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GO COFFE\2025\Renato\"/>
    </mc:Choice>
  </mc:AlternateContent>
  <xr:revisionPtr revIDLastSave="0" documentId="13_ncr:1_{12F23DBF-360C-4C8E-87E1-4BB95F768241}" xr6:coauthVersionLast="47" xr6:coauthVersionMax="47" xr10:uidLastSave="{00000000-0000-0000-0000-000000000000}"/>
  <bookViews>
    <workbookView xWindow="-108" yWindow="-108" windowWidth="2325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DADOS" sheetId="13" r:id="rId7"/>
    <sheet name="CONFERE" sheetId="14" r:id="rId8"/>
    <sheet name="explicação MC" sheetId="12" state="hidden" r:id="rId9"/>
    <sheet name="AUX" sheetId="9" state="hidden" r:id="rId10"/>
    <sheet name="SIMULAÇÃO" sheetId="10" state="hidden" r:id="rId11"/>
    <sheet name="Metas" sheetId="7" state="hidden" r:id="rId12"/>
  </sheets>
  <definedNames>
    <definedName name="_xlnm._FilterDatabase" localSheetId="2" hidden="1">'💸  Receitas'!$A$5:$T$680</definedName>
    <definedName name="_xlnm._FilterDatabase" localSheetId="1" hidden="1">'📋 Despesas'!$B$6:$S$696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4" l="1"/>
  <c r="D8" i="14" s="1"/>
  <c r="D9" i="14" s="1"/>
  <c r="D10" i="14" s="1"/>
  <c r="D11" i="14" s="1"/>
  <c r="D12" i="14" s="1"/>
  <c r="D13" i="14" s="1"/>
  <c r="D14" i="14" s="1"/>
  <c r="D15" i="14" s="1"/>
  <c r="D16" i="14" s="1"/>
  <c r="D17" i="14" s="1"/>
  <c r="D18" i="14" s="1"/>
  <c r="D19" i="14" s="1"/>
  <c r="D20" i="14" s="1"/>
  <c r="D21" i="14" s="1"/>
  <c r="D22" i="14" s="1"/>
  <c r="D23" i="14" s="1"/>
  <c r="D24" i="14" s="1"/>
  <c r="D25" i="14" s="1"/>
  <c r="D26" i="14" s="1"/>
  <c r="D27" i="14" s="1"/>
  <c r="D28" i="14" s="1"/>
  <c r="D29" i="14" s="1"/>
  <c r="D30" i="14" s="1"/>
  <c r="D31" i="14" s="1"/>
  <c r="D32" i="14" s="1"/>
  <c r="D33" i="14" s="1"/>
  <c r="D34" i="14" s="1"/>
  <c r="D35" i="14" s="1"/>
  <c r="M12" i="9"/>
  <c r="C4028" i="13"/>
  <c r="C4029" i="13"/>
  <c r="F4029" i="13" s="1"/>
  <c r="C4030" i="13"/>
  <c r="C4031" i="13"/>
  <c r="C4032" i="13"/>
  <c r="C4033" i="13"/>
  <c r="C4034" i="13"/>
  <c r="C4035" i="13"/>
  <c r="C4036" i="13"/>
  <c r="C4037" i="13"/>
  <c r="F4037" i="13" s="1"/>
  <c r="C4038" i="13"/>
  <c r="C4039" i="13"/>
  <c r="C4040" i="13"/>
  <c r="C4041" i="13"/>
  <c r="C4042" i="13"/>
  <c r="C4043" i="13"/>
  <c r="C4044" i="13"/>
  <c r="C4045" i="13"/>
  <c r="F4045" i="13" s="1"/>
  <c r="C4046" i="13"/>
  <c r="C4047" i="13"/>
  <c r="C4048" i="13"/>
  <c r="C4049" i="13"/>
  <c r="C4050" i="13"/>
  <c r="C4051" i="13"/>
  <c r="C4052" i="13"/>
  <c r="C4053" i="13"/>
  <c r="F4053" i="13" s="1"/>
  <c r="C4054" i="13"/>
  <c r="C4055" i="13"/>
  <c r="C4056" i="13"/>
  <c r="C4057" i="13"/>
  <c r="C4058" i="13"/>
  <c r="C4059" i="13"/>
  <c r="C4060" i="13"/>
  <c r="C4061" i="13"/>
  <c r="F4061" i="13" s="1"/>
  <c r="C4062" i="13"/>
  <c r="C4063" i="13"/>
  <c r="C4064" i="13"/>
  <c r="C4065" i="13"/>
  <c r="C4066" i="13"/>
  <c r="C4067" i="13"/>
  <c r="C4068" i="13"/>
  <c r="C4069" i="13"/>
  <c r="F4069" i="13" s="1"/>
  <c r="C4070" i="13"/>
  <c r="C4071" i="13"/>
  <c r="C4072" i="13"/>
  <c r="C4073" i="13"/>
  <c r="C4074" i="13"/>
  <c r="C4075" i="13"/>
  <c r="C4076" i="13"/>
  <c r="C4077" i="13"/>
  <c r="F4077" i="13" s="1"/>
  <c r="C4078" i="13"/>
  <c r="C4079" i="13"/>
  <c r="C4080" i="13"/>
  <c r="C4081" i="13"/>
  <c r="C4082" i="13"/>
  <c r="C4083" i="13"/>
  <c r="C4084" i="13"/>
  <c r="C4085" i="13"/>
  <c r="F4085" i="13" s="1"/>
  <c r="C4086" i="13"/>
  <c r="C4087" i="13"/>
  <c r="C4088" i="13"/>
  <c r="C4089" i="13"/>
  <c r="C4090" i="13"/>
  <c r="C4091" i="13"/>
  <c r="C4092" i="13"/>
  <c r="C4093" i="13"/>
  <c r="F4093" i="13" s="1"/>
  <c r="C4094" i="13"/>
  <c r="C4095" i="13"/>
  <c r="C4096" i="13"/>
  <c r="C4097" i="13"/>
  <c r="C4098" i="13"/>
  <c r="C4099" i="13"/>
  <c r="C4100" i="13"/>
  <c r="C4101" i="13"/>
  <c r="F4101" i="13" s="1"/>
  <c r="C4102" i="13"/>
  <c r="C4103" i="13"/>
  <c r="C4104" i="13"/>
  <c r="C4105" i="13"/>
  <c r="C4106" i="13"/>
  <c r="C4107" i="13"/>
  <c r="C4108" i="13"/>
  <c r="C4109" i="13"/>
  <c r="F4109" i="13" s="1"/>
  <c r="C4110" i="13"/>
  <c r="C4111" i="13"/>
  <c r="C4112" i="13"/>
  <c r="C4113" i="13"/>
  <c r="C4114" i="13"/>
  <c r="C4115" i="13"/>
  <c r="C4116" i="13"/>
  <c r="C4117" i="13"/>
  <c r="F4117" i="13" s="1"/>
  <c r="C4118" i="13"/>
  <c r="C4119" i="13"/>
  <c r="C4120" i="13"/>
  <c r="C4121" i="13"/>
  <c r="C4122" i="13"/>
  <c r="C4123" i="13"/>
  <c r="C4124" i="13"/>
  <c r="C4125" i="13"/>
  <c r="F4125" i="13" s="1"/>
  <c r="C4126" i="13"/>
  <c r="C4127" i="13"/>
  <c r="C4128" i="13"/>
  <c r="C4129" i="13"/>
  <c r="C4130" i="13"/>
  <c r="C4131" i="13"/>
  <c r="C4132" i="13"/>
  <c r="C4133" i="13"/>
  <c r="F4133" i="13" s="1"/>
  <c r="C4134" i="13"/>
  <c r="C4135" i="13"/>
  <c r="C4136" i="13"/>
  <c r="C4137" i="13"/>
  <c r="C4138" i="13"/>
  <c r="C4139" i="13"/>
  <c r="C4140" i="13"/>
  <c r="C4141" i="13"/>
  <c r="F4141" i="13" s="1"/>
  <c r="C4142" i="13"/>
  <c r="C4143" i="13"/>
  <c r="C4144" i="13"/>
  <c r="C4145" i="13"/>
  <c r="C4146" i="13"/>
  <c r="C4147" i="13"/>
  <c r="C4148" i="13"/>
  <c r="C4149" i="13"/>
  <c r="F4149" i="13" s="1"/>
  <c r="C4150" i="13"/>
  <c r="C4151" i="13"/>
  <c r="C4152" i="13"/>
  <c r="C4153" i="13"/>
  <c r="C4154" i="13"/>
  <c r="C4155" i="13"/>
  <c r="C4156" i="13"/>
  <c r="C4157" i="13"/>
  <c r="F4157" i="13" s="1"/>
  <c r="C4158" i="13"/>
  <c r="C4159" i="13"/>
  <c r="C4160" i="13"/>
  <c r="C4161" i="13"/>
  <c r="C4162" i="13"/>
  <c r="C4163" i="13"/>
  <c r="C4164" i="13"/>
  <c r="C4165" i="13"/>
  <c r="F4165" i="13" s="1"/>
  <c r="C4166" i="13"/>
  <c r="C4167" i="13"/>
  <c r="C4168" i="13"/>
  <c r="C4169" i="13"/>
  <c r="C4170" i="13"/>
  <c r="C4171" i="13"/>
  <c r="C4172" i="13"/>
  <c r="C4173" i="13"/>
  <c r="F4173" i="13" s="1"/>
  <c r="C4174" i="13"/>
  <c r="C4175" i="13"/>
  <c r="C4176" i="13"/>
  <c r="C4177" i="13"/>
  <c r="C4178" i="13"/>
  <c r="C4179" i="13"/>
  <c r="C4180" i="13"/>
  <c r="C4181" i="13"/>
  <c r="F4181" i="13" s="1"/>
  <c r="C4182" i="13"/>
  <c r="C4183" i="13"/>
  <c r="C4184" i="13"/>
  <c r="C4185" i="13"/>
  <c r="C4186" i="13"/>
  <c r="C4187" i="13"/>
  <c r="C4188" i="13"/>
  <c r="C4189" i="13"/>
  <c r="F4189" i="13" s="1"/>
  <c r="C4190" i="13"/>
  <c r="C4191" i="13"/>
  <c r="C4192" i="13"/>
  <c r="C4193" i="13"/>
  <c r="C4194" i="13"/>
  <c r="C4195" i="13"/>
  <c r="C4196" i="13"/>
  <c r="C4197" i="13"/>
  <c r="F4197" i="13" s="1"/>
  <c r="C4198" i="13"/>
  <c r="C4199" i="13"/>
  <c r="C4200" i="13"/>
  <c r="C4201" i="13"/>
  <c r="C4202" i="13"/>
  <c r="C4203" i="13"/>
  <c r="C4204" i="13"/>
  <c r="C4205" i="13"/>
  <c r="F4205" i="13" s="1"/>
  <c r="C4206" i="13"/>
  <c r="C4207" i="13"/>
  <c r="C4208" i="13"/>
  <c r="C4209" i="13"/>
  <c r="C4210" i="13"/>
  <c r="C4211" i="13"/>
  <c r="C4212" i="13"/>
  <c r="C4213" i="13"/>
  <c r="F4213" i="13" s="1"/>
  <c r="C4214" i="13"/>
  <c r="C4215" i="13"/>
  <c r="C4216" i="13"/>
  <c r="C4217" i="13"/>
  <c r="C4218" i="13"/>
  <c r="C4219" i="13"/>
  <c r="C4220" i="13"/>
  <c r="C4221" i="13"/>
  <c r="F4221" i="13" s="1"/>
  <c r="C4222" i="13"/>
  <c r="C4223" i="13"/>
  <c r="C4224" i="13"/>
  <c r="C4225" i="13"/>
  <c r="C4226" i="13"/>
  <c r="C4227" i="13"/>
  <c r="C4228" i="13"/>
  <c r="C4229" i="13"/>
  <c r="F4229" i="13" s="1"/>
  <c r="C4230" i="13"/>
  <c r="C4231" i="13"/>
  <c r="C4232" i="13"/>
  <c r="C4233" i="13"/>
  <c r="C4234" i="13"/>
  <c r="C4235" i="13"/>
  <c r="C4236" i="13"/>
  <c r="C4237" i="13"/>
  <c r="F4237" i="13" s="1"/>
  <c r="C4238" i="13"/>
  <c r="C4239" i="13"/>
  <c r="C4240" i="13"/>
  <c r="C4241" i="13"/>
  <c r="C4242" i="13"/>
  <c r="C4243" i="13"/>
  <c r="C4244" i="13"/>
  <c r="C4245" i="13"/>
  <c r="F4245" i="13" s="1"/>
  <c r="C4246" i="13"/>
  <c r="C4247" i="13"/>
  <c r="C4248" i="13"/>
  <c r="C4249" i="13"/>
  <c r="C4250" i="13"/>
  <c r="C4251" i="13"/>
  <c r="C4252" i="13"/>
  <c r="C4253" i="13"/>
  <c r="F4253" i="13" s="1"/>
  <c r="C4254" i="13"/>
  <c r="C4255" i="13"/>
  <c r="C4256" i="13"/>
  <c r="C4257" i="13"/>
  <c r="C4258" i="13"/>
  <c r="C4259" i="13"/>
  <c r="C4260" i="13"/>
  <c r="C4261" i="13"/>
  <c r="F4261" i="13" s="1"/>
  <c r="C4262" i="13"/>
  <c r="C4263" i="13"/>
  <c r="C4264" i="13"/>
  <c r="C4265" i="13"/>
  <c r="C4266" i="13"/>
  <c r="C4267" i="13"/>
  <c r="C4268" i="13"/>
  <c r="C4269" i="13"/>
  <c r="F4269" i="13" s="1"/>
  <c r="C4270" i="13"/>
  <c r="C4271" i="13"/>
  <c r="C4272" i="13"/>
  <c r="C4273" i="13"/>
  <c r="C4274" i="13"/>
  <c r="C4275" i="13"/>
  <c r="C4276" i="13"/>
  <c r="C4277" i="13"/>
  <c r="F4277" i="13" s="1"/>
  <c r="C4278" i="13"/>
  <c r="C4279" i="13"/>
  <c r="C4280" i="13"/>
  <c r="C4281" i="13"/>
  <c r="C4282" i="13"/>
  <c r="C4283" i="13"/>
  <c r="C4284" i="13"/>
  <c r="C4285" i="13"/>
  <c r="F4285" i="13" s="1"/>
  <c r="C4286" i="13"/>
  <c r="C4287" i="13"/>
  <c r="C4288" i="13"/>
  <c r="C4289" i="13"/>
  <c r="C4290" i="13"/>
  <c r="C4291" i="13"/>
  <c r="C4292" i="13"/>
  <c r="C4293" i="13"/>
  <c r="F4293" i="13" s="1"/>
  <c r="C4294" i="13"/>
  <c r="C4295" i="13"/>
  <c r="C4296" i="13"/>
  <c r="C4297" i="13"/>
  <c r="C4298" i="13"/>
  <c r="C4299" i="13"/>
  <c r="C4300" i="13"/>
  <c r="C4301" i="13"/>
  <c r="F4301" i="13" s="1"/>
  <c r="C4302" i="13"/>
  <c r="C4303" i="13"/>
  <c r="C4304" i="13"/>
  <c r="C4305" i="13"/>
  <c r="C4306" i="13"/>
  <c r="C4307" i="13"/>
  <c r="C4308" i="13"/>
  <c r="C4309" i="13"/>
  <c r="F4309" i="13" s="1"/>
  <c r="C4310" i="13"/>
  <c r="C4311" i="13"/>
  <c r="C4312" i="13"/>
  <c r="C4313" i="13"/>
  <c r="C4314" i="13"/>
  <c r="C4315" i="13"/>
  <c r="C4316" i="13"/>
  <c r="C4317" i="13"/>
  <c r="F4317" i="13" s="1"/>
  <c r="C4318" i="13"/>
  <c r="C4319" i="13"/>
  <c r="C4320" i="13"/>
  <c r="C4321" i="13"/>
  <c r="C4322" i="13"/>
  <c r="C4323" i="13"/>
  <c r="C4324" i="13"/>
  <c r="C4325" i="13"/>
  <c r="F4325" i="13" s="1"/>
  <c r="C4326" i="13"/>
  <c r="C4327" i="13"/>
  <c r="C4328" i="13"/>
  <c r="C4329" i="13"/>
  <c r="C4330" i="13"/>
  <c r="C4331" i="13"/>
  <c r="C4332" i="13"/>
  <c r="C4333" i="13"/>
  <c r="F4333" i="13" s="1"/>
  <c r="C4334" i="13"/>
  <c r="C4335" i="13"/>
  <c r="C4336" i="13"/>
  <c r="C4337" i="13"/>
  <c r="C4338" i="13"/>
  <c r="C4339" i="13"/>
  <c r="C4340" i="13"/>
  <c r="C4341" i="13"/>
  <c r="F4341" i="13" s="1"/>
  <c r="C4342" i="13"/>
  <c r="C4343" i="13"/>
  <c r="C4344" i="13"/>
  <c r="C4345" i="13"/>
  <c r="C4346" i="13"/>
  <c r="C4347" i="13"/>
  <c r="C4348" i="13"/>
  <c r="C4349" i="13"/>
  <c r="F4349" i="13" s="1"/>
  <c r="C4350" i="13"/>
  <c r="C4351" i="13"/>
  <c r="C4352" i="13"/>
  <c r="C4353" i="13"/>
  <c r="C4354" i="13"/>
  <c r="C4355" i="13"/>
  <c r="C4356" i="13"/>
  <c r="C4357" i="13"/>
  <c r="F4357" i="13" s="1"/>
  <c r="C4358" i="13"/>
  <c r="C4359" i="13"/>
  <c r="C4360" i="13"/>
  <c r="C4361" i="13"/>
  <c r="C4362" i="13"/>
  <c r="C4363" i="13"/>
  <c r="C4364" i="13"/>
  <c r="C4365" i="13"/>
  <c r="F4365" i="13" s="1"/>
  <c r="C4366" i="13"/>
  <c r="C4367" i="13"/>
  <c r="C4368" i="13"/>
  <c r="C4369" i="13"/>
  <c r="C4370" i="13"/>
  <c r="C4371" i="13"/>
  <c r="C4372" i="13"/>
  <c r="C4373" i="13"/>
  <c r="F4373" i="13" s="1"/>
  <c r="C4374" i="13"/>
  <c r="C4375" i="13"/>
  <c r="C4376" i="13"/>
  <c r="C4377" i="13"/>
  <c r="C4378" i="13"/>
  <c r="C4379" i="13"/>
  <c r="C4380" i="13"/>
  <c r="C4381" i="13"/>
  <c r="F4381" i="13" s="1"/>
  <c r="C4382" i="13"/>
  <c r="C4383" i="13"/>
  <c r="C4384" i="13"/>
  <c r="C4385" i="13"/>
  <c r="C4386" i="13"/>
  <c r="C4387" i="13"/>
  <c r="C4388" i="13"/>
  <c r="C4389" i="13"/>
  <c r="F4389" i="13" s="1"/>
  <c r="C4390" i="13"/>
  <c r="C4391" i="13"/>
  <c r="C4392" i="13"/>
  <c r="C4393" i="13"/>
  <c r="C4394" i="13"/>
  <c r="C4395" i="13"/>
  <c r="C4396" i="13"/>
  <c r="C4397" i="13"/>
  <c r="F4397" i="13" s="1"/>
  <c r="C4398" i="13"/>
  <c r="C4399" i="13"/>
  <c r="C4400" i="13"/>
  <c r="C4401" i="13"/>
  <c r="C4402" i="13"/>
  <c r="C4403" i="13"/>
  <c r="C4404" i="13"/>
  <c r="C4405" i="13"/>
  <c r="F4405" i="13" s="1"/>
  <c r="C4406" i="13"/>
  <c r="C4407" i="13"/>
  <c r="C4408" i="13"/>
  <c r="C4409" i="13"/>
  <c r="C4410" i="13"/>
  <c r="C4411" i="13"/>
  <c r="C4412" i="13"/>
  <c r="C4413" i="13"/>
  <c r="F4413" i="13" s="1"/>
  <c r="C4414" i="13"/>
  <c r="C4415" i="13"/>
  <c r="C4416" i="13"/>
  <c r="C4417" i="13"/>
  <c r="C4418" i="13"/>
  <c r="C4419" i="13"/>
  <c r="C4420" i="13"/>
  <c r="C4421" i="13"/>
  <c r="F4421" i="13" s="1"/>
  <c r="C4422" i="13"/>
  <c r="C4423" i="13"/>
  <c r="C4424" i="13"/>
  <c r="C4425" i="13"/>
  <c r="C4426" i="13"/>
  <c r="C4427" i="13"/>
  <c r="C4428" i="13"/>
  <c r="C4429" i="13"/>
  <c r="F4429" i="13" s="1"/>
  <c r="C4430" i="13"/>
  <c r="C4431" i="13"/>
  <c r="C4432" i="13"/>
  <c r="C4433" i="13"/>
  <c r="C4434" i="13"/>
  <c r="C4435" i="13"/>
  <c r="C4436" i="13"/>
  <c r="C4437" i="13"/>
  <c r="F4437" i="13" s="1"/>
  <c r="C4438" i="13"/>
  <c r="C4439" i="13"/>
  <c r="C4440" i="13"/>
  <c r="C4441" i="13"/>
  <c r="C4442" i="13"/>
  <c r="C4443" i="13"/>
  <c r="C4444" i="13"/>
  <c r="C4445" i="13"/>
  <c r="F4445" i="13" s="1"/>
  <c r="C4446" i="13"/>
  <c r="C4447" i="13"/>
  <c r="C4448" i="13"/>
  <c r="C4449" i="13"/>
  <c r="C4450" i="13"/>
  <c r="C4451" i="13"/>
  <c r="C4452" i="13"/>
  <c r="C4453" i="13"/>
  <c r="F4453" i="13" s="1"/>
  <c r="C4454" i="13"/>
  <c r="C4455" i="13"/>
  <c r="C4456" i="13"/>
  <c r="C4457" i="13"/>
  <c r="C4458" i="13"/>
  <c r="C4459" i="13"/>
  <c r="C4460" i="13"/>
  <c r="C4461" i="13"/>
  <c r="F4461" i="13" s="1"/>
  <c r="C4462" i="13"/>
  <c r="C4463" i="13"/>
  <c r="C4464" i="13"/>
  <c r="D4028" i="13"/>
  <c r="D4029" i="13"/>
  <c r="D4030" i="13"/>
  <c r="D4031" i="13"/>
  <c r="D4032" i="13"/>
  <c r="E4032" i="13" s="1"/>
  <c r="D4033" i="13"/>
  <c r="D4034" i="13"/>
  <c r="D4035" i="13"/>
  <c r="D4036" i="13"/>
  <c r="D4037" i="13"/>
  <c r="D4038" i="13"/>
  <c r="D4039" i="13"/>
  <c r="D4040" i="13"/>
  <c r="E4040" i="13" s="1"/>
  <c r="D4041" i="13"/>
  <c r="D4042" i="13"/>
  <c r="D4043" i="13"/>
  <c r="D4044" i="13"/>
  <c r="D4045" i="13"/>
  <c r="D4046" i="13"/>
  <c r="D4047" i="13"/>
  <c r="D4048" i="13"/>
  <c r="E4048" i="13" s="1"/>
  <c r="D4049" i="13"/>
  <c r="D4050" i="13"/>
  <c r="D4051" i="13"/>
  <c r="D4052" i="13"/>
  <c r="D4053" i="13"/>
  <c r="D4054" i="13"/>
  <c r="D4055" i="13"/>
  <c r="D4056" i="13"/>
  <c r="E4056" i="13" s="1"/>
  <c r="D4057" i="13"/>
  <c r="D4058" i="13"/>
  <c r="D4059" i="13"/>
  <c r="D4060" i="13"/>
  <c r="D4061" i="13"/>
  <c r="D4062" i="13"/>
  <c r="D4063" i="13"/>
  <c r="D4064" i="13"/>
  <c r="E4064" i="13" s="1"/>
  <c r="D4065" i="13"/>
  <c r="D4066" i="13"/>
  <c r="D4067" i="13"/>
  <c r="D4068" i="13"/>
  <c r="D4069" i="13"/>
  <c r="D4070" i="13"/>
  <c r="D4071" i="13"/>
  <c r="D4072" i="13"/>
  <c r="E4072" i="13" s="1"/>
  <c r="D4073" i="13"/>
  <c r="D4074" i="13"/>
  <c r="D4075" i="13"/>
  <c r="D4076" i="13"/>
  <c r="D4077" i="13"/>
  <c r="D4078" i="13"/>
  <c r="D4079" i="13"/>
  <c r="D4080" i="13"/>
  <c r="E4080" i="13" s="1"/>
  <c r="D4081" i="13"/>
  <c r="D4082" i="13"/>
  <c r="D4083" i="13"/>
  <c r="D4084" i="13"/>
  <c r="D4085" i="13"/>
  <c r="D4086" i="13"/>
  <c r="D4087" i="13"/>
  <c r="D4088" i="13"/>
  <c r="E4088" i="13" s="1"/>
  <c r="D4089" i="13"/>
  <c r="D4090" i="13"/>
  <c r="D4091" i="13"/>
  <c r="D4092" i="13"/>
  <c r="D4093" i="13"/>
  <c r="D4094" i="13"/>
  <c r="D4095" i="13"/>
  <c r="D4096" i="13"/>
  <c r="E4096" i="13" s="1"/>
  <c r="D4097" i="13"/>
  <c r="D4098" i="13"/>
  <c r="D4099" i="13"/>
  <c r="D4100" i="13"/>
  <c r="D4101" i="13"/>
  <c r="D4102" i="13"/>
  <c r="D4103" i="13"/>
  <c r="D4104" i="13"/>
  <c r="E4104" i="13" s="1"/>
  <c r="D4105" i="13"/>
  <c r="D4106" i="13"/>
  <c r="D4107" i="13"/>
  <c r="D4108" i="13"/>
  <c r="D4109" i="13"/>
  <c r="D4110" i="13"/>
  <c r="D4111" i="13"/>
  <c r="D4112" i="13"/>
  <c r="E4112" i="13" s="1"/>
  <c r="D4113" i="13"/>
  <c r="D4114" i="13"/>
  <c r="D4115" i="13"/>
  <c r="D4116" i="13"/>
  <c r="D4117" i="13"/>
  <c r="D4118" i="13"/>
  <c r="D4119" i="13"/>
  <c r="D4120" i="13"/>
  <c r="E4120" i="13" s="1"/>
  <c r="D4121" i="13"/>
  <c r="D4122" i="13"/>
  <c r="D4123" i="13"/>
  <c r="D4124" i="13"/>
  <c r="D4125" i="13"/>
  <c r="D4126" i="13"/>
  <c r="D4127" i="13"/>
  <c r="D4128" i="13"/>
  <c r="E4128" i="13" s="1"/>
  <c r="D4129" i="13"/>
  <c r="D4130" i="13"/>
  <c r="D4131" i="13"/>
  <c r="D4132" i="13"/>
  <c r="D4133" i="13"/>
  <c r="D4134" i="13"/>
  <c r="D4135" i="13"/>
  <c r="D4136" i="13"/>
  <c r="E4136" i="13" s="1"/>
  <c r="D4137" i="13"/>
  <c r="D4138" i="13"/>
  <c r="D4139" i="13"/>
  <c r="D4140" i="13"/>
  <c r="D4141" i="13"/>
  <c r="D4142" i="13"/>
  <c r="D4143" i="13"/>
  <c r="D4144" i="13"/>
  <c r="E4144" i="13" s="1"/>
  <c r="D4145" i="13"/>
  <c r="D4146" i="13"/>
  <c r="D4147" i="13"/>
  <c r="D4148" i="13"/>
  <c r="D4149" i="13"/>
  <c r="D4150" i="13"/>
  <c r="D4151" i="13"/>
  <c r="D4152" i="13"/>
  <c r="E4152" i="13" s="1"/>
  <c r="D4153" i="13"/>
  <c r="D4154" i="13"/>
  <c r="D4155" i="13"/>
  <c r="D4156" i="13"/>
  <c r="D4157" i="13"/>
  <c r="D4158" i="13"/>
  <c r="D4159" i="13"/>
  <c r="D4160" i="13"/>
  <c r="E4160" i="13" s="1"/>
  <c r="D4161" i="13"/>
  <c r="D4162" i="13"/>
  <c r="D4163" i="13"/>
  <c r="D4164" i="13"/>
  <c r="D4165" i="13"/>
  <c r="D4166" i="13"/>
  <c r="D4167" i="13"/>
  <c r="D4168" i="13"/>
  <c r="E4168" i="13" s="1"/>
  <c r="D4169" i="13"/>
  <c r="D4170" i="13"/>
  <c r="D4171" i="13"/>
  <c r="D4172" i="13"/>
  <c r="D4173" i="13"/>
  <c r="D4174" i="13"/>
  <c r="D4175" i="13"/>
  <c r="D4176" i="13"/>
  <c r="E4176" i="13" s="1"/>
  <c r="D4177" i="13"/>
  <c r="D4178" i="13"/>
  <c r="D4179" i="13"/>
  <c r="D4180" i="13"/>
  <c r="D4181" i="13"/>
  <c r="D4182" i="13"/>
  <c r="D4183" i="13"/>
  <c r="D4184" i="13"/>
  <c r="E4184" i="13" s="1"/>
  <c r="D4185" i="13"/>
  <c r="D4186" i="13"/>
  <c r="D4187" i="13"/>
  <c r="D4188" i="13"/>
  <c r="D4189" i="13"/>
  <c r="D4190" i="13"/>
  <c r="D4191" i="13"/>
  <c r="D4192" i="13"/>
  <c r="E4192" i="13" s="1"/>
  <c r="D4193" i="13"/>
  <c r="D4194" i="13"/>
  <c r="D4195" i="13"/>
  <c r="D4196" i="13"/>
  <c r="D4197" i="13"/>
  <c r="D4198" i="13"/>
  <c r="D4199" i="13"/>
  <c r="D4200" i="13"/>
  <c r="E4200" i="13" s="1"/>
  <c r="D4201" i="13"/>
  <c r="D4202" i="13"/>
  <c r="D4203" i="13"/>
  <c r="D4204" i="13"/>
  <c r="D4205" i="13"/>
  <c r="D4206" i="13"/>
  <c r="D4207" i="13"/>
  <c r="D4208" i="13"/>
  <c r="E4208" i="13" s="1"/>
  <c r="D4209" i="13"/>
  <c r="D4210" i="13"/>
  <c r="D4211" i="13"/>
  <c r="D4212" i="13"/>
  <c r="D4213" i="13"/>
  <c r="D4214" i="13"/>
  <c r="D4215" i="13"/>
  <c r="D4216" i="13"/>
  <c r="E4216" i="13" s="1"/>
  <c r="D4217" i="13"/>
  <c r="D4218" i="13"/>
  <c r="D4219" i="13"/>
  <c r="D4220" i="13"/>
  <c r="D4221" i="13"/>
  <c r="D4222" i="13"/>
  <c r="D4223" i="13"/>
  <c r="D4224" i="13"/>
  <c r="E4224" i="13" s="1"/>
  <c r="D4225" i="13"/>
  <c r="D4226" i="13"/>
  <c r="D4227" i="13"/>
  <c r="D4228" i="13"/>
  <c r="D4229" i="13"/>
  <c r="D4230" i="13"/>
  <c r="D4231" i="13"/>
  <c r="D4232" i="13"/>
  <c r="E4232" i="13" s="1"/>
  <c r="D4233" i="13"/>
  <c r="D4234" i="13"/>
  <c r="D4235" i="13"/>
  <c r="D4236" i="13"/>
  <c r="D4237" i="13"/>
  <c r="D4238" i="13"/>
  <c r="D4239" i="13"/>
  <c r="D4240" i="13"/>
  <c r="E4240" i="13" s="1"/>
  <c r="D4241" i="13"/>
  <c r="D4242" i="13"/>
  <c r="D4243" i="13"/>
  <c r="D4244" i="13"/>
  <c r="D4245" i="13"/>
  <c r="D4246" i="13"/>
  <c r="D4247" i="13"/>
  <c r="D4248" i="13"/>
  <c r="E4248" i="13" s="1"/>
  <c r="D4249" i="13"/>
  <c r="D4250" i="13"/>
  <c r="D4251" i="13"/>
  <c r="D4252" i="13"/>
  <c r="D4253" i="13"/>
  <c r="D4254" i="13"/>
  <c r="D4255" i="13"/>
  <c r="D4256" i="13"/>
  <c r="E4256" i="13" s="1"/>
  <c r="D4257" i="13"/>
  <c r="D4258" i="13"/>
  <c r="D4259" i="13"/>
  <c r="D4260" i="13"/>
  <c r="D4261" i="13"/>
  <c r="D4262" i="13"/>
  <c r="D4263" i="13"/>
  <c r="D4264" i="13"/>
  <c r="E4264" i="13" s="1"/>
  <c r="D4265" i="13"/>
  <c r="D4266" i="13"/>
  <c r="D4267" i="13"/>
  <c r="D4268" i="13"/>
  <c r="D4269" i="13"/>
  <c r="D4270" i="13"/>
  <c r="D4271" i="13"/>
  <c r="D4272" i="13"/>
  <c r="E4272" i="13" s="1"/>
  <c r="D4273" i="13"/>
  <c r="D4274" i="13"/>
  <c r="D4275" i="13"/>
  <c r="D4276" i="13"/>
  <c r="D4277" i="13"/>
  <c r="D4278" i="13"/>
  <c r="D4279" i="13"/>
  <c r="D4280" i="13"/>
  <c r="E4280" i="13" s="1"/>
  <c r="D4281" i="13"/>
  <c r="D4282" i="13"/>
  <c r="D4283" i="13"/>
  <c r="D4284" i="13"/>
  <c r="D4285" i="13"/>
  <c r="D4286" i="13"/>
  <c r="D4287" i="13"/>
  <c r="D4288" i="13"/>
  <c r="E4288" i="13" s="1"/>
  <c r="D4289" i="13"/>
  <c r="D4290" i="13"/>
  <c r="D4291" i="13"/>
  <c r="D4292" i="13"/>
  <c r="D4293" i="13"/>
  <c r="D4294" i="13"/>
  <c r="D4295" i="13"/>
  <c r="D4296" i="13"/>
  <c r="E4296" i="13" s="1"/>
  <c r="D4297" i="13"/>
  <c r="D4298" i="13"/>
  <c r="D4299" i="13"/>
  <c r="D4300" i="13"/>
  <c r="D4301" i="13"/>
  <c r="D4302" i="13"/>
  <c r="D4303" i="13"/>
  <c r="D4304" i="13"/>
  <c r="E4304" i="13" s="1"/>
  <c r="D4305" i="13"/>
  <c r="D4306" i="13"/>
  <c r="D4307" i="13"/>
  <c r="D4308" i="13"/>
  <c r="D4309" i="13"/>
  <c r="D4310" i="13"/>
  <c r="D4311" i="13"/>
  <c r="D4312" i="13"/>
  <c r="E4312" i="13" s="1"/>
  <c r="D4313" i="13"/>
  <c r="D4314" i="13"/>
  <c r="D4315" i="13"/>
  <c r="D4316" i="13"/>
  <c r="D4317" i="13"/>
  <c r="D4318" i="13"/>
  <c r="D4319" i="13"/>
  <c r="D4320" i="13"/>
  <c r="E4320" i="13" s="1"/>
  <c r="D4321" i="13"/>
  <c r="D4322" i="13"/>
  <c r="D4323" i="13"/>
  <c r="D4324" i="13"/>
  <c r="D4325" i="13"/>
  <c r="D4326" i="13"/>
  <c r="D4327" i="13"/>
  <c r="D4328" i="13"/>
  <c r="E4328" i="13" s="1"/>
  <c r="D4329" i="13"/>
  <c r="D4330" i="13"/>
  <c r="D4331" i="13"/>
  <c r="D4332" i="13"/>
  <c r="D4333" i="13"/>
  <c r="D4334" i="13"/>
  <c r="D4335" i="13"/>
  <c r="D4336" i="13"/>
  <c r="E4336" i="13" s="1"/>
  <c r="D4337" i="13"/>
  <c r="D4338" i="13"/>
  <c r="D4339" i="13"/>
  <c r="D4340" i="13"/>
  <c r="D4341" i="13"/>
  <c r="D4342" i="13"/>
  <c r="D4343" i="13"/>
  <c r="D4344" i="13"/>
  <c r="E4344" i="13" s="1"/>
  <c r="D4345" i="13"/>
  <c r="D4346" i="13"/>
  <c r="D4347" i="13"/>
  <c r="D4348" i="13"/>
  <c r="D4349" i="13"/>
  <c r="D4350" i="13"/>
  <c r="D4351" i="13"/>
  <c r="D4352" i="13"/>
  <c r="E4352" i="13" s="1"/>
  <c r="D4353" i="13"/>
  <c r="D4354" i="13"/>
  <c r="D4355" i="13"/>
  <c r="D4356" i="13"/>
  <c r="D4357" i="13"/>
  <c r="D4358" i="13"/>
  <c r="D4359" i="13"/>
  <c r="D4360" i="13"/>
  <c r="E4360" i="13" s="1"/>
  <c r="D4361" i="13"/>
  <c r="D4362" i="13"/>
  <c r="D4363" i="13"/>
  <c r="D4364" i="13"/>
  <c r="D4365" i="13"/>
  <c r="D4366" i="13"/>
  <c r="D4367" i="13"/>
  <c r="D4368" i="13"/>
  <c r="E4368" i="13" s="1"/>
  <c r="D4369" i="13"/>
  <c r="D4370" i="13"/>
  <c r="D4371" i="13"/>
  <c r="D4372" i="13"/>
  <c r="D4373" i="13"/>
  <c r="D4374" i="13"/>
  <c r="D4375" i="13"/>
  <c r="D4376" i="13"/>
  <c r="E4376" i="13" s="1"/>
  <c r="D4377" i="13"/>
  <c r="D4378" i="13"/>
  <c r="D4379" i="13"/>
  <c r="D4380" i="13"/>
  <c r="D4381" i="13"/>
  <c r="D4382" i="13"/>
  <c r="D4383" i="13"/>
  <c r="D4384" i="13"/>
  <c r="E4384" i="13" s="1"/>
  <c r="D4385" i="13"/>
  <c r="D4386" i="13"/>
  <c r="D4387" i="13"/>
  <c r="D4388" i="13"/>
  <c r="D4389" i="13"/>
  <c r="D4390" i="13"/>
  <c r="D4391" i="13"/>
  <c r="D4392" i="13"/>
  <c r="E4392" i="13" s="1"/>
  <c r="D4393" i="13"/>
  <c r="D4394" i="13"/>
  <c r="D4395" i="13"/>
  <c r="D4396" i="13"/>
  <c r="D4397" i="13"/>
  <c r="D4398" i="13"/>
  <c r="D4399" i="13"/>
  <c r="D4400" i="13"/>
  <c r="E4400" i="13" s="1"/>
  <c r="D4401" i="13"/>
  <c r="D4402" i="13"/>
  <c r="D4403" i="13"/>
  <c r="D4404" i="13"/>
  <c r="D4405" i="13"/>
  <c r="D4406" i="13"/>
  <c r="D4407" i="13"/>
  <c r="D4408" i="13"/>
  <c r="E4408" i="13" s="1"/>
  <c r="D4409" i="13"/>
  <c r="D4410" i="13"/>
  <c r="D4411" i="13"/>
  <c r="D4412" i="13"/>
  <c r="D4413" i="13"/>
  <c r="D4414" i="13"/>
  <c r="D4415" i="13"/>
  <c r="D4416" i="13"/>
  <c r="E4416" i="13" s="1"/>
  <c r="D4417" i="13"/>
  <c r="D4418" i="13"/>
  <c r="D4419" i="13"/>
  <c r="D4420" i="13"/>
  <c r="D4421" i="13"/>
  <c r="D4422" i="13"/>
  <c r="D4423" i="13"/>
  <c r="D4424" i="13"/>
  <c r="E4424" i="13" s="1"/>
  <c r="D4425" i="13"/>
  <c r="D4426" i="13"/>
  <c r="D4427" i="13"/>
  <c r="D4428" i="13"/>
  <c r="D4429" i="13"/>
  <c r="D4430" i="13"/>
  <c r="D4431" i="13"/>
  <c r="D4432" i="13"/>
  <c r="E4432" i="13" s="1"/>
  <c r="D4433" i="13"/>
  <c r="D4434" i="13"/>
  <c r="D4435" i="13"/>
  <c r="D4436" i="13"/>
  <c r="D4437" i="13"/>
  <c r="D4438" i="13"/>
  <c r="D4439" i="13"/>
  <c r="D4440" i="13"/>
  <c r="E4440" i="13" s="1"/>
  <c r="D4441" i="13"/>
  <c r="D4442" i="13"/>
  <c r="D4443" i="13"/>
  <c r="D4444" i="13"/>
  <c r="D4445" i="13"/>
  <c r="D4446" i="13"/>
  <c r="D4447" i="13"/>
  <c r="D4448" i="13"/>
  <c r="E4448" i="13" s="1"/>
  <c r="D4449" i="13"/>
  <c r="D4450" i="13"/>
  <c r="D4451" i="13"/>
  <c r="D4452" i="13"/>
  <c r="D4453" i="13"/>
  <c r="D4454" i="13"/>
  <c r="D4455" i="13"/>
  <c r="D4456" i="13"/>
  <c r="E4456" i="13" s="1"/>
  <c r="D4457" i="13"/>
  <c r="D4458" i="13"/>
  <c r="D4459" i="13"/>
  <c r="D4460" i="13"/>
  <c r="D4461" i="13"/>
  <c r="D4462" i="13"/>
  <c r="D4463" i="13"/>
  <c r="D4464" i="13"/>
  <c r="E4464" i="13" s="1"/>
  <c r="E4028" i="13"/>
  <c r="E4029" i="13"/>
  <c r="E4030" i="13"/>
  <c r="E4031" i="13"/>
  <c r="E4033" i="13"/>
  <c r="E4034" i="13"/>
  <c r="E4035" i="13"/>
  <c r="E4036" i="13"/>
  <c r="E4037" i="13"/>
  <c r="E4038" i="13"/>
  <c r="E4039" i="13"/>
  <c r="E4041" i="13"/>
  <c r="E4042" i="13"/>
  <c r="E4043" i="13"/>
  <c r="E4044" i="13"/>
  <c r="E4045" i="13"/>
  <c r="E4046" i="13"/>
  <c r="E4047" i="13"/>
  <c r="E4049" i="13"/>
  <c r="E4050" i="13"/>
  <c r="E4051" i="13"/>
  <c r="E4052" i="13"/>
  <c r="E4053" i="13"/>
  <c r="E4054" i="13"/>
  <c r="E4055" i="13"/>
  <c r="E4057" i="13"/>
  <c r="E4058" i="13"/>
  <c r="E4059" i="13"/>
  <c r="E4060" i="13"/>
  <c r="E4061" i="13"/>
  <c r="E4062" i="13"/>
  <c r="E4063" i="13"/>
  <c r="E4065" i="13"/>
  <c r="E4066" i="13"/>
  <c r="E4067" i="13"/>
  <c r="E4068" i="13"/>
  <c r="E4069" i="13"/>
  <c r="E4070" i="13"/>
  <c r="E4071" i="13"/>
  <c r="E4073" i="13"/>
  <c r="E4074" i="13"/>
  <c r="E4075" i="13"/>
  <c r="E4076" i="13"/>
  <c r="E4077" i="13"/>
  <c r="E4078" i="13"/>
  <c r="E4079" i="13"/>
  <c r="E4081" i="13"/>
  <c r="E4082" i="13"/>
  <c r="E4083" i="13"/>
  <c r="E4084" i="13"/>
  <c r="E4085" i="13"/>
  <c r="E4086" i="13"/>
  <c r="E4087" i="13"/>
  <c r="E4089" i="13"/>
  <c r="E4090" i="13"/>
  <c r="E4091" i="13"/>
  <c r="E4092" i="13"/>
  <c r="E4093" i="13"/>
  <c r="E4094" i="13"/>
  <c r="E4095" i="13"/>
  <c r="E4097" i="13"/>
  <c r="E4098" i="13"/>
  <c r="E4099" i="13"/>
  <c r="E4100" i="13"/>
  <c r="E4101" i="13"/>
  <c r="E4102" i="13"/>
  <c r="E4103" i="13"/>
  <c r="E4105" i="13"/>
  <c r="E4106" i="13"/>
  <c r="E4107" i="13"/>
  <c r="E4108" i="13"/>
  <c r="E4109" i="13"/>
  <c r="E4110" i="13"/>
  <c r="E4111" i="13"/>
  <c r="E4113" i="13"/>
  <c r="E4114" i="13"/>
  <c r="E4115" i="13"/>
  <c r="E4116" i="13"/>
  <c r="E4117" i="13"/>
  <c r="E4118" i="13"/>
  <c r="E4119" i="13"/>
  <c r="E4121" i="13"/>
  <c r="E4122" i="13"/>
  <c r="E4123" i="13"/>
  <c r="E4124" i="13"/>
  <c r="E4125" i="13"/>
  <c r="E4126" i="13"/>
  <c r="E4127" i="13"/>
  <c r="E4129" i="13"/>
  <c r="E4130" i="13"/>
  <c r="E4131" i="13"/>
  <c r="E4132" i="13"/>
  <c r="E4133" i="13"/>
  <c r="E4134" i="13"/>
  <c r="E4135" i="13"/>
  <c r="E4137" i="13"/>
  <c r="E4138" i="13"/>
  <c r="E4139" i="13"/>
  <c r="E4140" i="13"/>
  <c r="E4141" i="13"/>
  <c r="E4142" i="13"/>
  <c r="E4143" i="13"/>
  <c r="E4145" i="13"/>
  <c r="E4146" i="13"/>
  <c r="E4147" i="13"/>
  <c r="E4148" i="13"/>
  <c r="E4149" i="13"/>
  <c r="E4150" i="13"/>
  <c r="E4151" i="13"/>
  <c r="E4153" i="13"/>
  <c r="E4154" i="13"/>
  <c r="E4155" i="13"/>
  <c r="E4156" i="13"/>
  <c r="E4157" i="13"/>
  <c r="E4158" i="13"/>
  <c r="E4159" i="13"/>
  <c r="E4161" i="13"/>
  <c r="E4162" i="13"/>
  <c r="E4163" i="13"/>
  <c r="E4164" i="13"/>
  <c r="E4165" i="13"/>
  <c r="E4166" i="13"/>
  <c r="E4167" i="13"/>
  <c r="E4169" i="13"/>
  <c r="E4170" i="13"/>
  <c r="E4171" i="13"/>
  <c r="E4172" i="13"/>
  <c r="E4173" i="13"/>
  <c r="E4174" i="13"/>
  <c r="E4175" i="13"/>
  <c r="E4177" i="13"/>
  <c r="E4178" i="13"/>
  <c r="E4179" i="13"/>
  <c r="E4180" i="13"/>
  <c r="E4181" i="13"/>
  <c r="E4182" i="13"/>
  <c r="E4183" i="13"/>
  <c r="E4185" i="13"/>
  <c r="E4186" i="13"/>
  <c r="E4187" i="13"/>
  <c r="E4188" i="13"/>
  <c r="E4189" i="13"/>
  <c r="E4190" i="13"/>
  <c r="E4191" i="13"/>
  <c r="E4193" i="13"/>
  <c r="E4194" i="13"/>
  <c r="E4195" i="13"/>
  <c r="E4196" i="13"/>
  <c r="E4197" i="13"/>
  <c r="E4198" i="13"/>
  <c r="E4199" i="13"/>
  <c r="E4201" i="13"/>
  <c r="E4202" i="13"/>
  <c r="E4203" i="13"/>
  <c r="E4204" i="13"/>
  <c r="E4205" i="13"/>
  <c r="E4206" i="13"/>
  <c r="E4207" i="13"/>
  <c r="E4209" i="13"/>
  <c r="E4210" i="13"/>
  <c r="E4211" i="13"/>
  <c r="E4212" i="13"/>
  <c r="E4213" i="13"/>
  <c r="E4214" i="13"/>
  <c r="E4215" i="13"/>
  <c r="E4217" i="13"/>
  <c r="E4218" i="13"/>
  <c r="E4219" i="13"/>
  <c r="E4220" i="13"/>
  <c r="E4221" i="13"/>
  <c r="E4222" i="13"/>
  <c r="E4223" i="13"/>
  <c r="E4225" i="13"/>
  <c r="E4226" i="13"/>
  <c r="E4227" i="13"/>
  <c r="E4228" i="13"/>
  <c r="E4229" i="13"/>
  <c r="E4230" i="13"/>
  <c r="E4231" i="13"/>
  <c r="E4233" i="13"/>
  <c r="E4234" i="13"/>
  <c r="E4235" i="13"/>
  <c r="E4236" i="13"/>
  <c r="E4237" i="13"/>
  <c r="E4238" i="13"/>
  <c r="E4239" i="13"/>
  <c r="E4241" i="13"/>
  <c r="E4242" i="13"/>
  <c r="E4243" i="13"/>
  <c r="E4244" i="13"/>
  <c r="E4245" i="13"/>
  <c r="E4246" i="13"/>
  <c r="E4247" i="13"/>
  <c r="E4249" i="13"/>
  <c r="E4250" i="13"/>
  <c r="E4251" i="13"/>
  <c r="E4252" i="13"/>
  <c r="E4253" i="13"/>
  <c r="E4254" i="13"/>
  <c r="E4255" i="13"/>
  <c r="E4257" i="13"/>
  <c r="E4258" i="13"/>
  <c r="E4259" i="13"/>
  <c r="E4260" i="13"/>
  <c r="E4261" i="13"/>
  <c r="E4262" i="13"/>
  <c r="E4263" i="13"/>
  <c r="E4265" i="13"/>
  <c r="E4266" i="13"/>
  <c r="E4267" i="13"/>
  <c r="E4268" i="13"/>
  <c r="E4269" i="13"/>
  <c r="E4270" i="13"/>
  <c r="E4271" i="13"/>
  <c r="E4273" i="13"/>
  <c r="E4274" i="13"/>
  <c r="E4275" i="13"/>
  <c r="E4276" i="13"/>
  <c r="E4277" i="13"/>
  <c r="E4278" i="13"/>
  <c r="E4279" i="13"/>
  <c r="E4281" i="13"/>
  <c r="E4282" i="13"/>
  <c r="E4283" i="13"/>
  <c r="E4284" i="13"/>
  <c r="E4285" i="13"/>
  <c r="E4286" i="13"/>
  <c r="E4287" i="13"/>
  <c r="E4289" i="13"/>
  <c r="E4290" i="13"/>
  <c r="E4291" i="13"/>
  <c r="E4292" i="13"/>
  <c r="E4293" i="13"/>
  <c r="E4294" i="13"/>
  <c r="E4295" i="13"/>
  <c r="E4297" i="13"/>
  <c r="E4298" i="13"/>
  <c r="E4299" i="13"/>
  <c r="E4300" i="13"/>
  <c r="E4301" i="13"/>
  <c r="E4302" i="13"/>
  <c r="E4303" i="13"/>
  <c r="E4305" i="13"/>
  <c r="E4306" i="13"/>
  <c r="E4307" i="13"/>
  <c r="E4308" i="13"/>
  <c r="E4309" i="13"/>
  <c r="E4310" i="13"/>
  <c r="E4311" i="13"/>
  <c r="E4313" i="13"/>
  <c r="E4314" i="13"/>
  <c r="E4315" i="13"/>
  <c r="E4316" i="13"/>
  <c r="E4317" i="13"/>
  <c r="E4318" i="13"/>
  <c r="E4319" i="13"/>
  <c r="E4321" i="13"/>
  <c r="E4322" i="13"/>
  <c r="E4323" i="13"/>
  <c r="E4324" i="13"/>
  <c r="E4325" i="13"/>
  <c r="E4326" i="13"/>
  <c r="E4327" i="13"/>
  <c r="E4329" i="13"/>
  <c r="E4330" i="13"/>
  <c r="E4331" i="13"/>
  <c r="E4332" i="13"/>
  <c r="E4333" i="13"/>
  <c r="E4334" i="13"/>
  <c r="E4335" i="13"/>
  <c r="E4337" i="13"/>
  <c r="E4338" i="13"/>
  <c r="E4339" i="13"/>
  <c r="E4340" i="13"/>
  <c r="E4341" i="13"/>
  <c r="E4342" i="13"/>
  <c r="E4343" i="13"/>
  <c r="E4345" i="13"/>
  <c r="E4346" i="13"/>
  <c r="E4347" i="13"/>
  <c r="E4348" i="13"/>
  <c r="E4349" i="13"/>
  <c r="E4350" i="13"/>
  <c r="E4351" i="13"/>
  <c r="E4353" i="13"/>
  <c r="E4354" i="13"/>
  <c r="E4355" i="13"/>
  <c r="E4356" i="13"/>
  <c r="E4357" i="13"/>
  <c r="E4358" i="13"/>
  <c r="E4359" i="13"/>
  <c r="E4361" i="13"/>
  <c r="E4362" i="13"/>
  <c r="E4363" i="13"/>
  <c r="E4364" i="13"/>
  <c r="E4365" i="13"/>
  <c r="E4366" i="13"/>
  <c r="E4367" i="13"/>
  <c r="E4369" i="13"/>
  <c r="E4370" i="13"/>
  <c r="E4371" i="13"/>
  <c r="E4372" i="13"/>
  <c r="E4373" i="13"/>
  <c r="E4374" i="13"/>
  <c r="E4375" i="13"/>
  <c r="E4377" i="13"/>
  <c r="E4378" i="13"/>
  <c r="E4379" i="13"/>
  <c r="E4380" i="13"/>
  <c r="E4381" i="13"/>
  <c r="E4382" i="13"/>
  <c r="E4383" i="13"/>
  <c r="E4385" i="13"/>
  <c r="E4386" i="13"/>
  <c r="E4387" i="13"/>
  <c r="E4388" i="13"/>
  <c r="E4389" i="13"/>
  <c r="E4390" i="13"/>
  <c r="E4391" i="13"/>
  <c r="E4393" i="13"/>
  <c r="E4394" i="13"/>
  <c r="E4395" i="13"/>
  <c r="E4396" i="13"/>
  <c r="E4397" i="13"/>
  <c r="E4398" i="13"/>
  <c r="E4399" i="13"/>
  <c r="E4401" i="13"/>
  <c r="E4402" i="13"/>
  <c r="E4403" i="13"/>
  <c r="E4404" i="13"/>
  <c r="E4405" i="13"/>
  <c r="E4406" i="13"/>
  <c r="E4407" i="13"/>
  <c r="E4409" i="13"/>
  <c r="E4410" i="13"/>
  <c r="E4411" i="13"/>
  <c r="E4412" i="13"/>
  <c r="E4413" i="13"/>
  <c r="E4414" i="13"/>
  <c r="E4415" i="13"/>
  <c r="E4417" i="13"/>
  <c r="E4418" i="13"/>
  <c r="E4419" i="13"/>
  <c r="E4420" i="13"/>
  <c r="E4421" i="13"/>
  <c r="E4422" i="13"/>
  <c r="E4423" i="13"/>
  <c r="E4425" i="13"/>
  <c r="E4426" i="13"/>
  <c r="E4427" i="13"/>
  <c r="E4428" i="13"/>
  <c r="E4429" i="13"/>
  <c r="E4430" i="13"/>
  <c r="E4431" i="13"/>
  <c r="E4433" i="13"/>
  <c r="E4434" i="13"/>
  <c r="E4435" i="13"/>
  <c r="E4436" i="13"/>
  <c r="E4437" i="13"/>
  <c r="E4438" i="13"/>
  <c r="E4439" i="13"/>
  <c r="E4441" i="13"/>
  <c r="E4442" i="13"/>
  <c r="E4443" i="13"/>
  <c r="E4444" i="13"/>
  <c r="E4445" i="13"/>
  <c r="E4446" i="13"/>
  <c r="E4447" i="13"/>
  <c r="E4449" i="13"/>
  <c r="E4450" i="13"/>
  <c r="E4451" i="13"/>
  <c r="E4452" i="13"/>
  <c r="E4453" i="13"/>
  <c r="E4454" i="13"/>
  <c r="E4455" i="13"/>
  <c r="E4457" i="13"/>
  <c r="E4458" i="13"/>
  <c r="E4459" i="13"/>
  <c r="E4460" i="13"/>
  <c r="E4461" i="13"/>
  <c r="E4462" i="13"/>
  <c r="E4463" i="13"/>
  <c r="F4028" i="13"/>
  <c r="F4030" i="13"/>
  <c r="F4031" i="13"/>
  <c r="F4032" i="13"/>
  <c r="F4033" i="13"/>
  <c r="F4034" i="13"/>
  <c r="F4035" i="13"/>
  <c r="F4036" i="13"/>
  <c r="F4038" i="13"/>
  <c r="F4039" i="13"/>
  <c r="F4040" i="13"/>
  <c r="F4041" i="13"/>
  <c r="F4042" i="13"/>
  <c r="F4043" i="13"/>
  <c r="F4044" i="13"/>
  <c r="F4046" i="13"/>
  <c r="F4047" i="13"/>
  <c r="F4048" i="13"/>
  <c r="F4049" i="13"/>
  <c r="F4050" i="13"/>
  <c r="F4051" i="13"/>
  <c r="F4052" i="13"/>
  <c r="F4054" i="13"/>
  <c r="F4055" i="13"/>
  <c r="F4056" i="13"/>
  <c r="F4057" i="13"/>
  <c r="F4058" i="13"/>
  <c r="F4059" i="13"/>
  <c r="F4060" i="13"/>
  <c r="F4062" i="13"/>
  <c r="F4063" i="13"/>
  <c r="F4064" i="13"/>
  <c r="F4065" i="13"/>
  <c r="F4066" i="13"/>
  <c r="F4067" i="13"/>
  <c r="F4068" i="13"/>
  <c r="F4070" i="13"/>
  <c r="F4071" i="13"/>
  <c r="F4072" i="13"/>
  <c r="F4073" i="13"/>
  <c r="F4074" i="13"/>
  <c r="F4075" i="13"/>
  <c r="F4076" i="13"/>
  <c r="F4078" i="13"/>
  <c r="F4079" i="13"/>
  <c r="F4080" i="13"/>
  <c r="F4081" i="13"/>
  <c r="F4082" i="13"/>
  <c r="F4083" i="13"/>
  <c r="F4084" i="13"/>
  <c r="F4086" i="13"/>
  <c r="F4087" i="13"/>
  <c r="F4088" i="13"/>
  <c r="F4089" i="13"/>
  <c r="F4090" i="13"/>
  <c r="F4091" i="13"/>
  <c r="F4092" i="13"/>
  <c r="F4094" i="13"/>
  <c r="F4095" i="13"/>
  <c r="F4096" i="13"/>
  <c r="F4097" i="13"/>
  <c r="F4098" i="13"/>
  <c r="F4099" i="13"/>
  <c r="F4100" i="13"/>
  <c r="F4102" i="13"/>
  <c r="F4103" i="13"/>
  <c r="F4104" i="13"/>
  <c r="F4105" i="13"/>
  <c r="F4106" i="13"/>
  <c r="F4107" i="13"/>
  <c r="F4108" i="13"/>
  <c r="F4110" i="13"/>
  <c r="F4111" i="13"/>
  <c r="F4112" i="13"/>
  <c r="F4113" i="13"/>
  <c r="F4114" i="13"/>
  <c r="F4115" i="13"/>
  <c r="F4116" i="13"/>
  <c r="F4118" i="13"/>
  <c r="F4119" i="13"/>
  <c r="F4120" i="13"/>
  <c r="F4121" i="13"/>
  <c r="F4122" i="13"/>
  <c r="F4123" i="13"/>
  <c r="F4124" i="13"/>
  <c r="F4126" i="13"/>
  <c r="F4127" i="13"/>
  <c r="F4128" i="13"/>
  <c r="F4129" i="13"/>
  <c r="F4130" i="13"/>
  <c r="F4131" i="13"/>
  <c r="F4132" i="13"/>
  <c r="F4134" i="13"/>
  <c r="F4135" i="13"/>
  <c r="F4136" i="13"/>
  <c r="F4137" i="13"/>
  <c r="F4138" i="13"/>
  <c r="F4139" i="13"/>
  <c r="F4140" i="13"/>
  <c r="F4142" i="13"/>
  <c r="F4143" i="13"/>
  <c r="F4144" i="13"/>
  <c r="F4145" i="13"/>
  <c r="F4146" i="13"/>
  <c r="F4147" i="13"/>
  <c r="F4148" i="13"/>
  <c r="F4150" i="13"/>
  <c r="F4151" i="13"/>
  <c r="F4152" i="13"/>
  <c r="F4153" i="13"/>
  <c r="F4154" i="13"/>
  <c r="F4155" i="13"/>
  <c r="F4156" i="13"/>
  <c r="F4158" i="13"/>
  <c r="F4159" i="13"/>
  <c r="F4160" i="13"/>
  <c r="F4161" i="13"/>
  <c r="F4162" i="13"/>
  <c r="F4163" i="13"/>
  <c r="F4164" i="13"/>
  <c r="F4166" i="13"/>
  <c r="F4167" i="13"/>
  <c r="F4168" i="13"/>
  <c r="F4169" i="13"/>
  <c r="F4170" i="13"/>
  <c r="F4171" i="13"/>
  <c r="F4172" i="13"/>
  <c r="F4174" i="13"/>
  <c r="F4175" i="13"/>
  <c r="F4176" i="13"/>
  <c r="F4177" i="13"/>
  <c r="F4178" i="13"/>
  <c r="F4179" i="13"/>
  <c r="F4180" i="13"/>
  <c r="F4182" i="13"/>
  <c r="F4183" i="13"/>
  <c r="F4184" i="13"/>
  <c r="F4185" i="13"/>
  <c r="F4186" i="13"/>
  <c r="F4187" i="13"/>
  <c r="F4188" i="13"/>
  <c r="F4190" i="13"/>
  <c r="F4191" i="13"/>
  <c r="F4192" i="13"/>
  <c r="F4193" i="13"/>
  <c r="F4194" i="13"/>
  <c r="F4195" i="13"/>
  <c r="F4196" i="13"/>
  <c r="F4198" i="13"/>
  <c r="F4199" i="13"/>
  <c r="F4200" i="13"/>
  <c r="F4201" i="13"/>
  <c r="F4202" i="13"/>
  <c r="F4203" i="13"/>
  <c r="F4204" i="13"/>
  <c r="F4206" i="13"/>
  <c r="F4207" i="13"/>
  <c r="F4208" i="13"/>
  <c r="F4209" i="13"/>
  <c r="F4210" i="13"/>
  <c r="F4211" i="13"/>
  <c r="F4212" i="13"/>
  <c r="F4214" i="13"/>
  <c r="F4215" i="13"/>
  <c r="F4216" i="13"/>
  <c r="F4217" i="13"/>
  <c r="F4218" i="13"/>
  <c r="F4219" i="13"/>
  <c r="F4220" i="13"/>
  <c r="F4222" i="13"/>
  <c r="F4223" i="13"/>
  <c r="F4224" i="13"/>
  <c r="F4225" i="13"/>
  <c r="F4226" i="13"/>
  <c r="F4227" i="13"/>
  <c r="F4228" i="13"/>
  <c r="F4230" i="13"/>
  <c r="F4231" i="13"/>
  <c r="F4232" i="13"/>
  <c r="F4233" i="13"/>
  <c r="F4234" i="13"/>
  <c r="F4235" i="13"/>
  <c r="F4236" i="13"/>
  <c r="F4238" i="13"/>
  <c r="F4239" i="13"/>
  <c r="F4240" i="13"/>
  <c r="F4241" i="13"/>
  <c r="F4242" i="13"/>
  <c r="F4243" i="13"/>
  <c r="F4244" i="13"/>
  <c r="F4246" i="13"/>
  <c r="F4247" i="13"/>
  <c r="F4248" i="13"/>
  <c r="F4249" i="13"/>
  <c r="F4250" i="13"/>
  <c r="F4251" i="13"/>
  <c r="F4252" i="13"/>
  <c r="F4254" i="13"/>
  <c r="F4255" i="13"/>
  <c r="F4256" i="13"/>
  <c r="F4257" i="13"/>
  <c r="F4258" i="13"/>
  <c r="F4259" i="13"/>
  <c r="F4260" i="13"/>
  <c r="F4262" i="13"/>
  <c r="F4263" i="13"/>
  <c r="F4264" i="13"/>
  <c r="F4265" i="13"/>
  <c r="F4266" i="13"/>
  <c r="F4267" i="13"/>
  <c r="F4268" i="13"/>
  <c r="F4270" i="13"/>
  <c r="F4271" i="13"/>
  <c r="F4272" i="13"/>
  <c r="F4273" i="13"/>
  <c r="F4274" i="13"/>
  <c r="F4275" i="13"/>
  <c r="F4276" i="13"/>
  <c r="F4278" i="13"/>
  <c r="F4279" i="13"/>
  <c r="F4280" i="13"/>
  <c r="F4281" i="13"/>
  <c r="F4282" i="13"/>
  <c r="F4283" i="13"/>
  <c r="F4284" i="13"/>
  <c r="F4286" i="13"/>
  <c r="F4287" i="13"/>
  <c r="F4288" i="13"/>
  <c r="F4289" i="13"/>
  <c r="F4290" i="13"/>
  <c r="F4291" i="13"/>
  <c r="F4292" i="13"/>
  <c r="F4294" i="13"/>
  <c r="F4295" i="13"/>
  <c r="F4296" i="13"/>
  <c r="F4297" i="13"/>
  <c r="F4298" i="13"/>
  <c r="F4299" i="13"/>
  <c r="F4300" i="13"/>
  <c r="F4302" i="13"/>
  <c r="F4303" i="13"/>
  <c r="F4304" i="13"/>
  <c r="F4305" i="13"/>
  <c r="F4306" i="13"/>
  <c r="F4307" i="13"/>
  <c r="F4308" i="13"/>
  <c r="F4310" i="13"/>
  <c r="F4311" i="13"/>
  <c r="F4312" i="13"/>
  <c r="F4313" i="13"/>
  <c r="F4314" i="13"/>
  <c r="F4315" i="13"/>
  <c r="F4316" i="13"/>
  <c r="F4318" i="13"/>
  <c r="F4319" i="13"/>
  <c r="F4320" i="13"/>
  <c r="F4321" i="13"/>
  <c r="F4322" i="13"/>
  <c r="F4323" i="13"/>
  <c r="F4324" i="13"/>
  <c r="F4326" i="13"/>
  <c r="F4327" i="13"/>
  <c r="F4328" i="13"/>
  <c r="F4329" i="13"/>
  <c r="F4330" i="13"/>
  <c r="F4331" i="13"/>
  <c r="F4332" i="13"/>
  <c r="F4334" i="13"/>
  <c r="F4335" i="13"/>
  <c r="F4336" i="13"/>
  <c r="F4337" i="13"/>
  <c r="F4338" i="13"/>
  <c r="F4339" i="13"/>
  <c r="F4340" i="13"/>
  <c r="F4342" i="13"/>
  <c r="F4343" i="13"/>
  <c r="F4344" i="13"/>
  <c r="F4345" i="13"/>
  <c r="F4346" i="13"/>
  <c r="F4347" i="13"/>
  <c r="F4348" i="13"/>
  <c r="F4350" i="13"/>
  <c r="F4351" i="13"/>
  <c r="F4352" i="13"/>
  <c r="F4353" i="13"/>
  <c r="F4354" i="13"/>
  <c r="F4355" i="13"/>
  <c r="F4356" i="13"/>
  <c r="F4358" i="13"/>
  <c r="F4359" i="13"/>
  <c r="F4360" i="13"/>
  <c r="F4361" i="13"/>
  <c r="F4362" i="13"/>
  <c r="F4363" i="13"/>
  <c r="F4364" i="13"/>
  <c r="F4366" i="13"/>
  <c r="F4367" i="13"/>
  <c r="F4368" i="13"/>
  <c r="F4369" i="13"/>
  <c r="F4370" i="13"/>
  <c r="F4371" i="13"/>
  <c r="F4372" i="13"/>
  <c r="F4374" i="13"/>
  <c r="F4375" i="13"/>
  <c r="F4376" i="13"/>
  <c r="F4377" i="13"/>
  <c r="F4378" i="13"/>
  <c r="F4379" i="13"/>
  <c r="F4380" i="13"/>
  <c r="F4382" i="13"/>
  <c r="F4383" i="13"/>
  <c r="F4384" i="13"/>
  <c r="F4385" i="13"/>
  <c r="F4386" i="13"/>
  <c r="F4387" i="13"/>
  <c r="F4388" i="13"/>
  <c r="F4390" i="13"/>
  <c r="F4391" i="13"/>
  <c r="F4392" i="13"/>
  <c r="F4393" i="13"/>
  <c r="F4394" i="13"/>
  <c r="F4395" i="13"/>
  <c r="F4396" i="13"/>
  <c r="F4398" i="13"/>
  <c r="F4399" i="13"/>
  <c r="F4400" i="13"/>
  <c r="F4401" i="13"/>
  <c r="F4402" i="13"/>
  <c r="F4403" i="13"/>
  <c r="F4404" i="13"/>
  <c r="F4406" i="13"/>
  <c r="F4407" i="13"/>
  <c r="F4408" i="13"/>
  <c r="F4409" i="13"/>
  <c r="F4410" i="13"/>
  <c r="F4411" i="13"/>
  <c r="F4412" i="13"/>
  <c r="F4414" i="13"/>
  <c r="F4415" i="13"/>
  <c r="F4416" i="13"/>
  <c r="F4417" i="13"/>
  <c r="F4418" i="13"/>
  <c r="F4419" i="13"/>
  <c r="F4420" i="13"/>
  <c r="F4422" i="13"/>
  <c r="F4423" i="13"/>
  <c r="F4424" i="13"/>
  <c r="F4425" i="13"/>
  <c r="F4426" i="13"/>
  <c r="F4427" i="13"/>
  <c r="F4428" i="13"/>
  <c r="F4430" i="13"/>
  <c r="F4431" i="13"/>
  <c r="F4432" i="13"/>
  <c r="F4433" i="13"/>
  <c r="F4434" i="13"/>
  <c r="F4435" i="13"/>
  <c r="F4436" i="13"/>
  <c r="F4438" i="13"/>
  <c r="F4439" i="13"/>
  <c r="F4440" i="13"/>
  <c r="F4441" i="13"/>
  <c r="F4442" i="13"/>
  <c r="F4443" i="13"/>
  <c r="F4444" i="13"/>
  <c r="F4446" i="13"/>
  <c r="F4447" i="13"/>
  <c r="F4448" i="13"/>
  <c r="F4449" i="13"/>
  <c r="F4450" i="13"/>
  <c r="F4451" i="13"/>
  <c r="F4452" i="13"/>
  <c r="F4454" i="13"/>
  <c r="F4455" i="13"/>
  <c r="F4456" i="13"/>
  <c r="F4457" i="13"/>
  <c r="F4458" i="13"/>
  <c r="F4459" i="13"/>
  <c r="F4460" i="13"/>
  <c r="F4462" i="13"/>
  <c r="F4463" i="13"/>
  <c r="F4464" i="13"/>
  <c r="G4028" i="13"/>
  <c r="G4030" i="13"/>
  <c r="G4031" i="13"/>
  <c r="G4032" i="13"/>
  <c r="G4033" i="13"/>
  <c r="G4034" i="13"/>
  <c r="G4035" i="13"/>
  <c r="G4036" i="13"/>
  <c r="G4038" i="13"/>
  <c r="G4039" i="13"/>
  <c r="G4040" i="13"/>
  <c r="G4041" i="13"/>
  <c r="G4042" i="13"/>
  <c r="G4043" i="13"/>
  <c r="G4044" i="13"/>
  <c r="G4046" i="13"/>
  <c r="G4047" i="13"/>
  <c r="G4048" i="13"/>
  <c r="G4049" i="13"/>
  <c r="G4050" i="13"/>
  <c r="G4051" i="13"/>
  <c r="G4052" i="13"/>
  <c r="G4054" i="13"/>
  <c r="G4055" i="13"/>
  <c r="G4056" i="13"/>
  <c r="G4057" i="13"/>
  <c r="G4058" i="13"/>
  <c r="G4059" i="13"/>
  <c r="G4060" i="13"/>
  <c r="G4062" i="13"/>
  <c r="G4063" i="13"/>
  <c r="G4064" i="13"/>
  <c r="G4065" i="13"/>
  <c r="G4066" i="13"/>
  <c r="G4067" i="13"/>
  <c r="G4068" i="13"/>
  <c r="G4070" i="13"/>
  <c r="G4071" i="13"/>
  <c r="G4072" i="13"/>
  <c r="G4073" i="13"/>
  <c r="G4074" i="13"/>
  <c r="G4075" i="13"/>
  <c r="G4076" i="13"/>
  <c r="G4078" i="13"/>
  <c r="G4079" i="13"/>
  <c r="G4080" i="13"/>
  <c r="G4081" i="13"/>
  <c r="G4082" i="13"/>
  <c r="G4083" i="13"/>
  <c r="G4084" i="13"/>
  <c r="G4086" i="13"/>
  <c r="G4087" i="13"/>
  <c r="G4088" i="13"/>
  <c r="G4089" i="13"/>
  <c r="G4090" i="13"/>
  <c r="G4091" i="13"/>
  <c r="G4092" i="13"/>
  <c r="G4094" i="13"/>
  <c r="G4095" i="13"/>
  <c r="G4096" i="13"/>
  <c r="G4097" i="13"/>
  <c r="G4098" i="13"/>
  <c r="G4099" i="13"/>
  <c r="G4100" i="13"/>
  <c r="G4102" i="13"/>
  <c r="G4103" i="13"/>
  <c r="G4104" i="13"/>
  <c r="G4105" i="13"/>
  <c r="G4106" i="13"/>
  <c r="G4107" i="13"/>
  <c r="G4108" i="13"/>
  <c r="G4110" i="13"/>
  <c r="G4111" i="13"/>
  <c r="G4112" i="13"/>
  <c r="G4113" i="13"/>
  <c r="G4114" i="13"/>
  <c r="G4115" i="13"/>
  <c r="G4116" i="13"/>
  <c r="G4118" i="13"/>
  <c r="G4119" i="13"/>
  <c r="G4120" i="13"/>
  <c r="G4121" i="13"/>
  <c r="G4122" i="13"/>
  <c r="G4123" i="13"/>
  <c r="G4124" i="13"/>
  <c r="G4126" i="13"/>
  <c r="G4127" i="13"/>
  <c r="G4128" i="13"/>
  <c r="G4129" i="13"/>
  <c r="G4130" i="13"/>
  <c r="G4131" i="13"/>
  <c r="G4132" i="13"/>
  <c r="G4134" i="13"/>
  <c r="G4135" i="13"/>
  <c r="G4136" i="13"/>
  <c r="G4137" i="13"/>
  <c r="G4138" i="13"/>
  <c r="G4139" i="13"/>
  <c r="G4140" i="13"/>
  <c r="G4142" i="13"/>
  <c r="G4143" i="13"/>
  <c r="G4144" i="13"/>
  <c r="G4145" i="13"/>
  <c r="G4146" i="13"/>
  <c r="G4147" i="13"/>
  <c r="G4148" i="13"/>
  <c r="G4150" i="13"/>
  <c r="G4151" i="13"/>
  <c r="G4152" i="13"/>
  <c r="G4153" i="13"/>
  <c r="G4154" i="13"/>
  <c r="G4155" i="13"/>
  <c r="G4156" i="13"/>
  <c r="G4158" i="13"/>
  <c r="G4159" i="13"/>
  <c r="G4160" i="13"/>
  <c r="G4161" i="13"/>
  <c r="G4162" i="13"/>
  <c r="G4163" i="13"/>
  <c r="G4164" i="13"/>
  <c r="G4166" i="13"/>
  <c r="G4167" i="13"/>
  <c r="G4168" i="13"/>
  <c r="G4169" i="13"/>
  <c r="G4170" i="13"/>
  <c r="G4171" i="13"/>
  <c r="G4172" i="13"/>
  <c r="G4174" i="13"/>
  <c r="G4175" i="13"/>
  <c r="G4176" i="13"/>
  <c r="G4177" i="13"/>
  <c r="G4178" i="13"/>
  <c r="G4179" i="13"/>
  <c r="G4180" i="13"/>
  <c r="G4182" i="13"/>
  <c r="G4183" i="13"/>
  <c r="G4184" i="13"/>
  <c r="G4185" i="13"/>
  <c r="G4186" i="13"/>
  <c r="G4187" i="13"/>
  <c r="G4188" i="13"/>
  <c r="G4190" i="13"/>
  <c r="G4191" i="13"/>
  <c r="G4192" i="13"/>
  <c r="G4193" i="13"/>
  <c r="G4194" i="13"/>
  <c r="G4195" i="13"/>
  <c r="G4196" i="13"/>
  <c r="G4198" i="13"/>
  <c r="G4199" i="13"/>
  <c r="G4200" i="13"/>
  <c r="G4201" i="13"/>
  <c r="G4202" i="13"/>
  <c r="G4203" i="13"/>
  <c r="G4204" i="13"/>
  <c r="G4206" i="13"/>
  <c r="G4207" i="13"/>
  <c r="G4208" i="13"/>
  <c r="G4209" i="13"/>
  <c r="G4210" i="13"/>
  <c r="G4211" i="13"/>
  <c r="G4212" i="13"/>
  <c r="G4214" i="13"/>
  <c r="G4215" i="13"/>
  <c r="G4216" i="13"/>
  <c r="G4217" i="13"/>
  <c r="G4218" i="13"/>
  <c r="G4219" i="13"/>
  <c r="G4220" i="13"/>
  <c r="G4222" i="13"/>
  <c r="G4223" i="13"/>
  <c r="G4224" i="13"/>
  <c r="G4225" i="13"/>
  <c r="G4226" i="13"/>
  <c r="G4227" i="13"/>
  <c r="G4228" i="13"/>
  <c r="G4230" i="13"/>
  <c r="G4231" i="13"/>
  <c r="G4232" i="13"/>
  <c r="G4233" i="13"/>
  <c r="G4234" i="13"/>
  <c r="G4235" i="13"/>
  <c r="G4236" i="13"/>
  <c r="G4238" i="13"/>
  <c r="G4239" i="13"/>
  <c r="G4240" i="13"/>
  <c r="G4241" i="13"/>
  <c r="G4242" i="13"/>
  <c r="G4243" i="13"/>
  <c r="G4244" i="13"/>
  <c r="G4246" i="13"/>
  <c r="G4247" i="13"/>
  <c r="G4248" i="13"/>
  <c r="G4249" i="13"/>
  <c r="G4250" i="13"/>
  <c r="G4251" i="13"/>
  <c r="G4252" i="13"/>
  <c r="G4254" i="13"/>
  <c r="G4255" i="13"/>
  <c r="G4256" i="13"/>
  <c r="G4257" i="13"/>
  <c r="G4258" i="13"/>
  <c r="G4259" i="13"/>
  <c r="G4260" i="13"/>
  <c r="G4262" i="13"/>
  <c r="G4263" i="13"/>
  <c r="G4264" i="13"/>
  <c r="G4265" i="13"/>
  <c r="G4266" i="13"/>
  <c r="G4267" i="13"/>
  <c r="G4268" i="13"/>
  <c r="G4270" i="13"/>
  <c r="G4271" i="13"/>
  <c r="G4272" i="13"/>
  <c r="G4273" i="13"/>
  <c r="G4274" i="13"/>
  <c r="G4275" i="13"/>
  <c r="G4276" i="13"/>
  <c r="G4278" i="13"/>
  <c r="G4279" i="13"/>
  <c r="G4280" i="13"/>
  <c r="G4281" i="13"/>
  <c r="G4282" i="13"/>
  <c r="G4283" i="13"/>
  <c r="G4284" i="13"/>
  <c r="G4286" i="13"/>
  <c r="G4287" i="13"/>
  <c r="G4288" i="13"/>
  <c r="G4289" i="13"/>
  <c r="G4290" i="13"/>
  <c r="G4291" i="13"/>
  <c r="G4292" i="13"/>
  <c r="G4294" i="13"/>
  <c r="G4295" i="13"/>
  <c r="G4296" i="13"/>
  <c r="G4297" i="13"/>
  <c r="G4298" i="13"/>
  <c r="G4299" i="13"/>
  <c r="G4300" i="13"/>
  <c r="G4302" i="13"/>
  <c r="G4303" i="13"/>
  <c r="G4304" i="13"/>
  <c r="G4305" i="13"/>
  <c r="G4306" i="13"/>
  <c r="G4307" i="13"/>
  <c r="G4308" i="13"/>
  <c r="G4310" i="13"/>
  <c r="G4311" i="13"/>
  <c r="G4312" i="13"/>
  <c r="G4313" i="13"/>
  <c r="G4314" i="13"/>
  <c r="G4315" i="13"/>
  <c r="G4316" i="13"/>
  <c r="G4318" i="13"/>
  <c r="G4319" i="13"/>
  <c r="G4320" i="13"/>
  <c r="G4321" i="13"/>
  <c r="G4322" i="13"/>
  <c r="G4323" i="13"/>
  <c r="G4324" i="13"/>
  <c r="G4326" i="13"/>
  <c r="G4327" i="13"/>
  <c r="G4328" i="13"/>
  <c r="G4329" i="13"/>
  <c r="G4330" i="13"/>
  <c r="G4331" i="13"/>
  <c r="G4332" i="13"/>
  <c r="G4334" i="13"/>
  <c r="G4335" i="13"/>
  <c r="G4336" i="13"/>
  <c r="G4337" i="13"/>
  <c r="G4338" i="13"/>
  <c r="G4339" i="13"/>
  <c r="G4340" i="13"/>
  <c r="G4342" i="13"/>
  <c r="G4343" i="13"/>
  <c r="G4344" i="13"/>
  <c r="G4345" i="13"/>
  <c r="G4346" i="13"/>
  <c r="G4347" i="13"/>
  <c r="G4348" i="13"/>
  <c r="G4350" i="13"/>
  <c r="G4351" i="13"/>
  <c r="G4352" i="13"/>
  <c r="G4353" i="13"/>
  <c r="G4354" i="13"/>
  <c r="G4355" i="13"/>
  <c r="G4356" i="13"/>
  <c r="G4358" i="13"/>
  <c r="G4359" i="13"/>
  <c r="G4360" i="13"/>
  <c r="G4361" i="13"/>
  <c r="G4362" i="13"/>
  <c r="G4363" i="13"/>
  <c r="G4364" i="13"/>
  <c r="G4366" i="13"/>
  <c r="G4367" i="13"/>
  <c r="G4368" i="13"/>
  <c r="G4369" i="13"/>
  <c r="G4370" i="13"/>
  <c r="G4371" i="13"/>
  <c r="G4372" i="13"/>
  <c r="G4374" i="13"/>
  <c r="G4375" i="13"/>
  <c r="G4376" i="13"/>
  <c r="G4377" i="13"/>
  <c r="G4378" i="13"/>
  <c r="G4379" i="13"/>
  <c r="G4380" i="13"/>
  <c r="G4382" i="13"/>
  <c r="G4383" i="13"/>
  <c r="G4384" i="13"/>
  <c r="G4385" i="13"/>
  <c r="G4386" i="13"/>
  <c r="G4387" i="13"/>
  <c r="G4388" i="13"/>
  <c r="G4390" i="13"/>
  <c r="G4391" i="13"/>
  <c r="G4392" i="13"/>
  <c r="G4393" i="13"/>
  <c r="G4394" i="13"/>
  <c r="G4395" i="13"/>
  <c r="G4396" i="13"/>
  <c r="G4398" i="13"/>
  <c r="G4399" i="13"/>
  <c r="G4400" i="13"/>
  <c r="G4401" i="13"/>
  <c r="G4402" i="13"/>
  <c r="G4403" i="13"/>
  <c r="G4404" i="13"/>
  <c r="G4406" i="13"/>
  <c r="G4407" i="13"/>
  <c r="G4408" i="13"/>
  <c r="G4409" i="13"/>
  <c r="G4410" i="13"/>
  <c r="G4411" i="13"/>
  <c r="G4412" i="13"/>
  <c r="G4414" i="13"/>
  <c r="G4415" i="13"/>
  <c r="G4416" i="13"/>
  <c r="G4417" i="13"/>
  <c r="G4418" i="13"/>
  <c r="G4419" i="13"/>
  <c r="G4420" i="13"/>
  <c r="G4422" i="13"/>
  <c r="G4423" i="13"/>
  <c r="G4424" i="13"/>
  <c r="G4425" i="13"/>
  <c r="G4426" i="13"/>
  <c r="G4427" i="13"/>
  <c r="G4428" i="13"/>
  <c r="G4430" i="13"/>
  <c r="G4431" i="13"/>
  <c r="G4432" i="13"/>
  <c r="G4433" i="13"/>
  <c r="G4434" i="13"/>
  <c r="G4435" i="13"/>
  <c r="G4436" i="13"/>
  <c r="G4438" i="13"/>
  <c r="G4439" i="13"/>
  <c r="G4440" i="13"/>
  <c r="G4441" i="13"/>
  <c r="G4442" i="13"/>
  <c r="G4443" i="13"/>
  <c r="G4444" i="13"/>
  <c r="G4446" i="13"/>
  <c r="G4447" i="13"/>
  <c r="G4448" i="13"/>
  <c r="G4449" i="13"/>
  <c r="G4450" i="13"/>
  <c r="G4451" i="13"/>
  <c r="G4452" i="13"/>
  <c r="G4454" i="13"/>
  <c r="G4455" i="13"/>
  <c r="G4456" i="13"/>
  <c r="G4457" i="13"/>
  <c r="G4458" i="13"/>
  <c r="G4459" i="13"/>
  <c r="G4460" i="13"/>
  <c r="G4462" i="13"/>
  <c r="G4463" i="13"/>
  <c r="G4464" i="13"/>
  <c r="H4028" i="13"/>
  <c r="H4030" i="13"/>
  <c r="H4031" i="13"/>
  <c r="H4032" i="13"/>
  <c r="H4033" i="13"/>
  <c r="H4034" i="13"/>
  <c r="H4035" i="13"/>
  <c r="H4036" i="13"/>
  <c r="H4038" i="13"/>
  <c r="H4039" i="13"/>
  <c r="H4040" i="13"/>
  <c r="H4041" i="13"/>
  <c r="H4042" i="13"/>
  <c r="H4043" i="13"/>
  <c r="H4044" i="13"/>
  <c r="H4046" i="13"/>
  <c r="H4047" i="13"/>
  <c r="H4048" i="13"/>
  <c r="H4049" i="13"/>
  <c r="H4050" i="13"/>
  <c r="H4051" i="13"/>
  <c r="H4052" i="13"/>
  <c r="H4054" i="13"/>
  <c r="H4055" i="13"/>
  <c r="H4056" i="13"/>
  <c r="H4057" i="13"/>
  <c r="H4058" i="13"/>
  <c r="H4059" i="13"/>
  <c r="H4060" i="13"/>
  <c r="H4062" i="13"/>
  <c r="H4063" i="13"/>
  <c r="H4064" i="13"/>
  <c r="H4065" i="13"/>
  <c r="H4066" i="13"/>
  <c r="H4067" i="13"/>
  <c r="H4068" i="13"/>
  <c r="H4070" i="13"/>
  <c r="H4071" i="13"/>
  <c r="H4072" i="13"/>
  <c r="H4073" i="13"/>
  <c r="H4074" i="13"/>
  <c r="H4075" i="13"/>
  <c r="H4076" i="13"/>
  <c r="H4078" i="13"/>
  <c r="H4079" i="13"/>
  <c r="H4080" i="13"/>
  <c r="H4081" i="13"/>
  <c r="H4082" i="13"/>
  <c r="H4083" i="13"/>
  <c r="H4084" i="13"/>
  <c r="H4086" i="13"/>
  <c r="H4087" i="13"/>
  <c r="H4088" i="13"/>
  <c r="H4089" i="13"/>
  <c r="H4090" i="13"/>
  <c r="H4091" i="13"/>
  <c r="H4092" i="13"/>
  <c r="H4094" i="13"/>
  <c r="H4095" i="13"/>
  <c r="H4096" i="13"/>
  <c r="H4097" i="13"/>
  <c r="H4098" i="13"/>
  <c r="H4099" i="13"/>
  <c r="H4100" i="13"/>
  <c r="H4102" i="13"/>
  <c r="H4103" i="13"/>
  <c r="H4104" i="13"/>
  <c r="H4105" i="13"/>
  <c r="H4106" i="13"/>
  <c r="H4107" i="13"/>
  <c r="H4108" i="13"/>
  <c r="H4110" i="13"/>
  <c r="H4111" i="13"/>
  <c r="H4112" i="13"/>
  <c r="H4113" i="13"/>
  <c r="H4114" i="13"/>
  <c r="H4115" i="13"/>
  <c r="H4116" i="13"/>
  <c r="H4118" i="13"/>
  <c r="H4119" i="13"/>
  <c r="H4120" i="13"/>
  <c r="H4121" i="13"/>
  <c r="H4122" i="13"/>
  <c r="H4123" i="13"/>
  <c r="H4124" i="13"/>
  <c r="H4126" i="13"/>
  <c r="H4127" i="13"/>
  <c r="H4128" i="13"/>
  <c r="H4129" i="13"/>
  <c r="H4130" i="13"/>
  <c r="H4131" i="13"/>
  <c r="H4132" i="13"/>
  <c r="H4134" i="13"/>
  <c r="H4135" i="13"/>
  <c r="H4136" i="13"/>
  <c r="H4137" i="13"/>
  <c r="H4138" i="13"/>
  <c r="H4139" i="13"/>
  <c r="H4140" i="13"/>
  <c r="H4142" i="13"/>
  <c r="H4143" i="13"/>
  <c r="H4144" i="13"/>
  <c r="H4145" i="13"/>
  <c r="H4146" i="13"/>
  <c r="H4147" i="13"/>
  <c r="H4148" i="13"/>
  <c r="H4150" i="13"/>
  <c r="H4151" i="13"/>
  <c r="H4152" i="13"/>
  <c r="H4153" i="13"/>
  <c r="H4154" i="13"/>
  <c r="H4155" i="13"/>
  <c r="H4156" i="13"/>
  <c r="H4158" i="13"/>
  <c r="H4159" i="13"/>
  <c r="H4160" i="13"/>
  <c r="H4161" i="13"/>
  <c r="H4162" i="13"/>
  <c r="H4163" i="13"/>
  <c r="H4164" i="13"/>
  <c r="H4166" i="13"/>
  <c r="H4167" i="13"/>
  <c r="H4168" i="13"/>
  <c r="H4169" i="13"/>
  <c r="H4170" i="13"/>
  <c r="H4171" i="13"/>
  <c r="H4172" i="13"/>
  <c r="H4174" i="13"/>
  <c r="H4175" i="13"/>
  <c r="H4176" i="13"/>
  <c r="H4177" i="13"/>
  <c r="H4178" i="13"/>
  <c r="H4179" i="13"/>
  <c r="H4180" i="13"/>
  <c r="H4182" i="13"/>
  <c r="H4183" i="13"/>
  <c r="H4184" i="13"/>
  <c r="H4185" i="13"/>
  <c r="H4186" i="13"/>
  <c r="H4187" i="13"/>
  <c r="H4188" i="13"/>
  <c r="H4190" i="13"/>
  <c r="H4191" i="13"/>
  <c r="H4192" i="13"/>
  <c r="H4193" i="13"/>
  <c r="H4194" i="13"/>
  <c r="H4195" i="13"/>
  <c r="H4196" i="13"/>
  <c r="H4198" i="13"/>
  <c r="H4199" i="13"/>
  <c r="H4200" i="13"/>
  <c r="H4201" i="13"/>
  <c r="H4202" i="13"/>
  <c r="H4203" i="13"/>
  <c r="H4204" i="13"/>
  <c r="H4206" i="13"/>
  <c r="H4207" i="13"/>
  <c r="H4208" i="13"/>
  <c r="H4209" i="13"/>
  <c r="H4210" i="13"/>
  <c r="H4211" i="13"/>
  <c r="H4212" i="13"/>
  <c r="H4214" i="13"/>
  <c r="H4215" i="13"/>
  <c r="H4216" i="13"/>
  <c r="H4217" i="13"/>
  <c r="H4218" i="13"/>
  <c r="H4219" i="13"/>
  <c r="H4220" i="13"/>
  <c r="H4222" i="13"/>
  <c r="H4223" i="13"/>
  <c r="H4224" i="13"/>
  <c r="H4225" i="13"/>
  <c r="H4226" i="13"/>
  <c r="H4227" i="13"/>
  <c r="H4228" i="13"/>
  <c r="H4230" i="13"/>
  <c r="H4231" i="13"/>
  <c r="H4232" i="13"/>
  <c r="H4233" i="13"/>
  <c r="H4234" i="13"/>
  <c r="H4235" i="13"/>
  <c r="H4236" i="13"/>
  <c r="H4238" i="13"/>
  <c r="H4239" i="13"/>
  <c r="H4240" i="13"/>
  <c r="H4241" i="13"/>
  <c r="H4242" i="13"/>
  <c r="H4243" i="13"/>
  <c r="H4244" i="13"/>
  <c r="H4246" i="13"/>
  <c r="H4247" i="13"/>
  <c r="H4248" i="13"/>
  <c r="H4249" i="13"/>
  <c r="H4250" i="13"/>
  <c r="H4251" i="13"/>
  <c r="H4252" i="13"/>
  <c r="H4254" i="13"/>
  <c r="H4255" i="13"/>
  <c r="H4256" i="13"/>
  <c r="H4257" i="13"/>
  <c r="H4258" i="13"/>
  <c r="H4259" i="13"/>
  <c r="H4260" i="13"/>
  <c r="H4262" i="13"/>
  <c r="H4263" i="13"/>
  <c r="H4264" i="13"/>
  <c r="H4265" i="13"/>
  <c r="H4266" i="13"/>
  <c r="H4267" i="13"/>
  <c r="H4268" i="13"/>
  <c r="H4270" i="13"/>
  <c r="H4271" i="13"/>
  <c r="H4272" i="13"/>
  <c r="H4273" i="13"/>
  <c r="H4274" i="13"/>
  <c r="H4275" i="13"/>
  <c r="H4276" i="13"/>
  <c r="H4278" i="13"/>
  <c r="H4279" i="13"/>
  <c r="H4280" i="13"/>
  <c r="H4281" i="13"/>
  <c r="H4282" i="13"/>
  <c r="H4283" i="13"/>
  <c r="H4284" i="13"/>
  <c r="H4286" i="13"/>
  <c r="H4287" i="13"/>
  <c r="H4288" i="13"/>
  <c r="H4289" i="13"/>
  <c r="H4290" i="13"/>
  <c r="H4291" i="13"/>
  <c r="H4292" i="13"/>
  <c r="H4294" i="13"/>
  <c r="H4295" i="13"/>
  <c r="H4296" i="13"/>
  <c r="H4297" i="13"/>
  <c r="H4298" i="13"/>
  <c r="H4299" i="13"/>
  <c r="H4300" i="13"/>
  <c r="H4302" i="13"/>
  <c r="H4303" i="13"/>
  <c r="H4304" i="13"/>
  <c r="H4305" i="13"/>
  <c r="H4306" i="13"/>
  <c r="H4307" i="13"/>
  <c r="H4308" i="13"/>
  <c r="H4310" i="13"/>
  <c r="H4311" i="13"/>
  <c r="H4312" i="13"/>
  <c r="H4313" i="13"/>
  <c r="H4314" i="13"/>
  <c r="H4315" i="13"/>
  <c r="H4316" i="13"/>
  <c r="H4318" i="13"/>
  <c r="H4319" i="13"/>
  <c r="H4320" i="13"/>
  <c r="H4321" i="13"/>
  <c r="H4322" i="13"/>
  <c r="H4323" i="13"/>
  <c r="H4324" i="13"/>
  <c r="H4326" i="13"/>
  <c r="H4327" i="13"/>
  <c r="H4328" i="13"/>
  <c r="H4329" i="13"/>
  <c r="H4330" i="13"/>
  <c r="H4331" i="13"/>
  <c r="H4332" i="13"/>
  <c r="H4334" i="13"/>
  <c r="H4335" i="13"/>
  <c r="H4336" i="13"/>
  <c r="H4337" i="13"/>
  <c r="H4338" i="13"/>
  <c r="H4339" i="13"/>
  <c r="H4340" i="13"/>
  <c r="H4342" i="13"/>
  <c r="H4343" i="13"/>
  <c r="H4344" i="13"/>
  <c r="H4345" i="13"/>
  <c r="H4346" i="13"/>
  <c r="H4347" i="13"/>
  <c r="H4348" i="13"/>
  <c r="H4350" i="13"/>
  <c r="H4351" i="13"/>
  <c r="H4352" i="13"/>
  <c r="H4353" i="13"/>
  <c r="H4354" i="13"/>
  <c r="H4355" i="13"/>
  <c r="H4356" i="13"/>
  <c r="H4358" i="13"/>
  <c r="H4359" i="13"/>
  <c r="H4360" i="13"/>
  <c r="H4361" i="13"/>
  <c r="H4362" i="13"/>
  <c r="H4363" i="13"/>
  <c r="H4364" i="13"/>
  <c r="H4366" i="13"/>
  <c r="H4367" i="13"/>
  <c r="H4368" i="13"/>
  <c r="H4369" i="13"/>
  <c r="H4370" i="13"/>
  <c r="H4371" i="13"/>
  <c r="H4372" i="13"/>
  <c r="H4374" i="13"/>
  <c r="H4375" i="13"/>
  <c r="H4376" i="13"/>
  <c r="H4377" i="13"/>
  <c r="H4378" i="13"/>
  <c r="H4379" i="13"/>
  <c r="H4380" i="13"/>
  <c r="H4382" i="13"/>
  <c r="H4383" i="13"/>
  <c r="H4384" i="13"/>
  <c r="H4385" i="13"/>
  <c r="H4386" i="13"/>
  <c r="H4387" i="13"/>
  <c r="H4388" i="13"/>
  <c r="H4390" i="13"/>
  <c r="H4391" i="13"/>
  <c r="H4392" i="13"/>
  <c r="H4393" i="13"/>
  <c r="H4394" i="13"/>
  <c r="H4395" i="13"/>
  <c r="H4396" i="13"/>
  <c r="H4398" i="13"/>
  <c r="H4399" i="13"/>
  <c r="H4400" i="13"/>
  <c r="H4401" i="13"/>
  <c r="H4402" i="13"/>
  <c r="H4403" i="13"/>
  <c r="H4404" i="13"/>
  <c r="H4406" i="13"/>
  <c r="H4407" i="13"/>
  <c r="H4408" i="13"/>
  <c r="H4409" i="13"/>
  <c r="H4410" i="13"/>
  <c r="H4411" i="13"/>
  <c r="H4412" i="13"/>
  <c r="H4414" i="13"/>
  <c r="H4415" i="13"/>
  <c r="H4416" i="13"/>
  <c r="H4417" i="13"/>
  <c r="H4418" i="13"/>
  <c r="H4419" i="13"/>
  <c r="H4420" i="13"/>
  <c r="H4422" i="13"/>
  <c r="H4423" i="13"/>
  <c r="H4424" i="13"/>
  <c r="H4425" i="13"/>
  <c r="H4426" i="13"/>
  <c r="H4427" i="13"/>
  <c r="H4428" i="13"/>
  <c r="H4430" i="13"/>
  <c r="H4431" i="13"/>
  <c r="H4432" i="13"/>
  <c r="H4433" i="13"/>
  <c r="H4434" i="13"/>
  <c r="H4435" i="13"/>
  <c r="H4436" i="13"/>
  <c r="H4438" i="13"/>
  <c r="H4439" i="13"/>
  <c r="H4440" i="13"/>
  <c r="H4441" i="13"/>
  <c r="H4442" i="13"/>
  <c r="H4443" i="13"/>
  <c r="H4444" i="13"/>
  <c r="H4446" i="13"/>
  <c r="H4447" i="13"/>
  <c r="H4448" i="13"/>
  <c r="H4449" i="13"/>
  <c r="H4450" i="13"/>
  <c r="H4451" i="13"/>
  <c r="H4452" i="13"/>
  <c r="H4454" i="13"/>
  <c r="H4455" i="13"/>
  <c r="H4456" i="13"/>
  <c r="H4457" i="13"/>
  <c r="H4458" i="13"/>
  <c r="H4459" i="13"/>
  <c r="H4460" i="13"/>
  <c r="H4462" i="13"/>
  <c r="H4463" i="13"/>
  <c r="H4464" i="13"/>
  <c r="I4028" i="13"/>
  <c r="I4030" i="13"/>
  <c r="I4031" i="13"/>
  <c r="I4032" i="13"/>
  <c r="I4033" i="13"/>
  <c r="I4034" i="13"/>
  <c r="I4035" i="13"/>
  <c r="I4036" i="13"/>
  <c r="I4038" i="13"/>
  <c r="I4039" i="13"/>
  <c r="I4040" i="13"/>
  <c r="I4041" i="13"/>
  <c r="I4042" i="13"/>
  <c r="I4043" i="13"/>
  <c r="I4044" i="13"/>
  <c r="I4046" i="13"/>
  <c r="I4047" i="13"/>
  <c r="I4048" i="13"/>
  <c r="I4049" i="13"/>
  <c r="I4050" i="13"/>
  <c r="I4051" i="13"/>
  <c r="I4052" i="13"/>
  <c r="I4054" i="13"/>
  <c r="I4055" i="13"/>
  <c r="I4056" i="13"/>
  <c r="I4057" i="13"/>
  <c r="I4058" i="13"/>
  <c r="I4059" i="13"/>
  <c r="I4060" i="13"/>
  <c r="I4062" i="13"/>
  <c r="I4063" i="13"/>
  <c r="I4064" i="13"/>
  <c r="I4065" i="13"/>
  <c r="I4066" i="13"/>
  <c r="I4067" i="13"/>
  <c r="I4068" i="13"/>
  <c r="I4070" i="13"/>
  <c r="I4071" i="13"/>
  <c r="I4072" i="13"/>
  <c r="I4073" i="13"/>
  <c r="I4074" i="13"/>
  <c r="I4075" i="13"/>
  <c r="I4076" i="13"/>
  <c r="I4078" i="13"/>
  <c r="I4079" i="13"/>
  <c r="I4080" i="13"/>
  <c r="I4081" i="13"/>
  <c r="I4082" i="13"/>
  <c r="I4083" i="13"/>
  <c r="I4084" i="13"/>
  <c r="I4086" i="13"/>
  <c r="I4087" i="13"/>
  <c r="I4088" i="13"/>
  <c r="I4089" i="13"/>
  <c r="I4090" i="13"/>
  <c r="I4091" i="13"/>
  <c r="I4092" i="13"/>
  <c r="I4094" i="13"/>
  <c r="I4095" i="13"/>
  <c r="I4096" i="13"/>
  <c r="I4097" i="13"/>
  <c r="I4098" i="13"/>
  <c r="I4099" i="13"/>
  <c r="I4100" i="13"/>
  <c r="I4102" i="13"/>
  <c r="I4103" i="13"/>
  <c r="I4104" i="13"/>
  <c r="I4105" i="13"/>
  <c r="I4106" i="13"/>
  <c r="I4107" i="13"/>
  <c r="I4108" i="13"/>
  <c r="I4110" i="13"/>
  <c r="I4111" i="13"/>
  <c r="I4112" i="13"/>
  <c r="I4113" i="13"/>
  <c r="I4114" i="13"/>
  <c r="I4115" i="13"/>
  <c r="I4116" i="13"/>
  <c r="I4118" i="13"/>
  <c r="I4119" i="13"/>
  <c r="I4120" i="13"/>
  <c r="I4121" i="13"/>
  <c r="I4122" i="13"/>
  <c r="I4123" i="13"/>
  <c r="I4124" i="13"/>
  <c r="I4126" i="13"/>
  <c r="I4127" i="13"/>
  <c r="I4128" i="13"/>
  <c r="I4129" i="13"/>
  <c r="I4130" i="13"/>
  <c r="I4131" i="13"/>
  <c r="I4132" i="13"/>
  <c r="I4134" i="13"/>
  <c r="I4135" i="13"/>
  <c r="I4136" i="13"/>
  <c r="I4137" i="13"/>
  <c r="I4138" i="13"/>
  <c r="I4139" i="13"/>
  <c r="I4140" i="13"/>
  <c r="I4142" i="13"/>
  <c r="I4143" i="13"/>
  <c r="I4144" i="13"/>
  <c r="I4145" i="13"/>
  <c r="I4146" i="13"/>
  <c r="I4147" i="13"/>
  <c r="I4148" i="13"/>
  <c r="I4150" i="13"/>
  <c r="I4151" i="13"/>
  <c r="I4152" i="13"/>
  <c r="I4153" i="13"/>
  <c r="I4154" i="13"/>
  <c r="I4155" i="13"/>
  <c r="I4156" i="13"/>
  <c r="I4158" i="13"/>
  <c r="I4159" i="13"/>
  <c r="I4160" i="13"/>
  <c r="I4161" i="13"/>
  <c r="I4162" i="13"/>
  <c r="I4163" i="13"/>
  <c r="I4164" i="13"/>
  <c r="I4166" i="13"/>
  <c r="I4167" i="13"/>
  <c r="I4168" i="13"/>
  <c r="I4169" i="13"/>
  <c r="I4170" i="13"/>
  <c r="I4171" i="13"/>
  <c r="I4172" i="13"/>
  <c r="I4174" i="13"/>
  <c r="I4175" i="13"/>
  <c r="I4176" i="13"/>
  <c r="I4177" i="13"/>
  <c r="I4178" i="13"/>
  <c r="I4179" i="13"/>
  <c r="I4180" i="13"/>
  <c r="I4182" i="13"/>
  <c r="I4183" i="13"/>
  <c r="I4184" i="13"/>
  <c r="I4185" i="13"/>
  <c r="I4186" i="13"/>
  <c r="I4187" i="13"/>
  <c r="I4188" i="13"/>
  <c r="I4190" i="13"/>
  <c r="I4191" i="13"/>
  <c r="I4192" i="13"/>
  <c r="I4193" i="13"/>
  <c r="I4194" i="13"/>
  <c r="I4195" i="13"/>
  <c r="I4196" i="13"/>
  <c r="I4198" i="13"/>
  <c r="I4199" i="13"/>
  <c r="I4200" i="13"/>
  <c r="I4201" i="13"/>
  <c r="I4202" i="13"/>
  <c r="I4203" i="13"/>
  <c r="I4204" i="13"/>
  <c r="I4206" i="13"/>
  <c r="I4207" i="13"/>
  <c r="I4208" i="13"/>
  <c r="I4209" i="13"/>
  <c r="I4210" i="13"/>
  <c r="I4211" i="13"/>
  <c r="I4212" i="13"/>
  <c r="I4214" i="13"/>
  <c r="I4215" i="13"/>
  <c r="I4216" i="13"/>
  <c r="I4217" i="13"/>
  <c r="I4218" i="13"/>
  <c r="I4219" i="13"/>
  <c r="I4220" i="13"/>
  <c r="I4222" i="13"/>
  <c r="I4223" i="13"/>
  <c r="I4224" i="13"/>
  <c r="I4225" i="13"/>
  <c r="I4226" i="13"/>
  <c r="I4227" i="13"/>
  <c r="I4228" i="13"/>
  <c r="I4230" i="13"/>
  <c r="I4231" i="13"/>
  <c r="I4232" i="13"/>
  <c r="I4233" i="13"/>
  <c r="I4234" i="13"/>
  <c r="I4235" i="13"/>
  <c r="I4236" i="13"/>
  <c r="I4238" i="13"/>
  <c r="I4239" i="13"/>
  <c r="I4240" i="13"/>
  <c r="I4241" i="13"/>
  <c r="I4242" i="13"/>
  <c r="I4243" i="13"/>
  <c r="I4244" i="13"/>
  <c r="I4246" i="13"/>
  <c r="I4247" i="13"/>
  <c r="I4248" i="13"/>
  <c r="I4249" i="13"/>
  <c r="I4250" i="13"/>
  <c r="I4251" i="13"/>
  <c r="I4252" i="13"/>
  <c r="I4254" i="13"/>
  <c r="I4255" i="13"/>
  <c r="I4256" i="13"/>
  <c r="I4257" i="13"/>
  <c r="I4258" i="13"/>
  <c r="I4259" i="13"/>
  <c r="I4260" i="13"/>
  <c r="I4262" i="13"/>
  <c r="I4263" i="13"/>
  <c r="I4264" i="13"/>
  <c r="I4265" i="13"/>
  <c r="I4266" i="13"/>
  <c r="I4267" i="13"/>
  <c r="I4268" i="13"/>
  <c r="I4270" i="13"/>
  <c r="I4271" i="13"/>
  <c r="I4272" i="13"/>
  <c r="I4273" i="13"/>
  <c r="I4274" i="13"/>
  <c r="I4275" i="13"/>
  <c r="I4276" i="13"/>
  <c r="I4278" i="13"/>
  <c r="I4279" i="13"/>
  <c r="I4280" i="13"/>
  <c r="I4281" i="13"/>
  <c r="I4282" i="13"/>
  <c r="I4283" i="13"/>
  <c r="I4284" i="13"/>
  <c r="I4286" i="13"/>
  <c r="I4287" i="13"/>
  <c r="I4288" i="13"/>
  <c r="I4289" i="13"/>
  <c r="I4290" i="13"/>
  <c r="I4291" i="13"/>
  <c r="I4292" i="13"/>
  <c r="I4294" i="13"/>
  <c r="I4295" i="13"/>
  <c r="I4296" i="13"/>
  <c r="I4297" i="13"/>
  <c r="I4298" i="13"/>
  <c r="I4299" i="13"/>
  <c r="I4300" i="13"/>
  <c r="I4302" i="13"/>
  <c r="I4303" i="13"/>
  <c r="I4304" i="13"/>
  <c r="I4305" i="13"/>
  <c r="I4306" i="13"/>
  <c r="I4307" i="13"/>
  <c r="I4308" i="13"/>
  <c r="I4310" i="13"/>
  <c r="I4311" i="13"/>
  <c r="I4312" i="13"/>
  <c r="I4313" i="13"/>
  <c r="I4314" i="13"/>
  <c r="I4315" i="13"/>
  <c r="I4316" i="13"/>
  <c r="I4318" i="13"/>
  <c r="I4319" i="13"/>
  <c r="I4320" i="13"/>
  <c r="I4321" i="13"/>
  <c r="I4322" i="13"/>
  <c r="I4323" i="13"/>
  <c r="I4324" i="13"/>
  <c r="I4326" i="13"/>
  <c r="I4327" i="13"/>
  <c r="I4328" i="13"/>
  <c r="I4329" i="13"/>
  <c r="I4330" i="13"/>
  <c r="I4331" i="13"/>
  <c r="I4332" i="13"/>
  <c r="I4334" i="13"/>
  <c r="I4335" i="13"/>
  <c r="I4336" i="13"/>
  <c r="I4337" i="13"/>
  <c r="I4338" i="13"/>
  <c r="I4339" i="13"/>
  <c r="I4340" i="13"/>
  <c r="I4342" i="13"/>
  <c r="I4343" i="13"/>
  <c r="I4344" i="13"/>
  <c r="I4345" i="13"/>
  <c r="I4346" i="13"/>
  <c r="I4347" i="13"/>
  <c r="I4348" i="13"/>
  <c r="I4350" i="13"/>
  <c r="I4351" i="13"/>
  <c r="I4352" i="13"/>
  <c r="I4353" i="13"/>
  <c r="I4354" i="13"/>
  <c r="I4355" i="13"/>
  <c r="I4356" i="13"/>
  <c r="I4358" i="13"/>
  <c r="I4359" i="13"/>
  <c r="I4360" i="13"/>
  <c r="I4361" i="13"/>
  <c r="I4362" i="13"/>
  <c r="I4363" i="13"/>
  <c r="I4364" i="13"/>
  <c r="I4366" i="13"/>
  <c r="I4367" i="13"/>
  <c r="I4368" i="13"/>
  <c r="I4369" i="13"/>
  <c r="I4370" i="13"/>
  <c r="I4371" i="13"/>
  <c r="I4372" i="13"/>
  <c r="I4374" i="13"/>
  <c r="I4375" i="13"/>
  <c r="I4376" i="13"/>
  <c r="I4377" i="13"/>
  <c r="I4378" i="13"/>
  <c r="I4379" i="13"/>
  <c r="I4380" i="13"/>
  <c r="I4382" i="13"/>
  <c r="I4383" i="13"/>
  <c r="I4384" i="13"/>
  <c r="I4385" i="13"/>
  <c r="I4386" i="13"/>
  <c r="I4387" i="13"/>
  <c r="I4388" i="13"/>
  <c r="I4390" i="13"/>
  <c r="I4391" i="13"/>
  <c r="I4392" i="13"/>
  <c r="I4393" i="13"/>
  <c r="I4394" i="13"/>
  <c r="I4395" i="13"/>
  <c r="I4396" i="13"/>
  <c r="I4398" i="13"/>
  <c r="I4399" i="13"/>
  <c r="I4400" i="13"/>
  <c r="I4401" i="13"/>
  <c r="I4402" i="13"/>
  <c r="I4403" i="13"/>
  <c r="I4404" i="13"/>
  <c r="I4406" i="13"/>
  <c r="I4407" i="13"/>
  <c r="I4408" i="13"/>
  <c r="I4409" i="13"/>
  <c r="I4410" i="13"/>
  <c r="I4411" i="13"/>
  <c r="I4412" i="13"/>
  <c r="I4414" i="13"/>
  <c r="I4415" i="13"/>
  <c r="I4416" i="13"/>
  <c r="I4417" i="13"/>
  <c r="I4418" i="13"/>
  <c r="I4419" i="13"/>
  <c r="I4420" i="13"/>
  <c r="I4422" i="13"/>
  <c r="I4423" i="13"/>
  <c r="I4424" i="13"/>
  <c r="I4425" i="13"/>
  <c r="I4426" i="13"/>
  <c r="I4427" i="13"/>
  <c r="I4428" i="13"/>
  <c r="I4430" i="13"/>
  <c r="I4431" i="13"/>
  <c r="I4432" i="13"/>
  <c r="I4433" i="13"/>
  <c r="I4434" i="13"/>
  <c r="I4435" i="13"/>
  <c r="I4436" i="13"/>
  <c r="I4438" i="13"/>
  <c r="I4439" i="13"/>
  <c r="I4440" i="13"/>
  <c r="I4441" i="13"/>
  <c r="I4442" i="13"/>
  <c r="I4443" i="13"/>
  <c r="I4444" i="13"/>
  <c r="I4446" i="13"/>
  <c r="I4447" i="13"/>
  <c r="I4448" i="13"/>
  <c r="I4449" i="13"/>
  <c r="I4450" i="13"/>
  <c r="I4451" i="13"/>
  <c r="I4452" i="13"/>
  <c r="I4454" i="13"/>
  <c r="I4455" i="13"/>
  <c r="I4456" i="13"/>
  <c r="I4457" i="13"/>
  <c r="I4458" i="13"/>
  <c r="I4459" i="13"/>
  <c r="I4460" i="13"/>
  <c r="I4462" i="13"/>
  <c r="I4463" i="13"/>
  <c r="I4464" i="13"/>
  <c r="J4028" i="13"/>
  <c r="J4029" i="13"/>
  <c r="J4030" i="13"/>
  <c r="J4031" i="13"/>
  <c r="J4032" i="13"/>
  <c r="J4033" i="13"/>
  <c r="J4034" i="13"/>
  <c r="J4035" i="13"/>
  <c r="J4036" i="13"/>
  <c r="J4037" i="13"/>
  <c r="J4038" i="13"/>
  <c r="J4039" i="13"/>
  <c r="J4040" i="13"/>
  <c r="J4041" i="13"/>
  <c r="J4042" i="13"/>
  <c r="J4043" i="13"/>
  <c r="J4044" i="13"/>
  <c r="J4045" i="13"/>
  <c r="J4046" i="13"/>
  <c r="J4047" i="13"/>
  <c r="J4048" i="13"/>
  <c r="J4049" i="13"/>
  <c r="J4050" i="13"/>
  <c r="J4051" i="13"/>
  <c r="J4052" i="13"/>
  <c r="J4053" i="13"/>
  <c r="J4054" i="13"/>
  <c r="J4055" i="13"/>
  <c r="J4056" i="13"/>
  <c r="J4057" i="13"/>
  <c r="J4058" i="13"/>
  <c r="J4059" i="13"/>
  <c r="J4060" i="13"/>
  <c r="J4061" i="13"/>
  <c r="J4062" i="13"/>
  <c r="J4063" i="13"/>
  <c r="J4064" i="13"/>
  <c r="J4065" i="13"/>
  <c r="J4066" i="13"/>
  <c r="J4067" i="13"/>
  <c r="J4068" i="13"/>
  <c r="J4069" i="13"/>
  <c r="J4070" i="13"/>
  <c r="J4071" i="13"/>
  <c r="J4072" i="13"/>
  <c r="J4073" i="13"/>
  <c r="J4074" i="13"/>
  <c r="J4075" i="13"/>
  <c r="J4076" i="13"/>
  <c r="J4077" i="13"/>
  <c r="J4078" i="13"/>
  <c r="J4079" i="13"/>
  <c r="J4080" i="13"/>
  <c r="J4081" i="13"/>
  <c r="J4082" i="13"/>
  <c r="J4083" i="13"/>
  <c r="J4084" i="13"/>
  <c r="J4085" i="13"/>
  <c r="J4086" i="13"/>
  <c r="J4087" i="13"/>
  <c r="J4088" i="13"/>
  <c r="J4089" i="13"/>
  <c r="J4090" i="13"/>
  <c r="J4091" i="13"/>
  <c r="J4092" i="13"/>
  <c r="J4093" i="13"/>
  <c r="J4094" i="13"/>
  <c r="J4095" i="13"/>
  <c r="J4096" i="13"/>
  <c r="J4097" i="13"/>
  <c r="J4098" i="13"/>
  <c r="J4099" i="13"/>
  <c r="J4100" i="13"/>
  <c r="J4101" i="13"/>
  <c r="J4102" i="13"/>
  <c r="J4103" i="13"/>
  <c r="J4104" i="13"/>
  <c r="J4105" i="13"/>
  <c r="J4106" i="13"/>
  <c r="J4107" i="13"/>
  <c r="J4108" i="13"/>
  <c r="J4109" i="13"/>
  <c r="J4110" i="13"/>
  <c r="J4111" i="13"/>
  <c r="J4112" i="13"/>
  <c r="J4113" i="13"/>
  <c r="J4114" i="13"/>
  <c r="J4115" i="13"/>
  <c r="J4116" i="13"/>
  <c r="J4117" i="13"/>
  <c r="J4118" i="13"/>
  <c r="J4119" i="13"/>
  <c r="J4120" i="13"/>
  <c r="J4121" i="13"/>
  <c r="J4122" i="13"/>
  <c r="J4123" i="13"/>
  <c r="J4124" i="13"/>
  <c r="J4125" i="13"/>
  <c r="J4126" i="13"/>
  <c r="J4127" i="13"/>
  <c r="J4128" i="13"/>
  <c r="J4129" i="13"/>
  <c r="J4130" i="13"/>
  <c r="J4131" i="13"/>
  <c r="J4132" i="13"/>
  <c r="J4133" i="13"/>
  <c r="J4134" i="13"/>
  <c r="J4135" i="13"/>
  <c r="J4136" i="13"/>
  <c r="J4137" i="13"/>
  <c r="J4138" i="13"/>
  <c r="J4139" i="13"/>
  <c r="J4140" i="13"/>
  <c r="J4141" i="13"/>
  <c r="J4142" i="13"/>
  <c r="J4143" i="13"/>
  <c r="J4144" i="13"/>
  <c r="J4145" i="13"/>
  <c r="J4146" i="13"/>
  <c r="J4147" i="13"/>
  <c r="J4148" i="13"/>
  <c r="J4149" i="13"/>
  <c r="J4150" i="13"/>
  <c r="J4151" i="13"/>
  <c r="J4152" i="13"/>
  <c r="J4153" i="13"/>
  <c r="J4154" i="13"/>
  <c r="J4155" i="13"/>
  <c r="J4156" i="13"/>
  <c r="J4157" i="13"/>
  <c r="J4158" i="13"/>
  <c r="J4159" i="13"/>
  <c r="J4160" i="13"/>
  <c r="J4161" i="13"/>
  <c r="J4162" i="13"/>
  <c r="J4163" i="13"/>
  <c r="J4164" i="13"/>
  <c r="J4165" i="13"/>
  <c r="J4166" i="13"/>
  <c r="J4167" i="13"/>
  <c r="J4168" i="13"/>
  <c r="J4169" i="13"/>
  <c r="J4170" i="13"/>
  <c r="J4171" i="13"/>
  <c r="J4172" i="13"/>
  <c r="J4173" i="13"/>
  <c r="J4174" i="13"/>
  <c r="J4175" i="13"/>
  <c r="J4176" i="13"/>
  <c r="J4177" i="13"/>
  <c r="J4178" i="13"/>
  <c r="J4179" i="13"/>
  <c r="J4180" i="13"/>
  <c r="J4181" i="13"/>
  <c r="J4182" i="13"/>
  <c r="J4183" i="13"/>
  <c r="J4184" i="13"/>
  <c r="J4185" i="13"/>
  <c r="J4186" i="13"/>
  <c r="J4187" i="13"/>
  <c r="J4188" i="13"/>
  <c r="J4189" i="13"/>
  <c r="J4190" i="13"/>
  <c r="J4191" i="13"/>
  <c r="J4192" i="13"/>
  <c r="J4193" i="13"/>
  <c r="J4194" i="13"/>
  <c r="J4195" i="13"/>
  <c r="J4196" i="13"/>
  <c r="J4197" i="13"/>
  <c r="J4198" i="13"/>
  <c r="J4199" i="13"/>
  <c r="J4200" i="13"/>
  <c r="J4201" i="13"/>
  <c r="J4202" i="13"/>
  <c r="J4203" i="13"/>
  <c r="J4204" i="13"/>
  <c r="J4205" i="13"/>
  <c r="J4206" i="13"/>
  <c r="J4207" i="13"/>
  <c r="J4208" i="13"/>
  <c r="J4209" i="13"/>
  <c r="J4210" i="13"/>
  <c r="J4211" i="13"/>
  <c r="J4212" i="13"/>
  <c r="J4213" i="13"/>
  <c r="J4214" i="13"/>
  <c r="J4215" i="13"/>
  <c r="J4216" i="13"/>
  <c r="J4217" i="13"/>
  <c r="J4218" i="13"/>
  <c r="J4219" i="13"/>
  <c r="J4220" i="13"/>
  <c r="J4221" i="13"/>
  <c r="J4222" i="13"/>
  <c r="J4223" i="13"/>
  <c r="J4224" i="13"/>
  <c r="J4225" i="13"/>
  <c r="J4226" i="13"/>
  <c r="J4227" i="13"/>
  <c r="J4228" i="13"/>
  <c r="J4229" i="13"/>
  <c r="J4230" i="13"/>
  <c r="J4231" i="13"/>
  <c r="J4232" i="13"/>
  <c r="J4233" i="13"/>
  <c r="J4234" i="13"/>
  <c r="J4235" i="13"/>
  <c r="J4236" i="13"/>
  <c r="J4237" i="13"/>
  <c r="J4238" i="13"/>
  <c r="J4239" i="13"/>
  <c r="J4240" i="13"/>
  <c r="J4241" i="13"/>
  <c r="J4242" i="13"/>
  <c r="J4243" i="13"/>
  <c r="J4244" i="13"/>
  <c r="J4245" i="13"/>
  <c r="J4246" i="13"/>
  <c r="J4247" i="13"/>
  <c r="J4248" i="13"/>
  <c r="J4249" i="13"/>
  <c r="J4250" i="13"/>
  <c r="J4251" i="13"/>
  <c r="J4252" i="13"/>
  <c r="J4253" i="13"/>
  <c r="J4254" i="13"/>
  <c r="J4255" i="13"/>
  <c r="J4256" i="13"/>
  <c r="J4257" i="13"/>
  <c r="J4258" i="13"/>
  <c r="J4259" i="13"/>
  <c r="J4260" i="13"/>
  <c r="J4261" i="13"/>
  <c r="J4262" i="13"/>
  <c r="J4263" i="13"/>
  <c r="J4264" i="13"/>
  <c r="J4265" i="13"/>
  <c r="J4266" i="13"/>
  <c r="J4267" i="13"/>
  <c r="J4268" i="13"/>
  <c r="J4269" i="13"/>
  <c r="J4270" i="13"/>
  <c r="J4271" i="13"/>
  <c r="J4272" i="13"/>
  <c r="J4273" i="13"/>
  <c r="J4274" i="13"/>
  <c r="J4275" i="13"/>
  <c r="J4276" i="13"/>
  <c r="J4277" i="13"/>
  <c r="J4278" i="13"/>
  <c r="J4279" i="13"/>
  <c r="J4280" i="13"/>
  <c r="J4281" i="13"/>
  <c r="J4282" i="13"/>
  <c r="J4283" i="13"/>
  <c r="J4284" i="13"/>
  <c r="J4285" i="13"/>
  <c r="J4286" i="13"/>
  <c r="J4287" i="13"/>
  <c r="J4288" i="13"/>
  <c r="J4289" i="13"/>
  <c r="J4290" i="13"/>
  <c r="J4291" i="13"/>
  <c r="J4292" i="13"/>
  <c r="J4293" i="13"/>
  <c r="J4294" i="13"/>
  <c r="J4295" i="13"/>
  <c r="J4296" i="13"/>
  <c r="J4297" i="13"/>
  <c r="J4298" i="13"/>
  <c r="J4299" i="13"/>
  <c r="J4300" i="13"/>
  <c r="J4301" i="13"/>
  <c r="J4302" i="13"/>
  <c r="J4303" i="13"/>
  <c r="J4304" i="13"/>
  <c r="J4305" i="13"/>
  <c r="J4306" i="13"/>
  <c r="J4307" i="13"/>
  <c r="J4308" i="13"/>
  <c r="J4309" i="13"/>
  <c r="J4310" i="13"/>
  <c r="J4311" i="13"/>
  <c r="J4312" i="13"/>
  <c r="J4313" i="13"/>
  <c r="J4314" i="13"/>
  <c r="J4315" i="13"/>
  <c r="J4316" i="13"/>
  <c r="J4317" i="13"/>
  <c r="J4318" i="13"/>
  <c r="J4319" i="13"/>
  <c r="J4320" i="13"/>
  <c r="J4321" i="13"/>
  <c r="J4322" i="13"/>
  <c r="J4323" i="13"/>
  <c r="J4324" i="13"/>
  <c r="J4325" i="13"/>
  <c r="J4326" i="13"/>
  <c r="J4327" i="13"/>
  <c r="J4328" i="13"/>
  <c r="J4329" i="13"/>
  <c r="J4330" i="13"/>
  <c r="J4331" i="13"/>
  <c r="J4332" i="13"/>
  <c r="J4333" i="13"/>
  <c r="J4334" i="13"/>
  <c r="J4335" i="13"/>
  <c r="J4336" i="13"/>
  <c r="J4337" i="13"/>
  <c r="J4338" i="13"/>
  <c r="J4339" i="13"/>
  <c r="J4340" i="13"/>
  <c r="J4341" i="13"/>
  <c r="J4342" i="13"/>
  <c r="J4343" i="13"/>
  <c r="J4344" i="13"/>
  <c r="J4345" i="13"/>
  <c r="J4346" i="13"/>
  <c r="J4347" i="13"/>
  <c r="J4348" i="13"/>
  <c r="J4349" i="13"/>
  <c r="J4350" i="13"/>
  <c r="J4351" i="13"/>
  <c r="J4352" i="13"/>
  <c r="J4353" i="13"/>
  <c r="J4354" i="13"/>
  <c r="J4355" i="13"/>
  <c r="J4356" i="13"/>
  <c r="J4357" i="13"/>
  <c r="J4358" i="13"/>
  <c r="J4359" i="13"/>
  <c r="J4360" i="13"/>
  <c r="J4361" i="13"/>
  <c r="J4362" i="13"/>
  <c r="J4363" i="13"/>
  <c r="J4364" i="13"/>
  <c r="J4365" i="13"/>
  <c r="J4366" i="13"/>
  <c r="J4367" i="13"/>
  <c r="J4368" i="13"/>
  <c r="J4369" i="13"/>
  <c r="J4370" i="13"/>
  <c r="J4371" i="13"/>
  <c r="J4372" i="13"/>
  <c r="J4373" i="13"/>
  <c r="J4374" i="13"/>
  <c r="J4375" i="13"/>
  <c r="J4376" i="13"/>
  <c r="J4377" i="13"/>
  <c r="J4378" i="13"/>
  <c r="J4379" i="13"/>
  <c r="J4380" i="13"/>
  <c r="J4381" i="13"/>
  <c r="J4382" i="13"/>
  <c r="J4383" i="13"/>
  <c r="J4384" i="13"/>
  <c r="J4385" i="13"/>
  <c r="J4386" i="13"/>
  <c r="J4387" i="13"/>
  <c r="J4388" i="13"/>
  <c r="J4389" i="13"/>
  <c r="J4390" i="13"/>
  <c r="J4391" i="13"/>
  <c r="J4392" i="13"/>
  <c r="J4393" i="13"/>
  <c r="J4394" i="13"/>
  <c r="J4395" i="13"/>
  <c r="J4396" i="13"/>
  <c r="J4397" i="13"/>
  <c r="J4398" i="13"/>
  <c r="J4399" i="13"/>
  <c r="J4400" i="13"/>
  <c r="J4401" i="13"/>
  <c r="J4402" i="13"/>
  <c r="J4403" i="13"/>
  <c r="J4404" i="13"/>
  <c r="J4405" i="13"/>
  <c r="J4406" i="13"/>
  <c r="J4407" i="13"/>
  <c r="J4408" i="13"/>
  <c r="J4409" i="13"/>
  <c r="J4410" i="13"/>
  <c r="J4411" i="13"/>
  <c r="J4412" i="13"/>
  <c r="J4413" i="13"/>
  <c r="J4414" i="13"/>
  <c r="J4415" i="13"/>
  <c r="J4416" i="13"/>
  <c r="J4417" i="13"/>
  <c r="J4418" i="13"/>
  <c r="J4419" i="13"/>
  <c r="J4420" i="13"/>
  <c r="J4421" i="13"/>
  <c r="J4422" i="13"/>
  <c r="J4423" i="13"/>
  <c r="J4424" i="13"/>
  <c r="J4425" i="13"/>
  <c r="J4426" i="13"/>
  <c r="J4427" i="13"/>
  <c r="J4428" i="13"/>
  <c r="J4429" i="13"/>
  <c r="J4430" i="13"/>
  <c r="J4431" i="13"/>
  <c r="J4432" i="13"/>
  <c r="J4433" i="13"/>
  <c r="J4434" i="13"/>
  <c r="J4435" i="13"/>
  <c r="J4436" i="13"/>
  <c r="J4437" i="13"/>
  <c r="J4438" i="13"/>
  <c r="J4439" i="13"/>
  <c r="J4440" i="13"/>
  <c r="J4441" i="13"/>
  <c r="J4442" i="13"/>
  <c r="J4443" i="13"/>
  <c r="J4444" i="13"/>
  <c r="J4445" i="13"/>
  <c r="J4446" i="13"/>
  <c r="J4447" i="13"/>
  <c r="J4448" i="13"/>
  <c r="J4449" i="13"/>
  <c r="J4450" i="13"/>
  <c r="J4451" i="13"/>
  <c r="J4452" i="13"/>
  <c r="J4453" i="13"/>
  <c r="J4454" i="13"/>
  <c r="J4455" i="13"/>
  <c r="J4456" i="13"/>
  <c r="J4457" i="13"/>
  <c r="J4458" i="13"/>
  <c r="J4459" i="13"/>
  <c r="J4460" i="13"/>
  <c r="J4461" i="13"/>
  <c r="J4462" i="13"/>
  <c r="J4463" i="13"/>
  <c r="J4464" i="13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C36" i="14" s="1"/>
  <c r="C3" i="14"/>
  <c r="E6" i="14" l="1"/>
  <c r="E29" i="14"/>
  <c r="C25" i="14"/>
  <c r="E21" i="14"/>
  <c r="E13" i="14"/>
  <c r="C33" i="14"/>
  <c r="E30" i="14"/>
  <c r="E22" i="14"/>
  <c r="E14" i="14"/>
  <c r="C17" i="14"/>
  <c r="E36" i="14"/>
  <c r="E28" i="14"/>
  <c r="E20" i="14"/>
  <c r="E12" i="14"/>
  <c r="C9" i="14"/>
  <c r="E35" i="14"/>
  <c r="E27" i="14"/>
  <c r="E19" i="14"/>
  <c r="E11" i="14"/>
  <c r="E34" i="14"/>
  <c r="E26" i="14"/>
  <c r="E18" i="14"/>
  <c r="E10" i="14"/>
  <c r="E33" i="14"/>
  <c r="E25" i="14"/>
  <c r="E17" i="14"/>
  <c r="E9" i="14"/>
  <c r="E32" i="14"/>
  <c r="E24" i="14"/>
  <c r="E16" i="14"/>
  <c r="E8" i="14"/>
  <c r="E31" i="14"/>
  <c r="E23" i="14"/>
  <c r="E15" i="14"/>
  <c r="E7" i="14"/>
  <c r="C34" i="14"/>
  <c r="C26" i="14"/>
  <c r="C18" i="14"/>
  <c r="C10" i="14"/>
  <c r="C32" i="14"/>
  <c r="C24" i="14"/>
  <c r="C16" i="14"/>
  <c r="C8" i="14"/>
  <c r="C31" i="14"/>
  <c r="C23" i="14"/>
  <c r="C15" i="14"/>
  <c r="C7" i="14"/>
  <c r="C30" i="14"/>
  <c r="C22" i="14"/>
  <c r="C14" i="14"/>
  <c r="C6" i="14"/>
  <c r="D6" i="14" s="1"/>
  <c r="C29" i="14"/>
  <c r="C21" i="14"/>
  <c r="C13" i="14"/>
  <c r="C28" i="14"/>
  <c r="C20" i="14"/>
  <c r="C12" i="14"/>
  <c r="C35" i="14"/>
  <c r="C27" i="14"/>
  <c r="C19" i="14"/>
  <c r="C11" i="14"/>
  <c r="I4461" i="13"/>
  <c r="I4453" i="13"/>
  <c r="I4445" i="13"/>
  <c r="I4437" i="13"/>
  <c r="I4429" i="13"/>
  <c r="I4421" i="13"/>
  <c r="I4413" i="13"/>
  <c r="I4405" i="13"/>
  <c r="I4397" i="13"/>
  <c r="I4389" i="13"/>
  <c r="I4381" i="13"/>
  <c r="I4373" i="13"/>
  <c r="I4365" i="13"/>
  <c r="I4357" i="13"/>
  <c r="I4349" i="13"/>
  <c r="I4341" i="13"/>
  <c r="I4333" i="13"/>
  <c r="I4325" i="13"/>
  <c r="I4317" i="13"/>
  <c r="I4309" i="13"/>
  <c r="I4301" i="13"/>
  <c r="I4293" i="13"/>
  <c r="I4285" i="13"/>
  <c r="I4277" i="13"/>
  <c r="I4269" i="13"/>
  <c r="I4261" i="13"/>
  <c r="I4253" i="13"/>
  <c r="I4245" i="13"/>
  <c r="I4237" i="13"/>
  <c r="I4229" i="13"/>
  <c r="I4221" i="13"/>
  <c r="I4213" i="13"/>
  <c r="I4205" i="13"/>
  <c r="I4197" i="13"/>
  <c r="I4189" i="13"/>
  <c r="I4181" i="13"/>
  <c r="I4173" i="13"/>
  <c r="I4165" i="13"/>
  <c r="I4157" i="13"/>
  <c r="I4149" i="13"/>
  <c r="I4141" i="13"/>
  <c r="I4133" i="13"/>
  <c r="I4125" i="13"/>
  <c r="I4117" i="13"/>
  <c r="I4109" i="13"/>
  <c r="I4101" i="13"/>
  <c r="I4093" i="13"/>
  <c r="I4085" i="13"/>
  <c r="I4077" i="13"/>
  <c r="I4069" i="13"/>
  <c r="I4061" i="13"/>
  <c r="I4053" i="13"/>
  <c r="I4045" i="13"/>
  <c r="I4037" i="13"/>
  <c r="I4029" i="13"/>
  <c r="G4461" i="13"/>
  <c r="G4453" i="13"/>
  <c r="G4445" i="13"/>
  <c r="G4437" i="13"/>
  <c r="G4429" i="13"/>
  <c r="G4421" i="13"/>
  <c r="G4413" i="13"/>
  <c r="G4405" i="13"/>
  <c r="G4397" i="13"/>
  <c r="G4389" i="13"/>
  <c r="G4381" i="13"/>
  <c r="G4373" i="13"/>
  <c r="G4365" i="13"/>
  <c r="G4357" i="13"/>
  <c r="G4349" i="13"/>
  <c r="G4341" i="13"/>
  <c r="G4333" i="13"/>
  <c r="G4325" i="13"/>
  <c r="G4317" i="13"/>
  <c r="G4309" i="13"/>
  <c r="G4301" i="13"/>
  <c r="G4293" i="13"/>
  <c r="G4285" i="13"/>
  <c r="G4277" i="13"/>
  <c r="G4269" i="13"/>
  <c r="G4261" i="13"/>
  <c r="G4253" i="13"/>
  <c r="G4245" i="13"/>
  <c r="G4237" i="13"/>
  <c r="G4229" i="13"/>
  <c r="G4221" i="13"/>
  <c r="G4213" i="13"/>
  <c r="G4205" i="13"/>
  <c r="G4197" i="13"/>
  <c r="G4189" i="13"/>
  <c r="G4181" i="13"/>
  <c r="G4173" i="13"/>
  <c r="G4165" i="13"/>
  <c r="G4157" i="13"/>
  <c r="G4149" i="13"/>
  <c r="G4141" i="13"/>
  <c r="G4133" i="13"/>
  <c r="G4125" i="13"/>
  <c r="G4117" i="13"/>
  <c r="G4109" i="13"/>
  <c r="G4101" i="13"/>
  <c r="G4093" i="13"/>
  <c r="G4085" i="13"/>
  <c r="G4077" i="13"/>
  <c r="G4069" i="13"/>
  <c r="G4061" i="13"/>
  <c r="G4053" i="13"/>
  <c r="G4045" i="13"/>
  <c r="G4037" i="13"/>
  <c r="G4029" i="13"/>
  <c r="H4461" i="13"/>
  <c r="H4453" i="13"/>
  <c r="H4445" i="13"/>
  <c r="H4437" i="13"/>
  <c r="H4429" i="13"/>
  <c r="H4421" i="13"/>
  <c r="H4413" i="13"/>
  <c r="H4405" i="13"/>
  <c r="H4397" i="13"/>
  <c r="H4389" i="13"/>
  <c r="H4381" i="13"/>
  <c r="H4373" i="13"/>
  <c r="H4365" i="13"/>
  <c r="H4357" i="13"/>
  <c r="H4349" i="13"/>
  <c r="H4341" i="13"/>
  <c r="H4333" i="13"/>
  <c r="H4325" i="13"/>
  <c r="H4317" i="13"/>
  <c r="H4309" i="13"/>
  <c r="H4301" i="13"/>
  <c r="H4293" i="13"/>
  <c r="H4285" i="13"/>
  <c r="H4277" i="13"/>
  <c r="H4269" i="13"/>
  <c r="H4261" i="13"/>
  <c r="H4253" i="13"/>
  <c r="H4245" i="13"/>
  <c r="H4237" i="13"/>
  <c r="H4229" i="13"/>
  <c r="H4221" i="13"/>
  <c r="H4213" i="13"/>
  <c r="H4205" i="13"/>
  <c r="H4197" i="13"/>
  <c r="H4189" i="13"/>
  <c r="H4181" i="13"/>
  <c r="H4173" i="13"/>
  <c r="H4165" i="13"/>
  <c r="H4157" i="13"/>
  <c r="H4149" i="13"/>
  <c r="H4141" i="13"/>
  <c r="H4133" i="13"/>
  <c r="H4125" i="13"/>
  <c r="H4117" i="13"/>
  <c r="H4109" i="13"/>
  <c r="H4101" i="13"/>
  <c r="H4093" i="13"/>
  <c r="H4085" i="13"/>
  <c r="H4077" i="13"/>
  <c r="H4069" i="13"/>
  <c r="H4061" i="13"/>
  <c r="H4053" i="13"/>
  <c r="H4045" i="13"/>
  <c r="H4037" i="13"/>
  <c r="H4029" i="13"/>
  <c r="H7" i="14"/>
  <c r="G7" i="14"/>
  <c r="F6" i="14"/>
  <c r="G6" i="14"/>
  <c r="H6" i="14"/>
  <c r="D36" i="14" l="1"/>
  <c r="F7" i="14"/>
  <c r="F8" i="14" s="1"/>
  <c r="F9" i="14" s="1"/>
  <c r="F10" i="14" s="1"/>
  <c r="F11" i="14" s="1"/>
  <c r="F12" i="14" s="1"/>
  <c r="F13" i="14" s="1"/>
  <c r="F14" i="14" s="1"/>
  <c r="F15" i="14" s="1"/>
  <c r="F16" i="14" s="1"/>
  <c r="F17" i="14" s="1"/>
  <c r="C37" i="14"/>
  <c r="H8" i="14"/>
  <c r="G8" i="14"/>
  <c r="G9" i="14" l="1"/>
  <c r="H9" i="14"/>
  <c r="H10" i="14" l="1"/>
  <c r="G10" i="14"/>
  <c r="G11" i="14" l="1"/>
  <c r="H11" i="14"/>
  <c r="H12" i="14" l="1"/>
  <c r="G12" i="14"/>
  <c r="H13" i="14" l="1"/>
  <c r="G13" i="14"/>
  <c r="H14" i="14" l="1"/>
  <c r="G14" i="14"/>
  <c r="H15" i="14" l="1"/>
  <c r="G15" i="14"/>
  <c r="H16" i="14" l="1"/>
  <c r="G16" i="14"/>
  <c r="G17" i="14" l="1"/>
  <c r="H17" i="14"/>
  <c r="H18" i="14" l="1"/>
  <c r="G18" i="14"/>
  <c r="G19" i="14" l="1"/>
  <c r="H19" i="14"/>
  <c r="H20" i="14" l="1"/>
  <c r="G20" i="14"/>
  <c r="H21" i="14" l="1"/>
  <c r="G21" i="14"/>
  <c r="H22" i="14" l="1"/>
  <c r="G22" i="14"/>
  <c r="H23" i="14" l="1"/>
  <c r="G23" i="14"/>
  <c r="H24" i="14" l="1"/>
  <c r="G24" i="14"/>
  <c r="H25" i="14" l="1"/>
  <c r="G25" i="14"/>
  <c r="H26" i="14" l="1"/>
  <c r="G26" i="14"/>
  <c r="G27" i="14" l="1"/>
  <c r="H27" i="14"/>
  <c r="H28" i="14" l="1"/>
  <c r="G28" i="14"/>
  <c r="H29" i="14" l="1"/>
  <c r="G29" i="14"/>
  <c r="H30" i="14" l="1"/>
  <c r="G30" i="14"/>
  <c r="H31" i="14" l="1"/>
  <c r="G31" i="14"/>
  <c r="H32" i="14" l="1"/>
  <c r="G32" i="14"/>
  <c r="G33" i="14" l="1"/>
  <c r="H33" i="14"/>
  <c r="H34" i="14" l="1"/>
  <c r="G34" i="14"/>
  <c r="G35" i="14" l="1"/>
  <c r="H35" i="14"/>
  <c r="H36" i="14" l="1"/>
  <c r="G36" i="14"/>
  <c r="C3605" i="13" l="1"/>
  <c r="C3606" i="13"/>
  <c r="C3607" i="13"/>
  <c r="C3608" i="13"/>
  <c r="C3609" i="13"/>
  <c r="C3610" i="13"/>
  <c r="C3611" i="13"/>
  <c r="H3611" i="13" s="1"/>
  <c r="C3612" i="13"/>
  <c r="C3613" i="13"/>
  <c r="C3614" i="13"/>
  <c r="C3615" i="13"/>
  <c r="C3616" i="13"/>
  <c r="C3617" i="13"/>
  <c r="C3618" i="13"/>
  <c r="C3619" i="13"/>
  <c r="H3619" i="13" s="1"/>
  <c r="C3620" i="13"/>
  <c r="C3621" i="13"/>
  <c r="C3622" i="13"/>
  <c r="C3623" i="13"/>
  <c r="C3624" i="13"/>
  <c r="C3625" i="13"/>
  <c r="C3626" i="13"/>
  <c r="C3627" i="13"/>
  <c r="H3627" i="13" s="1"/>
  <c r="C3628" i="13"/>
  <c r="C3629" i="13"/>
  <c r="C3630" i="13"/>
  <c r="C3631" i="13"/>
  <c r="C3632" i="13"/>
  <c r="C3633" i="13"/>
  <c r="C3634" i="13"/>
  <c r="C3635" i="13"/>
  <c r="H3635" i="13" s="1"/>
  <c r="C3636" i="13"/>
  <c r="C3637" i="13"/>
  <c r="C3638" i="13"/>
  <c r="C3639" i="13"/>
  <c r="C3640" i="13"/>
  <c r="C3641" i="13"/>
  <c r="C3642" i="13"/>
  <c r="C3643" i="13"/>
  <c r="H3643" i="13" s="1"/>
  <c r="C3644" i="13"/>
  <c r="C3645" i="13"/>
  <c r="C3646" i="13"/>
  <c r="C3647" i="13"/>
  <c r="C3648" i="13"/>
  <c r="C3649" i="13"/>
  <c r="C3650" i="13"/>
  <c r="C3651" i="13"/>
  <c r="H3651" i="13" s="1"/>
  <c r="C3652" i="13"/>
  <c r="C3653" i="13"/>
  <c r="C3654" i="13"/>
  <c r="C3655" i="13"/>
  <c r="C3656" i="13"/>
  <c r="C3657" i="13"/>
  <c r="C3658" i="13"/>
  <c r="C3659" i="13"/>
  <c r="H3659" i="13" s="1"/>
  <c r="C3660" i="13"/>
  <c r="C3661" i="13"/>
  <c r="C3662" i="13"/>
  <c r="C3663" i="13"/>
  <c r="C3664" i="13"/>
  <c r="C3665" i="13"/>
  <c r="C3666" i="13"/>
  <c r="C3667" i="13"/>
  <c r="H3667" i="13" s="1"/>
  <c r="C3668" i="13"/>
  <c r="C3669" i="13"/>
  <c r="C3670" i="13"/>
  <c r="C3671" i="13"/>
  <c r="C3672" i="13"/>
  <c r="C3673" i="13"/>
  <c r="C3674" i="13"/>
  <c r="C3675" i="13"/>
  <c r="H3675" i="13" s="1"/>
  <c r="C3676" i="13"/>
  <c r="C3677" i="13"/>
  <c r="C3678" i="13"/>
  <c r="C3679" i="13"/>
  <c r="C3680" i="13"/>
  <c r="C3681" i="13"/>
  <c r="C3682" i="13"/>
  <c r="C3683" i="13"/>
  <c r="H3683" i="13" s="1"/>
  <c r="C3684" i="13"/>
  <c r="C3685" i="13"/>
  <c r="C3686" i="13"/>
  <c r="C3687" i="13"/>
  <c r="C3688" i="13"/>
  <c r="C3689" i="13"/>
  <c r="C3690" i="13"/>
  <c r="C3691" i="13"/>
  <c r="H3691" i="13" s="1"/>
  <c r="C3692" i="13"/>
  <c r="C3693" i="13"/>
  <c r="C3694" i="13"/>
  <c r="C3695" i="13"/>
  <c r="C3696" i="13"/>
  <c r="C3697" i="13"/>
  <c r="C3698" i="13"/>
  <c r="C3699" i="13"/>
  <c r="H3699" i="13" s="1"/>
  <c r="C3700" i="13"/>
  <c r="C3701" i="13"/>
  <c r="C3702" i="13"/>
  <c r="C3703" i="13"/>
  <c r="C3704" i="13"/>
  <c r="C3705" i="13"/>
  <c r="C3706" i="13"/>
  <c r="C3707" i="13"/>
  <c r="H3707" i="13" s="1"/>
  <c r="C3708" i="13"/>
  <c r="C3709" i="13"/>
  <c r="C3710" i="13"/>
  <c r="C3711" i="13"/>
  <c r="C3712" i="13"/>
  <c r="C3713" i="13"/>
  <c r="C3714" i="13"/>
  <c r="C3715" i="13"/>
  <c r="H3715" i="13" s="1"/>
  <c r="C3716" i="13"/>
  <c r="C3717" i="13"/>
  <c r="C3718" i="13"/>
  <c r="C3719" i="13"/>
  <c r="C3720" i="13"/>
  <c r="C3721" i="13"/>
  <c r="C3722" i="13"/>
  <c r="C3723" i="13"/>
  <c r="H3723" i="13" s="1"/>
  <c r="C3724" i="13"/>
  <c r="C3725" i="13"/>
  <c r="C3726" i="13"/>
  <c r="C3727" i="13"/>
  <c r="C3728" i="13"/>
  <c r="C3729" i="13"/>
  <c r="C3730" i="13"/>
  <c r="C3731" i="13"/>
  <c r="H3731" i="13" s="1"/>
  <c r="C3732" i="13"/>
  <c r="C3733" i="13"/>
  <c r="C3734" i="13"/>
  <c r="C3735" i="13"/>
  <c r="C3736" i="13"/>
  <c r="C3737" i="13"/>
  <c r="C3738" i="13"/>
  <c r="C3739" i="13"/>
  <c r="H3739" i="13" s="1"/>
  <c r="C3740" i="13"/>
  <c r="C3741" i="13"/>
  <c r="C3742" i="13"/>
  <c r="C3743" i="13"/>
  <c r="C3744" i="13"/>
  <c r="C3745" i="13"/>
  <c r="C3746" i="13"/>
  <c r="C3747" i="13"/>
  <c r="H3747" i="13" s="1"/>
  <c r="C3748" i="13"/>
  <c r="C3749" i="13"/>
  <c r="C3750" i="13"/>
  <c r="C3751" i="13"/>
  <c r="C3752" i="13"/>
  <c r="C3753" i="13"/>
  <c r="C3754" i="13"/>
  <c r="C3755" i="13"/>
  <c r="H3755" i="13" s="1"/>
  <c r="C3756" i="13"/>
  <c r="C3757" i="13"/>
  <c r="C3758" i="13"/>
  <c r="C3759" i="13"/>
  <c r="C3760" i="13"/>
  <c r="C3761" i="13"/>
  <c r="C3762" i="13"/>
  <c r="C3763" i="13"/>
  <c r="H3763" i="13" s="1"/>
  <c r="C3764" i="13"/>
  <c r="C3765" i="13"/>
  <c r="C3766" i="13"/>
  <c r="C3767" i="13"/>
  <c r="C3768" i="13"/>
  <c r="C3769" i="13"/>
  <c r="C3770" i="13"/>
  <c r="C3771" i="13"/>
  <c r="H3771" i="13" s="1"/>
  <c r="C3772" i="13"/>
  <c r="C3773" i="13"/>
  <c r="C3774" i="13"/>
  <c r="C3775" i="13"/>
  <c r="C3776" i="13"/>
  <c r="C3777" i="13"/>
  <c r="C3778" i="13"/>
  <c r="C3779" i="13"/>
  <c r="H3779" i="13" s="1"/>
  <c r="C3780" i="13"/>
  <c r="C3781" i="13"/>
  <c r="C3782" i="13"/>
  <c r="C3783" i="13"/>
  <c r="C3784" i="13"/>
  <c r="C3785" i="13"/>
  <c r="C3786" i="13"/>
  <c r="C3787" i="13"/>
  <c r="H3787" i="13" s="1"/>
  <c r="C3788" i="13"/>
  <c r="C3789" i="13"/>
  <c r="C3790" i="13"/>
  <c r="C3791" i="13"/>
  <c r="C3792" i="13"/>
  <c r="C3793" i="13"/>
  <c r="C3794" i="13"/>
  <c r="C3795" i="13"/>
  <c r="H3795" i="13" s="1"/>
  <c r="C3796" i="13"/>
  <c r="C3797" i="13"/>
  <c r="C3798" i="13"/>
  <c r="C3799" i="13"/>
  <c r="C3800" i="13"/>
  <c r="C3801" i="13"/>
  <c r="C3802" i="13"/>
  <c r="C3803" i="13"/>
  <c r="H3803" i="13" s="1"/>
  <c r="C3804" i="13"/>
  <c r="C3805" i="13"/>
  <c r="C3806" i="13"/>
  <c r="C3807" i="13"/>
  <c r="C3808" i="13"/>
  <c r="C3809" i="13"/>
  <c r="C3810" i="13"/>
  <c r="C3811" i="13"/>
  <c r="H3811" i="13" s="1"/>
  <c r="C3812" i="13"/>
  <c r="C3813" i="13"/>
  <c r="C3814" i="13"/>
  <c r="C3815" i="13"/>
  <c r="C3816" i="13"/>
  <c r="C3817" i="13"/>
  <c r="C3818" i="13"/>
  <c r="C3819" i="13"/>
  <c r="H3819" i="13" s="1"/>
  <c r="C3820" i="13"/>
  <c r="C3821" i="13"/>
  <c r="C3822" i="13"/>
  <c r="C3823" i="13"/>
  <c r="C3824" i="13"/>
  <c r="C3825" i="13"/>
  <c r="C3826" i="13"/>
  <c r="C3827" i="13"/>
  <c r="H3827" i="13" s="1"/>
  <c r="C3828" i="13"/>
  <c r="C3829" i="13"/>
  <c r="C3830" i="13"/>
  <c r="C3831" i="13"/>
  <c r="C3832" i="13"/>
  <c r="C3833" i="13"/>
  <c r="C3834" i="13"/>
  <c r="C3835" i="13"/>
  <c r="H3835" i="13" s="1"/>
  <c r="C3836" i="13"/>
  <c r="C3837" i="13"/>
  <c r="C3838" i="13"/>
  <c r="C3839" i="13"/>
  <c r="C3840" i="13"/>
  <c r="C3841" i="13"/>
  <c r="C3842" i="13"/>
  <c r="C3843" i="13"/>
  <c r="H3843" i="13" s="1"/>
  <c r="C3844" i="13"/>
  <c r="C3845" i="13"/>
  <c r="C3846" i="13"/>
  <c r="C3847" i="13"/>
  <c r="C3848" i="13"/>
  <c r="C3849" i="13"/>
  <c r="C3850" i="13"/>
  <c r="C3851" i="13"/>
  <c r="H3851" i="13" s="1"/>
  <c r="C3852" i="13"/>
  <c r="C3853" i="13"/>
  <c r="C3854" i="13"/>
  <c r="C3855" i="13"/>
  <c r="C3856" i="13"/>
  <c r="C3857" i="13"/>
  <c r="C3858" i="13"/>
  <c r="C3859" i="13"/>
  <c r="H3859" i="13" s="1"/>
  <c r="C3860" i="13"/>
  <c r="C3861" i="13"/>
  <c r="C3862" i="13"/>
  <c r="C3863" i="13"/>
  <c r="C3864" i="13"/>
  <c r="C3865" i="13"/>
  <c r="C3866" i="13"/>
  <c r="C3867" i="13"/>
  <c r="H3867" i="13" s="1"/>
  <c r="C3868" i="13"/>
  <c r="C3869" i="13"/>
  <c r="C3870" i="13"/>
  <c r="C3871" i="13"/>
  <c r="C3872" i="13"/>
  <c r="C3873" i="13"/>
  <c r="C3874" i="13"/>
  <c r="C3875" i="13"/>
  <c r="H3875" i="13" s="1"/>
  <c r="C3876" i="13"/>
  <c r="C3877" i="13"/>
  <c r="C3878" i="13"/>
  <c r="C3879" i="13"/>
  <c r="C3880" i="13"/>
  <c r="C3881" i="13"/>
  <c r="C3882" i="13"/>
  <c r="C3883" i="13"/>
  <c r="H3883" i="13" s="1"/>
  <c r="C3884" i="13"/>
  <c r="C3885" i="13"/>
  <c r="C3886" i="13"/>
  <c r="C3887" i="13"/>
  <c r="C3888" i="13"/>
  <c r="C3889" i="13"/>
  <c r="C3890" i="13"/>
  <c r="C3891" i="13"/>
  <c r="H3891" i="13" s="1"/>
  <c r="C3892" i="13"/>
  <c r="C3893" i="13"/>
  <c r="C3894" i="13"/>
  <c r="C3895" i="13"/>
  <c r="C3896" i="13"/>
  <c r="C3897" i="13"/>
  <c r="C3898" i="13"/>
  <c r="C3899" i="13"/>
  <c r="H3899" i="13" s="1"/>
  <c r="C3900" i="13"/>
  <c r="C3901" i="13"/>
  <c r="C3902" i="13"/>
  <c r="C3903" i="13"/>
  <c r="C3904" i="13"/>
  <c r="C3905" i="13"/>
  <c r="C3906" i="13"/>
  <c r="C3907" i="13"/>
  <c r="H3907" i="13" s="1"/>
  <c r="C3908" i="13"/>
  <c r="C3909" i="13"/>
  <c r="C3910" i="13"/>
  <c r="C3911" i="13"/>
  <c r="C3912" i="13"/>
  <c r="C3913" i="13"/>
  <c r="C3914" i="13"/>
  <c r="C3915" i="13"/>
  <c r="H3915" i="13" s="1"/>
  <c r="C3916" i="13"/>
  <c r="C3917" i="13"/>
  <c r="C3918" i="13"/>
  <c r="C3919" i="13"/>
  <c r="C3920" i="13"/>
  <c r="C3921" i="13"/>
  <c r="C3922" i="13"/>
  <c r="C3923" i="13"/>
  <c r="H3923" i="13" s="1"/>
  <c r="C3924" i="13"/>
  <c r="C3925" i="13"/>
  <c r="C3926" i="13"/>
  <c r="C3927" i="13"/>
  <c r="C3928" i="13"/>
  <c r="C3929" i="13"/>
  <c r="C3930" i="13"/>
  <c r="C3931" i="13"/>
  <c r="H3931" i="13" s="1"/>
  <c r="C3932" i="13"/>
  <c r="C3933" i="13"/>
  <c r="C3934" i="13"/>
  <c r="C3935" i="13"/>
  <c r="C3936" i="13"/>
  <c r="C3937" i="13"/>
  <c r="C3938" i="13"/>
  <c r="C3939" i="13"/>
  <c r="H3939" i="13" s="1"/>
  <c r="C3940" i="13"/>
  <c r="C3941" i="13"/>
  <c r="C3942" i="13"/>
  <c r="C3943" i="13"/>
  <c r="C3944" i="13"/>
  <c r="C3945" i="13"/>
  <c r="C3946" i="13"/>
  <c r="C3947" i="13"/>
  <c r="H3947" i="13" s="1"/>
  <c r="C3948" i="13"/>
  <c r="C3949" i="13"/>
  <c r="C3950" i="13"/>
  <c r="C3951" i="13"/>
  <c r="C3952" i="13"/>
  <c r="C3953" i="13"/>
  <c r="C3954" i="13"/>
  <c r="C3955" i="13"/>
  <c r="H3955" i="13" s="1"/>
  <c r="C3956" i="13"/>
  <c r="C3957" i="13"/>
  <c r="C3958" i="13"/>
  <c r="C3959" i="13"/>
  <c r="C3960" i="13"/>
  <c r="C3961" i="13"/>
  <c r="C3962" i="13"/>
  <c r="C3963" i="13"/>
  <c r="H3963" i="13" s="1"/>
  <c r="C3964" i="13"/>
  <c r="C3965" i="13"/>
  <c r="C3966" i="13"/>
  <c r="C3967" i="13"/>
  <c r="C3968" i="13"/>
  <c r="C3969" i="13"/>
  <c r="C3970" i="13"/>
  <c r="C3971" i="13"/>
  <c r="H3971" i="13" s="1"/>
  <c r="C3972" i="13"/>
  <c r="C3973" i="13"/>
  <c r="C3974" i="13"/>
  <c r="C3975" i="13"/>
  <c r="C3976" i="13"/>
  <c r="C3977" i="13"/>
  <c r="C3978" i="13"/>
  <c r="C3979" i="13"/>
  <c r="H3979" i="13" s="1"/>
  <c r="C3980" i="13"/>
  <c r="C3981" i="13"/>
  <c r="C3982" i="13"/>
  <c r="C3983" i="13"/>
  <c r="C3984" i="13"/>
  <c r="C3985" i="13"/>
  <c r="C3986" i="13"/>
  <c r="C3987" i="13"/>
  <c r="H3987" i="13" s="1"/>
  <c r="C3988" i="13"/>
  <c r="C3989" i="13"/>
  <c r="C3990" i="13"/>
  <c r="C3991" i="13"/>
  <c r="C3992" i="13"/>
  <c r="C3993" i="13"/>
  <c r="C3994" i="13"/>
  <c r="C3995" i="13"/>
  <c r="H3995" i="13" s="1"/>
  <c r="C3996" i="13"/>
  <c r="C3997" i="13"/>
  <c r="C3998" i="13"/>
  <c r="C3999" i="13"/>
  <c r="C4000" i="13"/>
  <c r="C4001" i="13"/>
  <c r="C4002" i="13"/>
  <c r="C4003" i="13"/>
  <c r="H4003" i="13" s="1"/>
  <c r="C4004" i="13"/>
  <c r="C4005" i="13"/>
  <c r="C4006" i="13"/>
  <c r="C4007" i="13"/>
  <c r="C4008" i="13"/>
  <c r="C4009" i="13"/>
  <c r="C4010" i="13"/>
  <c r="C4011" i="13"/>
  <c r="H4011" i="13" s="1"/>
  <c r="C4012" i="13"/>
  <c r="C4013" i="13"/>
  <c r="C4014" i="13"/>
  <c r="C4015" i="13"/>
  <c r="C4016" i="13"/>
  <c r="C4017" i="13"/>
  <c r="C4018" i="13"/>
  <c r="C4019" i="13"/>
  <c r="H4019" i="13" s="1"/>
  <c r="C4020" i="13"/>
  <c r="C4021" i="13"/>
  <c r="C4022" i="13"/>
  <c r="C4023" i="13"/>
  <c r="C4024" i="13"/>
  <c r="C4025" i="13"/>
  <c r="C4026" i="13"/>
  <c r="C4027" i="13"/>
  <c r="H4027" i="13" s="1"/>
  <c r="D3605" i="13"/>
  <c r="D3606" i="13"/>
  <c r="D3607" i="13"/>
  <c r="D3608" i="13"/>
  <c r="D3609" i="13"/>
  <c r="D3610" i="13"/>
  <c r="D3611" i="13"/>
  <c r="D3612" i="13"/>
  <c r="E3612" i="13" s="1"/>
  <c r="D3613" i="13"/>
  <c r="D3614" i="13"/>
  <c r="D3615" i="13"/>
  <c r="D3616" i="13"/>
  <c r="D3617" i="13"/>
  <c r="D3618" i="13"/>
  <c r="D3619" i="13"/>
  <c r="D3620" i="13"/>
  <c r="E3620" i="13" s="1"/>
  <c r="D3621" i="13"/>
  <c r="D3622" i="13"/>
  <c r="D3623" i="13"/>
  <c r="D3624" i="13"/>
  <c r="D3625" i="13"/>
  <c r="D3626" i="13"/>
  <c r="D3627" i="13"/>
  <c r="D3628" i="13"/>
  <c r="E3628" i="13" s="1"/>
  <c r="D3629" i="13"/>
  <c r="D3630" i="13"/>
  <c r="D3631" i="13"/>
  <c r="D3632" i="13"/>
  <c r="D3633" i="13"/>
  <c r="D3634" i="13"/>
  <c r="D3635" i="13"/>
  <c r="D3636" i="13"/>
  <c r="E3636" i="13" s="1"/>
  <c r="D3637" i="13"/>
  <c r="D3638" i="13"/>
  <c r="D3639" i="13"/>
  <c r="D3640" i="13"/>
  <c r="D3641" i="13"/>
  <c r="D3642" i="13"/>
  <c r="D3643" i="13"/>
  <c r="D3644" i="13"/>
  <c r="E3644" i="13" s="1"/>
  <c r="D3645" i="13"/>
  <c r="D3646" i="13"/>
  <c r="D3647" i="13"/>
  <c r="D3648" i="13"/>
  <c r="D3649" i="13"/>
  <c r="D3650" i="13"/>
  <c r="D3651" i="13"/>
  <c r="D3652" i="13"/>
  <c r="E3652" i="13" s="1"/>
  <c r="D3653" i="13"/>
  <c r="D3654" i="13"/>
  <c r="D3655" i="13"/>
  <c r="D3656" i="13"/>
  <c r="D3657" i="13"/>
  <c r="D3658" i="13"/>
  <c r="D3659" i="13"/>
  <c r="D3660" i="13"/>
  <c r="E3660" i="13" s="1"/>
  <c r="D3661" i="13"/>
  <c r="D3662" i="13"/>
  <c r="D3663" i="13"/>
  <c r="D3664" i="13"/>
  <c r="D3665" i="13"/>
  <c r="D3666" i="13"/>
  <c r="D3667" i="13"/>
  <c r="D3668" i="13"/>
  <c r="E3668" i="13" s="1"/>
  <c r="D3669" i="13"/>
  <c r="D3670" i="13"/>
  <c r="D3671" i="13"/>
  <c r="D3672" i="13"/>
  <c r="D3673" i="13"/>
  <c r="D3674" i="13"/>
  <c r="D3675" i="13"/>
  <c r="D3676" i="13"/>
  <c r="E3676" i="13" s="1"/>
  <c r="D3677" i="13"/>
  <c r="D3678" i="13"/>
  <c r="D3679" i="13"/>
  <c r="D3680" i="13"/>
  <c r="D3681" i="13"/>
  <c r="D3682" i="13"/>
  <c r="D3683" i="13"/>
  <c r="D3684" i="13"/>
  <c r="E3684" i="13" s="1"/>
  <c r="D3685" i="13"/>
  <c r="D3686" i="13"/>
  <c r="D3687" i="13"/>
  <c r="D3688" i="13"/>
  <c r="D3689" i="13"/>
  <c r="D3690" i="13"/>
  <c r="D3691" i="13"/>
  <c r="D3692" i="13"/>
  <c r="E3692" i="13" s="1"/>
  <c r="D3693" i="13"/>
  <c r="D3694" i="13"/>
  <c r="D3695" i="13"/>
  <c r="D3696" i="13"/>
  <c r="D3697" i="13"/>
  <c r="D3698" i="13"/>
  <c r="D3699" i="13"/>
  <c r="D3700" i="13"/>
  <c r="E3700" i="13" s="1"/>
  <c r="D3701" i="13"/>
  <c r="D3702" i="13"/>
  <c r="D3703" i="13"/>
  <c r="D3704" i="13"/>
  <c r="D3705" i="13"/>
  <c r="D3706" i="13"/>
  <c r="D3707" i="13"/>
  <c r="D3708" i="13"/>
  <c r="E3708" i="13" s="1"/>
  <c r="D3709" i="13"/>
  <c r="D3710" i="13"/>
  <c r="D3711" i="13"/>
  <c r="D3712" i="13"/>
  <c r="D3713" i="13"/>
  <c r="D3714" i="13"/>
  <c r="D3715" i="13"/>
  <c r="D3716" i="13"/>
  <c r="E3716" i="13" s="1"/>
  <c r="D3717" i="13"/>
  <c r="D3718" i="13"/>
  <c r="D3719" i="13"/>
  <c r="D3720" i="13"/>
  <c r="D3721" i="13"/>
  <c r="D3722" i="13"/>
  <c r="D3723" i="13"/>
  <c r="D3724" i="13"/>
  <c r="E3724" i="13" s="1"/>
  <c r="D3725" i="13"/>
  <c r="D3726" i="13"/>
  <c r="D3727" i="13"/>
  <c r="D3728" i="13"/>
  <c r="D3729" i="13"/>
  <c r="D3730" i="13"/>
  <c r="D3731" i="13"/>
  <c r="D3732" i="13"/>
  <c r="E3732" i="13" s="1"/>
  <c r="D3733" i="13"/>
  <c r="D3734" i="13"/>
  <c r="D3735" i="13"/>
  <c r="D3736" i="13"/>
  <c r="D3737" i="13"/>
  <c r="D3738" i="13"/>
  <c r="D3739" i="13"/>
  <c r="D3740" i="13"/>
  <c r="E3740" i="13" s="1"/>
  <c r="D3741" i="13"/>
  <c r="D3742" i="13"/>
  <c r="D3743" i="13"/>
  <c r="D3744" i="13"/>
  <c r="D3745" i="13"/>
  <c r="D3746" i="13"/>
  <c r="D3747" i="13"/>
  <c r="D3748" i="13"/>
  <c r="E3748" i="13" s="1"/>
  <c r="D3749" i="13"/>
  <c r="D3750" i="13"/>
  <c r="D3751" i="13"/>
  <c r="D3752" i="13"/>
  <c r="D3753" i="13"/>
  <c r="D3754" i="13"/>
  <c r="D3755" i="13"/>
  <c r="D3756" i="13"/>
  <c r="E3756" i="13" s="1"/>
  <c r="D3757" i="13"/>
  <c r="D3758" i="13"/>
  <c r="D3759" i="13"/>
  <c r="D3760" i="13"/>
  <c r="D3761" i="13"/>
  <c r="D3762" i="13"/>
  <c r="D3763" i="13"/>
  <c r="D3764" i="13"/>
  <c r="E3764" i="13" s="1"/>
  <c r="D3765" i="13"/>
  <c r="D3766" i="13"/>
  <c r="D3767" i="13"/>
  <c r="D3768" i="13"/>
  <c r="D3769" i="13"/>
  <c r="D3770" i="13"/>
  <c r="D3771" i="13"/>
  <c r="D3772" i="13"/>
  <c r="E3772" i="13" s="1"/>
  <c r="D3773" i="13"/>
  <c r="D3774" i="13"/>
  <c r="D3775" i="13"/>
  <c r="D3776" i="13"/>
  <c r="D3777" i="13"/>
  <c r="D3778" i="13"/>
  <c r="D3779" i="13"/>
  <c r="D3780" i="13"/>
  <c r="E3780" i="13" s="1"/>
  <c r="D3781" i="13"/>
  <c r="D3782" i="13"/>
  <c r="D3783" i="13"/>
  <c r="D3784" i="13"/>
  <c r="D3785" i="13"/>
  <c r="D3786" i="13"/>
  <c r="D3787" i="13"/>
  <c r="D3788" i="13"/>
  <c r="E3788" i="13" s="1"/>
  <c r="D3789" i="13"/>
  <c r="D3790" i="13"/>
  <c r="D3791" i="13"/>
  <c r="D3792" i="13"/>
  <c r="D3793" i="13"/>
  <c r="D3794" i="13"/>
  <c r="D3795" i="13"/>
  <c r="D3796" i="13"/>
  <c r="E3796" i="13" s="1"/>
  <c r="D3797" i="13"/>
  <c r="D3798" i="13"/>
  <c r="D3799" i="13"/>
  <c r="D3800" i="13"/>
  <c r="D3801" i="13"/>
  <c r="D3802" i="13"/>
  <c r="D3803" i="13"/>
  <c r="D3804" i="13"/>
  <c r="E3804" i="13" s="1"/>
  <c r="D3805" i="13"/>
  <c r="D3806" i="13"/>
  <c r="D3807" i="13"/>
  <c r="D3808" i="13"/>
  <c r="D3809" i="13"/>
  <c r="D3810" i="13"/>
  <c r="D3811" i="13"/>
  <c r="D3812" i="13"/>
  <c r="E3812" i="13" s="1"/>
  <c r="D3813" i="13"/>
  <c r="D3814" i="13"/>
  <c r="D3815" i="13"/>
  <c r="D3816" i="13"/>
  <c r="D3817" i="13"/>
  <c r="D3818" i="13"/>
  <c r="D3819" i="13"/>
  <c r="D3820" i="13"/>
  <c r="E3820" i="13" s="1"/>
  <c r="D3821" i="13"/>
  <c r="D3822" i="13"/>
  <c r="D3823" i="13"/>
  <c r="D3824" i="13"/>
  <c r="D3825" i="13"/>
  <c r="D3826" i="13"/>
  <c r="D3827" i="13"/>
  <c r="D3828" i="13"/>
  <c r="E3828" i="13" s="1"/>
  <c r="D3829" i="13"/>
  <c r="D3830" i="13"/>
  <c r="D3831" i="13"/>
  <c r="D3832" i="13"/>
  <c r="D3833" i="13"/>
  <c r="D3834" i="13"/>
  <c r="D3835" i="13"/>
  <c r="D3836" i="13"/>
  <c r="E3836" i="13" s="1"/>
  <c r="D3837" i="13"/>
  <c r="D3838" i="13"/>
  <c r="D3839" i="13"/>
  <c r="D3840" i="13"/>
  <c r="D3841" i="13"/>
  <c r="D3842" i="13"/>
  <c r="D3843" i="13"/>
  <c r="D3844" i="13"/>
  <c r="E3844" i="13" s="1"/>
  <c r="D3845" i="13"/>
  <c r="D3846" i="13"/>
  <c r="D3847" i="13"/>
  <c r="D3848" i="13"/>
  <c r="D3849" i="13"/>
  <c r="D3850" i="13"/>
  <c r="D3851" i="13"/>
  <c r="D3852" i="13"/>
  <c r="E3852" i="13" s="1"/>
  <c r="D3853" i="13"/>
  <c r="D3854" i="13"/>
  <c r="D3855" i="13"/>
  <c r="D3856" i="13"/>
  <c r="D3857" i="13"/>
  <c r="D3858" i="13"/>
  <c r="D3859" i="13"/>
  <c r="D3860" i="13"/>
  <c r="E3860" i="13" s="1"/>
  <c r="D3861" i="13"/>
  <c r="D3862" i="13"/>
  <c r="D3863" i="13"/>
  <c r="D3864" i="13"/>
  <c r="D3865" i="13"/>
  <c r="D3866" i="13"/>
  <c r="D3867" i="13"/>
  <c r="D3868" i="13"/>
  <c r="E3868" i="13" s="1"/>
  <c r="D3869" i="13"/>
  <c r="D3870" i="13"/>
  <c r="D3871" i="13"/>
  <c r="D3872" i="13"/>
  <c r="D3873" i="13"/>
  <c r="D3874" i="13"/>
  <c r="D3875" i="13"/>
  <c r="D3876" i="13"/>
  <c r="E3876" i="13" s="1"/>
  <c r="D3877" i="13"/>
  <c r="D3878" i="13"/>
  <c r="D3879" i="13"/>
  <c r="D3880" i="13"/>
  <c r="D3881" i="13"/>
  <c r="D3882" i="13"/>
  <c r="D3883" i="13"/>
  <c r="D3884" i="13"/>
  <c r="E3884" i="13" s="1"/>
  <c r="D3885" i="13"/>
  <c r="D3886" i="13"/>
  <c r="D3887" i="13"/>
  <c r="D3888" i="13"/>
  <c r="D3889" i="13"/>
  <c r="D3890" i="13"/>
  <c r="D3891" i="13"/>
  <c r="D3892" i="13"/>
  <c r="E3892" i="13" s="1"/>
  <c r="D3893" i="13"/>
  <c r="D3894" i="13"/>
  <c r="D3895" i="13"/>
  <c r="D3896" i="13"/>
  <c r="D3897" i="13"/>
  <c r="D3898" i="13"/>
  <c r="D3899" i="13"/>
  <c r="D3900" i="13"/>
  <c r="E3900" i="13" s="1"/>
  <c r="D3901" i="13"/>
  <c r="D3902" i="13"/>
  <c r="D3903" i="13"/>
  <c r="D3904" i="13"/>
  <c r="D3905" i="13"/>
  <c r="D3906" i="13"/>
  <c r="D3907" i="13"/>
  <c r="D3908" i="13"/>
  <c r="E3908" i="13" s="1"/>
  <c r="D3909" i="13"/>
  <c r="D3910" i="13"/>
  <c r="D3911" i="13"/>
  <c r="D3912" i="13"/>
  <c r="D3913" i="13"/>
  <c r="D3914" i="13"/>
  <c r="D3915" i="13"/>
  <c r="D3916" i="13"/>
  <c r="E3916" i="13" s="1"/>
  <c r="D3917" i="13"/>
  <c r="D3918" i="13"/>
  <c r="D3919" i="13"/>
  <c r="D3920" i="13"/>
  <c r="D3921" i="13"/>
  <c r="D3922" i="13"/>
  <c r="D3923" i="13"/>
  <c r="D3924" i="13"/>
  <c r="E3924" i="13" s="1"/>
  <c r="D3925" i="13"/>
  <c r="D3926" i="13"/>
  <c r="D3927" i="13"/>
  <c r="D3928" i="13"/>
  <c r="D3929" i="13"/>
  <c r="D3930" i="13"/>
  <c r="D3931" i="13"/>
  <c r="D3932" i="13"/>
  <c r="E3932" i="13" s="1"/>
  <c r="D3933" i="13"/>
  <c r="D3934" i="13"/>
  <c r="D3935" i="13"/>
  <c r="D3936" i="13"/>
  <c r="D3937" i="13"/>
  <c r="D3938" i="13"/>
  <c r="D3939" i="13"/>
  <c r="D3940" i="13"/>
  <c r="E3940" i="13" s="1"/>
  <c r="D3941" i="13"/>
  <c r="D3942" i="13"/>
  <c r="D3943" i="13"/>
  <c r="D3944" i="13"/>
  <c r="D3945" i="13"/>
  <c r="D3946" i="13"/>
  <c r="D3947" i="13"/>
  <c r="D3948" i="13"/>
  <c r="E3948" i="13" s="1"/>
  <c r="D3949" i="13"/>
  <c r="D3950" i="13"/>
  <c r="D3951" i="13"/>
  <c r="D3952" i="13"/>
  <c r="D3953" i="13"/>
  <c r="D3954" i="13"/>
  <c r="D3955" i="13"/>
  <c r="D3956" i="13"/>
  <c r="E3956" i="13" s="1"/>
  <c r="D3957" i="13"/>
  <c r="D3958" i="13"/>
  <c r="D3959" i="13"/>
  <c r="D3960" i="13"/>
  <c r="D3961" i="13"/>
  <c r="D3962" i="13"/>
  <c r="D3963" i="13"/>
  <c r="D3964" i="13"/>
  <c r="E3964" i="13" s="1"/>
  <c r="D3965" i="13"/>
  <c r="D3966" i="13"/>
  <c r="D3967" i="13"/>
  <c r="D3968" i="13"/>
  <c r="D3969" i="13"/>
  <c r="D3970" i="13"/>
  <c r="D3971" i="13"/>
  <c r="D3972" i="13"/>
  <c r="E3972" i="13" s="1"/>
  <c r="D3973" i="13"/>
  <c r="D3974" i="13"/>
  <c r="D3975" i="13"/>
  <c r="D3976" i="13"/>
  <c r="D3977" i="13"/>
  <c r="D3978" i="13"/>
  <c r="D3979" i="13"/>
  <c r="D3980" i="13"/>
  <c r="E3980" i="13" s="1"/>
  <c r="D3981" i="13"/>
  <c r="D3982" i="13"/>
  <c r="D3983" i="13"/>
  <c r="D3984" i="13"/>
  <c r="D3985" i="13"/>
  <c r="D3986" i="13"/>
  <c r="D3987" i="13"/>
  <c r="D3988" i="13"/>
  <c r="E3988" i="13" s="1"/>
  <c r="D3989" i="13"/>
  <c r="D3990" i="13"/>
  <c r="D3991" i="13"/>
  <c r="D3992" i="13"/>
  <c r="D3993" i="13"/>
  <c r="D3994" i="13"/>
  <c r="D3995" i="13"/>
  <c r="D3996" i="13"/>
  <c r="E3996" i="13" s="1"/>
  <c r="D3997" i="13"/>
  <c r="D3998" i="13"/>
  <c r="D3999" i="13"/>
  <c r="D4000" i="13"/>
  <c r="D4001" i="13"/>
  <c r="D4002" i="13"/>
  <c r="D4003" i="13"/>
  <c r="D4004" i="13"/>
  <c r="E4004" i="13" s="1"/>
  <c r="D4005" i="13"/>
  <c r="D4006" i="13"/>
  <c r="D4007" i="13"/>
  <c r="D4008" i="13"/>
  <c r="D4009" i="13"/>
  <c r="D4010" i="13"/>
  <c r="D4011" i="13"/>
  <c r="D4012" i="13"/>
  <c r="E4012" i="13" s="1"/>
  <c r="D4013" i="13"/>
  <c r="D4014" i="13"/>
  <c r="D4015" i="13"/>
  <c r="D4016" i="13"/>
  <c r="D4017" i="13"/>
  <c r="D4018" i="13"/>
  <c r="D4019" i="13"/>
  <c r="D4020" i="13"/>
  <c r="E4020" i="13" s="1"/>
  <c r="D4021" i="13"/>
  <c r="D4022" i="13"/>
  <c r="D4023" i="13"/>
  <c r="D4024" i="13"/>
  <c r="D4025" i="13"/>
  <c r="D4026" i="13"/>
  <c r="D4027" i="13"/>
  <c r="E3605" i="13"/>
  <c r="E3606" i="13"/>
  <c r="E3607" i="13"/>
  <c r="E3608" i="13"/>
  <c r="E3609" i="13"/>
  <c r="E3610" i="13"/>
  <c r="E3611" i="13"/>
  <c r="E3613" i="13"/>
  <c r="E3614" i="13"/>
  <c r="E3615" i="13"/>
  <c r="E3616" i="13"/>
  <c r="E3617" i="13"/>
  <c r="E3618" i="13"/>
  <c r="E3619" i="13"/>
  <c r="E3621" i="13"/>
  <c r="E3622" i="13"/>
  <c r="E3623" i="13"/>
  <c r="E3624" i="13"/>
  <c r="E3625" i="13"/>
  <c r="E3626" i="13"/>
  <c r="E3627" i="13"/>
  <c r="E3629" i="13"/>
  <c r="E3630" i="13"/>
  <c r="E3631" i="13"/>
  <c r="E3632" i="13"/>
  <c r="E3633" i="13"/>
  <c r="E3634" i="13"/>
  <c r="E3635" i="13"/>
  <c r="E3637" i="13"/>
  <c r="E3638" i="13"/>
  <c r="E3639" i="13"/>
  <c r="E3640" i="13"/>
  <c r="E3641" i="13"/>
  <c r="E3642" i="13"/>
  <c r="E3643" i="13"/>
  <c r="E3645" i="13"/>
  <c r="E3646" i="13"/>
  <c r="E3647" i="13"/>
  <c r="E3648" i="13"/>
  <c r="E3649" i="13"/>
  <c r="E3650" i="13"/>
  <c r="E3651" i="13"/>
  <c r="E3653" i="13"/>
  <c r="E3654" i="13"/>
  <c r="E3655" i="13"/>
  <c r="E3656" i="13"/>
  <c r="E3657" i="13"/>
  <c r="E3658" i="13"/>
  <c r="E3659" i="13"/>
  <c r="E3661" i="13"/>
  <c r="E3662" i="13"/>
  <c r="E3663" i="13"/>
  <c r="E3664" i="13"/>
  <c r="E3665" i="13"/>
  <c r="E3666" i="13"/>
  <c r="E3667" i="13"/>
  <c r="E3669" i="13"/>
  <c r="E3670" i="13"/>
  <c r="E3671" i="13"/>
  <c r="E3672" i="13"/>
  <c r="E3673" i="13"/>
  <c r="E3674" i="13"/>
  <c r="E3675" i="13"/>
  <c r="E3677" i="13"/>
  <c r="E3678" i="13"/>
  <c r="E3679" i="13"/>
  <c r="E3680" i="13"/>
  <c r="E3681" i="13"/>
  <c r="E3682" i="13"/>
  <c r="E3683" i="13"/>
  <c r="E3685" i="13"/>
  <c r="E3686" i="13"/>
  <c r="E3687" i="13"/>
  <c r="E3688" i="13"/>
  <c r="E3689" i="13"/>
  <c r="E3690" i="13"/>
  <c r="E3691" i="13"/>
  <c r="E3693" i="13"/>
  <c r="E3694" i="13"/>
  <c r="E3695" i="13"/>
  <c r="E3696" i="13"/>
  <c r="E3697" i="13"/>
  <c r="E3698" i="13"/>
  <c r="E3699" i="13"/>
  <c r="E3701" i="13"/>
  <c r="E3702" i="13"/>
  <c r="E3703" i="13"/>
  <c r="E3704" i="13"/>
  <c r="E3705" i="13"/>
  <c r="E3706" i="13"/>
  <c r="E3707" i="13"/>
  <c r="E3709" i="13"/>
  <c r="E3710" i="13"/>
  <c r="E3711" i="13"/>
  <c r="E3712" i="13"/>
  <c r="E3713" i="13"/>
  <c r="E3714" i="13"/>
  <c r="E3715" i="13"/>
  <c r="E3717" i="13"/>
  <c r="E3718" i="13"/>
  <c r="E3719" i="13"/>
  <c r="E3720" i="13"/>
  <c r="E3721" i="13"/>
  <c r="E3722" i="13"/>
  <c r="E3723" i="13"/>
  <c r="E3725" i="13"/>
  <c r="E3726" i="13"/>
  <c r="E3727" i="13"/>
  <c r="E3728" i="13"/>
  <c r="E3729" i="13"/>
  <c r="E3730" i="13"/>
  <c r="E3731" i="13"/>
  <c r="E3733" i="13"/>
  <c r="E3734" i="13"/>
  <c r="E3735" i="13"/>
  <c r="E3736" i="13"/>
  <c r="E3737" i="13"/>
  <c r="E3738" i="13"/>
  <c r="E3739" i="13"/>
  <c r="E3741" i="13"/>
  <c r="E3742" i="13"/>
  <c r="E3743" i="13"/>
  <c r="E3744" i="13"/>
  <c r="E3745" i="13"/>
  <c r="E3746" i="13"/>
  <c r="E3747" i="13"/>
  <c r="E3749" i="13"/>
  <c r="E3750" i="13"/>
  <c r="E3751" i="13"/>
  <c r="E3752" i="13"/>
  <c r="E3753" i="13"/>
  <c r="E3754" i="13"/>
  <c r="E3755" i="13"/>
  <c r="E3757" i="13"/>
  <c r="E3758" i="13"/>
  <c r="E3759" i="13"/>
  <c r="E3760" i="13"/>
  <c r="E3761" i="13"/>
  <c r="E3762" i="13"/>
  <c r="E3763" i="13"/>
  <c r="E3765" i="13"/>
  <c r="E3766" i="13"/>
  <c r="E3767" i="13"/>
  <c r="E3768" i="13"/>
  <c r="E3769" i="13"/>
  <c r="E3770" i="13"/>
  <c r="E3771" i="13"/>
  <c r="E3773" i="13"/>
  <c r="E3774" i="13"/>
  <c r="E3775" i="13"/>
  <c r="E3776" i="13"/>
  <c r="E3777" i="13"/>
  <c r="E3778" i="13"/>
  <c r="E3779" i="13"/>
  <c r="E3781" i="13"/>
  <c r="E3782" i="13"/>
  <c r="E3783" i="13"/>
  <c r="E3784" i="13"/>
  <c r="E3785" i="13"/>
  <c r="E3786" i="13"/>
  <c r="E3787" i="13"/>
  <c r="E3789" i="13"/>
  <c r="E3790" i="13"/>
  <c r="E3791" i="13"/>
  <c r="E3792" i="13"/>
  <c r="E3793" i="13"/>
  <c r="E3794" i="13"/>
  <c r="E3795" i="13"/>
  <c r="E3797" i="13"/>
  <c r="E3798" i="13"/>
  <c r="E3799" i="13"/>
  <c r="E3800" i="13"/>
  <c r="E3801" i="13"/>
  <c r="E3802" i="13"/>
  <c r="E3803" i="13"/>
  <c r="E3805" i="13"/>
  <c r="E3806" i="13"/>
  <c r="E3807" i="13"/>
  <c r="E3808" i="13"/>
  <c r="E3809" i="13"/>
  <c r="E3810" i="13"/>
  <c r="E3811" i="13"/>
  <c r="E3813" i="13"/>
  <c r="E3814" i="13"/>
  <c r="E3815" i="13"/>
  <c r="E3816" i="13"/>
  <c r="E3817" i="13"/>
  <c r="E3818" i="13"/>
  <c r="E3819" i="13"/>
  <c r="E3821" i="13"/>
  <c r="E3822" i="13"/>
  <c r="E3823" i="13"/>
  <c r="E3824" i="13"/>
  <c r="E3825" i="13"/>
  <c r="E3826" i="13"/>
  <c r="E3827" i="13"/>
  <c r="E3829" i="13"/>
  <c r="E3830" i="13"/>
  <c r="E3831" i="13"/>
  <c r="E3832" i="13"/>
  <c r="E3833" i="13"/>
  <c r="E3834" i="13"/>
  <c r="E3835" i="13"/>
  <c r="E3837" i="13"/>
  <c r="E3838" i="13"/>
  <c r="E3839" i="13"/>
  <c r="E3840" i="13"/>
  <c r="E3841" i="13"/>
  <c r="E3842" i="13"/>
  <c r="E3843" i="13"/>
  <c r="E3845" i="13"/>
  <c r="E3846" i="13"/>
  <c r="E3847" i="13"/>
  <c r="E3848" i="13"/>
  <c r="E3849" i="13"/>
  <c r="E3850" i="13"/>
  <c r="E3851" i="13"/>
  <c r="E3853" i="13"/>
  <c r="E3854" i="13"/>
  <c r="E3855" i="13"/>
  <c r="E3856" i="13"/>
  <c r="E3857" i="13"/>
  <c r="E3858" i="13"/>
  <c r="E3859" i="13"/>
  <c r="E3861" i="13"/>
  <c r="E3862" i="13"/>
  <c r="E3863" i="13"/>
  <c r="E3864" i="13"/>
  <c r="E3865" i="13"/>
  <c r="E3866" i="13"/>
  <c r="E3867" i="13"/>
  <c r="E3869" i="13"/>
  <c r="E3870" i="13"/>
  <c r="E3871" i="13"/>
  <c r="E3872" i="13"/>
  <c r="E3873" i="13"/>
  <c r="E3874" i="13"/>
  <c r="E3875" i="13"/>
  <c r="E3877" i="13"/>
  <c r="E3878" i="13"/>
  <c r="E3879" i="13"/>
  <c r="E3880" i="13"/>
  <c r="E3881" i="13"/>
  <c r="E3882" i="13"/>
  <c r="E3883" i="13"/>
  <c r="E3885" i="13"/>
  <c r="E3886" i="13"/>
  <c r="E3887" i="13"/>
  <c r="E3888" i="13"/>
  <c r="E3889" i="13"/>
  <c r="E3890" i="13"/>
  <c r="E3891" i="13"/>
  <c r="E3893" i="13"/>
  <c r="E3894" i="13"/>
  <c r="E3895" i="13"/>
  <c r="E3896" i="13"/>
  <c r="E3897" i="13"/>
  <c r="E3898" i="13"/>
  <c r="E3899" i="13"/>
  <c r="E3901" i="13"/>
  <c r="E3902" i="13"/>
  <c r="E3903" i="13"/>
  <c r="E3904" i="13"/>
  <c r="E3905" i="13"/>
  <c r="E3906" i="13"/>
  <c r="E3907" i="13"/>
  <c r="E3909" i="13"/>
  <c r="E3910" i="13"/>
  <c r="E3911" i="13"/>
  <c r="E3912" i="13"/>
  <c r="E3913" i="13"/>
  <c r="E3914" i="13"/>
  <c r="E3915" i="13"/>
  <c r="E3917" i="13"/>
  <c r="E3918" i="13"/>
  <c r="E3919" i="13"/>
  <c r="E3920" i="13"/>
  <c r="E3921" i="13"/>
  <c r="E3922" i="13"/>
  <c r="E3923" i="13"/>
  <c r="E3925" i="13"/>
  <c r="E3926" i="13"/>
  <c r="E3927" i="13"/>
  <c r="E3928" i="13"/>
  <c r="E3929" i="13"/>
  <c r="E3930" i="13"/>
  <c r="E3931" i="13"/>
  <c r="E3933" i="13"/>
  <c r="E3934" i="13"/>
  <c r="E3935" i="13"/>
  <c r="E3936" i="13"/>
  <c r="E3937" i="13"/>
  <c r="E3938" i="13"/>
  <c r="E3939" i="13"/>
  <c r="E3941" i="13"/>
  <c r="E3942" i="13"/>
  <c r="E3943" i="13"/>
  <c r="E3944" i="13"/>
  <c r="E3945" i="13"/>
  <c r="E3946" i="13"/>
  <c r="E3947" i="13"/>
  <c r="E3949" i="13"/>
  <c r="E3950" i="13"/>
  <c r="E3951" i="13"/>
  <c r="E3952" i="13"/>
  <c r="E3953" i="13"/>
  <c r="E3954" i="13"/>
  <c r="E3955" i="13"/>
  <c r="E3957" i="13"/>
  <c r="E3958" i="13"/>
  <c r="E3959" i="13"/>
  <c r="E3960" i="13"/>
  <c r="E3961" i="13"/>
  <c r="E3962" i="13"/>
  <c r="E3963" i="13"/>
  <c r="E3965" i="13"/>
  <c r="E3966" i="13"/>
  <c r="E3967" i="13"/>
  <c r="E3968" i="13"/>
  <c r="E3969" i="13"/>
  <c r="E3970" i="13"/>
  <c r="E3971" i="13"/>
  <c r="E3973" i="13"/>
  <c r="E3974" i="13"/>
  <c r="E3975" i="13"/>
  <c r="E3976" i="13"/>
  <c r="E3977" i="13"/>
  <c r="E3978" i="13"/>
  <c r="E3979" i="13"/>
  <c r="E3981" i="13"/>
  <c r="E3982" i="13"/>
  <c r="E3983" i="13"/>
  <c r="E3984" i="13"/>
  <c r="E3985" i="13"/>
  <c r="E3986" i="13"/>
  <c r="E3987" i="13"/>
  <c r="E3989" i="13"/>
  <c r="E3990" i="13"/>
  <c r="E3991" i="13"/>
  <c r="E3992" i="13"/>
  <c r="E3993" i="13"/>
  <c r="E3994" i="13"/>
  <c r="E3995" i="13"/>
  <c r="E3997" i="13"/>
  <c r="E3998" i="13"/>
  <c r="E3999" i="13"/>
  <c r="E4000" i="13"/>
  <c r="E4001" i="13"/>
  <c r="E4002" i="13"/>
  <c r="E4003" i="13"/>
  <c r="E4005" i="13"/>
  <c r="E4006" i="13"/>
  <c r="E4007" i="13"/>
  <c r="E4008" i="13"/>
  <c r="E4009" i="13"/>
  <c r="E4010" i="13"/>
  <c r="E4011" i="13"/>
  <c r="E4013" i="13"/>
  <c r="E4014" i="13"/>
  <c r="E4015" i="13"/>
  <c r="E4016" i="13"/>
  <c r="E4017" i="13"/>
  <c r="E4018" i="13"/>
  <c r="E4019" i="13"/>
  <c r="E4021" i="13"/>
  <c r="E4022" i="13"/>
  <c r="E4023" i="13"/>
  <c r="E4024" i="13"/>
  <c r="E4025" i="13"/>
  <c r="E4026" i="13"/>
  <c r="E4027" i="13"/>
  <c r="F3605" i="13"/>
  <c r="F3606" i="13"/>
  <c r="F3607" i="13"/>
  <c r="F3608" i="13"/>
  <c r="F3609" i="13"/>
  <c r="F3610" i="13"/>
  <c r="F3612" i="13"/>
  <c r="F3613" i="13"/>
  <c r="F3614" i="13"/>
  <c r="F3615" i="13"/>
  <c r="F3616" i="13"/>
  <c r="F3617" i="13"/>
  <c r="F3618" i="13"/>
  <c r="F3620" i="13"/>
  <c r="F3621" i="13"/>
  <c r="F3622" i="13"/>
  <c r="F3623" i="13"/>
  <c r="F3624" i="13"/>
  <c r="F3625" i="13"/>
  <c r="F3626" i="13"/>
  <c r="F3628" i="13"/>
  <c r="F3629" i="13"/>
  <c r="F3630" i="13"/>
  <c r="F3631" i="13"/>
  <c r="F3632" i="13"/>
  <c r="F3633" i="13"/>
  <c r="F3634" i="13"/>
  <c r="F3636" i="13"/>
  <c r="F3637" i="13"/>
  <c r="F3638" i="13"/>
  <c r="F3639" i="13"/>
  <c r="F3640" i="13"/>
  <c r="F3641" i="13"/>
  <c r="F3642" i="13"/>
  <c r="F3644" i="13"/>
  <c r="F3645" i="13"/>
  <c r="F3646" i="13"/>
  <c r="F3647" i="13"/>
  <c r="F3648" i="13"/>
  <c r="F3649" i="13"/>
  <c r="F3650" i="13"/>
  <c r="F3652" i="13"/>
  <c r="F3653" i="13"/>
  <c r="F3654" i="13"/>
  <c r="F3655" i="13"/>
  <c r="F3656" i="13"/>
  <c r="F3657" i="13"/>
  <c r="F3658" i="13"/>
  <c r="F3660" i="13"/>
  <c r="F3661" i="13"/>
  <c r="F3662" i="13"/>
  <c r="F3663" i="13"/>
  <c r="F3664" i="13"/>
  <c r="F3665" i="13"/>
  <c r="F3666" i="13"/>
  <c r="F3668" i="13"/>
  <c r="F3669" i="13"/>
  <c r="F3670" i="13"/>
  <c r="F3671" i="13"/>
  <c r="F3672" i="13"/>
  <c r="F3673" i="13"/>
  <c r="F3674" i="13"/>
  <c r="F3676" i="13"/>
  <c r="F3677" i="13"/>
  <c r="F3678" i="13"/>
  <c r="F3679" i="13"/>
  <c r="F3680" i="13"/>
  <c r="F3681" i="13"/>
  <c r="F3682" i="13"/>
  <c r="F3684" i="13"/>
  <c r="F3685" i="13"/>
  <c r="F3686" i="13"/>
  <c r="F3687" i="13"/>
  <c r="F3688" i="13"/>
  <c r="F3689" i="13"/>
  <c r="F3690" i="13"/>
  <c r="F3692" i="13"/>
  <c r="F3693" i="13"/>
  <c r="F3694" i="13"/>
  <c r="F3695" i="13"/>
  <c r="F3696" i="13"/>
  <c r="F3697" i="13"/>
  <c r="F3698" i="13"/>
  <c r="F3700" i="13"/>
  <c r="F3701" i="13"/>
  <c r="F3702" i="13"/>
  <c r="F3703" i="13"/>
  <c r="F3704" i="13"/>
  <c r="F3705" i="13"/>
  <c r="F3706" i="13"/>
  <c r="F3708" i="13"/>
  <c r="F3709" i="13"/>
  <c r="F3710" i="13"/>
  <c r="F3711" i="13"/>
  <c r="F3712" i="13"/>
  <c r="F3713" i="13"/>
  <c r="F3714" i="13"/>
  <c r="F3716" i="13"/>
  <c r="F3717" i="13"/>
  <c r="F3718" i="13"/>
  <c r="F3719" i="13"/>
  <c r="F3720" i="13"/>
  <c r="F3721" i="13"/>
  <c r="F3722" i="13"/>
  <c r="F3724" i="13"/>
  <c r="F3725" i="13"/>
  <c r="F3726" i="13"/>
  <c r="F3727" i="13"/>
  <c r="F3728" i="13"/>
  <c r="F3729" i="13"/>
  <c r="F3730" i="13"/>
  <c r="F3732" i="13"/>
  <c r="F3733" i="13"/>
  <c r="F3734" i="13"/>
  <c r="F3735" i="13"/>
  <c r="F3736" i="13"/>
  <c r="F3737" i="13"/>
  <c r="F3738" i="13"/>
  <c r="F3740" i="13"/>
  <c r="F3741" i="13"/>
  <c r="F3742" i="13"/>
  <c r="F3743" i="13"/>
  <c r="F3744" i="13"/>
  <c r="F3745" i="13"/>
  <c r="F3746" i="13"/>
  <c r="F3748" i="13"/>
  <c r="F3749" i="13"/>
  <c r="F3750" i="13"/>
  <c r="F3751" i="13"/>
  <c r="F3752" i="13"/>
  <c r="F3753" i="13"/>
  <c r="F3754" i="13"/>
  <c r="F3756" i="13"/>
  <c r="F3757" i="13"/>
  <c r="F3758" i="13"/>
  <c r="F3759" i="13"/>
  <c r="F3760" i="13"/>
  <c r="F3761" i="13"/>
  <c r="F3762" i="13"/>
  <c r="F3764" i="13"/>
  <c r="F3765" i="13"/>
  <c r="F3766" i="13"/>
  <c r="F3767" i="13"/>
  <c r="F3768" i="13"/>
  <c r="F3769" i="13"/>
  <c r="F3770" i="13"/>
  <c r="F3772" i="13"/>
  <c r="F3773" i="13"/>
  <c r="F3774" i="13"/>
  <c r="F3775" i="13"/>
  <c r="F3776" i="13"/>
  <c r="F3777" i="13"/>
  <c r="F3778" i="13"/>
  <c r="F3780" i="13"/>
  <c r="F3781" i="13"/>
  <c r="F3782" i="13"/>
  <c r="F3783" i="13"/>
  <c r="F3784" i="13"/>
  <c r="F3785" i="13"/>
  <c r="F3786" i="13"/>
  <c r="F3788" i="13"/>
  <c r="F3789" i="13"/>
  <c r="F3790" i="13"/>
  <c r="F3791" i="13"/>
  <c r="F3792" i="13"/>
  <c r="F3793" i="13"/>
  <c r="F3794" i="13"/>
  <c r="F3796" i="13"/>
  <c r="F3797" i="13"/>
  <c r="F3798" i="13"/>
  <c r="F3799" i="13"/>
  <c r="F3800" i="13"/>
  <c r="F3801" i="13"/>
  <c r="F3802" i="13"/>
  <c r="F3804" i="13"/>
  <c r="F3805" i="13"/>
  <c r="F3806" i="13"/>
  <c r="F3807" i="13"/>
  <c r="F3808" i="13"/>
  <c r="F3809" i="13"/>
  <c r="F3810" i="13"/>
  <c r="F3812" i="13"/>
  <c r="F3813" i="13"/>
  <c r="F3814" i="13"/>
  <c r="F3815" i="13"/>
  <c r="F3816" i="13"/>
  <c r="F3817" i="13"/>
  <c r="F3818" i="13"/>
  <c r="F3820" i="13"/>
  <c r="F3821" i="13"/>
  <c r="F3822" i="13"/>
  <c r="F3823" i="13"/>
  <c r="F3824" i="13"/>
  <c r="F3825" i="13"/>
  <c r="F3826" i="13"/>
  <c r="F3828" i="13"/>
  <c r="F3829" i="13"/>
  <c r="F3830" i="13"/>
  <c r="F3831" i="13"/>
  <c r="F3832" i="13"/>
  <c r="F3833" i="13"/>
  <c r="F3834" i="13"/>
  <c r="F3836" i="13"/>
  <c r="F3837" i="13"/>
  <c r="F3838" i="13"/>
  <c r="F3839" i="13"/>
  <c r="F3840" i="13"/>
  <c r="F3841" i="13"/>
  <c r="F3842" i="13"/>
  <c r="F3844" i="13"/>
  <c r="F3845" i="13"/>
  <c r="F3846" i="13"/>
  <c r="F3847" i="13"/>
  <c r="F3848" i="13"/>
  <c r="F3849" i="13"/>
  <c r="F3850" i="13"/>
  <c r="F3852" i="13"/>
  <c r="F3853" i="13"/>
  <c r="F3854" i="13"/>
  <c r="F3855" i="13"/>
  <c r="F3856" i="13"/>
  <c r="F3857" i="13"/>
  <c r="F3858" i="13"/>
  <c r="F3860" i="13"/>
  <c r="F3861" i="13"/>
  <c r="F3862" i="13"/>
  <c r="F3863" i="13"/>
  <c r="F3864" i="13"/>
  <c r="F3865" i="13"/>
  <c r="F3866" i="13"/>
  <c r="F3868" i="13"/>
  <c r="F3869" i="13"/>
  <c r="F3870" i="13"/>
  <c r="F3871" i="13"/>
  <c r="F3872" i="13"/>
  <c r="F3873" i="13"/>
  <c r="F3874" i="13"/>
  <c r="F3876" i="13"/>
  <c r="F3877" i="13"/>
  <c r="F3878" i="13"/>
  <c r="F3879" i="13"/>
  <c r="F3880" i="13"/>
  <c r="F3881" i="13"/>
  <c r="F3882" i="13"/>
  <c r="F3884" i="13"/>
  <c r="F3885" i="13"/>
  <c r="F3886" i="13"/>
  <c r="F3887" i="13"/>
  <c r="F3888" i="13"/>
  <c r="F3889" i="13"/>
  <c r="F3890" i="13"/>
  <c r="F3892" i="13"/>
  <c r="F3893" i="13"/>
  <c r="F3894" i="13"/>
  <c r="F3895" i="13"/>
  <c r="F3896" i="13"/>
  <c r="F3897" i="13"/>
  <c r="F3898" i="13"/>
  <c r="F3900" i="13"/>
  <c r="F3901" i="13"/>
  <c r="F3902" i="13"/>
  <c r="F3903" i="13"/>
  <c r="F3904" i="13"/>
  <c r="F3905" i="13"/>
  <c r="F3906" i="13"/>
  <c r="F3908" i="13"/>
  <c r="F3909" i="13"/>
  <c r="F3910" i="13"/>
  <c r="F3911" i="13"/>
  <c r="F3912" i="13"/>
  <c r="F3913" i="13"/>
  <c r="F3914" i="13"/>
  <c r="F3916" i="13"/>
  <c r="F3917" i="13"/>
  <c r="F3918" i="13"/>
  <c r="F3919" i="13"/>
  <c r="F3920" i="13"/>
  <c r="F3921" i="13"/>
  <c r="F3922" i="13"/>
  <c r="F3924" i="13"/>
  <c r="F3925" i="13"/>
  <c r="F3926" i="13"/>
  <c r="F3927" i="13"/>
  <c r="F3928" i="13"/>
  <c r="F3929" i="13"/>
  <c r="F3930" i="13"/>
  <c r="F3932" i="13"/>
  <c r="F3933" i="13"/>
  <c r="F3934" i="13"/>
  <c r="F3935" i="13"/>
  <c r="F3936" i="13"/>
  <c r="F3937" i="13"/>
  <c r="F3938" i="13"/>
  <c r="F3940" i="13"/>
  <c r="F3941" i="13"/>
  <c r="F3942" i="13"/>
  <c r="F3943" i="13"/>
  <c r="F3944" i="13"/>
  <c r="F3945" i="13"/>
  <c r="F3946" i="13"/>
  <c r="F3948" i="13"/>
  <c r="F3949" i="13"/>
  <c r="F3950" i="13"/>
  <c r="F3951" i="13"/>
  <c r="F3952" i="13"/>
  <c r="F3953" i="13"/>
  <c r="F3954" i="13"/>
  <c r="F3956" i="13"/>
  <c r="F3957" i="13"/>
  <c r="F3958" i="13"/>
  <c r="F3959" i="13"/>
  <c r="F3960" i="13"/>
  <c r="F3961" i="13"/>
  <c r="F3962" i="13"/>
  <c r="F3964" i="13"/>
  <c r="F3965" i="13"/>
  <c r="F3966" i="13"/>
  <c r="F3967" i="13"/>
  <c r="F3968" i="13"/>
  <c r="F3969" i="13"/>
  <c r="F3970" i="13"/>
  <c r="F3972" i="13"/>
  <c r="F3973" i="13"/>
  <c r="F3974" i="13"/>
  <c r="F3975" i="13"/>
  <c r="F3976" i="13"/>
  <c r="F3977" i="13"/>
  <c r="F3978" i="13"/>
  <c r="F3980" i="13"/>
  <c r="F3981" i="13"/>
  <c r="F3982" i="13"/>
  <c r="F3983" i="13"/>
  <c r="F3984" i="13"/>
  <c r="F3985" i="13"/>
  <c r="F3986" i="13"/>
  <c r="F3988" i="13"/>
  <c r="F3989" i="13"/>
  <c r="F3990" i="13"/>
  <c r="F3991" i="13"/>
  <c r="F3992" i="13"/>
  <c r="F3993" i="13"/>
  <c r="F3994" i="13"/>
  <c r="F3996" i="13"/>
  <c r="F3997" i="13"/>
  <c r="F3998" i="13"/>
  <c r="F3999" i="13"/>
  <c r="F4000" i="13"/>
  <c r="F4001" i="13"/>
  <c r="F4002" i="13"/>
  <c r="F4004" i="13"/>
  <c r="F4005" i="13"/>
  <c r="F4006" i="13"/>
  <c r="F4007" i="13"/>
  <c r="F4008" i="13"/>
  <c r="F4009" i="13"/>
  <c r="F4010" i="13"/>
  <c r="F4012" i="13"/>
  <c r="F4013" i="13"/>
  <c r="F4014" i="13"/>
  <c r="F4015" i="13"/>
  <c r="F4016" i="13"/>
  <c r="F4017" i="13"/>
  <c r="F4018" i="13"/>
  <c r="F4020" i="13"/>
  <c r="F4021" i="13"/>
  <c r="F4022" i="13"/>
  <c r="F4023" i="13"/>
  <c r="F4024" i="13"/>
  <c r="F4025" i="13"/>
  <c r="F4026" i="13"/>
  <c r="G3605" i="13"/>
  <c r="G3606" i="13"/>
  <c r="G3607" i="13"/>
  <c r="G3608" i="13"/>
  <c r="G3609" i="13"/>
  <c r="G3610" i="13"/>
  <c r="G3612" i="13"/>
  <c r="G3613" i="13"/>
  <c r="G3614" i="13"/>
  <c r="G3615" i="13"/>
  <c r="G3616" i="13"/>
  <c r="G3617" i="13"/>
  <c r="G3618" i="13"/>
  <c r="G3620" i="13"/>
  <c r="G3621" i="13"/>
  <c r="G3622" i="13"/>
  <c r="G3623" i="13"/>
  <c r="G3624" i="13"/>
  <c r="G3625" i="13"/>
  <c r="G3626" i="13"/>
  <c r="G3628" i="13"/>
  <c r="G3629" i="13"/>
  <c r="G3630" i="13"/>
  <c r="G3631" i="13"/>
  <c r="G3632" i="13"/>
  <c r="G3633" i="13"/>
  <c r="G3634" i="13"/>
  <c r="G3636" i="13"/>
  <c r="G3637" i="13"/>
  <c r="G3638" i="13"/>
  <c r="G3639" i="13"/>
  <c r="G3640" i="13"/>
  <c r="G3641" i="13"/>
  <c r="G3642" i="13"/>
  <c r="G3644" i="13"/>
  <c r="G3645" i="13"/>
  <c r="G3646" i="13"/>
  <c r="G3647" i="13"/>
  <c r="G3648" i="13"/>
  <c r="G3649" i="13"/>
  <c r="G3650" i="13"/>
  <c r="G3652" i="13"/>
  <c r="G3653" i="13"/>
  <c r="G3654" i="13"/>
  <c r="G3655" i="13"/>
  <c r="G3656" i="13"/>
  <c r="G3657" i="13"/>
  <c r="G3658" i="13"/>
  <c r="G3660" i="13"/>
  <c r="G3661" i="13"/>
  <c r="G3662" i="13"/>
  <c r="G3663" i="13"/>
  <c r="G3664" i="13"/>
  <c r="G3665" i="13"/>
  <c r="G3666" i="13"/>
  <c r="G3668" i="13"/>
  <c r="G3669" i="13"/>
  <c r="G3670" i="13"/>
  <c r="G3671" i="13"/>
  <c r="G3672" i="13"/>
  <c r="G3673" i="13"/>
  <c r="G3674" i="13"/>
  <c r="G3676" i="13"/>
  <c r="G3677" i="13"/>
  <c r="G3678" i="13"/>
  <c r="G3679" i="13"/>
  <c r="G3680" i="13"/>
  <c r="G3681" i="13"/>
  <c r="G3682" i="13"/>
  <c r="G3684" i="13"/>
  <c r="G3685" i="13"/>
  <c r="G3686" i="13"/>
  <c r="G3687" i="13"/>
  <c r="G3688" i="13"/>
  <c r="G3689" i="13"/>
  <c r="G3690" i="13"/>
  <c r="G3692" i="13"/>
  <c r="G3693" i="13"/>
  <c r="G3694" i="13"/>
  <c r="G3695" i="13"/>
  <c r="G3696" i="13"/>
  <c r="G3697" i="13"/>
  <c r="G3698" i="13"/>
  <c r="G3700" i="13"/>
  <c r="G3701" i="13"/>
  <c r="G3702" i="13"/>
  <c r="G3703" i="13"/>
  <c r="G3704" i="13"/>
  <c r="G3705" i="13"/>
  <c r="G3706" i="13"/>
  <c r="G3708" i="13"/>
  <c r="G3709" i="13"/>
  <c r="G3710" i="13"/>
  <c r="G3711" i="13"/>
  <c r="G3712" i="13"/>
  <c r="G3713" i="13"/>
  <c r="G3714" i="13"/>
  <c r="G3716" i="13"/>
  <c r="G3717" i="13"/>
  <c r="G3718" i="13"/>
  <c r="G3719" i="13"/>
  <c r="G3720" i="13"/>
  <c r="G3721" i="13"/>
  <c r="G3722" i="13"/>
  <c r="G3724" i="13"/>
  <c r="G3725" i="13"/>
  <c r="G3726" i="13"/>
  <c r="G3727" i="13"/>
  <c r="G3728" i="13"/>
  <c r="G3729" i="13"/>
  <c r="G3730" i="13"/>
  <c r="G3732" i="13"/>
  <c r="G3733" i="13"/>
  <c r="G3734" i="13"/>
  <c r="G3735" i="13"/>
  <c r="G3736" i="13"/>
  <c r="G3737" i="13"/>
  <c r="G3738" i="13"/>
  <c r="G3740" i="13"/>
  <c r="G3741" i="13"/>
  <c r="G3742" i="13"/>
  <c r="G3743" i="13"/>
  <c r="G3744" i="13"/>
  <c r="G3745" i="13"/>
  <c r="G3746" i="13"/>
  <c r="G3748" i="13"/>
  <c r="G3749" i="13"/>
  <c r="G3750" i="13"/>
  <c r="G3751" i="13"/>
  <c r="G3752" i="13"/>
  <c r="G3753" i="13"/>
  <c r="G3754" i="13"/>
  <c r="G3756" i="13"/>
  <c r="G3757" i="13"/>
  <c r="G3758" i="13"/>
  <c r="G3759" i="13"/>
  <c r="G3760" i="13"/>
  <c r="G3761" i="13"/>
  <c r="G3762" i="13"/>
  <c r="G3764" i="13"/>
  <c r="G3765" i="13"/>
  <c r="G3766" i="13"/>
  <c r="G3767" i="13"/>
  <c r="G3768" i="13"/>
  <c r="G3769" i="13"/>
  <c r="G3770" i="13"/>
  <c r="G3772" i="13"/>
  <c r="G3773" i="13"/>
  <c r="G3774" i="13"/>
  <c r="G3775" i="13"/>
  <c r="G3776" i="13"/>
  <c r="G3777" i="13"/>
  <c r="G3778" i="13"/>
  <c r="G3780" i="13"/>
  <c r="G3781" i="13"/>
  <c r="G3782" i="13"/>
  <c r="G3783" i="13"/>
  <c r="G3784" i="13"/>
  <c r="G3785" i="13"/>
  <c r="G3786" i="13"/>
  <c r="G3788" i="13"/>
  <c r="G3789" i="13"/>
  <c r="G3790" i="13"/>
  <c r="G3791" i="13"/>
  <c r="G3792" i="13"/>
  <c r="G3793" i="13"/>
  <c r="G3794" i="13"/>
  <c r="G3796" i="13"/>
  <c r="G3797" i="13"/>
  <c r="G3798" i="13"/>
  <c r="G3799" i="13"/>
  <c r="G3800" i="13"/>
  <c r="G3801" i="13"/>
  <c r="G3802" i="13"/>
  <c r="G3804" i="13"/>
  <c r="G3805" i="13"/>
  <c r="G3806" i="13"/>
  <c r="G3807" i="13"/>
  <c r="G3808" i="13"/>
  <c r="G3809" i="13"/>
  <c r="G3810" i="13"/>
  <c r="G3812" i="13"/>
  <c r="G3813" i="13"/>
  <c r="G3814" i="13"/>
  <c r="G3815" i="13"/>
  <c r="G3816" i="13"/>
  <c r="G3817" i="13"/>
  <c r="G3818" i="13"/>
  <c r="G3820" i="13"/>
  <c r="G3821" i="13"/>
  <c r="G3822" i="13"/>
  <c r="G3823" i="13"/>
  <c r="G3824" i="13"/>
  <c r="G3825" i="13"/>
  <c r="G3826" i="13"/>
  <c r="G3828" i="13"/>
  <c r="G3829" i="13"/>
  <c r="G3830" i="13"/>
  <c r="G3831" i="13"/>
  <c r="G3832" i="13"/>
  <c r="G3833" i="13"/>
  <c r="G3834" i="13"/>
  <c r="G3836" i="13"/>
  <c r="G3837" i="13"/>
  <c r="G3838" i="13"/>
  <c r="G3839" i="13"/>
  <c r="G3840" i="13"/>
  <c r="G3841" i="13"/>
  <c r="G3842" i="13"/>
  <c r="G3844" i="13"/>
  <c r="G3845" i="13"/>
  <c r="G3846" i="13"/>
  <c r="G3847" i="13"/>
  <c r="G3848" i="13"/>
  <c r="G3849" i="13"/>
  <c r="G3850" i="13"/>
  <c r="G3852" i="13"/>
  <c r="G3853" i="13"/>
  <c r="G3854" i="13"/>
  <c r="G3855" i="13"/>
  <c r="G3856" i="13"/>
  <c r="G3857" i="13"/>
  <c r="G3858" i="13"/>
  <c r="G3860" i="13"/>
  <c r="G3861" i="13"/>
  <c r="G3862" i="13"/>
  <c r="G3863" i="13"/>
  <c r="G3864" i="13"/>
  <c r="G3865" i="13"/>
  <c r="G3866" i="13"/>
  <c r="G3868" i="13"/>
  <c r="G3869" i="13"/>
  <c r="G3870" i="13"/>
  <c r="G3871" i="13"/>
  <c r="G3872" i="13"/>
  <c r="G3873" i="13"/>
  <c r="G3874" i="13"/>
  <c r="G3876" i="13"/>
  <c r="G3877" i="13"/>
  <c r="G3878" i="13"/>
  <c r="G3879" i="13"/>
  <c r="G3880" i="13"/>
  <c r="G3881" i="13"/>
  <c r="G3882" i="13"/>
  <c r="G3884" i="13"/>
  <c r="G3885" i="13"/>
  <c r="G3886" i="13"/>
  <c r="G3887" i="13"/>
  <c r="G3888" i="13"/>
  <c r="G3889" i="13"/>
  <c r="G3890" i="13"/>
  <c r="G3892" i="13"/>
  <c r="G3893" i="13"/>
  <c r="G3894" i="13"/>
  <c r="G3895" i="13"/>
  <c r="G3896" i="13"/>
  <c r="G3897" i="13"/>
  <c r="G3898" i="13"/>
  <c r="G3900" i="13"/>
  <c r="G3901" i="13"/>
  <c r="G3902" i="13"/>
  <c r="G3903" i="13"/>
  <c r="G3904" i="13"/>
  <c r="G3905" i="13"/>
  <c r="G3906" i="13"/>
  <c r="G3908" i="13"/>
  <c r="G3909" i="13"/>
  <c r="G3910" i="13"/>
  <c r="G3911" i="13"/>
  <c r="G3912" i="13"/>
  <c r="G3913" i="13"/>
  <c r="G3914" i="13"/>
  <c r="G3916" i="13"/>
  <c r="G3917" i="13"/>
  <c r="G3918" i="13"/>
  <c r="G3919" i="13"/>
  <c r="G3920" i="13"/>
  <c r="G3921" i="13"/>
  <c r="G3922" i="13"/>
  <c r="G3924" i="13"/>
  <c r="G3925" i="13"/>
  <c r="G3926" i="13"/>
  <c r="G3927" i="13"/>
  <c r="G3928" i="13"/>
  <c r="G3929" i="13"/>
  <c r="G3930" i="13"/>
  <c r="G3932" i="13"/>
  <c r="G3933" i="13"/>
  <c r="G3934" i="13"/>
  <c r="G3935" i="13"/>
  <c r="G3936" i="13"/>
  <c r="G3937" i="13"/>
  <c r="G3938" i="13"/>
  <c r="G3940" i="13"/>
  <c r="G3941" i="13"/>
  <c r="G3942" i="13"/>
  <c r="G3943" i="13"/>
  <c r="G3944" i="13"/>
  <c r="G3945" i="13"/>
  <c r="G3946" i="13"/>
  <c r="G3948" i="13"/>
  <c r="G3949" i="13"/>
  <c r="G3950" i="13"/>
  <c r="G3951" i="13"/>
  <c r="G3952" i="13"/>
  <c r="G3953" i="13"/>
  <c r="G3954" i="13"/>
  <c r="G3956" i="13"/>
  <c r="G3957" i="13"/>
  <c r="G3958" i="13"/>
  <c r="G3959" i="13"/>
  <c r="G3960" i="13"/>
  <c r="G3961" i="13"/>
  <c r="G3962" i="13"/>
  <c r="G3964" i="13"/>
  <c r="G3965" i="13"/>
  <c r="G3966" i="13"/>
  <c r="G3967" i="13"/>
  <c r="G3968" i="13"/>
  <c r="G3969" i="13"/>
  <c r="G3970" i="13"/>
  <c r="G3972" i="13"/>
  <c r="G3973" i="13"/>
  <c r="G3974" i="13"/>
  <c r="G3975" i="13"/>
  <c r="G3976" i="13"/>
  <c r="G3977" i="13"/>
  <c r="G3978" i="13"/>
  <c r="G3980" i="13"/>
  <c r="G3981" i="13"/>
  <c r="G3982" i="13"/>
  <c r="G3983" i="13"/>
  <c r="G3984" i="13"/>
  <c r="G3985" i="13"/>
  <c r="G3986" i="13"/>
  <c r="G3988" i="13"/>
  <c r="G3989" i="13"/>
  <c r="G3990" i="13"/>
  <c r="G3991" i="13"/>
  <c r="G3992" i="13"/>
  <c r="G3993" i="13"/>
  <c r="G3994" i="13"/>
  <c r="G3996" i="13"/>
  <c r="G3997" i="13"/>
  <c r="G3998" i="13"/>
  <c r="G3999" i="13"/>
  <c r="G4000" i="13"/>
  <c r="G4001" i="13"/>
  <c r="G4002" i="13"/>
  <c r="G4004" i="13"/>
  <c r="G4005" i="13"/>
  <c r="G4006" i="13"/>
  <c r="G4007" i="13"/>
  <c r="G4008" i="13"/>
  <c r="G4009" i="13"/>
  <c r="G4010" i="13"/>
  <c r="G4012" i="13"/>
  <c r="G4013" i="13"/>
  <c r="G4014" i="13"/>
  <c r="G4015" i="13"/>
  <c r="G4016" i="13"/>
  <c r="G4017" i="13"/>
  <c r="G4018" i="13"/>
  <c r="G4020" i="13"/>
  <c r="G4021" i="13"/>
  <c r="G4022" i="13"/>
  <c r="G4023" i="13"/>
  <c r="G4024" i="13"/>
  <c r="G4025" i="13"/>
  <c r="G4026" i="13"/>
  <c r="H3605" i="13"/>
  <c r="H3606" i="13"/>
  <c r="H3607" i="13"/>
  <c r="H3608" i="13"/>
  <c r="H3609" i="13"/>
  <c r="H3610" i="13"/>
  <c r="H3612" i="13"/>
  <c r="H3613" i="13"/>
  <c r="H3614" i="13"/>
  <c r="H3615" i="13"/>
  <c r="H3616" i="13"/>
  <c r="H3617" i="13"/>
  <c r="H3618" i="13"/>
  <c r="H3620" i="13"/>
  <c r="H3621" i="13"/>
  <c r="H3622" i="13"/>
  <c r="H3623" i="13"/>
  <c r="H3624" i="13"/>
  <c r="H3625" i="13"/>
  <c r="H3626" i="13"/>
  <c r="H3628" i="13"/>
  <c r="H3629" i="13"/>
  <c r="H3630" i="13"/>
  <c r="H3631" i="13"/>
  <c r="H3632" i="13"/>
  <c r="H3633" i="13"/>
  <c r="H3634" i="13"/>
  <c r="H3636" i="13"/>
  <c r="H3637" i="13"/>
  <c r="H3638" i="13"/>
  <c r="H3639" i="13"/>
  <c r="H3640" i="13"/>
  <c r="H3641" i="13"/>
  <c r="H3642" i="13"/>
  <c r="H3644" i="13"/>
  <c r="H3645" i="13"/>
  <c r="H3646" i="13"/>
  <c r="H3647" i="13"/>
  <c r="H3648" i="13"/>
  <c r="H3649" i="13"/>
  <c r="H3650" i="13"/>
  <c r="H3652" i="13"/>
  <c r="H3653" i="13"/>
  <c r="H3654" i="13"/>
  <c r="H3655" i="13"/>
  <c r="H3656" i="13"/>
  <c r="H3657" i="13"/>
  <c r="H3658" i="13"/>
  <c r="H3660" i="13"/>
  <c r="H3661" i="13"/>
  <c r="H3662" i="13"/>
  <c r="H3663" i="13"/>
  <c r="H3664" i="13"/>
  <c r="H3665" i="13"/>
  <c r="H3666" i="13"/>
  <c r="H3668" i="13"/>
  <c r="H3669" i="13"/>
  <c r="H3670" i="13"/>
  <c r="H3671" i="13"/>
  <c r="H3672" i="13"/>
  <c r="H3673" i="13"/>
  <c r="H3674" i="13"/>
  <c r="H3676" i="13"/>
  <c r="H3677" i="13"/>
  <c r="H3678" i="13"/>
  <c r="H3679" i="13"/>
  <c r="H3680" i="13"/>
  <c r="H3681" i="13"/>
  <c r="H3682" i="13"/>
  <c r="H3684" i="13"/>
  <c r="H3685" i="13"/>
  <c r="H3686" i="13"/>
  <c r="H3687" i="13"/>
  <c r="H3688" i="13"/>
  <c r="H3689" i="13"/>
  <c r="H3690" i="13"/>
  <c r="H3692" i="13"/>
  <c r="H3693" i="13"/>
  <c r="H3694" i="13"/>
  <c r="H3695" i="13"/>
  <c r="H3696" i="13"/>
  <c r="H3697" i="13"/>
  <c r="H3698" i="13"/>
  <c r="H3700" i="13"/>
  <c r="H3701" i="13"/>
  <c r="H3702" i="13"/>
  <c r="H3703" i="13"/>
  <c r="H3704" i="13"/>
  <c r="H3705" i="13"/>
  <c r="H3706" i="13"/>
  <c r="H3708" i="13"/>
  <c r="H3709" i="13"/>
  <c r="H3710" i="13"/>
  <c r="H3711" i="13"/>
  <c r="H3712" i="13"/>
  <c r="H3713" i="13"/>
  <c r="H3714" i="13"/>
  <c r="H3716" i="13"/>
  <c r="H3717" i="13"/>
  <c r="H3718" i="13"/>
  <c r="H3719" i="13"/>
  <c r="H3720" i="13"/>
  <c r="H3721" i="13"/>
  <c r="H3722" i="13"/>
  <c r="H3724" i="13"/>
  <c r="H3725" i="13"/>
  <c r="H3726" i="13"/>
  <c r="H3727" i="13"/>
  <c r="H3728" i="13"/>
  <c r="H3729" i="13"/>
  <c r="H3730" i="13"/>
  <c r="H3732" i="13"/>
  <c r="H3733" i="13"/>
  <c r="H3734" i="13"/>
  <c r="H3735" i="13"/>
  <c r="H3736" i="13"/>
  <c r="H3737" i="13"/>
  <c r="H3738" i="13"/>
  <c r="H3740" i="13"/>
  <c r="H3741" i="13"/>
  <c r="H3742" i="13"/>
  <c r="H3743" i="13"/>
  <c r="H3744" i="13"/>
  <c r="H3745" i="13"/>
  <c r="H3746" i="13"/>
  <c r="H3748" i="13"/>
  <c r="H3749" i="13"/>
  <c r="H3750" i="13"/>
  <c r="H3751" i="13"/>
  <c r="H3752" i="13"/>
  <c r="H3753" i="13"/>
  <c r="H3754" i="13"/>
  <c r="H3756" i="13"/>
  <c r="H3757" i="13"/>
  <c r="H3758" i="13"/>
  <c r="H3759" i="13"/>
  <c r="H3760" i="13"/>
  <c r="H3761" i="13"/>
  <c r="H3762" i="13"/>
  <c r="H3764" i="13"/>
  <c r="H3765" i="13"/>
  <c r="H3766" i="13"/>
  <c r="H3767" i="13"/>
  <c r="H3768" i="13"/>
  <c r="H3769" i="13"/>
  <c r="H3770" i="13"/>
  <c r="H3772" i="13"/>
  <c r="H3773" i="13"/>
  <c r="H3774" i="13"/>
  <c r="H3775" i="13"/>
  <c r="H3776" i="13"/>
  <c r="H3777" i="13"/>
  <c r="H3778" i="13"/>
  <c r="H3780" i="13"/>
  <c r="H3781" i="13"/>
  <c r="H3782" i="13"/>
  <c r="H3783" i="13"/>
  <c r="H3784" i="13"/>
  <c r="H3785" i="13"/>
  <c r="H3786" i="13"/>
  <c r="H3788" i="13"/>
  <c r="H3789" i="13"/>
  <c r="H3790" i="13"/>
  <c r="H3791" i="13"/>
  <c r="H3792" i="13"/>
  <c r="H3793" i="13"/>
  <c r="H3794" i="13"/>
  <c r="H3796" i="13"/>
  <c r="H3797" i="13"/>
  <c r="H3798" i="13"/>
  <c r="H3799" i="13"/>
  <c r="H3800" i="13"/>
  <c r="H3801" i="13"/>
  <c r="H3802" i="13"/>
  <c r="H3804" i="13"/>
  <c r="H3805" i="13"/>
  <c r="H3806" i="13"/>
  <c r="H3807" i="13"/>
  <c r="H3808" i="13"/>
  <c r="H3809" i="13"/>
  <c r="H3810" i="13"/>
  <c r="H3812" i="13"/>
  <c r="H3813" i="13"/>
  <c r="H3814" i="13"/>
  <c r="H3815" i="13"/>
  <c r="H3816" i="13"/>
  <c r="H3817" i="13"/>
  <c r="H3818" i="13"/>
  <c r="H3820" i="13"/>
  <c r="H3821" i="13"/>
  <c r="H3822" i="13"/>
  <c r="H3823" i="13"/>
  <c r="H3824" i="13"/>
  <c r="H3825" i="13"/>
  <c r="H3826" i="13"/>
  <c r="H3828" i="13"/>
  <c r="H3829" i="13"/>
  <c r="H3830" i="13"/>
  <c r="H3831" i="13"/>
  <c r="H3832" i="13"/>
  <c r="H3833" i="13"/>
  <c r="H3834" i="13"/>
  <c r="H3836" i="13"/>
  <c r="H3837" i="13"/>
  <c r="H3838" i="13"/>
  <c r="H3839" i="13"/>
  <c r="H3840" i="13"/>
  <c r="H3841" i="13"/>
  <c r="H3842" i="13"/>
  <c r="H3844" i="13"/>
  <c r="H3845" i="13"/>
  <c r="H3846" i="13"/>
  <c r="H3847" i="13"/>
  <c r="H3848" i="13"/>
  <c r="H3849" i="13"/>
  <c r="H3850" i="13"/>
  <c r="H3852" i="13"/>
  <c r="H3853" i="13"/>
  <c r="H3854" i="13"/>
  <c r="H3855" i="13"/>
  <c r="H3856" i="13"/>
  <c r="H3857" i="13"/>
  <c r="H3858" i="13"/>
  <c r="H3860" i="13"/>
  <c r="H3861" i="13"/>
  <c r="H3862" i="13"/>
  <c r="H3863" i="13"/>
  <c r="H3864" i="13"/>
  <c r="H3865" i="13"/>
  <c r="H3866" i="13"/>
  <c r="H3868" i="13"/>
  <c r="H3869" i="13"/>
  <c r="H3870" i="13"/>
  <c r="H3871" i="13"/>
  <c r="H3872" i="13"/>
  <c r="H3873" i="13"/>
  <c r="H3874" i="13"/>
  <c r="H3876" i="13"/>
  <c r="H3877" i="13"/>
  <c r="H3878" i="13"/>
  <c r="H3879" i="13"/>
  <c r="H3880" i="13"/>
  <c r="H3881" i="13"/>
  <c r="H3882" i="13"/>
  <c r="H3884" i="13"/>
  <c r="H3885" i="13"/>
  <c r="H3886" i="13"/>
  <c r="H3887" i="13"/>
  <c r="H3888" i="13"/>
  <c r="H3889" i="13"/>
  <c r="H3890" i="13"/>
  <c r="H3892" i="13"/>
  <c r="H3893" i="13"/>
  <c r="H3894" i="13"/>
  <c r="H3895" i="13"/>
  <c r="H3896" i="13"/>
  <c r="H3897" i="13"/>
  <c r="H3898" i="13"/>
  <c r="H3900" i="13"/>
  <c r="H3901" i="13"/>
  <c r="H3902" i="13"/>
  <c r="H3903" i="13"/>
  <c r="H3904" i="13"/>
  <c r="H3905" i="13"/>
  <c r="H3906" i="13"/>
  <c r="H3908" i="13"/>
  <c r="H3909" i="13"/>
  <c r="H3910" i="13"/>
  <c r="H3911" i="13"/>
  <c r="H3912" i="13"/>
  <c r="H3913" i="13"/>
  <c r="H3914" i="13"/>
  <c r="H3916" i="13"/>
  <c r="H3917" i="13"/>
  <c r="H3918" i="13"/>
  <c r="H3919" i="13"/>
  <c r="H3920" i="13"/>
  <c r="H3921" i="13"/>
  <c r="H3922" i="13"/>
  <c r="H3924" i="13"/>
  <c r="H3925" i="13"/>
  <c r="H3926" i="13"/>
  <c r="H3927" i="13"/>
  <c r="H3928" i="13"/>
  <c r="H3929" i="13"/>
  <c r="H3930" i="13"/>
  <c r="H3932" i="13"/>
  <c r="H3933" i="13"/>
  <c r="H3934" i="13"/>
  <c r="H3935" i="13"/>
  <c r="H3936" i="13"/>
  <c r="H3937" i="13"/>
  <c r="H3938" i="13"/>
  <c r="H3940" i="13"/>
  <c r="H3941" i="13"/>
  <c r="H3942" i="13"/>
  <c r="H3943" i="13"/>
  <c r="H3944" i="13"/>
  <c r="H3945" i="13"/>
  <c r="H3946" i="13"/>
  <c r="H3948" i="13"/>
  <c r="H3949" i="13"/>
  <c r="H3950" i="13"/>
  <c r="H3951" i="13"/>
  <c r="H3952" i="13"/>
  <c r="H3953" i="13"/>
  <c r="H3954" i="13"/>
  <c r="H3956" i="13"/>
  <c r="H3957" i="13"/>
  <c r="H3958" i="13"/>
  <c r="H3959" i="13"/>
  <c r="H3960" i="13"/>
  <c r="H3961" i="13"/>
  <c r="H3962" i="13"/>
  <c r="H3964" i="13"/>
  <c r="H3965" i="13"/>
  <c r="H3966" i="13"/>
  <c r="H3967" i="13"/>
  <c r="H3968" i="13"/>
  <c r="H3969" i="13"/>
  <c r="H3970" i="13"/>
  <c r="H3972" i="13"/>
  <c r="H3973" i="13"/>
  <c r="H3974" i="13"/>
  <c r="H3975" i="13"/>
  <c r="H3976" i="13"/>
  <c r="H3977" i="13"/>
  <c r="H3978" i="13"/>
  <c r="H3980" i="13"/>
  <c r="H3981" i="13"/>
  <c r="H3982" i="13"/>
  <c r="H3983" i="13"/>
  <c r="H3984" i="13"/>
  <c r="H3985" i="13"/>
  <c r="H3986" i="13"/>
  <c r="H3988" i="13"/>
  <c r="H3989" i="13"/>
  <c r="H3990" i="13"/>
  <c r="H3991" i="13"/>
  <c r="H3992" i="13"/>
  <c r="H3993" i="13"/>
  <c r="H3994" i="13"/>
  <c r="H3996" i="13"/>
  <c r="H3997" i="13"/>
  <c r="H3998" i="13"/>
  <c r="H3999" i="13"/>
  <c r="H4000" i="13"/>
  <c r="H4001" i="13"/>
  <c r="H4002" i="13"/>
  <c r="H4004" i="13"/>
  <c r="H4005" i="13"/>
  <c r="H4006" i="13"/>
  <c r="H4007" i="13"/>
  <c r="H4008" i="13"/>
  <c r="H4009" i="13"/>
  <c r="H4010" i="13"/>
  <c r="H4012" i="13"/>
  <c r="H4013" i="13"/>
  <c r="H4014" i="13"/>
  <c r="H4015" i="13"/>
  <c r="H4016" i="13"/>
  <c r="H4017" i="13"/>
  <c r="H4018" i="13"/>
  <c r="H4020" i="13"/>
  <c r="H4021" i="13"/>
  <c r="H4022" i="13"/>
  <c r="H4023" i="13"/>
  <c r="H4024" i="13"/>
  <c r="H4025" i="13"/>
  <c r="H4026" i="13"/>
  <c r="I3605" i="13"/>
  <c r="I3606" i="13"/>
  <c r="I3607" i="13"/>
  <c r="I3608" i="13"/>
  <c r="I3609" i="13"/>
  <c r="I3610" i="13"/>
  <c r="I3611" i="13"/>
  <c r="I3612" i="13"/>
  <c r="I3613" i="13"/>
  <c r="I3614" i="13"/>
  <c r="I3615" i="13"/>
  <c r="I3616" i="13"/>
  <c r="I3617" i="13"/>
  <c r="I3618" i="13"/>
  <c r="I3619" i="13"/>
  <c r="I3620" i="13"/>
  <c r="I3621" i="13"/>
  <c r="I3622" i="13"/>
  <c r="I3623" i="13"/>
  <c r="I3624" i="13"/>
  <c r="I3625" i="13"/>
  <c r="I3626" i="13"/>
  <c r="I3627" i="13"/>
  <c r="I3628" i="13"/>
  <c r="I3629" i="13"/>
  <c r="I3630" i="13"/>
  <c r="I3631" i="13"/>
  <c r="I3632" i="13"/>
  <c r="I3633" i="13"/>
  <c r="I3634" i="13"/>
  <c r="I3635" i="13"/>
  <c r="I3636" i="13"/>
  <c r="I3637" i="13"/>
  <c r="I3638" i="13"/>
  <c r="I3639" i="13"/>
  <c r="I3640" i="13"/>
  <c r="I3641" i="13"/>
  <c r="I3642" i="13"/>
  <c r="I3643" i="13"/>
  <c r="I3644" i="13"/>
  <c r="I3645" i="13"/>
  <c r="I3646" i="13"/>
  <c r="I3647" i="13"/>
  <c r="I3648" i="13"/>
  <c r="I3649" i="13"/>
  <c r="I3650" i="13"/>
  <c r="I3651" i="13"/>
  <c r="I3652" i="13"/>
  <c r="I3653" i="13"/>
  <c r="I3654" i="13"/>
  <c r="I3655" i="13"/>
  <c r="I3656" i="13"/>
  <c r="I3657" i="13"/>
  <c r="I3658" i="13"/>
  <c r="I3659" i="13"/>
  <c r="I3660" i="13"/>
  <c r="I3661" i="13"/>
  <c r="I3662" i="13"/>
  <c r="I3663" i="13"/>
  <c r="I3664" i="13"/>
  <c r="I3665" i="13"/>
  <c r="I3666" i="13"/>
  <c r="I3667" i="13"/>
  <c r="I3668" i="13"/>
  <c r="I3669" i="13"/>
  <c r="I3670" i="13"/>
  <c r="I3671" i="13"/>
  <c r="I3672" i="13"/>
  <c r="I3673" i="13"/>
  <c r="I3674" i="13"/>
  <c r="I3675" i="13"/>
  <c r="I3676" i="13"/>
  <c r="I3677" i="13"/>
  <c r="I3678" i="13"/>
  <c r="I3679" i="13"/>
  <c r="I3680" i="13"/>
  <c r="I3681" i="13"/>
  <c r="I3682" i="13"/>
  <c r="I3683" i="13"/>
  <c r="I3684" i="13"/>
  <c r="I3685" i="13"/>
  <c r="I3686" i="13"/>
  <c r="I3687" i="13"/>
  <c r="I3688" i="13"/>
  <c r="I3689" i="13"/>
  <c r="I3690" i="13"/>
  <c r="I3691" i="13"/>
  <c r="I3692" i="13"/>
  <c r="I3693" i="13"/>
  <c r="I3694" i="13"/>
  <c r="I3695" i="13"/>
  <c r="I3696" i="13"/>
  <c r="I3697" i="13"/>
  <c r="I3698" i="13"/>
  <c r="I3699" i="13"/>
  <c r="I3700" i="13"/>
  <c r="I3701" i="13"/>
  <c r="I3702" i="13"/>
  <c r="I3703" i="13"/>
  <c r="I3704" i="13"/>
  <c r="I3705" i="13"/>
  <c r="I3706" i="13"/>
  <c r="I3707" i="13"/>
  <c r="I3708" i="13"/>
  <c r="I3709" i="13"/>
  <c r="I3710" i="13"/>
  <c r="I3711" i="13"/>
  <c r="I3712" i="13"/>
  <c r="I3713" i="13"/>
  <c r="I3714" i="13"/>
  <c r="I3715" i="13"/>
  <c r="I3716" i="13"/>
  <c r="I3717" i="13"/>
  <c r="I3718" i="13"/>
  <c r="I3719" i="13"/>
  <c r="I3720" i="13"/>
  <c r="I3721" i="13"/>
  <c r="I3722" i="13"/>
  <c r="I3723" i="13"/>
  <c r="I3724" i="13"/>
  <c r="I3725" i="13"/>
  <c r="I3726" i="13"/>
  <c r="I3727" i="13"/>
  <c r="I3728" i="13"/>
  <c r="I3729" i="13"/>
  <c r="I3730" i="13"/>
  <c r="I3731" i="13"/>
  <c r="I3732" i="13"/>
  <c r="I3733" i="13"/>
  <c r="I3734" i="13"/>
  <c r="I3735" i="13"/>
  <c r="I3736" i="13"/>
  <c r="I3737" i="13"/>
  <c r="I3738" i="13"/>
  <c r="I3739" i="13"/>
  <c r="I3740" i="13"/>
  <c r="I3741" i="13"/>
  <c r="I3742" i="13"/>
  <c r="I3743" i="13"/>
  <c r="I3744" i="13"/>
  <c r="I3745" i="13"/>
  <c r="I3746" i="13"/>
  <c r="I3747" i="13"/>
  <c r="I3748" i="13"/>
  <c r="I3749" i="13"/>
  <c r="I3750" i="13"/>
  <c r="I3751" i="13"/>
  <c r="I3752" i="13"/>
  <c r="I3753" i="13"/>
  <c r="I3754" i="13"/>
  <c r="I3755" i="13"/>
  <c r="I3756" i="13"/>
  <c r="I3757" i="13"/>
  <c r="I3758" i="13"/>
  <c r="I3759" i="13"/>
  <c r="I3760" i="13"/>
  <c r="I3761" i="13"/>
  <c r="I3762" i="13"/>
  <c r="I3763" i="13"/>
  <c r="I3764" i="13"/>
  <c r="I3765" i="13"/>
  <c r="I3766" i="13"/>
  <c r="I3767" i="13"/>
  <c r="I3768" i="13"/>
  <c r="I3769" i="13"/>
  <c r="I3770" i="13"/>
  <c r="I3771" i="13"/>
  <c r="I3772" i="13"/>
  <c r="I3773" i="13"/>
  <c r="I3774" i="13"/>
  <c r="I3775" i="13"/>
  <c r="I3776" i="13"/>
  <c r="I3777" i="13"/>
  <c r="I3778" i="13"/>
  <c r="I3779" i="13"/>
  <c r="I3780" i="13"/>
  <c r="I3781" i="13"/>
  <c r="I3782" i="13"/>
  <c r="I3783" i="13"/>
  <c r="I3784" i="13"/>
  <c r="I3785" i="13"/>
  <c r="I3786" i="13"/>
  <c r="I3787" i="13"/>
  <c r="I3788" i="13"/>
  <c r="I3789" i="13"/>
  <c r="I3790" i="13"/>
  <c r="I3791" i="13"/>
  <c r="I3792" i="13"/>
  <c r="I3793" i="13"/>
  <c r="I3794" i="13"/>
  <c r="I3795" i="13"/>
  <c r="I3796" i="13"/>
  <c r="I3797" i="13"/>
  <c r="I3798" i="13"/>
  <c r="I3799" i="13"/>
  <c r="I3800" i="13"/>
  <c r="I3801" i="13"/>
  <c r="I3802" i="13"/>
  <c r="I3803" i="13"/>
  <c r="I3804" i="13"/>
  <c r="I3805" i="13"/>
  <c r="I3806" i="13"/>
  <c r="I3807" i="13"/>
  <c r="I3808" i="13"/>
  <c r="I3809" i="13"/>
  <c r="I3810" i="13"/>
  <c r="I3811" i="13"/>
  <c r="I3812" i="13"/>
  <c r="I3813" i="13"/>
  <c r="I3814" i="13"/>
  <c r="I3815" i="13"/>
  <c r="I3816" i="13"/>
  <c r="I3817" i="13"/>
  <c r="I3818" i="13"/>
  <c r="I3819" i="13"/>
  <c r="I3820" i="13"/>
  <c r="I3821" i="13"/>
  <c r="I3822" i="13"/>
  <c r="I3823" i="13"/>
  <c r="I3824" i="13"/>
  <c r="I3825" i="13"/>
  <c r="I3826" i="13"/>
  <c r="I3827" i="13"/>
  <c r="I3828" i="13"/>
  <c r="I3829" i="13"/>
  <c r="I3830" i="13"/>
  <c r="I3831" i="13"/>
  <c r="I3832" i="13"/>
  <c r="I3833" i="13"/>
  <c r="I3834" i="13"/>
  <c r="I3835" i="13"/>
  <c r="I3836" i="13"/>
  <c r="I3837" i="13"/>
  <c r="I3838" i="13"/>
  <c r="I3839" i="13"/>
  <c r="I3840" i="13"/>
  <c r="I3841" i="13"/>
  <c r="I3842" i="13"/>
  <c r="I3843" i="13"/>
  <c r="I3844" i="13"/>
  <c r="I3845" i="13"/>
  <c r="I3846" i="13"/>
  <c r="I3847" i="13"/>
  <c r="I3848" i="13"/>
  <c r="I3849" i="13"/>
  <c r="I3850" i="13"/>
  <c r="I3851" i="13"/>
  <c r="I3852" i="13"/>
  <c r="I3853" i="13"/>
  <c r="I3854" i="13"/>
  <c r="I3855" i="13"/>
  <c r="I3856" i="13"/>
  <c r="I3857" i="13"/>
  <c r="I3858" i="13"/>
  <c r="I3859" i="13"/>
  <c r="I3860" i="13"/>
  <c r="I3861" i="13"/>
  <c r="I3862" i="13"/>
  <c r="I3863" i="13"/>
  <c r="I3864" i="13"/>
  <c r="I3865" i="13"/>
  <c r="I3866" i="13"/>
  <c r="I3867" i="13"/>
  <c r="I3868" i="13"/>
  <c r="I3869" i="13"/>
  <c r="I3870" i="13"/>
  <c r="I3871" i="13"/>
  <c r="I3872" i="13"/>
  <c r="I3873" i="13"/>
  <c r="I3874" i="13"/>
  <c r="I3875" i="13"/>
  <c r="I3876" i="13"/>
  <c r="I3877" i="13"/>
  <c r="I3878" i="13"/>
  <c r="I3879" i="13"/>
  <c r="I3880" i="13"/>
  <c r="I3881" i="13"/>
  <c r="I3882" i="13"/>
  <c r="I3883" i="13"/>
  <c r="I3884" i="13"/>
  <c r="I3885" i="13"/>
  <c r="I3886" i="13"/>
  <c r="I3887" i="13"/>
  <c r="I3888" i="13"/>
  <c r="I3889" i="13"/>
  <c r="I3890" i="13"/>
  <c r="I3891" i="13"/>
  <c r="I3892" i="13"/>
  <c r="I3893" i="13"/>
  <c r="I3894" i="13"/>
  <c r="I3895" i="13"/>
  <c r="I3896" i="13"/>
  <c r="I3897" i="13"/>
  <c r="I3898" i="13"/>
  <c r="I3899" i="13"/>
  <c r="I3900" i="13"/>
  <c r="I3901" i="13"/>
  <c r="I3902" i="13"/>
  <c r="I3903" i="13"/>
  <c r="I3904" i="13"/>
  <c r="I3905" i="13"/>
  <c r="I3906" i="13"/>
  <c r="I3907" i="13"/>
  <c r="I3908" i="13"/>
  <c r="I3909" i="13"/>
  <c r="I3910" i="13"/>
  <c r="I3911" i="13"/>
  <c r="I3912" i="13"/>
  <c r="I3913" i="13"/>
  <c r="I3914" i="13"/>
  <c r="I3915" i="13"/>
  <c r="I3916" i="13"/>
  <c r="I3917" i="13"/>
  <c r="I3918" i="13"/>
  <c r="I3919" i="13"/>
  <c r="I3920" i="13"/>
  <c r="I3921" i="13"/>
  <c r="I3922" i="13"/>
  <c r="I3923" i="13"/>
  <c r="I3924" i="13"/>
  <c r="I3925" i="13"/>
  <c r="I3926" i="13"/>
  <c r="I3927" i="13"/>
  <c r="I3928" i="13"/>
  <c r="I3929" i="13"/>
  <c r="I3930" i="13"/>
  <c r="I3931" i="13"/>
  <c r="I3932" i="13"/>
  <c r="I3933" i="13"/>
  <c r="I3934" i="13"/>
  <c r="I3935" i="13"/>
  <c r="I3936" i="13"/>
  <c r="I3937" i="13"/>
  <c r="I3938" i="13"/>
  <c r="I3939" i="13"/>
  <c r="I3940" i="13"/>
  <c r="I3941" i="13"/>
  <c r="I3942" i="13"/>
  <c r="I3943" i="13"/>
  <c r="I3944" i="13"/>
  <c r="I3945" i="13"/>
  <c r="I3946" i="13"/>
  <c r="I3947" i="13"/>
  <c r="I3948" i="13"/>
  <c r="I3949" i="13"/>
  <c r="I3950" i="13"/>
  <c r="I3951" i="13"/>
  <c r="I3952" i="13"/>
  <c r="I3953" i="13"/>
  <c r="I3954" i="13"/>
  <c r="I3955" i="13"/>
  <c r="I3956" i="13"/>
  <c r="I3957" i="13"/>
  <c r="I3958" i="13"/>
  <c r="I3959" i="13"/>
  <c r="I3960" i="13"/>
  <c r="I3961" i="13"/>
  <c r="I3962" i="13"/>
  <c r="I3963" i="13"/>
  <c r="I3964" i="13"/>
  <c r="I3965" i="13"/>
  <c r="I3966" i="13"/>
  <c r="I3967" i="13"/>
  <c r="I3968" i="13"/>
  <c r="I3969" i="13"/>
  <c r="I3970" i="13"/>
  <c r="I3971" i="13"/>
  <c r="I3972" i="13"/>
  <c r="I3973" i="13"/>
  <c r="I3974" i="13"/>
  <c r="I3975" i="13"/>
  <c r="I3976" i="13"/>
  <c r="I3977" i="13"/>
  <c r="I3978" i="13"/>
  <c r="I3979" i="13"/>
  <c r="I3980" i="13"/>
  <c r="I3981" i="13"/>
  <c r="I3982" i="13"/>
  <c r="I3983" i="13"/>
  <c r="I3984" i="13"/>
  <c r="I3985" i="13"/>
  <c r="I3986" i="13"/>
  <c r="I3987" i="13"/>
  <c r="I3988" i="13"/>
  <c r="I3989" i="13"/>
  <c r="I3990" i="13"/>
  <c r="I3991" i="13"/>
  <c r="I3992" i="13"/>
  <c r="I3993" i="13"/>
  <c r="I3994" i="13"/>
  <c r="I3995" i="13"/>
  <c r="I3996" i="13"/>
  <c r="I3997" i="13"/>
  <c r="I3998" i="13"/>
  <c r="I3999" i="13"/>
  <c r="I4000" i="13"/>
  <c r="I4001" i="13"/>
  <c r="I4002" i="13"/>
  <c r="I4003" i="13"/>
  <c r="I4004" i="13"/>
  <c r="I4005" i="13"/>
  <c r="I4006" i="13"/>
  <c r="I4007" i="13"/>
  <c r="I4008" i="13"/>
  <c r="I4009" i="13"/>
  <c r="I4010" i="13"/>
  <c r="I4011" i="13"/>
  <c r="I4012" i="13"/>
  <c r="I4013" i="13"/>
  <c r="I4014" i="13"/>
  <c r="I4015" i="13"/>
  <c r="I4016" i="13"/>
  <c r="I4017" i="13"/>
  <c r="I4018" i="13"/>
  <c r="I4019" i="13"/>
  <c r="I4020" i="13"/>
  <c r="I4021" i="13"/>
  <c r="I4022" i="13"/>
  <c r="I4023" i="13"/>
  <c r="I4024" i="13"/>
  <c r="I4025" i="13"/>
  <c r="I4026" i="13"/>
  <c r="I4027" i="13"/>
  <c r="J3605" i="13"/>
  <c r="J3606" i="13"/>
  <c r="J3607" i="13"/>
  <c r="J3608" i="13"/>
  <c r="J3609" i="13"/>
  <c r="J3610" i="13"/>
  <c r="J3611" i="13"/>
  <c r="J3612" i="13"/>
  <c r="J3613" i="13"/>
  <c r="J3614" i="13"/>
  <c r="J3615" i="13"/>
  <c r="J3616" i="13"/>
  <c r="J3617" i="13"/>
  <c r="J3618" i="13"/>
  <c r="J3619" i="13"/>
  <c r="J3620" i="13"/>
  <c r="J3621" i="13"/>
  <c r="J3622" i="13"/>
  <c r="J3623" i="13"/>
  <c r="J3624" i="13"/>
  <c r="J3625" i="13"/>
  <c r="J3626" i="13"/>
  <c r="J3627" i="13"/>
  <c r="J3628" i="13"/>
  <c r="J3629" i="13"/>
  <c r="J3630" i="13"/>
  <c r="J3631" i="13"/>
  <c r="J3632" i="13"/>
  <c r="J3633" i="13"/>
  <c r="J3634" i="13"/>
  <c r="J3635" i="13"/>
  <c r="J3636" i="13"/>
  <c r="J3637" i="13"/>
  <c r="J3638" i="13"/>
  <c r="J3639" i="13"/>
  <c r="J3640" i="13"/>
  <c r="J3641" i="13"/>
  <c r="J3642" i="13"/>
  <c r="J3643" i="13"/>
  <c r="J3644" i="13"/>
  <c r="J3645" i="13"/>
  <c r="J3646" i="13"/>
  <c r="J3647" i="13"/>
  <c r="J3648" i="13"/>
  <c r="J3649" i="13"/>
  <c r="J3650" i="13"/>
  <c r="J3651" i="13"/>
  <c r="J3652" i="13"/>
  <c r="J3653" i="13"/>
  <c r="J3654" i="13"/>
  <c r="J3655" i="13"/>
  <c r="J3656" i="13"/>
  <c r="J3657" i="13"/>
  <c r="J3658" i="13"/>
  <c r="J3659" i="13"/>
  <c r="J3660" i="13"/>
  <c r="J3661" i="13"/>
  <c r="J3662" i="13"/>
  <c r="J3663" i="13"/>
  <c r="J3664" i="13"/>
  <c r="J3665" i="13"/>
  <c r="J3666" i="13"/>
  <c r="J3667" i="13"/>
  <c r="J3668" i="13"/>
  <c r="J3669" i="13"/>
  <c r="J3670" i="13"/>
  <c r="J3671" i="13"/>
  <c r="J3672" i="13"/>
  <c r="J3673" i="13"/>
  <c r="J3674" i="13"/>
  <c r="J3675" i="13"/>
  <c r="J3676" i="13"/>
  <c r="J3677" i="13"/>
  <c r="J3678" i="13"/>
  <c r="J3679" i="13"/>
  <c r="J3680" i="13"/>
  <c r="J3681" i="13"/>
  <c r="J3682" i="13"/>
  <c r="J3683" i="13"/>
  <c r="J3684" i="13"/>
  <c r="J3685" i="13"/>
  <c r="J3686" i="13"/>
  <c r="J3687" i="13"/>
  <c r="J3688" i="13"/>
  <c r="J3689" i="13"/>
  <c r="J3690" i="13"/>
  <c r="J3691" i="13"/>
  <c r="J3692" i="13"/>
  <c r="J3693" i="13"/>
  <c r="J3694" i="13"/>
  <c r="J3695" i="13"/>
  <c r="J3696" i="13"/>
  <c r="J3697" i="13"/>
  <c r="J3698" i="13"/>
  <c r="J3699" i="13"/>
  <c r="J3700" i="13"/>
  <c r="J3701" i="13"/>
  <c r="J3702" i="13"/>
  <c r="J3703" i="13"/>
  <c r="J3704" i="13"/>
  <c r="J3705" i="13"/>
  <c r="J3706" i="13"/>
  <c r="J3707" i="13"/>
  <c r="J3708" i="13"/>
  <c r="J3709" i="13"/>
  <c r="J3710" i="13"/>
  <c r="J3711" i="13"/>
  <c r="J3712" i="13"/>
  <c r="J3713" i="13"/>
  <c r="J3714" i="13"/>
  <c r="J3715" i="13"/>
  <c r="J3716" i="13"/>
  <c r="J3717" i="13"/>
  <c r="J3718" i="13"/>
  <c r="J3719" i="13"/>
  <c r="J3720" i="13"/>
  <c r="J3721" i="13"/>
  <c r="J3722" i="13"/>
  <c r="J3723" i="13"/>
  <c r="J3724" i="13"/>
  <c r="J3725" i="13"/>
  <c r="J3726" i="13"/>
  <c r="J3727" i="13"/>
  <c r="J3728" i="13"/>
  <c r="J3729" i="13"/>
  <c r="J3730" i="13"/>
  <c r="J3731" i="13"/>
  <c r="J3732" i="13"/>
  <c r="J3733" i="13"/>
  <c r="J3734" i="13"/>
  <c r="J3735" i="13"/>
  <c r="J3736" i="13"/>
  <c r="J3737" i="13"/>
  <c r="J3738" i="13"/>
  <c r="J3739" i="13"/>
  <c r="J3740" i="13"/>
  <c r="J3741" i="13"/>
  <c r="J3742" i="13"/>
  <c r="J3743" i="13"/>
  <c r="J3744" i="13"/>
  <c r="J3745" i="13"/>
  <c r="J3746" i="13"/>
  <c r="J3747" i="13"/>
  <c r="J3748" i="13"/>
  <c r="J3749" i="13"/>
  <c r="J3750" i="13"/>
  <c r="J3751" i="13"/>
  <c r="J3752" i="13"/>
  <c r="J3753" i="13"/>
  <c r="J3754" i="13"/>
  <c r="J3755" i="13"/>
  <c r="J3756" i="13"/>
  <c r="J3757" i="13"/>
  <c r="J3758" i="13"/>
  <c r="J3759" i="13"/>
  <c r="J3760" i="13"/>
  <c r="J3761" i="13"/>
  <c r="J3762" i="13"/>
  <c r="J3763" i="13"/>
  <c r="J3764" i="13"/>
  <c r="J3765" i="13"/>
  <c r="J3766" i="13"/>
  <c r="J3767" i="13"/>
  <c r="J3768" i="13"/>
  <c r="J3769" i="13"/>
  <c r="J3770" i="13"/>
  <c r="J3771" i="13"/>
  <c r="J3772" i="13"/>
  <c r="J3773" i="13"/>
  <c r="J3774" i="13"/>
  <c r="J3775" i="13"/>
  <c r="J3776" i="13"/>
  <c r="J3777" i="13"/>
  <c r="J3778" i="13"/>
  <c r="J3779" i="13"/>
  <c r="J3780" i="13"/>
  <c r="J3781" i="13"/>
  <c r="J3782" i="13"/>
  <c r="J3783" i="13"/>
  <c r="J3784" i="13"/>
  <c r="J3785" i="13"/>
  <c r="J3786" i="13"/>
  <c r="J3787" i="13"/>
  <c r="J3788" i="13"/>
  <c r="J3789" i="13"/>
  <c r="J3790" i="13"/>
  <c r="J3791" i="13"/>
  <c r="J3792" i="13"/>
  <c r="J3793" i="13"/>
  <c r="J3794" i="13"/>
  <c r="J3795" i="13"/>
  <c r="J3796" i="13"/>
  <c r="J3797" i="13"/>
  <c r="J3798" i="13"/>
  <c r="J3799" i="13"/>
  <c r="J3800" i="13"/>
  <c r="J3801" i="13"/>
  <c r="J3802" i="13"/>
  <c r="J3803" i="13"/>
  <c r="J3804" i="13"/>
  <c r="J3805" i="13"/>
  <c r="J3806" i="13"/>
  <c r="J3807" i="13"/>
  <c r="J3808" i="13"/>
  <c r="J3809" i="13"/>
  <c r="J3810" i="13"/>
  <c r="J3811" i="13"/>
  <c r="J3812" i="13"/>
  <c r="J3813" i="13"/>
  <c r="J3814" i="13"/>
  <c r="J3815" i="13"/>
  <c r="J3816" i="13"/>
  <c r="J3817" i="13"/>
  <c r="J3818" i="13"/>
  <c r="J3819" i="13"/>
  <c r="J3820" i="13"/>
  <c r="J3821" i="13"/>
  <c r="J3822" i="13"/>
  <c r="J3823" i="13"/>
  <c r="J3824" i="13"/>
  <c r="J3825" i="13"/>
  <c r="J3826" i="13"/>
  <c r="J3827" i="13"/>
  <c r="J3828" i="13"/>
  <c r="J3829" i="13"/>
  <c r="J3830" i="13"/>
  <c r="J3831" i="13"/>
  <c r="J3832" i="13"/>
  <c r="J3833" i="13"/>
  <c r="J3834" i="13"/>
  <c r="J3835" i="13"/>
  <c r="J3836" i="13"/>
  <c r="J3837" i="13"/>
  <c r="J3838" i="13"/>
  <c r="J3839" i="13"/>
  <c r="J3840" i="13"/>
  <c r="J3841" i="13"/>
  <c r="J3842" i="13"/>
  <c r="J3843" i="13"/>
  <c r="J3844" i="13"/>
  <c r="J3845" i="13"/>
  <c r="J3846" i="13"/>
  <c r="J3847" i="13"/>
  <c r="J3848" i="13"/>
  <c r="J3849" i="13"/>
  <c r="J3850" i="13"/>
  <c r="J3851" i="13"/>
  <c r="J3852" i="13"/>
  <c r="J3853" i="13"/>
  <c r="J3854" i="13"/>
  <c r="J3855" i="13"/>
  <c r="J3856" i="13"/>
  <c r="J3857" i="13"/>
  <c r="J3858" i="13"/>
  <c r="J3859" i="13"/>
  <c r="J3860" i="13"/>
  <c r="J3861" i="13"/>
  <c r="J3862" i="13"/>
  <c r="J3863" i="13"/>
  <c r="J3864" i="13"/>
  <c r="J3865" i="13"/>
  <c r="J3866" i="13"/>
  <c r="J3867" i="13"/>
  <c r="J3868" i="13"/>
  <c r="J3869" i="13"/>
  <c r="J3870" i="13"/>
  <c r="J3871" i="13"/>
  <c r="J3872" i="13"/>
  <c r="J3873" i="13"/>
  <c r="J3874" i="13"/>
  <c r="J3875" i="13"/>
  <c r="J3876" i="13"/>
  <c r="J3877" i="13"/>
  <c r="J3878" i="13"/>
  <c r="J3879" i="13"/>
  <c r="J3880" i="13"/>
  <c r="J3881" i="13"/>
  <c r="J3882" i="13"/>
  <c r="J3883" i="13"/>
  <c r="J3884" i="13"/>
  <c r="J3885" i="13"/>
  <c r="J3886" i="13"/>
  <c r="J3887" i="13"/>
  <c r="J3888" i="13"/>
  <c r="J3889" i="13"/>
  <c r="J3890" i="13"/>
  <c r="J3891" i="13"/>
  <c r="J3892" i="13"/>
  <c r="J3893" i="13"/>
  <c r="J3894" i="13"/>
  <c r="J3895" i="13"/>
  <c r="J3896" i="13"/>
  <c r="J3897" i="13"/>
  <c r="J3898" i="13"/>
  <c r="J3899" i="13"/>
  <c r="J3900" i="13"/>
  <c r="J3901" i="13"/>
  <c r="J3902" i="13"/>
  <c r="J3903" i="13"/>
  <c r="J3904" i="13"/>
  <c r="J3905" i="13"/>
  <c r="J3906" i="13"/>
  <c r="J3907" i="13"/>
  <c r="J3908" i="13"/>
  <c r="J3909" i="13"/>
  <c r="J3910" i="13"/>
  <c r="J3911" i="13"/>
  <c r="J3912" i="13"/>
  <c r="J3913" i="13"/>
  <c r="J3914" i="13"/>
  <c r="J3915" i="13"/>
  <c r="J3916" i="13"/>
  <c r="J3917" i="13"/>
  <c r="J3918" i="13"/>
  <c r="J3919" i="13"/>
  <c r="J3920" i="13"/>
  <c r="J3921" i="13"/>
  <c r="J3922" i="13"/>
  <c r="J3923" i="13"/>
  <c r="J3924" i="13"/>
  <c r="J3925" i="13"/>
  <c r="J3926" i="13"/>
  <c r="J3927" i="13"/>
  <c r="J3928" i="13"/>
  <c r="J3929" i="13"/>
  <c r="J3930" i="13"/>
  <c r="J3931" i="13"/>
  <c r="J3932" i="13"/>
  <c r="J3933" i="13"/>
  <c r="J3934" i="13"/>
  <c r="J3935" i="13"/>
  <c r="J3936" i="13"/>
  <c r="J3937" i="13"/>
  <c r="J3938" i="13"/>
  <c r="J3939" i="13"/>
  <c r="J3940" i="13"/>
  <c r="J3941" i="13"/>
  <c r="J3942" i="13"/>
  <c r="J3943" i="13"/>
  <c r="J3944" i="13"/>
  <c r="J3945" i="13"/>
  <c r="J3946" i="13"/>
  <c r="J3947" i="13"/>
  <c r="J3948" i="13"/>
  <c r="J3949" i="13"/>
  <c r="J3950" i="13"/>
  <c r="J3951" i="13"/>
  <c r="J3952" i="13"/>
  <c r="J3953" i="13"/>
  <c r="J3954" i="13"/>
  <c r="J3955" i="13"/>
  <c r="J3956" i="13"/>
  <c r="J3957" i="13"/>
  <c r="J3958" i="13"/>
  <c r="J3959" i="13"/>
  <c r="J3960" i="13"/>
  <c r="J3961" i="13"/>
  <c r="J3962" i="13"/>
  <c r="J3963" i="13"/>
  <c r="J3964" i="13"/>
  <c r="J3965" i="13"/>
  <c r="J3966" i="13"/>
  <c r="J3967" i="13"/>
  <c r="J3968" i="13"/>
  <c r="J3969" i="13"/>
  <c r="J3970" i="13"/>
  <c r="J3971" i="13"/>
  <c r="J3972" i="13"/>
  <c r="J3973" i="13"/>
  <c r="J3974" i="13"/>
  <c r="J3975" i="13"/>
  <c r="J3976" i="13"/>
  <c r="J3977" i="13"/>
  <c r="J3978" i="13"/>
  <c r="J3979" i="13"/>
  <c r="J3980" i="13"/>
  <c r="J3981" i="13"/>
  <c r="J3982" i="13"/>
  <c r="J3983" i="13"/>
  <c r="J3984" i="13"/>
  <c r="J3985" i="13"/>
  <c r="J3986" i="13"/>
  <c r="J3987" i="13"/>
  <c r="J3988" i="13"/>
  <c r="J3989" i="13"/>
  <c r="J3990" i="13"/>
  <c r="J3991" i="13"/>
  <c r="J3992" i="13"/>
  <c r="J3993" i="13"/>
  <c r="J3994" i="13"/>
  <c r="J3995" i="13"/>
  <c r="J3996" i="13"/>
  <c r="J3997" i="13"/>
  <c r="J3998" i="13"/>
  <c r="J3999" i="13"/>
  <c r="J4000" i="13"/>
  <c r="J4001" i="13"/>
  <c r="J4002" i="13"/>
  <c r="J4003" i="13"/>
  <c r="J4004" i="13"/>
  <c r="J4005" i="13"/>
  <c r="J4006" i="13"/>
  <c r="J4007" i="13"/>
  <c r="J4008" i="13"/>
  <c r="J4009" i="13"/>
  <c r="J4010" i="13"/>
  <c r="J4011" i="13"/>
  <c r="J4012" i="13"/>
  <c r="J4013" i="13"/>
  <c r="J4014" i="13"/>
  <c r="J4015" i="13"/>
  <c r="J4016" i="13"/>
  <c r="J4017" i="13"/>
  <c r="J4018" i="13"/>
  <c r="J4019" i="13"/>
  <c r="J4020" i="13"/>
  <c r="J4021" i="13"/>
  <c r="J4022" i="13"/>
  <c r="J4023" i="13"/>
  <c r="J4024" i="13"/>
  <c r="J4025" i="13"/>
  <c r="J4026" i="13"/>
  <c r="J4027" i="13"/>
  <c r="C3490" i="13"/>
  <c r="C3491" i="13"/>
  <c r="C3492" i="13"/>
  <c r="C3493" i="13"/>
  <c r="C3494" i="13"/>
  <c r="C3495" i="13"/>
  <c r="C3496" i="13"/>
  <c r="G3496" i="13" s="1"/>
  <c r="C3497" i="13"/>
  <c r="C3498" i="13"/>
  <c r="C3499" i="13"/>
  <c r="C3500" i="13"/>
  <c r="C3501" i="13"/>
  <c r="C3502" i="13"/>
  <c r="C3503" i="13"/>
  <c r="C3504" i="13"/>
  <c r="G3504" i="13" s="1"/>
  <c r="C3505" i="13"/>
  <c r="C3506" i="13"/>
  <c r="C3507" i="13"/>
  <c r="C3508" i="13"/>
  <c r="C3509" i="13"/>
  <c r="C3510" i="13"/>
  <c r="C3511" i="13"/>
  <c r="C3512" i="13"/>
  <c r="G3512" i="13" s="1"/>
  <c r="C3513" i="13"/>
  <c r="C3514" i="13"/>
  <c r="C3515" i="13"/>
  <c r="C3516" i="13"/>
  <c r="C3517" i="13"/>
  <c r="C3518" i="13"/>
  <c r="C3519" i="13"/>
  <c r="C3520" i="13"/>
  <c r="G3520" i="13" s="1"/>
  <c r="C3521" i="13"/>
  <c r="C3522" i="13"/>
  <c r="C3523" i="13"/>
  <c r="C3524" i="13"/>
  <c r="C3525" i="13"/>
  <c r="C3526" i="13"/>
  <c r="C3527" i="13"/>
  <c r="C3528" i="13"/>
  <c r="G3528" i="13" s="1"/>
  <c r="C3529" i="13"/>
  <c r="C3530" i="13"/>
  <c r="C3531" i="13"/>
  <c r="C3532" i="13"/>
  <c r="C3533" i="13"/>
  <c r="C3534" i="13"/>
  <c r="C3535" i="13"/>
  <c r="C3536" i="13"/>
  <c r="G3536" i="13" s="1"/>
  <c r="C3537" i="13"/>
  <c r="C3538" i="13"/>
  <c r="C3539" i="13"/>
  <c r="C3540" i="13"/>
  <c r="C3541" i="13"/>
  <c r="C3542" i="13"/>
  <c r="C3543" i="13"/>
  <c r="C3544" i="13"/>
  <c r="G3544" i="13" s="1"/>
  <c r="C3545" i="13"/>
  <c r="C3546" i="13"/>
  <c r="C3547" i="13"/>
  <c r="C3548" i="13"/>
  <c r="C3549" i="13"/>
  <c r="C3550" i="13"/>
  <c r="C3551" i="13"/>
  <c r="C3552" i="13"/>
  <c r="G3552" i="13" s="1"/>
  <c r="C3553" i="13"/>
  <c r="C3554" i="13"/>
  <c r="C3555" i="13"/>
  <c r="C3556" i="13"/>
  <c r="C3557" i="13"/>
  <c r="C3558" i="13"/>
  <c r="C3559" i="13"/>
  <c r="C3560" i="13"/>
  <c r="G3560" i="13" s="1"/>
  <c r="C3561" i="13"/>
  <c r="C3562" i="13"/>
  <c r="C3563" i="13"/>
  <c r="C3564" i="13"/>
  <c r="C3565" i="13"/>
  <c r="C3566" i="13"/>
  <c r="C3567" i="13"/>
  <c r="C3568" i="13"/>
  <c r="G3568" i="13" s="1"/>
  <c r="C3569" i="13"/>
  <c r="C3570" i="13"/>
  <c r="C3571" i="13"/>
  <c r="C3572" i="13"/>
  <c r="C3573" i="13"/>
  <c r="C3574" i="13"/>
  <c r="C3575" i="13"/>
  <c r="C3576" i="13"/>
  <c r="G3576" i="13" s="1"/>
  <c r="C3577" i="13"/>
  <c r="C3578" i="13"/>
  <c r="C3579" i="13"/>
  <c r="C3580" i="13"/>
  <c r="C3581" i="13"/>
  <c r="C3582" i="13"/>
  <c r="C3583" i="13"/>
  <c r="C3584" i="13"/>
  <c r="G3584" i="13" s="1"/>
  <c r="C3585" i="13"/>
  <c r="C3586" i="13"/>
  <c r="C3587" i="13"/>
  <c r="C3588" i="13"/>
  <c r="C3589" i="13"/>
  <c r="C3590" i="13"/>
  <c r="C3591" i="13"/>
  <c r="C3592" i="13"/>
  <c r="G3592" i="13" s="1"/>
  <c r="C3593" i="13"/>
  <c r="C3594" i="13"/>
  <c r="C3595" i="13"/>
  <c r="C3596" i="13"/>
  <c r="C3597" i="13"/>
  <c r="C3598" i="13"/>
  <c r="C3599" i="13"/>
  <c r="C3600" i="13"/>
  <c r="G3600" i="13" s="1"/>
  <c r="C3601" i="13"/>
  <c r="C3602" i="13"/>
  <c r="C3603" i="13"/>
  <c r="C3604" i="13"/>
  <c r="D3490" i="13"/>
  <c r="D3491" i="13"/>
  <c r="D3492" i="13"/>
  <c r="D3493" i="13"/>
  <c r="E3493" i="13" s="1"/>
  <c r="D3494" i="13"/>
  <c r="D3495" i="13"/>
  <c r="D3496" i="13"/>
  <c r="D3497" i="13"/>
  <c r="D3498" i="13"/>
  <c r="D3499" i="13"/>
  <c r="D3500" i="13"/>
  <c r="D3501" i="13"/>
  <c r="E3501" i="13" s="1"/>
  <c r="D3502" i="13"/>
  <c r="D3503" i="13"/>
  <c r="D3504" i="13"/>
  <c r="D3505" i="13"/>
  <c r="D3506" i="13"/>
  <c r="D3507" i="13"/>
  <c r="D3508" i="13"/>
  <c r="D3509" i="13"/>
  <c r="E3509" i="13" s="1"/>
  <c r="D3510" i="13"/>
  <c r="D3511" i="13"/>
  <c r="D3512" i="13"/>
  <c r="E3512" i="13" s="1"/>
  <c r="D3513" i="13"/>
  <c r="D3514" i="13"/>
  <c r="D3515" i="13"/>
  <c r="D3516" i="13"/>
  <c r="D3517" i="13"/>
  <c r="E3517" i="13" s="1"/>
  <c r="D3518" i="13"/>
  <c r="D3519" i="13"/>
  <c r="D3520" i="13"/>
  <c r="E3520" i="13" s="1"/>
  <c r="D3521" i="13"/>
  <c r="D3522" i="13"/>
  <c r="D3523" i="13"/>
  <c r="D3524" i="13"/>
  <c r="D3525" i="13"/>
  <c r="E3525" i="13" s="1"/>
  <c r="D3526" i="13"/>
  <c r="D3527" i="13"/>
  <c r="D3528" i="13"/>
  <c r="E3528" i="13" s="1"/>
  <c r="D3529" i="13"/>
  <c r="D3530" i="13"/>
  <c r="D3531" i="13"/>
  <c r="D3532" i="13"/>
  <c r="D3533" i="13"/>
  <c r="E3533" i="13" s="1"/>
  <c r="D3534" i="13"/>
  <c r="D3535" i="13"/>
  <c r="D3536" i="13"/>
  <c r="E3536" i="13" s="1"/>
  <c r="D3537" i="13"/>
  <c r="D3538" i="13"/>
  <c r="D3539" i="13"/>
  <c r="D3540" i="13"/>
  <c r="D3541" i="13"/>
  <c r="E3541" i="13" s="1"/>
  <c r="D3542" i="13"/>
  <c r="D3543" i="13"/>
  <c r="D3544" i="13"/>
  <c r="E3544" i="13" s="1"/>
  <c r="D3545" i="13"/>
  <c r="D3546" i="13"/>
  <c r="D3547" i="13"/>
  <c r="D3548" i="13"/>
  <c r="D3549" i="13"/>
  <c r="E3549" i="13" s="1"/>
  <c r="D3550" i="13"/>
  <c r="D3551" i="13"/>
  <c r="D3552" i="13"/>
  <c r="E3552" i="13" s="1"/>
  <c r="D3553" i="13"/>
  <c r="D3554" i="13"/>
  <c r="D3555" i="13"/>
  <c r="D3556" i="13"/>
  <c r="D3557" i="13"/>
  <c r="E3557" i="13" s="1"/>
  <c r="D3558" i="13"/>
  <c r="D3559" i="13"/>
  <c r="D3560" i="13"/>
  <c r="E3560" i="13" s="1"/>
  <c r="D3561" i="13"/>
  <c r="D3562" i="13"/>
  <c r="D3563" i="13"/>
  <c r="D3564" i="13"/>
  <c r="D3565" i="13"/>
  <c r="E3565" i="13" s="1"/>
  <c r="D3566" i="13"/>
  <c r="D3567" i="13"/>
  <c r="D3568" i="13"/>
  <c r="E3568" i="13" s="1"/>
  <c r="D3569" i="13"/>
  <c r="D3570" i="13"/>
  <c r="D3571" i="13"/>
  <c r="D3572" i="13"/>
  <c r="D3573" i="13"/>
  <c r="E3573" i="13" s="1"/>
  <c r="D3574" i="13"/>
  <c r="D3575" i="13"/>
  <c r="D3576" i="13"/>
  <c r="E3576" i="13" s="1"/>
  <c r="D3577" i="13"/>
  <c r="D3578" i="13"/>
  <c r="D3579" i="13"/>
  <c r="D3580" i="13"/>
  <c r="D3581" i="13"/>
  <c r="E3581" i="13" s="1"/>
  <c r="D3582" i="13"/>
  <c r="D3583" i="13"/>
  <c r="D3584" i="13"/>
  <c r="E3584" i="13" s="1"/>
  <c r="D3585" i="13"/>
  <c r="D3586" i="13"/>
  <c r="D3587" i="13"/>
  <c r="D3588" i="13"/>
  <c r="D3589" i="13"/>
  <c r="E3589" i="13" s="1"/>
  <c r="D3590" i="13"/>
  <c r="D3591" i="13"/>
  <c r="D3592" i="13"/>
  <c r="E3592" i="13" s="1"/>
  <c r="D3593" i="13"/>
  <c r="D3594" i="13"/>
  <c r="D3595" i="13"/>
  <c r="D3596" i="13"/>
  <c r="D3597" i="13"/>
  <c r="E3597" i="13" s="1"/>
  <c r="D3598" i="13"/>
  <c r="D3599" i="13"/>
  <c r="D3600" i="13"/>
  <c r="E3600" i="13" s="1"/>
  <c r="D3601" i="13"/>
  <c r="D3602" i="13"/>
  <c r="D3603" i="13"/>
  <c r="D3604" i="13"/>
  <c r="E3490" i="13"/>
  <c r="E3491" i="13"/>
  <c r="E3492" i="13"/>
  <c r="E3494" i="13"/>
  <c r="E3495" i="13"/>
  <c r="E3496" i="13"/>
  <c r="E3497" i="13"/>
  <c r="E3498" i="13"/>
  <c r="E3499" i="13"/>
  <c r="E3500" i="13"/>
  <c r="E3502" i="13"/>
  <c r="E3503" i="13"/>
  <c r="E3504" i="13"/>
  <c r="E3505" i="13"/>
  <c r="E3506" i="13"/>
  <c r="E3507" i="13"/>
  <c r="E3508" i="13"/>
  <c r="E3510" i="13"/>
  <c r="E3511" i="13"/>
  <c r="E3513" i="13"/>
  <c r="E3514" i="13"/>
  <c r="E3515" i="13"/>
  <c r="E3516" i="13"/>
  <c r="E3518" i="13"/>
  <c r="E3519" i="13"/>
  <c r="E3521" i="13"/>
  <c r="E3522" i="13"/>
  <c r="E3523" i="13"/>
  <c r="E3524" i="13"/>
  <c r="E3526" i="13"/>
  <c r="E3527" i="13"/>
  <c r="E3529" i="13"/>
  <c r="E3530" i="13"/>
  <c r="E3531" i="13"/>
  <c r="E3532" i="13"/>
  <c r="E3534" i="13"/>
  <c r="E3535" i="13"/>
  <c r="E3537" i="13"/>
  <c r="E3538" i="13"/>
  <c r="E3539" i="13"/>
  <c r="E3540" i="13"/>
  <c r="E3542" i="13"/>
  <c r="E3543" i="13"/>
  <c r="E3545" i="13"/>
  <c r="E3546" i="13"/>
  <c r="E3547" i="13"/>
  <c r="E3548" i="13"/>
  <c r="E3550" i="13"/>
  <c r="E3551" i="13"/>
  <c r="E3553" i="13"/>
  <c r="E3554" i="13"/>
  <c r="E3555" i="13"/>
  <c r="E3556" i="13"/>
  <c r="E3558" i="13"/>
  <c r="E3559" i="13"/>
  <c r="E3561" i="13"/>
  <c r="E3562" i="13"/>
  <c r="E3563" i="13"/>
  <c r="E3564" i="13"/>
  <c r="E3566" i="13"/>
  <c r="E3567" i="13"/>
  <c r="E3569" i="13"/>
  <c r="E3570" i="13"/>
  <c r="E3571" i="13"/>
  <c r="E3572" i="13"/>
  <c r="E3574" i="13"/>
  <c r="E3575" i="13"/>
  <c r="E3577" i="13"/>
  <c r="E3578" i="13"/>
  <c r="E3579" i="13"/>
  <c r="E3580" i="13"/>
  <c r="E3582" i="13"/>
  <c r="E3583" i="13"/>
  <c r="E3585" i="13"/>
  <c r="E3586" i="13"/>
  <c r="E3587" i="13"/>
  <c r="E3588" i="13"/>
  <c r="E3590" i="13"/>
  <c r="E3591" i="13"/>
  <c r="E3593" i="13"/>
  <c r="E3594" i="13"/>
  <c r="E3595" i="13"/>
  <c r="E3596" i="13"/>
  <c r="E3598" i="13"/>
  <c r="E3599" i="13"/>
  <c r="E3601" i="13"/>
  <c r="E3602" i="13"/>
  <c r="E3603" i="13"/>
  <c r="E3604" i="13"/>
  <c r="F3490" i="13"/>
  <c r="F3491" i="13"/>
  <c r="F3492" i="13"/>
  <c r="F3493" i="13"/>
  <c r="F3494" i="13"/>
  <c r="F3495" i="13"/>
  <c r="F3497" i="13"/>
  <c r="F3498" i="13"/>
  <c r="F3499" i="13"/>
  <c r="F3500" i="13"/>
  <c r="F3501" i="13"/>
  <c r="F3502" i="13"/>
  <c r="F3503" i="13"/>
  <c r="F3505" i="13"/>
  <c r="F3506" i="13"/>
  <c r="F3507" i="13"/>
  <c r="F3508" i="13"/>
  <c r="F3509" i="13"/>
  <c r="F3510" i="13"/>
  <c r="F3511" i="13"/>
  <c r="F3513" i="13"/>
  <c r="F3514" i="13"/>
  <c r="F3515" i="13"/>
  <c r="F3516" i="13"/>
  <c r="F3517" i="13"/>
  <c r="F3518" i="13"/>
  <c r="F3519" i="13"/>
  <c r="F3521" i="13"/>
  <c r="F3522" i="13"/>
  <c r="F3523" i="13"/>
  <c r="F3524" i="13"/>
  <c r="F3525" i="13"/>
  <c r="F3526" i="13"/>
  <c r="F3527" i="13"/>
  <c r="F3529" i="13"/>
  <c r="F3530" i="13"/>
  <c r="F3531" i="13"/>
  <c r="F3532" i="13"/>
  <c r="F3533" i="13"/>
  <c r="F3534" i="13"/>
  <c r="F3535" i="13"/>
  <c r="F3537" i="13"/>
  <c r="F3538" i="13"/>
  <c r="F3539" i="13"/>
  <c r="F3540" i="13"/>
  <c r="F3541" i="13"/>
  <c r="F3542" i="13"/>
  <c r="F3543" i="13"/>
  <c r="F3545" i="13"/>
  <c r="F3546" i="13"/>
  <c r="F3547" i="13"/>
  <c r="F3548" i="13"/>
  <c r="F3549" i="13"/>
  <c r="F3550" i="13"/>
  <c r="F3551" i="13"/>
  <c r="F3553" i="13"/>
  <c r="F3554" i="13"/>
  <c r="F3555" i="13"/>
  <c r="F3556" i="13"/>
  <c r="F3557" i="13"/>
  <c r="F3558" i="13"/>
  <c r="F3559" i="13"/>
  <c r="F3561" i="13"/>
  <c r="F3562" i="13"/>
  <c r="F3563" i="13"/>
  <c r="F3564" i="13"/>
  <c r="F3565" i="13"/>
  <c r="F3566" i="13"/>
  <c r="F3567" i="13"/>
  <c r="F3569" i="13"/>
  <c r="F3570" i="13"/>
  <c r="F3571" i="13"/>
  <c r="F3572" i="13"/>
  <c r="F3573" i="13"/>
  <c r="F3574" i="13"/>
  <c r="F3575" i="13"/>
  <c r="F3577" i="13"/>
  <c r="F3578" i="13"/>
  <c r="F3579" i="13"/>
  <c r="F3580" i="13"/>
  <c r="F3581" i="13"/>
  <c r="F3582" i="13"/>
  <c r="F3583" i="13"/>
  <c r="F3585" i="13"/>
  <c r="F3586" i="13"/>
  <c r="F3587" i="13"/>
  <c r="F3588" i="13"/>
  <c r="F3589" i="13"/>
  <c r="F3590" i="13"/>
  <c r="F3591" i="13"/>
  <c r="F3593" i="13"/>
  <c r="F3594" i="13"/>
  <c r="F3595" i="13"/>
  <c r="F3596" i="13"/>
  <c r="F3597" i="13"/>
  <c r="F3598" i="13"/>
  <c r="F3599" i="13"/>
  <c r="F3601" i="13"/>
  <c r="F3602" i="13"/>
  <c r="F3603" i="13"/>
  <c r="F3604" i="13"/>
  <c r="G3490" i="13"/>
  <c r="G3491" i="13"/>
  <c r="G3492" i="13"/>
  <c r="G3493" i="13"/>
  <c r="G3494" i="13"/>
  <c r="G3495" i="13"/>
  <c r="G3497" i="13"/>
  <c r="G3498" i="13"/>
  <c r="G3499" i="13"/>
  <c r="G3500" i="13"/>
  <c r="G3501" i="13"/>
  <c r="G3502" i="13"/>
  <c r="G3503" i="13"/>
  <c r="G3505" i="13"/>
  <c r="G3506" i="13"/>
  <c r="G3507" i="13"/>
  <c r="G3508" i="13"/>
  <c r="G3509" i="13"/>
  <c r="G3510" i="13"/>
  <c r="G3511" i="13"/>
  <c r="G3513" i="13"/>
  <c r="G3514" i="13"/>
  <c r="G3515" i="13"/>
  <c r="G3516" i="13"/>
  <c r="G3517" i="13"/>
  <c r="G3518" i="13"/>
  <c r="G3519" i="13"/>
  <c r="G3521" i="13"/>
  <c r="G3522" i="13"/>
  <c r="G3523" i="13"/>
  <c r="G3524" i="13"/>
  <c r="G3525" i="13"/>
  <c r="G3526" i="13"/>
  <c r="G3527" i="13"/>
  <c r="G3529" i="13"/>
  <c r="G3530" i="13"/>
  <c r="G3531" i="13"/>
  <c r="G3532" i="13"/>
  <c r="G3533" i="13"/>
  <c r="G3534" i="13"/>
  <c r="G3535" i="13"/>
  <c r="G3537" i="13"/>
  <c r="G3538" i="13"/>
  <c r="G3539" i="13"/>
  <c r="G3540" i="13"/>
  <c r="G3541" i="13"/>
  <c r="G3542" i="13"/>
  <c r="G3543" i="13"/>
  <c r="G3545" i="13"/>
  <c r="G3546" i="13"/>
  <c r="G3547" i="13"/>
  <c r="G3548" i="13"/>
  <c r="G3549" i="13"/>
  <c r="G3550" i="13"/>
  <c r="G3551" i="13"/>
  <c r="G3553" i="13"/>
  <c r="G3554" i="13"/>
  <c r="G3555" i="13"/>
  <c r="G3556" i="13"/>
  <c r="G3557" i="13"/>
  <c r="G3558" i="13"/>
  <c r="G3559" i="13"/>
  <c r="G3561" i="13"/>
  <c r="G3562" i="13"/>
  <c r="G3563" i="13"/>
  <c r="G3564" i="13"/>
  <c r="G3565" i="13"/>
  <c r="G3566" i="13"/>
  <c r="G3567" i="13"/>
  <c r="G3569" i="13"/>
  <c r="G3570" i="13"/>
  <c r="G3571" i="13"/>
  <c r="G3572" i="13"/>
  <c r="G3573" i="13"/>
  <c r="G3574" i="13"/>
  <c r="G3575" i="13"/>
  <c r="G3577" i="13"/>
  <c r="G3578" i="13"/>
  <c r="G3579" i="13"/>
  <c r="G3580" i="13"/>
  <c r="G3581" i="13"/>
  <c r="G3582" i="13"/>
  <c r="G3583" i="13"/>
  <c r="G3585" i="13"/>
  <c r="G3586" i="13"/>
  <c r="G3587" i="13"/>
  <c r="G3588" i="13"/>
  <c r="G3589" i="13"/>
  <c r="G3590" i="13"/>
  <c r="G3591" i="13"/>
  <c r="G3593" i="13"/>
  <c r="G3594" i="13"/>
  <c r="G3595" i="13"/>
  <c r="G3596" i="13"/>
  <c r="G3597" i="13"/>
  <c r="G3598" i="13"/>
  <c r="G3599" i="13"/>
  <c r="G3601" i="13"/>
  <c r="G3602" i="13"/>
  <c r="G3603" i="13"/>
  <c r="G3604" i="13"/>
  <c r="H3490" i="13"/>
  <c r="H3491" i="13"/>
  <c r="H3492" i="13"/>
  <c r="H3493" i="13"/>
  <c r="H3494" i="13"/>
  <c r="H3495" i="13"/>
  <c r="H3497" i="13"/>
  <c r="H3498" i="13"/>
  <c r="H3499" i="13"/>
  <c r="H3500" i="13"/>
  <c r="H3501" i="13"/>
  <c r="H3502" i="13"/>
  <c r="H3503" i="13"/>
  <c r="H3505" i="13"/>
  <c r="H3506" i="13"/>
  <c r="H3507" i="13"/>
  <c r="H3508" i="13"/>
  <c r="H3509" i="13"/>
  <c r="H3510" i="13"/>
  <c r="H3511" i="13"/>
  <c r="H3513" i="13"/>
  <c r="H3514" i="13"/>
  <c r="H3515" i="13"/>
  <c r="H3516" i="13"/>
  <c r="H3517" i="13"/>
  <c r="H3518" i="13"/>
  <c r="H3519" i="13"/>
  <c r="H3521" i="13"/>
  <c r="H3522" i="13"/>
  <c r="H3523" i="13"/>
  <c r="H3524" i="13"/>
  <c r="H3525" i="13"/>
  <c r="H3526" i="13"/>
  <c r="H3527" i="13"/>
  <c r="H3529" i="13"/>
  <c r="H3530" i="13"/>
  <c r="H3531" i="13"/>
  <c r="H3532" i="13"/>
  <c r="H3533" i="13"/>
  <c r="H3534" i="13"/>
  <c r="H3535" i="13"/>
  <c r="H3537" i="13"/>
  <c r="H3538" i="13"/>
  <c r="H3539" i="13"/>
  <c r="H3540" i="13"/>
  <c r="H3541" i="13"/>
  <c r="H3542" i="13"/>
  <c r="H3543" i="13"/>
  <c r="H3545" i="13"/>
  <c r="H3546" i="13"/>
  <c r="H3547" i="13"/>
  <c r="H3548" i="13"/>
  <c r="H3549" i="13"/>
  <c r="H3550" i="13"/>
  <c r="H3551" i="13"/>
  <c r="H3553" i="13"/>
  <c r="H3554" i="13"/>
  <c r="H3555" i="13"/>
  <c r="H3556" i="13"/>
  <c r="H3557" i="13"/>
  <c r="H3558" i="13"/>
  <c r="H3559" i="13"/>
  <c r="H3561" i="13"/>
  <c r="H3562" i="13"/>
  <c r="H3563" i="13"/>
  <c r="H3564" i="13"/>
  <c r="H3565" i="13"/>
  <c r="H3566" i="13"/>
  <c r="H3567" i="13"/>
  <c r="H3569" i="13"/>
  <c r="H3570" i="13"/>
  <c r="H3571" i="13"/>
  <c r="H3572" i="13"/>
  <c r="H3573" i="13"/>
  <c r="H3574" i="13"/>
  <c r="H3575" i="13"/>
  <c r="H3577" i="13"/>
  <c r="H3578" i="13"/>
  <c r="H3579" i="13"/>
  <c r="H3580" i="13"/>
  <c r="H3581" i="13"/>
  <c r="H3582" i="13"/>
  <c r="H3583" i="13"/>
  <c r="H3585" i="13"/>
  <c r="H3586" i="13"/>
  <c r="H3587" i="13"/>
  <c r="H3588" i="13"/>
  <c r="H3589" i="13"/>
  <c r="H3590" i="13"/>
  <c r="H3591" i="13"/>
  <c r="H3593" i="13"/>
  <c r="H3594" i="13"/>
  <c r="H3595" i="13"/>
  <c r="H3596" i="13"/>
  <c r="H3597" i="13"/>
  <c r="H3598" i="13"/>
  <c r="H3599" i="13"/>
  <c r="H3601" i="13"/>
  <c r="H3602" i="13"/>
  <c r="H3603" i="13"/>
  <c r="H3604" i="13"/>
  <c r="I3490" i="13"/>
  <c r="I3491" i="13"/>
  <c r="I3492" i="13"/>
  <c r="I3493" i="13"/>
  <c r="I3494" i="13"/>
  <c r="I3495" i="13"/>
  <c r="I3496" i="13"/>
  <c r="I3497" i="13"/>
  <c r="I3498" i="13"/>
  <c r="I3499" i="13"/>
  <c r="I3500" i="13"/>
  <c r="I3501" i="13"/>
  <c r="I3502" i="13"/>
  <c r="I3503" i="13"/>
  <c r="I3504" i="13"/>
  <c r="I3505" i="13"/>
  <c r="I3506" i="13"/>
  <c r="I3507" i="13"/>
  <c r="I3508" i="13"/>
  <c r="I3509" i="13"/>
  <c r="I3510" i="13"/>
  <c r="I3511" i="13"/>
  <c r="I3512" i="13"/>
  <c r="I3513" i="13"/>
  <c r="I3514" i="13"/>
  <c r="I3515" i="13"/>
  <c r="I3516" i="13"/>
  <c r="I3517" i="13"/>
  <c r="I3518" i="13"/>
  <c r="I3519" i="13"/>
  <c r="I3520" i="13"/>
  <c r="I3521" i="13"/>
  <c r="I3522" i="13"/>
  <c r="I3523" i="13"/>
  <c r="I3524" i="13"/>
  <c r="I3525" i="13"/>
  <c r="I3526" i="13"/>
  <c r="I3527" i="13"/>
  <c r="I3528" i="13"/>
  <c r="I3529" i="13"/>
  <c r="I3530" i="13"/>
  <c r="I3531" i="13"/>
  <c r="I3532" i="13"/>
  <c r="I3533" i="13"/>
  <c r="I3534" i="13"/>
  <c r="I3535" i="13"/>
  <c r="I3536" i="13"/>
  <c r="I3537" i="13"/>
  <c r="I3538" i="13"/>
  <c r="I3539" i="13"/>
  <c r="I3540" i="13"/>
  <c r="I3541" i="13"/>
  <c r="I3542" i="13"/>
  <c r="I3543" i="13"/>
  <c r="I3544" i="13"/>
  <c r="I3545" i="13"/>
  <c r="I3546" i="13"/>
  <c r="I3547" i="13"/>
  <c r="I3548" i="13"/>
  <c r="I3549" i="13"/>
  <c r="I3550" i="13"/>
  <c r="I3551" i="13"/>
  <c r="I3552" i="13"/>
  <c r="I3553" i="13"/>
  <c r="I3554" i="13"/>
  <c r="I3555" i="13"/>
  <c r="I3556" i="13"/>
  <c r="I3557" i="13"/>
  <c r="I3558" i="13"/>
  <c r="I3559" i="13"/>
  <c r="I3560" i="13"/>
  <c r="I3561" i="13"/>
  <c r="I3562" i="13"/>
  <c r="I3563" i="13"/>
  <c r="I3564" i="13"/>
  <c r="I3565" i="13"/>
  <c r="I3566" i="13"/>
  <c r="I3567" i="13"/>
  <c r="I3568" i="13"/>
  <c r="I3569" i="13"/>
  <c r="I3570" i="13"/>
  <c r="I3571" i="13"/>
  <c r="I3572" i="13"/>
  <c r="I3573" i="13"/>
  <c r="I3574" i="13"/>
  <c r="I3575" i="13"/>
  <c r="I3576" i="13"/>
  <c r="I3577" i="13"/>
  <c r="I3578" i="13"/>
  <c r="I3579" i="13"/>
  <c r="I3580" i="13"/>
  <c r="I3581" i="13"/>
  <c r="I3582" i="13"/>
  <c r="I3583" i="13"/>
  <c r="I3584" i="13"/>
  <c r="I3585" i="13"/>
  <c r="I3586" i="13"/>
  <c r="I3587" i="13"/>
  <c r="I3588" i="13"/>
  <c r="I3589" i="13"/>
  <c r="I3590" i="13"/>
  <c r="I3591" i="13"/>
  <c r="I3592" i="13"/>
  <c r="I3593" i="13"/>
  <c r="I3594" i="13"/>
  <c r="I3595" i="13"/>
  <c r="I3596" i="13"/>
  <c r="I3597" i="13"/>
  <c r="I3598" i="13"/>
  <c r="I3599" i="13"/>
  <c r="I3600" i="13"/>
  <c r="I3601" i="13"/>
  <c r="I3602" i="13"/>
  <c r="I3603" i="13"/>
  <c r="I3604" i="13"/>
  <c r="J3490" i="13"/>
  <c r="J3491" i="13"/>
  <c r="J3492" i="13"/>
  <c r="J3493" i="13"/>
  <c r="J3494" i="13"/>
  <c r="J3495" i="13"/>
  <c r="J3496" i="13"/>
  <c r="J3497" i="13"/>
  <c r="J3498" i="13"/>
  <c r="J3499" i="13"/>
  <c r="J3500" i="13"/>
  <c r="J3501" i="13"/>
  <c r="J3502" i="13"/>
  <c r="J3503" i="13"/>
  <c r="J3504" i="13"/>
  <c r="J3505" i="13"/>
  <c r="J3506" i="13"/>
  <c r="J3507" i="13"/>
  <c r="J3508" i="13"/>
  <c r="J3509" i="13"/>
  <c r="J3510" i="13"/>
  <c r="J3511" i="13"/>
  <c r="J3512" i="13"/>
  <c r="J3513" i="13"/>
  <c r="J3514" i="13"/>
  <c r="J3515" i="13"/>
  <c r="J3516" i="13"/>
  <c r="J3517" i="13"/>
  <c r="J3518" i="13"/>
  <c r="J3519" i="13"/>
  <c r="J3520" i="13"/>
  <c r="J3521" i="13"/>
  <c r="J3522" i="13"/>
  <c r="J3523" i="13"/>
  <c r="J3524" i="13"/>
  <c r="J3525" i="13"/>
  <c r="J3526" i="13"/>
  <c r="J3527" i="13"/>
  <c r="J3528" i="13"/>
  <c r="J3529" i="13"/>
  <c r="J3530" i="13"/>
  <c r="J3531" i="13"/>
  <c r="J3532" i="13"/>
  <c r="J3533" i="13"/>
  <c r="J3534" i="13"/>
  <c r="J3535" i="13"/>
  <c r="J3536" i="13"/>
  <c r="J3537" i="13"/>
  <c r="J3538" i="13"/>
  <c r="J3539" i="13"/>
  <c r="J3540" i="13"/>
  <c r="J3541" i="13"/>
  <c r="J3542" i="13"/>
  <c r="J3543" i="13"/>
  <c r="J3544" i="13"/>
  <c r="J3545" i="13"/>
  <c r="J3546" i="13"/>
  <c r="J3547" i="13"/>
  <c r="J3548" i="13"/>
  <c r="J3549" i="13"/>
  <c r="J3550" i="13"/>
  <c r="J3551" i="13"/>
  <c r="J3552" i="13"/>
  <c r="J3553" i="13"/>
  <c r="J3554" i="13"/>
  <c r="J3555" i="13"/>
  <c r="J3556" i="13"/>
  <c r="J3557" i="13"/>
  <c r="J3558" i="13"/>
  <c r="J3559" i="13"/>
  <c r="J3560" i="13"/>
  <c r="J3561" i="13"/>
  <c r="J3562" i="13"/>
  <c r="J3563" i="13"/>
  <c r="J3564" i="13"/>
  <c r="J3565" i="13"/>
  <c r="J3566" i="13"/>
  <c r="J3567" i="13"/>
  <c r="J3568" i="13"/>
  <c r="J3569" i="13"/>
  <c r="J3570" i="13"/>
  <c r="J3571" i="13"/>
  <c r="J3572" i="13"/>
  <c r="J3573" i="13"/>
  <c r="J3574" i="13"/>
  <c r="J3575" i="13"/>
  <c r="J3576" i="13"/>
  <c r="J3577" i="13"/>
  <c r="J3578" i="13"/>
  <c r="J3579" i="13"/>
  <c r="J3580" i="13"/>
  <c r="J3581" i="13"/>
  <c r="J3582" i="13"/>
  <c r="J3583" i="13"/>
  <c r="J3584" i="13"/>
  <c r="J3585" i="13"/>
  <c r="J3586" i="13"/>
  <c r="J3587" i="13"/>
  <c r="J3588" i="13"/>
  <c r="J3589" i="13"/>
  <c r="J3590" i="13"/>
  <c r="J3591" i="13"/>
  <c r="J3592" i="13"/>
  <c r="J3593" i="13"/>
  <c r="J3594" i="13"/>
  <c r="J3595" i="13"/>
  <c r="J3596" i="13"/>
  <c r="J3597" i="13"/>
  <c r="J3598" i="13"/>
  <c r="J3599" i="13"/>
  <c r="J3600" i="13"/>
  <c r="J3601" i="13"/>
  <c r="J3602" i="13"/>
  <c r="J3603" i="13"/>
  <c r="J3604" i="13"/>
  <c r="C3461" i="13"/>
  <c r="C3462" i="13"/>
  <c r="C3463" i="13"/>
  <c r="C3464" i="13"/>
  <c r="C3465" i="13"/>
  <c r="C3466" i="13"/>
  <c r="C3467" i="13"/>
  <c r="C3468" i="13"/>
  <c r="H3468" i="13" s="1"/>
  <c r="C3469" i="13"/>
  <c r="C3470" i="13"/>
  <c r="C3471" i="13"/>
  <c r="C3472" i="13"/>
  <c r="C3473" i="13"/>
  <c r="C3474" i="13"/>
  <c r="C3475" i="13"/>
  <c r="C3476" i="13"/>
  <c r="H3476" i="13" s="1"/>
  <c r="C3477" i="13"/>
  <c r="C3478" i="13"/>
  <c r="C3479" i="13"/>
  <c r="C3480" i="13"/>
  <c r="C3481" i="13"/>
  <c r="C3482" i="13"/>
  <c r="C3483" i="13"/>
  <c r="C3484" i="13"/>
  <c r="H3484" i="13" s="1"/>
  <c r="C3485" i="13"/>
  <c r="C3486" i="13"/>
  <c r="C3487" i="13"/>
  <c r="C3488" i="13"/>
  <c r="C3489" i="13"/>
  <c r="D3461" i="13"/>
  <c r="D3462" i="13"/>
  <c r="D3463" i="13"/>
  <c r="E3463" i="13" s="1"/>
  <c r="D3464" i="13"/>
  <c r="D3465" i="13"/>
  <c r="E3465" i="13" s="1"/>
  <c r="D3466" i="13"/>
  <c r="D3467" i="13"/>
  <c r="D3468" i="13"/>
  <c r="D3469" i="13"/>
  <c r="D3470" i="13"/>
  <c r="D3471" i="13"/>
  <c r="E3471" i="13" s="1"/>
  <c r="D3472" i="13"/>
  <c r="D3473" i="13"/>
  <c r="E3473" i="13" s="1"/>
  <c r="D3474" i="13"/>
  <c r="D3475" i="13"/>
  <c r="D3476" i="13"/>
  <c r="D3477" i="13"/>
  <c r="D3478" i="13"/>
  <c r="D3479" i="13"/>
  <c r="E3479" i="13" s="1"/>
  <c r="D3480" i="13"/>
  <c r="D3481" i="13"/>
  <c r="E3481" i="13" s="1"/>
  <c r="D3482" i="13"/>
  <c r="D3483" i="13"/>
  <c r="D3484" i="13"/>
  <c r="D3485" i="13"/>
  <c r="D3486" i="13"/>
  <c r="D3487" i="13"/>
  <c r="E3487" i="13" s="1"/>
  <c r="D3488" i="13"/>
  <c r="D3489" i="13"/>
  <c r="E3489" i="13" s="1"/>
  <c r="E3461" i="13"/>
  <c r="E3462" i="13"/>
  <c r="E3464" i="13"/>
  <c r="E3466" i="13"/>
  <c r="E3467" i="13"/>
  <c r="E3468" i="13"/>
  <c r="E3469" i="13"/>
  <c r="E3470" i="13"/>
  <c r="E3472" i="13"/>
  <c r="E3474" i="13"/>
  <c r="E3475" i="13"/>
  <c r="E3476" i="13"/>
  <c r="E3477" i="13"/>
  <c r="E3478" i="13"/>
  <c r="E3480" i="13"/>
  <c r="E3482" i="13"/>
  <c r="E3483" i="13"/>
  <c r="E3484" i="13"/>
  <c r="E3485" i="13"/>
  <c r="E3486" i="13"/>
  <c r="E3488" i="13"/>
  <c r="F3461" i="13"/>
  <c r="F3462" i="13"/>
  <c r="F3463" i="13"/>
  <c r="F3464" i="13"/>
  <c r="F3465" i="13"/>
  <c r="F3466" i="13"/>
  <c r="F3467" i="13"/>
  <c r="F3469" i="13"/>
  <c r="F3470" i="13"/>
  <c r="F3471" i="13"/>
  <c r="F3472" i="13"/>
  <c r="F3473" i="13"/>
  <c r="F3474" i="13"/>
  <c r="F3475" i="13"/>
  <c r="F3477" i="13"/>
  <c r="F3478" i="13"/>
  <c r="F3479" i="13"/>
  <c r="F3480" i="13"/>
  <c r="F3481" i="13"/>
  <c r="F3482" i="13"/>
  <c r="F3483" i="13"/>
  <c r="F3485" i="13"/>
  <c r="F3486" i="13"/>
  <c r="F3487" i="13"/>
  <c r="F3488" i="13"/>
  <c r="F3489" i="13"/>
  <c r="G3461" i="13"/>
  <c r="G3462" i="13"/>
  <c r="G3463" i="13"/>
  <c r="G3464" i="13"/>
  <c r="G3465" i="13"/>
  <c r="G3466" i="13"/>
  <c r="G3467" i="13"/>
  <c r="G3469" i="13"/>
  <c r="G3470" i="13"/>
  <c r="G3471" i="13"/>
  <c r="G3472" i="13"/>
  <c r="G3473" i="13"/>
  <c r="G3474" i="13"/>
  <c r="G3475" i="13"/>
  <c r="G3477" i="13"/>
  <c r="G3478" i="13"/>
  <c r="G3479" i="13"/>
  <c r="G3480" i="13"/>
  <c r="G3481" i="13"/>
  <c r="G3482" i="13"/>
  <c r="G3483" i="13"/>
  <c r="G3485" i="13"/>
  <c r="G3486" i="13"/>
  <c r="G3487" i="13"/>
  <c r="G3488" i="13"/>
  <c r="G3489" i="13"/>
  <c r="H3461" i="13"/>
  <c r="H3462" i="13"/>
  <c r="H3463" i="13"/>
  <c r="H3464" i="13"/>
  <c r="H3465" i="13"/>
  <c r="H3466" i="13"/>
  <c r="H3467" i="13"/>
  <c r="H3469" i="13"/>
  <c r="H3470" i="13"/>
  <c r="H3471" i="13"/>
  <c r="H3472" i="13"/>
  <c r="H3473" i="13"/>
  <c r="H3474" i="13"/>
  <c r="H3475" i="13"/>
  <c r="H3477" i="13"/>
  <c r="H3478" i="13"/>
  <c r="H3479" i="13"/>
  <c r="H3480" i="13"/>
  <c r="H3481" i="13"/>
  <c r="H3482" i="13"/>
  <c r="H3483" i="13"/>
  <c r="H3485" i="13"/>
  <c r="H3486" i="13"/>
  <c r="H3487" i="13"/>
  <c r="H3488" i="13"/>
  <c r="H3489" i="13"/>
  <c r="I3461" i="13"/>
  <c r="I3462" i="13"/>
  <c r="I3463" i="13"/>
  <c r="I3464" i="13"/>
  <c r="I3465" i="13"/>
  <c r="I3466" i="13"/>
  <c r="I3467" i="13"/>
  <c r="I3468" i="13"/>
  <c r="I3469" i="13"/>
  <c r="I3470" i="13"/>
  <c r="I3471" i="13"/>
  <c r="I3472" i="13"/>
  <c r="I3473" i="13"/>
  <c r="I3474" i="13"/>
  <c r="I3475" i="13"/>
  <c r="I3476" i="13"/>
  <c r="I3477" i="13"/>
  <c r="I3478" i="13"/>
  <c r="I3479" i="13"/>
  <c r="I3480" i="13"/>
  <c r="I3481" i="13"/>
  <c r="I3482" i="13"/>
  <c r="I3483" i="13"/>
  <c r="I3485" i="13"/>
  <c r="I3486" i="13"/>
  <c r="I3487" i="13"/>
  <c r="I3488" i="13"/>
  <c r="I3489" i="13"/>
  <c r="J3461" i="13"/>
  <c r="J3462" i="13"/>
  <c r="J3463" i="13"/>
  <c r="J3464" i="13"/>
  <c r="J3465" i="13"/>
  <c r="J3466" i="13"/>
  <c r="J3467" i="13"/>
  <c r="J3468" i="13"/>
  <c r="J3469" i="13"/>
  <c r="J3470" i="13"/>
  <c r="J3471" i="13"/>
  <c r="J3472" i="13"/>
  <c r="J3473" i="13"/>
  <c r="J3474" i="13"/>
  <c r="J3475" i="13"/>
  <c r="J3476" i="13"/>
  <c r="J3477" i="13"/>
  <c r="J3478" i="13"/>
  <c r="J3479" i="13"/>
  <c r="J3480" i="13"/>
  <c r="J3481" i="13"/>
  <c r="J3482" i="13"/>
  <c r="J3483" i="13"/>
  <c r="J3484" i="13"/>
  <c r="J3485" i="13"/>
  <c r="J3486" i="13"/>
  <c r="J3487" i="13"/>
  <c r="J3488" i="13"/>
  <c r="J3489" i="13"/>
  <c r="C3429" i="13"/>
  <c r="C3430" i="13"/>
  <c r="C3431" i="13"/>
  <c r="C3432" i="13"/>
  <c r="C3433" i="13"/>
  <c r="C3434" i="13"/>
  <c r="C3435" i="13"/>
  <c r="C3436" i="13"/>
  <c r="C3437" i="13"/>
  <c r="C3438" i="13"/>
  <c r="C3439" i="13"/>
  <c r="C3440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59" i="13"/>
  <c r="C3460" i="13"/>
  <c r="D3429" i="13"/>
  <c r="D3430" i="13"/>
  <c r="D3431" i="13"/>
  <c r="D3432" i="13"/>
  <c r="D3433" i="13"/>
  <c r="D3434" i="13"/>
  <c r="D3435" i="13"/>
  <c r="E3435" i="13" s="1"/>
  <c r="D3436" i="13"/>
  <c r="D3437" i="13"/>
  <c r="D3438" i="13"/>
  <c r="D3439" i="13"/>
  <c r="D3440" i="13"/>
  <c r="D3441" i="13"/>
  <c r="D3442" i="13"/>
  <c r="D3443" i="13"/>
  <c r="E3443" i="13" s="1"/>
  <c r="D3444" i="13"/>
  <c r="D3445" i="13"/>
  <c r="D3446" i="13"/>
  <c r="D3447" i="13"/>
  <c r="D3448" i="13"/>
  <c r="D3449" i="13"/>
  <c r="D3450" i="13"/>
  <c r="D3451" i="13"/>
  <c r="E3451" i="13" s="1"/>
  <c r="D3452" i="13"/>
  <c r="D3453" i="13"/>
  <c r="D3454" i="13"/>
  <c r="D3455" i="13"/>
  <c r="D3456" i="13"/>
  <c r="D3457" i="13"/>
  <c r="D3458" i="13"/>
  <c r="D3459" i="13"/>
  <c r="D3460" i="13"/>
  <c r="E3429" i="13"/>
  <c r="E3430" i="13"/>
  <c r="E3431" i="13"/>
  <c r="E3432" i="13"/>
  <c r="E3433" i="13"/>
  <c r="E3434" i="13"/>
  <c r="E3436" i="13"/>
  <c r="E3437" i="13"/>
  <c r="E3438" i="13"/>
  <c r="E3439" i="13"/>
  <c r="E3440" i="13"/>
  <c r="E3441" i="13"/>
  <c r="E3442" i="13"/>
  <c r="E3444" i="13"/>
  <c r="E3445" i="13"/>
  <c r="E3446" i="13"/>
  <c r="E3447" i="13"/>
  <c r="E3448" i="13"/>
  <c r="E3449" i="13"/>
  <c r="E3450" i="13"/>
  <c r="E3452" i="13"/>
  <c r="E3453" i="13"/>
  <c r="E3454" i="13"/>
  <c r="E3455" i="13"/>
  <c r="E3456" i="13"/>
  <c r="E3457" i="13"/>
  <c r="E3458" i="13"/>
  <c r="E3459" i="13"/>
  <c r="E3460" i="13"/>
  <c r="F3429" i="13"/>
  <c r="F3430" i="13"/>
  <c r="F3431" i="13"/>
  <c r="F3432" i="13"/>
  <c r="F3433" i="13"/>
  <c r="F3434" i="13"/>
  <c r="F3435" i="13"/>
  <c r="F3436" i="13"/>
  <c r="F3437" i="13"/>
  <c r="F3438" i="13"/>
  <c r="F3439" i="13"/>
  <c r="F3440" i="13"/>
  <c r="F3441" i="13"/>
  <c r="F3442" i="13"/>
  <c r="F3443" i="13"/>
  <c r="F3444" i="13"/>
  <c r="F3445" i="13"/>
  <c r="F3446" i="13"/>
  <c r="F3447" i="13"/>
  <c r="F3448" i="13"/>
  <c r="F3449" i="13"/>
  <c r="F3450" i="13"/>
  <c r="F3451" i="13"/>
  <c r="F3452" i="13"/>
  <c r="F3453" i="13"/>
  <c r="F3454" i="13"/>
  <c r="F3455" i="13"/>
  <c r="F3456" i="13"/>
  <c r="F3457" i="13"/>
  <c r="F3458" i="13"/>
  <c r="F3459" i="13"/>
  <c r="F3460" i="13"/>
  <c r="G3429" i="13"/>
  <c r="G3430" i="13"/>
  <c r="G3431" i="13"/>
  <c r="G3432" i="13"/>
  <c r="G3433" i="13"/>
  <c r="G3434" i="13"/>
  <c r="G3435" i="13"/>
  <c r="G3436" i="13"/>
  <c r="G3437" i="13"/>
  <c r="G3438" i="13"/>
  <c r="G3439" i="13"/>
  <c r="G3440" i="13"/>
  <c r="G3441" i="13"/>
  <c r="G3442" i="13"/>
  <c r="G3443" i="13"/>
  <c r="G3444" i="13"/>
  <c r="G3445" i="13"/>
  <c r="G3446" i="13"/>
  <c r="G3447" i="13"/>
  <c r="G3448" i="13"/>
  <c r="G3449" i="13"/>
  <c r="G3450" i="13"/>
  <c r="G3451" i="13"/>
  <c r="G3452" i="13"/>
  <c r="G3453" i="13"/>
  <c r="G3454" i="13"/>
  <c r="G3455" i="13"/>
  <c r="G3456" i="13"/>
  <c r="G3457" i="13"/>
  <c r="G3458" i="13"/>
  <c r="G3459" i="13"/>
  <c r="G3460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I3429" i="13"/>
  <c r="I3430" i="13"/>
  <c r="I3431" i="13"/>
  <c r="I3432" i="13"/>
  <c r="I3433" i="13"/>
  <c r="I3434" i="13"/>
  <c r="I3435" i="13"/>
  <c r="I3436" i="13"/>
  <c r="I3437" i="13"/>
  <c r="I3438" i="13"/>
  <c r="I3439" i="13"/>
  <c r="I3440" i="13"/>
  <c r="I3441" i="13"/>
  <c r="I3442" i="13"/>
  <c r="I3443" i="13"/>
  <c r="I3444" i="13"/>
  <c r="I3445" i="13"/>
  <c r="I3446" i="13"/>
  <c r="I3447" i="13"/>
  <c r="I3448" i="13"/>
  <c r="I3449" i="13"/>
  <c r="I3450" i="13"/>
  <c r="I3451" i="13"/>
  <c r="I3452" i="13"/>
  <c r="I3453" i="13"/>
  <c r="I3454" i="13"/>
  <c r="I3455" i="13"/>
  <c r="I3456" i="13"/>
  <c r="I3457" i="13"/>
  <c r="I3458" i="13"/>
  <c r="I3459" i="13"/>
  <c r="I3460" i="13"/>
  <c r="J3429" i="13"/>
  <c r="J3430" i="13"/>
  <c r="J3431" i="13"/>
  <c r="J3432" i="13"/>
  <c r="J3433" i="13"/>
  <c r="J3434" i="13"/>
  <c r="J3435" i="13"/>
  <c r="J3436" i="13"/>
  <c r="J3437" i="13"/>
  <c r="J3438" i="13"/>
  <c r="J3439" i="13"/>
  <c r="J3440" i="13"/>
  <c r="J3441" i="13"/>
  <c r="J3442" i="13"/>
  <c r="J3443" i="13"/>
  <c r="J3444" i="13"/>
  <c r="J3445" i="13"/>
  <c r="J3446" i="13"/>
  <c r="J3447" i="13"/>
  <c r="J3448" i="13"/>
  <c r="J3449" i="13"/>
  <c r="J3450" i="13"/>
  <c r="J3451" i="13"/>
  <c r="J3452" i="13"/>
  <c r="J3453" i="13"/>
  <c r="J3454" i="13"/>
  <c r="J3455" i="13"/>
  <c r="J3456" i="13"/>
  <c r="J3457" i="13"/>
  <c r="J3458" i="13"/>
  <c r="J3459" i="13"/>
  <c r="J3460" i="13"/>
  <c r="N508" i="2"/>
  <c r="N509" i="2"/>
  <c r="N510" i="2"/>
  <c r="N511" i="2"/>
  <c r="N512" i="2"/>
  <c r="N513" i="2"/>
  <c r="N514" i="2"/>
  <c r="N515" i="2"/>
  <c r="N516" i="2"/>
  <c r="N517" i="2"/>
  <c r="N520" i="2"/>
  <c r="N521" i="2"/>
  <c r="N522" i="2"/>
  <c r="N523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K518" i="2"/>
  <c r="N518" i="2" s="1"/>
  <c r="K519" i="2"/>
  <c r="N519" i="2" s="1"/>
  <c r="O525" i="2"/>
  <c r="O524" i="2"/>
  <c r="Q505" i="2"/>
  <c r="P505" i="2"/>
  <c r="K505" i="2"/>
  <c r="N505" i="2" s="1"/>
  <c r="D505" i="2"/>
  <c r="C505" i="2"/>
  <c r="S567" i="2"/>
  <c r="T567" i="2" s="1"/>
  <c r="S568" i="2"/>
  <c r="T568" i="2" s="1"/>
  <c r="S569" i="2"/>
  <c r="T569" i="2" s="1"/>
  <c r="S570" i="2"/>
  <c r="T570" i="2" s="1"/>
  <c r="S571" i="2"/>
  <c r="T571" i="2" s="1"/>
  <c r="S572" i="2"/>
  <c r="T572" i="2" s="1"/>
  <c r="S573" i="2"/>
  <c r="T573" i="2" s="1"/>
  <c r="S574" i="2"/>
  <c r="T574" i="2" s="1"/>
  <c r="S575" i="2"/>
  <c r="T575" i="2" s="1"/>
  <c r="S576" i="2"/>
  <c r="T576" i="2" s="1"/>
  <c r="S577" i="2"/>
  <c r="T577" i="2" s="1"/>
  <c r="S578" i="2"/>
  <c r="T578" i="2" s="1"/>
  <c r="S579" i="2"/>
  <c r="T579" i="2" s="1"/>
  <c r="S580" i="2"/>
  <c r="T580" i="2" s="1"/>
  <c r="S581" i="2"/>
  <c r="T581" i="2" s="1"/>
  <c r="S582" i="2"/>
  <c r="T582" i="2" s="1"/>
  <c r="S583" i="2"/>
  <c r="T583" i="2" s="1"/>
  <c r="S584" i="2"/>
  <c r="T584" i="2" s="1"/>
  <c r="S585" i="2"/>
  <c r="T585" i="2" s="1"/>
  <c r="S586" i="2"/>
  <c r="T586" i="2" s="1"/>
  <c r="S587" i="2"/>
  <c r="T587" i="2" s="1"/>
  <c r="S588" i="2"/>
  <c r="T588" i="2" s="1"/>
  <c r="S589" i="2"/>
  <c r="T589" i="2" s="1"/>
  <c r="S590" i="2"/>
  <c r="T590" i="2" s="1"/>
  <c r="S591" i="2"/>
  <c r="T591" i="2" s="1"/>
  <c r="S592" i="2"/>
  <c r="T592" i="2" s="1"/>
  <c r="S593" i="2"/>
  <c r="T593" i="2" s="1"/>
  <c r="S594" i="2"/>
  <c r="T594" i="2" s="1"/>
  <c r="S595" i="2"/>
  <c r="T595" i="2" s="1"/>
  <c r="S596" i="2"/>
  <c r="T596" i="2" s="1"/>
  <c r="S597" i="2"/>
  <c r="T597" i="2" s="1"/>
  <c r="S598" i="2"/>
  <c r="T598" i="2" s="1"/>
  <c r="S599" i="2"/>
  <c r="T599" i="2" s="1"/>
  <c r="S600" i="2"/>
  <c r="T600" i="2" s="1"/>
  <c r="S601" i="2"/>
  <c r="T601" i="2" s="1"/>
  <c r="S602" i="2"/>
  <c r="T602" i="2" s="1"/>
  <c r="S603" i="2"/>
  <c r="T603" i="2" s="1"/>
  <c r="S604" i="2"/>
  <c r="T604" i="2" s="1"/>
  <c r="S605" i="2"/>
  <c r="T605" i="2" s="1"/>
  <c r="S606" i="2"/>
  <c r="T606" i="2" s="1"/>
  <c r="S607" i="2"/>
  <c r="T607" i="2" s="1"/>
  <c r="S608" i="2"/>
  <c r="T608" i="2" s="1"/>
  <c r="S609" i="2"/>
  <c r="T609" i="2" s="1"/>
  <c r="S610" i="2"/>
  <c r="T610" i="2" s="1"/>
  <c r="S611" i="2"/>
  <c r="T611" i="2" s="1"/>
  <c r="S612" i="2"/>
  <c r="T612" i="2" s="1"/>
  <c r="S613" i="2"/>
  <c r="T613" i="2" s="1"/>
  <c r="S614" i="2"/>
  <c r="T614" i="2" s="1"/>
  <c r="S615" i="2"/>
  <c r="T615" i="2" s="1"/>
  <c r="S616" i="2"/>
  <c r="T616" i="2" s="1"/>
  <c r="S617" i="2"/>
  <c r="T617" i="2" s="1"/>
  <c r="S618" i="2"/>
  <c r="T618" i="2" s="1"/>
  <c r="S619" i="2"/>
  <c r="T619" i="2" s="1"/>
  <c r="S620" i="2"/>
  <c r="T620" i="2" s="1"/>
  <c r="S621" i="2"/>
  <c r="T621" i="2" s="1"/>
  <c r="S622" i="2"/>
  <c r="T622" i="2" s="1"/>
  <c r="S623" i="2"/>
  <c r="T623" i="2" s="1"/>
  <c r="S624" i="2"/>
  <c r="T624" i="2" s="1"/>
  <c r="S625" i="2"/>
  <c r="T625" i="2" s="1"/>
  <c r="S626" i="2"/>
  <c r="T626" i="2" s="1"/>
  <c r="S627" i="2"/>
  <c r="T627" i="2" s="1"/>
  <c r="S628" i="2"/>
  <c r="T628" i="2" s="1"/>
  <c r="S629" i="2"/>
  <c r="T629" i="2" s="1"/>
  <c r="S630" i="2"/>
  <c r="T630" i="2" s="1"/>
  <c r="S631" i="2"/>
  <c r="T631" i="2" s="1"/>
  <c r="S632" i="2"/>
  <c r="T632" i="2" s="1"/>
  <c r="S633" i="2"/>
  <c r="T633" i="2" s="1"/>
  <c r="S634" i="2"/>
  <c r="T634" i="2" s="1"/>
  <c r="S635" i="2"/>
  <c r="T635" i="2" s="1"/>
  <c r="S636" i="2"/>
  <c r="T636" i="2" s="1"/>
  <c r="S637" i="2"/>
  <c r="T637" i="2" s="1"/>
  <c r="S638" i="2"/>
  <c r="T638" i="2" s="1"/>
  <c r="S639" i="2"/>
  <c r="T639" i="2" s="1"/>
  <c r="S640" i="2"/>
  <c r="T640" i="2" s="1"/>
  <c r="S641" i="2"/>
  <c r="T641" i="2" s="1"/>
  <c r="S642" i="2"/>
  <c r="T642" i="2" s="1"/>
  <c r="S643" i="2"/>
  <c r="T643" i="2" s="1"/>
  <c r="S644" i="2"/>
  <c r="T644" i="2" s="1"/>
  <c r="S645" i="2"/>
  <c r="T645" i="2" s="1"/>
  <c r="S646" i="2"/>
  <c r="T646" i="2" s="1"/>
  <c r="S647" i="2"/>
  <c r="T647" i="2" s="1"/>
  <c r="S648" i="2"/>
  <c r="T648" i="2" s="1"/>
  <c r="S649" i="2"/>
  <c r="T649" i="2" s="1"/>
  <c r="S650" i="2"/>
  <c r="T650" i="2" s="1"/>
  <c r="S651" i="2"/>
  <c r="T651" i="2" s="1"/>
  <c r="S652" i="2"/>
  <c r="T652" i="2" s="1"/>
  <c r="S653" i="2"/>
  <c r="T653" i="2" s="1"/>
  <c r="S654" i="2"/>
  <c r="T654" i="2" s="1"/>
  <c r="S655" i="2"/>
  <c r="T655" i="2" s="1"/>
  <c r="S656" i="2"/>
  <c r="T656" i="2" s="1"/>
  <c r="S657" i="2"/>
  <c r="T657" i="2" s="1"/>
  <c r="S658" i="2"/>
  <c r="T658" i="2" s="1"/>
  <c r="S659" i="2"/>
  <c r="T659" i="2" s="1"/>
  <c r="S660" i="2"/>
  <c r="T660" i="2" s="1"/>
  <c r="S661" i="2"/>
  <c r="T661" i="2" s="1"/>
  <c r="S662" i="2"/>
  <c r="T662" i="2" s="1"/>
  <c r="S663" i="2"/>
  <c r="T663" i="2" s="1"/>
  <c r="S664" i="2"/>
  <c r="T664" i="2" s="1"/>
  <c r="S665" i="2"/>
  <c r="T665" i="2" s="1"/>
  <c r="S666" i="2"/>
  <c r="T666" i="2" s="1"/>
  <c r="S667" i="2"/>
  <c r="T667" i="2" s="1"/>
  <c r="S668" i="2"/>
  <c r="T668" i="2" s="1"/>
  <c r="S669" i="2"/>
  <c r="T669" i="2" s="1"/>
  <c r="S670" i="2"/>
  <c r="T670" i="2" s="1"/>
  <c r="S671" i="2"/>
  <c r="T671" i="2" s="1"/>
  <c r="S672" i="2"/>
  <c r="T672" i="2" s="1"/>
  <c r="S673" i="2"/>
  <c r="T673" i="2" s="1"/>
  <c r="S674" i="2"/>
  <c r="T674" i="2" s="1"/>
  <c r="S675" i="2"/>
  <c r="T675" i="2" s="1"/>
  <c r="S676" i="2"/>
  <c r="T676" i="2" s="1"/>
  <c r="S677" i="2"/>
  <c r="T677" i="2" s="1"/>
  <c r="S678" i="2"/>
  <c r="T678" i="2" s="1"/>
  <c r="S679" i="2"/>
  <c r="T679" i="2" s="1"/>
  <c r="S680" i="2"/>
  <c r="T680" i="2" s="1"/>
  <c r="S681" i="2"/>
  <c r="T681" i="2" s="1"/>
  <c r="S682" i="2"/>
  <c r="T682" i="2" s="1"/>
  <c r="S683" i="2"/>
  <c r="T683" i="2" s="1"/>
  <c r="S684" i="2"/>
  <c r="T684" i="2" s="1"/>
  <c r="S685" i="2"/>
  <c r="T685" i="2" s="1"/>
  <c r="S686" i="2"/>
  <c r="T686" i="2" s="1"/>
  <c r="S687" i="2"/>
  <c r="T687" i="2" s="1"/>
  <c r="S688" i="2"/>
  <c r="T688" i="2" s="1"/>
  <c r="S689" i="2"/>
  <c r="T689" i="2" s="1"/>
  <c r="S690" i="2"/>
  <c r="T690" i="2" s="1"/>
  <c r="S691" i="2"/>
  <c r="T691" i="2" s="1"/>
  <c r="S692" i="2"/>
  <c r="T692" i="2" s="1"/>
  <c r="S693" i="2"/>
  <c r="T693" i="2" s="1"/>
  <c r="S694" i="2"/>
  <c r="T694" i="2" s="1"/>
  <c r="S695" i="2"/>
  <c r="T695" i="2" s="1"/>
  <c r="S508" i="2"/>
  <c r="T508" i="2" s="1"/>
  <c r="O509" i="2"/>
  <c r="P509" i="2" s="1"/>
  <c r="O510" i="2"/>
  <c r="P510" i="2" s="1"/>
  <c r="O511" i="2"/>
  <c r="P511" i="2" s="1"/>
  <c r="O512" i="2"/>
  <c r="P512" i="2" s="1"/>
  <c r="O513" i="2"/>
  <c r="P513" i="2" s="1"/>
  <c r="O514" i="2"/>
  <c r="P514" i="2" s="1"/>
  <c r="O515" i="2"/>
  <c r="P515" i="2" s="1"/>
  <c r="O516" i="2"/>
  <c r="P516" i="2" s="1"/>
  <c r="O517" i="2"/>
  <c r="P517" i="2" s="1"/>
  <c r="O518" i="2"/>
  <c r="P518" i="2" s="1"/>
  <c r="O519" i="2"/>
  <c r="P519" i="2" s="1"/>
  <c r="O520" i="2"/>
  <c r="P520" i="2" s="1"/>
  <c r="O521" i="2"/>
  <c r="P521" i="2" s="1"/>
  <c r="O522" i="2"/>
  <c r="P522" i="2" s="1"/>
  <c r="O523" i="2"/>
  <c r="P523" i="2" s="1"/>
  <c r="O508" i="2"/>
  <c r="P508" i="2" s="1"/>
  <c r="P504" i="2"/>
  <c r="P506" i="2"/>
  <c r="P507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S509" i="2"/>
  <c r="L510" i="2"/>
  <c r="S510" i="2" s="1"/>
  <c r="T510" i="2" s="1"/>
  <c r="S511" i="2"/>
  <c r="L512" i="2"/>
  <c r="S512" i="2" s="1"/>
  <c r="T512" i="2" s="1"/>
  <c r="S513" i="2"/>
  <c r="L514" i="2"/>
  <c r="S514" i="2" s="1"/>
  <c r="L515" i="2"/>
  <c r="S515" i="2" s="1"/>
  <c r="S516" i="2"/>
  <c r="S517" i="2"/>
  <c r="T517" i="2" s="1"/>
  <c r="L520" i="2"/>
  <c r="S520" i="2" s="1"/>
  <c r="T520" i="2" s="1"/>
  <c r="L521" i="2"/>
  <c r="S521" i="2" s="1"/>
  <c r="L522" i="2"/>
  <c r="S522" i="2" s="1"/>
  <c r="L523" i="2"/>
  <c r="S523" i="2" s="1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C502" i="2"/>
  <c r="C503" i="2"/>
  <c r="C504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S519" i="2" l="1"/>
  <c r="T519" i="2" s="1"/>
  <c r="S518" i="2"/>
  <c r="T518" i="2" s="1"/>
  <c r="F4027" i="13"/>
  <c r="F4019" i="13"/>
  <c r="F4011" i="13"/>
  <c r="F4003" i="13"/>
  <c r="F3995" i="13"/>
  <c r="F3987" i="13"/>
  <c r="F3979" i="13"/>
  <c r="F3971" i="13"/>
  <c r="F3963" i="13"/>
  <c r="F3955" i="13"/>
  <c r="F3947" i="13"/>
  <c r="F3939" i="13"/>
  <c r="F3931" i="13"/>
  <c r="F3923" i="13"/>
  <c r="F3915" i="13"/>
  <c r="F3907" i="13"/>
  <c r="F3899" i="13"/>
  <c r="F3891" i="13"/>
  <c r="F3883" i="13"/>
  <c r="F3875" i="13"/>
  <c r="F3867" i="13"/>
  <c r="F3859" i="13"/>
  <c r="F3851" i="13"/>
  <c r="F3843" i="13"/>
  <c r="F3835" i="13"/>
  <c r="F3827" i="13"/>
  <c r="F3819" i="13"/>
  <c r="F3811" i="13"/>
  <c r="F3803" i="13"/>
  <c r="F3795" i="13"/>
  <c r="F3787" i="13"/>
  <c r="F3779" i="13"/>
  <c r="F3771" i="13"/>
  <c r="F3763" i="13"/>
  <c r="F3755" i="13"/>
  <c r="F3747" i="13"/>
  <c r="F3739" i="13"/>
  <c r="F3731" i="13"/>
  <c r="F3723" i="13"/>
  <c r="F3715" i="13"/>
  <c r="F3707" i="13"/>
  <c r="F3699" i="13"/>
  <c r="F3691" i="13"/>
  <c r="F3683" i="13"/>
  <c r="F3675" i="13"/>
  <c r="F3667" i="13"/>
  <c r="F3659" i="13"/>
  <c r="F3651" i="13"/>
  <c r="F3643" i="13"/>
  <c r="F3635" i="13"/>
  <c r="F3627" i="13"/>
  <c r="F3619" i="13"/>
  <c r="F3611" i="13"/>
  <c r="G4027" i="13"/>
  <c r="G4019" i="13"/>
  <c r="G4011" i="13"/>
  <c r="G4003" i="13"/>
  <c r="G3995" i="13"/>
  <c r="G3987" i="13"/>
  <c r="G3979" i="13"/>
  <c r="G3971" i="13"/>
  <c r="G3963" i="13"/>
  <c r="G3955" i="13"/>
  <c r="G3947" i="13"/>
  <c r="G3939" i="13"/>
  <c r="G3931" i="13"/>
  <c r="G3923" i="13"/>
  <c r="G3915" i="13"/>
  <c r="G3907" i="13"/>
  <c r="G3899" i="13"/>
  <c r="G3891" i="13"/>
  <c r="G3883" i="13"/>
  <c r="G3875" i="13"/>
  <c r="G3867" i="13"/>
  <c r="G3859" i="13"/>
  <c r="G3851" i="13"/>
  <c r="G3843" i="13"/>
  <c r="G3835" i="13"/>
  <c r="G3827" i="13"/>
  <c r="G3819" i="13"/>
  <c r="G3811" i="13"/>
  <c r="G3803" i="13"/>
  <c r="G3795" i="13"/>
  <c r="G3787" i="13"/>
  <c r="G3779" i="13"/>
  <c r="G3771" i="13"/>
  <c r="G3763" i="13"/>
  <c r="G3755" i="13"/>
  <c r="G3747" i="13"/>
  <c r="G3739" i="13"/>
  <c r="G3731" i="13"/>
  <c r="G3723" i="13"/>
  <c r="G3715" i="13"/>
  <c r="G3707" i="13"/>
  <c r="G3699" i="13"/>
  <c r="G3691" i="13"/>
  <c r="G3683" i="13"/>
  <c r="G3675" i="13"/>
  <c r="G3667" i="13"/>
  <c r="G3659" i="13"/>
  <c r="G3651" i="13"/>
  <c r="G3643" i="13"/>
  <c r="G3635" i="13"/>
  <c r="G3627" i="13"/>
  <c r="G3619" i="13"/>
  <c r="G3611" i="13"/>
  <c r="F3600" i="13"/>
  <c r="F3592" i="13"/>
  <c r="F3584" i="13"/>
  <c r="F3576" i="13"/>
  <c r="F3568" i="13"/>
  <c r="F3560" i="13"/>
  <c r="F3552" i="13"/>
  <c r="F3544" i="13"/>
  <c r="F3536" i="13"/>
  <c r="F3528" i="13"/>
  <c r="F3520" i="13"/>
  <c r="F3512" i="13"/>
  <c r="F3504" i="13"/>
  <c r="F3496" i="13"/>
  <c r="H3600" i="13"/>
  <c r="H3592" i="13"/>
  <c r="H3584" i="13"/>
  <c r="H3576" i="13"/>
  <c r="H3568" i="13"/>
  <c r="H3560" i="13"/>
  <c r="H3552" i="13"/>
  <c r="H3544" i="13"/>
  <c r="H3536" i="13"/>
  <c r="H3528" i="13"/>
  <c r="H3520" i="13"/>
  <c r="H3512" i="13"/>
  <c r="H3504" i="13"/>
  <c r="H3496" i="13"/>
  <c r="F3484" i="13"/>
  <c r="F3476" i="13"/>
  <c r="F3468" i="13"/>
  <c r="I3484" i="13"/>
  <c r="G3484" i="13"/>
  <c r="G3476" i="13"/>
  <c r="G3468" i="13"/>
  <c r="T509" i="2"/>
  <c r="T516" i="2"/>
  <c r="T523" i="2"/>
  <c r="T515" i="2"/>
  <c r="T522" i="2"/>
  <c r="T514" i="2"/>
  <c r="L505" i="2"/>
  <c r="S505" i="2" s="1"/>
  <c r="T505" i="2" s="1"/>
  <c r="T521" i="2"/>
  <c r="T513" i="2"/>
  <c r="T511" i="2"/>
  <c r="Q488" i="2"/>
  <c r="P488" i="2"/>
  <c r="K488" i="2"/>
  <c r="N488" i="2" s="1"/>
  <c r="D488" i="2"/>
  <c r="C488" i="2"/>
  <c r="Q487" i="2"/>
  <c r="P487" i="2"/>
  <c r="K487" i="2"/>
  <c r="D487" i="2"/>
  <c r="C487" i="2"/>
  <c r="Q486" i="2"/>
  <c r="P486" i="2"/>
  <c r="K486" i="2"/>
  <c r="N486" i="2" s="1"/>
  <c r="D486" i="2"/>
  <c r="C486" i="2"/>
  <c r="J3428" i="13"/>
  <c r="D3428" i="13"/>
  <c r="E3428" i="13" s="1"/>
  <c r="C3428" i="13"/>
  <c r="J3427" i="13"/>
  <c r="D3427" i="13"/>
  <c r="E3427" i="13" s="1"/>
  <c r="C3427" i="13"/>
  <c r="J3426" i="13"/>
  <c r="D3426" i="13"/>
  <c r="E3426" i="13" s="1"/>
  <c r="C3426" i="13"/>
  <c r="J3425" i="13"/>
  <c r="D3425" i="13"/>
  <c r="E3425" i="13" s="1"/>
  <c r="C3425" i="13"/>
  <c r="J3424" i="13"/>
  <c r="D3424" i="13"/>
  <c r="E3424" i="13" s="1"/>
  <c r="C3424" i="13"/>
  <c r="J3423" i="13"/>
  <c r="D3423" i="13"/>
  <c r="E3423" i="13" s="1"/>
  <c r="C3423" i="13"/>
  <c r="J3422" i="13"/>
  <c r="D3422" i="13"/>
  <c r="E3422" i="13" s="1"/>
  <c r="C3422" i="13"/>
  <c r="J3421" i="13"/>
  <c r="D3421" i="13"/>
  <c r="E3421" i="13" s="1"/>
  <c r="C3421" i="13"/>
  <c r="J3420" i="13"/>
  <c r="D3420" i="13"/>
  <c r="E3420" i="13" s="1"/>
  <c r="C3420" i="13"/>
  <c r="J3419" i="13"/>
  <c r="D3419" i="13"/>
  <c r="E3419" i="13" s="1"/>
  <c r="C3419" i="13"/>
  <c r="J3418" i="13"/>
  <c r="D3418" i="13"/>
  <c r="E3418" i="13" s="1"/>
  <c r="C3418" i="13"/>
  <c r="J3417" i="13"/>
  <c r="D3417" i="13"/>
  <c r="E3417" i="13" s="1"/>
  <c r="C3417" i="13"/>
  <c r="J3416" i="13"/>
  <c r="D3416" i="13"/>
  <c r="E3416" i="13" s="1"/>
  <c r="C3416" i="13"/>
  <c r="J3415" i="13"/>
  <c r="D3415" i="13"/>
  <c r="E3415" i="13" s="1"/>
  <c r="C3415" i="13"/>
  <c r="J3414" i="13"/>
  <c r="D3414" i="13"/>
  <c r="E3414" i="13" s="1"/>
  <c r="C3414" i="13"/>
  <c r="J3413" i="13"/>
  <c r="D3413" i="13"/>
  <c r="E3413" i="13" s="1"/>
  <c r="C3413" i="13"/>
  <c r="J3412" i="13"/>
  <c r="D3412" i="13"/>
  <c r="E3412" i="13" s="1"/>
  <c r="C3412" i="13"/>
  <c r="J3411" i="13"/>
  <c r="D3411" i="13"/>
  <c r="E3411" i="13" s="1"/>
  <c r="C3411" i="13"/>
  <c r="J3410" i="13"/>
  <c r="D3410" i="13"/>
  <c r="E3410" i="13" s="1"/>
  <c r="C3410" i="13"/>
  <c r="J3409" i="13"/>
  <c r="D3409" i="13"/>
  <c r="E3409" i="13" s="1"/>
  <c r="C3409" i="13"/>
  <c r="J3408" i="13"/>
  <c r="D3408" i="13"/>
  <c r="E3408" i="13" s="1"/>
  <c r="C3408" i="13"/>
  <c r="J3407" i="13"/>
  <c r="D3407" i="13"/>
  <c r="E3407" i="13" s="1"/>
  <c r="C3407" i="13"/>
  <c r="J3406" i="13"/>
  <c r="D3406" i="13"/>
  <c r="E3406" i="13" s="1"/>
  <c r="C3406" i="13"/>
  <c r="J3405" i="13"/>
  <c r="D3405" i="13"/>
  <c r="E3405" i="13" s="1"/>
  <c r="C3405" i="13"/>
  <c r="J3404" i="13"/>
  <c r="D3404" i="13"/>
  <c r="E3404" i="13" s="1"/>
  <c r="C3404" i="13"/>
  <c r="J3403" i="13"/>
  <c r="D3403" i="13"/>
  <c r="E3403" i="13" s="1"/>
  <c r="C3403" i="13"/>
  <c r="J3402" i="13"/>
  <c r="D3402" i="13"/>
  <c r="E3402" i="13" s="1"/>
  <c r="C3402" i="13"/>
  <c r="J3401" i="13"/>
  <c r="D3401" i="13"/>
  <c r="E3401" i="13" s="1"/>
  <c r="C3401" i="13"/>
  <c r="J3400" i="13"/>
  <c r="D3400" i="13"/>
  <c r="E3400" i="13" s="1"/>
  <c r="C3400" i="13"/>
  <c r="J3399" i="13"/>
  <c r="D3399" i="13"/>
  <c r="E3399" i="13" s="1"/>
  <c r="C3399" i="13"/>
  <c r="J3398" i="13"/>
  <c r="D3398" i="13"/>
  <c r="E3398" i="13" s="1"/>
  <c r="C3398" i="13"/>
  <c r="J3397" i="13"/>
  <c r="D3397" i="13"/>
  <c r="E3397" i="13" s="1"/>
  <c r="C3397" i="13"/>
  <c r="J3396" i="13"/>
  <c r="D3396" i="13"/>
  <c r="E3396" i="13" s="1"/>
  <c r="C3396" i="13"/>
  <c r="J3395" i="13"/>
  <c r="D3395" i="13"/>
  <c r="E3395" i="13" s="1"/>
  <c r="C3395" i="13"/>
  <c r="J3394" i="13"/>
  <c r="D3394" i="13"/>
  <c r="E3394" i="13" s="1"/>
  <c r="C3394" i="13"/>
  <c r="J3393" i="13"/>
  <c r="D3393" i="13"/>
  <c r="E3393" i="13" s="1"/>
  <c r="C3393" i="13"/>
  <c r="J3392" i="13"/>
  <c r="D3392" i="13"/>
  <c r="E3392" i="13" s="1"/>
  <c r="C3392" i="13"/>
  <c r="J3391" i="13"/>
  <c r="D3391" i="13"/>
  <c r="E3391" i="13" s="1"/>
  <c r="C3391" i="13"/>
  <c r="J3390" i="13"/>
  <c r="D3390" i="13"/>
  <c r="E3390" i="13" s="1"/>
  <c r="C3390" i="13"/>
  <c r="J3389" i="13"/>
  <c r="D3389" i="13"/>
  <c r="E3389" i="13" s="1"/>
  <c r="C3389" i="13"/>
  <c r="J3388" i="13"/>
  <c r="D3388" i="13"/>
  <c r="E3388" i="13" s="1"/>
  <c r="C3388" i="13"/>
  <c r="I3388" i="13" s="1"/>
  <c r="J3387" i="13"/>
  <c r="I3387" i="13"/>
  <c r="D3387" i="13"/>
  <c r="E3387" i="13" s="1"/>
  <c r="C3387" i="13"/>
  <c r="J3386" i="13"/>
  <c r="D3386" i="13"/>
  <c r="E3386" i="13" s="1"/>
  <c r="C3386" i="13"/>
  <c r="H3386" i="13" s="1"/>
  <c r="J3385" i="13"/>
  <c r="H3385" i="13"/>
  <c r="D3385" i="13"/>
  <c r="E3385" i="13" s="1"/>
  <c r="C3385" i="13"/>
  <c r="I3385" i="13" s="1"/>
  <c r="J3384" i="13"/>
  <c r="D3384" i="13"/>
  <c r="E3384" i="13" s="1"/>
  <c r="C3384" i="13"/>
  <c r="J3383" i="13"/>
  <c r="D3383" i="13"/>
  <c r="E3383" i="13" s="1"/>
  <c r="C3383" i="13"/>
  <c r="I3383" i="13" s="1"/>
  <c r="J3382" i="13"/>
  <c r="D3382" i="13"/>
  <c r="E3382" i="13" s="1"/>
  <c r="C3382" i="13"/>
  <c r="I3382" i="13" s="1"/>
  <c r="J3381" i="13"/>
  <c r="D3381" i="13"/>
  <c r="E3381" i="13" s="1"/>
  <c r="C3381" i="13"/>
  <c r="J3380" i="13"/>
  <c r="D3380" i="13"/>
  <c r="E3380" i="13" s="1"/>
  <c r="C3380" i="13"/>
  <c r="I3380" i="13" s="1"/>
  <c r="J3379" i="13"/>
  <c r="D3379" i="13"/>
  <c r="E3379" i="13" s="1"/>
  <c r="C3379" i="13"/>
  <c r="J3378" i="13"/>
  <c r="D3378" i="13"/>
  <c r="E3378" i="13" s="1"/>
  <c r="C3378" i="13"/>
  <c r="H3378" i="13" s="1"/>
  <c r="J3377" i="13"/>
  <c r="H3377" i="13"/>
  <c r="D3377" i="13"/>
  <c r="E3377" i="13" s="1"/>
  <c r="C3377" i="13"/>
  <c r="I3377" i="13" s="1"/>
  <c r="J3376" i="13"/>
  <c r="D3376" i="13"/>
  <c r="E3376" i="13" s="1"/>
  <c r="C3376" i="13"/>
  <c r="J3375" i="13"/>
  <c r="D3375" i="13"/>
  <c r="E3375" i="13" s="1"/>
  <c r="C3375" i="13"/>
  <c r="I3375" i="13" s="1"/>
  <c r="J3374" i="13"/>
  <c r="D3374" i="13"/>
  <c r="E3374" i="13" s="1"/>
  <c r="C3374" i="13"/>
  <c r="I3374" i="13" s="1"/>
  <c r="J3373" i="13"/>
  <c r="D3373" i="13"/>
  <c r="E3373" i="13" s="1"/>
  <c r="C3373" i="13"/>
  <c r="I3373" i="13" s="1"/>
  <c r="J3372" i="13"/>
  <c r="D3372" i="13"/>
  <c r="E3372" i="13" s="1"/>
  <c r="C3372" i="13"/>
  <c r="I3372" i="13" s="1"/>
  <c r="J3371" i="13"/>
  <c r="D3371" i="13"/>
  <c r="E3371" i="13" s="1"/>
  <c r="C3371" i="13"/>
  <c r="J3370" i="13"/>
  <c r="H3370" i="13"/>
  <c r="D3370" i="13"/>
  <c r="E3370" i="13" s="1"/>
  <c r="C3370" i="13"/>
  <c r="J3369" i="13"/>
  <c r="I3369" i="13"/>
  <c r="H3369" i="13"/>
  <c r="D3369" i="13"/>
  <c r="E3369" i="13" s="1"/>
  <c r="C3369" i="13"/>
  <c r="J3368" i="13"/>
  <c r="D3368" i="13"/>
  <c r="E3368" i="13" s="1"/>
  <c r="C3368" i="13"/>
  <c r="J3367" i="13"/>
  <c r="I3367" i="13"/>
  <c r="D3367" i="13"/>
  <c r="E3367" i="13" s="1"/>
  <c r="C3367" i="13"/>
  <c r="J3366" i="13"/>
  <c r="D3366" i="13"/>
  <c r="E3366" i="13" s="1"/>
  <c r="C3366" i="13"/>
  <c r="I3366" i="13" s="1"/>
  <c r="J3365" i="13"/>
  <c r="D3365" i="13"/>
  <c r="E3365" i="13" s="1"/>
  <c r="C3365" i="13"/>
  <c r="I3365" i="13" s="1"/>
  <c r="J3364" i="13"/>
  <c r="D3364" i="13"/>
  <c r="E3364" i="13" s="1"/>
  <c r="C3364" i="13"/>
  <c r="I3364" i="13" s="1"/>
  <c r="J3363" i="13"/>
  <c r="D3363" i="13"/>
  <c r="E3363" i="13" s="1"/>
  <c r="C3363" i="13"/>
  <c r="J3362" i="13"/>
  <c r="D3362" i="13"/>
  <c r="E3362" i="13" s="1"/>
  <c r="C3362" i="13"/>
  <c r="H3362" i="13" s="1"/>
  <c r="J3361" i="13"/>
  <c r="D3361" i="13"/>
  <c r="E3361" i="13" s="1"/>
  <c r="C3361" i="13"/>
  <c r="H3361" i="13" s="1"/>
  <c r="J3360" i="13"/>
  <c r="D3360" i="13"/>
  <c r="E3360" i="13" s="1"/>
  <c r="C3360" i="13"/>
  <c r="J3359" i="13"/>
  <c r="D3359" i="13"/>
  <c r="E3359" i="13" s="1"/>
  <c r="C3359" i="13"/>
  <c r="I3359" i="13" s="1"/>
  <c r="J3358" i="13"/>
  <c r="D3358" i="13"/>
  <c r="E3358" i="13" s="1"/>
  <c r="C3358" i="13"/>
  <c r="I3358" i="13" s="1"/>
  <c r="J3357" i="13"/>
  <c r="D3357" i="13"/>
  <c r="E3357" i="13" s="1"/>
  <c r="C3357" i="13"/>
  <c r="J3356" i="13"/>
  <c r="D3356" i="13"/>
  <c r="E3356" i="13" s="1"/>
  <c r="C3356" i="13"/>
  <c r="I3356" i="13" s="1"/>
  <c r="J3355" i="13"/>
  <c r="D3355" i="13"/>
  <c r="E3355" i="13" s="1"/>
  <c r="C3355" i="13"/>
  <c r="H3355" i="13" s="1"/>
  <c r="J3354" i="13"/>
  <c r="D3354" i="13"/>
  <c r="E3354" i="13" s="1"/>
  <c r="C3354" i="13"/>
  <c r="H3354" i="13" s="1"/>
  <c r="J3353" i="13"/>
  <c r="D3353" i="13"/>
  <c r="E3353" i="13" s="1"/>
  <c r="C3353" i="13"/>
  <c r="H3353" i="13" s="1"/>
  <c r="J3352" i="13"/>
  <c r="D3352" i="13"/>
  <c r="E3352" i="13" s="1"/>
  <c r="C3352" i="13"/>
  <c r="J3351" i="13"/>
  <c r="D3351" i="13"/>
  <c r="E3351" i="13" s="1"/>
  <c r="C3351" i="13"/>
  <c r="I3351" i="13" s="1"/>
  <c r="J3350" i="13"/>
  <c r="D3350" i="13"/>
  <c r="E3350" i="13" s="1"/>
  <c r="C3350" i="13"/>
  <c r="I3350" i="13" s="1"/>
  <c r="J3349" i="13"/>
  <c r="D3349" i="13"/>
  <c r="E3349" i="13" s="1"/>
  <c r="C3349" i="13"/>
  <c r="F3349" i="13" s="1"/>
  <c r="J3348" i="13"/>
  <c r="D3348" i="13"/>
  <c r="E3348" i="13" s="1"/>
  <c r="C3348" i="13"/>
  <c r="J3347" i="13"/>
  <c r="D3347" i="13"/>
  <c r="E3347" i="13" s="1"/>
  <c r="C3347" i="13"/>
  <c r="H3347" i="13" s="1"/>
  <c r="J3346" i="13"/>
  <c r="D3346" i="13"/>
  <c r="E3346" i="13" s="1"/>
  <c r="C3346" i="13"/>
  <c r="I3346" i="13" s="1"/>
  <c r="J3345" i="13"/>
  <c r="H3345" i="13"/>
  <c r="E3345" i="13"/>
  <c r="D3345" i="13"/>
  <c r="C3345" i="13"/>
  <c r="G3345" i="13" s="1"/>
  <c r="J3344" i="13"/>
  <c r="D3344" i="13"/>
  <c r="E3344" i="13" s="1"/>
  <c r="C3344" i="13"/>
  <c r="G3344" i="13" s="1"/>
  <c r="J3343" i="13"/>
  <c r="G3343" i="13"/>
  <c r="F3343" i="13"/>
  <c r="D3343" i="13"/>
  <c r="E3343" i="13" s="1"/>
  <c r="C3343" i="13"/>
  <c r="H3343" i="13" s="1"/>
  <c r="J3342" i="13"/>
  <c r="I3342" i="13"/>
  <c r="F3342" i="13"/>
  <c r="D3342" i="13"/>
  <c r="E3342" i="13" s="1"/>
  <c r="C3342" i="13"/>
  <c r="G3342" i="13" s="1"/>
  <c r="J3341" i="13"/>
  <c r="D3341" i="13"/>
  <c r="E3341" i="13" s="1"/>
  <c r="C3341" i="13"/>
  <c r="F3341" i="13" s="1"/>
  <c r="J3340" i="13"/>
  <c r="D3340" i="13"/>
  <c r="E3340" i="13" s="1"/>
  <c r="C3340" i="13"/>
  <c r="I3340" i="13" s="1"/>
  <c r="J3339" i="13"/>
  <c r="D3339" i="13"/>
  <c r="E3339" i="13" s="1"/>
  <c r="C3339" i="13"/>
  <c r="I3339" i="13" s="1"/>
  <c r="J3338" i="13"/>
  <c r="G3338" i="13"/>
  <c r="F3338" i="13"/>
  <c r="D3338" i="13"/>
  <c r="E3338" i="13" s="1"/>
  <c r="C3338" i="13"/>
  <c r="H3338" i="13" s="1"/>
  <c r="J3337" i="13"/>
  <c r="I3337" i="13"/>
  <c r="H3337" i="13"/>
  <c r="D3337" i="13"/>
  <c r="E3337" i="13" s="1"/>
  <c r="C3337" i="13"/>
  <c r="G3337" i="13" s="1"/>
  <c r="J3336" i="13"/>
  <c r="D3336" i="13"/>
  <c r="E3336" i="13" s="1"/>
  <c r="C3336" i="13"/>
  <c r="I3336" i="13" s="1"/>
  <c r="J3335" i="13"/>
  <c r="G3335" i="13"/>
  <c r="F3335" i="13"/>
  <c r="D3335" i="13"/>
  <c r="E3335" i="13" s="1"/>
  <c r="C3335" i="13"/>
  <c r="H3335" i="13" s="1"/>
  <c r="J3334" i="13"/>
  <c r="D3334" i="13"/>
  <c r="E3334" i="13" s="1"/>
  <c r="C3334" i="13"/>
  <c r="H3334" i="13" s="1"/>
  <c r="J3333" i="13"/>
  <c r="I3333" i="13"/>
  <c r="D3333" i="13"/>
  <c r="E3333" i="13" s="1"/>
  <c r="C3333" i="13"/>
  <c r="F3333" i="13" s="1"/>
  <c r="J3332" i="13"/>
  <c r="D3332" i="13"/>
  <c r="E3332" i="13" s="1"/>
  <c r="C3332" i="13"/>
  <c r="I3332" i="13" s="1"/>
  <c r="J3331" i="13"/>
  <c r="G3331" i="13"/>
  <c r="F3331" i="13"/>
  <c r="D3331" i="13"/>
  <c r="E3331" i="13" s="1"/>
  <c r="C3331" i="13"/>
  <c r="I3331" i="13" s="1"/>
  <c r="J3330" i="13"/>
  <c r="I3330" i="13"/>
  <c r="G3330" i="13"/>
  <c r="D3330" i="13"/>
  <c r="E3330" i="13" s="1"/>
  <c r="C3330" i="13"/>
  <c r="H3330" i="13" s="1"/>
  <c r="J3329" i="13"/>
  <c r="D3329" i="13"/>
  <c r="E3329" i="13" s="1"/>
  <c r="C3329" i="13"/>
  <c r="G3329" i="13" s="1"/>
  <c r="J3328" i="13"/>
  <c r="D3328" i="13"/>
  <c r="E3328" i="13" s="1"/>
  <c r="C3328" i="13"/>
  <c r="I3328" i="13" s="1"/>
  <c r="J3327" i="13"/>
  <c r="D3327" i="13"/>
  <c r="E3327" i="13" s="1"/>
  <c r="C3327" i="13"/>
  <c r="H3327" i="13" s="1"/>
  <c r="J3326" i="13"/>
  <c r="I3326" i="13"/>
  <c r="G3326" i="13"/>
  <c r="F3326" i="13"/>
  <c r="D3326" i="13"/>
  <c r="E3326" i="13" s="1"/>
  <c r="C3326" i="13"/>
  <c r="H3326" i="13" s="1"/>
  <c r="J3325" i="13"/>
  <c r="D3325" i="13"/>
  <c r="E3325" i="13" s="1"/>
  <c r="C3325" i="13"/>
  <c r="F3325" i="13" s="1"/>
  <c r="J3324" i="13"/>
  <c r="D3324" i="13"/>
  <c r="E3324" i="13" s="1"/>
  <c r="C3324" i="13"/>
  <c r="I3324" i="13" s="1"/>
  <c r="J3323" i="13"/>
  <c r="G3323" i="13"/>
  <c r="F3323" i="13"/>
  <c r="D3323" i="13"/>
  <c r="E3323" i="13" s="1"/>
  <c r="C3323" i="13"/>
  <c r="I3323" i="13" s="1"/>
  <c r="J3322" i="13"/>
  <c r="D3322" i="13"/>
  <c r="E3322" i="13" s="1"/>
  <c r="C3322" i="13"/>
  <c r="H3322" i="13" s="1"/>
  <c r="J3321" i="13"/>
  <c r="I3321" i="13"/>
  <c r="H3321" i="13"/>
  <c r="F3321" i="13"/>
  <c r="D3321" i="13"/>
  <c r="E3321" i="13" s="1"/>
  <c r="C3321" i="13"/>
  <c r="G3321" i="13" s="1"/>
  <c r="J3320" i="13"/>
  <c r="D3320" i="13"/>
  <c r="E3320" i="13" s="1"/>
  <c r="C3320" i="13"/>
  <c r="I3320" i="13" s="1"/>
  <c r="J3319" i="13"/>
  <c r="G3319" i="13"/>
  <c r="D3319" i="13"/>
  <c r="E3319" i="13" s="1"/>
  <c r="C3319" i="13"/>
  <c r="H3319" i="13" s="1"/>
  <c r="J3318" i="13"/>
  <c r="I3318" i="13"/>
  <c r="F3318" i="13"/>
  <c r="D3318" i="13"/>
  <c r="E3318" i="13" s="1"/>
  <c r="C3318" i="13"/>
  <c r="H3318" i="13" s="1"/>
  <c r="J3317" i="13"/>
  <c r="D3317" i="13"/>
  <c r="E3317" i="13" s="1"/>
  <c r="C3317" i="13"/>
  <c r="F3317" i="13" s="1"/>
  <c r="J3316" i="13"/>
  <c r="D3316" i="13"/>
  <c r="E3316" i="13" s="1"/>
  <c r="C3316" i="13"/>
  <c r="I3316" i="13" s="1"/>
  <c r="J3315" i="13"/>
  <c r="D3315" i="13"/>
  <c r="E3315" i="13" s="1"/>
  <c r="C3315" i="13"/>
  <c r="I3315" i="13" s="1"/>
  <c r="J3314" i="13"/>
  <c r="I3314" i="13"/>
  <c r="G3314" i="13"/>
  <c r="D3314" i="13"/>
  <c r="E3314" i="13" s="1"/>
  <c r="C3314" i="13"/>
  <c r="H3314" i="13" s="1"/>
  <c r="J3313" i="13"/>
  <c r="I3313" i="13"/>
  <c r="F3313" i="13"/>
  <c r="D3313" i="13"/>
  <c r="E3313" i="13" s="1"/>
  <c r="C3313" i="13"/>
  <c r="G3313" i="13" s="1"/>
  <c r="J3312" i="13"/>
  <c r="D3312" i="13"/>
  <c r="E3312" i="13" s="1"/>
  <c r="C3312" i="13"/>
  <c r="I3312" i="13" s="1"/>
  <c r="J3311" i="13"/>
  <c r="G3311" i="13"/>
  <c r="F3311" i="13"/>
  <c r="D3311" i="13"/>
  <c r="E3311" i="13" s="1"/>
  <c r="C3311" i="13"/>
  <c r="H3311" i="13" s="1"/>
  <c r="J3310" i="13"/>
  <c r="I3310" i="13"/>
  <c r="G3310" i="13"/>
  <c r="D3310" i="13"/>
  <c r="E3310" i="13" s="1"/>
  <c r="C3310" i="13"/>
  <c r="H3310" i="13" s="1"/>
  <c r="J3309" i="13"/>
  <c r="D3309" i="13"/>
  <c r="E3309" i="13" s="1"/>
  <c r="C3309" i="13"/>
  <c r="I3309" i="13" s="1"/>
  <c r="J3308" i="13"/>
  <c r="D3308" i="13"/>
  <c r="E3308" i="13" s="1"/>
  <c r="C3308" i="13"/>
  <c r="J3307" i="13"/>
  <c r="D3307" i="13"/>
  <c r="E3307" i="13" s="1"/>
  <c r="C3307" i="13"/>
  <c r="I3307" i="13" s="1"/>
  <c r="J3306" i="13"/>
  <c r="I3306" i="13"/>
  <c r="G3306" i="13"/>
  <c r="D3306" i="13"/>
  <c r="E3306" i="13" s="1"/>
  <c r="C3306" i="13"/>
  <c r="H3306" i="13" s="1"/>
  <c r="J3305" i="13"/>
  <c r="I3305" i="13"/>
  <c r="F3305" i="13"/>
  <c r="D3305" i="13"/>
  <c r="E3305" i="13" s="1"/>
  <c r="C3305" i="13"/>
  <c r="G3305" i="13" s="1"/>
  <c r="J3304" i="13"/>
  <c r="D3304" i="13"/>
  <c r="E3304" i="13" s="1"/>
  <c r="C3304" i="13"/>
  <c r="J3303" i="13"/>
  <c r="D3303" i="13"/>
  <c r="E3303" i="13" s="1"/>
  <c r="C3303" i="13"/>
  <c r="G3303" i="13" s="1"/>
  <c r="J3302" i="13"/>
  <c r="D3302" i="13"/>
  <c r="E3302" i="13" s="1"/>
  <c r="C3302" i="13"/>
  <c r="H3302" i="13" s="1"/>
  <c r="J3301" i="13"/>
  <c r="I3301" i="13"/>
  <c r="D3301" i="13"/>
  <c r="E3301" i="13" s="1"/>
  <c r="C3301" i="13"/>
  <c r="J3300" i="13"/>
  <c r="D3300" i="13"/>
  <c r="E3300" i="13" s="1"/>
  <c r="C3300" i="13"/>
  <c r="I3300" i="13" s="1"/>
  <c r="J3299" i="13"/>
  <c r="G3299" i="13"/>
  <c r="F3299" i="13"/>
  <c r="D3299" i="13"/>
  <c r="E3299" i="13" s="1"/>
  <c r="C3299" i="13"/>
  <c r="I3299" i="13" s="1"/>
  <c r="J3298" i="13"/>
  <c r="I3298" i="13"/>
  <c r="D3298" i="13"/>
  <c r="E3298" i="13" s="1"/>
  <c r="C3298" i="13"/>
  <c r="H3298" i="13" s="1"/>
  <c r="J3297" i="13"/>
  <c r="D3297" i="13"/>
  <c r="E3297" i="13" s="1"/>
  <c r="C3297" i="13"/>
  <c r="G3297" i="13" s="1"/>
  <c r="J3296" i="13"/>
  <c r="D3296" i="13"/>
  <c r="E3296" i="13" s="1"/>
  <c r="C3296" i="13"/>
  <c r="G3296" i="13" s="1"/>
  <c r="J3295" i="13"/>
  <c r="D3295" i="13"/>
  <c r="E3295" i="13" s="1"/>
  <c r="C3295" i="13"/>
  <c r="J3294" i="13"/>
  <c r="I3294" i="13"/>
  <c r="F3294" i="13"/>
  <c r="D3294" i="13"/>
  <c r="E3294" i="13" s="1"/>
  <c r="C3294" i="13"/>
  <c r="H3294" i="13" s="1"/>
  <c r="J3293" i="13"/>
  <c r="D3293" i="13"/>
  <c r="E3293" i="13" s="1"/>
  <c r="C3293" i="13"/>
  <c r="H3293" i="13" s="1"/>
  <c r="J3292" i="13"/>
  <c r="I3292" i="13"/>
  <c r="H3292" i="13"/>
  <c r="D3292" i="13"/>
  <c r="E3292" i="13" s="1"/>
  <c r="C3292" i="13"/>
  <c r="F3292" i="13" s="1"/>
  <c r="J3291" i="13"/>
  <c r="D3291" i="13"/>
  <c r="E3291" i="13" s="1"/>
  <c r="C3291" i="13"/>
  <c r="I3291" i="13" s="1"/>
  <c r="J3290" i="13"/>
  <c r="I3290" i="13"/>
  <c r="G3290" i="13"/>
  <c r="F3290" i="13"/>
  <c r="D3290" i="13"/>
  <c r="E3290" i="13" s="1"/>
  <c r="C3290" i="13"/>
  <c r="H3290" i="13" s="1"/>
  <c r="J3289" i="13"/>
  <c r="H3289" i="13"/>
  <c r="D3289" i="13"/>
  <c r="E3289" i="13" s="1"/>
  <c r="C3289" i="13"/>
  <c r="G3289" i="13" s="1"/>
  <c r="J3288" i="13"/>
  <c r="D3288" i="13"/>
  <c r="E3288" i="13" s="1"/>
  <c r="C3288" i="13"/>
  <c r="J3287" i="13"/>
  <c r="D3287" i="13"/>
  <c r="E3287" i="13" s="1"/>
  <c r="C3287" i="13"/>
  <c r="G3287" i="13" s="1"/>
  <c r="J3286" i="13"/>
  <c r="I3286" i="13"/>
  <c r="G3286" i="13"/>
  <c r="F3286" i="13"/>
  <c r="D3286" i="13"/>
  <c r="E3286" i="13" s="1"/>
  <c r="C3286" i="13"/>
  <c r="H3286" i="13" s="1"/>
  <c r="J3285" i="13"/>
  <c r="D3285" i="13"/>
  <c r="E3285" i="13" s="1"/>
  <c r="C3285" i="13"/>
  <c r="J3284" i="13"/>
  <c r="I3284" i="13"/>
  <c r="H3284" i="13"/>
  <c r="D3284" i="13"/>
  <c r="E3284" i="13" s="1"/>
  <c r="C3284" i="13"/>
  <c r="F3284" i="13" s="1"/>
  <c r="J3283" i="13"/>
  <c r="H3283" i="13"/>
  <c r="D3283" i="13"/>
  <c r="E3283" i="13" s="1"/>
  <c r="C3283" i="13"/>
  <c r="I3283" i="13" s="1"/>
  <c r="J3282" i="13"/>
  <c r="I3282" i="13"/>
  <c r="F3282" i="13"/>
  <c r="D3282" i="13"/>
  <c r="E3282" i="13" s="1"/>
  <c r="C3282" i="13"/>
  <c r="H3282" i="13" s="1"/>
  <c r="J3281" i="13"/>
  <c r="D3281" i="13"/>
  <c r="E3281" i="13" s="1"/>
  <c r="C3281" i="13"/>
  <c r="G3281" i="13" s="1"/>
  <c r="J3280" i="13"/>
  <c r="H3280" i="13"/>
  <c r="D3280" i="13"/>
  <c r="E3280" i="13" s="1"/>
  <c r="C3280" i="13"/>
  <c r="F3280" i="13" s="1"/>
  <c r="J3279" i="13"/>
  <c r="H3279" i="13"/>
  <c r="F3279" i="13"/>
  <c r="D3279" i="13"/>
  <c r="E3279" i="13" s="1"/>
  <c r="C3279" i="13"/>
  <c r="I3279" i="13" s="1"/>
  <c r="J3278" i="13"/>
  <c r="I3278" i="13"/>
  <c r="D3278" i="13"/>
  <c r="E3278" i="13" s="1"/>
  <c r="C3278" i="13"/>
  <c r="H3278" i="13" s="1"/>
  <c r="J3277" i="13"/>
  <c r="D3277" i="13"/>
  <c r="E3277" i="13" s="1"/>
  <c r="C3277" i="13"/>
  <c r="G3277" i="13" s="1"/>
  <c r="J3276" i="13"/>
  <c r="D3276" i="13"/>
  <c r="E3276" i="13" s="1"/>
  <c r="C3276" i="13"/>
  <c r="F3276" i="13" s="1"/>
  <c r="J3275" i="13"/>
  <c r="H3275" i="13"/>
  <c r="G3275" i="13"/>
  <c r="D3275" i="13"/>
  <c r="E3275" i="13" s="1"/>
  <c r="C3275" i="13"/>
  <c r="F3275" i="13" s="1"/>
  <c r="J3274" i="13"/>
  <c r="D3274" i="13"/>
  <c r="E3274" i="13" s="1"/>
  <c r="C3274" i="13"/>
  <c r="F3274" i="13" s="1"/>
  <c r="J3273" i="13"/>
  <c r="D3273" i="13"/>
  <c r="E3273" i="13" s="1"/>
  <c r="C3273" i="13"/>
  <c r="F3273" i="13" s="1"/>
  <c r="J3272" i="13"/>
  <c r="G3272" i="13"/>
  <c r="D3272" i="13"/>
  <c r="E3272" i="13" s="1"/>
  <c r="C3272" i="13"/>
  <c r="F3272" i="13" s="1"/>
  <c r="J3271" i="13"/>
  <c r="D3271" i="13"/>
  <c r="E3271" i="13" s="1"/>
  <c r="C3271" i="13"/>
  <c r="F3271" i="13" s="1"/>
  <c r="J3270" i="13"/>
  <c r="I3270" i="13"/>
  <c r="H3270" i="13"/>
  <c r="D3270" i="13"/>
  <c r="E3270" i="13" s="1"/>
  <c r="C3270" i="13"/>
  <c r="F3270" i="13" s="1"/>
  <c r="J3269" i="13"/>
  <c r="D3269" i="13"/>
  <c r="E3269" i="13" s="1"/>
  <c r="C3269" i="13"/>
  <c r="F3269" i="13" s="1"/>
  <c r="J3268" i="13"/>
  <c r="I3268" i="13"/>
  <c r="D3268" i="13"/>
  <c r="E3268" i="13" s="1"/>
  <c r="C3268" i="13"/>
  <c r="F3268" i="13" s="1"/>
  <c r="J3267" i="13"/>
  <c r="G3267" i="13"/>
  <c r="D3267" i="13"/>
  <c r="E3267" i="13" s="1"/>
  <c r="C3267" i="13"/>
  <c r="F3267" i="13" s="1"/>
  <c r="J3266" i="13"/>
  <c r="I3266" i="13"/>
  <c r="E3266" i="13"/>
  <c r="D3266" i="13"/>
  <c r="C3266" i="13"/>
  <c r="F3266" i="13" s="1"/>
  <c r="J3265" i="13"/>
  <c r="I3265" i="13"/>
  <c r="D3265" i="13"/>
  <c r="E3265" i="13" s="1"/>
  <c r="C3265" i="13"/>
  <c r="F3265" i="13" s="1"/>
  <c r="J3264" i="13"/>
  <c r="G3264" i="13"/>
  <c r="D3264" i="13"/>
  <c r="E3264" i="13" s="1"/>
  <c r="C3264" i="13"/>
  <c r="F3264" i="13" s="1"/>
  <c r="J3263" i="13"/>
  <c r="E3263" i="13"/>
  <c r="D3263" i="13"/>
  <c r="C3263" i="13"/>
  <c r="F3263" i="13" s="1"/>
  <c r="J3262" i="13"/>
  <c r="I3262" i="13"/>
  <c r="G3262" i="13"/>
  <c r="D3262" i="13"/>
  <c r="E3262" i="13" s="1"/>
  <c r="C3262" i="13"/>
  <c r="F3262" i="13" s="1"/>
  <c r="J3261" i="13"/>
  <c r="D3261" i="13"/>
  <c r="E3261" i="13" s="1"/>
  <c r="C3261" i="13"/>
  <c r="J3260" i="13"/>
  <c r="H3260" i="13"/>
  <c r="E3260" i="13"/>
  <c r="D3260" i="13"/>
  <c r="C3260" i="13"/>
  <c r="F3260" i="13" s="1"/>
  <c r="J3259" i="13"/>
  <c r="H3259" i="13"/>
  <c r="G3259" i="13"/>
  <c r="D3259" i="13"/>
  <c r="E3259" i="13" s="1"/>
  <c r="C3259" i="13"/>
  <c r="F3259" i="13" s="1"/>
  <c r="J3258" i="13"/>
  <c r="D3258" i="13"/>
  <c r="E3258" i="13" s="1"/>
  <c r="C3258" i="13"/>
  <c r="F3258" i="13" s="1"/>
  <c r="J3257" i="13"/>
  <c r="H3257" i="13"/>
  <c r="D3257" i="13"/>
  <c r="E3257" i="13" s="1"/>
  <c r="C3257" i="13"/>
  <c r="F3257" i="13" s="1"/>
  <c r="J3256" i="13"/>
  <c r="D3256" i="13"/>
  <c r="E3256" i="13" s="1"/>
  <c r="C3256" i="13"/>
  <c r="G3256" i="13" s="1"/>
  <c r="J3255" i="13"/>
  <c r="I3255" i="13"/>
  <c r="E3255" i="13"/>
  <c r="D3255" i="13"/>
  <c r="C3255" i="13"/>
  <c r="F3255" i="13" s="1"/>
  <c r="J3254" i="13"/>
  <c r="D3254" i="13"/>
  <c r="E3254" i="13" s="1"/>
  <c r="C3254" i="13"/>
  <c r="F3254" i="13" s="1"/>
  <c r="J3253" i="13"/>
  <c r="D3253" i="13"/>
  <c r="E3253" i="13" s="1"/>
  <c r="C3253" i="13"/>
  <c r="I3253" i="13" s="1"/>
  <c r="J3252" i="13"/>
  <c r="H3252" i="13"/>
  <c r="E3252" i="13"/>
  <c r="D3252" i="13"/>
  <c r="C3252" i="13"/>
  <c r="F3252" i="13" s="1"/>
  <c r="J3251" i="13"/>
  <c r="H3251" i="13"/>
  <c r="G3251" i="13"/>
  <c r="D3251" i="13"/>
  <c r="E3251" i="13" s="1"/>
  <c r="C3251" i="13"/>
  <c r="F3251" i="13" s="1"/>
  <c r="J3250" i="13"/>
  <c r="D3250" i="13"/>
  <c r="E3250" i="13" s="1"/>
  <c r="C3250" i="13"/>
  <c r="I3250" i="13" s="1"/>
  <c r="J3249" i="13"/>
  <c r="H3249" i="13"/>
  <c r="E3249" i="13"/>
  <c r="D3249" i="13"/>
  <c r="C3249" i="13"/>
  <c r="F3249" i="13" s="1"/>
  <c r="J3248" i="13"/>
  <c r="D3248" i="13"/>
  <c r="E3248" i="13" s="1"/>
  <c r="C3248" i="13"/>
  <c r="J3247" i="13"/>
  <c r="I3247" i="13"/>
  <c r="E3247" i="13"/>
  <c r="D3247" i="13"/>
  <c r="C3247" i="13"/>
  <c r="J3246" i="13"/>
  <c r="D3246" i="13"/>
  <c r="E3246" i="13" s="1"/>
  <c r="C3246" i="13"/>
  <c r="F3246" i="13" s="1"/>
  <c r="J3245" i="13"/>
  <c r="I3245" i="13"/>
  <c r="G3245" i="13"/>
  <c r="E3245" i="13"/>
  <c r="D3245" i="13"/>
  <c r="C3245" i="13"/>
  <c r="J3244" i="13"/>
  <c r="I3244" i="13"/>
  <c r="D3244" i="13"/>
  <c r="E3244" i="13" s="1"/>
  <c r="C3244" i="13"/>
  <c r="F3244" i="13" s="1"/>
  <c r="J3243" i="13"/>
  <c r="G3243" i="13"/>
  <c r="D3243" i="13"/>
  <c r="E3243" i="13" s="1"/>
  <c r="C3243" i="13"/>
  <c r="F3243" i="13" s="1"/>
  <c r="J3242" i="13"/>
  <c r="D3242" i="13"/>
  <c r="E3242" i="13" s="1"/>
  <c r="C3242" i="13"/>
  <c r="I3242" i="13" s="1"/>
  <c r="J3241" i="13"/>
  <c r="I3241" i="13"/>
  <c r="H3241" i="13"/>
  <c r="D3241" i="13"/>
  <c r="E3241" i="13" s="1"/>
  <c r="C3241" i="13"/>
  <c r="F3241" i="13" s="1"/>
  <c r="J3240" i="13"/>
  <c r="D3240" i="13"/>
  <c r="E3240" i="13" s="1"/>
  <c r="C3240" i="13"/>
  <c r="J3239" i="13"/>
  <c r="I3239" i="13"/>
  <c r="E3239" i="13"/>
  <c r="D3239" i="13"/>
  <c r="C3239" i="13"/>
  <c r="J3238" i="13"/>
  <c r="D3238" i="13"/>
  <c r="E3238" i="13" s="1"/>
  <c r="C3238" i="13"/>
  <c r="F3238" i="13" s="1"/>
  <c r="J3237" i="13"/>
  <c r="D3237" i="13"/>
  <c r="E3237" i="13" s="1"/>
  <c r="C3237" i="13"/>
  <c r="I3237" i="13" s="1"/>
  <c r="J3236" i="13"/>
  <c r="I3236" i="13"/>
  <c r="H3236" i="13"/>
  <c r="E3236" i="13"/>
  <c r="D3236" i="13"/>
  <c r="C3236" i="13"/>
  <c r="F3236" i="13" s="1"/>
  <c r="J3235" i="13"/>
  <c r="D3235" i="13"/>
  <c r="E3235" i="13" s="1"/>
  <c r="C3235" i="13"/>
  <c r="F3235" i="13" s="1"/>
  <c r="J3234" i="13"/>
  <c r="D3234" i="13"/>
  <c r="E3234" i="13" s="1"/>
  <c r="C3234" i="13"/>
  <c r="I3234" i="13" s="1"/>
  <c r="J3233" i="13"/>
  <c r="I3233" i="13"/>
  <c r="H3233" i="13"/>
  <c r="E3233" i="13"/>
  <c r="D3233" i="13"/>
  <c r="C3233" i="13"/>
  <c r="F3233" i="13" s="1"/>
  <c r="J3232" i="13"/>
  <c r="D3232" i="13"/>
  <c r="E3232" i="13" s="1"/>
  <c r="C3232" i="13"/>
  <c r="J3231" i="13"/>
  <c r="I3231" i="13"/>
  <c r="E3231" i="13"/>
  <c r="D3231" i="13"/>
  <c r="C3231" i="13"/>
  <c r="J3230" i="13"/>
  <c r="I3230" i="13"/>
  <c r="G3230" i="13"/>
  <c r="D3230" i="13"/>
  <c r="E3230" i="13" s="1"/>
  <c r="C3230" i="13"/>
  <c r="F3230" i="13" s="1"/>
  <c r="J3229" i="13"/>
  <c r="G3229" i="13"/>
  <c r="E3229" i="13"/>
  <c r="D3229" i="13"/>
  <c r="C3229" i="13"/>
  <c r="I3229" i="13" s="1"/>
  <c r="J3228" i="13"/>
  <c r="I3228" i="13"/>
  <c r="D3228" i="13"/>
  <c r="E3228" i="13" s="1"/>
  <c r="C3228" i="13"/>
  <c r="G3228" i="13" s="1"/>
  <c r="J3227" i="13"/>
  <c r="D3227" i="13"/>
  <c r="E3227" i="13" s="1"/>
  <c r="C3227" i="13"/>
  <c r="G3227" i="13" s="1"/>
  <c r="J3226" i="13"/>
  <c r="D3226" i="13"/>
  <c r="E3226" i="13" s="1"/>
  <c r="C3226" i="13"/>
  <c r="G3226" i="13" s="1"/>
  <c r="J3225" i="13"/>
  <c r="D3225" i="13"/>
  <c r="E3225" i="13" s="1"/>
  <c r="C3225" i="13"/>
  <c r="G3225" i="13" s="1"/>
  <c r="J3224" i="13"/>
  <c r="F3224" i="13"/>
  <c r="E3224" i="13"/>
  <c r="D3224" i="13"/>
  <c r="C3224" i="13"/>
  <c r="G3224" i="13" s="1"/>
  <c r="J3223" i="13"/>
  <c r="D3223" i="13"/>
  <c r="E3223" i="13" s="1"/>
  <c r="C3223" i="13"/>
  <c r="G3223" i="13" s="1"/>
  <c r="J3222" i="13"/>
  <c r="F3222" i="13"/>
  <c r="E3222" i="13"/>
  <c r="D3222" i="13"/>
  <c r="C3222" i="13"/>
  <c r="G3222" i="13" s="1"/>
  <c r="J3221" i="13"/>
  <c r="F3221" i="13"/>
  <c r="E3221" i="13"/>
  <c r="D3221" i="13"/>
  <c r="C3221" i="13"/>
  <c r="G3221" i="13" s="1"/>
  <c r="J3220" i="13"/>
  <c r="D3220" i="13"/>
  <c r="E3220" i="13" s="1"/>
  <c r="C3220" i="13"/>
  <c r="G3220" i="13" s="1"/>
  <c r="J3219" i="13"/>
  <c r="D3219" i="13"/>
  <c r="E3219" i="13" s="1"/>
  <c r="C3219" i="13"/>
  <c r="G3219" i="13" s="1"/>
  <c r="J3218" i="13"/>
  <c r="D3218" i="13"/>
  <c r="E3218" i="13" s="1"/>
  <c r="C3218" i="13"/>
  <c r="G3218" i="13" s="1"/>
  <c r="J3217" i="13"/>
  <c r="H3217" i="13"/>
  <c r="F3217" i="13"/>
  <c r="D3217" i="13"/>
  <c r="E3217" i="13" s="1"/>
  <c r="C3217" i="13"/>
  <c r="G3217" i="13" s="1"/>
  <c r="J3216" i="13"/>
  <c r="I3216" i="13"/>
  <c r="F3216" i="13"/>
  <c r="D3216" i="13"/>
  <c r="E3216" i="13" s="1"/>
  <c r="C3216" i="13"/>
  <c r="G3216" i="13" s="1"/>
  <c r="J3215" i="13"/>
  <c r="D3215" i="13"/>
  <c r="E3215" i="13" s="1"/>
  <c r="C3215" i="13"/>
  <c r="G3215" i="13" s="1"/>
  <c r="J3214" i="13"/>
  <c r="H3214" i="13"/>
  <c r="F3214" i="13"/>
  <c r="D3214" i="13"/>
  <c r="E3214" i="13" s="1"/>
  <c r="C3214" i="13"/>
  <c r="G3214" i="13" s="1"/>
  <c r="J3213" i="13"/>
  <c r="F3213" i="13"/>
  <c r="E3213" i="13"/>
  <c r="D3213" i="13"/>
  <c r="C3213" i="13"/>
  <c r="G3213" i="13" s="1"/>
  <c r="J3212" i="13"/>
  <c r="D3212" i="13"/>
  <c r="E3212" i="13" s="1"/>
  <c r="C3212" i="13"/>
  <c r="G3212" i="13" s="1"/>
  <c r="J3211" i="13"/>
  <c r="D3211" i="13"/>
  <c r="E3211" i="13" s="1"/>
  <c r="C3211" i="13"/>
  <c r="G3211" i="13" s="1"/>
  <c r="J3210" i="13"/>
  <c r="E3210" i="13"/>
  <c r="D3210" i="13"/>
  <c r="C3210" i="13"/>
  <c r="G3210" i="13" s="1"/>
  <c r="J3209" i="13"/>
  <c r="I3209" i="13"/>
  <c r="F3209" i="13"/>
  <c r="D3209" i="13"/>
  <c r="E3209" i="13" s="1"/>
  <c r="C3209" i="13"/>
  <c r="G3209" i="13" s="1"/>
  <c r="J3208" i="13"/>
  <c r="I3208" i="13"/>
  <c r="F3208" i="13"/>
  <c r="D3208" i="13"/>
  <c r="E3208" i="13" s="1"/>
  <c r="C3208" i="13"/>
  <c r="G3208" i="13" s="1"/>
  <c r="J3207" i="13"/>
  <c r="I3207" i="13"/>
  <c r="D3207" i="13"/>
  <c r="E3207" i="13" s="1"/>
  <c r="C3207" i="13"/>
  <c r="G3207" i="13" s="1"/>
  <c r="J3206" i="13"/>
  <c r="F3206" i="13"/>
  <c r="D3206" i="13"/>
  <c r="E3206" i="13" s="1"/>
  <c r="C3206" i="13"/>
  <c r="G3206" i="13" s="1"/>
  <c r="J3205" i="13"/>
  <c r="F3205" i="13"/>
  <c r="E3205" i="13"/>
  <c r="D3205" i="13"/>
  <c r="C3205" i="13"/>
  <c r="G3205" i="13" s="1"/>
  <c r="J3204" i="13"/>
  <c r="I3204" i="13"/>
  <c r="H3204" i="13"/>
  <c r="D3204" i="13"/>
  <c r="E3204" i="13" s="1"/>
  <c r="C3204" i="13"/>
  <c r="G3204" i="13" s="1"/>
  <c r="J3203" i="13"/>
  <c r="D3203" i="13"/>
  <c r="E3203" i="13" s="1"/>
  <c r="C3203" i="13"/>
  <c r="G3203" i="13" s="1"/>
  <c r="J3202" i="13"/>
  <c r="E3202" i="13"/>
  <c r="D3202" i="13"/>
  <c r="C3202" i="13"/>
  <c r="G3202" i="13" s="1"/>
  <c r="J3201" i="13"/>
  <c r="D3201" i="13"/>
  <c r="E3201" i="13" s="1"/>
  <c r="C3201" i="13"/>
  <c r="G3201" i="13" s="1"/>
  <c r="J3200" i="13"/>
  <c r="D3200" i="13"/>
  <c r="E3200" i="13" s="1"/>
  <c r="C3200" i="13"/>
  <c r="G3200" i="13" s="1"/>
  <c r="J3199" i="13"/>
  <c r="I3199" i="13"/>
  <c r="H3199" i="13"/>
  <c r="E3199" i="13"/>
  <c r="D3199" i="13"/>
  <c r="C3199" i="13"/>
  <c r="G3199" i="13" s="1"/>
  <c r="J3198" i="13"/>
  <c r="D3198" i="13"/>
  <c r="E3198" i="13" s="1"/>
  <c r="C3198" i="13"/>
  <c r="G3198" i="13" s="1"/>
  <c r="J3197" i="13"/>
  <c r="D3197" i="13"/>
  <c r="E3197" i="13" s="1"/>
  <c r="C3197" i="13"/>
  <c r="G3197" i="13" s="1"/>
  <c r="J3196" i="13"/>
  <c r="H3196" i="13"/>
  <c r="D3196" i="13"/>
  <c r="E3196" i="13" s="1"/>
  <c r="C3196" i="13"/>
  <c r="G3196" i="13" s="1"/>
  <c r="J3195" i="13"/>
  <c r="D3195" i="13"/>
  <c r="E3195" i="13" s="1"/>
  <c r="C3195" i="13"/>
  <c r="G3195" i="13" s="1"/>
  <c r="J3194" i="13"/>
  <c r="D3194" i="13"/>
  <c r="E3194" i="13" s="1"/>
  <c r="C3194" i="13"/>
  <c r="G3194" i="13" s="1"/>
  <c r="J3193" i="13"/>
  <c r="H3193" i="13"/>
  <c r="D3193" i="13"/>
  <c r="E3193" i="13" s="1"/>
  <c r="C3193" i="13"/>
  <c r="G3193" i="13" s="1"/>
  <c r="J3192" i="13"/>
  <c r="D3192" i="13"/>
  <c r="E3192" i="13" s="1"/>
  <c r="C3192" i="13"/>
  <c r="G3192" i="13" s="1"/>
  <c r="J3191" i="13"/>
  <c r="H3191" i="13"/>
  <c r="E3191" i="13"/>
  <c r="D3191" i="13"/>
  <c r="C3191" i="13"/>
  <c r="G3191" i="13" s="1"/>
  <c r="J3190" i="13"/>
  <c r="H3190" i="13"/>
  <c r="D3190" i="13"/>
  <c r="E3190" i="13" s="1"/>
  <c r="C3190" i="13"/>
  <c r="G3190" i="13" s="1"/>
  <c r="J3189" i="13"/>
  <c r="E3189" i="13"/>
  <c r="D3189" i="13"/>
  <c r="C3189" i="13"/>
  <c r="G3189" i="13" s="1"/>
  <c r="J3188" i="13"/>
  <c r="D3188" i="13"/>
  <c r="E3188" i="13" s="1"/>
  <c r="C3188" i="13"/>
  <c r="G3188" i="13" s="1"/>
  <c r="J3187" i="13"/>
  <c r="D3187" i="13"/>
  <c r="E3187" i="13" s="1"/>
  <c r="C3187" i="13"/>
  <c r="G3187" i="13" s="1"/>
  <c r="J3186" i="13"/>
  <c r="D3186" i="13"/>
  <c r="E3186" i="13" s="1"/>
  <c r="C3186" i="13"/>
  <c r="G3186" i="13" s="1"/>
  <c r="J3185" i="13"/>
  <c r="I3185" i="13"/>
  <c r="H3185" i="13"/>
  <c r="F3185" i="13"/>
  <c r="D3185" i="13"/>
  <c r="E3185" i="13" s="1"/>
  <c r="C3185" i="13"/>
  <c r="G3185" i="13" s="1"/>
  <c r="J3184" i="13"/>
  <c r="I3184" i="13"/>
  <c r="F3184" i="13"/>
  <c r="D3184" i="13"/>
  <c r="E3184" i="13" s="1"/>
  <c r="C3184" i="13"/>
  <c r="G3184" i="13" s="1"/>
  <c r="J3183" i="13"/>
  <c r="I3183" i="13"/>
  <c r="D3183" i="13"/>
  <c r="E3183" i="13" s="1"/>
  <c r="C3183" i="13"/>
  <c r="G3183" i="13" s="1"/>
  <c r="J3182" i="13"/>
  <c r="H3182" i="13"/>
  <c r="F3182" i="13"/>
  <c r="D3182" i="13"/>
  <c r="E3182" i="13" s="1"/>
  <c r="C3182" i="13"/>
  <c r="G3182" i="13" s="1"/>
  <c r="J3181" i="13"/>
  <c r="E3181" i="13"/>
  <c r="D3181" i="13"/>
  <c r="C3181" i="13"/>
  <c r="G3181" i="13" s="1"/>
  <c r="J3180" i="13"/>
  <c r="I3180" i="13"/>
  <c r="D3180" i="13"/>
  <c r="E3180" i="13" s="1"/>
  <c r="C3180" i="13"/>
  <c r="G3180" i="13" s="1"/>
  <c r="J3179" i="13"/>
  <c r="D3179" i="13"/>
  <c r="E3179" i="13" s="1"/>
  <c r="C3179" i="13"/>
  <c r="G3179" i="13" s="1"/>
  <c r="J3178" i="13"/>
  <c r="I3178" i="13"/>
  <c r="E3178" i="13"/>
  <c r="D3178" i="13"/>
  <c r="C3178" i="13"/>
  <c r="G3178" i="13" s="1"/>
  <c r="J3177" i="13"/>
  <c r="D3177" i="13"/>
  <c r="E3177" i="13" s="1"/>
  <c r="C3177" i="13"/>
  <c r="G3177" i="13" s="1"/>
  <c r="J3176" i="13"/>
  <c r="I3176" i="13"/>
  <c r="F3176" i="13"/>
  <c r="D3176" i="13"/>
  <c r="E3176" i="13" s="1"/>
  <c r="C3176" i="13"/>
  <c r="G3176" i="13" s="1"/>
  <c r="J3175" i="13"/>
  <c r="D3175" i="13"/>
  <c r="E3175" i="13" s="1"/>
  <c r="C3175" i="13"/>
  <c r="J3174" i="13"/>
  <c r="D3174" i="13"/>
  <c r="E3174" i="13" s="1"/>
  <c r="C3174" i="13"/>
  <c r="G3174" i="13" s="1"/>
  <c r="J3173" i="13"/>
  <c r="D3173" i="13"/>
  <c r="E3173" i="13" s="1"/>
  <c r="C3173" i="13"/>
  <c r="G3173" i="13" s="1"/>
  <c r="J3172" i="13"/>
  <c r="I3172" i="13"/>
  <c r="H3172" i="13"/>
  <c r="D3172" i="13"/>
  <c r="E3172" i="13" s="1"/>
  <c r="C3172" i="13"/>
  <c r="G3172" i="13" s="1"/>
  <c r="J3171" i="13"/>
  <c r="D3171" i="13"/>
  <c r="E3171" i="13" s="1"/>
  <c r="C3171" i="13"/>
  <c r="J3170" i="13"/>
  <c r="I3170" i="13"/>
  <c r="E3170" i="13"/>
  <c r="D3170" i="13"/>
  <c r="C3170" i="13"/>
  <c r="G3170" i="13" s="1"/>
  <c r="J3169" i="13"/>
  <c r="I3169" i="13"/>
  <c r="D3169" i="13"/>
  <c r="E3169" i="13" s="1"/>
  <c r="C3169" i="13"/>
  <c r="G3169" i="13" s="1"/>
  <c r="J3168" i="13"/>
  <c r="F3168" i="13"/>
  <c r="D3168" i="13"/>
  <c r="E3168" i="13" s="1"/>
  <c r="C3168" i="13"/>
  <c r="G3168" i="13" s="1"/>
  <c r="J3167" i="13"/>
  <c r="H3167" i="13"/>
  <c r="E3167" i="13"/>
  <c r="D3167" i="13"/>
  <c r="C3167" i="13"/>
  <c r="G3167" i="13" s="1"/>
  <c r="J3166" i="13"/>
  <c r="D3166" i="13"/>
  <c r="E3166" i="13" s="1"/>
  <c r="C3166" i="13"/>
  <c r="G3166" i="13" s="1"/>
  <c r="J3165" i="13"/>
  <c r="D3165" i="13"/>
  <c r="E3165" i="13" s="1"/>
  <c r="C3165" i="13"/>
  <c r="J3164" i="13"/>
  <c r="D3164" i="13"/>
  <c r="E3164" i="13" s="1"/>
  <c r="C3164" i="13"/>
  <c r="G3164" i="13" s="1"/>
  <c r="J3163" i="13"/>
  <c r="D3163" i="13"/>
  <c r="E3163" i="13" s="1"/>
  <c r="C3163" i="13"/>
  <c r="J3162" i="13"/>
  <c r="D3162" i="13"/>
  <c r="E3162" i="13" s="1"/>
  <c r="C3162" i="13"/>
  <c r="G3162" i="13" s="1"/>
  <c r="J3161" i="13"/>
  <c r="I3161" i="13"/>
  <c r="H3161" i="13"/>
  <c r="F3161" i="13"/>
  <c r="D3161" i="13"/>
  <c r="E3161" i="13" s="1"/>
  <c r="C3161" i="13"/>
  <c r="G3161" i="13" s="1"/>
  <c r="J3160" i="13"/>
  <c r="D3160" i="13"/>
  <c r="E3160" i="13" s="1"/>
  <c r="C3160" i="13"/>
  <c r="J3159" i="13"/>
  <c r="I3159" i="13"/>
  <c r="D3159" i="13"/>
  <c r="E3159" i="13" s="1"/>
  <c r="C3159" i="13"/>
  <c r="G3159" i="13" s="1"/>
  <c r="J3158" i="13"/>
  <c r="F3158" i="13"/>
  <c r="D3158" i="13"/>
  <c r="E3158" i="13" s="1"/>
  <c r="C3158" i="13"/>
  <c r="G3158" i="13" s="1"/>
  <c r="J3157" i="13"/>
  <c r="D3157" i="13"/>
  <c r="E3157" i="13" s="1"/>
  <c r="C3157" i="13"/>
  <c r="J3156" i="13"/>
  <c r="I3156" i="13"/>
  <c r="H3156" i="13"/>
  <c r="D3156" i="13"/>
  <c r="E3156" i="13" s="1"/>
  <c r="C3156" i="13"/>
  <c r="G3156" i="13" s="1"/>
  <c r="J3155" i="13"/>
  <c r="F3155" i="13"/>
  <c r="D3155" i="13"/>
  <c r="E3155" i="13" s="1"/>
  <c r="C3155" i="13"/>
  <c r="J3154" i="13"/>
  <c r="I3154" i="13"/>
  <c r="E3154" i="13"/>
  <c r="D3154" i="13"/>
  <c r="C3154" i="13"/>
  <c r="G3154" i="13" s="1"/>
  <c r="J3153" i="13"/>
  <c r="I3153" i="13"/>
  <c r="F3153" i="13"/>
  <c r="D3153" i="13"/>
  <c r="E3153" i="13" s="1"/>
  <c r="C3153" i="13"/>
  <c r="G3153" i="13" s="1"/>
  <c r="J3152" i="13"/>
  <c r="I3152" i="13"/>
  <c r="F3152" i="13"/>
  <c r="D3152" i="13"/>
  <c r="E3152" i="13" s="1"/>
  <c r="C3152" i="13"/>
  <c r="J3151" i="13"/>
  <c r="I3151" i="13"/>
  <c r="D3151" i="13"/>
  <c r="E3151" i="13" s="1"/>
  <c r="C3151" i="13"/>
  <c r="G3151" i="13" s="1"/>
  <c r="J3150" i="13"/>
  <c r="F3150" i="13"/>
  <c r="D3150" i="13"/>
  <c r="E3150" i="13" s="1"/>
  <c r="C3150" i="13"/>
  <c r="G3150" i="13" s="1"/>
  <c r="J3149" i="13"/>
  <c r="I3149" i="13"/>
  <c r="E3149" i="13"/>
  <c r="D3149" i="13"/>
  <c r="C3149" i="13"/>
  <c r="F3149" i="13" s="1"/>
  <c r="J3148" i="13"/>
  <c r="I3148" i="13"/>
  <c r="D3148" i="13"/>
  <c r="E3148" i="13" s="1"/>
  <c r="C3148" i="13"/>
  <c r="J3147" i="13"/>
  <c r="D3147" i="13"/>
  <c r="E3147" i="13" s="1"/>
  <c r="C3147" i="13"/>
  <c r="J3146" i="13"/>
  <c r="D3146" i="13"/>
  <c r="E3146" i="13" s="1"/>
  <c r="C3146" i="13"/>
  <c r="I3146" i="13" s="1"/>
  <c r="J3145" i="13"/>
  <c r="I3145" i="13"/>
  <c r="H3145" i="13"/>
  <c r="F3145" i="13"/>
  <c r="D3145" i="13"/>
  <c r="E3145" i="13" s="1"/>
  <c r="C3145" i="13"/>
  <c r="G3145" i="13" s="1"/>
  <c r="J3144" i="13"/>
  <c r="D3144" i="13"/>
  <c r="E3144" i="13" s="1"/>
  <c r="C3144" i="13"/>
  <c r="I3144" i="13" s="1"/>
  <c r="J3143" i="13"/>
  <c r="I3143" i="13"/>
  <c r="H3143" i="13"/>
  <c r="E3143" i="13"/>
  <c r="D3143" i="13"/>
  <c r="C3143" i="13"/>
  <c r="G3143" i="13" s="1"/>
  <c r="J3142" i="13"/>
  <c r="D3142" i="13"/>
  <c r="E3142" i="13" s="1"/>
  <c r="C3142" i="13"/>
  <c r="J3141" i="13"/>
  <c r="F3141" i="13"/>
  <c r="E3141" i="13"/>
  <c r="D3141" i="13"/>
  <c r="C3141" i="13"/>
  <c r="I3141" i="13" s="1"/>
  <c r="J3140" i="13"/>
  <c r="I3140" i="13"/>
  <c r="H3140" i="13"/>
  <c r="D3140" i="13"/>
  <c r="E3140" i="13" s="1"/>
  <c r="C3140" i="13"/>
  <c r="G3140" i="13" s="1"/>
  <c r="J3139" i="13"/>
  <c r="D3139" i="13"/>
  <c r="E3139" i="13" s="1"/>
  <c r="C3139" i="13"/>
  <c r="J3138" i="13"/>
  <c r="E3138" i="13"/>
  <c r="D3138" i="13"/>
  <c r="C3138" i="13"/>
  <c r="I3138" i="13" s="1"/>
  <c r="J3137" i="13"/>
  <c r="I3137" i="13"/>
  <c r="D3137" i="13"/>
  <c r="E3137" i="13" s="1"/>
  <c r="C3137" i="13"/>
  <c r="J3136" i="13"/>
  <c r="D3136" i="13"/>
  <c r="E3136" i="13" s="1"/>
  <c r="C3136" i="13"/>
  <c r="I3136" i="13" s="1"/>
  <c r="J3135" i="13"/>
  <c r="H3135" i="13"/>
  <c r="E3135" i="13"/>
  <c r="D3135" i="13"/>
  <c r="C3135" i="13"/>
  <c r="G3135" i="13" s="1"/>
  <c r="J3134" i="13"/>
  <c r="H3134" i="13"/>
  <c r="F3134" i="13"/>
  <c r="D3134" i="13"/>
  <c r="E3134" i="13" s="1"/>
  <c r="C3134" i="13"/>
  <c r="G3134" i="13" s="1"/>
  <c r="J3133" i="13"/>
  <c r="E3133" i="13"/>
  <c r="D3133" i="13"/>
  <c r="C3133" i="13"/>
  <c r="J3132" i="13"/>
  <c r="I3132" i="13"/>
  <c r="D3132" i="13"/>
  <c r="E3132" i="13" s="1"/>
  <c r="C3132" i="13"/>
  <c r="G3132" i="13" s="1"/>
  <c r="J3131" i="13"/>
  <c r="D3131" i="13"/>
  <c r="E3131" i="13" s="1"/>
  <c r="C3131" i="13"/>
  <c r="F3131" i="13" s="1"/>
  <c r="J3130" i="13"/>
  <c r="I3130" i="13"/>
  <c r="E3130" i="13"/>
  <c r="D3130" i="13"/>
  <c r="C3130" i="13"/>
  <c r="J3129" i="13"/>
  <c r="D3129" i="13"/>
  <c r="E3129" i="13" s="1"/>
  <c r="C3129" i="13"/>
  <c r="I3129" i="13" s="1"/>
  <c r="J3128" i="13"/>
  <c r="D3128" i="13"/>
  <c r="E3128" i="13" s="1"/>
  <c r="C3128" i="13"/>
  <c r="I3128" i="13" s="1"/>
  <c r="J3127" i="13"/>
  <c r="I3127" i="13"/>
  <c r="H3127" i="13"/>
  <c r="E3127" i="13"/>
  <c r="D3127" i="13"/>
  <c r="C3127" i="13"/>
  <c r="G3127" i="13" s="1"/>
  <c r="J3126" i="13"/>
  <c r="D3126" i="13"/>
  <c r="E3126" i="13" s="1"/>
  <c r="C3126" i="13"/>
  <c r="J3125" i="13"/>
  <c r="D3125" i="13"/>
  <c r="E3125" i="13" s="1"/>
  <c r="C3125" i="13"/>
  <c r="I3125" i="13" s="1"/>
  <c r="J3124" i="13"/>
  <c r="H3124" i="13"/>
  <c r="D3124" i="13"/>
  <c r="E3124" i="13" s="1"/>
  <c r="C3124" i="13"/>
  <c r="G3124" i="13" s="1"/>
  <c r="J3123" i="13"/>
  <c r="D3123" i="13"/>
  <c r="E3123" i="13" s="1"/>
  <c r="C3123" i="13"/>
  <c r="F3123" i="13" s="1"/>
  <c r="J3122" i="13"/>
  <c r="D3122" i="13"/>
  <c r="E3122" i="13" s="1"/>
  <c r="C3122" i="13"/>
  <c r="I3122" i="13" s="1"/>
  <c r="J3121" i="13"/>
  <c r="H3121" i="13"/>
  <c r="D3121" i="13"/>
  <c r="E3121" i="13" s="1"/>
  <c r="C3121" i="13"/>
  <c r="G3121" i="13" s="1"/>
  <c r="J3120" i="13"/>
  <c r="D3120" i="13"/>
  <c r="E3120" i="13" s="1"/>
  <c r="C3120" i="13"/>
  <c r="J3119" i="13"/>
  <c r="H3119" i="13"/>
  <c r="E3119" i="13"/>
  <c r="D3119" i="13"/>
  <c r="C3119" i="13"/>
  <c r="G3119" i="13" s="1"/>
  <c r="J3118" i="13"/>
  <c r="H3118" i="13"/>
  <c r="D3118" i="13"/>
  <c r="E3118" i="13" s="1"/>
  <c r="C3118" i="13"/>
  <c r="G3118" i="13" s="1"/>
  <c r="J3117" i="13"/>
  <c r="E3117" i="13"/>
  <c r="D3117" i="13"/>
  <c r="C3117" i="13"/>
  <c r="J3116" i="13"/>
  <c r="D3116" i="13"/>
  <c r="E3116" i="13" s="1"/>
  <c r="C3116" i="13"/>
  <c r="J3115" i="13"/>
  <c r="D3115" i="13"/>
  <c r="E3115" i="13" s="1"/>
  <c r="C3115" i="13"/>
  <c r="F3115" i="13" s="1"/>
  <c r="J3114" i="13"/>
  <c r="E3114" i="13"/>
  <c r="D3114" i="13"/>
  <c r="C3114" i="13"/>
  <c r="I3114" i="13" s="1"/>
  <c r="J3113" i="13"/>
  <c r="D3113" i="13"/>
  <c r="E3113" i="13" s="1"/>
  <c r="C3113" i="13"/>
  <c r="J3112" i="13"/>
  <c r="D3112" i="13"/>
  <c r="E3112" i="13" s="1"/>
  <c r="C3112" i="13"/>
  <c r="J3111" i="13"/>
  <c r="I3111" i="13"/>
  <c r="D3111" i="13"/>
  <c r="E3111" i="13" s="1"/>
  <c r="C3111" i="13"/>
  <c r="J3110" i="13"/>
  <c r="D3110" i="13"/>
  <c r="E3110" i="13" s="1"/>
  <c r="C3110" i="13"/>
  <c r="G3110" i="13" s="1"/>
  <c r="J3109" i="13"/>
  <c r="F3109" i="13"/>
  <c r="E3109" i="13"/>
  <c r="D3109" i="13"/>
  <c r="C3109" i="13"/>
  <c r="J3108" i="13"/>
  <c r="D3108" i="13"/>
  <c r="E3108" i="13" s="1"/>
  <c r="C3108" i="13"/>
  <c r="J3107" i="13"/>
  <c r="D3107" i="13"/>
  <c r="E3107" i="13" s="1"/>
  <c r="C3107" i="13"/>
  <c r="F3107" i="13" s="1"/>
  <c r="J3106" i="13"/>
  <c r="E3106" i="13"/>
  <c r="D3106" i="13"/>
  <c r="C3106" i="13"/>
  <c r="J3105" i="13"/>
  <c r="D3105" i="13"/>
  <c r="E3105" i="13" s="1"/>
  <c r="C3105" i="13"/>
  <c r="J3104" i="13"/>
  <c r="D3104" i="13"/>
  <c r="E3104" i="13" s="1"/>
  <c r="C3104" i="13"/>
  <c r="I3104" i="13" s="1"/>
  <c r="J3103" i="13"/>
  <c r="I3103" i="13"/>
  <c r="D3103" i="13"/>
  <c r="E3103" i="13" s="1"/>
  <c r="C3103" i="13"/>
  <c r="G3103" i="13" s="1"/>
  <c r="J3102" i="13"/>
  <c r="H3102" i="13"/>
  <c r="F3102" i="13"/>
  <c r="D3102" i="13"/>
  <c r="E3102" i="13" s="1"/>
  <c r="C3102" i="13"/>
  <c r="G3102" i="13" s="1"/>
  <c r="J3101" i="13"/>
  <c r="E3101" i="13"/>
  <c r="D3101" i="13"/>
  <c r="C3101" i="13"/>
  <c r="I3101" i="13" s="1"/>
  <c r="J3100" i="13"/>
  <c r="I3100" i="13"/>
  <c r="H3100" i="13"/>
  <c r="D3100" i="13"/>
  <c r="E3100" i="13" s="1"/>
  <c r="C3100" i="13"/>
  <c r="G3100" i="13" s="1"/>
  <c r="J3099" i="13"/>
  <c r="D3099" i="13"/>
  <c r="E3099" i="13" s="1"/>
  <c r="C3099" i="13"/>
  <c r="F3099" i="13" s="1"/>
  <c r="J3098" i="13"/>
  <c r="D3098" i="13"/>
  <c r="E3098" i="13" s="1"/>
  <c r="C3098" i="13"/>
  <c r="I3098" i="13" s="1"/>
  <c r="J3097" i="13"/>
  <c r="I3097" i="13"/>
  <c r="H3097" i="13"/>
  <c r="F3097" i="13"/>
  <c r="D3097" i="13"/>
  <c r="E3097" i="13" s="1"/>
  <c r="C3097" i="13"/>
  <c r="G3097" i="13" s="1"/>
  <c r="J3096" i="13"/>
  <c r="I3096" i="13"/>
  <c r="D3096" i="13"/>
  <c r="E3096" i="13" s="1"/>
  <c r="C3096" i="13"/>
  <c r="F3096" i="13" s="1"/>
  <c r="J3095" i="13"/>
  <c r="I3095" i="13"/>
  <c r="D3095" i="13"/>
  <c r="E3095" i="13" s="1"/>
  <c r="C3095" i="13"/>
  <c r="G3095" i="13" s="1"/>
  <c r="J3094" i="13"/>
  <c r="H3094" i="13"/>
  <c r="F3094" i="13"/>
  <c r="D3094" i="13"/>
  <c r="E3094" i="13" s="1"/>
  <c r="C3094" i="13"/>
  <c r="G3094" i="13" s="1"/>
  <c r="J3093" i="13"/>
  <c r="I3093" i="13"/>
  <c r="D3093" i="13"/>
  <c r="E3093" i="13" s="1"/>
  <c r="C3093" i="13"/>
  <c r="F3093" i="13" s="1"/>
  <c r="J3092" i="13"/>
  <c r="D3092" i="13"/>
  <c r="E3092" i="13" s="1"/>
  <c r="C3092" i="13"/>
  <c r="G3092" i="13" s="1"/>
  <c r="J3091" i="13"/>
  <c r="F3091" i="13"/>
  <c r="D3091" i="13"/>
  <c r="E3091" i="13" s="1"/>
  <c r="C3091" i="13"/>
  <c r="J3090" i="13"/>
  <c r="D3090" i="13"/>
  <c r="E3090" i="13" s="1"/>
  <c r="C3090" i="13"/>
  <c r="J3089" i="13"/>
  <c r="I3089" i="13"/>
  <c r="H3089" i="13"/>
  <c r="F3089" i="13"/>
  <c r="D3089" i="13"/>
  <c r="E3089" i="13" s="1"/>
  <c r="C3089" i="13"/>
  <c r="G3089" i="13" s="1"/>
  <c r="J3088" i="13"/>
  <c r="I3088" i="13"/>
  <c r="D3088" i="13"/>
  <c r="E3088" i="13" s="1"/>
  <c r="C3088" i="13"/>
  <c r="F3088" i="13" s="1"/>
  <c r="J3087" i="13"/>
  <c r="H3087" i="13"/>
  <c r="D3087" i="13"/>
  <c r="E3087" i="13" s="1"/>
  <c r="C3087" i="13"/>
  <c r="G3087" i="13" s="1"/>
  <c r="J3086" i="13"/>
  <c r="H3086" i="13"/>
  <c r="F3086" i="13"/>
  <c r="D3086" i="13"/>
  <c r="E3086" i="13" s="1"/>
  <c r="C3086" i="13"/>
  <c r="G3086" i="13" s="1"/>
  <c r="J3085" i="13"/>
  <c r="I3085" i="13"/>
  <c r="D3085" i="13"/>
  <c r="E3085" i="13" s="1"/>
  <c r="C3085" i="13"/>
  <c r="F3085" i="13" s="1"/>
  <c r="J3084" i="13"/>
  <c r="H3084" i="13"/>
  <c r="E3084" i="13"/>
  <c r="D3084" i="13"/>
  <c r="C3084" i="13"/>
  <c r="G3084" i="13" s="1"/>
  <c r="J3083" i="13"/>
  <c r="D3083" i="13"/>
  <c r="E3083" i="13" s="1"/>
  <c r="C3083" i="13"/>
  <c r="J3082" i="13"/>
  <c r="I3082" i="13"/>
  <c r="E3082" i="13"/>
  <c r="D3082" i="13"/>
  <c r="C3082" i="13"/>
  <c r="J3081" i="13"/>
  <c r="I3081" i="13"/>
  <c r="H3081" i="13"/>
  <c r="D3081" i="13"/>
  <c r="E3081" i="13" s="1"/>
  <c r="C3081" i="13"/>
  <c r="J3080" i="13"/>
  <c r="H3080" i="13"/>
  <c r="G3080" i="13"/>
  <c r="F3080" i="13"/>
  <c r="D3080" i="13"/>
  <c r="E3080" i="13" s="1"/>
  <c r="C3080" i="13"/>
  <c r="I3080" i="13" s="1"/>
  <c r="J3079" i="13"/>
  <c r="I3079" i="13"/>
  <c r="H3079" i="13"/>
  <c r="G3079" i="13"/>
  <c r="F3079" i="13"/>
  <c r="D3079" i="13"/>
  <c r="E3079" i="13" s="1"/>
  <c r="C3079" i="13"/>
  <c r="J3078" i="13"/>
  <c r="F3078" i="13"/>
  <c r="D3078" i="13"/>
  <c r="E3078" i="13" s="1"/>
  <c r="C3078" i="13"/>
  <c r="G3078" i="13" s="1"/>
  <c r="J3077" i="13"/>
  <c r="H3077" i="13"/>
  <c r="G3077" i="13"/>
  <c r="D3077" i="13"/>
  <c r="E3077" i="13" s="1"/>
  <c r="C3077" i="13"/>
  <c r="J3076" i="13"/>
  <c r="G3076" i="13"/>
  <c r="F3076" i="13"/>
  <c r="D3076" i="13"/>
  <c r="E3076" i="13" s="1"/>
  <c r="C3076" i="13"/>
  <c r="J3075" i="13"/>
  <c r="I3075" i="13"/>
  <c r="G3075" i="13"/>
  <c r="F3075" i="13"/>
  <c r="D3075" i="13"/>
  <c r="E3075" i="13" s="1"/>
  <c r="C3075" i="13"/>
  <c r="H3075" i="13" s="1"/>
  <c r="J3074" i="13"/>
  <c r="I3074" i="13"/>
  <c r="H3074" i="13"/>
  <c r="D3074" i="13"/>
  <c r="E3074" i="13" s="1"/>
  <c r="C3074" i="13"/>
  <c r="J3073" i="13"/>
  <c r="I3073" i="13"/>
  <c r="H3073" i="13"/>
  <c r="D3073" i="13"/>
  <c r="E3073" i="13" s="1"/>
  <c r="C3073" i="13"/>
  <c r="F3073" i="13" s="1"/>
  <c r="J3072" i="13"/>
  <c r="H3072" i="13"/>
  <c r="G3072" i="13"/>
  <c r="F3072" i="13"/>
  <c r="D3072" i="13"/>
  <c r="E3072" i="13" s="1"/>
  <c r="C3072" i="13"/>
  <c r="I3072" i="13" s="1"/>
  <c r="J3071" i="13"/>
  <c r="D3071" i="13"/>
  <c r="E3071" i="13" s="1"/>
  <c r="C3071" i="13"/>
  <c r="I3071" i="13" s="1"/>
  <c r="J3070" i="13"/>
  <c r="H3070" i="13"/>
  <c r="D3070" i="13"/>
  <c r="E3070" i="13" s="1"/>
  <c r="C3070" i="13"/>
  <c r="J3069" i="13"/>
  <c r="D3069" i="13"/>
  <c r="E3069" i="13" s="1"/>
  <c r="C3069" i="13"/>
  <c r="J3068" i="13"/>
  <c r="H3068" i="13"/>
  <c r="G3068" i="13"/>
  <c r="D3068" i="13"/>
  <c r="E3068" i="13" s="1"/>
  <c r="C3068" i="13"/>
  <c r="F3068" i="13" s="1"/>
  <c r="J3067" i="13"/>
  <c r="D3067" i="13"/>
  <c r="E3067" i="13" s="1"/>
  <c r="C3067" i="13"/>
  <c r="F3067" i="13" s="1"/>
  <c r="J3066" i="13"/>
  <c r="I3066" i="13"/>
  <c r="H3066" i="13"/>
  <c r="G3066" i="13"/>
  <c r="D3066" i="13"/>
  <c r="E3066" i="13" s="1"/>
  <c r="C3066" i="13"/>
  <c r="F3066" i="13" s="1"/>
  <c r="J3065" i="13"/>
  <c r="I3065" i="13"/>
  <c r="D3065" i="13"/>
  <c r="E3065" i="13" s="1"/>
  <c r="C3065" i="13"/>
  <c r="F3065" i="13" s="1"/>
  <c r="J3064" i="13"/>
  <c r="H3064" i="13"/>
  <c r="D3064" i="13"/>
  <c r="E3064" i="13" s="1"/>
  <c r="C3064" i="13"/>
  <c r="J3063" i="13"/>
  <c r="D3063" i="13"/>
  <c r="E3063" i="13" s="1"/>
  <c r="C3063" i="13"/>
  <c r="F3063" i="13" s="1"/>
  <c r="J3062" i="13"/>
  <c r="I3062" i="13"/>
  <c r="G3062" i="13"/>
  <c r="D3062" i="13"/>
  <c r="E3062" i="13" s="1"/>
  <c r="C3062" i="13"/>
  <c r="J3061" i="13"/>
  <c r="I3061" i="13"/>
  <c r="D3061" i="13"/>
  <c r="E3061" i="13" s="1"/>
  <c r="C3061" i="13"/>
  <c r="F3061" i="13" s="1"/>
  <c r="J3060" i="13"/>
  <c r="H3060" i="13"/>
  <c r="G3060" i="13"/>
  <c r="D3060" i="13"/>
  <c r="E3060" i="13" s="1"/>
  <c r="C3060" i="13"/>
  <c r="F3060" i="13" s="1"/>
  <c r="J3059" i="13"/>
  <c r="D3059" i="13"/>
  <c r="E3059" i="13" s="1"/>
  <c r="C3059" i="13"/>
  <c r="F3059" i="13" s="1"/>
  <c r="J3058" i="13"/>
  <c r="D3058" i="13"/>
  <c r="E3058" i="13" s="1"/>
  <c r="C3058" i="13"/>
  <c r="F3058" i="13" s="1"/>
  <c r="J3057" i="13"/>
  <c r="D3057" i="13"/>
  <c r="E3057" i="13" s="1"/>
  <c r="C3057" i="13"/>
  <c r="F3057" i="13" s="1"/>
  <c r="J3056" i="13"/>
  <c r="D3056" i="13"/>
  <c r="E3056" i="13" s="1"/>
  <c r="C3056" i="13"/>
  <c r="J3055" i="13"/>
  <c r="D3055" i="13"/>
  <c r="E3055" i="13" s="1"/>
  <c r="C3055" i="13"/>
  <c r="F3055" i="13" s="1"/>
  <c r="J3054" i="13"/>
  <c r="D3054" i="13"/>
  <c r="E3054" i="13" s="1"/>
  <c r="C3054" i="13"/>
  <c r="I3054" i="13" s="1"/>
  <c r="J3053" i="13"/>
  <c r="D3053" i="13"/>
  <c r="E3053" i="13" s="1"/>
  <c r="C3053" i="13"/>
  <c r="F3053" i="13" s="1"/>
  <c r="J3052" i="13"/>
  <c r="D3052" i="13"/>
  <c r="E3052" i="13" s="1"/>
  <c r="C3052" i="13"/>
  <c r="F3052" i="13" s="1"/>
  <c r="J3051" i="13"/>
  <c r="G3051" i="13"/>
  <c r="D3051" i="13"/>
  <c r="E3051" i="13" s="1"/>
  <c r="C3051" i="13"/>
  <c r="F3051" i="13" s="1"/>
  <c r="J3050" i="13"/>
  <c r="I3050" i="13"/>
  <c r="E3050" i="13"/>
  <c r="D3050" i="13"/>
  <c r="C3050" i="13"/>
  <c r="F3050" i="13" s="1"/>
  <c r="J3049" i="13"/>
  <c r="I3049" i="13"/>
  <c r="D3049" i="13"/>
  <c r="E3049" i="13" s="1"/>
  <c r="C3049" i="13"/>
  <c r="F3049" i="13" s="1"/>
  <c r="J3048" i="13"/>
  <c r="E3048" i="13"/>
  <c r="D3048" i="13"/>
  <c r="C3048" i="13"/>
  <c r="J3047" i="13"/>
  <c r="I3047" i="13"/>
  <c r="H3047" i="13"/>
  <c r="G3047" i="13"/>
  <c r="E3047" i="13"/>
  <c r="D3047" i="13"/>
  <c r="C3047" i="13"/>
  <c r="F3047" i="13" s="1"/>
  <c r="J3046" i="13"/>
  <c r="I3046" i="13"/>
  <c r="G3046" i="13"/>
  <c r="D3046" i="13"/>
  <c r="E3046" i="13" s="1"/>
  <c r="C3046" i="13"/>
  <c r="F3046" i="13" s="1"/>
  <c r="J3045" i="13"/>
  <c r="H3045" i="13"/>
  <c r="D3045" i="13"/>
  <c r="E3045" i="13" s="1"/>
  <c r="C3045" i="13"/>
  <c r="J3044" i="13"/>
  <c r="H3044" i="13"/>
  <c r="D3044" i="13"/>
  <c r="E3044" i="13" s="1"/>
  <c r="C3044" i="13"/>
  <c r="F3044" i="13" s="1"/>
  <c r="J3043" i="13"/>
  <c r="G3043" i="13"/>
  <c r="E3043" i="13"/>
  <c r="D3043" i="13"/>
  <c r="C3043" i="13"/>
  <c r="F3043" i="13" s="1"/>
  <c r="J3042" i="13"/>
  <c r="E3042" i="13"/>
  <c r="D3042" i="13"/>
  <c r="C3042" i="13"/>
  <c r="F3042" i="13" s="1"/>
  <c r="J3041" i="13"/>
  <c r="D3041" i="13"/>
  <c r="E3041" i="13" s="1"/>
  <c r="C3041" i="13"/>
  <c r="F3041" i="13" s="1"/>
  <c r="J3040" i="13"/>
  <c r="E3040" i="13"/>
  <c r="D3040" i="13"/>
  <c r="C3040" i="13"/>
  <c r="J3039" i="13"/>
  <c r="I3039" i="13"/>
  <c r="H3039" i="13"/>
  <c r="G3039" i="13"/>
  <c r="E3039" i="13"/>
  <c r="D3039" i="13"/>
  <c r="C3039" i="13"/>
  <c r="F3039" i="13" s="1"/>
  <c r="J3038" i="13"/>
  <c r="I3038" i="13"/>
  <c r="G3038" i="13"/>
  <c r="D3038" i="13"/>
  <c r="E3038" i="13" s="1"/>
  <c r="C3038" i="13"/>
  <c r="F3038" i="13" s="1"/>
  <c r="J3037" i="13"/>
  <c r="H3037" i="13"/>
  <c r="D3037" i="13"/>
  <c r="E3037" i="13" s="1"/>
  <c r="C3037" i="13"/>
  <c r="J3036" i="13"/>
  <c r="D3036" i="13"/>
  <c r="E3036" i="13" s="1"/>
  <c r="C3036" i="13"/>
  <c r="F3036" i="13" s="1"/>
  <c r="J3035" i="13"/>
  <c r="G3035" i="13"/>
  <c r="E3035" i="13"/>
  <c r="D3035" i="13"/>
  <c r="C3035" i="13"/>
  <c r="F3035" i="13" s="1"/>
  <c r="J3034" i="13"/>
  <c r="D3034" i="13"/>
  <c r="E3034" i="13" s="1"/>
  <c r="C3034" i="13"/>
  <c r="F3034" i="13" s="1"/>
  <c r="J3033" i="13"/>
  <c r="I3033" i="13"/>
  <c r="D3033" i="13"/>
  <c r="E3033" i="13" s="1"/>
  <c r="C3033" i="13"/>
  <c r="F3033" i="13" s="1"/>
  <c r="J3032" i="13"/>
  <c r="E3032" i="13"/>
  <c r="D3032" i="13"/>
  <c r="C3032" i="13"/>
  <c r="H3032" i="13" s="1"/>
  <c r="J3031" i="13"/>
  <c r="I3031" i="13"/>
  <c r="H3031" i="13"/>
  <c r="D3031" i="13"/>
  <c r="E3031" i="13" s="1"/>
  <c r="C3031" i="13"/>
  <c r="F3031" i="13" s="1"/>
  <c r="J3030" i="13"/>
  <c r="I3030" i="13"/>
  <c r="G3030" i="13"/>
  <c r="E3030" i="13"/>
  <c r="D3030" i="13"/>
  <c r="C3030" i="13"/>
  <c r="F3030" i="13" s="1"/>
  <c r="J3029" i="13"/>
  <c r="D3029" i="13"/>
  <c r="E3029" i="13" s="1"/>
  <c r="C3029" i="13"/>
  <c r="F3029" i="13" s="1"/>
  <c r="J3028" i="13"/>
  <c r="D3028" i="13"/>
  <c r="E3028" i="13" s="1"/>
  <c r="C3028" i="13"/>
  <c r="H3028" i="13" s="1"/>
  <c r="J3027" i="13"/>
  <c r="D3027" i="13"/>
  <c r="E3027" i="13" s="1"/>
  <c r="C3027" i="13"/>
  <c r="F3027" i="13" s="1"/>
  <c r="J3026" i="13"/>
  <c r="D3026" i="13"/>
  <c r="E3026" i="13" s="1"/>
  <c r="C3026" i="13"/>
  <c r="J3025" i="13"/>
  <c r="D3025" i="13"/>
  <c r="E3025" i="13" s="1"/>
  <c r="C3025" i="13"/>
  <c r="I3025" i="13" s="1"/>
  <c r="J3024" i="13"/>
  <c r="D3024" i="13"/>
  <c r="E3024" i="13" s="1"/>
  <c r="C3024" i="13"/>
  <c r="J3023" i="13"/>
  <c r="I3023" i="13"/>
  <c r="H3023" i="13"/>
  <c r="G3023" i="13"/>
  <c r="D3023" i="13"/>
  <c r="E3023" i="13" s="1"/>
  <c r="C3023" i="13"/>
  <c r="F3023" i="13" s="1"/>
  <c r="J3022" i="13"/>
  <c r="E3022" i="13"/>
  <c r="D3022" i="13"/>
  <c r="C3022" i="13"/>
  <c r="F3022" i="13" s="1"/>
  <c r="J3021" i="13"/>
  <c r="I3021" i="13"/>
  <c r="D3021" i="13"/>
  <c r="E3021" i="13" s="1"/>
  <c r="C3021" i="13"/>
  <c r="J3020" i="13"/>
  <c r="D3020" i="13"/>
  <c r="E3020" i="13" s="1"/>
  <c r="C3020" i="13"/>
  <c r="H3020" i="13" s="1"/>
  <c r="J3019" i="13"/>
  <c r="E3019" i="13"/>
  <c r="D3019" i="13"/>
  <c r="C3019" i="13"/>
  <c r="F3019" i="13" s="1"/>
  <c r="J3018" i="13"/>
  <c r="H3018" i="13"/>
  <c r="D3018" i="13"/>
  <c r="E3018" i="13" s="1"/>
  <c r="C3018" i="13"/>
  <c r="F3018" i="13" s="1"/>
  <c r="J3017" i="13"/>
  <c r="D3017" i="13"/>
  <c r="E3017" i="13" s="1"/>
  <c r="C3017" i="13"/>
  <c r="I3017" i="13" s="1"/>
  <c r="J3016" i="13"/>
  <c r="H3016" i="13"/>
  <c r="D3016" i="13"/>
  <c r="E3016" i="13" s="1"/>
  <c r="C3016" i="13"/>
  <c r="J3015" i="13"/>
  <c r="I3015" i="13"/>
  <c r="H3015" i="13"/>
  <c r="G3015" i="13"/>
  <c r="D3015" i="13"/>
  <c r="E3015" i="13" s="1"/>
  <c r="C3015" i="13"/>
  <c r="F3015" i="13" s="1"/>
  <c r="J3014" i="13"/>
  <c r="I3014" i="13"/>
  <c r="H3014" i="13"/>
  <c r="F3014" i="13"/>
  <c r="D3014" i="13"/>
  <c r="E3014" i="13" s="1"/>
  <c r="C3014" i="13"/>
  <c r="G3014" i="13" s="1"/>
  <c r="J3013" i="13"/>
  <c r="I3013" i="13"/>
  <c r="H3013" i="13"/>
  <c r="G3013" i="13"/>
  <c r="D3013" i="13"/>
  <c r="E3013" i="13" s="1"/>
  <c r="C3013" i="13"/>
  <c r="F3013" i="13" s="1"/>
  <c r="J3012" i="13"/>
  <c r="H3012" i="13"/>
  <c r="G3012" i="13"/>
  <c r="F3012" i="13"/>
  <c r="D3012" i="13"/>
  <c r="E3012" i="13" s="1"/>
  <c r="C3012" i="13"/>
  <c r="I3012" i="13" s="1"/>
  <c r="J3011" i="13"/>
  <c r="F3011" i="13"/>
  <c r="D3011" i="13"/>
  <c r="E3011" i="13" s="1"/>
  <c r="C3011" i="13"/>
  <c r="H3011" i="13" s="1"/>
  <c r="J3010" i="13"/>
  <c r="D3010" i="13"/>
  <c r="E3010" i="13" s="1"/>
  <c r="C3010" i="13"/>
  <c r="G3010" i="13" s="1"/>
  <c r="J3009" i="13"/>
  <c r="I3009" i="13"/>
  <c r="H3009" i="13"/>
  <c r="D3009" i="13"/>
  <c r="E3009" i="13" s="1"/>
  <c r="C3009" i="13"/>
  <c r="F3009" i="13" s="1"/>
  <c r="J3008" i="13"/>
  <c r="I3008" i="13"/>
  <c r="H3008" i="13"/>
  <c r="D3008" i="13"/>
  <c r="E3008" i="13" s="1"/>
  <c r="C3008" i="13"/>
  <c r="G3008" i="13" s="1"/>
  <c r="J3007" i="13"/>
  <c r="I3007" i="13"/>
  <c r="H3007" i="13"/>
  <c r="G3007" i="13"/>
  <c r="F3007" i="13"/>
  <c r="D3007" i="13"/>
  <c r="E3007" i="13" s="1"/>
  <c r="C3007" i="13"/>
  <c r="J3006" i="13"/>
  <c r="G3006" i="13"/>
  <c r="F3006" i="13"/>
  <c r="D3006" i="13"/>
  <c r="E3006" i="13" s="1"/>
  <c r="C3006" i="13"/>
  <c r="H3006" i="13" s="1"/>
  <c r="J3005" i="13"/>
  <c r="I3005" i="13"/>
  <c r="F3005" i="13"/>
  <c r="D3005" i="13"/>
  <c r="E3005" i="13" s="1"/>
  <c r="C3005" i="13"/>
  <c r="G3005" i="13" s="1"/>
  <c r="J3004" i="13"/>
  <c r="D3004" i="13"/>
  <c r="E3004" i="13" s="1"/>
  <c r="C3004" i="13"/>
  <c r="F3004" i="13" s="1"/>
  <c r="J3003" i="13"/>
  <c r="D3003" i="13"/>
  <c r="E3003" i="13" s="1"/>
  <c r="C3003" i="13"/>
  <c r="I3003" i="13" s="1"/>
  <c r="J3002" i="13"/>
  <c r="I3002" i="13"/>
  <c r="H3002" i="13"/>
  <c r="F3002" i="13"/>
  <c r="D3002" i="13"/>
  <c r="E3002" i="13" s="1"/>
  <c r="C3002" i="13"/>
  <c r="G3002" i="13" s="1"/>
  <c r="J3001" i="13"/>
  <c r="I3001" i="13"/>
  <c r="H3001" i="13"/>
  <c r="G3001" i="13"/>
  <c r="D3001" i="13"/>
  <c r="E3001" i="13" s="1"/>
  <c r="C3001" i="13"/>
  <c r="F3001" i="13" s="1"/>
  <c r="J3000" i="13"/>
  <c r="I3000" i="13"/>
  <c r="H3000" i="13"/>
  <c r="D3000" i="13"/>
  <c r="E3000" i="13" s="1"/>
  <c r="C3000" i="13"/>
  <c r="G3000" i="13" s="1"/>
  <c r="J2999" i="13"/>
  <c r="I2999" i="13"/>
  <c r="H2999" i="13"/>
  <c r="G2999" i="13"/>
  <c r="F2999" i="13"/>
  <c r="D2999" i="13"/>
  <c r="E2999" i="13" s="1"/>
  <c r="C2999" i="13"/>
  <c r="J2998" i="13"/>
  <c r="G2998" i="13"/>
  <c r="F2998" i="13"/>
  <c r="D2998" i="13"/>
  <c r="E2998" i="13" s="1"/>
  <c r="C2998" i="13"/>
  <c r="H2998" i="13" s="1"/>
  <c r="J2997" i="13"/>
  <c r="I2997" i="13"/>
  <c r="F2997" i="13"/>
  <c r="D2997" i="13"/>
  <c r="E2997" i="13" s="1"/>
  <c r="C2997" i="13"/>
  <c r="G2997" i="13" s="1"/>
  <c r="J2996" i="13"/>
  <c r="D2996" i="13"/>
  <c r="E2996" i="13" s="1"/>
  <c r="C2996" i="13"/>
  <c r="G2996" i="13" s="1"/>
  <c r="J2995" i="13"/>
  <c r="D2995" i="13"/>
  <c r="E2995" i="13" s="1"/>
  <c r="C2995" i="13"/>
  <c r="I2995" i="13" s="1"/>
  <c r="J2994" i="13"/>
  <c r="D2994" i="13"/>
  <c r="E2994" i="13" s="1"/>
  <c r="C2994" i="13"/>
  <c r="I2994" i="13" s="1"/>
  <c r="J2993" i="13"/>
  <c r="I2993" i="13"/>
  <c r="G2993" i="13"/>
  <c r="F2993" i="13"/>
  <c r="D2993" i="13"/>
  <c r="E2993" i="13" s="1"/>
  <c r="C2993" i="13"/>
  <c r="H2993" i="13" s="1"/>
  <c r="J2992" i="13"/>
  <c r="D2992" i="13"/>
  <c r="E2992" i="13" s="1"/>
  <c r="C2992" i="13"/>
  <c r="I2992" i="13" s="1"/>
  <c r="J2991" i="13"/>
  <c r="D2991" i="13"/>
  <c r="E2991" i="13" s="1"/>
  <c r="C2991" i="13"/>
  <c r="I2991" i="13" s="1"/>
  <c r="J2990" i="13"/>
  <c r="D2990" i="13"/>
  <c r="E2990" i="13" s="1"/>
  <c r="C2990" i="13"/>
  <c r="H2990" i="13" s="1"/>
  <c r="J2989" i="13"/>
  <c r="I2989" i="13"/>
  <c r="H2989" i="13"/>
  <c r="G2989" i="13"/>
  <c r="F2989" i="13"/>
  <c r="D2989" i="13"/>
  <c r="E2989" i="13" s="1"/>
  <c r="C2989" i="13"/>
  <c r="J2988" i="13"/>
  <c r="F2988" i="13"/>
  <c r="D2988" i="13"/>
  <c r="E2988" i="13" s="1"/>
  <c r="C2988" i="13"/>
  <c r="G2988" i="13" s="1"/>
  <c r="J2987" i="13"/>
  <c r="D2987" i="13"/>
  <c r="E2987" i="13" s="1"/>
  <c r="C2987" i="13"/>
  <c r="I2987" i="13" s="1"/>
  <c r="J2986" i="13"/>
  <c r="F2986" i="13"/>
  <c r="D2986" i="13"/>
  <c r="E2986" i="13" s="1"/>
  <c r="C2986" i="13"/>
  <c r="I2986" i="13" s="1"/>
  <c r="J2985" i="13"/>
  <c r="D2985" i="13"/>
  <c r="E2985" i="13" s="1"/>
  <c r="C2985" i="13"/>
  <c r="H2985" i="13" s="1"/>
  <c r="J2984" i="13"/>
  <c r="D2984" i="13"/>
  <c r="E2984" i="13" s="1"/>
  <c r="C2984" i="13"/>
  <c r="I2984" i="13" s="1"/>
  <c r="J2983" i="13"/>
  <c r="I2983" i="13"/>
  <c r="D2983" i="13"/>
  <c r="E2983" i="13" s="1"/>
  <c r="C2983" i="13"/>
  <c r="H2983" i="13" s="1"/>
  <c r="J2982" i="13"/>
  <c r="D2982" i="13"/>
  <c r="E2982" i="13" s="1"/>
  <c r="C2982" i="13"/>
  <c r="H2982" i="13" s="1"/>
  <c r="J2981" i="13"/>
  <c r="D2981" i="13"/>
  <c r="E2981" i="13" s="1"/>
  <c r="C2981" i="13"/>
  <c r="F2981" i="13" s="1"/>
  <c r="J2980" i="13"/>
  <c r="I2980" i="13"/>
  <c r="F2980" i="13"/>
  <c r="D2980" i="13"/>
  <c r="E2980" i="13" s="1"/>
  <c r="C2980" i="13"/>
  <c r="G2980" i="13" s="1"/>
  <c r="J2979" i="13"/>
  <c r="G2979" i="13"/>
  <c r="D2979" i="13"/>
  <c r="E2979" i="13" s="1"/>
  <c r="C2979" i="13"/>
  <c r="I2979" i="13" s="1"/>
  <c r="J2978" i="13"/>
  <c r="F2978" i="13"/>
  <c r="D2978" i="13"/>
  <c r="E2978" i="13" s="1"/>
  <c r="C2978" i="13"/>
  <c r="I2978" i="13" s="1"/>
  <c r="J2977" i="13"/>
  <c r="G2977" i="13"/>
  <c r="F2977" i="13"/>
  <c r="D2977" i="13"/>
  <c r="E2977" i="13" s="1"/>
  <c r="C2977" i="13"/>
  <c r="I2977" i="13" s="1"/>
  <c r="J2976" i="13"/>
  <c r="D2976" i="13"/>
  <c r="E2976" i="13" s="1"/>
  <c r="C2976" i="13"/>
  <c r="J2975" i="13"/>
  <c r="I2975" i="13"/>
  <c r="D2975" i="13"/>
  <c r="E2975" i="13" s="1"/>
  <c r="C2975" i="13"/>
  <c r="H2975" i="13" s="1"/>
  <c r="J2974" i="13"/>
  <c r="D2974" i="13"/>
  <c r="E2974" i="13" s="1"/>
  <c r="C2974" i="13"/>
  <c r="H2974" i="13" s="1"/>
  <c r="J2973" i="13"/>
  <c r="I2973" i="13"/>
  <c r="H2973" i="13"/>
  <c r="G2973" i="13"/>
  <c r="D2973" i="13"/>
  <c r="E2973" i="13" s="1"/>
  <c r="C2973" i="13"/>
  <c r="F2973" i="13" s="1"/>
  <c r="J2972" i="13"/>
  <c r="H2972" i="13"/>
  <c r="F2972" i="13"/>
  <c r="D2972" i="13"/>
  <c r="E2972" i="13" s="1"/>
  <c r="C2972" i="13"/>
  <c r="G2972" i="13" s="1"/>
  <c r="J2971" i="13"/>
  <c r="G2971" i="13"/>
  <c r="D2971" i="13"/>
  <c r="E2971" i="13" s="1"/>
  <c r="C2971" i="13"/>
  <c r="I2971" i="13" s="1"/>
  <c r="J2970" i="13"/>
  <c r="D2970" i="13"/>
  <c r="E2970" i="13" s="1"/>
  <c r="C2970" i="13"/>
  <c r="J2969" i="13"/>
  <c r="F2969" i="13"/>
  <c r="D2969" i="13"/>
  <c r="E2969" i="13" s="1"/>
  <c r="C2969" i="13"/>
  <c r="I2969" i="13" s="1"/>
  <c r="J2968" i="13"/>
  <c r="D2968" i="13"/>
  <c r="E2968" i="13" s="1"/>
  <c r="C2968" i="13"/>
  <c r="J2967" i="13"/>
  <c r="D2967" i="13"/>
  <c r="E2967" i="13" s="1"/>
  <c r="C2967" i="13"/>
  <c r="J2966" i="13"/>
  <c r="D2966" i="13"/>
  <c r="E2966" i="13" s="1"/>
  <c r="C2966" i="13"/>
  <c r="J2965" i="13"/>
  <c r="I2965" i="13"/>
  <c r="H2965" i="13"/>
  <c r="F2965" i="13"/>
  <c r="D2965" i="13"/>
  <c r="E2965" i="13" s="1"/>
  <c r="C2965" i="13"/>
  <c r="G2965" i="13" s="1"/>
  <c r="J2964" i="13"/>
  <c r="I2964" i="13"/>
  <c r="H2964" i="13"/>
  <c r="G2964" i="13"/>
  <c r="D2964" i="13"/>
  <c r="E2964" i="13" s="1"/>
  <c r="C2964" i="13"/>
  <c r="F2964" i="13" s="1"/>
  <c r="J2963" i="13"/>
  <c r="D2963" i="13"/>
  <c r="E2963" i="13" s="1"/>
  <c r="C2963" i="13"/>
  <c r="H2963" i="13" s="1"/>
  <c r="J2962" i="13"/>
  <c r="G2962" i="13"/>
  <c r="D2962" i="13"/>
  <c r="E2962" i="13" s="1"/>
  <c r="C2962" i="13"/>
  <c r="I2962" i="13" s="1"/>
  <c r="J2961" i="13"/>
  <c r="G2961" i="13"/>
  <c r="D2961" i="13"/>
  <c r="E2961" i="13" s="1"/>
  <c r="C2961" i="13"/>
  <c r="J2960" i="13"/>
  <c r="D2960" i="13"/>
  <c r="E2960" i="13" s="1"/>
  <c r="C2960" i="13"/>
  <c r="J2959" i="13"/>
  <c r="D2959" i="13"/>
  <c r="E2959" i="13" s="1"/>
  <c r="C2959" i="13"/>
  <c r="I2959" i="13" s="1"/>
  <c r="J2958" i="13"/>
  <c r="D2958" i="13"/>
  <c r="E2958" i="13" s="1"/>
  <c r="C2958" i="13"/>
  <c r="F2958" i="13" s="1"/>
  <c r="J2957" i="13"/>
  <c r="I2957" i="13"/>
  <c r="H2957" i="13"/>
  <c r="G2957" i="13"/>
  <c r="F2957" i="13"/>
  <c r="D2957" i="13"/>
  <c r="E2957" i="13" s="1"/>
  <c r="C2957" i="13"/>
  <c r="J2956" i="13"/>
  <c r="G2956" i="13"/>
  <c r="F2956" i="13"/>
  <c r="D2956" i="13"/>
  <c r="E2956" i="13" s="1"/>
  <c r="C2956" i="13"/>
  <c r="H2956" i="13" s="1"/>
  <c r="J2955" i="13"/>
  <c r="D2955" i="13"/>
  <c r="E2955" i="13" s="1"/>
  <c r="C2955" i="13"/>
  <c r="H2955" i="13" s="1"/>
  <c r="J2954" i="13"/>
  <c r="F2954" i="13"/>
  <c r="D2954" i="13"/>
  <c r="E2954" i="13" s="1"/>
  <c r="C2954" i="13"/>
  <c r="I2954" i="13" s="1"/>
  <c r="J2953" i="13"/>
  <c r="D2953" i="13"/>
  <c r="E2953" i="13" s="1"/>
  <c r="C2953" i="13"/>
  <c r="H2953" i="13" s="1"/>
  <c r="J2952" i="13"/>
  <c r="H2952" i="13"/>
  <c r="F2952" i="13"/>
  <c r="D2952" i="13"/>
  <c r="E2952" i="13" s="1"/>
  <c r="C2952" i="13"/>
  <c r="G2952" i="13" s="1"/>
  <c r="J2951" i="13"/>
  <c r="D2951" i="13"/>
  <c r="E2951" i="13" s="1"/>
  <c r="C2951" i="13"/>
  <c r="G2951" i="13" s="1"/>
  <c r="J2950" i="13"/>
  <c r="D2950" i="13"/>
  <c r="E2950" i="13" s="1"/>
  <c r="C2950" i="13"/>
  <c r="G2950" i="13" s="1"/>
  <c r="J2949" i="13"/>
  <c r="D2949" i="13"/>
  <c r="E2949" i="13" s="1"/>
  <c r="C2949" i="13"/>
  <c r="G2949" i="13" s="1"/>
  <c r="J2948" i="13"/>
  <c r="E2948" i="13"/>
  <c r="D2948" i="13"/>
  <c r="C2948" i="13"/>
  <c r="G2948" i="13" s="1"/>
  <c r="J2947" i="13"/>
  <c r="D2947" i="13"/>
  <c r="E2947" i="13" s="1"/>
  <c r="C2947" i="13"/>
  <c r="G2947" i="13" s="1"/>
  <c r="J2946" i="13"/>
  <c r="D2946" i="13"/>
  <c r="E2946" i="13" s="1"/>
  <c r="C2946" i="13"/>
  <c r="G2946" i="13" s="1"/>
  <c r="J2945" i="13"/>
  <c r="D2945" i="13"/>
  <c r="E2945" i="13" s="1"/>
  <c r="C2945" i="13"/>
  <c r="G2945" i="13" s="1"/>
  <c r="J2944" i="13"/>
  <c r="F2944" i="13"/>
  <c r="D2944" i="13"/>
  <c r="E2944" i="13" s="1"/>
  <c r="C2944" i="13"/>
  <c r="G2944" i="13" s="1"/>
  <c r="J2943" i="13"/>
  <c r="I2943" i="13"/>
  <c r="H2943" i="13"/>
  <c r="D2943" i="13"/>
  <c r="E2943" i="13" s="1"/>
  <c r="C2943" i="13"/>
  <c r="G2943" i="13" s="1"/>
  <c r="J2942" i="13"/>
  <c r="I2942" i="13"/>
  <c r="H2942" i="13"/>
  <c r="F2942" i="13"/>
  <c r="D2942" i="13"/>
  <c r="E2942" i="13" s="1"/>
  <c r="C2942" i="13"/>
  <c r="G2942" i="13" s="1"/>
  <c r="J2941" i="13"/>
  <c r="D2941" i="13"/>
  <c r="E2941" i="13" s="1"/>
  <c r="C2941" i="13"/>
  <c r="G2941" i="13" s="1"/>
  <c r="J2940" i="13"/>
  <c r="E2940" i="13"/>
  <c r="D2940" i="13"/>
  <c r="C2940" i="13"/>
  <c r="G2940" i="13" s="1"/>
  <c r="J2939" i="13"/>
  <c r="D2939" i="13"/>
  <c r="E2939" i="13" s="1"/>
  <c r="C2939" i="13"/>
  <c r="G2939" i="13" s="1"/>
  <c r="J2938" i="13"/>
  <c r="D2938" i="13"/>
  <c r="E2938" i="13" s="1"/>
  <c r="C2938" i="13"/>
  <c r="G2938" i="13" s="1"/>
  <c r="J2937" i="13"/>
  <c r="D2937" i="13"/>
  <c r="E2937" i="13" s="1"/>
  <c r="C2937" i="13"/>
  <c r="G2937" i="13" s="1"/>
  <c r="J2936" i="13"/>
  <c r="I2936" i="13"/>
  <c r="H2936" i="13"/>
  <c r="F2936" i="13"/>
  <c r="D2936" i="13"/>
  <c r="E2936" i="13" s="1"/>
  <c r="C2936" i="13"/>
  <c r="G2936" i="13" s="1"/>
  <c r="J2935" i="13"/>
  <c r="F2935" i="13"/>
  <c r="E2935" i="13"/>
  <c r="D2935" i="13"/>
  <c r="C2935" i="13"/>
  <c r="G2935" i="13" s="1"/>
  <c r="J2934" i="13"/>
  <c r="D2934" i="13"/>
  <c r="E2934" i="13" s="1"/>
  <c r="C2934" i="13"/>
  <c r="G2934" i="13" s="1"/>
  <c r="J2933" i="13"/>
  <c r="D2933" i="13"/>
  <c r="E2933" i="13" s="1"/>
  <c r="C2933" i="13"/>
  <c r="G2933" i="13" s="1"/>
  <c r="J2932" i="13"/>
  <c r="E2932" i="13"/>
  <c r="D2932" i="13"/>
  <c r="C2932" i="13"/>
  <c r="G2932" i="13" s="1"/>
  <c r="J2931" i="13"/>
  <c r="D2931" i="13"/>
  <c r="E2931" i="13" s="1"/>
  <c r="C2931" i="13"/>
  <c r="G2931" i="13" s="1"/>
  <c r="J2930" i="13"/>
  <c r="D2930" i="13"/>
  <c r="E2930" i="13" s="1"/>
  <c r="C2930" i="13"/>
  <c r="G2930" i="13" s="1"/>
  <c r="J2929" i="13"/>
  <c r="I2929" i="13"/>
  <c r="H2929" i="13"/>
  <c r="D2929" i="13"/>
  <c r="E2929" i="13" s="1"/>
  <c r="C2929" i="13"/>
  <c r="G2929" i="13" s="1"/>
  <c r="J2928" i="13"/>
  <c r="D2928" i="13"/>
  <c r="E2928" i="13" s="1"/>
  <c r="C2928" i="13"/>
  <c r="G2928" i="13" s="1"/>
  <c r="J2927" i="13"/>
  <c r="E2927" i="13"/>
  <c r="D2927" i="13"/>
  <c r="C2927" i="13"/>
  <c r="G2927" i="13" s="1"/>
  <c r="J2926" i="13"/>
  <c r="I2926" i="13"/>
  <c r="H2926" i="13"/>
  <c r="D2926" i="13"/>
  <c r="E2926" i="13" s="1"/>
  <c r="C2926" i="13"/>
  <c r="G2926" i="13" s="1"/>
  <c r="J2925" i="13"/>
  <c r="D2925" i="13"/>
  <c r="E2925" i="13" s="1"/>
  <c r="C2925" i="13"/>
  <c r="G2925" i="13" s="1"/>
  <c r="J2924" i="13"/>
  <c r="E2924" i="13"/>
  <c r="D2924" i="13"/>
  <c r="C2924" i="13"/>
  <c r="G2924" i="13" s="1"/>
  <c r="J2923" i="13"/>
  <c r="D2923" i="13"/>
  <c r="E2923" i="13" s="1"/>
  <c r="C2923" i="13"/>
  <c r="G2923" i="13" s="1"/>
  <c r="J2922" i="13"/>
  <c r="D2922" i="13"/>
  <c r="E2922" i="13" s="1"/>
  <c r="C2922" i="13"/>
  <c r="G2922" i="13" s="1"/>
  <c r="J2921" i="13"/>
  <c r="D2921" i="13"/>
  <c r="E2921" i="13" s="1"/>
  <c r="C2921" i="13"/>
  <c r="G2921" i="13" s="1"/>
  <c r="J2920" i="13"/>
  <c r="I2920" i="13"/>
  <c r="H2920" i="13"/>
  <c r="D2920" i="13"/>
  <c r="E2920" i="13" s="1"/>
  <c r="C2920" i="13"/>
  <c r="G2920" i="13" s="1"/>
  <c r="J2919" i="13"/>
  <c r="H2919" i="13"/>
  <c r="F2919" i="13"/>
  <c r="E2919" i="13"/>
  <c r="D2919" i="13"/>
  <c r="C2919" i="13"/>
  <c r="G2919" i="13" s="1"/>
  <c r="J2918" i="13"/>
  <c r="H2918" i="13"/>
  <c r="F2918" i="13"/>
  <c r="D2918" i="13"/>
  <c r="E2918" i="13" s="1"/>
  <c r="C2918" i="13"/>
  <c r="G2918" i="13" s="1"/>
  <c r="J2917" i="13"/>
  <c r="D2917" i="13"/>
  <c r="E2917" i="13" s="1"/>
  <c r="C2917" i="13"/>
  <c r="G2917" i="13" s="1"/>
  <c r="J2916" i="13"/>
  <c r="D2916" i="13"/>
  <c r="E2916" i="13" s="1"/>
  <c r="C2916" i="13"/>
  <c r="G2916" i="13" s="1"/>
  <c r="J2915" i="13"/>
  <c r="D2915" i="13"/>
  <c r="E2915" i="13" s="1"/>
  <c r="C2915" i="13"/>
  <c r="G2915" i="13" s="1"/>
  <c r="J2914" i="13"/>
  <c r="D2914" i="13"/>
  <c r="E2914" i="13" s="1"/>
  <c r="C2914" i="13"/>
  <c r="G2914" i="13" s="1"/>
  <c r="J2913" i="13"/>
  <c r="D2913" i="13"/>
  <c r="E2913" i="13" s="1"/>
  <c r="C2913" i="13"/>
  <c r="G2913" i="13" s="1"/>
  <c r="J2912" i="13"/>
  <c r="H2912" i="13"/>
  <c r="F2912" i="13"/>
  <c r="D2912" i="13"/>
  <c r="E2912" i="13" s="1"/>
  <c r="C2912" i="13"/>
  <c r="G2912" i="13" s="1"/>
  <c r="J2911" i="13"/>
  <c r="D2911" i="13"/>
  <c r="E2911" i="13" s="1"/>
  <c r="C2911" i="13"/>
  <c r="G2911" i="13" s="1"/>
  <c r="J2910" i="13"/>
  <c r="H2910" i="13"/>
  <c r="D2910" i="13"/>
  <c r="E2910" i="13" s="1"/>
  <c r="C2910" i="13"/>
  <c r="G2910" i="13" s="1"/>
  <c r="J2909" i="13"/>
  <c r="D2909" i="13"/>
  <c r="E2909" i="13" s="1"/>
  <c r="C2909" i="13"/>
  <c r="G2909" i="13" s="1"/>
  <c r="J2908" i="13"/>
  <c r="E2908" i="13"/>
  <c r="D2908" i="13"/>
  <c r="C2908" i="13"/>
  <c r="G2908" i="13" s="1"/>
  <c r="J2907" i="13"/>
  <c r="D2907" i="13"/>
  <c r="E2907" i="13" s="1"/>
  <c r="C2907" i="13"/>
  <c r="G2907" i="13" s="1"/>
  <c r="J2906" i="13"/>
  <c r="D2906" i="13"/>
  <c r="E2906" i="13" s="1"/>
  <c r="C2906" i="13"/>
  <c r="G2906" i="13" s="1"/>
  <c r="J2905" i="13"/>
  <c r="D2905" i="13"/>
  <c r="E2905" i="13" s="1"/>
  <c r="C2905" i="13"/>
  <c r="G2905" i="13" s="1"/>
  <c r="J2904" i="13"/>
  <c r="H2904" i="13"/>
  <c r="D2904" i="13"/>
  <c r="E2904" i="13" s="1"/>
  <c r="C2904" i="13"/>
  <c r="G2904" i="13" s="1"/>
  <c r="J2903" i="13"/>
  <c r="I2903" i="13"/>
  <c r="H2903" i="13"/>
  <c r="E2903" i="13"/>
  <c r="D2903" i="13"/>
  <c r="C2903" i="13"/>
  <c r="G2903" i="13" s="1"/>
  <c r="J2902" i="13"/>
  <c r="I2902" i="13"/>
  <c r="D2902" i="13"/>
  <c r="E2902" i="13" s="1"/>
  <c r="C2902" i="13"/>
  <c r="G2902" i="13" s="1"/>
  <c r="J2901" i="13"/>
  <c r="D2901" i="13"/>
  <c r="E2901" i="13" s="1"/>
  <c r="C2901" i="13"/>
  <c r="G2901" i="13" s="1"/>
  <c r="J2900" i="13"/>
  <c r="E2900" i="13"/>
  <c r="D2900" i="13"/>
  <c r="C2900" i="13"/>
  <c r="G2900" i="13" s="1"/>
  <c r="J2899" i="13"/>
  <c r="D2899" i="13"/>
  <c r="E2899" i="13" s="1"/>
  <c r="C2899" i="13"/>
  <c r="G2899" i="13" s="1"/>
  <c r="J2898" i="13"/>
  <c r="I2898" i="13"/>
  <c r="D2898" i="13"/>
  <c r="E2898" i="13" s="1"/>
  <c r="C2898" i="13"/>
  <c r="G2898" i="13" s="1"/>
  <c r="J2897" i="13"/>
  <c r="I2897" i="13"/>
  <c r="D2897" i="13"/>
  <c r="E2897" i="13" s="1"/>
  <c r="C2897" i="13"/>
  <c r="G2897" i="13" s="1"/>
  <c r="J2896" i="13"/>
  <c r="I2896" i="13"/>
  <c r="H2896" i="13"/>
  <c r="D2896" i="13"/>
  <c r="E2896" i="13" s="1"/>
  <c r="C2896" i="13"/>
  <c r="G2896" i="13" s="1"/>
  <c r="J2895" i="13"/>
  <c r="H2895" i="13"/>
  <c r="E2895" i="13"/>
  <c r="D2895" i="13"/>
  <c r="C2895" i="13"/>
  <c r="G2895" i="13" s="1"/>
  <c r="J2894" i="13"/>
  <c r="H2894" i="13"/>
  <c r="F2894" i="13"/>
  <c r="D2894" i="13"/>
  <c r="E2894" i="13" s="1"/>
  <c r="C2894" i="13"/>
  <c r="G2894" i="13" s="1"/>
  <c r="J2893" i="13"/>
  <c r="F2893" i="13"/>
  <c r="D2893" i="13"/>
  <c r="E2893" i="13" s="1"/>
  <c r="C2893" i="13"/>
  <c r="J2892" i="13"/>
  <c r="E2892" i="13"/>
  <c r="D2892" i="13"/>
  <c r="C2892" i="13"/>
  <c r="G2892" i="13" s="1"/>
  <c r="J2891" i="13"/>
  <c r="D2891" i="13"/>
  <c r="E2891" i="13" s="1"/>
  <c r="C2891" i="13"/>
  <c r="G2891" i="13" s="1"/>
  <c r="J2890" i="13"/>
  <c r="D2890" i="13"/>
  <c r="E2890" i="13" s="1"/>
  <c r="C2890" i="13"/>
  <c r="J2889" i="13"/>
  <c r="I2889" i="13"/>
  <c r="D2889" i="13"/>
  <c r="E2889" i="13" s="1"/>
  <c r="C2889" i="13"/>
  <c r="G2889" i="13" s="1"/>
  <c r="J2888" i="13"/>
  <c r="I2888" i="13"/>
  <c r="H2888" i="13"/>
  <c r="F2888" i="13"/>
  <c r="D2888" i="13"/>
  <c r="E2888" i="13" s="1"/>
  <c r="C2888" i="13"/>
  <c r="G2888" i="13" s="1"/>
  <c r="J2887" i="13"/>
  <c r="F2887" i="13"/>
  <c r="E2887" i="13"/>
  <c r="D2887" i="13"/>
  <c r="C2887" i="13"/>
  <c r="G2887" i="13" s="1"/>
  <c r="J2886" i="13"/>
  <c r="D2886" i="13"/>
  <c r="E2886" i="13" s="1"/>
  <c r="C2886" i="13"/>
  <c r="J2885" i="13"/>
  <c r="D2885" i="13"/>
  <c r="E2885" i="13" s="1"/>
  <c r="C2885" i="13"/>
  <c r="J2884" i="13"/>
  <c r="E2884" i="13"/>
  <c r="D2884" i="13"/>
  <c r="C2884" i="13"/>
  <c r="G2884" i="13" s="1"/>
  <c r="J2883" i="13"/>
  <c r="D2883" i="13"/>
  <c r="E2883" i="13" s="1"/>
  <c r="C2883" i="13"/>
  <c r="G2883" i="13" s="1"/>
  <c r="J2882" i="13"/>
  <c r="D2882" i="13"/>
  <c r="E2882" i="13" s="1"/>
  <c r="C2882" i="13"/>
  <c r="J2881" i="13"/>
  <c r="I2881" i="13"/>
  <c r="H2881" i="13"/>
  <c r="D2881" i="13"/>
  <c r="E2881" i="13" s="1"/>
  <c r="C2881" i="13"/>
  <c r="G2881" i="13" s="1"/>
  <c r="J2880" i="13"/>
  <c r="D2880" i="13"/>
  <c r="E2880" i="13" s="1"/>
  <c r="C2880" i="13"/>
  <c r="J2879" i="13"/>
  <c r="F2879" i="13"/>
  <c r="E2879" i="13"/>
  <c r="D2879" i="13"/>
  <c r="C2879" i="13"/>
  <c r="G2879" i="13" s="1"/>
  <c r="J2878" i="13"/>
  <c r="I2878" i="13"/>
  <c r="H2878" i="13"/>
  <c r="D2878" i="13"/>
  <c r="E2878" i="13" s="1"/>
  <c r="C2878" i="13"/>
  <c r="G2878" i="13" s="1"/>
  <c r="J2877" i="13"/>
  <c r="D2877" i="13"/>
  <c r="E2877" i="13" s="1"/>
  <c r="C2877" i="13"/>
  <c r="F2877" i="13" s="1"/>
  <c r="J2876" i="13"/>
  <c r="E2876" i="13"/>
  <c r="D2876" i="13"/>
  <c r="C2876" i="13"/>
  <c r="G2876" i="13" s="1"/>
  <c r="J2875" i="13"/>
  <c r="D2875" i="13"/>
  <c r="E2875" i="13" s="1"/>
  <c r="C2875" i="13"/>
  <c r="G2875" i="13" s="1"/>
  <c r="J2874" i="13"/>
  <c r="D2874" i="13"/>
  <c r="E2874" i="13" s="1"/>
  <c r="C2874" i="13"/>
  <c r="J2873" i="13"/>
  <c r="I2873" i="13"/>
  <c r="D2873" i="13"/>
  <c r="E2873" i="13" s="1"/>
  <c r="C2873" i="13"/>
  <c r="G2873" i="13" s="1"/>
  <c r="J2872" i="13"/>
  <c r="I2872" i="13"/>
  <c r="H2872" i="13"/>
  <c r="D2872" i="13"/>
  <c r="E2872" i="13" s="1"/>
  <c r="C2872" i="13"/>
  <c r="G2872" i="13" s="1"/>
  <c r="J2871" i="13"/>
  <c r="E2871" i="13"/>
  <c r="D2871" i="13"/>
  <c r="C2871" i="13"/>
  <c r="H2871" i="13" s="1"/>
  <c r="J2870" i="13"/>
  <c r="I2870" i="13"/>
  <c r="H2870" i="13"/>
  <c r="F2870" i="13"/>
  <c r="E2870" i="13"/>
  <c r="D2870" i="13"/>
  <c r="C2870" i="13"/>
  <c r="G2870" i="13" s="1"/>
  <c r="J2869" i="13"/>
  <c r="D2869" i="13"/>
  <c r="E2869" i="13" s="1"/>
  <c r="C2869" i="13"/>
  <c r="F2869" i="13" s="1"/>
  <c r="J2868" i="13"/>
  <c r="D2868" i="13"/>
  <c r="E2868" i="13" s="1"/>
  <c r="C2868" i="13"/>
  <c r="J2867" i="13"/>
  <c r="D2867" i="13"/>
  <c r="E2867" i="13" s="1"/>
  <c r="C2867" i="13"/>
  <c r="G2867" i="13" s="1"/>
  <c r="J2866" i="13"/>
  <c r="D2866" i="13"/>
  <c r="E2866" i="13" s="1"/>
  <c r="C2866" i="13"/>
  <c r="J2865" i="13"/>
  <c r="I2865" i="13"/>
  <c r="D2865" i="13"/>
  <c r="E2865" i="13" s="1"/>
  <c r="C2865" i="13"/>
  <c r="G2865" i="13" s="1"/>
  <c r="J2864" i="13"/>
  <c r="I2864" i="13"/>
  <c r="H2864" i="13"/>
  <c r="F2864" i="13"/>
  <c r="D2864" i="13"/>
  <c r="E2864" i="13" s="1"/>
  <c r="C2864" i="13"/>
  <c r="G2864" i="13" s="1"/>
  <c r="J2863" i="13"/>
  <c r="F2863" i="13"/>
  <c r="E2863" i="13"/>
  <c r="D2863" i="13"/>
  <c r="C2863" i="13"/>
  <c r="J2862" i="13"/>
  <c r="D2862" i="13"/>
  <c r="E2862" i="13" s="1"/>
  <c r="C2862" i="13"/>
  <c r="I2862" i="13" s="1"/>
  <c r="J2861" i="13"/>
  <c r="D2861" i="13"/>
  <c r="E2861" i="13" s="1"/>
  <c r="C2861" i="13"/>
  <c r="F2861" i="13" s="1"/>
  <c r="J2860" i="13"/>
  <c r="D2860" i="13"/>
  <c r="E2860" i="13" s="1"/>
  <c r="C2860" i="13"/>
  <c r="J2859" i="13"/>
  <c r="D2859" i="13"/>
  <c r="E2859" i="13" s="1"/>
  <c r="C2859" i="13"/>
  <c r="J2858" i="13"/>
  <c r="D2858" i="13"/>
  <c r="E2858" i="13" s="1"/>
  <c r="C2858" i="13"/>
  <c r="I2858" i="13" s="1"/>
  <c r="J2857" i="13"/>
  <c r="D2857" i="13"/>
  <c r="E2857" i="13" s="1"/>
  <c r="C2857" i="13"/>
  <c r="G2857" i="13" s="1"/>
  <c r="J2856" i="13"/>
  <c r="H2856" i="13"/>
  <c r="F2856" i="13"/>
  <c r="D2856" i="13"/>
  <c r="E2856" i="13" s="1"/>
  <c r="C2856" i="13"/>
  <c r="J2855" i="13"/>
  <c r="I2855" i="13"/>
  <c r="E2855" i="13"/>
  <c r="D2855" i="13"/>
  <c r="C2855" i="13"/>
  <c r="J2854" i="13"/>
  <c r="H2854" i="13"/>
  <c r="D2854" i="13"/>
  <c r="E2854" i="13" s="1"/>
  <c r="C2854" i="13"/>
  <c r="J2853" i="13"/>
  <c r="E2853" i="13"/>
  <c r="D2853" i="13"/>
  <c r="C2853" i="13"/>
  <c r="J2852" i="13"/>
  <c r="D2852" i="13"/>
  <c r="E2852" i="13" s="1"/>
  <c r="C2852" i="13"/>
  <c r="J2851" i="13"/>
  <c r="D2851" i="13"/>
  <c r="E2851" i="13" s="1"/>
  <c r="C2851" i="13"/>
  <c r="J2850" i="13"/>
  <c r="I2850" i="13"/>
  <c r="D2850" i="13"/>
  <c r="E2850" i="13" s="1"/>
  <c r="C2850" i="13"/>
  <c r="J2849" i="13"/>
  <c r="I2849" i="13"/>
  <c r="H2849" i="13"/>
  <c r="D2849" i="13"/>
  <c r="E2849" i="13" s="1"/>
  <c r="C2849" i="13"/>
  <c r="G2849" i="13" s="1"/>
  <c r="J2848" i="13"/>
  <c r="D2848" i="13"/>
  <c r="E2848" i="13" s="1"/>
  <c r="C2848" i="13"/>
  <c r="F2848" i="13" s="1"/>
  <c r="J2847" i="13"/>
  <c r="H2847" i="13"/>
  <c r="D2847" i="13"/>
  <c r="E2847" i="13" s="1"/>
  <c r="C2847" i="13"/>
  <c r="J2846" i="13"/>
  <c r="I2846" i="13"/>
  <c r="F2846" i="13"/>
  <c r="D2846" i="13"/>
  <c r="E2846" i="13" s="1"/>
  <c r="C2846" i="13"/>
  <c r="G2846" i="13" s="1"/>
  <c r="J2845" i="13"/>
  <c r="F2845" i="13"/>
  <c r="D2845" i="13"/>
  <c r="E2845" i="13" s="1"/>
  <c r="C2845" i="13"/>
  <c r="J2844" i="13"/>
  <c r="E2844" i="13"/>
  <c r="D2844" i="13"/>
  <c r="C2844" i="13"/>
  <c r="J2843" i="13"/>
  <c r="D2843" i="13"/>
  <c r="E2843" i="13" s="1"/>
  <c r="C2843" i="13"/>
  <c r="J2842" i="13"/>
  <c r="D2842" i="13"/>
  <c r="E2842" i="13" s="1"/>
  <c r="C2842" i="13"/>
  <c r="I2842" i="13" s="1"/>
  <c r="J2841" i="13"/>
  <c r="I2841" i="13"/>
  <c r="H2841" i="13"/>
  <c r="D2841" i="13"/>
  <c r="E2841" i="13" s="1"/>
  <c r="C2841" i="13"/>
  <c r="G2841" i="13" s="1"/>
  <c r="J2840" i="13"/>
  <c r="I2840" i="13"/>
  <c r="D2840" i="13"/>
  <c r="E2840" i="13" s="1"/>
  <c r="C2840" i="13"/>
  <c r="J2839" i="13"/>
  <c r="I2839" i="13"/>
  <c r="F2839" i="13"/>
  <c r="E2839" i="13"/>
  <c r="D2839" i="13"/>
  <c r="C2839" i="13"/>
  <c r="J2838" i="13"/>
  <c r="I2838" i="13"/>
  <c r="H2838" i="13"/>
  <c r="E2838" i="13"/>
  <c r="D2838" i="13"/>
  <c r="C2838" i="13"/>
  <c r="G2838" i="13" s="1"/>
  <c r="J2837" i="13"/>
  <c r="D2837" i="13"/>
  <c r="E2837" i="13" s="1"/>
  <c r="C2837" i="13"/>
  <c r="J2836" i="13"/>
  <c r="D2836" i="13"/>
  <c r="E2836" i="13" s="1"/>
  <c r="C2836" i="13"/>
  <c r="J2835" i="13"/>
  <c r="D2835" i="13"/>
  <c r="E2835" i="13" s="1"/>
  <c r="C2835" i="13"/>
  <c r="J2834" i="13"/>
  <c r="I2834" i="13"/>
  <c r="D2834" i="13"/>
  <c r="E2834" i="13" s="1"/>
  <c r="C2834" i="13"/>
  <c r="J2833" i="13"/>
  <c r="D2833" i="13"/>
  <c r="E2833" i="13" s="1"/>
  <c r="C2833" i="13"/>
  <c r="J2832" i="13"/>
  <c r="I2832" i="13"/>
  <c r="F2832" i="13"/>
  <c r="D2832" i="13"/>
  <c r="E2832" i="13" s="1"/>
  <c r="C2832" i="13"/>
  <c r="G2832" i="13" s="1"/>
  <c r="J2831" i="13"/>
  <c r="I2831" i="13"/>
  <c r="H2831" i="13"/>
  <c r="F2831" i="13"/>
  <c r="D2831" i="13"/>
  <c r="E2831" i="13" s="1"/>
  <c r="C2831" i="13"/>
  <c r="G2831" i="13" s="1"/>
  <c r="J2830" i="13"/>
  <c r="I2830" i="13"/>
  <c r="H2830" i="13"/>
  <c r="F2830" i="13"/>
  <c r="D2830" i="13"/>
  <c r="E2830" i="13" s="1"/>
  <c r="C2830" i="13"/>
  <c r="G2830" i="13" s="1"/>
  <c r="J2829" i="13"/>
  <c r="E2829" i="13"/>
  <c r="D2829" i="13"/>
  <c r="C2829" i="13"/>
  <c r="J2828" i="13"/>
  <c r="D2828" i="13"/>
  <c r="E2828" i="13" s="1"/>
  <c r="C2828" i="13"/>
  <c r="J2827" i="13"/>
  <c r="D2827" i="13"/>
  <c r="E2827" i="13" s="1"/>
  <c r="C2827" i="13"/>
  <c r="J2826" i="13"/>
  <c r="D2826" i="13"/>
  <c r="E2826" i="13" s="1"/>
  <c r="C2826" i="13"/>
  <c r="I2826" i="13" s="1"/>
  <c r="J2825" i="13"/>
  <c r="I2825" i="13"/>
  <c r="D2825" i="13"/>
  <c r="E2825" i="13" s="1"/>
  <c r="C2825" i="13"/>
  <c r="G2825" i="13" s="1"/>
  <c r="J2824" i="13"/>
  <c r="I2824" i="13"/>
  <c r="H2824" i="13"/>
  <c r="F2824" i="13"/>
  <c r="D2824" i="13"/>
  <c r="E2824" i="13" s="1"/>
  <c r="C2824" i="13"/>
  <c r="G2824" i="13" s="1"/>
  <c r="J2823" i="13"/>
  <c r="D2823" i="13"/>
  <c r="E2823" i="13" s="1"/>
  <c r="C2823" i="13"/>
  <c r="I2823" i="13" s="1"/>
  <c r="J2822" i="13"/>
  <c r="D2822" i="13"/>
  <c r="E2822" i="13" s="1"/>
  <c r="C2822" i="13"/>
  <c r="J2821" i="13"/>
  <c r="D2821" i="13"/>
  <c r="E2821" i="13" s="1"/>
  <c r="C2821" i="13"/>
  <c r="F2821" i="13" s="1"/>
  <c r="J2820" i="13"/>
  <c r="D2820" i="13"/>
  <c r="E2820" i="13" s="1"/>
  <c r="C2820" i="13"/>
  <c r="J2819" i="13"/>
  <c r="D2819" i="13"/>
  <c r="E2819" i="13" s="1"/>
  <c r="C2819" i="13"/>
  <c r="J2818" i="13"/>
  <c r="I2818" i="13"/>
  <c r="D2818" i="13"/>
  <c r="E2818" i="13" s="1"/>
  <c r="C2818" i="13"/>
  <c r="J2817" i="13"/>
  <c r="D2817" i="13"/>
  <c r="E2817" i="13" s="1"/>
  <c r="C2817" i="13"/>
  <c r="G2817" i="13" s="1"/>
  <c r="J2816" i="13"/>
  <c r="D2816" i="13"/>
  <c r="E2816" i="13" s="1"/>
  <c r="C2816" i="13"/>
  <c r="J2815" i="13"/>
  <c r="H2815" i="13"/>
  <c r="E2815" i="13"/>
  <c r="D2815" i="13"/>
  <c r="C2815" i="13"/>
  <c r="J2814" i="13"/>
  <c r="D2814" i="13"/>
  <c r="E2814" i="13" s="1"/>
  <c r="C2814" i="13"/>
  <c r="H2814" i="13" s="1"/>
  <c r="J2813" i="13"/>
  <c r="E2813" i="13"/>
  <c r="D2813" i="13"/>
  <c r="C2813" i="13"/>
  <c r="F2813" i="13" s="1"/>
  <c r="J2812" i="13"/>
  <c r="D2812" i="13"/>
  <c r="E2812" i="13" s="1"/>
  <c r="C2812" i="13"/>
  <c r="J2811" i="13"/>
  <c r="D2811" i="13"/>
  <c r="E2811" i="13" s="1"/>
  <c r="C2811" i="13"/>
  <c r="J2810" i="13"/>
  <c r="I2810" i="13"/>
  <c r="D2810" i="13"/>
  <c r="E2810" i="13" s="1"/>
  <c r="C2810" i="13"/>
  <c r="J2809" i="13"/>
  <c r="I2809" i="13"/>
  <c r="H2809" i="13"/>
  <c r="D2809" i="13"/>
  <c r="E2809" i="13" s="1"/>
  <c r="C2809" i="13"/>
  <c r="G2809" i="13" s="1"/>
  <c r="J2808" i="13"/>
  <c r="D2808" i="13"/>
  <c r="E2808" i="13" s="1"/>
  <c r="C2808" i="13"/>
  <c r="I2808" i="13" s="1"/>
  <c r="J2807" i="13"/>
  <c r="D2807" i="13"/>
  <c r="E2807" i="13" s="1"/>
  <c r="C2807" i="13"/>
  <c r="J2806" i="13"/>
  <c r="G2806" i="13"/>
  <c r="F2806" i="13"/>
  <c r="D2806" i="13"/>
  <c r="E2806" i="13" s="1"/>
  <c r="C2806" i="13"/>
  <c r="H2806" i="13" s="1"/>
  <c r="J2805" i="13"/>
  <c r="D2805" i="13"/>
  <c r="E2805" i="13" s="1"/>
  <c r="C2805" i="13"/>
  <c r="H2805" i="13" s="1"/>
  <c r="J2804" i="13"/>
  <c r="I2804" i="13"/>
  <c r="G2804" i="13"/>
  <c r="F2804" i="13"/>
  <c r="D2804" i="13"/>
  <c r="E2804" i="13" s="1"/>
  <c r="C2804" i="13"/>
  <c r="H2804" i="13" s="1"/>
  <c r="J2803" i="13"/>
  <c r="I2803" i="13"/>
  <c r="D2803" i="13"/>
  <c r="E2803" i="13" s="1"/>
  <c r="C2803" i="13"/>
  <c r="H2803" i="13" s="1"/>
  <c r="J2802" i="13"/>
  <c r="G2802" i="13"/>
  <c r="F2802" i="13"/>
  <c r="D2802" i="13"/>
  <c r="E2802" i="13" s="1"/>
  <c r="C2802" i="13"/>
  <c r="H2802" i="13" s="1"/>
  <c r="J2801" i="13"/>
  <c r="D2801" i="13"/>
  <c r="E2801" i="13" s="1"/>
  <c r="C2801" i="13"/>
  <c r="H2801" i="13" s="1"/>
  <c r="J2800" i="13"/>
  <c r="I2800" i="13"/>
  <c r="G2800" i="13"/>
  <c r="F2800" i="13"/>
  <c r="D2800" i="13"/>
  <c r="E2800" i="13" s="1"/>
  <c r="C2800" i="13"/>
  <c r="H2800" i="13" s="1"/>
  <c r="J2799" i="13"/>
  <c r="I2799" i="13"/>
  <c r="D2799" i="13"/>
  <c r="E2799" i="13" s="1"/>
  <c r="C2799" i="13"/>
  <c r="H2799" i="13" s="1"/>
  <c r="J2798" i="13"/>
  <c r="G2798" i="13"/>
  <c r="F2798" i="13"/>
  <c r="D2798" i="13"/>
  <c r="E2798" i="13" s="1"/>
  <c r="C2798" i="13"/>
  <c r="H2798" i="13" s="1"/>
  <c r="J2797" i="13"/>
  <c r="D2797" i="13"/>
  <c r="E2797" i="13" s="1"/>
  <c r="C2797" i="13"/>
  <c r="H2797" i="13" s="1"/>
  <c r="J2796" i="13"/>
  <c r="I2796" i="13"/>
  <c r="G2796" i="13"/>
  <c r="F2796" i="13"/>
  <c r="D2796" i="13"/>
  <c r="E2796" i="13" s="1"/>
  <c r="C2796" i="13"/>
  <c r="H2796" i="13" s="1"/>
  <c r="J2795" i="13"/>
  <c r="H2795" i="13"/>
  <c r="E2795" i="13"/>
  <c r="D2795" i="13"/>
  <c r="C2795" i="13"/>
  <c r="J2794" i="13"/>
  <c r="H2794" i="13"/>
  <c r="G2794" i="13"/>
  <c r="E2794" i="13"/>
  <c r="D2794" i="13"/>
  <c r="C2794" i="13"/>
  <c r="I2794" i="13" s="1"/>
  <c r="J2793" i="13"/>
  <c r="E2793" i="13"/>
  <c r="D2793" i="13"/>
  <c r="C2793" i="13"/>
  <c r="I2793" i="13" s="1"/>
  <c r="J2792" i="13"/>
  <c r="D2792" i="13"/>
  <c r="E2792" i="13" s="1"/>
  <c r="C2792" i="13"/>
  <c r="I2792" i="13" s="1"/>
  <c r="J2791" i="13"/>
  <c r="E2791" i="13"/>
  <c r="D2791" i="13"/>
  <c r="C2791" i="13"/>
  <c r="H2791" i="13" s="1"/>
  <c r="J2790" i="13"/>
  <c r="H2790" i="13"/>
  <c r="G2790" i="13"/>
  <c r="F2790" i="13"/>
  <c r="E2790" i="13"/>
  <c r="D2790" i="13"/>
  <c r="C2790" i="13"/>
  <c r="I2790" i="13" s="1"/>
  <c r="J2789" i="13"/>
  <c r="H2789" i="13"/>
  <c r="D2789" i="13"/>
  <c r="E2789" i="13" s="1"/>
  <c r="C2789" i="13"/>
  <c r="J2788" i="13"/>
  <c r="E2788" i="13"/>
  <c r="D2788" i="13"/>
  <c r="C2788" i="13"/>
  <c r="J2787" i="13"/>
  <c r="G2787" i="13"/>
  <c r="F2787" i="13"/>
  <c r="D2787" i="13"/>
  <c r="E2787" i="13" s="1"/>
  <c r="C2787" i="13"/>
  <c r="I2787" i="13" s="1"/>
  <c r="J2786" i="13"/>
  <c r="D2786" i="13"/>
  <c r="E2786" i="13" s="1"/>
  <c r="C2786" i="13"/>
  <c r="F2786" i="13" s="1"/>
  <c r="J2785" i="13"/>
  <c r="G2785" i="13"/>
  <c r="E2785" i="13"/>
  <c r="D2785" i="13"/>
  <c r="C2785" i="13"/>
  <c r="J2784" i="13"/>
  <c r="E2784" i="13"/>
  <c r="D2784" i="13"/>
  <c r="C2784" i="13"/>
  <c r="J2783" i="13"/>
  <c r="H2783" i="13"/>
  <c r="D2783" i="13"/>
  <c r="E2783" i="13" s="1"/>
  <c r="C2783" i="13"/>
  <c r="J2782" i="13"/>
  <c r="H2782" i="13"/>
  <c r="F2782" i="13"/>
  <c r="D2782" i="13"/>
  <c r="E2782" i="13" s="1"/>
  <c r="C2782" i="13"/>
  <c r="I2782" i="13" s="1"/>
  <c r="J2781" i="13"/>
  <c r="F2781" i="13"/>
  <c r="D2781" i="13"/>
  <c r="E2781" i="13" s="1"/>
  <c r="C2781" i="13"/>
  <c r="H2781" i="13" s="1"/>
  <c r="J2780" i="13"/>
  <c r="H2780" i="13"/>
  <c r="D2780" i="13"/>
  <c r="E2780" i="13" s="1"/>
  <c r="C2780" i="13"/>
  <c r="J2779" i="13"/>
  <c r="F2779" i="13"/>
  <c r="D2779" i="13"/>
  <c r="E2779" i="13" s="1"/>
  <c r="C2779" i="13"/>
  <c r="I2779" i="13" s="1"/>
  <c r="J2778" i="13"/>
  <c r="D2778" i="13"/>
  <c r="E2778" i="13" s="1"/>
  <c r="C2778" i="13"/>
  <c r="J2777" i="13"/>
  <c r="H2777" i="13"/>
  <c r="G2777" i="13"/>
  <c r="D2777" i="13"/>
  <c r="E2777" i="13" s="1"/>
  <c r="C2777" i="13"/>
  <c r="I2777" i="13" s="1"/>
  <c r="J2776" i="13"/>
  <c r="F2776" i="13"/>
  <c r="D2776" i="13"/>
  <c r="E2776" i="13" s="1"/>
  <c r="C2776" i="13"/>
  <c r="J2775" i="13"/>
  <c r="E2775" i="13"/>
  <c r="D2775" i="13"/>
  <c r="C2775" i="13"/>
  <c r="H2775" i="13" s="1"/>
  <c r="J2774" i="13"/>
  <c r="D2774" i="13"/>
  <c r="E2774" i="13" s="1"/>
  <c r="C2774" i="13"/>
  <c r="G2774" i="13" s="1"/>
  <c r="J2773" i="13"/>
  <c r="D2773" i="13"/>
  <c r="E2773" i="13" s="1"/>
  <c r="C2773" i="13"/>
  <c r="H2773" i="13" s="1"/>
  <c r="J2772" i="13"/>
  <c r="H2772" i="13"/>
  <c r="G2772" i="13"/>
  <c r="E2772" i="13"/>
  <c r="D2772" i="13"/>
  <c r="C2772" i="13"/>
  <c r="I2772" i="13" s="1"/>
  <c r="J2771" i="13"/>
  <c r="G2771" i="13"/>
  <c r="D2771" i="13"/>
  <c r="E2771" i="13" s="1"/>
  <c r="C2771" i="13"/>
  <c r="J2770" i="13"/>
  <c r="E2770" i="13"/>
  <c r="D2770" i="13"/>
  <c r="C2770" i="13"/>
  <c r="H2770" i="13" s="1"/>
  <c r="J2769" i="13"/>
  <c r="G2769" i="13"/>
  <c r="D2769" i="13"/>
  <c r="E2769" i="13" s="1"/>
  <c r="C2769" i="13"/>
  <c r="J2768" i="13"/>
  <c r="D2768" i="13"/>
  <c r="E2768" i="13" s="1"/>
  <c r="C2768" i="13"/>
  <c r="F2768" i="13" s="1"/>
  <c r="J2767" i="13"/>
  <c r="E2767" i="13"/>
  <c r="D2767" i="13"/>
  <c r="C2767" i="13"/>
  <c r="H2767" i="13" s="1"/>
  <c r="J2766" i="13"/>
  <c r="H2766" i="13"/>
  <c r="D2766" i="13"/>
  <c r="E2766" i="13" s="1"/>
  <c r="C2766" i="13"/>
  <c r="J2765" i="13"/>
  <c r="D2765" i="13"/>
  <c r="E2765" i="13" s="1"/>
  <c r="C2765" i="13"/>
  <c r="H2765" i="13" s="1"/>
  <c r="J2764" i="13"/>
  <c r="E2764" i="13"/>
  <c r="D2764" i="13"/>
  <c r="C2764" i="13"/>
  <c r="H2764" i="13" s="1"/>
  <c r="J2763" i="13"/>
  <c r="D2763" i="13"/>
  <c r="E2763" i="13" s="1"/>
  <c r="C2763" i="13"/>
  <c r="H2763" i="13" s="1"/>
  <c r="J2762" i="13"/>
  <c r="E2762" i="13"/>
  <c r="D2762" i="13"/>
  <c r="C2762" i="13"/>
  <c r="H2762" i="13" s="1"/>
  <c r="J2761" i="13"/>
  <c r="D2761" i="13"/>
  <c r="E2761" i="13" s="1"/>
  <c r="C2761" i="13"/>
  <c r="J2760" i="13"/>
  <c r="D2760" i="13"/>
  <c r="E2760" i="13" s="1"/>
  <c r="C2760" i="13"/>
  <c r="H2760" i="13" s="1"/>
  <c r="J2759" i="13"/>
  <c r="D2759" i="13"/>
  <c r="E2759" i="13" s="1"/>
  <c r="C2759" i="13"/>
  <c r="H2759" i="13" s="1"/>
  <c r="J2758" i="13"/>
  <c r="D2758" i="13"/>
  <c r="E2758" i="13" s="1"/>
  <c r="C2758" i="13"/>
  <c r="J2757" i="13"/>
  <c r="D2757" i="13"/>
  <c r="E2757" i="13" s="1"/>
  <c r="C2757" i="13"/>
  <c r="H2757" i="13" s="1"/>
  <c r="J2756" i="13"/>
  <c r="H2756" i="13"/>
  <c r="E2756" i="13"/>
  <c r="D2756" i="13"/>
  <c r="C2756" i="13"/>
  <c r="J2755" i="13"/>
  <c r="H2755" i="13"/>
  <c r="D2755" i="13"/>
  <c r="E2755" i="13" s="1"/>
  <c r="C2755" i="13"/>
  <c r="J2754" i="13"/>
  <c r="E2754" i="13"/>
  <c r="D2754" i="13"/>
  <c r="C2754" i="13"/>
  <c r="H2754" i="13" s="1"/>
  <c r="J2753" i="13"/>
  <c r="D2753" i="13"/>
  <c r="E2753" i="13" s="1"/>
  <c r="C2753" i="13"/>
  <c r="J2752" i="13"/>
  <c r="E2752" i="13"/>
  <c r="D2752" i="13"/>
  <c r="C2752" i="13"/>
  <c r="H2752" i="13" s="1"/>
  <c r="J2751" i="13"/>
  <c r="H2751" i="13"/>
  <c r="E2751" i="13"/>
  <c r="D2751" i="13"/>
  <c r="C2751" i="13"/>
  <c r="J2750" i="13"/>
  <c r="D2750" i="13"/>
  <c r="E2750" i="13" s="1"/>
  <c r="C2750" i="13"/>
  <c r="J2749" i="13"/>
  <c r="D2749" i="13"/>
  <c r="E2749" i="13" s="1"/>
  <c r="C2749" i="13"/>
  <c r="H2749" i="13" s="1"/>
  <c r="J2748" i="13"/>
  <c r="D2748" i="13"/>
  <c r="E2748" i="13" s="1"/>
  <c r="C2748" i="13"/>
  <c r="H2748" i="13" s="1"/>
  <c r="J2747" i="13"/>
  <c r="G2747" i="13"/>
  <c r="D2747" i="13"/>
  <c r="E2747" i="13" s="1"/>
  <c r="C2747" i="13"/>
  <c r="J2746" i="13"/>
  <c r="H2746" i="13"/>
  <c r="D2746" i="13"/>
  <c r="E2746" i="13" s="1"/>
  <c r="C2746" i="13"/>
  <c r="J2745" i="13"/>
  <c r="H2745" i="13"/>
  <c r="E2745" i="13"/>
  <c r="D2745" i="13"/>
  <c r="C2745" i="13"/>
  <c r="G2745" i="13" s="1"/>
  <c r="J2744" i="13"/>
  <c r="E2744" i="13"/>
  <c r="D2744" i="13"/>
  <c r="C2744" i="13"/>
  <c r="H2744" i="13" s="1"/>
  <c r="J2743" i="13"/>
  <c r="G2743" i="13"/>
  <c r="E2743" i="13"/>
  <c r="D2743" i="13"/>
  <c r="C2743" i="13"/>
  <c r="J2742" i="13"/>
  <c r="D2742" i="13"/>
  <c r="E2742" i="13" s="1"/>
  <c r="C2742" i="13"/>
  <c r="H2742" i="13" s="1"/>
  <c r="J2741" i="13"/>
  <c r="D2741" i="13"/>
  <c r="E2741" i="13" s="1"/>
  <c r="C2741" i="13"/>
  <c r="G2741" i="13" s="1"/>
  <c r="J2740" i="13"/>
  <c r="D2740" i="13"/>
  <c r="E2740" i="13" s="1"/>
  <c r="C2740" i="13"/>
  <c r="H2740" i="13" s="1"/>
  <c r="J2739" i="13"/>
  <c r="D2739" i="13"/>
  <c r="E2739" i="13" s="1"/>
  <c r="C2739" i="13"/>
  <c r="J2738" i="13"/>
  <c r="H2738" i="13"/>
  <c r="D2738" i="13"/>
  <c r="E2738" i="13" s="1"/>
  <c r="C2738" i="13"/>
  <c r="J2737" i="13"/>
  <c r="E2737" i="13"/>
  <c r="D2737" i="13"/>
  <c r="C2737" i="13"/>
  <c r="J2736" i="13"/>
  <c r="E2736" i="13"/>
  <c r="D2736" i="13"/>
  <c r="C2736" i="13"/>
  <c r="H2736" i="13" s="1"/>
  <c r="J2735" i="13"/>
  <c r="E2735" i="13"/>
  <c r="D2735" i="13"/>
  <c r="C2735" i="13"/>
  <c r="J2734" i="13"/>
  <c r="H2734" i="13"/>
  <c r="D2734" i="13"/>
  <c r="E2734" i="13" s="1"/>
  <c r="C2734" i="13"/>
  <c r="J2733" i="13"/>
  <c r="H2733" i="13"/>
  <c r="D2733" i="13"/>
  <c r="E2733" i="13" s="1"/>
  <c r="C2733" i="13"/>
  <c r="G2733" i="13" s="1"/>
  <c r="J2732" i="13"/>
  <c r="D2732" i="13"/>
  <c r="E2732" i="13" s="1"/>
  <c r="C2732" i="13"/>
  <c r="H2732" i="13" s="1"/>
  <c r="J2731" i="13"/>
  <c r="D2731" i="13"/>
  <c r="E2731" i="13" s="1"/>
  <c r="C2731" i="13"/>
  <c r="J2730" i="13"/>
  <c r="H2730" i="13"/>
  <c r="D2730" i="13"/>
  <c r="E2730" i="13" s="1"/>
  <c r="C2730" i="13"/>
  <c r="J2729" i="13"/>
  <c r="E2729" i="13"/>
  <c r="D2729" i="13"/>
  <c r="C2729" i="13"/>
  <c r="G2729" i="13" s="1"/>
  <c r="J2728" i="13"/>
  <c r="E2728" i="13"/>
  <c r="D2728" i="13"/>
  <c r="C2728" i="13"/>
  <c r="J2727" i="13"/>
  <c r="E2727" i="13"/>
  <c r="D2727" i="13"/>
  <c r="C2727" i="13"/>
  <c r="J2726" i="13"/>
  <c r="D2726" i="13"/>
  <c r="E2726" i="13" s="1"/>
  <c r="C2726" i="13"/>
  <c r="H2726" i="13" s="1"/>
  <c r="J2725" i="13"/>
  <c r="H2725" i="13"/>
  <c r="D2725" i="13"/>
  <c r="E2725" i="13" s="1"/>
  <c r="C2725" i="13"/>
  <c r="G2725" i="13" s="1"/>
  <c r="J2724" i="13"/>
  <c r="D2724" i="13"/>
  <c r="E2724" i="13" s="1"/>
  <c r="C2724" i="13"/>
  <c r="J2723" i="13"/>
  <c r="E2723" i="13"/>
  <c r="D2723" i="13"/>
  <c r="C2723" i="13"/>
  <c r="J2722" i="13"/>
  <c r="D2722" i="13"/>
  <c r="E2722" i="13" s="1"/>
  <c r="C2722" i="13"/>
  <c r="H2722" i="13" s="1"/>
  <c r="J2721" i="13"/>
  <c r="E2721" i="13"/>
  <c r="D2721" i="13"/>
  <c r="C2721" i="13"/>
  <c r="G2721" i="13" s="1"/>
  <c r="J2720" i="13"/>
  <c r="D2720" i="13"/>
  <c r="E2720" i="13" s="1"/>
  <c r="C2720" i="13"/>
  <c r="J2719" i="13"/>
  <c r="E2719" i="13"/>
  <c r="D2719" i="13"/>
  <c r="C2719" i="13"/>
  <c r="J2718" i="13"/>
  <c r="D2718" i="13"/>
  <c r="E2718" i="13" s="1"/>
  <c r="C2718" i="13"/>
  <c r="H2718" i="13" s="1"/>
  <c r="J2717" i="13"/>
  <c r="H2717" i="13"/>
  <c r="D2717" i="13"/>
  <c r="E2717" i="13" s="1"/>
  <c r="C2717" i="13"/>
  <c r="G2717" i="13" s="1"/>
  <c r="J2716" i="13"/>
  <c r="D2716" i="13"/>
  <c r="E2716" i="13" s="1"/>
  <c r="C2716" i="13"/>
  <c r="J2715" i="13"/>
  <c r="D2715" i="13"/>
  <c r="E2715" i="13" s="1"/>
  <c r="C2715" i="13"/>
  <c r="J2714" i="13"/>
  <c r="H2714" i="13"/>
  <c r="D2714" i="13"/>
  <c r="E2714" i="13" s="1"/>
  <c r="C2714" i="13"/>
  <c r="J2713" i="13"/>
  <c r="E2713" i="13"/>
  <c r="D2713" i="13"/>
  <c r="C2713" i="13"/>
  <c r="G2713" i="13" s="1"/>
  <c r="J2712" i="13"/>
  <c r="E2712" i="13"/>
  <c r="D2712" i="13"/>
  <c r="C2712" i="13"/>
  <c r="J2711" i="13"/>
  <c r="E2711" i="13"/>
  <c r="D2711" i="13"/>
  <c r="C2711" i="13"/>
  <c r="J2710" i="13"/>
  <c r="H2710" i="13"/>
  <c r="D2710" i="13"/>
  <c r="E2710" i="13" s="1"/>
  <c r="C2710" i="13"/>
  <c r="J2709" i="13"/>
  <c r="D2709" i="13"/>
  <c r="E2709" i="13" s="1"/>
  <c r="C2709" i="13"/>
  <c r="G2709" i="13" s="1"/>
  <c r="J2708" i="13"/>
  <c r="E2708" i="13"/>
  <c r="D2708" i="13"/>
  <c r="C2708" i="13"/>
  <c r="H2708" i="13" s="1"/>
  <c r="J2707" i="13"/>
  <c r="D2707" i="13"/>
  <c r="E2707" i="13" s="1"/>
  <c r="C2707" i="13"/>
  <c r="J2706" i="13"/>
  <c r="H2706" i="13"/>
  <c r="D2706" i="13"/>
  <c r="E2706" i="13" s="1"/>
  <c r="C2706" i="13"/>
  <c r="J2705" i="13"/>
  <c r="H2705" i="13"/>
  <c r="D2705" i="13"/>
  <c r="E2705" i="13" s="1"/>
  <c r="C2705" i="13"/>
  <c r="G2705" i="13" s="1"/>
  <c r="J2704" i="13"/>
  <c r="D2704" i="13"/>
  <c r="E2704" i="13" s="1"/>
  <c r="C2704" i="13"/>
  <c r="H2704" i="13" s="1"/>
  <c r="J2703" i="13"/>
  <c r="D2703" i="13"/>
  <c r="E2703" i="13" s="1"/>
  <c r="C2703" i="13"/>
  <c r="J2702" i="13"/>
  <c r="D2702" i="13"/>
  <c r="E2702" i="13" s="1"/>
  <c r="C2702" i="13"/>
  <c r="H2702" i="13" s="1"/>
  <c r="J2701" i="13"/>
  <c r="H2701" i="13"/>
  <c r="D2701" i="13"/>
  <c r="E2701" i="13" s="1"/>
  <c r="C2701" i="13"/>
  <c r="G2701" i="13" s="1"/>
  <c r="J2700" i="13"/>
  <c r="E2700" i="13"/>
  <c r="D2700" i="13"/>
  <c r="C2700" i="13"/>
  <c r="H2700" i="13" s="1"/>
  <c r="J2699" i="13"/>
  <c r="E2699" i="13"/>
  <c r="D2699" i="13"/>
  <c r="C2699" i="13"/>
  <c r="J2698" i="13"/>
  <c r="H2698" i="13"/>
  <c r="D2698" i="13"/>
  <c r="E2698" i="13" s="1"/>
  <c r="C2698" i="13"/>
  <c r="J2697" i="13"/>
  <c r="H2697" i="13"/>
  <c r="E2697" i="13"/>
  <c r="D2697" i="13"/>
  <c r="C2697" i="13"/>
  <c r="I2697" i="13" s="1"/>
  <c r="J2696" i="13"/>
  <c r="G2696" i="13"/>
  <c r="D2696" i="13"/>
  <c r="E2696" i="13" s="1"/>
  <c r="C2696" i="13"/>
  <c r="I2696" i="13" s="1"/>
  <c r="J2695" i="13"/>
  <c r="F2695" i="13"/>
  <c r="D2695" i="13"/>
  <c r="E2695" i="13" s="1"/>
  <c r="C2695" i="13"/>
  <c r="I2695" i="13" s="1"/>
  <c r="J2694" i="13"/>
  <c r="E2694" i="13"/>
  <c r="D2694" i="13"/>
  <c r="C2694" i="13"/>
  <c r="G2694" i="13" s="1"/>
  <c r="J2693" i="13"/>
  <c r="D2693" i="13"/>
  <c r="E2693" i="13" s="1"/>
  <c r="C2693" i="13"/>
  <c r="I2693" i="13" s="1"/>
  <c r="J2692" i="13"/>
  <c r="E2692" i="13"/>
  <c r="D2692" i="13"/>
  <c r="C2692" i="13"/>
  <c r="J2691" i="13"/>
  <c r="F2691" i="13"/>
  <c r="D2691" i="13"/>
  <c r="E2691" i="13" s="1"/>
  <c r="C2691" i="13"/>
  <c r="I2691" i="13" s="1"/>
  <c r="J2690" i="13"/>
  <c r="G2690" i="13"/>
  <c r="D2690" i="13"/>
  <c r="E2690" i="13" s="1"/>
  <c r="C2690" i="13"/>
  <c r="J2689" i="13"/>
  <c r="H2689" i="13"/>
  <c r="E2689" i="13"/>
  <c r="D2689" i="13"/>
  <c r="C2689" i="13"/>
  <c r="I2689" i="13" s="1"/>
  <c r="J2688" i="13"/>
  <c r="G2688" i="13"/>
  <c r="D2688" i="13"/>
  <c r="E2688" i="13" s="1"/>
  <c r="C2688" i="13"/>
  <c r="I2688" i="13" s="1"/>
  <c r="J2687" i="13"/>
  <c r="F2687" i="13"/>
  <c r="D2687" i="13"/>
  <c r="E2687" i="13" s="1"/>
  <c r="C2687" i="13"/>
  <c r="I2687" i="13" s="1"/>
  <c r="J2686" i="13"/>
  <c r="E2686" i="13"/>
  <c r="D2686" i="13"/>
  <c r="C2686" i="13"/>
  <c r="G2686" i="13" s="1"/>
  <c r="J2685" i="13"/>
  <c r="D2685" i="13"/>
  <c r="E2685" i="13" s="1"/>
  <c r="C2685" i="13"/>
  <c r="I2685" i="13" s="1"/>
  <c r="J2684" i="13"/>
  <c r="E2684" i="13"/>
  <c r="D2684" i="13"/>
  <c r="C2684" i="13"/>
  <c r="J2683" i="13"/>
  <c r="F2683" i="13"/>
  <c r="D2683" i="13"/>
  <c r="E2683" i="13" s="1"/>
  <c r="C2683" i="13"/>
  <c r="I2683" i="13" s="1"/>
  <c r="J2682" i="13"/>
  <c r="D2682" i="13"/>
  <c r="E2682" i="13" s="1"/>
  <c r="C2682" i="13"/>
  <c r="J2681" i="13"/>
  <c r="H2681" i="13"/>
  <c r="F2681" i="13"/>
  <c r="D2681" i="13"/>
  <c r="E2681" i="13" s="1"/>
  <c r="C2681" i="13"/>
  <c r="I2681" i="13" s="1"/>
  <c r="J2680" i="13"/>
  <c r="D2680" i="13"/>
  <c r="E2680" i="13" s="1"/>
  <c r="C2680" i="13"/>
  <c r="I2680" i="13" s="1"/>
  <c r="J2679" i="13"/>
  <c r="H2679" i="13"/>
  <c r="F2679" i="13"/>
  <c r="D2679" i="13"/>
  <c r="E2679" i="13" s="1"/>
  <c r="C2679" i="13"/>
  <c r="I2679" i="13" s="1"/>
  <c r="J2678" i="13"/>
  <c r="D2678" i="13"/>
  <c r="E2678" i="13" s="1"/>
  <c r="C2678" i="13"/>
  <c r="G2678" i="13" s="1"/>
  <c r="J2677" i="13"/>
  <c r="G2677" i="13"/>
  <c r="D2677" i="13"/>
  <c r="E2677" i="13" s="1"/>
  <c r="C2677" i="13"/>
  <c r="I2677" i="13" s="1"/>
  <c r="J2676" i="13"/>
  <c r="D2676" i="13"/>
  <c r="E2676" i="13" s="1"/>
  <c r="C2676" i="13"/>
  <c r="J2675" i="13"/>
  <c r="H2675" i="13"/>
  <c r="G2675" i="13"/>
  <c r="F2675" i="13"/>
  <c r="D2675" i="13"/>
  <c r="E2675" i="13" s="1"/>
  <c r="C2675" i="13"/>
  <c r="I2675" i="13" s="1"/>
  <c r="J2674" i="13"/>
  <c r="E2674" i="13"/>
  <c r="D2674" i="13"/>
  <c r="C2674" i="13"/>
  <c r="G2674" i="13" s="1"/>
  <c r="J2673" i="13"/>
  <c r="H2673" i="13"/>
  <c r="D2673" i="13"/>
  <c r="E2673" i="13" s="1"/>
  <c r="C2673" i="13"/>
  <c r="I2673" i="13" s="1"/>
  <c r="J2672" i="13"/>
  <c r="D2672" i="13"/>
  <c r="E2672" i="13" s="1"/>
  <c r="C2672" i="13"/>
  <c r="I2672" i="13" s="1"/>
  <c r="J2671" i="13"/>
  <c r="H2671" i="13"/>
  <c r="D2671" i="13"/>
  <c r="E2671" i="13" s="1"/>
  <c r="C2671" i="13"/>
  <c r="I2671" i="13" s="1"/>
  <c r="J2670" i="13"/>
  <c r="E2670" i="13"/>
  <c r="D2670" i="13"/>
  <c r="C2670" i="13"/>
  <c r="G2670" i="13" s="1"/>
  <c r="J2669" i="13"/>
  <c r="D2669" i="13"/>
  <c r="E2669" i="13" s="1"/>
  <c r="C2669" i="13"/>
  <c r="I2669" i="13" s="1"/>
  <c r="J2668" i="13"/>
  <c r="E2668" i="13"/>
  <c r="D2668" i="13"/>
  <c r="C2668" i="13"/>
  <c r="J2667" i="13"/>
  <c r="F2667" i="13"/>
  <c r="D2667" i="13"/>
  <c r="E2667" i="13" s="1"/>
  <c r="C2667" i="13"/>
  <c r="I2667" i="13" s="1"/>
  <c r="J2666" i="13"/>
  <c r="E2666" i="13"/>
  <c r="D2666" i="13"/>
  <c r="C2666" i="13"/>
  <c r="G2666" i="13" s="1"/>
  <c r="J2665" i="13"/>
  <c r="H2665" i="13"/>
  <c r="D2665" i="13"/>
  <c r="E2665" i="13" s="1"/>
  <c r="C2665" i="13"/>
  <c r="I2665" i="13" s="1"/>
  <c r="J2664" i="13"/>
  <c r="D2664" i="13"/>
  <c r="E2664" i="13" s="1"/>
  <c r="C2664" i="13"/>
  <c r="G2664" i="13" s="1"/>
  <c r="J2663" i="13"/>
  <c r="F2663" i="13"/>
  <c r="D2663" i="13"/>
  <c r="E2663" i="13" s="1"/>
  <c r="C2663" i="13"/>
  <c r="I2663" i="13" s="1"/>
  <c r="J2662" i="13"/>
  <c r="G2662" i="13"/>
  <c r="D2662" i="13"/>
  <c r="E2662" i="13" s="1"/>
  <c r="C2662" i="13"/>
  <c r="J2661" i="13"/>
  <c r="G2661" i="13"/>
  <c r="D2661" i="13"/>
  <c r="E2661" i="13" s="1"/>
  <c r="C2661" i="13"/>
  <c r="I2661" i="13" s="1"/>
  <c r="J2660" i="13"/>
  <c r="E2660" i="13"/>
  <c r="D2660" i="13"/>
  <c r="C2660" i="13"/>
  <c r="G2660" i="13" s="1"/>
  <c r="J2659" i="13"/>
  <c r="F2659" i="13"/>
  <c r="D2659" i="13"/>
  <c r="E2659" i="13" s="1"/>
  <c r="C2659" i="13"/>
  <c r="I2659" i="13" s="1"/>
  <c r="J2658" i="13"/>
  <c r="E2658" i="13"/>
  <c r="D2658" i="13"/>
  <c r="C2658" i="13"/>
  <c r="G2658" i="13" s="1"/>
  <c r="J2657" i="13"/>
  <c r="H2657" i="13"/>
  <c r="D2657" i="13"/>
  <c r="E2657" i="13" s="1"/>
  <c r="C2657" i="13"/>
  <c r="I2657" i="13" s="1"/>
  <c r="J2656" i="13"/>
  <c r="D2656" i="13"/>
  <c r="E2656" i="13" s="1"/>
  <c r="C2656" i="13"/>
  <c r="G2656" i="13" s="1"/>
  <c r="J2655" i="13"/>
  <c r="H2655" i="13"/>
  <c r="F2655" i="13"/>
  <c r="D2655" i="13"/>
  <c r="E2655" i="13" s="1"/>
  <c r="C2655" i="13"/>
  <c r="I2655" i="13" s="1"/>
  <c r="J2654" i="13"/>
  <c r="D2654" i="13"/>
  <c r="E2654" i="13" s="1"/>
  <c r="C2654" i="13"/>
  <c r="J2653" i="13"/>
  <c r="G2653" i="13"/>
  <c r="D2653" i="13"/>
  <c r="E2653" i="13" s="1"/>
  <c r="C2653" i="13"/>
  <c r="I2653" i="13" s="1"/>
  <c r="J2652" i="13"/>
  <c r="D2652" i="13"/>
  <c r="E2652" i="13" s="1"/>
  <c r="C2652" i="13"/>
  <c r="G2652" i="13" s="1"/>
  <c r="J2651" i="13"/>
  <c r="H2651" i="13"/>
  <c r="G2651" i="13"/>
  <c r="F2651" i="13"/>
  <c r="D2651" i="13"/>
  <c r="E2651" i="13" s="1"/>
  <c r="C2651" i="13"/>
  <c r="I2651" i="13" s="1"/>
  <c r="J2650" i="13"/>
  <c r="E2650" i="13"/>
  <c r="D2650" i="13"/>
  <c r="C2650" i="13"/>
  <c r="G2650" i="13" s="1"/>
  <c r="J2649" i="13"/>
  <c r="H2649" i="13"/>
  <c r="D2649" i="13"/>
  <c r="E2649" i="13" s="1"/>
  <c r="C2649" i="13"/>
  <c r="I2649" i="13" s="1"/>
  <c r="J2648" i="13"/>
  <c r="D2648" i="13"/>
  <c r="E2648" i="13" s="1"/>
  <c r="C2648" i="13"/>
  <c r="J2647" i="13"/>
  <c r="F2647" i="13"/>
  <c r="D2647" i="13"/>
  <c r="E2647" i="13" s="1"/>
  <c r="C2647" i="13"/>
  <c r="H2647" i="13" s="1"/>
  <c r="J2646" i="13"/>
  <c r="D2646" i="13"/>
  <c r="E2646" i="13" s="1"/>
  <c r="C2646" i="13"/>
  <c r="G2646" i="13" s="1"/>
  <c r="J2645" i="13"/>
  <c r="H2645" i="13"/>
  <c r="F2645" i="13"/>
  <c r="D2645" i="13"/>
  <c r="E2645" i="13" s="1"/>
  <c r="C2645" i="13"/>
  <c r="I2645" i="13" s="1"/>
  <c r="J2644" i="13"/>
  <c r="H2644" i="13"/>
  <c r="D2644" i="13"/>
  <c r="E2644" i="13" s="1"/>
  <c r="C2644" i="13"/>
  <c r="J2643" i="13"/>
  <c r="H2643" i="13"/>
  <c r="G2643" i="13"/>
  <c r="F2643" i="13"/>
  <c r="D2643" i="13"/>
  <c r="E2643" i="13" s="1"/>
  <c r="C2643" i="13"/>
  <c r="I2643" i="13" s="1"/>
  <c r="J2642" i="13"/>
  <c r="D2642" i="13"/>
  <c r="E2642" i="13" s="1"/>
  <c r="C2642" i="13"/>
  <c r="G2642" i="13" s="1"/>
  <c r="J2641" i="13"/>
  <c r="H2641" i="13"/>
  <c r="F2641" i="13"/>
  <c r="D2641" i="13"/>
  <c r="E2641" i="13" s="1"/>
  <c r="C2641" i="13"/>
  <c r="I2641" i="13" s="1"/>
  <c r="J2640" i="13"/>
  <c r="D2640" i="13"/>
  <c r="E2640" i="13" s="1"/>
  <c r="C2640" i="13"/>
  <c r="G2640" i="13" s="1"/>
  <c r="J2639" i="13"/>
  <c r="D2639" i="13"/>
  <c r="E2639" i="13" s="1"/>
  <c r="C2639" i="13"/>
  <c r="H2639" i="13" s="1"/>
  <c r="J2638" i="13"/>
  <c r="E2638" i="13"/>
  <c r="D2638" i="13"/>
  <c r="C2638" i="13"/>
  <c r="J2637" i="13"/>
  <c r="H2637" i="13"/>
  <c r="F2637" i="13"/>
  <c r="D2637" i="13"/>
  <c r="E2637" i="13" s="1"/>
  <c r="C2637" i="13"/>
  <c r="I2637" i="13" s="1"/>
  <c r="J2636" i="13"/>
  <c r="E2636" i="13"/>
  <c r="D2636" i="13"/>
  <c r="C2636" i="13"/>
  <c r="I2636" i="13" s="1"/>
  <c r="J2635" i="13"/>
  <c r="H2635" i="13"/>
  <c r="G2635" i="13"/>
  <c r="F2635" i="13"/>
  <c r="D2635" i="13"/>
  <c r="E2635" i="13" s="1"/>
  <c r="C2635" i="13"/>
  <c r="I2635" i="13" s="1"/>
  <c r="J2634" i="13"/>
  <c r="D2634" i="13"/>
  <c r="E2634" i="13" s="1"/>
  <c r="C2634" i="13"/>
  <c r="G2634" i="13" s="1"/>
  <c r="J2633" i="13"/>
  <c r="D2633" i="13"/>
  <c r="E2633" i="13" s="1"/>
  <c r="C2633" i="13"/>
  <c r="J2632" i="13"/>
  <c r="G2632" i="13"/>
  <c r="D2632" i="13"/>
  <c r="E2632" i="13" s="1"/>
  <c r="C2632" i="13"/>
  <c r="J2631" i="13"/>
  <c r="D2631" i="13"/>
  <c r="E2631" i="13" s="1"/>
  <c r="C2631" i="13"/>
  <c r="H2631" i="13" s="1"/>
  <c r="J2630" i="13"/>
  <c r="E2630" i="13"/>
  <c r="D2630" i="13"/>
  <c r="C2630" i="13"/>
  <c r="J2629" i="13"/>
  <c r="I2629" i="13"/>
  <c r="H2629" i="13"/>
  <c r="G2629" i="13"/>
  <c r="D2629" i="13"/>
  <c r="E2629" i="13" s="1"/>
  <c r="C2629" i="13"/>
  <c r="F2629" i="13" s="1"/>
  <c r="J2628" i="13"/>
  <c r="D2628" i="13"/>
  <c r="E2628" i="13" s="1"/>
  <c r="C2628" i="13"/>
  <c r="F2628" i="13" s="1"/>
  <c r="J2627" i="13"/>
  <c r="I2627" i="13"/>
  <c r="E2627" i="13"/>
  <c r="D2627" i="13"/>
  <c r="C2627" i="13"/>
  <c r="F2627" i="13" s="1"/>
  <c r="J2626" i="13"/>
  <c r="H2626" i="13"/>
  <c r="D2626" i="13"/>
  <c r="E2626" i="13" s="1"/>
  <c r="C2626" i="13"/>
  <c r="F2626" i="13" s="1"/>
  <c r="J2625" i="13"/>
  <c r="D2625" i="13"/>
  <c r="E2625" i="13" s="1"/>
  <c r="C2625" i="13"/>
  <c r="F2625" i="13" s="1"/>
  <c r="J2624" i="13"/>
  <c r="E2624" i="13"/>
  <c r="D2624" i="13"/>
  <c r="C2624" i="13"/>
  <c r="F2624" i="13" s="1"/>
  <c r="J2623" i="13"/>
  <c r="I2623" i="13"/>
  <c r="H2623" i="13"/>
  <c r="G2623" i="13"/>
  <c r="D2623" i="13"/>
  <c r="E2623" i="13" s="1"/>
  <c r="C2623" i="13"/>
  <c r="F2623" i="13" s="1"/>
  <c r="J2622" i="13"/>
  <c r="D2622" i="13"/>
  <c r="E2622" i="13" s="1"/>
  <c r="C2622" i="13"/>
  <c r="F2622" i="13" s="1"/>
  <c r="J2621" i="13"/>
  <c r="H2621" i="13"/>
  <c r="E2621" i="13"/>
  <c r="D2621" i="13"/>
  <c r="C2621" i="13"/>
  <c r="F2621" i="13" s="1"/>
  <c r="J2620" i="13"/>
  <c r="H2620" i="13"/>
  <c r="E2620" i="13"/>
  <c r="D2620" i="13"/>
  <c r="C2620" i="13"/>
  <c r="F2620" i="13" s="1"/>
  <c r="J2619" i="13"/>
  <c r="E2619" i="13"/>
  <c r="D2619" i="13"/>
  <c r="C2619" i="13"/>
  <c r="F2619" i="13" s="1"/>
  <c r="J2618" i="13"/>
  <c r="H2618" i="13"/>
  <c r="D2618" i="13"/>
  <c r="E2618" i="13" s="1"/>
  <c r="C2618" i="13"/>
  <c r="F2618" i="13" s="1"/>
  <c r="J2617" i="13"/>
  <c r="E2617" i="13"/>
  <c r="D2617" i="13"/>
  <c r="C2617" i="13"/>
  <c r="F2617" i="13" s="1"/>
  <c r="J2616" i="13"/>
  <c r="D2616" i="13"/>
  <c r="E2616" i="13" s="1"/>
  <c r="C2616" i="13"/>
  <c r="F2616" i="13" s="1"/>
  <c r="J2615" i="13"/>
  <c r="I2615" i="13"/>
  <c r="G2615" i="13"/>
  <c r="D2615" i="13"/>
  <c r="E2615" i="13" s="1"/>
  <c r="C2615" i="13"/>
  <c r="F2615" i="13" s="1"/>
  <c r="J2614" i="13"/>
  <c r="D2614" i="13"/>
  <c r="E2614" i="13" s="1"/>
  <c r="C2614" i="13"/>
  <c r="F2614" i="13" s="1"/>
  <c r="J2613" i="13"/>
  <c r="E2613" i="13"/>
  <c r="D2613" i="13"/>
  <c r="C2613" i="13"/>
  <c r="F2613" i="13" s="1"/>
  <c r="J2612" i="13"/>
  <c r="D2612" i="13"/>
  <c r="E2612" i="13" s="1"/>
  <c r="C2612" i="13"/>
  <c r="J2611" i="13"/>
  <c r="I2611" i="13"/>
  <c r="E2611" i="13"/>
  <c r="D2611" i="13"/>
  <c r="C2611" i="13"/>
  <c r="F2611" i="13" s="1"/>
  <c r="J2610" i="13"/>
  <c r="H2610" i="13"/>
  <c r="D2610" i="13"/>
  <c r="E2610" i="13" s="1"/>
  <c r="C2610" i="13"/>
  <c r="F2610" i="13" s="1"/>
  <c r="J2609" i="13"/>
  <c r="D2609" i="13"/>
  <c r="E2609" i="13" s="1"/>
  <c r="C2609" i="13"/>
  <c r="J2608" i="13"/>
  <c r="E2608" i="13"/>
  <c r="D2608" i="13"/>
  <c r="C2608" i="13"/>
  <c r="F2608" i="13" s="1"/>
  <c r="J2607" i="13"/>
  <c r="G2607" i="13"/>
  <c r="D2607" i="13"/>
  <c r="E2607" i="13" s="1"/>
  <c r="C2607" i="13"/>
  <c r="F2607" i="13" s="1"/>
  <c r="J2606" i="13"/>
  <c r="E2606" i="13"/>
  <c r="D2606" i="13"/>
  <c r="C2606" i="13"/>
  <c r="F2606" i="13" s="1"/>
  <c r="J2605" i="13"/>
  <c r="I2605" i="13"/>
  <c r="G2605" i="13"/>
  <c r="D2605" i="13"/>
  <c r="E2605" i="13" s="1"/>
  <c r="C2605" i="13"/>
  <c r="F2605" i="13" s="1"/>
  <c r="J2604" i="13"/>
  <c r="E2604" i="13"/>
  <c r="D2604" i="13"/>
  <c r="C2604" i="13"/>
  <c r="F2604" i="13" s="1"/>
  <c r="J2603" i="13"/>
  <c r="D2603" i="13"/>
  <c r="E2603" i="13" s="1"/>
  <c r="C2603" i="13"/>
  <c r="J2602" i="13"/>
  <c r="H2602" i="13"/>
  <c r="D2602" i="13"/>
  <c r="E2602" i="13" s="1"/>
  <c r="C2602" i="13"/>
  <c r="F2602" i="13" s="1"/>
  <c r="J2601" i="13"/>
  <c r="G2601" i="13"/>
  <c r="D2601" i="13"/>
  <c r="E2601" i="13" s="1"/>
  <c r="C2601" i="13"/>
  <c r="F2601" i="13" s="1"/>
  <c r="J2600" i="13"/>
  <c r="D2600" i="13"/>
  <c r="E2600" i="13" s="1"/>
  <c r="C2600" i="13"/>
  <c r="F2600" i="13" s="1"/>
  <c r="J2599" i="13"/>
  <c r="I2599" i="13"/>
  <c r="H2599" i="13"/>
  <c r="D2599" i="13"/>
  <c r="E2599" i="13" s="1"/>
  <c r="C2599" i="13"/>
  <c r="F2599" i="13" s="1"/>
  <c r="J2598" i="13"/>
  <c r="D2598" i="13"/>
  <c r="E2598" i="13" s="1"/>
  <c r="C2598" i="13"/>
  <c r="F2598" i="13" s="1"/>
  <c r="J2597" i="13"/>
  <c r="H2597" i="13"/>
  <c r="G2597" i="13"/>
  <c r="D2597" i="13"/>
  <c r="E2597" i="13" s="1"/>
  <c r="C2597" i="13"/>
  <c r="F2597" i="13" s="1"/>
  <c r="J2596" i="13"/>
  <c r="H2596" i="13"/>
  <c r="G2596" i="13"/>
  <c r="D2596" i="13"/>
  <c r="E2596" i="13" s="1"/>
  <c r="C2596" i="13"/>
  <c r="F2596" i="13" s="1"/>
  <c r="J2595" i="13"/>
  <c r="I2595" i="13"/>
  <c r="G2595" i="13"/>
  <c r="D2595" i="13"/>
  <c r="E2595" i="13" s="1"/>
  <c r="C2595" i="13"/>
  <c r="F2595" i="13" s="1"/>
  <c r="J2594" i="13"/>
  <c r="E2594" i="13"/>
  <c r="D2594" i="13"/>
  <c r="C2594" i="13"/>
  <c r="F2594" i="13" s="1"/>
  <c r="J2593" i="13"/>
  <c r="G2593" i="13"/>
  <c r="D2593" i="13"/>
  <c r="E2593" i="13" s="1"/>
  <c r="C2593" i="13"/>
  <c r="F2593" i="13" s="1"/>
  <c r="J2592" i="13"/>
  <c r="E2592" i="13"/>
  <c r="D2592" i="13"/>
  <c r="C2592" i="13"/>
  <c r="J2591" i="13"/>
  <c r="I2591" i="13"/>
  <c r="G2591" i="13"/>
  <c r="D2591" i="13"/>
  <c r="E2591" i="13" s="1"/>
  <c r="C2591" i="13"/>
  <c r="F2591" i="13" s="1"/>
  <c r="J2590" i="13"/>
  <c r="D2590" i="13"/>
  <c r="E2590" i="13" s="1"/>
  <c r="C2590" i="13"/>
  <c r="J2589" i="13"/>
  <c r="I2589" i="13"/>
  <c r="G2589" i="13"/>
  <c r="D2589" i="13"/>
  <c r="E2589" i="13" s="1"/>
  <c r="C2589" i="13"/>
  <c r="F2589" i="13" s="1"/>
  <c r="J2588" i="13"/>
  <c r="H2588" i="13"/>
  <c r="E2588" i="13"/>
  <c r="D2588" i="13"/>
  <c r="C2588" i="13"/>
  <c r="F2588" i="13" s="1"/>
  <c r="J2587" i="13"/>
  <c r="E2587" i="13"/>
  <c r="D2587" i="13"/>
  <c r="C2587" i="13"/>
  <c r="F2587" i="13" s="1"/>
  <c r="J2586" i="13"/>
  <c r="H2586" i="13"/>
  <c r="D2586" i="13"/>
  <c r="E2586" i="13" s="1"/>
  <c r="C2586" i="13"/>
  <c r="F2586" i="13" s="1"/>
  <c r="J2585" i="13"/>
  <c r="D2585" i="13"/>
  <c r="E2585" i="13" s="1"/>
  <c r="C2585" i="13"/>
  <c r="F2585" i="13" s="1"/>
  <c r="J2584" i="13"/>
  <c r="D2584" i="13"/>
  <c r="E2584" i="13" s="1"/>
  <c r="C2584" i="13"/>
  <c r="J2583" i="13"/>
  <c r="H2583" i="13"/>
  <c r="G2583" i="13"/>
  <c r="D2583" i="13"/>
  <c r="E2583" i="13" s="1"/>
  <c r="C2583" i="13"/>
  <c r="F2583" i="13" s="1"/>
  <c r="J2582" i="13"/>
  <c r="D2582" i="13"/>
  <c r="E2582" i="13" s="1"/>
  <c r="C2582" i="13"/>
  <c r="J2581" i="13"/>
  <c r="H2581" i="13"/>
  <c r="D2581" i="13"/>
  <c r="E2581" i="13" s="1"/>
  <c r="C2581" i="13"/>
  <c r="F2581" i="13" s="1"/>
  <c r="J2580" i="13"/>
  <c r="G2580" i="13"/>
  <c r="D2580" i="13"/>
  <c r="E2580" i="13" s="1"/>
  <c r="C2580" i="13"/>
  <c r="F2580" i="13" s="1"/>
  <c r="J2579" i="13"/>
  <c r="I2579" i="13"/>
  <c r="G2579" i="13"/>
  <c r="D2579" i="13"/>
  <c r="E2579" i="13" s="1"/>
  <c r="C2579" i="13"/>
  <c r="F2579" i="13" s="1"/>
  <c r="J2578" i="13"/>
  <c r="D2578" i="13"/>
  <c r="E2578" i="13" s="1"/>
  <c r="C2578" i="13"/>
  <c r="J2577" i="13"/>
  <c r="G2577" i="13"/>
  <c r="D2577" i="13"/>
  <c r="E2577" i="13" s="1"/>
  <c r="C2577" i="13"/>
  <c r="J2576" i="13"/>
  <c r="D2576" i="13"/>
  <c r="E2576" i="13" s="1"/>
  <c r="C2576" i="13"/>
  <c r="J2575" i="13"/>
  <c r="I2575" i="13"/>
  <c r="H2575" i="13"/>
  <c r="G2575" i="13"/>
  <c r="D2575" i="13"/>
  <c r="E2575" i="13" s="1"/>
  <c r="C2575" i="13"/>
  <c r="F2575" i="13" s="1"/>
  <c r="J2574" i="13"/>
  <c r="E2574" i="13"/>
  <c r="D2574" i="13"/>
  <c r="C2574" i="13"/>
  <c r="J2573" i="13"/>
  <c r="D2573" i="13"/>
  <c r="E2573" i="13" s="1"/>
  <c r="C2573" i="13"/>
  <c r="J2572" i="13"/>
  <c r="H2572" i="13"/>
  <c r="G2572" i="13"/>
  <c r="E2572" i="13"/>
  <c r="D2572" i="13"/>
  <c r="C2572" i="13"/>
  <c r="F2572" i="13" s="1"/>
  <c r="J2571" i="13"/>
  <c r="I2571" i="13"/>
  <c r="E2571" i="13"/>
  <c r="D2571" i="13"/>
  <c r="C2571" i="13"/>
  <c r="F2571" i="13" s="1"/>
  <c r="J2570" i="13"/>
  <c r="D2570" i="13"/>
  <c r="E2570" i="13" s="1"/>
  <c r="C2570" i="13"/>
  <c r="J2569" i="13"/>
  <c r="D2569" i="13"/>
  <c r="E2569" i="13" s="1"/>
  <c r="C2569" i="13"/>
  <c r="G2569" i="13" s="1"/>
  <c r="J2568" i="13"/>
  <c r="D2568" i="13"/>
  <c r="E2568" i="13" s="1"/>
  <c r="C2568" i="13"/>
  <c r="J2567" i="13"/>
  <c r="H2567" i="13"/>
  <c r="G2567" i="13"/>
  <c r="D2567" i="13"/>
  <c r="E2567" i="13" s="1"/>
  <c r="C2567" i="13"/>
  <c r="F2567" i="13" s="1"/>
  <c r="J2566" i="13"/>
  <c r="D2566" i="13"/>
  <c r="E2566" i="13" s="1"/>
  <c r="C2566" i="13"/>
  <c r="I2566" i="13" s="1"/>
  <c r="J2565" i="13"/>
  <c r="H2565" i="13"/>
  <c r="D2565" i="13"/>
  <c r="E2565" i="13" s="1"/>
  <c r="C2565" i="13"/>
  <c r="F2565" i="13" s="1"/>
  <c r="J2564" i="13"/>
  <c r="G2564" i="13"/>
  <c r="D2564" i="13"/>
  <c r="E2564" i="13" s="1"/>
  <c r="C2564" i="13"/>
  <c r="F2564" i="13" s="1"/>
  <c r="J2563" i="13"/>
  <c r="I2563" i="13"/>
  <c r="G2563" i="13"/>
  <c r="D2563" i="13"/>
  <c r="E2563" i="13" s="1"/>
  <c r="C2563" i="13"/>
  <c r="F2563" i="13" s="1"/>
  <c r="J2562" i="13"/>
  <c r="D2562" i="13"/>
  <c r="E2562" i="13" s="1"/>
  <c r="C2562" i="13"/>
  <c r="H2562" i="13" s="1"/>
  <c r="J2561" i="13"/>
  <c r="D2561" i="13"/>
  <c r="E2561" i="13" s="1"/>
  <c r="C2561" i="13"/>
  <c r="J2560" i="13"/>
  <c r="E2560" i="13"/>
  <c r="D2560" i="13"/>
  <c r="C2560" i="13"/>
  <c r="H2560" i="13" s="1"/>
  <c r="J2559" i="13"/>
  <c r="D2559" i="13"/>
  <c r="E2559" i="13" s="1"/>
  <c r="C2559" i="13"/>
  <c r="I2559" i="13" s="1"/>
  <c r="J2558" i="13"/>
  <c r="I2558" i="13"/>
  <c r="D2558" i="13"/>
  <c r="E2558" i="13" s="1"/>
  <c r="C2558" i="13"/>
  <c r="J2557" i="13"/>
  <c r="H2557" i="13"/>
  <c r="D2557" i="13"/>
  <c r="E2557" i="13" s="1"/>
  <c r="C2557" i="13"/>
  <c r="F2557" i="13" s="1"/>
  <c r="J2556" i="13"/>
  <c r="E2556" i="13"/>
  <c r="D2556" i="13"/>
  <c r="C2556" i="13"/>
  <c r="J2555" i="13"/>
  <c r="I2555" i="13"/>
  <c r="G2555" i="13"/>
  <c r="D2555" i="13"/>
  <c r="E2555" i="13" s="1"/>
  <c r="C2555" i="13"/>
  <c r="F2555" i="13" s="1"/>
  <c r="J2554" i="13"/>
  <c r="H2554" i="13"/>
  <c r="D2554" i="13"/>
  <c r="E2554" i="13" s="1"/>
  <c r="C2554" i="13"/>
  <c r="J2553" i="13"/>
  <c r="D2553" i="13"/>
  <c r="E2553" i="13" s="1"/>
  <c r="C2553" i="13"/>
  <c r="I2553" i="13" s="1"/>
  <c r="J2552" i="13"/>
  <c r="E2552" i="13"/>
  <c r="D2552" i="13"/>
  <c r="C2552" i="13"/>
  <c r="J2551" i="13"/>
  <c r="D2551" i="13"/>
  <c r="E2551" i="13" s="1"/>
  <c r="C2551" i="13"/>
  <c r="G2551" i="13" s="1"/>
  <c r="J2550" i="13"/>
  <c r="I2550" i="13"/>
  <c r="D2550" i="13"/>
  <c r="E2550" i="13" s="1"/>
  <c r="C2550" i="13"/>
  <c r="H2550" i="13" s="1"/>
  <c r="J2549" i="13"/>
  <c r="H2549" i="13"/>
  <c r="G2549" i="13"/>
  <c r="D2549" i="13"/>
  <c r="E2549" i="13" s="1"/>
  <c r="C2549" i="13"/>
  <c r="F2549" i="13" s="1"/>
  <c r="J2548" i="13"/>
  <c r="D2548" i="13"/>
  <c r="E2548" i="13" s="1"/>
  <c r="C2548" i="13"/>
  <c r="J2547" i="13"/>
  <c r="G2547" i="13"/>
  <c r="D2547" i="13"/>
  <c r="E2547" i="13" s="1"/>
  <c r="C2547" i="13"/>
  <c r="F2547" i="13" s="1"/>
  <c r="J2546" i="13"/>
  <c r="D2546" i="13"/>
  <c r="E2546" i="13" s="1"/>
  <c r="C2546" i="13"/>
  <c r="H2546" i="13" s="1"/>
  <c r="J2545" i="13"/>
  <c r="D2545" i="13"/>
  <c r="E2545" i="13" s="1"/>
  <c r="C2545" i="13"/>
  <c r="J2544" i="13"/>
  <c r="I2544" i="13"/>
  <c r="D2544" i="13"/>
  <c r="E2544" i="13" s="1"/>
  <c r="C2544" i="13"/>
  <c r="J2543" i="13"/>
  <c r="H2543" i="13"/>
  <c r="D2543" i="13"/>
  <c r="E2543" i="13" s="1"/>
  <c r="C2543" i="13"/>
  <c r="F2543" i="13" s="1"/>
  <c r="J2542" i="13"/>
  <c r="D2542" i="13"/>
  <c r="E2542" i="13" s="1"/>
  <c r="C2542" i="13"/>
  <c r="F2542" i="13" s="1"/>
  <c r="J2541" i="13"/>
  <c r="E2541" i="13"/>
  <c r="D2541" i="13"/>
  <c r="C2541" i="13"/>
  <c r="J2540" i="13"/>
  <c r="E2540" i="13"/>
  <c r="D2540" i="13"/>
  <c r="C2540" i="13"/>
  <c r="J2539" i="13"/>
  <c r="I2539" i="13"/>
  <c r="D2539" i="13"/>
  <c r="E2539" i="13" s="1"/>
  <c r="C2539" i="13"/>
  <c r="J2538" i="13"/>
  <c r="D2538" i="13"/>
  <c r="E2538" i="13" s="1"/>
  <c r="C2538" i="13"/>
  <c r="H2538" i="13" s="1"/>
  <c r="J2537" i="13"/>
  <c r="G2537" i="13"/>
  <c r="D2537" i="13"/>
  <c r="E2537" i="13" s="1"/>
  <c r="C2537" i="13"/>
  <c r="J2536" i="13"/>
  <c r="E2536" i="13"/>
  <c r="D2536" i="13"/>
  <c r="C2536" i="13"/>
  <c r="I2536" i="13" s="1"/>
  <c r="J2535" i="13"/>
  <c r="I2535" i="13"/>
  <c r="G2535" i="13"/>
  <c r="D2535" i="13"/>
  <c r="E2535" i="13" s="1"/>
  <c r="C2535" i="13"/>
  <c r="J2534" i="13"/>
  <c r="D2534" i="13"/>
  <c r="E2534" i="13" s="1"/>
  <c r="C2534" i="13"/>
  <c r="F2534" i="13" s="1"/>
  <c r="J2533" i="13"/>
  <c r="I2533" i="13"/>
  <c r="G2533" i="13"/>
  <c r="D2533" i="13"/>
  <c r="E2533" i="13" s="1"/>
  <c r="C2533" i="13"/>
  <c r="F2533" i="13" s="1"/>
  <c r="J2532" i="13"/>
  <c r="D2532" i="13"/>
  <c r="E2532" i="13" s="1"/>
  <c r="C2532" i="13"/>
  <c r="J2531" i="13"/>
  <c r="D2531" i="13"/>
  <c r="E2531" i="13" s="1"/>
  <c r="C2531" i="13"/>
  <c r="J2530" i="13"/>
  <c r="D2530" i="13"/>
  <c r="E2530" i="13" s="1"/>
  <c r="C2530" i="13"/>
  <c r="H2530" i="13" s="1"/>
  <c r="J2529" i="13"/>
  <c r="G2529" i="13"/>
  <c r="D2529" i="13"/>
  <c r="E2529" i="13" s="1"/>
  <c r="C2529" i="13"/>
  <c r="J2528" i="13"/>
  <c r="D2528" i="13"/>
  <c r="E2528" i="13" s="1"/>
  <c r="C2528" i="13"/>
  <c r="J2527" i="13"/>
  <c r="H2527" i="13"/>
  <c r="D2527" i="13"/>
  <c r="E2527" i="13" s="1"/>
  <c r="C2527" i="13"/>
  <c r="F2527" i="13" s="1"/>
  <c r="J2526" i="13"/>
  <c r="D2526" i="13"/>
  <c r="E2526" i="13" s="1"/>
  <c r="C2526" i="13"/>
  <c r="F2526" i="13" s="1"/>
  <c r="J2525" i="13"/>
  <c r="E2525" i="13"/>
  <c r="D2525" i="13"/>
  <c r="C2525" i="13"/>
  <c r="J2524" i="13"/>
  <c r="E2524" i="13"/>
  <c r="D2524" i="13"/>
  <c r="C2524" i="13"/>
  <c r="J2523" i="13"/>
  <c r="D2523" i="13"/>
  <c r="E2523" i="13" s="1"/>
  <c r="C2523" i="13"/>
  <c r="J2522" i="13"/>
  <c r="D2522" i="13"/>
  <c r="E2522" i="13" s="1"/>
  <c r="C2522" i="13"/>
  <c r="H2522" i="13" s="1"/>
  <c r="J2521" i="13"/>
  <c r="D2521" i="13"/>
  <c r="E2521" i="13" s="1"/>
  <c r="C2521" i="13"/>
  <c r="G2521" i="13" s="1"/>
  <c r="J2520" i="13"/>
  <c r="E2520" i="13"/>
  <c r="D2520" i="13"/>
  <c r="C2520" i="13"/>
  <c r="J2519" i="13"/>
  <c r="G2519" i="13"/>
  <c r="D2519" i="13"/>
  <c r="E2519" i="13" s="1"/>
  <c r="C2519" i="13"/>
  <c r="J2518" i="13"/>
  <c r="E2518" i="13"/>
  <c r="D2518" i="13"/>
  <c r="C2518" i="13"/>
  <c r="F2518" i="13" s="1"/>
  <c r="J2517" i="13"/>
  <c r="I2517" i="13"/>
  <c r="G2517" i="13"/>
  <c r="D2517" i="13"/>
  <c r="E2517" i="13" s="1"/>
  <c r="C2517" i="13"/>
  <c r="F2517" i="13" s="1"/>
  <c r="J2516" i="13"/>
  <c r="D2516" i="13"/>
  <c r="E2516" i="13" s="1"/>
  <c r="C2516" i="13"/>
  <c r="J2515" i="13"/>
  <c r="D2515" i="13"/>
  <c r="E2515" i="13" s="1"/>
  <c r="C2515" i="13"/>
  <c r="J2514" i="13"/>
  <c r="D2514" i="13"/>
  <c r="E2514" i="13" s="1"/>
  <c r="C2514" i="13"/>
  <c r="H2514" i="13" s="1"/>
  <c r="J2513" i="13"/>
  <c r="D2513" i="13"/>
  <c r="E2513" i="13" s="1"/>
  <c r="C2513" i="13"/>
  <c r="G2513" i="13" s="1"/>
  <c r="J2512" i="13"/>
  <c r="D2512" i="13"/>
  <c r="E2512" i="13" s="1"/>
  <c r="C2512" i="13"/>
  <c r="J2511" i="13"/>
  <c r="H2511" i="13"/>
  <c r="E2511" i="13"/>
  <c r="D2511" i="13"/>
  <c r="C2511" i="13"/>
  <c r="F2511" i="13" s="1"/>
  <c r="J2510" i="13"/>
  <c r="I2510" i="13"/>
  <c r="G2510" i="13"/>
  <c r="D2510" i="13"/>
  <c r="E2510" i="13" s="1"/>
  <c r="C2510" i="13"/>
  <c r="F2510" i="13" s="1"/>
  <c r="J2509" i="13"/>
  <c r="E2509" i="13"/>
  <c r="D2509" i="13"/>
  <c r="C2509" i="13"/>
  <c r="J2508" i="13"/>
  <c r="H2508" i="13"/>
  <c r="D2508" i="13"/>
  <c r="E2508" i="13" s="1"/>
  <c r="C2508" i="13"/>
  <c r="F2508" i="13" s="1"/>
  <c r="J2507" i="13"/>
  <c r="E2507" i="13"/>
  <c r="D2507" i="13"/>
  <c r="C2507" i="13"/>
  <c r="J2506" i="13"/>
  <c r="I2506" i="13"/>
  <c r="D2506" i="13"/>
  <c r="E2506" i="13" s="1"/>
  <c r="C2506" i="13"/>
  <c r="F2506" i="13" s="1"/>
  <c r="J2505" i="13"/>
  <c r="H2505" i="13"/>
  <c r="D2505" i="13"/>
  <c r="E2505" i="13" s="1"/>
  <c r="C2505" i="13"/>
  <c r="F2505" i="13" s="1"/>
  <c r="J2504" i="13"/>
  <c r="D2504" i="13"/>
  <c r="E2504" i="13" s="1"/>
  <c r="C2504" i="13"/>
  <c r="F2504" i="13" s="1"/>
  <c r="J2503" i="13"/>
  <c r="E2503" i="13"/>
  <c r="D2503" i="13"/>
  <c r="C2503" i="13"/>
  <c r="J2502" i="13"/>
  <c r="I2502" i="13"/>
  <c r="H2502" i="13"/>
  <c r="G2502" i="13"/>
  <c r="D2502" i="13"/>
  <c r="E2502" i="13" s="1"/>
  <c r="C2502" i="13"/>
  <c r="F2502" i="13" s="1"/>
  <c r="J2501" i="13"/>
  <c r="E2501" i="13"/>
  <c r="D2501" i="13"/>
  <c r="C2501" i="13"/>
  <c r="F2501" i="13" s="1"/>
  <c r="J2500" i="13"/>
  <c r="H2500" i="13"/>
  <c r="D2500" i="13"/>
  <c r="E2500" i="13" s="1"/>
  <c r="C2500" i="13"/>
  <c r="F2500" i="13" s="1"/>
  <c r="J2499" i="13"/>
  <c r="D2499" i="13"/>
  <c r="E2499" i="13" s="1"/>
  <c r="C2499" i="13"/>
  <c r="J2498" i="13"/>
  <c r="I2498" i="13"/>
  <c r="D2498" i="13"/>
  <c r="E2498" i="13" s="1"/>
  <c r="C2498" i="13"/>
  <c r="F2498" i="13" s="1"/>
  <c r="J2497" i="13"/>
  <c r="H2497" i="13"/>
  <c r="D2497" i="13"/>
  <c r="E2497" i="13" s="1"/>
  <c r="C2497" i="13"/>
  <c r="F2497" i="13" s="1"/>
  <c r="J2496" i="13"/>
  <c r="D2496" i="13"/>
  <c r="E2496" i="13" s="1"/>
  <c r="C2496" i="13"/>
  <c r="F2496" i="13" s="1"/>
  <c r="J2495" i="13"/>
  <c r="I2495" i="13"/>
  <c r="H2495" i="13"/>
  <c r="E2495" i="13"/>
  <c r="D2495" i="13"/>
  <c r="C2495" i="13"/>
  <c r="J2494" i="13"/>
  <c r="G2494" i="13"/>
  <c r="D2494" i="13"/>
  <c r="E2494" i="13" s="1"/>
  <c r="C2494" i="13"/>
  <c r="H2494" i="13" s="1"/>
  <c r="J2493" i="13"/>
  <c r="I2493" i="13"/>
  <c r="D2493" i="13"/>
  <c r="E2493" i="13" s="1"/>
  <c r="C2493" i="13"/>
  <c r="F2493" i="13" s="1"/>
  <c r="J2492" i="13"/>
  <c r="E2492" i="13"/>
  <c r="D2492" i="13"/>
  <c r="C2492" i="13"/>
  <c r="J2491" i="13"/>
  <c r="D2491" i="13"/>
  <c r="E2491" i="13" s="1"/>
  <c r="C2491" i="13"/>
  <c r="J2490" i="13"/>
  <c r="I2490" i="13"/>
  <c r="D2490" i="13"/>
  <c r="E2490" i="13" s="1"/>
  <c r="C2490" i="13"/>
  <c r="F2490" i="13" s="1"/>
  <c r="J2489" i="13"/>
  <c r="H2489" i="13"/>
  <c r="D2489" i="13"/>
  <c r="E2489" i="13" s="1"/>
  <c r="C2489" i="13"/>
  <c r="F2489" i="13" s="1"/>
  <c r="J2488" i="13"/>
  <c r="D2488" i="13"/>
  <c r="E2488" i="13" s="1"/>
  <c r="C2488" i="13"/>
  <c r="F2488" i="13" s="1"/>
  <c r="J2487" i="13"/>
  <c r="I2487" i="13"/>
  <c r="H2487" i="13"/>
  <c r="E2487" i="13"/>
  <c r="D2487" i="13"/>
  <c r="C2487" i="13"/>
  <c r="J2486" i="13"/>
  <c r="G2486" i="13"/>
  <c r="D2486" i="13"/>
  <c r="E2486" i="13" s="1"/>
  <c r="C2486" i="13"/>
  <c r="J2485" i="13"/>
  <c r="I2485" i="13"/>
  <c r="D2485" i="13"/>
  <c r="E2485" i="13" s="1"/>
  <c r="C2485" i="13"/>
  <c r="F2485" i="13" s="1"/>
  <c r="J2484" i="13"/>
  <c r="E2484" i="13"/>
  <c r="D2484" i="13"/>
  <c r="C2484" i="13"/>
  <c r="J2483" i="13"/>
  <c r="D2483" i="13"/>
  <c r="E2483" i="13" s="1"/>
  <c r="C2483" i="13"/>
  <c r="J2482" i="13"/>
  <c r="I2482" i="13"/>
  <c r="D2482" i="13"/>
  <c r="E2482" i="13" s="1"/>
  <c r="C2482" i="13"/>
  <c r="F2482" i="13" s="1"/>
  <c r="J2481" i="13"/>
  <c r="H2481" i="13"/>
  <c r="D2481" i="13"/>
  <c r="E2481" i="13" s="1"/>
  <c r="C2481" i="13"/>
  <c r="F2481" i="13" s="1"/>
  <c r="J2480" i="13"/>
  <c r="D2480" i="13"/>
  <c r="E2480" i="13" s="1"/>
  <c r="C2480" i="13"/>
  <c r="F2480" i="13" s="1"/>
  <c r="J2479" i="13"/>
  <c r="I2479" i="13"/>
  <c r="H2479" i="13"/>
  <c r="E2479" i="13"/>
  <c r="D2479" i="13"/>
  <c r="C2479" i="13"/>
  <c r="J2478" i="13"/>
  <c r="D2478" i="13"/>
  <c r="E2478" i="13" s="1"/>
  <c r="C2478" i="13"/>
  <c r="J2477" i="13"/>
  <c r="D2477" i="13"/>
  <c r="E2477" i="13" s="1"/>
  <c r="C2477" i="13"/>
  <c r="F2477" i="13" s="1"/>
  <c r="J2476" i="13"/>
  <c r="E2476" i="13"/>
  <c r="D2476" i="13"/>
  <c r="C2476" i="13"/>
  <c r="J2475" i="13"/>
  <c r="D2475" i="13"/>
  <c r="E2475" i="13" s="1"/>
  <c r="C2475" i="13"/>
  <c r="J2474" i="13"/>
  <c r="I2474" i="13"/>
  <c r="D2474" i="13"/>
  <c r="E2474" i="13" s="1"/>
  <c r="C2474" i="13"/>
  <c r="F2474" i="13" s="1"/>
  <c r="J2473" i="13"/>
  <c r="H2473" i="13"/>
  <c r="D2473" i="13"/>
  <c r="E2473" i="13" s="1"/>
  <c r="C2473" i="13"/>
  <c r="F2473" i="13" s="1"/>
  <c r="J2472" i="13"/>
  <c r="D2472" i="13"/>
  <c r="E2472" i="13" s="1"/>
  <c r="C2472" i="13"/>
  <c r="F2472" i="13" s="1"/>
  <c r="J2471" i="13"/>
  <c r="I2471" i="13"/>
  <c r="E2471" i="13"/>
  <c r="D2471" i="13"/>
  <c r="C2471" i="13"/>
  <c r="H2471" i="13" s="1"/>
  <c r="J2470" i="13"/>
  <c r="G2470" i="13"/>
  <c r="D2470" i="13"/>
  <c r="E2470" i="13" s="1"/>
  <c r="C2470" i="13"/>
  <c r="J2469" i="13"/>
  <c r="D2469" i="13"/>
  <c r="E2469" i="13" s="1"/>
  <c r="C2469" i="13"/>
  <c r="F2469" i="13" s="1"/>
  <c r="J2468" i="13"/>
  <c r="E2468" i="13"/>
  <c r="D2468" i="13"/>
  <c r="C2468" i="13"/>
  <c r="J2467" i="13"/>
  <c r="D2467" i="13"/>
  <c r="E2467" i="13" s="1"/>
  <c r="C2467" i="13"/>
  <c r="J2466" i="13"/>
  <c r="I2466" i="13"/>
  <c r="D2466" i="13"/>
  <c r="E2466" i="13" s="1"/>
  <c r="C2466" i="13"/>
  <c r="F2466" i="13" s="1"/>
  <c r="J2465" i="13"/>
  <c r="H2465" i="13"/>
  <c r="D2465" i="13"/>
  <c r="E2465" i="13" s="1"/>
  <c r="C2465" i="13"/>
  <c r="F2465" i="13" s="1"/>
  <c r="J2464" i="13"/>
  <c r="D2464" i="13"/>
  <c r="E2464" i="13" s="1"/>
  <c r="C2464" i="13"/>
  <c r="F2464" i="13" s="1"/>
  <c r="J2463" i="13"/>
  <c r="E2463" i="13"/>
  <c r="D2463" i="13"/>
  <c r="C2463" i="13"/>
  <c r="I2463" i="13" s="1"/>
  <c r="J2462" i="13"/>
  <c r="H2462" i="13"/>
  <c r="G2462" i="13"/>
  <c r="D2462" i="13"/>
  <c r="E2462" i="13" s="1"/>
  <c r="C2462" i="13"/>
  <c r="J2461" i="13"/>
  <c r="I2461" i="13"/>
  <c r="D2461" i="13"/>
  <c r="E2461" i="13" s="1"/>
  <c r="C2461" i="13"/>
  <c r="F2461" i="13" s="1"/>
  <c r="J2460" i="13"/>
  <c r="E2460" i="13"/>
  <c r="D2460" i="13"/>
  <c r="C2460" i="13"/>
  <c r="J2459" i="13"/>
  <c r="D2459" i="13"/>
  <c r="E2459" i="13" s="1"/>
  <c r="C2459" i="13"/>
  <c r="J2458" i="13"/>
  <c r="I2458" i="13"/>
  <c r="D2458" i="13"/>
  <c r="E2458" i="13" s="1"/>
  <c r="C2458" i="13"/>
  <c r="F2458" i="13" s="1"/>
  <c r="J2457" i="13"/>
  <c r="H2457" i="13"/>
  <c r="D2457" i="13"/>
  <c r="E2457" i="13" s="1"/>
  <c r="C2457" i="13"/>
  <c r="F2457" i="13" s="1"/>
  <c r="J2456" i="13"/>
  <c r="D2456" i="13"/>
  <c r="E2456" i="13" s="1"/>
  <c r="C2456" i="13"/>
  <c r="F2456" i="13" s="1"/>
  <c r="J2455" i="13"/>
  <c r="E2455" i="13"/>
  <c r="D2455" i="13"/>
  <c r="C2455" i="13"/>
  <c r="I2455" i="13" s="1"/>
  <c r="J2454" i="13"/>
  <c r="H2454" i="13"/>
  <c r="G2454" i="13"/>
  <c r="D2454" i="13"/>
  <c r="E2454" i="13" s="1"/>
  <c r="C2454" i="13"/>
  <c r="J2453" i="13"/>
  <c r="I2453" i="13"/>
  <c r="D2453" i="13"/>
  <c r="E2453" i="13" s="1"/>
  <c r="C2453" i="13"/>
  <c r="F2453" i="13" s="1"/>
  <c r="J2452" i="13"/>
  <c r="E2452" i="13"/>
  <c r="D2452" i="13"/>
  <c r="C2452" i="13"/>
  <c r="J2451" i="13"/>
  <c r="D2451" i="13"/>
  <c r="E2451" i="13" s="1"/>
  <c r="C2451" i="13"/>
  <c r="J2450" i="13"/>
  <c r="I2450" i="13"/>
  <c r="D2450" i="13"/>
  <c r="E2450" i="13" s="1"/>
  <c r="C2450" i="13"/>
  <c r="F2450" i="13" s="1"/>
  <c r="J2449" i="13"/>
  <c r="H2449" i="13"/>
  <c r="D2449" i="13"/>
  <c r="E2449" i="13" s="1"/>
  <c r="C2449" i="13"/>
  <c r="F2449" i="13" s="1"/>
  <c r="J2448" i="13"/>
  <c r="D2448" i="13"/>
  <c r="E2448" i="13" s="1"/>
  <c r="C2448" i="13"/>
  <c r="F2448" i="13" s="1"/>
  <c r="J2447" i="13"/>
  <c r="H2447" i="13"/>
  <c r="E2447" i="13"/>
  <c r="D2447" i="13"/>
  <c r="C2447" i="13"/>
  <c r="I2447" i="13" s="1"/>
  <c r="J2446" i="13"/>
  <c r="D2446" i="13"/>
  <c r="E2446" i="13" s="1"/>
  <c r="C2446" i="13"/>
  <c r="H2446" i="13" s="1"/>
  <c r="J2445" i="13"/>
  <c r="D2445" i="13"/>
  <c r="E2445" i="13" s="1"/>
  <c r="C2445" i="13"/>
  <c r="F2445" i="13" s="1"/>
  <c r="J2444" i="13"/>
  <c r="E2444" i="13"/>
  <c r="D2444" i="13"/>
  <c r="C2444" i="13"/>
  <c r="J2443" i="13"/>
  <c r="D2443" i="13"/>
  <c r="E2443" i="13" s="1"/>
  <c r="C2443" i="13"/>
  <c r="J2442" i="13"/>
  <c r="I2442" i="13"/>
  <c r="E2442" i="13"/>
  <c r="D2442" i="13"/>
  <c r="C2442" i="13"/>
  <c r="F2442" i="13" s="1"/>
  <c r="J2441" i="13"/>
  <c r="H2441" i="13"/>
  <c r="D2441" i="13"/>
  <c r="E2441" i="13" s="1"/>
  <c r="C2441" i="13"/>
  <c r="F2441" i="13" s="1"/>
  <c r="J2440" i="13"/>
  <c r="E2440" i="13"/>
  <c r="D2440" i="13"/>
  <c r="C2440" i="13"/>
  <c r="F2440" i="13" s="1"/>
  <c r="J2439" i="13"/>
  <c r="I2439" i="13"/>
  <c r="H2439" i="13"/>
  <c r="E2439" i="13"/>
  <c r="D2439" i="13"/>
  <c r="C2439" i="13"/>
  <c r="J2438" i="13"/>
  <c r="G2438" i="13"/>
  <c r="D2438" i="13"/>
  <c r="E2438" i="13" s="1"/>
  <c r="C2438" i="13"/>
  <c r="J2437" i="13"/>
  <c r="I2437" i="13"/>
  <c r="E2437" i="13"/>
  <c r="D2437" i="13"/>
  <c r="C2437" i="13"/>
  <c r="F2437" i="13" s="1"/>
  <c r="J2436" i="13"/>
  <c r="H2436" i="13"/>
  <c r="D2436" i="13"/>
  <c r="E2436" i="13" s="1"/>
  <c r="C2436" i="13"/>
  <c r="F2436" i="13" s="1"/>
  <c r="J2435" i="13"/>
  <c r="D2435" i="13"/>
  <c r="E2435" i="13" s="1"/>
  <c r="C2435" i="13"/>
  <c r="J2434" i="13"/>
  <c r="I2434" i="13"/>
  <c r="D2434" i="13"/>
  <c r="E2434" i="13" s="1"/>
  <c r="C2434" i="13"/>
  <c r="F2434" i="13" s="1"/>
  <c r="J2433" i="13"/>
  <c r="G2433" i="13"/>
  <c r="D2433" i="13"/>
  <c r="E2433" i="13" s="1"/>
  <c r="C2433" i="13"/>
  <c r="F2433" i="13" s="1"/>
  <c r="J2432" i="13"/>
  <c r="E2432" i="13"/>
  <c r="D2432" i="13"/>
  <c r="C2432" i="13"/>
  <c r="J2431" i="13"/>
  <c r="I2431" i="13"/>
  <c r="H2431" i="13"/>
  <c r="G2431" i="13"/>
  <c r="D2431" i="13"/>
  <c r="E2431" i="13" s="1"/>
  <c r="C2431" i="13"/>
  <c r="F2431" i="13" s="1"/>
  <c r="J2430" i="13"/>
  <c r="G2430" i="13"/>
  <c r="D2430" i="13"/>
  <c r="E2430" i="13" s="1"/>
  <c r="C2430" i="13"/>
  <c r="F2430" i="13" s="1"/>
  <c r="J2429" i="13"/>
  <c r="I2429" i="13"/>
  <c r="D2429" i="13"/>
  <c r="E2429" i="13" s="1"/>
  <c r="C2429" i="13"/>
  <c r="F2429" i="13" s="1"/>
  <c r="J2428" i="13"/>
  <c r="E2428" i="13"/>
  <c r="D2428" i="13"/>
  <c r="C2428" i="13"/>
  <c r="F2428" i="13" s="1"/>
  <c r="J2427" i="13"/>
  <c r="G2427" i="13"/>
  <c r="D2427" i="13"/>
  <c r="E2427" i="13" s="1"/>
  <c r="C2427" i="13"/>
  <c r="F2427" i="13" s="1"/>
  <c r="J2426" i="13"/>
  <c r="I2426" i="13"/>
  <c r="D2426" i="13"/>
  <c r="E2426" i="13" s="1"/>
  <c r="C2426" i="13"/>
  <c r="F2426" i="13" s="1"/>
  <c r="J2425" i="13"/>
  <c r="G2425" i="13"/>
  <c r="D2425" i="13"/>
  <c r="E2425" i="13" s="1"/>
  <c r="C2425" i="13"/>
  <c r="F2425" i="13" s="1"/>
  <c r="J2424" i="13"/>
  <c r="E2424" i="13"/>
  <c r="D2424" i="13"/>
  <c r="C2424" i="13"/>
  <c r="J2423" i="13"/>
  <c r="I2423" i="13"/>
  <c r="H2423" i="13"/>
  <c r="G2423" i="13"/>
  <c r="D2423" i="13"/>
  <c r="E2423" i="13" s="1"/>
  <c r="C2423" i="13"/>
  <c r="F2423" i="13" s="1"/>
  <c r="J2422" i="13"/>
  <c r="G2422" i="13"/>
  <c r="D2422" i="13"/>
  <c r="E2422" i="13" s="1"/>
  <c r="C2422" i="13"/>
  <c r="F2422" i="13" s="1"/>
  <c r="J2421" i="13"/>
  <c r="I2421" i="13"/>
  <c r="E2421" i="13"/>
  <c r="D2421" i="13"/>
  <c r="C2421" i="13"/>
  <c r="G2421" i="13" s="1"/>
  <c r="J2420" i="13"/>
  <c r="H2420" i="13"/>
  <c r="D2420" i="13"/>
  <c r="E2420" i="13" s="1"/>
  <c r="C2420" i="13"/>
  <c r="F2420" i="13" s="1"/>
  <c r="J2419" i="13"/>
  <c r="D2419" i="13"/>
  <c r="E2419" i="13" s="1"/>
  <c r="C2419" i="13"/>
  <c r="F2419" i="13" s="1"/>
  <c r="J2418" i="13"/>
  <c r="D2418" i="13"/>
  <c r="E2418" i="13" s="1"/>
  <c r="C2418" i="13"/>
  <c r="J2417" i="13"/>
  <c r="H2417" i="13"/>
  <c r="G2417" i="13"/>
  <c r="D2417" i="13"/>
  <c r="E2417" i="13" s="1"/>
  <c r="C2417" i="13"/>
  <c r="F2417" i="13" s="1"/>
  <c r="J2416" i="13"/>
  <c r="E2416" i="13"/>
  <c r="D2416" i="13"/>
  <c r="C2416" i="13"/>
  <c r="G2416" i="13" s="1"/>
  <c r="J2415" i="13"/>
  <c r="I2415" i="13"/>
  <c r="H2415" i="13"/>
  <c r="G2415" i="13"/>
  <c r="D2415" i="13"/>
  <c r="E2415" i="13" s="1"/>
  <c r="C2415" i="13"/>
  <c r="F2415" i="13" s="1"/>
  <c r="J2414" i="13"/>
  <c r="H2414" i="13"/>
  <c r="D2414" i="13"/>
  <c r="E2414" i="13" s="1"/>
  <c r="C2414" i="13"/>
  <c r="F2414" i="13" s="1"/>
  <c r="J2413" i="13"/>
  <c r="D2413" i="13"/>
  <c r="E2413" i="13" s="1"/>
  <c r="C2413" i="13"/>
  <c r="G2413" i="13" s="1"/>
  <c r="J2412" i="13"/>
  <c r="H2412" i="13"/>
  <c r="D2412" i="13"/>
  <c r="E2412" i="13" s="1"/>
  <c r="C2412" i="13"/>
  <c r="F2412" i="13" s="1"/>
  <c r="J2411" i="13"/>
  <c r="D2411" i="13"/>
  <c r="E2411" i="13" s="1"/>
  <c r="C2411" i="13"/>
  <c r="G2411" i="13" s="1"/>
  <c r="J2410" i="13"/>
  <c r="I2410" i="13"/>
  <c r="D2410" i="13"/>
  <c r="E2410" i="13" s="1"/>
  <c r="C2410" i="13"/>
  <c r="J2409" i="13"/>
  <c r="G2409" i="13"/>
  <c r="D2409" i="13"/>
  <c r="E2409" i="13" s="1"/>
  <c r="C2409" i="13"/>
  <c r="F2409" i="13" s="1"/>
  <c r="J2408" i="13"/>
  <c r="D2408" i="13"/>
  <c r="E2408" i="13" s="1"/>
  <c r="C2408" i="13"/>
  <c r="I2408" i="13" s="1"/>
  <c r="J2407" i="13"/>
  <c r="I2407" i="13"/>
  <c r="H2407" i="13"/>
  <c r="G2407" i="13"/>
  <c r="E2407" i="13"/>
  <c r="D2407" i="13"/>
  <c r="C2407" i="13"/>
  <c r="F2407" i="13" s="1"/>
  <c r="J2406" i="13"/>
  <c r="G2406" i="13"/>
  <c r="D2406" i="13"/>
  <c r="E2406" i="13" s="1"/>
  <c r="C2406" i="13"/>
  <c r="F2406" i="13" s="1"/>
  <c r="J2405" i="13"/>
  <c r="D2405" i="13"/>
  <c r="E2405" i="13" s="1"/>
  <c r="C2405" i="13"/>
  <c r="J2404" i="13"/>
  <c r="H2404" i="13"/>
  <c r="D2404" i="13"/>
  <c r="E2404" i="13" s="1"/>
  <c r="C2404" i="13"/>
  <c r="F2404" i="13" s="1"/>
  <c r="J2403" i="13"/>
  <c r="G2403" i="13"/>
  <c r="D2403" i="13"/>
  <c r="E2403" i="13" s="1"/>
  <c r="C2403" i="13"/>
  <c r="J2402" i="13"/>
  <c r="E2402" i="13"/>
  <c r="D2402" i="13"/>
  <c r="C2402" i="13"/>
  <c r="I2402" i="13" s="1"/>
  <c r="J2401" i="13"/>
  <c r="D2401" i="13"/>
  <c r="E2401" i="13" s="1"/>
  <c r="C2401" i="13"/>
  <c r="F2401" i="13" s="1"/>
  <c r="J2400" i="13"/>
  <c r="I2400" i="13"/>
  <c r="G2400" i="13"/>
  <c r="D2400" i="13"/>
  <c r="E2400" i="13" s="1"/>
  <c r="C2400" i="13"/>
  <c r="J2399" i="13"/>
  <c r="I2399" i="13"/>
  <c r="H2399" i="13"/>
  <c r="G2399" i="13"/>
  <c r="E2399" i="13"/>
  <c r="D2399" i="13"/>
  <c r="C2399" i="13"/>
  <c r="F2399" i="13" s="1"/>
  <c r="J2398" i="13"/>
  <c r="G2398" i="13"/>
  <c r="D2398" i="13"/>
  <c r="E2398" i="13" s="1"/>
  <c r="C2398" i="13"/>
  <c r="F2398" i="13" s="1"/>
  <c r="J2397" i="13"/>
  <c r="E2397" i="13"/>
  <c r="D2397" i="13"/>
  <c r="C2397" i="13"/>
  <c r="G2397" i="13" s="1"/>
  <c r="J2396" i="13"/>
  <c r="H2396" i="13"/>
  <c r="D2396" i="13"/>
  <c r="E2396" i="13" s="1"/>
  <c r="C2396" i="13"/>
  <c r="F2396" i="13" s="1"/>
  <c r="J2395" i="13"/>
  <c r="D2395" i="13"/>
  <c r="E2395" i="13" s="1"/>
  <c r="C2395" i="13"/>
  <c r="G2395" i="13" s="1"/>
  <c r="J2394" i="13"/>
  <c r="I2394" i="13"/>
  <c r="D2394" i="13"/>
  <c r="E2394" i="13" s="1"/>
  <c r="C2394" i="13"/>
  <c r="J2393" i="13"/>
  <c r="D2393" i="13"/>
  <c r="E2393" i="13" s="1"/>
  <c r="C2393" i="13"/>
  <c r="F2393" i="13" s="1"/>
  <c r="J2392" i="13"/>
  <c r="E2392" i="13"/>
  <c r="D2392" i="13"/>
  <c r="C2392" i="13"/>
  <c r="I2392" i="13" s="1"/>
  <c r="J2391" i="13"/>
  <c r="I2391" i="13"/>
  <c r="H2391" i="13"/>
  <c r="G2391" i="13"/>
  <c r="D2391" i="13"/>
  <c r="E2391" i="13" s="1"/>
  <c r="C2391" i="13"/>
  <c r="F2391" i="13" s="1"/>
  <c r="J2390" i="13"/>
  <c r="D2390" i="13"/>
  <c r="E2390" i="13" s="1"/>
  <c r="C2390" i="13"/>
  <c r="F2390" i="13" s="1"/>
  <c r="J2389" i="13"/>
  <c r="E2389" i="13"/>
  <c r="D2389" i="13"/>
  <c r="C2389" i="13"/>
  <c r="J2388" i="13"/>
  <c r="D2388" i="13"/>
  <c r="E2388" i="13" s="1"/>
  <c r="C2388" i="13"/>
  <c r="F2388" i="13" s="1"/>
  <c r="J2387" i="13"/>
  <c r="G2387" i="13"/>
  <c r="D2387" i="13"/>
  <c r="E2387" i="13" s="1"/>
  <c r="C2387" i="13"/>
  <c r="J2386" i="13"/>
  <c r="D2386" i="13"/>
  <c r="E2386" i="13" s="1"/>
  <c r="C2386" i="13"/>
  <c r="I2386" i="13" s="1"/>
  <c r="J2385" i="13"/>
  <c r="I2385" i="13"/>
  <c r="G2385" i="13"/>
  <c r="D2385" i="13"/>
  <c r="E2385" i="13" s="1"/>
  <c r="C2385" i="13"/>
  <c r="F2385" i="13" s="1"/>
  <c r="J2384" i="13"/>
  <c r="I2384" i="13"/>
  <c r="G2384" i="13"/>
  <c r="E2384" i="13"/>
  <c r="D2384" i="13"/>
  <c r="C2384" i="13"/>
  <c r="J2383" i="13"/>
  <c r="I2383" i="13"/>
  <c r="H2383" i="13"/>
  <c r="G2383" i="13"/>
  <c r="D2383" i="13"/>
  <c r="E2383" i="13" s="1"/>
  <c r="C2383" i="13"/>
  <c r="F2383" i="13" s="1"/>
  <c r="J2382" i="13"/>
  <c r="D2382" i="13"/>
  <c r="E2382" i="13" s="1"/>
  <c r="C2382" i="13"/>
  <c r="F2382" i="13" s="1"/>
  <c r="J2381" i="13"/>
  <c r="I2381" i="13"/>
  <c r="D2381" i="13"/>
  <c r="E2381" i="13" s="1"/>
  <c r="C2381" i="13"/>
  <c r="G2381" i="13" s="1"/>
  <c r="J2380" i="13"/>
  <c r="H2380" i="13"/>
  <c r="D2380" i="13"/>
  <c r="E2380" i="13" s="1"/>
  <c r="C2380" i="13"/>
  <c r="F2380" i="13" s="1"/>
  <c r="J2379" i="13"/>
  <c r="D2379" i="13"/>
  <c r="E2379" i="13" s="1"/>
  <c r="C2379" i="13"/>
  <c r="G2379" i="13" s="1"/>
  <c r="J2378" i="13"/>
  <c r="E2378" i="13"/>
  <c r="D2378" i="13"/>
  <c r="C2378" i="13"/>
  <c r="I2378" i="13" s="1"/>
  <c r="J2377" i="13"/>
  <c r="D2377" i="13"/>
  <c r="E2377" i="13" s="1"/>
  <c r="C2377" i="13"/>
  <c r="F2377" i="13" s="1"/>
  <c r="J2376" i="13"/>
  <c r="D2376" i="13"/>
  <c r="E2376" i="13" s="1"/>
  <c r="C2376" i="13"/>
  <c r="I2376" i="13" s="1"/>
  <c r="J2375" i="13"/>
  <c r="G2375" i="13"/>
  <c r="E2375" i="13"/>
  <c r="D2375" i="13"/>
  <c r="C2375" i="13"/>
  <c r="F2375" i="13" s="1"/>
  <c r="J2374" i="13"/>
  <c r="D2374" i="13"/>
  <c r="E2374" i="13" s="1"/>
  <c r="C2374" i="13"/>
  <c r="F2374" i="13" s="1"/>
  <c r="J2373" i="13"/>
  <c r="D2373" i="13"/>
  <c r="E2373" i="13" s="1"/>
  <c r="C2373" i="13"/>
  <c r="J2372" i="13"/>
  <c r="D2372" i="13"/>
  <c r="E2372" i="13" s="1"/>
  <c r="C2372" i="13"/>
  <c r="F2372" i="13" s="1"/>
  <c r="J2371" i="13"/>
  <c r="G2371" i="13"/>
  <c r="D2371" i="13"/>
  <c r="E2371" i="13" s="1"/>
  <c r="C2371" i="13"/>
  <c r="J2370" i="13"/>
  <c r="D2370" i="13"/>
  <c r="E2370" i="13" s="1"/>
  <c r="C2370" i="13"/>
  <c r="I2370" i="13" s="1"/>
  <c r="J2369" i="13"/>
  <c r="I2369" i="13"/>
  <c r="H2369" i="13"/>
  <c r="G2369" i="13"/>
  <c r="D2369" i="13"/>
  <c r="E2369" i="13" s="1"/>
  <c r="C2369" i="13"/>
  <c r="F2369" i="13" s="1"/>
  <c r="J2368" i="13"/>
  <c r="I2368" i="13"/>
  <c r="G2368" i="13"/>
  <c r="D2368" i="13"/>
  <c r="E2368" i="13" s="1"/>
  <c r="C2368" i="13"/>
  <c r="J2367" i="13"/>
  <c r="G2367" i="13"/>
  <c r="E2367" i="13"/>
  <c r="D2367" i="13"/>
  <c r="C2367" i="13"/>
  <c r="F2367" i="13" s="1"/>
  <c r="J2366" i="13"/>
  <c r="D2366" i="13"/>
  <c r="E2366" i="13" s="1"/>
  <c r="C2366" i="13"/>
  <c r="F2366" i="13" s="1"/>
  <c r="J2365" i="13"/>
  <c r="I2365" i="13"/>
  <c r="E2365" i="13"/>
  <c r="D2365" i="13"/>
  <c r="C2365" i="13"/>
  <c r="G2365" i="13" s="1"/>
  <c r="J2364" i="13"/>
  <c r="D2364" i="13"/>
  <c r="E2364" i="13" s="1"/>
  <c r="C2364" i="13"/>
  <c r="F2364" i="13" s="1"/>
  <c r="J2363" i="13"/>
  <c r="D2363" i="13"/>
  <c r="E2363" i="13" s="1"/>
  <c r="C2363" i="13"/>
  <c r="G2363" i="13" s="1"/>
  <c r="J2362" i="13"/>
  <c r="D2362" i="13"/>
  <c r="E2362" i="13" s="1"/>
  <c r="C2362" i="13"/>
  <c r="I2362" i="13" s="1"/>
  <c r="J2361" i="13"/>
  <c r="I2361" i="13"/>
  <c r="D2361" i="13"/>
  <c r="E2361" i="13" s="1"/>
  <c r="C2361" i="13"/>
  <c r="F2361" i="13" s="1"/>
  <c r="J2360" i="13"/>
  <c r="E2360" i="13"/>
  <c r="D2360" i="13"/>
  <c r="C2360" i="13"/>
  <c r="I2360" i="13" s="1"/>
  <c r="J2359" i="13"/>
  <c r="G2359" i="13"/>
  <c r="E2359" i="13"/>
  <c r="D2359" i="13"/>
  <c r="C2359" i="13"/>
  <c r="F2359" i="13" s="1"/>
  <c r="J2358" i="13"/>
  <c r="D2358" i="13"/>
  <c r="E2358" i="13" s="1"/>
  <c r="C2358" i="13"/>
  <c r="F2358" i="13" s="1"/>
  <c r="J2357" i="13"/>
  <c r="E2357" i="13"/>
  <c r="D2357" i="13"/>
  <c r="C2357" i="13"/>
  <c r="J2356" i="13"/>
  <c r="D2356" i="13"/>
  <c r="E2356" i="13" s="1"/>
  <c r="C2356" i="13"/>
  <c r="F2356" i="13" s="1"/>
  <c r="J2355" i="13"/>
  <c r="D2355" i="13"/>
  <c r="E2355" i="13" s="1"/>
  <c r="C2355" i="13"/>
  <c r="G2355" i="13" s="1"/>
  <c r="J2354" i="13"/>
  <c r="E2354" i="13"/>
  <c r="D2354" i="13"/>
  <c r="C2354" i="13"/>
  <c r="I2354" i="13" s="1"/>
  <c r="J2353" i="13"/>
  <c r="I2353" i="13"/>
  <c r="H2353" i="13"/>
  <c r="G2353" i="13"/>
  <c r="D2353" i="13"/>
  <c r="E2353" i="13" s="1"/>
  <c r="C2353" i="13"/>
  <c r="F2353" i="13" s="1"/>
  <c r="J2352" i="13"/>
  <c r="G2352" i="13"/>
  <c r="E2352" i="13"/>
  <c r="D2352" i="13"/>
  <c r="C2352" i="13"/>
  <c r="I2352" i="13" s="1"/>
  <c r="J2351" i="13"/>
  <c r="D2351" i="13"/>
  <c r="E2351" i="13" s="1"/>
  <c r="C2351" i="13"/>
  <c r="F2351" i="13" s="1"/>
  <c r="J2350" i="13"/>
  <c r="D2350" i="13"/>
  <c r="E2350" i="13" s="1"/>
  <c r="C2350" i="13"/>
  <c r="H2350" i="13" s="1"/>
  <c r="J2349" i="13"/>
  <c r="D2349" i="13"/>
  <c r="E2349" i="13" s="1"/>
  <c r="C2349" i="13"/>
  <c r="G2349" i="13" s="1"/>
  <c r="J2348" i="13"/>
  <c r="H2348" i="13"/>
  <c r="D2348" i="13"/>
  <c r="E2348" i="13" s="1"/>
  <c r="C2348" i="13"/>
  <c r="F2348" i="13" s="1"/>
  <c r="J2347" i="13"/>
  <c r="D2347" i="13"/>
  <c r="E2347" i="13" s="1"/>
  <c r="C2347" i="13"/>
  <c r="I2347" i="13" s="1"/>
  <c r="J2346" i="13"/>
  <c r="I2346" i="13"/>
  <c r="E2346" i="13"/>
  <c r="D2346" i="13"/>
  <c r="C2346" i="13"/>
  <c r="H2346" i="13" s="1"/>
  <c r="J2345" i="13"/>
  <c r="H2345" i="13"/>
  <c r="D2345" i="13"/>
  <c r="E2345" i="13" s="1"/>
  <c r="C2345" i="13"/>
  <c r="F2345" i="13" s="1"/>
  <c r="J2344" i="13"/>
  <c r="E2344" i="13"/>
  <c r="D2344" i="13"/>
  <c r="C2344" i="13"/>
  <c r="J2343" i="13"/>
  <c r="I2343" i="13"/>
  <c r="H2343" i="13"/>
  <c r="G2343" i="13"/>
  <c r="D2343" i="13"/>
  <c r="E2343" i="13" s="1"/>
  <c r="C2343" i="13"/>
  <c r="F2343" i="13" s="1"/>
  <c r="J2342" i="13"/>
  <c r="D2342" i="13"/>
  <c r="E2342" i="13" s="1"/>
  <c r="C2342" i="13"/>
  <c r="H2342" i="13" s="1"/>
  <c r="J2341" i="13"/>
  <c r="I2341" i="13"/>
  <c r="G2341" i="13"/>
  <c r="D2341" i="13"/>
  <c r="E2341" i="13" s="1"/>
  <c r="C2341" i="13"/>
  <c r="J2340" i="13"/>
  <c r="H2340" i="13"/>
  <c r="D2340" i="13"/>
  <c r="E2340" i="13" s="1"/>
  <c r="C2340" i="13"/>
  <c r="F2340" i="13" s="1"/>
  <c r="J2339" i="13"/>
  <c r="D2339" i="13"/>
  <c r="E2339" i="13" s="1"/>
  <c r="C2339" i="13"/>
  <c r="I2339" i="13" s="1"/>
  <c r="J2338" i="13"/>
  <c r="H2338" i="13"/>
  <c r="E2338" i="13"/>
  <c r="D2338" i="13"/>
  <c r="C2338" i="13"/>
  <c r="I2338" i="13" s="1"/>
  <c r="J2337" i="13"/>
  <c r="D2337" i="13"/>
  <c r="E2337" i="13" s="1"/>
  <c r="C2337" i="13"/>
  <c r="F2337" i="13" s="1"/>
  <c r="J2336" i="13"/>
  <c r="E2336" i="13"/>
  <c r="D2336" i="13"/>
  <c r="C2336" i="13"/>
  <c r="I2336" i="13" s="1"/>
  <c r="J2335" i="13"/>
  <c r="H2335" i="13"/>
  <c r="D2335" i="13"/>
  <c r="E2335" i="13" s="1"/>
  <c r="C2335" i="13"/>
  <c r="F2335" i="13" s="1"/>
  <c r="J2334" i="13"/>
  <c r="D2334" i="13"/>
  <c r="E2334" i="13" s="1"/>
  <c r="C2334" i="13"/>
  <c r="H2334" i="13" s="1"/>
  <c r="J2333" i="13"/>
  <c r="D2333" i="13"/>
  <c r="E2333" i="13" s="1"/>
  <c r="C2333" i="13"/>
  <c r="J2332" i="13"/>
  <c r="D2332" i="13"/>
  <c r="E2332" i="13" s="1"/>
  <c r="C2332" i="13"/>
  <c r="F2332" i="13" s="1"/>
  <c r="J2331" i="13"/>
  <c r="I2331" i="13"/>
  <c r="G2331" i="13"/>
  <c r="D2331" i="13"/>
  <c r="E2331" i="13" s="1"/>
  <c r="C2331" i="13"/>
  <c r="J2330" i="13"/>
  <c r="D2330" i="13"/>
  <c r="E2330" i="13" s="1"/>
  <c r="C2330" i="13"/>
  <c r="J2329" i="13"/>
  <c r="I2329" i="13"/>
  <c r="D2329" i="13"/>
  <c r="E2329" i="13" s="1"/>
  <c r="C2329" i="13"/>
  <c r="F2329" i="13" s="1"/>
  <c r="J2328" i="13"/>
  <c r="I2328" i="13"/>
  <c r="D2328" i="13"/>
  <c r="E2328" i="13" s="1"/>
  <c r="C2328" i="13"/>
  <c r="G2328" i="13" s="1"/>
  <c r="J2327" i="13"/>
  <c r="G2327" i="13"/>
  <c r="D2327" i="13"/>
  <c r="E2327" i="13" s="1"/>
  <c r="C2327" i="13"/>
  <c r="F2327" i="13" s="1"/>
  <c r="J2326" i="13"/>
  <c r="D2326" i="13"/>
  <c r="E2326" i="13" s="1"/>
  <c r="C2326" i="13"/>
  <c r="J2325" i="13"/>
  <c r="D2325" i="13"/>
  <c r="E2325" i="13" s="1"/>
  <c r="C2325" i="13"/>
  <c r="I2325" i="13" s="1"/>
  <c r="J2324" i="13"/>
  <c r="H2324" i="13"/>
  <c r="D2324" i="13"/>
  <c r="E2324" i="13" s="1"/>
  <c r="C2324" i="13"/>
  <c r="F2324" i="13" s="1"/>
  <c r="J2323" i="13"/>
  <c r="D2323" i="13"/>
  <c r="E2323" i="13" s="1"/>
  <c r="C2323" i="13"/>
  <c r="J2322" i="13"/>
  <c r="D2322" i="13"/>
  <c r="E2322" i="13" s="1"/>
  <c r="C2322" i="13"/>
  <c r="I2322" i="13" s="1"/>
  <c r="J2321" i="13"/>
  <c r="H2321" i="13"/>
  <c r="G2321" i="13"/>
  <c r="D2321" i="13"/>
  <c r="E2321" i="13" s="1"/>
  <c r="C2321" i="13"/>
  <c r="F2321" i="13" s="1"/>
  <c r="J2320" i="13"/>
  <c r="D2320" i="13"/>
  <c r="E2320" i="13" s="1"/>
  <c r="C2320" i="13"/>
  <c r="I2320" i="13" s="1"/>
  <c r="J2319" i="13"/>
  <c r="I2319" i="13"/>
  <c r="H2319" i="13"/>
  <c r="G2319" i="13"/>
  <c r="D2319" i="13"/>
  <c r="E2319" i="13" s="1"/>
  <c r="C2319" i="13"/>
  <c r="F2319" i="13" s="1"/>
  <c r="J2318" i="13"/>
  <c r="D2318" i="13"/>
  <c r="E2318" i="13" s="1"/>
  <c r="C2318" i="13"/>
  <c r="H2318" i="13" s="1"/>
  <c r="J2317" i="13"/>
  <c r="I2317" i="13"/>
  <c r="D2317" i="13"/>
  <c r="E2317" i="13" s="1"/>
  <c r="C2317" i="13"/>
  <c r="G2317" i="13" s="1"/>
  <c r="J2316" i="13"/>
  <c r="H2316" i="13"/>
  <c r="D2316" i="13"/>
  <c r="E2316" i="13" s="1"/>
  <c r="C2316" i="13"/>
  <c r="F2316" i="13" s="1"/>
  <c r="J2315" i="13"/>
  <c r="D2315" i="13"/>
  <c r="E2315" i="13" s="1"/>
  <c r="C2315" i="13"/>
  <c r="I2315" i="13" s="1"/>
  <c r="J2314" i="13"/>
  <c r="I2314" i="13"/>
  <c r="E2314" i="13"/>
  <c r="D2314" i="13"/>
  <c r="C2314" i="13"/>
  <c r="H2314" i="13" s="1"/>
  <c r="J2313" i="13"/>
  <c r="D2313" i="13"/>
  <c r="E2313" i="13" s="1"/>
  <c r="C2313" i="13"/>
  <c r="F2313" i="13" s="1"/>
  <c r="J2312" i="13"/>
  <c r="D2312" i="13"/>
  <c r="E2312" i="13" s="1"/>
  <c r="C2312" i="13"/>
  <c r="J2311" i="13"/>
  <c r="H2311" i="13"/>
  <c r="G2311" i="13"/>
  <c r="D2311" i="13"/>
  <c r="E2311" i="13" s="1"/>
  <c r="C2311" i="13"/>
  <c r="F2311" i="13" s="1"/>
  <c r="J2310" i="13"/>
  <c r="D2310" i="13"/>
  <c r="E2310" i="13" s="1"/>
  <c r="C2310" i="13"/>
  <c r="H2310" i="13" s="1"/>
  <c r="J2309" i="13"/>
  <c r="G2309" i="13"/>
  <c r="E2309" i="13"/>
  <c r="D2309" i="13"/>
  <c r="C2309" i="13"/>
  <c r="I2309" i="13" s="1"/>
  <c r="J2308" i="13"/>
  <c r="D2308" i="13"/>
  <c r="E2308" i="13" s="1"/>
  <c r="C2308" i="13"/>
  <c r="F2308" i="13" s="1"/>
  <c r="J2307" i="13"/>
  <c r="D2307" i="13"/>
  <c r="E2307" i="13" s="1"/>
  <c r="C2307" i="13"/>
  <c r="I2307" i="13" s="1"/>
  <c r="J2306" i="13"/>
  <c r="D2306" i="13"/>
  <c r="E2306" i="13" s="1"/>
  <c r="C2306" i="13"/>
  <c r="I2306" i="13" s="1"/>
  <c r="J2305" i="13"/>
  <c r="I2305" i="13"/>
  <c r="H2305" i="13"/>
  <c r="G2305" i="13"/>
  <c r="D2305" i="13"/>
  <c r="E2305" i="13" s="1"/>
  <c r="C2305" i="13"/>
  <c r="F2305" i="13" s="1"/>
  <c r="J2304" i="13"/>
  <c r="E2304" i="13"/>
  <c r="D2304" i="13"/>
  <c r="C2304" i="13"/>
  <c r="I2304" i="13" s="1"/>
  <c r="J2303" i="13"/>
  <c r="D2303" i="13"/>
  <c r="E2303" i="13" s="1"/>
  <c r="C2303" i="13"/>
  <c r="F2303" i="13" s="1"/>
  <c r="J2302" i="13"/>
  <c r="H2302" i="13"/>
  <c r="G2302" i="13"/>
  <c r="D2302" i="13"/>
  <c r="E2302" i="13" s="1"/>
  <c r="C2302" i="13"/>
  <c r="J2301" i="13"/>
  <c r="D2301" i="13"/>
  <c r="E2301" i="13" s="1"/>
  <c r="C2301" i="13"/>
  <c r="J2300" i="13"/>
  <c r="H2300" i="13"/>
  <c r="D2300" i="13"/>
  <c r="E2300" i="13" s="1"/>
  <c r="C2300" i="13"/>
  <c r="F2300" i="13" s="1"/>
  <c r="J2299" i="13"/>
  <c r="I2299" i="13"/>
  <c r="G2299" i="13"/>
  <c r="D2299" i="13"/>
  <c r="E2299" i="13" s="1"/>
  <c r="C2299" i="13"/>
  <c r="J2298" i="13"/>
  <c r="E2298" i="13"/>
  <c r="D2298" i="13"/>
  <c r="C2298" i="13"/>
  <c r="J2297" i="13"/>
  <c r="I2297" i="13"/>
  <c r="H2297" i="13"/>
  <c r="G2297" i="13"/>
  <c r="D2297" i="13"/>
  <c r="E2297" i="13" s="1"/>
  <c r="C2297" i="13"/>
  <c r="F2297" i="13" s="1"/>
  <c r="J2296" i="13"/>
  <c r="D2296" i="13"/>
  <c r="E2296" i="13" s="1"/>
  <c r="C2296" i="13"/>
  <c r="F2296" i="13" s="1"/>
  <c r="J2295" i="13"/>
  <c r="D2295" i="13"/>
  <c r="E2295" i="13" s="1"/>
  <c r="C2295" i="13"/>
  <c r="F2295" i="13" s="1"/>
  <c r="J2294" i="13"/>
  <c r="H2294" i="13"/>
  <c r="G2294" i="13"/>
  <c r="E2294" i="13"/>
  <c r="D2294" i="13"/>
  <c r="C2294" i="13"/>
  <c r="J2293" i="13"/>
  <c r="D2293" i="13"/>
  <c r="E2293" i="13" s="1"/>
  <c r="C2293" i="13"/>
  <c r="J2292" i="13"/>
  <c r="D2292" i="13"/>
  <c r="E2292" i="13" s="1"/>
  <c r="C2292" i="13"/>
  <c r="H2292" i="13" s="1"/>
  <c r="J2291" i="13"/>
  <c r="D2291" i="13"/>
  <c r="E2291" i="13" s="1"/>
  <c r="C2291" i="13"/>
  <c r="G2291" i="13" s="1"/>
  <c r="J2290" i="13"/>
  <c r="E2290" i="13"/>
  <c r="D2290" i="13"/>
  <c r="C2290" i="13"/>
  <c r="J2289" i="13"/>
  <c r="H2289" i="13"/>
  <c r="G2289" i="13"/>
  <c r="D2289" i="13"/>
  <c r="E2289" i="13" s="1"/>
  <c r="C2289" i="13"/>
  <c r="F2289" i="13" s="1"/>
  <c r="J2288" i="13"/>
  <c r="D2288" i="13"/>
  <c r="E2288" i="13" s="1"/>
  <c r="C2288" i="13"/>
  <c r="F2288" i="13" s="1"/>
  <c r="J2287" i="13"/>
  <c r="I2287" i="13"/>
  <c r="H2287" i="13"/>
  <c r="G2287" i="13"/>
  <c r="E2287" i="13"/>
  <c r="D2287" i="13"/>
  <c r="C2287" i="13"/>
  <c r="F2287" i="13" s="1"/>
  <c r="J2286" i="13"/>
  <c r="H2286" i="13"/>
  <c r="G2286" i="13"/>
  <c r="E2286" i="13"/>
  <c r="D2286" i="13"/>
  <c r="C2286" i="13"/>
  <c r="J2285" i="13"/>
  <c r="D2285" i="13"/>
  <c r="E2285" i="13" s="1"/>
  <c r="C2285" i="13"/>
  <c r="J2284" i="13"/>
  <c r="D2284" i="13"/>
  <c r="E2284" i="13" s="1"/>
  <c r="C2284" i="13"/>
  <c r="H2284" i="13" s="1"/>
  <c r="J2283" i="13"/>
  <c r="D2283" i="13"/>
  <c r="E2283" i="13" s="1"/>
  <c r="C2283" i="13"/>
  <c r="G2283" i="13" s="1"/>
  <c r="J2282" i="13"/>
  <c r="E2282" i="13"/>
  <c r="D2282" i="13"/>
  <c r="C2282" i="13"/>
  <c r="J2281" i="13"/>
  <c r="H2281" i="13"/>
  <c r="D2281" i="13"/>
  <c r="E2281" i="13" s="1"/>
  <c r="C2281" i="13"/>
  <c r="F2281" i="13" s="1"/>
  <c r="J2280" i="13"/>
  <c r="D2280" i="13"/>
  <c r="E2280" i="13" s="1"/>
  <c r="C2280" i="13"/>
  <c r="F2280" i="13" s="1"/>
  <c r="J2279" i="13"/>
  <c r="I2279" i="13"/>
  <c r="H2279" i="13"/>
  <c r="G2279" i="13"/>
  <c r="E2279" i="13"/>
  <c r="D2279" i="13"/>
  <c r="C2279" i="13"/>
  <c r="F2279" i="13" s="1"/>
  <c r="J2278" i="13"/>
  <c r="H2278" i="13"/>
  <c r="G2278" i="13"/>
  <c r="E2278" i="13"/>
  <c r="D2278" i="13"/>
  <c r="C2278" i="13"/>
  <c r="J2277" i="13"/>
  <c r="D2277" i="13"/>
  <c r="E2277" i="13" s="1"/>
  <c r="C2277" i="13"/>
  <c r="J2276" i="13"/>
  <c r="D2276" i="13"/>
  <c r="E2276" i="13" s="1"/>
  <c r="C2276" i="13"/>
  <c r="H2276" i="13" s="1"/>
  <c r="J2275" i="13"/>
  <c r="D2275" i="13"/>
  <c r="E2275" i="13" s="1"/>
  <c r="C2275" i="13"/>
  <c r="G2275" i="13" s="1"/>
  <c r="J2274" i="13"/>
  <c r="E2274" i="13"/>
  <c r="D2274" i="13"/>
  <c r="C2274" i="13"/>
  <c r="J2273" i="13"/>
  <c r="H2273" i="13"/>
  <c r="D2273" i="13"/>
  <c r="E2273" i="13" s="1"/>
  <c r="C2273" i="13"/>
  <c r="F2273" i="13" s="1"/>
  <c r="J2272" i="13"/>
  <c r="D2272" i="13"/>
  <c r="E2272" i="13" s="1"/>
  <c r="C2272" i="13"/>
  <c r="F2272" i="13" s="1"/>
  <c r="J2271" i="13"/>
  <c r="I2271" i="13"/>
  <c r="H2271" i="13"/>
  <c r="G2271" i="13"/>
  <c r="E2271" i="13"/>
  <c r="D2271" i="13"/>
  <c r="C2271" i="13"/>
  <c r="F2271" i="13" s="1"/>
  <c r="J2270" i="13"/>
  <c r="I2270" i="13"/>
  <c r="H2270" i="13"/>
  <c r="G2270" i="13"/>
  <c r="D2270" i="13"/>
  <c r="E2270" i="13" s="1"/>
  <c r="C2270" i="13"/>
  <c r="F2270" i="13" s="1"/>
  <c r="J2269" i="13"/>
  <c r="H2269" i="13"/>
  <c r="G2269" i="13"/>
  <c r="D2269" i="13"/>
  <c r="E2269" i="13" s="1"/>
  <c r="C2269" i="13"/>
  <c r="F2269" i="13" s="1"/>
  <c r="J2268" i="13"/>
  <c r="D2268" i="13"/>
  <c r="E2268" i="13" s="1"/>
  <c r="C2268" i="13"/>
  <c r="J2267" i="13"/>
  <c r="D2267" i="13"/>
  <c r="E2267" i="13" s="1"/>
  <c r="C2267" i="13"/>
  <c r="I2267" i="13" s="1"/>
  <c r="J2266" i="13"/>
  <c r="D2266" i="13"/>
  <c r="E2266" i="13" s="1"/>
  <c r="C2266" i="13"/>
  <c r="I2266" i="13" s="1"/>
  <c r="J2265" i="13"/>
  <c r="I2265" i="13"/>
  <c r="H2265" i="13"/>
  <c r="D2265" i="13"/>
  <c r="E2265" i="13" s="1"/>
  <c r="C2265" i="13"/>
  <c r="F2265" i="13" s="1"/>
  <c r="J2264" i="13"/>
  <c r="H2264" i="13"/>
  <c r="G2264" i="13"/>
  <c r="E2264" i="13"/>
  <c r="D2264" i="13"/>
  <c r="C2264" i="13"/>
  <c r="F2264" i="13" s="1"/>
  <c r="J2263" i="13"/>
  <c r="H2263" i="13"/>
  <c r="G2263" i="13"/>
  <c r="D2263" i="13"/>
  <c r="E2263" i="13" s="1"/>
  <c r="C2263" i="13"/>
  <c r="F2263" i="13" s="1"/>
  <c r="J2262" i="13"/>
  <c r="D2262" i="13"/>
  <c r="E2262" i="13" s="1"/>
  <c r="C2262" i="13"/>
  <c r="F2262" i="13" s="1"/>
  <c r="J2261" i="13"/>
  <c r="D2261" i="13"/>
  <c r="E2261" i="13" s="1"/>
  <c r="C2261" i="13"/>
  <c r="F2261" i="13" s="1"/>
  <c r="J2260" i="13"/>
  <c r="D2260" i="13"/>
  <c r="E2260" i="13" s="1"/>
  <c r="C2260" i="13"/>
  <c r="H2260" i="13" s="1"/>
  <c r="J2259" i="13"/>
  <c r="I2259" i="13"/>
  <c r="G2259" i="13"/>
  <c r="E2259" i="13"/>
  <c r="D2259" i="13"/>
  <c r="C2259" i="13"/>
  <c r="J2258" i="13"/>
  <c r="E2258" i="13"/>
  <c r="D2258" i="13"/>
  <c r="C2258" i="13"/>
  <c r="J2257" i="13"/>
  <c r="D2257" i="13"/>
  <c r="E2257" i="13" s="1"/>
  <c r="C2257" i="13"/>
  <c r="F2257" i="13" s="1"/>
  <c r="J2256" i="13"/>
  <c r="E2256" i="13"/>
  <c r="D2256" i="13"/>
  <c r="C2256" i="13"/>
  <c r="F2256" i="13" s="1"/>
  <c r="J2255" i="13"/>
  <c r="D2255" i="13"/>
  <c r="E2255" i="13" s="1"/>
  <c r="C2255" i="13"/>
  <c r="F2255" i="13" s="1"/>
  <c r="J2254" i="13"/>
  <c r="I2254" i="13"/>
  <c r="H2254" i="13"/>
  <c r="D2254" i="13"/>
  <c r="E2254" i="13" s="1"/>
  <c r="C2254" i="13"/>
  <c r="F2254" i="13" s="1"/>
  <c r="J2253" i="13"/>
  <c r="I2253" i="13"/>
  <c r="H2253" i="13"/>
  <c r="G2253" i="13"/>
  <c r="E2253" i="13"/>
  <c r="D2253" i="13"/>
  <c r="C2253" i="13"/>
  <c r="F2253" i="13" s="1"/>
  <c r="J2252" i="13"/>
  <c r="E2252" i="13"/>
  <c r="D2252" i="13"/>
  <c r="C2252" i="13"/>
  <c r="J2251" i="13"/>
  <c r="D2251" i="13"/>
  <c r="E2251" i="13" s="1"/>
  <c r="C2251" i="13"/>
  <c r="I2251" i="13" s="1"/>
  <c r="J2250" i="13"/>
  <c r="H2250" i="13"/>
  <c r="E2250" i="13"/>
  <c r="D2250" i="13"/>
  <c r="C2250" i="13"/>
  <c r="I2250" i="13" s="1"/>
  <c r="J2249" i="13"/>
  <c r="D2249" i="13"/>
  <c r="E2249" i="13" s="1"/>
  <c r="C2249" i="13"/>
  <c r="F2249" i="13" s="1"/>
  <c r="J2248" i="13"/>
  <c r="H2248" i="13"/>
  <c r="G2248" i="13"/>
  <c r="E2248" i="13"/>
  <c r="D2248" i="13"/>
  <c r="C2248" i="13"/>
  <c r="F2248" i="13" s="1"/>
  <c r="J2247" i="13"/>
  <c r="I2247" i="13"/>
  <c r="H2247" i="13"/>
  <c r="G2247" i="13"/>
  <c r="E2247" i="13"/>
  <c r="D2247" i="13"/>
  <c r="C2247" i="13"/>
  <c r="F2247" i="13" s="1"/>
  <c r="J2246" i="13"/>
  <c r="D2246" i="13"/>
  <c r="E2246" i="13" s="1"/>
  <c r="C2246" i="13"/>
  <c r="F2246" i="13" s="1"/>
  <c r="J2245" i="13"/>
  <c r="D2245" i="13"/>
  <c r="E2245" i="13" s="1"/>
  <c r="C2245" i="13"/>
  <c r="F2245" i="13" s="1"/>
  <c r="J2244" i="13"/>
  <c r="E2244" i="13"/>
  <c r="D2244" i="13"/>
  <c r="C2244" i="13"/>
  <c r="G2244" i="13" s="1"/>
  <c r="J2243" i="13"/>
  <c r="D2243" i="13"/>
  <c r="E2243" i="13" s="1"/>
  <c r="C2243" i="13"/>
  <c r="I2243" i="13" s="1"/>
  <c r="J2242" i="13"/>
  <c r="D2242" i="13"/>
  <c r="E2242" i="13" s="1"/>
  <c r="C2242" i="13"/>
  <c r="J2241" i="13"/>
  <c r="D2241" i="13"/>
  <c r="E2241" i="13" s="1"/>
  <c r="C2241" i="13"/>
  <c r="F2241" i="13" s="1"/>
  <c r="J2240" i="13"/>
  <c r="I2240" i="13"/>
  <c r="D2240" i="13"/>
  <c r="E2240" i="13" s="1"/>
  <c r="C2240" i="13"/>
  <c r="F2240" i="13" s="1"/>
  <c r="J2239" i="13"/>
  <c r="G2239" i="13"/>
  <c r="E2239" i="13"/>
  <c r="D2239" i="13"/>
  <c r="C2239" i="13"/>
  <c r="F2239" i="13" s="1"/>
  <c r="J2238" i="13"/>
  <c r="D2238" i="13"/>
  <c r="E2238" i="13" s="1"/>
  <c r="C2238" i="13"/>
  <c r="F2238" i="13" s="1"/>
  <c r="J2237" i="13"/>
  <c r="D2237" i="13"/>
  <c r="E2237" i="13" s="1"/>
  <c r="C2237" i="13"/>
  <c r="F2237" i="13" s="1"/>
  <c r="J2236" i="13"/>
  <c r="D2236" i="13"/>
  <c r="E2236" i="13" s="1"/>
  <c r="C2236" i="13"/>
  <c r="J2235" i="13"/>
  <c r="D2235" i="13"/>
  <c r="E2235" i="13" s="1"/>
  <c r="C2235" i="13"/>
  <c r="H2235" i="13" s="1"/>
  <c r="J2234" i="13"/>
  <c r="D2234" i="13"/>
  <c r="E2234" i="13" s="1"/>
  <c r="C2234" i="13"/>
  <c r="H2234" i="13" s="1"/>
  <c r="J2233" i="13"/>
  <c r="I2233" i="13"/>
  <c r="E2233" i="13"/>
  <c r="D2233" i="13"/>
  <c r="C2233" i="13"/>
  <c r="H2233" i="13" s="1"/>
  <c r="J2232" i="13"/>
  <c r="I2232" i="13"/>
  <c r="G2232" i="13"/>
  <c r="F2232" i="13"/>
  <c r="E2232" i="13"/>
  <c r="D2232" i="13"/>
  <c r="C2232" i="13"/>
  <c r="H2232" i="13" s="1"/>
  <c r="J2231" i="13"/>
  <c r="I2231" i="13"/>
  <c r="G2231" i="13"/>
  <c r="D2231" i="13"/>
  <c r="E2231" i="13" s="1"/>
  <c r="C2231" i="13"/>
  <c r="H2231" i="13" s="1"/>
  <c r="J2230" i="13"/>
  <c r="F2230" i="13"/>
  <c r="E2230" i="13"/>
  <c r="D2230" i="13"/>
  <c r="C2230" i="13"/>
  <c r="H2230" i="13" s="1"/>
  <c r="J2229" i="13"/>
  <c r="D2229" i="13"/>
  <c r="E2229" i="13" s="1"/>
  <c r="C2229" i="13"/>
  <c r="H2229" i="13" s="1"/>
  <c r="J2228" i="13"/>
  <c r="D2228" i="13"/>
  <c r="E2228" i="13" s="1"/>
  <c r="C2228" i="13"/>
  <c r="H2228" i="13" s="1"/>
  <c r="J2227" i="13"/>
  <c r="D2227" i="13"/>
  <c r="E2227" i="13" s="1"/>
  <c r="C2227" i="13"/>
  <c r="H2227" i="13" s="1"/>
  <c r="J2226" i="13"/>
  <c r="D2226" i="13"/>
  <c r="E2226" i="13" s="1"/>
  <c r="C2226" i="13"/>
  <c r="H2226" i="13" s="1"/>
  <c r="J2225" i="13"/>
  <c r="I2225" i="13"/>
  <c r="E2225" i="13"/>
  <c r="D2225" i="13"/>
  <c r="C2225" i="13"/>
  <c r="H2225" i="13" s="1"/>
  <c r="J2224" i="13"/>
  <c r="I2224" i="13"/>
  <c r="G2224" i="13"/>
  <c r="F2224" i="13"/>
  <c r="E2224" i="13"/>
  <c r="D2224" i="13"/>
  <c r="C2224" i="13"/>
  <c r="H2224" i="13" s="1"/>
  <c r="J2223" i="13"/>
  <c r="I2223" i="13"/>
  <c r="G2223" i="13"/>
  <c r="D2223" i="13"/>
  <c r="E2223" i="13" s="1"/>
  <c r="C2223" i="13"/>
  <c r="H2223" i="13" s="1"/>
  <c r="J2222" i="13"/>
  <c r="E2222" i="13"/>
  <c r="D2222" i="13"/>
  <c r="C2222" i="13"/>
  <c r="H2222" i="13" s="1"/>
  <c r="J2221" i="13"/>
  <c r="G2221" i="13"/>
  <c r="D2221" i="13"/>
  <c r="E2221" i="13" s="1"/>
  <c r="C2221" i="13"/>
  <c r="H2221" i="13" s="1"/>
  <c r="J2220" i="13"/>
  <c r="E2220" i="13"/>
  <c r="D2220" i="13"/>
  <c r="C2220" i="13"/>
  <c r="H2220" i="13" s="1"/>
  <c r="J2219" i="13"/>
  <c r="D2219" i="13"/>
  <c r="E2219" i="13" s="1"/>
  <c r="C2219" i="13"/>
  <c r="H2219" i="13" s="1"/>
  <c r="J2218" i="13"/>
  <c r="D2218" i="13"/>
  <c r="E2218" i="13" s="1"/>
  <c r="C2218" i="13"/>
  <c r="H2218" i="13" s="1"/>
  <c r="J2217" i="13"/>
  <c r="I2217" i="13"/>
  <c r="F2217" i="13"/>
  <c r="E2217" i="13"/>
  <c r="D2217" i="13"/>
  <c r="C2217" i="13"/>
  <c r="H2217" i="13" s="1"/>
  <c r="J2216" i="13"/>
  <c r="I2216" i="13"/>
  <c r="G2216" i="13"/>
  <c r="F2216" i="13"/>
  <c r="E2216" i="13"/>
  <c r="D2216" i="13"/>
  <c r="C2216" i="13"/>
  <c r="H2216" i="13" s="1"/>
  <c r="J2215" i="13"/>
  <c r="I2215" i="13"/>
  <c r="G2215" i="13"/>
  <c r="D2215" i="13"/>
  <c r="E2215" i="13" s="1"/>
  <c r="C2215" i="13"/>
  <c r="H2215" i="13" s="1"/>
  <c r="J2214" i="13"/>
  <c r="E2214" i="13"/>
  <c r="D2214" i="13"/>
  <c r="C2214" i="13"/>
  <c r="H2214" i="13" s="1"/>
  <c r="J2213" i="13"/>
  <c r="G2213" i="13"/>
  <c r="D2213" i="13"/>
  <c r="E2213" i="13" s="1"/>
  <c r="C2213" i="13"/>
  <c r="H2213" i="13" s="1"/>
  <c r="J2212" i="13"/>
  <c r="E2212" i="13"/>
  <c r="D2212" i="13"/>
  <c r="C2212" i="13"/>
  <c r="H2212" i="13" s="1"/>
  <c r="J2211" i="13"/>
  <c r="D2211" i="13"/>
  <c r="E2211" i="13" s="1"/>
  <c r="C2211" i="13"/>
  <c r="H2211" i="13" s="1"/>
  <c r="J2210" i="13"/>
  <c r="D2210" i="13"/>
  <c r="E2210" i="13" s="1"/>
  <c r="C2210" i="13"/>
  <c r="H2210" i="13" s="1"/>
  <c r="J2209" i="13"/>
  <c r="I2209" i="13"/>
  <c r="F2209" i="13"/>
  <c r="E2209" i="13"/>
  <c r="D2209" i="13"/>
  <c r="C2209" i="13"/>
  <c r="H2209" i="13" s="1"/>
  <c r="J2208" i="13"/>
  <c r="I2208" i="13"/>
  <c r="G2208" i="13"/>
  <c r="F2208" i="13"/>
  <c r="E2208" i="13"/>
  <c r="D2208" i="13"/>
  <c r="C2208" i="13"/>
  <c r="H2208" i="13" s="1"/>
  <c r="J2207" i="13"/>
  <c r="I2207" i="13"/>
  <c r="G2207" i="13"/>
  <c r="D2207" i="13"/>
  <c r="E2207" i="13" s="1"/>
  <c r="C2207" i="13"/>
  <c r="H2207" i="13" s="1"/>
  <c r="J2206" i="13"/>
  <c r="F2206" i="13"/>
  <c r="E2206" i="13"/>
  <c r="D2206" i="13"/>
  <c r="C2206" i="13"/>
  <c r="H2206" i="13" s="1"/>
  <c r="J2205" i="13"/>
  <c r="G2205" i="13"/>
  <c r="D2205" i="13"/>
  <c r="E2205" i="13" s="1"/>
  <c r="C2205" i="13"/>
  <c r="H2205" i="13" s="1"/>
  <c r="J2204" i="13"/>
  <c r="E2204" i="13"/>
  <c r="D2204" i="13"/>
  <c r="C2204" i="13"/>
  <c r="H2204" i="13" s="1"/>
  <c r="J2203" i="13"/>
  <c r="D2203" i="13"/>
  <c r="E2203" i="13" s="1"/>
  <c r="C2203" i="13"/>
  <c r="H2203" i="13" s="1"/>
  <c r="J2202" i="13"/>
  <c r="D2202" i="13"/>
  <c r="E2202" i="13" s="1"/>
  <c r="C2202" i="13"/>
  <c r="H2202" i="13" s="1"/>
  <c r="J2201" i="13"/>
  <c r="I2201" i="13"/>
  <c r="F2201" i="13"/>
  <c r="E2201" i="13"/>
  <c r="D2201" i="13"/>
  <c r="C2201" i="13"/>
  <c r="H2201" i="13" s="1"/>
  <c r="J2200" i="13"/>
  <c r="I2200" i="13"/>
  <c r="G2200" i="13"/>
  <c r="F2200" i="13"/>
  <c r="E2200" i="13"/>
  <c r="D2200" i="13"/>
  <c r="C2200" i="13"/>
  <c r="H2200" i="13" s="1"/>
  <c r="J2199" i="13"/>
  <c r="I2199" i="13"/>
  <c r="G2199" i="13"/>
  <c r="D2199" i="13"/>
  <c r="E2199" i="13" s="1"/>
  <c r="C2199" i="13"/>
  <c r="H2199" i="13" s="1"/>
  <c r="J2198" i="13"/>
  <c r="F2198" i="13"/>
  <c r="E2198" i="13"/>
  <c r="D2198" i="13"/>
  <c r="C2198" i="13"/>
  <c r="H2198" i="13" s="1"/>
  <c r="J2197" i="13"/>
  <c r="G2197" i="13"/>
  <c r="D2197" i="13"/>
  <c r="E2197" i="13" s="1"/>
  <c r="C2197" i="13"/>
  <c r="H2197" i="13" s="1"/>
  <c r="J2196" i="13"/>
  <c r="E2196" i="13"/>
  <c r="D2196" i="13"/>
  <c r="C2196" i="13"/>
  <c r="H2196" i="13" s="1"/>
  <c r="J2195" i="13"/>
  <c r="D2195" i="13"/>
  <c r="E2195" i="13" s="1"/>
  <c r="C2195" i="13"/>
  <c r="H2195" i="13" s="1"/>
  <c r="J2194" i="13"/>
  <c r="D2194" i="13"/>
  <c r="E2194" i="13" s="1"/>
  <c r="C2194" i="13"/>
  <c r="H2194" i="13" s="1"/>
  <c r="J2193" i="13"/>
  <c r="I2193" i="13"/>
  <c r="F2193" i="13"/>
  <c r="E2193" i="13"/>
  <c r="D2193" i="13"/>
  <c r="C2193" i="13"/>
  <c r="H2193" i="13" s="1"/>
  <c r="J2192" i="13"/>
  <c r="I2192" i="13"/>
  <c r="G2192" i="13"/>
  <c r="F2192" i="13"/>
  <c r="E2192" i="13"/>
  <c r="D2192" i="13"/>
  <c r="C2192" i="13"/>
  <c r="H2192" i="13" s="1"/>
  <c r="J2191" i="13"/>
  <c r="I2191" i="13"/>
  <c r="G2191" i="13"/>
  <c r="D2191" i="13"/>
  <c r="E2191" i="13" s="1"/>
  <c r="C2191" i="13"/>
  <c r="H2191" i="13" s="1"/>
  <c r="J2190" i="13"/>
  <c r="D2190" i="13"/>
  <c r="E2190" i="13" s="1"/>
  <c r="C2190" i="13"/>
  <c r="H2190" i="13" s="1"/>
  <c r="J2189" i="13"/>
  <c r="G2189" i="13"/>
  <c r="F2189" i="13"/>
  <c r="D2189" i="13"/>
  <c r="E2189" i="13" s="1"/>
  <c r="C2189" i="13"/>
  <c r="H2189" i="13" s="1"/>
  <c r="J2188" i="13"/>
  <c r="E2188" i="13"/>
  <c r="D2188" i="13"/>
  <c r="C2188" i="13"/>
  <c r="H2188" i="13" s="1"/>
  <c r="J2187" i="13"/>
  <c r="I2187" i="13"/>
  <c r="D2187" i="13"/>
  <c r="E2187" i="13" s="1"/>
  <c r="C2187" i="13"/>
  <c r="H2187" i="13" s="1"/>
  <c r="J2186" i="13"/>
  <c r="D2186" i="13"/>
  <c r="E2186" i="13" s="1"/>
  <c r="C2186" i="13"/>
  <c r="H2186" i="13" s="1"/>
  <c r="J2185" i="13"/>
  <c r="I2185" i="13"/>
  <c r="F2185" i="13"/>
  <c r="E2185" i="13"/>
  <c r="D2185" i="13"/>
  <c r="C2185" i="13"/>
  <c r="H2185" i="13" s="1"/>
  <c r="J2184" i="13"/>
  <c r="I2184" i="13"/>
  <c r="G2184" i="13"/>
  <c r="F2184" i="13"/>
  <c r="E2184" i="13"/>
  <c r="D2184" i="13"/>
  <c r="C2184" i="13"/>
  <c r="H2184" i="13" s="1"/>
  <c r="J2183" i="13"/>
  <c r="I2183" i="13"/>
  <c r="G2183" i="13"/>
  <c r="D2183" i="13"/>
  <c r="E2183" i="13" s="1"/>
  <c r="C2183" i="13"/>
  <c r="H2183" i="13" s="1"/>
  <c r="J2182" i="13"/>
  <c r="D2182" i="13"/>
  <c r="E2182" i="13" s="1"/>
  <c r="C2182" i="13"/>
  <c r="H2182" i="13" s="1"/>
  <c r="J2181" i="13"/>
  <c r="G2181" i="13"/>
  <c r="F2181" i="13"/>
  <c r="D2181" i="13"/>
  <c r="E2181" i="13" s="1"/>
  <c r="C2181" i="13"/>
  <c r="H2181" i="13" s="1"/>
  <c r="J2180" i="13"/>
  <c r="E2180" i="13"/>
  <c r="D2180" i="13"/>
  <c r="C2180" i="13"/>
  <c r="H2180" i="13" s="1"/>
  <c r="J2179" i="13"/>
  <c r="I2179" i="13"/>
  <c r="D2179" i="13"/>
  <c r="E2179" i="13" s="1"/>
  <c r="C2179" i="13"/>
  <c r="H2179" i="13" s="1"/>
  <c r="J2178" i="13"/>
  <c r="D2178" i="13"/>
  <c r="E2178" i="13" s="1"/>
  <c r="C2178" i="13"/>
  <c r="H2178" i="13" s="1"/>
  <c r="J2177" i="13"/>
  <c r="I2177" i="13"/>
  <c r="F2177" i="13"/>
  <c r="E2177" i="13"/>
  <c r="D2177" i="13"/>
  <c r="C2177" i="13"/>
  <c r="H2177" i="13" s="1"/>
  <c r="J2176" i="13"/>
  <c r="I2176" i="13"/>
  <c r="G2176" i="13"/>
  <c r="F2176" i="13"/>
  <c r="E2176" i="13"/>
  <c r="D2176" i="13"/>
  <c r="C2176" i="13"/>
  <c r="H2176" i="13" s="1"/>
  <c r="J2175" i="13"/>
  <c r="I2175" i="13"/>
  <c r="G2175" i="13"/>
  <c r="D2175" i="13"/>
  <c r="E2175" i="13" s="1"/>
  <c r="C2175" i="13"/>
  <c r="H2175" i="13" s="1"/>
  <c r="J2174" i="13"/>
  <c r="D2174" i="13"/>
  <c r="E2174" i="13" s="1"/>
  <c r="C2174" i="13"/>
  <c r="H2174" i="13" s="1"/>
  <c r="J2173" i="13"/>
  <c r="G2173" i="13"/>
  <c r="F2173" i="13"/>
  <c r="D2173" i="13"/>
  <c r="E2173" i="13" s="1"/>
  <c r="C2173" i="13"/>
  <c r="H2173" i="13" s="1"/>
  <c r="J2172" i="13"/>
  <c r="E2172" i="13"/>
  <c r="D2172" i="13"/>
  <c r="C2172" i="13"/>
  <c r="J2171" i="13"/>
  <c r="I2171" i="13"/>
  <c r="D2171" i="13"/>
  <c r="E2171" i="13" s="1"/>
  <c r="C2171" i="13"/>
  <c r="H2171" i="13" s="1"/>
  <c r="J2170" i="13"/>
  <c r="D2170" i="13"/>
  <c r="E2170" i="13" s="1"/>
  <c r="C2170" i="13"/>
  <c r="J2169" i="13"/>
  <c r="I2169" i="13"/>
  <c r="F2169" i="13"/>
  <c r="E2169" i="13"/>
  <c r="D2169" i="13"/>
  <c r="C2169" i="13"/>
  <c r="H2169" i="13" s="1"/>
  <c r="J2168" i="13"/>
  <c r="I2168" i="13"/>
  <c r="F2168" i="13"/>
  <c r="E2168" i="13"/>
  <c r="D2168" i="13"/>
  <c r="C2168" i="13"/>
  <c r="H2168" i="13" s="1"/>
  <c r="J2167" i="13"/>
  <c r="I2167" i="13"/>
  <c r="G2167" i="13"/>
  <c r="D2167" i="13"/>
  <c r="E2167" i="13" s="1"/>
  <c r="C2167" i="13"/>
  <c r="H2167" i="13" s="1"/>
  <c r="J2166" i="13"/>
  <c r="D2166" i="13"/>
  <c r="E2166" i="13" s="1"/>
  <c r="C2166" i="13"/>
  <c r="H2166" i="13" s="1"/>
  <c r="J2165" i="13"/>
  <c r="G2165" i="13"/>
  <c r="F2165" i="13"/>
  <c r="D2165" i="13"/>
  <c r="E2165" i="13" s="1"/>
  <c r="C2165" i="13"/>
  <c r="H2165" i="13" s="1"/>
  <c r="J2164" i="13"/>
  <c r="E2164" i="13"/>
  <c r="D2164" i="13"/>
  <c r="C2164" i="13"/>
  <c r="J2163" i="13"/>
  <c r="I2163" i="13"/>
  <c r="D2163" i="13"/>
  <c r="E2163" i="13" s="1"/>
  <c r="C2163" i="13"/>
  <c r="H2163" i="13" s="1"/>
  <c r="J2162" i="13"/>
  <c r="D2162" i="13"/>
  <c r="E2162" i="13" s="1"/>
  <c r="C2162" i="13"/>
  <c r="J2161" i="13"/>
  <c r="I2161" i="13"/>
  <c r="F2161" i="13"/>
  <c r="E2161" i="13"/>
  <c r="D2161" i="13"/>
  <c r="C2161" i="13"/>
  <c r="H2161" i="13" s="1"/>
  <c r="J2160" i="13"/>
  <c r="I2160" i="13"/>
  <c r="F2160" i="13"/>
  <c r="E2160" i="13"/>
  <c r="D2160" i="13"/>
  <c r="C2160" i="13"/>
  <c r="H2160" i="13" s="1"/>
  <c r="J2159" i="13"/>
  <c r="I2159" i="13"/>
  <c r="G2159" i="13"/>
  <c r="D2159" i="13"/>
  <c r="E2159" i="13" s="1"/>
  <c r="C2159" i="13"/>
  <c r="H2159" i="13" s="1"/>
  <c r="J2158" i="13"/>
  <c r="D2158" i="13"/>
  <c r="E2158" i="13" s="1"/>
  <c r="C2158" i="13"/>
  <c r="H2158" i="13" s="1"/>
  <c r="J2157" i="13"/>
  <c r="G2157" i="13"/>
  <c r="F2157" i="13"/>
  <c r="D2157" i="13"/>
  <c r="E2157" i="13" s="1"/>
  <c r="C2157" i="13"/>
  <c r="H2157" i="13" s="1"/>
  <c r="J2156" i="13"/>
  <c r="E2156" i="13"/>
  <c r="D2156" i="13"/>
  <c r="C2156" i="13"/>
  <c r="J2155" i="13"/>
  <c r="I2155" i="13"/>
  <c r="D2155" i="13"/>
  <c r="E2155" i="13" s="1"/>
  <c r="C2155" i="13"/>
  <c r="H2155" i="13" s="1"/>
  <c r="J2154" i="13"/>
  <c r="D2154" i="13"/>
  <c r="E2154" i="13" s="1"/>
  <c r="C2154" i="13"/>
  <c r="J2153" i="13"/>
  <c r="I2153" i="13"/>
  <c r="F2153" i="13"/>
  <c r="E2153" i="13"/>
  <c r="D2153" i="13"/>
  <c r="C2153" i="13"/>
  <c r="H2153" i="13" s="1"/>
  <c r="J2152" i="13"/>
  <c r="I2152" i="13"/>
  <c r="F2152" i="13"/>
  <c r="E2152" i="13"/>
  <c r="D2152" i="13"/>
  <c r="C2152" i="13"/>
  <c r="H2152" i="13" s="1"/>
  <c r="J2151" i="13"/>
  <c r="I2151" i="13"/>
  <c r="G2151" i="13"/>
  <c r="D2151" i="13"/>
  <c r="E2151" i="13" s="1"/>
  <c r="C2151" i="13"/>
  <c r="H2151" i="13" s="1"/>
  <c r="J2150" i="13"/>
  <c r="D2150" i="13"/>
  <c r="E2150" i="13" s="1"/>
  <c r="C2150" i="13"/>
  <c r="H2150" i="13" s="1"/>
  <c r="J2149" i="13"/>
  <c r="G2149" i="13"/>
  <c r="F2149" i="13"/>
  <c r="D2149" i="13"/>
  <c r="E2149" i="13" s="1"/>
  <c r="C2149" i="13"/>
  <c r="H2149" i="13" s="1"/>
  <c r="J2148" i="13"/>
  <c r="E2148" i="13"/>
  <c r="D2148" i="13"/>
  <c r="C2148" i="13"/>
  <c r="J2147" i="13"/>
  <c r="I2147" i="13"/>
  <c r="D2147" i="13"/>
  <c r="E2147" i="13" s="1"/>
  <c r="C2147" i="13"/>
  <c r="H2147" i="13" s="1"/>
  <c r="J2146" i="13"/>
  <c r="D2146" i="13"/>
  <c r="E2146" i="13" s="1"/>
  <c r="C2146" i="13"/>
  <c r="J2145" i="13"/>
  <c r="I2145" i="13"/>
  <c r="F2145" i="13"/>
  <c r="E2145" i="13"/>
  <c r="D2145" i="13"/>
  <c r="C2145" i="13"/>
  <c r="H2145" i="13" s="1"/>
  <c r="J2144" i="13"/>
  <c r="I2144" i="13"/>
  <c r="F2144" i="13"/>
  <c r="E2144" i="13"/>
  <c r="D2144" i="13"/>
  <c r="C2144" i="13"/>
  <c r="H2144" i="13" s="1"/>
  <c r="J2143" i="13"/>
  <c r="I2143" i="13"/>
  <c r="G2143" i="13"/>
  <c r="D2143" i="13"/>
  <c r="E2143" i="13" s="1"/>
  <c r="C2143" i="13"/>
  <c r="H2143" i="13" s="1"/>
  <c r="J2142" i="13"/>
  <c r="D2142" i="13"/>
  <c r="E2142" i="13" s="1"/>
  <c r="C2142" i="13"/>
  <c r="H2142" i="13" s="1"/>
  <c r="J2141" i="13"/>
  <c r="G2141" i="13"/>
  <c r="F2141" i="13"/>
  <c r="D2141" i="13"/>
  <c r="E2141" i="13" s="1"/>
  <c r="C2141" i="13"/>
  <c r="H2141" i="13" s="1"/>
  <c r="J2140" i="13"/>
  <c r="E2140" i="13"/>
  <c r="D2140" i="13"/>
  <c r="C2140" i="13"/>
  <c r="J2139" i="13"/>
  <c r="I2139" i="13"/>
  <c r="D2139" i="13"/>
  <c r="E2139" i="13" s="1"/>
  <c r="C2139" i="13"/>
  <c r="H2139" i="13" s="1"/>
  <c r="J2138" i="13"/>
  <c r="G2138" i="13"/>
  <c r="D2138" i="13"/>
  <c r="E2138" i="13" s="1"/>
  <c r="C2138" i="13"/>
  <c r="J2137" i="13"/>
  <c r="E2137" i="13"/>
  <c r="D2137" i="13"/>
  <c r="C2137" i="13"/>
  <c r="J2136" i="13"/>
  <c r="G2136" i="13"/>
  <c r="F2136" i="13"/>
  <c r="D2136" i="13"/>
  <c r="E2136" i="13" s="1"/>
  <c r="C2136" i="13"/>
  <c r="H2136" i="13" s="1"/>
  <c r="J2135" i="13"/>
  <c r="I2135" i="13"/>
  <c r="F2135" i="13"/>
  <c r="D2135" i="13"/>
  <c r="E2135" i="13" s="1"/>
  <c r="C2135" i="13"/>
  <c r="H2135" i="13" s="1"/>
  <c r="J2134" i="13"/>
  <c r="G2134" i="13"/>
  <c r="E2134" i="13"/>
  <c r="D2134" i="13"/>
  <c r="C2134" i="13"/>
  <c r="J2133" i="13"/>
  <c r="G2133" i="13"/>
  <c r="F2133" i="13"/>
  <c r="D2133" i="13"/>
  <c r="E2133" i="13" s="1"/>
  <c r="C2133" i="13"/>
  <c r="H2133" i="13" s="1"/>
  <c r="J2132" i="13"/>
  <c r="E2132" i="13"/>
  <c r="D2132" i="13"/>
  <c r="C2132" i="13"/>
  <c r="J2131" i="13"/>
  <c r="I2131" i="13"/>
  <c r="D2131" i="13"/>
  <c r="E2131" i="13" s="1"/>
  <c r="C2131" i="13"/>
  <c r="H2131" i="13" s="1"/>
  <c r="J2130" i="13"/>
  <c r="D2130" i="13"/>
  <c r="E2130" i="13" s="1"/>
  <c r="C2130" i="13"/>
  <c r="G2130" i="13" s="1"/>
  <c r="J2129" i="13"/>
  <c r="E2129" i="13"/>
  <c r="D2129" i="13"/>
  <c r="C2129" i="13"/>
  <c r="J2128" i="13"/>
  <c r="G2128" i="13"/>
  <c r="F2128" i="13"/>
  <c r="D2128" i="13"/>
  <c r="E2128" i="13" s="1"/>
  <c r="C2128" i="13"/>
  <c r="H2128" i="13" s="1"/>
  <c r="J2127" i="13"/>
  <c r="I2127" i="13"/>
  <c r="F2127" i="13"/>
  <c r="D2127" i="13"/>
  <c r="E2127" i="13" s="1"/>
  <c r="C2127" i="13"/>
  <c r="H2127" i="13" s="1"/>
  <c r="J2126" i="13"/>
  <c r="G2126" i="13"/>
  <c r="E2126" i="13"/>
  <c r="D2126" i="13"/>
  <c r="C2126" i="13"/>
  <c r="J2125" i="13"/>
  <c r="G2125" i="13"/>
  <c r="F2125" i="13"/>
  <c r="D2125" i="13"/>
  <c r="E2125" i="13" s="1"/>
  <c r="C2125" i="13"/>
  <c r="H2125" i="13" s="1"/>
  <c r="J2124" i="13"/>
  <c r="E2124" i="13"/>
  <c r="D2124" i="13"/>
  <c r="C2124" i="13"/>
  <c r="J2123" i="13"/>
  <c r="I2123" i="13"/>
  <c r="D2123" i="13"/>
  <c r="E2123" i="13" s="1"/>
  <c r="C2123" i="13"/>
  <c r="H2123" i="13" s="1"/>
  <c r="J2122" i="13"/>
  <c r="D2122" i="13"/>
  <c r="E2122" i="13" s="1"/>
  <c r="C2122" i="13"/>
  <c r="G2122" i="13" s="1"/>
  <c r="J2121" i="13"/>
  <c r="E2121" i="13"/>
  <c r="D2121" i="13"/>
  <c r="C2121" i="13"/>
  <c r="J2120" i="13"/>
  <c r="G2120" i="13"/>
  <c r="F2120" i="13"/>
  <c r="D2120" i="13"/>
  <c r="E2120" i="13" s="1"/>
  <c r="C2120" i="13"/>
  <c r="H2120" i="13" s="1"/>
  <c r="J2119" i="13"/>
  <c r="I2119" i="13"/>
  <c r="F2119" i="13"/>
  <c r="D2119" i="13"/>
  <c r="E2119" i="13" s="1"/>
  <c r="C2119" i="13"/>
  <c r="H2119" i="13" s="1"/>
  <c r="J2118" i="13"/>
  <c r="D2118" i="13"/>
  <c r="E2118" i="13" s="1"/>
  <c r="C2118" i="13"/>
  <c r="G2118" i="13" s="1"/>
  <c r="J2117" i="13"/>
  <c r="G2117" i="13"/>
  <c r="F2117" i="13"/>
  <c r="D2117" i="13"/>
  <c r="E2117" i="13" s="1"/>
  <c r="C2117" i="13"/>
  <c r="H2117" i="13" s="1"/>
  <c r="J2116" i="13"/>
  <c r="E2116" i="13"/>
  <c r="D2116" i="13"/>
  <c r="C2116" i="13"/>
  <c r="J2115" i="13"/>
  <c r="D2115" i="13"/>
  <c r="E2115" i="13" s="1"/>
  <c r="C2115" i="13"/>
  <c r="I2115" i="13" s="1"/>
  <c r="J2114" i="13"/>
  <c r="G2114" i="13"/>
  <c r="D2114" i="13"/>
  <c r="E2114" i="13" s="1"/>
  <c r="C2114" i="13"/>
  <c r="J2113" i="13"/>
  <c r="E2113" i="13"/>
  <c r="D2113" i="13"/>
  <c r="C2113" i="13"/>
  <c r="J2112" i="13"/>
  <c r="G2112" i="13"/>
  <c r="F2112" i="13"/>
  <c r="D2112" i="13"/>
  <c r="E2112" i="13" s="1"/>
  <c r="C2112" i="13"/>
  <c r="H2112" i="13" s="1"/>
  <c r="J2111" i="13"/>
  <c r="I2111" i="13"/>
  <c r="F2111" i="13"/>
  <c r="D2111" i="13"/>
  <c r="E2111" i="13" s="1"/>
  <c r="C2111" i="13"/>
  <c r="H2111" i="13" s="1"/>
  <c r="J2110" i="13"/>
  <c r="F2110" i="13"/>
  <c r="E2110" i="13"/>
  <c r="D2110" i="13"/>
  <c r="C2110" i="13"/>
  <c r="J2109" i="13"/>
  <c r="G2109" i="13"/>
  <c r="F2109" i="13"/>
  <c r="D2109" i="13"/>
  <c r="E2109" i="13" s="1"/>
  <c r="C2109" i="13"/>
  <c r="H2109" i="13" s="1"/>
  <c r="J2108" i="13"/>
  <c r="I2108" i="13"/>
  <c r="D2108" i="13"/>
  <c r="E2108" i="13" s="1"/>
  <c r="C2108" i="13"/>
  <c r="J2107" i="13"/>
  <c r="D2107" i="13"/>
  <c r="E2107" i="13" s="1"/>
  <c r="C2107" i="13"/>
  <c r="I2107" i="13" s="1"/>
  <c r="J2106" i="13"/>
  <c r="D2106" i="13"/>
  <c r="E2106" i="13" s="1"/>
  <c r="C2106" i="13"/>
  <c r="G2106" i="13" s="1"/>
  <c r="J2105" i="13"/>
  <c r="D2105" i="13"/>
  <c r="E2105" i="13" s="1"/>
  <c r="C2105" i="13"/>
  <c r="H2105" i="13" s="1"/>
  <c r="J2104" i="13"/>
  <c r="I2104" i="13"/>
  <c r="G2104" i="13"/>
  <c r="F2104" i="13"/>
  <c r="D2104" i="13"/>
  <c r="E2104" i="13" s="1"/>
  <c r="C2104" i="13"/>
  <c r="H2104" i="13" s="1"/>
  <c r="J2103" i="13"/>
  <c r="G2103" i="13"/>
  <c r="D2103" i="13"/>
  <c r="E2103" i="13" s="1"/>
  <c r="C2103" i="13"/>
  <c r="H2103" i="13" s="1"/>
  <c r="J2102" i="13"/>
  <c r="E2102" i="13"/>
  <c r="D2102" i="13"/>
  <c r="C2102" i="13"/>
  <c r="J2101" i="13"/>
  <c r="E2101" i="13"/>
  <c r="D2101" i="13"/>
  <c r="C2101" i="13"/>
  <c r="H2101" i="13" s="1"/>
  <c r="J2100" i="13"/>
  <c r="F2100" i="13"/>
  <c r="E2100" i="13"/>
  <c r="D2100" i="13"/>
  <c r="C2100" i="13"/>
  <c r="I2100" i="13" s="1"/>
  <c r="J2099" i="13"/>
  <c r="D2099" i="13"/>
  <c r="E2099" i="13" s="1"/>
  <c r="C2099" i="13"/>
  <c r="J2098" i="13"/>
  <c r="G2098" i="13"/>
  <c r="D2098" i="13"/>
  <c r="E2098" i="13" s="1"/>
  <c r="C2098" i="13"/>
  <c r="J2097" i="13"/>
  <c r="E2097" i="13"/>
  <c r="D2097" i="13"/>
  <c r="C2097" i="13"/>
  <c r="J2096" i="13"/>
  <c r="G2096" i="13"/>
  <c r="F2096" i="13"/>
  <c r="D2096" i="13"/>
  <c r="E2096" i="13" s="1"/>
  <c r="C2096" i="13"/>
  <c r="H2096" i="13" s="1"/>
  <c r="J2095" i="13"/>
  <c r="D2095" i="13"/>
  <c r="E2095" i="13" s="1"/>
  <c r="C2095" i="13"/>
  <c r="J2094" i="13"/>
  <c r="F2094" i="13"/>
  <c r="D2094" i="13"/>
  <c r="E2094" i="13" s="1"/>
  <c r="C2094" i="13"/>
  <c r="H2094" i="13" s="1"/>
  <c r="J2093" i="13"/>
  <c r="G2093" i="13"/>
  <c r="D2093" i="13"/>
  <c r="E2093" i="13" s="1"/>
  <c r="C2093" i="13"/>
  <c r="H2093" i="13" s="1"/>
  <c r="J2092" i="13"/>
  <c r="D2092" i="13"/>
  <c r="E2092" i="13" s="1"/>
  <c r="C2092" i="13"/>
  <c r="J2091" i="13"/>
  <c r="D2091" i="13"/>
  <c r="E2091" i="13" s="1"/>
  <c r="C2091" i="13"/>
  <c r="I2091" i="13" s="1"/>
  <c r="J2090" i="13"/>
  <c r="F2090" i="13"/>
  <c r="D2090" i="13"/>
  <c r="E2090" i="13" s="1"/>
  <c r="C2090" i="13"/>
  <c r="J2089" i="13"/>
  <c r="I2089" i="13"/>
  <c r="D2089" i="13"/>
  <c r="E2089" i="13" s="1"/>
  <c r="C2089" i="13"/>
  <c r="F2089" i="13" s="1"/>
  <c r="J2088" i="13"/>
  <c r="I2088" i="13"/>
  <c r="F2088" i="13"/>
  <c r="D2088" i="13"/>
  <c r="E2088" i="13" s="1"/>
  <c r="C2088" i="13"/>
  <c r="H2088" i="13" s="1"/>
  <c r="J2087" i="13"/>
  <c r="G2087" i="13"/>
  <c r="F2087" i="13"/>
  <c r="D2087" i="13"/>
  <c r="E2087" i="13" s="1"/>
  <c r="C2087" i="13"/>
  <c r="H2087" i="13" s="1"/>
  <c r="J2086" i="13"/>
  <c r="D2086" i="13"/>
  <c r="E2086" i="13" s="1"/>
  <c r="C2086" i="13"/>
  <c r="J2085" i="13"/>
  <c r="G2085" i="13"/>
  <c r="D2085" i="13"/>
  <c r="E2085" i="13" s="1"/>
  <c r="C2085" i="13"/>
  <c r="H2085" i="13" s="1"/>
  <c r="J2084" i="13"/>
  <c r="I2084" i="13"/>
  <c r="E2084" i="13"/>
  <c r="D2084" i="13"/>
  <c r="C2084" i="13"/>
  <c r="F2084" i="13" s="1"/>
  <c r="J2083" i="13"/>
  <c r="G2083" i="13"/>
  <c r="D2083" i="13"/>
  <c r="E2083" i="13" s="1"/>
  <c r="C2083" i="13"/>
  <c r="I2083" i="13" s="1"/>
  <c r="J2082" i="13"/>
  <c r="D2082" i="13"/>
  <c r="E2082" i="13" s="1"/>
  <c r="C2082" i="13"/>
  <c r="J2081" i="13"/>
  <c r="F2081" i="13"/>
  <c r="D2081" i="13"/>
  <c r="E2081" i="13" s="1"/>
  <c r="C2081" i="13"/>
  <c r="H2081" i="13" s="1"/>
  <c r="J2080" i="13"/>
  <c r="I2080" i="13"/>
  <c r="E2080" i="13"/>
  <c r="D2080" i="13"/>
  <c r="C2080" i="13"/>
  <c r="H2080" i="13" s="1"/>
  <c r="J2079" i="13"/>
  <c r="I2079" i="13"/>
  <c r="F2079" i="13"/>
  <c r="D2079" i="13"/>
  <c r="E2079" i="13" s="1"/>
  <c r="C2079" i="13"/>
  <c r="H2079" i="13" s="1"/>
  <c r="J2078" i="13"/>
  <c r="D2078" i="13"/>
  <c r="E2078" i="13" s="1"/>
  <c r="C2078" i="13"/>
  <c r="J2077" i="13"/>
  <c r="E2077" i="13"/>
  <c r="D2077" i="13"/>
  <c r="C2077" i="13"/>
  <c r="G2077" i="13" s="1"/>
  <c r="J2076" i="13"/>
  <c r="D2076" i="13"/>
  <c r="E2076" i="13" s="1"/>
  <c r="C2076" i="13"/>
  <c r="J2075" i="13"/>
  <c r="E2075" i="13"/>
  <c r="D2075" i="13"/>
  <c r="C2075" i="13"/>
  <c r="I2075" i="13" s="1"/>
  <c r="J2074" i="13"/>
  <c r="D2074" i="13"/>
  <c r="E2074" i="13" s="1"/>
  <c r="C2074" i="13"/>
  <c r="I2074" i="13" s="1"/>
  <c r="J2073" i="13"/>
  <c r="E2073" i="13"/>
  <c r="D2073" i="13"/>
  <c r="C2073" i="13"/>
  <c r="J2072" i="13"/>
  <c r="G2072" i="13"/>
  <c r="F2072" i="13"/>
  <c r="D2072" i="13"/>
  <c r="E2072" i="13" s="1"/>
  <c r="C2072" i="13"/>
  <c r="H2072" i="13" s="1"/>
  <c r="J2071" i="13"/>
  <c r="I2071" i="13"/>
  <c r="F2071" i="13"/>
  <c r="D2071" i="13"/>
  <c r="E2071" i="13" s="1"/>
  <c r="C2071" i="13"/>
  <c r="H2071" i="13" s="1"/>
  <c r="J2070" i="13"/>
  <c r="D2070" i="13"/>
  <c r="E2070" i="13" s="1"/>
  <c r="C2070" i="13"/>
  <c r="G2070" i="13" s="1"/>
  <c r="J2069" i="13"/>
  <c r="E2069" i="13"/>
  <c r="D2069" i="13"/>
  <c r="C2069" i="13"/>
  <c r="G2069" i="13" s="1"/>
  <c r="J2068" i="13"/>
  <c r="I2068" i="13"/>
  <c r="E2068" i="13"/>
  <c r="D2068" i="13"/>
  <c r="C2068" i="13"/>
  <c r="J2067" i="13"/>
  <c r="E2067" i="13"/>
  <c r="D2067" i="13"/>
  <c r="C2067" i="13"/>
  <c r="J2066" i="13"/>
  <c r="D2066" i="13"/>
  <c r="E2066" i="13" s="1"/>
  <c r="C2066" i="13"/>
  <c r="J2065" i="13"/>
  <c r="E2065" i="13"/>
  <c r="D2065" i="13"/>
  <c r="C2065" i="13"/>
  <c r="F2065" i="13" s="1"/>
  <c r="J2064" i="13"/>
  <c r="G2064" i="13"/>
  <c r="F2064" i="13"/>
  <c r="D2064" i="13"/>
  <c r="E2064" i="13" s="1"/>
  <c r="C2064" i="13"/>
  <c r="H2064" i="13" s="1"/>
  <c r="J2063" i="13"/>
  <c r="I2063" i="13"/>
  <c r="D2063" i="13"/>
  <c r="E2063" i="13" s="1"/>
  <c r="C2063" i="13"/>
  <c r="H2063" i="13" s="1"/>
  <c r="J2062" i="13"/>
  <c r="I2062" i="13"/>
  <c r="G2062" i="13"/>
  <c r="E2062" i="13"/>
  <c r="D2062" i="13"/>
  <c r="C2062" i="13"/>
  <c r="J2061" i="13"/>
  <c r="F2061" i="13"/>
  <c r="D2061" i="13"/>
  <c r="E2061" i="13" s="1"/>
  <c r="C2061" i="13"/>
  <c r="G2061" i="13" s="1"/>
  <c r="J2060" i="13"/>
  <c r="D2060" i="13"/>
  <c r="E2060" i="13" s="1"/>
  <c r="C2060" i="13"/>
  <c r="J2059" i="13"/>
  <c r="I2059" i="13"/>
  <c r="D2059" i="13"/>
  <c r="E2059" i="13" s="1"/>
  <c r="C2059" i="13"/>
  <c r="J2058" i="13"/>
  <c r="I2058" i="13"/>
  <c r="D2058" i="13"/>
  <c r="E2058" i="13" s="1"/>
  <c r="C2058" i="13"/>
  <c r="J2057" i="13"/>
  <c r="D2057" i="13"/>
  <c r="E2057" i="13" s="1"/>
  <c r="C2057" i="13"/>
  <c r="F2057" i="13" s="1"/>
  <c r="J2056" i="13"/>
  <c r="E2056" i="13"/>
  <c r="D2056" i="13"/>
  <c r="C2056" i="13"/>
  <c r="J2055" i="13"/>
  <c r="G2055" i="13"/>
  <c r="F2055" i="13"/>
  <c r="D2055" i="13"/>
  <c r="E2055" i="13" s="1"/>
  <c r="C2055" i="13"/>
  <c r="H2055" i="13" s="1"/>
  <c r="J2054" i="13"/>
  <c r="G2054" i="13"/>
  <c r="D2054" i="13"/>
  <c r="E2054" i="13" s="1"/>
  <c r="C2054" i="13"/>
  <c r="J2053" i="13"/>
  <c r="D2053" i="13"/>
  <c r="E2053" i="13" s="1"/>
  <c r="C2053" i="13"/>
  <c r="G2053" i="13" s="1"/>
  <c r="J2052" i="13"/>
  <c r="D2052" i="13"/>
  <c r="E2052" i="13" s="1"/>
  <c r="C2052" i="13"/>
  <c r="I2052" i="13" s="1"/>
  <c r="J2051" i="13"/>
  <c r="G2051" i="13"/>
  <c r="E2051" i="13"/>
  <c r="D2051" i="13"/>
  <c r="C2051" i="13"/>
  <c r="J2050" i="13"/>
  <c r="D2050" i="13"/>
  <c r="E2050" i="13" s="1"/>
  <c r="C2050" i="13"/>
  <c r="I2050" i="13" s="1"/>
  <c r="J2049" i="13"/>
  <c r="D2049" i="13"/>
  <c r="E2049" i="13" s="1"/>
  <c r="C2049" i="13"/>
  <c r="J2048" i="13"/>
  <c r="F2048" i="13"/>
  <c r="D2048" i="13"/>
  <c r="E2048" i="13" s="1"/>
  <c r="C2048" i="13"/>
  <c r="J2047" i="13"/>
  <c r="D2047" i="13"/>
  <c r="E2047" i="13" s="1"/>
  <c r="C2047" i="13"/>
  <c r="J2046" i="13"/>
  <c r="G2046" i="13"/>
  <c r="E2046" i="13"/>
  <c r="D2046" i="13"/>
  <c r="C2046" i="13"/>
  <c r="I2046" i="13" s="1"/>
  <c r="J2045" i="13"/>
  <c r="E2045" i="13"/>
  <c r="D2045" i="13"/>
  <c r="C2045" i="13"/>
  <c r="F2045" i="13" s="1"/>
  <c r="J2044" i="13"/>
  <c r="G2044" i="13"/>
  <c r="D2044" i="13"/>
  <c r="E2044" i="13" s="1"/>
  <c r="C2044" i="13"/>
  <c r="H2044" i="13" s="1"/>
  <c r="J2043" i="13"/>
  <c r="D2043" i="13"/>
  <c r="E2043" i="13" s="1"/>
  <c r="C2043" i="13"/>
  <c r="G2043" i="13" s="1"/>
  <c r="J2042" i="13"/>
  <c r="E2042" i="13"/>
  <c r="D2042" i="13"/>
  <c r="C2042" i="13"/>
  <c r="J2041" i="13"/>
  <c r="I2041" i="13"/>
  <c r="G2041" i="13"/>
  <c r="D2041" i="13"/>
  <c r="E2041" i="13" s="1"/>
  <c r="C2041" i="13"/>
  <c r="H2041" i="13" s="1"/>
  <c r="J2040" i="13"/>
  <c r="I2040" i="13"/>
  <c r="F2040" i="13"/>
  <c r="D2040" i="13"/>
  <c r="E2040" i="13" s="1"/>
  <c r="C2040" i="13"/>
  <c r="H2040" i="13" s="1"/>
  <c r="J2039" i="13"/>
  <c r="I2039" i="13"/>
  <c r="D2039" i="13"/>
  <c r="E2039" i="13" s="1"/>
  <c r="C2039" i="13"/>
  <c r="G2039" i="13" s="1"/>
  <c r="J2038" i="13"/>
  <c r="G2038" i="13"/>
  <c r="D2038" i="13"/>
  <c r="E2038" i="13" s="1"/>
  <c r="C2038" i="13"/>
  <c r="J2037" i="13"/>
  <c r="D2037" i="13"/>
  <c r="E2037" i="13" s="1"/>
  <c r="C2037" i="13"/>
  <c r="F2037" i="13" s="1"/>
  <c r="J2036" i="13"/>
  <c r="G2036" i="13"/>
  <c r="D2036" i="13"/>
  <c r="E2036" i="13" s="1"/>
  <c r="C2036" i="13"/>
  <c r="J2035" i="13"/>
  <c r="G2035" i="13"/>
  <c r="F2035" i="13"/>
  <c r="D2035" i="13"/>
  <c r="E2035" i="13" s="1"/>
  <c r="C2035" i="13"/>
  <c r="J2034" i="13"/>
  <c r="D2034" i="13"/>
  <c r="E2034" i="13" s="1"/>
  <c r="C2034" i="13"/>
  <c r="I2034" i="13" s="1"/>
  <c r="J2033" i="13"/>
  <c r="G2033" i="13"/>
  <c r="E2033" i="13"/>
  <c r="D2033" i="13"/>
  <c r="C2033" i="13"/>
  <c r="J2032" i="13"/>
  <c r="D2032" i="13"/>
  <c r="E2032" i="13" s="1"/>
  <c r="C2032" i="13"/>
  <c r="J2031" i="13"/>
  <c r="G2031" i="13"/>
  <c r="D2031" i="13"/>
  <c r="E2031" i="13" s="1"/>
  <c r="C2031" i="13"/>
  <c r="I2031" i="13" s="1"/>
  <c r="J2030" i="13"/>
  <c r="D2030" i="13"/>
  <c r="E2030" i="13" s="1"/>
  <c r="C2030" i="13"/>
  <c r="J2029" i="13"/>
  <c r="I2029" i="13"/>
  <c r="E2029" i="13"/>
  <c r="D2029" i="13"/>
  <c r="C2029" i="13"/>
  <c r="F2029" i="13" s="1"/>
  <c r="J2028" i="13"/>
  <c r="D2028" i="13"/>
  <c r="E2028" i="13" s="1"/>
  <c r="C2028" i="13"/>
  <c r="J2027" i="13"/>
  <c r="D2027" i="13"/>
  <c r="E2027" i="13" s="1"/>
  <c r="C2027" i="13"/>
  <c r="G2027" i="13" s="1"/>
  <c r="J2026" i="13"/>
  <c r="F2026" i="13"/>
  <c r="D2026" i="13"/>
  <c r="E2026" i="13" s="1"/>
  <c r="C2026" i="13"/>
  <c r="I2026" i="13" s="1"/>
  <c r="J2025" i="13"/>
  <c r="I2025" i="13"/>
  <c r="F2025" i="13"/>
  <c r="D2025" i="13"/>
  <c r="E2025" i="13" s="1"/>
  <c r="C2025" i="13"/>
  <c r="J2024" i="13"/>
  <c r="D2024" i="13"/>
  <c r="E2024" i="13" s="1"/>
  <c r="C2024" i="13"/>
  <c r="J2023" i="13"/>
  <c r="G2023" i="13"/>
  <c r="E2023" i="13"/>
  <c r="D2023" i="13"/>
  <c r="C2023" i="13"/>
  <c r="I2023" i="13" s="1"/>
  <c r="J2022" i="13"/>
  <c r="D2022" i="13"/>
  <c r="E2022" i="13" s="1"/>
  <c r="C2022" i="13"/>
  <c r="H2022" i="13" s="1"/>
  <c r="J2021" i="13"/>
  <c r="D2021" i="13"/>
  <c r="E2021" i="13" s="1"/>
  <c r="C2021" i="13"/>
  <c r="F2021" i="13" s="1"/>
  <c r="J2020" i="13"/>
  <c r="I2020" i="13"/>
  <c r="G2020" i="13"/>
  <c r="D2020" i="13"/>
  <c r="E2020" i="13" s="1"/>
  <c r="C2020" i="13"/>
  <c r="H2020" i="13" s="1"/>
  <c r="J2019" i="13"/>
  <c r="G2019" i="13"/>
  <c r="D2019" i="13"/>
  <c r="E2019" i="13" s="1"/>
  <c r="C2019" i="13"/>
  <c r="F2019" i="13" s="1"/>
  <c r="J2018" i="13"/>
  <c r="E2018" i="13"/>
  <c r="D2018" i="13"/>
  <c r="C2018" i="13"/>
  <c r="J2017" i="13"/>
  <c r="I2017" i="13"/>
  <c r="G2017" i="13"/>
  <c r="F2017" i="13"/>
  <c r="E2017" i="13"/>
  <c r="D2017" i="13"/>
  <c r="C2017" i="13"/>
  <c r="H2017" i="13" s="1"/>
  <c r="J2016" i="13"/>
  <c r="I2016" i="13"/>
  <c r="D2016" i="13"/>
  <c r="E2016" i="13" s="1"/>
  <c r="C2016" i="13"/>
  <c r="J2015" i="13"/>
  <c r="E2015" i="13"/>
  <c r="D2015" i="13"/>
  <c r="C2015" i="13"/>
  <c r="I2015" i="13" s="1"/>
  <c r="J2014" i="13"/>
  <c r="G2014" i="13"/>
  <c r="D2014" i="13"/>
  <c r="E2014" i="13" s="1"/>
  <c r="C2014" i="13"/>
  <c r="H2014" i="13" s="1"/>
  <c r="J2013" i="13"/>
  <c r="E2013" i="13"/>
  <c r="D2013" i="13"/>
  <c r="C2013" i="13"/>
  <c r="J2012" i="13"/>
  <c r="D2012" i="13"/>
  <c r="E2012" i="13" s="1"/>
  <c r="C2012" i="13"/>
  <c r="I2012" i="13" s="1"/>
  <c r="J2011" i="13"/>
  <c r="E2011" i="13"/>
  <c r="D2011" i="13"/>
  <c r="C2011" i="13"/>
  <c r="J2010" i="13"/>
  <c r="D2010" i="13"/>
  <c r="E2010" i="13" s="1"/>
  <c r="C2010" i="13"/>
  <c r="F2010" i="13" s="1"/>
  <c r="J2009" i="13"/>
  <c r="D2009" i="13"/>
  <c r="E2009" i="13" s="1"/>
  <c r="C2009" i="13"/>
  <c r="J2008" i="13"/>
  <c r="D2008" i="13"/>
  <c r="E2008" i="13" s="1"/>
  <c r="C2008" i="13"/>
  <c r="F2008" i="13" s="1"/>
  <c r="J2007" i="13"/>
  <c r="I2007" i="13"/>
  <c r="H2007" i="13"/>
  <c r="G2007" i="13"/>
  <c r="D2007" i="13"/>
  <c r="E2007" i="13" s="1"/>
  <c r="C2007" i="13"/>
  <c r="F2007" i="13" s="1"/>
  <c r="J2006" i="13"/>
  <c r="D2006" i="13"/>
  <c r="E2006" i="13" s="1"/>
  <c r="C2006" i="13"/>
  <c r="I2006" i="13" s="1"/>
  <c r="J2005" i="13"/>
  <c r="H2005" i="13"/>
  <c r="D2005" i="13"/>
  <c r="E2005" i="13" s="1"/>
  <c r="C2005" i="13"/>
  <c r="F2005" i="13" s="1"/>
  <c r="J2004" i="13"/>
  <c r="D2004" i="13"/>
  <c r="E2004" i="13" s="1"/>
  <c r="C2004" i="13"/>
  <c r="J2003" i="13"/>
  <c r="I2003" i="13"/>
  <c r="D2003" i="13"/>
  <c r="E2003" i="13" s="1"/>
  <c r="C2003" i="13"/>
  <c r="F2003" i="13" s="1"/>
  <c r="J2002" i="13"/>
  <c r="H2002" i="13"/>
  <c r="D2002" i="13"/>
  <c r="E2002" i="13" s="1"/>
  <c r="C2002" i="13"/>
  <c r="F2002" i="13" s="1"/>
  <c r="J2001" i="13"/>
  <c r="D2001" i="13"/>
  <c r="E2001" i="13" s="1"/>
  <c r="C2001" i="13"/>
  <c r="G2001" i="13" s="1"/>
  <c r="J2000" i="13"/>
  <c r="I2000" i="13"/>
  <c r="G2000" i="13"/>
  <c r="E2000" i="13"/>
  <c r="D2000" i="13"/>
  <c r="C2000" i="13"/>
  <c r="F2000" i="13" s="1"/>
  <c r="J1999" i="13"/>
  <c r="D1999" i="13"/>
  <c r="E1999" i="13" s="1"/>
  <c r="C1999" i="13"/>
  <c r="I1999" i="13" s="1"/>
  <c r="J1998" i="13"/>
  <c r="D1998" i="13"/>
  <c r="E1998" i="13" s="1"/>
  <c r="C1998" i="13"/>
  <c r="I1998" i="13" s="1"/>
  <c r="J1997" i="13"/>
  <c r="E1997" i="13"/>
  <c r="D1997" i="13"/>
  <c r="C1997" i="13"/>
  <c r="G1997" i="13" s="1"/>
  <c r="J1996" i="13"/>
  <c r="E1996" i="13"/>
  <c r="D1996" i="13"/>
  <c r="C1996" i="13"/>
  <c r="F1996" i="13" s="1"/>
  <c r="J1995" i="13"/>
  <c r="D1995" i="13"/>
  <c r="E1995" i="13" s="1"/>
  <c r="C1995" i="13"/>
  <c r="F1995" i="13" s="1"/>
  <c r="J1994" i="13"/>
  <c r="D1994" i="13"/>
  <c r="E1994" i="13" s="1"/>
  <c r="C1994" i="13"/>
  <c r="H1994" i="13" s="1"/>
  <c r="J1993" i="13"/>
  <c r="D1993" i="13"/>
  <c r="E1993" i="13" s="1"/>
  <c r="C1993" i="13"/>
  <c r="G1993" i="13" s="1"/>
  <c r="J1992" i="13"/>
  <c r="D1992" i="13"/>
  <c r="E1992" i="13" s="1"/>
  <c r="C1992" i="13"/>
  <c r="F1992" i="13" s="1"/>
  <c r="J1991" i="13"/>
  <c r="I1991" i="13"/>
  <c r="H1991" i="13"/>
  <c r="G1991" i="13"/>
  <c r="D1991" i="13"/>
  <c r="E1991" i="13" s="1"/>
  <c r="C1991" i="13"/>
  <c r="F1991" i="13" s="1"/>
  <c r="J1990" i="13"/>
  <c r="D1990" i="13"/>
  <c r="E1990" i="13" s="1"/>
  <c r="C1990" i="13"/>
  <c r="I1990" i="13" s="1"/>
  <c r="J1989" i="13"/>
  <c r="H1989" i="13"/>
  <c r="G1989" i="13"/>
  <c r="D1989" i="13"/>
  <c r="E1989" i="13" s="1"/>
  <c r="C1989" i="13"/>
  <c r="F1989" i="13" s="1"/>
  <c r="J1988" i="13"/>
  <c r="G1988" i="13"/>
  <c r="D1988" i="13"/>
  <c r="E1988" i="13" s="1"/>
  <c r="C1988" i="13"/>
  <c r="F1988" i="13" s="1"/>
  <c r="J1987" i="13"/>
  <c r="D1987" i="13"/>
  <c r="E1987" i="13" s="1"/>
  <c r="C1987" i="13"/>
  <c r="F1987" i="13" s="1"/>
  <c r="J1986" i="13"/>
  <c r="D1986" i="13"/>
  <c r="E1986" i="13" s="1"/>
  <c r="C1986" i="13"/>
  <c r="H1986" i="13" s="1"/>
  <c r="J1985" i="13"/>
  <c r="D1985" i="13"/>
  <c r="E1985" i="13" s="1"/>
  <c r="C1985" i="13"/>
  <c r="G1985" i="13" s="1"/>
  <c r="J1984" i="13"/>
  <c r="I1984" i="13"/>
  <c r="H1984" i="13"/>
  <c r="G1984" i="13"/>
  <c r="D1984" i="13"/>
  <c r="E1984" i="13" s="1"/>
  <c r="C1984" i="13"/>
  <c r="F1984" i="13" s="1"/>
  <c r="J1983" i="13"/>
  <c r="I1983" i="13"/>
  <c r="H1983" i="13"/>
  <c r="G1983" i="13"/>
  <c r="D1983" i="13"/>
  <c r="E1983" i="13" s="1"/>
  <c r="C1983" i="13"/>
  <c r="F1983" i="13" s="1"/>
  <c r="J1982" i="13"/>
  <c r="D1982" i="13"/>
  <c r="E1982" i="13" s="1"/>
  <c r="C1982" i="13"/>
  <c r="F1982" i="13" s="1"/>
  <c r="J1981" i="13"/>
  <c r="H1981" i="13"/>
  <c r="G1981" i="13"/>
  <c r="E1981" i="13"/>
  <c r="D1981" i="13"/>
  <c r="C1981" i="13"/>
  <c r="F1981" i="13" s="1"/>
  <c r="J1980" i="13"/>
  <c r="D1980" i="13"/>
  <c r="E1980" i="13" s="1"/>
  <c r="C1980" i="13"/>
  <c r="F1980" i="13" s="1"/>
  <c r="J1979" i="13"/>
  <c r="D1979" i="13"/>
  <c r="E1979" i="13" s="1"/>
  <c r="C1979" i="13"/>
  <c r="J1978" i="13"/>
  <c r="D1978" i="13"/>
  <c r="E1978" i="13" s="1"/>
  <c r="C1978" i="13"/>
  <c r="H1978" i="13" s="1"/>
  <c r="J1977" i="13"/>
  <c r="D1977" i="13"/>
  <c r="E1977" i="13" s="1"/>
  <c r="C1977" i="13"/>
  <c r="J1976" i="13"/>
  <c r="D1976" i="13"/>
  <c r="E1976" i="13" s="1"/>
  <c r="C1976" i="13"/>
  <c r="F1976" i="13" s="1"/>
  <c r="J1975" i="13"/>
  <c r="H1975" i="13"/>
  <c r="D1975" i="13"/>
  <c r="E1975" i="13" s="1"/>
  <c r="C1975" i="13"/>
  <c r="J1974" i="13"/>
  <c r="E1974" i="13"/>
  <c r="D1974" i="13"/>
  <c r="C1974" i="13"/>
  <c r="F1974" i="13" s="1"/>
  <c r="J1973" i="13"/>
  <c r="D1973" i="13"/>
  <c r="E1973" i="13" s="1"/>
  <c r="C1973" i="13"/>
  <c r="F1973" i="13" s="1"/>
  <c r="J1972" i="13"/>
  <c r="D1972" i="13"/>
  <c r="E1972" i="13" s="1"/>
  <c r="C1972" i="13"/>
  <c r="G1972" i="13" s="1"/>
  <c r="J1971" i="13"/>
  <c r="D1971" i="13"/>
  <c r="E1971" i="13" s="1"/>
  <c r="C1971" i="13"/>
  <c r="I1971" i="13" s="1"/>
  <c r="J1970" i="13"/>
  <c r="D1970" i="13"/>
  <c r="E1970" i="13" s="1"/>
  <c r="C1970" i="13"/>
  <c r="J1969" i="13"/>
  <c r="I1969" i="13"/>
  <c r="D1969" i="13"/>
  <c r="E1969" i="13" s="1"/>
  <c r="C1969" i="13"/>
  <c r="G1969" i="13" s="1"/>
  <c r="J1968" i="13"/>
  <c r="I1968" i="13"/>
  <c r="G1968" i="13"/>
  <c r="E1968" i="13"/>
  <c r="D1968" i="13"/>
  <c r="C1968" i="13"/>
  <c r="J1967" i="13"/>
  <c r="D1967" i="13"/>
  <c r="E1967" i="13" s="1"/>
  <c r="C1967" i="13"/>
  <c r="I1967" i="13" s="1"/>
  <c r="J1966" i="13"/>
  <c r="I1966" i="13"/>
  <c r="G1966" i="13"/>
  <c r="D1966" i="13"/>
  <c r="E1966" i="13" s="1"/>
  <c r="C1966" i="13"/>
  <c r="F1966" i="13" s="1"/>
  <c r="J1965" i="13"/>
  <c r="H1965" i="13"/>
  <c r="G1965" i="13"/>
  <c r="D1965" i="13"/>
  <c r="E1965" i="13" s="1"/>
  <c r="C1965" i="13"/>
  <c r="F1965" i="13" s="1"/>
  <c r="J1964" i="13"/>
  <c r="D1964" i="13"/>
  <c r="E1964" i="13" s="1"/>
  <c r="C1964" i="13"/>
  <c r="G1964" i="13" s="1"/>
  <c r="J1963" i="13"/>
  <c r="I1963" i="13"/>
  <c r="E1963" i="13"/>
  <c r="D1963" i="13"/>
  <c r="C1963" i="13"/>
  <c r="J1962" i="13"/>
  <c r="E1962" i="13"/>
  <c r="D1962" i="13"/>
  <c r="C1962" i="13"/>
  <c r="H1962" i="13" s="1"/>
  <c r="J1961" i="13"/>
  <c r="H1961" i="13"/>
  <c r="E1961" i="13"/>
  <c r="D1961" i="13"/>
  <c r="C1961" i="13"/>
  <c r="J1960" i="13"/>
  <c r="D1960" i="13"/>
  <c r="E1960" i="13" s="1"/>
  <c r="C1960" i="13"/>
  <c r="J1959" i="13"/>
  <c r="D1959" i="13"/>
  <c r="E1959" i="13" s="1"/>
  <c r="C1959" i="13"/>
  <c r="I1959" i="13" s="1"/>
  <c r="J1958" i="13"/>
  <c r="D1958" i="13"/>
  <c r="E1958" i="13" s="1"/>
  <c r="C1958" i="13"/>
  <c r="H1958" i="13" s="1"/>
  <c r="J1957" i="13"/>
  <c r="I1957" i="13"/>
  <c r="H1957" i="13"/>
  <c r="E1957" i="13"/>
  <c r="D1957" i="13"/>
  <c r="C1957" i="13"/>
  <c r="J1956" i="13"/>
  <c r="D1956" i="13"/>
  <c r="E1956" i="13" s="1"/>
  <c r="C1956" i="13"/>
  <c r="J1955" i="13"/>
  <c r="D1955" i="13"/>
  <c r="E1955" i="13" s="1"/>
  <c r="C1955" i="13"/>
  <c r="I1955" i="13" s="1"/>
  <c r="J1954" i="13"/>
  <c r="D1954" i="13"/>
  <c r="E1954" i="13" s="1"/>
  <c r="C1954" i="13"/>
  <c r="I1954" i="13" s="1"/>
  <c r="J1953" i="13"/>
  <c r="I1953" i="13"/>
  <c r="D1953" i="13"/>
  <c r="E1953" i="13" s="1"/>
  <c r="C1953" i="13"/>
  <c r="H1953" i="13" s="1"/>
  <c r="J1952" i="13"/>
  <c r="E1952" i="13"/>
  <c r="D1952" i="13"/>
  <c r="C1952" i="13"/>
  <c r="J1951" i="13"/>
  <c r="D1951" i="13"/>
  <c r="E1951" i="13" s="1"/>
  <c r="C1951" i="13"/>
  <c r="I1951" i="13" s="1"/>
  <c r="J1950" i="13"/>
  <c r="D1950" i="13"/>
  <c r="E1950" i="13" s="1"/>
  <c r="C1950" i="13"/>
  <c r="I1950" i="13" s="1"/>
  <c r="J1949" i="13"/>
  <c r="D1949" i="13"/>
  <c r="E1949" i="13" s="1"/>
  <c r="C1949" i="13"/>
  <c r="I1949" i="13" s="1"/>
  <c r="J1948" i="13"/>
  <c r="D1948" i="13"/>
  <c r="E1948" i="13" s="1"/>
  <c r="C1948" i="13"/>
  <c r="J1947" i="13"/>
  <c r="D1947" i="13"/>
  <c r="E1947" i="13" s="1"/>
  <c r="C1947" i="13"/>
  <c r="I1947" i="13" s="1"/>
  <c r="J1946" i="13"/>
  <c r="I1946" i="13"/>
  <c r="H1946" i="13"/>
  <c r="D1946" i="13"/>
  <c r="E1946" i="13" s="1"/>
  <c r="C1946" i="13"/>
  <c r="J1945" i="13"/>
  <c r="D1945" i="13"/>
  <c r="E1945" i="13" s="1"/>
  <c r="C1945" i="13"/>
  <c r="I1945" i="13" s="1"/>
  <c r="J1944" i="13"/>
  <c r="E1944" i="13"/>
  <c r="D1944" i="13"/>
  <c r="C1944" i="13"/>
  <c r="J1943" i="13"/>
  <c r="D1943" i="13"/>
  <c r="E1943" i="13" s="1"/>
  <c r="C1943" i="13"/>
  <c r="I1943" i="13" s="1"/>
  <c r="J1942" i="13"/>
  <c r="I1942" i="13"/>
  <c r="H1942" i="13"/>
  <c r="D1942" i="13"/>
  <c r="E1942" i="13" s="1"/>
  <c r="C1942" i="13"/>
  <c r="J1941" i="13"/>
  <c r="H1941" i="13"/>
  <c r="D1941" i="13"/>
  <c r="E1941" i="13" s="1"/>
  <c r="C1941" i="13"/>
  <c r="I1941" i="13" s="1"/>
  <c r="J1940" i="13"/>
  <c r="D1940" i="13"/>
  <c r="E1940" i="13" s="1"/>
  <c r="C1940" i="13"/>
  <c r="J1939" i="13"/>
  <c r="D1939" i="13"/>
  <c r="E1939" i="13" s="1"/>
  <c r="C1939" i="13"/>
  <c r="I1939" i="13" s="1"/>
  <c r="J1938" i="13"/>
  <c r="D1938" i="13"/>
  <c r="E1938" i="13" s="1"/>
  <c r="C1938" i="13"/>
  <c r="I1938" i="13" s="1"/>
  <c r="J1937" i="13"/>
  <c r="I1937" i="13"/>
  <c r="H1937" i="13"/>
  <c r="E1937" i="13"/>
  <c r="D1937" i="13"/>
  <c r="C1937" i="13"/>
  <c r="J1936" i="13"/>
  <c r="D1936" i="13"/>
  <c r="E1936" i="13" s="1"/>
  <c r="C1936" i="13"/>
  <c r="J1935" i="13"/>
  <c r="D1935" i="13"/>
  <c r="E1935" i="13" s="1"/>
  <c r="C1935" i="13"/>
  <c r="I1935" i="13" s="1"/>
  <c r="J1934" i="13"/>
  <c r="D1934" i="13"/>
  <c r="E1934" i="13" s="1"/>
  <c r="C1934" i="13"/>
  <c r="I1934" i="13" s="1"/>
  <c r="J1933" i="13"/>
  <c r="I1933" i="13"/>
  <c r="D1933" i="13"/>
  <c r="E1933" i="13" s="1"/>
  <c r="C1933" i="13"/>
  <c r="H1933" i="13" s="1"/>
  <c r="J1932" i="13"/>
  <c r="D1932" i="13"/>
  <c r="E1932" i="13" s="1"/>
  <c r="C1932" i="13"/>
  <c r="J1931" i="13"/>
  <c r="D1931" i="13"/>
  <c r="E1931" i="13" s="1"/>
  <c r="C1931" i="13"/>
  <c r="I1931" i="13" s="1"/>
  <c r="J1930" i="13"/>
  <c r="I1930" i="13"/>
  <c r="D1930" i="13"/>
  <c r="E1930" i="13" s="1"/>
  <c r="C1930" i="13"/>
  <c r="H1930" i="13" s="1"/>
  <c r="J1929" i="13"/>
  <c r="D1929" i="13"/>
  <c r="E1929" i="13" s="1"/>
  <c r="C1929" i="13"/>
  <c r="I1929" i="13" s="1"/>
  <c r="J1928" i="13"/>
  <c r="E1928" i="13"/>
  <c r="D1928" i="13"/>
  <c r="C1928" i="13"/>
  <c r="J1927" i="13"/>
  <c r="D1927" i="13"/>
  <c r="E1927" i="13" s="1"/>
  <c r="C1927" i="13"/>
  <c r="I1927" i="13" s="1"/>
  <c r="J1926" i="13"/>
  <c r="I1926" i="13"/>
  <c r="H1926" i="13"/>
  <c r="D1926" i="13"/>
  <c r="E1926" i="13" s="1"/>
  <c r="C1926" i="13"/>
  <c r="J1925" i="13"/>
  <c r="H1925" i="13"/>
  <c r="D1925" i="13"/>
  <c r="E1925" i="13" s="1"/>
  <c r="C1925" i="13"/>
  <c r="I1925" i="13" s="1"/>
  <c r="J1924" i="13"/>
  <c r="D1924" i="13"/>
  <c r="E1924" i="13" s="1"/>
  <c r="C1924" i="13"/>
  <c r="J1923" i="13"/>
  <c r="D1923" i="13"/>
  <c r="E1923" i="13" s="1"/>
  <c r="C1923" i="13"/>
  <c r="I1923" i="13" s="1"/>
  <c r="J1922" i="13"/>
  <c r="D1922" i="13"/>
  <c r="E1922" i="13" s="1"/>
  <c r="C1922" i="13"/>
  <c r="I1922" i="13" s="1"/>
  <c r="J1921" i="13"/>
  <c r="I1921" i="13"/>
  <c r="H1921" i="13"/>
  <c r="E1921" i="13"/>
  <c r="D1921" i="13"/>
  <c r="C1921" i="13"/>
  <c r="J1920" i="13"/>
  <c r="D1920" i="13"/>
  <c r="E1920" i="13" s="1"/>
  <c r="C1920" i="13"/>
  <c r="J1919" i="13"/>
  <c r="D1919" i="13"/>
  <c r="E1919" i="13" s="1"/>
  <c r="C1919" i="13"/>
  <c r="I1919" i="13" s="1"/>
  <c r="J1918" i="13"/>
  <c r="D1918" i="13"/>
  <c r="E1918" i="13" s="1"/>
  <c r="C1918" i="13"/>
  <c r="I1918" i="13" s="1"/>
  <c r="J1917" i="13"/>
  <c r="I1917" i="13"/>
  <c r="D1917" i="13"/>
  <c r="E1917" i="13" s="1"/>
  <c r="C1917" i="13"/>
  <c r="H1917" i="13" s="1"/>
  <c r="J1916" i="13"/>
  <c r="D1916" i="13"/>
  <c r="E1916" i="13" s="1"/>
  <c r="C1916" i="13"/>
  <c r="J1915" i="13"/>
  <c r="D1915" i="13"/>
  <c r="E1915" i="13" s="1"/>
  <c r="C1915" i="13"/>
  <c r="I1915" i="13" s="1"/>
  <c r="J1914" i="13"/>
  <c r="I1914" i="13"/>
  <c r="D1914" i="13"/>
  <c r="E1914" i="13" s="1"/>
  <c r="C1914" i="13"/>
  <c r="H1914" i="13" s="1"/>
  <c r="J1913" i="13"/>
  <c r="D1913" i="13"/>
  <c r="E1913" i="13" s="1"/>
  <c r="C1913" i="13"/>
  <c r="I1913" i="13" s="1"/>
  <c r="J1912" i="13"/>
  <c r="E1912" i="13"/>
  <c r="D1912" i="13"/>
  <c r="C1912" i="13"/>
  <c r="J1911" i="13"/>
  <c r="D1911" i="13"/>
  <c r="E1911" i="13" s="1"/>
  <c r="C1911" i="13"/>
  <c r="I1911" i="13" s="1"/>
  <c r="J1910" i="13"/>
  <c r="I1910" i="13"/>
  <c r="H1910" i="13"/>
  <c r="D1910" i="13"/>
  <c r="E1910" i="13" s="1"/>
  <c r="C1910" i="13"/>
  <c r="J1909" i="13"/>
  <c r="H1909" i="13"/>
  <c r="D1909" i="13"/>
  <c r="E1909" i="13" s="1"/>
  <c r="C1909" i="13"/>
  <c r="I1909" i="13" s="1"/>
  <c r="J1908" i="13"/>
  <c r="D1908" i="13"/>
  <c r="E1908" i="13" s="1"/>
  <c r="C1908" i="13"/>
  <c r="J1907" i="13"/>
  <c r="D1907" i="13"/>
  <c r="E1907" i="13" s="1"/>
  <c r="C1907" i="13"/>
  <c r="I1907" i="13" s="1"/>
  <c r="J1906" i="13"/>
  <c r="D1906" i="13"/>
  <c r="E1906" i="13" s="1"/>
  <c r="C1906" i="13"/>
  <c r="I1906" i="13" s="1"/>
  <c r="J1905" i="13"/>
  <c r="I1905" i="13"/>
  <c r="H1905" i="13"/>
  <c r="E1905" i="13"/>
  <c r="D1905" i="13"/>
  <c r="C1905" i="13"/>
  <c r="J1904" i="13"/>
  <c r="D1904" i="13"/>
  <c r="E1904" i="13" s="1"/>
  <c r="C1904" i="13"/>
  <c r="J1903" i="13"/>
  <c r="D1903" i="13"/>
  <c r="E1903" i="13" s="1"/>
  <c r="C1903" i="13"/>
  <c r="I1903" i="13" s="1"/>
  <c r="J1902" i="13"/>
  <c r="D1902" i="13"/>
  <c r="E1902" i="13" s="1"/>
  <c r="C1902" i="13"/>
  <c r="I1902" i="13" s="1"/>
  <c r="J1901" i="13"/>
  <c r="I1901" i="13"/>
  <c r="D1901" i="13"/>
  <c r="E1901" i="13" s="1"/>
  <c r="C1901" i="13"/>
  <c r="H1901" i="13" s="1"/>
  <c r="J1900" i="13"/>
  <c r="D1900" i="13"/>
  <c r="E1900" i="13" s="1"/>
  <c r="C1900" i="13"/>
  <c r="J1899" i="13"/>
  <c r="D1899" i="13"/>
  <c r="E1899" i="13" s="1"/>
  <c r="C1899" i="13"/>
  <c r="I1899" i="13" s="1"/>
  <c r="J1898" i="13"/>
  <c r="I1898" i="13"/>
  <c r="D1898" i="13"/>
  <c r="E1898" i="13" s="1"/>
  <c r="C1898" i="13"/>
  <c r="H1898" i="13" s="1"/>
  <c r="J1897" i="13"/>
  <c r="D1897" i="13"/>
  <c r="E1897" i="13" s="1"/>
  <c r="C1897" i="13"/>
  <c r="I1897" i="13" s="1"/>
  <c r="J1896" i="13"/>
  <c r="E1896" i="13"/>
  <c r="D1896" i="13"/>
  <c r="C1896" i="13"/>
  <c r="J1895" i="13"/>
  <c r="D1895" i="13"/>
  <c r="E1895" i="13" s="1"/>
  <c r="C1895" i="13"/>
  <c r="I1895" i="13" s="1"/>
  <c r="J1894" i="13"/>
  <c r="I1894" i="13"/>
  <c r="H1894" i="13"/>
  <c r="D1894" i="13"/>
  <c r="E1894" i="13" s="1"/>
  <c r="C1894" i="13"/>
  <c r="J1893" i="13"/>
  <c r="D1893" i="13"/>
  <c r="E1893" i="13" s="1"/>
  <c r="C1893" i="13"/>
  <c r="I1893" i="13" s="1"/>
  <c r="J1892" i="13"/>
  <c r="D1892" i="13"/>
  <c r="E1892" i="13" s="1"/>
  <c r="C1892" i="13"/>
  <c r="J1891" i="13"/>
  <c r="D1891" i="13"/>
  <c r="E1891" i="13" s="1"/>
  <c r="C1891" i="13"/>
  <c r="I1891" i="13" s="1"/>
  <c r="J1890" i="13"/>
  <c r="D1890" i="13"/>
  <c r="E1890" i="13" s="1"/>
  <c r="C1890" i="13"/>
  <c r="I1890" i="13" s="1"/>
  <c r="J1889" i="13"/>
  <c r="I1889" i="13"/>
  <c r="H1889" i="13"/>
  <c r="E1889" i="13"/>
  <c r="D1889" i="13"/>
  <c r="C1889" i="13"/>
  <c r="J1888" i="13"/>
  <c r="D1888" i="13"/>
  <c r="E1888" i="13" s="1"/>
  <c r="C1888" i="13"/>
  <c r="J1887" i="13"/>
  <c r="D1887" i="13"/>
  <c r="E1887" i="13" s="1"/>
  <c r="C1887" i="13"/>
  <c r="I1887" i="13" s="1"/>
  <c r="J1886" i="13"/>
  <c r="D1886" i="13"/>
  <c r="E1886" i="13" s="1"/>
  <c r="C1886" i="13"/>
  <c r="I1886" i="13" s="1"/>
  <c r="J1885" i="13"/>
  <c r="I1885" i="13"/>
  <c r="D1885" i="13"/>
  <c r="E1885" i="13" s="1"/>
  <c r="C1885" i="13"/>
  <c r="H1885" i="13" s="1"/>
  <c r="J1884" i="13"/>
  <c r="D1884" i="13"/>
  <c r="E1884" i="13" s="1"/>
  <c r="C1884" i="13"/>
  <c r="J1883" i="13"/>
  <c r="D1883" i="13"/>
  <c r="E1883" i="13" s="1"/>
  <c r="C1883" i="13"/>
  <c r="I1883" i="13" s="1"/>
  <c r="J1882" i="13"/>
  <c r="D1882" i="13"/>
  <c r="E1882" i="13" s="1"/>
  <c r="C1882" i="13"/>
  <c r="H1882" i="13" s="1"/>
  <c r="J1881" i="13"/>
  <c r="D1881" i="13"/>
  <c r="E1881" i="13" s="1"/>
  <c r="C1881" i="13"/>
  <c r="I1881" i="13" s="1"/>
  <c r="J1880" i="13"/>
  <c r="E1880" i="13"/>
  <c r="D1880" i="13"/>
  <c r="C1880" i="13"/>
  <c r="J1879" i="13"/>
  <c r="D1879" i="13"/>
  <c r="E1879" i="13" s="1"/>
  <c r="C1879" i="13"/>
  <c r="I1879" i="13" s="1"/>
  <c r="J1878" i="13"/>
  <c r="I1878" i="13"/>
  <c r="H1878" i="13"/>
  <c r="D1878" i="13"/>
  <c r="E1878" i="13" s="1"/>
  <c r="C1878" i="13"/>
  <c r="J1877" i="13"/>
  <c r="D1877" i="13"/>
  <c r="E1877" i="13" s="1"/>
  <c r="C1877" i="13"/>
  <c r="I1877" i="13" s="1"/>
  <c r="J1876" i="13"/>
  <c r="D1876" i="13"/>
  <c r="E1876" i="13" s="1"/>
  <c r="C1876" i="13"/>
  <c r="J1875" i="13"/>
  <c r="D1875" i="13"/>
  <c r="E1875" i="13" s="1"/>
  <c r="C1875" i="13"/>
  <c r="I1875" i="13" s="1"/>
  <c r="J1874" i="13"/>
  <c r="D1874" i="13"/>
  <c r="E1874" i="13" s="1"/>
  <c r="C1874" i="13"/>
  <c r="I1874" i="13" s="1"/>
  <c r="J1873" i="13"/>
  <c r="I1873" i="13"/>
  <c r="H1873" i="13"/>
  <c r="E1873" i="13"/>
  <c r="D1873" i="13"/>
  <c r="C1873" i="13"/>
  <c r="J1872" i="13"/>
  <c r="D1872" i="13"/>
  <c r="E1872" i="13" s="1"/>
  <c r="C1872" i="13"/>
  <c r="J1871" i="13"/>
  <c r="D1871" i="13"/>
  <c r="E1871" i="13" s="1"/>
  <c r="C1871" i="13"/>
  <c r="I1871" i="13" s="1"/>
  <c r="J1870" i="13"/>
  <c r="D1870" i="13"/>
  <c r="E1870" i="13" s="1"/>
  <c r="C1870" i="13"/>
  <c r="I1870" i="13" s="1"/>
  <c r="J1869" i="13"/>
  <c r="I1869" i="13"/>
  <c r="D1869" i="13"/>
  <c r="E1869" i="13" s="1"/>
  <c r="C1869" i="13"/>
  <c r="H1869" i="13" s="1"/>
  <c r="J1868" i="13"/>
  <c r="D1868" i="13"/>
  <c r="E1868" i="13" s="1"/>
  <c r="C1868" i="13"/>
  <c r="J1867" i="13"/>
  <c r="D1867" i="13"/>
  <c r="E1867" i="13" s="1"/>
  <c r="C1867" i="13"/>
  <c r="I1867" i="13" s="1"/>
  <c r="J1866" i="13"/>
  <c r="D1866" i="13"/>
  <c r="E1866" i="13" s="1"/>
  <c r="C1866" i="13"/>
  <c r="H1866" i="13" s="1"/>
  <c r="J1865" i="13"/>
  <c r="D1865" i="13"/>
  <c r="E1865" i="13" s="1"/>
  <c r="C1865" i="13"/>
  <c r="I1865" i="13" s="1"/>
  <c r="J1864" i="13"/>
  <c r="E1864" i="13"/>
  <c r="D1864" i="13"/>
  <c r="C1864" i="13"/>
  <c r="J1863" i="13"/>
  <c r="D1863" i="13"/>
  <c r="E1863" i="13" s="1"/>
  <c r="C1863" i="13"/>
  <c r="I1863" i="13" s="1"/>
  <c r="J1862" i="13"/>
  <c r="I1862" i="13"/>
  <c r="H1862" i="13"/>
  <c r="D1862" i="13"/>
  <c r="E1862" i="13" s="1"/>
  <c r="C1862" i="13"/>
  <c r="J1861" i="13"/>
  <c r="D1861" i="13"/>
  <c r="E1861" i="13" s="1"/>
  <c r="C1861" i="13"/>
  <c r="I1861" i="13" s="1"/>
  <c r="J1860" i="13"/>
  <c r="D1860" i="13"/>
  <c r="E1860" i="13" s="1"/>
  <c r="C1860" i="13"/>
  <c r="J1859" i="13"/>
  <c r="D1859" i="13"/>
  <c r="E1859" i="13" s="1"/>
  <c r="C1859" i="13"/>
  <c r="I1859" i="13" s="1"/>
  <c r="J1858" i="13"/>
  <c r="D1858" i="13"/>
  <c r="E1858" i="13" s="1"/>
  <c r="C1858" i="13"/>
  <c r="I1858" i="13" s="1"/>
  <c r="J1857" i="13"/>
  <c r="I1857" i="13"/>
  <c r="H1857" i="13"/>
  <c r="E1857" i="13"/>
  <c r="D1857" i="13"/>
  <c r="C1857" i="13"/>
  <c r="J1856" i="13"/>
  <c r="D1856" i="13"/>
  <c r="E1856" i="13" s="1"/>
  <c r="C1856" i="13"/>
  <c r="J1855" i="13"/>
  <c r="D1855" i="13"/>
  <c r="E1855" i="13" s="1"/>
  <c r="C1855" i="13"/>
  <c r="I1855" i="13" s="1"/>
  <c r="J1854" i="13"/>
  <c r="D1854" i="13"/>
  <c r="E1854" i="13" s="1"/>
  <c r="C1854" i="13"/>
  <c r="I1854" i="13" s="1"/>
  <c r="J1853" i="13"/>
  <c r="I1853" i="13"/>
  <c r="D1853" i="13"/>
  <c r="E1853" i="13" s="1"/>
  <c r="C1853" i="13"/>
  <c r="H1853" i="13" s="1"/>
  <c r="J1852" i="13"/>
  <c r="D1852" i="13"/>
  <c r="E1852" i="13" s="1"/>
  <c r="C1852" i="13"/>
  <c r="J1851" i="13"/>
  <c r="D1851" i="13"/>
  <c r="E1851" i="13" s="1"/>
  <c r="C1851" i="13"/>
  <c r="I1851" i="13" s="1"/>
  <c r="J1850" i="13"/>
  <c r="D1850" i="13"/>
  <c r="E1850" i="13" s="1"/>
  <c r="C1850" i="13"/>
  <c r="H1850" i="13" s="1"/>
  <c r="J1849" i="13"/>
  <c r="D1849" i="13"/>
  <c r="E1849" i="13" s="1"/>
  <c r="C1849" i="13"/>
  <c r="I1849" i="13" s="1"/>
  <c r="J1848" i="13"/>
  <c r="E1848" i="13"/>
  <c r="D1848" i="13"/>
  <c r="C1848" i="13"/>
  <c r="J1847" i="13"/>
  <c r="D1847" i="13"/>
  <c r="E1847" i="13" s="1"/>
  <c r="C1847" i="13"/>
  <c r="I1847" i="13" s="1"/>
  <c r="J1846" i="13"/>
  <c r="I1846" i="13"/>
  <c r="H1846" i="13"/>
  <c r="D1846" i="13"/>
  <c r="E1846" i="13" s="1"/>
  <c r="C1846" i="13"/>
  <c r="J1845" i="13"/>
  <c r="D1845" i="13"/>
  <c r="E1845" i="13" s="1"/>
  <c r="C1845" i="13"/>
  <c r="I1845" i="13" s="1"/>
  <c r="J1844" i="13"/>
  <c r="D1844" i="13"/>
  <c r="E1844" i="13" s="1"/>
  <c r="C1844" i="13"/>
  <c r="J1843" i="13"/>
  <c r="D1843" i="13"/>
  <c r="E1843" i="13" s="1"/>
  <c r="C1843" i="13"/>
  <c r="I1843" i="13" s="1"/>
  <c r="J1842" i="13"/>
  <c r="D1842" i="13"/>
  <c r="E1842" i="13" s="1"/>
  <c r="C1842" i="13"/>
  <c r="I1842" i="13" s="1"/>
  <c r="J1841" i="13"/>
  <c r="I1841" i="13"/>
  <c r="H1841" i="13"/>
  <c r="E1841" i="13"/>
  <c r="D1841" i="13"/>
  <c r="C1841" i="13"/>
  <c r="J1840" i="13"/>
  <c r="D1840" i="13"/>
  <c r="E1840" i="13" s="1"/>
  <c r="C1840" i="13"/>
  <c r="J1839" i="13"/>
  <c r="D1839" i="13"/>
  <c r="E1839" i="13" s="1"/>
  <c r="C1839" i="13"/>
  <c r="I1839" i="13" s="1"/>
  <c r="J1838" i="13"/>
  <c r="D1838" i="13"/>
  <c r="E1838" i="13" s="1"/>
  <c r="C1838" i="13"/>
  <c r="I1838" i="13" s="1"/>
  <c r="J1837" i="13"/>
  <c r="I1837" i="13"/>
  <c r="D1837" i="13"/>
  <c r="E1837" i="13" s="1"/>
  <c r="C1837" i="13"/>
  <c r="H1837" i="13" s="1"/>
  <c r="J1836" i="13"/>
  <c r="D1836" i="13"/>
  <c r="E1836" i="13" s="1"/>
  <c r="C1836" i="13"/>
  <c r="J1835" i="13"/>
  <c r="D1835" i="13"/>
  <c r="E1835" i="13" s="1"/>
  <c r="C1835" i="13"/>
  <c r="J1834" i="13"/>
  <c r="D1834" i="13"/>
  <c r="E1834" i="13" s="1"/>
  <c r="C1834" i="13"/>
  <c r="H1834" i="13" s="1"/>
  <c r="J1833" i="13"/>
  <c r="D1833" i="13"/>
  <c r="E1833" i="13" s="1"/>
  <c r="C1833" i="13"/>
  <c r="I1833" i="13" s="1"/>
  <c r="J1832" i="13"/>
  <c r="E1832" i="13"/>
  <c r="D1832" i="13"/>
  <c r="C1832" i="13"/>
  <c r="J1831" i="13"/>
  <c r="D1831" i="13"/>
  <c r="E1831" i="13" s="1"/>
  <c r="C1831" i="13"/>
  <c r="J1830" i="13"/>
  <c r="I1830" i="13"/>
  <c r="H1830" i="13"/>
  <c r="D1830" i="13"/>
  <c r="E1830" i="13" s="1"/>
  <c r="C1830" i="13"/>
  <c r="J1829" i="13"/>
  <c r="D1829" i="13"/>
  <c r="E1829" i="13" s="1"/>
  <c r="C1829" i="13"/>
  <c r="I1829" i="13" s="1"/>
  <c r="J1828" i="13"/>
  <c r="D1828" i="13"/>
  <c r="E1828" i="13" s="1"/>
  <c r="C1828" i="13"/>
  <c r="J1827" i="13"/>
  <c r="D1827" i="13"/>
  <c r="E1827" i="13" s="1"/>
  <c r="C1827" i="13"/>
  <c r="J1826" i="13"/>
  <c r="D1826" i="13"/>
  <c r="E1826" i="13" s="1"/>
  <c r="C1826" i="13"/>
  <c r="I1826" i="13" s="1"/>
  <c r="J1825" i="13"/>
  <c r="I1825" i="13"/>
  <c r="H1825" i="13"/>
  <c r="E1825" i="13"/>
  <c r="D1825" i="13"/>
  <c r="C1825" i="13"/>
  <c r="J1824" i="13"/>
  <c r="D1824" i="13"/>
  <c r="E1824" i="13" s="1"/>
  <c r="C1824" i="13"/>
  <c r="G1824" i="13" s="1"/>
  <c r="J1823" i="13"/>
  <c r="E1823" i="13"/>
  <c r="D1823" i="13"/>
  <c r="C1823" i="13"/>
  <c r="J1822" i="13"/>
  <c r="D1822" i="13"/>
  <c r="E1822" i="13" s="1"/>
  <c r="C1822" i="13"/>
  <c r="G1822" i="13" s="1"/>
  <c r="J1821" i="13"/>
  <c r="D1821" i="13"/>
  <c r="E1821" i="13" s="1"/>
  <c r="C1821" i="13"/>
  <c r="J1820" i="13"/>
  <c r="E1820" i="13"/>
  <c r="D1820" i="13"/>
  <c r="C1820" i="13"/>
  <c r="G1820" i="13" s="1"/>
  <c r="J1819" i="13"/>
  <c r="D1819" i="13"/>
  <c r="E1819" i="13" s="1"/>
  <c r="C1819" i="13"/>
  <c r="G1819" i="13" s="1"/>
  <c r="J1818" i="13"/>
  <c r="I1818" i="13"/>
  <c r="H1818" i="13"/>
  <c r="D1818" i="13"/>
  <c r="E1818" i="13" s="1"/>
  <c r="C1818" i="13"/>
  <c r="G1818" i="13" s="1"/>
  <c r="J1817" i="13"/>
  <c r="H1817" i="13"/>
  <c r="F1817" i="13"/>
  <c r="E1817" i="13"/>
  <c r="D1817" i="13"/>
  <c r="C1817" i="13"/>
  <c r="G1817" i="13" s="1"/>
  <c r="J1816" i="13"/>
  <c r="D1816" i="13"/>
  <c r="E1816" i="13" s="1"/>
  <c r="C1816" i="13"/>
  <c r="G1816" i="13" s="1"/>
  <c r="J1815" i="13"/>
  <c r="E1815" i="13"/>
  <c r="D1815" i="13"/>
  <c r="C1815" i="13"/>
  <c r="J1814" i="13"/>
  <c r="D1814" i="13"/>
  <c r="E1814" i="13" s="1"/>
  <c r="C1814" i="13"/>
  <c r="G1814" i="13" s="1"/>
  <c r="J1813" i="13"/>
  <c r="D1813" i="13"/>
  <c r="E1813" i="13" s="1"/>
  <c r="C1813" i="13"/>
  <c r="J1812" i="13"/>
  <c r="E1812" i="13"/>
  <c r="D1812" i="13"/>
  <c r="C1812" i="13"/>
  <c r="G1812" i="13" s="1"/>
  <c r="J1811" i="13"/>
  <c r="D1811" i="13"/>
  <c r="E1811" i="13" s="1"/>
  <c r="C1811" i="13"/>
  <c r="G1811" i="13" s="1"/>
  <c r="J1810" i="13"/>
  <c r="I1810" i="13"/>
  <c r="H1810" i="13"/>
  <c r="D1810" i="13"/>
  <c r="E1810" i="13" s="1"/>
  <c r="C1810" i="13"/>
  <c r="G1810" i="13" s="1"/>
  <c r="J1809" i="13"/>
  <c r="H1809" i="13"/>
  <c r="F1809" i="13"/>
  <c r="E1809" i="13"/>
  <c r="D1809" i="13"/>
  <c r="C1809" i="13"/>
  <c r="G1809" i="13" s="1"/>
  <c r="J1808" i="13"/>
  <c r="D1808" i="13"/>
  <c r="E1808" i="13" s="1"/>
  <c r="C1808" i="13"/>
  <c r="G1808" i="13" s="1"/>
  <c r="J1807" i="13"/>
  <c r="D1807" i="13"/>
  <c r="E1807" i="13" s="1"/>
  <c r="C1807" i="13"/>
  <c r="J1806" i="13"/>
  <c r="D1806" i="13"/>
  <c r="E1806" i="13" s="1"/>
  <c r="C1806" i="13"/>
  <c r="J1805" i="13"/>
  <c r="D1805" i="13"/>
  <c r="E1805" i="13" s="1"/>
  <c r="C1805" i="13"/>
  <c r="J1804" i="13"/>
  <c r="D1804" i="13"/>
  <c r="E1804" i="13" s="1"/>
  <c r="C1804" i="13"/>
  <c r="G1804" i="13" s="1"/>
  <c r="J1803" i="13"/>
  <c r="I1803" i="13"/>
  <c r="D1803" i="13"/>
  <c r="E1803" i="13" s="1"/>
  <c r="C1803" i="13"/>
  <c r="G1803" i="13" s="1"/>
  <c r="J1802" i="13"/>
  <c r="I1802" i="13"/>
  <c r="H1802" i="13"/>
  <c r="F1802" i="13"/>
  <c r="D1802" i="13"/>
  <c r="E1802" i="13" s="1"/>
  <c r="C1802" i="13"/>
  <c r="G1802" i="13" s="1"/>
  <c r="J1801" i="13"/>
  <c r="H1801" i="13"/>
  <c r="F1801" i="13"/>
  <c r="E1801" i="13"/>
  <c r="D1801" i="13"/>
  <c r="C1801" i="13"/>
  <c r="G1801" i="13" s="1"/>
  <c r="J1800" i="13"/>
  <c r="D1800" i="13"/>
  <c r="E1800" i="13" s="1"/>
  <c r="C1800" i="13"/>
  <c r="F1800" i="13" s="1"/>
  <c r="J1799" i="13"/>
  <c r="E1799" i="13"/>
  <c r="D1799" i="13"/>
  <c r="C1799" i="13"/>
  <c r="J1798" i="13"/>
  <c r="D1798" i="13"/>
  <c r="E1798" i="13" s="1"/>
  <c r="C1798" i="13"/>
  <c r="J1797" i="13"/>
  <c r="D1797" i="13"/>
  <c r="E1797" i="13" s="1"/>
  <c r="C1797" i="13"/>
  <c r="I1797" i="13" s="1"/>
  <c r="J1796" i="13"/>
  <c r="E1796" i="13"/>
  <c r="D1796" i="13"/>
  <c r="C1796" i="13"/>
  <c r="J1795" i="13"/>
  <c r="D1795" i="13"/>
  <c r="E1795" i="13" s="1"/>
  <c r="C1795" i="13"/>
  <c r="G1795" i="13" s="1"/>
  <c r="J1794" i="13"/>
  <c r="I1794" i="13"/>
  <c r="H1794" i="13"/>
  <c r="D1794" i="13"/>
  <c r="E1794" i="13" s="1"/>
  <c r="C1794" i="13"/>
  <c r="G1794" i="13" s="1"/>
  <c r="J1793" i="13"/>
  <c r="H1793" i="13"/>
  <c r="F1793" i="13"/>
  <c r="D1793" i="13"/>
  <c r="E1793" i="13" s="1"/>
  <c r="C1793" i="13"/>
  <c r="G1793" i="13" s="1"/>
  <c r="J1792" i="13"/>
  <c r="D1792" i="13"/>
  <c r="E1792" i="13" s="1"/>
  <c r="C1792" i="13"/>
  <c r="F1792" i="13" s="1"/>
  <c r="J1791" i="13"/>
  <c r="D1791" i="13"/>
  <c r="E1791" i="13" s="1"/>
  <c r="C1791" i="13"/>
  <c r="J1790" i="13"/>
  <c r="D1790" i="13"/>
  <c r="E1790" i="13" s="1"/>
  <c r="C1790" i="13"/>
  <c r="J1789" i="13"/>
  <c r="D1789" i="13"/>
  <c r="E1789" i="13" s="1"/>
  <c r="C1789" i="13"/>
  <c r="J1788" i="13"/>
  <c r="I1788" i="13"/>
  <c r="H1788" i="13"/>
  <c r="D1788" i="13"/>
  <c r="E1788" i="13" s="1"/>
  <c r="C1788" i="13"/>
  <c r="G1788" i="13" s="1"/>
  <c r="J1787" i="13"/>
  <c r="I1787" i="13"/>
  <c r="H1787" i="13"/>
  <c r="F1787" i="13"/>
  <c r="D1787" i="13"/>
  <c r="E1787" i="13" s="1"/>
  <c r="C1787" i="13"/>
  <c r="G1787" i="13" s="1"/>
  <c r="J1786" i="13"/>
  <c r="I1786" i="13"/>
  <c r="H1786" i="13"/>
  <c r="F1786" i="13"/>
  <c r="E1786" i="13"/>
  <c r="D1786" i="13"/>
  <c r="C1786" i="13"/>
  <c r="G1786" i="13" s="1"/>
  <c r="J1785" i="13"/>
  <c r="E1785" i="13"/>
  <c r="D1785" i="13"/>
  <c r="C1785" i="13"/>
  <c r="J1784" i="13"/>
  <c r="E1784" i="13"/>
  <c r="D1784" i="13"/>
  <c r="C1784" i="13"/>
  <c r="J1783" i="13"/>
  <c r="D1783" i="13"/>
  <c r="E1783" i="13" s="1"/>
  <c r="C1783" i="13"/>
  <c r="J1782" i="13"/>
  <c r="D1782" i="13"/>
  <c r="E1782" i="13" s="1"/>
  <c r="C1782" i="13"/>
  <c r="J1781" i="13"/>
  <c r="D1781" i="13"/>
  <c r="E1781" i="13" s="1"/>
  <c r="C1781" i="13"/>
  <c r="I1781" i="13" s="1"/>
  <c r="J1780" i="13"/>
  <c r="I1780" i="13"/>
  <c r="H1780" i="13"/>
  <c r="D1780" i="13"/>
  <c r="E1780" i="13" s="1"/>
  <c r="C1780" i="13"/>
  <c r="G1780" i="13" s="1"/>
  <c r="J1779" i="13"/>
  <c r="I1779" i="13"/>
  <c r="H1779" i="13"/>
  <c r="F1779" i="13"/>
  <c r="D1779" i="13"/>
  <c r="E1779" i="13" s="1"/>
  <c r="C1779" i="13"/>
  <c r="G1779" i="13" s="1"/>
  <c r="J1778" i="13"/>
  <c r="I1778" i="13"/>
  <c r="H1778" i="13"/>
  <c r="F1778" i="13"/>
  <c r="E1778" i="13"/>
  <c r="D1778" i="13"/>
  <c r="C1778" i="13"/>
  <c r="G1778" i="13" s="1"/>
  <c r="J1777" i="13"/>
  <c r="E1777" i="13"/>
  <c r="D1777" i="13"/>
  <c r="C1777" i="13"/>
  <c r="J1776" i="13"/>
  <c r="D1776" i="13"/>
  <c r="E1776" i="13" s="1"/>
  <c r="C1776" i="13"/>
  <c r="J1775" i="13"/>
  <c r="D1775" i="13"/>
  <c r="E1775" i="13" s="1"/>
  <c r="C1775" i="13"/>
  <c r="J1774" i="13"/>
  <c r="D1774" i="13"/>
  <c r="E1774" i="13" s="1"/>
  <c r="C1774" i="13"/>
  <c r="J1773" i="13"/>
  <c r="D1773" i="13"/>
  <c r="E1773" i="13" s="1"/>
  <c r="C1773" i="13"/>
  <c r="I1773" i="13" s="1"/>
  <c r="J1772" i="13"/>
  <c r="I1772" i="13"/>
  <c r="H1772" i="13"/>
  <c r="F1772" i="13"/>
  <c r="E1772" i="13"/>
  <c r="D1772" i="13"/>
  <c r="C1772" i="13"/>
  <c r="G1772" i="13" s="1"/>
  <c r="J1771" i="13"/>
  <c r="D1771" i="13"/>
  <c r="E1771" i="13" s="1"/>
  <c r="C1771" i="13"/>
  <c r="G1771" i="13" s="1"/>
  <c r="J1770" i="13"/>
  <c r="E1770" i="13"/>
  <c r="D1770" i="13"/>
  <c r="C1770" i="13"/>
  <c r="J1769" i="13"/>
  <c r="D1769" i="13"/>
  <c r="E1769" i="13" s="1"/>
  <c r="C1769" i="13"/>
  <c r="G1769" i="13" s="1"/>
  <c r="J1768" i="13"/>
  <c r="F1768" i="13"/>
  <c r="D1768" i="13"/>
  <c r="E1768" i="13" s="1"/>
  <c r="C1768" i="13"/>
  <c r="J1767" i="13"/>
  <c r="D1767" i="13"/>
  <c r="E1767" i="13" s="1"/>
  <c r="C1767" i="13"/>
  <c r="J1766" i="13"/>
  <c r="D1766" i="13"/>
  <c r="E1766" i="13" s="1"/>
  <c r="C1766" i="13"/>
  <c r="J1765" i="13"/>
  <c r="D1765" i="13"/>
  <c r="E1765" i="13" s="1"/>
  <c r="C1765" i="13"/>
  <c r="I1765" i="13" s="1"/>
  <c r="J1764" i="13"/>
  <c r="I1764" i="13"/>
  <c r="H1764" i="13"/>
  <c r="F1764" i="13"/>
  <c r="E1764" i="13"/>
  <c r="D1764" i="13"/>
  <c r="C1764" i="13"/>
  <c r="G1764" i="13" s="1"/>
  <c r="J1763" i="13"/>
  <c r="I1763" i="13"/>
  <c r="H1763" i="13"/>
  <c r="F1763" i="13"/>
  <c r="D1763" i="13"/>
  <c r="E1763" i="13" s="1"/>
  <c r="C1763" i="13"/>
  <c r="G1763" i="13" s="1"/>
  <c r="J1762" i="13"/>
  <c r="D1762" i="13"/>
  <c r="E1762" i="13" s="1"/>
  <c r="C1762" i="13"/>
  <c r="G1762" i="13" s="1"/>
  <c r="J1761" i="13"/>
  <c r="D1761" i="13"/>
  <c r="E1761" i="13" s="1"/>
  <c r="C1761" i="13"/>
  <c r="G1761" i="13" s="1"/>
  <c r="J1760" i="13"/>
  <c r="D1760" i="13"/>
  <c r="E1760" i="13" s="1"/>
  <c r="C1760" i="13"/>
  <c r="F1760" i="13" s="1"/>
  <c r="J1759" i="13"/>
  <c r="D1759" i="13"/>
  <c r="E1759" i="13" s="1"/>
  <c r="C1759" i="13"/>
  <c r="J1758" i="13"/>
  <c r="D1758" i="13"/>
  <c r="E1758" i="13" s="1"/>
  <c r="C1758" i="13"/>
  <c r="J1757" i="13"/>
  <c r="D1757" i="13"/>
  <c r="E1757" i="13" s="1"/>
  <c r="C1757" i="13"/>
  <c r="J1756" i="13"/>
  <c r="D1756" i="13"/>
  <c r="E1756" i="13" s="1"/>
  <c r="C1756" i="13"/>
  <c r="G1756" i="13" s="1"/>
  <c r="J1755" i="13"/>
  <c r="D1755" i="13"/>
  <c r="E1755" i="13" s="1"/>
  <c r="C1755" i="13"/>
  <c r="G1755" i="13" s="1"/>
  <c r="J1754" i="13"/>
  <c r="I1754" i="13"/>
  <c r="D1754" i="13"/>
  <c r="E1754" i="13" s="1"/>
  <c r="C1754" i="13"/>
  <c r="G1754" i="13" s="1"/>
  <c r="J1753" i="13"/>
  <c r="H1753" i="13"/>
  <c r="F1753" i="13"/>
  <c r="E1753" i="13"/>
  <c r="D1753" i="13"/>
  <c r="C1753" i="13"/>
  <c r="G1753" i="13" s="1"/>
  <c r="J1752" i="13"/>
  <c r="D1752" i="13"/>
  <c r="E1752" i="13" s="1"/>
  <c r="C1752" i="13"/>
  <c r="F1752" i="13" s="1"/>
  <c r="J1751" i="13"/>
  <c r="D1751" i="13"/>
  <c r="E1751" i="13" s="1"/>
  <c r="C1751" i="13"/>
  <c r="J1750" i="13"/>
  <c r="D1750" i="13"/>
  <c r="E1750" i="13" s="1"/>
  <c r="C1750" i="13"/>
  <c r="J1749" i="13"/>
  <c r="I1749" i="13"/>
  <c r="D1749" i="13"/>
  <c r="E1749" i="13" s="1"/>
  <c r="C1749" i="13"/>
  <c r="J1748" i="13"/>
  <c r="I1748" i="13"/>
  <c r="H1748" i="13"/>
  <c r="F1748" i="13"/>
  <c r="E1748" i="13"/>
  <c r="D1748" i="13"/>
  <c r="C1748" i="13"/>
  <c r="G1748" i="13" s="1"/>
  <c r="J1747" i="13"/>
  <c r="D1747" i="13"/>
  <c r="E1747" i="13" s="1"/>
  <c r="C1747" i="13"/>
  <c r="J1746" i="13"/>
  <c r="D1746" i="13"/>
  <c r="E1746" i="13" s="1"/>
  <c r="C1746" i="13"/>
  <c r="G1746" i="13" s="1"/>
  <c r="J1745" i="13"/>
  <c r="H1745" i="13"/>
  <c r="D1745" i="13"/>
  <c r="E1745" i="13" s="1"/>
  <c r="C1745" i="13"/>
  <c r="G1745" i="13" s="1"/>
  <c r="J1744" i="13"/>
  <c r="D1744" i="13"/>
  <c r="E1744" i="13" s="1"/>
  <c r="C1744" i="13"/>
  <c r="J1743" i="13"/>
  <c r="D1743" i="13"/>
  <c r="E1743" i="13" s="1"/>
  <c r="C1743" i="13"/>
  <c r="J1742" i="13"/>
  <c r="D1742" i="13"/>
  <c r="E1742" i="13" s="1"/>
  <c r="C1742" i="13"/>
  <c r="J1741" i="13"/>
  <c r="D1741" i="13"/>
  <c r="E1741" i="13" s="1"/>
  <c r="C1741" i="13"/>
  <c r="I1741" i="13" s="1"/>
  <c r="J1740" i="13"/>
  <c r="E1740" i="13"/>
  <c r="D1740" i="13"/>
  <c r="C1740" i="13"/>
  <c r="J1739" i="13"/>
  <c r="D1739" i="13"/>
  <c r="E1739" i="13" s="1"/>
  <c r="C1739" i="13"/>
  <c r="G1739" i="13" s="1"/>
  <c r="J1738" i="13"/>
  <c r="I1738" i="13"/>
  <c r="H1738" i="13"/>
  <c r="D1738" i="13"/>
  <c r="E1738" i="13" s="1"/>
  <c r="C1738" i="13"/>
  <c r="G1738" i="13" s="1"/>
  <c r="J1737" i="13"/>
  <c r="H1737" i="13"/>
  <c r="F1737" i="13"/>
  <c r="E1737" i="13"/>
  <c r="D1737" i="13"/>
  <c r="C1737" i="13"/>
  <c r="G1737" i="13" s="1"/>
  <c r="J1736" i="13"/>
  <c r="D1736" i="13"/>
  <c r="E1736" i="13" s="1"/>
  <c r="C1736" i="13"/>
  <c r="F1736" i="13" s="1"/>
  <c r="J1735" i="13"/>
  <c r="E1735" i="13"/>
  <c r="D1735" i="13"/>
  <c r="C1735" i="13"/>
  <c r="J1734" i="13"/>
  <c r="D1734" i="13"/>
  <c r="E1734" i="13" s="1"/>
  <c r="C1734" i="13"/>
  <c r="J1733" i="13"/>
  <c r="I1733" i="13"/>
  <c r="D1733" i="13"/>
  <c r="E1733" i="13" s="1"/>
  <c r="C1733" i="13"/>
  <c r="J1732" i="13"/>
  <c r="D1732" i="13"/>
  <c r="E1732" i="13" s="1"/>
  <c r="C1732" i="13"/>
  <c r="G1732" i="13" s="1"/>
  <c r="J1731" i="13"/>
  <c r="D1731" i="13"/>
  <c r="E1731" i="13" s="1"/>
  <c r="C1731" i="13"/>
  <c r="G1731" i="13" s="1"/>
  <c r="J1730" i="13"/>
  <c r="I1730" i="13"/>
  <c r="D1730" i="13"/>
  <c r="E1730" i="13" s="1"/>
  <c r="C1730" i="13"/>
  <c r="G1730" i="13" s="1"/>
  <c r="J1729" i="13"/>
  <c r="H1729" i="13"/>
  <c r="F1729" i="13"/>
  <c r="E1729" i="13"/>
  <c r="D1729" i="13"/>
  <c r="C1729" i="13"/>
  <c r="G1729" i="13" s="1"/>
  <c r="J1728" i="13"/>
  <c r="D1728" i="13"/>
  <c r="E1728" i="13" s="1"/>
  <c r="C1728" i="13"/>
  <c r="F1728" i="13" s="1"/>
  <c r="J1727" i="13"/>
  <c r="D1727" i="13"/>
  <c r="E1727" i="13" s="1"/>
  <c r="C1727" i="13"/>
  <c r="J1726" i="13"/>
  <c r="D1726" i="13"/>
  <c r="E1726" i="13" s="1"/>
  <c r="C1726" i="13"/>
  <c r="J1725" i="13"/>
  <c r="D1725" i="13"/>
  <c r="E1725" i="13" s="1"/>
  <c r="C1725" i="13"/>
  <c r="J1724" i="13"/>
  <c r="E1724" i="13"/>
  <c r="D1724" i="13"/>
  <c r="C1724" i="13"/>
  <c r="J1723" i="13"/>
  <c r="D1723" i="13"/>
  <c r="E1723" i="13" s="1"/>
  <c r="C1723" i="13"/>
  <c r="G1723" i="13" s="1"/>
  <c r="J1722" i="13"/>
  <c r="I1722" i="13"/>
  <c r="H1722" i="13"/>
  <c r="D1722" i="13"/>
  <c r="E1722" i="13" s="1"/>
  <c r="C1722" i="13"/>
  <c r="G1722" i="13" s="1"/>
  <c r="J1721" i="13"/>
  <c r="H1721" i="13"/>
  <c r="F1721" i="13"/>
  <c r="E1721" i="13"/>
  <c r="D1721" i="13"/>
  <c r="C1721" i="13"/>
  <c r="G1721" i="13" s="1"/>
  <c r="J1720" i="13"/>
  <c r="E1720" i="13"/>
  <c r="D1720" i="13"/>
  <c r="C1720" i="13"/>
  <c r="F1720" i="13" s="1"/>
  <c r="J1719" i="13"/>
  <c r="D1719" i="13"/>
  <c r="E1719" i="13" s="1"/>
  <c r="C1719" i="13"/>
  <c r="J1718" i="13"/>
  <c r="D1718" i="13"/>
  <c r="E1718" i="13" s="1"/>
  <c r="C1718" i="13"/>
  <c r="J1717" i="13"/>
  <c r="I1717" i="13"/>
  <c r="D1717" i="13"/>
  <c r="E1717" i="13" s="1"/>
  <c r="C1717" i="13"/>
  <c r="J1716" i="13"/>
  <c r="D1716" i="13"/>
  <c r="E1716" i="13" s="1"/>
  <c r="C1716" i="13"/>
  <c r="G1716" i="13" s="1"/>
  <c r="J1715" i="13"/>
  <c r="D1715" i="13"/>
  <c r="E1715" i="13" s="1"/>
  <c r="C1715" i="13"/>
  <c r="G1715" i="13" s="1"/>
  <c r="J1714" i="13"/>
  <c r="I1714" i="13"/>
  <c r="D1714" i="13"/>
  <c r="E1714" i="13" s="1"/>
  <c r="C1714" i="13"/>
  <c r="G1714" i="13" s="1"/>
  <c r="J1713" i="13"/>
  <c r="H1713" i="13"/>
  <c r="F1713" i="13"/>
  <c r="E1713" i="13"/>
  <c r="D1713" i="13"/>
  <c r="C1713" i="13"/>
  <c r="G1713" i="13" s="1"/>
  <c r="J1712" i="13"/>
  <c r="D1712" i="13"/>
  <c r="E1712" i="13" s="1"/>
  <c r="C1712" i="13"/>
  <c r="F1712" i="13" s="1"/>
  <c r="J1711" i="13"/>
  <c r="D1711" i="13"/>
  <c r="E1711" i="13" s="1"/>
  <c r="C1711" i="13"/>
  <c r="J1710" i="13"/>
  <c r="D1710" i="13"/>
  <c r="E1710" i="13" s="1"/>
  <c r="C1710" i="13"/>
  <c r="J1709" i="13"/>
  <c r="D1709" i="13"/>
  <c r="E1709" i="13" s="1"/>
  <c r="C1709" i="13"/>
  <c r="I1709" i="13" s="1"/>
  <c r="J1708" i="13"/>
  <c r="E1708" i="13"/>
  <c r="D1708" i="13"/>
  <c r="C1708" i="13"/>
  <c r="J1707" i="13"/>
  <c r="D1707" i="13"/>
  <c r="E1707" i="13" s="1"/>
  <c r="C1707" i="13"/>
  <c r="G1707" i="13" s="1"/>
  <c r="J1706" i="13"/>
  <c r="I1706" i="13"/>
  <c r="H1706" i="13"/>
  <c r="D1706" i="13"/>
  <c r="E1706" i="13" s="1"/>
  <c r="C1706" i="13"/>
  <c r="G1706" i="13" s="1"/>
  <c r="J1705" i="13"/>
  <c r="H1705" i="13"/>
  <c r="F1705" i="13"/>
  <c r="E1705" i="13"/>
  <c r="D1705" i="13"/>
  <c r="C1705" i="13"/>
  <c r="G1705" i="13" s="1"/>
  <c r="J1704" i="13"/>
  <c r="F1704" i="13"/>
  <c r="D1704" i="13"/>
  <c r="E1704" i="13" s="1"/>
  <c r="C1704" i="13"/>
  <c r="J1703" i="13"/>
  <c r="E1703" i="13"/>
  <c r="D1703" i="13"/>
  <c r="C1703" i="13"/>
  <c r="J1702" i="13"/>
  <c r="D1702" i="13"/>
  <c r="E1702" i="13" s="1"/>
  <c r="C1702" i="13"/>
  <c r="J1701" i="13"/>
  <c r="I1701" i="13"/>
  <c r="D1701" i="13"/>
  <c r="E1701" i="13" s="1"/>
  <c r="C1701" i="13"/>
  <c r="J1700" i="13"/>
  <c r="D1700" i="13"/>
  <c r="E1700" i="13" s="1"/>
  <c r="C1700" i="13"/>
  <c r="G1700" i="13" s="1"/>
  <c r="J1699" i="13"/>
  <c r="F1699" i="13"/>
  <c r="D1699" i="13"/>
  <c r="E1699" i="13" s="1"/>
  <c r="C1699" i="13"/>
  <c r="G1699" i="13" s="1"/>
  <c r="J1698" i="13"/>
  <c r="I1698" i="13"/>
  <c r="D1698" i="13"/>
  <c r="E1698" i="13" s="1"/>
  <c r="C1698" i="13"/>
  <c r="G1698" i="13" s="1"/>
  <c r="J1697" i="13"/>
  <c r="H1697" i="13"/>
  <c r="F1697" i="13"/>
  <c r="E1697" i="13"/>
  <c r="D1697" i="13"/>
  <c r="C1697" i="13"/>
  <c r="G1697" i="13" s="1"/>
  <c r="J1696" i="13"/>
  <c r="D1696" i="13"/>
  <c r="E1696" i="13" s="1"/>
  <c r="C1696" i="13"/>
  <c r="F1696" i="13" s="1"/>
  <c r="J1695" i="13"/>
  <c r="D1695" i="13"/>
  <c r="E1695" i="13" s="1"/>
  <c r="C1695" i="13"/>
  <c r="J1694" i="13"/>
  <c r="D1694" i="13"/>
  <c r="E1694" i="13" s="1"/>
  <c r="C1694" i="13"/>
  <c r="J1693" i="13"/>
  <c r="D1693" i="13"/>
  <c r="E1693" i="13" s="1"/>
  <c r="C1693" i="13"/>
  <c r="J1692" i="13"/>
  <c r="E1692" i="13"/>
  <c r="D1692" i="13"/>
  <c r="C1692" i="13"/>
  <c r="J1691" i="13"/>
  <c r="D1691" i="13"/>
  <c r="E1691" i="13" s="1"/>
  <c r="C1691" i="13"/>
  <c r="G1691" i="13" s="1"/>
  <c r="J1690" i="13"/>
  <c r="E1690" i="13"/>
  <c r="D1690" i="13"/>
  <c r="C1690" i="13"/>
  <c r="G1690" i="13" s="1"/>
  <c r="J1689" i="13"/>
  <c r="E1689" i="13"/>
  <c r="D1689" i="13"/>
  <c r="C1689" i="13"/>
  <c r="J1688" i="13"/>
  <c r="D1688" i="13"/>
  <c r="E1688" i="13" s="1"/>
  <c r="C1688" i="13"/>
  <c r="F1688" i="13" s="1"/>
  <c r="J1687" i="13"/>
  <c r="D1687" i="13"/>
  <c r="E1687" i="13" s="1"/>
  <c r="C1687" i="13"/>
  <c r="I1687" i="13" s="1"/>
  <c r="J1686" i="13"/>
  <c r="D1686" i="13"/>
  <c r="E1686" i="13" s="1"/>
  <c r="C1686" i="13"/>
  <c r="J1685" i="13"/>
  <c r="D1685" i="13"/>
  <c r="E1685" i="13" s="1"/>
  <c r="C1685" i="13"/>
  <c r="J1684" i="13"/>
  <c r="D1684" i="13"/>
  <c r="E1684" i="13" s="1"/>
  <c r="C1684" i="13"/>
  <c r="G1684" i="13" s="1"/>
  <c r="J1683" i="13"/>
  <c r="I1683" i="13"/>
  <c r="D1683" i="13"/>
  <c r="E1683" i="13" s="1"/>
  <c r="C1683" i="13"/>
  <c r="G1683" i="13" s="1"/>
  <c r="J1682" i="13"/>
  <c r="I1682" i="13"/>
  <c r="H1682" i="13"/>
  <c r="F1682" i="13"/>
  <c r="E1682" i="13"/>
  <c r="D1682" i="13"/>
  <c r="C1682" i="13"/>
  <c r="G1682" i="13" s="1"/>
  <c r="J1681" i="13"/>
  <c r="H1681" i="13"/>
  <c r="F1681" i="13"/>
  <c r="E1681" i="13"/>
  <c r="D1681" i="13"/>
  <c r="C1681" i="13"/>
  <c r="G1681" i="13" s="1"/>
  <c r="J1680" i="13"/>
  <c r="D1680" i="13"/>
  <c r="E1680" i="13" s="1"/>
  <c r="C1680" i="13"/>
  <c r="F1680" i="13" s="1"/>
  <c r="J1679" i="13"/>
  <c r="I1679" i="13"/>
  <c r="D1679" i="13"/>
  <c r="E1679" i="13" s="1"/>
  <c r="C1679" i="13"/>
  <c r="J1678" i="13"/>
  <c r="D1678" i="13"/>
  <c r="E1678" i="13" s="1"/>
  <c r="C1678" i="13"/>
  <c r="H1678" i="13" s="1"/>
  <c r="J1677" i="13"/>
  <c r="D1677" i="13"/>
  <c r="E1677" i="13" s="1"/>
  <c r="C1677" i="13"/>
  <c r="J1676" i="13"/>
  <c r="D1676" i="13"/>
  <c r="E1676" i="13" s="1"/>
  <c r="C1676" i="13"/>
  <c r="G1676" i="13" s="1"/>
  <c r="J1675" i="13"/>
  <c r="I1675" i="13"/>
  <c r="D1675" i="13"/>
  <c r="E1675" i="13" s="1"/>
  <c r="C1675" i="13"/>
  <c r="G1675" i="13" s="1"/>
  <c r="J1674" i="13"/>
  <c r="H1674" i="13"/>
  <c r="E1674" i="13"/>
  <c r="D1674" i="13"/>
  <c r="C1674" i="13"/>
  <c r="G1674" i="13" s="1"/>
  <c r="J1673" i="13"/>
  <c r="E1673" i="13"/>
  <c r="D1673" i="13"/>
  <c r="C1673" i="13"/>
  <c r="J1672" i="13"/>
  <c r="F1672" i="13"/>
  <c r="D1672" i="13"/>
  <c r="E1672" i="13" s="1"/>
  <c r="C1672" i="13"/>
  <c r="J1671" i="13"/>
  <c r="E1671" i="13"/>
  <c r="D1671" i="13"/>
  <c r="C1671" i="13"/>
  <c r="I1671" i="13" s="1"/>
  <c r="J1670" i="13"/>
  <c r="D1670" i="13"/>
  <c r="E1670" i="13" s="1"/>
  <c r="C1670" i="13"/>
  <c r="J1669" i="13"/>
  <c r="D1669" i="13"/>
  <c r="E1669" i="13" s="1"/>
  <c r="C1669" i="13"/>
  <c r="J1668" i="13"/>
  <c r="D1668" i="13"/>
  <c r="E1668" i="13" s="1"/>
  <c r="C1668" i="13"/>
  <c r="G1668" i="13" s="1"/>
  <c r="J1667" i="13"/>
  <c r="I1667" i="13"/>
  <c r="D1667" i="13"/>
  <c r="E1667" i="13" s="1"/>
  <c r="C1667" i="13"/>
  <c r="G1667" i="13" s="1"/>
  <c r="J1666" i="13"/>
  <c r="I1666" i="13"/>
  <c r="H1666" i="13"/>
  <c r="F1666" i="13"/>
  <c r="E1666" i="13"/>
  <c r="D1666" i="13"/>
  <c r="C1666" i="13"/>
  <c r="G1666" i="13" s="1"/>
  <c r="J1665" i="13"/>
  <c r="D1665" i="13"/>
  <c r="E1665" i="13" s="1"/>
  <c r="C1665" i="13"/>
  <c r="G1665" i="13" s="1"/>
  <c r="J1664" i="13"/>
  <c r="D1664" i="13"/>
  <c r="E1664" i="13" s="1"/>
  <c r="C1664" i="13"/>
  <c r="F1664" i="13" s="1"/>
  <c r="J1663" i="13"/>
  <c r="D1663" i="13"/>
  <c r="E1663" i="13" s="1"/>
  <c r="C1663" i="13"/>
  <c r="I1663" i="13" s="1"/>
  <c r="J1662" i="13"/>
  <c r="D1662" i="13"/>
  <c r="E1662" i="13" s="1"/>
  <c r="C1662" i="13"/>
  <c r="H1662" i="13" s="1"/>
  <c r="J1661" i="13"/>
  <c r="D1661" i="13"/>
  <c r="E1661" i="13" s="1"/>
  <c r="C1661" i="13"/>
  <c r="I1661" i="13" s="1"/>
  <c r="J1660" i="13"/>
  <c r="D1660" i="13"/>
  <c r="E1660" i="13" s="1"/>
  <c r="C1660" i="13"/>
  <c r="G1660" i="13" s="1"/>
  <c r="J1659" i="13"/>
  <c r="I1659" i="13"/>
  <c r="D1659" i="13"/>
  <c r="E1659" i="13" s="1"/>
  <c r="C1659" i="13"/>
  <c r="G1659" i="13" s="1"/>
  <c r="J1658" i="13"/>
  <c r="H1658" i="13"/>
  <c r="E1658" i="13"/>
  <c r="D1658" i="13"/>
  <c r="C1658" i="13"/>
  <c r="G1658" i="13" s="1"/>
  <c r="J1657" i="13"/>
  <c r="E1657" i="13"/>
  <c r="D1657" i="13"/>
  <c r="C1657" i="13"/>
  <c r="J1656" i="13"/>
  <c r="F1656" i="13"/>
  <c r="D1656" i="13"/>
  <c r="E1656" i="13" s="1"/>
  <c r="C1656" i="13"/>
  <c r="J1655" i="13"/>
  <c r="E1655" i="13"/>
  <c r="D1655" i="13"/>
  <c r="C1655" i="13"/>
  <c r="J1654" i="13"/>
  <c r="D1654" i="13"/>
  <c r="E1654" i="13" s="1"/>
  <c r="C1654" i="13"/>
  <c r="H1654" i="13" s="1"/>
  <c r="J1653" i="13"/>
  <c r="D1653" i="13"/>
  <c r="E1653" i="13" s="1"/>
  <c r="C1653" i="13"/>
  <c r="I1653" i="13" s="1"/>
  <c r="J1652" i="13"/>
  <c r="I1652" i="13"/>
  <c r="D1652" i="13"/>
  <c r="E1652" i="13" s="1"/>
  <c r="C1652" i="13"/>
  <c r="G1652" i="13" s="1"/>
  <c r="J1651" i="13"/>
  <c r="I1651" i="13"/>
  <c r="H1651" i="13"/>
  <c r="F1651" i="13"/>
  <c r="D1651" i="13"/>
  <c r="E1651" i="13" s="1"/>
  <c r="C1651" i="13"/>
  <c r="G1651" i="13" s="1"/>
  <c r="J1650" i="13"/>
  <c r="I1650" i="13"/>
  <c r="F1650" i="13"/>
  <c r="E1650" i="13"/>
  <c r="D1650" i="13"/>
  <c r="C1650" i="13"/>
  <c r="G1650" i="13" s="1"/>
  <c r="J1649" i="13"/>
  <c r="D1649" i="13"/>
  <c r="E1649" i="13" s="1"/>
  <c r="C1649" i="13"/>
  <c r="G1649" i="13" s="1"/>
  <c r="J1648" i="13"/>
  <c r="E1648" i="13"/>
  <c r="D1648" i="13"/>
  <c r="C1648" i="13"/>
  <c r="J1647" i="13"/>
  <c r="D1647" i="13"/>
  <c r="E1647" i="13" s="1"/>
  <c r="C1647" i="13"/>
  <c r="I1647" i="13" s="1"/>
  <c r="J1646" i="13"/>
  <c r="H1646" i="13"/>
  <c r="D1646" i="13"/>
  <c r="E1646" i="13" s="1"/>
  <c r="C1646" i="13"/>
  <c r="J1645" i="13"/>
  <c r="D1645" i="13"/>
  <c r="E1645" i="13" s="1"/>
  <c r="C1645" i="13"/>
  <c r="I1645" i="13" s="1"/>
  <c r="J1644" i="13"/>
  <c r="I1644" i="13"/>
  <c r="D1644" i="13"/>
  <c r="E1644" i="13" s="1"/>
  <c r="C1644" i="13"/>
  <c r="G1644" i="13" s="1"/>
  <c r="J1643" i="13"/>
  <c r="I1643" i="13"/>
  <c r="H1643" i="13"/>
  <c r="F1643" i="13"/>
  <c r="D1643" i="13"/>
  <c r="E1643" i="13" s="1"/>
  <c r="C1643" i="13"/>
  <c r="G1643" i="13" s="1"/>
  <c r="J1642" i="13"/>
  <c r="E1642" i="13"/>
  <c r="D1642" i="13"/>
  <c r="C1642" i="13"/>
  <c r="G1642" i="13" s="1"/>
  <c r="J1641" i="13"/>
  <c r="D1641" i="13"/>
  <c r="E1641" i="13" s="1"/>
  <c r="C1641" i="13"/>
  <c r="G1641" i="13" s="1"/>
  <c r="J1640" i="13"/>
  <c r="F1640" i="13"/>
  <c r="D1640" i="13"/>
  <c r="E1640" i="13" s="1"/>
  <c r="C1640" i="13"/>
  <c r="J1639" i="13"/>
  <c r="D1639" i="13"/>
  <c r="E1639" i="13" s="1"/>
  <c r="C1639" i="13"/>
  <c r="J1638" i="13"/>
  <c r="H1638" i="13"/>
  <c r="D1638" i="13"/>
  <c r="E1638" i="13" s="1"/>
  <c r="C1638" i="13"/>
  <c r="J1637" i="13"/>
  <c r="D1637" i="13"/>
  <c r="E1637" i="13" s="1"/>
  <c r="C1637" i="13"/>
  <c r="I1637" i="13" s="1"/>
  <c r="J1636" i="13"/>
  <c r="I1636" i="13"/>
  <c r="D1636" i="13"/>
  <c r="E1636" i="13" s="1"/>
  <c r="C1636" i="13"/>
  <c r="G1636" i="13" s="1"/>
  <c r="J1635" i="13"/>
  <c r="I1635" i="13"/>
  <c r="H1635" i="13"/>
  <c r="F1635" i="13"/>
  <c r="D1635" i="13"/>
  <c r="E1635" i="13" s="1"/>
  <c r="C1635" i="13"/>
  <c r="G1635" i="13" s="1"/>
  <c r="J1634" i="13"/>
  <c r="I1634" i="13"/>
  <c r="F1634" i="13"/>
  <c r="E1634" i="13"/>
  <c r="D1634" i="13"/>
  <c r="C1634" i="13"/>
  <c r="G1634" i="13" s="1"/>
  <c r="J1633" i="13"/>
  <c r="D1633" i="13"/>
  <c r="E1633" i="13" s="1"/>
  <c r="C1633" i="13"/>
  <c r="G1633" i="13" s="1"/>
  <c r="J1632" i="13"/>
  <c r="E1632" i="13"/>
  <c r="D1632" i="13"/>
  <c r="C1632" i="13"/>
  <c r="J1631" i="13"/>
  <c r="E1631" i="13"/>
  <c r="D1631" i="13"/>
  <c r="C1631" i="13"/>
  <c r="I1631" i="13" s="1"/>
  <c r="J1630" i="13"/>
  <c r="H1630" i="13"/>
  <c r="D1630" i="13"/>
  <c r="E1630" i="13" s="1"/>
  <c r="C1630" i="13"/>
  <c r="J1629" i="13"/>
  <c r="D1629" i="13"/>
  <c r="E1629" i="13" s="1"/>
  <c r="C1629" i="13"/>
  <c r="J1628" i="13"/>
  <c r="I1628" i="13"/>
  <c r="D1628" i="13"/>
  <c r="E1628" i="13" s="1"/>
  <c r="C1628" i="13"/>
  <c r="G1628" i="13" s="1"/>
  <c r="J1627" i="13"/>
  <c r="I1627" i="13"/>
  <c r="H1627" i="13"/>
  <c r="F1627" i="13"/>
  <c r="D1627" i="13"/>
  <c r="E1627" i="13" s="1"/>
  <c r="C1627" i="13"/>
  <c r="G1627" i="13" s="1"/>
  <c r="J1626" i="13"/>
  <c r="E1626" i="13"/>
  <c r="D1626" i="13"/>
  <c r="C1626" i="13"/>
  <c r="G1626" i="13" s="1"/>
  <c r="J1625" i="13"/>
  <c r="D1625" i="13"/>
  <c r="E1625" i="13" s="1"/>
  <c r="C1625" i="13"/>
  <c r="G1625" i="13" s="1"/>
  <c r="J1624" i="13"/>
  <c r="F1624" i="13"/>
  <c r="E1624" i="13"/>
  <c r="D1624" i="13"/>
  <c r="C1624" i="13"/>
  <c r="J1623" i="13"/>
  <c r="D1623" i="13"/>
  <c r="E1623" i="13" s="1"/>
  <c r="C1623" i="13"/>
  <c r="I1623" i="13" s="1"/>
  <c r="J1622" i="13"/>
  <c r="D1622" i="13"/>
  <c r="E1622" i="13" s="1"/>
  <c r="C1622" i="13"/>
  <c r="J1621" i="13"/>
  <c r="D1621" i="13"/>
  <c r="E1621" i="13" s="1"/>
  <c r="C1621" i="13"/>
  <c r="F1621" i="13" s="1"/>
  <c r="J1620" i="13"/>
  <c r="I1620" i="13"/>
  <c r="H1620" i="13"/>
  <c r="E1620" i="13"/>
  <c r="D1620" i="13"/>
  <c r="C1620" i="13"/>
  <c r="G1620" i="13" s="1"/>
  <c r="J1619" i="13"/>
  <c r="I1619" i="13"/>
  <c r="H1619" i="13"/>
  <c r="F1619" i="13"/>
  <c r="D1619" i="13"/>
  <c r="E1619" i="13" s="1"/>
  <c r="C1619" i="13"/>
  <c r="G1619" i="13" s="1"/>
  <c r="J1618" i="13"/>
  <c r="I1618" i="13"/>
  <c r="H1618" i="13"/>
  <c r="F1618" i="13"/>
  <c r="E1618" i="13"/>
  <c r="D1618" i="13"/>
  <c r="C1618" i="13"/>
  <c r="G1618" i="13" s="1"/>
  <c r="J1617" i="13"/>
  <c r="E1617" i="13"/>
  <c r="D1617" i="13"/>
  <c r="C1617" i="13"/>
  <c r="J1616" i="13"/>
  <c r="E1616" i="13"/>
  <c r="D1616" i="13"/>
  <c r="C1616" i="13"/>
  <c r="F1616" i="13" s="1"/>
  <c r="J1615" i="13"/>
  <c r="D1615" i="13"/>
  <c r="E1615" i="13" s="1"/>
  <c r="C1615" i="13"/>
  <c r="I1615" i="13" s="1"/>
  <c r="J1614" i="13"/>
  <c r="D1614" i="13"/>
  <c r="E1614" i="13" s="1"/>
  <c r="C1614" i="13"/>
  <c r="H1614" i="13" s="1"/>
  <c r="J1613" i="13"/>
  <c r="D1613" i="13"/>
  <c r="E1613" i="13" s="1"/>
  <c r="C1613" i="13"/>
  <c r="J1612" i="13"/>
  <c r="I1612" i="13"/>
  <c r="H1612" i="13"/>
  <c r="E1612" i="13"/>
  <c r="D1612" i="13"/>
  <c r="C1612" i="13"/>
  <c r="G1612" i="13" s="1"/>
  <c r="J1611" i="13"/>
  <c r="I1611" i="13"/>
  <c r="H1611" i="13"/>
  <c r="F1611" i="13"/>
  <c r="D1611" i="13"/>
  <c r="E1611" i="13" s="1"/>
  <c r="C1611" i="13"/>
  <c r="G1611" i="13" s="1"/>
  <c r="J1610" i="13"/>
  <c r="E1610" i="13"/>
  <c r="D1610" i="13"/>
  <c r="C1610" i="13"/>
  <c r="J1609" i="13"/>
  <c r="D1609" i="13"/>
  <c r="E1609" i="13" s="1"/>
  <c r="C1609" i="13"/>
  <c r="G1609" i="13" s="1"/>
  <c r="J1608" i="13"/>
  <c r="F1608" i="13"/>
  <c r="D1608" i="13"/>
  <c r="E1608" i="13" s="1"/>
  <c r="C1608" i="13"/>
  <c r="J1607" i="13"/>
  <c r="D1607" i="13"/>
  <c r="E1607" i="13" s="1"/>
  <c r="C1607" i="13"/>
  <c r="I1607" i="13" s="1"/>
  <c r="J1606" i="13"/>
  <c r="D1606" i="13"/>
  <c r="E1606" i="13" s="1"/>
  <c r="C1606" i="13"/>
  <c r="J1605" i="13"/>
  <c r="D1605" i="13"/>
  <c r="E1605" i="13" s="1"/>
  <c r="C1605" i="13"/>
  <c r="I1605" i="13" s="1"/>
  <c r="J1604" i="13"/>
  <c r="I1604" i="13"/>
  <c r="H1604" i="13"/>
  <c r="E1604" i="13"/>
  <c r="D1604" i="13"/>
  <c r="C1604" i="13"/>
  <c r="G1604" i="13" s="1"/>
  <c r="J1603" i="13"/>
  <c r="I1603" i="13"/>
  <c r="H1603" i="13"/>
  <c r="F1603" i="13"/>
  <c r="D1603" i="13"/>
  <c r="E1603" i="13" s="1"/>
  <c r="C1603" i="13"/>
  <c r="G1603" i="13" s="1"/>
  <c r="J1602" i="13"/>
  <c r="I1602" i="13"/>
  <c r="H1602" i="13"/>
  <c r="F1602" i="13"/>
  <c r="E1602" i="13"/>
  <c r="D1602" i="13"/>
  <c r="C1602" i="13"/>
  <c r="G1602" i="13" s="1"/>
  <c r="J1601" i="13"/>
  <c r="D1601" i="13"/>
  <c r="E1601" i="13" s="1"/>
  <c r="C1601" i="13"/>
  <c r="H1601" i="13" s="1"/>
  <c r="J1600" i="13"/>
  <c r="E1600" i="13"/>
  <c r="D1600" i="13"/>
  <c r="C1600" i="13"/>
  <c r="F1600" i="13" s="1"/>
  <c r="J1599" i="13"/>
  <c r="D1599" i="13"/>
  <c r="E1599" i="13" s="1"/>
  <c r="C1599" i="13"/>
  <c r="I1599" i="13" s="1"/>
  <c r="J1598" i="13"/>
  <c r="D1598" i="13"/>
  <c r="E1598" i="13" s="1"/>
  <c r="C1598" i="13"/>
  <c r="J1597" i="13"/>
  <c r="D1597" i="13"/>
  <c r="E1597" i="13" s="1"/>
  <c r="C1597" i="13"/>
  <c r="G1597" i="13" s="1"/>
  <c r="J1596" i="13"/>
  <c r="I1596" i="13"/>
  <c r="D1596" i="13"/>
  <c r="E1596" i="13" s="1"/>
  <c r="C1596" i="13"/>
  <c r="G1596" i="13" s="1"/>
  <c r="J1595" i="13"/>
  <c r="I1595" i="13"/>
  <c r="H1595" i="13"/>
  <c r="E1595" i="13"/>
  <c r="D1595" i="13"/>
  <c r="C1595" i="13"/>
  <c r="G1595" i="13" s="1"/>
  <c r="J1594" i="13"/>
  <c r="I1594" i="13"/>
  <c r="H1594" i="13"/>
  <c r="F1594" i="13"/>
  <c r="D1594" i="13"/>
  <c r="E1594" i="13" s="1"/>
  <c r="C1594" i="13"/>
  <c r="G1594" i="13" s="1"/>
  <c r="J1593" i="13"/>
  <c r="D1593" i="13"/>
  <c r="E1593" i="13" s="1"/>
  <c r="C1593" i="13"/>
  <c r="J1592" i="13"/>
  <c r="E1592" i="13"/>
  <c r="D1592" i="13"/>
  <c r="C1592" i="13"/>
  <c r="F1592" i="13" s="1"/>
  <c r="J1591" i="13"/>
  <c r="D1591" i="13"/>
  <c r="E1591" i="13" s="1"/>
  <c r="C1591" i="13"/>
  <c r="I1591" i="13" s="1"/>
  <c r="J1590" i="13"/>
  <c r="I1590" i="13"/>
  <c r="D1590" i="13"/>
  <c r="E1590" i="13" s="1"/>
  <c r="C1590" i="13"/>
  <c r="J1589" i="13"/>
  <c r="D1589" i="13"/>
  <c r="E1589" i="13" s="1"/>
  <c r="C1589" i="13"/>
  <c r="G1589" i="13" s="1"/>
  <c r="J1588" i="13"/>
  <c r="E1588" i="13"/>
  <c r="D1588" i="13"/>
  <c r="C1588" i="13"/>
  <c r="J1587" i="13"/>
  <c r="D1587" i="13"/>
  <c r="E1587" i="13" s="1"/>
  <c r="C1587" i="13"/>
  <c r="G1587" i="13" s="1"/>
  <c r="J1586" i="13"/>
  <c r="I1586" i="13"/>
  <c r="D1586" i="13"/>
  <c r="E1586" i="13" s="1"/>
  <c r="C1586" i="13"/>
  <c r="G1586" i="13" s="1"/>
  <c r="J1585" i="13"/>
  <c r="H1585" i="13"/>
  <c r="F1585" i="13"/>
  <c r="D1585" i="13"/>
  <c r="E1585" i="13" s="1"/>
  <c r="C1585" i="13"/>
  <c r="J1584" i="13"/>
  <c r="D1584" i="13"/>
  <c r="E1584" i="13" s="1"/>
  <c r="C1584" i="13"/>
  <c r="F1584" i="13" s="1"/>
  <c r="J1583" i="13"/>
  <c r="I1583" i="13"/>
  <c r="D1583" i="13"/>
  <c r="E1583" i="13" s="1"/>
  <c r="C1583" i="13"/>
  <c r="J1582" i="13"/>
  <c r="D1582" i="13"/>
  <c r="E1582" i="13" s="1"/>
  <c r="C1582" i="13"/>
  <c r="I1582" i="13" s="1"/>
  <c r="J1581" i="13"/>
  <c r="I1581" i="13"/>
  <c r="F1581" i="13"/>
  <c r="D1581" i="13"/>
  <c r="E1581" i="13" s="1"/>
  <c r="C1581" i="13"/>
  <c r="G1581" i="13" s="1"/>
  <c r="J1580" i="13"/>
  <c r="I1580" i="13"/>
  <c r="H1580" i="13"/>
  <c r="F1580" i="13"/>
  <c r="E1580" i="13"/>
  <c r="D1580" i="13"/>
  <c r="C1580" i="13"/>
  <c r="G1580" i="13" s="1"/>
  <c r="J1579" i="13"/>
  <c r="D1579" i="13"/>
  <c r="E1579" i="13" s="1"/>
  <c r="C1579" i="13"/>
  <c r="G1579" i="13" s="1"/>
  <c r="J1578" i="13"/>
  <c r="D1578" i="13"/>
  <c r="E1578" i="13" s="1"/>
  <c r="C1578" i="13"/>
  <c r="G1578" i="13" s="1"/>
  <c r="J1577" i="13"/>
  <c r="H1577" i="13"/>
  <c r="F1577" i="13"/>
  <c r="D1577" i="13"/>
  <c r="E1577" i="13" s="1"/>
  <c r="C1577" i="13"/>
  <c r="J1576" i="13"/>
  <c r="E1576" i="13"/>
  <c r="D1576" i="13"/>
  <c r="C1576" i="13"/>
  <c r="F1576" i="13" s="1"/>
  <c r="J1575" i="13"/>
  <c r="I1575" i="13"/>
  <c r="D1575" i="13"/>
  <c r="E1575" i="13" s="1"/>
  <c r="C1575" i="13"/>
  <c r="J1574" i="13"/>
  <c r="D1574" i="13"/>
  <c r="E1574" i="13" s="1"/>
  <c r="C1574" i="13"/>
  <c r="I1574" i="13" s="1"/>
  <c r="J1573" i="13"/>
  <c r="D1573" i="13"/>
  <c r="E1573" i="13" s="1"/>
  <c r="C1573" i="13"/>
  <c r="G1573" i="13" s="1"/>
  <c r="J1572" i="13"/>
  <c r="I1572" i="13"/>
  <c r="H1572" i="13"/>
  <c r="F1572" i="13"/>
  <c r="E1572" i="13"/>
  <c r="D1572" i="13"/>
  <c r="C1572" i="13"/>
  <c r="G1572" i="13" s="1"/>
  <c r="J1571" i="13"/>
  <c r="I1571" i="13"/>
  <c r="H1571" i="13"/>
  <c r="F1571" i="13"/>
  <c r="E1571" i="13"/>
  <c r="D1571" i="13"/>
  <c r="C1571" i="13"/>
  <c r="G1571" i="13" s="1"/>
  <c r="J1570" i="13"/>
  <c r="D1570" i="13"/>
  <c r="E1570" i="13" s="1"/>
  <c r="C1570" i="13"/>
  <c r="G1570" i="13" s="1"/>
  <c r="J1569" i="13"/>
  <c r="D1569" i="13"/>
  <c r="E1569" i="13" s="1"/>
  <c r="C1569" i="13"/>
  <c r="H1569" i="13" s="1"/>
  <c r="J1568" i="13"/>
  <c r="E1568" i="13"/>
  <c r="D1568" i="13"/>
  <c r="C1568" i="13"/>
  <c r="F1568" i="13" s="1"/>
  <c r="J1567" i="13"/>
  <c r="D1567" i="13"/>
  <c r="E1567" i="13" s="1"/>
  <c r="C1567" i="13"/>
  <c r="I1567" i="13" s="1"/>
  <c r="J1566" i="13"/>
  <c r="I1566" i="13"/>
  <c r="D1566" i="13"/>
  <c r="E1566" i="13" s="1"/>
  <c r="C1566" i="13"/>
  <c r="J1565" i="13"/>
  <c r="D1565" i="13"/>
  <c r="E1565" i="13" s="1"/>
  <c r="C1565" i="13"/>
  <c r="G1565" i="13" s="1"/>
  <c r="J1564" i="13"/>
  <c r="I1564" i="13"/>
  <c r="D1564" i="13"/>
  <c r="E1564" i="13" s="1"/>
  <c r="C1564" i="13"/>
  <c r="G1564" i="13" s="1"/>
  <c r="J1563" i="13"/>
  <c r="I1563" i="13"/>
  <c r="H1563" i="13"/>
  <c r="E1563" i="13"/>
  <c r="D1563" i="13"/>
  <c r="C1563" i="13"/>
  <c r="G1563" i="13" s="1"/>
  <c r="J1562" i="13"/>
  <c r="I1562" i="13"/>
  <c r="H1562" i="13"/>
  <c r="F1562" i="13"/>
  <c r="D1562" i="13"/>
  <c r="E1562" i="13" s="1"/>
  <c r="C1562" i="13"/>
  <c r="G1562" i="13" s="1"/>
  <c r="J1561" i="13"/>
  <c r="D1561" i="13"/>
  <c r="E1561" i="13" s="1"/>
  <c r="C1561" i="13"/>
  <c r="J1560" i="13"/>
  <c r="E1560" i="13"/>
  <c r="D1560" i="13"/>
  <c r="C1560" i="13"/>
  <c r="H1560" i="13" s="1"/>
  <c r="J1559" i="13"/>
  <c r="D1559" i="13"/>
  <c r="E1559" i="13" s="1"/>
  <c r="C1559" i="13"/>
  <c r="I1559" i="13" s="1"/>
  <c r="J1558" i="13"/>
  <c r="D1558" i="13"/>
  <c r="E1558" i="13" s="1"/>
  <c r="C1558" i="13"/>
  <c r="I1558" i="13" s="1"/>
  <c r="J1557" i="13"/>
  <c r="I1557" i="13"/>
  <c r="H1557" i="13"/>
  <c r="F1557" i="13"/>
  <c r="D1557" i="13"/>
  <c r="E1557" i="13" s="1"/>
  <c r="C1557" i="13"/>
  <c r="G1557" i="13" s="1"/>
  <c r="J1556" i="13"/>
  <c r="D1556" i="13"/>
  <c r="E1556" i="13" s="1"/>
  <c r="C1556" i="13"/>
  <c r="G1556" i="13" s="1"/>
  <c r="J1555" i="13"/>
  <c r="I1555" i="13"/>
  <c r="E1555" i="13"/>
  <c r="D1555" i="13"/>
  <c r="C1555" i="13"/>
  <c r="G1555" i="13" s="1"/>
  <c r="J1554" i="13"/>
  <c r="D1554" i="13"/>
  <c r="E1554" i="13" s="1"/>
  <c r="C1554" i="13"/>
  <c r="J1553" i="13"/>
  <c r="D1553" i="13"/>
  <c r="E1553" i="13" s="1"/>
  <c r="C1553" i="13"/>
  <c r="G1553" i="13" s="1"/>
  <c r="J1552" i="13"/>
  <c r="D1552" i="13"/>
  <c r="E1552" i="13" s="1"/>
  <c r="C1552" i="13"/>
  <c r="J1551" i="13"/>
  <c r="D1551" i="13"/>
  <c r="E1551" i="13" s="1"/>
  <c r="C1551" i="13"/>
  <c r="G1551" i="13" s="1"/>
  <c r="J1550" i="13"/>
  <c r="E1550" i="13"/>
  <c r="D1550" i="13"/>
  <c r="C1550" i="13"/>
  <c r="G1550" i="13" s="1"/>
  <c r="J1549" i="13"/>
  <c r="D1549" i="13"/>
  <c r="E1549" i="13" s="1"/>
  <c r="C1549" i="13"/>
  <c r="J1548" i="13"/>
  <c r="D1548" i="13"/>
  <c r="E1548" i="13" s="1"/>
  <c r="C1548" i="13"/>
  <c r="G1548" i="13" s="1"/>
  <c r="J1547" i="13"/>
  <c r="I1547" i="13"/>
  <c r="F1547" i="13"/>
  <c r="D1547" i="13"/>
  <c r="E1547" i="13" s="1"/>
  <c r="C1547" i="13"/>
  <c r="G1547" i="13" s="1"/>
  <c r="J1546" i="13"/>
  <c r="D1546" i="13"/>
  <c r="E1546" i="13" s="1"/>
  <c r="C1546" i="13"/>
  <c r="J1545" i="13"/>
  <c r="D1545" i="13"/>
  <c r="E1545" i="13" s="1"/>
  <c r="C1545" i="13"/>
  <c r="G1545" i="13" s="1"/>
  <c r="J1544" i="13"/>
  <c r="D1544" i="13"/>
  <c r="E1544" i="13" s="1"/>
  <c r="C1544" i="13"/>
  <c r="J1543" i="13"/>
  <c r="I1543" i="13"/>
  <c r="H1543" i="13"/>
  <c r="F1543" i="13"/>
  <c r="D1543" i="13"/>
  <c r="E1543" i="13" s="1"/>
  <c r="C1543" i="13"/>
  <c r="G1543" i="13" s="1"/>
  <c r="J1542" i="13"/>
  <c r="E1542" i="13"/>
  <c r="D1542" i="13"/>
  <c r="C1542" i="13"/>
  <c r="G1542" i="13" s="1"/>
  <c r="J1541" i="13"/>
  <c r="D1541" i="13"/>
  <c r="E1541" i="13" s="1"/>
  <c r="C1541" i="13"/>
  <c r="J1540" i="13"/>
  <c r="D1540" i="13"/>
  <c r="E1540" i="13" s="1"/>
  <c r="C1540" i="13"/>
  <c r="G1540" i="13" s="1"/>
  <c r="J1539" i="13"/>
  <c r="D1539" i="13"/>
  <c r="E1539" i="13" s="1"/>
  <c r="C1539" i="13"/>
  <c r="G1539" i="13" s="1"/>
  <c r="J1538" i="13"/>
  <c r="H1538" i="13"/>
  <c r="D1538" i="13"/>
  <c r="E1538" i="13" s="1"/>
  <c r="C1538" i="13"/>
  <c r="G1538" i="13" s="1"/>
  <c r="J1537" i="13"/>
  <c r="D1537" i="13"/>
  <c r="E1537" i="13" s="1"/>
  <c r="C1537" i="13"/>
  <c r="G1537" i="13" s="1"/>
  <c r="J1536" i="13"/>
  <c r="H1536" i="13"/>
  <c r="E1536" i="13"/>
  <c r="D1536" i="13"/>
  <c r="C1536" i="13"/>
  <c r="G1536" i="13" s="1"/>
  <c r="J1535" i="13"/>
  <c r="H1535" i="13"/>
  <c r="D1535" i="13"/>
  <c r="E1535" i="13" s="1"/>
  <c r="C1535" i="13"/>
  <c r="J1534" i="13"/>
  <c r="E1534" i="13"/>
  <c r="D1534" i="13"/>
  <c r="C1534" i="13"/>
  <c r="G1534" i="13" s="1"/>
  <c r="J1533" i="13"/>
  <c r="I1533" i="13"/>
  <c r="H1533" i="13"/>
  <c r="F1533" i="13"/>
  <c r="D1533" i="13"/>
  <c r="E1533" i="13" s="1"/>
  <c r="C1533" i="13"/>
  <c r="G1533" i="13" s="1"/>
  <c r="J1532" i="13"/>
  <c r="D1532" i="13"/>
  <c r="E1532" i="13" s="1"/>
  <c r="C1532" i="13"/>
  <c r="G1532" i="13" s="1"/>
  <c r="J1531" i="13"/>
  <c r="I1531" i="13"/>
  <c r="F1531" i="13"/>
  <c r="E1531" i="13"/>
  <c r="D1531" i="13"/>
  <c r="C1531" i="13"/>
  <c r="G1531" i="13" s="1"/>
  <c r="J1530" i="13"/>
  <c r="D1530" i="13"/>
  <c r="E1530" i="13" s="1"/>
  <c r="C1530" i="13"/>
  <c r="G1530" i="13" s="1"/>
  <c r="J1529" i="13"/>
  <c r="D1529" i="13"/>
  <c r="E1529" i="13" s="1"/>
  <c r="C1529" i="13"/>
  <c r="G1529" i="13" s="1"/>
  <c r="J1528" i="13"/>
  <c r="E1528" i="13"/>
  <c r="D1528" i="13"/>
  <c r="C1528" i="13"/>
  <c r="J1527" i="13"/>
  <c r="D1527" i="13"/>
  <c r="E1527" i="13" s="1"/>
  <c r="C1527" i="13"/>
  <c r="J1526" i="13"/>
  <c r="E1526" i="13"/>
  <c r="D1526" i="13"/>
  <c r="C1526" i="13"/>
  <c r="G1526" i="13" s="1"/>
  <c r="J1525" i="13"/>
  <c r="F1525" i="13"/>
  <c r="D1525" i="13"/>
  <c r="E1525" i="13" s="1"/>
  <c r="C1525" i="13"/>
  <c r="J1524" i="13"/>
  <c r="D1524" i="13"/>
  <c r="E1524" i="13" s="1"/>
  <c r="C1524" i="13"/>
  <c r="G1524" i="13" s="1"/>
  <c r="J1523" i="13"/>
  <c r="F1523" i="13"/>
  <c r="D1523" i="13"/>
  <c r="E1523" i="13" s="1"/>
  <c r="C1523" i="13"/>
  <c r="J1522" i="13"/>
  <c r="D1522" i="13"/>
  <c r="E1522" i="13" s="1"/>
  <c r="C1522" i="13"/>
  <c r="G1522" i="13" s="1"/>
  <c r="J1521" i="13"/>
  <c r="D1521" i="13"/>
  <c r="E1521" i="13" s="1"/>
  <c r="C1521" i="13"/>
  <c r="J1520" i="13"/>
  <c r="D1520" i="13"/>
  <c r="E1520" i="13" s="1"/>
  <c r="C1520" i="13"/>
  <c r="J1519" i="13"/>
  <c r="I1519" i="13"/>
  <c r="H1519" i="13"/>
  <c r="F1519" i="13"/>
  <c r="D1519" i="13"/>
  <c r="E1519" i="13" s="1"/>
  <c r="C1519" i="13"/>
  <c r="G1519" i="13" s="1"/>
  <c r="J1518" i="13"/>
  <c r="D1518" i="13"/>
  <c r="E1518" i="13" s="1"/>
  <c r="C1518" i="13"/>
  <c r="I1518" i="13" s="1"/>
  <c r="J1517" i="13"/>
  <c r="D1517" i="13"/>
  <c r="E1517" i="13" s="1"/>
  <c r="C1517" i="13"/>
  <c r="G1517" i="13" s="1"/>
  <c r="J1516" i="13"/>
  <c r="D1516" i="13"/>
  <c r="E1516" i="13" s="1"/>
  <c r="C1516" i="13"/>
  <c r="F1516" i="13" s="1"/>
  <c r="J1515" i="13"/>
  <c r="E1515" i="13"/>
  <c r="D1515" i="13"/>
  <c r="C1515" i="13"/>
  <c r="J1514" i="13"/>
  <c r="H1514" i="13"/>
  <c r="D1514" i="13"/>
  <c r="E1514" i="13" s="1"/>
  <c r="C1514" i="13"/>
  <c r="G1514" i="13" s="1"/>
  <c r="J1513" i="13"/>
  <c r="I1513" i="13"/>
  <c r="D1513" i="13"/>
  <c r="E1513" i="13" s="1"/>
  <c r="C1513" i="13"/>
  <c r="F1513" i="13" s="1"/>
  <c r="J1512" i="13"/>
  <c r="E1512" i="13"/>
  <c r="D1512" i="13"/>
  <c r="C1512" i="13"/>
  <c r="G1512" i="13" s="1"/>
  <c r="J1511" i="13"/>
  <c r="I1511" i="13"/>
  <c r="H1511" i="13"/>
  <c r="F1511" i="13"/>
  <c r="D1511" i="13"/>
  <c r="E1511" i="13" s="1"/>
  <c r="C1511" i="13"/>
  <c r="G1511" i="13" s="1"/>
  <c r="J1510" i="13"/>
  <c r="E1510" i="13"/>
  <c r="D1510" i="13"/>
  <c r="C1510" i="13"/>
  <c r="I1510" i="13" s="1"/>
  <c r="J1509" i="13"/>
  <c r="D1509" i="13"/>
  <c r="E1509" i="13" s="1"/>
  <c r="C1509" i="13"/>
  <c r="J1508" i="13"/>
  <c r="F1508" i="13"/>
  <c r="D1508" i="13"/>
  <c r="E1508" i="13" s="1"/>
  <c r="C1508" i="13"/>
  <c r="J1507" i="13"/>
  <c r="E1507" i="13"/>
  <c r="D1507" i="13"/>
  <c r="C1507" i="13"/>
  <c r="J1506" i="13"/>
  <c r="H1506" i="13"/>
  <c r="D1506" i="13"/>
  <c r="E1506" i="13" s="1"/>
  <c r="C1506" i="13"/>
  <c r="G1506" i="13" s="1"/>
  <c r="J1505" i="13"/>
  <c r="D1505" i="13"/>
  <c r="E1505" i="13" s="1"/>
  <c r="C1505" i="13"/>
  <c r="I1505" i="13" s="1"/>
  <c r="J1504" i="13"/>
  <c r="H1504" i="13"/>
  <c r="E1504" i="13"/>
  <c r="D1504" i="13"/>
  <c r="C1504" i="13"/>
  <c r="G1504" i="13" s="1"/>
  <c r="J1503" i="13"/>
  <c r="I1503" i="13"/>
  <c r="H1503" i="13"/>
  <c r="F1503" i="13"/>
  <c r="D1503" i="13"/>
  <c r="E1503" i="13" s="1"/>
  <c r="C1503" i="13"/>
  <c r="G1503" i="13" s="1"/>
  <c r="J1502" i="13"/>
  <c r="D1502" i="13"/>
  <c r="E1502" i="13" s="1"/>
  <c r="C1502" i="13"/>
  <c r="I1502" i="13" s="1"/>
  <c r="J1501" i="13"/>
  <c r="I1501" i="13"/>
  <c r="H1501" i="13"/>
  <c r="F1501" i="13"/>
  <c r="D1501" i="13"/>
  <c r="E1501" i="13" s="1"/>
  <c r="C1501" i="13"/>
  <c r="G1501" i="13" s="1"/>
  <c r="J1500" i="13"/>
  <c r="D1500" i="13"/>
  <c r="E1500" i="13" s="1"/>
  <c r="C1500" i="13"/>
  <c r="J1499" i="13"/>
  <c r="I1499" i="13"/>
  <c r="E1499" i="13"/>
  <c r="D1499" i="13"/>
  <c r="C1499" i="13"/>
  <c r="G1499" i="13" s="1"/>
  <c r="J1498" i="13"/>
  <c r="D1498" i="13"/>
  <c r="E1498" i="13" s="1"/>
  <c r="C1498" i="13"/>
  <c r="J1497" i="13"/>
  <c r="D1497" i="13"/>
  <c r="E1497" i="13" s="1"/>
  <c r="C1497" i="13"/>
  <c r="I1497" i="13" s="1"/>
  <c r="J1496" i="13"/>
  <c r="H1496" i="13"/>
  <c r="D1496" i="13"/>
  <c r="E1496" i="13" s="1"/>
  <c r="C1496" i="13"/>
  <c r="G1496" i="13" s="1"/>
  <c r="J1495" i="13"/>
  <c r="F1495" i="13"/>
  <c r="D1495" i="13"/>
  <c r="E1495" i="13" s="1"/>
  <c r="C1495" i="13"/>
  <c r="J1494" i="13"/>
  <c r="E1494" i="13"/>
  <c r="D1494" i="13"/>
  <c r="C1494" i="13"/>
  <c r="I1494" i="13" s="1"/>
  <c r="J1493" i="13"/>
  <c r="I1493" i="13"/>
  <c r="H1493" i="13"/>
  <c r="F1493" i="13"/>
  <c r="D1493" i="13"/>
  <c r="E1493" i="13" s="1"/>
  <c r="C1493" i="13"/>
  <c r="G1493" i="13" s="1"/>
  <c r="J1492" i="13"/>
  <c r="D1492" i="13"/>
  <c r="E1492" i="13" s="1"/>
  <c r="C1492" i="13"/>
  <c r="J1491" i="13"/>
  <c r="I1491" i="13"/>
  <c r="F1491" i="13"/>
  <c r="E1491" i="13"/>
  <c r="D1491" i="13"/>
  <c r="C1491" i="13"/>
  <c r="G1491" i="13" s="1"/>
  <c r="J1490" i="13"/>
  <c r="D1490" i="13"/>
  <c r="E1490" i="13" s="1"/>
  <c r="C1490" i="13"/>
  <c r="G1490" i="13" s="1"/>
  <c r="J1489" i="13"/>
  <c r="D1489" i="13"/>
  <c r="E1489" i="13" s="1"/>
  <c r="C1489" i="13"/>
  <c r="J1488" i="13"/>
  <c r="D1488" i="13"/>
  <c r="E1488" i="13" s="1"/>
  <c r="C1488" i="13"/>
  <c r="G1488" i="13" s="1"/>
  <c r="J1487" i="13"/>
  <c r="I1487" i="13"/>
  <c r="D1487" i="13"/>
  <c r="E1487" i="13" s="1"/>
  <c r="C1487" i="13"/>
  <c r="G1487" i="13" s="1"/>
  <c r="J1486" i="13"/>
  <c r="D1486" i="13"/>
  <c r="E1486" i="13" s="1"/>
  <c r="C1486" i="13"/>
  <c r="J1485" i="13"/>
  <c r="D1485" i="13"/>
  <c r="E1485" i="13" s="1"/>
  <c r="C1485" i="13"/>
  <c r="G1485" i="13" s="1"/>
  <c r="J1484" i="13"/>
  <c r="D1484" i="13"/>
  <c r="E1484" i="13" s="1"/>
  <c r="C1484" i="13"/>
  <c r="J1483" i="13"/>
  <c r="E1483" i="13"/>
  <c r="D1483" i="13"/>
  <c r="C1483" i="13"/>
  <c r="J1482" i="13"/>
  <c r="H1482" i="13"/>
  <c r="D1482" i="13"/>
  <c r="E1482" i="13" s="1"/>
  <c r="C1482" i="13"/>
  <c r="G1482" i="13" s="1"/>
  <c r="J1481" i="13"/>
  <c r="D1481" i="13"/>
  <c r="E1481" i="13" s="1"/>
  <c r="C1481" i="13"/>
  <c r="J1480" i="13"/>
  <c r="H1480" i="13"/>
  <c r="E1480" i="13"/>
  <c r="D1480" i="13"/>
  <c r="C1480" i="13"/>
  <c r="G1480" i="13" s="1"/>
  <c r="J1479" i="13"/>
  <c r="I1479" i="13"/>
  <c r="H1479" i="13"/>
  <c r="F1479" i="13"/>
  <c r="D1479" i="13"/>
  <c r="E1479" i="13" s="1"/>
  <c r="C1479" i="13"/>
  <c r="G1479" i="13" s="1"/>
  <c r="J1478" i="13"/>
  <c r="D1478" i="13"/>
  <c r="E1478" i="13" s="1"/>
  <c r="C1478" i="13"/>
  <c r="J1477" i="13"/>
  <c r="I1477" i="13"/>
  <c r="H1477" i="13"/>
  <c r="F1477" i="13"/>
  <c r="D1477" i="13"/>
  <c r="E1477" i="13" s="1"/>
  <c r="C1477" i="13"/>
  <c r="G1477" i="13" s="1"/>
  <c r="J1476" i="13"/>
  <c r="F1476" i="13"/>
  <c r="D1476" i="13"/>
  <c r="E1476" i="13" s="1"/>
  <c r="C1476" i="13"/>
  <c r="J1475" i="13"/>
  <c r="E1475" i="13"/>
  <c r="D1475" i="13"/>
  <c r="C1475" i="13"/>
  <c r="G1475" i="13" s="1"/>
  <c r="J1474" i="13"/>
  <c r="D1474" i="13"/>
  <c r="E1474" i="13" s="1"/>
  <c r="C1474" i="13"/>
  <c r="J1473" i="13"/>
  <c r="D1473" i="13"/>
  <c r="E1473" i="13" s="1"/>
  <c r="C1473" i="13"/>
  <c r="J1472" i="13"/>
  <c r="D1472" i="13"/>
  <c r="E1472" i="13" s="1"/>
  <c r="C1472" i="13"/>
  <c r="G1472" i="13" s="1"/>
  <c r="J1471" i="13"/>
  <c r="D1471" i="13"/>
  <c r="E1471" i="13" s="1"/>
  <c r="C1471" i="13"/>
  <c r="G1471" i="13" s="1"/>
  <c r="J1470" i="13"/>
  <c r="E1470" i="13"/>
  <c r="D1470" i="13"/>
  <c r="C1470" i="13"/>
  <c r="J1469" i="13"/>
  <c r="H1469" i="13"/>
  <c r="D1469" i="13"/>
  <c r="E1469" i="13" s="1"/>
  <c r="C1469" i="13"/>
  <c r="J1468" i="13"/>
  <c r="D1468" i="13"/>
  <c r="E1468" i="13" s="1"/>
  <c r="C1468" i="13"/>
  <c r="H1468" i="13" s="1"/>
  <c r="J1467" i="13"/>
  <c r="I1467" i="13"/>
  <c r="F1467" i="13"/>
  <c r="D1467" i="13"/>
  <c r="E1467" i="13" s="1"/>
  <c r="C1467" i="13"/>
  <c r="J1466" i="13"/>
  <c r="D1466" i="13"/>
  <c r="E1466" i="13" s="1"/>
  <c r="C1466" i="13"/>
  <c r="J1465" i="13"/>
  <c r="D1465" i="13"/>
  <c r="E1465" i="13" s="1"/>
  <c r="C1465" i="13"/>
  <c r="I1465" i="13" s="1"/>
  <c r="J1464" i="13"/>
  <c r="D1464" i="13"/>
  <c r="E1464" i="13" s="1"/>
  <c r="C1464" i="13"/>
  <c r="I1464" i="13" s="1"/>
  <c r="J1463" i="13"/>
  <c r="I1463" i="13"/>
  <c r="D1463" i="13"/>
  <c r="E1463" i="13" s="1"/>
  <c r="C1463" i="13"/>
  <c r="G1463" i="13" s="1"/>
  <c r="J1462" i="13"/>
  <c r="D1462" i="13"/>
  <c r="E1462" i="13" s="1"/>
  <c r="C1462" i="13"/>
  <c r="I1462" i="13" s="1"/>
  <c r="J1461" i="13"/>
  <c r="D1461" i="13"/>
  <c r="E1461" i="13" s="1"/>
  <c r="C1461" i="13"/>
  <c r="G1461" i="13" s="1"/>
  <c r="J1460" i="13"/>
  <c r="H1460" i="13"/>
  <c r="F1460" i="13"/>
  <c r="D1460" i="13"/>
  <c r="E1460" i="13" s="1"/>
  <c r="C1460" i="13"/>
  <c r="J1459" i="13"/>
  <c r="E1459" i="13"/>
  <c r="D1459" i="13"/>
  <c r="C1459" i="13"/>
  <c r="J1458" i="13"/>
  <c r="H1458" i="13"/>
  <c r="D1458" i="13"/>
  <c r="E1458" i="13" s="1"/>
  <c r="C1458" i="13"/>
  <c r="G1458" i="13" s="1"/>
  <c r="J1457" i="13"/>
  <c r="D1457" i="13"/>
  <c r="E1457" i="13" s="1"/>
  <c r="C1457" i="13"/>
  <c r="F1457" i="13" s="1"/>
  <c r="J1456" i="13"/>
  <c r="E1456" i="13"/>
  <c r="D1456" i="13"/>
  <c r="C1456" i="13"/>
  <c r="J1455" i="13"/>
  <c r="I1455" i="13"/>
  <c r="H1455" i="13"/>
  <c r="F1455" i="13"/>
  <c r="D1455" i="13"/>
  <c r="E1455" i="13" s="1"/>
  <c r="C1455" i="13"/>
  <c r="G1455" i="13" s="1"/>
  <c r="J1454" i="13"/>
  <c r="E1454" i="13"/>
  <c r="D1454" i="13"/>
  <c r="C1454" i="13"/>
  <c r="J1453" i="13"/>
  <c r="D1453" i="13"/>
  <c r="E1453" i="13" s="1"/>
  <c r="C1453" i="13"/>
  <c r="G1453" i="13" s="1"/>
  <c r="J1452" i="13"/>
  <c r="D1452" i="13"/>
  <c r="E1452" i="13" s="1"/>
  <c r="C1452" i="13"/>
  <c r="J1451" i="13"/>
  <c r="D1451" i="13"/>
  <c r="E1451" i="13" s="1"/>
  <c r="C1451" i="13"/>
  <c r="I1451" i="13" s="1"/>
  <c r="J1450" i="13"/>
  <c r="H1450" i="13"/>
  <c r="E1450" i="13"/>
  <c r="D1450" i="13"/>
  <c r="C1450" i="13"/>
  <c r="G1450" i="13" s="1"/>
  <c r="J1449" i="13"/>
  <c r="D1449" i="13"/>
  <c r="E1449" i="13" s="1"/>
  <c r="C1449" i="13"/>
  <c r="J1448" i="13"/>
  <c r="E1448" i="13"/>
  <c r="D1448" i="13"/>
  <c r="C1448" i="13"/>
  <c r="I1448" i="13" s="1"/>
  <c r="J1447" i="13"/>
  <c r="D1447" i="13"/>
  <c r="E1447" i="13" s="1"/>
  <c r="C1447" i="13"/>
  <c r="J1446" i="13"/>
  <c r="D1446" i="13"/>
  <c r="E1446" i="13" s="1"/>
  <c r="C1446" i="13"/>
  <c r="J1445" i="13"/>
  <c r="I1445" i="13"/>
  <c r="H1445" i="13"/>
  <c r="F1445" i="13"/>
  <c r="D1445" i="13"/>
  <c r="E1445" i="13" s="1"/>
  <c r="C1445" i="13"/>
  <c r="G1445" i="13" s="1"/>
  <c r="J1444" i="13"/>
  <c r="D1444" i="13"/>
  <c r="E1444" i="13" s="1"/>
  <c r="C1444" i="13"/>
  <c r="F1444" i="13" s="1"/>
  <c r="J1443" i="13"/>
  <c r="E1443" i="13"/>
  <c r="D1443" i="13"/>
  <c r="C1443" i="13"/>
  <c r="F1443" i="13" s="1"/>
  <c r="J1442" i="13"/>
  <c r="D1442" i="13"/>
  <c r="E1442" i="13" s="1"/>
  <c r="C1442" i="13"/>
  <c r="J1441" i="13"/>
  <c r="D1441" i="13"/>
  <c r="E1441" i="13" s="1"/>
  <c r="C1441" i="13"/>
  <c r="J1440" i="13"/>
  <c r="I1440" i="13"/>
  <c r="D1440" i="13"/>
  <c r="E1440" i="13" s="1"/>
  <c r="C1440" i="13"/>
  <c r="H1440" i="13" s="1"/>
  <c r="J1439" i="13"/>
  <c r="D1439" i="13"/>
  <c r="E1439" i="13" s="1"/>
  <c r="C1439" i="13"/>
  <c r="G1439" i="13" s="1"/>
  <c r="J1438" i="13"/>
  <c r="E1438" i="13"/>
  <c r="D1438" i="13"/>
  <c r="C1438" i="13"/>
  <c r="J1437" i="13"/>
  <c r="H1437" i="13"/>
  <c r="D1437" i="13"/>
  <c r="E1437" i="13" s="1"/>
  <c r="C1437" i="13"/>
  <c r="J1436" i="13"/>
  <c r="D1436" i="13"/>
  <c r="E1436" i="13" s="1"/>
  <c r="C1436" i="13"/>
  <c r="H1436" i="13" s="1"/>
  <c r="J1435" i="13"/>
  <c r="I1435" i="13"/>
  <c r="F1435" i="13"/>
  <c r="E1435" i="13"/>
  <c r="D1435" i="13"/>
  <c r="C1435" i="13"/>
  <c r="J1434" i="13"/>
  <c r="D1434" i="13"/>
  <c r="E1434" i="13" s="1"/>
  <c r="C1434" i="13"/>
  <c r="J1433" i="13"/>
  <c r="D1433" i="13"/>
  <c r="E1433" i="13" s="1"/>
  <c r="C1433" i="13"/>
  <c r="I1433" i="13" s="1"/>
  <c r="J1432" i="13"/>
  <c r="D1432" i="13"/>
  <c r="E1432" i="13" s="1"/>
  <c r="C1432" i="13"/>
  <c r="J1431" i="13"/>
  <c r="I1431" i="13"/>
  <c r="H1431" i="13"/>
  <c r="F1431" i="13"/>
  <c r="D1431" i="13"/>
  <c r="E1431" i="13" s="1"/>
  <c r="C1431" i="13"/>
  <c r="G1431" i="13" s="1"/>
  <c r="J1430" i="13"/>
  <c r="E1430" i="13"/>
  <c r="D1430" i="13"/>
  <c r="C1430" i="13"/>
  <c r="G1430" i="13" s="1"/>
  <c r="J1429" i="13"/>
  <c r="D1429" i="13"/>
  <c r="E1429" i="13" s="1"/>
  <c r="C1429" i="13"/>
  <c r="G1429" i="13" s="1"/>
  <c r="J1428" i="13"/>
  <c r="H1428" i="13"/>
  <c r="D1428" i="13"/>
  <c r="E1428" i="13" s="1"/>
  <c r="C1428" i="13"/>
  <c r="F1428" i="13" s="1"/>
  <c r="J1427" i="13"/>
  <c r="D1427" i="13"/>
  <c r="E1427" i="13" s="1"/>
  <c r="C1427" i="13"/>
  <c r="I1427" i="13" s="1"/>
  <c r="J1426" i="13"/>
  <c r="D1426" i="13"/>
  <c r="E1426" i="13" s="1"/>
  <c r="C1426" i="13"/>
  <c r="J1425" i="13"/>
  <c r="D1425" i="13"/>
  <c r="E1425" i="13" s="1"/>
  <c r="C1425" i="13"/>
  <c r="I1425" i="13" s="1"/>
  <c r="J1424" i="13"/>
  <c r="I1424" i="13"/>
  <c r="E1424" i="13"/>
  <c r="D1424" i="13"/>
  <c r="C1424" i="13"/>
  <c r="H1424" i="13" s="1"/>
  <c r="J1423" i="13"/>
  <c r="I1423" i="13"/>
  <c r="H1423" i="13"/>
  <c r="F1423" i="13"/>
  <c r="D1423" i="13"/>
  <c r="E1423" i="13" s="1"/>
  <c r="C1423" i="13"/>
  <c r="G1423" i="13" s="1"/>
  <c r="J1422" i="13"/>
  <c r="D1422" i="13"/>
  <c r="E1422" i="13" s="1"/>
  <c r="C1422" i="13"/>
  <c r="G1422" i="13" s="1"/>
  <c r="J1421" i="13"/>
  <c r="D1421" i="13"/>
  <c r="E1421" i="13" s="1"/>
  <c r="C1421" i="13"/>
  <c r="J1420" i="13"/>
  <c r="H1420" i="13"/>
  <c r="D1420" i="13"/>
  <c r="E1420" i="13" s="1"/>
  <c r="C1420" i="13"/>
  <c r="F1420" i="13" s="1"/>
  <c r="J1419" i="13"/>
  <c r="E1419" i="13"/>
  <c r="D1419" i="13"/>
  <c r="C1419" i="13"/>
  <c r="J1418" i="13"/>
  <c r="D1418" i="13"/>
  <c r="E1418" i="13" s="1"/>
  <c r="C1418" i="13"/>
  <c r="J1417" i="13"/>
  <c r="D1417" i="13"/>
  <c r="E1417" i="13" s="1"/>
  <c r="C1417" i="13"/>
  <c r="I1417" i="13" s="1"/>
  <c r="J1416" i="13"/>
  <c r="I1416" i="13"/>
  <c r="H1416" i="13"/>
  <c r="D1416" i="13"/>
  <c r="E1416" i="13" s="1"/>
  <c r="C1416" i="13"/>
  <c r="J1415" i="13"/>
  <c r="I1415" i="13"/>
  <c r="H1415" i="13"/>
  <c r="F1415" i="13"/>
  <c r="D1415" i="13"/>
  <c r="E1415" i="13" s="1"/>
  <c r="C1415" i="13"/>
  <c r="G1415" i="13" s="1"/>
  <c r="J1414" i="13"/>
  <c r="D1414" i="13"/>
  <c r="E1414" i="13" s="1"/>
  <c r="C1414" i="13"/>
  <c r="G1414" i="13" s="1"/>
  <c r="J1413" i="13"/>
  <c r="I1413" i="13"/>
  <c r="H1413" i="13"/>
  <c r="E1413" i="13"/>
  <c r="D1413" i="13"/>
  <c r="C1413" i="13"/>
  <c r="G1413" i="13" s="1"/>
  <c r="J1412" i="13"/>
  <c r="D1412" i="13"/>
  <c r="E1412" i="13" s="1"/>
  <c r="C1412" i="13"/>
  <c r="J1411" i="13"/>
  <c r="D1411" i="13"/>
  <c r="E1411" i="13" s="1"/>
  <c r="C1411" i="13"/>
  <c r="I1411" i="13" s="1"/>
  <c r="J1410" i="13"/>
  <c r="D1410" i="13"/>
  <c r="E1410" i="13" s="1"/>
  <c r="C1410" i="13"/>
  <c r="J1409" i="13"/>
  <c r="D1409" i="13"/>
  <c r="E1409" i="13" s="1"/>
  <c r="C1409" i="13"/>
  <c r="I1409" i="13" s="1"/>
  <c r="J1408" i="13"/>
  <c r="I1408" i="13"/>
  <c r="H1408" i="13"/>
  <c r="E1408" i="13"/>
  <c r="D1408" i="13"/>
  <c r="C1408" i="13"/>
  <c r="J1407" i="13"/>
  <c r="D1407" i="13"/>
  <c r="E1407" i="13" s="1"/>
  <c r="C1407" i="13"/>
  <c r="J1406" i="13"/>
  <c r="E1406" i="13"/>
  <c r="D1406" i="13"/>
  <c r="C1406" i="13"/>
  <c r="G1406" i="13" s="1"/>
  <c r="J1405" i="13"/>
  <c r="I1405" i="13"/>
  <c r="H1405" i="13"/>
  <c r="F1405" i="13"/>
  <c r="D1405" i="13"/>
  <c r="E1405" i="13" s="1"/>
  <c r="C1405" i="13"/>
  <c r="G1405" i="13" s="1"/>
  <c r="J1404" i="13"/>
  <c r="D1404" i="13"/>
  <c r="E1404" i="13" s="1"/>
  <c r="C1404" i="13"/>
  <c r="F1404" i="13" s="1"/>
  <c r="J1403" i="13"/>
  <c r="D1403" i="13"/>
  <c r="E1403" i="13" s="1"/>
  <c r="C1403" i="13"/>
  <c r="J1402" i="13"/>
  <c r="D1402" i="13"/>
  <c r="E1402" i="13" s="1"/>
  <c r="C1402" i="13"/>
  <c r="J1401" i="13"/>
  <c r="D1401" i="13"/>
  <c r="E1401" i="13" s="1"/>
  <c r="C1401" i="13"/>
  <c r="I1401" i="13" s="1"/>
  <c r="J1400" i="13"/>
  <c r="I1400" i="13"/>
  <c r="H1400" i="13"/>
  <c r="E1400" i="13"/>
  <c r="D1400" i="13"/>
  <c r="C1400" i="13"/>
  <c r="J1399" i="13"/>
  <c r="F1399" i="13"/>
  <c r="D1399" i="13"/>
  <c r="E1399" i="13" s="1"/>
  <c r="C1399" i="13"/>
  <c r="J1398" i="13"/>
  <c r="D1398" i="13"/>
  <c r="E1398" i="13" s="1"/>
  <c r="C1398" i="13"/>
  <c r="J1397" i="13"/>
  <c r="I1397" i="13"/>
  <c r="H1397" i="13"/>
  <c r="F1397" i="13"/>
  <c r="E1397" i="13"/>
  <c r="D1397" i="13"/>
  <c r="C1397" i="13"/>
  <c r="G1397" i="13" s="1"/>
  <c r="J1396" i="13"/>
  <c r="D1396" i="13"/>
  <c r="E1396" i="13" s="1"/>
  <c r="C1396" i="13"/>
  <c r="J1395" i="13"/>
  <c r="I1395" i="13"/>
  <c r="E1395" i="13"/>
  <c r="D1395" i="13"/>
  <c r="C1395" i="13"/>
  <c r="F1395" i="13" s="1"/>
  <c r="J1394" i="13"/>
  <c r="D1394" i="13"/>
  <c r="E1394" i="13" s="1"/>
  <c r="C1394" i="13"/>
  <c r="J1393" i="13"/>
  <c r="D1393" i="13"/>
  <c r="E1393" i="13" s="1"/>
  <c r="C1393" i="13"/>
  <c r="I1393" i="13" s="1"/>
  <c r="J1392" i="13"/>
  <c r="H1392" i="13"/>
  <c r="D1392" i="13"/>
  <c r="E1392" i="13" s="1"/>
  <c r="C1392" i="13"/>
  <c r="I1392" i="13" s="1"/>
  <c r="J1391" i="13"/>
  <c r="D1391" i="13"/>
  <c r="E1391" i="13" s="1"/>
  <c r="C1391" i="13"/>
  <c r="J1390" i="13"/>
  <c r="E1390" i="13"/>
  <c r="D1390" i="13"/>
  <c r="C1390" i="13"/>
  <c r="J1389" i="13"/>
  <c r="I1389" i="13"/>
  <c r="H1389" i="13"/>
  <c r="F1389" i="13"/>
  <c r="D1389" i="13"/>
  <c r="E1389" i="13" s="1"/>
  <c r="C1389" i="13"/>
  <c r="G1389" i="13" s="1"/>
  <c r="J1388" i="13"/>
  <c r="D1388" i="13"/>
  <c r="E1388" i="13" s="1"/>
  <c r="C1388" i="13"/>
  <c r="J1387" i="13"/>
  <c r="I1387" i="13"/>
  <c r="F1387" i="13"/>
  <c r="D1387" i="13"/>
  <c r="E1387" i="13" s="1"/>
  <c r="C1387" i="13"/>
  <c r="J1386" i="13"/>
  <c r="D1386" i="13"/>
  <c r="E1386" i="13" s="1"/>
  <c r="C1386" i="13"/>
  <c r="J1385" i="13"/>
  <c r="D1385" i="13"/>
  <c r="E1385" i="13" s="1"/>
  <c r="C1385" i="13"/>
  <c r="I1385" i="13" s="1"/>
  <c r="J1384" i="13"/>
  <c r="D1384" i="13"/>
  <c r="E1384" i="13" s="1"/>
  <c r="C1384" i="13"/>
  <c r="J1383" i="13"/>
  <c r="D1383" i="13"/>
  <c r="E1383" i="13" s="1"/>
  <c r="C1383" i="13"/>
  <c r="J1382" i="13"/>
  <c r="E1382" i="13"/>
  <c r="D1382" i="13"/>
  <c r="C1382" i="13"/>
  <c r="J1381" i="13"/>
  <c r="F1381" i="13"/>
  <c r="E1381" i="13"/>
  <c r="D1381" i="13"/>
  <c r="C1381" i="13"/>
  <c r="J1380" i="13"/>
  <c r="H1380" i="13"/>
  <c r="D1380" i="13"/>
  <c r="E1380" i="13" s="1"/>
  <c r="C1380" i="13"/>
  <c r="F1380" i="13" s="1"/>
  <c r="J1379" i="13"/>
  <c r="F1379" i="13"/>
  <c r="E1379" i="13"/>
  <c r="D1379" i="13"/>
  <c r="C1379" i="13"/>
  <c r="J1378" i="13"/>
  <c r="D1378" i="13"/>
  <c r="E1378" i="13" s="1"/>
  <c r="C1378" i="13"/>
  <c r="J1377" i="13"/>
  <c r="D1377" i="13"/>
  <c r="E1377" i="13" s="1"/>
  <c r="C1377" i="13"/>
  <c r="I1377" i="13" s="1"/>
  <c r="J1376" i="13"/>
  <c r="D1376" i="13"/>
  <c r="E1376" i="13" s="1"/>
  <c r="C1376" i="13"/>
  <c r="H1376" i="13" s="1"/>
  <c r="J1375" i="13"/>
  <c r="I1375" i="13"/>
  <c r="H1375" i="13"/>
  <c r="F1375" i="13"/>
  <c r="D1375" i="13"/>
  <c r="E1375" i="13" s="1"/>
  <c r="C1375" i="13"/>
  <c r="G1375" i="13" s="1"/>
  <c r="J1374" i="13"/>
  <c r="E1374" i="13"/>
  <c r="D1374" i="13"/>
  <c r="C1374" i="13"/>
  <c r="F1374" i="13" s="1"/>
  <c r="J1373" i="13"/>
  <c r="E1373" i="13"/>
  <c r="D1373" i="13"/>
  <c r="C1373" i="13"/>
  <c r="J1372" i="13"/>
  <c r="D1372" i="13"/>
  <c r="E1372" i="13" s="1"/>
  <c r="C1372" i="13"/>
  <c r="J1371" i="13"/>
  <c r="E1371" i="13"/>
  <c r="D1371" i="13"/>
  <c r="C1371" i="13"/>
  <c r="F1371" i="13" s="1"/>
  <c r="J1370" i="13"/>
  <c r="D1370" i="13"/>
  <c r="E1370" i="13" s="1"/>
  <c r="C1370" i="13"/>
  <c r="J1369" i="13"/>
  <c r="D1369" i="13"/>
  <c r="E1369" i="13" s="1"/>
  <c r="C1369" i="13"/>
  <c r="J1368" i="13"/>
  <c r="D1368" i="13"/>
  <c r="E1368" i="13" s="1"/>
  <c r="C1368" i="13"/>
  <c r="F1368" i="13" s="1"/>
  <c r="J1367" i="13"/>
  <c r="H1367" i="13"/>
  <c r="E1367" i="13"/>
  <c r="D1367" i="13"/>
  <c r="C1367" i="13"/>
  <c r="G1367" i="13" s="1"/>
  <c r="J1366" i="13"/>
  <c r="D1366" i="13"/>
  <c r="E1366" i="13" s="1"/>
  <c r="C1366" i="13"/>
  <c r="G1366" i="13" s="1"/>
  <c r="J1365" i="13"/>
  <c r="H1365" i="13"/>
  <c r="D1365" i="13"/>
  <c r="E1365" i="13" s="1"/>
  <c r="C1365" i="13"/>
  <c r="J1364" i="13"/>
  <c r="H1364" i="13"/>
  <c r="F1364" i="13"/>
  <c r="D1364" i="13"/>
  <c r="E1364" i="13" s="1"/>
  <c r="C1364" i="13"/>
  <c r="G1364" i="13" s="1"/>
  <c r="J1363" i="13"/>
  <c r="D1363" i="13"/>
  <c r="E1363" i="13" s="1"/>
  <c r="C1363" i="13"/>
  <c r="J1362" i="13"/>
  <c r="D1362" i="13"/>
  <c r="E1362" i="13" s="1"/>
  <c r="C1362" i="13"/>
  <c r="J1361" i="13"/>
  <c r="D1361" i="13"/>
  <c r="E1361" i="13" s="1"/>
  <c r="C1361" i="13"/>
  <c r="J1360" i="13"/>
  <c r="D1360" i="13"/>
  <c r="E1360" i="13" s="1"/>
  <c r="C1360" i="13"/>
  <c r="F1360" i="13" s="1"/>
  <c r="J1359" i="13"/>
  <c r="H1359" i="13"/>
  <c r="D1359" i="13"/>
  <c r="E1359" i="13" s="1"/>
  <c r="C1359" i="13"/>
  <c r="G1359" i="13" s="1"/>
  <c r="J1358" i="13"/>
  <c r="D1358" i="13"/>
  <c r="E1358" i="13" s="1"/>
  <c r="C1358" i="13"/>
  <c r="I1358" i="13" s="1"/>
  <c r="J1357" i="13"/>
  <c r="I1357" i="13"/>
  <c r="H1357" i="13"/>
  <c r="D1357" i="13"/>
  <c r="E1357" i="13" s="1"/>
  <c r="C1357" i="13"/>
  <c r="J1356" i="13"/>
  <c r="D1356" i="13"/>
  <c r="E1356" i="13" s="1"/>
  <c r="C1356" i="13"/>
  <c r="H1356" i="13" s="1"/>
  <c r="J1355" i="13"/>
  <c r="D1355" i="13"/>
  <c r="E1355" i="13" s="1"/>
  <c r="C1355" i="13"/>
  <c r="J1354" i="13"/>
  <c r="I1354" i="13"/>
  <c r="H1354" i="13"/>
  <c r="F1354" i="13"/>
  <c r="D1354" i="13"/>
  <c r="E1354" i="13" s="1"/>
  <c r="C1354" i="13"/>
  <c r="G1354" i="13" s="1"/>
  <c r="J1353" i="13"/>
  <c r="I1353" i="13"/>
  <c r="H1353" i="13"/>
  <c r="F1353" i="13"/>
  <c r="D1353" i="13"/>
  <c r="E1353" i="13" s="1"/>
  <c r="C1353" i="13"/>
  <c r="G1353" i="13" s="1"/>
  <c r="J1352" i="13"/>
  <c r="D1352" i="13"/>
  <c r="E1352" i="13" s="1"/>
  <c r="C1352" i="13"/>
  <c r="J1351" i="13"/>
  <c r="H1351" i="13"/>
  <c r="F1351" i="13"/>
  <c r="D1351" i="13"/>
  <c r="E1351" i="13" s="1"/>
  <c r="C1351" i="13"/>
  <c r="G1351" i="13" s="1"/>
  <c r="J1350" i="13"/>
  <c r="D1350" i="13"/>
  <c r="E1350" i="13" s="1"/>
  <c r="C1350" i="13"/>
  <c r="I1350" i="13" s="1"/>
  <c r="J1349" i="13"/>
  <c r="D1349" i="13"/>
  <c r="E1349" i="13" s="1"/>
  <c r="C1349" i="13"/>
  <c r="H1349" i="13" s="1"/>
  <c r="J1348" i="13"/>
  <c r="F1348" i="13"/>
  <c r="D1348" i="13"/>
  <c r="E1348" i="13" s="1"/>
  <c r="C1348" i="13"/>
  <c r="H1348" i="13" s="1"/>
  <c r="J1347" i="13"/>
  <c r="D1347" i="13"/>
  <c r="E1347" i="13" s="1"/>
  <c r="C1347" i="13"/>
  <c r="J1346" i="13"/>
  <c r="I1346" i="13"/>
  <c r="H1346" i="13"/>
  <c r="E1346" i="13"/>
  <c r="D1346" i="13"/>
  <c r="C1346" i="13"/>
  <c r="G1346" i="13" s="1"/>
  <c r="J1345" i="13"/>
  <c r="D1345" i="13"/>
  <c r="E1345" i="13" s="1"/>
  <c r="C1345" i="13"/>
  <c r="J1344" i="13"/>
  <c r="E1344" i="13"/>
  <c r="D1344" i="13"/>
  <c r="C1344" i="13"/>
  <c r="J1343" i="13"/>
  <c r="H1343" i="13"/>
  <c r="F1343" i="13"/>
  <c r="D1343" i="13"/>
  <c r="E1343" i="13" s="1"/>
  <c r="C1343" i="13"/>
  <c r="G1343" i="13" s="1"/>
  <c r="J1342" i="13"/>
  <c r="E1342" i="13"/>
  <c r="D1342" i="13"/>
  <c r="C1342" i="13"/>
  <c r="J1341" i="13"/>
  <c r="D1341" i="13"/>
  <c r="E1341" i="13" s="1"/>
  <c r="C1341" i="13"/>
  <c r="J1340" i="13"/>
  <c r="H1340" i="13"/>
  <c r="F1340" i="13"/>
  <c r="D1340" i="13"/>
  <c r="E1340" i="13" s="1"/>
  <c r="C1340" i="13"/>
  <c r="J1339" i="13"/>
  <c r="D1339" i="13"/>
  <c r="E1339" i="13" s="1"/>
  <c r="C1339" i="13"/>
  <c r="I1339" i="13" s="1"/>
  <c r="J1338" i="13"/>
  <c r="I1338" i="13"/>
  <c r="H1338" i="13"/>
  <c r="E1338" i="13"/>
  <c r="D1338" i="13"/>
  <c r="C1338" i="13"/>
  <c r="G1338" i="13" s="1"/>
  <c r="J1337" i="13"/>
  <c r="D1337" i="13"/>
  <c r="E1337" i="13" s="1"/>
  <c r="C1337" i="13"/>
  <c r="G1337" i="13" s="1"/>
  <c r="J1336" i="13"/>
  <c r="D1336" i="13"/>
  <c r="E1336" i="13" s="1"/>
  <c r="C1336" i="13"/>
  <c r="G1336" i="13" s="1"/>
  <c r="J1335" i="13"/>
  <c r="H1335" i="13"/>
  <c r="F1335" i="13"/>
  <c r="D1335" i="13"/>
  <c r="E1335" i="13" s="1"/>
  <c r="C1335" i="13"/>
  <c r="G1335" i="13" s="1"/>
  <c r="J1334" i="13"/>
  <c r="G1334" i="13"/>
  <c r="D1334" i="13"/>
  <c r="E1334" i="13" s="1"/>
  <c r="C1334" i="13"/>
  <c r="F1334" i="13" s="1"/>
  <c r="J1333" i="13"/>
  <c r="I1333" i="13"/>
  <c r="D1333" i="13"/>
  <c r="E1333" i="13" s="1"/>
  <c r="C1333" i="13"/>
  <c r="J1332" i="13"/>
  <c r="F1332" i="13"/>
  <c r="D1332" i="13"/>
  <c r="E1332" i="13" s="1"/>
  <c r="C1332" i="13"/>
  <c r="I1332" i="13" s="1"/>
  <c r="J1331" i="13"/>
  <c r="I1331" i="13"/>
  <c r="D1331" i="13"/>
  <c r="E1331" i="13" s="1"/>
  <c r="C1331" i="13"/>
  <c r="H1331" i="13" s="1"/>
  <c r="J1330" i="13"/>
  <c r="D1330" i="13"/>
  <c r="E1330" i="13" s="1"/>
  <c r="C1330" i="13"/>
  <c r="H1330" i="13" s="1"/>
  <c r="J1329" i="13"/>
  <c r="D1329" i="13"/>
  <c r="E1329" i="13" s="1"/>
  <c r="C1329" i="13"/>
  <c r="H1329" i="13" s="1"/>
  <c r="J1328" i="13"/>
  <c r="D1328" i="13"/>
  <c r="E1328" i="13" s="1"/>
  <c r="C1328" i="13"/>
  <c r="H1328" i="13" s="1"/>
  <c r="J1327" i="13"/>
  <c r="I1327" i="13"/>
  <c r="G1327" i="13"/>
  <c r="F1327" i="13"/>
  <c r="D1327" i="13"/>
  <c r="E1327" i="13" s="1"/>
  <c r="C1327" i="13"/>
  <c r="H1327" i="13" s="1"/>
  <c r="J1326" i="13"/>
  <c r="D1326" i="13"/>
  <c r="E1326" i="13" s="1"/>
  <c r="C1326" i="13"/>
  <c r="H1326" i="13" s="1"/>
  <c r="J1325" i="13"/>
  <c r="D1325" i="13"/>
  <c r="E1325" i="13" s="1"/>
  <c r="C1325" i="13"/>
  <c r="J1324" i="13"/>
  <c r="G1324" i="13"/>
  <c r="F1324" i="13"/>
  <c r="E1324" i="13"/>
  <c r="D1324" i="13"/>
  <c r="C1324" i="13"/>
  <c r="H1324" i="13" s="1"/>
  <c r="J1323" i="13"/>
  <c r="I1323" i="13"/>
  <c r="F1323" i="13"/>
  <c r="D1323" i="13"/>
  <c r="E1323" i="13" s="1"/>
  <c r="C1323" i="13"/>
  <c r="H1323" i="13" s="1"/>
  <c r="J1322" i="13"/>
  <c r="D1322" i="13"/>
  <c r="E1322" i="13" s="1"/>
  <c r="C1322" i="13"/>
  <c r="H1322" i="13" s="1"/>
  <c r="J1321" i="13"/>
  <c r="D1321" i="13"/>
  <c r="E1321" i="13" s="1"/>
  <c r="C1321" i="13"/>
  <c r="H1321" i="13" s="1"/>
  <c r="J1320" i="13"/>
  <c r="D1320" i="13"/>
  <c r="E1320" i="13" s="1"/>
  <c r="C1320" i="13"/>
  <c r="H1320" i="13" s="1"/>
  <c r="J1319" i="13"/>
  <c r="I1319" i="13"/>
  <c r="G1319" i="13"/>
  <c r="F1319" i="13"/>
  <c r="D1319" i="13"/>
  <c r="E1319" i="13" s="1"/>
  <c r="C1319" i="13"/>
  <c r="H1319" i="13" s="1"/>
  <c r="J1318" i="13"/>
  <c r="D1318" i="13"/>
  <c r="E1318" i="13" s="1"/>
  <c r="C1318" i="13"/>
  <c r="H1318" i="13" s="1"/>
  <c r="J1317" i="13"/>
  <c r="I1317" i="13"/>
  <c r="D1317" i="13"/>
  <c r="E1317" i="13" s="1"/>
  <c r="C1317" i="13"/>
  <c r="J1316" i="13"/>
  <c r="G1316" i="13"/>
  <c r="F1316" i="13"/>
  <c r="D1316" i="13"/>
  <c r="E1316" i="13" s="1"/>
  <c r="C1316" i="13"/>
  <c r="H1316" i="13" s="1"/>
  <c r="J1315" i="13"/>
  <c r="D1315" i="13"/>
  <c r="E1315" i="13" s="1"/>
  <c r="C1315" i="13"/>
  <c r="H1315" i="13" s="1"/>
  <c r="J1314" i="13"/>
  <c r="E1314" i="13"/>
  <c r="D1314" i="13"/>
  <c r="C1314" i="13"/>
  <c r="H1314" i="13" s="1"/>
  <c r="J1313" i="13"/>
  <c r="D1313" i="13"/>
  <c r="E1313" i="13" s="1"/>
  <c r="C1313" i="13"/>
  <c r="H1313" i="13" s="1"/>
  <c r="J1312" i="13"/>
  <c r="E1312" i="13"/>
  <c r="D1312" i="13"/>
  <c r="C1312" i="13"/>
  <c r="H1312" i="13" s="1"/>
  <c r="J1311" i="13"/>
  <c r="D1311" i="13"/>
  <c r="E1311" i="13" s="1"/>
  <c r="C1311" i="13"/>
  <c r="J1310" i="13"/>
  <c r="G1310" i="13"/>
  <c r="D1310" i="13"/>
  <c r="E1310" i="13" s="1"/>
  <c r="C1310" i="13"/>
  <c r="H1310" i="13" s="1"/>
  <c r="J1309" i="13"/>
  <c r="I1309" i="13"/>
  <c r="F1309" i="13"/>
  <c r="D1309" i="13"/>
  <c r="E1309" i="13" s="1"/>
  <c r="C1309" i="13"/>
  <c r="H1309" i="13" s="1"/>
  <c r="J1308" i="13"/>
  <c r="E1308" i="13"/>
  <c r="D1308" i="13"/>
  <c r="C1308" i="13"/>
  <c r="J1307" i="13"/>
  <c r="I1307" i="13"/>
  <c r="F1307" i="13"/>
  <c r="D1307" i="13"/>
  <c r="E1307" i="13" s="1"/>
  <c r="C1307" i="13"/>
  <c r="H1307" i="13" s="1"/>
  <c r="J1306" i="13"/>
  <c r="D1306" i="13"/>
  <c r="E1306" i="13" s="1"/>
  <c r="C1306" i="13"/>
  <c r="H1306" i="13" s="1"/>
  <c r="J1305" i="13"/>
  <c r="F1305" i="13"/>
  <c r="D1305" i="13"/>
  <c r="E1305" i="13" s="1"/>
  <c r="C1305" i="13"/>
  <c r="H1305" i="13" s="1"/>
  <c r="J1304" i="13"/>
  <c r="D1304" i="13"/>
  <c r="E1304" i="13" s="1"/>
  <c r="C1304" i="13"/>
  <c r="H1304" i="13" s="1"/>
  <c r="J1303" i="13"/>
  <c r="I1303" i="13"/>
  <c r="G1303" i="13"/>
  <c r="F1303" i="13"/>
  <c r="D1303" i="13"/>
  <c r="E1303" i="13" s="1"/>
  <c r="C1303" i="13"/>
  <c r="H1303" i="13" s="1"/>
  <c r="J1302" i="13"/>
  <c r="D1302" i="13"/>
  <c r="E1302" i="13" s="1"/>
  <c r="C1302" i="13"/>
  <c r="J1301" i="13"/>
  <c r="I1301" i="13"/>
  <c r="G1301" i="13"/>
  <c r="F1301" i="13"/>
  <c r="D1301" i="13"/>
  <c r="E1301" i="13" s="1"/>
  <c r="C1301" i="13"/>
  <c r="H1301" i="13" s="1"/>
  <c r="J1300" i="13"/>
  <c r="E1300" i="13"/>
  <c r="D1300" i="13"/>
  <c r="C1300" i="13"/>
  <c r="H1300" i="13" s="1"/>
  <c r="J1299" i="13"/>
  <c r="F1299" i="13"/>
  <c r="D1299" i="13"/>
  <c r="E1299" i="13" s="1"/>
  <c r="C1299" i="13"/>
  <c r="J1298" i="13"/>
  <c r="E1298" i="13"/>
  <c r="D1298" i="13"/>
  <c r="C1298" i="13"/>
  <c r="H1298" i="13" s="1"/>
  <c r="J1297" i="13"/>
  <c r="F1297" i="13"/>
  <c r="D1297" i="13"/>
  <c r="E1297" i="13" s="1"/>
  <c r="C1297" i="13"/>
  <c r="H1297" i="13" s="1"/>
  <c r="J1296" i="13"/>
  <c r="E1296" i="13"/>
  <c r="D1296" i="13"/>
  <c r="C1296" i="13"/>
  <c r="H1296" i="13" s="1"/>
  <c r="J1295" i="13"/>
  <c r="I1295" i="13"/>
  <c r="G1295" i="13"/>
  <c r="F1295" i="13"/>
  <c r="D1295" i="13"/>
  <c r="E1295" i="13" s="1"/>
  <c r="C1295" i="13"/>
  <c r="H1295" i="13" s="1"/>
  <c r="J1294" i="13"/>
  <c r="D1294" i="13"/>
  <c r="E1294" i="13" s="1"/>
  <c r="C1294" i="13"/>
  <c r="J1293" i="13"/>
  <c r="D1293" i="13"/>
  <c r="E1293" i="13" s="1"/>
  <c r="C1293" i="13"/>
  <c r="H1293" i="13" s="1"/>
  <c r="J1292" i="13"/>
  <c r="G1292" i="13"/>
  <c r="F1292" i="13"/>
  <c r="E1292" i="13"/>
  <c r="D1292" i="13"/>
  <c r="C1292" i="13"/>
  <c r="H1292" i="13" s="1"/>
  <c r="J1291" i="13"/>
  <c r="D1291" i="13"/>
  <c r="E1291" i="13" s="1"/>
  <c r="C1291" i="13"/>
  <c r="J1290" i="13"/>
  <c r="E1290" i="13"/>
  <c r="D1290" i="13"/>
  <c r="C1290" i="13"/>
  <c r="H1290" i="13" s="1"/>
  <c r="J1289" i="13"/>
  <c r="D1289" i="13"/>
  <c r="E1289" i="13" s="1"/>
  <c r="C1289" i="13"/>
  <c r="J1288" i="13"/>
  <c r="D1288" i="13"/>
  <c r="E1288" i="13" s="1"/>
  <c r="C1288" i="13"/>
  <c r="H1288" i="13" s="1"/>
  <c r="J1287" i="13"/>
  <c r="D1287" i="13"/>
  <c r="E1287" i="13" s="1"/>
  <c r="C1287" i="13"/>
  <c r="J1286" i="13"/>
  <c r="G1286" i="13"/>
  <c r="D1286" i="13"/>
  <c r="E1286" i="13" s="1"/>
  <c r="C1286" i="13"/>
  <c r="H1286" i="13" s="1"/>
  <c r="J1285" i="13"/>
  <c r="I1285" i="13"/>
  <c r="F1285" i="13"/>
  <c r="D1285" i="13"/>
  <c r="E1285" i="13" s="1"/>
  <c r="C1285" i="13"/>
  <c r="H1285" i="13" s="1"/>
  <c r="J1284" i="13"/>
  <c r="F1284" i="13"/>
  <c r="D1284" i="13"/>
  <c r="E1284" i="13" s="1"/>
  <c r="C1284" i="13"/>
  <c r="J1283" i="13"/>
  <c r="I1283" i="13"/>
  <c r="F1283" i="13"/>
  <c r="D1283" i="13"/>
  <c r="E1283" i="13" s="1"/>
  <c r="C1283" i="13"/>
  <c r="H1283" i="13" s="1"/>
  <c r="J1282" i="13"/>
  <c r="E1282" i="13"/>
  <c r="D1282" i="13"/>
  <c r="C1282" i="13"/>
  <c r="H1282" i="13" s="1"/>
  <c r="J1281" i="13"/>
  <c r="F1281" i="13"/>
  <c r="D1281" i="13"/>
  <c r="E1281" i="13" s="1"/>
  <c r="C1281" i="13"/>
  <c r="H1281" i="13" s="1"/>
  <c r="J1280" i="13"/>
  <c r="E1280" i="13"/>
  <c r="D1280" i="13"/>
  <c r="C1280" i="13"/>
  <c r="H1280" i="13" s="1"/>
  <c r="J1279" i="13"/>
  <c r="I1279" i="13"/>
  <c r="F1279" i="13"/>
  <c r="D1279" i="13"/>
  <c r="E1279" i="13" s="1"/>
  <c r="C1279" i="13"/>
  <c r="J1278" i="13"/>
  <c r="D1278" i="13"/>
  <c r="E1278" i="13" s="1"/>
  <c r="C1278" i="13"/>
  <c r="H1278" i="13" s="1"/>
  <c r="J1277" i="13"/>
  <c r="I1277" i="13"/>
  <c r="G1277" i="13"/>
  <c r="D1277" i="13"/>
  <c r="E1277" i="13" s="1"/>
  <c r="C1277" i="13"/>
  <c r="H1277" i="13" s="1"/>
  <c r="J1276" i="13"/>
  <c r="E1276" i="13"/>
  <c r="D1276" i="13"/>
  <c r="C1276" i="13"/>
  <c r="J1275" i="13"/>
  <c r="I1275" i="13"/>
  <c r="F1275" i="13"/>
  <c r="D1275" i="13"/>
  <c r="E1275" i="13" s="1"/>
  <c r="C1275" i="13"/>
  <c r="H1275" i="13" s="1"/>
  <c r="J1274" i="13"/>
  <c r="E1274" i="13"/>
  <c r="D1274" i="13"/>
  <c r="C1274" i="13"/>
  <c r="H1274" i="13" s="1"/>
  <c r="J1273" i="13"/>
  <c r="F1273" i="13"/>
  <c r="D1273" i="13"/>
  <c r="E1273" i="13" s="1"/>
  <c r="C1273" i="13"/>
  <c r="H1273" i="13" s="1"/>
  <c r="J1272" i="13"/>
  <c r="E1272" i="13"/>
  <c r="D1272" i="13"/>
  <c r="C1272" i="13"/>
  <c r="H1272" i="13" s="1"/>
  <c r="J1271" i="13"/>
  <c r="G1271" i="13"/>
  <c r="D1271" i="13"/>
  <c r="E1271" i="13" s="1"/>
  <c r="C1271" i="13"/>
  <c r="I1271" i="13" s="1"/>
  <c r="J1270" i="13"/>
  <c r="D1270" i="13"/>
  <c r="E1270" i="13" s="1"/>
  <c r="C1270" i="13"/>
  <c r="H1270" i="13" s="1"/>
  <c r="J1269" i="13"/>
  <c r="I1269" i="13"/>
  <c r="F1269" i="13"/>
  <c r="D1269" i="13"/>
  <c r="E1269" i="13" s="1"/>
  <c r="C1269" i="13"/>
  <c r="H1269" i="13" s="1"/>
  <c r="J1268" i="13"/>
  <c r="G1268" i="13"/>
  <c r="E1268" i="13"/>
  <c r="D1268" i="13"/>
  <c r="C1268" i="13"/>
  <c r="H1268" i="13" s="1"/>
  <c r="J1267" i="13"/>
  <c r="I1267" i="13"/>
  <c r="F1267" i="13"/>
  <c r="D1267" i="13"/>
  <c r="E1267" i="13" s="1"/>
  <c r="C1267" i="13"/>
  <c r="H1267" i="13" s="1"/>
  <c r="J1266" i="13"/>
  <c r="D1266" i="13"/>
  <c r="E1266" i="13" s="1"/>
  <c r="C1266" i="13"/>
  <c r="H1266" i="13" s="1"/>
  <c r="J1265" i="13"/>
  <c r="D1265" i="13"/>
  <c r="E1265" i="13" s="1"/>
  <c r="C1265" i="13"/>
  <c r="H1265" i="13" s="1"/>
  <c r="J1264" i="13"/>
  <c r="D1264" i="13"/>
  <c r="E1264" i="13" s="1"/>
  <c r="C1264" i="13"/>
  <c r="H1264" i="13" s="1"/>
  <c r="J1263" i="13"/>
  <c r="G1263" i="13"/>
  <c r="D1263" i="13"/>
  <c r="E1263" i="13" s="1"/>
  <c r="C1263" i="13"/>
  <c r="H1263" i="13" s="1"/>
  <c r="J1262" i="13"/>
  <c r="G1262" i="13"/>
  <c r="D1262" i="13"/>
  <c r="E1262" i="13" s="1"/>
  <c r="C1262" i="13"/>
  <c r="H1262" i="13" s="1"/>
  <c r="J1261" i="13"/>
  <c r="G1261" i="13"/>
  <c r="D1261" i="13"/>
  <c r="E1261" i="13" s="1"/>
  <c r="C1261" i="13"/>
  <c r="H1261" i="13" s="1"/>
  <c r="J1260" i="13"/>
  <c r="F1260" i="13"/>
  <c r="D1260" i="13"/>
  <c r="E1260" i="13" s="1"/>
  <c r="C1260" i="13"/>
  <c r="H1260" i="13" s="1"/>
  <c r="J1259" i="13"/>
  <c r="D1259" i="13"/>
  <c r="E1259" i="13" s="1"/>
  <c r="C1259" i="13"/>
  <c r="H1259" i="13" s="1"/>
  <c r="J1258" i="13"/>
  <c r="E1258" i="13"/>
  <c r="D1258" i="13"/>
  <c r="C1258" i="13"/>
  <c r="H1258" i="13" s="1"/>
  <c r="J1257" i="13"/>
  <c r="D1257" i="13"/>
  <c r="E1257" i="13" s="1"/>
  <c r="C1257" i="13"/>
  <c r="H1257" i="13" s="1"/>
  <c r="J1256" i="13"/>
  <c r="E1256" i="13"/>
  <c r="D1256" i="13"/>
  <c r="C1256" i="13"/>
  <c r="H1256" i="13" s="1"/>
  <c r="J1255" i="13"/>
  <c r="D1255" i="13"/>
  <c r="E1255" i="13" s="1"/>
  <c r="C1255" i="13"/>
  <c r="J1254" i="13"/>
  <c r="G1254" i="13"/>
  <c r="D1254" i="13"/>
  <c r="E1254" i="13" s="1"/>
  <c r="C1254" i="13"/>
  <c r="H1254" i="13" s="1"/>
  <c r="J1253" i="13"/>
  <c r="I1253" i="13"/>
  <c r="F1253" i="13"/>
  <c r="D1253" i="13"/>
  <c r="E1253" i="13" s="1"/>
  <c r="C1253" i="13"/>
  <c r="H1253" i="13" s="1"/>
  <c r="J1252" i="13"/>
  <c r="E1252" i="13"/>
  <c r="D1252" i="13"/>
  <c r="C1252" i="13"/>
  <c r="J1251" i="13"/>
  <c r="I1251" i="13"/>
  <c r="F1251" i="13"/>
  <c r="D1251" i="13"/>
  <c r="E1251" i="13" s="1"/>
  <c r="C1251" i="13"/>
  <c r="H1251" i="13" s="1"/>
  <c r="J1250" i="13"/>
  <c r="D1250" i="13"/>
  <c r="E1250" i="13" s="1"/>
  <c r="C1250" i="13"/>
  <c r="H1250" i="13" s="1"/>
  <c r="J1249" i="13"/>
  <c r="F1249" i="13"/>
  <c r="D1249" i="13"/>
  <c r="E1249" i="13" s="1"/>
  <c r="C1249" i="13"/>
  <c r="H1249" i="13" s="1"/>
  <c r="J1248" i="13"/>
  <c r="D1248" i="13"/>
  <c r="E1248" i="13" s="1"/>
  <c r="C1248" i="13"/>
  <c r="H1248" i="13" s="1"/>
  <c r="J1247" i="13"/>
  <c r="I1247" i="13"/>
  <c r="G1247" i="13"/>
  <c r="F1247" i="13"/>
  <c r="D1247" i="13"/>
  <c r="E1247" i="13" s="1"/>
  <c r="C1247" i="13"/>
  <c r="H1247" i="13" s="1"/>
  <c r="J1246" i="13"/>
  <c r="D1246" i="13"/>
  <c r="E1246" i="13" s="1"/>
  <c r="C1246" i="13"/>
  <c r="H1246" i="13" s="1"/>
  <c r="J1245" i="13"/>
  <c r="G1245" i="13"/>
  <c r="D1245" i="13"/>
  <c r="E1245" i="13" s="1"/>
  <c r="C1245" i="13"/>
  <c r="H1245" i="13" s="1"/>
  <c r="J1244" i="13"/>
  <c r="G1244" i="13"/>
  <c r="F1244" i="13"/>
  <c r="D1244" i="13"/>
  <c r="E1244" i="13" s="1"/>
  <c r="C1244" i="13"/>
  <c r="H1244" i="13" s="1"/>
  <c r="J1243" i="13"/>
  <c r="I1243" i="13"/>
  <c r="F1243" i="13"/>
  <c r="D1243" i="13"/>
  <c r="E1243" i="13" s="1"/>
  <c r="C1243" i="13"/>
  <c r="H1243" i="13" s="1"/>
  <c r="J1242" i="13"/>
  <c r="E1242" i="13"/>
  <c r="D1242" i="13"/>
  <c r="C1242" i="13"/>
  <c r="H1242" i="13" s="1"/>
  <c r="J1241" i="13"/>
  <c r="F1241" i="13"/>
  <c r="D1241" i="13"/>
  <c r="E1241" i="13" s="1"/>
  <c r="C1241" i="13"/>
  <c r="H1241" i="13" s="1"/>
  <c r="J1240" i="13"/>
  <c r="E1240" i="13"/>
  <c r="D1240" i="13"/>
  <c r="C1240" i="13"/>
  <c r="H1240" i="13" s="1"/>
  <c r="J1239" i="13"/>
  <c r="D1239" i="13"/>
  <c r="E1239" i="13" s="1"/>
  <c r="C1239" i="13"/>
  <c r="H1239" i="13" s="1"/>
  <c r="J1238" i="13"/>
  <c r="G1238" i="13"/>
  <c r="D1238" i="13"/>
  <c r="E1238" i="13" s="1"/>
  <c r="C1238" i="13"/>
  <c r="H1238" i="13" s="1"/>
  <c r="J1237" i="13"/>
  <c r="D1237" i="13"/>
  <c r="E1237" i="13" s="1"/>
  <c r="C1237" i="13"/>
  <c r="J1236" i="13"/>
  <c r="E1236" i="13"/>
  <c r="D1236" i="13"/>
  <c r="C1236" i="13"/>
  <c r="H1236" i="13" s="1"/>
  <c r="J1235" i="13"/>
  <c r="I1235" i="13"/>
  <c r="D1235" i="13"/>
  <c r="E1235" i="13" s="1"/>
  <c r="C1235" i="13"/>
  <c r="H1235" i="13" s="1"/>
  <c r="J1234" i="13"/>
  <c r="D1234" i="13"/>
  <c r="E1234" i="13" s="1"/>
  <c r="C1234" i="13"/>
  <c r="H1234" i="13" s="1"/>
  <c r="J1233" i="13"/>
  <c r="D1233" i="13"/>
  <c r="E1233" i="13" s="1"/>
  <c r="C1233" i="13"/>
  <c r="H1233" i="13" s="1"/>
  <c r="J1232" i="13"/>
  <c r="D1232" i="13"/>
  <c r="E1232" i="13" s="1"/>
  <c r="C1232" i="13"/>
  <c r="H1232" i="13" s="1"/>
  <c r="J1231" i="13"/>
  <c r="I1231" i="13"/>
  <c r="G1231" i="13"/>
  <c r="F1231" i="13"/>
  <c r="D1231" i="13"/>
  <c r="E1231" i="13" s="1"/>
  <c r="C1231" i="13"/>
  <c r="H1231" i="13" s="1"/>
  <c r="J1230" i="13"/>
  <c r="D1230" i="13"/>
  <c r="E1230" i="13" s="1"/>
  <c r="C1230" i="13"/>
  <c r="H1230" i="13" s="1"/>
  <c r="J1229" i="13"/>
  <c r="I1229" i="13"/>
  <c r="G1229" i="13"/>
  <c r="D1229" i="13"/>
  <c r="E1229" i="13" s="1"/>
  <c r="C1229" i="13"/>
  <c r="H1229" i="13" s="1"/>
  <c r="J1228" i="13"/>
  <c r="G1228" i="13"/>
  <c r="F1228" i="13"/>
  <c r="E1228" i="13"/>
  <c r="D1228" i="13"/>
  <c r="C1228" i="13"/>
  <c r="H1228" i="13" s="1"/>
  <c r="J1227" i="13"/>
  <c r="F1227" i="13"/>
  <c r="D1227" i="13"/>
  <c r="E1227" i="13" s="1"/>
  <c r="C1227" i="13"/>
  <c r="H1227" i="13" s="1"/>
  <c r="J1226" i="13"/>
  <c r="E1226" i="13"/>
  <c r="D1226" i="13"/>
  <c r="C1226" i="13"/>
  <c r="H1226" i="13" s="1"/>
  <c r="J1225" i="13"/>
  <c r="F1225" i="13"/>
  <c r="D1225" i="13"/>
  <c r="E1225" i="13" s="1"/>
  <c r="C1225" i="13"/>
  <c r="H1225" i="13" s="1"/>
  <c r="J1224" i="13"/>
  <c r="E1224" i="13"/>
  <c r="D1224" i="13"/>
  <c r="C1224" i="13"/>
  <c r="H1224" i="13" s="1"/>
  <c r="J1223" i="13"/>
  <c r="I1223" i="13"/>
  <c r="F1223" i="13"/>
  <c r="D1223" i="13"/>
  <c r="E1223" i="13" s="1"/>
  <c r="C1223" i="13"/>
  <c r="H1223" i="13" s="1"/>
  <c r="J1222" i="13"/>
  <c r="D1222" i="13"/>
  <c r="E1222" i="13" s="1"/>
  <c r="C1222" i="13"/>
  <c r="J1221" i="13"/>
  <c r="D1221" i="13"/>
  <c r="E1221" i="13" s="1"/>
  <c r="C1221" i="13"/>
  <c r="H1221" i="13" s="1"/>
  <c r="J1220" i="13"/>
  <c r="G1220" i="13"/>
  <c r="E1220" i="13"/>
  <c r="D1220" i="13"/>
  <c r="C1220" i="13"/>
  <c r="H1220" i="13" s="1"/>
  <c r="J1219" i="13"/>
  <c r="I1219" i="13"/>
  <c r="D1219" i="13"/>
  <c r="E1219" i="13" s="1"/>
  <c r="C1219" i="13"/>
  <c r="H1219" i="13" s="1"/>
  <c r="J1218" i="13"/>
  <c r="D1218" i="13"/>
  <c r="E1218" i="13" s="1"/>
  <c r="C1218" i="13"/>
  <c r="H1218" i="13" s="1"/>
  <c r="J1217" i="13"/>
  <c r="D1217" i="13"/>
  <c r="E1217" i="13" s="1"/>
  <c r="C1217" i="13"/>
  <c r="H1217" i="13" s="1"/>
  <c r="J1216" i="13"/>
  <c r="D1216" i="13"/>
  <c r="E1216" i="13" s="1"/>
  <c r="C1216" i="13"/>
  <c r="H1216" i="13" s="1"/>
  <c r="J1215" i="13"/>
  <c r="G1215" i="13"/>
  <c r="D1215" i="13"/>
  <c r="E1215" i="13" s="1"/>
  <c r="C1215" i="13"/>
  <c r="H1215" i="13" s="1"/>
  <c r="J1214" i="13"/>
  <c r="G1214" i="13"/>
  <c r="D1214" i="13"/>
  <c r="E1214" i="13" s="1"/>
  <c r="C1214" i="13"/>
  <c r="H1214" i="13" s="1"/>
  <c r="J1213" i="13"/>
  <c r="I1213" i="13"/>
  <c r="G1213" i="13"/>
  <c r="F1213" i="13"/>
  <c r="D1213" i="13"/>
  <c r="E1213" i="13" s="1"/>
  <c r="C1213" i="13"/>
  <c r="H1213" i="13" s="1"/>
  <c r="J1212" i="13"/>
  <c r="F1212" i="13"/>
  <c r="D1212" i="13"/>
  <c r="E1212" i="13" s="1"/>
  <c r="C1212" i="13"/>
  <c r="H1212" i="13" s="1"/>
  <c r="J1211" i="13"/>
  <c r="D1211" i="13"/>
  <c r="E1211" i="13" s="1"/>
  <c r="C1211" i="13"/>
  <c r="J1210" i="13"/>
  <c r="E1210" i="13"/>
  <c r="D1210" i="13"/>
  <c r="C1210" i="13"/>
  <c r="H1210" i="13" s="1"/>
  <c r="J1209" i="13"/>
  <c r="D1209" i="13"/>
  <c r="E1209" i="13" s="1"/>
  <c r="C1209" i="13"/>
  <c r="J1208" i="13"/>
  <c r="E1208" i="13"/>
  <c r="D1208" i="13"/>
  <c r="C1208" i="13"/>
  <c r="H1208" i="13" s="1"/>
  <c r="J1207" i="13"/>
  <c r="I1207" i="13"/>
  <c r="F1207" i="13"/>
  <c r="D1207" i="13"/>
  <c r="E1207" i="13" s="1"/>
  <c r="C1207" i="13"/>
  <c r="H1207" i="13" s="1"/>
  <c r="J1206" i="13"/>
  <c r="D1206" i="13"/>
  <c r="E1206" i="13" s="1"/>
  <c r="C1206" i="13"/>
  <c r="H1206" i="13" s="1"/>
  <c r="J1205" i="13"/>
  <c r="I1205" i="13"/>
  <c r="F1205" i="13"/>
  <c r="D1205" i="13"/>
  <c r="E1205" i="13" s="1"/>
  <c r="C1205" i="13"/>
  <c r="H1205" i="13" s="1"/>
  <c r="J1204" i="13"/>
  <c r="G1204" i="13"/>
  <c r="E1204" i="13"/>
  <c r="D1204" i="13"/>
  <c r="C1204" i="13"/>
  <c r="H1204" i="13" s="1"/>
  <c r="J1203" i="13"/>
  <c r="I1203" i="13"/>
  <c r="F1203" i="13"/>
  <c r="D1203" i="13"/>
  <c r="E1203" i="13" s="1"/>
  <c r="C1203" i="13"/>
  <c r="H1203" i="13" s="1"/>
  <c r="J1202" i="13"/>
  <c r="D1202" i="13"/>
  <c r="E1202" i="13" s="1"/>
  <c r="C1202" i="13"/>
  <c r="H1202" i="13" s="1"/>
  <c r="J1201" i="13"/>
  <c r="F1201" i="13"/>
  <c r="D1201" i="13"/>
  <c r="E1201" i="13" s="1"/>
  <c r="C1201" i="13"/>
  <c r="H1201" i="13" s="1"/>
  <c r="J1200" i="13"/>
  <c r="D1200" i="13"/>
  <c r="E1200" i="13" s="1"/>
  <c r="C1200" i="13"/>
  <c r="H1200" i="13" s="1"/>
  <c r="J1199" i="13"/>
  <c r="G1199" i="13"/>
  <c r="D1199" i="13"/>
  <c r="E1199" i="13" s="1"/>
  <c r="C1199" i="13"/>
  <c r="H1199" i="13" s="1"/>
  <c r="J1198" i="13"/>
  <c r="G1198" i="13"/>
  <c r="D1198" i="13"/>
  <c r="E1198" i="13" s="1"/>
  <c r="C1198" i="13"/>
  <c r="H1198" i="13" s="1"/>
  <c r="J1197" i="13"/>
  <c r="G1197" i="13"/>
  <c r="D1197" i="13"/>
  <c r="E1197" i="13" s="1"/>
  <c r="C1197" i="13"/>
  <c r="H1197" i="13" s="1"/>
  <c r="J1196" i="13"/>
  <c r="F1196" i="13"/>
  <c r="D1196" i="13"/>
  <c r="E1196" i="13" s="1"/>
  <c r="C1196" i="13"/>
  <c r="H1196" i="13" s="1"/>
  <c r="J1195" i="13"/>
  <c r="D1195" i="13"/>
  <c r="E1195" i="13" s="1"/>
  <c r="C1195" i="13"/>
  <c r="H1195" i="13" s="1"/>
  <c r="J1194" i="13"/>
  <c r="E1194" i="13"/>
  <c r="D1194" i="13"/>
  <c r="C1194" i="13"/>
  <c r="H1194" i="13" s="1"/>
  <c r="J1193" i="13"/>
  <c r="D1193" i="13"/>
  <c r="E1193" i="13" s="1"/>
  <c r="C1193" i="13"/>
  <c r="H1193" i="13" s="1"/>
  <c r="J1192" i="13"/>
  <c r="E1192" i="13"/>
  <c r="D1192" i="13"/>
  <c r="C1192" i="13"/>
  <c r="H1192" i="13" s="1"/>
  <c r="J1191" i="13"/>
  <c r="D1191" i="13"/>
  <c r="E1191" i="13" s="1"/>
  <c r="C1191" i="13"/>
  <c r="J1190" i="13"/>
  <c r="G1190" i="13"/>
  <c r="D1190" i="13"/>
  <c r="E1190" i="13" s="1"/>
  <c r="C1190" i="13"/>
  <c r="H1190" i="13" s="1"/>
  <c r="J1189" i="13"/>
  <c r="I1189" i="13"/>
  <c r="F1189" i="13"/>
  <c r="D1189" i="13"/>
  <c r="E1189" i="13" s="1"/>
  <c r="C1189" i="13"/>
  <c r="H1189" i="13" s="1"/>
  <c r="J1188" i="13"/>
  <c r="E1188" i="13"/>
  <c r="D1188" i="13"/>
  <c r="C1188" i="13"/>
  <c r="J1187" i="13"/>
  <c r="I1187" i="13"/>
  <c r="F1187" i="13"/>
  <c r="D1187" i="13"/>
  <c r="E1187" i="13" s="1"/>
  <c r="C1187" i="13"/>
  <c r="H1187" i="13" s="1"/>
  <c r="J1186" i="13"/>
  <c r="D1186" i="13"/>
  <c r="E1186" i="13" s="1"/>
  <c r="C1186" i="13"/>
  <c r="H1186" i="13" s="1"/>
  <c r="J1185" i="13"/>
  <c r="F1185" i="13"/>
  <c r="D1185" i="13"/>
  <c r="E1185" i="13" s="1"/>
  <c r="C1185" i="13"/>
  <c r="H1185" i="13" s="1"/>
  <c r="J1184" i="13"/>
  <c r="D1184" i="13"/>
  <c r="E1184" i="13" s="1"/>
  <c r="C1184" i="13"/>
  <c r="H1184" i="13" s="1"/>
  <c r="J1183" i="13"/>
  <c r="I1183" i="13"/>
  <c r="G1183" i="13"/>
  <c r="F1183" i="13"/>
  <c r="D1183" i="13"/>
  <c r="E1183" i="13" s="1"/>
  <c r="C1183" i="13"/>
  <c r="H1183" i="13" s="1"/>
  <c r="J1182" i="13"/>
  <c r="D1182" i="13"/>
  <c r="E1182" i="13" s="1"/>
  <c r="C1182" i="13"/>
  <c r="H1182" i="13" s="1"/>
  <c r="J1181" i="13"/>
  <c r="G1181" i="13"/>
  <c r="D1181" i="13"/>
  <c r="E1181" i="13" s="1"/>
  <c r="C1181" i="13"/>
  <c r="H1181" i="13" s="1"/>
  <c r="J1180" i="13"/>
  <c r="G1180" i="13"/>
  <c r="F1180" i="13"/>
  <c r="D1180" i="13"/>
  <c r="E1180" i="13" s="1"/>
  <c r="C1180" i="13"/>
  <c r="H1180" i="13" s="1"/>
  <c r="J1179" i="13"/>
  <c r="F1179" i="13"/>
  <c r="D1179" i="13"/>
  <c r="E1179" i="13" s="1"/>
  <c r="C1179" i="13"/>
  <c r="H1179" i="13" s="1"/>
  <c r="J1178" i="13"/>
  <c r="E1178" i="13"/>
  <c r="D1178" i="13"/>
  <c r="C1178" i="13"/>
  <c r="H1178" i="13" s="1"/>
  <c r="J1177" i="13"/>
  <c r="F1177" i="13"/>
  <c r="D1177" i="13"/>
  <c r="E1177" i="13" s="1"/>
  <c r="C1177" i="13"/>
  <c r="H1177" i="13" s="1"/>
  <c r="J1176" i="13"/>
  <c r="E1176" i="13"/>
  <c r="D1176" i="13"/>
  <c r="C1176" i="13"/>
  <c r="H1176" i="13" s="1"/>
  <c r="J1175" i="13"/>
  <c r="D1175" i="13"/>
  <c r="E1175" i="13" s="1"/>
  <c r="C1175" i="13"/>
  <c r="H1175" i="13" s="1"/>
  <c r="J1174" i="13"/>
  <c r="G1174" i="13"/>
  <c r="D1174" i="13"/>
  <c r="E1174" i="13" s="1"/>
  <c r="C1174" i="13"/>
  <c r="H1174" i="13" s="1"/>
  <c r="J1173" i="13"/>
  <c r="D1173" i="13"/>
  <c r="E1173" i="13" s="1"/>
  <c r="C1173" i="13"/>
  <c r="J1172" i="13"/>
  <c r="E1172" i="13"/>
  <c r="D1172" i="13"/>
  <c r="C1172" i="13"/>
  <c r="H1172" i="13" s="1"/>
  <c r="J1171" i="13"/>
  <c r="I1171" i="13"/>
  <c r="D1171" i="13"/>
  <c r="E1171" i="13" s="1"/>
  <c r="C1171" i="13"/>
  <c r="H1171" i="13" s="1"/>
  <c r="J1170" i="13"/>
  <c r="D1170" i="13"/>
  <c r="E1170" i="13" s="1"/>
  <c r="C1170" i="13"/>
  <c r="H1170" i="13" s="1"/>
  <c r="J1169" i="13"/>
  <c r="D1169" i="13"/>
  <c r="E1169" i="13" s="1"/>
  <c r="C1169" i="13"/>
  <c r="H1169" i="13" s="1"/>
  <c r="J1168" i="13"/>
  <c r="D1168" i="13"/>
  <c r="E1168" i="13" s="1"/>
  <c r="C1168" i="13"/>
  <c r="H1168" i="13" s="1"/>
  <c r="J1167" i="13"/>
  <c r="I1167" i="13"/>
  <c r="G1167" i="13"/>
  <c r="F1167" i="13"/>
  <c r="D1167" i="13"/>
  <c r="E1167" i="13" s="1"/>
  <c r="C1167" i="13"/>
  <c r="H1167" i="13" s="1"/>
  <c r="J1166" i="13"/>
  <c r="D1166" i="13"/>
  <c r="E1166" i="13" s="1"/>
  <c r="C1166" i="13"/>
  <c r="H1166" i="13" s="1"/>
  <c r="J1165" i="13"/>
  <c r="I1165" i="13"/>
  <c r="G1165" i="13"/>
  <c r="D1165" i="13"/>
  <c r="E1165" i="13" s="1"/>
  <c r="C1165" i="13"/>
  <c r="H1165" i="13" s="1"/>
  <c r="J1164" i="13"/>
  <c r="G1164" i="13"/>
  <c r="F1164" i="13"/>
  <c r="D1164" i="13"/>
  <c r="E1164" i="13" s="1"/>
  <c r="C1164" i="13"/>
  <c r="H1164" i="13" s="1"/>
  <c r="J1163" i="13"/>
  <c r="F1163" i="13"/>
  <c r="D1163" i="13"/>
  <c r="E1163" i="13" s="1"/>
  <c r="C1163" i="13"/>
  <c r="H1163" i="13" s="1"/>
  <c r="J1162" i="13"/>
  <c r="E1162" i="13"/>
  <c r="D1162" i="13"/>
  <c r="C1162" i="13"/>
  <c r="H1162" i="13" s="1"/>
  <c r="J1161" i="13"/>
  <c r="F1161" i="13"/>
  <c r="D1161" i="13"/>
  <c r="E1161" i="13" s="1"/>
  <c r="C1161" i="13"/>
  <c r="H1161" i="13" s="1"/>
  <c r="J1160" i="13"/>
  <c r="E1160" i="13"/>
  <c r="D1160" i="13"/>
  <c r="C1160" i="13"/>
  <c r="H1160" i="13" s="1"/>
  <c r="J1159" i="13"/>
  <c r="I1159" i="13"/>
  <c r="F1159" i="13"/>
  <c r="D1159" i="13"/>
  <c r="E1159" i="13" s="1"/>
  <c r="C1159" i="13"/>
  <c r="H1159" i="13" s="1"/>
  <c r="J1158" i="13"/>
  <c r="G1158" i="13"/>
  <c r="D1158" i="13"/>
  <c r="E1158" i="13" s="1"/>
  <c r="C1158" i="13"/>
  <c r="H1158" i="13" s="1"/>
  <c r="J1157" i="13"/>
  <c r="I1157" i="13"/>
  <c r="G1157" i="13"/>
  <c r="F1157" i="13"/>
  <c r="D1157" i="13"/>
  <c r="E1157" i="13" s="1"/>
  <c r="C1157" i="13"/>
  <c r="H1157" i="13" s="1"/>
  <c r="J1156" i="13"/>
  <c r="G1156" i="13"/>
  <c r="F1156" i="13"/>
  <c r="D1156" i="13"/>
  <c r="E1156" i="13" s="1"/>
  <c r="C1156" i="13"/>
  <c r="H1156" i="13" s="1"/>
  <c r="J1155" i="13"/>
  <c r="F1155" i="13"/>
  <c r="D1155" i="13"/>
  <c r="E1155" i="13" s="1"/>
  <c r="C1155" i="13"/>
  <c r="H1155" i="13" s="1"/>
  <c r="J1154" i="13"/>
  <c r="E1154" i="13"/>
  <c r="D1154" i="13"/>
  <c r="C1154" i="13"/>
  <c r="H1154" i="13" s="1"/>
  <c r="J1153" i="13"/>
  <c r="F1153" i="13"/>
  <c r="D1153" i="13"/>
  <c r="E1153" i="13" s="1"/>
  <c r="C1153" i="13"/>
  <c r="H1153" i="13" s="1"/>
  <c r="J1152" i="13"/>
  <c r="E1152" i="13"/>
  <c r="D1152" i="13"/>
  <c r="C1152" i="13"/>
  <c r="J1151" i="13"/>
  <c r="I1151" i="13"/>
  <c r="F1151" i="13"/>
  <c r="D1151" i="13"/>
  <c r="E1151" i="13" s="1"/>
  <c r="C1151" i="13"/>
  <c r="H1151" i="13" s="1"/>
  <c r="J1150" i="13"/>
  <c r="G1150" i="13"/>
  <c r="D1150" i="13"/>
  <c r="E1150" i="13" s="1"/>
  <c r="C1150" i="13"/>
  <c r="H1150" i="13" s="1"/>
  <c r="J1149" i="13"/>
  <c r="I1149" i="13"/>
  <c r="G1149" i="13"/>
  <c r="F1149" i="13"/>
  <c r="D1149" i="13"/>
  <c r="E1149" i="13" s="1"/>
  <c r="C1149" i="13"/>
  <c r="H1149" i="13" s="1"/>
  <c r="J1148" i="13"/>
  <c r="G1148" i="13"/>
  <c r="F1148" i="13"/>
  <c r="D1148" i="13"/>
  <c r="E1148" i="13" s="1"/>
  <c r="C1148" i="13"/>
  <c r="H1148" i="13" s="1"/>
  <c r="J1147" i="13"/>
  <c r="F1147" i="13"/>
  <c r="D1147" i="13"/>
  <c r="E1147" i="13" s="1"/>
  <c r="C1147" i="13"/>
  <c r="H1147" i="13" s="1"/>
  <c r="J1146" i="13"/>
  <c r="G1146" i="13"/>
  <c r="D1146" i="13"/>
  <c r="E1146" i="13" s="1"/>
  <c r="C1146" i="13"/>
  <c r="J1145" i="13"/>
  <c r="F1145" i="13"/>
  <c r="D1145" i="13"/>
  <c r="E1145" i="13" s="1"/>
  <c r="C1145" i="13"/>
  <c r="H1145" i="13" s="1"/>
  <c r="J1144" i="13"/>
  <c r="D1144" i="13"/>
  <c r="E1144" i="13" s="1"/>
  <c r="C1144" i="13"/>
  <c r="J1143" i="13"/>
  <c r="I1143" i="13"/>
  <c r="G1143" i="13"/>
  <c r="F1143" i="13"/>
  <c r="D1143" i="13"/>
  <c r="E1143" i="13" s="1"/>
  <c r="C1143" i="13"/>
  <c r="H1143" i="13" s="1"/>
  <c r="J1142" i="13"/>
  <c r="D1142" i="13"/>
  <c r="E1142" i="13" s="1"/>
  <c r="C1142" i="13"/>
  <c r="J1141" i="13"/>
  <c r="I1141" i="13"/>
  <c r="G1141" i="13"/>
  <c r="F1141" i="13"/>
  <c r="D1141" i="13"/>
  <c r="E1141" i="13" s="1"/>
  <c r="C1141" i="13"/>
  <c r="H1141" i="13" s="1"/>
  <c r="J1140" i="13"/>
  <c r="G1140" i="13"/>
  <c r="F1140" i="13"/>
  <c r="D1140" i="13"/>
  <c r="E1140" i="13" s="1"/>
  <c r="C1140" i="13"/>
  <c r="H1140" i="13" s="1"/>
  <c r="J1139" i="13"/>
  <c r="F1139" i="13"/>
  <c r="D1139" i="13"/>
  <c r="E1139" i="13" s="1"/>
  <c r="C1139" i="13"/>
  <c r="H1139" i="13" s="1"/>
  <c r="J1138" i="13"/>
  <c r="E1138" i="13"/>
  <c r="D1138" i="13"/>
  <c r="C1138" i="13"/>
  <c r="G1138" i="13" s="1"/>
  <c r="J1137" i="13"/>
  <c r="F1137" i="13"/>
  <c r="D1137" i="13"/>
  <c r="E1137" i="13" s="1"/>
  <c r="C1137" i="13"/>
  <c r="H1137" i="13" s="1"/>
  <c r="J1136" i="13"/>
  <c r="E1136" i="13"/>
  <c r="D1136" i="13"/>
  <c r="C1136" i="13"/>
  <c r="J1135" i="13"/>
  <c r="I1135" i="13"/>
  <c r="F1135" i="13"/>
  <c r="D1135" i="13"/>
  <c r="E1135" i="13" s="1"/>
  <c r="C1135" i="13"/>
  <c r="H1135" i="13" s="1"/>
  <c r="J1134" i="13"/>
  <c r="E1134" i="13"/>
  <c r="D1134" i="13"/>
  <c r="C1134" i="13"/>
  <c r="J1133" i="13"/>
  <c r="D1133" i="13"/>
  <c r="E1133" i="13" s="1"/>
  <c r="C1133" i="13"/>
  <c r="H1133" i="13" s="1"/>
  <c r="J1132" i="13"/>
  <c r="G1132" i="13"/>
  <c r="E1132" i="13"/>
  <c r="D1132" i="13"/>
  <c r="C1132" i="13"/>
  <c r="H1132" i="13" s="1"/>
  <c r="J1131" i="13"/>
  <c r="I1131" i="13"/>
  <c r="D1131" i="13"/>
  <c r="E1131" i="13" s="1"/>
  <c r="C1131" i="13"/>
  <c r="H1131" i="13" s="1"/>
  <c r="J1130" i="13"/>
  <c r="E1130" i="13"/>
  <c r="D1130" i="13"/>
  <c r="C1130" i="13"/>
  <c r="G1130" i="13" s="1"/>
  <c r="J1129" i="13"/>
  <c r="F1129" i="13"/>
  <c r="D1129" i="13"/>
  <c r="E1129" i="13" s="1"/>
  <c r="C1129" i="13"/>
  <c r="H1129" i="13" s="1"/>
  <c r="J1128" i="13"/>
  <c r="E1128" i="13"/>
  <c r="D1128" i="13"/>
  <c r="C1128" i="13"/>
  <c r="J1127" i="13"/>
  <c r="I1127" i="13"/>
  <c r="F1127" i="13"/>
  <c r="D1127" i="13"/>
  <c r="E1127" i="13" s="1"/>
  <c r="C1127" i="13"/>
  <c r="H1127" i="13" s="1"/>
  <c r="J1126" i="13"/>
  <c r="E1126" i="13"/>
  <c r="D1126" i="13"/>
  <c r="C1126" i="13"/>
  <c r="J1125" i="13"/>
  <c r="D1125" i="13"/>
  <c r="E1125" i="13" s="1"/>
  <c r="C1125" i="13"/>
  <c r="H1125" i="13" s="1"/>
  <c r="J1124" i="13"/>
  <c r="G1124" i="13"/>
  <c r="E1124" i="13"/>
  <c r="D1124" i="13"/>
  <c r="C1124" i="13"/>
  <c r="H1124" i="13" s="1"/>
  <c r="J1123" i="13"/>
  <c r="I1123" i="13"/>
  <c r="D1123" i="13"/>
  <c r="E1123" i="13" s="1"/>
  <c r="C1123" i="13"/>
  <c r="H1123" i="13" s="1"/>
  <c r="J1122" i="13"/>
  <c r="D1122" i="13"/>
  <c r="E1122" i="13" s="1"/>
  <c r="C1122" i="13"/>
  <c r="J1121" i="13"/>
  <c r="D1121" i="13"/>
  <c r="E1121" i="13" s="1"/>
  <c r="C1121" i="13"/>
  <c r="H1121" i="13" s="1"/>
  <c r="J1120" i="13"/>
  <c r="D1120" i="13"/>
  <c r="E1120" i="13" s="1"/>
  <c r="C1120" i="13"/>
  <c r="J1119" i="13"/>
  <c r="G1119" i="13"/>
  <c r="F1119" i="13"/>
  <c r="D1119" i="13"/>
  <c r="E1119" i="13" s="1"/>
  <c r="C1119" i="13"/>
  <c r="H1119" i="13" s="1"/>
  <c r="J1118" i="13"/>
  <c r="E1118" i="13"/>
  <c r="D1118" i="13"/>
  <c r="C1118" i="13"/>
  <c r="G1118" i="13" s="1"/>
  <c r="J1117" i="13"/>
  <c r="D1117" i="13"/>
  <c r="E1117" i="13" s="1"/>
  <c r="C1117" i="13"/>
  <c r="H1117" i="13" s="1"/>
  <c r="J1116" i="13"/>
  <c r="G1116" i="13"/>
  <c r="E1116" i="13"/>
  <c r="D1116" i="13"/>
  <c r="C1116" i="13"/>
  <c r="H1116" i="13" s="1"/>
  <c r="J1115" i="13"/>
  <c r="I1115" i="13"/>
  <c r="D1115" i="13"/>
  <c r="E1115" i="13" s="1"/>
  <c r="C1115" i="13"/>
  <c r="H1115" i="13" s="1"/>
  <c r="J1114" i="13"/>
  <c r="D1114" i="13"/>
  <c r="E1114" i="13" s="1"/>
  <c r="C1114" i="13"/>
  <c r="J1113" i="13"/>
  <c r="D1113" i="13"/>
  <c r="E1113" i="13" s="1"/>
  <c r="C1113" i="13"/>
  <c r="H1113" i="13" s="1"/>
  <c r="J1112" i="13"/>
  <c r="D1112" i="13"/>
  <c r="E1112" i="13" s="1"/>
  <c r="C1112" i="13"/>
  <c r="J1111" i="13"/>
  <c r="G1111" i="13"/>
  <c r="F1111" i="13"/>
  <c r="D1111" i="13"/>
  <c r="E1111" i="13" s="1"/>
  <c r="C1111" i="13"/>
  <c r="H1111" i="13" s="1"/>
  <c r="J1110" i="13"/>
  <c r="D1110" i="13"/>
  <c r="E1110" i="13" s="1"/>
  <c r="C1110" i="13"/>
  <c r="G1110" i="13" s="1"/>
  <c r="J1109" i="13"/>
  <c r="I1109" i="13"/>
  <c r="G1109" i="13"/>
  <c r="F1109" i="13"/>
  <c r="D1109" i="13"/>
  <c r="E1109" i="13" s="1"/>
  <c r="C1109" i="13"/>
  <c r="H1109" i="13" s="1"/>
  <c r="J1108" i="13"/>
  <c r="F1108" i="13"/>
  <c r="D1108" i="13"/>
  <c r="E1108" i="13" s="1"/>
  <c r="C1108" i="13"/>
  <c r="H1108" i="13" s="1"/>
  <c r="J1107" i="13"/>
  <c r="D1107" i="13"/>
  <c r="E1107" i="13" s="1"/>
  <c r="C1107" i="13"/>
  <c r="J1106" i="13"/>
  <c r="E1106" i="13"/>
  <c r="D1106" i="13"/>
  <c r="C1106" i="13"/>
  <c r="J1105" i="13"/>
  <c r="D1105" i="13"/>
  <c r="E1105" i="13" s="1"/>
  <c r="C1105" i="13"/>
  <c r="J1104" i="13"/>
  <c r="E1104" i="13"/>
  <c r="D1104" i="13"/>
  <c r="C1104" i="13"/>
  <c r="J1103" i="13"/>
  <c r="I1103" i="13"/>
  <c r="F1103" i="13"/>
  <c r="D1103" i="13"/>
  <c r="E1103" i="13" s="1"/>
  <c r="C1103" i="13"/>
  <c r="H1103" i="13" s="1"/>
  <c r="J1102" i="13"/>
  <c r="G1102" i="13"/>
  <c r="D1102" i="13"/>
  <c r="E1102" i="13" s="1"/>
  <c r="C1102" i="13"/>
  <c r="J1101" i="13"/>
  <c r="I1101" i="13"/>
  <c r="G1101" i="13"/>
  <c r="F1101" i="13"/>
  <c r="D1101" i="13"/>
  <c r="E1101" i="13" s="1"/>
  <c r="C1101" i="13"/>
  <c r="H1101" i="13" s="1"/>
  <c r="J1100" i="13"/>
  <c r="F1100" i="13"/>
  <c r="D1100" i="13"/>
  <c r="E1100" i="13" s="1"/>
  <c r="C1100" i="13"/>
  <c r="H1100" i="13" s="1"/>
  <c r="J1099" i="13"/>
  <c r="D1099" i="13"/>
  <c r="E1099" i="13" s="1"/>
  <c r="C1099" i="13"/>
  <c r="J1098" i="13"/>
  <c r="G1098" i="13"/>
  <c r="D1098" i="13"/>
  <c r="E1098" i="13" s="1"/>
  <c r="C1098" i="13"/>
  <c r="J1097" i="13"/>
  <c r="D1097" i="13"/>
  <c r="E1097" i="13" s="1"/>
  <c r="C1097" i="13"/>
  <c r="H1097" i="13" s="1"/>
  <c r="J1096" i="13"/>
  <c r="D1096" i="13"/>
  <c r="E1096" i="13" s="1"/>
  <c r="C1096" i="13"/>
  <c r="J1095" i="13"/>
  <c r="G1095" i="13"/>
  <c r="D1095" i="13"/>
  <c r="E1095" i="13" s="1"/>
  <c r="C1095" i="13"/>
  <c r="H1095" i="13" s="1"/>
  <c r="J1094" i="13"/>
  <c r="D1094" i="13"/>
  <c r="E1094" i="13" s="1"/>
  <c r="C1094" i="13"/>
  <c r="G1094" i="13" s="1"/>
  <c r="J1093" i="13"/>
  <c r="I1093" i="13"/>
  <c r="G1093" i="13"/>
  <c r="F1093" i="13"/>
  <c r="D1093" i="13"/>
  <c r="E1093" i="13" s="1"/>
  <c r="C1093" i="13"/>
  <c r="H1093" i="13" s="1"/>
  <c r="J1092" i="13"/>
  <c r="E1092" i="13"/>
  <c r="D1092" i="13"/>
  <c r="C1092" i="13"/>
  <c r="H1092" i="13" s="1"/>
  <c r="J1091" i="13"/>
  <c r="I1091" i="13"/>
  <c r="F1091" i="13"/>
  <c r="D1091" i="13"/>
  <c r="E1091" i="13" s="1"/>
  <c r="C1091" i="13"/>
  <c r="H1091" i="13" s="1"/>
  <c r="J1090" i="13"/>
  <c r="E1090" i="13"/>
  <c r="D1090" i="13"/>
  <c r="C1090" i="13"/>
  <c r="G1090" i="13" s="1"/>
  <c r="J1089" i="13"/>
  <c r="I1089" i="13"/>
  <c r="D1089" i="13"/>
  <c r="E1089" i="13" s="1"/>
  <c r="C1089" i="13"/>
  <c r="H1089" i="13" s="1"/>
  <c r="J1088" i="13"/>
  <c r="D1088" i="13"/>
  <c r="E1088" i="13" s="1"/>
  <c r="C1088" i="13"/>
  <c r="J1087" i="13"/>
  <c r="G1087" i="13"/>
  <c r="D1087" i="13"/>
  <c r="E1087" i="13" s="1"/>
  <c r="C1087" i="13"/>
  <c r="H1087" i="13" s="1"/>
  <c r="J1086" i="13"/>
  <c r="E1086" i="13"/>
  <c r="D1086" i="13"/>
  <c r="C1086" i="13"/>
  <c r="G1086" i="13" s="1"/>
  <c r="J1085" i="13"/>
  <c r="D1085" i="13"/>
  <c r="E1085" i="13" s="1"/>
  <c r="C1085" i="13"/>
  <c r="H1085" i="13" s="1"/>
  <c r="J1084" i="13"/>
  <c r="G1084" i="13"/>
  <c r="D1084" i="13"/>
  <c r="E1084" i="13" s="1"/>
  <c r="C1084" i="13"/>
  <c r="H1084" i="13" s="1"/>
  <c r="J1083" i="13"/>
  <c r="D1083" i="13"/>
  <c r="E1083" i="13" s="1"/>
  <c r="C1083" i="13"/>
  <c r="J1082" i="13"/>
  <c r="E1082" i="13"/>
  <c r="D1082" i="13"/>
  <c r="C1082" i="13"/>
  <c r="G1082" i="13" s="1"/>
  <c r="J1081" i="13"/>
  <c r="I1081" i="13"/>
  <c r="D1081" i="13"/>
  <c r="E1081" i="13" s="1"/>
  <c r="C1081" i="13"/>
  <c r="H1081" i="13" s="1"/>
  <c r="J1080" i="13"/>
  <c r="D1080" i="13"/>
  <c r="E1080" i="13" s="1"/>
  <c r="C1080" i="13"/>
  <c r="J1079" i="13"/>
  <c r="G1079" i="13"/>
  <c r="D1079" i="13"/>
  <c r="E1079" i="13" s="1"/>
  <c r="C1079" i="13"/>
  <c r="H1079" i="13" s="1"/>
  <c r="J1078" i="13"/>
  <c r="D1078" i="13"/>
  <c r="E1078" i="13" s="1"/>
  <c r="C1078" i="13"/>
  <c r="J1077" i="13"/>
  <c r="I1077" i="13"/>
  <c r="G1077" i="13"/>
  <c r="F1077" i="13"/>
  <c r="D1077" i="13"/>
  <c r="E1077" i="13" s="1"/>
  <c r="C1077" i="13"/>
  <c r="H1077" i="13" s="1"/>
  <c r="J1076" i="13"/>
  <c r="E1076" i="13"/>
  <c r="D1076" i="13"/>
  <c r="C1076" i="13"/>
  <c r="H1076" i="13" s="1"/>
  <c r="J1075" i="13"/>
  <c r="I1075" i="13"/>
  <c r="F1075" i="13"/>
  <c r="D1075" i="13"/>
  <c r="E1075" i="13" s="1"/>
  <c r="C1075" i="13"/>
  <c r="H1075" i="13" s="1"/>
  <c r="J1074" i="13"/>
  <c r="E1074" i="13"/>
  <c r="D1074" i="13"/>
  <c r="C1074" i="13"/>
  <c r="G1074" i="13" s="1"/>
  <c r="J1073" i="13"/>
  <c r="I1073" i="13"/>
  <c r="D1073" i="13"/>
  <c r="E1073" i="13" s="1"/>
  <c r="C1073" i="13"/>
  <c r="H1073" i="13" s="1"/>
  <c r="J1072" i="13"/>
  <c r="D1072" i="13"/>
  <c r="E1072" i="13" s="1"/>
  <c r="C1072" i="13"/>
  <c r="J1071" i="13"/>
  <c r="G1071" i="13"/>
  <c r="D1071" i="13"/>
  <c r="E1071" i="13" s="1"/>
  <c r="C1071" i="13"/>
  <c r="H1071" i="13" s="1"/>
  <c r="J1070" i="13"/>
  <c r="D1070" i="13"/>
  <c r="E1070" i="13" s="1"/>
  <c r="C1070" i="13"/>
  <c r="J1069" i="13"/>
  <c r="I1069" i="13"/>
  <c r="G1069" i="13"/>
  <c r="F1069" i="13"/>
  <c r="D1069" i="13"/>
  <c r="E1069" i="13" s="1"/>
  <c r="C1069" i="13"/>
  <c r="H1069" i="13" s="1"/>
  <c r="J1068" i="13"/>
  <c r="D1068" i="13"/>
  <c r="E1068" i="13" s="1"/>
  <c r="C1068" i="13"/>
  <c r="G1068" i="13" s="1"/>
  <c r="J1067" i="13"/>
  <c r="F1067" i="13"/>
  <c r="D1067" i="13"/>
  <c r="E1067" i="13" s="1"/>
  <c r="C1067" i="13"/>
  <c r="H1067" i="13" s="1"/>
  <c r="J1066" i="13"/>
  <c r="E1066" i="13"/>
  <c r="D1066" i="13"/>
  <c r="C1066" i="13"/>
  <c r="G1066" i="13" s="1"/>
  <c r="J1065" i="13"/>
  <c r="I1065" i="13"/>
  <c r="F1065" i="13"/>
  <c r="D1065" i="13"/>
  <c r="E1065" i="13" s="1"/>
  <c r="C1065" i="13"/>
  <c r="H1065" i="13" s="1"/>
  <c r="J1064" i="13"/>
  <c r="D1064" i="13"/>
  <c r="E1064" i="13" s="1"/>
  <c r="C1064" i="13"/>
  <c r="J1063" i="13"/>
  <c r="G1063" i="13"/>
  <c r="D1063" i="13"/>
  <c r="E1063" i="13" s="1"/>
  <c r="C1063" i="13"/>
  <c r="H1063" i="13" s="1"/>
  <c r="J1062" i="13"/>
  <c r="E1062" i="13"/>
  <c r="D1062" i="13"/>
  <c r="C1062" i="13"/>
  <c r="G1062" i="13" s="1"/>
  <c r="J1061" i="13"/>
  <c r="I1061" i="13"/>
  <c r="D1061" i="13"/>
  <c r="E1061" i="13" s="1"/>
  <c r="C1061" i="13"/>
  <c r="H1061" i="13" s="1"/>
  <c r="J1060" i="13"/>
  <c r="E1060" i="13"/>
  <c r="D1060" i="13"/>
  <c r="C1060" i="13"/>
  <c r="G1060" i="13" s="1"/>
  <c r="J1059" i="13"/>
  <c r="I1059" i="13"/>
  <c r="F1059" i="13"/>
  <c r="D1059" i="13"/>
  <c r="E1059" i="13" s="1"/>
  <c r="C1059" i="13"/>
  <c r="H1059" i="13" s="1"/>
  <c r="J1058" i="13"/>
  <c r="D1058" i="13"/>
  <c r="E1058" i="13" s="1"/>
  <c r="C1058" i="13"/>
  <c r="J1057" i="13"/>
  <c r="I1057" i="13"/>
  <c r="D1057" i="13"/>
  <c r="E1057" i="13" s="1"/>
  <c r="C1057" i="13"/>
  <c r="F1057" i="13" s="1"/>
  <c r="J1056" i="13"/>
  <c r="D1056" i="13"/>
  <c r="E1056" i="13" s="1"/>
  <c r="C1056" i="13"/>
  <c r="J1055" i="13"/>
  <c r="I1055" i="13"/>
  <c r="G1055" i="13"/>
  <c r="F1055" i="13"/>
  <c r="D1055" i="13"/>
  <c r="E1055" i="13" s="1"/>
  <c r="C1055" i="13"/>
  <c r="H1055" i="13" s="1"/>
  <c r="J1054" i="13"/>
  <c r="E1054" i="13"/>
  <c r="D1054" i="13"/>
  <c r="C1054" i="13"/>
  <c r="G1054" i="13" s="1"/>
  <c r="J1053" i="13"/>
  <c r="I1053" i="13"/>
  <c r="F1053" i="13"/>
  <c r="D1053" i="13"/>
  <c r="E1053" i="13" s="1"/>
  <c r="C1053" i="13"/>
  <c r="H1053" i="13" s="1"/>
  <c r="J1052" i="13"/>
  <c r="E1052" i="13"/>
  <c r="D1052" i="13"/>
  <c r="C1052" i="13"/>
  <c r="J1051" i="13"/>
  <c r="I1051" i="13"/>
  <c r="E1051" i="13"/>
  <c r="D1051" i="13"/>
  <c r="C1051" i="13"/>
  <c r="H1051" i="13" s="1"/>
  <c r="J1050" i="13"/>
  <c r="D1050" i="13"/>
  <c r="E1050" i="13" s="1"/>
  <c r="C1050" i="13"/>
  <c r="G1050" i="13" s="1"/>
  <c r="J1049" i="13"/>
  <c r="D1049" i="13"/>
  <c r="E1049" i="13" s="1"/>
  <c r="C1049" i="13"/>
  <c r="J1048" i="13"/>
  <c r="E1048" i="13"/>
  <c r="D1048" i="13"/>
  <c r="C1048" i="13"/>
  <c r="G1048" i="13" s="1"/>
  <c r="J1047" i="13"/>
  <c r="F1047" i="13"/>
  <c r="D1047" i="13"/>
  <c r="E1047" i="13" s="1"/>
  <c r="C1047" i="13"/>
  <c r="H1047" i="13" s="1"/>
  <c r="J1046" i="13"/>
  <c r="I1046" i="13"/>
  <c r="E1046" i="13"/>
  <c r="D1046" i="13"/>
  <c r="C1046" i="13"/>
  <c r="G1046" i="13" s="1"/>
  <c r="J1045" i="13"/>
  <c r="I1045" i="13"/>
  <c r="F1045" i="13"/>
  <c r="D1045" i="13"/>
  <c r="E1045" i="13" s="1"/>
  <c r="C1045" i="13"/>
  <c r="H1045" i="13" s="1"/>
  <c r="J1044" i="13"/>
  <c r="F1044" i="13"/>
  <c r="D1044" i="13"/>
  <c r="E1044" i="13" s="1"/>
  <c r="C1044" i="13"/>
  <c r="G1044" i="13" s="1"/>
  <c r="J1043" i="13"/>
  <c r="D1043" i="13"/>
  <c r="E1043" i="13" s="1"/>
  <c r="C1043" i="13"/>
  <c r="J1042" i="13"/>
  <c r="E1042" i="13"/>
  <c r="D1042" i="13"/>
  <c r="C1042" i="13"/>
  <c r="J1041" i="13"/>
  <c r="I1041" i="13"/>
  <c r="F1041" i="13"/>
  <c r="D1041" i="13"/>
  <c r="E1041" i="13" s="1"/>
  <c r="C1041" i="13"/>
  <c r="J1040" i="13"/>
  <c r="D1040" i="13"/>
  <c r="E1040" i="13" s="1"/>
  <c r="C1040" i="13"/>
  <c r="G1040" i="13" s="1"/>
  <c r="J1039" i="13"/>
  <c r="I1039" i="13"/>
  <c r="G1039" i="13"/>
  <c r="F1039" i="13"/>
  <c r="D1039" i="13"/>
  <c r="E1039" i="13" s="1"/>
  <c r="C1039" i="13"/>
  <c r="H1039" i="13" s="1"/>
  <c r="J1038" i="13"/>
  <c r="E1038" i="13"/>
  <c r="D1038" i="13"/>
  <c r="C1038" i="13"/>
  <c r="I1038" i="13" s="1"/>
  <c r="J1037" i="13"/>
  <c r="I1037" i="13"/>
  <c r="F1037" i="13"/>
  <c r="D1037" i="13"/>
  <c r="E1037" i="13" s="1"/>
  <c r="C1037" i="13"/>
  <c r="H1037" i="13" s="1"/>
  <c r="J1036" i="13"/>
  <c r="E1036" i="13"/>
  <c r="D1036" i="13"/>
  <c r="C1036" i="13"/>
  <c r="G1036" i="13" s="1"/>
  <c r="J1035" i="13"/>
  <c r="I1035" i="13"/>
  <c r="G1035" i="13"/>
  <c r="F1035" i="13"/>
  <c r="D1035" i="13"/>
  <c r="E1035" i="13" s="1"/>
  <c r="C1035" i="13"/>
  <c r="H1035" i="13" s="1"/>
  <c r="J1034" i="13"/>
  <c r="D1034" i="13"/>
  <c r="E1034" i="13" s="1"/>
  <c r="C1034" i="13"/>
  <c r="H1034" i="13" s="1"/>
  <c r="J1033" i="13"/>
  <c r="E1033" i="13"/>
  <c r="D1033" i="13"/>
  <c r="C1033" i="13"/>
  <c r="H1033" i="13" s="1"/>
  <c r="J1032" i="13"/>
  <c r="G1032" i="13"/>
  <c r="D1032" i="13"/>
  <c r="E1032" i="13" s="1"/>
  <c r="C1032" i="13"/>
  <c r="H1032" i="13" s="1"/>
  <c r="J1031" i="13"/>
  <c r="F1031" i="13"/>
  <c r="D1031" i="13"/>
  <c r="E1031" i="13" s="1"/>
  <c r="C1031" i="13"/>
  <c r="H1031" i="13" s="1"/>
  <c r="J1030" i="13"/>
  <c r="I1030" i="13"/>
  <c r="G1030" i="13"/>
  <c r="D1030" i="13"/>
  <c r="E1030" i="13" s="1"/>
  <c r="C1030" i="13"/>
  <c r="H1030" i="13" s="1"/>
  <c r="J1029" i="13"/>
  <c r="E1029" i="13"/>
  <c r="D1029" i="13"/>
  <c r="C1029" i="13"/>
  <c r="H1029" i="13" s="1"/>
  <c r="J1028" i="13"/>
  <c r="E1028" i="13"/>
  <c r="D1028" i="13"/>
  <c r="C1028" i="13"/>
  <c r="H1028" i="13" s="1"/>
  <c r="J1027" i="13"/>
  <c r="I1027" i="13"/>
  <c r="F1027" i="13"/>
  <c r="D1027" i="13"/>
  <c r="E1027" i="13" s="1"/>
  <c r="C1027" i="13"/>
  <c r="H1027" i="13" s="1"/>
  <c r="J1026" i="13"/>
  <c r="D1026" i="13"/>
  <c r="E1026" i="13" s="1"/>
  <c r="C1026" i="13"/>
  <c r="H1026" i="13" s="1"/>
  <c r="J1025" i="13"/>
  <c r="E1025" i="13"/>
  <c r="D1025" i="13"/>
  <c r="C1025" i="13"/>
  <c r="H1025" i="13" s="1"/>
  <c r="J1024" i="13"/>
  <c r="G1024" i="13"/>
  <c r="D1024" i="13"/>
  <c r="E1024" i="13" s="1"/>
  <c r="C1024" i="13"/>
  <c r="H1024" i="13" s="1"/>
  <c r="J1023" i="13"/>
  <c r="I1023" i="13"/>
  <c r="F1023" i="13"/>
  <c r="D1023" i="13"/>
  <c r="E1023" i="13" s="1"/>
  <c r="C1023" i="13"/>
  <c r="H1023" i="13" s="1"/>
  <c r="J1022" i="13"/>
  <c r="E1022" i="13"/>
  <c r="D1022" i="13"/>
  <c r="C1022" i="13"/>
  <c r="H1022" i="13" s="1"/>
  <c r="J1021" i="13"/>
  <c r="I1021" i="13"/>
  <c r="F1021" i="13"/>
  <c r="D1021" i="13"/>
  <c r="E1021" i="13" s="1"/>
  <c r="C1021" i="13"/>
  <c r="H1021" i="13" s="1"/>
  <c r="J1020" i="13"/>
  <c r="D1020" i="13"/>
  <c r="E1020" i="13" s="1"/>
  <c r="C1020" i="13"/>
  <c r="H1020" i="13" s="1"/>
  <c r="J1019" i="13"/>
  <c r="E1019" i="13"/>
  <c r="D1019" i="13"/>
  <c r="C1019" i="13"/>
  <c r="J1018" i="13"/>
  <c r="E1018" i="13"/>
  <c r="D1018" i="13"/>
  <c r="C1018" i="13"/>
  <c r="H1018" i="13" s="1"/>
  <c r="J1017" i="13"/>
  <c r="I1017" i="13"/>
  <c r="D1017" i="13"/>
  <c r="E1017" i="13" s="1"/>
  <c r="C1017" i="13"/>
  <c r="H1017" i="13" s="1"/>
  <c r="J1016" i="13"/>
  <c r="E1016" i="13"/>
  <c r="D1016" i="13"/>
  <c r="C1016" i="13"/>
  <c r="J1015" i="13"/>
  <c r="I1015" i="13"/>
  <c r="E1015" i="13"/>
  <c r="D1015" i="13"/>
  <c r="C1015" i="13"/>
  <c r="J1014" i="13"/>
  <c r="G1014" i="13"/>
  <c r="D1014" i="13"/>
  <c r="E1014" i="13" s="1"/>
  <c r="C1014" i="13"/>
  <c r="H1014" i="13" s="1"/>
  <c r="J1013" i="13"/>
  <c r="G1013" i="13"/>
  <c r="F1013" i="13"/>
  <c r="D1013" i="13"/>
  <c r="E1013" i="13" s="1"/>
  <c r="C1013" i="13"/>
  <c r="H1013" i="13" s="1"/>
  <c r="J1012" i="13"/>
  <c r="D1012" i="13"/>
  <c r="E1012" i="13" s="1"/>
  <c r="C1012" i="13"/>
  <c r="H1012" i="13" s="1"/>
  <c r="J1011" i="13"/>
  <c r="I1011" i="13"/>
  <c r="G1011" i="13"/>
  <c r="F1011" i="13"/>
  <c r="D1011" i="13"/>
  <c r="E1011" i="13" s="1"/>
  <c r="C1011" i="13"/>
  <c r="H1011" i="13" s="1"/>
  <c r="J1010" i="13"/>
  <c r="D1010" i="13"/>
  <c r="E1010" i="13" s="1"/>
  <c r="C1010" i="13"/>
  <c r="H1010" i="13" s="1"/>
  <c r="J1009" i="13"/>
  <c r="F1009" i="13"/>
  <c r="D1009" i="13"/>
  <c r="E1009" i="13" s="1"/>
  <c r="C1009" i="13"/>
  <c r="J1008" i="13"/>
  <c r="G1008" i="13"/>
  <c r="D1008" i="13"/>
  <c r="E1008" i="13" s="1"/>
  <c r="C1008" i="13"/>
  <c r="H1008" i="13" s="1"/>
  <c r="J1007" i="13"/>
  <c r="F1007" i="13"/>
  <c r="D1007" i="13"/>
  <c r="E1007" i="13" s="1"/>
  <c r="C1007" i="13"/>
  <c r="J1006" i="13"/>
  <c r="G1006" i="13"/>
  <c r="D1006" i="13"/>
  <c r="E1006" i="13" s="1"/>
  <c r="C1006" i="13"/>
  <c r="H1006" i="13" s="1"/>
  <c r="J1005" i="13"/>
  <c r="G1005" i="13"/>
  <c r="F1005" i="13"/>
  <c r="D1005" i="13"/>
  <c r="E1005" i="13" s="1"/>
  <c r="C1005" i="13"/>
  <c r="H1005" i="13" s="1"/>
  <c r="J1004" i="13"/>
  <c r="D1004" i="13"/>
  <c r="E1004" i="13" s="1"/>
  <c r="C1004" i="13"/>
  <c r="H1004" i="13" s="1"/>
  <c r="J1003" i="13"/>
  <c r="I1003" i="13"/>
  <c r="G1003" i="13"/>
  <c r="F1003" i="13"/>
  <c r="D1003" i="13"/>
  <c r="E1003" i="13" s="1"/>
  <c r="C1003" i="13"/>
  <c r="H1003" i="13" s="1"/>
  <c r="J1002" i="13"/>
  <c r="D1002" i="13"/>
  <c r="E1002" i="13" s="1"/>
  <c r="C1002" i="13"/>
  <c r="H1002" i="13" s="1"/>
  <c r="J1001" i="13"/>
  <c r="D1001" i="13"/>
  <c r="E1001" i="13" s="1"/>
  <c r="C1001" i="13"/>
  <c r="J1000" i="13"/>
  <c r="G1000" i="13"/>
  <c r="D1000" i="13"/>
  <c r="E1000" i="13" s="1"/>
  <c r="C1000" i="13"/>
  <c r="H1000" i="13" s="1"/>
  <c r="J999" i="13"/>
  <c r="D999" i="13"/>
  <c r="E999" i="13" s="1"/>
  <c r="C999" i="13"/>
  <c r="J998" i="13"/>
  <c r="G998" i="13"/>
  <c r="D998" i="13"/>
  <c r="E998" i="13" s="1"/>
  <c r="C998" i="13"/>
  <c r="H998" i="13" s="1"/>
  <c r="J997" i="13"/>
  <c r="G997" i="13"/>
  <c r="F997" i="13"/>
  <c r="D997" i="13"/>
  <c r="E997" i="13" s="1"/>
  <c r="C997" i="13"/>
  <c r="H997" i="13" s="1"/>
  <c r="J996" i="13"/>
  <c r="D996" i="13"/>
  <c r="E996" i="13" s="1"/>
  <c r="C996" i="13"/>
  <c r="H996" i="13" s="1"/>
  <c r="J995" i="13"/>
  <c r="I995" i="13"/>
  <c r="G995" i="13"/>
  <c r="F995" i="13"/>
  <c r="D995" i="13"/>
  <c r="E995" i="13" s="1"/>
  <c r="C995" i="13"/>
  <c r="H995" i="13" s="1"/>
  <c r="J994" i="13"/>
  <c r="D994" i="13"/>
  <c r="E994" i="13" s="1"/>
  <c r="C994" i="13"/>
  <c r="H994" i="13" s="1"/>
  <c r="J993" i="13"/>
  <c r="F993" i="13"/>
  <c r="D993" i="13"/>
  <c r="E993" i="13" s="1"/>
  <c r="C993" i="13"/>
  <c r="J992" i="13"/>
  <c r="G992" i="13"/>
  <c r="D992" i="13"/>
  <c r="E992" i="13" s="1"/>
  <c r="C992" i="13"/>
  <c r="H992" i="13" s="1"/>
  <c r="J991" i="13"/>
  <c r="F991" i="13"/>
  <c r="D991" i="13"/>
  <c r="E991" i="13" s="1"/>
  <c r="C991" i="13"/>
  <c r="J990" i="13"/>
  <c r="G990" i="13"/>
  <c r="D990" i="13"/>
  <c r="E990" i="13" s="1"/>
  <c r="C990" i="13"/>
  <c r="H990" i="13" s="1"/>
  <c r="J989" i="13"/>
  <c r="G989" i="13"/>
  <c r="D989" i="13"/>
  <c r="E989" i="13" s="1"/>
  <c r="C989" i="13"/>
  <c r="H989" i="13" s="1"/>
  <c r="J988" i="13"/>
  <c r="D988" i="13"/>
  <c r="E988" i="13" s="1"/>
  <c r="C988" i="13"/>
  <c r="H988" i="13" s="1"/>
  <c r="J987" i="13"/>
  <c r="G987" i="13"/>
  <c r="F987" i="13"/>
  <c r="D987" i="13"/>
  <c r="E987" i="13" s="1"/>
  <c r="C987" i="13"/>
  <c r="H987" i="13" s="1"/>
  <c r="J986" i="13"/>
  <c r="D986" i="13"/>
  <c r="E986" i="13" s="1"/>
  <c r="C986" i="13"/>
  <c r="H986" i="13" s="1"/>
  <c r="J985" i="13"/>
  <c r="D985" i="13"/>
  <c r="E985" i="13" s="1"/>
  <c r="C985" i="13"/>
  <c r="J984" i="13"/>
  <c r="G984" i="13"/>
  <c r="D984" i="13"/>
  <c r="E984" i="13" s="1"/>
  <c r="C984" i="13"/>
  <c r="H984" i="13" s="1"/>
  <c r="J983" i="13"/>
  <c r="D983" i="13"/>
  <c r="E983" i="13" s="1"/>
  <c r="C983" i="13"/>
  <c r="J982" i="13"/>
  <c r="G982" i="13"/>
  <c r="D982" i="13"/>
  <c r="E982" i="13" s="1"/>
  <c r="C982" i="13"/>
  <c r="H982" i="13" s="1"/>
  <c r="J981" i="13"/>
  <c r="G981" i="13"/>
  <c r="D981" i="13"/>
  <c r="E981" i="13" s="1"/>
  <c r="C981" i="13"/>
  <c r="H981" i="13" s="1"/>
  <c r="J980" i="13"/>
  <c r="D980" i="13"/>
  <c r="E980" i="13" s="1"/>
  <c r="C980" i="13"/>
  <c r="H980" i="13" s="1"/>
  <c r="J979" i="13"/>
  <c r="G979" i="13"/>
  <c r="F979" i="13"/>
  <c r="D979" i="13"/>
  <c r="E979" i="13" s="1"/>
  <c r="C979" i="13"/>
  <c r="H979" i="13" s="1"/>
  <c r="J978" i="13"/>
  <c r="D978" i="13"/>
  <c r="E978" i="13" s="1"/>
  <c r="C978" i="13"/>
  <c r="H978" i="13" s="1"/>
  <c r="J977" i="13"/>
  <c r="F977" i="13"/>
  <c r="D977" i="13"/>
  <c r="E977" i="13" s="1"/>
  <c r="C977" i="13"/>
  <c r="J976" i="13"/>
  <c r="G976" i="13"/>
  <c r="D976" i="13"/>
  <c r="E976" i="13" s="1"/>
  <c r="C976" i="13"/>
  <c r="H976" i="13" s="1"/>
  <c r="J975" i="13"/>
  <c r="F975" i="13"/>
  <c r="D975" i="13"/>
  <c r="E975" i="13" s="1"/>
  <c r="C975" i="13"/>
  <c r="J974" i="13"/>
  <c r="G974" i="13"/>
  <c r="D974" i="13"/>
  <c r="E974" i="13" s="1"/>
  <c r="C974" i="13"/>
  <c r="H974" i="13" s="1"/>
  <c r="J973" i="13"/>
  <c r="G973" i="13"/>
  <c r="D973" i="13"/>
  <c r="E973" i="13" s="1"/>
  <c r="C973" i="13"/>
  <c r="H973" i="13" s="1"/>
  <c r="J972" i="13"/>
  <c r="D972" i="13"/>
  <c r="E972" i="13" s="1"/>
  <c r="C972" i="13"/>
  <c r="H972" i="13" s="1"/>
  <c r="J971" i="13"/>
  <c r="G971" i="13"/>
  <c r="D971" i="13"/>
  <c r="E971" i="13" s="1"/>
  <c r="C971" i="13"/>
  <c r="H971" i="13" s="1"/>
  <c r="J970" i="13"/>
  <c r="D970" i="13"/>
  <c r="E970" i="13" s="1"/>
  <c r="C970" i="13"/>
  <c r="H970" i="13" s="1"/>
  <c r="J969" i="13"/>
  <c r="F969" i="13"/>
  <c r="D969" i="13"/>
  <c r="E969" i="13" s="1"/>
  <c r="C969" i="13"/>
  <c r="J968" i="13"/>
  <c r="G968" i="13"/>
  <c r="D968" i="13"/>
  <c r="E968" i="13" s="1"/>
  <c r="C968" i="13"/>
  <c r="H968" i="13" s="1"/>
  <c r="J967" i="13"/>
  <c r="F967" i="13"/>
  <c r="D967" i="13"/>
  <c r="E967" i="13" s="1"/>
  <c r="C967" i="13"/>
  <c r="J966" i="13"/>
  <c r="G966" i="13"/>
  <c r="D966" i="13"/>
  <c r="E966" i="13" s="1"/>
  <c r="C966" i="13"/>
  <c r="H966" i="13" s="1"/>
  <c r="J965" i="13"/>
  <c r="G965" i="13"/>
  <c r="D965" i="13"/>
  <c r="E965" i="13" s="1"/>
  <c r="C965" i="13"/>
  <c r="H965" i="13" s="1"/>
  <c r="J964" i="13"/>
  <c r="D964" i="13"/>
  <c r="E964" i="13" s="1"/>
  <c r="C964" i="13"/>
  <c r="H964" i="13" s="1"/>
  <c r="J963" i="13"/>
  <c r="G963" i="13"/>
  <c r="D963" i="13"/>
  <c r="E963" i="13" s="1"/>
  <c r="C963" i="13"/>
  <c r="H963" i="13" s="1"/>
  <c r="J962" i="13"/>
  <c r="D962" i="13"/>
  <c r="E962" i="13" s="1"/>
  <c r="C962" i="13"/>
  <c r="H962" i="13" s="1"/>
  <c r="J961" i="13"/>
  <c r="D961" i="13"/>
  <c r="E961" i="13" s="1"/>
  <c r="C961" i="13"/>
  <c r="J960" i="13"/>
  <c r="G960" i="13"/>
  <c r="D960" i="13"/>
  <c r="E960" i="13" s="1"/>
  <c r="C960" i="13"/>
  <c r="H960" i="13" s="1"/>
  <c r="J959" i="13"/>
  <c r="I959" i="13"/>
  <c r="F959" i="13"/>
  <c r="D959" i="13"/>
  <c r="E959" i="13" s="1"/>
  <c r="C959" i="13"/>
  <c r="H959" i="13" s="1"/>
  <c r="J958" i="13"/>
  <c r="D958" i="13"/>
  <c r="E958" i="13" s="1"/>
  <c r="C958" i="13"/>
  <c r="H958" i="13" s="1"/>
  <c r="J957" i="13"/>
  <c r="G957" i="13"/>
  <c r="D957" i="13"/>
  <c r="E957" i="13" s="1"/>
  <c r="C957" i="13"/>
  <c r="H957" i="13" s="1"/>
  <c r="J956" i="13"/>
  <c r="D956" i="13"/>
  <c r="E956" i="13" s="1"/>
  <c r="C956" i="13"/>
  <c r="H956" i="13" s="1"/>
  <c r="J955" i="13"/>
  <c r="G955" i="13"/>
  <c r="D955" i="13"/>
  <c r="E955" i="13" s="1"/>
  <c r="C955" i="13"/>
  <c r="J954" i="13"/>
  <c r="D954" i="13"/>
  <c r="E954" i="13" s="1"/>
  <c r="C954" i="13"/>
  <c r="H954" i="13" s="1"/>
  <c r="J953" i="13"/>
  <c r="D953" i="13"/>
  <c r="E953" i="13" s="1"/>
  <c r="C953" i="13"/>
  <c r="J952" i="13"/>
  <c r="G952" i="13"/>
  <c r="D952" i="13"/>
  <c r="E952" i="13" s="1"/>
  <c r="C952" i="13"/>
  <c r="H952" i="13" s="1"/>
  <c r="J951" i="13"/>
  <c r="I951" i="13"/>
  <c r="F951" i="13"/>
  <c r="D951" i="13"/>
  <c r="E951" i="13" s="1"/>
  <c r="C951" i="13"/>
  <c r="H951" i="13" s="1"/>
  <c r="J950" i="13"/>
  <c r="G950" i="13"/>
  <c r="D950" i="13"/>
  <c r="E950" i="13" s="1"/>
  <c r="C950" i="13"/>
  <c r="H950" i="13" s="1"/>
  <c r="J949" i="13"/>
  <c r="G949" i="13"/>
  <c r="D949" i="13"/>
  <c r="E949" i="13" s="1"/>
  <c r="C949" i="13"/>
  <c r="J948" i="13"/>
  <c r="D948" i="13"/>
  <c r="E948" i="13" s="1"/>
  <c r="C948" i="13"/>
  <c r="H948" i="13" s="1"/>
  <c r="J947" i="13"/>
  <c r="G947" i="13"/>
  <c r="D947" i="13"/>
  <c r="E947" i="13" s="1"/>
  <c r="C947" i="13"/>
  <c r="F947" i="13" s="1"/>
  <c r="J946" i="13"/>
  <c r="D946" i="13"/>
  <c r="E946" i="13" s="1"/>
  <c r="C946" i="13"/>
  <c r="H946" i="13" s="1"/>
  <c r="J945" i="13"/>
  <c r="I945" i="13"/>
  <c r="D945" i="13"/>
  <c r="E945" i="13" s="1"/>
  <c r="C945" i="13"/>
  <c r="H945" i="13" s="1"/>
  <c r="J944" i="13"/>
  <c r="G944" i="13"/>
  <c r="D944" i="13"/>
  <c r="E944" i="13" s="1"/>
  <c r="C944" i="13"/>
  <c r="H944" i="13" s="1"/>
  <c r="J943" i="13"/>
  <c r="F943" i="13"/>
  <c r="D943" i="13"/>
  <c r="E943" i="13" s="1"/>
  <c r="C943" i="13"/>
  <c r="H943" i="13" s="1"/>
  <c r="J942" i="13"/>
  <c r="G942" i="13"/>
  <c r="D942" i="13"/>
  <c r="E942" i="13" s="1"/>
  <c r="C942" i="13"/>
  <c r="H942" i="13" s="1"/>
  <c r="J941" i="13"/>
  <c r="I941" i="13"/>
  <c r="G941" i="13"/>
  <c r="D941" i="13"/>
  <c r="E941" i="13" s="1"/>
  <c r="C941" i="13"/>
  <c r="J940" i="13"/>
  <c r="E940" i="13"/>
  <c r="D940" i="13"/>
  <c r="C940" i="13"/>
  <c r="H940" i="13" s="1"/>
  <c r="J939" i="13"/>
  <c r="G939" i="13"/>
  <c r="F939" i="13"/>
  <c r="D939" i="13"/>
  <c r="E939" i="13" s="1"/>
  <c r="C939" i="13"/>
  <c r="J938" i="13"/>
  <c r="D938" i="13"/>
  <c r="E938" i="13" s="1"/>
  <c r="C938" i="13"/>
  <c r="H938" i="13" s="1"/>
  <c r="J937" i="13"/>
  <c r="D937" i="13"/>
  <c r="E937" i="13" s="1"/>
  <c r="C937" i="13"/>
  <c r="H937" i="13" s="1"/>
  <c r="J936" i="13"/>
  <c r="G936" i="13"/>
  <c r="D936" i="13"/>
  <c r="E936" i="13" s="1"/>
  <c r="C936" i="13"/>
  <c r="H936" i="13" s="1"/>
  <c r="J935" i="13"/>
  <c r="I935" i="13"/>
  <c r="F935" i="13"/>
  <c r="D935" i="13"/>
  <c r="E935" i="13" s="1"/>
  <c r="C935" i="13"/>
  <c r="H935" i="13" s="1"/>
  <c r="J934" i="13"/>
  <c r="G934" i="13"/>
  <c r="D934" i="13"/>
  <c r="E934" i="13" s="1"/>
  <c r="C934" i="13"/>
  <c r="H934" i="13" s="1"/>
  <c r="J933" i="13"/>
  <c r="I933" i="13"/>
  <c r="D933" i="13"/>
  <c r="E933" i="13" s="1"/>
  <c r="C933" i="13"/>
  <c r="G933" i="13" s="1"/>
  <c r="J932" i="13"/>
  <c r="E932" i="13"/>
  <c r="D932" i="13"/>
  <c r="C932" i="13"/>
  <c r="H932" i="13" s="1"/>
  <c r="J931" i="13"/>
  <c r="G931" i="13"/>
  <c r="D931" i="13"/>
  <c r="E931" i="13" s="1"/>
  <c r="C931" i="13"/>
  <c r="H931" i="13" s="1"/>
  <c r="J930" i="13"/>
  <c r="D930" i="13"/>
  <c r="E930" i="13" s="1"/>
  <c r="C930" i="13"/>
  <c r="H930" i="13" s="1"/>
  <c r="J929" i="13"/>
  <c r="I929" i="13"/>
  <c r="F929" i="13"/>
  <c r="D929" i="13"/>
  <c r="E929" i="13" s="1"/>
  <c r="C929" i="13"/>
  <c r="H929" i="13" s="1"/>
  <c r="J928" i="13"/>
  <c r="G928" i="13"/>
  <c r="D928" i="13"/>
  <c r="E928" i="13" s="1"/>
  <c r="C928" i="13"/>
  <c r="H928" i="13" s="1"/>
  <c r="J927" i="13"/>
  <c r="D927" i="13"/>
  <c r="E927" i="13" s="1"/>
  <c r="C927" i="13"/>
  <c r="H927" i="13" s="1"/>
  <c r="J926" i="13"/>
  <c r="G926" i="13"/>
  <c r="D926" i="13"/>
  <c r="E926" i="13" s="1"/>
  <c r="C926" i="13"/>
  <c r="H926" i="13" s="1"/>
  <c r="J925" i="13"/>
  <c r="G925" i="13"/>
  <c r="D925" i="13"/>
  <c r="E925" i="13" s="1"/>
  <c r="C925" i="13"/>
  <c r="H925" i="13" s="1"/>
  <c r="J924" i="13"/>
  <c r="E924" i="13"/>
  <c r="D924" i="13"/>
  <c r="C924" i="13"/>
  <c r="H924" i="13" s="1"/>
  <c r="J923" i="13"/>
  <c r="G923" i="13"/>
  <c r="D923" i="13"/>
  <c r="E923" i="13" s="1"/>
  <c r="C923" i="13"/>
  <c r="H923" i="13" s="1"/>
  <c r="J922" i="13"/>
  <c r="D922" i="13"/>
  <c r="E922" i="13" s="1"/>
  <c r="C922" i="13"/>
  <c r="H922" i="13" s="1"/>
  <c r="J921" i="13"/>
  <c r="I921" i="13"/>
  <c r="F921" i="13"/>
  <c r="D921" i="13"/>
  <c r="E921" i="13" s="1"/>
  <c r="C921" i="13"/>
  <c r="H921" i="13" s="1"/>
  <c r="J920" i="13"/>
  <c r="G920" i="13"/>
  <c r="D920" i="13"/>
  <c r="E920" i="13" s="1"/>
  <c r="C920" i="13"/>
  <c r="H920" i="13" s="1"/>
  <c r="J919" i="13"/>
  <c r="D919" i="13"/>
  <c r="E919" i="13" s="1"/>
  <c r="C919" i="13"/>
  <c r="H919" i="13" s="1"/>
  <c r="J918" i="13"/>
  <c r="D918" i="13"/>
  <c r="E918" i="13" s="1"/>
  <c r="C918" i="13"/>
  <c r="H918" i="13" s="1"/>
  <c r="J917" i="13"/>
  <c r="G917" i="13"/>
  <c r="D917" i="13"/>
  <c r="E917" i="13" s="1"/>
  <c r="C917" i="13"/>
  <c r="H917" i="13" s="1"/>
  <c r="J916" i="13"/>
  <c r="E916" i="13"/>
  <c r="D916" i="13"/>
  <c r="C916" i="13"/>
  <c r="H916" i="13" s="1"/>
  <c r="J915" i="13"/>
  <c r="D915" i="13"/>
  <c r="E915" i="13" s="1"/>
  <c r="C915" i="13"/>
  <c r="H915" i="13" s="1"/>
  <c r="J914" i="13"/>
  <c r="D914" i="13"/>
  <c r="E914" i="13" s="1"/>
  <c r="C914" i="13"/>
  <c r="H914" i="13" s="1"/>
  <c r="J913" i="13"/>
  <c r="I913" i="13"/>
  <c r="F913" i="13"/>
  <c r="D913" i="13"/>
  <c r="E913" i="13" s="1"/>
  <c r="C913" i="13"/>
  <c r="H913" i="13" s="1"/>
  <c r="J912" i="13"/>
  <c r="G912" i="13"/>
  <c r="D912" i="13"/>
  <c r="E912" i="13" s="1"/>
  <c r="C912" i="13"/>
  <c r="H912" i="13" s="1"/>
  <c r="J911" i="13"/>
  <c r="D911" i="13"/>
  <c r="E911" i="13" s="1"/>
  <c r="C911" i="13"/>
  <c r="H911" i="13" s="1"/>
  <c r="J910" i="13"/>
  <c r="D910" i="13"/>
  <c r="E910" i="13" s="1"/>
  <c r="C910" i="13"/>
  <c r="H910" i="13" s="1"/>
  <c r="J909" i="13"/>
  <c r="G909" i="13"/>
  <c r="D909" i="13"/>
  <c r="E909" i="13" s="1"/>
  <c r="C909" i="13"/>
  <c r="H909" i="13" s="1"/>
  <c r="J908" i="13"/>
  <c r="E908" i="13"/>
  <c r="D908" i="13"/>
  <c r="C908" i="13"/>
  <c r="H908" i="13" s="1"/>
  <c r="J907" i="13"/>
  <c r="D907" i="13"/>
  <c r="E907" i="13" s="1"/>
  <c r="C907" i="13"/>
  <c r="H907" i="13" s="1"/>
  <c r="J906" i="13"/>
  <c r="D906" i="13"/>
  <c r="E906" i="13" s="1"/>
  <c r="C906" i="13"/>
  <c r="H906" i="13" s="1"/>
  <c r="J905" i="13"/>
  <c r="I905" i="13"/>
  <c r="F905" i="13"/>
  <c r="D905" i="13"/>
  <c r="E905" i="13" s="1"/>
  <c r="C905" i="13"/>
  <c r="H905" i="13" s="1"/>
  <c r="J904" i="13"/>
  <c r="G904" i="13"/>
  <c r="D904" i="13"/>
  <c r="E904" i="13" s="1"/>
  <c r="C904" i="13"/>
  <c r="H904" i="13" s="1"/>
  <c r="J903" i="13"/>
  <c r="I903" i="13"/>
  <c r="D903" i="13"/>
  <c r="E903" i="13" s="1"/>
  <c r="C903" i="13"/>
  <c r="H903" i="13" s="1"/>
  <c r="J902" i="13"/>
  <c r="E902" i="13"/>
  <c r="D902" i="13"/>
  <c r="C902" i="13"/>
  <c r="H902" i="13" s="1"/>
  <c r="J901" i="13"/>
  <c r="G901" i="13"/>
  <c r="D901" i="13"/>
  <c r="E901" i="13" s="1"/>
  <c r="C901" i="13"/>
  <c r="H901" i="13" s="1"/>
  <c r="J900" i="13"/>
  <c r="E900" i="13"/>
  <c r="D900" i="13"/>
  <c r="C900" i="13"/>
  <c r="H900" i="13" s="1"/>
  <c r="J899" i="13"/>
  <c r="D899" i="13"/>
  <c r="E899" i="13" s="1"/>
  <c r="C899" i="13"/>
  <c r="H899" i="13" s="1"/>
  <c r="J898" i="13"/>
  <c r="D898" i="13"/>
  <c r="E898" i="13" s="1"/>
  <c r="C898" i="13"/>
  <c r="H898" i="13" s="1"/>
  <c r="J897" i="13"/>
  <c r="I897" i="13"/>
  <c r="F897" i="13"/>
  <c r="D897" i="13"/>
  <c r="E897" i="13" s="1"/>
  <c r="C897" i="13"/>
  <c r="H897" i="13" s="1"/>
  <c r="J896" i="13"/>
  <c r="G896" i="13"/>
  <c r="D896" i="13"/>
  <c r="E896" i="13" s="1"/>
  <c r="C896" i="13"/>
  <c r="H896" i="13" s="1"/>
  <c r="J895" i="13"/>
  <c r="I895" i="13"/>
  <c r="D895" i="13"/>
  <c r="E895" i="13" s="1"/>
  <c r="C895" i="13"/>
  <c r="H895" i="13" s="1"/>
  <c r="J894" i="13"/>
  <c r="E894" i="13"/>
  <c r="D894" i="13"/>
  <c r="C894" i="13"/>
  <c r="H894" i="13" s="1"/>
  <c r="J893" i="13"/>
  <c r="G893" i="13"/>
  <c r="D893" i="13"/>
  <c r="E893" i="13" s="1"/>
  <c r="C893" i="13"/>
  <c r="H893" i="13" s="1"/>
  <c r="J892" i="13"/>
  <c r="E892" i="13"/>
  <c r="D892" i="13"/>
  <c r="C892" i="13"/>
  <c r="H892" i="13" s="1"/>
  <c r="J891" i="13"/>
  <c r="D891" i="13"/>
  <c r="E891" i="13" s="1"/>
  <c r="C891" i="13"/>
  <c r="H891" i="13" s="1"/>
  <c r="J890" i="13"/>
  <c r="D890" i="13"/>
  <c r="E890" i="13" s="1"/>
  <c r="C890" i="13"/>
  <c r="H890" i="13" s="1"/>
  <c r="J889" i="13"/>
  <c r="I889" i="13"/>
  <c r="F889" i="13"/>
  <c r="D889" i="13"/>
  <c r="E889" i="13" s="1"/>
  <c r="C889" i="13"/>
  <c r="H889" i="13" s="1"/>
  <c r="J888" i="13"/>
  <c r="G888" i="13"/>
  <c r="D888" i="13"/>
  <c r="E888" i="13" s="1"/>
  <c r="C888" i="13"/>
  <c r="H888" i="13" s="1"/>
  <c r="J887" i="13"/>
  <c r="I887" i="13"/>
  <c r="D887" i="13"/>
  <c r="E887" i="13" s="1"/>
  <c r="C887" i="13"/>
  <c r="H887" i="13" s="1"/>
  <c r="J886" i="13"/>
  <c r="E886" i="13"/>
  <c r="D886" i="13"/>
  <c r="C886" i="13"/>
  <c r="H886" i="13" s="1"/>
  <c r="J885" i="13"/>
  <c r="G885" i="13"/>
  <c r="D885" i="13"/>
  <c r="E885" i="13" s="1"/>
  <c r="C885" i="13"/>
  <c r="H885" i="13" s="1"/>
  <c r="J884" i="13"/>
  <c r="E884" i="13"/>
  <c r="D884" i="13"/>
  <c r="C884" i="13"/>
  <c r="H884" i="13" s="1"/>
  <c r="J883" i="13"/>
  <c r="D883" i="13"/>
  <c r="E883" i="13" s="1"/>
  <c r="C883" i="13"/>
  <c r="H883" i="13" s="1"/>
  <c r="J882" i="13"/>
  <c r="D882" i="13"/>
  <c r="E882" i="13" s="1"/>
  <c r="C882" i="13"/>
  <c r="H882" i="13" s="1"/>
  <c r="J881" i="13"/>
  <c r="I881" i="13"/>
  <c r="F881" i="13"/>
  <c r="D881" i="13"/>
  <c r="E881" i="13" s="1"/>
  <c r="C881" i="13"/>
  <c r="H881" i="13" s="1"/>
  <c r="J880" i="13"/>
  <c r="G880" i="13"/>
  <c r="D880" i="13"/>
  <c r="E880" i="13" s="1"/>
  <c r="C880" i="13"/>
  <c r="H880" i="13" s="1"/>
  <c r="J879" i="13"/>
  <c r="I879" i="13"/>
  <c r="D879" i="13"/>
  <c r="E879" i="13" s="1"/>
  <c r="C879" i="13"/>
  <c r="H879" i="13" s="1"/>
  <c r="J878" i="13"/>
  <c r="E878" i="13"/>
  <c r="D878" i="13"/>
  <c r="C878" i="13"/>
  <c r="H878" i="13" s="1"/>
  <c r="J877" i="13"/>
  <c r="G877" i="13"/>
  <c r="D877" i="13"/>
  <c r="E877" i="13" s="1"/>
  <c r="C877" i="13"/>
  <c r="H877" i="13" s="1"/>
  <c r="J876" i="13"/>
  <c r="E876" i="13"/>
  <c r="D876" i="13"/>
  <c r="C876" i="13"/>
  <c r="H876" i="13" s="1"/>
  <c r="J875" i="13"/>
  <c r="D875" i="13"/>
  <c r="E875" i="13" s="1"/>
  <c r="C875" i="13"/>
  <c r="H875" i="13" s="1"/>
  <c r="J874" i="13"/>
  <c r="D874" i="13"/>
  <c r="E874" i="13" s="1"/>
  <c r="C874" i="13"/>
  <c r="H874" i="13" s="1"/>
  <c r="J873" i="13"/>
  <c r="I873" i="13"/>
  <c r="F873" i="13"/>
  <c r="D873" i="13"/>
  <c r="E873" i="13" s="1"/>
  <c r="C873" i="13"/>
  <c r="H873" i="13" s="1"/>
  <c r="J872" i="13"/>
  <c r="G872" i="13"/>
  <c r="D872" i="13"/>
  <c r="E872" i="13" s="1"/>
  <c r="C872" i="13"/>
  <c r="H872" i="13" s="1"/>
  <c r="J871" i="13"/>
  <c r="I871" i="13"/>
  <c r="D871" i="13"/>
  <c r="E871" i="13" s="1"/>
  <c r="C871" i="13"/>
  <c r="H871" i="13" s="1"/>
  <c r="J870" i="13"/>
  <c r="E870" i="13"/>
  <c r="D870" i="13"/>
  <c r="C870" i="13"/>
  <c r="H870" i="13" s="1"/>
  <c r="J869" i="13"/>
  <c r="G869" i="13"/>
  <c r="D869" i="13"/>
  <c r="E869" i="13" s="1"/>
  <c r="C869" i="13"/>
  <c r="H869" i="13" s="1"/>
  <c r="J868" i="13"/>
  <c r="E868" i="13"/>
  <c r="D868" i="13"/>
  <c r="C868" i="13"/>
  <c r="H868" i="13" s="1"/>
  <c r="J867" i="13"/>
  <c r="D867" i="13"/>
  <c r="E867" i="13" s="1"/>
  <c r="C867" i="13"/>
  <c r="H867" i="13" s="1"/>
  <c r="J866" i="13"/>
  <c r="D866" i="13"/>
  <c r="E866" i="13" s="1"/>
  <c r="C866" i="13"/>
  <c r="H866" i="13" s="1"/>
  <c r="J865" i="13"/>
  <c r="I865" i="13"/>
  <c r="F865" i="13"/>
  <c r="D865" i="13"/>
  <c r="E865" i="13" s="1"/>
  <c r="C865" i="13"/>
  <c r="H865" i="13" s="1"/>
  <c r="J864" i="13"/>
  <c r="G864" i="13"/>
  <c r="D864" i="13"/>
  <c r="E864" i="13" s="1"/>
  <c r="C864" i="13"/>
  <c r="H864" i="13" s="1"/>
  <c r="J863" i="13"/>
  <c r="I863" i="13"/>
  <c r="D863" i="13"/>
  <c r="E863" i="13" s="1"/>
  <c r="C863" i="13"/>
  <c r="H863" i="13" s="1"/>
  <c r="J862" i="13"/>
  <c r="E862" i="13"/>
  <c r="D862" i="13"/>
  <c r="C862" i="13"/>
  <c r="H862" i="13" s="1"/>
  <c r="J861" i="13"/>
  <c r="G861" i="13"/>
  <c r="D861" i="13"/>
  <c r="E861" i="13" s="1"/>
  <c r="C861" i="13"/>
  <c r="H861" i="13" s="1"/>
  <c r="J860" i="13"/>
  <c r="E860" i="13"/>
  <c r="D860" i="13"/>
  <c r="C860" i="13"/>
  <c r="H860" i="13" s="1"/>
  <c r="J859" i="13"/>
  <c r="D859" i="13"/>
  <c r="E859" i="13" s="1"/>
  <c r="C859" i="13"/>
  <c r="H859" i="13" s="1"/>
  <c r="J858" i="13"/>
  <c r="D858" i="13"/>
  <c r="E858" i="13" s="1"/>
  <c r="C858" i="13"/>
  <c r="H858" i="13" s="1"/>
  <c r="J857" i="13"/>
  <c r="I857" i="13"/>
  <c r="F857" i="13"/>
  <c r="D857" i="13"/>
  <c r="E857" i="13" s="1"/>
  <c r="C857" i="13"/>
  <c r="H857" i="13" s="1"/>
  <c r="J856" i="13"/>
  <c r="G856" i="13"/>
  <c r="D856" i="13"/>
  <c r="E856" i="13" s="1"/>
  <c r="C856" i="13"/>
  <c r="H856" i="13" s="1"/>
  <c r="J855" i="13"/>
  <c r="I855" i="13"/>
  <c r="D855" i="13"/>
  <c r="E855" i="13" s="1"/>
  <c r="C855" i="13"/>
  <c r="H855" i="13" s="1"/>
  <c r="J854" i="13"/>
  <c r="E854" i="13"/>
  <c r="D854" i="13"/>
  <c r="C854" i="13"/>
  <c r="H854" i="13" s="1"/>
  <c r="J853" i="13"/>
  <c r="D853" i="13"/>
  <c r="E853" i="13" s="1"/>
  <c r="C853" i="13"/>
  <c r="H853" i="13" s="1"/>
  <c r="J852" i="13"/>
  <c r="E852" i="13"/>
  <c r="D852" i="13"/>
  <c r="C852" i="13"/>
  <c r="H852" i="13" s="1"/>
  <c r="J851" i="13"/>
  <c r="D851" i="13"/>
  <c r="E851" i="13" s="1"/>
  <c r="C851" i="13"/>
  <c r="H851" i="13" s="1"/>
  <c r="J850" i="13"/>
  <c r="D850" i="13"/>
  <c r="E850" i="13" s="1"/>
  <c r="C850" i="13"/>
  <c r="H850" i="13" s="1"/>
  <c r="J849" i="13"/>
  <c r="I849" i="13"/>
  <c r="F849" i="13"/>
  <c r="D849" i="13"/>
  <c r="E849" i="13" s="1"/>
  <c r="C849" i="13"/>
  <c r="H849" i="13" s="1"/>
  <c r="J848" i="13"/>
  <c r="D848" i="13"/>
  <c r="E848" i="13" s="1"/>
  <c r="C848" i="13"/>
  <c r="H848" i="13" s="1"/>
  <c r="J847" i="13"/>
  <c r="I847" i="13"/>
  <c r="D847" i="13"/>
  <c r="E847" i="13" s="1"/>
  <c r="C847" i="13"/>
  <c r="H847" i="13" s="1"/>
  <c r="J846" i="13"/>
  <c r="E846" i="13"/>
  <c r="D846" i="13"/>
  <c r="C846" i="13"/>
  <c r="H846" i="13" s="1"/>
  <c r="J845" i="13"/>
  <c r="D845" i="13"/>
  <c r="E845" i="13" s="1"/>
  <c r="C845" i="13"/>
  <c r="H845" i="13" s="1"/>
  <c r="J844" i="13"/>
  <c r="E844" i="13"/>
  <c r="D844" i="13"/>
  <c r="C844" i="13"/>
  <c r="H844" i="13" s="1"/>
  <c r="J843" i="13"/>
  <c r="D843" i="13"/>
  <c r="E843" i="13" s="1"/>
  <c r="C843" i="13"/>
  <c r="H843" i="13" s="1"/>
  <c r="J842" i="13"/>
  <c r="D842" i="13"/>
  <c r="E842" i="13" s="1"/>
  <c r="C842" i="13"/>
  <c r="H842" i="13" s="1"/>
  <c r="J841" i="13"/>
  <c r="I841" i="13"/>
  <c r="F841" i="13"/>
  <c r="D841" i="13"/>
  <c r="E841" i="13" s="1"/>
  <c r="C841" i="13"/>
  <c r="H841" i="13" s="1"/>
  <c r="J840" i="13"/>
  <c r="D840" i="13"/>
  <c r="E840" i="13" s="1"/>
  <c r="C840" i="13"/>
  <c r="H840" i="13" s="1"/>
  <c r="J839" i="13"/>
  <c r="I839" i="13"/>
  <c r="D839" i="13"/>
  <c r="E839" i="13" s="1"/>
  <c r="C839" i="13"/>
  <c r="H839" i="13" s="1"/>
  <c r="J838" i="13"/>
  <c r="E838" i="13"/>
  <c r="D838" i="13"/>
  <c r="C838" i="13"/>
  <c r="H838" i="13" s="1"/>
  <c r="J837" i="13"/>
  <c r="D837" i="13"/>
  <c r="E837" i="13" s="1"/>
  <c r="C837" i="13"/>
  <c r="H837" i="13" s="1"/>
  <c r="J836" i="13"/>
  <c r="E836" i="13"/>
  <c r="D836" i="13"/>
  <c r="C836" i="13"/>
  <c r="H836" i="13" s="1"/>
  <c r="J835" i="13"/>
  <c r="D835" i="13"/>
  <c r="E835" i="13" s="1"/>
  <c r="C835" i="13"/>
  <c r="H835" i="13" s="1"/>
  <c r="J834" i="13"/>
  <c r="D834" i="13"/>
  <c r="E834" i="13" s="1"/>
  <c r="C834" i="13"/>
  <c r="H834" i="13" s="1"/>
  <c r="J833" i="13"/>
  <c r="I833" i="13"/>
  <c r="F833" i="13"/>
  <c r="D833" i="13"/>
  <c r="E833" i="13" s="1"/>
  <c r="C833" i="13"/>
  <c r="H833" i="13" s="1"/>
  <c r="J832" i="13"/>
  <c r="D832" i="13"/>
  <c r="E832" i="13" s="1"/>
  <c r="C832" i="13"/>
  <c r="H832" i="13" s="1"/>
  <c r="J831" i="13"/>
  <c r="I831" i="13"/>
  <c r="D831" i="13"/>
  <c r="E831" i="13" s="1"/>
  <c r="C831" i="13"/>
  <c r="H831" i="13" s="1"/>
  <c r="J830" i="13"/>
  <c r="E830" i="13"/>
  <c r="D830" i="13"/>
  <c r="C830" i="13"/>
  <c r="H830" i="13" s="1"/>
  <c r="J829" i="13"/>
  <c r="D829" i="13"/>
  <c r="E829" i="13" s="1"/>
  <c r="C829" i="13"/>
  <c r="H829" i="13" s="1"/>
  <c r="J828" i="13"/>
  <c r="E828" i="13"/>
  <c r="D828" i="13"/>
  <c r="C828" i="13"/>
  <c r="H828" i="13" s="1"/>
  <c r="J827" i="13"/>
  <c r="D827" i="13"/>
  <c r="E827" i="13" s="1"/>
  <c r="C827" i="13"/>
  <c r="H827" i="13" s="1"/>
  <c r="J826" i="13"/>
  <c r="D826" i="13"/>
  <c r="E826" i="13" s="1"/>
  <c r="C826" i="13"/>
  <c r="H826" i="13" s="1"/>
  <c r="J825" i="13"/>
  <c r="I825" i="13"/>
  <c r="F825" i="13"/>
  <c r="D825" i="13"/>
  <c r="E825" i="13" s="1"/>
  <c r="C825" i="13"/>
  <c r="H825" i="13" s="1"/>
  <c r="J824" i="13"/>
  <c r="D824" i="13"/>
  <c r="E824" i="13" s="1"/>
  <c r="C824" i="13"/>
  <c r="H824" i="13" s="1"/>
  <c r="J823" i="13"/>
  <c r="I823" i="13"/>
  <c r="D823" i="13"/>
  <c r="E823" i="13" s="1"/>
  <c r="C823" i="13"/>
  <c r="H823" i="13" s="1"/>
  <c r="J822" i="13"/>
  <c r="E822" i="13"/>
  <c r="D822" i="13"/>
  <c r="C822" i="13"/>
  <c r="H822" i="13" s="1"/>
  <c r="J821" i="13"/>
  <c r="D821" i="13"/>
  <c r="E821" i="13" s="1"/>
  <c r="C821" i="13"/>
  <c r="H821" i="13" s="1"/>
  <c r="J820" i="13"/>
  <c r="E820" i="13"/>
  <c r="D820" i="13"/>
  <c r="C820" i="13"/>
  <c r="H820" i="13" s="1"/>
  <c r="J819" i="13"/>
  <c r="D819" i="13"/>
  <c r="E819" i="13" s="1"/>
  <c r="C819" i="13"/>
  <c r="H819" i="13" s="1"/>
  <c r="J818" i="13"/>
  <c r="D818" i="13"/>
  <c r="E818" i="13" s="1"/>
  <c r="C818" i="13"/>
  <c r="H818" i="13" s="1"/>
  <c r="J817" i="13"/>
  <c r="I817" i="13"/>
  <c r="F817" i="13"/>
  <c r="D817" i="13"/>
  <c r="E817" i="13" s="1"/>
  <c r="C817" i="13"/>
  <c r="H817" i="13" s="1"/>
  <c r="J816" i="13"/>
  <c r="D816" i="13"/>
  <c r="E816" i="13" s="1"/>
  <c r="C816" i="13"/>
  <c r="H816" i="13" s="1"/>
  <c r="J815" i="13"/>
  <c r="I815" i="13"/>
  <c r="D815" i="13"/>
  <c r="E815" i="13" s="1"/>
  <c r="C815" i="13"/>
  <c r="H815" i="13" s="1"/>
  <c r="J814" i="13"/>
  <c r="E814" i="13"/>
  <c r="D814" i="13"/>
  <c r="C814" i="13"/>
  <c r="H814" i="13" s="1"/>
  <c r="J813" i="13"/>
  <c r="D813" i="13"/>
  <c r="E813" i="13" s="1"/>
  <c r="C813" i="13"/>
  <c r="H813" i="13" s="1"/>
  <c r="J812" i="13"/>
  <c r="E812" i="13"/>
  <c r="D812" i="13"/>
  <c r="C812" i="13"/>
  <c r="H812" i="13" s="1"/>
  <c r="J811" i="13"/>
  <c r="D811" i="13"/>
  <c r="E811" i="13" s="1"/>
  <c r="C811" i="13"/>
  <c r="H811" i="13" s="1"/>
  <c r="J810" i="13"/>
  <c r="D810" i="13"/>
  <c r="E810" i="13" s="1"/>
  <c r="C810" i="13"/>
  <c r="H810" i="13" s="1"/>
  <c r="J809" i="13"/>
  <c r="I809" i="13"/>
  <c r="F809" i="13"/>
  <c r="D809" i="13"/>
  <c r="E809" i="13" s="1"/>
  <c r="C809" i="13"/>
  <c r="H809" i="13" s="1"/>
  <c r="J808" i="13"/>
  <c r="D808" i="13"/>
  <c r="E808" i="13" s="1"/>
  <c r="C808" i="13"/>
  <c r="H808" i="13" s="1"/>
  <c r="J807" i="13"/>
  <c r="I807" i="13"/>
  <c r="D807" i="13"/>
  <c r="E807" i="13" s="1"/>
  <c r="C807" i="13"/>
  <c r="H807" i="13" s="1"/>
  <c r="J806" i="13"/>
  <c r="E806" i="13"/>
  <c r="D806" i="13"/>
  <c r="C806" i="13"/>
  <c r="H806" i="13" s="1"/>
  <c r="J805" i="13"/>
  <c r="D805" i="13"/>
  <c r="E805" i="13" s="1"/>
  <c r="C805" i="13"/>
  <c r="H805" i="13" s="1"/>
  <c r="J804" i="13"/>
  <c r="E804" i="13"/>
  <c r="D804" i="13"/>
  <c r="C804" i="13"/>
  <c r="H804" i="13" s="1"/>
  <c r="J803" i="13"/>
  <c r="D803" i="13"/>
  <c r="E803" i="13" s="1"/>
  <c r="C803" i="13"/>
  <c r="H803" i="13" s="1"/>
  <c r="J802" i="13"/>
  <c r="D802" i="13"/>
  <c r="E802" i="13" s="1"/>
  <c r="C802" i="13"/>
  <c r="H802" i="13" s="1"/>
  <c r="J801" i="13"/>
  <c r="I801" i="13"/>
  <c r="F801" i="13"/>
  <c r="D801" i="13"/>
  <c r="E801" i="13" s="1"/>
  <c r="C801" i="13"/>
  <c r="H801" i="13" s="1"/>
  <c r="J800" i="13"/>
  <c r="D800" i="13"/>
  <c r="E800" i="13" s="1"/>
  <c r="C800" i="13"/>
  <c r="H800" i="13" s="1"/>
  <c r="J799" i="13"/>
  <c r="I799" i="13"/>
  <c r="D799" i="13"/>
  <c r="E799" i="13" s="1"/>
  <c r="C799" i="13"/>
  <c r="H799" i="13" s="1"/>
  <c r="J798" i="13"/>
  <c r="E798" i="13"/>
  <c r="D798" i="13"/>
  <c r="C798" i="13"/>
  <c r="H798" i="13" s="1"/>
  <c r="J797" i="13"/>
  <c r="D797" i="13"/>
  <c r="E797" i="13" s="1"/>
  <c r="C797" i="13"/>
  <c r="H797" i="13" s="1"/>
  <c r="J796" i="13"/>
  <c r="E796" i="13"/>
  <c r="D796" i="13"/>
  <c r="C796" i="13"/>
  <c r="H796" i="13" s="1"/>
  <c r="J795" i="13"/>
  <c r="D795" i="13"/>
  <c r="E795" i="13" s="1"/>
  <c r="C795" i="13"/>
  <c r="H795" i="13" s="1"/>
  <c r="J794" i="13"/>
  <c r="D794" i="13"/>
  <c r="E794" i="13" s="1"/>
  <c r="C794" i="13"/>
  <c r="H794" i="13" s="1"/>
  <c r="J793" i="13"/>
  <c r="I793" i="13"/>
  <c r="F793" i="13"/>
  <c r="D793" i="13"/>
  <c r="E793" i="13" s="1"/>
  <c r="C793" i="13"/>
  <c r="H793" i="13" s="1"/>
  <c r="J792" i="13"/>
  <c r="D792" i="13"/>
  <c r="E792" i="13" s="1"/>
  <c r="C792" i="13"/>
  <c r="H792" i="13" s="1"/>
  <c r="J791" i="13"/>
  <c r="I791" i="13"/>
  <c r="D791" i="13"/>
  <c r="E791" i="13" s="1"/>
  <c r="C791" i="13"/>
  <c r="H791" i="13" s="1"/>
  <c r="J790" i="13"/>
  <c r="E790" i="13"/>
  <c r="D790" i="13"/>
  <c r="C790" i="13"/>
  <c r="H790" i="13" s="1"/>
  <c r="J789" i="13"/>
  <c r="D789" i="13"/>
  <c r="E789" i="13" s="1"/>
  <c r="C789" i="13"/>
  <c r="H789" i="13" s="1"/>
  <c r="J788" i="13"/>
  <c r="E788" i="13"/>
  <c r="D788" i="13"/>
  <c r="C788" i="13"/>
  <c r="H788" i="13" s="1"/>
  <c r="J787" i="13"/>
  <c r="D787" i="13"/>
  <c r="E787" i="13" s="1"/>
  <c r="C787" i="13"/>
  <c r="H787" i="13" s="1"/>
  <c r="J786" i="13"/>
  <c r="D786" i="13"/>
  <c r="E786" i="13" s="1"/>
  <c r="C786" i="13"/>
  <c r="H786" i="13" s="1"/>
  <c r="J785" i="13"/>
  <c r="I785" i="13"/>
  <c r="F785" i="13"/>
  <c r="D785" i="13"/>
  <c r="E785" i="13" s="1"/>
  <c r="C785" i="13"/>
  <c r="H785" i="13" s="1"/>
  <c r="J784" i="13"/>
  <c r="D784" i="13"/>
  <c r="E784" i="13" s="1"/>
  <c r="C784" i="13"/>
  <c r="H784" i="13" s="1"/>
  <c r="J783" i="13"/>
  <c r="I783" i="13"/>
  <c r="D783" i="13"/>
  <c r="E783" i="13" s="1"/>
  <c r="C783" i="13"/>
  <c r="H783" i="13" s="1"/>
  <c r="J782" i="13"/>
  <c r="E782" i="13"/>
  <c r="D782" i="13"/>
  <c r="C782" i="13"/>
  <c r="H782" i="13" s="1"/>
  <c r="J781" i="13"/>
  <c r="D781" i="13"/>
  <c r="E781" i="13" s="1"/>
  <c r="C781" i="13"/>
  <c r="H781" i="13" s="1"/>
  <c r="J780" i="13"/>
  <c r="E780" i="13"/>
  <c r="D780" i="13"/>
  <c r="C780" i="13"/>
  <c r="H780" i="13" s="1"/>
  <c r="J779" i="13"/>
  <c r="D779" i="13"/>
  <c r="E779" i="13" s="1"/>
  <c r="C779" i="13"/>
  <c r="H779" i="13" s="1"/>
  <c r="J778" i="13"/>
  <c r="D778" i="13"/>
  <c r="E778" i="13" s="1"/>
  <c r="C778" i="13"/>
  <c r="H778" i="13" s="1"/>
  <c r="J777" i="13"/>
  <c r="I777" i="13"/>
  <c r="F777" i="13"/>
  <c r="D777" i="13"/>
  <c r="E777" i="13" s="1"/>
  <c r="C777" i="13"/>
  <c r="H777" i="13" s="1"/>
  <c r="J776" i="13"/>
  <c r="D776" i="13"/>
  <c r="E776" i="13" s="1"/>
  <c r="C776" i="13"/>
  <c r="H776" i="13" s="1"/>
  <c r="J775" i="13"/>
  <c r="I775" i="13"/>
  <c r="D775" i="13"/>
  <c r="E775" i="13" s="1"/>
  <c r="C775" i="13"/>
  <c r="H775" i="13" s="1"/>
  <c r="J774" i="13"/>
  <c r="E774" i="13"/>
  <c r="D774" i="13"/>
  <c r="C774" i="13"/>
  <c r="H774" i="13" s="1"/>
  <c r="J773" i="13"/>
  <c r="D773" i="13"/>
  <c r="E773" i="13" s="1"/>
  <c r="C773" i="13"/>
  <c r="H773" i="13" s="1"/>
  <c r="J772" i="13"/>
  <c r="E772" i="13"/>
  <c r="D772" i="13"/>
  <c r="C772" i="13"/>
  <c r="H772" i="13" s="1"/>
  <c r="J771" i="13"/>
  <c r="D771" i="13"/>
  <c r="E771" i="13" s="1"/>
  <c r="C771" i="13"/>
  <c r="H771" i="13" s="1"/>
  <c r="J770" i="13"/>
  <c r="D770" i="13"/>
  <c r="E770" i="13" s="1"/>
  <c r="C770" i="13"/>
  <c r="H770" i="13" s="1"/>
  <c r="J769" i="13"/>
  <c r="I769" i="13"/>
  <c r="F769" i="13"/>
  <c r="D769" i="13"/>
  <c r="E769" i="13" s="1"/>
  <c r="C769" i="13"/>
  <c r="H769" i="13" s="1"/>
  <c r="J768" i="13"/>
  <c r="D768" i="13"/>
  <c r="E768" i="13" s="1"/>
  <c r="C768" i="13"/>
  <c r="H768" i="13" s="1"/>
  <c r="J767" i="13"/>
  <c r="I767" i="13"/>
  <c r="D767" i="13"/>
  <c r="E767" i="13" s="1"/>
  <c r="C767" i="13"/>
  <c r="H767" i="13" s="1"/>
  <c r="J766" i="13"/>
  <c r="E766" i="13"/>
  <c r="D766" i="13"/>
  <c r="C766" i="13"/>
  <c r="H766" i="13" s="1"/>
  <c r="J765" i="13"/>
  <c r="D765" i="13"/>
  <c r="E765" i="13" s="1"/>
  <c r="C765" i="13"/>
  <c r="H765" i="13" s="1"/>
  <c r="J764" i="13"/>
  <c r="E764" i="13"/>
  <c r="D764" i="13"/>
  <c r="C764" i="13"/>
  <c r="H764" i="13" s="1"/>
  <c r="J763" i="13"/>
  <c r="D763" i="13"/>
  <c r="E763" i="13" s="1"/>
  <c r="C763" i="13"/>
  <c r="J762" i="13"/>
  <c r="E762" i="13"/>
  <c r="D762" i="13"/>
  <c r="C762" i="13"/>
  <c r="H762" i="13" s="1"/>
  <c r="J761" i="13"/>
  <c r="I761" i="13"/>
  <c r="F761" i="13"/>
  <c r="D761" i="13"/>
  <c r="E761" i="13" s="1"/>
  <c r="C761" i="13"/>
  <c r="H761" i="13" s="1"/>
  <c r="J760" i="13"/>
  <c r="D760" i="13"/>
  <c r="E760" i="13" s="1"/>
  <c r="C760" i="13"/>
  <c r="H760" i="13" s="1"/>
  <c r="J759" i="13"/>
  <c r="I759" i="13"/>
  <c r="D759" i="13"/>
  <c r="E759" i="13" s="1"/>
  <c r="C759" i="13"/>
  <c r="H759" i="13" s="1"/>
  <c r="J758" i="13"/>
  <c r="E758" i="13"/>
  <c r="D758" i="13"/>
  <c r="C758" i="13"/>
  <c r="J757" i="13"/>
  <c r="D757" i="13"/>
  <c r="E757" i="13" s="1"/>
  <c r="C757" i="13"/>
  <c r="H757" i="13" s="1"/>
  <c r="J756" i="13"/>
  <c r="E756" i="13"/>
  <c r="D756" i="13"/>
  <c r="C756" i="13"/>
  <c r="H756" i="13" s="1"/>
  <c r="J755" i="13"/>
  <c r="D755" i="13"/>
  <c r="E755" i="13" s="1"/>
  <c r="C755" i="13"/>
  <c r="J754" i="13"/>
  <c r="E754" i="13"/>
  <c r="D754" i="13"/>
  <c r="C754" i="13"/>
  <c r="H754" i="13" s="1"/>
  <c r="J753" i="13"/>
  <c r="I753" i="13"/>
  <c r="F753" i="13"/>
  <c r="D753" i="13"/>
  <c r="E753" i="13" s="1"/>
  <c r="C753" i="13"/>
  <c r="H753" i="13" s="1"/>
  <c r="J752" i="13"/>
  <c r="D752" i="13"/>
  <c r="E752" i="13" s="1"/>
  <c r="C752" i="13"/>
  <c r="H752" i="13" s="1"/>
  <c r="J751" i="13"/>
  <c r="I751" i="13"/>
  <c r="D751" i="13"/>
  <c r="E751" i="13" s="1"/>
  <c r="C751" i="13"/>
  <c r="H751" i="13" s="1"/>
  <c r="J750" i="13"/>
  <c r="E750" i="13"/>
  <c r="D750" i="13"/>
  <c r="C750" i="13"/>
  <c r="J749" i="13"/>
  <c r="D749" i="13"/>
  <c r="E749" i="13" s="1"/>
  <c r="C749" i="13"/>
  <c r="H749" i="13" s="1"/>
  <c r="J748" i="13"/>
  <c r="E748" i="13"/>
  <c r="D748" i="13"/>
  <c r="C748" i="13"/>
  <c r="H748" i="13" s="1"/>
  <c r="J747" i="13"/>
  <c r="D747" i="13"/>
  <c r="E747" i="13" s="1"/>
  <c r="C747" i="13"/>
  <c r="J746" i="13"/>
  <c r="E746" i="13"/>
  <c r="D746" i="13"/>
  <c r="C746" i="13"/>
  <c r="H746" i="13" s="1"/>
  <c r="J745" i="13"/>
  <c r="I745" i="13"/>
  <c r="F745" i="13"/>
  <c r="D745" i="13"/>
  <c r="E745" i="13" s="1"/>
  <c r="C745" i="13"/>
  <c r="H745" i="13" s="1"/>
  <c r="J744" i="13"/>
  <c r="D744" i="13"/>
  <c r="E744" i="13" s="1"/>
  <c r="C744" i="13"/>
  <c r="H744" i="13" s="1"/>
  <c r="J743" i="13"/>
  <c r="I743" i="13"/>
  <c r="D743" i="13"/>
  <c r="E743" i="13" s="1"/>
  <c r="C743" i="13"/>
  <c r="H743" i="13" s="1"/>
  <c r="J742" i="13"/>
  <c r="E742" i="13"/>
  <c r="D742" i="13"/>
  <c r="C742" i="13"/>
  <c r="J741" i="13"/>
  <c r="D741" i="13"/>
  <c r="E741" i="13" s="1"/>
  <c r="C741" i="13"/>
  <c r="H741" i="13" s="1"/>
  <c r="J740" i="13"/>
  <c r="E740" i="13"/>
  <c r="D740" i="13"/>
  <c r="C740" i="13"/>
  <c r="J739" i="13"/>
  <c r="D739" i="13"/>
  <c r="E739" i="13" s="1"/>
  <c r="C739" i="13"/>
  <c r="J738" i="13"/>
  <c r="E738" i="13"/>
  <c r="D738" i="13"/>
  <c r="C738" i="13"/>
  <c r="J737" i="13"/>
  <c r="I737" i="13"/>
  <c r="F737" i="13"/>
  <c r="D737" i="13"/>
  <c r="E737" i="13" s="1"/>
  <c r="C737" i="13"/>
  <c r="H737" i="13" s="1"/>
  <c r="J736" i="13"/>
  <c r="E736" i="13"/>
  <c r="D736" i="13"/>
  <c r="C736" i="13"/>
  <c r="J735" i="13"/>
  <c r="F735" i="13"/>
  <c r="D735" i="13"/>
  <c r="E735" i="13" s="1"/>
  <c r="C735" i="13"/>
  <c r="H735" i="13" s="1"/>
  <c r="J734" i="13"/>
  <c r="D734" i="13"/>
  <c r="E734" i="13" s="1"/>
  <c r="C734" i="13"/>
  <c r="H734" i="13" s="1"/>
  <c r="J733" i="13"/>
  <c r="G733" i="13"/>
  <c r="F733" i="13"/>
  <c r="D733" i="13"/>
  <c r="E733" i="13" s="1"/>
  <c r="C733" i="13"/>
  <c r="H733" i="13" s="1"/>
  <c r="J732" i="13"/>
  <c r="E732" i="13"/>
  <c r="D732" i="13"/>
  <c r="C732" i="13"/>
  <c r="G732" i="13" s="1"/>
  <c r="J731" i="13"/>
  <c r="D731" i="13"/>
  <c r="E731" i="13" s="1"/>
  <c r="C731" i="13"/>
  <c r="J730" i="13"/>
  <c r="E730" i="13"/>
  <c r="D730" i="13"/>
  <c r="C730" i="13"/>
  <c r="J729" i="13"/>
  <c r="I729" i="13"/>
  <c r="F729" i="13"/>
  <c r="D729" i="13"/>
  <c r="E729" i="13" s="1"/>
  <c r="C729" i="13"/>
  <c r="H729" i="13" s="1"/>
  <c r="J728" i="13"/>
  <c r="E728" i="13"/>
  <c r="D728" i="13"/>
  <c r="C728" i="13"/>
  <c r="J727" i="13"/>
  <c r="F727" i="13"/>
  <c r="D727" i="13"/>
  <c r="E727" i="13" s="1"/>
  <c r="C727" i="13"/>
  <c r="H727" i="13" s="1"/>
  <c r="J726" i="13"/>
  <c r="D726" i="13"/>
  <c r="E726" i="13" s="1"/>
  <c r="C726" i="13"/>
  <c r="G726" i="13" s="1"/>
  <c r="J725" i="13"/>
  <c r="I725" i="13"/>
  <c r="G725" i="13"/>
  <c r="F725" i="13"/>
  <c r="D725" i="13"/>
  <c r="E725" i="13" s="1"/>
  <c r="C725" i="13"/>
  <c r="H725" i="13" s="1"/>
  <c r="J724" i="13"/>
  <c r="G724" i="13"/>
  <c r="D724" i="13"/>
  <c r="E724" i="13" s="1"/>
  <c r="C724" i="13"/>
  <c r="J723" i="13"/>
  <c r="I723" i="13"/>
  <c r="F723" i="13"/>
  <c r="D723" i="13"/>
  <c r="E723" i="13" s="1"/>
  <c r="C723" i="13"/>
  <c r="H723" i="13" s="1"/>
  <c r="J722" i="13"/>
  <c r="D722" i="13"/>
  <c r="E722" i="13" s="1"/>
  <c r="C722" i="13"/>
  <c r="J721" i="13"/>
  <c r="D721" i="13"/>
  <c r="E721" i="13" s="1"/>
  <c r="C721" i="13"/>
  <c r="J720" i="13"/>
  <c r="E720" i="13"/>
  <c r="D720" i="13"/>
  <c r="C720" i="13"/>
  <c r="G720" i="13" s="1"/>
  <c r="J719" i="13"/>
  <c r="I719" i="13"/>
  <c r="F719" i="13"/>
  <c r="D719" i="13"/>
  <c r="E719" i="13" s="1"/>
  <c r="C719" i="13"/>
  <c r="H719" i="13" s="1"/>
  <c r="J718" i="13"/>
  <c r="E718" i="13"/>
  <c r="D718" i="13"/>
  <c r="C718" i="13"/>
  <c r="J717" i="13"/>
  <c r="G717" i="13"/>
  <c r="D717" i="13"/>
  <c r="E717" i="13" s="1"/>
  <c r="C717" i="13"/>
  <c r="H717" i="13" s="1"/>
  <c r="J716" i="13"/>
  <c r="D716" i="13"/>
  <c r="E716" i="13" s="1"/>
  <c r="C716" i="13"/>
  <c r="J715" i="13"/>
  <c r="G715" i="13"/>
  <c r="F715" i="13"/>
  <c r="D715" i="13"/>
  <c r="E715" i="13" s="1"/>
  <c r="C715" i="13"/>
  <c r="H715" i="13" s="1"/>
  <c r="J714" i="13"/>
  <c r="D714" i="13"/>
  <c r="E714" i="13" s="1"/>
  <c r="C714" i="13"/>
  <c r="J713" i="13"/>
  <c r="D713" i="13"/>
  <c r="E713" i="13" s="1"/>
  <c r="C713" i="13"/>
  <c r="H713" i="13" s="1"/>
  <c r="J712" i="13"/>
  <c r="E712" i="13"/>
  <c r="D712" i="13"/>
  <c r="C712" i="13"/>
  <c r="J711" i="13"/>
  <c r="F711" i="13"/>
  <c r="D711" i="13"/>
  <c r="E711" i="13" s="1"/>
  <c r="C711" i="13"/>
  <c r="H711" i="13" s="1"/>
  <c r="J710" i="13"/>
  <c r="D710" i="13"/>
  <c r="E710" i="13" s="1"/>
  <c r="C710" i="13"/>
  <c r="J709" i="13"/>
  <c r="I709" i="13"/>
  <c r="G709" i="13"/>
  <c r="F709" i="13"/>
  <c r="D709" i="13"/>
  <c r="E709" i="13" s="1"/>
  <c r="C709" i="13"/>
  <c r="H709" i="13" s="1"/>
  <c r="J708" i="13"/>
  <c r="D708" i="13"/>
  <c r="E708" i="13" s="1"/>
  <c r="C708" i="13"/>
  <c r="G708" i="13" s="1"/>
  <c r="J707" i="13"/>
  <c r="I707" i="13"/>
  <c r="G707" i="13"/>
  <c r="F707" i="13"/>
  <c r="D707" i="13"/>
  <c r="E707" i="13" s="1"/>
  <c r="C707" i="13"/>
  <c r="H707" i="13" s="1"/>
  <c r="J706" i="13"/>
  <c r="E706" i="13"/>
  <c r="D706" i="13"/>
  <c r="C706" i="13"/>
  <c r="J705" i="13"/>
  <c r="I705" i="13"/>
  <c r="F705" i="13"/>
  <c r="D705" i="13"/>
  <c r="E705" i="13" s="1"/>
  <c r="C705" i="13"/>
  <c r="H705" i="13" s="1"/>
  <c r="J704" i="13"/>
  <c r="D704" i="13"/>
  <c r="E704" i="13" s="1"/>
  <c r="C704" i="13"/>
  <c r="J703" i="13"/>
  <c r="D703" i="13"/>
  <c r="E703" i="13" s="1"/>
  <c r="C703" i="13"/>
  <c r="H703" i="13" s="1"/>
  <c r="J702" i="13"/>
  <c r="E702" i="13"/>
  <c r="D702" i="13"/>
  <c r="C702" i="13"/>
  <c r="J701" i="13"/>
  <c r="D701" i="13"/>
  <c r="E701" i="13" s="1"/>
  <c r="C701" i="13"/>
  <c r="J700" i="13"/>
  <c r="G700" i="13"/>
  <c r="E700" i="13"/>
  <c r="D700" i="13"/>
  <c r="C700" i="13"/>
  <c r="J699" i="13"/>
  <c r="G699" i="13"/>
  <c r="D699" i="13"/>
  <c r="E699" i="13" s="1"/>
  <c r="C699" i="13"/>
  <c r="H699" i="13" s="1"/>
  <c r="J698" i="13"/>
  <c r="D698" i="13"/>
  <c r="E698" i="13" s="1"/>
  <c r="C698" i="13"/>
  <c r="J697" i="13"/>
  <c r="I697" i="13"/>
  <c r="F697" i="13"/>
  <c r="D697" i="13"/>
  <c r="E697" i="13" s="1"/>
  <c r="C697" i="13"/>
  <c r="H697" i="13" s="1"/>
  <c r="J696" i="13"/>
  <c r="E696" i="13"/>
  <c r="D696" i="13"/>
  <c r="C696" i="13"/>
  <c r="J695" i="13"/>
  <c r="I695" i="13"/>
  <c r="F695" i="13"/>
  <c r="D695" i="13"/>
  <c r="E695" i="13" s="1"/>
  <c r="C695" i="13"/>
  <c r="H695" i="13" s="1"/>
  <c r="J694" i="13"/>
  <c r="D694" i="13"/>
  <c r="E694" i="13" s="1"/>
  <c r="C694" i="13"/>
  <c r="J693" i="13"/>
  <c r="I693" i="13"/>
  <c r="F693" i="13"/>
  <c r="D693" i="13"/>
  <c r="E693" i="13" s="1"/>
  <c r="C693" i="13"/>
  <c r="H693" i="13" s="1"/>
  <c r="J692" i="13"/>
  <c r="E692" i="13"/>
  <c r="D692" i="13"/>
  <c r="C692" i="13"/>
  <c r="G692" i="13" s="1"/>
  <c r="J691" i="13"/>
  <c r="I691" i="13"/>
  <c r="F691" i="13"/>
  <c r="D691" i="13"/>
  <c r="E691" i="13" s="1"/>
  <c r="C691" i="13"/>
  <c r="H691" i="13" s="1"/>
  <c r="J690" i="13"/>
  <c r="D690" i="13"/>
  <c r="E690" i="13" s="1"/>
  <c r="C690" i="13"/>
  <c r="J689" i="13"/>
  <c r="I689" i="13"/>
  <c r="D689" i="13"/>
  <c r="E689" i="13" s="1"/>
  <c r="C689" i="13"/>
  <c r="H689" i="13" s="1"/>
  <c r="J688" i="13"/>
  <c r="D688" i="13"/>
  <c r="E688" i="13" s="1"/>
  <c r="C688" i="13"/>
  <c r="J687" i="13"/>
  <c r="I687" i="13"/>
  <c r="F687" i="13"/>
  <c r="D687" i="13"/>
  <c r="E687" i="13" s="1"/>
  <c r="C687" i="13"/>
  <c r="H687" i="13" s="1"/>
  <c r="J686" i="13"/>
  <c r="E686" i="13"/>
  <c r="D686" i="13"/>
  <c r="C686" i="13"/>
  <c r="J685" i="13"/>
  <c r="D685" i="13"/>
  <c r="E685" i="13" s="1"/>
  <c r="C685" i="13"/>
  <c r="H685" i="13" s="1"/>
  <c r="J684" i="13"/>
  <c r="E684" i="13"/>
  <c r="D684" i="13"/>
  <c r="C684" i="13"/>
  <c r="J683" i="13"/>
  <c r="D683" i="13"/>
  <c r="E683" i="13" s="1"/>
  <c r="C683" i="13"/>
  <c r="J682" i="13"/>
  <c r="E682" i="13"/>
  <c r="D682" i="13"/>
  <c r="C682" i="13"/>
  <c r="J681" i="13"/>
  <c r="I681" i="13"/>
  <c r="F681" i="13"/>
  <c r="D681" i="13"/>
  <c r="E681" i="13" s="1"/>
  <c r="C681" i="13"/>
  <c r="H681" i="13" s="1"/>
  <c r="J680" i="13"/>
  <c r="E680" i="13"/>
  <c r="D680" i="13"/>
  <c r="C680" i="13"/>
  <c r="J679" i="13"/>
  <c r="F679" i="13"/>
  <c r="D679" i="13"/>
  <c r="E679" i="13" s="1"/>
  <c r="C679" i="13"/>
  <c r="H679" i="13" s="1"/>
  <c r="J678" i="13"/>
  <c r="D678" i="13"/>
  <c r="E678" i="13" s="1"/>
  <c r="C678" i="13"/>
  <c r="J677" i="13"/>
  <c r="I677" i="13"/>
  <c r="G677" i="13"/>
  <c r="F677" i="13"/>
  <c r="D677" i="13"/>
  <c r="E677" i="13" s="1"/>
  <c r="C677" i="13"/>
  <c r="H677" i="13" s="1"/>
  <c r="J676" i="13"/>
  <c r="G676" i="13"/>
  <c r="D676" i="13"/>
  <c r="E676" i="13" s="1"/>
  <c r="C676" i="13"/>
  <c r="J675" i="13"/>
  <c r="I675" i="13"/>
  <c r="F675" i="13"/>
  <c r="D675" i="13"/>
  <c r="E675" i="13" s="1"/>
  <c r="C675" i="13"/>
  <c r="H675" i="13" s="1"/>
  <c r="J674" i="13"/>
  <c r="D674" i="13"/>
  <c r="E674" i="13" s="1"/>
  <c r="C674" i="13"/>
  <c r="J673" i="13"/>
  <c r="D673" i="13"/>
  <c r="E673" i="13" s="1"/>
  <c r="C673" i="13"/>
  <c r="J672" i="13"/>
  <c r="E672" i="13"/>
  <c r="D672" i="13"/>
  <c r="C672" i="13"/>
  <c r="J671" i="13"/>
  <c r="I671" i="13"/>
  <c r="F671" i="13"/>
  <c r="D671" i="13"/>
  <c r="E671" i="13" s="1"/>
  <c r="C671" i="13"/>
  <c r="H671" i="13" s="1"/>
  <c r="J670" i="13"/>
  <c r="E670" i="13"/>
  <c r="D670" i="13"/>
  <c r="C670" i="13"/>
  <c r="J669" i="13"/>
  <c r="G669" i="13"/>
  <c r="D669" i="13"/>
  <c r="E669" i="13" s="1"/>
  <c r="C669" i="13"/>
  <c r="H669" i="13" s="1"/>
  <c r="J668" i="13"/>
  <c r="E668" i="13"/>
  <c r="D668" i="13"/>
  <c r="C668" i="13"/>
  <c r="G668" i="13" s="1"/>
  <c r="J667" i="13"/>
  <c r="D667" i="13"/>
  <c r="E667" i="13" s="1"/>
  <c r="C667" i="13"/>
  <c r="H667" i="13" s="1"/>
  <c r="J666" i="13"/>
  <c r="E666" i="13"/>
  <c r="D666" i="13"/>
  <c r="C666" i="13"/>
  <c r="J665" i="13"/>
  <c r="F665" i="13"/>
  <c r="D665" i="13"/>
  <c r="E665" i="13" s="1"/>
  <c r="C665" i="13"/>
  <c r="H665" i="13" s="1"/>
  <c r="J664" i="13"/>
  <c r="D664" i="13"/>
  <c r="E664" i="13" s="1"/>
  <c r="C664" i="13"/>
  <c r="J663" i="13"/>
  <c r="D663" i="13"/>
  <c r="E663" i="13" s="1"/>
  <c r="C663" i="13"/>
  <c r="J662" i="13"/>
  <c r="E662" i="13"/>
  <c r="D662" i="13"/>
  <c r="C662" i="13"/>
  <c r="J661" i="13"/>
  <c r="I661" i="13"/>
  <c r="F661" i="13"/>
  <c r="D661" i="13"/>
  <c r="E661" i="13" s="1"/>
  <c r="C661" i="13"/>
  <c r="H661" i="13" s="1"/>
  <c r="J660" i="13"/>
  <c r="D660" i="13"/>
  <c r="E660" i="13" s="1"/>
  <c r="C660" i="13"/>
  <c r="G660" i="13" s="1"/>
  <c r="J659" i="13"/>
  <c r="G659" i="13"/>
  <c r="F659" i="13"/>
  <c r="D659" i="13"/>
  <c r="E659" i="13" s="1"/>
  <c r="C659" i="13"/>
  <c r="H659" i="13" s="1"/>
  <c r="J658" i="13"/>
  <c r="D658" i="13"/>
  <c r="E658" i="13" s="1"/>
  <c r="C658" i="13"/>
  <c r="J657" i="13"/>
  <c r="D657" i="13"/>
  <c r="E657" i="13" s="1"/>
  <c r="C657" i="13"/>
  <c r="H657" i="13" s="1"/>
  <c r="J656" i="13"/>
  <c r="E656" i="13"/>
  <c r="D656" i="13"/>
  <c r="C656" i="13"/>
  <c r="J655" i="13"/>
  <c r="F655" i="13"/>
  <c r="D655" i="13"/>
  <c r="E655" i="13" s="1"/>
  <c r="C655" i="13"/>
  <c r="H655" i="13" s="1"/>
  <c r="J654" i="13"/>
  <c r="D654" i="13"/>
  <c r="E654" i="13" s="1"/>
  <c r="C654" i="13"/>
  <c r="J653" i="13"/>
  <c r="I653" i="13"/>
  <c r="G653" i="13"/>
  <c r="F653" i="13"/>
  <c r="D653" i="13"/>
  <c r="E653" i="13" s="1"/>
  <c r="C653" i="13"/>
  <c r="H653" i="13" s="1"/>
  <c r="J652" i="13"/>
  <c r="E652" i="13"/>
  <c r="D652" i="13"/>
  <c r="C652" i="13"/>
  <c r="J651" i="13"/>
  <c r="G651" i="13"/>
  <c r="D651" i="13"/>
  <c r="E651" i="13" s="1"/>
  <c r="C651" i="13"/>
  <c r="H651" i="13" s="1"/>
  <c r="J650" i="13"/>
  <c r="D650" i="13"/>
  <c r="E650" i="13" s="1"/>
  <c r="C650" i="13"/>
  <c r="J649" i="13"/>
  <c r="I649" i="13"/>
  <c r="F649" i="13"/>
  <c r="D649" i="13"/>
  <c r="E649" i="13" s="1"/>
  <c r="C649" i="13"/>
  <c r="H649" i="13" s="1"/>
  <c r="J648" i="13"/>
  <c r="E648" i="13"/>
  <c r="D648" i="13"/>
  <c r="C648" i="13"/>
  <c r="J647" i="13"/>
  <c r="I647" i="13"/>
  <c r="F647" i="13"/>
  <c r="D647" i="13"/>
  <c r="E647" i="13" s="1"/>
  <c r="C647" i="13"/>
  <c r="H647" i="13" s="1"/>
  <c r="J646" i="13"/>
  <c r="D646" i="13"/>
  <c r="E646" i="13" s="1"/>
  <c r="C646" i="13"/>
  <c r="J645" i="13"/>
  <c r="I645" i="13"/>
  <c r="F645" i="13"/>
  <c r="D645" i="13"/>
  <c r="E645" i="13" s="1"/>
  <c r="C645" i="13"/>
  <c r="H645" i="13" s="1"/>
  <c r="J644" i="13"/>
  <c r="E644" i="13"/>
  <c r="D644" i="13"/>
  <c r="C644" i="13"/>
  <c r="G644" i="13" s="1"/>
  <c r="J643" i="13"/>
  <c r="I643" i="13"/>
  <c r="F643" i="13"/>
  <c r="D643" i="13"/>
  <c r="E643" i="13" s="1"/>
  <c r="C643" i="13"/>
  <c r="H643" i="13" s="1"/>
  <c r="J642" i="13"/>
  <c r="D642" i="13"/>
  <c r="E642" i="13" s="1"/>
  <c r="C642" i="13"/>
  <c r="J641" i="13"/>
  <c r="I641" i="13"/>
  <c r="D641" i="13"/>
  <c r="E641" i="13" s="1"/>
  <c r="C641" i="13"/>
  <c r="H641" i="13" s="1"/>
  <c r="J640" i="13"/>
  <c r="D640" i="13"/>
  <c r="E640" i="13" s="1"/>
  <c r="C640" i="13"/>
  <c r="J639" i="13"/>
  <c r="I639" i="13"/>
  <c r="F639" i="13"/>
  <c r="D639" i="13"/>
  <c r="E639" i="13" s="1"/>
  <c r="C639" i="13"/>
  <c r="H639" i="13" s="1"/>
  <c r="J638" i="13"/>
  <c r="E638" i="13"/>
  <c r="D638" i="13"/>
  <c r="C638" i="13"/>
  <c r="J637" i="13"/>
  <c r="D637" i="13"/>
  <c r="E637" i="13" s="1"/>
  <c r="C637" i="13"/>
  <c r="J636" i="13"/>
  <c r="G636" i="13"/>
  <c r="D636" i="13"/>
  <c r="E636" i="13" s="1"/>
  <c r="C636" i="13"/>
  <c r="J635" i="13"/>
  <c r="I635" i="13"/>
  <c r="G635" i="13"/>
  <c r="F635" i="13"/>
  <c r="D635" i="13"/>
  <c r="E635" i="13" s="1"/>
  <c r="C635" i="13"/>
  <c r="H635" i="13" s="1"/>
  <c r="J634" i="13"/>
  <c r="E634" i="13"/>
  <c r="D634" i="13"/>
  <c r="C634" i="13"/>
  <c r="J633" i="13"/>
  <c r="F633" i="13"/>
  <c r="D633" i="13"/>
  <c r="E633" i="13" s="1"/>
  <c r="C633" i="13"/>
  <c r="H633" i="13" s="1"/>
  <c r="J632" i="13"/>
  <c r="D632" i="13"/>
  <c r="E632" i="13" s="1"/>
  <c r="C632" i="13"/>
  <c r="J631" i="13"/>
  <c r="I631" i="13"/>
  <c r="D631" i="13"/>
  <c r="E631" i="13" s="1"/>
  <c r="C631" i="13"/>
  <c r="H631" i="13" s="1"/>
  <c r="J630" i="13"/>
  <c r="E630" i="13"/>
  <c r="D630" i="13"/>
  <c r="C630" i="13"/>
  <c r="G630" i="13" s="1"/>
  <c r="J629" i="13"/>
  <c r="D629" i="13"/>
  <c r="E629" i="13" s="1"/>
  <c r="C629" i="13"/>
  <c r="J628" i="13"/>
  <c r="E628" i="13"/>
  <c r="D628" i="13"/>
  <c r="C628" i="13"/>
  <c r="G628" i="13" s="1"/>
  <c r="J627" i="13"/>
  <c r="F627" i="13"/>
  <c r="D627" i="13"/>
  <c r="E627" i="13" s="1"/>
  <c r="C627" i="13"/>
  <c r="J626" i="13"/>
  <c r="E626" i="13"/>
  <c r="D626" i="13"/>
  <c r="C626" i="13"/>
  <c r="J625" i="13"/>
  <c r="I625" i="13"/>
  <c r="F625" i="13"/>
  <c r="D625" i="13"/>
  <c r="E625" i="13" s="1"/>
  <c r="C625" i="13"/>
  <c r="H625" i="13" s="1"/>
  <c r="J624" i="13"/>
  <c r="D624" i="13"/>
  <c r="E624" i="13" s="1"/>
  <c r="C624" i="13"/>
  <c r="G624" i="13" s="1"/>
  <c r="J623" i="13"/>
  <c r="I623" i="13"/>
  <c r="D623" i="13"/>
  <c r="E623" i="13" s="1"/>
  <c r="C623" i="13"/>
  <c r="H623" i="13" s="1"/>
  <c r="J622" i="13"/>
  <c r="D622" i="13"/>
  <c r="E622" i="13" s="1"/>
  <c r="C622" i="13"/>
  <c r="J621" i="13"/>
  <c r="G621" i="13"/>
  <c r="F621" i="13"/>
  <c r="D621" i="13"/>
  <c r="E621" i="13" s="1"/>
  <c r="C621" i="13"/>
  <c r="H621" i="13" s="1"/>
  <c r="J620" i="13"/>
  <c r="D620" i="13"/>
  <c r="E620" i="13" s="1"/>
  <c r="C620" i="13"/>
  <c r="J619" i="13"/>
  <c r="I619" i="13"/>
  <c r="F619" i="13"/>
  <c r="D619" i="13"/>
  <c r="E619" i="13" s="1"/>
  <c r="C619" i="13"/>
  <c r="H619" i="13" s="1"/>
  <c r="J618" i="13"/>
  <c r="D618" i="13"/>
  <c r="E618" i="13" s="1"/>
  <c r="C618" i="13"/>
  <c r="J617" i="13"/>
  <c r="D617" i="13"/>
  <c r="E617" i="13" s="1"/>
  <c r="C617" i="13"/>
  <c r="J616" i="13"/>
  <c r="E616" i="13"/>
  <c r="D616" i="13"/>
  <c r="C616" i="13"/>
  <c r="J615" i="13"/>
  <c r="I615" i="13"/>
  <c r="F615" i="13"/>
  <c r="D615" i="13"/>
  <c r="E615" i="13" s="1"/>
  <c r="C615" i="13"/>
  <c r="H615" i="13" s="1"/>
  <c r="J614" i="13"/>
  <c r="E614" i="13"/>
  <c r="D614" i="13"/>
  <c r="C614" i="13"/>
  <c r="J613" i="13"/>
  <c r="G613" i="13"/>
  <c r="D613" i="13"/>
  <c r="E613" i="13" s="1"/>
  <c r="C613" i="13"/>
  <c r="H613" i="13" s="1"/>
  <c r="J612" i="13"/>
  <c r="E612" i="13"/>
  <c r="D612" i="13"/>
  <c r="C612" i="13"/>
  <c r="G612" i="13" s="1"/>
  <c r="J611" i="13"/>
  <c r="D611" i="13"/>
  <c r="E611" i="13" s="1"/>
  <c r="C611" i="13"/>
  <c r="J610" i="13"/>
  <c r="E610" i="13"/>
  <c r="D610" i="13"/>
  <c r="C610" i="13"/>
  <c r="J609" i="13"/>
  <c r="F609" i="13"/>
  <c r="D609" i="13"/>
  <c r="E609" i="13" s="1"/>
  <c r="C609" i="13"/>
  <c r="H609" i="13" s="1"/>
  <c r="J608" i="13"/>
  <c r="D608" i="13"/>
  <c r="E608" i="13" s="1"/>
  <c r="C608" i="13"/>
  <c r="J607" i="13"/>
  <c r="F607" i="13"/>
  <c r="D607" i="13"/>
  <c r="E607" i="13" s="1"/>
  <c r="C607" i="13"/>
  <c r="J606" i="13"/>
  <c r="G606" i="13"/>
  <c r="E606" i="13"/>
  <c r="D606" i="13"/>
  <c r="C606" i="13"/>
  <c r="J605" i="13"/>
  <c r="G605" i="13"/>
  <c r="D605" i="13"/>
  <c r="E605" i="13" s="1"/>
  <c r="C605" i="13"/>
  <c r="H605" i="13" s="1"/>
  <c r="J604" i="13"/>
  <c r="E604" i="13"/>
  <c r="D604" i="13"/>
  <c r="C604" i="13"/>
  <c r="G604" i="13" s="1"/>
  <c r="J603" i="13"/>
  <c r="D603" i="13"/>
  <c r="E603" i="13" s="1"/>
  <c r="C603" i="13"/>
  <c r="J602" i="13"/>
  <c r="E602" i="13"/>
  <c r="D602" i="13"/>
  <c r="C602" i="13"/>
  <c r="J601" i="13"/>
  <c r="F601" i="13"/>
  <c r="D601" i="13"/>
  <c r="E601" i="13" s="1"/>
  <c r="C601" i="13"/>
  <c r="H601" i="13" s="1"/>
  <c r="J600" i="13"/>
  <c r="D600" i="13"/>
  <c r="E600" i="13" s="1"/>
  <c r="C600" i="13"/>
  <c r="J599" i="13"/>
  <c r="D599" i="13"/>
  <c r="E599" i="13" s="1"/>
  <c r="C599" i="13"/>
  <c r="J598" i="13"/>
  <c r="E598" i="13"/>
  <c r="D598" i="13"/>
  <c r="C598" i="13"/>
  <c r="G598" i="13" s="1"/>
  <c r="J597" i="13"/>
  <c r="I597" i="13"/>
  <c r="F597" i="13"/>
  <c r="D597" i="13"/>
  <c r="E597" i="13" s="1"/>
  <c r="C597" i="13"/>
  <c r="H597" i="13" s="1"/>
  <c r="J596" i="13"/>
  <c r="D596" i="13"/>
  <c r="E596" i="13" s="1"/>
  <c r="C596" i="13"/>
  <c r="G596" i="13" s="1"/>
  <c r="J595" i="13"/>
  <c r="G595" i="13"/>
  <c r="F595" i="13"/>
  <c r="D595" i="13"/>
  <c r="E595" i="13" s="1"/>
  <c r="C595" i="13"/>
  <c r="H595" i="13" s="1"/>
  <c r="J594" i="13"/>
  <c r="D594" i="13"/>
  <c r="E594" i="13" s="1"/>
  <c r="C594" i="13"/>
  <c r="J593" i="13"/>
  <c r="D593" i="13"/>
  <c r="E593" i="13" s="1"/>
  <c r="C593" i="13"/>
  <c r="J592" i="13"/>
  <c r="E592" i="13"/>
  <c r="D592" i="13"/>
  <c r="C592" i="13"/>
  <c r="G592" i="13" s="1"/>
  <c r="J591" i="13"/>
  <c r="F591" i="13"/>
  <c r="D591" i="13"/>
  <c r="E591" i="13" s="1"/>
  <c r="C591" i="13"/>
  <c r="H591" i="13" s="1"/>
  <c r="J590" i="13"/>
  <c r="D590" i="13"/>
  <c r="E590" i="13" s="1"/>
  <c r="C590" i="13"/>
  <c r="J589" i="13"/>
  <c r="I589" i="13"/>
  <c r="G589" i="13"/>
  <c r="F589" i="13"/>
  <c r="D589" i="13"/>
  <c r="E589" i="13" s="1"/>
  <c r="C589" i="13"/>
  <c r="H589" i="13" s="1"/>
  <c r="J588" i="13"/>
  <c r="E588" i="13"/>
  <c r="D588" i="13"/>
  <c r="C588" i="13"/>
  <c r="J587" i="13"/>
  <c r="G587" i="13"/>
  <c r="D587" i="13"/>
  <c r="E587" i="13" s="1"/>
  <c r="C587" i="13"/>
  <c r="H587" i="13" s="1"/>
  <c r="J586" i="13"/>
  <c r="E586" i="13"/>
  <c r="D586" i="13"/>
  <c r="C586" i="13"/>
  <c r="G586" i="13" s="1"/>
  <c r="J585" i="13"/>
  <c r="I585" i="13"/>
  <c r="F585" i="13"/>
  <c r="D585" i="13"/>
  <c r="E585" i="13" s="1"/>
  <c r="C585" i="13"/>
  <c r="H585" i="13" s="1"/>
  <c r="J584" i="13"/>
  <c r="D584" i="13"/>
  <c r="E584" i="13" s="1"/>
  <c r="C584" i="13"/>
  <c r="J583" i="13"/>
  <c r="D583" i="13"/>
  <c r="E583" i="13" s="1"/>
  <c r="C583" i="13"/>
  <c r="J582" i="13"/>
  <c r="E582" i="13"/>
  <c r="D582" i="13"/>
  <c r="C582" i="13"/>
  <c r="J581" i="13"/>
  <c r="F581" i="13"/>
  <c r="D581" i="13"/>
  <c r="E581" i="13" s="1"/>
  <c r="C581" i="13"/>
  <c r="J580" i="13"/>
  <c r="G580" i="13"/>
  <c r="E580" i="13"/>
  <c r="D580" i="13"/>
  <c r="C580" i="13"/>
  <c r="J579" i="13"/>
  <c r="G579" i="13"/>
  <c r="D579" i="13"/>
  <c r="E579" i="13" s="1"/>
  <c r="C579" i="13"/>
  <c r="H579" i="13" s="1"/>
  <c r="J578" i="13"/>
  <c r="D578" i="13"/>
  <c r="E578" i="13" s="1"/>
  <c r="C578" i="13"/>
  <c r="J577" i="13"/>
  <c r="F577" i="13"/>
  <c r="D577" i="13"/>
  <c r="E577" i="13" s="1"/>
  <c r="C577" i="13"/>
  <c r="H577" i="13" s="1"/>
  <c r="J576" i="13"/>
  <c r="E576" i="13"/>
  <c r="D576" i="13"/>
  <c r="C576" i="13"/>
  <c r="J575" i="13"/>
  <c r="I575" i="13"/>
  <c r="F575" i="13"/>
  <c r="D575" i="13"/>
  <c r="E575" i="13" s="1"/>
  <c r="C575" i="13"/>
  <c r="H575" i="13" s="1"/>
  <c r="J574" i="13"/>
  <c r="E574" i="13"/>
  <c r="D574" i="13"/>
  <c r="C574" i="13"/>
  <c r="G574" i="13" s="1"/>
  <c r="J573" i="13"/>
  <c r="F573" i="13"/>
  <c r="D573" i="13"/>
  <c r="E573" i="13" s="1"/>
  <c r="C573" i="13"/>
  <c r="J572" i="13"/>
  <c r="G572" i="13"/>
  <c r="E572" i="13"/>
  <c r="D572" i="13"/>
  <c r="C572" i="13"/>
  <c r="J571" i="13"/>
  <c r="G571" i="13"/>
  <c r="D571" i="13"/>
  <c r="E571" i="13" s="1"/>
  <c r="C571" i="13"/>
  <c r="H571" i="13" s="1"/>
  <c r="J570" i="13"/>
  <c r="D570" i="13"/>
  <c r="E570" i="13" s="1"/>
  <c r="C570" i="13"/>
  <c r="J569" i="13"/>
  <c r="F569" i="13"/>
  <c r="D569" i="13"/>
  <c r="E569" i="13" s="1"/>
  <c r="C569" i="13"/>
  <c r="I569" i="13" s="1"/>
  <c r="J568" i="13"/>
  <c r="E568" i="13"/>
  <c r="D568" i="13"/>
  <c r="C568" i="13"/>
  <c r="G568" i="13" s="1"/>
  <c r="J567" i="13"/>
  <c r="I567" i="13"/>
  <c r="F567" i="13"/>
  <c r="D567" i="13"/>
  <c r="E567" i="13" s="1"/>
  <c r="C567" i="13"/>
  <c r="H567" i="13" s="1"/>
  <c r="J566" i="13"/>
  <c r="D566" i="13"/>
  <c r="E566" i="13" s="1"/>
  <c r="C566" i="13"/>
  <c r="I566" i="13" s="1"/>
  <c r="J565" i="13"/>
  <c r="I565" i="13"/>
  <c r="G565" i="13"/>
  <c r="F565" i="13"/>
  <c r="D565" i="13"/>
  <c r="E565" i="13" s="1"/>
  <c r="C565" i="13"/>
  <c r="H565" i="13" s="1"/>
  <c r="J564" i="13"/>
  <c r="E564" i="13"/>
  <c r="D564" i="13"/>
  <c r="C564" i="13"/>
  <c r="J563" i="13"/>
  <c r="G563" i="13"/>
  <c r="D563" i="13"/>
  <c r="E563" i="13" s="1"/>
  <c r="C563" i="13"/>
  <c r="J562" i="13"/>
  <c r="G562" i="13"/>
  <c r="D562" i="13"/>
  <c r="E562" i="13" s="1"/>
  <c r="C562" i="13"/>
  <c r="J561" i="13"/>
  <c r="D561" i="13"/>
  <c r="E561" i="13" s="1"/>
  <c r="C561" i="13"/>
  <c r="F561" i="13" s="1"/>
  <c r="J560" i="13"/>
  <c r="E560" i="13"/>
  <c r="D560" i="13"/>
  <c r="C560" i="13"/>
  <c r="G560" i="13" s="1"/>
  <c r="J559" i="13"/>
  <c r="I559" i="13"/>
  <c r="F559" i="13"/>
  <c r="D559" i="13"/>
  <c r="E559" i="13" s="1"/>
  <c r="C559" i="13"/>
  <c r="H559" i="13" s="1"/>
  <c r="J558" i="13"/>
  <c r="D558" i="13"/>
  <c r="E558" i="13" s="1"/>
  <c r="C558" i="13"/>
  <c r="J557" i="13"/>
  <c r="I557" i="13"/>
  <c r="F557" i="13"/>
  <c r="D557" i="13"/>
  <c r="E557" i="13" s="1"/>
  <c r="C557" i="13"/>
  <c r="H557" i="13" s="1"/>
  <c r="J556" i="13"/>
  <c r="E556" i="13"/>
  <c r="D556" i="13"/>
  <c r="C556" i="13"/>
  <c r="G556" i="13" s="1"/>
  <c r="J555" i="13"/>
  <c r="D555" i="13"/>
  <c r="E555" i="13" s="1"/>
  <c r="C555" i="13"/>
  <c r="J554" i="13"/>
  <c r="D554" i="13"/>
  <c r="E554" i="13" s="1"/>
  <c r="C554" i="13"/>
  <c r="J553" i="13"/>
  <c r="I553" i="13"/>
  <c r="D553" i="13"/>
  <c r="E553" i="13" s="1"/>
  <c r="C553" i="13"/>
  <c r="J552" i="13"/>
  <c r="D552" i="13"/>
  <c r="E552" i="13" s="1"/>
  <c r="C552" i="13"/>
  <c r="G552" i="13" s="1"/>
  <c r="J551" i="13"/>
  <c r="F551" i="13"/>
  <c r="D551" i="13"/>
  <c r="E551" i="13" s="1"/>
  <c r="C551" i="13"/>
  <c r="H551" i="13" s="1"/>
  <c r="J550" i="13"/>
  <c r="G550" i="13"/>
  <c r="D550" i="13"/>
  <c r="E550" i="13" s="1"/>
  <c r="C550" i="13"/>
  <c r="J549" i="13"/>
  <c r="I549" i="13"/>
  <c r="F549" i="13"/>
  <c r="D549" i="13"/>
  <c r="E549" i="13" s="1"/>
  <c r="C549" i="13"/>
  <c r="H549" i="13" s="1"/>
  <c r="J548" i="13"/>
  <c r="D548" i="13"/>
  <c r="E548" i="13" s="1"/>
  <c r="C548" i="13"/>
  <c r="H548" i="13" s="1"/>
  <c r="J547" i="13"/>
  <c r="I547" i="13"/>
  <c r="G547" i="13"/>
  <c r="F547" i="13"/>
  <c r="D547" i="13"/>
  <c r="E547" i="13" s="1"/>
  <c r="C547" i="13"/>
  <c r="H547" i="13" s="1"/>
  <c r="J546" i="13"/>
  <c r="E546" i="13"/>
  <c r="D546" i="13"/>
  <c r="C546" i="13"/>
  <c r="F546" i="13" s="1"/>
  <c r="J545" i="13"/>
  <c r="D545" i="13"/>
  <c r="E545" i="13" s="1"/>
  <c r="C545" i="13"/>
  <c r="J544" i="13"/>
  <c r="G544" i="13"/>
  <c r="E544" i="13"/>
  <c r="D544" i="13"/>
  <c r="C544" i="13"/>
  <c r="J543" i="13"/>
  <c r="F543" i="13"/>
  <c r="D543" i="13"/>
  <c r="E543" i="13" s="1"/>
  <c r="C543" i="13"/>
  <c r="J542" i="13"/>
  <c r="G542" i="13"/>
  <c r="D542" i="13"/>
  <c r="E542" i="13" s="1"/>
  <c r="C542" i="13"/>
  <c r="J541" i="13"/>
  <c r="I541" i="13"/>
  <c r="F541" i="13"/>
  <c r="D541" i="13"/>
  <c r="E541" i="13" s="1"/>
  <c r="C541" i="13"/>
  <c r="H541" i="13" s="1"/>
  <c r="J540" i="13"/>
  <c r="G540" i="13"/>
  <c r="D540" i="13"/>
  <c r="E540" i="13" s="1"/>
  <c r="C540" i="13"/>
  <c r="H540" i="13" s="1"/>
  <c r="J539" i="13"/>
  <c r="I539" i="13"/>
  <c r="F539" i="13"/>
  <c r="D539" i="13"/>
  <c r="E539" i="13" s="1"/>
  <c r="C539" i="13"/>
  <c r="H539" i="13" s="1"/>
  <c r="J538" i="13"/>
  <c r="D538" i="13"/>
  <c r="E538" i="13" s="1"/>
  <c r="C538" i="13"/>
  <c r="J537" i="13"/>
  <c r="D537" i="13"/>
  <c r="E537" i="13" s="1"/>
  <c r="C537" i="13"/>
  <c r="F537" i="13" s="1"/>
  <c r="J536" i="13"/>
  <c r="E536" i="13"/>
  <c r="D536" i="13"/>
  <c r="C536" i="13"/>
  <c r="G536" i="13" s="1"/>
  <c r="J535" i="13"/>
  <c r="D535" i="13"/>
  <c r="E535" i="13" s="1"/>
  <c r="C535" i="13"/>
  <c r="I535" i="13" s="1"/>
  <c r="J534" i="13"/>
  <c r="G534" i="13"/>
  <c r="E534" i="13"/>
  <c r="D534" i="13"/>
  <c r="C534" i="13"/>
  <c r="J533" i="13"/>
  <c r="D533" i="13"/>
  <c r="E533" i="13" s="1"/>
  <c r="C533" i="13"/>
  <c r="J532" i="13"/>
  <c r="D532" i="13"/>
  <c r="E532" i="13" s="1"/>
  <c r="C532" i="13"/>
  <c r="H532" i="13" s="1"/>
  <c r="J531" i="13"/>
  <c r="G531" i="13"/>
  <c r="F531" i="13"/>
  <c r="D531" i="13"/>
  <c r="E531" i="13" s="1"/>
  <c r="C531" i="13"/>
  <c r="H531" i="13" s="1"/>
  <c r="J530" i="13"/>
  <c r="F530" i="13"/>
  <c r="D530" i="13"/>
  <c r="E530" i="13" s="1"/>
  <c r="C530" i="13"/>
  <c r="G530" i="13" s="1"/>
  <c r="J529" i="13"/>
  <c r="F529" i="13"/>
  <c r="D529" i="13"/>
  <c r="E529" i="13" s="1"/>
  <c r="C529" i="13"/>
  <c r="J528" i="13"/>
  <c r="F528" i="13"/>
  <c r="D528" i="13"/>
  <c r="E528" i="13" s="1"/>
  <c r="C528" i="13"/>
  <c r="J527" i="13"/>
  <c r="D527" i="13"/>
  <c r="E527" i="13" s="1"/>
  <c r="C527" i="13"/>
  <c r="F527" i="13" s="1"/>
  <c r="J526" i="13"/>
  <c r="I526" i="13"/>
  <c r="E526" i="13"/>
  <c r="D526" i="13"/>
  <c r="C526" i="13"/>
  <c r="G526" i="13" s="1"/>
  <c r="J525" i="13"/>
  <c r="G525" i="13"/>
  <c r="F525" i="13"/>
  <c r="D525" i="13"/>
  <c r="E525" i="13" s="1"/>
  <c r="C525" i="13"/>
  <c r="J524" i="13"/>
  <c r="E524" i="13"/>
  <c r="D524" i="13"/>
  <c r="C524" i="13"/>
  <c r="G524" i="13" s="1"/>
  <c r="J523" i="13"/>
  <c r="G523" i="13"/>
  <c r="D523" i="13"/>
  <c r="E523" i="13" s="1"/>
  <c r="C523" i="13"/>
  <c r="J522" i="13"/>
  <c r="D522" i="13"/>
  <c r="E522" i="13" s="1"/>
  <c r="C522" i="13"/>
  <c r="J521" i="13"/>
  <c r="G521" i="13"/>
  <c r="F521" i="13"/>
  <c r="D521" i="13"/>
  <c r="E521" i="13" s="1"/>
  <c r="C521" i="13"/>
  <c r="H521" i="13" s="1"/>
  <c r="J520" i="13"/>
  <c r="F520" i="13"/>
  <c r="D520" i="13"/>
  <c r="E520" i="13" s="1"/>
  <c r="C520" i="13"/>
  <c r="G520" i="13" s="1"/>
  <c r="J519" i="13"/>
  <c r="F519" i="13"/>
  <c r="D519" i="13"/>
  <c r="E519" i="13" s="1"/>
  <c r="C519" i="13"/>
  <c r="J518" i="13"/>
  <c r="D518" i="13"/>
  <c r="E518" i="13" s="1"/>
  <c r="C518" i="13"/>
  <c r="G518" i="13" s="1"/>
  <c r="J517" i="13"/>
  <c r="G517" i="13"/>
  <c r="D517" i="13"/>
  <c r="E517" i="13" s="1"/>
  <c r="C517" i="13"/>
  <c r="H517" i="13" s="1"/>
  <c r="J516" i="13"/>
  <c r="F516" i="13"/>
  <c r="E516" i="13"/>
  <c r="D516" i="13"/>
  <c r="C516" i="13"/>
  <c r="H516" i="13" s="1"/>
  <c r="J515" i="13"/>
  <c r="I515" i="13"/>
  <c r="G515" i="13"/>
  <c r="D515" i="13"/>
  <c r="E515" i="13" s="1"/>
  <c r="C515" i="13"/>
  <c r="H515" i="13" s="1"/>
  <c r="J514" i="13"/>
  <c r="G514" i="13"/>
  <c r="D514" i="13"/>
  <c r="E514" i="13" s="1"/>
  <c r="C514" i="13"/>
  <c r="F514" i="13" s="1"/>
  <c r="J513" i="13"/>
  <c r="D513" i="13"/>
  <c r="E513" i="13" s="1"/>
  <c r="C513" i="13"/>
  <c r="F513" i="13" s="1"/>
  <c r="J512" i="13"/>
  <c r="D512" i="13"/>
  <c r="E512" i="13" s="1"/>
  <c r="C512" i="13"/>
  <c r="J511" i="13"/>
  <c r="D511" i="13"/>
  <c r="E511" i="13" s="1"/>
  <c r="C511" i="13"/>
  <c r="F511" i="13" s="1"/>
  <c r="J510" i="13"/>
  <c r="D510" i="13"/>
  <c r="E510" i="13" s="1"/>
  <c r="C510" i="13"/>
  <c r="G510" i="13" s="1"/>
  <c r="J509" i="13"/>
  <c r="G509" i="13"/>
  <c r="D509" i="13"/>
  <c r="E509" i="13" s="1"/>
  <c r="C509" i="13"/>
  <c r="J508" i="13"/>
  <c r="G508" i="13"/>
  <c r="D508" i="13"/>
  <c r="E508" i="13" s="1"/>
  <c r="C508" i="13"/>
  <c r="I508" i="13" s="1"/>
  <c r="J507" i="13"/>
  <c r="E507" i="13"/>
  <c r="D507" i="13"/>
  <c r="C507" i="13"/>
  <c r="H507" i="13" s="1"/>
  <c r="J506" i="13"/>
  <c r="I506" i="13"/>
  <c r="D506" i="13"/>
  <c r="E506" i="13" s="1"/>
  <c r="C506" i="13"/>
  <c r="J505" i="13"/>
  <c r="I505" i="13"/>
  <c r="E505" i="13"/>
  <c r="D505" i="13"/>
  <c r="C505" i="13"/>
  <c r="H505" i="13" s="1"/>
  <c r="J504" i="13"/>
  <c r="D504" i="13"/>
  <c r="E504" i="13" s="1"/>
  <c r="C504" i="13"/>
  <c r="J503" i="13"/>
  <c r="H503" i="13"/>
  <c r="E503" i="13"/>
  <c r="D503" i="13"/>
  <c r="C503" i="13"/>
  <c r="F503" i="13" s="1"/>
  <c r="J502" i="13"/>
  <c r="D502" i="13"/>
  <c r="E502" i="13" s="1"/>
  <c r="C502" i="13"/>
  <c r="H502" i="13" s="1"/>
  <c r="J501" i="13"/>
  <c r="G501" i="13"/>
  <c r="D501" i="13"/>
  <c r="E501" i="13" s="1"/>
  <c r="C501" i="13"/>
  <c r="J500" i="13"/>
  <c r="G500" i="13"/>
  <c r="D500" i="13"/>
  <c r="E500" i="13" s="1"/>
  <c r="C500" i="13"/>
  <c r="I500" i="13" s="1"/>
  <c r="J499" i="13"/>
  <c r="E499" i="13"/>
  <c r="D499" i="13"/>
  <c r="C499" i="13"/>
  <c r="H499" i="13" s="1"/>
  <c r="J498" i="13"/>
  <c r="I498" i="13"/>
  <c r="D498" i="13"/>
  <c r="E498" i="13" s="1"/>
  <c r="C498" i="13"/>
  <c r="J497" i="13"/>
  <c r="I497" i="13"/>
  <c r="E497" i="13"/>
  <c r="D497" i="13"/>
  <c r="C497" i="13"/>
  <c r="H497" i="13" s="1"/>
  <c r="J496" i="13"/>
  <c r="G496" i="13"/>
  <c r="D496" i="13"/>
  <c r="E496" i="13" s="1"/>
  <c r="C496" i="13"/>
  <c r="J495" i="13"/>
  <c r="H495" i="13"/>
  <c r="E495" i="13"/>
  <c r="D495" i="13"/>
  <c r="C495" i="13"/>
  <c r="F495" i="13" s="1"/>
  <c r="J494" i="13"/>
  <c r="D494" i="13"/>
  <c r="E494" i="13" s="1"/>
  <c r="C494" i="13"/>
  <c r="J493" i="13"/>
  <c r="D493" i="13"/>
  <c r="E493" i="13" s="1"/>
  <c r="C493" i="13"/>
  <c r="G493" i="13" s="1"/>
  <c r="J492" i="13"/>
  <c r="G492" i="13"/>
  <c r="D492" i="13"/>
  <c r="E492" i="13" s="1"/>
  <c r="C492" i="13"/>
  <c r="I492" i="13" s="1"/>
  <c r="J491" i="13"/>
  <c r="E491" i="13"/>
  <c r="D491" i="13"/>
  <c r="C491" i="13"/>
  <c r="H491" i="13" s="1"/>
  <c r="J490" i="13"/>
  <c r="I490" i="13"/>
  <c r="D490" i="13"/>
  <c r="E490" i="13" s="1"/>
  <c r="C490" i="13"/>
  <c r="J489" i="13"/>
  <c r="I489" i="13"/>
  <c r="E489" i="13"/>
  <c r="D489" i="13"/>
  <c r="C489" i="13"/>
  <c r="H489" i="13" s="1"/>
  <c r="J488" i="13"/>
  <c r="H488" i="13"/>
  <c r="G488" i="13"/>
  <c r="D488" i="13"/>
  <c r="E488" i="13" s="1"/>
  <c r="C488" i="13"/>
  <c r="J487" i="13"/>
  <c r="E487" i="13"/>
  <c r="D487" i="13"/>
  <c r="C487" i="13"/>
  <c r="F487" i="13" s="1"/>
  <c r="J486" i="13"/>
  <c r="I486" i="13"/>
  <c r="H486" i="13"/>
  <c r="D486" i="13"/>
  <c r="E486" i="13" s="1"/>
  <c r="C486" i="13"/>
  <c r="J485" i="13"/>
  <c r="D485" i="13"/>
  <c r="E485" i="13" s="1"/>
  <c r="C485" i="13"/>
  <c r="G485" i="13" s="1"/>
  <c r="J484" i="13"/>
  <c r="G484" i="13"/>
  <c r="D484" i="13"/>
  <c r="E484" i="13" s="1"/>
  <c r="C484" i="13"/>
  <c r="I484" i="13" s="1"/>
  <c r="J483" i="13"/>
  <c r="D483" i="13"/>
  <c r="E483" i="13" s="1"/>
  <c r="C483" i="13"/>
  <c r="H483" i="13" s="1"/>
  <c r="J482" i="13"/>
  <c r="I482" i="13"/>
  <c r="D482" i="13"/>
  <c r="E482" i="13" s="1"/>
  <c r="C482" i="13"/>
  <c r="J481" i="13"/>
  <c r="I481" i="13"/>
  <c r="H481" i="13"/>
  <c r="E481" i="13"/>
  <c r="D481" i="13"/>
  <c r="C481" i="13"/>
  <c r="J480" i="13"/>
  <c r="G480" i="13"/>
  <c r="D480" i="13"/>
  <c r="E480" i="13" s="1"/>
  <c r="C480" i="13"/>
  <c r="H480" i="13" s="1"/>
  <c r="J479" i="13"/>
  <c r="E479" i="13"/>
  <c r="D479" i="13"/>
  <c r="C479" i="13"/>
  <c r="F479" i="13" s="1"/>
  <c r="J478" i="13"/>
  <c r="D478" i="13"/>
  <c r="E478" i="13" s="1"/>
  <c r="C478" i="13"/>
  <c r="F478" i="13" s="1"/>
  <c r="J477" i="13"/>
  <c r="D477" i="13"/>
  <c r="E477" i="13" s="1"/>
  <c r="C477" i="13"/>
  <c r="G477" i="13" s="1"/>
  <c r="J476" i="13"/>
  <c r="D476" i="13"/>
  <c r="E476" i="13" s="1"/>
  <c r="C476" i="13"/>
  <c r="I476" i="13" s="1"/>
  <c r="J475" i="13"/>
  <c r="D475" i="13"/>
  <c r="E475" i="13" s="1"/>
  <c r="C475" i="13"/>
  <c r="H475" i="13" s="1"/>
  <c r="J474" i="13"/>
  <c r="I474" i="13"/>
  <c r="D474" i="13"/>
  <c r="E474" i="13" s="1"/>
  <c r="C474" i="13"/>
  <c r="J473" i="13"/>
  <c r="E473" i="13"/>
  <c r="D473" i="13"/>
  <c r="C473" i="13"/>
  <c r="J472" i="13"/>
  <c r="H472" i="13"/>
  <c r="D472" i="13"/>
  <c r="E472" i="13" s="1"/>
  <c r="C472" i="13"/>
  <c r="J471" i="13"/>
  <c r="D471" i="13"/>
  <c r="E471" i="13" s="1"/>
  <c r="C471" i="13"/>
  <c r="F471" i="13" s="1"/>
  <c r="J470" i="13"/>
  <c r="D470" i="13"/>
  <c r="E470" i="13" s="1"/>
  <c r="C470" i="13"/>
  <c r="J469" i="13"/>
  <c r="D469" i="13"/>
  <c r="E469" i="13" s="1"/>
  <c r="C469" i="13"/>
  <c r="G469" i="13" s="1"/>
  <c r="J468" i="13"/>
  <c r="D468" i="13"/>
  <c r="E468" i="13" s="1"/>
  <c r="C468" i="13"/>
  <c r="I468" i="13" s="1"/>
  <c r="J467" i="13"/>
  <c r="D467" i="13"/>
  <c r="E467" i="13" s="1"/>
  <c r="C467" i="13"/>
  <c r="H467" i="13" s="1"/>
  <c r="J466" i="13"/>
  <c r="I466" i="13"/>
  <c r="D466" i="13"/>
  <c r="E466" i="13" s="1"/>
  <c r="C466" i="13"/>
  <c r="J465" i="13"/>
  <c r="E465" i="13"/>
  <c r="D465" i="13"/>
  <c r="C465" i="13"/>
  <c r="I465" i="13" s="1"/>
  <c r="J464" i="13"/>
  <c r="D464" i="13"/>
  <c r="E464" i="13" s="1"/>
  <c r="C464" i="13"/>
  <c r="F464" i="13" s="1"/>
  <c r="J463" i="13"/>
  <c r="D463" i="13"/>
  <c r="E463" i="13" s="1"/>
  <c r="C463" i="13"/>
  <c r="F463" i="13" s="1"/>
  <c r="J462" i="13"/>
  <c r="I462" i="13"/>
  <c r="G462" i="13"/>
  <c r="D462" i="13"/>
  <c r="E462" i="13" s="1"/>
  <c r="C462" i="13"/>
  <c r="F462" i="13" s="1"/>
  <c r="J461" i="13"/>
  <c r="G461" i="13"/>
  <c r="D461" i="13"/>
  <c r="E461" i="13" s="1"/>
  <c r="C461" i="13"/>
  <c r="J460" i="13"/>
  <c r="G460" i="13"/>
  <c r="D460" i="13"/>
  <c r="E460" i="13" s="1"/>
  <c r="C460" i="13"/>
  <c r="I460" i="13" s="1"/>
  <c r="J459" i="13"/>
  <c r="E459" i="13"/>
  <c r="D459" i="13"/>
  <c r="C459" i="13"/>
  <c r="H459" i="13" s="1"/>
  <c r="J458" i="13"/>
  <c r="I458" i="13"/>
  <c r="D458" i="13"/>
  <c r="E458" i="13" s="1"/>
  <c r="C458" i="13"/>
  <c r="J457" i="13"/>
  <c r="H457" i="13"/>
  <c r="D457" i="13"/>
  <c r="E457" i="13" s="1"/>
  <c r="C457" i="13"/>
  <c r="I457" i="13" s="1"/>
  <c r="J456" i="13"/>
  <c r="G456" i="13"/>
  <c r="D456" i="13"/>
  <c r="E456" i="13" s="1"/>
  <c r="C456" i="13"/>
  <c r="J455" i="13"/>
  <c r="D455" i="13"/>
  <c r="E455" i="13" s="1"/>
  <c r="C455" i="13"/>
  <c r="F455" i="13" s="1"/>
  <c r="J454" i="13"/>
  <c r="I454" i="13"/>
  <c r="H454" i="13"/>
  <c r="G454" i="13"/>
  <c r="D454" i="13"/>
  <c r="E454" i="13" s="1"/>
  <c r="C454" i="13"/>
  <c r="F454" i="13" s="1"/>
  <c r="J453" i="13"/>
  <c r="D453" i="13"/>
  <c r="E453" i="13" s="1"/>
  <c r="C453" i="13"/>
  <c r="G453" i="13" s="1"/>
  <c r="J452" i="13"/>
  <c r="G452" i="13"/>
  <c r="D452" i="13"/>
  <c r="E452" i="13" s="1"/>
  <c r="C452" i="13"/>
  <c r="I452" i="13" s="1"/>
  <c r="J451" i="13"/>
  <c r="D451" i="13"/>
  <c r="E451" i="13" s="1"/>
  <c r="C451" i="13"/>
  <c r="H451" i="13" s="1"/>
  <c r="J450" i="13"/>
  <c r="I450" i="13"/>
  <c r="D450" i="13"/>
  <c r="E450" i="13" s="1"/>
  <c r="C450" i="13"/>
  <c r="J449" i="13"/>
  <c r="D449" i="13"/>
  <c r="E449" i="13" s="1"/>
  <c r="C449" i="13"/>
  <c r="I449" i="13" s="1"/>
  <c r="J448" i="13"/>
  <c r="I448" i="13"/>
  <c r="G448" i="13"/>
  <c r="D448" i="13"/>
  <c r="E448" i="13" s="1"/>
  <c r="C448" i="13"/>
  <c r="F448" i="13" s="1"/>
  <c r="J447" i="13"/>
  <c r="E447" i="13"/>
  <c r="D447" i="13"/>
  <c r="C447" i="13"/>
  <c r="F447" i="13" s="1"/>
  <c r="J446" i="13"/>
  <c r="D446" i="13"/>
  <c r="E446" i="13" s="1"/>
  <c r="C446" i="13"/>
  <c r="F446" i="13" s="1"/>
  <c r="J445" i="13"/>
  <c r="G445" i="13"/>
  <c r="D445" i="13"/>
  <c r="E445" i="13" s="1"/>
  <c r="C445" i="13"/>
  <c r="J444" i="13"/>
  <c r="D444" i="13"/>
  <c r="E444" i="13" s="1"/>
  <c r="C444" i="13"/>
  <c r="I444" i="13" s="1"/>
  <c r="J443" i="13"/>
  <c r="E443" i="13"/>
  <c r="D443" i="13"/>
  <c r="C443" i="13"/>
  <c r="H443" i="13" s="1"/>
  <c r="J442" i="13"/>
  <c r="D442" i="13"/>
  <c r="E442" i="13" s="1"/>
  <c r="C442" i="13"/>
  <c r="I442" i="13" s="1"/>
  <c r="J441" i="13"/>
  <c r="H441" i="13"/>
  <c r="D441" i="13"/>
  <c r="E441" i="13" s="1"/>
  <c r="C441" i="13"/>
  <c r="I441" i="13" s="1"/>
  <c r="J440" i="13"/>
  <c r="E440" i="13"/>
  <c r="D440" i="13"/>
  <c r="C440" i="13"/>
  <c r="F440" i="13" s="1"/>
  <c r="J439" i="13"/>
  <c r="I439" i="13"/>
  <c r="G439" i="13"/>
  <c r="D439" i="13"/>
  <c r="E439" i="13" s="1"/>
  <c r="C439" i="13"/>
  <c r="F439" i="13" s="1"/>
  <c r="J438" i="13"/>
  <c r="D438" i="13"/>
  <c r="E438" i="13" s="1"/>
  <c r="C438" i="13"/>
  <c r="F438" i="13" s="1"/>
  <c r="J437" i="13"/>
  <c r="I437" i="13"/>
  <c r="H437" i="13"/>
  <c r="G437" i="13"/>
  <c r="D437" i="13"/>
  <c r="E437" i="13" s="1"/>
  <c r="C437" i="13"/>
  <c r="F437" i="13" s="1"/>
  <c r="J436" i="13"/>
  <c r="D436" i="13"/>
  <c r="E436" i="13" s="1"/>
  <c r="C436" i="13"/>
  <c r="F436" i="13" s="1"/>
  <c r="J435" i="13"/>
  <c r="I435" i="13"/>
  <c r="D435" i="13"/>
  <c r="E435" i="13" s="1"/>
  <c r="C435" i="13"/>
  <c r="F435" i="13" s="1"/>
  <c r="J434" i="13"/>
  <c r="D434" i="13"/>
  <c r="E434" i="13" s="1"/>
  <c r="C434" i="13"/>
  <c r="F434" i="13" s="1"/>
  <c r="J433" i="13"/>
  <c r="G433" i="13"/>
  <c r="D433" i="13"/>
  <c r="E433" i="13" s="1"/>
  <c r="C433" i="13"/>
  <c r="F433" i="13" s="1"/>
  <c r="J432" i="13"/>
  <c r="E432" i="13"/>
  <c r="D432" i="13"/>
  <c r="C432" i="13"/>
  <c r="F432" i="13" s="1"/>
  <c r="J431" i="13"/>
  <c r="D431" i="13"/>
  <c r="E431" i="13" s="1"/>
  <c r="C431" i="13"/>
  <c r="F431" i="13" s="1"/>
  <c r="J430" i="13"/>
  <c r="E430" i="13"/>
  <c r="D430" i="13"/>
  <c r="C430" i="13"/>
  <c r="F430" i="13" s="1"/>
  <c r="J429" i="13"/>
  <c r="D429" i="13"/>
  <c r="E429" i="13" s="1"/>
  <c r="C429" i="13"/>
  <c r="F429" i="13" s="1"/>
  <c r="J428" i="13"/>
  <c r="E428" i="13"/>
  <c r="D428" i="13"/>
  <c r="C428" i="13"/>
  <c r="F428" i="13" s="1"/>
  <c r="J427" i="13"/>
  <c r="D427" i="13"/>
  <c r="E427" i="13" s="1"/>
  <c r="C427" i="13"/>
  <c r="F427" i="13" s="1"/>
  <c r="J426" i="13"/>
  <c r="H426" i="13"/>
  <c r="D426" i="13"/>
  <c r="E426" i="13" s="1"/>
  <c r="C426" i="13"/>
  <c r="F426" i="13" s="1"/>
  <c r="J425" i="13"/>
  <c r="I425" i="13"/>
  <c r="G425" i="13"/>
  <c r="D425" i="13"/>
  <c r="E425" i="13" s="1"/>
  <c r="C425" i="13"/>
  <c r="F425" i="13" s="1"/>
  <c r="J424" i="13"/>
  <c r="H424" i="13"/>
  <c r="D424" i="13"/>
  <c r="E424" i="13" s="1"/>
  <c r="C424" i="13"/>
  <c r="F424" i="13" s="1"/>
  <c r="J423" i="13"/>
  <c r="D423" i="13"/>
  <c r="E423" i="13" s="1"/>
  <c r="C423" i="13"/>
  <c r="F423" i="13" s="1"/>
  <c r="J422" i="13"/>
  <c r="D422" i="13"/>
  <c r="E422" i="13" s="1"/>
  <c r="C422" i="13"/>
  <c r="F422" i="13" s="1"/>
  <c r="J421" i="13"/>
  <c r="H421" i="13"/>
  <c r="G421" i="13"/>
  <c r="D421" i="13"/>
  <c r="E421" i="13" s="1"/>
  <c r="C421" i="13"/>
  <c r="F421" i="13" s="1"/>
  <c r="J420" i="13"/>
  <c r="D420" i="13"/>
  <c r="E420" i="13" s="1"/>
  <c r="C420" i="13"/>
  <c r="F420" i="13" s="1"/>
  <c r="J419" i="13"/>
  <c r="I419" i="13"/>
  <c r="D419" i="13"/>
  <c r="E419" i="13" s="1"/>
  <c r="C419" i="13"/>
  <c r="F419" i="13" s="1"/>
  <c r="J418" i="13"/>
  <c r="D418" i="13"/>
  <c r="E418" i="13" s="1"/>
  <c r="C418" i="13"/>
  <c r="F418" i="13" s="1"/>
  <c r="J417" i="13"/>
  <c r="D417" i="13"/>
  <c r="E417" i="13" s="1"/>
  <c r="C417" i="13"/>
  <c r="F417" i="13" s="1"/>
  <c r="J416" i="13"/>
  <c r="D416" i="13"/>
  <c r="E416" i="13" s="1"/>
  <c r="C416" i="13"/>
  <c r="F416" i="13" s="1"/>
  <c r="J415" i="13"/>
  <c r="I415" i="13"/>
  <c r="G415" i="13"/>
  <c r="D415" i="13"/>
  <c r="E415" i="13" s="1"/>
  <c r="C415" i="13"/>
  <c r="F415" i="13" s="1"/>
  <c r="J414" i="13"/>
  <c r="E414" i="13"/>
  <c r="D414" i="13"/>
  <c r="C414" i="13"/>
  <c r="F414" i="13" s="1"/>
  <c r="J413" i="13"/>
  <c r="D413" i="13"/>
  <c r="E413" i="13" s="1"/>
  <c r="C413" i="13"/>
  <c r="F413" i="13" s="1"/>
  <c r="J412" i="13"/>
  <c r="E412" i="13"/>
  <c r="D412" i="13"/>
  <c r="C412" i="13"/>
  <c r="F412" i="13" s="1"/>
  <c r="J411" i="13"/>
  <c r="D411" i="13"/>
  <c r="E411" i="13" s="1"/>
  <c r="C411" i="13"/>
  <c r="F411" i="13" s="1"/>
  <c r="J410" i="13"/>
  <c r="H410" i="13"/>
  <c r="D410" i="13"/>
  <c r="E410" i="13" s="1"/>
  <c r="C410" i="13"/>
  <c r="F410" i="13" s="1"/>
  <c r="J409" i="13"/>
  <c r="I409" i="13"/>
  <c r="G409" i="13"/>
  <c r="D409" i="13"/>
  <c r="E409" i="13" s="1"/>
  <c r="C409" i="13"/>
  <c r="F409" i="13" s="1"/>
  <c r="J408" i="13"/>
  <c r="D408" i="13"/>
  <c r="E408" i="13" s="1"/>
  <c r="C408" i="13"/>
  <c r="F408" i="13" s="1"/>
  <c r="J407" i="13"/>
  <c r="I407" i="13"/>
  <c r="H407" i="13"/>
  <c r="D407" i="13"/>
  <c r="E407" i="13" s="1"/>
  <c r="C407" i="13"/>
  <c r="F407" i="13" s="1"/>
  <c r="J406" i="13"/>
  <c r="D406" i="13"/>
  <c r="E406" i="13" s="1"/>
  <c r="C406" i="13"/>
  <c r="F406" i="13" s="1"/>
  <c r="J405" i="13"/>
  <c r="D405" i="13"/>
  <c r="E405" i="13" s="1"/>
  <c r="C405" i="13"/>
  <c r="F405" i="13" s="1"/>
  <c r="J404" i="13"/>
  <c r="D404" i="13"/>
  <c r="E404" i="13" s="1"/>
  <c r="C404" i="13"/>
  <c r="F404" i="13" s="1"/>
  <c r="J403" i="13"/>
  <c r="D403" i="13"/>
  <c r="E403" i="13" s="1"/>
  <c r="C403" i="13"/>
  <c r="F403" i="13" s="1"/>
  <c r="J402" i="13"/>
  <c r="H402" i="13"/>
  <c r="D402" i="13"/>
  <c r="E402" i="13" s="1"/>
  <c r="C402" i="13"/>
  <c r="F402" i="13" s="1"/>
  <c r="J401" i="13"/>
  <c r="D401" i="13"/>
  <c r="E401" i="13" s="1"/>
  <c r="C401" i="13"/>
  <c r="F401" i="13" s="1"/>
  <c r="J400" i="13"/>
  <c r="I400" i="13"/>
  <c r="E400" i="13"/>
  <c r="D400" i="13"/>
  <c r="C400" i="13"/>
  <c r="F400" i="13" s="1"/>
  <c r="J399" i="13"/>
  <c r="I399" i="13"/>
  <c r="G399" i="13"/>
  <c r="D399" i="13"/>
  <c r="E399" i="13" s="1"/>
  <c r="C399" i="13"/>
  <c r="F399" i="13" s="1"/>
  <c r="J398" i="13"/>
  <c r="D398" i="13"/>
  <c r="E398" i="13" s="1"/>
  <c r="C398" i="13"/>
  <c r="F398" i="13" s="1"/>
  <c r="J397" i="13"/>
  <c r="I397" i="13"/>
  <c r="G397" i="13"/>
  <c r="D397" i="13"/>
  <c r="E397" i="13" s="1"/>
  <c r="C397" i="13"/>
  <c r="F397" i="13" s="1"/>
  <c r="J396" i="13"/>
  <c r="E396" i="13"/>
  <c r="D396" i="13"/>
  <c r="C396" i="13"/>
  <c r="F396" i="13" s="1"/>
  <c r="J395" i="13"/>
  <c r="I395" i="13"/>
  <c r="D395" i="13"/>
  <c r="E395" i="13" s="1"/>
  <c r="C395" i="13"/>
  <c r="F395" i="13" s="1"/>
  <c r="J394" i="13"/>
  <c r="D394" i="13"/>
  <c r="E394" i="13" s="1"/>
  <c r="C394" i="13"/>
  <c r="F394" i="13" s="1"/>
  <c r="J393" i="13"/>
  <c r="D393" i="13"/>
  <c r="E393" i="13" s="1"/>
  <c r="C393" i="13"/>
  <c r="F393" i="13" s="1"/>
  <c r="J392" i="13"/>
  <c r="I392" i="13"/>
  <c r="H392" i="13"/>
  <c r="D392" i="13"/>
  <c r="E392" i="13" s="1"/>
  <c r="C392" i="13"/>
  <c r="F392" i="13" s="1"/>
  <c r="J391" i="13"/>
  <c r="I391" i="13"/>
  <c r="H391" i="13"/>
  <c r="G391" i="13"/>
  <c r="D391" i="13"/>
  <c r="E391" i="13" s="1"/>
  <c r="C391" i="13"/>
  <c r="F391" i="13" s="1"/>
  <c r="J390" i="13"/>
  <c r="D390" i="13"/>
  <c r="E390" i="13" s="1"/>
  <c r="C390" i="13"/>
  <c r="F390" i="13" s="1"/>
  <c r="J389" i="13"/>
  <c r="I389" i="13"/>
  <c r="H389" i="13"/>
  <c r="D389" i="13"/>
  <c r="E389" i="13" s="1"/>
  <c r="C389" i="13"/>
  <c r="F389" i="13" s="1"/>
  <c r="J388" i="13"/>
  <c r="D388" i="13"/>
  <c r="E388" i="13" s="1"/>
  <c r="C388" i="13"/>
  <c r="F388" i="13" s="1"/>
  <c r="J387" i="13"/>
  <c r="D387" i="13"/>
  <c r="E387" i="13" s="1"/>
  <c r="C387" i="13"/>
  <c r="F387" i="13" s="1"/>
  <c r="J386" i="13"/>
  <c r="H386" i="13"/>
  <c r="D386" i="13"/>
  <c r="E386" i="13" s="1"/>
  <c r="C386" i="13"/>
  <c r="F386" i="13" s="1"/>
  <c r="J385" i="13"/>
  <c r="G385" i="13"/>
  <c r="D385" i="13"/>
  <c r="E385" i="13" s="1"/>
  <c r="C385" i="13"/>
  <c r="F385" i="13" s="1"/>
  <c r="J384" i="13"/>
  <c r="I384" i="13"/>
  <c r="E384" i="13"/>
  <c r="D384" i="13"/>
  <c r="C384" i="13"/>
  <c r="F384" i="13" s="1"/>
  <c r="J383" i="13"/>
  <c r="D383" i="13"/>
  <c r="E383" i="13" s="1"/>
  <c r="C383" i="13"/>
  <c r="F383" i="13" s="1"/>
  <c r="J382" i="13"/>
  <c r="E382" i="13"/>
  <c r="D382" i="13"/>
  <c r="C382" i="13"/>
  <c r="F382" i="13" s="1"/>
  <c r="J381" i="13"/>
  <c r="I381" i="13"/>
  <c r="G381" i="13"/>
  <c r="D381" i="13"/>
  <c r="E381" i="13" s="1"/>
  <c r="C381" i="13"/>
  <c r="F381" i="13" s="1"/>
  <c r="J380" i="13"/>
  <c r="D380" i="13"/>
  <c r="E380" i="13" s="1"/>
  <c r="C380" i="13"/>
  <c r="F380" i="13" s="1"/>
  <c r="J379" i="13"/>
  <c r="I379" i="13"/>
  <c r="D379" i="13"/>
  <c r="E379" i="13" s="1"/>
  <c r="C379" i="13"/>
  <c r="F379" i="13" s="1"/>
  <c r="J378" i="13"/>
  <c r="D378" i="13"/>
  <c r="E378" i="13" s="1"/>
  <c r="C378" i="13"/>
  <c r="F378" i="13" s="1"/>
  <c r="J377" i="13"/>
  <c r="I377" i="13"/>
  <c r="D377" i="13"/>
  <c r="E377" i="13" s="1"/>
  <c r="C377" i="13"/>
  <c r="F377" i="13" s="1"/>
  <c r="J376" i="13"/>
  <c r="I376" i="13"/>
  <c r="H376" i="13"/>
  <c r="D376" i="13"/>
  <c r="E376" i="13" s="1"/>
  <c r="C376" i="13"/>
  <c r="F376" i="13" s="1"/>
  <c r="J375" i="13"/>
  <c r="H375" i="13"/>
  <c r="G375" i="13"/>
  <c r="D375" i="13"/>
  <c r="E375" i="13" s="1"/>
  <c r="C375" i="13"/>
  <c r="F375" i="13" s="1"/>
  <c r="J374" i="13"/>
  <c r="D374" i="13"/>
  <c r="E374" i="13" s="1"/>
  <c r="C374" i="13"/>
  <c r="F374" i="13" s="1"/>
  <c r="J373" i="13"/>
  <c r="I373" i="13"/>
  <c r="H373" i="13"/>
  <c r="G373" i="13"/>
  <c r="D373" i="13"/>
  <c r="E373" i="13" s="1"/>
  <c r="C373" i="13"/>
  <c r="F373" i="13" s="1"/>
  <c r="J372" i="13"/>
  <c r="D372" i="13"/>
  <c r="E372" i="13" s="1"/>
  <c r="C372" i="13"/>
  <c r="F372" i="13" s="1"/>
  <c r="J371" i="13"/>
  <c r="I371" i="13"/>
  <c r="D371" i="13"/>
  <c r="E371" i="13" s="1"/>
  <c r="C371" i="13"/>
  <c r="F371" i="13" s="1"/>
  <c r="J370" i="13"/>
  <c r="D370" i="13"/>
  <c r="E370" i="13" s="1"/>
  <c r="C370" i="13"/>
  <c r="F370" i="13" s="1"/>
  <c r="J369" i="13"/>
  <c r="G369" i="13"/>
  <c r="D369" i="13"/>
  <c r="E369" i="13" s="1"/>
  <c r="C369" i="13"/>
  <c r="F369" i="13" s="1"/>
  <c r="J368" i="13"/>
  <c r="E368" i="13"/>
  <c r="D368" i="13"/>
  <c r="C368" i="13"/>
  <c r="F368" i="13" s="1"/>
  <c r="J367" i="13"/>
  <c r="D367" i="13"/>
  <c r="E367" i="13" s="1"/>
  <c r="C367" i="13"/>
  <c r="F367" i="13" s="1"/>
  <c r="J366" i="13"/>
  <c r="E366" i="13"/>
  <c r="D366" i="13"/>
  <c r="C366" i="13"/>
  <c r="F366" i="13" s="1"/>
  <c r="J365" i="13"/>
  <c r="D365" i="13"/>
  <c r="E365" i="13" s="1"/>
  <c r="C365" i="13"/>
  <c r="F365" i="13" s="1"/>
  <c r="J364" i="13"/>
  <c r="E364" i="13"/>
  <c r="D364" i="13"/>
  <c r="C364" i="13"/>
  <c r="F364" i="13" s="1"/>
  <c r="J363" i="13"/>
  <c r="D363" i="13"/>
  <c r="E363" i="13" s="1"/>
  <c r="C363" i="13"/>
  <c r="F363" i="13" s="1"/>
  <c r="J362" i="13"/>
  <c r="H362" i="13"/>
  <c r="D362" i="13"/>
  <c r="E362" i="13" s="1"/>
  <c r="C362" i="13"/>
  <c r="F362" i="13" s="1"/>
  <c r="J361" i="13"/>
  <c r="I361" i="13"/>
  <c r="G361" i="13"/>
  <c r="D361" i="13"/>
  <c r="E361" i="13" s="1"/>
  <c r="C361" i="13"/>
  <c r="F361" i="13" s="1"/>
  <c r="J360" i="13"/>
  <c r="H360" i="13"/>
  <c r="D360" i="13"/>
  <c r="E360" i="13" s="1"/>
  <c r="C360" i="13"/>
  <c r="F360" i="13" s="1"/>
  <c r="J359" i="13"/>
  <c r="D359" i="13"/>
  <c r="E359" i="13" s="1"/>
  <c r="C359" i="13"/>
  <c r="F359" i="13" s="1"/>
  <c r="J358" i="13"/>
  <c r="D358" i="13"/>
  <c r="E358" i="13" s="1"/>
  <c r="C358" i="13"/>
  <c r="F358" i="13" s="1"/>
  <c r="J357" i="13"/>
  <c r="H357" i="13"/>
  <c r="G357" i="13"/>
  <c r="D357" i="13"/>
  <c r="E357" i="13" s="1"/>
  <c r="C357" i="13"/>
  <c r="F357" i="13" s="1"/>
  <c r="J356" i="13"/>
  <c r="D356" i="13"/>
  <c r="E356" i="13" s="1"/>
  <c r="C356" i="13"/>
  <c r="F356" i="13" s="1"/>
  <c r="J355" i="13"/>
  <c r="I355" i="13"/>
  <c r="D355" i="13"/>
  <c r="E355" i="13" s="1"/>
  <c r="C355" i="13"/>
  <c r="F355" i="13" s="1"/>
  <c r="J354" i="13"/>
  <c r="D354" i="13"/>
  <c r="E354" i="13" s="1"/>
  <c r="C354" i="13"/>
  <c r="F354" i="13" s="1"/>
  <c r="J353" i="13"/>
  <c r="D353" i="13"/>
  <c r="E353" i="13" s="1"/>
  <c r="C353" i="13"/>
  <c r="F353" i="13" s="1"/>
  <c r="J352" i="13"/>
  <c r="D352" i="13"/>
  <c r="E352" i="13" s="1"/>
  <c r="C352" i="13"/>
  <c r="F352" i="13" s="1"/>
  <c r="J351" i="13"/>
  <c r="I351" i="13"/>
  <c r="G351" i="13"/>
  <c r="D351" i="13"/>
  <c r="E351" i="13" s="1"/>
  <c r="C351" i="13"/>
  <c r="F351" i="13" s="1"/>
  <c r="J350" i="13"/>
  <c r="E350" i="13"/>
  <c r="D350" i="13"/>
  <c r="C350" i="13"/>
  <c r="F350" i="13" s="1"/>
  <c r="J349" i="13"/>
  <c r="D349" i="13"/>
  <c r="E349" i="13" s="1"/>
  <c r="C349" i="13"/>
  <c r="F349" i="13" s="1"/>
  <c r="J348" i="13"/>
  <c r="E348" i="13"/>
  <c r="D348" i="13"/>
  <c r="C348" i="13"/>
  <c r="F348" i="13" s="1"/>
  <c r="J347" i="13"/>
  <c r="D347" i="13"/>
  <c r="E347" i="13" s="1"/>
  <c r="C347" i="13"/>
  <c r="F347" i="13" s="1"/>
  <c r="J346" i="13"/>
  <c r="H346" i="13"/>
  <c r="D346" i="13"/>
  <c r="E346" i="13" s="1"/>
  <c r="C346" i="13"/>
  <c r="F346" i="13" s="1"/>
  <c r="J345" i="13"/>
  <c r="I345" i="13"/>
  <c r="G345" i="13"/>
  <c r="D345" i="13"/>
  <c r="E345" i="13" s="1"/>
  <c r="C345" i="13"/>
  <c r="F345" i="13" s="1"/>
  <c r="J344" i="13"/>
  <c r="D344" i="13"/>
  <c r="E344" i="13" s="1"/>
  <c r="C344" i="13"/>
  <c r="F344" i="13" s="1"/>
  <c r="J343" i="13"/>
  <c r="I343" i="13"/>
  <c r="H343" i="13"/>
  <c r="D343" i="13"/>
  <c r="E343" i="13" s="1"/>
  <c r="C343" i="13"/>
  <c r="F343" i="13" s="1"/>
  <c r="J342" i="13"/>
  <c r="D342" i="13"/>
  <c r="E342" i="13" s="1"/>
  <c r="C342" i="13"/>
  <c r="F342" i="13" s="1"/>
  <c r="J341" i="13"/>
  <c r="D341" i="13"/>
  <c r="E341" i="13" s="1"/>
  <c r="C341" i="13"/>
  <c r="F341" i="13" s="1"/>
  <c r="J340" i="13"/>
  <c r="D340" i="13"/>
  <c r="E340" i="13" s="1"/>
  <c r="C340" i="13"/>
  <c r="F340" i="13" s="1"/>
  <c r="J339" i="13"/>
  <c r="D339" i="13"/>
  <c r="E339" i="13" s="1"/>
  <c r="C339" i="13"/>
  <c r="F339" i="13" s="1"/>
  <c r="J338" i="13"/>
  <c r="H338" i="13"/>
  <c r="D338" i="13"/>
  <c r="E338" i="13" s="1"/>
  <c r="C338" i="13"/>
  <c r="F338" i="13" s="1"/>
  <c r="J337" i="13"/>
  <c r="D337" i="13"/>
  <c r="E337" i="13" s="1"/>
  <c r="C337" i="13"/>
  <c r="F337" i="13" s="1"/>
  <c r="J336" i="13"/>
  <c r="I336" i="13"/>
  <c r="E336" i="13"/>
  <c r="D336" i="13"/>
  <c r="C336" i="13"/>
  <c r="F336" i="13" s="1"/>
  <c r="J335" i="13"/>
  <c r="I335" i="13"/>
  <c r="G335" i="13"/>
  <c r="D335" i="13"/>
  <c r="E335" i="13" s="1"/>
  <c r="C335" i="13"/>
  <c r="F335" i="13" s="1"/>
  <c r="J334" i="13"/>
  <c r="D334" i="13"/>
  <c r="E334" i="13" s="1"/>
  <c r="C334" i="13"/>
  <c r="F334" i="13" s="1"/>
  <c r="J333" i="13"/>
  <c r="I333" i="13"/>
  <c r="G333" i="13"/>
  <c r="D333" i="13"/>
  <c r="E333" i="13" s="1"/>
  <c r="C333" i="13"/>
  <c r="F333" i="13" s="1"/>
  <c r="J332" i="13"/>
  <c r="E332" i="13"/>
  <c r="D332" i="13"/>
  <c r="C332" i="13"/>
  <c r="F332" i="13" s="1"/>
  <c r="J331" i="13"/>
  <c r="I331" i="13"/>
  <c r="D331" i="13"/>
  <c r="E331" i="13" s="1"/>
  <c r="C331" i="13"/>
  <c r="F331" i="13" s="1"/>
  <c r="J330" i="13"/>
  <c r="D330" i="13"/>
  <c r="E330" i="13" s="1"/>
  <c r="C330" i="13"/>
  <c r="F330" i="13" s="1"/>
  <c r="J329" i="13"/>
  <c r="D329" i="13"/>
  <c r="E329" i="13" s="1"/>
  <c r="C329" i="13"/>
  <c r="F329" i="13" s="1"/>
  <c r="J328" i="13"/>
  <c r="I328" i="13"/>
  <c r="H328" i="13"/>
  <c r="D328" i="13"/>
  <c r="E328" i="13" s="1"/>
  <c r="C328" i="13"/>
  <c r="F328" i="13" s="1"/>
  <c r="J327" i="13"/>
  <c r="I327" i="13"/>
  <c r="H327" i="13"/>
  <c r="G327" i="13"/>
  <c r="D327" i="13"/>
  <c r="E327" i="13" s="1"/>
  <c r="C327" i="13"/>
  <c r="F327" i="13" s="1"/>
  <c r="J326" i="13"/>
  <c r="D326" i="13"/>
  <c r="E326" i="13" s="1"/>
  <c r="C326" i="13"/>
  <c r="F326" i="13" s="1"/>
  <c r="J325" i="13"/>
  <c r="I325" i="13"/>
  <c r="H325" i="13"/>
  <c r="D325" i="13"/>
  <c r="E325" i="13" s="1"/>
  <c r="C325" i="13"/>
  <c r="F325" i="13" s="1"/>
  <c r="J324" i="13"/>
  <c r="D324" i="13"/>
  <c r="E324" i="13" s="1"/>
  <c r="C324" i="13"/>
  <c r="F324" i="13" s="1"/>
  <c r="J323" i="13"/>
  <c r="D323" i="13"/>
  <c r="E323" i="13" s="1"/>
  <c r="C323" i="13"/>
  <c r="F323" i="13" s="1"/>
  <c r="J322" i="13"/>
  <c r="H322" i="13"/>
  <c r="D322" i="13"/>
  <c r="E322" i="13" s="1"/>
  <c r="C322" i="13"/>
  <c r="F322" i="13" s="1"/>
  <c r="J321" i="13"/>
  <c r="G321" i="13"/>
  <c r="D321" i="13"/>
  <c r="E321" i="13" s="1"/>
  <c r="C321" i="13"/>
  <c r="F321" i="13" s="1"/>
  <c r="J320" i="13"/>
  <c r="I320" i="13"/>
  <c r="E320" i="13"/>
  <c r="D320" i="13"/>
  <c r="C320" i="13"/>
  <c r="F320" i="13" s="1"/>
  <c r="J319" i="13"/>
  <c r="D319" i="13"/>
  <c r="E319" i="13" s="1"/>
  <c r="C319" i="13"/>
  <c r="F319" i="13" s="1"/>
  <c r="J318" i="13"/>
  <c r="E318" i="13"/>
  <c r="D318" i="13"/>
  <c r="C318" i="13"/>
  <c r="F318" i="13" s="1"/>
  <c r="J317" i="13"/>
  <c r="I317" i="13"/>
  <c r="G317" i="13"/>
  <c r="D317" i="13"/>
  <c r="E317" i="13" s="1"/>
  <c r="C317" i="13"/>
  <c r="F317" i="13" s="1"/>
  <c r="J316" i="13"/>
  <c r="D316" i="13"/>
  <c r="E316" i="13" s="1"/>
  <c r="C316" i="13"/>
  <c r="F316" i="13" s="1"/>
  <c r="J315" i="13"/>
  <c r="I315" i="13"/>
  <c r="D315" i="13"/>
  <c r="E315" i="13" s="1"/>
  <c r="C315" i="13"/>
  <c r="F315" i="13" s="1"/>
  <c r="J314" i="13"/>
  <c r="D314" i="13"/>
  <c r="E314" i="13" s="1"/>
  <c r="C314" i="13"/>
  <c r="F314" i="13" s="1"/>
  <c r="J313" i="13"/>
  <c r="I313" i="13"/>
  <c r="D313" i="13"/>
  <c r="E313" i="13" s="1"/>
  <c r="C313" i="13"/>
  <c r="F313" i="13" s="1"/>
  <c r="J312" i="13"/>
  <c r="I312" i="13"/>
  <c r="H312" i="13"/>
  <c r="D312" i="13"/>
  <c r="E312" i="13" s="1"/>
  <c r="C312" i="13"/>
  <c r="F312" i="13" s="1"/>
  <c r="J311" i="13"/>
  <c r="H311" i="13"/>
  <c r="G311" i="13"/>
  <c r="D311" i="13"/>
  <c r="E311" i="13" s="1"/>
  <c r="C311" i="13"/>
  <c r="F311" i="13" s="1"/>
  <c r="J310" i="13"/>
  <c r="D310" i="13"/>
  <c r="E310" i="13" s="1"/>
  <c r="C310" i="13"/>
  <c r="F310" i="13" s="1"/>
  <c r="J309" i="13"/>
  <c r="I309" i="13"/>
  <c r="H309" i="13"/>
  <c r="G309" i="13"/>
  <c r="D309" i="13"/>
  <c r="E309" i="13" s="1"/>
  <c r="C309" i="13"/>
  <c r="F309" i="13" s="1"/>
  <c r="J308" i="13"/>
  <c r="D308" i="13"/>
  <c r="E308" i="13" s="1"/>
  <c r="C308" i="13"/>
  <c r="F308" i="13" s="1"/>
  <c r="J307" i="13"/>
  <c r="I307" i="13"/>
  <c r="D307" i="13"/>
  <c r="E307" i="13" s="1"/>
  <c r="C307" i="13"/>
  <c r="F307" i="13" s="1"/>
  <c r="J306" i="13"/>
  <c r="D306" i="13"/>
  <c r="E306" i="13" s="1"/>
  <c r="C306" i="13"/>
  <c r="F306" i="13" s="1"/>
  <c r="J305" i="13"/>
  <c r="G305" i="13"/>
  <c r="D305" i="13"/>
  <c r="E305" i="13" s="1"/>
  <c r="C305" i="13"/>
  <c r="F305" i="13" s="1"/>
  <c r="J304" i="13"/>
  <c r="E304" i="13"/>
  <c r="D304" i="13"/>
  <c r="C304" i="13"/>
  <c r="F304" i="13" s="1"/>
  <c r="J303" i="13"/>
  <c r="D303" i="13"/>
  <c r="E303" i="13" s="1"/>
  <c r="C303" i="13"/>
  <c r="F303" i="13" s="1"/>
  <c r="J302" i="13"/>
  <c r="E302" i="13"/>
  <c r="D302" i="13"/>
  <c r="C302" i="13"/>
  <c r="F302" i="13" s="1"/>
  <c r="J301" i="13"/>
  <c r="D301" i="13"/>
  <c r="E301" i="13" s="1"/>
  <c r="C301" i="13"/>
  <c r="F301" i="13" s="1"/>
  <c r="J300" i="13"/>
  <c r="E300" i="13"/>
  <c r="D300" i="13"/>
  <c r="C300" i="13"/>
  <c r="F300" i="13" s="1"/>
  <c r="J299" i="13"/>
  <c r="D299" i="13"/>
  <c r="E299" i="13" s="1"/>
  <c r="C299" i="13"/>
  <c r="F299" i="13" s="1"/>
  <c r="J298" i="13"/>
  <c r="H298" i="13"/>
  <c r="D298" i="13"/>
  <c r="E298" i="13" s="1"/>
  <c r="C298" i="13"/>
  <c r="F298" i="13" s="1"/>
  <c r="J297" i="13"/>
  <c r="I297" i="13"/>
  <c r="G297" i="13"/>
  <c r="D297" i="13"/>
  <c r="E297" i="13" s="1"/>
  <c r="C297" i="13"/>
  <c r="F297" i="13" s="1"/>
  <c r="J296" i="13"/>
  <c r="H296" i="13"/>
  <c r="D296" i="13"/>
  <c r="E296" i="13" s="1"/>
  <c r="C296" i="13"/>
  <c r="F296" i="13" s="1"/>
  <c r="J295" i="13"/>
  <c r="H295" i="13"/>
  <c r="D295" i="13"/>
  <c r="E295" i="13" s="1"/>
  <c r="C295" i="13"/>
  <c r="F295" i="13" s="1"/>
  <c r="J294" i="13"/>
  <c r="D294" i="13"/>
  <c r="E294" i="13" s="1"/>
  <c r="C294" i="13"/>
  <c r="F294" i="13" s="1"/>
  <c r="J293" i="13"/>
  <c r="H293" i="13"/>
  <c r="G293" i="13"/>
  <c r="D293" i="13"/>
  <c r="E293" i="13" s="1"/>
  <c r="C293" i="13"/>
  <c r="F293" i="13" s="1"/>
  <c r="J292" i="13"/>
  <c r="D292" i="13"/>
  <c r="E292" i="13" s="1"/>
  <c r="C292" i="13"/>
  <c r="F292" i="13" s="1"/>
  <c r="J291" i="13"/>
  <c r="I291" i="13"/>
  <c r="D291" i="13"/>
  <c r="E291" i="13" s="1"/>
  <c r="C291" i="13"/>
  <c r="F291" i="13" s="1"/>
  <c r="J290" i="13"/>
  <c r="D290" i="13"/>
  <c r="E290" i="13" s="1"/>
  <c r="C290" i="13"/>
  <c r="F290" i="13" s="1"/>
  <c r="J289" i="13"/>
  <c r="D289" i="13"/>
  <c r="E289" i="13" s="1"/>
  <c r="C289" i="13"/>
  <c r="F289" i="13" s="1"/>
  <c r="J288" i="13"/>
  <c r="D288" i="13"/>
  <c r="E288" i="13" s="1"/>
  <c r="C288" i="13"/>
  <c r="F288" i="13" s="1"/>
  <c r="J287" i="13"/>
  <c r="I287" i="13"/>
  <c r="G287" i="13"/>
  <c r="D287" i="13"/>
  <c r="E287" i="13" s="1"/>
  <c r="C287" i="13"/>
  <c r="F287" i="13" s="1"/>
  <c r="J286" i="13"/>
  <c r="E286" i="13"/>
  <c r="D286" i="13"/>
  <c r="C286" i="13"/>
  <c r="F286" i="13" s="1"/>
  <c r="J285" i="13"/>
  <c r="D285" i="13"/>
  <c r="E285" i="13" s="1"/>
  <c r="C285" i="13"/>
  <c r="F285" i="13" s="1"/>
  <c r="J284" i="13"/>
  <c r="E284" i="13"/>
  <c r="D284" i="13"/>
  <c r="C284" i="13"/>
  <c r="F284" i="13" s="1"/>
  <c r="J283" i="13"/>
  <c r="D283" i="13"/>
  <c r="E283" i="13" s="1"/>
  <c r="C283" i="13"/>
  <c r="F283" i="13" s="1"/>
  <c r="J282" i="13"/>
  <c r="H282" i="13"/>
  <c r="D282" i="13"/>
  <c r="E282" i="13" s="1"/>
  <c r="C282" i="13"/>
  <c r="F282" i="13" s="1"/>
  <c r="J281" i="13"/>
  <c r="I281" i="13"/>
  <c r="G281" i="13"/>
  <c r="D281" i="13"/>
  <c r="E281" i="13" s="1"/>
  <c r="C281" i="13"/>
  <c r="F281" i="13" s="1"/>
  <c r="J280" i="13"/>
  <c r="H280" i="13"/>
  <c r="D280" i="13"/>
  <c r="E280" i="13" s="1"/>
  <c r="C280" i="13"/>
  <c r="F280" i="13" s="1"/>
  <c r="J279" i="13"/>
  <c r="I279" i="13"/>
  <c r="H279" i="13"/>
  <c r="D279" i="13"/>
  <c r="E279" i="13" s="1"/>
  <c r="C279" i="13"/>
  <c r="F279" i="13" s="1"/>
  <c r="J278" i="13"/>
  <c r="D278" i="13"/>
  <c r="E278" i="13" s="1"/>
  <c r="C278" i="13"/>
  <c r="F278" i="13" s="1"/>
  <c r="J277" i="13"/>
  <c r="H277" i="13"/>
  <c r="D277" i="13"/>
  <c r="E277" i="13" s="1"/>
  <c r="C277" i="13"/>
  <c r="F277" i="13" s="1"/>
  <c r="J276" i="13"/>
  <c r="D276" i="13"/>
  <c r="E276" i="13" s="1"/>
  <c r="C276" i="13"/>
  <c r="F276" i="13" s="1"/>
  <c r="J275" i="13"/>
  <c r="D275" i="13"/>
  <c r="E275" i="13" s="1"/>
  <c r="C275" i="13"/>
  <c r="F275" i="13" s="1"/>
  <c r="J274" i="13"/>
  <c r="H274" i="13"/>
  <c r="D274" i="13"/>
  <c r="E274" i="13" s="1"/>
  <c r="C274" i="13"/>
  <c r="F274" i="13" s="1"/>
  <c r="J273" i="13"/>
  <c r="D273" i="13"/>
  <c r="E273" i="13" s="1"/>
  <c r="C273" i="13"/>
  <c r="F273" i="13" s="1"/>
  <c r="J272" i="13"/>
  <c r="I272" i="13"/>
  <c r="E272" i="13"/>
  <c r="D272" i="13"/>
  <c r="C272" i="13"/>
  <c r="F272" i="13" s="1"/>
  <c r="J271" i="13"/>
  <c r="I271" i="13"/>
  <c r="G271" i="13"/>
  <c r="D271" i="13"/>
  <c r="E271" i="13" s="1"/>
  <c r="C271" i="13"/>
  <c r="F271" i="13" s="1"/>
  <c r="J270" i="13"/>
  <c r="D270" i="13"/>
  <c r="E270" i="13" s="1"/>
  <c r="C270" i="13"/>
  <c r="F270" i="13" s="1"/>
  <c r="J269" i="13"/>
  <c r="I269" i="13"/>
  <c r="G269" i="13"/>
  <c r="D269" i="13"/>
  <c r="E269" i="13" s="1"/>
  <c r="C269" i="13"/>
  <c r="F269" i="13" s="1"/>
  <c r="J268" i="13"/>
  <c r="E268" i="13"/>
  <c r="D268" i="13"/>
  <c r="C268" i="13"/>
  <c r="F268" i="13" s="1"/>
  <c r="J267" i="13"/>
  <c r="I267" i="13"/>
  <c r="D267" i="13"/>
  <c r="E267" i="13" s="1"/>
  <c r="C267" i="13"/>
  <c r="F267" i="13" s="1"/>
  <c r="J266" i="13"/>
  <c r="D266" i="13"/>
  <c r="E266" i="13" s="1"/>
  <c r="C266" i="13"/>
  <c r="F266" i="13" s="1"/>
  <c r="J265" i="13"/>
  <c r="I265" i="13"/>
  <c r="D265" i="13"/>
  <c r="E265" i="13" s="1"/>
  <c r="C265" i="13"/>
  <c r="F265" i="13" s="1"/>
  <c r="J264" i="13"/>
  <c r="I264" i="13"/>
  <c r="H264" i="13"/>
  <c r="D264" i="13"/>
  <c r="E264" i="13" s="1"/>
  <c r="C264" i="13"/>
  <c r="F264" i="13" s="1"/>
  <c r="J263" i="13"/>
  <c r="I263" i="13"/>
  <c r="H263" i="13"/>
  <c r="G263" i="13"/>
  <c r="D263" i="13"/>
  <c r="E263" i="13" s="1"/>
  <c r="C263" i="13"/>
  <c r="F263" i="13" s="1"/>
  <c r="J262" i="13"/>
  <c r="D262" i="13"/>
  <c r="E262" i="13" s="1"/>
  <c r="C262" i="13"/>
  <c r="F262" i="13" s="1"/>
  <c r="J261" i="13"/>
  <c r="I261" i="13"/>
  <c r="H261" i="13"/>
  <c r="D261" i="13"/>
  <c r="E261" i="13" s="1"/>
  <c r="C261" i="13"/>
  <c r="F261" i="13" s="1"/>
  <c r="J260" i="13"/>
  <c r="D260" i="13"/>
  <c r="E260" i="13" s="1"/>
  <c r="C260" i="13"/>
  <c r="F260" i="13" s="1"/>
  <c r="J259" i="13"/>
  <c r="D259" i="13"/>
  <c r="E259" i="13" s="1"/>
  <c r="C259" i="13"/>
  <c r="F259" i="13" s="1"/>
  <c r="J258" i="13"/>
  <c r="H258" i="13"/>
  <c r="D258" i="13"/>
  <c r="E258" i="13" s="1"/>
  <c r="C258" i="13"/>
  <c r="F258" i="13" s="1"/>
  <c r="J257" i="13"/>
  <c r="G257" i="13"/>
  <c r="D257" i="13"/>
  <c r="E257" i="13" s="1"/>
  <c r="C257" i="13"/>
  <c r="F257" i="13" s="1"/>
  <c r="J256" i="13"/>
  <c r="I256" i="13"/>
  <c r="E256" i="13"/>
  <c r="D256" i="13"/>
  <c r="C256" i="13"/>
  <c r="F256" i="13" s="1"/>
  <c r="J255" i="13"/>
  <c r="D255" i="13"/>
  <c r="E255" i="13" s="1"/>
  <c r="C255" i="13"/>
  <c r="F255" i="13" s="1"/>
  <c r="J254" i="13"/>
  <c r="E254" i="13"/>
  <c r="D254" i="13"/>
  <c r="C254" i="13"/>
  <c r="F254" i="13" s="1"/>
  <c r="J253" i="13"/>
  <c r="I253" i="13"/>
  <c r="G253" i="13"/>
  <c r="D253" i="13"/>
  <c r="E253" i="13" s="1"/>
  <c r="C253" i="13"/>
  <c r="F253" i="13" s="1"/>
  <c r="J252" i="13"/>
  <c r="D252" i="13"/>
  <c r="E252" i="13" s="1"/>
  <c r="C252" i="13"/>
  <c r="F252" i="13" s="1"/>
  <c r="J251" i="13"/>
  <c r="I251" i="13"/>
  <c r="D251" i="13"/>
  <c r="E251" i="13" s="1"/>
  <c r="C251" i="13"/>
  <c r="F251" i="13" s="1"/>
  <c r="J250" i="13"/>
  <c r="D250" i="13"/>
  <c r="E250" i="13" s="1"/>
  <c r="C250" i="13"/>
  <c r="F250" i="13" s="1"/>
  <c r="J249" i="13"/>
  <c r="I249" i="13"/>
  <c r="D249" i="13"/>
  <c r="E249" i="13" s="1"/>
  <c r="C249" i="13"/>
  <c r="F249" i="13" s="1"/>
  <c r="J248" i="13"/>
  <c r="I248" i="13"/>
  <c r="H248" i="13"/>
  <c r="D248" i="13"/>
  <c r="E248" i="13" s="1"/>
  <c r="C248" i="13"/>
  <c r="F248" i="13" s="1"/>
  <c r="J247" i="13"/>
  <c r="H247" i="13"/>
  <c r="G247" i="13"/>
  <c r="D247" i="13"/>
  <c r="E247" i="13" s="1"/>
  <c r="C247" i="13"/>
  <c r="F247" i="13" s="1"/>
  <c r="J246" i="13"/>
  <c r="D246" i="13"/>
  <c r="E246" i="13" s="1"/>
  <c r="C246" i="13"/>
  <c r="F246" i="13" s="1"/>
  <c r="J245" i="13"/>
  <c r="I245" i="13"/>
  <c r="H245" i="13"/>
  <c r="G245" i="13"/>
  <c r="D245" i="13"/>
  <c r="E245" i="13" s="1"/>
  <c r="C245" i="13"/>
  <c r="F245" i="13" s="1"/>
  <c r="J244" i="13"/>
  <c r="D244" i="13"/>
  <c r="E244" i="13" s="1"/>
  <c r="C244" i="13"/>
  <c r="F244" i="13" s="1"/>
  <c r="J243" i="13"/>
  <c r="I243" i="13"/>
  <c r="D243" i="13"/>
  <c r="E243" i="13" s="1"/>
  <c r="C243" i="13"/>
  <c r="F243" i="13" s="1"/>
  <c r="J242" i="13"/>
  <c r="D242" i="13"/>
  <c r="E242" i="13" s="1"/>
  <c r="C242" i="13"/>
  <c r="F242" i="13" s="1"/>
  <c r="J241" i="13"/>
  <c r="G241" i="13"/>
  <c r="D241" i="13"/>
  <c r="E241" i="13" s="1"/>
  <c r="C241" i="13"/>
  <c r="F241" i="13" s="1"/>
  <c r="J240" i="13"/>
  <c r="E240" i="13"/>
  <c r="D240" i="13"/>
  <c r="C240" i="13"/>
  <c r="F240" i="13" s="1"/>
  <c r="J239" i="13"/>
  <c r="D239" i="13"/>
  <c r="E239" i="13" s="1"/>
  <c r="C239" i="13"/>
  <c r="F239" i="13" s="1"/>
  <c r="J238" i="13"/>
  <c r="E238" i="13"/>
  <c r="D238" i="13"/>
  <c r="C238" i="13"/>
  <c r="F238" i="13" s="1"/>
  <c r="J237" i="13"/>
  <c r="D237" i="13"/>
  <c r="E237" i="13" s="1"/>
  <c r="C237" i="13"/>
  <c r="F237" i="13" s="1"/>
  <c r="J236" i="13"/>
  <c r="E236" i="13"/>
  <c r="D236" i="13"/>
  <c r="C236" i="13"/>
  <c r="F236" i="13" s="1"/>
  <c r="J235" i="13"/>
  <c r="D235" i="13"/>
  <c r="E235" i="13" s="1"/>
  <c r="C235" i="13"/>
  <c r="F235" i="13" s="1"/>
  <c r="J234" i="13"/>
  <c r="H234" i="13"/>
  <c r="D234" i="13"/>
  <c r="E234" i="13" s="1"/>
  <c r="C234" i="13"/>
  <c r="F234" i="13" s="1"/>
  <c r="J233" i="13"/>
  <c r="I233" i="13"/>
  <c r="G233" i="13"/>
  <c r="D233" i="13"/>
  <c r="E233" i="13" s="1"/>
  <c r="C233" i="13"/>
  <c r="F233" i="13" s="1"/>
  <c r="J232" i="13"/>
  <c r="H232" i="13"/>
  <c r="D232" i="13"/>
  <c r="E232" i="13" s="1"/>
  <c r="C232" i="13"/>
  <c r="F232" i="13" s="1"/>
  <c r="J231" i="13"/>
  <c r="H231" i="13"/>
  <c r="D231" i="13"/>
  <c r="E231" i="13" s="1"/>
  <c r="C231" i="13"/>
  <c r="F231" i="13" s="1"/>
  <c r="J230" i="13"/>
  <c r="D230" i="13"/>
  <c r="E230" i="13" s="1"/>
  <c r="C230" i="13"/>
  <c r="F230" i="13" s="1"/>
  <c r="J229" i="13"/>
  <c r="H229" i="13"/>
  <c r="G229" i="13"/>
  <c r="D229" i="13"/>
  <c r="E229" i="13" s="1"/>
  <c r="C229" i="13"/>
  <c r="F229" i="13" s="1"/>
  <c r="J228" i="13"/>
  <c r="D228" i="13"/>
  <c r="E228" i="13" s="1"/>
  <c r="C228" i="13"/>
  <c r="F228" i="13" s="1"/>
  <c r="J227" i="13"/>
  <c r="I227" i="13"/>
  <c r="D227" i="13"/>
  <c r="E227" i="13" s="1"/>
  <c r="C227" i="13"/>
  <c r="F227" i="13" s="1"/>
  <c r="J226" i="13"/>
  <c r="D226" i="13"/>
  <c r="E226" i="13" s="1"/>
  <c r="C226" i="13"/>
  <c r="F226" i="13" s="1"/>
  <c r="J225" i="13"/>
  <c r="D225" i="13"/>
  <c r="E225" i="13" s="1"/>
  <c r="C225" i="13"/>
  <c r="F225" i="13" s="1"/>
  <c r="J224" i="13"/>
  <c r="D224" i="13"/>
  <c r="E224" i="13" s="1"/>
  <c r="C224" i="13"/>
  <c r="F224" i="13" s="1"/>
  <c r="J223" i="13"/>
  <c r="I223" i="13"/>
  <c r="G223" i="13"/>
  <c r="D223" i="13"/>
  <c r="E223" i="13" s="1"/>
  <c r="C223" i="13"/>
  <c r="F223" i="13" s="1"/>
  <c r="J222" i="13"/>
  <c r="E222" i="13"/>
  <c r="D222" i="13"/>
  <c r="C222" i="13"/>
  <c r="F222" i="13" s="1"/>
  <c r="J221" i="13"/>
  <c r="D221" i="13"/>
  <c r="E221" i="13" s="1"/>
  <c r="C221" i="13"/>
  <c r="F221" i="13" s="1"/>
  <c r="J220" i="13"/>
  <c r="E220" i="13"/>
  <c r="D220" i="13"/>
  <c r="C220" i="13"/>
  <c r="F220" i="13" s="1"/>
  <c r="J219" i="13"/>
  <c r="D219" i="13"/>
  <c r="E219" i="13" s="1"/>
  <c r="C219" i="13"/>
  <c r="F219" i="13" s="1"/>
  <c r="J218" i="13"/>
  <c r="H218" i="13"/>
  <c r="D218" i="13"/>
  <c r="E218" i="13" s="1"/>
  <c r="C218" i="13"/>
  <c r="F218" i="13" s="1"/>
  <c r="J217" i="13"/>
  <c r="I217" i="13"/>
  <c r="G217" i="13"/>
  <c r="D217" i="13"/>
  <c r="E217" i="13" s="1"/>
  <c r="C217" i="13"/>
  <c r="F217" i="13" s="1"/>
  <c r="J216" i="13"/>
  <c r="H216" i="13"/>
  <c r="D216" i="13"/>
  <c r="E216" i="13" s="1"/>
  <c r="C216" i="13"/>
  <c r="F216" i="13" s="1"/>
  <c r="J215" i="13"/>
  <c r="I215" i="13"/>
  <c r="H215" i="13"/>
  <c r="D215" i="13"/>
  <c r="E215" i="13" s="1"/>
  <c r="C215" i="13"/>
  <c r="F215" i="13" s="1"/>
  <c r="J214" i="13"/>
  <c r="D214" i="13"/>
  <c r="E214" i="13" s="1"/>
  <c r="C214" i="13"/>
  <c r="F214" i="13" s="1"/>
  <c r="J213" i="13"/>
  <c r="H213" i="13"/>
  <c r="D213" i="13"/>
  <c r="E213" i="13" s="1"/>
  <c r="C213" i="13"/>
  <c r="F213" i="13" s="1"/>
  <c r="J212" i="13"/>
  <c r="D212" i="13"/>
  <c r="E212" i="13" s="1"/>
  <c r="C212" i="13"/>
  <c r="F212" i="13" s="1"/>
  <c r="J211" i="13"/>
  <c r="D211" i="13"/>
  <c r="E211" i="13" s="1"/>
  <c r="C211" i="13"/>
  <c r="F211" i="13" s="1"/>
  <c r="J210" i="13"/>
  <c r="H210" i="13"/>
  <c r="D210" i="13"/>
  <c r="E210" i="13" s="1"/>
  <c r="C210" i="13"/>
  <c r="F210" i="13" s="1"/>
  <c r="J209" i="13"/>
  <c r="D209" i="13"/>
  <c r="E209" i="13" s="1"/>
  <c r="C209" i="13"/>
  <c r="F209" i="13" s="1"/>
  <c r="J208" i="13"/>
  <c r="I208" i="13"/>
  <c r="E208" i="13"/>
  <c r="D208" i="13"/>
  <c r="C208" i="13"/>
  <c r="F208" i="13" s="1"/>
  <c r="J207" i="13"/>
  <c r="I207" i="13"/>
  <c r="G207" i="13"/>
  <c r="D207" i="13"/>
  <c r="E207" i="13" s="1"/>
  <c r="C207" i="13"/>
  <c r="F207" i="13" s="1"/>
  <c r="J206" i="13"/>
  <c r="D206" i="13"/>
  <c r="E206" i="13" s="1"/>
  <c r="C206" i="13"/>
  <c r="F206" i="13" s="1"/>
  <c r="J205" i="13"/>
  <c r="I205" i="13"/>
  <c r="G205" i="13"/>
  <c r="D205" i="13"/>
  <c r="E205" i="13" s="1"/>
  <c r="C205" i="13"/>
  <c r="F205" i="13" s="1"/>
  <c r="J204" i="13"/>
  <c r="E204" i="13"/>
  <c r="D204" i="13"/>
  <c r="C204" i="13"/>
  <c r="F204" i="13" s="1"/>
  <c r="J203" i="13"/>
  <c r="I203" i="13"/>
  <c r="D203" i="13"/>
  <c r="E203" i="13" s="1"/>
  <c r="C203" i="13"/>
  <c r="F203" i="13" s="1"/>
  <c r="J202" i="13"/>
  <c r="D202" i="13"/>
  <c r="E202" i="13" s="1"/>
  <c r="C202" i="13"/>
  <c r="F202" i="13" s="1"/>
  <c r="J201" i="13"/>
  <c r="I201" i="13"/>
  <c r="D201" i="13"/>
  <c r="E201" i="13" s="1"/>
  <c r="C201" i="13"/>
  <c r="F201" i="13" s="1"/>
  <c r="J200" i="13"/>
  <c r="I200" i="13"/>
  <c r="H200" i="13"/>
  <c r="D200" i="13"/>
  <c r="E200" i="13" s="1"/>
  <c r="C200" i="13"/>
  <c r="F200" i="13" s="1"/>
  <c r="J199" i="13"/>
  <c r="I199" i="13"/>
  <c r="H199" i="13"/>
  <c r="G199" i="13"/>
  <c r="D199" i="13"/>
  <c r="E199" i="13" s="1"/>
  <c r="C199" i="13"/>
  <c r="F199" i="13" s="1"/>
  <c r="J198" i="13"/>
  <c r="D198" i="13"/>
  <c r="E198" i="13" s="1"/>
  <c r="C198" i="13"/>
  <c r="F198" i="13" s="1"/>
  <c r="J197" i="13"/>
  <c r="I197" i="13"/>
  <c r="H197" i="13"/>
  <c r="D197" i="13"/>
  <c r="E197" i="13" s="1"/>
  <c r="C197" i="13"/>
  <c r="F197" i="13" s="1"/>
  <c r="J196" i="13"/>
  <c r="D196" i="13"/>
  <c r="E196" i="13" s="1"/>
  <c r="C196" i="13"/>
  <c r="F196" i="13" s="1"/>
  <c r="J195" i="13"/>
  <c r="D195" i="13"/>
  <c r="E195" i="13" s="1"/>
  <c r="C195" i="13"/>
  <c r="F195" i="13" s="1"/>
  <c r="J194" i="13"/>
  <c r="H194" i="13"/>
  <c r="D194" i="13"/>
  <c r="E194" i="13" s="1"/>
  <c r="C194" i="13"/>
  <c r="F194" i="13" s="1"/>
  <c r="J193" i="13"/>
  <c r="G193" i="13"/>
  <c r="D193" i="13"/>
  <c r="E193" i="13" s="1"/>
  <c r="C193" i="13"/>
  <c r="F193" i="13" s="1"/>
  <c r="J192" i="13"/>
  <c r="I192" i="13"/>
  <c r="E192" i="13"/>
  <c r="D192" i="13"/>
  <c r="C192" i="13"/>
  <c r="F192" i="13" s="1"/>
  <c r="J191" i="13"/>
  <c r="D191" i="13"/>
  <c r="E191" i="13" s="1"/>
  <c r="C191" i="13"/>
  <c r="F191" i="13" s="1"/>
  <c r="J190" i="13"/>
  <c r="E190" i="13"/>
  <c r="D190" i="13"/>
  <c r="C190" i="13"/>
  <c r="F190" i="13" s="1"/>
  <c r="J189" i="13"/>
  <c r="I189" i="13"/>
  <c r="G189" i="13"/>
  <c r="D189" i="13"/>
  <c r="E189" i="13" s="1"/>
  <c r="C189" i="13"/>
  <c r="F189" i="13" s="1"/>
  <c r="J188" i="13"/>
  <c r="D188" i="13"/>
  <c r="E188" i="13" s="1"/>
  <c r="C188" i="13"/>
  <c r="F188" i="13" s="1"/>
  <c r="J187" i="13"/>
  <c r="I187" i="13"/>
  <c r="D187" i="13"/>
  <c r="E187" i="13" s="1"/>
  <c r="C187" i="13"/>
  <c r="F187" i="13" s="1"/>
  <c r="J186" i="13"/>
  <c r="D186" i="13"/>
  <c r="E186" i="13" s="1"/>
  <c r="C186" i="13"/>
  <c r="F186" i="13" s="1"/>
  <c r="J185" i="13"/>
  <c r="I185" i="13"/>
  <c r="D185" i="13"/>
  <c r="E185" i="13" s="1"/>
  <c r="C185" i="13"/>
  <c r="F185" i="13" s="1"/>
  <c r="J184" i="13"/>
  <c r="I184" i="13"/>
  <c r="H184" i="13"/>
  <c r="D184" i="13"/>
  <c r="E184" i="13" s="1"/>
  <c r="C184" i="13"/>
  <c r="F184" i="13" s="1"/>
  <c r="J183" i="13"/>
  <c r="H183" i="13"/>
  <c r="G183" i="13"/>
  <c r="D183" i="13"/>
  <c r="E183" i="13" s="1"/>
  <c r="C183" i="13"/>
  <c r="F183" i="13" s="1"/>
  <c r="J182" i="13"/>
  <c r="D182" i="13"/>
  <c r="E182" i="13" s="1"/>
  <c r="C182" i="13"/>
  <c r="F182" i="13" s="1"/>
  <c r="J181" i="13"/>
  <c r="I181" i="13"/>
  <c r="H181" i="13"/>
  <c r="G181" i="13"/>
  <c r="D181" i="13"/>
  <c r="E181" i="13" s="1"/>
  <c r="C181" i="13"/>
  <c r="F181" i="13" s="1"/>
  <c r="J180" i="13"/>
  <c r="D180" i="13"/>
  <c r="E180" i="13" s="1"/>
  <c r="C180" i="13"/>
  <c r="F180" i="13" s="1"/>
  <c r="J179" i="13"/>
  <c r="I179" i="13"/>
  <c r="D179" i="13"/>
  <c r="E179" i="13" s="1"/>
  <c r="C179" i="13"/>
  <c r="F179" i="13" s="1"/>
  <c r="J178" i="13"/>
  <c r="D178" i="13"/>
  <c r="E178" i="13" s="1"/>
  <c r="C178" i="13"/>
  <c r="F178" i="13" s="1"/>
  <c r="J177" i="13"/>
  <c r="G177" i="13"/>
  <c r="D177" i="13"/>
  <c r="E177" i="13" s="1"/>
  <c r="C177" i="13"/>
  <c r="F177" i="13" s="1"/>
  <c r="J176" i="13"/>
  <c r="E176" i="13"/>
  <c r="D176" i="13"/>
  <c r="C176" i="13"/>
  <c r="F176" i="13" s="1"/>
  <c r="J175" i="13"/>
  <c r="D175" i="13"/>
  <c r="E175" i="13" s="1"/>
  <c r="C175" i="13"/>
  <c r="F175" i="13" s="1"/>
  <c r="J174" i="13"/>
  <c r="E174" i="13"/>
  <c r="D174" i="13"/>
  <c r="C174" i="13"/>
  <c r="F174" i="13" s="1"/>
  <c r="J173" i="13"/>
  <c r="D173" i="13"/>
  <c r="E173" i="13" s="1"/>
  <c r="C173" i="13"/>
  <c r="F173" i="13" s="1"/>
  <c r="J172" i="13"/>
  <c r="E172" i="13"/>
  <c r="D172" i="13"/>
  <c r="C172" i="13"/>
  <c r="F172" i="13" s="1"/>
  <c r="J171" i="13"/>
  <c r="D171" i="13"/>
  <c r="E171" i="13" s="1"/>
  <c r="C171" i="13"/>
  <c r="F171" i="13" s="1"/>
  <c r="J170" i="13"/>
  <c r="H170" i="13"/>
  <c r="D170" i="13"/>
  <c r="E170" i="13" s="1"/>
  <c r="C170" i="13"/>
  <c r="F170" i="13" s="1"/>
  <c r="J169" i="13"/>
  <c r="I169" i="13"/>
  <c r="G169" i="13"/>
  <c r="D169" i="13"/>
  <c r="E169" i="13" s="1"/>
  <c r="C169" i="13"/>
  <c r="F169" i="13" s="1"/>
  <c r="J168" i="13"/>
  <c r="D168" i="13"/>
  <c r="E168" i="13" s="1"/>
  <c r="C168" i="13"/>
  <c r="F168" i="13" s="1"/>
  <c r="J167" i="13"/>
  <c r="I167" i="13"/>
  <c r="D167" i="13"/>
  <c r="E167" i="13" s="1"/>
  <c r="C167" i="13"/>
  <c r="F167" i="13" s="1"/>
  <c r="J166" i="13"/>
  <c r="D166" i="13"/>
  <c r="E166" i="13" s="1"/>
  <c r="C166" i="13"/>
  <c r="F166" i="13" s="1"/>
  <c r="J165" i="13"/>
  <c r="I165" i="13"/>
  <c r="D165" i="13"/>
  <c r="E165" i="13" s="1"/>
  <c r="C165" i="13"/>
  <c r="F165" i="13" s="1"/>
  <c r="J164" i="13"/>
  <c r="G164" i="13"/>
  <c r="D164" i="13"/>
  <c r="E164" i="13" s="1"/>
  <c r="C164" i="13"/>
  <c r="F164" i="13" s="1"/>
  <c r="J163" i="13"/>
  <c r="I163" i="13"/>
  <c r="G163" i="13"/>
  <c r="D163" i="13"/>
  <c r="E163" i="13" s="1"/>
  <c r="C163" i="13"/>
  <c r="F163" i="13" s="1"/>
  <c r="J162" i="13"/>
  <c r="G162" i="13"/>
  <c r="D162" i="13"/>
  <c r="E162" i="13" s="1"/>
  <c r="C162" i="13"/>
  <c r="F162" i="13" s="1"/>
  <c r="J161" i="13"/>
  <c r="I161" i="13"/>
  <c r="G161" i="13"/>
  <c r="D161" i="13"/>
  <c r="E161" i="13" s="1"/>
  <c r="C161" i="13"/>
  <c r="F161" i="13" s="1"/>
  <c r="J160" i="13"/>
  <c r="D160" i="13"/>
  <c r="E160" i="13" s="1"/>
  <c r="C160" i="13"/>
  <c r="F160" i="13" s="1"/>
  <c r="J159" i="13"/>
  <c r="I159" i="13"/>
  <c r="D159" i="13"/>
  <c r="E159" i="13" s="1"/>
  <c r="C159" i="13"/>
  <c r="F159" i="13" s="1"/>
  <c r="J158" i="13"/>
  <c r="D158" i="13"/>
  <c r="E158" i="13" s="1"/>
  <c r="C158" i="13"/>
  <c r="F158" i="13" s="1"/>
  <c r="J157" i="13"/>
  <c r="I157" i="13"/>
  <c r="D157" i="13"/>
  <c r="E157" i="13" s="1"/>
  <c r="C157" i="13"/>
  <c r="F157" i="13" s="1"/>
  <c r="J156" i="13"/>
  <c r="G156" i="13"/>
  <c r="D156" i="13"/>
  <c r="E156" i="13" s="1"/>
  <c r="C156" i="13"/>
  <c r="F156" i="13" s="1"/>
  <c r="J155" i="13"/>
  <c r="I155" i="13"/>
  <c r="G155" i="13"/>
  <c r="D155" i="13"/>
  <c r="E155" i="13" s="1"/>
  <c r="C155" i="13"/>
  <c r="F155" i="13" s="1"/>
  <c r="J154" i="13"/>
  <c r="G154" i="13"/>
  <c r="D154" i="13"/>
  <c r="E154" i="13" s="1"/>
  <c r="C154" i="13"/>
  <c r="F154" i="13" s="1"/>
  <c r="J153" i="13"/>
  <c r="I153" i="13"/>
  <c r="G153" i="13"/>
  <c r="D153" i="13"/>
  <c r="E153" i="13" s="1"/>
  <c r="C153" i="13"/>
  <c r="F153" i="13" s="1"/>
  <c r="J152" i="13"/>
  <c r="D152" i="13"/>
  <c r="E152" i="13" s="1"/>
  <c r="C152" i="13"/>
  <c r="F152" i="13" s="1"/>
  <c r="J151" i="13"/>
  <c r="I151" i="13"/>
  <c r="D151" i="13"/>
  <c r="E151" i="13" s="1"/>
  <c r="C151" i="13"/>
  <c r="F151" i="13" s="1"/>
  <c r="J150" i="13"/>
  <c r="D150" i="13"/>
  <c r="E150" i="13" s="1"/>
  <c r="C150" i="13"/>
  <c r="F150" i="13" s="1"/>
  <c r="J149" i="13"/>
  <c r="I149" i="13"/>
  <c r="D149" i="13"/>
  <c r="E149" i="13" s="1"/>
  <c r="C149" i="13"/>
  <c r="F149" i="13" s="1"/>
  <c r="J148" i="13"/>
  <c r="G148" i="13"/>
  <c r="D148" i="13"/>
  <c r="E148" i="13" s="1"/>
  <c r="C148" i="13"/>
  <c r="F148" i="13" s="1"/>
  <c r="J147" i="13"/>
  <c r="I147" i="13"/>
  <c r="G147" i="13"/>
  <c r="D147" i="13"/>
  <c r="E147" i="13" s="1"/>
  <c r="C147" i="13"/>
  <c r="F147" i="13" s="1"/>
  <c r="J146" i="13"/>
  <c r="G146" i="13"/>
  <c r="D146" i="13"/>
  <c r="E146" i="13" s="1"/>
  <c r="C146" i="13"/>
  <c r="F146" i="13" s="1"/>
  <c r="J145" i="13"/>
  <c r="I145" i="13"/>
  <c r="G145" i="13"/>
  <c r="D145" i="13"/>
  <c r="E145" i="13" s="1"/>
  <c r="C145" i="13"/>
  <c r="F145" i="13" s="1"/>
  <c r="J144" i="13"/>
  <c r="D144" i="13"/>
  <c r="E144" i="13" s="1"/>
  <c r="C144" i="13"/>
  <c r="F144" i="13" s="1"/>
  <c r="J143" i="13"/>
  <c r="I143" i="13"/>
  <c r="D143" i="13"/>
  <c r="E143" i="13" s="1"/>
  <c r="C143" i="13"/>
  <c r="F143" i="13" s="1"/>
  <c r="J142" i="13"/>
  <c r="D142" i="13"/>
  <c r="E142" i="13" s="1"/>
  <c r="C142" i="13"/>
  <c r="F142" i="13" s="1"/>
  <c r="J141" i="13"/>
  <c r="I141" i="13"/>
  <c r="D141" i="13"/>
  <c r="E141" i="13" s="1"/>
  <c r="C141" i="13"/>
  <c r="F141" i="13" s="1"/>
  <c r="J140" i="13"/>
  <c r="G140" i="13"/>
  <c r="D140" i="13"/>
  <c r="E140" i="13" s="1"/>
  <c r="C140" i="13"/>
  <c r="F140" i="13" s="1"/>
  <c r="J139" i="13"/>
  <c r="I139" i="13"/>
  <c r="G139" i="13"/>
  <c r="D139" i="13"/>
  <c r="E139" i="13" s="1"/>
  <c r="C139" i="13"/>
  <c r="F139" i="13" s="1"/>
  <c r="J138" i="13"/>
  <c r="G138" i="13"/>
  <c r="D138" i="13"/>
  <c r="E138" i="13" s="1"/>
  <c r="C138" i="13"/>
  <c r="F138" i="13" s="1"/>
  <c r="J137" i="13"/>
  <c r="I137" i="13"/>
  <c r="G137" i="13"/>
  <c r="D137" i="13"/>
  <c r="E137" i="13" s="1"/>
  <c r="C137" i="13"/>
  <c r="F137" i="13" s="1"/>
  <c r="J136" i="13"/>
  <c r="D136" i="13"/>
  <c r="E136" i="13" s="1"/>
  <c r="C136" i="13"/>
  <c r="F136" i="13" s="1"/>
  <c r="J135" i="13"/>
  <c r="I135" i="13"/>
  <c r="D135" i="13"/>
  <c r="E135" i="13" s="1"/>
  <c r="C135" i="13"/>
  <c r="F135" i="13" s="1"/>
  <c r="J134" i="13"/>
  <c r="D134" i="13"/>
  <c r="E134" i="13" s="1"/>
  <c r="C134" i="13"/>
  <c r="F134" i="13" s="1"/>
  <c r="J133" i="13"/>
  <c r="I133" i="13"/>
  <c r="D133" i="13"/>
  <c r="E133" i="13" s="1"/>
  <c r="C133" i="13"/>
  <c r="F133" i="13" s="1"/>
  <c r="J132" i="13"/>
  <c r="G132" i="13"/>
  <c r="D132" i="13"/>
  <c r="E132" i="13" s="1"/>
  <c r="C132" i="13"/>
  <c r="F132" i="13" s="1"/>
  <c r="J131" i="13"/>
  <c r="I131" i="13"/>
  <c r="G131" i="13"/>
  <c r="D131" i="13"/>
  <c r="E131" i="13" s="1"/>
  <c r="C131" i="13"/>
  <c r="F131" i="13" s="1"/>
  <c r="J130" i="13"/>
  <c r="G130" i="13"/>
  <c r="D130" i="13"/>
  <c r="E130" i="13" s="1"/>
  <c r="C130" i="13"/>
  <c r="F130" i="13" s="1"/>
  <c r="J129" i="13"/>
  <c r="I129" i="13"/>
  <c r="G129" i="13"/>
  <c r="D129" i="13"/>
  <c r="E129" i="13" s="1"/>
  <c r="C129" i="13"/>
  <c r="F129" i="13" s="1"/>
  <c r="J128" i="13"/>
  <c r="D128" i="13"/>
  <c r="E128" i="13" s="1"/>
  <c r="C128" i="13"/>
  <c r="F128" i="13" s="1"/>
  <c r="J127" i="13"/>
  <c r="I127" i="13"/>
  <c r="D127" i="13"/>
  <c r="E127" i="13" s="1"/>
  <c r="C127" i="13"/>
  <c r="F127" i="13" s="1"/>
  <c r="J126" i="13"/>
  <c r="D126" i="13"/>
  <c r="E126" i="13" s="1"/>
  <c r="C126" i="13"/>
  <c r="F126" i="13" s="1"/>
  <c r="J125" i="13"/>
  <c r="I125" i="13"/>
  <c r="D125" i="13"/>
  <c r="E125" i="13" s="1"/>
  <c r="C125" i="13"/>
  <c r="F125" i="13" s="1"/>
  <c r="J124" i="13"/>
  <c r="G124" i="13"/>
  <c r="D124" i="13"/>
  <c r="E124" i="13" s="1"/>
  <c r="C124" i="13"/>
  <c r="F124" i="13" s="1"/>
  <c r="J123" i="13"/>
  <c r="I123" i="13"/>
  <c r="G123" i="13"/>
  <c r="D123" i="13"/>
  <c r="E123" i="13" s="1"/>
  <c r="C123" i="13"/>
  <c r="F123" i="13" s="1"/>
  <c r="J122" i="13"/>
  <c r="G122" i="13"/>
  <c r="D122" i="13"/>
  <c r="E122" i="13" s="1"/>
  <c r="C122" i="13"/>
  <c r="F122" i="13" s="1"/>
  <c r="J121" i="13"/>
  <c r="I121" i="13"/>
  <c r="G121" i="13"/>
  <c r="D121" i="13"/>
  <c r="E121" i="13" s="1"/>
  <c r="C121" i="13"/>
  <c r="F121" i="13" s="1"/>
  <c r="J120" i="13"/>
  <c r="D120" i="13"/>
  <c r="E120" i="13" s="1"/>
  <c r="C120" i="13"/>
  <c r="F120" i="13" s="1"/>
  <c r="J119" i="13"/>
  <c r="I119" i="13"/>
  <c r="D119" i="13"/>
  <c r="E119" i="13" s="1"/>
  <c r="C119" i="13"/>
  <c r="F119" i="13" s="1"/>
  <c r="J118" i="13"/>
  <c r="D118" i="13"/>
  <c r="E118" i="13" s="1"/>
  <c r="C118" i="13"/>
  <c r="F118" i="13" s="1"/>
  <c r="J117" i="13"/>
  <c r="I117" i="13"/>
  <c r="D117" i="13"/>
  <c r="E117" i="13" s="1"/>
  <c r="C117" i="13"/>
  <c r="F117" i="13" s="1"/>
  <c r="J116" i="13"/>
  <c r="G116" i="13"/>
  <c r="D116" i="13"/>
  <c r="E116" i="13" s="1"/>
  <c r="C116" i="13"/>
  <c r="F116" i="13" s="1"/>
  <c r="J115" i="13"/>
  <c r="I115" i="13"/>
  <c r="G115" i="13"/>
  <c r="D115" i="13"/>
  <c r="E115" i="13" s="1"/>
  <c r="C115" i="13"/>
  <c r="F115" i="13" s="1"/>
  <c r="J114" i="13"/>
  <c r="G114" i="13"/>
  <c r="D114" i="13"/>
  <c r="E114" i="13" s="1"/>
  <c r="C114" i="13"/>
  <c r="F114" i="13" s="1"/>
  <c r="J113" i="13"/>
  <c r="I113" i="13"/>
  <c r="G113" i="13"/>
  <c r="D113" i="13"/>
  <c r="E113" i="13" s="1"/>
  <c r="C113" i="13"/>
  <c r="F113" i="13" s="1"/>
  <c r="J112" i="13"/>
  <c r="D112" i="13"/>
  <c r="E112" i="13" s="1"/>
  <c r="C112" i="13"/>
  <c r="F112" i="13" s="1"/>
  <c r="J111" i="13"/>
  <c r="I111" i="13"/>
  <c r="D111" i="13"/>
  <c r="E111" i="13" s="1"/>
  <c r="C111" i="13"/>
  <c r="F111" i="13" s="1"/>
  <c r="J110" i="13"/>
  <c r="D110" i="13"/>
  <c r="E110" i="13" s="1"/>
  <c r="C110" i="13"/>
  <c r="F110" i="13" s="1"/>
  <c r="J109" i="13"/>
  <c r="I109" i="13"/>
  <c r="D109" i="13"/>
  <c r="E109" i="13" s="1"/>
  <c r="C109" i="13"/>
  <c r="F109" i="13" s="1"/>
  <c r="J108" i="13"/>
  <c r="G108" i="13"/>
  <c r="D108" i="13"/>
  <c r="E108" i="13" s="1"/>
  <c r="C108" i="13"/>
  <c r="F108" i="13" s="1"/>
  <c r="J107" i="13"/>
  <c r="I107" i="13"/>
  <c r="G107" i="13"/>
  <c r="D107" i="13"/>
  <c r="E107" i="13" s="1"/>
  <c r="C107" i="13"/>
  <c r="F107" i="13" s="1"/>
  <c r="J106" i="13"/>
  <c r="G106" i="13"/>
  <c r="D106" i="13"/>
  <c r="E106" i="13" s="1"/>
  <c r="C106" i="13"/>
  <c r="F106" i="13" s="1"/>
  <c r="J105" i="13"/>
  <c r="I105" i="13"/>
  <c r="G105" i="13"/>
  <c r="D105" i="13"/>
  <c r="E105" i="13" s="1"/>
  <c r="C105" i="13"/>
  <c r="F105" i="13" s="1"/>
  <c r="J104" i="13"/>
  <c r="D104" i="13"/>
  <c r="E104" i="13" s="1"/>
  <c r="C104" i="13"/>
  <c r="F104" i="13" s="1"/>
  <c r="J103" i="13"/>
  <c r="I103" i="13"/>
  <c r="D103" i="13"/>
  <c r="E103" i="13" s="1"/>
  <c r="C103" i="13"/>
  <c r="F103" i="13" s="1"/>
  <c r="J102" i="13"/>
  <c r="D102" i="13"/>
  <c r="E102" i="13" s="1"/>
  <c r="C102" i="13"/>
  <c r="F102" i="13" s="1"/>
  <c r="J101" i="13"/>
  <c r="I101" i="13"/>
  <c r="D101" i="13"/>
  <c r="E101" i="13" s="1"/>
  <c r="C101" i="13"/>
  <c r="F101" i="13" s="1"/>
  <c r="J100" i="13"/>
  <c r="G100" i="13"/>
  <c r="D100" i="13"/>
  <c r="E100" i="13" s="1"/>
  <c r="C100" i="13"/>
  <c r="F100" i="13" s="1"/>
  <c r="J99" i="13"/>
  <c r="I99" i="13"/>
  <c r="G99" i="13"/>
  <c r="D99" i="13"/>
  <c r="E99" i="13" s="1"/>
  <c r="C99" i="13"/>
  <c r="F99" i="13" s="1"/>
  <c r="J98" i="13"/>
  <c r="G98" i="13"/>
  <c r="D98" i="13"/>
  <c r="E98" i="13" s="1"/>
  <c r="C98" i="13"/>
  <c r="F98" i="13" s="1"/>
  <c r="J97" i="13"/>
  <c r="I97" i="13"/>
  <c r="G97" i="13"/>
  <c r="D97" i="13"/>
  <c r="E97" i="13" s="1"/>
  <c r="C97" i="13"/>
  <c r="F97" i="13" s="1"/>
  <c r="J96" i="13"/>
  <c r="D96" i="13"/>
  <c r="E96" i="13" s="1"/>
  <c r="C96" i="13"/>
  <c r="F96" i="13" s="1"/>
  <c r="J95" i="13"/>
  <c r="I95" i="13"/>
  <c r="D95" i="13"/>
  <c r="E95" i="13" s="1"/>
  <c r="C95" i="13"/>
  <c r="F95" i="13" s="1"/>
  <c r="J94" i="13"/>
  <c r="D94" i="13"/>
  <c r="E94" i="13" s="1"/>
  <c r="C94" i="13"/>
  <c r="F94" i="13" s="1"/>
  <c r="J93" i="13"/>
  <c r="D93" i="13"/>
  <c r="E93" i="13" s="1"/>
  <c r="C93" i="13"/>
  <c r="F93" i="13" s="1"/>
  <c r="J92" i="13"/>
  <c r="G92" i="13"/>
  <c r="D92" i="13"/>
  <c r="E92" i="13" s="1"/>
  <c r="C92" i="13"/>
  <c r="F92" i="13" s="1"/>
  <c r="J91" i="13"/>
  <c r="I91" i="13"/>
  <c r="G91" i="13"/>
  <c r="D91" i="13"/>
  <c r="E91" i="13" s="1"/>
  <c r="C91" i="13"/>
  <c r="F91" i="13" s="1"/>
  <c r="J90" i="13"/>
  <c r="G90" i="13"/>
  <c r="D90" i="13"/>
  <c r="E90" i="13" s="1"/>
  <c r="C90" i="13"/>
  <c r="F90" i="13" s="1"/>
  <c r="J89" i="13"/>
  <c r="I89" i="13"/>
  <c r="G89" i="13"/>
  <c r="D89" i="13"/>
  <c r="E89" i="13" s="1"/>
  <c r="C89" i="13"/>
  <c r="F89" i="13" s="1"/>
  <c r="J88" i="13"/>
  <c r="D88" i="13"/>
  <c r="E88" i="13" s="1"/>
  <c r="C88" i="13"/>
  <c r="F88" i="13" s="1"/>
  <c r="J87" i="13"/>
  <c r="I87" i="13"/>
  <c r="D87" i="13"/>
  <c r="E87" i="13" s="1"/>
  <c r="C87" i="13"/>
  <c r="F87" i="13" s="1"/>
  <c r="J86" i="13"/>
  <c r="D86" i="13"/>
  <c r="E86" i="13" s="1"/>
  <c r="C86" i="13"/>
  <c r="F86" i="13" s="1"/>
  <c r="J85" i="13"/>
  <c r="D85" i="13"/>
  <c r="E85" i="13" s="1"/>
  <c r="C85" i="13"/>
  <c r="F85" i="13" s="1"/>
  <c r="J84" i="13"/>
  <c r="G84" i="13"/>
  <c r="D84" i="13"/>
  <c r="E84" i="13" s="1"/>
  <c r="C84" i="13"/>
  <c r="F84" i="13" s="1"/>
  <c r="J83" i="13"/>
  <c r="I83" i="13"/>
  <c r="G83" i="13"/>
  <c r="D83" i="13"/>
  <c r="E83" i="13" s="1"/>
  <c r="C83" i="13"/>
  <c r="F83" i="13" s="1"/>
  <c r="J82" i="13"/>
  <c r="G82" i="13"/>
  <c r="D82" i="13"/>
  <c r="E82" i="13" s="1"/>
  <c r="C82" i="13"/>
  <c r="F82" i="13" s="1"/>
  <c r="J81" i="13"/>
  <c r="I81" i="13"/>
  <c r="G81" i="13"/>
  <c r="D81" i="13"/>
  <c r="E81" i="13" s="1"/>
  <c r="C81" i="13"/>
  <c r="F81" i="13" s="1"/>
  <c r="J80" i="13"/>
  <c r="D80" i="13"/>
  <c r="E80" i="13" s="1"/>
  <c r="C80" i="13"/>
  <c r="F80" i="13" s="1"/>
  <c r="J79" i="13"/>
  <c r="I79" i="13"/>
  <c r="D79" i="13"/>
  <c r="E79" i="13" s="1"/>
  <c r="C79" i="13"/>
  <c r="F79" i="13" s="1"/>
  <c r="J78" i="13"/>
  <c r="D78" i="13"/>
  <c r="E78" i="13" s="1"/>
  <c r="C78" i="13"/>
  <c r="F78" i="13" s="1"/>
  <c r="J77" i="13"/>
  <c r="G77" i="13"/>
  <c r="D77" i="13"/>
  <c r="E77" i="13" s="1"/>
  <c r="C77" i="13"/>
  <c r="F77" i="13" s="1"/>
  <c r="J76" i="13"/>
  <c r="D76" i="13"/>
  <c r="E76" i="13" s="1"/>
  <c r="C76" i="13"/>
  <c r="F76" i="13" s="1"/>
  <c r="J75" i="13"/>
  <c r="G75" i="13"/>
  <c r="D75" i="13"/>
  <c r="E75" i="13" s="1"/>
  <c r="C75" i="13"/>
  <c r="F75" i="13" s="1"/>
  <c r="J74" i="13"/>
  <c r="D74" i="13"/>
  <c r="E74" i="13" s="1"/>
  <c r="C74" i="13"/>
  <c r="F74" i="13" s="1"/>
  <c r="J73" i="13"/>
  <c r="G73" i="13"/>
  <c r="D73" i="13"/>
  <c r="E73" i="13" s="1"/>
  <c r="C73" i="13"/>
  <c r="F73" i="13" s="1"/>
  <c r="J72" i="13"/>
  <c r="D72" i="13"/>
  <c r="E72" i="13" s="1"/>
  <c r="C72" i="13"/>
  <c r="F72" i="13" s="1"/>
  <c r="J71" i="13"/>
  <c r="G71" i="13"/>
  <c r="D71" i="13"/>
  <c r="E71" i="13" s="1"/>
  <c r="C71" i="13"/>
  <c r="F71" i="13" s="1"/>
  <c r="J70" i="13"/>
  <c r="D70" i="13"/>
  <c r="E70" i="13" s="1"/>
  <c r="C70" i="13"/>
  <c r="F70" i="13" s="1"/>
  <c r="J69" i="13"/>
  <c r="G69" i="13"/>
  <c r="D69" i="13"/>
  <c r="E69" i="13" s="1"/>
  <c r="C69" i="13"/>
  <c r="F69" i="13" s="1"/>
  <c r="J68" i="13"/>
  <c r="D68" i="13"/>
  <c r="E68" i="13" s="1"/>
  <c r="C68" i="13"/>
  <c r="F68" i="13" s="1"/>
  <c r="J67" i="13"/>
  <c r="G67" i="13"/>
  <c r="D67" i="13"/>
  <c r="E67" i="13" s="1"/>
  <c r="C67" i="13"/>
  <c r="F67" i="13" s="1"/>
  <c r="J66" i="13"/>
  <c r="D66" i="13"/>
  <c r="E66" i="13" s="1"/>
  <c r="C66" i="13"/>
  <c r="F66" i="13" s="1"/>
  <c r="J65" i="13"/>
  <c r="G65" i="13"/>
  <c r="D65" i="13"/>
  <c r="E65" i="13" s="1"/>
  <c r="C65" i="13"/>
  <c r="F65" i="13" s="1"/>
  <c r="J64" i="13"/>
  <c r="D64" i="13"/>
  <c r="E64" i="13" s="1"/>
  <c r="C64" i="13"/>
  <c r="F64" i="13" s="1"/>
  <c r="J63" i="13"/>
  <c r="G63" i="13"/>
  <c r="D63" i="13"/>
  <c r="E63" i="13" s="1"/>
  <c r="C63" i="13"/>
  <c r="F63" i="13" s="1"/>
  <c r="J62" i="13"/>
  <c r="D62" i="13"/>
  <c r="E62" i="13" s="1"/>
  <c r="C62" i="13"/>
  <c r="F62" i="13" s="1"/>
  <c r="J61" i="13"/>
  <c r="G61" i="13"/>
  <c r="D61" i="13"/>
  <c r="E61" i="13" s="1"/>
  <c r="C61" i="13"/>
  <c r="F61" i="13" s="1"/>
  <c r="J60" i="13"/>
  <c r="D60" i="13"/>
  <c r="E60" i="13" s="1"/>
  <c r="C60" i="13"/>
  <c r="F60" i="13" s="1"/>
  <c r="J59" i="13"/>
  <c r="D59" i="13"/>
  <c r="E59" i="13" s="1"/>
  <c r="C59" i="13"/>
  <c r="F59" i="13" s="1"/>
  <c r="J58" i="13"/>
  <c r="D58" i="13"/>
  <c r="E58" i="13" s="1"/>
  <c r="C58" i="13"/>
  <c r="F58" i="13" s="1"/>
  <c r="J57" i="13"/>
  <c r="D57" i="13"/>
  <c r="E57" i="13" s="1"/>
  <c r="C57" i="13"/>
  <c r="F57" i="13" s="1"/>
  <c r="J56" i="13"/>
  <c r="D56" i="13"/>
  <c r="E56" i="13" s="1"/>
  <c r="C56" i="13"/>
  <c r="F56" i="13" s="1"/>
  <c r="J55" i="13"/>
  <c r="D55" i="13"/>
  <c r="E55" i="13" s="1"/>
  <c r="C55" i="13"/>
  <c r="F55" i="13" s="1"/>
  <c r="J54" i="13"/>
  <c r="D54" i="13"/>
  <c r="E54" i="13" s="1"/>
  <c r="C54" i="13"/>
  <c r="F54" i="13" s="1"/>
  <c r="J53" i="13"/>
  <c r="D53" i="13"/>
  <c r="E53" i="13" s="1"/>
  <c r="C53" i="13"/>
  <c r="F53" i="13" s="1"/>
  <c r="J52" i="13"/>
  <c r="D52" i="13"/>
  <c r="E52" i="13" s="1"/>
  <c r="C52" i="13"/>
  <c r="F52" i="13" s="1"/>
  <c r="J51" i="13"/>
  <c r="D51" i="13"/>
  <c r="E51" i="13" s="1"/>
  <c r="C51" i="13"/>
  <c r="F51" i="13" s="1"/>
  <c r="J50" i="13"/>
  <c r="D50" i="13"/>
  <c r="E50" i="13" s="1"/>
  <c r="C50" i="13"/>
  <c r="F50" i="13" s="1"/>
  <c r="J49" i="13"/>
  <c r="D49" i="13"/>
  <c r="E49" i="13" s="1"/>
  <c r="C49" i="13"/>
  <c r="F49" i="13" s="1"/>
  <c r="J48" i="13"/>
  <c r="D48" i="13"/>
  <c r="E48" i="13" s="1"/>
  <c r="C48" i="13"/>
  <c r="F48" i="13" s="1"/>
  <c r="J47" i="13"/>
  <c r="D47" i="13"/>
  <c r="E47" i="13" s="1"/>
  <c r="C47" i="13"/>
  <c r="F47" i="13" s="1"/>
  <c r="J46" i="13"/>
  <c r="D46" i="13"/>
  <c r="E46" i="13" s="1"/>
  <c r="C46" i="13"/>
  <c r="F46" i="13" s="1"/>
  <c r="J45" i="13"/>
  <c r="D45" i="13"/>
  <c r="E45" i="13" s="1"/>
  <c r="C45" i="13"/>
  <c r="F45" i="13" s="1"/>
  <c r="J44" i="13"/>
  <c r="D44" i="13"/>
  <c r="E44" i="13" s="1"/>
  <c r="C44" i="13"/>
  <c r="F44" i="13" s="1"/>
  <c r="J43" i="13"/>
  <c r="D43" i="13"/>
  <c r="E43" i="13" s="1"/>
  <c r="C43" i="13"/>
  <c r="F43" i="13" s="1"/>
  <c r="J42" i="13"/>
  <c r="D42" i="13"/>
  <c r="E42" i="13" s="1"/>
  <c r="C42" i="13"/>
  <c r="F42" i="13" s="1"/>
  <c r="J41" i="13"/>
  <c r="D41" i="13"/>
  <c r="E41" i="13" s="1"/>
  <c r="C41" i="13"/>
  <c r="F41" i="13" s="1"/>
  <c r="J40" i="13"/>
  <c r="D40" i="13"/>
  <c r="E40" i="13" s="1"/>
  <c r="C40" i="13"/>
  <c r="F40" i="13" s="1"/>
  <c r="J39" i="13"/>
  <c r="D39" i="13"/>
  <c r="E39" i="13" s="1"/>
  <c r="C39" i="13"/>
  <c r="F39" i="13" s="1"/>
  <c r="J38" i="13"/>
  <c r="D38" i="13"/>
  <c r="E38" i="13" s="1"/>
  <c r="C38" i="13"/>
  <c r="F38" i="13" s="1"/>
  <c r="J37" i="13"/>
  <c r="D37" i="13"/>
  <c r="E37" i="13" s="1"/>
  <c r="C37" i="13"/>
  <c r="F37" i="13" s="1"/>
  <c r="J36" i="13"/>
  <c r="D36" i="13"/>
  <c r="E36" i="13" s="1"/>
  <c r="C36" i="13"/>
  <c r="F36" i="13" s="1"/>
  <c r="J35" i="13"/>
  <c r="D35" i="13"/>
  <c r="E35" i="13" s="1"/>
  <c r="C35" i="13"/>
  <c r="F35" i="13" s="1"/>
  <c r="J34" i="13"/>
  <c r="D34" i="13"/>
  <c r="E34" i="13" s="1"/>
  <c r="C34" i="13"/>
  <c r="F34" i="13" s="1"/>
  <c r="J33" i="13"/>
  <c r="D33" i="13"/>
  <c r="E33" i="13" s="1"/>
  <c r="C33" i="13"/>
  <c r="F33" i="13" s="1"/>
  <c r="J32" i="13"/>
  <c r="D32" i="13"/>
  <c r="E32" i="13" s="1"/>
  <c r="C32" i="13"/>
  <c r="F32" i="13" s="1"/>
  <c r="J31" i="13"/>
  <c r="D31" i="13"/>
  <c r="E31" i="13" s="1"/>
  <c r="C31" i="13"/>
  <c r="F31" i="13" s="1"/>
  <c r="J30" i="13"/>
  <c r="D30" i="13"/>
  <c r="E30" i="13" s="1"/>
  <c r="C30" i="13"/>
  <c r="F30" i="13" s="1"/>
  <c r="J29" i="13"/>
  <c r="D29" i="13"/>
  <c r="E29" i="13" s="1"/>
  <c r="C29" i="13"/>
  <c r="F29" i="13" s="1"/>
  <c r="J28" i="13"/>
  <c r="D28" i="13"/>
  <c r="E28" i="13" s="1"/>
  <c r="C28" i="13"/>
  <c r="F28" i="13" s="1"/>
  <c r="J27" i="13"/>
  <c r="D27" i="13"/>
  <c r="E27" i="13" s="1"/>
  <c r="C27" i="13"/>
  <c r="F27" i="13" s="1"/>
  <c r="J26" i="13"/>
  <c r="D26" i="13"/>
  <c r="E26" i="13" s="1"/>
  <c r="C26" i="13"/>
  <c r="F26" i="13" s="1"/>
  <c r="J25" i="13"/>
  <c r="D25" i="13"/>
  <c r="E25" i="13" s="1"/>
  <c r="C25" i="13"/>
  <c r="F25" i="13" s="1"/>
  <c r="J24" i="13"/>
  <c r="D24" i="13"/>
  <c r="E24" i="13" s="1"/>
  <c r="C24" i="13"/>
  <c r="F24" i="13" s="1"/>
  <c r="J23" i="13"/>
  <c r="D23" i="13"/>
  <c r="E23" i="13" s="1"/>
  <c r="C23" i="13"/>
  <c r="F23" i="13" s="1"/>
  <c r="J22" i="13"/>
  <c r="D22" i="13"/>
  <c r="E22" i="13" s="1"/>
  <c r="C22" i="13"/>
  <c r="F22" i="13" s="1"/>
  <c r="J21" i="13"/>
  <c r="D21" i="13"/>
  <c r="E21" i="13" s="1"/>
  <c r="C21" i="13"/>
  <c r="F21" i="13" s="1"/>
  <c r="J20" i="13"/>
  <c r="D20" i="13"/>
  <c r="E20" i="13" s="1"/>
  <c r="C20" i="13"/>
  <c r="F20" i="13" s="1"/>
  <c r="J19" i="13"/>
  <c r="D19" i="13"/>
  <c r="E19" i="13" s="1"/>
  <c r="C19" i="13"/>
  <c r="F19" i="13" s="1"/>
  <c r="J18" i="13"/>
  <c r="D18" i="13"/>
  <c r="E18" i="13" s="1"/>
  <c r="C18" i="13"/>
  <c r="F18" i="13" s="1"/>
  <c r="J17" i="13"/>
  <c r="D17" i="13"/>
  <c r="E17" i="13" s="1"/>
  <c r="C17" i="13"/>
  <c r="F17" i="13" s="1"/>
  <c r="J16" i="13"/>
  <c r="D16" i="13"/>
  <c r="E16" i="13" s="1"/>
  <c r="C16" i="13"/>
  <c r="F16" i="13" s="1"/>
  <c r="J15" i="13"/>
  <c r="D15" i="13"/>
  <c r="E15" i="13" s="1"/>
  <c r="C15" i="13"/>
  <c r="F15" i="13" s="1"/>
  <c r="J14" i="13"/>
  <c r="D14" i="13"/>
  <c r="E14" i="13" s="1"/>
  <c r="C14" i="13"/>
  <c r="F14" i="13" s="1"/>
  <c r="J13" i="13"/>
  <c r="D13" i="13"/>
  <c r="E13" i="13" s="1"/>
  <c r="C13" i="13"/>
  <c r="F13" i="13" s="1"/>
  <c r="J12" i="13"/>
  <c r="D12" i="13"/>
  <c r="E12" i="13" s="1"/>
  <c r="C12" i="13"/>
  <c r="F12" i="13" s="1"/>
  <c r="J11" i="13"/>
  <c r="D11" i="13"/>
  <c r="E11" i="13" s="1"/>
  <c r="C11" i="13"/>
  <c r="F11" i="13" s="1"/>
  <c r="J10" i="13"/>
  <c r="D10" i="13"/>
  <c r="E10" i="13" s="1"/>
  <c r="C10" i="13"/>
  <c r="F10" i="13" s="1"/>
  <c r="J9" i="13"/>
  <c r="D9" i="13"/>
  <c r="E9" i="13" s="1"/>
  <c r="C9" i="13"/>
  <c r="F9" i="13" s="1"/>
  <c r="J8" i="13"/>
  <c r="D8" i="13"/>
  <c r="E8" i="13" s="1"/>
  <c r="C8" i="13"/>
  <c r="G8" i="13" s="1"/>
  <c r="J7" i="13"/>
  <c r="D7" i="13"/>
  <c r="E7" i="13" s="1"/>
  <c r="C7" i="13"/>
  <c r="H7" i="13" s="1"/>
  <c r="J6" i="13"/>
  <c r="G6" i="13"/>
  <c r="F6" i="13"/>
  <c r="D6" i="13"/>
  <c r="E6" i="13" s="1"/>
  <c r="C6" i="13"/>
  <c r="I6" i="13" s="1"/>
  <c r="J5" i="13"/>
  <c r="D5" i="13"/>
  <c r="E5" i="13" s="1"/>
  <c r="C5" i="13"/>
  <c r="I5" i="13" s="1"/>
  <c r="J4" i="13"/>
  <c r="D4" i="13"/>
  <c r="E4" i="13" s="1"/>
  <c r="C4" i="13"/>
  <c r="H4" i="13" s="1"/>
  <c r="J3" i="13"/>
  <c r="I3" i="13"/>
  <c r="H3" i="13"/>
  <c r="G3" i="13"/>
  <c r="F3" i="13"/>
  <c r="D3" i="13"/>
  <c r="E3" i="13" s="1"/>
  <c r="C3" i="13"/>
  <c r="J2" i="13"/>
  <c r="I2" i="13"/>
  <c r="H2" i="13"/>
  <c r="G2" i="13"/>
  <c r="F2" i="13"/>
  <c r="E2" i="13"/>
  <c r="D2" i="13"/>
  <c r="C2" i="13"/>
  <c r="G5" i="13" l="1"/>
  <c r="I7" i="13"/>
  <c r="G13" i="13"/>
  <c r="G17" i="13"/>
  <c r="G21" i="13"/>
  <c r="G25" i="13"/>
  <c r="G31" i="13"/>
  <c r="G37" i="13"/>
  <c r="G41" i="13"/>
  <c r="G47" i="13"/>
  <c r="G53" i="13"/>
  <c r="G59" i="13"/>
  <c r="I85" i="13"/>
  <c r="I221" i="13"/>
  <c r="I224" i="13"/>
  <c r="I239" i="13"/>
  <c r="I285" i="13"/>
  <c r="I288" i="13"/>
  <c r="I303" i="13"/>
  <c r="I329" i="13"/>
  <c r="H341" i="13"/>
  <c r="H344" i="13"/>
  <c r="I349" i="13"/>
  <c r="I352" i="13"/>
  <c r="H359" i="13"/>
  <c r="I367" i="13"/>
  <c r="I393" i="13"/>
  <c r="H405" i="13"/>
  <c r="H408" i="13"/>
  <c r="I413" i="13"/>
  <c r="I416" i="13"/>
  <c r="H423" i="13"/>
  <c r="I431" i="13"/>
  <c r="I446" i="13"/>
  <c r="I464" i="13"/>
  <c r="I478" i="13"/>
  <c r="F504" i="13"/>
  <c r="I504" i="13"/>
  <c r="H504" i="13"/>
  <c r="H533" i="13"/>
  <c r="I533" i="13"/>
  <c r="F533" i="13"/>
  <c r="H673" i="13"/>
  <c r="F673" i="13"/>
  <c r="I673" i="13"/>
  <c r="H721" i="13"/>
  <c r="F721" i="13"/>
  <c r="I721" i="13"/>
  <c r="G9" i="13"/>
  <c r="G11" i="13"/>
  <c r="G15" i="13"/>
  <c r="G19" i="13"/>
  <c r="G23" i="13"/>
  <c r="G27" i="13"/>
  <c r="G29" i="13"/>
  <c r="G33" i="13"/>
  <c r="G35" i="13"/>
  <c r="G39" i="13"/>
  <c r="G43" i="13"/>
  <c r="G45" i="13"/>
  <c r="G49" i="13"/>
  <c r="G51" i="13"/>
  <c r="G55" i="13"/>
  <c r="G57" i="13"/>
  <c r="I93" i="13"/>
  <c r="I175" i="13"/>
  <c r="G79" i="13"/>
  <c r="I82" i="13"/>
  <c r="G87" i="13"/>
  <c r="I90" i="13"/>
  <c r="G95" i="13"/>
  <c r="I98" i="13"/>
  <c r="G103" i="13"/>
  <c r="I106" i="13"/>
  <c r="G111" i="13"/>
  <c r="I114" i="13"/>
  <c r="G119" i="13"/>
  <c r="I122" i="13"/>
  <c r="G127" i="13"/>
  <c r="I130" i="13"/>
  <c r="G135" i="13"/>
  <c r="I138" i="13"/>
  <c r="G143" i="13"/>
  <c r="I146" i="13"/>
  <c r="G151" i="13"/>
  <c r="I154" i="13"/>
  <c r="G159" i="13"/>
  <c r="I162" i="13"/>
  <c r="G167" i="13"/>
  <c r="G185" i="13"/>
  <c r="I193" i="13"/>
  <c r="I195" i="13"/>
  <c r="G197" i="13"/>
  <c r="H205" i="13"/>
  <c r="H208" i="13"/>
  <c r="I213" i="13"/>
  <c r="G215" i="13"/>
  <c r="I216" i="13"/>
  <c r="H223" i="13"/>
  <c r="H226" i="13"/>
  <c r="I231" i="13"/>
  <c r="G249" i="13"/>
  <c r="I257" i="13"/>
  <c r="I259" i="13"/>
  <c r="G261" i="13"/>
  <c r="H269" i="13"/>
  <c r="H272" i="13"/>
  <c r="I277" i="13"/>
  <c r="G279" i="13"/>
  <c r="I280" i="13"/>
  <c r="H287" i="13"/>
  <c r="H290" i="13"/>
  <c r="I295" i="13"/>
  <c r="G313" i="13"/>
  <c r="I321" i="13"/>
  <c r="I323" i="13"/>
  <c r="G325" i="13"/>
  <c r="H333" i="13"/>
  <c r="H336" i="13"/>
  <c r="I341" i="13"/>
  <c r="G343" i="13"/>
  <c r="I344" i="13"/>
  <c r="H351" i="13"/>
  <c r="H354" i="13"/>
  <c r="I359" i="13"/>
  <c r="G377" i="13"/>
  <c r="I385" i="13"/>
  <c r="I387" i="13"/>
  <c r="G389" i="13"/>
  <c r="H397" i="13"/>
  <c r="H400" i="13"/>
  <c r="I405" i="13"/>
  <c r="G407" i="13"/>
  <c r="I408" i="13"/>
  <c r="H415" i="13"/>
  <c r="H418" i="13"/>
  <c r="I423" i="13"/>
  <c r="H448" i="13"/>
  <c r="F486" i="13"/>
  <c r="G486" i="13"/>
  <c r="H487" i="13"/>
  <c r="H555" i="13"/>
  <c r="G555" i="13"/>
  <c r="H683" i="13"/>
  <c r="F683" i="13"/>
  <c r="I683" i="13"/>
  <c r="G683" i="13"/>
  <c r="H701" i="13"/>
  <c r="F701" i="13"/>
  <c r="I701" i="13"/>
  <c r="G701" i="13"/>
  <c r="H731" i="13"/>
  <c r="F731" i="13"/>
  <c r="I731" i="13"/>
  <c r="G731" i="13"/>
  <c r="H739" i="13"/>
  <c r="F739" i="13"/>
  <c r="I739" i="13"/>
  <c r="G739" i="13"/>
  <c r="H750" i="13"/>
  <c r="G750" i="13"/>
  <c r="F456" i="13"/>
  <c r="H456" i="13"/>
  <c r="I473" i="13"/>
  <c r="H473" i="13"/>
  <c r="G504" i="13"/>
  <c r="I527" i="13"/>
  <c r="G533" i="13"/>
  <c r="H563" i="13"/>
  <c r="I563" i="13"/>
  <c r="F563" i="13"/>
  <c r="G566" i="13"/>
  <c r="H627" i="13"/>
  <c r="I627" i="13"/>
  <c r="G627" i="13"/>
  <c r="H629" i="13"/>
  <c r="I629" i="13"/>
  <c r="G629" i="13"/>
  <c r="F629" i="13"/>
  <c r="H637" i="13"/>
  <c r="I637" i="13"/>
  <c r="G637" i="13"/>
  <c r="F637" i="13"/>
  <c r="H663" i="13"/>
  <c r="F663" i="13"/>
  <c r="I663" i="13"/>
  <c r="I84" i="13"/>
  <c r="I92" i="13"/>
  <c r="I100" i="13"/>
  <c r="I108" i="13"/>
  <c r="I116" i="13"/>
  <c r="I124" i="13"/>
  <c r="I132" i="13"/>
  <c r="I140" i="13"/>
  <c r="I148" i="13"/>
  <c r="I156" i="13"/>
  <c r="I164" i="13"/>
  <c r="I177" i="13"/>
  <c r="H189" i="13"/>
  <c r="H192" i="13"/>
  <c r="H207" i="13"/>
  <c r="I241" i="13"/>
  <c r="H253" i="13"/>
  <c r="H256" i="13"/>
  <c r="H271" i="13"/>
  <c r="I305" i="13"/>
  <c r="H317" i="13"/>
  <c r="H320" i="13"/>
  <c r="H335" i="13"/>
  <c r="I369" i="13"/>
  <c r="H381" i="13"/>
  <c r="H384" i="13"/>
  <c r="H399" i="13"/>
  <c r="I433" i="13"/>
  <c r="F488" i="13"/>
  <c r="I488" i="13"/>
  <c r="I510" i="13"/>
  <c r="F535" i="13"/>
  <c r="F555" i="13"/>
  <c r="H611" i="13"/>
  <c r="I611" i="13"/>
  <c r="G611" i="13"/>
  <c r="F611" i="13"/>
  <c r="H617" i="13"/>
  <c r="I617" i="13"/>
  <c r="H742" i="13"/>
  <c r="G742" i="13"/>
  <c r="H763" i="13"/>
  <c r="F763" i="13"/>
  <c r="I763" i="13"/>
  <c r="G763" i="13"/>
  <c r="G10" i="13"/>
  <c r="G14" i="13"/>
  <c r="G18" i="13"/>
  <c r="G30" i="13"/>
  <c r="G86" i="13"/>
  <c r="G102" i="13"/>
  <c r="G126" i="13"/>
  <c r="G134" i="13"/>
  <c r="G142" i="13"/>
  <c r="G150" i="13"/>
  <c r="G158" i="13"/>
  <c r="G166" i="13"/>
  <c r="I171" i="13"/>
  <c r="G173" i="13"/>
  <c r="G191" i="13"/>
  <c r="H202" i="13"/>
  <c r="G225" i="13"/>
  <c r="I235" i="13"/>
  <c r="G237" i="13"/>
  <c r="G255" i="13"/>
  <c r="H266" i="13"/>
  <c r="G289" i="13"/>
  <c r="I299" i="13"/>
  <c r="G301" i="13"/>
  <c r="G319" i="13"/>
  <c r="H330" i="13"/>
  <c r="G353" i="13"/>
  <c r="I363" i="13"/>
  <c r="G365" i="13"/>
  <c r="G383" i="13"/>
  <c r="H394" i="13"/>
  <c r="G417" i="13"/>
  <c r="I427" i="13"/>
  <c r="G429" i="13"/>
  <c r="F470" i="13"/>
  <c r="H470" i="13"/>
  <c r="I555" i="13"/>
  <c r="H603" i="13"/>
  <c r="I603" i="13"/>
  <c r="G603" i="13"/>
  <c r="F603" i="13"/>
  <c r="H607" i="13"/>
  <c r="I607" i="13"/>
  <c r="H8" i="13"/>
  <c r="G12" i="13"/>
  <c r="G16" i="13"/>
  <c r="G20" i="13"/>
  <c r="G22" i="13"/>
  <c r="G24" i="13"/>
  <c r="G26" i="13"/>
  <c r="G28" i="13"/>
  <c r="G32" i="13"/>
  <c r="G34" i="13"/>
  <c r="G36" i="13"/>
  <c r="G38" i="13"/>
  <c r="G40" i="13"/>
  <c r="G42" i="13"/>
  <c r="G44" i="13"/>
  <c r="G46" i="13"/>
  <c r="G48" i="13"/>
  <c r="G50" i="13"/>
  <c r="G52" i="13"/>
  <c r="G54" i="13"/>
  <c r="G56" i="13"/>
  <c r="G58" i="13"/>
  <c r="G60" i="13"/>
  <c r="G62" i="13"/>
  <c r="G64" i="13"/>
  <c r="G66" i="13"/>
  <c r="G68" i="13"/>
  <c r="G70" i="13"/>
  <c r="G72" i="13"/>
  <c r="G74" i="13"/>
  <c r="G76" i="13"/>
  <c r="G78" i="13"/>
  <c r="G94" i="13"/>
  <c r="G110" i="13"/>
  <c r="G118" i="13"/>
  <c r="F5" i="13"/>
  <c r="I78" i="13"/>
  <c r="I86" i="13"/>
  <c r="I94" i="13"/>
  <c r="I102" i="13"/>
  <c r="I110" i="13"/>
  <c r="I118" i="13"/>
  <c r="I126" i="13"/>
  <c r="I134" i="13"/>
  <c r="I142" i="13"/>
  <c r="I150" i="13"/>
  <c r="I158" i="13"/>
  <c r="I166" i="13"/>
  <c r="H173" i="13"/>
  <c r="H176" i="13"/>
  <c r="H191" i="13"/>
  <c r="I225" i="13"/>
  <c r="H237" i="13"/>
  <c r="H240" i="13"/>
  <c r="H255" i="13"/>
  <c r="I289" i="13"/>
  <c r="H301" i="13"/>
  <c r="H304" i="13"/>
  <c r="H319" i="13"/>
  <c r="I353" i="13"/>
  <c r="H365" i="13"/>
  <c r="H368" i="13"/>
  <c r="H383" i="13"/>
  <c r="I417" i="13"/>
  <c r="H429" i="13"/>
  <c r="H432" i="13"/>
  <c r="H440" i="13"/>
  <c r="I456" i="13"/>
  <c r="F472" i="13"/>
  <c r="I472" i="13"/>
  <c r="F494" i="13"/>
  <c r="I494" i="13"/>
  <c r="G494" i="13"/>
  <c r="H573" i="13"/>
  <c r="I573" i="13"/>
  <c r="G573" i="13"/>
  <c r="H599" i="13"/>
  <c r="I599" i="13"/>
  <c r="F617" i="13"/>
  <c r="H755" i="13"/>
  <c r="F755" i="13"/>
  <c r="I755" i="13"/>
  <c r="G755" i="13"/>
  <c r="G80" i="13"/>
  <c r="G88" i="13"/>
  <c r="G96" i="13"/>
  <c r="G104" i="13"/>
  <c r="G112" i="13"/>
  <c r="G120" i="13"/>
  <c r="G128" i="13"/>
  <c r="G136" i="13"/>
  <c r="G144" i="13"/>
  <c r="G152" i="13"/>
  <c r="G160" i="13"/>
  <c r="G168" i="13"/>
  <c r="I173" i="13"/>
  <c r="G175" i="13"/>
  <c r="I176" i="13"/>
  <c r="H186" i="13"/>
  <c r="I191" i="13"/>
  <c r="G209" i="13"/>
  <c r="I219" i="13"/>
  <c r="G221" i="13"/>
  <c r="I237" i="13"/>
  <c r="G239" i="13"/>
  <c r="I240" i="13"/>
  <c r="H250" i="13"/>
  <c r="I255" i="13"/>
  <c r="G273" i="13"/>
  <c r="I283" i="13"/>
  <c r="G285" i="13"/>
  <c r="I301" i="13"/>
  <c r="G303" i="13"/>
  <c r="I304" i="13"/>
  <c r="H314" i="13"/>
  <c r="I319" i="13"/>
  <c r="G337" i="13"/>
  <c r="I347" i="13"/>
  <c r="G349" i="13"/>
  <c r="I365" i="13"/>
  <c r="G367" i="13"/>
  <c r="I368" i="13"/>
  <c r="H378" i="13"/>
  <c r="I383" i="13"/>
  <c r="G401" i="13"/>
  <c r="I411" i="13"/>
  <c r="G413" i="13"/>
  <c r="I429" i="13"/>
  <c r="G431" i="13"/>
  <c r="I432" i="13"/>
  <c r="G444" i="13"/>
  <c r="G446" i="13"/>
  <c r="G464" i="13"/>
  <c r="G470" i="13"/>
  <c r="G478" i="13"/>
  <c r="F480" i="13"/>
  <c r="I480" i="13"/>
  <c r="F496" i="13"/>
  <c r="I496" i="13"/>
  <c r="H496" i="13"/>
  <c r="I513" i="13"/>
  <c r="H523" i="13"/>
  <c r="I523" i="13"/>
  <c r="F523" i="13"/>
  <c r="H581" i="13"/>
  <c r="I581" i="13"/>
  <c r="G581" i="13"/>
  <c r="H583" i="13"/>
  <c r="I583" i="13"/>
  <c r="F583" i="13"/>
  <c r="H593" i="13"/>
  <c r="I593" i="13"/>
  <c r="F593" i="13"/>
  <c r="I80" i="13"/>
  <c r="G85" i="13"/>
  <c r="I88" i="13"/>
  <c r="G93" i="13"/>
  <c r="I96" i="13"/>
  <c r="G101" i="13"/>
  <c r="I104" i="13"/>
  <c r="G109" i="13"/>
  <c r="I112" i="13"/>
  <c r="G117" i="13"/>
  <c r="I120" i="13"/>
  <c r="G125" i="13"/>
  <c r="I128" i="13"/>
  <c r="G133" i="13"/>
  <c r="I136" i="13"/>
  <c r="G141" i="13"/>
  <c r="I144" i="13"/>
  <c r="G149" i="13"/>
  <c r="I152" i="13"/>
  <c r="G157" i="13"/>
  <c r="I160" i="13"/>
  <c r="G165" i="13"/>
  <c r="I168" i="13"/>
  <c r="H175" i="13"/>
  <c r="H178" i="13"/>
  <c r="I183" i="13"/>
  <c r="G201" i="13"/>
  <c r="I209" i="13"/>
  <c r="I211" i="13"/>
  <c r="G213" i="13"/>
  <c r="H221" i="13"/>
  <c r="H224" i="13"/>
  <c r="I229" i="13"/>
  <c r="G231" i="13"/>
  <c r="I232" i="13"/>
  <c r="H239" i="13"/>
  <c r="H242" i="13"/>
  <c r="I247" i="13"/>
  <c r="G265" i="13"/>
  <c r="I273" i="13"/>
  <c r="I275" i="13"/>
  <c r="G277" i="13"/>
  <c r="H285" i="13"/>
  <c r="H288" i="13"/>
  <c r="I293" i="13"/>
  <c r="G295" i="13"/>
  <c r="I296" i="13"/>
  <c r="H303" i="13"/>
  <c r="H306" i="13"/>
  <c r="I311" i="13"/>
  <c r="G329" i="13"/>
  <c r="I337" i="13"/>
  <c r="I339" i="13"/>
  <c r="G341" i="13"/>
  <c r="H349" i="13"/>
  <c r="H352" i="13"/>
  <c r="I357" i="13"/>
  <c r="G359" i="13"/>
  <c r="I360" i="13"/>
  <c r="H367" i="13"/>
  <c r="H370" i="13"/>
  <c r="I375" i="13"/>
  <c r="G393" i="13"/>
  <c r="I401" i="13"/>
  <c r="I403" i="13"/>
  <c r="G405" i="13"/>
  <c r="H413" i="13"/>
  <c r="H416" i="13"/>
  <c r="I421" i="13"/>
  <c r="G423" i="13"/>
  <c r="I424" i="13"/>
  <c r="H431" i="13"/>
  <c r="H434" i="13"/>
  <c r="H439" i="13"/>
  <c r="H446" i="13"/>
  <c r="H449" i="13"/>
  <c r="H464" i="13"/>
  <c r="G468" i="13"/>
  <c r="I470" i="13"/>
  <c r="G472" i="13"/>
  <c r="G476" i="13"/>
  <c r="H478" i="13"/>
  <c r="H494" i="13"/>
  <c r="F502" i="13"/>
  <c r="I502" i="13"/>
  <c r="G502" i="13"/>
  <c r="I511" i="13"/>
  <c r="F599" i="13"/>
  <c r="H747" i="13"/>
  <c r="F747" i="13"/>
  <c r="I747" i="13"/>
  <c r="G747" i="13"/>
  <c r="H758" i="13"/>
  <c r="G758" i="13"/>
  <c r="G766" i="13"/>
  <c r="G771" i="13"/>
  <c r="G774" i="13"/>
  <c r="G779" i="13"/>
  <c r="G782" i="13"/>
  <c r="G787" i="13"/>
  <c r="G790" i="13"/>
  <c r="G795" i="13"/>
  <c r="G798" i="13"/>
  <c r="G803" i="13"/>
  <c r="G806" i="13"/>
  <c r="G811" i="13"/>
  <c r="G814" i="13"/>
  <c r="G819" i="13"/>
  <c r="G822" i="13"/>
  <c r="G827" i="13"/>
  <c r="G830" i="13"/>
  <c r="G835" i="13"/>
  <c r="G838" i="13"/>
  <c r="G843" i="13"/>
  <c r="G846" i="13"/>
  <c r="G851" i="13"/>
  <c r="G854" i="13"/>
  <c r="G859" i="13"/>
  <c r="G862" i="13"/>
  <c r="G867" i="13"/>
  <c r="G870" i="13"/>
  <c r="G875" i="13"/>
  <c r="G878" i="13"/>
  <c r="G883" i="13"/>
  <c r="G886" i="13"/>
  <c r="G891" i="13"/>
  <c r="G894" i="13"/>
  <c r="G899" i="13"/>
  <c r="G902" i="13"/>
  <c r="G907" i="13"/>
  <c r="G910" i="13"/>
  <c r="G915" i="13"/>
  <c r="G918" i="13"/>
  <c r="H949" i="13"/>
  <c r="F949" i="13"/>
  <c r="I949" i="13"/>
  <c r="H967" i="13"/>
  <c r="I967" i="13"/>
  <c r="H969" i="13"/>
  <c r="I969" i="13"/>
  <c r="H1019" i="13"/>
  <c r="F1019" i="13"/>
  <c r="I1019" i="13"/>
  <c r="H1105" i="13"/>
  <c r="F1105" i="13"/>
  <c r="H1173" i="13"/>
  <c r="I1173" i="13"/>
  <c r="G1173" i="13"/>
  <c r="F1173" i="13"/>
  <c r="H1191" i="13"/>
  <c r="I1191" i="13"/>
  <c r="G1191" i="13"/>
  <c r="F1191" i="13"/>
  <c r="H1252" i="13"/>
  <c r="G1252" i="13"/>
  <c r="F1252" i="13"/>
  <c r="G1708" i="13"/>
  <c r="I1708" i="13"/>
  <c r="H1708" i="13"/>
  <c r="F1708" i="13"/>
  <c r="G1740" i="13"/>
  <c r="I1740" i="13"/>
  <c r="H1740" i="13"/>
  <c r="F1740" i="13"/>
  <c r="I517" i="13"/>
  <c r="G539" i="13"/>
  <c r="G549" i="13"/>
  <c r="G557" i="13"/>
  <c r="I591" i="13"/>
  <c r="I601" i="13"/>
  <c r="I609" i="13"/>
  <c r="G619" i="13"/>
  <c r="G645" i="13"/>
  <c r="I655" i="13"/>
  <c r="F657" i="13"/>
  <c r="I665" i="13"/>
  <c r="F667" i="13"/>
  <c r="G675" i="13"/>
  <c r="F685" i="13"/>
  <c r="G693" i="13"/>
  <c r="F703" i="13"/>
  <c r="I711" i="13"/>
  <c r="F713" i="13"/>
  <c r="G723" i="13"/>
  <c r="G734" i="13"/>
  <c r="F741" i="13"/>
  <c r="F749" i="13"/>
  <c r="F757" i="13"/>
  <c r="F765" i="13"/>
  <c r="I771" i="13"/>
  <c r="F773" i="13"/>
  <c r="I779" i="13"/>
  <c r="F781" i="13"/>
  <c r="I787" i="13"/>
  <c r="F789" i="13"/>
  <c r="I795" i="13"/>
  <c r="F797" i="13"/>
  <c r="I803" i="13"/>
  <c r="F805" i="13"/>
  <c r="I811" i="13"/>
  <c r="F813" i="13"/>
  <c r="I819" i="13"/>
  <c r="F821" i="13"/>
  <c r="I827" i="13"/>
  <c r="F829" i="13"/>
  <c r="I835" i="13"/>
  <c r="F837" i="13"/>
  <c r="I843" i="13"/>
  <c r="F845" i="13"/>
  <c r="I851" i="13"/>
  <c r="F853" i="13"/>
  <c r="I859" i="13"/>
  <c r="F861" i="13"/>
  <c r="I867" i="13"/>
  <c r="F869" i="13"/>
  <c r="I875" i="13"/>
  <c r="F877" i="13"/>
  <c r="I883" i="13"/>
  <c r="F885" i="13"/>
  <c r="I891" i="13"/>
  <c r="F893" i="13"/>
  <c r="I899" i="13"/>
  <c r="F901" i="13"/>
  <c r="I907" i="13"/>
  <c r="F909" i="13"/>
  <c r="I915" i="13"/>
  <c r="F917" i="13"/>
  <c r="I923" i="13"/>
  <c r="F925" i="13"/>
  <c r="I931" i="13"/>
  <c r="I943" i="13"/>
  <c r="F945" i="13"/>
  <c r="H955" i="13"/>
  <c r="I955" i="13"/>
  <c r="F955" i="13"/>
  <c r="H1083" i="13"/>
  <c r="I1083" i="13"/>
  <c r="F1083" i="13"/>
  <c r="H1308" i="13"/>
  <c r="G1308" i="13"/>
  <c r="F1308" i="13"/>
  <c r="G1549" i="13"/>
  <c r="F1549" i="13"/>
  <c r="I1549" i="13"/>
  <c r="H1549" i="13"/>
  <c r="I657" i="13"/>
  <c r="G667" i="13"/>
  <c r="G685" i="13"/>
  <c r="I703" i="13"/>
  <c r="I713" i="13"/>
  <c r="G741" i="13"/>
  <c r="G744" i="13"/>
  <c r="G749" i="13"/>
  <c r="G752" i="13"/>
  <c r="G757" i="13"/>
  <c r="G760" i="13"/>
  <c r="G765" i="13"/>
  <c r="G768" i="13"/>
  <c r="G773" i="13"/>
  <c r="G776" i="13"/>
  <c r="G781" i="13"/>
  <c r="G784" i="13"/>
  <c r="G789" i="13"/>
  <c r="G792" i="13"/>
  <c r="G797" i="13"/>
  <c r="G800" i="13"/>
  <c r="G805" i="13"/>
  <c r="G808" i="13"/>
  <c r="G813" i="13"/>
  <c r="G816" i="13"/>
  <c r="G821" i="13"/>
  <c r="G824" i="13"/>
  <c r="G829" i="13"/>
  <c r="G832" i="13"/>
  <c r="G837" i="13"/>
  <c r="G840" i="13"/>
  <c r="G845" i="13"/>
  <c r="G848" i="13"/>
  <c r="G853" i="13"/>
  <c r="H953" i="13"/>
  <c r="I953" i="13"/>
  <c r="H961" i="13"/>
  <c r="I961" i="13"/>
  <c r="H1291" i="13"/>
  <c r="F1291" i="13"/>
  <c r="I1291" i="13"/>
  <c r="G1370" i="13"/>
  <c r="I1370" i="13"/>
  <c r="H1370" i="13"/>
  <c r="F1370" i="13"/>
  <c r="I667" i="13"/>
  <c r="I685" i="13"/>
  <c r="I741" i="13"/>
  <c r="I749" i="13"/>
  <c r="I757" i="13"/>
  <c r="I765" i="13"/>
  <c r="I773" i="13"/>
  <c r="I781" i="13"/>
  <c r="I789" i="13"/>
  <c r="I797" i="13"/>
  <c r="I805" i="13"/>
  <c r="I813" i="13"/>
  <c r="I821" i="13"/>
  <c r="I829" i="13"/>
  <c r="I837" i="13"/>
  <c r="I845" i="13"/>
  <c r="I853" i="13"/>
  <c r="I861" i="13"/>
  <c r="I869" i="13"/>
  <c r="I877" i="13"/>
  <c r="I885" i="13"/>
  <c r="I893" i="13"/>
  <c r="I901" i="13"/>
  <c r="I909" i="13"/>
  <c r="I917" i="13"/>
  <c r="I925" i="13"/>
  <c r="H939" i="13"/>
  <c r="I939" i="13"/>
  <c r="G1019" i="13"/>
  <c r="H1188" i="13"/>
  <c r="G1188" i="13"/>
  <c r="F1188" i="13"/>
  <c r="G1345" i="13"/>
  <c r="F1345" i="13"/>
  <c r="H462" i="13"/>
  <c r="H465" i="13"/>
  <c r="F515" i="13"/>
  <c r="I516" i="13"/>
  <c r="I521" i="13"/>
  <c r="I531" i="13"/>
  <c r="G541" i="13"/>
  <c r="I551" i="13"/>
  <c r="F571" i="13"/>
  <c r="I577" i="13"/>
  <c r="F579" i="13"/>
  <c r="F587" i="13"/>
  <c r="I595" i="13"/>
  <c r="F605" i="13"/>
  <c r="F613" i="13"/>
  <c r="I621" i="13"/>
  <c r="F623" i="13"/>
  <c r="F631" i="13"/>
  <c r="F641" i="13"/>
  <c r="F651" i="13"/>
  <c r="I659" i="13"/>
  <c r="F669" i="13"/>
  <c r="F689" i="13"/>
  <c r="F699" i="13"/>
  <c r="I715" i="13"/>
  <c r="F717" i="13"/>
  <c r="I733" i="13"/>
  <c r="F743" i="13"/>
  <c r="F751" i="13"/>
  <c r="F759" i="13"/>
  <c r="F767" i="13"/>
  <c r="F775" i="13"/>
  <c r="F783" i="13"/>
  <c r="F791" i="13"/>
  <c r="F799" i="13"/>
  <c r="F807" i="13"/>
  <c r="F815" i="13"/>
  <c r="F823" i="13"/>
  <c r="F831" i="13"/>
  <c r="F839" i="13"/>
  <c r="F847" i="13"/>
  <c r="F855" i="13"/>
  <c r="F863" i="13"/>
  <c r="F871" i="13"/>
  <c r="F879" i="13"/>
  <c r="F887" i="13"/>
  <c r="F895" i="13"/>
  <c r="F903" i="13"/>
  <c r="F911" i="13"/>
  <c r="F919" i="13"/>
  <c r="F927" i="13"/>
  <c r="F937" i="13"/>
  <c r="H941" i="13"/>
  <c r="F941" i="13"/>
  <c r="F953" i="13"/>
  <c r="F961" i="13"/>
  <c r="H991" i="13"/>
  <c r="I991" i="13"/>
  <c r="H993" i="13"/>
  <c r="I993" i="13"/>
  <c r="H1016" i="13"/>
  <c r="G1016" i="13"/>
  <c r="H1237" i="13"/>
  <c r="I1237" i="13"/>
  <c r="G1237" i="13"/>
  <c r="F1237" i="13"/>
  <c r="F1412" i="13"/>
  <c r="H1412" i="13"/>
  <c r="I911" i="13"/>
  <c r="I919" i="13"/>
  <c r="I927" i="13"/>
  <c r="I937" i="13"/>
  <c r="H983" i="13"/>
  <c r="I983" i="13"/>
  <c r="H985" i="13"/>
  <c r="I985" i="13"/>
  <c r="H999" i="13"/>
  <c r="I999" i="13"/>
  <c r="H1001" i="13"/>
  <c r="I1001" i="13"/>
  <c r="H1211" i="13"/>
  <c r="I1211" i="13"/>
  <c r="F1211" i="13"/>
  <c r="H1255" i="13"/>
  <c r="I1255" i="13"/>
  <c r="G1255" i="13"/>
  <c r="F1255" i="13"/>
  <c r="H1287" i="13"/>
  <c r="I1287" i="13"/>
  <c r="G1287" i="13"/>
  <c r="F1287" i="13"/>
  <c r="G1362" i="13"/>
  <c r="I1362" i="13"/>
  <c r="F1362" i="13"/>
  <c r="H1362" i="13"/>
  <c r="G1474" i="13"/>
  <c r="H1474" i="13"/>
  <c r="I571" i="13"/>
  <c r="I579" i="13"/>
  <c r="I587" i="13"/>
  <c r="G597" i="13"/>
  <c r="I605" i="13"/>
  <c r="I613" i="13"/>
  <c r="I633" i="13"/>
  <c r="G643" i="13"/>
  <c r="I651" i="13"/>
  <c r="G661" i="13"/>
  <c r="I669" i="13"/>
  <c r="I679" i="13"/>
  <c r="G691" i="13"/>
  <c r="I699" i="13"/>
  <c r="I717" i="13"/>
  <c r="I727" i="13"/>
  <c r="I735" i="13"/>
  <c r="H975" i="13"/>
  <c r="I975" i="13"/>
  <c r="H977" i="13"/>
  <c r="I977" i="13"/>
  <c r="H1007" i="13"/>
  <c r="I1007" i="13"/>
  <c r="H1009" i="13"/>
  <c r="I1009" i="13"/>
  <c r="H1099" i="13"/>
  <c r="I1099" i="13"/>
  <c r="F1099" i="13"/>
  <c r="H1209" i="13"/>
  <c r="F1209" i="13"/>
  <c r="H1294" i="13"/>
  <c r="G1294" i="13"/>
  <c r="H1311" i="13"/>
  <c r="I1311" i="13"/>
  <c r="G1311" i="13"/>
  <c r="F1311" i="13"/>
  <c r="F771" i="13"/>
  <c r="F779" i="13"/>
  <c r="F787" i="13"/>
  <c r="F795" i="13"/>
  <c r="F803" i="13"/>
  <c r="F811" i="13"/>
  <c r="F819" i="13"/>
  <c r="F827" i="13"/>
  <c r="F835" i="13"/>
  <c r="F843" i="13"/>
  <c r="F851" i="13"/>
  <c r="F859" i="13"/>
  <c r="F867" i="13"/>
  <c r="F875" i="13"/>
  <c r="F883" i="13"/>
  <c r="F891" i="13"/>
  <c r="F899" i="13"/>
  <c r="F907" i="13"/>
  <c r="F915" i="13"/>
  <c r="F923" i="13"/>
  <c r="F931" i="13"/>
  <c r="H933" i="13"/>
  <c r="F933" i="13"/>
  <c r="H947" i="13"/>
  <c r="I947" i="13"/>
  <c r="G958" i="13"/>
  <c r="F983" i="13"/>
  <c r="F985" i="13"/>
  <c r="F999" i="13"/>
  <c r="F1001" i="13"/>
  <c r="H1015" i="13"/>
  <c r="F1015" i="13"/>
  <c r="H1043" i="13"/>
  <c r="I1043" i="13"/>
  <c r="F1043" i="13"/>
  <c r="H1107" i="13"/>
  <c r="I1107" i="13"/>
  <c r="F1107" i="13"/>
  <c r="H1222" i="13"/>
  <c r="G1222" i="13"/>
  <c r="I957" i="13"/>
  <c r="I965" i="13"/>
  <c r="I973" i="13"/>
  <c r="I981" i="13"/>
  <c r="I989" i="13"/>
  <c r="I997" i="13"/>
  <c r="I1005" i="13"/>
  <c r="I1013" i="13"/>
  <c r="G1022" i="13"/>
  <c r="I1025" i="13"/>
  <c r="G1037" i="13"/>
  <c r="G1045" i="13"/>
  <c r="G1053" i="13"/>
  <c r="F1063" i="13"/>
  <c r="I1071" i="13"/>
  <c r="F1073" i="13"/>
  <c r="G1076" i="13"/>
  <c r="I1079" i="13"/>
  <c r="F1081" i="13"/>
  <c r="I1087" i="13"/>
  <c r="F1089" i="13"/>
  <c r="G1092" i="13"/>
  <c r="I1095" i="13"/>
  <c r="F1097" i="13"/>
  <c r="G1100" i="13"/>
  <c r="G1103" i="13"/>
  <c r="G1108" i="13"/>
  <c r="I1111" i="13"/>
  <c r="F1113" i="13"/>
  <c r="F1115" i="13"/>
  <c r="I1119" i="13"/>
  <c r="F1121" i="13"/>
  <c r="F1123" i="13"/>
  <c r="F1131" i="13"/>
  <c r="I1139" i="13"/>
  <c r="I1147" i="13"/>
  <c r="I1155" i="13"/>
  <c r="I1163" i="13"/>
  <c r="G1166" i="13"/>
  <c r="F1181" i="13"/>
  <c r="G1189" i="13"/>
  <c r="I1197" i="13"/>
  <c r="F1199" i="13"/>
  <c r="F1204" i="13"/>
  <c r="G1207" i="13"/>
  <c r="G1212" i="13"/>
  <c r="I1215" i="13"/>
  <c r="F1217" i="13"/>
  <c r="F1219" i="13"/>
  <c r="I1227" i="13"/>
  <c r="G1230" i="13"/>
  <c r="F1245" i="13"/>
  <c r="G1253" i="13"/>
  <c r="I1261" i="13"/>
  <c r="F1263" i="13"/>
  <c r="F1268" i="13"/>
  <c r="G1278" i="13"/>
  <c r="H1284" i="13"/>
  <c r="G1284" i="13"/>
  <c r="G1285" i="13"/>
  <c r="H1289" i="13"/>
  <c r="F1289" i="13"/>
  <c r="G1309" i="13"/>
  <c r="F1321" i="13"/>
  <c r="H1325" i="13"/>
  <c r="G1325" i="13"/>
  <c r="F1325" i="13"/>
  <c r="F1339" i="13"/>
  <c r="H1404" i="13"/>
  <c r="G1541" i="13"/>
  <c r="I1541" i="13"/>
  <c r="H1541" i="13"/>
  <c r="F1541" i="13"/>
  <c r="G1554" i="13"/>
  <c r="H1554" i="13"/>
  <c r="G1617" i="13"/>
  <c r="H1617" i="13"/>
  <c r="F1617" i="13"/>
  <c r="G1796" i="13"/>
  <c r="I1796" i="13"/>
  <c r="H1796" i="13"/>
  <c r="F1796" i="13"/>
  <c r="G1347" i="13"/>
  <c r="I1347" i="13"/>
  <c r="G1373" i="13"/>
  <c r="I1373" i="13"/>
  <c r="H1373" i="13"/>
  <c r="F1373" i="13"/>
  <c r="I1432" i="13"/>
  <c r="H1432" i="13"/>
  <c r="G1447" i="13"/>
  <c r="I1447" i="13"/>
  <c r="H1447" i="13"/>
  <c r="G1466" i="13"/>
  <c r="H1466" i="13"/>
  <c r="G1520" i="13"/>
  <c r="H1520" i="13"/>
  <c r="G1525" i="13"/>
  <c r="I1525" i="13"/>
  <c r="H1525" i="13"/>
  <c r="G1527" i="13"/>
  <c r="I1527" i="13"/>
  <c r="H1527" i="13"/>
  <c r="F1527" i="13"/>
  <c r="G1673" i="13"/>
  <c r="H1673" i="13"/>
  <c r="F1673" i="13"/>
  <c r="G1692" i="13"/>
  <c r="I1692" i="13"/>
  <c r="H1692" i="13"/>
  <c r="F1692" i="13"/>
  <c r="G1785" i="13"/>
  <c r="H1785" i="13"/>
  <c r="F1785" i="13"/>
  <c r="G1021" i="13"/>
  <c r="G1027" i="13"/>
  <c r="I1031" i="13"/>
  <c r="I1063" i="13"/>
  <c r="F1165" i="13"/>
  <c r="I1181" i="13"/>
  <c r="G1196" i="13"/>
  <c r="I1199" i="13"/>
  <c r="F1229" i="13"/>
  <c r="I1245" i="13"/>
  <c r="G1260" i="13"/>
  <c r="I1263" i="13"/>
  <c r="F1265" i="13"/>
  <c r="F1277" i="13"/>
  <c r="H1279" i="13"/>
  <c r="G1279" i="13"/>
  <c r="I1325" i="13"/>
  <c r="F1331" i="13"/>
  <c r="H1333" i="13"/>
  <c r="G1333" i="13"/>
  <c r="F1333" i="13"/>
  <c r="F1336" i="13"/>
  <c r="I1342" i="13"/>
  <c r="F1342" i="13"/>
  <c r="I1366" i="13"/>
  <c r="G1381" i="13"/>
  <c r="I1381" i="13"/>
  <c r="H1381" i="13"/>
  <c r="F1454" i="13"/>
  <c r="I1454" i="13"/>
  <c r="I1457" i="13"/>
  <c r="H1472" i="13"/>
  <c r="G1495" i="13"/>
  <c r="I1495" i="13"/>
  <c r="H1495" i="13"/>
  <c r="G1523" i="13"/>
  <c r="I1523" i="13"/>
  <c r="G1535" i="13"/>
  <c r="F1535" i="13"/>
  <c r="I1535" i="13"/>
  <c r="G1552" i="13"/>
  <c r="H1552" i="13"/>
  <c r="F1685" i="13"/>
  <c r="I1685" i="13"/>
  <c r="F1085" i="13"/>
  <c r="F1117" i="13"/>
  <c r="F1125" i="13"/>
  <c r="F1133" i="13"/>
  <c r="F1175" i="13"/>
  <c r="F1193" i="13"/>
  <c r="F1195" i="13"/>
  <c r="G1206" i="13"/>
  <c r="F1221" i="13"/>
  <c r="F1239" i="13"/>
  <c r="F1257" i="13"/>
  <c r="F1259" i="13"/>
  <c r="G1270" i="13"/>
  <c r="H1276" i="13"/>
  <c r="F1276" i="13"/>
  <c r="F1293" i="13"/>
  <c r="F1313" i="13"/>
  <c r="F1315" i="13"/>
  <c r="G1318" i="13"/>
  <c r="F1329" i="13"/>
  <c r="F1347" i="13"/>
  <c r="G1363" i="13"/>
  <c r="I1363" i="13"/>
  <c r="F1363" i="13"/>
  <c r="G1383" i="13"/>
  <c r="I1383" i="13"/>
  <c r="H1383" i="13"/>
  <c r="F1383" i="13"/>
  <c r="G1391" i="13"/>
  <c r="I1391" i="13"/>
  <c r="H1391" i="13"/>
  <c r="F1391" i="13"/>
  <c r="G1399" i="13"/>
  <c r="I1399" i="13"/>
  <c r="H1399" i="13"/>
  <c r="I1403" i="13"/>
  <c r="F1403" i="13"/>
  <c r="G1437" i="13"/>
  <c r="F1437" i="13"/>
  <c r="I1437" i="13"/>
  <c r="F1447" i="13"/>
  <c r="G1546" i="13"/>
  <c r="H1546" i="13"/>
  <c r="H1561" i="13"/>
  <c r="F1561" i="13"/>
  <c r="G1588" i="13"/>
  <c r="I1588" i="13"/>
  <c r="H1588" i="13"/>
  <c r="F1588" i="13"/>
  <c r="G1610" i="13"/>
  <c r="H1610" i="13"/>
  <c r="I1669" i="13"/>
  <c r="F1669" i="13"/>
  <c r="G1724" i="13"/>
  <c r="I1724" i="13"/>
  <c r="H1724" i="13"/>
  <c r="F1724" i="13"/>
  <c r="F963" i="13"/>
  <c r="F971" i="13"/>
  <c r="F1029" i="13"/>
  <c r="I1033" i="13"/>
  <c r="G1047" i="13"/>
  <c r="I1067" i="13"/>
  <c r="G1085" i="13"/>
  <c r="G1117" i="13"/>
  <c r="G1125" i="13"/>
  <c r="G1133" i="13"/>
  <c r="F1172" i="13"/>
  <c r="G1175" i="13"/>
  <c r="I1195" i="13"/>
  <c r="G1221" i="13"/>
  <c r="F1236" i="13"/>
  <c r="G1239" i="13"/>
  <c r="I1259" i="13"/>
  <c r="G1293" i="13"/>
  <c r="F1300" i="13"/>
  <c r="I1315" i="13"/>
  <c r="H1317" i="13"/>
  <c r="F1317" i="13"/>
  <c r="G1355" i="13"/>
  <c r="I1355" i="13"/>
  <c r="G1407" i="13"/>
  <c r="F1407" i="13"/>
  <c r="I1407" i="13"/>
  <c r="I1419" i="13"/>
  <c r="F1419" i="13"/>
  <c r="G1421" i="13"/>
  <c r="H1421" i="13"/>
  <c r="F1421" i="13"/>
  <c r="G1507" i="13"/>
  <c r="I1507" i="13"/>
  <c r="F1507" i="13"/>
  <c r="G1509" i="13"/>
  <c r="I1509" i="13"/>
  <c r="H1509" i="13"/>
  <c r="F1509" i="13"/>
  <c r="G1521" i="13"/>
  <c r="F1521" i="13"/>
  <c r="G1528" i="13"/>
  <c r="H1528" i="13"/>
  <c r="G1770" i="13"/>
  <c r="I1770" i="13"/>
  <c r="H1770" i="13"/>
  <c r="F1770" i="13"/>
  <c r="G1029" i="13"/>
  <c r="I1047" i="13"/>
  <c r="F1061" i="13"/>
  <c r="I1085" i="13"/>
  <c r="I1117" i="13"/>
  <c r="I1125" i="13"/>
  <c r="I1133" i="13"/>
  <c r="G1172" i="13"/>
  <c r="I1175" i="13"/>
  <c r="I1221" i="13"/>
  <c r="G1236" i="13"/>
  <c r="I1239" i="13"/>
  <c r="H1271" i="13"/>
  <c r="F1271" i="13"/>
  <c r="I1293" i="13"/>
  <c r="H1299" i="13"/>
  <c r="I1299" i="13"/>
  <c r="G1300" i="13"/>
  <c r="H1302" i="13"/>
  <c r="G1302" i="13"/>
  <c r="H1332" i="13"/>
  <c r="G1332" i="13"/>
  <c r="F1388" i="13"/>
  <c r="H1388" i="13"/>
  <c r="G1442" i="13"/>
  <c r="H1442" i="13"/>
  <c r="G1469" i="13"/>
  <c r="F1469" i="13"/>
  <c r="I1469" i="13"/>
  <c r="G1483" i="13"/>
  <c r="I1483" i="13"/>
  <c r="F1483" i="13"/>
  <c r="G1515" i="13"/>
  <c r="I1515" i="13"/>
  <c r="F1515" i="13"/>
  <c r="H1530" i="13"/>
  <c r="G1544" i="13"/>
  <c r="H1544" i="13"/>
  <c r="H1593" i="13"/>
  <c r="F1593" i="13"/>
  <c r="F957" i="13"/>
  <c r="I963" i="13"/>
  <c r="F965" i="13"/>
  <c r="I971" i="13"/>
  <c r="F973" i="13"/>
  <c r="I979" i="13"/>
  <c r="F981" i="13"/>
  <c r="I987" i="13"/>
  <c r="F989" i="13"/>
  <c r="I1029" i="13"/>
  <c r="F1051" i="13"/>
  <c r="I1054" i="13"/>
  <c r="G1061" i="13"/>
  <c r="F1071" i="13"/>
  <c r="F1079" i="13"/>
  <c r="F1087" i="13"/>
  <c r="F1095" i="13"/>
  <c r="F1116" i="13"/>
  <c r="F1124" i="13"/>
  <c r="G1127" i="13"/>
  <c r="F1132" i="13"/>
  <c r="G1135" i="13"/>
  <c r="G1151" i="13"/>
  <c r="G1159" i="13"/>
  <c r="F1169" i="13"/>
  <c r="F1171" i="13"/>
  <c r="I1179" i="13"/>
  <c r="G1182" i="13"/>
  <c r="F1197" i="13"/>
  <c r="G1205" i="13"/>
  <c r="F1215" i="13"/>
  <c r="F1220" i="13"/>
  <c r="G1223" i="13"/>
  <c r="F1233" i="13"/>
  <c r="F1235" i="13"/>
  <c r="G1246" i="13"/>
  <c r="F1261" i="13"/>
  <c r="G1269" i="13"/>
  <c r="G1276" i="13"/>
  <c r="G1317" i="13"/>
  <c r="G1326" i="13"/>
  <c r="H1334" i="13"/>
  <c r="I1334" i="13"/>
  <c r="F1337" i="13"/>
  <c r="F1355" i="13"/>
  <c r="F1359" i="13"/>
  <c r="I1384" i="13"/>
  <c r="H1384" i="13"/>
  <c r="F1396" i="13"/>
  <c r="H1396" i="13"/>
  <c r="H1407" i="13"/>
  <c r="I1421" i="13"/>
  <c r="F1427" i="13"/>
  <c r="I1446" i="13"/>
  <c r="F1446" i="13"/>
  <c r="G1498" i="13"/>
  <c r="H1498" i="13"/>
  <c r="G1657" i="13"/>
  <c r="H1657" i="13"/>
  <c r="F1657" i="13"/>
  <c r="G1689" i="13"/>
  <c r="H1689" i="13"/>
  <c r="F1689" i="13"/>
  <c r="G1747" i="13"/>
  <c r="I1747" i="13"/>
  <c r="H1747" i="13"/>
  <c r="F1747" i="13"/>
  <c r="G1777" i="13"/>
  <c r="H1777" i="13"/>
  <c r="F1777" i="13"/>
  <c r="H1570" i="13"/>
  <c r="F1579" i="13"/>
  <c r="I1589" i="13"/>
  <c r="H1665" i="13"/>
  <c r="F1700" i="13"/>
  <c r="F1716" i="13"/>
  <c r="F1732" i="13"/>
  <c r="F1756" i="13"/>
  <c r="F1762" i="13"/>
  <c r="H1771" i="13"/>
  <c r="H1829" i="13"/>
  <c r="I1834" i="13"/>
  <c r="H1845" i="13"/>
  <c r="I1850" i="13"/>
  <c r="H1861" i="13"/>
  <c r="I1866" i="13"/>
  <c r="H1877" i="13"/>
  <c r="I1882" i="13"/>
  <c r="H1893" i="13"/>
  <c r="H1950" i="13"/>
  <c r="G1999" i="13"/>
  <c r="F2022" i="13"/>
  <c r="I2024" i="13"/>
  <c r="F2024" i="13"/>
  <c r="H2028" i="13"/>
  <c r="I2028" i="13"/>
  <c r="H2047" i="13"/>
  <c r="I2047" i="13"/>
  <c r="F2047" i="13"/>
  <c r="F2053" i="13"/>
  <c r="I2067" i="13"/>
  <c r="G2067" i="13"/>
  <c r="I2097" i="13"/>
  <c r="F2097" i="13"/>
  <c r="F1439" i="13"/>
  <c r="F1461" i="13"/>
  <c r="F1471" i="13"/>
  <c r="F1485" i="13"/>
  <c r="H1490" i="13"/>
  <c r="F1517" i="13"/>
  <c r="F1551" i="13"/>
  <c r="F1565" i="13"/>
  <c r="I1570" i="13"/>
  <c r="F1578" i="13"/>
  <c r="H1579" i="13"/>
  <c r="F1597" i="13"/>
  <c r="F1601" i="13"/>
  <c r="F1633" i="13"/>
  <c r="F1637" i="13"/>
  <c r="F1645" i="13"/>
  <c r="F1649" i="13"/>
  <c r="H1700" i="13"/>
  <c r="F1715" i="13"/>
  <c r="H1716" i="13"/>
  <c r="F1731" i="13"/>
  <c r="H1732" i="13"/>
  <c r="F1755" i="13"/>
  <c r="H1756" i="13"/>
  <c r="H1762" i="13"/>
  <c r="I1771" i="13"/>
  <c r="F1808" i="13"/>
  <c r="F1812" i="13"/>
  <c r="F1816" i="13"/>
  <c r="F1820" i="13"/>
  <c r="F1824" i="13"/>
  <c r="H1838" i="13"/>
  <c r="H1854" i="13"/>
  <c r="H1870" i="13"/>
  <c r="H1886" i="13"/>
  <c r="H1902" i="13"/>
  <c r="H1918" i="13"/>
  <c r="H1934" i="13"/>
  <c r="H1954" i="13"/>
  <c r="H1967" i="13"/>
  <c r="H1990" i="13"/>
  <c r="G2022" i="13"/>
  <c r="H2030" i="13"/>
  <c r="G2030" i="13"/>
  <c r="F1411" i="13"/>
  <c r="F1429" i="13"/>
  <c r="H1439" i="13"/>
  <c r="F1453" i="13"/>
  <c r="H1461" i="13"/>
  <c r="H1464" i="13"/>
  <c r="H1471" i="13"/>
  <c r="H1485" i="13"/>
  <c r="H1488" i="13"/>
  <c r="H1517" i="13"/>
  <c r="F1539" i="13"/>
  <c r="H1551" i="13"/>
  <c r="I1565" i="13"/>
  <c r="F1569" i="13"/>
  <c r="H1578" i="13"/>
  <c r="I1579" i="13"/>
  <c r="F1587" i="13"/>
  <c r="I1597" i="13"/>
  <c r="F1605" i="13"/>
  <c r="I1621" i="13"/>
  <c r="H1633" i="13"/>
  <c r="H1649" i="13"/>
  <c r="F1660" i="13"/>
  <c r="F1668" i="13"/>
  <c r="F1676" i="13"/>
  <c r="F1684" i="13"/>
  <c r="F1691" i="13"/>
  <c r="H1699" i="13"/>
  <c r="I1700" i="13"/>
  <c r="F1707" i="13"/>
  <c r="H1715" i="13"/>
  <c r="I1716" i="13"/>
  <c r="F1723" i="13"/>
  <c r="H1731" i="13"/>
  <c r="I1732" i="13"/>
  <c r="F1739" i="13"/>
  <c r="F1746" i="13"/>
  <c r="H1755" i="13"/>
  <c r="I1756" i="13"/>
  <c r="F1761" i="13"/>
  <c r="I1762" i="13"/>
  <c r="F1795" i="13"/>
  <c r="F1804" i="13"/>
  <c r="F1811" i="13"/>
  <c r="H1812" i="13"/>
  <c r="F1819" i="13"/>
  <c r="H1820" i="13"/>
  <c r="H1833" i="13"/>
  <c r="H1849" i="13"/>
  <c r="H1865" i="13"/>
  <c r="H1881" i="13"/>
  <c r="H1897" i="13"/>
  <c r="H1913" i="13"/>
  <c r="H1929" i="13"/>
  <c r="H1945" i="13"/>
  <c r="F1975" i="13"/>
  <c r="I1975" i="13"/>
  <c r="G1976" i="13"/>
  <c r="G1980" i="13"/>
  <c r="H2010" i="13"/>
  <c r="G2028" i="13"/>
  <c r="H2036" i="13"/>
  <c r="I2036" i="13"/>
  <c r="H2038" i="13"/>
  <c r="F2038" i="13"/>
  <c r="H2073" i="13"/>
  <c r="I2073" i="13"/>
  <c r="G2073" i="13"/>
  <c r="F2073" i="13"/>
  <c r="H2137" i="13"/>
  <c r="I2137" i="13"/>
  <c r="F2137" i="13"/>
  <c r="H1429" i="13"/>
  <c r="I1439" i="13"/>
  <c r="H1453" i="13"/>
  <c r="I1461" i="13"/>
  <c r="F1463" i="13"/>
  <c r="I1471" i="13"/>
  <c r="I1485" i="13"/>
  <c r="F1487" i="13"/>
  <c r="F1497" i="13"/>
  <c r="I1517" i="13"/>
  <c r="H1522" i="13"/>
  <c r="I1539" i="13"/>
  <c r="I1551" i="13"/>
  <c r="H1558" i="13"/>
  <c r="F1564" i="13"/>
  <c r="F1573" i="13"/>
  <c r="I1578" i="13"/>
  <c r="F1586" i="13"/>
  <c r="H1587" i="13"/>
  <c r="F1596" i="13"/>
  <c r="F1609" i="13"/>
  <c r="F1625" i="13"/>
  <c r="F1628" i="13"/>
  <c r="F1636" i="13"/>
  <c r="F1641" i="13"/>
  <c r="F1644" i="13"/>
  <c r="F1652" i="13"/>
  <c r="F1659" i="13"/>
  <c r="H1660" i="13"/>
  <c r="F1667" i="13"/>
  <c r="H1668" i="13"/>
  <c r="F1675" i="13"/>
  <c r="H1676" i="13"/>
  <c r="F1683" i="13"/>
  <c r="H1684" i="13"/>
  <c r="H1691" i="13"/>
  <c r="F1698" i="13"/>
  <c r="I1699" i="13"/>
  <c r="H1707" i="13"/>
  <c r="F1714" i="13"/>
  <c r="I1715" i="13"/>
  <c r="H1723" i="13"/>
  <c r="F1730" i="13"/>
  <c r="I1731" i="13"/>
  <c r="H1739" i="13"/>
  <c r="H1746" i="13"/>
  <c r="F1754" i="13"/>
  <c r="I1755" i="13"/>
  <c r="H1761" i="13"/>
  <c r="F1769" i="13"/>
  <c r="H1795" i="13"/>
  <c r="F1803" i="13"/>
  <c r="H1804" i="13"/>
  <c r="H1811" i="13"/>
  <c r="I1812" i="13"/>
  <c r="H1819" i="13"/>
  <c r="I1820" i="13"/>
  <c r="H1826" i="13"/>
  <c r="H1842" i="13"/>
  <c r="H1858" i="13"/>
  <c r="H1874" i="13"/>
  <c r="H1890" i="13"/>
  <c r="H1906" i="13"/>
  <c r="H1922" i="13"/>
  <c r="H1938" i="13"/>
  <c r="I1958" i="13"/>
  <c r="G1973" i="13"/>
  <c r="H1976" i="13"/>
  <c r="I1987" i="13"/>
  <c r="G1992" i="13"/>
  <c r="G2008" i="13"/>
  <c r="G2012" i="13"/>
  <c r="F2014" i="13"/>
  <c r="H2025" i="13"/>
  <c r="G2025" i="13"/>
  <c r="F2030" i="13"/>
  <c r="F2034" i="13"/>
  <c r="H2048" i="13"/>
  <c r="I2048" i="13"/>
  <c r="G2048" i="13"/>
  <c r="H2056" i="13"/>
  <c r="I2056" i="13"/>
  <c r="G2056" i="13"/>
  <c r="F2056" i="13"/>
  <c r="H2113" i="13"/>
  <c r="I2113" i="13"/>
  <c r="F2113" i="13"/>
  <c r="F1338" i="13"/>
  <c r="F1346" i="13"/>
  <c r="F1367" i="13"/>
  <c r="F1413" i="13"/>
  <c r="I1429" i="13"/>
  <c r="I1443" i="13"/>
  <c r="I1453" i="13"/>
  <c r="H1463" i="13"/>
  <c r="I1475" i="13"/>
  <c r="H1487" i="13"/>
  <c r="F1499" i="13"/>
  <c r="H1512" i="13"/>
  <c r="F1555" i="13"/>
  <c r="F1560" i="13"/>
  <c r="F1563" i="13"/>
  <c r="H1564" i="13"/>
  <c r="I1573" i="13"/>
  <c r="H1586" i="13"/>
  <c r="I1587" i="13"/>
  <c r="F1595" i="13"/>
  <c r="H1596" i="13"/>
  <c r="F1604" i="13"/>
  <c r="H1609" i="13"/>
  <c r="F1612" i="13"/>
  <c r="F1620" i="13"/>
  <c r="H1625" i="13"/>
  <c r="H1628" i="13"/>
  <c r="H1636" i="13"/>
  <c r="H1641" i="13"/>
  <c r="H1644" i="13"/>
  <c r="H1652" i="13"/>
  <c r="H1659" i="13"/>
  <c r="I1660" i="13"/>
  <c r="H1667" i="13"/>
  <c r="I1668" i="13"/>
  <c r="H1675" i="13"/>
  <c r="I1676" i="13"/>
  <c r="H1683" i="13"/>
  <c r="I1684" i="13"/>
  <c r="I1691" i="13"/>
  <c r="H1698" i="13"/>
  <c r="F1706" i="13"/>
  <c r="I1707" i="13"/>
  <c r="H1714" i="13"/>
  <c r="F1722" i="13"/>
  <c r="I1723" i="13"/>
  <c r="H1730" i="13"/>
  <c r="F1738" i="13"/>
  <c r="I1739" i="13"/>
  <c r="F1745" i="13"/>
  <c r="I1746" i="13"/>
  <c r="H1754" i="13"/>
  <c r="H1769" i="13"/>
  <c r="F1780" i="13"/>
  <c r="F1788" i="13"/>
  <c r="F1794" i="13"/>
  <c r="I1795" i="13"/>
  <c r="H1803" i="13"/>
  <c r="I1804" i="13"/>
  <c r="F1810" i="13"/>
  <c r="I1811" i="13"/>
  <c r="F1818" i="13"/>
  <c r="I1819" i="13"/>
  <c r="H1949" i="13"/>
  <c r="F1968" i="13"/>
  <c r="H1968" i="13"/>
  <c r="H1973" i="13"/>
  <c r="G1975" i="13"/>
  <c r="I1976" i="13"/>
  <c r="I1992" i="13"/>
  <c r="G1996" i="13"/>
  <c r="G2005" i="13"/>
  <c r="F2011" i="13"/>
  <c r="I2011" i="13"/>
  <c r="H2033" i="13"/>
  <c r="I2033" i="13"/>
  <c r="F2033" i="13"/>
  <c r="I2042" i="13"/>
  <c r="F2042" i="13"/>
  <c r="I2078" i="13"/>
  <c r="G2078" i="13"/>
  <c r="H2102" i="13"/>
  <c r="G2102" i="13"/>
  <c r="H2121" i="13"/>
  <c r="I2121" i="13"/>
  <c r="F2121" i="13"/>
  <c r="F2004" i="13"/>
  <c r="G2004" i="13"/>
  <c r="F2092" i="13"/>
  <c r="I2092" i="13"/>
  <c r="F1997" i="13"/>
  <c r="H1997" i="13"/>
  <c r="F1999" i="13"/>
  <c r="H1999" i="13"/>
  <c r="F1570" i="13"/>
  <c r="F1589" i="13"/>
  <c r="F1665" i="13"/>
  <c r="F1771" i="13"/>
  <c r="F1967" i="13"/>
  <c r="G1967" i="13"/>
  <c r="I1995" i="13"/>
  <c r="H2057" i="13"/>
  <c r="G2057" i="13"/>
  <c r="H2129" i="13"/>
  <c r="I2129" i="13"/>
  <c r="F2129" i="13"/>
  <c r="F2105" i="13"/>
  <c r="G2142" i="13"/>
  <c r="G2150" i="13"/>
  <c r="G2158" i="13"/>
  <c r="G2166" i="13"/>
  <c r="G2174" i="13"/>
  <c r="G2182" i="13"/>
  <c r="G2190" i="13"/>
  <c r="G2198" i="13"/>
  <c r="G2206" i="13"/>
  <c r="G2214" i="13"/>
  <c r="G2222" i="13"/>
  <c r="F2229" i="13"/>
  <c r="I2230" i="13"/>
  <c r="H2238" i="13"/>
  <c r="I2239" i="13"/>
  <c r="H2244" i="13"/>
  <c r="H2249" i="13"/>
  <c r="G2255" i="13"/>
  <c r="H2266" i="13"/>
  <c r="I2275" i="13"/>
  <c r="I2283" i="13"/>
  <c r="I2291" i="13"/>
  <c r="I2296" i="13"/>
  <c r="G2303" i="13"/>
  <c r="I2311" i="13"/>
  <c r="G2313" i="13"/>
  <c r="I2321" i="13"/>
  <c r="I2327" i="13"/>
  <c r="H2332" i="13"/>
  <c r="G2334" i="13"/>
  <c r="H2337" i="13"/>
  <c r="I2349" i="13"/>
  <c r="H2351" i="13"/>
  <c r="H2359" i="13"/>
  <c r="G2366" i="13"/>
  <c r="I2367" i="13"/>
  <c r="H2372" i="13"/>
  <c r="G2374" i="13"/>
  <c r="I2375" i="13"/>
  <c r="G2377" i="13"/>
  <c r="H2382" i="13"/>
  <c r="H2390" i="13"/>
  <c r="H2393" i="13"/>
  <c r="G2401" i="13"/>
  <c r="I2409" i="13"/>
  <c r="I2417" i="13"/>
  <c r="G2419" i="13"/>
  <c r="H2422" i="13"/>
  <c r="H2425" i="13"/>
  <c r="H2430" i="13"/>
  <c r="H2433" i="13"/>
  <c r="F2435" i="13"/>
  <c r="G2435" i="13"/>
  <c r="F2452" i="13"/>
  <c r="H2452" i="13"/>
  <c r="F2454" i="13"/>
  <c r="I2454" i="13"/>
  <c r="H2455" i="13"/>
  <c r="I2469" i="13"/>
  <c r="F2475" i="13"/>
  <c r="G2475" i="13"/>
  <c r="F2479" i="13"/>
  <c r="G2479" i="13"/>
  <c r="G2559" i="13"/>
  <c r="F2570" i="13"/>
  <c r="H2570" i="13"/>
  <c r="F2603" i="13"/>
  <c r="G2603" i="13"/>
  <c r="I2603" i="13"/>
  <c r="F2609" i="13"/>
  <c r="G2609" i="13"/>
  <c r="I2105" i="13"/>
  <c r="F2197" i="13"/>
  <c r="F2205" i="13"/>
  <c r="F2213" i="13"/>
  <c r="F2221" i="13"/>
  <c r="G2229" i="13"/>
  <c r="G2237" i="13"/>
  <c r="I2238" i="13"/>
  <c r="G2243" i="13"/>
  <c r="I2249" i="13"/>
  <c r="G2254" i="13"/>
  <c r="H2255" i="13"/>
  <c r="G2260" i="13"/>
  <c r="G2265" i="13"/>
  <c r="I2272" i="13"/>
  <c r="I2280" i="13"/>
  <c r="I2288" i="13"/>
  <c r="G2295" i="13"/>
  <c r="H2303" i="13"/>
  <c r="H2306" i="13"/>
  <c r="H2308" i="13"/>
  <c r="H2313" i="13"/>
  <c r="G2320" i="13"/>
  <c r="G2329" i="13"/>
  <c r="I2337" i="13"/>
  <c r="I2351" i="13"/>
  <c r="H2356" i="13"/>
  <c r="G2358" i="13"/>
  <c r="I2359" i="13"/>
  <c r="G2361" i="13"/>
  <c r="H2366" i="13"/>
  <c r="H2374" i="13"/>
  <c r="H2377" i="13"/>
  <c r="I2393" i="13"/>
  <c r="H2401" i="13"/>
  <c r="I2413" i="13"/>
  <c r="I2425" i="13"/>
  <c r="I2433" i="13"/>
  <c r="F2439" i="13"/>
  <c r="G2439" i="13"/>
  <c r="G2446" i="13"/>
  <c r="F2460" i="13"/>
  <c r="H2460" i="13"/>
  <c r="F2462" i="13"/>
  <c r="I2462" i="13"/>
  <c r="H2463" i="13"/>
  <c r="I2477" i="13"/>
  <c r="F2483" i="13"/>
  <c r="G2483" i="13"/>
  <c r="F2487" i="13"/>
  <c r="G2487" i="13"/>
  <c r="F2519" i="13"/>
  <c r="I2519" i="13"/>
  <c r="H2519" i="13"/>
  <c r="F2535" i="13"/>
  <c r="H2535" i="13"/>
  <c r="F2541" i="13"/>
  <c r="I2541" i="13"/>
  <c r="H2541" i="13"/>
  <c r="G2541" i="13"/>
  <c r="G2091" i="13"/>
  <c r="H2237" i="13"/>
  <c r="I2255" i="13"/>
  <c r="H2295" i="13"/>
  <c r="I2303" i="13"/>
  <c r="I2313" i="13"/>
  <c r="H2329" i="13"/>
  <c r="H2358" i="13"/>
  <c r="H2361" i="13"/>
  <c r="I2377" i="13"/>
  <c r="H2385" i="13"/>
  <c r="I2397" i="13"/>
  <c r="I2401" i="13"/>
  <c r="F2468" i="13"/>
  <c r="H2468" i="13"/>
  <c r="F2470" i="13"/>
  <c r="I2470" i="13"/>
  <c r="F2491" i="13"/>
  <c r="G2491" i="13"/>
  <c r="F2495" i="13"/>
  <c r="G2495" i="13"/>
  <c r="H2556" i="13"/>
  <c r="G2556" i="13"/>
  <c r="F2578" i="13"/>
  <c r="H2578" i="13"/>
  <c r="F2077" i="13"/>
  <c r="F2080" i="13"/>
  <c r="F2101" i="13"/>
  <c r="I2237" i="13"/>
  <c r="I2295" i="13"/>
  <c r="F2476" i="13"/>
  <c r="H2476" i="13"/>
  <c r="F2478" i="13"/>
  <c r="I2478" i="13"/>
  <c r="F2499" i="13"/>
  <c r="G2499" i="13"/>
  <c r="F2507" i="13"/>
  <c r="G2507" i="13"/>
  <c r="F2509" i="13"/>
  <c r="I2509" i="13"/>
  <c r="F2041" i="13"/>
  <c r="I2044" i="13"/>
  <c r="I2055" i="13"/>
  <c r="F2063" i="13"/>
  <c r="I2064" i="13"/>
  <c r="G2071" i="13"/>
  <c r="I2072" i="13"/>
  <c r="G2080" i="13"/>
  <c r="F2085" i="13"/>
  <c r="G2088" i="13"/>
  <c r="F2093" i="13"/>
  <c r="I2096" i="13"/>
  <c r="G2101" i="13"/>
  <c r="G2111" i="13"/>
  <c r="I2112" i="13"/>
  <c r="G2119" i="13"/>
  <c r="I2120" i="13"/>
  <c r="G2127" i="13"/>
  <c r="I2128" i="13"/>
  <c r="G2135" i="13"/>
  <c r="I2136" i="13"/>
  <c r="F2143" i="13"/>
  <c r="G2144" i="13"/>
  <c r="F2151" i="13"/>
  <c r="G2152" i="13"/>
  <c r="F2159" i="13"/>
  <c r="G2160" i="13"/>
  <c r="F2167" i="13"/>
  <c r="G2168" i="13"/>
  <c r="F2175" i="13"/>
  <c r="F2183" i="13"/>
  <c r="F2191" i="13"/>
  <c r="F2199" i="13"/>
  <c r="F2207" i="13"/>
  <c r="F2215" i="13"/>
  <c r="F2223" i="13"/>
  <c r="F2231" i="13"/>
  <c r="F2443" i="13"/>
  <c r="G2443" i="13"/>
  <c r="F2447" i="13"/>
  <c r="G2447" i="13"/>
  <c r="F2484" i="13"/>
  <c r="H2484" i="13"/>
  <c r="F2486" i="13"/>
  <c r="I2486" i="13"/>
  <c r="F2503" i="13"/>
  <c r="I2503" i="13"/>
  <c r="H2503" i="13"/>
  <c r="G2503" i="13"/>
  <c r="F2612" i="13"/>
  <c r="G2612" i="13"/>
  <c r="H2612" i="13"/>
  <c r="G2273" i="13"/>
  <c r="G2281" i="13"/>
  <c r="G2335" i="13"/>
  <c r="G2345" i="13"/>
  <c r="G2414" i="13"/>
  <c r="F2438" i="13"/>
  <c r="H2438" i="13"/>
  <c r="I2445" i="13"/>
  <c r="F2451" i="13"/>
  <c r="G2451" i="13"/>
  <c r="F2455" i="13"/>
  <c r="G2455" i="13"/>
  <c r="H2470" i="13"/>
  <c r="G2478" i="13"/>
  <c r="F2492" i="13"/>
  <c r="H2492" i="13"/>
  <c r="F2494" i="13"/>
  <c r="I2494" i="13"/>
  <c r="F2459" i="13"/>
  <c r="G2459" i="13"/>
  <c r="F2463" i="13"/>
  <c r="G2463" i="13"/>
  <c r="H2478" i="13"/>
  <c r="F2525" i="13"/>
  <c r="I2525" i="13"/>
  <c r="H2525" i="13"/>
  <c r="G2525" i="13"/>
  <c r="F2551" i="13"/>
  <c r="I2551" i="13"/>
  <c r="H2551" i="13"/>
  <c r="F2559" i="13"/>
  <c r="H2559" i="13"/>
  <c r="F2573" i="13"/>
  <c r="H2573" i="13"/>
  <c r="G2573" i="13"/>
  <c r="I2573" i="13"/>
  <c r="I2087" i="13"/>
  <c r="F2214" i="13"/>
  <c r="F2222" i="13"/>
  <c r="G2230" i="13"/>
  <c r="G2238" i="13"/>
  <c r="H2239" i="13"/>
  <c r="G2249" i="13"/>
  <c r="I2256" i="13"/>
  <c r="I2263" i="13"/>
  <c r="I2269" i="13"/>
  <c r="I2273" i="13"/>
  <c r="I2281" i="13"/>
  <c r="I2289" i="13"/>
  <c r="H2327" i="13"/>
  <c r="I2335" i="13"/>
  <c r="G2337" i="13"/>
  <c r="I2345" i="13"/>
  <c r="G2351" i="13"/>
  <c r="H2364" i="13"/>
  <c r="H2367" i="13"/>
  <c r="H2375" i="13"/>
  <c r="G2382" i="13"/>
  <c r="H2388" i="13"/>
  <c r="G2390" i="13"/>
  <c r="G2393" i="13"/>
  <c r="H2398" i="13"/>
  <c r="H2406" i="13"/>
  <c r="H2409" i="13"/>
  <c r="H2428" i="13"/>
  <c r="F2444" i="13"/>
  <c r="H2444" i="13"/>
  <c r="F2446" i="13"/>
  <c r="I2446" i="13"/>
  <c r="F2467" i="13"/>
  <c r="G2467" i="13"/>
  <c r="F2471" i="13"/>
  <c r="G2471" i="13"/>
  <c r="H2486" i="13"/>
  <c r="H2669" i="13"/>
  <c r="H2685" i="13"/>
  <c r="H2693" i="13"/>
  <c r="H2709" i="13"/>
  <c r="H2793" i="13"/>
  <c r="I2795" i="13"/>
  <c r="G2795" i="13"/>
  <c r="I2797" i="13"/>
  <c r="I2801" i="13"/>
  <c r="I2805" i="13"/>
  <c r="G2807" i="13"/>
  <c r="I2807" i="13"/>
  <c r="G2816" i="13"/>
  <c r="I2816" i="13"/>
  <c r="I2817" i="13"/>
  <c r="G2822" i="13"/>
  <c r="F2822" i="13"/>
  <c r="F2823" i="13"/>
  <c r="F2871" i="13"/>
  <c r="G2886" i="13"/>
  <c r="F2886" i="13"/>
  <c r="I2886" i="13"/>
  <c r="H2886" i="13"/>
  <c r="I2501" i="13"/>
  <c r="I2505" i="13"/>
  <c r="G2511" i="13"/>
  <c r="I2527" i="13"/>
  <c r="H2533" i="13"/>
  <c r="I2543" i="13"/>
  <c r="I2547" i="13"/>
  <c r="I2557" i="13"/>
  <c r="I2565" i="13"/>
  <c r="I2581" i="13"/>
  <c r="H2589" i="13"/>
  <c r="H2594" i="13"/>
  <c r="G2611" i="13"/>
  <c r="H2615" i="13"/>
  <c r="G2621" i="13"/>
  <c r="G2627" i="13"/>
  <c r="G2645" i="13"/>
  <c r="H2653" i="13"/>
  <c r="H2661" i="13"/>
  <c r="F2671" i="13"/>
  <c r="H2677" i="13"/>
  <c r="H2687" i="13"/>
  <c r="H2695" i="13"/>
  <c r="H2713" i="13"/>
  <c r="I2789" i="13"/>
  <c r="F2789" i="13"/>
  <c r="G2839" i="13"/>
  <c r="H2839" i="13"/>
  <c r="G2737" i="13"/>
  <c r="H2737" i="13"/>
  <c r="F2773" i="13"/>
  <c r="F2799" i="13"/>
  <c r="F2803" i="13"/>
  <c r="F2807" i="13"/>
  <c r="G2815" i="13"/>
  <c r="F2815" i="13"/>
  <c r="F2816" i="13"/>
  <c r="H2822" i="13"/>
  <c r="G2855" i="13"/>
  <c r="F2855" i="13"/>
  <c r="H2855" i="13"/>
  <c r="G2863" i="13"/>
  <c r="H2863" i="13"/>
  <c r="I2863" i="13"/>
  <c r="H2510" i="13"/>
  <c r="I2511" i="13"/>
  <c r="H2517" i="13"/>
  <c r="I2549" i="13"/>
  <c r="H2564" i="13"/>
  <c r="I2567" i="13"/>
  <c r="G2571" i="13"/>
  <c r="H2580" i="13"/>
  <c r="I2583" i="13"/>
  <c r="G2585" i="13"/>
  <c r="G2588" i="13"/>
  <c r="H2591" i="13"/>
  <c r="I2597" i="13"/>
  <c r="G2599" i="13"/>
  <c r="H2605" i="13"/>
  <c r="G2617" i="13"/>
  <c r="G2620" i="13"/>
  <c r="I2621" i="13"/>
  <c r="G2637" i="13"/>
  <c r="F2649" i="13"/>
  <c r="F2657" i="13"/>
  <c r="H2663" i="13"/>
  <c r="F2665" i="13"/>
  <c r="F2673" i="13"/>
  <c r="F2689" i="13"/>
  <c r="F2697" i="13"/>
  <c r="H2721" i="13"/>
  <c r="H2729" i="13"/>
  <c r="H2741" i="13"/>
  <c r="F2795" i="13"/>
  <c r="G2799" i="13"/>
  <c r="G2803" i="13"/>
  <c r="H2807" i="13"/>
  <c r="H2816" i="13"/>
  <c r="I2822" i="13"/>
  <c r="G2833" i="13"/>
  <c r="H2833" i="13"/>
  <c r="I2833" i="13"/>
  <c r="G2847" i="13"/>
  <c r="I2847" i="13"/>
  <c r="F2847" i="13"/>
  <c r="G2880" i="13"/>
  <c r="F2880" i="13"/>
  <c r="I2880" i="13"/>
  <c r="H2880" i="13"/>
  <c r="I2788" i="13"/>
  <c r="H2788" i="13"/>
  <c r="G2587" i="13"/>
  <c r="G2604" i="13"/>
  <c r="H2607" i="13"/>
  <c r="G2613" i="13"/>
  <c r="G2619" i="13"/>
  <c r="F2636" i="13"/>
  <c r="G2659" i="13"/>
  <c r="G2667" i="13"/>
  <c r="G2683" i="13"/>
  <c r="G2691" i="13"/>
  <c r="I2774" i="13"/>
  <c r="H2774" i="13"/>
  <c r="G2808" i="13"/>
  <c r="H2808" i="13"/>
  <c r="G2814" i="13"/>
  <c r="I2814" i="13"/>
  <c r="G2823" i="13"/>
  <c r="H2823" i="13"/>
  <c r="G2862" i="13"/>
  <c r="F2862" i="13"/>
  <c r="H2862" i="13"/>
  <c r="G2871" i="13"/>
  <c r="I2871" i="13"/>
  <c r="I2587" i="13"/>
  <c r="H2604" i="13"/>
  <c r="I2607" i="13"/>
  <c r="H2613" i="13"/>
  <c r="I2619" i="13"/>
  <c r="H2636" i="13"/>
  <c r="H2659" i="13"/>
  <c r="H2667" i="13"/>
  <c r="F2669" i="13"/>
  <c r="H2683" i="13"/>
  <c r="F2685" i="13"/>
  <c r="H2691" i="13"/>
  <c r="F2693" i="13"/>
  <c r="I2769" i="13"/>
  <c r="H2769" i="13"/>
  <c r="I2771" i="13"/>
  <c r="F2771" i="13"/>
  <c r="I2785" i="13"/>
  <c r="H2785" i="13"/>
  <c r="F2797" i="13"/>
  <c r="I2798" i="13"/>
  <c r="F2801" i="13"/>
  <c r="I2802" i="13"/>
  <c r="F2805" i="13"/>
  <c r="I2806" i="13"/>
  <c r="I2815" i="13"/>
  <c r="G2854" i="13"/>
  <c r="I2854" i="13"/>
  <c r="F2854" i="13"/>
  <c r="H2857" i="13"/>
  <c r="G2527" i="13"/>
  <c r="G2543" i="13"/>
  <c r="G2557" i="13"/>
  <c r="G2565" i="13"/>
  <c r="G2581" i="13"/>
  <c r="I2613" i="13"/>
  <c r="G2625" i="13"/>
  <c r="H2628" i="13"/>
  <c r="F2653" i="13"/>
  <c r="F2661" i="13"/>
  <c r="G2669" i="13"/>
  <c r="G2672" i="13"/>
  <c r="F2677" i="13"/>
  <c r="G2680" i="13"/>
  <c r="G2685" i="13"/>
  <c r="G2693" i="13"/>
  <c r="F2774" i="13"/>
  <c r="I2780" i="13"/>
  <c r="G2780" i="13"/>
  <c r="G2788" i="13"/>
  <c r="G2793" i="13"/>
  <c r="G2797" i="13"/>
  <c r="G2801" i="13"/>
  <c r="G2805" i="13"/>
  <c r="F2808" i="13"/>
  <c r="F2814" i="13"/>
  <c r="H2817" i="13"/>
  <c r="G2840" i="13"/>
  <c r="F2840" i="13"/>
  <c r="H2840" i="13"/>
  <c r="G2848" i="13"/>
  <c r="H2848" i="13"/>
  <c r="I2848" i="13"/>
  <c r="G2856" i="13"/>
  <c r="I2856" i="13"/>
  <c r="I2857" i="13"/>
  <c r="H2873" i="13"/>
  <c r="I2887" i="13"/>
  <c r="H2897" i="13"/>
  <c r="F2904" i="13"/>
  <c r="F2910" i="13"/>
  <c r="H2911" i="13"/>
  <c r="H2921" i="13"/>
  <c r="H2928" i="13"/>
  <c r="H2934" i="13"/>
  <c r="I2935" i="13"/>
  <c r="F2950" i="13"/>
  <c r="H2951" i="13"/>
  <c r="I2956" i="13"/>
  <c r="G2981" i="13"/>
  <c r="F2985" i="13"/>
  <c r="I2988" i="13"/>
  <c r="F2996" i="13"/>
  <c r="H2997" i="13"/>
  <c r="I2998" i="13"/>
  <c r="F3003" i="13"/>
  <c r="G3004" i="13"/>
  <c r="H3005" i="13"/>
  <c r="I3006" i="13"/>
  <c r="F3010" i="13"/>
  <c r="I3011" i="13"/>
  <c r="G3020" i="13"/>
  <c r="F3026" i="13"/>
  <c r="I3026" i="13"/>
  <c r="I3029" i="13"/>
  <c r="H3034" i="13"/>
  <c r="I3042" i="13"/>
  <c r="H3058" i="13"/>
  <c r="G3071" i="13"/>
  <c r="I3078" i="13"/>
  <c r="G3108" i="13"/>
  <c r="H3108" i="13"/>
  <c r="G3175" i="13"/>
  <c r="I3175" i="13"/>
  <c r="H3175" i="13"/>
  <c r="I2911" i="13"/>
  <c r="I2921" i="13"/>
  <c r="F2927" i="13"/>
  <c r="I2928" i="13"/>
  <c r="I2934" i="13"/>
  <c r="H2950" i="13"/>
  <c r="I2951" i="13"/>
  <c r="H2981" i="13"/>
  <c r="G2985" i="13"/>
  <c r="H2996" i="13"/>
  <c r="G3003" i="13"/>
  <c r="H3004" i="13"/>
  <c r="H3010" i="13"/>
  <c r="I3034" i="13"/>
  <c r="I3058" i="13"/>
  <c r="F3070" i="13"/>
  <c r="I3070" i="13"/>
  <c r="G2779" i="13"/>
  <c r="G2782" i="13"/>
  <c r="F2794" i="13"/>
  <c r="H2825" i="13"/>
  <c r="H2832" i="13"/>
  <c r="F2838" i="13"/>
  <c r="H2846" i="13"/>
  <c r="H2865" i="13"/>
  <c r="F2872" i="13"/>
  <c r="F2878" i="13"/>
  <c r="H2879" i="13"/>
  <c r="H2889" i="13"/>
  <c r="F2896" i="13"/>
  <c r="F2903" i="13"/>
  <c r="I2904" i="13"/>
  <c r="I2910" i="13"/>
  <c r="F2920" i="13"/>
  <c r="F2926" i="13"/>
  <c r="H2927" i="13"/>
  <c r="H2937" i="13"/>
  <c r="H2944" i="13"/>
  <c r="I2950" i="13"/>
  <c r="I2953" i="13"/>
  <c r="F2962" i="13"/>
  <c r="G2969" i="13"/>
  <c r="H2980" i="13"/>
  <c r="I2981" i="13"/>
  <c r="I2985" i="13"/>
  <c r="G2987" i="13"/>
  <c r="I2996" i="13"/>
  <c r="H3003" i="13"/>
  <c r="I3004" i="13"/>
  <c r="G3009" i="13"/>
  <c r="I3010" i="13"/>
  <c r="I3022" i="13"/>
  <c r="H3026" i="13"/>
  <c r="G3031" i="13"/>
  <c r="H3036" i="13"/>
  <c r="I3076" i="13"/>
  <c r="H3076" i="13"/>
  <c r="I3108" i="13"/>
  <c r="G3126" i="13"/>
  <c r="H3126" i="13"/>
  <c r="F3126" i="13"/>
  <c r="I2879" i="13"/>
  <c r="F2902" i="13"/>
  <c r="H2913" i="13"/>
  <c r="I2927" i="13"/>
  <c r="I2937" i="13"/>
  <c r="F2943" i="13"/>
  <c r="H2958" i="13"/>
  <c r="F3000" i="13"/>
  <c r="F3008" i="13"/>
  <c r="F3021" i="13"/>
  <c r="H3021" i="13"/>
  <c r="G3028" i="13"/>
  <c r="I3041" i="13"/>
  <c r="F3045" i="13"/>
  <c r="I3045" i="13"/>
  <c r="I3053" i="13"/>
  <c r="I3057" i="13"/>
  <c r="G3070" i="13"/>
  <c r="G3073" i="13"/>
  <c r="G3113" i="13"/>
  <c r="I3113" i="13"/>
  <c r="F3113" i="13"/>
  <c r="F2895" i="13"/>
  <c r="H2902" i="13"/>
  <c r="I2913" i="13"/>
  <c r="I2958" i="13"/>
  <c r="G3019" i="13"/>
  <c r="F3037" i="13"/>
  <c r="I3037" i="13"/>
  <c r="G3111" i="13"/>
  <c r="H3111" i="13"/>
  <c r="G3142" i="13"/>
  <c r="H3142" i="13"/>
  <c r="F3142" i="13"/>
  <c r="G3148" i="13"/>
  <c r="H3148" i="13"/>
  <c r="F3054" i="13"/>
  <c r="H3054" i="13"/>
  <c r="F3056" i="13"/>
  <c r="G3056" i="13"/>
  <c r="F3069" i="13"/>
  <c r="H3069" i="13"/>
  <c r="G3069" i="13"/>
  <c r="G3105" i="13"/>
  <c r="H3105" i="13"/>
  <c r="F3105" i="13"/>
  <c r="H3113" i="13"/>
  <c r="I2895" i="13"/>
  <c r="H2905" i="13"/>
  <c r="I2919" i="13"/>
  <c r="H2945" i="13"/>
  <c r="F3071" i="13"/>
  <c r="H3071" i="13"/>
  <c r="G3116" i="13"/>
  <c r="I3116" i="13"/>
  <c r="H3116" i="13"/>
  <c r="I3120" i="13"/>
  <c r="F3120" i="13"/>
  <c r="G3129" i="13"/>
  <c r="H3129" i="13"/>
  <c r="F3129" i="13"/>
  <c r="H2887" i="13"/>
  <c r="I2894" i="13"/>
  <c r="I2905" i="13"/>
  <c r="F2911" i="13"/>
  <c r="I2912" i="13"/>
  <c r="I2918" i="13"/>
  <c r="F2928" i="13"/>
  <c r="F2934" i="13"/>
  <c r="H2935" i="13"/>
  <c r="I2945" i="13"/>
  <c r="F2951" i="13"/>
  <c r="I2972" i="13"/>
  <c r="H2988" i="13"/>
  <c r="G3011" i="13"/>
  <c r="I3018" i="13"/>
  <c r="G3027" i="13"/>
  <c r="H3029" i="13"/>
  <c r="H3052" i="13"/>
  <c r="G3054" i="13"/>
  <c r="H3056" i="13"/>
  <c r="G3058" i="13"/>
  <c r="F3062" i="13"/>
  <c r="H3062" i="13"/>
  <c r="F3064" i="13"/>
  <c r="G3064" i="13"/>
  <c r="I3069" i="13"/>
  <c r="G3074" i="13"/>
  <c r="F3074" i="13"/>
  <c r="I3077" i="13"/>
  <c r="F3077" i="13"/>
  <c r="H3078" i="13"/>
  <c r="G3081" i="13"/>
  <c r="F3081" i="13"/>
  <c r="I3105" i="13"/>
  <c r="G3137" i="13"/>
  <c r="H3137" i="13"/>
  <c r="F3137" i="13"/>
  <c r="I3119" i="13"/>
  <c r="I3124" i="13"/>
  <c r="H3132" i="13"/>
  <c r="I3135" i="13"/>
  <c r="H3150" i="13"/>
  <c r="H3153" i="13"/>
  <c r="H3158" i="13"/>
  <c r="I3168" i="13"/>
  <c r="H3183" i="13"/>
  <c r="H3188" i="13"/>
  <c r="I3191" i="13"/>
  <c r="I3194" i="13"/>
  <c r="I3196" i="13"/>
  <c r="F3198" i="13"/>
  <c r="F3201" i="13"/>
  <c r="H3206" i="13"/>
  <c r="H3209" i="13"/>
  <c r="I3217" i="13"/>
  <c r="H3222" i="13"/>
  <c r="H3225" i="13"/>
  <c r="H3230" i="13"/>
  <c r="G3235" i="13"/>
  <c r="G3238" i="13"/>
  <c r="H3243" i="13"/>
  <c r="G3246" i="13"/>
  <c r="I3249" i="13"/>
  <c r="I3252" i="13"/>
  <c r="G3254" i="13"/>
  <c r="I3257" i="13"/>
  <c r="I3260" i="13"/>
  <c r="H3262" i="13"/>
  <c r="H3267" i="13"/>
  <c r="I3280" i="13"/>
  <c r="G3282" i="13"/>
  <c r="F3291" i="13"/>
  <c r="G3294" i="13"/>
  <c r="H3296" i="13"/>
  <c r="F3298" i="13"/>
  <c r="H3299" i="13"/>
  <c r="H3305" i="13"/>
  <c r="F3310" i="13"/>
  <c r="H3313" i="13"/>
  <c r="G3318" i="13"/>
  <c r="F3330" i="13"/>
  <c r="H3331" i="13"/>
  <c r="I3338" i="13"/>
  <c r="I3345" i="13"/>
  <c r="I3353" i="13"/>
  <c r="I3361" i="13"/>
  <c r="F3118" i="13"/>
  <c r="F3121" i="13"/>
  <c r="H3180" i="13"/>
  <c r="I3186" i="13"/>
  <c r="I3188" i="13"/>
  <c r="F3190" i="13"/>
  <c r="F3193" i="13"/>
  <c r="H3198" i="13"/>
  <c r="H3201" i="13"/>
  <c r="H3235" i="13"/>
  <c r="H3238" i="13"/>
  <c r="H3246" i="13"/>
  <c r="H3254" i="13"/>
  <c r="G3274" i="13"/>
  <c r="G3291" i="13"/>
  <c r="G3298" i="13"/>
  <c r="I3201" i="13"/>
  <c r="I3238" i="13"/>
  <c r="I3246" i="13"/>
  <c r="I3254" i="13"/>
  <c r="I3274" i="13"/>
  <c r="H3291" i="13"/>
  <c r="H3092" i="13"/>
  <c r="F3110" i="13"/>
  <c r="I3121" i="13"/>
  <c r="F3128" i="13"/>
  <c r="H3164" i="13"/>
  <c r="I3167" i="13"/>
  <c r="F3174" i="13"/>
  <c r="F3177" i="13"/>
  <c r="I3193" i="13"/>
  <c r="F3200" i="13"/>
  <c r="I3224" i="13"/>
  <c r="H3273" i="13"/>
  <c r="I3293" i="13"/>
  <c r="F3302" i="13"/>
  <c r="F3307" i="13"/>
  <c r="G3312" i="13"/>
  <c r="F3315" i="13"/>
  <c r="F3322" i="13"/>
  <c r="H3323" i="13"/>
  <c r="F3327" i="13"/>
  <c r="H3329" i="13"/>
  <c r="F3334" i="13"/>
  <c r="H3350" i="13"/>
  <c r="I3084" i="13"/>
  <c r="I3087" i="13"/>
  <c r="I3092" i="13"/>
  <c r="H3095" i="13"/>
  <c r="H3103" i="13"/>
  <c r="H3110" i="13"/>
  <c r="I3162" i="13"/>
  <c r="I3164" i="13"/>
  <c r="F3166" i="13"/>
  <c r="F3169" i="13"/>
  <c r="H3174" i="13"/>
  <c r="H3177" i="13"/>
  <c r="F3192" i="13"/>
  <c r="I3200" i="13"/>
  <c r="H3212" i="13"/>
  <c r="H3215" i="13"/>
  <c r="H3220" i="13"/>
  <c r="G3237" i="13"/>
  <c r="I3273" i="13"/>
  <c r="H3276" i="13"/>
  <c r="F3278" i="13"/>
  <c r="F3297" i="13"/>
  <c r="G3302" i="13"/>
  <c r="G3307" i="13"/>
  <c r="G3315" i="13"/>
  <c r="G3322" i="13"/>
  <c r="G3327" i="13"/>
  <c r="I3329" i="13"/>
  <c r="G3334" i="13"/>
  <c r="F3339" i="13"/>
  <c r="H3356" i="13"/>
  <c r="H3151" i="13"/>
  <c r="H3159" i="13"/>
  <c r="H3166" i="13"/>
  <c r="H3169" i="13"/>
  <c r="I3177" i="13"/>
  <c r="I3192" i="13"/>
  <c r="H3207" i="13"/>
  <c r="I3212" i="13"/>
  <c r="I3215" i="13"/>
  <c r="I3220" i="13"/>
  <c r="H3223" i="13"/>
  <c r="H3228" i="13"/>
  <c r="H3244" i="13"/>
  <c r="I3258" i="13"/>
  <c r="H3265" i="13"/>
  <c r="H3268" i="13"/>
  <c r="G3270" i="13"/>
  <c r="I3276" i="13"/>
  <c r="G3278" i="13"/>
  <c r="F3283" i="13"/>
  <c r="I3302" i="13"/>
  <c r="F3306" i="13"/>
  <c r="H3307" i="13"/>
  <c r="F3314" i="13"/>
  <c r="H3315" i="13"/>
  <c r="F3319" i="13"/>
  <c r="I3322" i="13"/>
  <c r="I3334" i="13"/>
  <c r="G3339" i="13"/>
  <c r="I3341" i="13"/>
  <c r="H3339" i="13"/>
  <c r="L487" i="2"/>
  <c r="S487" i="2" s="1"/>
  <c r="T487" i="2" s="1"/>
  <c r="N487" i="2"/>
  <c r="L488" i="2"/>
  <c r="S488" i="2" s="1"/>
  <c r="T488" i="2" s="1"/>
  <c r="S486" i="2"/>
  <c r="T486" i="2" s="1"/>
  <c r="I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I170" i="13"/>
  <c r="G176" i="13"/>
  <c r="H177" i="13"/>
  <c r="I178" i="13"/>
  <c r="G184" i="13"/>
  <c r="H185" i="13"/>
  <c r="I186" i="13"/>
  <c r="G192" i="13"/>
  <c r="H193" i="13"/>
  <c r="I194" i="13"/>
  <c r="G200" i="13"/>
  <c r="H201" i="13"/>
  <c r="I202" i="13"/>
  <c r="G208" i="13"/>
  <c r="H209" i="13"/>
  <c r="I210" i="13"/>
  <c r="G216" i="13"/>
  <c r="H217" i="13"/>
  <c r="I218" i="13"/>
  <c r="G224" i="13"/>
  <c r="H225" i="13"/>
  <c r="I226" i="13"/>
  <c r="G232" i="13"/>
  <c r="H233" i="13"/>
  <c r="I234" i="13"/>
  <c r="G240" i="13"/>
  <c r="H241" i="13"/>
  <c r="I242" i="13"/>
  <c r="G248" i="13"/>
  <c r="H249" i="13"/>
  <c r="I250" i="13"/>
  <c r="G256" i="13"/>
  <c r="H257" i="13"/>
  <c r="I258" i="13"/>
  <c r="G264" i="13"/>
  <c r="H265" i="13"/>
  <c r="I266" i="13"/>
  <c r="G272" i="13"/>
  <c r="H273" i="13"/>
  <c r="I274" i="13"/>
  <c r="G280" i="13"/>
  <c r="H281" i="13"/>
  <c r="I282" i="13"/>
  <c r="G288" i="13"/>
  <c r="H289" i="13"/>
  <c r="I290" i="13"/>
  <c r="G296" i="13"/>
  <c r="H297" i="13"/>
  <c r="I298" i="13"/>
  <c r="G304" i="13"/>
  <c r="H305" i="13"/>
  <c r="I306" i="13"/>
  <c r="G312" i="13"/>
  <c r="H313" i="13"/>
  <c r="I314" i="13"/>
  <c r="G320" i="13"/>
  <c r="H321" i="13"/>
  <c r="I322" i="13"/>
  <c r="G328" i="13"/>
  <c r="H329" i="13"/>
  <c r="I330" i="13"/>
  <c r="G336" i="13"/>
  <c r="H337" i="13"/>
  <c r="I338" i="13"/>
  <c r="G344" i="13"/>
  <c r="H345" i="13"/>
  <c r="I346" i="13"/>
  <c r="G352" i="13"/>
  <c r="H353" i="13"/>
  <c r="I354" i="13"/>
  <c r="G360" i="13"/>
  <c r="H361" i="13"/>
  <c r="I362" i="13"/>
  <c r="G368" i="13"/>
  <c r="H369" i="13"/>
  <c r="I370" i="13"/>
  <c r="G376" i="13"/>
  <c r="H377" i="13"/>
  <c r="I378" i="13"/>
  <c r="G384" i="13"/>
  <c r="H385" i="13"/>
  <c r="I386" i="13"/>
  <c r="G392" i="13"/>
  <c r="H393" i="13"/>
  <c r="I394" i="13"/>
  <c r="G400" i="13"/>
  <c r="H401" i="13"/>
  <c r="I402" i="13"/>
  <c r="G408" i="13"/>
  <c r="H409" i="13"/>
  <c r="I410" i="13"/>
  <c r="G416" i="13"/>
  <c r="H417" i="13"/>
  <c r="I418" i="13"/>
  <c r="G424" i="13"/>
  <c r="H425" i="13"/>
  <c r="I426" i="13"/>
  <c r="G432" i="13"/>
  <c r="H433" i="13"/>
  <c r="I434" i="13"/>
  <c r="G440" i="13"/>
  <c r="H529" i="13"/>
  <c r="G529" i="13"/>
  <c r="I532" i="13"/>
  <c r="H534" i="13"/>
  <c r="F534" i="13"/>
  <c r="I534" i="13"/>
  <c r="I548" i="13"/>
  <c r="H550" i="13"/>
  <c r="F550" i="13"/>
  <c r="I550" i="13"/>
  <c r="H576" i="13"/>
  <c r="F576" i="13"/>
  <c r="I576" i="13"/>
  <c r="G576" i="13"/>
  <c r="H586" i="13"/>
  <c r="I586" i="13"/>
  <c r="F586" i="13"/>
  <c r="H606" i="13"/>
  <c r="I606" i="13"/>
  <c r="F606" i="13"/>
  <c r="H624" i="13"/>
  <c r="F624" i="13"/>
  <c r="I624" i="13"/>
  <c r="H630" i="13"/>
  <c r="I630" i="13"/>
  <c r="F630" i="13"/>
  <c r="H696" i="13"/>
  <c r="F696" i="13"/>
  <c r="I696" i="13"/>
  <c r="G696" i="13"/>
  <c r="I9" i="13"/>
  <c r="I11" i="13"/>
  <c r="I14" i="13"/>
  <c r="I16" i="13"/>
  <c r="I18" i="13"/>
  <c r="I20" i="13"/>
  <c r="I22" i="13"/>
  <c r="I23" i="13"/>
  <c r="I25" i="13"/>
  <c r="I27" i="13"/>
  <c r="I29" i="13"/>
  <c r="I31" i="13"/>
  <c r="I33" i="13"/>
  <c r="I35" i="13"/>
  <c r="I37" i="13"/>
  <c r="I39" i="13"/>
  <c r="I41" i="13"/>
  <c r="I43" i="13"/>
  <c r="I46" i="13"/>
  <c r="I48" i="13"/>
  <c r="I50" i="13"/>
  <c r="I52" i="13"/>
  <c r="I53" i="13"/>
  <c r="I55" i="13"/>
  <c r="I57" i="13"/>
  <c r="I59" i="13"/>
  <c r="I61" i="13"/>
  <c r="I62" i="13"/>
  <c r="I64" i="13"/>
  <c r="I66" i="13"/>
  <c r="I69" i="13"/>
  <c r="I74" i="13"/>
  <c r="H543" i="13"/>
  <c r="G543" i="13"/>
  <c r="H558" i="13"/>
  <c r="F558" i="13"/>
  <c r="H561" i="13"/>
  <c r="G561" i="13"/>
  <c r="H564" i="13"/>
  <c r="I564" i="13"/>
  <c r="G564" i="13"/>
  <c r="H570" i="13"/>
  <c r="I570" i="13"/>
  <c r="F570" i="13"/>
  <c r="G570" i="13"/>
  <c r="H578" i="13"/>
  <c r="I578" i="13"/>
  <c r="F578" i="13"/>
  <c r="G578" i="13"/>
  <c r="H594" i="13"/>
  <c r="I594" i="13"/>
  <c r="F594" i="13"/>
  <c r="H600" i="13"/>
  <c r="F600" i="13"/>
  <c r="I600" i="13"/>
  <c r="H638" i="13"/>
  <c r="I638" i="13"/>
  <c r="F638" i="13"/>
  <c r="H656" i="13"/>
  <c r="F656" i="13"/>
  <c r="I656" i="13"/>
  <c r="H662" i="13"/>
  <c r="I662" i="13"/>
  <c r="F662" i="13"/>
  <c r="H688" i="13"/>
  <c r="F688" i="13"/>
  <c r="I688" i="13"/>
  <c r="G688" i="13"/>
  <c r="I10" i="13"/>
  <c r="I12" i="13"/>
  <c r="I13" i="13"/>
  <c r="I15" i="13"/>
  <c r="I17" i="13"/>
  <c r="I19" i="13"/>
  <c r="I21" i="13"/>
  <c r="I24" i="13"/>
  <c r="I26" i="13"/>
  <c r="I28" i="13"/>
  <c r="I30" i="13"/>
  <c r="I32" i="13"/>
  <c r="I34" i="13"/>
  <c r="I36" i="13"/>
  <c r="I38" i="13"/>
  <c r="I40" i="13"/>
  <c r="I42" i="13"/>
  <c r="I44" i="13"/>
  <c r="I45" i="13"/>
  <c r="I47" i="13"/>
  <c r="I49" i="13"/>
  <c r="I51" i="13"/>
  <c r="I54" i="13"/>
  <c r="I56" i="13"/>
  <c r="I58" i="13"/>
  <c r="I60" i="13"/>
  <c r="I63" i="13"/>
  <c r="I65" i="13"/>
  <c r="I67" i="13"/>
  <c r="I68" i="13"/>
  <c r="I70" i="13"/>
  <c r="I71" i="13"/>
  <c r="I72" i="13"/>
  <c r="I73" i="13"/>
  <c r="I75" i="13"/>
  <c r="I76" i="13"/>
  <c r="I77" i="13"/>
  <c r="F4" i="13"/>
  <c r="G174" i="13"/>
  <c r="G182" i="13"/>
  <c r="G190" i="13"/>
  <c r="G198" i="13"/>
  <c r="G206" i="13"/>
  <c r="G214" i="13"/>
  <c r="G222" i="13"/>
  <c r="G230" i="13"/>
  <c r="G238" i="13"/>
  <c r="G246" i="13"/>
  <c r="G254" i="13"/>
  <c r="G262" i="13"/>
  <c r="G270" i="13"/>
  <c r="G278" i="13"/>
  <c r="G286" i="13"/>
  <c r="G294" i="13"/>
  <c r="G302" i="13"/>
  <c r="G310" i="13"/>
  <c r="G318" i="13"/>
  <c r="G326" i="13"/>
  <c r="G334" i="13"/>
  <c r="G342" i="13"/>
  <c r="G350" i="13"/>
  <c r="G358" i="13"/>
  <c r="G366" i="13"/>
  <c r="G374" i="13"/>
  <c r="G382" i="13"/>
  <c r="G390" i="13"/>
  <c r="G398" i="13"/>
  <c r="G406" i="13"/>
  <c r="G414" i="13"/>
  <c r="G422" i="13"/>
  <c r="G430" i="13"/>
  <c r="G438" i="13"/>
  <c r="I440" i="13"/>
  <c r="F442" i="13"/>
  <c r="H442" i="13"/>
  <c r="F445" i="13"/>
  <c r="I445" i="13"/>
  <c r="G447" i="13"/>
  <c r="F450" i="13"/>
  <c r="H450" i="13"/>
  <c r="F453" i="13"/>
  <c r="I453" i="13"/>
  <c r="G455" i="13"/>
  <c r="F458" i="13"/>
  <c r="H458" i="13"/>
  <c r="F461" i="13"/>
  <c r="I461" i="13"/>
  <c r="G463" i="13"/>
  <c r="F466" i="13"/>
  <c r="H466" i="13"/>
  <c r="F469" i="13"/>
  <c r="I469" i="13"/>
  <c r="G471" i="13"/>
  <c r="F474" i="13"/>
  <c r="H474" i="13"/>
  <c r="F477" i="13"/>
  <c r="I477" i="13"/>
  <c r="G479" i="13"/>
  <c r="F482" i="13"/>
  <c r="H482" i="13"/>
  <c r="F485" i="13"/>
  <c r="I485" i="13"/>
  <c r="G487" i="13"/>
  <c r="F490" i="13"/>
  <c r="H490" i="13"/>
  <c r="F493" i="13"/>
  <c r="I493" i="13"/>
  <c r="G495" i="13"/>
  <c r="F498" i="13"/>
  <c r="H498" i="13"/>
  <c r="F501" i="13"/>
  <c r="I501" i="13"/>
  <c r="G503" i="13"/>
  <c r="F506" i="13"/>
  <c r="H506" i="13"/>
  <c r="F509" i="13"/>
  <c r="I509" i="13"/>
  <c r="H519" i="13"/>
  <c r="G519" i="13"/>
  <c r="I519" i="13"/>
  <c r="H536" i="13"/>
  <c r="F536" i="13"/>
  <c r="I536" i="13"/>
  <c r="F540" i="13"/>
  <c r="H552" i="13"/>
  <c r="F552" i="13"/>
  <c r="I552" i="13"/>
  <c r="H618" i="13"/>
  <c r="I618" i="13"/>
  <c r="F618" i="13"/>
  <c r="H626" i="13"/>
  <c r="I626" i="13"/>
  <c r="F626" i="13"/>
  <c r="H632" i="13"/>
  <c r="F632" i="13"/>
  <c r="I632" i="13"/>
  <c r="H670" i="13"/>
  <c r="I670" i="13"/>
  <c r="F670" i="13"/>
  <c r="H690" i="13"/>
  <c r="I690" i="13"/>
  <c r="F690" i="13"/>
  <c r="G690" i="13"/>
  <c r="H230" i="13"/>
  <c r="H238" i="13"/>
  <c r="H246" i="13"/>
  <c r="H254" i="13"/>
  <c r="H262" i="13"/>
  <c r="H270" i="13"/>
  <c r="H278" i="13"/>
  <c r="H286" i="13"/>
  <c r="H294" i="13"/>
  <c r="H302" i="13"/>
  <c r="H310" i="13"/>
  <c r="H318" i="13"/>
  <c r="H326" i="13"/>
  <c r="H334" i="13"/>
  <c r="H342" i="13"/>
  <c r="H350" i="13"/>
  <c r="H358" i="13"/>
  <c r="H366" i="13"/>
  <c r="H374" i="13"/>
  <c r="H382" i="13"/>
  <c r="H390" i="13"/>
  <c r="H398" i="13"/>
  <c r="H406" i="13"/>
  <c r="H414" i="13"/>
  <c r="H422" i="13"/>
  <c r="H430" i="13"/>
  <c r="H438" i="13"/>
  <c r="H447" i="13"/>
  <c r="H455" i="13"/>
  <c r="H463" i="13"/>
  <c r="H471" i="13"/>
  <c r="H479" i="13"/>
  <c r="H512" i="13"/>
  <c r="I512" i="13"/>
  <c r="G512" i="13"/>
  <c r="H522" i="13"/>
  <c r="F522" i="13"/>
  <c r="H538" i="13"/>
  <c r="I538" i="13"/>
  <c r="G538" i="13"/>
  <c r="H545" i="13"/>
  <c r="G545" i="13"/>
  <c r="I545" i="13"/>
  <c r="H554" i="13"/>
  <c r="I554" i="13"/>
  <c r="F554" i="13"/>
  <c r="H588" i="13"/>
  <c r="I588" i="13"/>
  <c r="F588" i="13"/>
  <c r="H602" i="13"/>
  <c r="I602" i="13"/>
  <c r="F602" i="13"/>
  <c r="G602" i="13"/>
  <c r="H650" i="13"/>
  <c r="I650" i="13"/>
  <c r="F650" i="13"/>
  <c r="H658" i="13"/>
  <c r="I658" i="13"/>
  <c r="F658" i="13"/>
  <c r="H664" i="13"/>
  <c r="F664" i="13"/>
  <c r="I664" i="13"/>
  <c r="H182" i="13"/>
  <c r="H190" i="13"/>
  <c r="H222" i="13"/>
  <c r="G172" i="13"/>
  <c r="I174" i="13"/>
  <c r="G180" i="13"/>
  <c r="I182" i="13"/>
  <c r="G188" i="13"/>
  <c r="I190" i="13"/>
  <c r="G196" i="13"/>
  <c r="I198" i="13"/>
  <c r="G204" i="13"/>
  <c r="I206" i="13"/>
  <c r="G212" i="13"/>
  <c r="I214" i="13"/>
  <c r="G220" i="13"/>
  <c r="I222" i="13"/>
  <c r="G228" i="13"/>
  <c r="I230" i="13"/>
  <c r="G236" i="13"/>
  <c r="I238" i="13"/>
  <c r="G244" i="13"/>
  <c r="I246" i="13"/>
  <c r="G252" i="13"/>
  <c r="I254" i="13"/>
  <c r="G260" i="13"/>
  <c r="I262" i="13"/>
  <c r="G268" i="13"/>
  <c r="I270" i="13"/>
  <c r="G276" i="13"/>
  <c r="I278" i="13"/>
  <c r="G284" i="13"/>
  <c r="I286" i="13"/>
  <c r="G292" i="13"/>
  <c r="I294" i="13"/>
  <c r="G300" i="13"/>
  <c r="I302" i="13"/>
  <c r="G308" i="13"/>
  <c r="I310" i="13"/>
  <c r="G316" i="13"/>
  <c r="I318" i="13"/>
  <c r="G324" i="13"/>
  <c r="I326" i="13"/>
  <c r="G332" i="13"/>
  <c r="I334" i="13"/>
  <c r="G340" i="13"/>
  <c r="I342" i="13"/>
  <c r="G348" i="13"/>
  <c r="I350" i="13"/>
  <c r="G356" i="13"/>
  <c r="I358" i="13"/>
  <c r="G364" i="13"/>
  <c r="I366" i="13"/>
  <c r="G372" i="13"/>
  <c r="I374" i="13"/>
  <c r="G380" i="13"/>
  <c r="I382" i="13"/>
  <c r="G388" i="13"/>
  <c r="I390" i="13"/>
  <c r="G396" i="13"/>
  <c r="I398" i="13"/>
  <c r="G404" i="13"/>
  <c r="I406" i="13"/>
  <c r="G412" i="13"/>
  <c r="I414" i="13"/>
  <c r="G420" i="13"/>
  <c r="I422" i="13"/>
  <c r="G428" i="13"/>
  <c r="I430" i="13"/>
  <c r="G436" i="13"/>
  <c r="I438" i="13"/>
  <c r="F441" i="13"/>
  <c r="G441" i="13"/>
  <c r="G442" i="13"/>
  <c r="F444" i="13"/>
  <c r="H444" i="13"/>
  <c r="I447" i="13"/>
  <c r="F449" i="13"/>
  <c r="G449" i="13"/>
  <c r="G450" i="13"/>
  <c r="F452" i="13"/>
  <c r="H452" i="13"/>
  <c r="I455" i="13"/>
  <c r="F457" i="13"/>
  <c r="G457" i="13"/>
  <c r="G458" i="13"/>
  <c r="F460" i="13"/>
  <c r="H460" i="13"/>
  <c r="I463" i="13"/>
  <c r="F465" i="13"/>
  <c r="G465" i="13"/>
  <c r="G466" i="13"/>
  <c r="F468" i="13"/>
  <c r="H468" i="13"/>
  <c r="I471" i="13"/>
  <c r="F473" i="13"/>
  <c r="G473" i="13"/>
  <c r="G474" i="13"/>
  <c r="F476" i="13"/>
  <c r="H476" i="13"/>
  <c r="I479" i="13"/>
  <c r="F481" i="13"/>
  <c r="G481" i="13"/>
  <c r="G482" i="13"/>
  <c r="F484" i="13"/>
  <c r="H484" i="13"/>
  <c r="I487" i="13"/>
  <c r="F489" i="13"/>
  <c r="G489" i="13"/>
  <c r="G490" i="13"/>
  <c r="F492" i="13"/>
  <c r="H492" i="13"/>
  <c r="I495" i="13"/>
  <c r="F497" i="13"/>
  <c r="G497" i="13"/>
  <c r="G498" i="13"/>
  <c r="F500" i="13"/>
  <c r="H500" i="13"/>
  <c r="I503" i="13"/>
  <c r="F505" i="13"/>
  <c r="G505" i="13"/>
  <c r="G506" i="13"/>
  <c r="F508" i="13"/>
  <c r="H508" i="13"/>
  <c r="H525" i="13"/>
  <c r="I525" i="13"/>
  <c r="H528" i="13"/>
  <c r="I528" i="13"/>
  <c r="G528" i="13"/>
  <c r="I529" i="13"/>
  <c r="I540" i="13"/>
  <c r="H542" i="13"/>
  <c r="F542" i="13"/>
  <c r="I542" i="13"/>
  <c r="I543" i="13"/>
  <c r="G558" i="13"/>
  <c r="H560" i="13"/>
  <c r="F560" i="13"/>
  <c r="I560" i="13"/>
  <c r="I561" i="13"/>
  <c r="F564" i="13"/>
  <c r="G594" i="13"/>
  <c r="H596" i="13"/>
  <c r="I596" i="13"/>
  <c r="F596" i="13"/>
  <c r="G600" i="13"/>
  <c r="G638" i="13"/>
  <c r="G656" i="13"/>
  <c r="G662" i="13"/>
  <c r="H682" i="13"/>
  <c r="I682" i="13"/>
  <c r="F682" i="13"/>
  <c r="G682" i="13"/>
  <c r="H214" i="13"/>
  <c r="F7" i="13"/>
  <c r="I4" i="13"/>
  <c r="H5" i="13"/>
  <c r="H6" i="13"/>
  <c r="G7" i="13"/>
  <c r="F8" i="13"/>
  <c r="G171" i="13"/>
  <c r="H172" i="13"/>
  <c r="G179" i="13"/>
  <c r="H180" i="13"/>
  <c r="G187" i="13"/>
  <c r="H188" i="13"/>
  <c r="G195" i="13"/>
  <c r="H196" i="13"/>
  <c r="G203" i="13"/>
  <c r="H204" i="13"/>
  <c r="G211" i="13"/>
  <c r="H212" i="13"/>
  <c r="G219" i="13"/>
  <c r="H220" i="13"/>
  <c r="G227" i="13"/>
  <c r="H228" i="13"/>
  <c r="G235" i="13"/>
  <c r="H236" i="13"/>
  <c r="G243" i="13"/>
  <c r="H244" i="13"/>
  <c r="G251" i="13"/>
  <c r="H252" i="13"/>
  <c r="G259" i="13"/>
  <c r="H260" i="13"/>
  <c r="G267" i="13"/>
  <c r="H268" i="13"/>
  <c r="G275" i="13"/>
  <c r="H276" i="13"/>
  <c r="G283" i="13"/>
  <c r="H284" i="13"/>
  <c r="G291" i="13"/>
  <c r="H292" i="13"/>
  <c r="G299" i="13"/>
  <c r="H300" i="13"/>
  <c r="G307" i="13"/>
  <c r="H308" i="13"/>
  <c r="G315" i="13"/>
  <c r="H316" i="13"/>
  <c r="G323" i="13"/>
  <c r="H324" i="13"/>
  <c r="G331" i="13"/>
  <c r="H332" i="13"/>
  <c r="G339" i="13"/>
  <c r="H340" i="13"/>
  <c r="G347" i="13"/>
  <c r="H348" i="13"/>
  <c r="G355" i="13"/>
  <c r="H356" i="13"/>
  <c r="G363" i="13"/>
  <c r="H364" i="13"/>
  <c r="G371" i="13"/>
  <c r="H372" i="13"/>
  <c r="G379" i="13"/>
  <c r="H380" i="13"/>
  <c r="G387" i="13"/>
  <c r="H388" i="13"/>
  <c r="G395" i="13"/>
  <c r="H396" i="13"/>
  <c r="G403" i="13"/>
  <c r="H404" i="13"/>
  <c r="G411" i="13"/>
  <c r="H412" i="13"/>
  <c r="G419" i="13"/>
  <c r="H420" i="13"/>
  <c r="G427" i="13"/>
  <c r="H428" i="13"/>
  <c r="G435" i="13"/>
  <c r="H436" i="13"/>
  <c r="F512" i="13"/>
  <c r="H514" i="13"/>
  <c r="I514" i="13"/>
  <c r="H535" i="13"/>
  <c r="G535" i="13"/>
  <c r="F545" i="13"/>
  <c r="I558" i="13"/>
  <c r="G618" i="13"/>
  <c r="H620" i="13"/>
  <c r="I620" i="13"/>
  <c r="F620" i="13"/>
  <c r="G620" i="13"/>
  <c r="G626" i="13"/>
  <c r="H628" i="13"/>
  <c r="I628" i="13"/>
  <c r="F628" i="13"/>
  <c r="G632" i="13"/>
  <c r="G670" i="13"/>
  <c r="G4" i="13"/>
  <c r="H174" i="13"/>
  <c r="H198" i="13"/>
  <c r="H206" i="13"/>
  <c r="G170" i="13"/>
  <c r="H171" i="13"/>
  <c r="I172" i="13"/>
  <c r="G178" i="13"/>
  <c r="H179" i="13"/>
  <c r="I180" i="13"/>
  <c r="G186" i="13"/>
  <c r="H187" i="13"/>
  <c r="I188" i="13"/>
  <c r="G194" i="13"/>
  <c r="H195" i="13"/>
  <c r="I196" i="13"/>
  <c r="G202" i="13"/>
  <c r="H203" i="13"/>
  <c r="I204" i="13"/>
  <c r="G210" i="13"/>
  <c r="H211" i="13"/>
  <c r="I212" i="13"/>
  <c r="G218" i="13"/>
  <c r="H219" i="13"/>
  <c r="I220" i="13"/>
  <c r="G226" i="13"/>
  <c r="H227" i="13"/>
  <c r="I228" i="13"/>
  <c r="G234" i="13"/>
  <c r="H235" i="13"/>
  <c r="I236" i="13"/>
  <c r="G242" i="13"/>
  <c r="H243" i="13"/>
  <c r="I244" i="13"/>
  <c r="G250" i="13"/>
  <c r="H251" i="13"/>
  <c r="I252" i="13"/>
  <c r="G258" i="13"/>
  <c r="H259" i="13"/>
  <c r="I260" i="13"/>
  <c r="G266" i="13"/>
  <c r="H267" i="13"/>
  <c r="I268" i="13"/>
  <c r="G274" i="13"/>
  <c r="H275" i="13"/>
  <c r="I276" i="13"/>
  <c r="G282" i="13"/>
  <c r="H283" i="13"/>
  <c r="I284" i="13"/>
  <c r="G290" i="13"/>
  <c r="H291" i="13"/>
  <c r="I292" i="13"/>
  <c r="G298" i="13"/>
  <c r="H299" i="13"/>
  <c r="I300" i="13"/>
  <c r="G306" i="13"/>
  <c r="H307" i="13"/>
  <c r="I308" i="13"/>
  <c r="G314" i="13"/>
  <c r="H315" i="13"/>
  <c r="I316" i="13"/>
  <c r="G322" i="13"/>
  <c r="H323" i="13"/>
  <c r="I324" i="13"/>
  <c r="G330" i="13"/>
  <c r="H331" i="13"/>
  <c r="I332" i="13"/>
  <c r="G338" i="13"/>
  <c r="H339" i="13"/>
  <c r="I340" i="13"/>
  <c r="G346" i="13"/>
  <c r="H347" i="13"/>
  <c r="I348" i="13"/>
  <c r="G354" i="13"/>
  <c r="H355" i="13"/>
  <c r="I356" i="13"/>
  <c r="G362" i="13"/>
  <c r="H363" i="13"/>
  <c r="I364" i="13"/>
  <c r="G370" i="13"/>
  <c r="H371" i="13"/>
  <c r="I372" i="13"/>
  <c r="G378" i="13"/>
  <c r="H379" i="13"/>
  <c r="I380" i="13"/>
  <c r="G386" i="13"/>
  <c r="H387" i="13"/>
  <c r="I388" i="13"/>
  <c r="G394" i="13"/>
  <c r="H395" i="13"/>
  <c r="I396" i="13"/>
  <c r="G402" i="13"/>
  <c r="H403" i="13"/>
  <c r="I404" i="13"/>
  <c r="G410" i="13"/>
  <c r="H411" i="13"/>
  <c r="I412" i="13"/>
  <c r="G418" i="13"/>
  <c r="H419" i="13"/>
  <c r="I420" i="13"/>
  <c r="G426" i="13"/>
  <c r="H427" i="13"/>
  <c r="I428" i="13"/>
  <c r="G434" i="13"/>
  <c r="H435" i="13"/>
  <c r="I436" i="13"/>
  <c r="H445" i="13"/>
  <c r="H453" i="13"/>
  <c r="H461" i="13"/>
  <c r="H469" i="13"/>
  <c r="H477" i="13"/>
  <c r="H485" i="13"/>
  <c r="H493" i="13"/>
  <c r="H501" i="13"/>
  <c r="H509" i="13"/>
  <c r="G516" i="13"/>
  <c r="H518" i="13"/>
  <c r="F518" i="13"/>
  <c r="I518" i="13"/>
  <c r="G522" i="13"/>
  <c r="H530" i="13"/>
  <c r="I530" i="13"/>
  <c r="F532" i="13"/>
  <c r="F538" i="13"/>
  <c r="H544" i="13"/>
  <c r="F544" i="13"/>
  <c r="I544" i="13"/>
  <c r="F548" i="13"/>
  <c r="G554" i="13"/>
  <c r="H556" i="13"/>
  <c r="I556" i="13"/>
  <c r="F556" i="13"/>
  <c r="H574" i="13"/>
  <c r="I574" i="13"/>
  <c r="F574" i="13"/>
  <c r="H582" i="13"/>
  <c r="I582" i="13"/>
  <c r="F582" i="13"/>
  <c r="G582" i="13"/>
  <c r="G588" i="13"/>
  <c r="H590" i="13"/>
  <c r="I590" i="13"/>
  <c r="F590" i="13"/>
  <c r="G590" i="13"/>
  <c r="G650" i="13"/>
  <c r="H652" i="13"/>
  <c r="I652" i="13"/>
  <c r="F652" i="13"/>
  <c r="G652" i="13"/>
  <c r="G658" i="13"/>
  <c r="H660" i="13"/>
  <c r="I660" i="13"/>
  <c r="F660" i="13"/>
  <c r="G664" i="13"/>
  <c r="H702" i="13"/>
  <c r="I702" i="13"/>
  <c r="F702" i="13"/>
  <c r="G702" i="13"/>
  <c r="F443" i="13"/>
  <c r="I443" i="13"/>
  <c r="G443" i="13"/>
  <c r="F451" i="13"/>
  <c r="I451" i="13"/>
  <c r="G451" i="13"/>
  <c r="F459" i="13"/>
  <c r="I459" i="13"/>
  <c r="G459" i="13"/>
  <c r="F467" i="13"/>
  <c r="I467" i="13"/>
  <c r="G467" i="13"/>
  <c r="F475" i="13"/>
  <c r="I475" i="13"/>
  <c r="G475" i="13"/>
  <c r="F483" i="13"/>
  <c r="I483" i="13"/>
  <c r="G483" i="13"/>
  <c r="F491" i="13"/>
  <c r="I491" i="13"/>
  <c r="G491" i="13"/>
  <c r="F499" i="13"/>
  <c r="I499" i="13"/>
  <c r="G499" i="13"/>
  <c r="F507" i="13"/>
  <c r="I507" i="13"/>
  <c r="G507" i="13"/>
  <c r="H513" i="13"/>
  <c r="G513" i="13"/>
  <c r="I522" i="13"/>
  <c r="H524" i="13"/>
  <c r="I524" i="13"/>
  <c r="F524" i="13"/>
  <c r="G532" i="13"/>
  <c r="H537" i="13"/>
  <c r="G537" i="13"/>
  <c r="I537" i="13"/>
  <c r="H546" i="13"/>
  <c r="I546" i="13"/>
  <c r="G546" i="13"/>
  <c r="G548" i="13"/>
  <c r="H553" i="13"/>
  <c r="G553" i="13"/>
  <c r="F553" i="13"/>
  <c r="H568" i="13"/>
  <c r="F568" i="13"/>
  <c r="I568" i="13"/>
  <c r="H584" i="13"/>
  <c r="F584" i="13"/>
  <c r="I584" i="13"/>
  <c r="G584" i="13"/>
  <c r="H592" i="13"/>
  <c r="F592" i="13"/>
  <c r="I592" i="13"/>
  <c r="H598" i="13"/>
  <c r="I598" i="13"/>
  <c r="F598" i="13"/>
  <c r="H694" i="13"/>
  <c r="I694" i="13"/>
  <c r="F694" i="13"/>
  <c r="G694" i="13"/>
  <c r="H714" i="13"/>
  <c r="I714" i="13"/>
  <c r="F714" i="13"/>
  <c r="G714" i="13"/>
  <c r="H722" i="13"/>
  <c r="I722" i="13"/>
  <c r="F722" i="13"/>
  <c r="H728" i="13"/>
  <c r="F728" i="13"/>
  <c r="I728" i="13"/>
  <c r="H684" i="13"/>
  <c r="I684" i="13"/>
  <c r="F684" i="13"/>
  <c r="H716" i="13"/>
  <c r="I716" i="13"/>
  <c r="F716" i="13"/>
  <c r="H608" i="13"/>
  <c r="F608" i="13"/>
  <c r="I608" i="13"/>
  <c r="H614" i="13"/>
  <c r="I614" i="13"/>
  <c r="F614" i="13"/>
  <c r="H634" i="13"/>
  <c r="I634" i="13"/>
  <c r="F634" i="13"/>
  <c r="H640" i="13"/>
  <c r="F640" i="13"/>
  <c r="I640" i="13"/>
  <c r="H646" i="13"/>
  <c r="I646" i="13"/>
  <c r="F646" i="13"/>
  <c r="H666" i="13"/>
  <c r="I666" i="13"/>
  <c r="F666" i="13"/>
  <c r="H672" i="13"/>
  <c r="F672" i="13"/>
  <c r="I672" i="13"/>
  <c r="H678" i="13"/>
  <c r="I678" i="13"/>
  <c r="F678" i="13"/>
  <c r="H698" i="13"/>
  <c r="I698" i="13"/>
  <c r="F698" i="13"/>
  <c r="H704" i="13"/>
  <c r="F704" i="13"/>
  <c r="I704" i="13"/>
  <c r="H710" i="13"/>
  <c r="I710" i="13"/>
  <c r="F710" i="13"/>
  <c r="H730" i="13"/>
  <c r="I730" i="13"/>
  <c r="F730" i="13"/>
  <c r="H736" i="13"/>
  <c r="F736" i="13"/>
  <c r="I736" i="13"/>
  <c r="H692" i="13"/>
  <c r="I692" i="13"/>
  <c r="F692" i="13"/>
  <c r="G722" i="13"/>
  <c r="H724" i="13"/>
  <c r="I724" i="13"/>
  <c r="F724" i="13"/>
  <c r="G728" i="13"/>
  <c r="H610" i="13"/>
  <c r="I610" i="13"/>
  <c r="F610" i="13"/>
  <c r="H616" i="13"/>
  <c r="F616" i="13"/>
  <c r="I616" i="13"/>
  <c r="H622" i="13"/>
  <c r="I622" i="13"/>
  <c r="F622" i="13"/>
  <c r="H642" i="13"/>
  <c r="I642" i="13"/>
  <c r="F642" i="13"/>
  <c r="H648" i="13"/>
  <c r="F648" i="13"/>
  <c r="I648" i="13"/>
  <c r="H654" i="13"/>
  <c r="I654" i="13"/>
  <c r="F654" i="13"/>
  <c r="H674" i="13"/>
  <c r="I674" i="13"/>
  <c r="F674" i="13"/>
  <c r="H680" i="13"/>
  <c r="F680" i="13"/>
  <c r="I680" i="13"/>
  <c r="G684" i="13"/>
  <c r="H686" i="13"/>
  <c r="I686" i="13"/>
  <c r="F686" i="13"/>
  <c r="H706" i="13"/>
  <c r="I706" i="13"/>
  <c r="F706" i="13"/>
  <c r="H712" i="13"/>
  <c r="F712" i="13"/>
  <c r="I712" i="13"/>
  <c r="G716" i="13"/>
  <c r="H718" i="13"/>
  <c r="I718" i="13"/>
  <c r="F718" i="13"/>
  <c r="H738" i="13"/>
  <c r="I738" i="13"/>
  <c r="G738" i="13"/>
  <c r="F738" i="13"/>
  <c r="H511" i="13"/>
  <c r="G511" i="13"/>
  <c r="H527" i="13"/>
  <c r="G527" i="13"/>
  <c r="H562" i="13"/>
  <c r="I562" i="13"/>
  <c r="F562" i="13"/>
  <c r="H566" i="13"/>
  <c r="F566" i="13"/>
  <c r="H569" i="13"/>
  <c r="G569" i="13"/>
  <c r="H572" i="13"/>
  <c r="I572" i="13"/>
  <c r="F572" i="13"/>
  <c r="H604" i="13"/>
  <c r="I604" i="13"/>
  <c r="F604" i="13"/>
  <c r="G608" i="13"/>
  <c r="G614" i="13"/>
  <c r="G634" i="13"/>
  <c r="H636" i="13"/>
  <c r="I636" i="13"/>
  <c r="F636" i="13"/>
  <c r="G640" i="13"/>
  <c r="G646" i="13"/>
  <c r="G666" i="13"/>
  <c r="H668" i="13"/>
  <c r="I668" i="13"/>
  <c r="F668" i="13"/>
  <c r="G672" i="13"/>
  <c r="G678" i="13"/>
  <c r="G698" i="13"/>
  <c r="H700" i="13"/>
  <c r="I700" i="13"/>
  <c r="F700" i="13"/>
  <c r="G704" i="13"/>
  <c r="G710" i="13"/>
  <c r="G730" i="13"/>
  <c r="H732" i="13"/>
  <c r="I732" i="13"/>
  <c r="F732" i="13"/>
  <c r="G736" i="13"/>
  <c r="H720" i="13"/>
  <c r="F720" i="13"/>
  <c r="I720" i="13"/>
  <c r="H726" i="13"/>
  <c r="I726" i="13"/>
  <c r="F726" i="13"/>
  <c r="H740" i="13"/>
  <c r="I740" i="13"/>
  <c r="G740" i="13"/>
  <c r="F740" i="13"/>
  <c r="H510" i="13"/>
  <c r="F510" i="13"/>
  <c r="F517" i="13"/>
  <c r="H520" i="13"/>
  <c r="I520" i="13"/>
  <c r="H526" i="13"/>
  <c r="F526" i="13"/>
  <c r="H580" i="13"/>
  <c r="I580" i="13"/>
  <c r="F580" i="13"/>
  <c r="G610" i="13"/>
  <c r="H612" i="13"/>
  <c r="I612" i="13"/>
  <c r="F612" i="13"/>
  <c r="G616" i="13"/>
  <c r="G622" i="13"/>
  <c r="G642" i="13"/>
  <c r="H644" i="13"/>
  <c r="I644" i="13"/>
  <c r="F644" i="13"/>
  <c r="G648" i="13"/>
  <c r="G654" i="13"/>
  <c r="G674" i="13"/>
  <c r="H676" i="13"/>
  <c r="I676" i="13"/>
  <c r="F676" i="13"/>
  <c r="G680" i="13"/>
  <c r="G686" i="13"/>
  <c r="G706" i="13"/>
  <c r="H708" i="13"/>
  <c r="I708" i="13"/>
  <c r="F708" i="13"/>
  <c r="G712" i="13"/>
  <c r="G718" i="13"/>
  <c r="G551" i="13"/>
  <c r="G559" i="13"/>
  <c r="G567" i="13"/>
  <c r="G575" i="13"/>
  <c r="G583" i="13"/>
  <c r="G591" i="13"/>
  <c r="G599" i="13"/>
  <c r="G607" i="13"/>
  <c r="G615" i="13"/>
  <c r="G623" i="13"/>
  <c r="G631" i="13"/>
  <c r="G639" i="13"/>
  <c r="G647" i="13"/>
  <c r="G655" i="13"/>
  <c r="G663" i="13"/>
  <c r="G671" i="13"/>
  <c r="G679" i="13"/>
  <c r="G687" i="13"/>
  <c r="G695" i="13"/>
  <c r="G703" i="13"/>
  <c r="G711" i="13"/>
  <c r="G719" i="13"/>
  <c r="G727" i="13"/>
  <c r="F734" i="13"/>
  <c r="G735" i="13"/>
  <c r="F742" i="13"/>
  <c r="G743" i="13"/>
  <c r="I744" i="13"/>
  <c r="F750" i="13"/>
  <c r="G751" i="13"/>
  <c r="I752" i="13"/>
  <c r="F758" i="13"/>
  <c r="G759" i="13"/>
  <c r="I760" i="13"/>
  <c r="F766" i="13"/>
  <c r="G767" i="13"/>
  <c r="I768" i="13"/>
  <c r="F774" i="13"/>
  <c r="G775" i="13"/>
  <c r="I776" i="13"/>
  <c r="F782" i="13"/>
  <c r="G783" i="13"/>
  <c r="I784" i="13"/>
  <c r="F790" i="13"/>
  <c r="G791" i="13"/>
  <c r="I792" i="13"/>
  <c r="F798" i="13"/>
  <c r="G799" i="13"/>
  <c r="I800" i="13"/>
  <c r="F806" i="13"/>
  <c r="G807" i="13"/>
  <c r="I808" i="13"/>
  <c r="F814" i="13"/>
  <c r="G815" i="13"/>
  <c r="I816" i="13"/>
  <c r="F822" i="13"/>
  <c r="G823" i="13"/>
  <c r="I824" i="13"/>
  <c r="F830" i="13"/>
  <c r="G831" i="13"/>
  <c r="I832" i="13"/>
  <c r="F838" i="13"/>
  <c r="G839" i="13"/>
  <c r="I840" i="13"/>
  <c r="F846" i="13"/>
  <c r="G847" i="13"/>
  <c r="I848" i="13"/>
  <c r="F854" i="13"/>
  <c r="G855" i="13"/>
  <c r="I856" i="13"/>
  <c r="F862" i="13"/>
  <c r="G863" i="13"/>
  <c r="I864" i="13"/>
  <c r="F870" i="13"/>
  <c r="G871" i="13"/>
  <c r="I872" i="13"/>
  <c r="F878" i="13"/>
  <c r="G879" i="13"/>
  <c r="I880" i="13"/>
  <c r="F886" i="13"/>
  <c r="G887" i="13"/>
  <c r="I888" i="13"/>
  <c r="F894" i="13"/>
  <c r="G895" i="13"/>
  <c r="I896" i="13"/>
  <c r="F902" i="13"/>
  <c r="G903" i="13"/>
  <c r="I904" i="13"/>
  <c r="F910" i="13"/>
  <c r="G911" i="13"/>
  <c r="I912" i="13"/>
  <c r="F918" i="13"/>
  <c r="G919" i="13"/>
  <c r="I920" i="13"/>
  <c r="F926" i="13"/>
  <c r="G927" i="13"/>
  <c r="I928" i="13"/>
  <c r="F934" i="13"/>
  <c r="G935" i="13"/>
  <c r="I936" i="13"/>
  <c r="F942" i="13"/>
  <c r="G943" i="13"/>
  <c r="I944" i="13"/>
  <c r="F950" i="13"/>
  <c r="G951" i="13"/>
  <c r="I952" i="13"/>
  <c r="F958" i="13"/>
  <c r="G959" i="13"/>
  <c r="I960" i="13"/>
  <c r="F966" i="13"/>
  <c r="G967" i="13"/>
  <c r="I968" i="13"/>
  <c r="F974" i="13"/>
  <c r="G975" i="13"/>
  <c r="I976" i="13"/>
  <c r="F982" i="13"/>
  <c r="G983" i="13"/>
  <c r="I984" i="13"/>
  <c r="F990" i="13"/>
  <c r="G991" i="13"/>
  <c r="I992" i="13"/>
  <c r="F998" i="13"/>
  <c r="G999" i="13"/>
  <c r="I1000" i="13"/>
  <c r="F1006" i="13"/>
  <c r="G1007" i="13"/>
  <c r="I1008" i="13"/>
  <c r="F1014" i="13"/>
  <c r="G1015" i="13"/>
  <c r="I1016" i="13"/>
  <c r="F1022" i="13"/>
  <c r="G1023" i="13"/>
  <c r="I1024" i="13"/>
  <c r="F1030" i="13"/>
  <c r="G1031" i="13"/>
  <c r="I1032" i="13"/>
  <c r="H1046" i="13"/>
  <c r="F1046" i="13"/>
  <c r="H1062" i="13"/>
  <c r="I1062" i="13"/>
  <c r="F1062" i="13"/>
  <c r="H1090" i="13"/>
  <c r="I1090" i="13"/>
  <c r="F1090" i="13"/>
  <c r="H1096" i="13"/>
  <c r="G1096" i="13"/>
  <c r="F1096" i="13"/>
  <c r="I1096" i="13"/>
  <c r="H1098" i="13"/>
  <c r="I1098" i="13"/>
  <c r="F1098" i="13"/>
  <c r="H1118" i="13"/>
  <c r="I1118" i="13"/>
  <c r="F1118" i="13"/>
  <c r="H1042" i="13"/>
  <c r="I1042" i="13"/>
  <c r="F1042" i="13"/>
  <c r="H1049" i="13"/>
  <c r="G1049" i="13"/>
  <c r="H1052" i="13"/>
  <c r="I1052" i="13"/>
  <c r="H1056" i="13"/>
  <c r="F1056" i="13"/>
  <c r="I1056" i="13"/>
  <c r="H1104" i="13"/>
  <c r="G1104" i="13"/>
  <c r="F1104" i="13"/>
  <c r="I1104" i="13"/>
  <c r="H1106" i="13"/>
  <c r="I1106" i="13"/>
  <c r="F1106" i="13"/>
  <c r="H1126" i="13"/>
  <c r="I1126" i="13"/>
  <c r="F1126" i="13"/>
  <c r="I734" i="13"/>
  <c r="I742" i="13"/>
  <c r="F748" i="13"/>
  <c r="I750" i="13"/>
  <c r="F756" i="13"/>
  <c r="I758" i="13"/>
  <c r="F764" i="13"/>
  <c r="I766" i="13"/>
  <c r="F772" i="13"/>
  <c r="I774" i="13"/>
  <c r="F780" i="13"/>
  <c r="I782" i="13"/>
  <c r="F788" i="13"/>
  <c r="I790" i="13"/>
  <c r="F796" i="13"/>
  <c r="I798" i="13"/>
  <c r="F804" i="13"/>
  <c r="I806" i="13"/>
  <c r="F812" i="13"/>
  <c r="I814" i="13"/>
  <c r="F820" i="13"/>
  <c r="I822" i="13"/>
  <c r="F828" i="13"/>
  <c r="I830" i="13"/>
  <c r="F836" i="13"/>
  <c r="I838" i="13"/>
  <c r="F844" i="13"/>
  <c r="I846" i="13"/>
  <c r="F852" i="13"/>
  <c r="I854" i="13"/>
  <c r="F860" i="13"/>
  <c r="I862" i="13"/>
  <c r="F868" i="13"/>
  <c r="I870" i="13"/>
  <c r="F876" i="13"/>
  <c r="I878" i="13"/>
  <c r="F884" i="13"/>
  <c r="I886" i="13"/>
  <c r="F892" i="13"/>
  <c r="I894" i="13"/>
  <c r="F900" i="13"/>
  <c r="I902" i="13"/>
  <c r="F908" i="13"/>
  <c r="I910" i="13"/>
  <c r="F916" i="13"/>
  <c r="I918" i="13"/>
  <c r="F924" i="13"/>
  <c r="I926" i="13"/>
  <c r="F932" i="13"/>
  <c r="I934" i="13"/>
  <c r="F940" i="13"/>
  <c r="I942" i="13"/>
  <c r="F948" i="13"/>
  <c r="I950" i="13"/>
  <c r="F956" i="13"/>
  <c r="I958" i="13"/>
  <c r="F964" i="13"/>
  <c r="I966" i="13"/>
  <c r="F972" i="13"/>
  <c r="I974" i="13"/>
  <c r="F980" i="13"/>
  <c r="I982" i="13"/>
  <c r="F988" i="13"/>
  <c r="I990" i="13"/>
  <c r="F996" i="13"/>
  <c r="I998" i="13"/>
  <c r="F1004" i="13"/>
  <c r="I1006" i="13"/>
  <c r="F1012" i="13"/>
  <c r="I1014" i="13"/>
  <c r="F1020" i="13"/>
  <c r="I1022" i="13"/>
  <c r="F1028" i="13"/>
  <c r="F1036" i="13"/>
  <c r="H1070" i="13"/>
  <c r="I1070" i="13"/>
  <c r="F1070" i="13"/>
  <c r="H1112" i="13"/>
  <c r="G1112" i="13"/>
  <c r="F1112" i="13"/>
  <c r="I1112" i="13"/>
  <c r="H1114" i="13"/>
  <c r="I1114" i="13"/>
  <c r="F1114" i="13"/>
  <c r="H1134" i="13"/>
  <c r="I1134" i="13"/>
  <c r="F1134" i="13"/>
  <c r="G748" i="13"/>
  <c r="G756" i="13"/>
  <c r="G764" i="13"/>
  <c r="G772" i="13"/>
  <c r="G780" i="13"/>
  <c r="G788" i="13"/>
  <c r="G796" i="13"/>
  <c r="G804" i="13"/>
  <c r="G812" i="13"/>
  <c r="G820" i="13"/>
  <c r="G828" i="13"/>
  <c r="G836" i="13"/>
  <c r="G844" i="13"/>
  <c r="G852" i="13"/>
  <c r="G860" i="13"/>
  <c r="G868" i="13"/>
  <c r="G876" i="13"/>
  <c r="G884" i="13"/>
  <c r="G892" i="13"/>
  <c r="G900" i="13"/>
  <c r="G908" i="13"/>
  <c r="G916" i="13"/>
  <c r="G924" i="13"/>
  <c r="G932" i="13"/>
  <c r="G940" i="13"/>
  <c r="G948" i="13"/>
  <c r="G956" i="13"/>
  <c r="G964" i="13"/>
  <c r="G972" i="13"/>
  <c r="G980" i="13"/>
  <c r="G988" i="13"/>
  <c r="G996" i="13"/>
  <c r="G1004" i="13"/>
  <c r="G1012" i="13"/>
  <c r="G1020" i="13"/>
  <c r="G1028" i="13"/>
  <c r="H1038" i="13"/>
  <c r="F1038" i="13"/>
  <c r="F1049" i="13"/>
  <c r="H1058" i="13"/>
  <c r="I1058" i="13"/>
  <c r="F1058" i="13"/>
  <c r="H1064" i="13"/>
  <c r="F1064" i="13"/>
  <c r="I1064" i="13"/>
  <c r="H1078" i="13"/>
  <c r="I1078" i="13"/>
  <c r="F1078" i="13"/>
  <c r="H1120" i="13"/>
  <c r="G1120" i="13"/>
  <c r="F1120" i="13"/>
  <c r="I1120" i="13"/>
  <c r="H1122" i="13"/>
  <c r="I1122" i="13"/>
  <c r="F1122" i="13"/>
  <c r="H1142" i="13"/>
  <c r="I1142" i="13"/>
  <c r="F1142" i="13"/>
  <c r="F746" i="13"/>
  <c r="I748" i="13"/>
  <c r="F754" i="13"/>
  <c r="I756" i="13"/>
  <c r="F762" i="13"/>
  <c r="I764" i="13"/>
  <c r="F770" i="13"/>
  <c r="I772" i="13"/>
  <c r="F778" i="13"/>
  <c r="I780" i="13"/>
  <c r="F786" i="13"/>
  <c r="I788" i="13"/>
  <c r="F794" i="13"/>
  <c r="I796" i="13"/>
  <c r="F802" i="13"/>
  <c r="I804" i="13"/>
  <c r="F810" i="13"/>
  <c r="I812" i="13"/>
  <c r="F818" i="13"/>
  <c r="I820" i="13"/>
  <c r="F826" i="13"/>
  <c r="I828" i="13"/>
  <c r="F834" i="13"/>
  <c r="I836" i="13"/>
  <c r="F842" i="13"/>
  <c r="I844" i="13"/>
  <c r="F850" i="13"/>
  <c r="I852" i="13"/>
  <c r="F858" i="13"/>
  <c r="I860" i="13"/>
  <c r="F866" i="13"/>
  <c r="I868" i="13"/>
  <c r="F874" i="13"/>
  <c r="I876" i="13"/>
  <c r="F882" i="13"/>
  <c r="I884" i="13"/>
  <c r="F890" i="13"/>
  <c r="I892" i="13"/>
  <c r="F898" i="13"/>
  <c r="I900" i="13"/>
  <c r="F906" i="13"/>
  <c r="I908" i="13"/>
  <c r="F914" i="13"/>
  <c r="I916" i="13"/>
  <c r="F922" i="13"/>
  <c r="I924" i="13"/>
  <c r="F930" i="13"/>
  <c r="I932" i="13"/>
  <c r="F938" i="13"/>
  <c r="I940" i="13"/>
  <c r="F946" i="13"/>
  <c r="I948" i="13"/>
  <c r="F954" i="13"/>
  <c r="I956" i="13"/>
  <c r="F962" i="13"/>
  <c r="I964" i="13"/>
  <c r="F970" i="13"/>
  <c r="I972" i="13"/>
  <c r="F978" i="13"/>
  <c r="I980" i="13"/>
  <c r="F986" i="13"/>
  <c r="I988" i="13"/>
  <c r="F994" i="13"/>
  <c r="I996" i="13"/>
  <c r="F1002" i="13"/>
  <c r="I1004" i="13"/>
  <c r="F1010" i="13"/>
  <c r="I1012" i="13"/>
  <c r="F1018" i="13"/>
  <c r="I1020" i="13"/>
  <c r="F1026" i="13"/>
  <c r="I1028" i="13"/>
  <c r="F1034" i="13"/>
  <c r="H1041" i="13"/>
  <c r="G1041" i="13"/>
  <c r="G1042" i="13"/>
  <c r="H1044" i="13"/>
  <c r="I1044" i="13"/>
  <c r="H1048" i="13"/>
  <c r="F1048" i="13"/>
  <c r="I1048" i="13"/>
  <c r="I1049" i="13"/>
  <c r="F1052" i="13"/>
  <c r="G1056" i="13"/>
  <c r="H1086" i="13"/>
  <c r="I1086" i="13"/>
  <c r="F1086" i="13"/>
  <c r="G1106" i="13"/>
  <c r="G1126" i="13"/>
  <c r="H1128" i="13"/>
  <c r="G1128" i="13"/>
  <c r="F1128" i="13"/>
  <c r="I1128" i="13"/>
  <c r="H1130" i="13"/>
  <c r="I1130" i="13"/>
  <c r="F1130" i="13"/>
  <c r="G746" i="13"/>
  <c r="G754" i="13"/>
  <c r="G762" i="13"/>
  <c r="G770" i="13"/>
  <c r="G778" i="13"/>
  <c r="G786" i="13"/>
  <c r="G794" i="13"/>
  <c r="G802" i="13"/>
  <c r="G810" i="13"/>
  <c r="G818" i="13"/>
  <c r="G826" i="13"/>
  <c r="G834" i="13"/>
  <c r="G842" i="13"/>
  <c r="G850" i="13"/>
  <c r="G858" i="13"/>
  <c r="G866" i="13"/>
  <c r="G874" i="13"/>
  <c r="G882" i="13"/>
  <c r="G890" i="13"/>
  <c r="G898" i="13"/>
  <c r="G906" i="13"/>
  <c r="G914" i="13"/>
  <c r="G922" i="13"/>
  <c r="G930" i="13"/>
  <c r="G938" i="13"/>
  <c r="G946" i="13"/>
  <c r="G954" i="13"/>
  <c r="G962" i="13"/>
  <c r="G970" i="13"/>
  <c r="G978" i="13"/>
  <c r="G986" i="13"/>
  <c r="G994" i="13"/>
  <c r="G1002" i="13"/>
  <c r="G1010" i="13"/>
  <c r="F1017" i="13"/>
  <c r="G1018" i="13"/>
  <c r="F1025" i="13"/>
  <c r="G1026" i="13"/>
  <c r="F1033" i="13"/>
  <c r="G1034" i="13"/>
  <c r="G1052" i="13"/>
  <c r="H1054" i="13"/>
  <c r="F1054" i="13"/>
  <c r="H1060" i="13"/>
  <c r="I1060" i="13"/>
  <c r="F1060" i="13"/>
  <c r="H1066" i="13"/>
  <c r="I1066" i="13"/>
  <c r="F1066" i="13"/>
  <c r="G1070" i="13"/>
  <c r="H1072" i="13"/>
  <c r="G1072" i="13"/>
  <c r="F1072" i="13"/>
  <c r="I1072" i="13"/>
  <c r="H1094" i="13"/>
  <c r="I1094" i="13"/>
  <c r="F1094" i="13"/>
  <c r="G1114" i="13"/>
  <c r="G1134" i="13"/>
  <c r="H1136" i="13"/>
  <c r="G1136" i="13"/>
  <c r="F1136" i="13"/>
  <c r="I1136" i="13"/>
  <c r="H1138" i="13"/>
  <c r="I1138" i="13"/>
  <c r="F1138" i="13"/>
  <c r="G577" i="13"/>
  <c r="G585" i="13"/>
  <c r="G593" i="13"/>
  <c r="G601" i="13"/>
  <c r="G609" i="13"/>
  <c r="G617" i="13"/>
  <c r="G625" i="13"/>
  <c r="G633" i="13"/>
  <c r="G641" i="13"/>
  <c r="G649" i="13"/>
  <c r="G657" i="13"/>
  <c r="G665" i="13"/>
  <c r="G673" i="13"/>
  <c r="G681" i="13"/>
  <c r="G689" i="13"/>
  <c r="G697" i="13"/>
  <c r="G705" i="13"/>
  <c r="G713" i="13"/>
  <c r="G721" i="13"/>
  <c r="G729" i="13"/>
  <c r="G737" i="13"/>
  <c r="F744" i="13"/>
  <c r="G745" i="13"/>
  <c r="I746" i="13"/>
  <c r="F752" i="13"/>
  <c r="G753" i="13"/>
  <c r="I754" i="13"/>
  <c r="F760" i="13"/>
  <c r="G761" i="13"/>
  <c r="I762" i="13"/>
  <c r="F768" i="13"/>
  <c r="G769" i="13"/>
  <c r="I770" i="13"/>
  <c r="F776" i="13"/>
  <c r="G777" i="13"/>
  <c r="I778" i="13"/>
  <c r="F784" i="13"/>
  <c r="G785" i="13"/>
  <c r="I786" i="13"/>
  <c r="F792" i="13"/>
  <c r="G793" i="13"/>
  <c r="I794" i="13"/>
  <c r="F800" i="13"/>
  <c r="G801" i="13"/>
  <c r="I802" i="13"/>
  <c r="F808" i="13"/>
  <c r="G809" i="13"/>
  <c r="I810" i="13"/>
  <c r="F816" i="13"/>
  <c r="G817" i="13"/>
  <c r="I818" i="13"/>
  <c r="F824" i="13"/>
  <c r="G825" i="13"/>
  <c r="I826" i="13"/>
  <c r="F832" i="13"/>
  <c r="G833" i="13"/>
  <c r="I834" i="13"/>
  <c r="F840" i="13"/>
  <c r="G841" i="13"/>
  <c r="I842" i="13"/>
  <c r="F848" i="13"/>
  <c r="G849" i="13"/>
  <c r="I850" i="13"/>
  <c r="F856" i="13"/>
  <c r="G857" i="13"/>
  <c r="I858" i="13"/>
  <c r="F864" i="13"/>
  <c r="G865" i="13"/>
  <c r="I866" i="13"/>
  <c r="F872" i="13"/>
  <c r="G873" i="13"/>
  <c r="I874" i="13"/>
  <c r="F880" i="13"/>
  <c r="G881" i="13"/>
  <c r="I882" i="13"/>
  <c r="F888" i="13"/>
  <c r="G889" i="13"/>
  <c r="I890" i="13"/>
  <c r="F896" i="13"/>
  <c r="G897" i="13"/>
  <c r="I898" i="13"/>
  <c r="F904" i="13"/>
  <c r="G905" i="13"/>
  <c r="I906" i="13"/>
  <c r="F912" i="13"/>
  <c r="G913" i="13"/>
  <c r="I914" i="13"/>
  <c r="F920" i="13"/>
  <c r="G921" i="13"/>
  <c r="I922" i="13"/>
  <c r="F928" i="13"/>
  <c r="G929" i="13"/>
  <c r="I930" i="13"/>
  <c r="F936" i="13"/>
  <c r="G937" i="13"/>
  <c r="I938" i="13"/>
  <c r="F944" i="13"/>
  <c r="G945" i="13"/>
  <c r="I946" i="13"/>
  <c r="F952" i="13"/>
  <c r="G953" i="13"/>
  <c r="I954" i="13"/>
  <c r="F960" i="13"/>
  <c r="G961" i="13"/>
  <c r="I962" i="13"/>
  <c r="F968" i="13"/>
  <c r="G969" i="13"/>
  <c r="I970" i="13"/>
  <c r="F976" i="13"/>
  <c r="G977" i="13"/>
  <c r="I978" i="13"/>
  <c r="F984" i="13"/>
  <c r="G985" i="13"/>
  <c r="I986" i="13"/>
  <c r="F992" i="13"/>
  <c r="G993" i="13"/>
  <c r="I994" i="13"/>
  <c r="F1000" i="13"/>
  <c r="G1001" i="13"/>
  <c r="I1002" i="13"/>
  <c r="F1008" i="13"/>
  <c r="G1009" i="13"/>
  <c r="I1010" i="13"/>
  <c r="F1016" i="13"/>
  <c r="G1017" i="13"/>
  <c r="I1018" i="13"/>
  <c r="F1024" i="13"/>
  <c r="G1025" i="13"/>
  <c r="I1026" i="13"/>
  <c r="F1032" i="13"/>
  <c r="G1033" i="13"/>
  <c r="I1034" i="13"/>
  <c r="G1038" i="13"/>
  <c r="H1050" i="13"/>
  <c r="I1050" i="13"/>
  <c r="F1050" i="13"/>
  <c r="H1057" i="13"/>
  <c r="G1057" i="13"/>
  <c r="G1058" i="13"/>
  <c r="G1064" i="13"/>
  <c r="H1074" i="13"/>
  <c r="I1074" i="13"/>
  <c r="F1074" i="13"/>
  <c r="G1078" i="13"/>
  <c r="H1080" i="13"/>
  <c r="G1080" i="13"/>
  <c r="F1080" i="13"/>
  <c r="I1080" i="13"/>
  <c r="H1102" i="13"/>
  <c r="I1102" i="13"/>
  <c r="F1102" i="13"/>
  <c r="G1122" i="13"/>
  <c r="G1142" i="13"/>
  <c r="H1144" i="13"/>
  <c r="G1144" i="13"/>
  <c r="F1144" i="13"/>
  <c r="I1144" i="13"/>
  <c r="H1146" i="13"/>
  <c r="I1146" i="13"/>
  <c r="F1146" i="13"/>
  <c r="H1036" i="13"/>
  <c r="I1036" i="13"/>
  <c r="H1040" i="13"/>
  <c r="F1040" i="13"/>
  <c r="I1040" i="13"/>
  <c r="H1068" i="13"/>
  <c r="I1068" i="13"/>
  <c r="F1068" i="13"/>
  <c r="H1082" i="13"/>
  <c r="I1082" i="13"/>
  <c r="F1082" i="13"/>
  <c r="H1088" i="13"/>
  <c r="G1088" i="13"/>
  <c r="F1088" i="13"/>
  <c r="I1088" i="13"/>
  <c r="H1110" i="13"/>
  <c r="I1110" i="13"/>
  <c r="F1110" i="13"/>
  <c r="H1152" i="13"/>
  <c r="G1152" i="13"/>
  <c r="F1152" i="13"/>
  <c r="I1152" i="13"/>
  <c r="F1150" i="13"/>
  <c r="F1158" i="13"/>
  <c r="I1160" i="13"/>
  <c r="F1166" i="13"/>
  <c r="I1168" i="13"/>
  <c r="F1174" i="13"/>
  <c r="I1176" i="13"/>
  <c r="F1182" i="13"/>
  <c r="I1184" i="13"/>
  <c r="F1190" i="13"/>
  <c r="I1192" i="13"/>
  <c r="F1198" i="13"/>
  <c r="I1200" i="13"/>
  <c r="F1206" i="13"/>
  <c r="I1208" i="13"/>
  <c r="F1214" i="13"/>
  <c r="I1216" i="13"/>
  <c r="F1222" i="13"/>
  <c r="I1224" i="13"/>
  <c r="F1230" i="13"/>
  <c r="I1232" i="13"/>
  <c r="F1238" i="13"/>
  <c r="I1240" i="13"/>
  <c r="F1246" i="13"/>
  <c r="I1248" i="13"/>
  <c r="F1254" i="13"/>
  <c r="I1256" i="13"/>
  <c r="F1262" i="13"/>
  <c r="I1264" i="13"/>
  <c r="F1270" i="13"/>
  <c r="I1272" i="13"/>
  <c r="F1278" i="13"/>
  <c r="I1280" i="13"/>
  <c r="F1286" i="13"/>
  <c r="I1288" i="13"/>
  <c r="F1294" i="13"/>
  <c r="I1296" i="13"/>
  <c r="F1302" i="13"/>
  <c r="I1304" i="13"/>
  <c r="F1310" i="13"/>
  <c r="I1312" i="13"/>
  <c r="F1318" i="13"/>
  <c r="I1320" i="13"/>
  <c r="F1326" i="13"/>
  <c r="I1328" i="13"/>
  <c r="G1368" i="13"/>
  <c r="H1368" i="13"/>
  <c r="I1368" i="13"/>
  <c r="G1374" i="13"/>
  <c r="H1374" i="13"/>
  <c r="I1374" i="13"/>
  <c r="G1402" i="13"/>
  <c r="I1402" i="13"/>
  <c r="F1402" i="13"/>
  <c r="H1402" i="13"/>
  <c r="G1341" i="13"/>
  <c r="F1341" i="13"/>
  <c r="G1349" i="13"/>
  <c r="F1349" i="13"/>
  <c r="G1352" i="13"/>
  <c r="I1352" i="13"/>
  <c r="G1365" i="13"/>
  <c r="F1365" i="13"/>
  <c r="G1394" i="13"/>
  <c r="I1394" i="13"/>
  <c r="F1394" i="13"/>
  <c r="H1394" i="13"/>
  <c r="F1076" i="13"/>
  <c r="F1084" i="13"/>
  <c r="F1092" i="13"/>
  <c r="I1150" i="13"/>
  <c r="I1158" i="13"/>
  <c r="I1166" i="13"/>
  <c r="I1174" i="13"/>
  <c r="I1182" i="13"/>
  <c r="I1190" i="13"/>
  <c r="I1198" i="13"/>
  <c r="I1206" i="13"/>
  <c r="I1214" i="13"/>
  <c r="I1222" i="13"/>
  <c r="I1230" i="13"/>
  <c r="I1238" i="13"/>
  <c r="I1246" i="13"/>
  <c r="I1254" i="13"/>
  <c r="I1262" i="13"/>
  <c r="I1270" i="13"/>
  <c r="I1278" i="13"/>
  <c r="I1286" i="13"/>
  <c r="I1294" i="13"/>
  <c r="I1302" i="13"/>
  <c r="I1310" i="13"/>
  <c r="I1318" i="13"/>
  <c r="I1326" i="13"/>
  <c r="G1356" i="13"/>
  <c r="I1356" i="13"/>
  <c r="G1386" i="13"/>
  <c r="I1386" i="13"/>
  <c r="F1386" i="13"/>
  <c r="H1386" i="13"/>
  <c r="G1344" i="13"/>
  <c r="I1344" i="13"/>
  <c r="G1361" i="13"/>
  <c r="I1361" i="13"/>
  <c r="F1361" i="13"/>
  <c r="G1378" i="13"/>
  <c r="I1378" i="13"/>
  <c r="F1378" i="13"/>
  <c r="H1378" i="13"/>
  <c r="G1043" i="13"/>
  <c r="G1051" i="13"/>
  <c r="G1059" i="13"/>
  <c r="G1067" i="13"/>
  <c r="G1075" i="13"/>
  <c r="I1076" i="13"/>
  <c r="G1083" i="13"/>
  <c r="I1084" i="13"/>
  <c r="G1091" i="13"/>
  <c r="I1092" i="13"/>
  <c r="G1099" i="13"/>
  <c r="I1100" i="13"/>
  <c r="G1107" i="13"/>
  <c r="I1108" i="13"/>
  <c r="G1115" i="13"/>
  <c r="I1116" i="13"/>
  <c r="G1123" i="13"/>
  <c r="I1124" i="13"/>
  <c r="G1131" i="13"/>
  <c r="I1132" i="13"/>
  <c r="G1139" i="13"/>
  <c r="I1140" i="13"/>
  <c r="G1147" i="13"/>
  <c r="I1148" i="13"/>
  <c r="F1154" i="13"/>
  <c r="G1155" i="13"/>
  <c r="I1156" i="13"/>
  <c r="F1162" i="13"/>
  <c r="G1163" i="13"/>
  <c r="I1164" i="13"/>
  <c r="F1170" i="13"/>
  <c r="G1171" i="13"/>
  <c r="I1172" i="13"/>
  <c r="F1178" i="13"/>
  <c r="G1179" i="13"/>
  <c r="I1180" i="13"/>
  <c r="F1186" i="13"/>
  <c r="G1187" i="13"/>
  <c r="I1188" i="13"/>
  <c r="F1194" i="13"/>
  <c r="G1195" i="13"/>
  <c r="I1196" i="13"/>
  <c r="F1202" i="13"/>
  <c r="G1203" i="13"/>
  <c r="I1204" i="13"/>
  <c r="F1210" i="13"/>
  <c r="G1211" i="13"/>
  <c r="I1212" i="13"/>
  <c r="F1218" i="13"/>
  <c r="G1219" i="13"/>
  <c r="I1220" i="13"/>
  <c r="F1226" i="13"/>
  <c r="G1227" i="13"/>
  <c r="I1228" i="13"/>
  <c r="F1234" i="13"/>
  <c r="G1235" i="13"/>
  <c r="I1236" i="13"/>
  <c r="F1242" i="13"/>
  <c r="G1243" i="13"/>
  <c r="I1244" i="13"/>
  <c r="F1250" i="13"/>
  <c r="G1251" i="13"/>
  <c r="I1252" i="13"/>
  <c r="F1258" i="13"/>
  <c r="G1259" i="13"/>
  <c r="I1260" i="13"/>
  <c r="F1266" i="13"/>
  <c r="G1267" i="13"/>
  <c r="I1268" i="13"/>
  <c r="F1274" i="13"/>
  <c r="G1275" i="13"/>
  <c r="I1276" i="13"/>
  <c r="F1282" i="13"/>
  <c r="G1283" i="13"/>
  <c r="I1284" i="13"/>
  <c r="F1290" i="13"/>
  <c r="G1291" i="13"/>
  <c r="I1292" i="13"/>
  <c r="F1298" i="13"/>
  <c r="G1299" i="13"/>
  <c r="I1300" i="13"/>
  <c r="F1306" i="13"/>
  <c r="G1307" i="13"/>
  <c r="I1308" i="13"/>
  <c r="F1314" i="13"/>
  <c r="G1315" i="13"/>
  <c r="I1316" i="13"/>
  <c r="F1322" i="13"/>
  <c r="G1323" i="13"/>
  <c r="I1324" i="13"/>
  <c r="F1330" i="13"/>
  <c r="G1331" i="13"/>
  <c r="H1337" i="13"/>
  <c r="G1340" i="13"/>
  <c r="I1340" i="13"/>
  <c r="H1341" i="13"/>
  <c r="H1345" i="13"/>
  <c r="G1348" i="13"/>
  <c r="I1348" i="13"/>
  <c r="I1349" i="13"/>
  <c r="F1352" i="13"/>
  <c r="F1356" i="13"/>
  <c r="G1358" i="13"/>
  <c r="H1358" i="13"/>
  <c r="F1358" i="13"/>
  <c r="I1365" i="13"/>
  <c r="G1154" i="13"/>
  <c r="G1162" i="13"/>
  <c r="G1170" i="13"/>
  <c r="G1178" i="13"/>
  <c r="G1186" i="13"/>
  <c r="G1194" i="13"/>
  <c r="G1202" i="13"/>
  <c r="G1210" i="13"/>
  <c r="G1218" i="13"/>
  <c r="G1226" i="13"/>
  <c r="G1234" i="13"/>
  <c r="G1242" i="13"/>
  <c r="G1250" i="13"/>
  <c r="G1258" i="13"/>
  <c r="G1266" i="13"/>
  <c r="G1274" i="13"/>
  <c r="G1282" i="13"/>
  <c r="G1290" i="13"/>
  <c r="G1298" i="13"/>
  <c r="G1306" i="13"/>
  <c r="G1314" i="13"/>
  <c r="G1322" i="13"/>
  <c r="G1330" i="13"/>
  <c r="I1337" i="13"/>
  <c r="I1341" i="13"/>
  <c r="I1345" i="13"/>
  <c r="H1352" i="13"/>
  <c r="H1361" i="13"/>
  <c r="G1369" i="13"/>
  <c r="I1369" i="13"/>
  <c r="F1369" i="13"/>
  <c r="G1372" i="13"/>
  <c r="I1372" i="13"/>
  <c r="F1372" i="13"/>
  <c r="G1398" i="13"/>
  <c r="H1398" i="13"/>
  <c r="F1398" i="13"/>
  <c r="I1398" i="13"/>
  <c r="G1065" i="13"/>
  <c r="G1073" i="13"/>
  <c r="G1081" i="13"/>
  <c r="G1089" i="13"/>
  <c r="G1097" i="13"/>
  <c r="G1105" i="13"/>
  <c r="G1113" i="13"/>
  <c r="G1121" i="13"/>
  <c r="G1129" i="13"/>
  <c r="G1137" i="13"/>
  <c r="G1145" i="13"/>
  <c r="G1153" i="13"/>
  <c r="I1154" i="13"/>
  <c r="F1160" i="13"/>
  <c r="G1161" i="13"/>
  <c r="I1162" i="13"/>
  <c r="F1168" i="13"/>
  <c r="G1169" i="13"/>
  <c r="I1170" i="13"/>
  <c r="F1176" i="13"/>
  <c r="G1177" i="13"/>
  <c r="I1178" i="13"/>
  <c r="F1184" i="13"/>
  <c r="G1185" i="13"/>
  <c r="I1186" i="13"/>
  <c r="F1192" i="13"/>
  <c r="G1193" i="13"/>
  <c r="I1194" i="13"/>
  <c r="F1200" i="13"/>
  <c r="G1201" i="13"/>
  <c r="I1202" i="13"/>
  <c r="F1208" i="13"/>
  <c r="G1209" i="13"/>
  <c r="I1210" i="13"/>
  <c r="F1216" i="13"/>
  <c r="G1217" i="13"/>
  <c r="I1218" i="13"/>
  <c r="F1224" i="13"/>
  <c r="G1225" i="13"/>
  <c r="I1226" i="13"/>
  <c r="F1232" i="13"/>
  <c r="G1233" i="13"/>
  <c r="I1234" i="13"/>
  <c r="F1240" i="13"/>
  <c r="G1241" i="13"/>
  <c r="I1242" i="13"/>
  <c r="F1248" i="13"/>
  <c r="G1249" i="13"/>
  <c r="I1250" i="13"/>
  <c r="F1256" i="13"/>
  <c r="G1257" i="13"/>
  <c r="I1258" i="13"/>
  <c r="F1264" i="13"/>
  <c r="G1265" i="13"/>
  <c r="I1266" i="13"/>
  <c r="F1272" i="13"/>
  <c r="G1273" i="13"/>
  <c r="I1274" i="13"/>
  <c r="F1280" i="13"/>
  <c r="G1281" i="13"/>
  <c r="I1282" i="13"/>
  <c r="F1288" i="13"/>
  <c r="G1289" i="13"/>
  <c r="I1290" i="13"/>
  <c r="F1296" i="13"/>
  <c r="G1297" i="13"/>
  <c r="I1298" i="13"/>
  <c r="F1304" i="13"/>
  <c r="G1305" i="13"/>
  <c r="I1306" i="13"/>
  <c r="F1312" i="13"/>
  <c r="G1313" i="13"/>
  <c r="I1314" i="13"/>
  <c r="F1320" i="13"/>
  <c r="G1321" i="13"/>
  <c r="I1322" i="13"/>
  <c r="F1328" i="13"/>
  <c r="G1329" i="13"/>
  <c r="I1330" i="13"/>
  <c r="H1336" i="13"/>
  <c r="G1339" i="13"/>
  <c r="H1339" i="13"/>
  <c r="F1344" i="13"/>
  <c r="G1350" i="13"/>
  <c r="H1350" i="13"/>
  <c r="F1350" i="13"/>
  <c r="G1360" i="13"/>
  <c r="H1360" i="13"/>
  <c r="I1360" i="13"/>
  <c r="G1390" i="13"/>
  <c r="H1390" i="13"/>
  <c r="F1390" i="13"/>
  <c r="I1390" i="13"/>
  <c r="I1097" i="13"/>
  <c r="I1105" i="13"/>
  <c r="I1113" i="13"/>
  <c r="I1121" i="13"/>
  <c r="I1129" i="13"/>
  <c r="I1137" i="13"/>
  <c r="I1145" i="13"/>
  <c r="I1153" i="13"/>
  <c r="G1160" i="13"/>
  <c r="I1161" i="13"/>
  <c r="G1168" i="13"/>
  <c r="I1169" i="13"/>
  <c r="G1176" i="13"/>
  <c r="I1177" i="13"/>
  <c r="G1184" i="13"/>
  <c r="I1185" i="13"/>
  <c r="G1192" i="13"/>
  <c r="I1193" i="13"/>
  <c r="G1200" i="13"/>
  <c r="I1201" i="13"/>
  <c r="G1208" i="13"/>
  <c r="I1209" i="13"/>
  <c r="G1216" i="13"/>
  <c r="I1217" i="13"/>
  <c r="G1224" i="13"/>
  <c r="I1225" i="13"/>
  <c r="G1232" i="13"/>
  <c r="I1233" i="13"/>
  <c r="G1240" i="13"/>
  <c r="I1241" i="13"/>
  <c r="G1248" i="13"/>
  <c r="I1249" i="13"/>
  <c r="G1256" i="13"/>
  <c r="I1257" i="13"/>
  <c r="G1264" i="13"/>
  <c r="I1265" i="13"/>
  <c r="G1272" i="13"/>
  <c r="I1273" i="13"/>
  <c r="G1280" i="13"/>
  <c r="I1281" i="13"/>
  <c r="G1288" i="13"/>
  <c r="I1289" i="13"/>
  <c r="G1296" i="13"/>
  <c r="I1297" i="13"/>
  <c r="G1304" i="13"/>
  <c r="I1305" i="13"/>
  <c r="G1312" i="13"/>
  <c r="I1313" i="13"/>
  <c r="G1320" i="13"/>
  <c r="I1321" i="13"/>
  <c r="G1328" i="13"/>
  <c r="I1329" i="13"/>
  <c r="I1336" i="13"/>
  <c r="G1342" i="13"/>
  <c r="H1342" i="13"/>
  <c r="H1344" i="13"/>
  <c r="G1357" i="13"/>
  <c r="F1357" i="13"/>
  <c r="H1369" i="13"/>
  <c r="H1372" i="13"/>
  <c r="G1382" i="13"/>
  <c r="H1382" i="13"/>
  <c r="F1382" i="13"/>
  <c r="I1382" i="13"/>
  <c r="F1366" i="13"/>
  <c r="G1371" i="13"/>
  <c r="H1371" i="13"/>
  <c r="G1376" i="13"/>
  <c r="F1376" i="13"/>
  <c r="F1377" i="13"/>
  <c r="G1379" i="13"/>
  <c r="H1379" i="13"/>
  <c r="G1384" i="13"/>
  <c r="F1384" i="13"/>
  <c r="F1385" i="13"/>
  <c r="G1387" i="13"/>
  <c r="H1387" i="13"/>
  <c r="G1392" i="13"/>
  <c r="F1392" i="13"/>
  <c r="F1393" i="13"/>
  <c r="G1395" i="13"/>
  <c r="H1395" i="13"/>
  <c r="G1400" i="13"/>
  <c r="F1400" i="13"/>
  <c r="F1401" i="13"/>
  <c r="G1403" i="13"/>
  <c r="H1403" i="13"/>
  <c r="I1406" i="13"/>
  <c r="G1408" i="13"/>
  <c r="F1408" i="13"/>
  <c r="F1409" i="13"/>
  <c r="G1411" i="13"/>
  <c r="H1411" i="13"/>
  <c r="I1414" i="13"/>
  <c r="G1416" i="13"/>
  <c r="F1416" i="13"/>
  <c r="F1417" i="13"/>
  <c r="G1419" i="13"/>
  <c r="H1419" i="13"/>
  <c r="I1422" i="13"/>
  <c r="G1424" i="13"/>
  <c r="F1424" i="13"/>
  <c r="F1425" i="13"/>
  <c r="G1427" i="13"/>
  <c r="H1427" i="13"/>
  <c r="I1430" i="13"/>
  <c r="G1432" i="13"/>
  <c r="F1432" i="13"/>
  <c r="F1433" i="13"/>
  <c r="G1435" i="13"/>
  <c r="H1435" i="13"/>
  <c r="F1436" i="13"/>
  <c r="G1446" i="13"/>
  <c r="H1446" i="13"/>
  <c r="G1457" i="13"/>
  <c r="H1457" i="13"/>
  <c r="G1460" i="13"/>
  <c r="I1460" i="13"/>
  <c r="G1464" i="13"/>
  <c r="F1464" i="13"/>
  <c r="F1465" i="13"/>
  <c r="G1467" i="13"/>
  <c r="H1467" i="13"/>
  <c r="F1468" i="13"/>
  <c r="F1505" i="13"/>
  <c r="G1518" i="13"/>
  <c r="H1518" i="13"/>
  <c r="F1518" i="13"/>
  <c r="I1335" i="13"/>
  <c r="I1343" i="13"/>
  <c r="I1351" i="13"/>
  <c r="I1359" i="13"/>
  <c r="H1366" i="13"/>
  <c r="I1367" i="13"/>
  <c r="G1476" i="13"/>
  <c r="H1476" i="13"/>
  <c r="I1476" i="13"/>
  <c r="G1438" i="13"/>
  <c r="H1438" i="13"/>
  <c r="G1449" i="13"/>
  <c r="H1449" i="13"/>
  <c r="G1452" i="13"/>
  <c r="I1452" i="13"/>
  <c r="G1456" i="13"/>
  <c r="F1456" i="13"/>
  <c r="G1459" i="13"/>
  <c r="H1459" i="13"/>
  <c r="G1470" i="13"/>
  <c r="H1470" i="13"/>
  <c r="G1484" i="13"/>
  <c r="H1484" i="13"/>
  <c r="I1484" i="13"/>
  <c r="G1410" i="13"/>
  <c r="I1410" i="13"/>
  <c r="F1410" i="13"/>
  <c r="G1418" i="13"/>
  <c r="I1418" i="13"/>
  <c r="F1418" i="13"/>
  <c r="G1426" i="13"/>
  <c r="I1426" i="13"/>
  <c r="F1426" i="13"/>
  <c r="G1434" i="13"/>
  <c r="I1434" i="13"/>
  <c r="F1434" i="13"/>
  <c r="G1473" i="13"/>
  <c r="H1473" i="13"/>
  <c r="G1478" i="13"/>
  <c r="H1478" i="13"/>
  <c r="F1478" i="13"/>
  <c r="G1481" i="13"/>
  <c r="H1481" i="13"/>
  <c r="G1492" i="13"/>
  <c r="H1492" i="13"/>
  <c r="I1492" i="13"/>
  <c r="H1347" i="13"/>
  <c r="H1355" i="13"/>
  <c r="H1363" i="13"/>
  <c r="I1364" i="13"/>
  <c r="I1371" i="13"/>
  <c r="I1376" i="13"/>
  <c r="I1379" i="13"/>
  <c r="G1441" i="13"/>
  <c r="H1441" i="13"/>
  <c r="G1444" i="13"/>
  <c r="I1444" i="13"/>
  <c r="G1448" i="13"/>
  <c r="F1448" i="13"/>
  <c r="F1449" i="13"/>
  <c r="G1451" i="13"/>
  <c r="H1451" i="13"/>
  <c r="F1452" i="13"/>
  <c r="G1462" i="13"/>
  <c r="H1462" i="13"/>
  <c r="F1484" i="13"/>
  <c r="G1486" i="13"/>
  <c r="H1486" i="13"/>
  <c r="F1486" i="13"/>
  <c r="G1489" i="13"/>
  <c r="H1489" i="13"/>
  <c r="G1500" i="13"/>
  <c r="H1500" i="13"/>
  <c r="I1500" i="13"/>
  <c r="F1438" i="13"/>
  <c r="I1449" i="13"/>
  <c r="H1452" i="13"/>
  <c r="H1456" i="13"/>
  <c r="F1459" i="13"/>
  <c r="F1470" i="13"/>
  <c r="F1473" i="13"/>
  <c r="F1481" i="13"/>
  <c r="F1492" i="13"/>
  <c r="G1494" i="13"/>
  <c r="H1494" i="13"/>
  <c r="F1494" i="13"/>
  <c r="G1497" i="13"/>
  <c r="H1497" i="13"/>
  <c r="G1508" i="13"/>
  <c r="H1508" i="13"/>
  <c r="I1508" i="13"/>
  <c r="G1377" i="13"/>
  <c r="H1377" i="13"/>
  <c r="G1380" i="13"/>
  <c r="I1380" i="13"/>
  <c r="G1385" i="13"/>
  <c r="H1385" i="13"/>
  <c r="G1388" i="13"/>
  <c r="I1388" i="13"/>
  <c r="G1393" i="13"/>
  <c r="H1393" i="13"/>
  <c r="G1396" i="13"/>
  <c r="I1396" i="13"/>
  <c r="G1401" i="13"/>
  <c r="H1401" i="13"/>
  <c r="G1404" i="13"/>
  <c r="I1404" i="13"/>
  <c r="F1406" i="13"/>
  <c r="G1409" i="13"/>
  <c r="H1409" i="13"/>
  <c r="H1410" i="13"/>
  <c r="G1412" i="13"/>
  <c r="I1412" i="13"/>
  <c r="F1414" i="13"/>
  <c r="G1417" i="13"/>
  <c r="H1417" i="13"/>
  <c r="H1418" i="13"/>
  <c r="G1420" i="13"/>
  <c r="I1420" i="13"/>
  <c r="F1422" i="13"/>
  <c r="G1425" i="13"/>
  <c r="H1425" i="13"/>
  <c r="H1426" i="13"/>
  <c r="G1428" i="13"/>
  <c r="I1428" i="13"/>
  <c r="F1430" i="13"/>
  <c r="G1433" i="13"/>
  <c r="H1433" i="13"/>
  <c r="H1434" i="13"/>
  <c r="G1436" i="13"/>
  <c r="I1436" i="13"/>
  <c r="I1438" i="13"/>
  <c r="G1440" i="13"/>
  <c r="F1440" i="13"/>
  <c r="F1441" i="13"/>
  <c r="G1443" i="13"/>
  <c r="H1443" i="13"/>
  <c r="G1454" i="13"/>
  <c r="H1454" i="13"/>
  <c r="I1456" i="13"/>
  <c r="I1459" i="13"/>
  <c r="G1465" i="13"/>
  <c r="H1465" i="13"/>
  <c r="G1468" i="13"/>
  <c r="I1468" i="13"/>
  <c r="I1470" i="13"/>
  <c r="I1473" i="13"/>
  <c r="I1478" i="13"/>
  <c r="I1481" i="13"/>
  <c r="F1489" i="13"/>
  <c r="F1500" i="13"/>
  <c r="G1502" i="13"/>
  <c r="H1502" i="13"/>
  <c r="F1502" i="13"/>
  <c r="G1505" i="13"/>
  <c r="H1505" i="13"/>
  <c r="G1516" i="13"/>
  <c r="H1516" i="13"/>
  <c r="I1516" i="13"/>
  <c r="H1406" i="13"/>
  <c r="H1414" i="13"/>
  <c r="H1422" i="13"/>
  <c r="H1430" i="13"/>
  <c r="I1441" i="13"/>
  <c r="H1444" i="13"/>
  <c r="H1448" i="13"/>
  <c r="F1451" i="13"/>
  <c r="F1462" i="13"/>
  <c r="I1486" i="13"/>
  <c r="I1489" i="13"/>
  <c r="G1510" i="13"/>
  <c r="H1510" i="13"/>
  <c r="F1510" i="13"/>
  <c r="G1513" i="13"/>
  <c r="H1513" i="13"/>
  <c r="F1442" i="13"/>
  <c r="F1450" i="13"/>
  <c r="F1458" i="13"/>
  <c r="F1466" i="13"/>
  <c r="F1474" i="13"/>
  <c r="H1475" i="13"/>
  <c r="F1482" i="13"/>
  <c r="H1483" i="13"/>
  <c r="F1490" i="13"/>
  <c r="H1491" i="13"/>
  <c r="F1498" i="13"/>
  <c r="H1499" i="13"/>
  <c r="F1506" i="13"/>
  <c r="H1507" i="13"/>
  <c r="F1514" i="13"/>
  <c r="H1515" i="13"/>
  <c r="F1522" i="13"/>
  <c r="H1523" i="13"/>
  <c r="I1524" i="13"/>
  <c r="F1530" i="13"/>
  <c r="H1531" i="13"/>
  <c r="I1532" i="13"/>
  <c r="F1538" i="13"/>
  <c r="H1539" i="13"/>
  <c r="I1540" i="13"/>
  <c r="F1546" i="13"/>
  <c r="H1547" i="13"/>
  <c r="I1548" i="13"/>
  <c r="F1554" i="13"/>
  <c r="H1555" i="13"/>
  <c r="I1556" i="13"/>
  <c r="G1558" i="13"/>
  <c r="F1558" i="13"/>
  <c r="H1565" i="13"/>
  <c r="G1567" i="13"/>
  <c r="H1567" i="13"/>
  <c r="F1567" i="13"/>
  <c r="H1573" i="13"/>
  <c r="G1575" i="13"/>
  <c r="H1575" i="13"/>
  <c r="F1575" i="13"/>
  <c r="H1581" i="13"/>
  <c r="G1583" i="13"/>
  <c r="H1583" i="13"/>
  <c r="F1583" i="13"/>
  <c r="H1589" i="13"/>
  <c r="G1591" i="13"/>
  <c r="H1591" i="13"/>
  <c r="F1591" i="13"/>
  <c r="H1597" i="13"/>
  <c r="G1599" i="13"/>
  <c r="H1599" i="13"/>
  <c r="F1599" i="13"/>
  <c r="F1610" i="13"/>
  <c r="G1630" i="13"/>
  <c r="F1630" i="13"/>
  <c r="I1630" i="13"/>
  <c r="H1634" i="13"/>
  <c r="G1637" i="13"/>
  <c r="H1637" i="13"/>
  <c r="G1656" i="13"/>
  <c r="I1656" i="13"/>
  <c r="H1656" i="13"/>
  <c r="I1658" i="13"/>
  <c r="G1663" i="13"/>
  <c r="H1663" i="13"/>
  <c r="F1663" i="13"/>
  <c r="F1674" i="13"/>
  <c r="G1704" i="13"/>
  <c r="I1704" i="13"/>
  <c r="H1704" i="13"/>
  <c r="G1719" i="13"/>
  <c r="I1719" i="13"/>
  <c r="H1719" i="13"/>
  <c r="F1719" i="13"/>
  <c r="G1736" i="13"/>
  <c r="I1736" i="13"/>
  <c r="H1736" i="13"/>
  <c r="G1751" i="13"/>
  <c r="I1751" i="13"/>
  <c r="H1751" i="13"/>
  <c r="F1751" i="13"/>
  <c r="G1768" i="13"/>
  <c r="I1768" i="13"/>
  <c r="H1768" i="13"/>
  <c r="G1783" i="13"/>
  <c r="I1783" i="13"/>
  <c r="H1783" i="13"/>
  <c r="F1783" i="13"/>
  <c r="G1800" i="13"/>
  <c r="I1800" i="13"/>
  <c r="H1800" i="13"/>
  <c r="G1813" i="13"/>
  <c r="F1813" i="13"/>
  <c r="I1813" i="13"/>
  <c r="H1813" i="13"/>
  <c r="G1821" i="13"/>
  <c r="F1821" i="13"/>
  <c r="I1821" i="13"/>
  <c r="H1821" i="13"/>
  <c r="F1529" i="13"/>
  <c r="F1537" i="13"/>
  <c r="F1545" i="13"/>
  <c r="F1553" i="13"/>
  <c r="F1559" i="13"/>
  <c r="G1606" i="13"/>
  <c r="F1606" i="13"/>
  <c r="I1606" i="13"/>
  <c r="G1613" i="13"/>
  <c r="H1613" i="13"/>
  <c r="G1632" i="13"/>
  <c r="I1632" i="13"/>
  <c r="H1632" i="13"/>
  <c r="G1639" i="13"/>
  <c r="H1639" i="13"/>
  <c r="F1639" i="13"/>
  <c r="F1661" i="13"/>
  <c r="G1670" i="13"/>
  <c r="F1670" i="13"/>
  <c r="I1670" i="13"/>
  <c r="G1677" i="13"/>
  <c r="H1677" i="13"/>
  <c r="G1702" i="13"/>
  <c r="H1702" i="13"/>
  <c r="F1702" i="13"/>
  <c r="I1702" i="13"/>
  <c r="G1717" i="13"/>
  <c r="F1717" i="13"/>
  <c r="H1717" i="13"/>
  <c r="G1734" i="13"/>
  <c r="H1734" i="13"/>
  <c r="F1734" i="13"/>
  <c r="I1734" i="13"/>
  <c r="G1749" i="13"/>
  <c r="F1749" i="13"/>
  <c r="H1749" i="13"/>
  <c r="G1766" i="13"/>
  <c r="H1766" i="13"/>
  <c r="F1766" i="13"/>
  <c r="I1766" i="13"/>
  <c r="G1781" i="13"/>
  <c r="F1781" i="13"/>
  <c r="H1781" i="13"/>
  <c r="G1798" i="13"/>
  <c r="H1798" i="13"/>
  <c r="F1798" i="13"/>
  <c r="I1798" i="13"/>
  <c r="G1827" i="13"/>
  <c r="F1827" i="13"/>
  <c r="H1827" i="13"/>
  <c r="I1827" i="13"/>
  <c r="I1442" i="13"/>
  <c r="I1450" i="13"/>
  <c r="I1458" i="13"/>
  <c r="I1466" i="13"/>
  <c r="F1472" i="13"/>
  <c r="I1474" i="13"/>
  <c r="F1480" i="13"/>
  <c r="I1482" i="13"/>
  <c r="F1488" i="13"/>
  <c r="I1490" i="13"/>
  <c r="F1496" i="13"/>
  <c r="I1498" i="13"/>
  <c r="F1504" i="13"/>
  <c r="I1506" i="13"/>
  <c r="F1512" i="13"/>
  <c r="I1514" i="13"/>
  <c r="F1520" i="13"/>
  <c r="H1521" i="13"/>
  <c r="I1522" i="13"/>
  <c r="F1528" i="13"/>
  <c r="H1529" i="13"/>
  <c r="I1530" i="13"/>
  <c r="F1536" i="13"/>
  <c r="H1537" i="13"/>
  <c r="I1538" i="13"/>
  <c r="F1544" i="13"/>
  <c r="H1545" i="13"/>
  <c r="I1546" i="13"/>
  <c r="F1552" i="13"/>
  <c r="H1553" i="13"/>
  <c r="I1554" i="13"/>
  <c r="G1561" i="13"/>
  <c r="I1561" i="13"/>
  <c r="G1569" i="13"/>
  <c r="I1569" i="13"/>
  <c r="G1577" i="13"/>
  <c r="I1577" i="13"/>
  <c r="G1585" i="13"/>
  <c r="I1585" i="13"/>
  <c r="G1593" i="13"/>
  <c r="I1593" i="13"/>
  <c r="G1601" i="13"/>
  <c r="I1601" i="13"/>
  <c r="G1608" i="13"/>
  <c r="I1608" i="13"/>
  <c r="H1608" i="13"/>
  <c r="I1610" i="13"/>
  <c r="G1615" i="13"/>
  <c r="H1615" i="13"/>
  <c r="F1615" i="13"/>
  <c r="F1626" i="13"/>
  <c r="G1646" i="13"/>
  <c r="F1646" i="13"/>
  <c r="I1646" i="13"/>
  <c r="H1650" i="13"/>
  <c r="G1653" i="13"/>
  <c r="H1653" i="13"/>
  <c r="G1672" i="13"/>
  <c r="I1672" i="13"/>
  <c r="H1672" i="13"/>
  <c r="I1674" i="13"/>
  <c r="G1679" i="13"/>
  <c r="H1679" i="13"/>
  <c r="F1679" i="13"/>
  <c r="F1690" i="13"/>
  <c r="G1695" i="13"/>
  <c r="I1695" i="13"/>
  <c r="H1695" i="13"/>
  <c r="F1695" i="13"/>
  <c r="G1712" i="13"/>
  <c r="I1712" i="13"/>
  <c r="H1712" i="13"/>
  <c r="G1727" i="13"/>
  <c r="I1727" i="13"/>
  <c r="H1727" i="13"/>
  <c r="F1727" i="13"/>
  <c r="G1744" i="13"/>
  <c r="I1744" i="13"/>
  <c r="H1744" i="13"/>
  <c r="G1759" i="13"/>
  <c r="I1759" i="13"/>
  <c r="H1759" i="13"/>
  <c r="F1759" i="13"/>
  <c r="G1776" i="13"/>
  <c r="I1776" i="13"/>
  <c r="H1776" i="13"/>
  <c r="G1791" i="13"/>
  <c r="I1791" i="13"/>
  <c r="H1791" i="13"/>
  <c r="F1791" i="13"/>
  <c r="G1806" i="13"/>
  <c r="H1806" i="13"/>
  <c r="F1806" i="13"/>
  <c r="I1806" i="13"/>
  <c r="I1521" i="13"/>
  <c r="I1529" i="13"/>
  <c r="I1537" i="13"/>
  <c r="I1545" i="13"/>
  <c r="I1553" i="13"/>
  <c r="G1566" i="13"/>
  <c r="F1566" i="13"/>
  <c r="G1574" i="13"/>
  <c r="F1574" i="13"/>
  <c r="G1582" i="13"/>
  <c r="F1582" i="13"/>
  <c r="G1590" i="13"/>
  <c r="F1590" i="13"/>
  <c r="G1598" i="13"/>
  <c r="F1598" i="13"/>
  <c r="H1606" i="13"/>
  <c r="F1613" i="13"/>
  <c r="G1622" i="13"/>
  <c r="F1622" i="13"/>
  <c r="I1622" i="13"/>
  <c r="H1626" i="13"/>
  <c r="G1629" i="13"/>
  <c r="H1629" i="13"/>
  <c r="G1648" i="13"/>
  <c r="I1648" i="13"/>
  <c r="H1648" i="13"/>
  <c r="G1655" i="13"/>
  <c r="H1655" i="13"/>
  <c r="F1655" i="13"/>
  <c r="H1670" i="13"/>
  <c r="F1677" i="13"/>
  <c r="G1686" i="13"/>
  <c r="F1686" i="13"/>
  <c r="I1686" i="13"/>
  <c r="H1690" i="13"/>
  <c r="G1693" i="13"/>
  <c r="F1693" i="13"/>
  <c r="H1693" i="13"/>
  <c r="G1710" i="13"/>
  <c r="H1710" i="13"/>
  <c r="F1710" i="13"/>
  <c r="I1710" i="13"/>
  <c r="G1725" i="13"/>
  <c r="F1725" i="13"/>
  <c r="H1725" i="13"/>
  <c r="G1742" i="13"/>
  <c r="H1742" i="13"/>
  <c r="F1742" i="13"/>
  <c r="I1742" i="13"/>
  <c r="G1757" i="13"/>
  <c r="F1757" i="13"/>
  <c r="H1757" i="13"/>
  <c r="G1774" i="13"/>
  <c r="H1774" i="13"/>
  <c r="F1774" i="13"/>
  <c r="I1774" i="13"/>
  <c r="G1789" i="13"/>
  <c r="F1789" i="13"/>
  <c r="H1789" i="13"/>
  <c r="G1831" i="13"/>
  <c r="F1831" i="13"/>
  <c r="H1831" i="13"/>
  <c r="I1831" i="13"/>
  <c r="I1472" i="13"/>
  <c r="I1480" i="13"/>
  <c r="I1488" i="13"/>
  <c r="I1496" i="13"/>
  <c r="I1504" i="13"/>
  <c r="I1512" i="13"/>
  <c r="I1520" i="13"/>
  <c r="F1526" i="13"/>
  <c r="I1528" i="13"/>
  <c r="F1534" i="13"/>
  <c r="I1536" i="13"/>
  <c r="F1542" i="13"/>
  <c r="I1544" i="13"/>
  <c r="F1550" i="13"/>
  <c r="I1552" i="13"/>
  <c r="G1560" i="13"/>
  <c r="I1560" i="13"/>
  <c r="G1605" i="13"/>
  <c r="H1605" i="13"/>
  <c r="I1613" i="13"/>
  <c r="G1624" i="13"/>
  <c r="I1624" i="13"/>
  <c r="H1624" i="13"/>
  <c r="I1626" i="13"/>
  <c r="G1631" i="13"/>
  <c r="H1631" i="13"/>
  <c r="F1631" i="13"/>
  <c r="F1632" i="13"/>
  <c r="I1639" i="13"/>
  <c r="F1642" i="13"/>
  <c r="F1653" i="13"/>
  <c r="G1662" i="13"/>
  <c r="F1662" i="13"/>
  <c r="I1662" i="13"/>
  <c r="G1669" i="13"/>
  <c r="H1669" i="13"/>
  <c r="I1677" i="13"/>
  <c r="G1688" i="13"/>
  <c r="I1688" i="13"/>
  <c r="H1688" i="13"/>
  <c r="I1690" i="13"/>
  <c r="G1703" i="13"/>
  <c r="I1703" i="13"/>
  <c r="H1703" i="13"/>
  <c r="F1703" i="13"/>
  <c r="G1720" i="13"/>
  <c r="I1720" i="13"/>
  <c r="H1720" i="13"/>
  <c r="G1735" i="13"/>
  <c r="I1735" i="13"/>
  <c r="H1735" i="13"/>
  <c r="F1735" i="13"/>
  <c r="G1752" i="13"/>
  <c r="I1752" i="13"/>
  <c r="H1752" i="13"/>
  <c r="G1767" i="13"/>
  <c r="I1767" i="13"/>
  <c r="H1767" i="13"/>
  <c r="F1767" i="13"/>
  <c r="G1784" i="13"/>
  <c r="I1784" i="13"/>
  <c r="H1784" i="13"/>
  <c r="G1799" i="13"/>
  <c r="I1799" i="13"/>
  <c r="H1799" i="13"/>
  <c r="F1799" i="13"/>
  <c r="H1526" i="13"/>
  <c r="H1534" i="13"/>
  <c r="H1542" i="13"/>
  <c r="H1550" i="13"/>
  <c r="H1566" i="13"/>
  <c r="G1568" i="13"/>
  <c r="I1568" i="13"/>
  <c r="H1568" i="13"/>
  <c r="H1574" i="13"/>
  <c r="G1576" i="13"/>
  <c r="I1576" i="13"/>
  <c r="H1576" i="13"/>
  <c r="H1582" i="13"/>
  <c r="G1584" i="13"/>
  <c r="I1584" i="13"/>
  <c r="H1584" i="13"/>
  <c r="H1590" i="13"/>
  <c r="G1592" i="13"/>
  <c r="I1592" i="13"/>
  <c r="H1592" i="13"/>
  <c r="H1598" i="13"/>
  <c r="G1600" i="13"/>
  <c r="I1600" i="13"/>
  <c r="H1600" i="13"/>
  <c r="G1607" i="13"/>
  <c r="H1607" i="13"/>
  <c r="F1607" i="13"/>
  <c r="H1622" i="13"/>
  <c r="F1629" i="13"/>
  <c r="G1638" i="13"/>
  <c r="F1638" i="13"/>
  <c r="I1638" i="13"/>
  <c r="H1642" i="13"/>
  <c r="G1645" i="13"/>
  <c r="H1645" i="13"/>
  <c r="G1664" i="13"/>
  <c r="I1664" i="13"/>
  <c r="H1664" i="13"/>
  <c r="G1671" i="13"/>
  <c r="H1671" i="13"/>
  <c r="F1671" i="13"/>
  <c r="H1686" i="13"/>
  <c r="I1693" i="13"/>
  <c r="G1701" i="13"/>
  <c r="F1701" i="13"/>
  <c r="H1701" i="13"/>
  <c r="G1718" i="13"/>
  <c r="H1718" i="13"/>
  <c r="F1718" i="13"/>
  <c r="I1718" i="13"/>
  <c r="I1725" i="13"/>
  <c r="G1733" i="13"/>
  <c r="F1733" i="13"/>
  <c r="H1733" i="13"/>
  <c r="F1744" i="13"/>
  <c r="G1750" i="13"/>
  <c r="H1750" i="13"/>
  <c r="F1750" i="13"/>
  <c r="I1750" i="13"/>
  <c r="I1757" i="13"/>
  <c r="G1765" i="13"/>
  <c r="F1765" i="13"/>
  <c r="H1765" i="13"/>
  <c r="F1776" i="13"/>
  <c r="G1782" i="13"/>
  <c r="H1782" i="13"/>
  <c r="F1782" i="13"/>
  <c r="I1782" i="13"/>
  <c r="I1789" i="13"/>
  <c r="G1797" i="13"/>
  <c r="F1797" i="13"/>
  <c r="H1797" i="13"/>
  <c r="G1807" i="13"/>
  <c r="I1807" i="13"/>
  <c r="H1807" i="13"/>
  <c r="F1807" i="13"/>
  <c r="G1835" i="13"/>
  <c r="F1835" i="13"/>
  <c r="H1835" i="13"/>
  <c r="I1835" i="13"/>
  <c r="F1524" i="13"/>
  <c r="I1526" i="13"/>
  <c r="F1532" i="13"/>
  <c r="I1534" i="13"/>
  <c r="F1540" i="13"/>
  <c r="I1542" i="13"/>
  <c r="F1548" i="13"/>
  <c r="I1550" i="13"/>
  <c r="F1556" i="13"/>
  <c r="G1559" i="13"/>
  <c r="H1559" i="13"/>
  <c r="I1598" i="13"/>
  <c r="G1614" i="13"/>
  <c r="F1614" i="13"/>
  <c r="I1614" i="13"/>
  <c r="G1621" i="13"/>
  <c r="H1621" i="13"/>
  <c r="I1629" i="13"/>
  <c r="G1640" i="13"/>
  <c r="I1640" i="13"/>
  <c r="H1640" i="13"/>
  <c r="I1642" i="13"/>
  <c r="G1647" i="13"/>
  <c r="H1647" i="13"/>
  <c r="F1647" i="13"/>
  <c r="F1648" i="13"/>
  <c r="I1655" i="13"/>
  <c r="F1658" i="13"/>
  <c r="G1678" i="13"/>
  <c r="F1678" i="13"/>
  <c r="I1678" i="13"/>
  <c r="G1685" i="13"/>
  <c r="H1685" i="13"/>
  <c r="G1696" i="13"/>
  <c r="I1696" i="13"/>
  <c r="H1696" i="13"/>
  <c r="G1711" i="13"/>
  <c r="I1711" i="13"/>
  <c r="H1711" i="13"/>
  <c r="F1711" i="13"/>
  <c r="G1728" i="13"/>
  <c r="I1728" i="13"/>
  <c r="H1728" i="13"/>
  <c r="G1743" i="13"/>
  <c r="I1743" i="13"/>
  <c r="H1743" i="13"/>
  <c r="F1743" i="13"/>
  <c r="G1760" i="13"/>
  <c r="I1760" i="13"/>
  <c r="H1760" i="13"/>
  <c r="G1775" i="13"/>
  <c r="I1775" i="13"/>
  <c r="H1775" i="13"/>
  <c r="F1775" i="13"/>
  <c r="G1792" i="13"/>
  <c r="I1792" i="13"/>
  <c r="H1792" i="13"/>
  <c r="G1815" i="13"/>
  <c r="I1815" i="13"/>
  <c r="H1815" i="13"/>
  <c r="F1815" i="13"/>
  <c r="G1823" i="13"/>
  <c r="I1823" i="13"/>
  <c r="H1823" i="13"/>
  <c r="F1823" i="13"/>
  <c r="F1475" i="13"/>
  <c r="H1524" i="13"/>
  <c r="H1532" i="13"/>
  <c r="H1540" i="13"/>
  <c r="H1548" i="13"/>
  <c r="H1556" i="13"/>
  <c r="G1616" i="13"/>
  <c r="I1616" i="13"/>
  <c r="H1616" i="13"/>
  <c r="G1623" i="13"/>
  <c r="H1623" i="13"/>
  <c r="F1623" i="13"/>
  <c r="G1654" i="13"/>
  <c r="F1654" i="13"/>
  <c r="I1654" i="13"/>
  <c r="G1661" i="13"/>
  <c r="H1661" i="13"/>
  <c r="G1680" i="13"/>
  <c r="I1680" i="13"/>
  <c r="H1680" i="13"/>
  <c r="G1687" i="13"/>
  <c r="H1687" i="13"/>
  <c r="F1687" i="13"/>
  <c r="G1694" i="13"/>
  <c r="H1694" i="13"/>
  <c r="F1694" i="13"/>
  <c r="I1694" i="13"/>
  <c r="G1709" i="13"/>
  <c r="F1709" i="13"/>
  <c r="H1709" i="13"/>
  <c r="G1726" i="13"/>
  <c r="H1726" i="13"/>
  <c r="F1726" i="13"/>
  <c r="I1726" i="13"/>
  <c r="G1741" i="13"/>
  <c r="F1741" i="13"/>
  <c r="H1741" i="13"/>
  <c r="G1758" i="13"/>
  <c r="H1758" i="13"/>
  <c r="F1758" i="13"/>
  <c r="I1758" i="13"/>
  <c r="G1773" i="13"/>
  <c r="F1773" i="13"/>
  <c r="H1773" i="13"/>
  <c r="F1784" i="13"/>
  <c r="G1790" i="13"/>
  <c r="H1790" i="13"/>
  <c r="F1790" i="13"/>
  <c r="I1790" i="13"/>
  <c r="G1805" i="13"/>
  <c r="F1805" i="13"/>
  <c r="I1805" i="13"/>
  <c r="H1805" i="13"/>
  <c r="I1814" i="13"/>
  <c r="I1822" i="13"/>
  <c r="G1825" i="13"/>
  <c r="F1825" i="13"/>
  <c r="G1829" i="13"/>
  <c r="F1829" i="13"/>
  <c r="G1833" i="13"/>
  <c r="F1833" i="13"/>
  <c r="G1837" i="13"/>
  <c r="F1837" i="13"/>
  <c r="G1841" i="13"/>
  <c r="F1841" i="13"/>
  <c r="G1845" i="13"/>
  <c r="F1845" i="13"/>
  <c r="G1849" i="13"/>
  <c r="F1849" i="13"/>
  <c r="G1853" i="13"/>
  <c r="F1853" i="13"/>
  <c r="G1857" i="13"/>
  <c r="F1857" i="13"/>
  <c r="G1861" i="13"/>
  <c r="F1861" i="13"/>
  <c r="G1865" i="13"/>
  <c r="F1865" i="13"/>
  <c r="G1869" i="13"/>
  <c r="F1869" i="13"/>
  <c r="G1873" i="13"/>
  <c r="F1873" i="13"/>
  <c r="G1877" i="13"/>
  <c r="F1877" i="13"/>
  <c r="G1881" i="13"/>
  <c r="F1881" i="13"/>
  <c r="G1885" i="13"/>
  <c r="F1885" i="13"/>
  <c r="G1889" i="13"/>
  <c r="F1889" i="13"/>
  <c r="G1893" i="13"/>
  <c r="F1893" i="13"/>
  <c r="G1897" i="13"/>
  <c r="F1897" i="13"/>
  <c r="G1901" i="13"/>
  <c r="F1901" i="13"/>
  <c r="G1905" i="13"/>
  <c r="F1905" i="13"/>
  <c r="G1909" i="13"/>
  <c r="F1909" i="13"/>
  <c r="G1913" i="13"/>
  <c r="F1913" i="13"/>
  <c r="G1917" i="13"/>
  <c r="F1917" i="13"/>
  <c r="G1921" i="13"/>
  <c r="F1921" i="13"/>
  <c r="G1925" i="13"/>
  <c r="F1925" i="13"/>
  <c r="G1929" i="13"/>
  <c r="F1929" i="13"/>
  <c r="G1933" i="13"/>
  <c r="F1933" i="13"/>
  <c r="G1937" i="13"/>
  <c r="F1937" i="13"/>
  <c r="G1941" i="13"/>
  <c r="F1941" i="13"/>
  <c r="G1945" i="13"/>
  <c r="F1945" i="13"/>
  <c r="G1949" i="13"/>
  <c r="F1949" i="13"/>
  <c r="G1953" i="13"/>
  <c r="F1953" i="13"/>
  <c r="G1957" i="13"/>
  <c r="F1957" i="13"/>
  <c r="I1961" i="13"/>
  <c r="G1961" i="13"/>
  <c r="F1961" i="13"/>
  <c r="H2049" i="13"/>
  <c r="G2049" i="13"/>
  <c r="I2049" i="13"/>
  <c r="F2049" i="13"/>
  <c r="H2082" i="13"/>
  <c r="I2082" i="13"/>
  <c r="G2082" i="13"/>
  <c r="F2082" i="13"/>
  <c r="H2076" i="13"/>
  <c r="G2076" i="13"/>
  <c r="F2076" i="13"/>
  <c r="I2076" i="13"/>
  <c r="G1828" i="13"/>
  <c r="F1828" i="13"/>
  <c r="G1832" i="13"/>
  <c r="F1832" i="13"/>
  <c r="G1836" i="13"/>
  <c r="F1836" i="13"/>
  <c r="G1840" i="13"/>
  <c r="F1840" i="13"/>
  <c r="G1844" i="13"/>
  <c r="F1844" i="13"/>
  <c r="G1848" i="13"/>
  <c r="F1848" i="13"/>
  <c r="G1852" i="13"/>
  <c r="F1852" i="13"/>
  <c r="G1856" i="13"/>
  <c r="F1856" i="13"/>
  <c r="G1860" i="13"/>
  <c r="F1860" i="13"/>
  <c r="G1864" i="13"/>
  <c r="F1864" i="13"/>
  <c r="G1868" i="13"/>
  <c r="F1868" i="13"/>
  <c r="G1872" i="13"/>
  <c r="F1872" i="13"/>
  <c r="G1876" i="13"/>
  <c r="F1876" i="13"/>
  <c r="G1880" i="13"/>
  <c r="F1880" i="13"/>
  <c r="G1884" i="13"/>
  <c r="F1884" i="13"/>
  <c r="G1888" i="13"/>
  <c r="F1888" i="13"/>
  <c r="G1892" i="13"/>
  <c r="F1892" i="13"/>
  <c r="G1896" i="13"/>
  <c r="F1896" i="13"/>
  <c r="G1900" i="13"/>
  <c r="F1900" i="13"/>
  <c r="G1904" i="13"/>
  <c r="F1904" i="13"/>
  <c r="G1908" i="13"/>
  <c r="F1908" i="13"/>
  <c r="G1912" i="13"/>
  <c r="F1912" i="13"/>
  <c r="G1916" i="13"/>
  <c r="F1916" i="13"/>
  <c r="G1920" i="13"/>
  <c r="F1920" i="13"/>
  <c r="G1924" i="13"/>
  <c r="F1924" i="13"/>
  <c r="G1928" i="13"/>
  <c r="F1928" i="13"/>
  <c r="G1932" i="13"/>
  <c r="F1932" i="13"/>
  <c r="G1936" i="13"/>
  <c r="F1936" i="13"/>
  <c r="G1940" i="13"/>
  <c r="F1940" i="13"/>
  <c r="G1944" i="13"/>
  <c r="F1944" i="13"/>
  <c r="G1948" i="13"/>
  <c r="F1948" i="13"/>
  <c r="G1952" i="13"/>
  <c r="F1952" i="13"/>
  <c r="G1956" i="13"/>
  <c r="F1956" i="13"/>
  <c r="G1960" i="13"/>
  <c r="F1960" i="13"/>
  <c r="F1963" i="13"/>
  <c r="H1963" i="13"/>
  <c r="G1963" i="13"/>
  <c r="G1974" i="13"/>
  <c r="F1986" i="13"/>
  <c r="I1986" i="13"/>
  <c r="G1986" i="13"/>
  <c r="F1970" i="13"/>
  <c r="I1970" i="13"/>
  <c r="G1970" i="13"/>
  <c r="H1974" i="13"/>
  <c r="F1977" i="13"/>
  <c r="I1977" i="13"/>
  <c r="H1977" i="13"/>
  <c r="F1979" i="13"/>
  <c r="H1979" i="13"/>
  <c r="G1979" i="13"/>
  <c r="F1994" i="13"/>
  <c r="I1994" i="13"/>
  <c r="G1994" i="13"/>
  <c r="G1839" i="13"/>
  <c r="F1839" i="13"/>
  <c r="G1843" i="13"/>
  <c r="F1843" i="13"/>
  <c r="G1847" i="13"/>
  <c r="F1847" i="13"/>
  <c r="G1851" i="13"/>
  <c r="F1851" i="13"/>
  <c r="G1855" i="13"/>
  <c r="F1855" i="13"/>
  <c r="G1859" i="13"/>
  <c r="F1859" i="13"/>
  <c r="G1863" i="13"/>
  <c r="F1863" i="13"/>
  <c r="G1867" i="13"/>
  <c r="F1867" i="13"/>
  <c r="G1871" i="13"/>
  <c r="F1871" i="13"/>
  <c r="G1875" i="13"/>
  <c r="F1875" i="13"/>
  <c r="G1879" i="13"/>
  <c r="F1879" i="13"/>
  <c r="G1883" i="13"/>
  <c r="F1883" i="13"/>
  <c r="G1887" i="13"/>
  <c r="F1887" i="13"/>
  <c r="G1891" i="13"/>
  <c r="F1891" i="13"/>
  <c r="G1895" i="13"/>
  <c r="F1895" i="13"/>
  <c r="G1899" i="13"/>
  <c r="F1899" i="13"/>
  <c r="G1903" i="13"/>
  <c r="F1903" i="13"/>
  <c r="G1907" i="13"/>
  <c r="F1907" i="13"/>
  <c r="G1911" i="13"/>
  <c r="F1911" i="13"/>
  <c r="G1915" i="13"/>
  <c r="F1915" i="13"/>
  <c r="G1919" i="13"/>
  <c r="F1919" i="13"/>
  <c r="G1923" i="13"/>
  <c r="F1923" i="13"/>
  <c r="G1927" i="13"/>
  <c r="F1927" i="13"/>
  <c r="G1931" i="13"/>
  <c r="F1931" i="13"/>
  <c r="G1935" i="13"/>
  <c r="F1935" i="13"/>
  <c r="G1939" i="13"/>
  <c r="F1939" i="13"/>
  <c r="G1943" i="13"/>
  <c r="F1943" i="13"/>
  <c r="G1947" i="13"/>
  <c r="F1947" i="13"/>
  <c r="G1951" i="13"/>
  <c r="F1951" i="13"/>
  <c r="G1955" i="13"/>
  <c r="F1955" i="13"/>
  <c r="G1959" i="13"/>
  <c r="F1959" i="13"/>
  <c r="F1972" i="13"/>
  <c r="I1972" i="13"/>
  <c r="H1972" i="13"/>
  <c r="I1974" i="13"/>
  <c r="I1609" i="13"/>
  <c r="I1617" i="13"/>
  <c r="I1625" i="13"/>
  <c r="I1633" i="13"/>
  <c r="I1641" i="13"/>
  <c r="I1649" i="13"/>
  <c r="I1657" i="13"/>
  <c r="I1665" i="13"/>
  <c r="I1673" i="13"/>
  <c r="I1681" i="13"/>
  <c r="I1689" i="13"/>
  <c r="I1697" i="13"/>
  <c r="I1705" i="13"/>
  <c r="I1713" i="13"/>
  <c r="I1721" i="13"/>
  <c r="I1729" i="13"/>
  <c r="I1737" i="13"/>
  <c r="I1745" i="13"/>
  <c r="I1753" i="13"/>
  <c r="I1761" i="13"/>
  <c r="I1769" i="13"/>
  <c r="I1777" i="13"/>
  <c r="I1785" i="13"/>
  <c r="I1793" i="13"/>
  <c r="I1801" i="13"/>
  <c r="H1808" i="13"/>
  <c r="I1809" i="13"/>
  <c r="H1816" i="13"/>
  <c r="I1817" i="13"/>
  <c r="H1824" i="13"/>
  <c r="H1828" i="13"/>
  <c r="H1832" i="13"/>
  <c r="H1836" i="13"/>
  <c r="H1840" i="13"/>
  <c r="H1844" i="13"/>
  <c r="H1848" i="13"/>
  <c r="H1852" i="13"/>
  <c r="H1856" i="13"/>
  <c r="H1860" i="13"/>
  <c r="H1864" i="13"/>
  <c r="H1868" i="13"/>
  <c r="H1872" i="13"/>
  <c r="H1876" i="13"/>
  <c r="H1880" i="13"/>
  <c r="H1884" i="13"/>
  <c r="H1888" i="13"/>
  <c r="H1892" i="13"/>
  <c r="H1896" i="13"/>
  <c r="H1900" i="13"/>
  <c r="H1904" i="13"/>
  <c r="H1908" i="13"/>
  <c r="H1912" i="13"/>
  <c r="H1916" i="13"/>
  <c r="H1920" i="13"/>
  <c r="H1924" i="13"/>
  <c r="H1928" i="13"/>
  <c r="H1932" i="13"/>
  <c r="H1936" i="13"/>
  <c r="H1940" i="13"/>
  <c r="H1944" i="13"/>
  <c r="H1948" i="13"/>
  <c r="H1952" i="13"/>
  <c r="H1956" i="13"/>
  <c r="H1960" i="13"/>
  <c r="I1962" i="13"/>
  <c r="G1962" i="13"/>
  <c r="F1962" i="13"/>
  <c r="H1970" i="13"/>
  <c r="G1977" i="13"/>
  <c r="G1982" i="13"/>
  <c r="I1808" i="13"/>
  <c r="F1814" i="13"/>
  <c r="I1816" i="13"/>
  <c r="F1822" i="13"/>
  <c r="I1824" i="13"/>
  <c r="G1826" i="13"/>
  <c r="F1826" i="13"/>
  <c r="I1828" i="13"/>
  <c r="G1830" i="13"/>
  <c r="F1830" i="13"/>
  <c r="I1832" i="13"/>
  <c r="G1834" i="13"/>
  <c r="F1834" i="13"/>
  <c r="I1836" i="13"/>
  <c r="G1838" i="13"/>
  <c r="F1838" i="13"/>
  <c r="I1840" i="13"/>
  <c r="G1842" i="13"/>
  <c r="F1842" i="13"/>
  <c r="I1844" i="13"/>
  <c r="G1846" i="13"/>
  <c r="F1846" i="13"/>
  <c r="I1848" i="13"/>
  <c r="G1850" i="13"/>
  <c r="F1850" i="13"/>
  <c r="I1852" i="13"/>
  <c r="G1854" i="13"/>
  <c r="F1854" i="13"/>
  <c r="I1856" i="13"/>
  <c r="G1858" i="13"/>
  <c r="F1858" i="13"/>
  <c r="I1860" i="13"/>
  <c r="G1862" i="13"/>
  <c r="F1862" i="13"/>
  <c r="I1864" i="13"/>
  <c r="G1866" i="13"/>
  <c r="F1866" i="13"/>
  <c r="I1868" i="13"/>
  <c r="G1870" i="13"/>
  <c r="F1870" i="13"/>
  <c r="I1872" i="13"/>
  <c r="G1874" i="13"/>
  <c r="F1874" i="13"/>
  <c r="I1876" i="13"/>
  <c r="G1878" i="13"/>
  <c r="F1878" i="13"/>
  <c r="I1880" i="13"/>
  <c r="G1882" i="13"/>
  <c r="F1882" i="13"/>
  <c r="I1884" i="13"/>
  <c r="G1886" i="13"/>
  <c r="F1886" i="13"/>
  <c r="I1888" i="13"/>
  <c r="G1890" i="13"/>
  <c r="F1890" i="13"/>
  <c r="I1892" i="13"/>
  <c r="G1894" i="13"/>
  <c r="F1894" i="13"/>
  <c r="I1896" i="13"/>
  <c r="G1898" i="13"/>
  <c r="F1898" i="13"/>
  <c r="I1900" i="13"/>
  <c r="G1902" i="13"/>
  <c r="F1902" i="13"/>
  <c r="I1904" i="13"/>
  <c r="G1906" i="13"/>
  <c r="F1906" i="13"/>
  <c r="I1908" i="13"/>
  <c r="G1910" i="13"/>
  <c r="F1910" i="13"/>
  <c r="I1912" i="13"/>
  <c r="G1914" i="13"/>
  <c r="F1914" i="13"/>
  <c r="I1916" i="13"/>
  <c r="G1918" i="13"/>
  <c r="F1918" i="13"/>
  <c r="I1920" i="13"/>
  <c r="G1922" i="13"/>
  <c r="F1922" i="13"/>
  <c r="I1924" i="13"/>
  <c r="G1926" i="13"/>
  <c r="F1926" i="13"/>
  <c r="I1928" i="13"/>
  <c r="G1930" i="13"/>
  <c r="F1930" i="13"/>
  <c r="I1932" i="13"/>
  <c r="G1934" i="13"/>
  <c r="F1934" i="13"/>
  <c r="I1936" i="13"/>
  <c r="G1938" i="13"/>
  <c r="F1938" i="13"/>
  <c r="I1940" i="13"/>
  <c r="G1942" i="13"/>
  <c r="F1942" i="13"/>
  <c r="I1944" i="13"/>
  <c r="G1946" i="13"/>
  <c r="F1946" i="13"/>
  <c r="I1948" i="13"/>
  <c r="G1950" i="13"/>
  <c r="F1950" i="13"/>
  <c r="I1952" i="13"/>
  <c r="G1954" i="13"/>
  <c r="F1954" i="13"/>
  <c r="I1956" i="13"/>
  <c r="G1958" i="13"/>
  <c r="F1958" i="13"/>
  <c r="I1960" i="13"/>
  <c r="H1966" i="13"/>
  <c r="F1969" i="13"/>
  <c r="H1969" i="13"/>
  <c r="I1979" i="13"/>
  <c r="H1982" i="13"/>
  <c r="F1985" i="13"/>
  <c r="I1985" i="13"/>
  <c r="H1985" i="13"/>
  <c r="F1990" i="13"/>
  <c r="G1990" i="13"/>
  <c r="F2009" i="13"/>
  <c r="I2009" i="13"/>
  <c r="H2009" i="13"/>
  <c r="G2009" i="13"/>
  <c r="H1814" i="13"/>
  <c r="H1822" i="13"/>
  <c r="H1839" i="13"/>
  <c r="H1843" i="13"/>
  <c r="H1847" i="13"/>
  <c r="H1851" i="13"/>
  <c r="H1855" i="13"/>
  <c r="H1859" i="13"/>
  <c r="H1863" i="13"/>
  <c r="H1867" i="13"/>
  <c r="H1871" i="13"/>
  <c r="H1875" i="13"/>
  <c r="H1879" i="13"/>
  <c r="H1883" i="13"/>
  <c r="H1887" i="13"/>
  <c r="H1891" i="13"/>
  <c r="H1895" i="13"/>
  <c r="H1899" i="13"/>
  <c r="H1903" i="13"/>
  <c r="H1907" i="13"/>
  <c r="H1911" i="13"/>
  <c r="H1915" i="13"/>
  <c r="H1919" i="13"/>
  <c r="H1923" i="13"/>
  <c r="H1927" i="13"/>
  <c r="H1931" i="13"/>
  <c r="H1935" i="13"/>
  <c r="H1939" i="13"/>
  <c r="H1943" i="13"/>
  <c r="H1947" i="13"/>
  <c r="H1951" i="13"/>
  <c r="H1955" i="13"/>
  <c r="H1959" i="13"/>
  <c r="F1964" i="13"/>
  <c r="I1964" i="13"/>
  <c r="H1964" i="13"/>
  <c r="F1971" i="13"/>
  <c r="H1971" i="13"/>
  <c r="G1971" i="13"/>
  <c r="F1978" i="13"/>
  <c r="I1978" i="13"/>
  <c r="G1978" i="13"/>
  <c r="I1982" i="13"/>
  <c r="F1993" i="13"/>
  <c r="I1993" i="13"/>
  <c r="H1993" i="13"/>
  <c r="F1998" i="13"/>
  <c r="H1998" i="13"/>
  <c r="G1998" i="13"/>
  <c r="F2001" i="13"/>
  <c r="I2001" i="13"/>
  <c r="H2001" i="13"/>
  <c r="F2006" i="13"/>
  <c r="H2006" i="13"/>
  <c r="G2006" i="13"/>
  <c r="H2018" i="13"/>
  <c r="G2018" i="13"/>
  <c r="I2018" i="13"/>
  <c r="F2018" i="13"/>
  <c r="H2032" i="13"/>
  <c r="G2032" i="13"/>
  <c r="I2032" i="13"/>
  <c r="F2032" i="13"/>
  <c r="H2095" i="13"/>
  <c r="I2095" i="13"/>
  <c r="G2095" i="13"/>
  <c r="F2095" i="13"/>
  <c r="I1965" i="13"/>
  <c r="I1973" i="13"/>
  <c r="H1980" i="13"/>
  <c r="I1981" i="13"/>
  <c r="G1987" i="13"/>
  <c r="H1988" i="13"/>
  <c r="I1989" i="13"/>
  <c r="G1995" i="13"/>
  <c r="H1996" i="13"/>
  <c r="I1997" i="13"/>
  <c r="G2003" i="13"/>
  <c r="H2004" i="13"/>
  <c r="I2005" i="13"/>
  <c r="G2011" i="13"/>
  <c r="G2015" i="13"/>
  <c r="H2021" i="13"/>
  <c r="G2021" i="13"/>
  <c r="H2042" i="13"/>
  <c r="G2042" i="13"/>
  <c r="H2045" i="13"/>
  <c r="I2045" i="13"/>
  <c r="G2045" i="13"/>
  <c r="H2078" i="13"/>
  <c r="F2078" i="13"/>
  <c r="I1980" i="13"/>
  <c r="H1987" i="13"/>
  <c r="I1988" i="13"/>
  <c r="H1995" i="13"/>
  <c r="I1996" i="13"/>
  <c r="G2002" i="13"/>
  <c r="H2003" i="13"/>
  <c r="I2004" i="13"/>
  <c r="G2010" i="13"/>
  <c r="H2011" i="13"/>
  <c r="H2024" i="13"/>
  <c r="G2024" i="13"/>
  <c r="H2031" i="13"/>
  <c r="F2031" i="13"/>
  <c r="H2035" i="13"/>
  <c r="I2035" i="13"/>
  <c r="H2051" i="13"/>
  <c r="F2051" i="13"/>
  <c r="I2051" i="13"/>
  <c r="H2054" i="13"/>
  <c r="I2054" i="13"/>
  <c r="F2054" i="13"/>
  <c r="H2058" i="13"/>
  <c r="F2058" i="13"/>
  <c r="G2058" i="13"/>
  <c r="H2013" i="13"/>
  <c r="G2013" i="13"/>
  <c r="H2060" i="13"/>
  <c r="G2060" i="13"/>
  <c r="F2060" i="13"/>
  <c r="H2066" i="13"/>
  <c r="G2066" i="13"/>
  <c r="F2066" i="13"/>
  <c r="H2086" i="13"/>
  <c r="I2086" i="13"/>
  <c r="G2086" i="13"/>
  <c r="F2086" i="13"/>
  <c r="I2002" i="13"/>
  <c r="I2010" i="13"/>
  <c r="H2016" i="13"/>
  <c r="G2016" i="13"/>
  <c r="H2023" i="13"/>
  <c r="F2023" i="13"/>
  <c r="H2027" i="13"/>
  <c r="I2027" i="13"/>
  <c r="H2034" i="13"/>
  <c r="G2034" i="13"/>
  <c r="H2062" i="13"/>
  <c r="F2062" i="13"/>
  <c r="H2068" i="13"/>
  <c r="G2068" i="13"/>
  <c r="F2068" i="13"/>
  <c r="H2099" i="13"/>
  <c r="F2099" i="13"/>
  <c r="I2099" i="13"/>
  <c r="G2099" i="13"/>
  <c r="H1992" i="13"/>
  <c r="H2000" i="13"/>
  <c r="H2008" i="13"/>
  <c r="H2012" i="13"/>
  <c r="F2012" i="13"/>
  <c r="I2021" i="13"/>
  <c r="H2037" i="13"/>
  <c r="I2037" i="13"/>
  <c r="G2037" i="13"/>
  <c r="I2060" i="13"/>
  <c r="I2066" i="13"/>
  <c r="I2008" i="13"/>
  <c r="F2013" i="13"/>
  <c r="H2015" i="13"/>
  <c r="F2015" i="13"/>
  <c r="F2016" i="13"/>
  <c r="H2019" i="13"/>
  <c r="I2019" i="13"/>
  <c r="H2026" i="13"/>
  <c r="G2026" i="13"/>
  <c r="F2027" i="13"/>
  <c r="H2046" i="13"/>
  <c r="F2046" i="13"/>
  <c r="H2050" i="13"/>
  <c r="G2050" i="13"/>
  <c r="F2050" i="13"/>
  <c r="H2065" i="13"/>
  <c r="I2065" i="13"/>
  <c r="G2065" i="13"/>
  <c r="H2070" i="13"/>
  <c r="I2070" i="13"/>
  <c r="F2070" i="13"/>
  <c r="I2013" i="13"/>
  <c r="H2029" i="13"/>
  <c r="G2029" i="13"/>
  <c r="H2039" i="13"/>
  <c r="F2039" i="13"/>
  <c r="H2043" i="13"/>
  <c r="I2043" i="13"/>
  <c r="F2043" i="13"/>
  <c r="H2052" i="13"/>
  <c r="G2052" i="13"/>
  <c r="F2052" i="13"/>
  <c r="H2074" i="13"/>
  <c r="F2074" i="13"/>
  <c r="G2074" i="13"/>
  <c r="G2040" i="13"/>
  <c r="G2047" i="13"/>
  <c r="G2063" i="13"/>
  <c r="G2079" i="13"/>
  <c r="H2091" i="13"/>
  <c r="F2091" i="13"/>
  <c r="I2102" i="13"/>
  <c r="F2118" i="13"/>
  <c r="H2134" i="13"/>
  <c r="I2134" i="13"/>
  <c r="F2134" i="13"/>
  <c r="H2138" i="13"/>
  <c r="I2138" i="13"/>
  <c r="F2138" i="13"/>
  <c r="H2140" i="13"/>
  <c r="G2140" i="13"/>
  <c r="F2140" i="13"/>
  <c r="I2140" i="13"/>
  <c r="H2148" i="13"/>
  <c r="G2148" i="13"/>
  <c r="F2148" i="13"/>
  <c r="I2148" i="13"/>
  <c r="H2156" i="13"/>
  <c r="G2156" i="13"/>
  <c r="F2156" i="13"/>
  <c r="I2156" i="13"/>
  <c r="H2164" i="13"/>
  <c r="G2164" i="13"/>
  <c r="F2164" i="13"/>
  <c r="I2164" i="13"/>
  <c r="H2172" i="13"/>
  <c r="G2172" i="13"/>
  <c r="F2172" i="13"/>
  <c r="I2172" i="13"/>
  <c r="H2146" i="13"/>
  <c r="I2146" i="13"/>
  <c r="G2146" i="13"/>
  <c r="F2146" i="13"/>
  <c r="H2154" i="13"/>
  <c r="I2154" i="13"/>
  <c r="G2154" i="13"/>
  <c r="F2154" i="13"/>
  <c r="H2162" i="13"/>
  <c r="I2162" i="13"/>
  <c r="G2162" i="13"/>
  <c r="F2162" i="13"/>
  <c r="H2170" i="13"/>
  <c r="I2170" i="13"/>
  <c r="G2170" i="13"/>
  <c r="F2170" i="13"/>
  <c r="H2107" i="13"/>
  <c r="F2107" i="13"/>
  <c r="H2110" i="13"/>
  <c r="I2110" i="13"/>
  <c r="I2014" i="13"/>
  <c r="F2020" i="13"/>
  <c r="I2022" i="13"/>
  <c r="F2028" i="13"/>
  <c r="I2030" i="13"/>
  <c r="F2036" i="13"/>
  <c r="I2038" i="13"/>
  <c r="F2044" i="13"/>
  <c r="H2053" i="13"/>
  <c r="I2053" i="13"/>
  <c r="I2057" i="13"/>
  <c r="H2059" i="13"/>
  <c r="F2059" i="13"/>
  <c r="H2069" i="13"/>
  <c r="I2069" i="13"/>
  <c r="H2075" i="13"/>
  <c r="F2075" i="13"/>
  <c r="H2090" i="13"/>
  <c r="I2090" i="13"/>
  <c r="H2114" i="13"/>
  <c r="I2114" i="13"/>
  <c r="F2114" i="13"/>
  <c r="H2116" i="13"/>
  <c r="G2116" i="13"/>
  <c r="F2116" i="13"/>
  <c r="I2116" i="13"/>
  <c r="H2098" i="13"/>
  <c r="I2098" i="13"/>
  <c r="F2103" i="13"/>
  <c r="G2107" i="13"/>
  <c r="H2084" i="13"/>
  <c r="G2084" i="13"/>
  <c r="H2089" i="13"/>
  <c r="G2089" i="13"/>
  <c r="H2106" i="13"/>
  <c r="I2106" i="13"/>
  <c r="H2118" i="13"/>
  <c r="I2118" i="13"/>
  <c r="G2059" i="13"/>
  <c r="F2069" i="13"/>
  <c r="G2075" i="13"/>
  <c r="G2081" i="13"/>
  <c r="G2090" i="13"/>
  <c r="H2092" i="13"/>
  <c r="G2092" i="13"/>
  <c r="G2094" i="13"/>
  <c r="H2097" i="13"/>
  <c r="G2097" i="13"/>
  <c r="F2098" i="13"/>
  <c r="F2102" i="13"/>
  <c r="I2103" i="13"/>
  <c r="G2110" i="13"/>
  <c r="H2122" i="13"/>
  <c r="I2122" i="13"/>
  <c r="F2122" i="13"/>
  <c r="H2124" i="13"/>
  <c r="G2124" i="13"/>
  <c r="F2124" i="13"/>
  <c r="I2124" i="13"/>
  <c r="H2061" i="13"/>
  <c r="I2061" i="13"/>
  <c r="H2067" i="13"/>
  <c r="F2067" i="13"/>
  <c r="H2077" i="13"/>
  <c r="I2077" i="13"/>
  <c r="I2081" i="13"/>
  <c r="H2083" i="13"/>
  <c r="F2083" i="13"/>
  <c r="I2094" i="13"/>
  <c r="H2100" i="13"/>
  <c r="G2100" i="13"/>
  <c r="F2106" i="13"/>
  <c r="H2108" i="13"/>
  <c r="G2108" i="13"/>
  <c r="F2108" i="13"/>
  <c r="H2115" i="13"/>
  <c r="F2115" i="13"/>
  <c r="G2115" i="13"/>
  <c r="H2126" i="13"/>
  <c r="I2126" i="13"/>
  <c r="F2126" i="13"/>
  <c r="H2130" i="13"/>
  <c r="I2130" i="13"/>
  <c r="F2130" i="13"/>
  <c r="H2132" i="13"/>
  <c r="G2132" i="13"/>
  <c r="F2132" i="13"/>
  <c r="I2132" i="13"/>
  <c r="G2123" i="13"/>
  <c r="G2131" i="13"/>
  <c r="G2139" i="13"/>
  <c r="G2147" i="13"/>
  <c r="G2155" i="13"/>
  <c r="G2163" i="13"/>
  <c r="G2171" i="13"/>
  <c r="F2178" i="13"/>
  <c r="G2179" i="13"/>
  <c r="I2180" i="13"/>
  <c r="F2186" i="13"/>
  <c r="G2187" i="13"/>
  <c r="I2188" i="13"/>
  <c r="F2194" i="13"/>
  <c r="G2195" i="13"/>
  <c r="I2196" i="13"/>
  <c r="F2202" i="13"/>
  <c r="G2203" i="13"/>
  <c r="I2204" i="13"/>
  <c r="F2210" i="13"/>
  <c r="G2211" i="13"/>
  <c r="I2212" i="13"/>
  <c r="F2218" i="13"/>
  <c r="G2219" i="13"/>
  <c r="I2220" i="13"/>
  <c r="F2226" i="13"/>
  <c r="G2227" i="13"/>
  <c r="I2228" i="13"/>
  <c r="F2234" i="13"/>
  <c r="G2235" i="13"/>
  <c r="H2241" i="13"/>
  <c r="G2245" i="13"/>
  <c r="H2246" i="13"/>
  <c r="G2251" i="13"/>
  <c r="H2257" i="13"/>
  <c r="G2261" i="13"/>
  <c r="H2262" i="13"/>
  <c r="G2267" i="13"/>
  <c r="G2304" i="13"/>
  <c r="H2322" i="13"/>
  <c r="G2325" i="13"/>
  <c r="G2336" i="13"/>
  <c r="G2360" i="13"/>
  <c r="G2376" i="13"/>
  <c r="G2392" i="13"/>
  <c r="G2408" i="13"/>
  <c r="G2178" i="13"/>
  <c r="G2186" i="13"/>
  <c r="G2194" i="13"/>
  <c r="I2195" i="13"/>
  <c r="G2202" i="13"/>
  <c r="I2203" i="13"/>
  <c r="G2210" i="13"/>
  <c r="I2211" i="13"/>
  <c r="G2218" i="13"/>
  <c r="I2219" i="13"/>
  <c r="F2225" i="13"/>
  <c r="G2226" i="13"/>
  <c r="I2227" i="13"/>
  <c r="F2233" i="13"/>
  <c r="G2234" i="13"/>
  <c r="I2235" i="13"/>
  <c r="G2240" i="13"/>
  <c r="I2241" i="13"/>
  <c r="F2243" i="13"/>
  <c r="H2243" i="13"/>
  <c r="H2245" i="13"/>
  <c r="I2246" i="13"/>
  <c r="G2256" i="13"/>
  <c r="I2257" i="13"/>
  <c r="F2259" i="13"/>
  <c r="H2259" i="13"/>
  <c r="H2261" i="13"/>
  <c r="I2262" i="13"/>
  <c r="G2272" i="13"/>
  <c r="F2275" i="13"/>
  <c r="H2275" i="13"/>
  <c r="F2278" i="13"/>
  <c r="I2278" i="13"/>
  <c r="G2280" i="13"/>
  <c r="F2283" i="13"/>
  <c r="H2283" i="13"/>
  <c r="F2286" i="13"/>
  <c r="I2286" i="13"/>
  <c r="G2288" i="13"/>
  <c r="F2291" i="13"/>
  <c r="H2291" i="13"/>
  <c r="F2294" i="13"/>
  <c r="I2294" i="13"/>
  <c r="G2296" i="13"/>
  <c r="F2299" i="13"/>
  <c r="H2299" i="13"/>
  <c r="F2302" i="13"/>
  <c r="I2302" i="13"/>
  <c r="F2306" i="13"/>
  <c r="G2306" i="13"/>
  <c r="G2307" i="13"/>
  <c r="F2309" i="13"/>
  <c r="H2309" i="13"/>
  <c r="G2310" i="13"/>
  <c r="F2320" i="13"/>
  <c r="H2320" i="13"/>
  <c r="F2331" i="13"/>
  <c r="H2331" i="13"/>
  <c r="F2334" i="13"/>
  <c r="I2334" i="13"/>
  <c r="F2338" i="13"/>
  <c r="G2338" i="13"/>
  <c r="G2339" i="13"/>
  <c r="F2341" i="13"/>
  <c r="H2341" i="13"/>
  <c r="G2342" i="13"/>
  <c r="F2352" i="13"/>
  <c r="H2352" i="13"/>
  <c r="F2362" i="13"/>
  <c r="H2362" i="13"/>
  <c r="G2362" i="13"/>
  <c r="F2368" i="13"/>
  <c r="H2368" i="13"/>
  <c r="F2378" i="13"/>
  <c r="H2378" i="13"/>
  <c r="G2378" i="13"/>
  <c r="F2384" i="13"/>
  <c r="H2384" i="13"/>
  <c r="F2394" i="13"/>
  <c r="H2394" i="13"/>
  <c r="G2394" i="13"/>
  <c r="F2400" i="13"/>
  <c r="H2400" i="13"/>
  <c r="F2410" i="13"/>
  <c r="H2410" i="13"/>
  <c r="G2410" i="13"/>
  <c r="F2416" i="13"/>
  <c r="H2416" i="13"/>
  <c r="I2416" i="13"/>
  <c r="G2105" i="13"/>
  <c r="G2113" i="13"/>
  <c r="G2121" i="13"/>
  <c r="G2129" i="13"/>
  <c r="G2137" i="13"/>
  <c r="G2145" i="13"/>
  <c r="G2153" i="13"/>
  <c r="G2161" i="13"/>
  <c r="G2169" i="13"/>
  <c r="G2177" i="13"/>
  <c r="I2178" i="13"/>
  <c r="G2185" i="13"/>
  <c r="I2186" i="13"/>
  <c r="G2193" i="13"/>
  <c r="I2194" i="13"/>
  <c r="G2201" i="13"/>
  <c r="I2202" i="13"/>
  <c r="G2209" i="13"/>
  <c r="I2210" i="13"/>
  <c r="G2217" i="13"/>
  <c r="I2218" i="13"/>
  <c r="G2225" i="13"/>
  <c r="I2226" i="13"/>
  <c r="G2233" i="13"/>
  <c r="I2234" i="13"/>
  <c r="H2240" i="13"/>
  <c r="I2245" i="13"/>
  <c r="H2256" i="13"/>
  <c r="I2261" i="13"/>
  <c r="H2272" i="13"/>
  <c r="H2280" i="13"/>
  <c r="H2288" i="13"/>
  <c r="H2296" i="13"/>
  <c r="F2355" i="13"/>
  <c r="I2355" i="13"/>
  <c r="H2355" i="13"/>
  <c r="F2371" i="13"/>
  <c r="I2371" i="13"/>
  <c r="H2371" i="13"/>
  <c r="F2387" i="13"/>
  <c r="I2387" i="13"/>
  <c r="H2387" i="13"/>
  <c r="F2403" i="13"/>
  <c r="I2403" i="13"/>
  <c r="H2403" i="13"/>
  <c r="F2421" i="13"/>
  <c r="H2421" i="13"/>
  <c r="F2236" i="13"/>
  <c r="I2236" i="13"/>
  <c r="F2242" i="13"/>
  <c r="G2242" i="13"/>
  <c r="F2252" i="13"/>
  <c r="I2252" i="13"/>
  <c r="F2258" i="13"/>
  <c r="G2258" i="13"/>
  <c r="F2268" i="13"/>
  <c r="I2268" i="13"/>
  <c r="F2274" i="13"/>
  <c r="G2274" i="13"/>
  <c r="F2277" i="13"/>
  <c r="H2277" i="13"/>
  <c r="F2282" i="13"/>
  <c r="G2282" i="13"/>
  <c r="F2285" i="13"/>
  <c r="H2285" i="13"/>
  <c r="F2290" i="13"/>
  <c r="G2290" i="13"/>
  <c r="F2293" i="13"/>
  <c r="H2293" i="13"/>
  <c r="F2298" i="13"/>
  <c r="G2298" i="13"/>
  <c r="F2301" i="13"/>
  <c r="H2301" i="13"/>
  <c r="F2312" i="13"/>
  <c r="H2312" i="13"/>
  <c r="F2323" i="13"/>
  <c r="H2323" i="13"/>
  <c r="F2326" i="13"/>
  <c r="I2326" i="13"/>
  <c r="F2330" i="13"/>
  <c r="G2330" i="13"/>
  <c r="F2333" i="13"/>
  <c r="H2333" i="13"/>
  <c r="F2344" i="13"/>
  <c r="H2344" i="13"/>
  <c r="F2357" i="13"/>
  <c r="H2357" i="13"/>
  <c r="F2373" i="13"/>
  <c r="H2373" i="13"/>
  <c r="F2389" i="13"/>
  <c r="H2389" i="13"/>
  <c r="F2405" i="13"/>
  <c r="H2405" i="13"/>
  <c r="F2142" i="13"/>
  <c r="F2150" i="13"/>
  <c r="F2158" i="13"/>
  <c r="F2166" i="13"/>
  <c r="F2174" i="13"/>
  <c r="F2182" i="13"/>
  <c r="F2190" i="13"/>
  <c r="F2418" i="13"/>
  <c r="H2418" i="13"/>
  <c r="G2418" i="13"/>
  <c r="F2424" i="13"/>
  <c r="H2424" i="13"/>
  <c r="I2424" i="13"/>
  <c r="F2251" i="13"/>
  <c r="H2251" i="13"/>
  <c r="F2267" i="13"/>
  <c r="H2267" i="13"/>
  <c r="F2304" i="13"/>
  <c r="H2304" i="13"/>
  <c r="F2315" i="13"/>
  <c r="H2315" i="13"/>
  <c r="F2318" i="13"/>
  <c r="I2318" i="13"/>
  <c r="F2322" i="13"/>
  <c r="G2322" i="13"/>
  <c r="G2323" i="13"/>
  <c r="F2325" i="13"/>
  <c r="H2325" i="13"/>
  <c r="G2326" i="13"/>
  <c r="F2336" i="13"/>
  <c r="H2336" i="13"/>
  <c r="F2347" i="13"/>
  <c r="H2347" i="13"/>
  <c r="F2350" i="13"/>
  <c r="I2350" i="13"/>
  <c r="F2354" i="13"/>
  <c r="H2354" i="13"/>
  <c r="G2354" i="13"/>
  <c r="F2360" i="13"/>
  <c r="H2360" i="13"/>
  <c r="F2370" i="13"/>
  <c r="H2370" i="13"/>
  <c r="G2370" i="13"/>
  <c r="F2376" i="13"/>
  <c r="H2376" i="13"/>
  <c r="F2386" i="13"/>
  <c r="H2386" i="13"/>
  <c r="G2386" i="13"/>
  <c r="F2392" i="13"/>
  <c r="H2392" i="13"/>
  <c r="F2402" i="13"/>
  <c r="H2402" i="13"/>
  <c r="G2402" i="13"/>
  <c r="F2408" i="13"/>
  <c r="H2408" i="13"/>
  <c r="I2142" i="13"/>
  <c r="I2150" i="13"/>
  <c r="I2158" i="13"/>
  <c r="I2166" i="13"/>
  <c r="I2174" i="13"/>
  <c r="F2180" i="13"/>
  <c r="I2182" i="13"/>
  <c r="F2188" i="13"/>
  <c r="I2190" i="13"/>
  <c r="F2196" i="13"/>
  <c r="I2198" i="13"/>
  <c r="F2204" i="13"/>
  <c r="I2206" i="13"/>
  <c r="F2212" i="13"/>
  <c r="I2214" i="13"/>
  <c r="F2220" i="13"/>
  <c r="I2222" i="13"/>
  <c r="F2228" i="13"/>
  <c r="G2236" i="13"/>
  <c r="H2242" i="13"/>
  <c r="G2252" i="13"/>
  <c r="H2258" i="13"/>
  <c r="G2268" i="13"/>
  <c r="H2274" i="13"/>
  <c r="F2276" i="13"/>
  <c r="I2276" i="13"/>
  <c r="G2276" i="13"/>
  <c r="G2277" i="13"/>
  <c r="H2282" i="13"/>
  <c r="F2284" i="13"/>
  <c r="I2284" i="13"/>
  <c r="G2284" i="13"/>
  <c r="G2285" i="13"/>
  <c r="H2290" i="13"/>
  <c r="F2292" i="13"/>
  <c r="I2292" i="13"/>
  <c r="G2292" i="13"/>
  <c r="G2293" i="13"/>
  <c r="H2298" i="13"/>
  <c r="G2301" i="13"/>
  <c r="G2312" i="13"/>
  <c r="I2323" i="13"/>
  <c r="H2326" i="13"/>
  <c r="H2330" i="13"/>
  <c r="G2333" i="13"/>
  <c r="G2344" i="13"/>
  <c r="G2357" i="13"/>
  <c r="F2363" i="13"/>
  <c r="I2363" i="13"/>
  <c r="H2363" i="13"/>
  <c r="G2373" i="13"/>
  <c r="F2379" i="13"/>
  <c r="I2379" i="13"/>
  <c r="H2379" i="13"/>
  <c r="G2389" i="13"/>
  <c r="F2395" i="13"/>
  <c r="I2395" i="13"/>
  <c r="H2395" i="13"/>
  <c r="G2405" i="13"/>
  <c r="F2411" i="13"/>
  <c r="I2411" i="13"/>
  <c r="H2411" i="13"/>
  <c r="F2432" i="13"/>
  <c r="H2432" i="13"/>
  <c r="G2432" i="13"/>
  <c r="I2432" i="13"/>
  <c r="I2085" i="13"/>
  <c r="I2093" i="13"/>
  <c r="I2101" i="13"/>
  <c r="I2109" i="13"/>
  <c r="I2117" i="13"/>
  <c r="F2123" i="13"/>
  <c r="I2125" i="13"/>
  <c r="F2131" i="13"/>
  <c r="I2133" i="13"/>
  <c r="F2139" i="13"/>
  <c r="I2141" i="13"/>
  <c r="F2147" i="13"/>
  <c r="I2149" i="13"/>
  <c r="F2155" i="13"/>
  <c r="I2157" i="13"/>
  <c r="F2163" i="13"/>
  <c r="I2165" i="13"/>
  <c r="F2171" i="13"/>
  <c r="I2173" i="13"/>
  <c r="F2179" i="13"/>
  <c r="G2180" i="13"/>
  <c r="I2181" i="13"/>
  <c r="F2187" i="13"/>
  <c r="G2188" i="13"/>
  <c r="I2189" i="13"/>
  <c r="F2195" i="13"/>
  <c r="G2196" i="13"/>
  <c r="I2197" i="13"/>
  <c r="F2203" i="13"/>
  <c r="G2204" i="13"/>
  <c r="I2205" i="13"/>
  <c r="F2211" i="13"/>
  <c r="G2212" i="13"/>
  <c r="I2213" i="13"/>
  <c r="F2219" i="13"/>
  <c r="G2220" i="13"/>
  <c r="I2221" i="13"/>
  <c r="F2227" i="13"/>
  <c r="G2228" i="13"/>
  <c r="I2229" i="13"/>
  <c r="F2235" i="13"/>
  <c r="H2236" i="13"/>
  <c r="G2241" i="13"/>
  <c r="I2242" i="13"/>
  <c r="F2244" i="13"/>
  <c r="I2244" i="13"/>
  <c r="G2246" i="13"/>
  <c r="I2248" i="13"/>
  <c r="F2250" i="13"/>
  <c r="G2250" i="13"/>
  <c r="H2252" i="13"/>
  <c r="G2257" i="13"/>
  <c r="I2258" i="13"/>
  <c r="F2260" i="13"/>
  <c r="I2260" i="13"/>
  <c r="G2262" i="13"/>
  <c r="I2264" i="13"/>
  <c r="F2266" i="13"/>
  <c r="G2266" i="13"/>
  <c r="H2268" i="13"/>
  <c r="I2274" i="13"/>
  <c r="I2277" i="13"/>
  <c r="I2282" i="13"/>
  <c r="I2285" i="13"/>
  <c r="I2290" i="13"/>
  <c r="I2293" i="13"/>
  <c r="I2298" i="13"/>
  <c r="I2301" i="13"/>
  <c r="F2307" i="13"/>
  <c r="H2307" i="13"/>
  <c r="F2310" i="13"/>
  <c r="I2310" i="13"/>
  <c r="I2312" i="13"/>
  <c r="F2314" i="13"/>
  <c r="G2314" i="13"/>
  <c r="G2315" i="13"/>
  <c r="F2317" i="13"/>
  <c r="H2317" i="13"/>
  <c r="G2318" i="13"/>
  <c r="F2328" i="13"/>
  <c r="H2328" i="13"/>
  <c r="I2330" i="13"/>
  <c r="I2333" i="13"/>
  <c r="F2339" i="13"/>
  <c r="H2339" i="13"/>
  <c r="F2342" i="13"/>
  <c r="I2342" i="13"/>
  <c r="I2344" i="13"/>
  <c r="F2346" i="13"/>
  <c r="G2346" i="13"/>
  <c r="G2347" i="13"/>
  <c r="F2349" i="13"/>
  <c r="H2349" i="13"/>
  <c r="G2350" i="13"/>
  <c r="I2357" i="13"/>
  <c r="F2365" i="13"/>
  <c r="H2365" i="13"/>
  <c r="I2373" i="13"/>
  <c r="F2381" i="13"/>
  <c r="H2381" i="13"/>
  <c r="I2389" i="13"/>
  <c r="F2397" i="13"/>
  <c r="H2397" i="13"/>
  <c r="I2405" i="13"/>
  <c r="F2413" i="13"/>
  <c r="H2413" i="13"/>
  <c r="I2418" i="13"/>
  <c r="G2424" i="13"/>
  <c r="I2440" i="13"/>
  <c r="I2448" i="13"/>
  <c r="I2456" i="13"/>
  <c r="I2464" i="13"/>
  <c r="I2472" i="13"/>
  <c r="I2480" i="13"/>
  <c r="I2488" i="13"/>
  <c r="I2496" i="13"/>
  <c r="I2504" i="13"/>
  <c r="G2553" i="13"/>
  <c r="F2562" i="13"/>
  <c r="I2562" i="13"/>
  <c r="G2562" i="13"/>
  <c r="F2577" i="13"/>
  <c r="I2577" i="13"/>
  <c r="H2577" i="13"/>
  <c r="G2429" i="13"/>
  <c r="G2437" i="13"/>
  <c r="G2445" i="13"/>
  <c r="G2453" i="13"/>
  <c r="G2461" i="13"/>
  <c r="G2469" i="13"/>
  <c r="G2477" i="13"/>
  <c r="G2485" i="13"/>
  <c r="G2493" i="13"/>
  <c r="G2501" i="13"/>
  <c r="G2509" i="13"/>
  <c r="F2513" i="13"/>
  <c r="H2513" i="13"/>
  <c r="F2516" i="13"/>
  <c r="I2516" i="13"/>
  <c r="G2518" i="13"/>
  <c r="F2521" i="13"/>
  <c r="H2521" i="13"/>
  <c r="F2524" i="13"/>
  <c r="I2524" i="13"/>
  <c r="G2526" i="13"/>
  <c r="F2529" i="13"/>
  <c r="H2529" i="13"/>
  <c r="F2532" i="13"/>
  <c r="I2532" i="13"/>
  <c r="G2534" i="13"/>
  <c r="F2537" i="13"/>
  <c r="H2537" i="13"/>
  <c r="F2540" i="13"/>
  <c r="I2540" i="13"/>
  <c r="G2542" i="13"/>
  <c r="F2545" i="13"/>
  <c r="H2545" i="13"/>
  <c r="F2548" i="13"/>
  <c r="I2548" i="13"/>
  <c r="F2552" i="13"/>
  <c r="I2552" i="13"/>
  <c r="G2552" i="13"/>
  <c r="F2574" i="13"/>
  <c r="H2574" i="13"/>
  <c r="G2574" i="13"/>
  <c r="G2300" i="13"/>
  <c r="G2308" i="13"/>
  <c r="G2316" i="13"/>
  <c r="G2324" i="13"/>
  <c r="G2332" i="13"/>
  <c r="G2340" i="13"/>
  <c r="G2348" i="13"/>
  <c r="G2356" i="13"/>
  <c r="I2358" i="13"/>
  <c r="G2364" i="13"/>
  <c r="I2366" i="13"/>
  <c r="G2372" i="13"/>
  <c r="I2374" i="13"/>
  <c r="G2380" i="13"/>
  <c r="I2382" i="13"/>
  <c r="G2388" i="13"/>
  <c r="I2390" i="13"/>
  <c r="G2396" i="13"/>
  <c r="I2398" i="13"/>
  <c r="G2404" i="13"/>
  <c r="I2406" i="13"/>
  <c r="G2412" i="13"/>
  <c r="I2414" i="13"/>
  <c r="G2420" i="13"/>
  <c r="I2422" i="13"/>
  <c r="G2428" i="13"/>
  <c r="H2429" i="13"/>
  <c r="I2430" i="13"/>
  <c r="G2436" i="13"/>
  <c r="H2437" i="13"/>
  <c r="I2438" i="13"/>
  <c r="G2444" i="13"/>
  <c r="H2445" i="13"/>
  <c r="G2452" i="13"/>
  <c r="H2453" i="13"/>
  <c r="G2460" i="13"/>
  <c r="H2461" i="13"/>
  <c r="G2468" i="13"/>
  <c r="H2469" i="13"/>
  <c r="G2476" i="13"/>
  <c r="H2477" i="13"/>
  <c r="G2484" i="13"/>
  <c r="H2485" i="13"/>
  <c r="G2492" i="13"/>
  <c r="H2493" i="13"/>
  <c r="G2500" i="13"/>
  <c r="H2501" i="13"/>
  <c r="G2508" i="13"/>
  <c r="H2509" i="13"/>
  <c r="H2518" i="13"/>
  <c r="H2526" i="13"/>
  <c r="H2534" i="13"/>
  <c r="H2542" i="13"/>
  <c r="F2558" i="13"/>
  <c r="G2558" i="13"/>
  <c r="F2568" i="13"/>
  <c r="I2568" i="13"/>
  <c r="H2568" i="13"/>
  <c r="G2568" i="13"/>
  <c r="F2512" i="13"/>
  <c r="G2512" i="13"/>
  <c r="F2515" i="13"/>
  <c r="H2515" i="13"/>
  <c r="I2518" i="13"/>
  <c r="F2520" i="13"/>
  <c r="G2520" i="13"/>
  <c r="F2523" i="13"/>
  <c r="H2523" i="13"/>
  <c r="I2526" i="13"/>
  <c r="F2528" i="13"/>
  <c r="G2528" i="13"/>
  <c r="F2531" i="13"/>
  <c r="H2531" i="13"/>
  <c r="I2534" i="13"/>
  <c r="F2536" i="13"/>
  <c r="G2536" i="13"/>
  <c r="F2539" i="13"/>
  <c r="H2539" i="13"/>
  <c r="I2542" i="13"/>
  <c r="F2544" i="13"/>
  <c r="G2544" i="13"/>
  <c r="G2545" i="13"/>
  <c r="F2554" i="13"/>
  <c r="I2554" i="13"/>
  <c r="G2554" i="13"/>
  <c r="F2561" i="13"/>
  <c r="H2561" i="13"/>
  <c r="F2582" i="13"/>
  <c r="I2582" i="13"/>
  <c r="H2582" i="13"/>
  <c r="G2582" i="13"/>
  <c r="I2300" i="13"/>
  <c r="I2308" i="13"/>
  <c r="I2316" i="13"/>
  <c r="I2324" i="13"/>
  <c r="I2332" i="13"/>
  <c r="I2340" i="13"/>
  <c r="I2348" i="13"/>
  <c r="I2356" i="13"/>
  <c r="I2364" i="13"/>
  <c r="I2372" i="13"/>
  <c r="I2380" i="13"/>
  <c r="I2388" i="13"/>
  <c r="I2396" i="13"/>
  <c r="I2404" i="13"/>
  <c r="I2412" i="13"/>
  <c r="H2419" i="13"/>
  <c r="I2420" i="13"/>
  <c r="G2426" i="13"/>
  <c r="H2427" i="13"/>
  <c r="I2428" i="13"/>
  <c r="G2434" i="13"/>
  <c r="H2435" i="13"/>
  <c r="I2436" i="13"/>
  <c r="G2442" i="13"/>
  <c r="H2443" i="13"/>
  <c r="I2444" i="13"/>
  <c r="G2450" i="13"/>
  <c r="H2451" i="13"/>
  <c r="I2452" i="13"/>
  <c r="G2458" i="13"/>
  <c r="H2459" i="13"/>
  <c r="I2460" i="13"/>
  <c r="G2466" i="13"/>
  <c r="H2467" i="13"/>
  <c r="I2468" i="13"/>
  <c r="G2474" i="13"/>
  <c r="H2475" i="13"/>
  <c r="I2476" i="13"/>
  <c r="G2482" i="13"/>
  <c r="H2483" i="13"/>
  <c r="I2484" i="13"/>
  <c r="G2490" i="13"/>
  <c r="H2491" i="13"/>
  <c r="I2492" i="13"/>
  <c r="G2498" i="13"/>
  <c r="H2499" i="13"/>
  <c r="I2500" i="13"/>
  <c r="G2506" i="13"/>
  <c r="H2507" i="13"/>
  <c r="I2508" i="13"/>
  <c r="I2513" i="13"/>
  <c r="G2516" i="13"/>
  <c r="I2521" i="13"/>
  <c r="G2524" i="13"/>
  <c r="I2529" i="13"/>
  <c r="G2532" i="13"/>
  <c r="I2537" i="13"/>
  <c r="G2540" i="13"/>
  <c r="I2545" i="13"/>
  <c r="G2548" i="13"/>
  <c r="H2552" i="13"/>
  <c r="I2574" i="13"/>
  <c r="F2576" i="13"/>
  <c r="I2576" i="13"/>
  <c r="H2576" i="13"/>
  <c r="G2576" i="13"/>
  <c r="F2590" i="13"/>
  <c r="I2590" i="13"/>
  <c r="H2590" i="13"/>
  <c r="G2590" i="13"/>
  <c r="I2419" i="13"/>
  <c r="H2426" i="13"/>
  <c r="I2427" i="13"/>
  <c r="H2434" i="13"/>
  <c r="I2435" i="13"/>
  <c r="G2441" i="13"/>
  <c r="H2442" i="13"/>
  <c r="I2443" i="13"/>
  <c r="G2449" i="13"/>
  <c r="H2450" i="13"/>
  <c r="I2451" i="13"/>
  <c r="G2457" i="13"/>
  <c r="H2458" i="13"/>
  <c r="I2459" i="13"/>
  <c r="G2465" i="13"/>
  <c r="H2466" i="13"/>
  <c r="I2467" i="13"/>
  <c r="G2473" i="13"/>
  <c r="H2474" i="13"/>
  <c r="I2475" i="13"/>
  <c r="G2481" i="13"/>
  <c r="H2482" i="13"/>
  <c r="I2483" i="13"/>
  <c r="G2489" i="13"/>
  <c r="H2490" i="13"/>
  <c r="I2491" i="13"/>
  <c r="G2497" i="13"/>
  <c r="H2498" i="13"/>
  <c r="I2499" i="13"/>
  <c r="G2505" i="13"/>
  <c r="H2506" i="13"/>
  <c r="I2507" i="13"/>
  <c r="H2516" i="13"/>
  <c r="H2524" i="13"/>
  <c r="H2532" i="13"/>
  <c r="H2540" i="13"/>
  <c r="H2548" i="13"/>
  <c r="F2550" i="13"/>
  <c r="G2550" i="13"/>
  <c r="H2558" i="13"/>
  <c r="G2561" i="13"/>
  <c r="F2584" i="13"/>
  <c r="I2584" i="13"/>
  <c r="H2584" i="13"/>
  <c r="G2584" i="13"/>
  <c r="G2440" i="13"/>
  <c r="G2448" i="13"/>
  <c r="G2456" i="13"/>
  <c r="G2464" i="13"/>
  <c r="G2472" i="13"/>
  <c r="G2480" i="13"/>
  <c r="G2488" i="13"/>
  <c r="G2496" i="13"/>
  <c r="G2504" i="13"/>
  <c r="H2512" i="13"/>
  <c r="F2514" i="13"/>
  <c r="I2514" i="13"/>
  <c r="G2514" i="13"/>
  <c r="G2515" i="13"/>
  <c r="H2520" i="13"/>
  <c r="F2522" i="13"/>
  <c r="I2522" i="13"/>
  <c r="G2522" i="13"/>
  <c r="G2523" i="13"/>
  <c r="H2528" i="13"/>
  <c r="F2530" i="13"/>
  <c r="I2530" i="13"/>
  <c r="G2530" i="13"/>
  <c r="G2531" i="13"/>
  <c r="H2536" i="13"/>
  <c r="F2538" i="13"/>
  <c r="I2538" i="13"/>
  <c r="G2538" i="13"/>
  <c r="G2539" i="13"/>
  <c r="H2544" i="13"/>
  <c r="F2546" i="13"/>
  <c r="I2546" i="13"/>
  <c r="G2546" i="13"/>
  <c r="F2553" i="13"/>
  <c r="H2553" i="13"/>
  <c r="F2556" i="13"/>
  <c r="I2556" i="13"/>
  <c r="F2560" i="13"/>
  <c r="I2560" i="13"/>
  <c r="G2560" i="13"/>
  <c r="I2561" i="13"/>
  <c r="F2569" i="13"/>
  <c r="I2569" i="13"/>
  <c r="H2569" i="13"/>
  <c r="F2592" i="13"/>
  <c r="I2592" i="13"/>
  <c r="H2592" i="13"/>
  <c r="G2592" i="13"/>
  <c r="H2440" i="13"/>
  <c r="I2441" i="13"/>
  <c r="H2448" i="13"/>
  <c r="I2449" i="13"/>
  <c r="H2456" i="13"/>
  <c r="I2457" i="13"/>
  <c r="H2464" i="13"/>
  <c r="I2465" i="13"/>
  <c r="H2472" i="13"/>
  <c r="I2473" i="13"/>
  <c r="H2480" i="13"/>
  <c r="I2481" i="13"/>
  <c r="H2488" i="13"/>
  <c r="I2489" i="13"/>
  <c r="H2496" i="13"/>
  <c r="I2497" i="13"/>
  <c r="H2504" i="13"/>
  <c r="I2512" i="13"/>
  <c r="I2515" i="13"/>
  <c r="I2520" i="13"/>
  <c r="I2523" i="13"/>
  <c r="I2528" i="13"/>
  <c r="I2531" i="13"/>
  <c r="F2566" i="13"/>
  <c r="H2566" i="13"/>
  <c r="G2566" i="13"/>
  <c r="H2547" i="13"/>
  <c r="H2555" i="13"/>
  <c r="H2563" i="13"/>
  <c r="I2564" i="13"/>
  <c r="G2570" i="13"/>
  <c r="H2571" i="13"/>
  <c r="I2572" i="13"/>
  <c r="G2578" i="13"/>
  <c r="H2579" i="13"/>
  <c r="I2580" i="13"/>
  <c r="G2586" i="13"/>
  <c r="H2587" i="13"/>
  <c r="I2588" i="13"/>
  <c r="G2594" i="13"/>
  <c r="H2595" i="13"/>
  <c r="I2596" i="13"/>
  <c r="G2602" i="13"/>
  <c r="H2603" i="13"/>
  <c r="I2604" i="13"/>
  <c r="G2610" i="13"/>
  <c r="H2611" i="13"/>
  <c r="I2612" i="13"/>
  <c r="G2618" i="13"/>
  <c r="H2619" i="13"/>
  <c r="I2620" i="13"/>
  <c r="G2626" i="13"/>
  <c r="H2627" i="13"/>
  <c r="I2628" i="13"/>
  <c r="G2636" i="13"/>
  <c r="I2660" i="13"/>
  <c r="H2660" i="13"/>
  <c r="F2660" i="13"/>
  <c r="I2674" i="13"/>
  <c r="F2674" i="13"/>
  <c r="H2674" i="13"/>
  <c r="I2699" i="13"/>
  <c r="F2699" i="13"/>
  <c r="H2699" i="13"/>
  <c r="G2699" i="13"/>
  <c r="I2706" i="13"/>
  <c r="F2706" i="13"/>
  <c r="G2706" i="13"/>
  <c r="I2708" i="13"/>
  <c r="F2708" i="13"/>
  <c r="G2708" i="13"/>
  <c r="I2630" i="13"/>
  <c r="F2630" i="13"/>
  <c r="F2631" i="13"/>
  <c r="I2633" i="13"/>
  <c r="G2633" i="13"/>
  <c r="I2638" i="13"/>
  <c r="F2638" i="13"/>
  <c r="F2639" i="13"/>
  <c r="I2648" i="13"/>
  <c r="H2648" i="13"/>
  <c r="F2648" i="13"/>
  <c r="I2654" i="13"/>
  <c r="H2654" i="13"/>
  <c r="F2654" i="13"/>
  <c r="I2570" i="13"/>
  <c r="I2578" i="13"/>
  <c r="H2585" i="13"/>
  <c r="I2586" i="13"/>
  <c r="H2593" i="13"/>
  <c r="I2594" i="13"/>
  <c r="G2600" i="13"/>
  <c r="H2601" i="13"/>
  <c r="I2602" i="13"/>
  <c r="G2608" i="13"/>
  <c r="H2609" i="13"/>
  <c r="I2610" i="13"/>
  <c r="G2616" i="13"/>
  <c r="H2617" i="13"/>
  <c r="I2618" i="13"/>
  <c r="G2624" i="13"/>
  <c r="H2625" i="13"/>
  <c r="I2626" i="13"/>
  <c r="F2634" i="13"/>
  <c r="F2642" i="13"/>
  <c r="I2668" i="13"/>
  <c r="H2668" i="13"/>
  <c r="G2668" i="13"/>
  <c r="F2668" i="13"/>
  <c r="I2682" i="13"/>
  <c r="F2682" i="13"/>
  <c r="H2682" i="13"/>
  <c r="I2703" i="13"/>
  <c r="F2703" i="13"/>
  <c r="H2703" i="13"/>
  <c r="G2703" i="13"/>
  <c r="I2712" i="13"/>
  <c r="F2712" i="13"/>
  <c r="H2712" i="13"/>
  <c r="G2712" i="13"/>
  <c r="I2585" i="13"/>
  <c r="I2593" i="13"/>
  <c r="H2600" i="13"/>
  <c r="I2601" i="13"/>
  <c r="H2608" i="13"/>
  <c r="I2609" i="13"/>
  <c r="H2616" i="13"/>
  <c r="I2617" i="13"/>
  <c r="H2624" i="13"/>
  <c r="I2625" i="13"/>
  <c r="I2644" i="13"/>
  <c r="F2644" i="13"/>
  <c r="I2650" i="13"/>
  <c r="F2650" i="13"/>
  <c r="H2650" i="13"/>
  <c r="I2656" i="13"/>
  <c r="H2656" i="13"/>
  <c r="F2656" i="13"/>
  <c r="I2662" i="13"/>
  <c r="H2662" i="13"/>
  <c r="F2662" i="13"/>
  <c r="I2676" i="13"/>
  <c r="H2676" i="13"/>
  <c r="G2676" i="13"/>
  <c r="F2676" i="13"/>
  <c r="I2690" i="13"/>
  <c r="F2690" i="13"/>
  <c r="H2690" i="13"/>
  <c r="I2716" i="13"/>
  <c r="F2716" i="13"/>
  <c r="H2716" i="13"/>
  <c r="G2716" i="13"/>
  <c r="G2598" i="13"/>
  <c r="I2600" i="13"/>
  <c r="G2606" i="13"/>
  <c r="I2608" i="13"/>
  <c r="G2614" i="13"/>
  <c r="I2616" i="13"/>
  <c r="G2622" i="13"/>
  <c r="I2624" i="13"/>
  <c r="G2630" i="13"/>
  <c r="I2632" i="13"/>
  <c r="H2632" i="13"/>
  <c r="F2632" i="13"/>
  <c r="F2633" i="13"/>
  <c r="G2638" i="13"/>
  <c r="I2640" i="13"/>
  <c r="H2640" i="13"/>
  <c r="F2640" i="13"/>
  <c r="I2647" i="13"/>
  <c r="G2647" i="13"/>
  <c r="G2648" i="13"/>
  <c r="G2654" i="13"/>
  <c r="I2670" i="13"/>
  <c r="H2670" i="13"/>
  <c r="F2670" i="13"/>
  <c r="G2682" i="13"/>
  <c r="I2684" i="13"/>
  <c r="H2684" i="13"/>
  <c r="G2684" i="13"/>
  <c r="F2684" i="13"/>
  <c r="I2698" i="13"/>
  <c r="F2698" i="13"/>
  <c r="G2698" i="13"/>
  <c r="I2700" i="13"/>
  <c r="F2700" i="13"/>
  <c r="G2700" i="13"/>
  <c r="I2707" i="13"/>
  <c r="F2707" i="13"/>
  <c r="H2707" i="13"/>
  <c r="G2707" i="13"/>
  <c r="I2720" i="13"/>
  <c r="F2720" i="13"/>
  <c r="H2720" i="13"/>
  <c r="G2720" i="13"/>
  <c r="H2598" i="13"/>
  <c r="H2606" i="13"/>
  <c r="H2614" i="13"/>
  <c r="H2622" i="13"/>
  <c r="H2630" i="13"/>
  <c r="H2633" i="13"/>
  <c r="H2638" i="13"/>
  <c r="I2658" i="13"/>
  <c r="F2658" i="13"/>
  <c r="H2658" i="13"/>
  <c r="I2664" i="13"/>
  <c r="H2664" i="13"/>
  <c r="F2664" i="13"/>
  <c r="I2678" i="13"/>
  <c r="H2678" i="13"/>
  <c r="F2678" i="13"/>
  <c r="I2692" i="13"/>
  <c r="H2692" i="13"/>
  <c r="G2692" i="13"/>
  <c r="F2692" i="13"/>
  <c r="I2724" i="13"/>
  <c r="F2724" i="13"/>
  <c r="H2724" i="13"/>
  <c r="G2724" i="13"/>
  <c r="I2598" i="13"/>
  <c r="I2606" i="13"/>
  <c r="I2614" i="13"/>
  <c r="I2622" i="13"/>
  <c r="G2628" i="13"/>
  <c r="G2644" i="13"/>
  <c r="I2652" i="13"/>
  <c r="H2652" i="13"/>
  <c r="F2652" i="13"/>
  <c r="I2686" i="13"/>
  <c r="H2686" i="13"/>
  <c r="F2686" i="13"/>
  <c r="I2702" i="13"/>
  <c r="F2702" i="13"/>
  <c r="G2702" i="13"/>
  <c r="I2704" i="13"/>
  <c r="F2704" i="13"/>
  <c r="G2704" i="13"/>
  <c r="I2711" i="13"/>
  <c r="F2711" i="13"/>
  <c r="H2711" i="13"/>
  <c r="G2711" i="13"/>
  <c r="I2728" i="13"/>
  <c r="F2728" i="13"/>
  <c r="H2728" i="13"/>
  <c r="G2728" i="13"/>
  <c r="I2631" i="13"/>
  <c r="G2631" i="13"/>
  <c r="I2634" i="13"/>
  <c r="H2634" i="13"/>
  <c r="I2639" i="13"/>
  <c r="G2639" i="13"/>
  <c r="I2642" i="13"/>
  <c r="H2642" i="13"/>
  <c r="I2646" i="13"/>
  <c r="H2646" i="13"/>
  <c r="F2646" i="13"/>
  <c r="I2666" i="13"/>
  <c r="F2666" i="13"/>
  <c r="H2666" i="13"/>
  <c r="I2694" i="13"/>
  <c r="H2694" i="13"/>
  <c r="F2694" i="13"/>
  <c r="I2715" i="13"/>
  <c r="F2715" i="13"/>
  <c r="H2715" i="13"/>
  <c r="G2715" i="13"/>
  <c r="G2641" i="13"/>
  <c r="G2649" i="13"/>
  <c r="G2657" i="13"/>
  <c r="G2665" i="13"/>
  <c r="F2672" i="13"/>
  <c r="G2673" i="13"/>
  <c r="F2680" i="13"/>
  <c r="G2681" i="13"/>
  <c r="F2688" i="13"/>
  <c r="G2689" i="13"/>
  <c r="F2696" i="13"/>
  <c r="G2697" i="13"/>
  <c r="G2749" i="13"/>
  <c r="I2751" i="13"/>
  <c r="G2751" i="13"/>
  <c r="F2751" i="13"/>
  <c r="I2759" i="13"/>
  <c r="G2759" i="13"/>
  <c r="F2759" i="13"/>
  <c r="I2767" i="13"/>
  <c r="G2767" i="13"/>
  <c r="F2767" i="13"/>
  <c r="I2773" i="13"/>
  <c r="G2773" i="13"/>
  <c r="I2783" i="13"/>
  <c r="G2783" i="13"/>
  <c r="F2783" i="13"/>
  <c r="I2719" i="13"/>
  <c r="F2719" i="13"/>
  <c r="I2723" i="13"/>
  <c r="F2723" i="13"/>
  <c r="I2727" i="13"/>
  <c r="F2727" i="13"/>
  <c r="I2731" i="13"/>
  <c r="F2731" i="13"/>
  <c r="I2735" i="13"/>
  <c r="F2735" i="13"/>
  <c r="I2739" i="13"/>
  <c r="F2739" i="13"/>
  <c r="I2743" i="13"/>
  <c r="F2743" i="13"/>
  <c r="I2747" i="13"/>
  <c r="F2747" i="13"/>
  <c r="I2756" i="13"/>
  <c r="G2756" i="13"/>
  <c r="F2756" i="13"/>
  <c r="I2764" i="13"/>
  <c r="G2764" i="13"/>
  <c r="F2764" i="13"/>
  <c r="I2776" i="13"/>
  <c r="H2776" i="13"/>
  <c r="G2776" i="13"/>
  <c r="G2655" i="13"/>
  <c r="G2663" i="13"/>
  <c r="G2671" i="13"/>
  <c r="H2672" i="13"/>
  <c r="G2679" i="13"/>
  <c r="H2680" i="13"/>
  <c r="G2687" i="13"/>
  <c r="H2688" i="13"/>
  <c r="G2695" i="13"/>
  <c r="H2696" i="13"/>
  <c r="G2732" i="13"/>
  <c r="G2736" i="13"/>
  <c r="G2740" i="13"/>
  <c r="G2744" i="13"/>
  <c r="G2748" i="13"/>
  <c r="I2753" i="13"/>
  <c r="G2753" i="13"/>
  <c r="F2753" i="13"/>
  <c r="I2761" i="13"/>
  <c r="G2761" i="13"/>
  <c r="F2761" i="13"/>
  <c r="F2770" i="13"/>
  <c r="I2710" i="13"/>
  <c r="F2710" i="13"/>
  <c r="I2714" i="13"/>
  <c r="F2714" i="13"/>
  <c r="I2718" i="13"/>
  <c r="F2718" i="13"/>
  <c r="I2722" i="13"/>
  <c r="F2722" i="13"/>
  <c r="I2726" i="13"/>
  <c r="F2726" i="13"/>
  <c r="I2730" i="13"/>
  <c r="F2730" i="13"/>
  <c r="I2734" i="13"/>
  <c r="F2734" i="13"/>
  <c r="I2738" i="13"/>
  <c r="F2738" i="13"/>
  <c r="I2742" i="13"/>
  <c r="F2742" i="13"/>
  <c r="I2746" i="13"/>
  <c r="F2746" i="13"/>
  <c r="I2750" i="13"/>
  <c r="G2750" i="13"/>
  <c r="F2750" i="13"/>
  <c r="I2758" i="13"/>
  <c r="G2758" i="13"/>
  <c r="F2758" i="13"/>
  <c r="I2766" i="13"/>
  <c r="G2766" i="13"/>
  <c r="F2766" i="13"/>
  <c r="I2778" i="13"/>
  <c r="G2778" i="13"/>
  <c r="G2719" i="13"/>
  <c r="G2723" i="13"/>
  <c r="G2727" i="13"/>
  <c r="G2731" i="13"/>
  <c r="G2735" i="13"/>
  <c r="G2739" i="13"/>
  <c r="I2755" i="13"/>
  <c r="G2755" i="13"/>
  <c r="F2755" i="13"/>
  <c r="I2763" i="13"/>
  <c r="G2763" i="13"/>
  <c r="F2763" i="13"/>
  <c r="I2775" i="13"/>
  <c r="G2775" i="13"/>
  <c r="F2775" i="13"/>
  <c r="I2781" i="13"/>
  <c r="G2781" i="13"/>
  <c r="I2701" i="13"/>
  <c r="F2701" i="13"/>
  <c r="I2705" i="13"/>
  <c r="F2705" i="13"/>
  <c r="I2709" i="13"/>
  <c r="F2709" i="13"/>
  <c r="I2713" i="13"/>
  <c r="F2713" i="13"/>
  <c r="I2717" i="13"/>
  <c r="F2717" i="13"/>
  <c r="H2719" i="13"/>
  <c r="I2721" i="13"/>
  <c r="F2721" i="13"/>
  <c r="H2723" i="13"/>
  <c r="I2725" i="13"/>
  <c r="F2725" i="13"/>
  <c r="H2727" i="13"/>
  <c r="I2729" i="13"/>
  <c r="F2729" i="13"/>
  <c r="H2731" i="13"/>
  <c r="I2733" i="13"/>
  <c r="F2733" i="13"/>
  <c r="H2735" i="13"/>
  <c r="I2737" i="13"/>
  <c r="F2737" i="13"/>
  <c r="H2739" i="13"/>
  <c r="I2741" i="13"/>
  <c r="F2741" i="13"/>
  <c r="H2743" i="13"/>
  <c r="I2745" i="13"/>
  <c r="F2745" i="13"/>
  <c r="H2747" i="13"/>
  <c r="I2749" i="13"/>
  <c r="F2749" i="13"/>
  <c r="I2752" i="13"/>
  <c r="G2752" i="13"/>
  <c r="F2752" i="13"/>
  <c r="H2753" i="13"/>
  <c r="I2760" i="13"/>
  <c r="G2760" i="13"/>
  <c r="F2760" i="13"/>
  <c r="H2761" i="13"/>
  <c r="I2768" i="13"/>
  <c r="H2768" i="13"/>
  <c r="G2768" i="13"/>
  <c r="I2784" i="13"/>
  <c r="H2784" i="13"/>
  <c r="G2784" i="13"/>
  <c r="F2784" i="13"/>
  <c r="I2791" i="13"/>
  <c r="G2791" i="13"/>
  <c r="F2791" i="13"/>
  <c r="G2710" i="13"/>
  <c r="G2714" i="13"/>
  <c r="G2718" i="13"/>
  <c r="G2722" i="13"/>
  <c r="G2726" i="13"/>
  <c r="G2730" i="13"/>
  <c r="G2734" i="13"/>
  <c r="G2738" i="13"/>
  <c r="G2742" i="13"/>
  <c r="G2746" i="13"/>
  <c r="H2750" i="13"/>
  <c r="I2757" i="13"/>
  <c r="G2757" i="13"/>
  <c r="F2757" i="13"/>
  <c r="H2758" i="13"/>
  <c r="I2765" i="13"/>
  <c r="G2765" i="13"/>
  <c r="F2765" i="13"/>
  <c r="F2778" i="13"/>
  <c r="I2732" i="13"/>
  <c r="F2732" i="13"/>
  <c r="I2736" i="13"/>
  <c r="F2736" i="13"/>
  <c r="I2740" i="13"/>
  <c r="F2740" i="13"/>
  <c r="I2744" i="13"/>
  <c r="F2744" i="13"/>
  <c r="I2748" i="13"/>
  <c r="F2748" i="13"/>
  <c r="I2754" i="13"/>
  <c r="G2754" i="13"/>
  <c r="F2754" i="13"/>
  <c r="I2762" i="13"/>
  <c r="G2762" i="13"/>
  <c r="F2762" i="13"/>
  <c r="I2770" i="13"/>
  <c r="G2770" i="13"/>
  <c r="H2778" i="13"/>
  <c r="I2786" i="13"/>
  <c r="H2786" i="13"/>
  <c r="G2786" i="13"/>
  <c r="F2769" i="13"/>
  <c r="H2771" i="13"/>
  <c r="F2777" i="13"/>
  <c r="H2779" i="13"/>
  <c r="F2785" i="13"/>
  <c r="H2787" i="13"/>
  <c r="F2793" i="13"/>
  <c r="G2811" i="13"/>
  <c r="I2811" i="13"/>
  <c r="H2811" i="13"/>
  <c r="F2811" i="13"/>
  <c r="G2821" i="13"/>
  <c r="H2821" i="13"/>
  <c r="I2821" i="13"/>
  <c r="G2842" i="13"/>
  <c r="H2842" i="13"/>
  <c r="F2842" i="13"/>
  <c r="G2852" i="13"/>
  <c r="F2852" i="13"/>
  <c r="I2852" i="13"/>
  <c r="H2852" i="13"/>
  <c r="F2792" i="13"/>
  <c r="G2819" i="13"/>
  <c r="I2819" i="13"/>
  <c r="H2819" i="13"/>
  <c r="F2819" i="13"/>
  <c r="G2829" i="13"/>
  <c r="H2829" i="13"/>
  <c r="I2829" i="13"/>
  <c r="G2850" i="13"/>
  <c r="H2850" i="13"/>
  <c r="F2850" i="13"/>
  <c r="G2860" i="13"/>
  <c r="F2860" i="13"/>
  <c r="I2860" i="13"/>
  <c r="H2860" i="13"/>
  <c r="G2890" i="13"/>
  <c r="H2890" i="13"/>
  <c r="F2890" i="13"/>
  <c r="G2792" i="13"/>
  <c r="G2827" i="13"/>
  <c r="I2827" i="13"/>
  <c r="H2827" i="13"/>
  <c r="F2827" i="13"/>
  <c r="G2837" i="13"/>
  <c r="H2837" i="13"/>
  <c r="I2837" i="13"/>
  <c r="G2858" i="13"/>
  <c r="H2858" i="13"/>
  <c r="F2858" i="13"/>
  <c r="G2868" i="13"/>
  <c r="F2868" i="13"/>
  <c r="I2868" i="13"/>
  <c r="H2868" i="13"/>
  <c r="G2882" i="13"/>
  <c r="H2882" i="13"/>
  <c r="F2882" i="13"/>
  <c r="H2792" i="13"/>
  <c r="G2812" i="13"/>
  <c r="F2812" i="13"/>
  <c r="I2812" i="13"/>
  <c r="H2812" i="13"/>
  <c r="G2835" i="13"/>
  <c r="I2835" i="13"/>
  <c r="H2835" i="13"/>
  <c r="F2835" i="13"/>
  <c r="G2845" i="13"/>
  <c r="H2845" i="13"/>
  <c r="I2845" i="13"/>
  <c r="G2866" i="13"/>
  <c r="H2866" i="13"/>
  <c r="F2866" i="13"/>
  <c r="G2874" i="13"/>
  <c r="H2874" i="13"/>
  <c r="F2874" i="13"/>
  <c r="I2890" i="13"/>
  <c r="G2810" i="13"/>
  <c r="H2810" i="13"/>
  <c r="F2810" i="13"/>
  <c r="G2820" i="13"/>
  <c r="F2820" i="13"/>
  <c r="I2820" i="13"/>
  <c r="H2820" i="13"/>
  <c r="F2829" i="13"/>
  <c r="G2843" i="13"/>
  <c r="I2843" i="13"/>
  <c r="H2843" i="13"/>
  <c r="F2843" i="13"/>
  <c r="G2853" i="13"/>
  <c r="H2853" i="13"/>
  <c r="I2853" i="13"/>
  <c r="I2882" i="13"/>
  <c r="G2893" i="13"/>
  <c r="H2893" i="13"/>
  <c r="I2893" i="13"/>
  <c r="F2772" i="13"/>
  <c r="F2780" i="13"/>
  <c r="F2788" i="13"/>
  <c r="G2789" i="13"/>
  <c r="G2818" i="13"/>
  <c r="H2818" i="13"/>
  <c r="F2818" i="13"/>
  <c r="G2828" i="13"/>
  <c r="F2828" i="13"/>
  <c r="I2828" i="13"/>
  <c r="H2828" i="13"/>
  <c r="F2837" i="13"/>
  <c r="G2851" i="13"/>
  <c r="I2851" i="13"/>
  <c r="H2851" i="13"/>
  <c r="F2851" i="13"/>
  <c r="G2861" i="13"/>
  <c r="H2861" i="13"/>
  <c r="I2861" i="13"/>
  <c r="I2866" i="13"/>
  <c r="I2874" i="13"/>
  <c r="G2885" i="13"/>
  <c r="H2885" i="13"/>
  <c r="I2885" i="13"/>
  <c r="G2826" i="13"/>
  <c r="H2826" i="13"/>
  <c r="F2826" i="13"/>
  <c r="G2836" i="13"/>
  <c r="F2836" i="13"/>
  <c r="I2836" i="13"/>
  <c r="H2836" i="13"/>
  <c r="G2859" i="13"/>
  <c r="I2859" i="13"/>
  <c r="H2859" i="13"/>
  <c r="F2859" i="13"/>
  <c r="G2869" i="13"/>
  <c r="H2869" i="13"/>
  <c r="I2869" i="13"/>
  <c r="G2877" i="13"/>
  <c r="H2877" i="13"/>
  <c r="I2877" i="13"/>
  <c r="G2813" i="13"/>
  <c r="H2813" i="13"/>
  <c r="I2813" i="13"/>
  <c r="G2834" i="13"/>
  <c r="H2834" i="13"/>
  <c r="F2834" i="13"/>
  <c r="G2844" i="13"/>
  <c r="F2844" i="13"/>
  <c r="I2844" i="13"/>
  <c r="H2844" i="13"/>
  <c r="F2853" i="13"/>
  <c r="F2885" i="13"/>
  <c r="F2867" i="13"/>
  <c r="F2875" i="13"/>
  <c r="H2876" i="13"/>
  <c r="F2883" i="13"/>
  <c r="H2884" i="13"/>
  <c r="F2891" i="13"/>
  <c r="H2892" i="13"/>
  <c r="F2899" i="13"/>
  <c r="H2900" i="13"/>
  <c r="I2901" i="13"/>
  <c r="F2907" i="13"/>
  <c r="H2908" i="13"/>
  <c r="I2909" i="13"/>
  <c r="F2915" i="13"/>
  <c r="H2916" i="13"/>
  <c r="I2917" i="13"/>
  <c r="F2923" i="13"/>
  <c r="H2924" i="13"/>
  <c r="I2925" i="13"/>
  <c r="F2931" i="13"/>
  <c r="H2932" i="13"/>
  <c r="I2933" i="13"/>
  <c r="F2939" i="13"/>
  <c r="H2940" i="13"/>
  <c r="I2941" i="13"/>
  <c r="F2947" i="13"/>
  <c r="H2948" i="13"/>
  <c r="I2949" i="13"/>
  <c r="G2954" i="13"/>
  <c r="I2955" i="13"/>
  <c r="H2959" i="13"/>
  <c r="I2961" i="13"/>
  <c r="H2961" i="13"/>
  <c r="I2963" i="13"/>
  <c r="G2966" i="13"/>
  <c r="F2966" i="13"/>
  <c r="I2966" i="13"/>
  <c r="I2968" i="13"/>
  <c r="H2968" i="13"/>
  <c r="G2968" i="13"/>
  <c r="F2968" i="13"/>
  <c r="I2970" i="13"/>
  <c r="H2970" i="13"/>
  <c r="G2970" i="13"/>
  <c r="H2867" i="13"/>
  <c r="H2875" i="13"/>
  <c r="I2876" i="13"/>
  <c r="H2883" i="13"/>
  <c r="I2884" i="13"/>
  <c r="H2891" i="13"/>
  <c r="I2892" i="13"/>
  <c r="F2898" i="13"/>
  <c r="H2899" i="13"/>
  <c r="I2900" i="13"/>
  <c r="F2906" i="13"/>
  <c r="H2907" i="13"/>
  <c r="I2908" i="13"/>
  <c r="F2914" i="13"/>
  <c r="H2915" i="13"/>
  <c r="I2916" i="13"/>
  <c r="F2922" i="13"/>
  <c r="H2923" i="13"/>
  <c r="I2924" i="13"/>
  <c r="F2930" i="13"/>
  <c r="H2931" i="13"/>
  <c r="I2932" i="13"/>
  <c r="F2938" i="13"/>
  <c r="H2939" i="13"/>
  <c r="I2940" i="13"/>
  <c r="F2946" i="13"/>
  <c r="H2947" i="13"/>
  <c r="I2948" i="13"/>
  <c r="F2953" i="13"/>
  <c r="H2954" i="13"/>
  <c r="H2962" i="13"/>
  <c r="F2809" i="13"/>
  <c r="F2817" i="13"/>
  <c r="F2825" i="13"/>
  <c r="F2833" i="13"/>
  <c r="F2841" i="13"/>
  <c r="F2849" i="13"/>
  <c r="F2857" i="13"/>
  <c r="F2865" i="13"/>
  <c r="I2867" i="13"/>
  <c r="F2873" i="13"/>
  <c r="I2875" i="13"/>
  <c r="F2881" i="13"/>
  <c r="I2883" i="13"/>
  <c r="F2889" i="13"/>
  <c r="I2891" i="13"/>
  <c r="F2897" i="13"/>
  <c r="H2898" i="13"/>
  <c r="I2899" i="13"/>
  <c r="F2905" i="13"/>
  <c r="H2906" i="13"/>
  <c r="I2907" i="13"/>
  <c r="F2913" i="13"/>
  <c r="H2914" i="13"/>
  <c r="I2915" i="13"/>
  <c r="F2921" i="13"/>
  <c r="H2922" i="13"/>
  <c r="I2923" i="13"/>
  <c r="F2929" i="13"/>
  <c r="H2930" i="13"/>
  <c r="I2931" i="13"/>
  <c r="F2937" i="13"/>
  <c r="H2938" i="13"/>
  <c r="I2939" i="13"/>
  <c r="F2945" i="13"/>
  <c r="H2946" i="13"/>
  <c r="I2947" i="13"/>
  <c r="G2953" i="13"/>
  <c r="G2958" i="13"/>
  <c r="F2961" i="13"/>
  <c r="H2966" i="13"/>
  <c r="F2970" i="13"/>
  <c r="I2906" i="13"/>
  <c r="I2914" i="13"/>
  <c r="I2922" i="13"/>
  <c r="I2930" i="13"/>
  <c r="I2938" i="13"/>
  <c r="I2946" i="13"/>
  <c r="H2960" i="13"/>
  <c r="G2960" i="13"/>
  <c r="H2967" i="13"/>
  <c r="G2967" i="13"/>
  <c r="F2967" i="13"/>
  <c r="I2976" i="13"/>
  <c r="H2976" i="13"/>
  <c r="G2976" i="13"/>
  <c r="F2976" i="13"/>
  <c r="I2944" i="13"/>
  <c r="I2952" i="13"/>
  <c r="F2955" i="13"/>
  <c r="F2960" i="13"/>
  <c r="F2963" i="13"/>
  <c r="F2901" i="13"/>
  <c r="F2909" i="13"/>
  <c r="F2917" i="13"/>
  <c r="F2925" i="13"/>
  <c r="F2933" i="13"/>
  <c r="F2941" i="13"/>
  <c r="F2949" i="13"/>
  <c r="G2955" i="13"/>
  <c r="G2959" i="13"/>
  <c r="F2959" i="13"/>
  <c r="I2960" i="13"/>
  <c r="G2963" i="13"/>
  <c r="I2967" i="13"/>
  <c r="F2876" i="13"/>
  <c r="F2884" i="13"/>
  <c r="F2892" i="13"/>
  <c r="F2900" i="13"/>
  <c r="H2901" i="13"/>
  <c r="F2908" i="13"/>
  <c r="H2909" i="13"/>
  <c r="F2916" i="13"/>
  <c r="H2917" i="13"/>
  <c r="F2924" i="13"/>
  <c r="H2925" i="13"/>
  <c r="F2932" i="13"/>
  <c r="H2933" i="13"/>
  <c r="F2940" i="13"/>
  <c r="H2941" i="13"/>
  <c r="F2948" i="13"/>
  <c r="H2949" i="13"/>
  <c r="F2971" i="13"/>
  <c r="I2974" i="13"/>
  <c r="F2979" i="13"/>
  <c r="I2982" i="13"/>
  <c r="F2987" i="13"/>
  <c r="I2990" i="13"/>
  <c r="F2995" i="13"/>
  <c r="F3016" i="13"/>
  <c r="I3016" i="13"/>
  <c r="G3016" i="13"/>
  <c r="F2994" i="13"/>
  <c r="G2995" i="13"/>
  <c r="F3024" i="13"/>
  <c r="I3024" i="13"/>
  <c r="G3024" i="13"/>
  <c r="H2971" i="13"/>
  <c r="G2978" i="13"/>
  <c r="H2979" i="13"/>
  <c r="G2986" i="13"/>
  <c r="H2987" i="13"/>
  <c r="G2994" i="13"/>
  <c r="H2995" i="13"/>
  <c r="H2978" i="13"/>
  <c r="F2984" i="13"/>
  <c r="H2986" i="13"/>
  <c r="F2992" i="13"/>
  <c r="H2994" i="13"/>
  <c r="H2969" i="13"/>
  <c r="F2975" i="13"/>
  <c r="H2977" i="13"/>
  <c r="F2983" i="13"/>
  <c r="G2984" i="13"/>
  <c r="F2991" i="13"/>
  <c r="G2992" i="13"/>
  <c r="F3020" i="13"/>
  <c r="I3020" i="13"/>
  <c r="H3024" i="13"/>
  <c r="F3032" i="13"/>
  <c r="I3032" i="13"/>
  <c r="G3032" i="13"/>
  <c r="F2974" i="13"/>
  <c r="G2975" i="13"/>
  <c r="F2982" i="13"/>
  <c r="G2983" i="13"/>
  <c r="H2984" i="13"/>
  <c r="F2990" i="13"/>
  <c r="G2991" i="13"/>
  <c r="H2992" i="13"/>
  <c r="F3017" i="13"/>
  <c r="H3017" i="13"/>
  <c r="G3017" i="13"/>
  <c r="F3028" i="13"/>
  <c r="I3028" i="13"/>
  <c r="G2974" i="13"/>
  <c r="G2982" i="13"/>
  <c r="G2990" i="13"/>
  <c r="H2991" i="13"/>
  <c r="F3025" i="13"/>
  <c r="H3025" i="13"/>
  <c r="G3025" i="13"/>
  <c r="F3040" i="13"/>
  <c r="I3040" i="13"/>
  <c r="H3040" i="13"/>
  <c r="G3040" i="13"/>
  <c r="F3048" i="13"/>
  <c r="I3048" i="13"/>
  <c r="H3048" i="13"/>
  <c r="G3048" i="13"/>
  <c r="I3019" i="13"/>
  <c r="I3027" i="13"/>
  <c r="G3033" i="13"/>
  <c r="I3035" i="13"/>
  <c r="G3041" i="13"/>
  <c r="H3042" i="13"/>
  <c r="I3043" i="13"/>
  <c r="G3049" i="13"/>
  <c r="H3050" i="13"/>
  <c r="I3051" i="13"/>
  <c r="H3055" i="13"/>
  <c r="H3059" i="13"/>
  <c r="H3063" i="13"/>
  <c r="H3067" i="13"/>
  <c r="G3082" i="13"/>
  <c r="H3082" i="13"/>
  <c r="F3082" i="13"/>
  <c r="G3088" i="13"/>
  <c r="H3088" i="13"/>
  <c r="G3091" i="13"/>
  <c r="I3091" i="13"/>
  <c r="H3091" i="13"/>
  <c r="F3101" i="13"/>
  <c r="F3104" i="13"/>
  <c r="G3109" i="13"/>
  <c r="H3109" i="13"/>
  <c r="G3146" i="13"/>
  <c r="H3146" i="13"/>
  <c r="F3146" i="13"/>
  <c r="G3152" i="13"/>
  <c r="H3152" i="13"/>
  <c r="G3155" i="13"/>
  <c r="I3155" i="13"/>
  <c r="H3155" i="13"/>
  <c r="G3171" i="13"/>
  <c r="I3171" i="13"/>
  <c r="H3171" i="13"/>
  <c r="F3171" i="13"/>
  <c r="H3033" i="13"/>
  <c r="H3041" i="13"/>
  <c r="H3049" i="13"/>
  <c r="I3055" i="13"/>
  <c r="I3059" i="13"/>
  <c r="I3063" i="13"/>
  <c r="I3067" i="13"/>
  <c r="G3106" i="13"/>
  <c r="H3106" i="13"/>
  <c r="F3106" i="13"/>
  <c r="G3112" i="13"/>
  <c r="H3112" i="13"/>
  <c r="G3115" i="13"/>
  <c r="I3115" i="13"/>
  <c r="H3115" i="13"/>
  <c r="F3125" i="13"/>
  <c r="G3133" i="13"/>
  <c r="H3133" i="13"/>
  <c r="G3157" i="13"/>
  <c r="H3157" i="13"/>
  <c r="F3157" i="13"/>
  <c r="G3160" i="13"/>
  <c r="H3160" i="13"/>
  <c r="G3163" i="13"/>
  <c r="I3163" i="13"/>
  <c r="H3163" i="13"/>
  <c r="F3163" i="13"/>
  <c r="G3165" i="13"/>
  <c r="I3165" i="13"/>
  <c r="H3165" i="13"/>
  <c r="F3165" i="13"/>
  <c r="G3093" i="13"/>
  <c r="H3093" i="13"/>
  <c r="G3130" i="13"/>
  <c r="H3130" i="13"/>
  <c r="F3130" i="13"/>
  <c r="G3136" i="13"/>
  <c r="H3136" i="13"/>
  <c r="G3139" i="13"/>
  <c r="I3139" i="13"/>
  <c r="H3139" i="13"/>
  <c r="G3022" i="13"/>
  <c r="G3053" i="13"/>
  <c r="G3057" i="13"/>
  <c r="G3061" i="13"/>
  <c r="G3065" i="13"/>
  <c r="G3090" i="13"/>
  <c r="H3090" i="13"/>
  <c r="F3090" i="13"/>
  <c r="G3096" i="13"/>
  <c r="H3096" i="13"/>
  <c r="G3099" i="13"/>
  <c r="I3099" i="13"/>
  <c r="H3099" i="13"/>
  <c r="F3112" i="13"/>
  <c r="G3117" i="13"/>
  <c r="H3117" i="13"/>
  <c r="F3160" i="13"/>
  <c r="G3021" i="13"/>
  <c r="H3022" i="13"/>
  <c r="G3029" i="13"/>
  <c r="H3030" i="13"/>
  <c r="G3037" i="13"/>
  <c r="H3038" i="13"/>
  <c r="G3045" i="13"/>
  <c r="H3046" i="13"/>
  <c r="H3053" i="13"/>
  <c r="H3057" i="13"/>
  <c r="H3061" i="13"/>
  <c r="H3065" i="13"/>
  <c r="I3106" i="13"/>
  <c r="I3109" i="13"/>
  <c r="I3112" i="13"/>
  <c r="G3114" i="13"/>
  <c r="H3114" i="13"/>
  <c r="F3114" i="13"/>
  <c r="G3120" i="13"/>
  <c r="H3120" i="13"/>
  <c r="G3123" i="13"/>
  <c r="I3123" i="13"/>
  <c r="H3123" i="13"/>
  <c r="F3133" i="13"/>
  <c r="F3136" i="13"/>
  <c r="F3139" i="13"/>
  <c r="G3141" i="13"/>
  <c r="H3141" i="13"/>
  <c r="I3157" i="13"/>
  <c r="I3160" i="13"/>
  <c r="G3036" i="13"/>
  <c r="G3044" i="13"/>
  <c r="G3052" i="13"/>
  <c r="G3083" i="13"/>
  <c r="I3083" i="13"/>
  <c r="H3083" i="13"/>
  <c r="G3101" i="13"/>
  <c r="H3101" i="13"/>
  <c r="I3133" i="13"/>
  <c r="G3138" i="13"/>
  <c r="H3138" i="13"/>
  <c r="F3138" i="13"/>
  <c r="G3144" i="13"/>
  <c r="H3144" i="13"/>
  <c r="G3147" i="13"/>
  <c r="I3147" i="13"/>
  <c r="H3147" i="13"/>
  <c r="I3090" i="13"/>
  <c r="G3098" i="13"/>
  <c r="H3098" i="13"/>
  <c r="F3098" i="13"/>
  <c r="G3104" i="13"/>
  <c r="H3104" i="13"/>
  <c r="G3107" i="13"/>
  <c r="I3107" i="13"/>
  <c r="H3107" i="13"/>
  <c r="F3117" i="13"/>
  <c r="G3125" i="13"/>
  <c r="H3125" i="13"/>
  <c r="G3018" i="13"/>
  <c r="H3019" i="13"/>
  <c r="G3026" i="13"/>
  <c r="H3027" i="13"/>
  <c r="G3034" i="13"/>
  <c r="H3035" i="13"/>
  <c r="I3036" i="13"/>
  <c r="G3042" i="13"/>
  <c r="H3043" i="13"/>
  <c r="I3044" i="13"/>
  <c r="G3050" i="13"/>
  <c r="H3051" i="13"/>
  <c r="I3052" i="13"/>
  <c r="G3055" i="13"/>
  <c r="I3056" i="13"/>
  <c r="G3059" i="13"/>
  <c r="I3060" i="13"/>
  <c r="G3063" i="13"/>
  <c r="I3064" i="13"/>
  <c r="G3067" i="13"/>
  <c r="I3068" i="13"/>
  <c r="F3083" i="13"/>
  <c r="G3085" i="13"/>
  <c r="H3085" i="13"/>
  <c r="I3117" i="13"/>
  <c r="G3122" i="13"/>
  <c r="H3122" i="13"/>
  <c r="F3122" i="13"/>
  <c r="G3128" i="13"/>
  <c r="H3128" i="13"/>
  <c r="G3131" i="13"/>
  <c r="I3131" i="13"/>
  <c r="H3131" i="13"/>
  <c r="F3144" i="13"/>
  <c r="F3147" i="13"/>
  <c r="G3149" i="13"/>
  <c r="H3149" i="13"/>
  <c r="F3087" i="13"/>
  <c r="F3095" i="13"/>
  <c r="F3103" i="13"/>
  <c r="F3111" i="13"/>
  <c r="F3119" i="13"/>
  <c r="F3127" i="13"/>
  <c r="F3135" i="13"/>
  <c r="F3143" i="13"/>
  <c r="F3151" i="13"/>
  <c r="F3159" i="13"/>
  <c r="F3167" i="13"/>
  <c r="H3168" i="13"/>
  <c r="F3175" i="13"/>
  <c r="H3176" i="13"/>
  <c r="F3183" i="13"/>
  <c r="H3184" i="13"/>
  <c r="F3191" i="13"/>
  <c r="H3192" i="13"/>
  <c r="F3199" i="13"/>
  <c r="H3200" i="13"/>
  <c r="F3207" i="13"/>
  <c r="H3208" i="13"/>
  <c r="F3215" i="13"/>
  <c r="H3216" i="13"/>
  <c r="F3223" i="13"/>
  <c r="H3224" i="13"/>
  <c r="I3225" i="13"/>
  <c r="F3239" i="13"/>
  <c r="H3239" i="13"/>
  <c r="G3239" i="13"/>
  <c r="F3245" i="13"/>
  <c r="H3245" i="13"/>
  <c r="F3232" i="13"/>
  <c r="I3232" i="13"/>
  <c r="H3232" i="13"/>
  <c r="F3248" i="13"/>
  <c r="I3248" i="13"/>
  <c r="H3248" i="13"/>
  <c r="F3173" i="13"/>
  <c r="F3181" i="13"/>
  <c r="F3189" i="13"/>
  <c r="F3197" i="13"/>
  <c r="I3223" i="13"/>
  <c r="G3242" i="13"/>
  <c r="F3084" i="13"/>
  <c r="I3086" i="13"/>
  <c r="F3092" i="13"/>
  <c r="I3094" i="13"/>
  <c r="F3100" i="13"/>
  <c r="I3102" i="13"/>
  <c r="F3108" i="13"/>
  <c r="I3110" i="13"/>
  <c r="F3116" i="13"/>
  <c r="I3118" i="13"/>
  <c r="F3124" i="13"/>
  <c r="I3126" i="13"/>
  <c r="F3132" i="13"/>
  <c r="I3134" i="13"/>
  <c r="F3140" i="13"/>
  <c r="I3142" i="13"/>
  <c r="F3148" i="13"/>
  <c r="I3150" i="13"/>
  <c r="F3156" i="13"/>
  <c r="I3158" i="13"/>
  <c r="F3164" i="13"/>
  <c r="I3166" i="13"/>
  <c r="F3172" i="13"/>
  <c r="H3173" i="13"/>
  <c r="I3174" i="13"/>
  <c r="F3180" i="13"/>
  <c r="H3181" i="13"/>
  <c r="I3182" i="13"/>
  <c r="F3188" i="13"/>
  <c r="H3189" i="13"/>
  <c r="I3190" i="13"/>
  <c r="F3196" i="13"/>
  <c r="H3197" i="13"/>
  <c r="I3198" i="13"/>
  <c r="F3204" i="13"/>
  <c r="H3205" i="13"/>
  <c r="I3206" i="13"/>
  <c r="F3212" i="13"/>
  <c r="H3213" i="13"/>
  <c r="I3214" i="13"/>
  <c r="F3220" i="13"/>
  <c r="H3221" i="13"/>
  <c r="I3222" i="13"/>
  <c r="F3228" i="13"/>
  <c r="F3231" i="13"/>
  <c r="G3231" i="13"/>
  <c r="G3232" i="13"/>
  <c r="F3234" i="13"/>
  <c r="H3234" i="13"/>
  <c r="G3248" i="13"/>
  <c r="F3250" i="13"/>
  <c r="H3250" i="13"/>
  <c r="I3173" i="13"/>
  <c r="F3179" i="13"/>
  <c r="I3181" i="13"/>
  <c r="F3187" i="13"/>
  <c r="I3189" i="13"/>
  <c r="F3195" i="13"/>
  <c r="I3197" i="13"/>
  <c r="F3203" i="13"/>
  <c r="I3205" i="13"/>
  <c r="F3211" i="13"/>
  <c r="I3213" i="13"/>
  <c r="F3219" i="13"/>
  <c r="I3221" i="13"/>
  <c r="F3227" i="13"/>
  <c r="F3237" i="13"/>
  <c r="H3237" i="13"/>
  <c r="F3247" i="13"/>
  <c r="H3247" i="13"/>
  <c r="G3247" i="13"/>
  <c r="F3253" i="13"/>
  <c r="H3253" i="13"/>
  <c r="F3256" i="13"/>
  <c r="I3256" i="13"/>
  <c r="H3256" i="13"/>
  <c r="F3154" i="13"/>
  <c r="F3162" i="13"/>
  <c r="F3170" i="13"/>
  <c r="F3178" i="13"/>
  <c r="H3179" i="13"/>
  <c r="F3186" i="13"/>
  <c r="H3187" i="13"/>
  <c r="F3194" i="13"/>
  <c r="H3195" i="13"/>
  <c r="F3202" i="13"/>
  <c r="H3203" i="13"/>
  <c r="F3210" i="13"/>
  <c r="H3211" i="13"/>
  <c r="F3218" i="13"/>
  <c r="H3219" i="13"/>
  <c r="F3226" i="13"/>
  <c r="H3227" i="13"/>
  <c r="F3240" i="13"/>
  <c r="I3240" i="13"/>
  <c r="H3240" i="13"/>
  <c r="F3261" i="13"/>
  <c r="I3261" i="13"/>
  <c r="H3261" i="13"/>
  <c r="G3261" i="13"/>
  <c r="H3154" i="13"/>
  <c r="H3162" i="13"/>
  <c r="H3170" i="13"/>
  <c r="H3178" i="13"/>
  <c r="I3179" i="13"/>
  <c r="H3186" i="13"/>
  <c r="I3187" i="13"/>
  <c r="H3194" i="13"/>
  <c r="I3195" i="13"/>
  <c r="H3202" i="13"/>
  <c r="I3203" i="13"/>
  <c r="H3210" i="13"/>
  <c r="I3211" i="13"/>
  <c r="H3218" i="13"/>
  <c r="I3219" i="13"/>
  <c r="F3225" i="13"/>
  <c r="H3226" i="13"/>
  <c r="I3227" i="13"/>
  <c r="H3231" i="13"/>
  <c r="G3234" i="13"/>
  <c r="G3250" i="13"/>
  <c r="G3253" i="13"/>
  <c r="I3202" i="13"/>
  <c r="I3210" i="13"/>
  <c r="I3218" i="13"/>
  <c r="I3226" i="13"/>
  <c r="F3229" i="13"/>
  <c r="H3229" i="13"/>
  <c r="G3240" i="13"/>
  <c r="F3242" i="13"/>
  <c r="H3242" i="13"/>
  <c r="G3258" i="13"/>
  <c r="G3266" i="13"/>
  <c r="I3297" i="13"/>
  <c r="H3300" i="13"/>
  <c r="G3233" i="13"/>
  <c r="I3235" i="13"/>
  <c r="G3241" i="13"/>
  <c r="I3243" i="13"/>
  <c r="G3249" i="13"/>
  <c r="I3251" i="13"/>
  <c r="G3257" i="13"/>
  <c r="H3258" i="13"/>
  <c r="I3259" i="13"/>
  <c r="G3265" i="13"/>
  <c r="H3266" i="13"/>
  <c r="I3267" i="13"/>
  <c r="G3273" i="13"/>
  <c r="H3274" i="13"/>
  <c r="I3275" i="13"/>
  <c r="G3279" i="13"/>
  <c r="G3283" i="13"/>
  <c r="F3289" i="13"/>
  <c r="I3308" i="13"/>
  <c r="G3308" i="13"/>
  <c r="F3308" i="13"/>
  <c r="F3285" i="13"/>
  <c r="G3285" i="13"/>
  <c r="I3288" i="13"/>
  <c r="F3288" i="13"/>
  <c r="H3295" i="13"/>
  <c r="I3295" i="13"/>
  <c r="I3304" i="13"/>
  <c r="F3304" i="13"/>
  <c r="G3255" i="13"/>
  <c r="G3263" i="13"/>
  <c r="H3264" i="13"/>
  <c r="G3271" i="13"/>
  <c r="H3272" i="13"/>
  <c r="I3289" i="13"/>
  <c r="G3292" i="13"/>
  <c r="F3301" i="13"/>
  <c r="H3301" i="13"/>
  <c r="G3301" i="13"/>
  <c r="H3308" i="13"/>
  <c r="H3255" i="13"/>
  <c r="H3263" i="13"/>
  <c r="I3264" i="13"/>
  <c r="H3271" i="13"/>
  <c r="I3272" i="13"/>
  <c r="F3277" i="13"/>
  <c r="F3281" i="13"/>
  <c r="H3285" i="13"/>
  <c r="G3288" i="13"/>
  <c r="F3295" i="13"/>
  <c r="G3304" i="13"/>
  <c r="I3263" i="13"/>
  <c r="G3269" i="13"/>
  <c r="I3271" i="13"/>
  <c r="H3277" i="13"/>
  <c r="H3281" i="13"/>
  <c r="I3285" i="13"/>
  <c r="H3287" i="13"/>
  <c r="I3287" i="13"/>
  <c r="H3288" i="13"/>
  <c r="G3295" i="13"/>
  <c r="H3303" i="13"/>
  <c r="I3303" i="13"/>
  <c r="H3304" i="13"/>
  <c r="F3309" i="13"/>
  <c r="H3309" i="13"/>
  <c r="G3309" i="13"/>
  <c r="G3236" i="13"/>
  <c r="G3244" i="13"/>
  <c r="G3252" i="13"/>
  <c r="G3260" i="13"/>
  <c r="G3268" i="13"/>
  <c r="H3269" i="13"/>
  <c r="G3276" i="13"/>
  <c r="I3277" i="13"/>
  <c r="G3280" i="13"/>
  <c r="I3281" i="13"/>
  <c r="G3284" i="13"/>
  <c r="G3300" i="13"/>
  <c r="F3300" i="13"/>
  <c r="I3269" i="13"/>
  <c r="F3287" i="13"/>
  <c r="F3293" i="13"/>
  <c r="G3293" i="13"/>
  <c r="I3296" i="13"/>
  <c r="F3296" i="13"/>
  <c r="H3297" i="13"/>
  <c r="F3303" i="13"/>
  <c r="I3311" i="13"/>
  <c r="F3316" i="13"/>
  <c r="G3317" i="13"/>
  <c r="I3319" i="13"/>
  <c r="F3324" i="13"/>
  <c r="G3325" i="13"/>
  <c r="I3327" i="13"/>
  <c r="F3332" i="13"/>
  <c r="G3333" i="13"/>
  <c r="I3335" i="13"/>
  <c r="F3340" i="13"/>
  <c r="G3341" i="13"/>
  <c r="H3342" i="13"/>
  <c r="I3343" i="13"/>
  <c r="G3348" i="13"/>
  <c r="H3348" i="13"/>
  <c r="F3348" i="13"/>
  <c r="G3355" i="13"/>
  <c r="F3355" i="13"/>
  <c r="I3355" i="13"/>
  <c r="G3316" i="13"/>
  <c r="H3317" i="13"/>
  <c r="G3324" i="13"/>
  <c r="H3325" i="13"/>
  <c r="G3332" i="13"/>
  <c r="H3333" i="13"/>
  <c r="G3340" i="13"/>
  <c r="H3341" i="13"/>
  <c r="F3346" i="13"/>
  <c r="G3357" i="13"/>
  <c r="F3357" i="13"/>
  <c r="H3357" i="13"/>
  <c r="G3363" i="13"/>
  <c r="F3363" i="13"/>
  <c r="I3363" i="13"/>
  <c r="H3363" i="13"/>
  <c r="H3316" i="13"/>
  <c r="I3317" i="13"/>
  <c r="H3324" i="13"/>
  <c r="I3325" i="13"/>
  <c r="H3332" i="13"/>
  <c r="H3340" i="13"/>
  <c r="F3329" i="13"/>
  <c r="F3337" i="13"/>
  <c r="I3348" i="13"/>
  <c r="I3357" i="13"/>
  <c r="F3312" i="13"/>
  <c r="F3320" i="13"/>
  <c r="F3328" i="13"/>
  <c r="F3336" i="13"/>
  <c r="F3344" i="13"/>
  <c r="G3347" i="13"/>
  <c r="I3347" i="13"/>
  <c r="F3347" i="13"/>
  <c r="G3352" i="13"/>
  <c r="F3352" i="13"/>
  <c r="I3352" i="13"/>
  <c r="H3352" i="13"/>
  <c r="G3356" i="13"/>
  <c r="F3356" i="13"/>
  <c r="G3364" i="13"/>
  <c r="F3364" i="13"/>
  <c r="H3364" i="13"/>
  <c r="G3320" i="13"/>
  <c r="G3328" i="13"/>
  <c r="G3336" i="13"/>
  <c r="H3344" i="13"/>
  <c r="G3349" i="13"/>
  <c r="I3349" i="13"/>
  <c r="H3349" i="13"/>
  <c r="G3358" i="13"/>
  <c r="F3358" i="13"/>
  <c r="H3358" i="13"/>
  <c r="H3312" i="13"/>
  <c r="H3320" i="13"/>
  <c r="H3328" i="13"/>
  <c r="H3336" i="13"/>
  <c r="I3344" i="13"/>
  <c r="G3346" i="13"/>
  <c r="H3346" i="13"/>
  <c r="G3371" i="13"/>
  <c r="F3371" i="13"/>
  <c r="G3379" i="13"/>
  <c r="F3379" i="13"/>
  <c r="H3387" i="13"/>
  <c r="G3387" i="13"/>
  <c r="F3387" i="13"/>
  <c r="I3389" i="13"/>
  <c r="H3389" i="13"/>
  <c r="G3389" i="13"/>
  <c r="F3389" i="13"/>
  <c r="I3397" i="13"/>
  <c r="H3397" i="13"/>
  <c r="G3397" i="13"/>
  <c r="F3397" i="13"/>
  <c r="I3405" i="13"/>
  <c r="H3405" i="13"/>
  <c r="G3405" i="13"/>
  <c r="F3405" i="13"/>
  <c r="I3413" i="13"/>
  <c r="H3413" i="13"/>
  <c r="G3413" i="13"/>
  <c r="F3413" i="13"/>
  <c r="I3421" i="13"/>
  <c r="H3421" i="13"/>
  <c r="G3421" i="13"/>
  <c r="F3421" i="13"/>
  <c r="G3360" i="13"/>
  <c r="F3360" i="13"/>
  <c r="H3366" i="13"/>
  <c r="G3368" i="13"/>
  <c r="F3368" i="13"/>
  <c r="H3374" i="13"/>
  <c r="G3376" i="13"/>
  <c r="F3376" i="13"/>
  <c r="H3382" i="13"/>
  <c r="G3384" i="13"/>
  <c r="F3384" i="13"/>
  <c r="I3392" i="13"/>
  <c r="H3392" i="13"/>
  <c r="G3392" i="13"/>
  <c r="F3392" i="13"/>
  <c r="I3400" i="13"/>
  <c r="H3400" i="13"/>
  <c r="G3400" i="13"/>
  <c r="F3400" i="13"/>
  <c r="I3408" i="13"/>
  <c r="H3408" i="13"/>
  <c r="G3408" i="13"/>
  <c r="F3408" i="13"/>
  <c r="I3416" i="13"/>
  <c r="H3416" i="13"/>
  <c r="G3416" i="13"/>
  <c r="F3416" i="13"/>
  <c r="I3424" i="13"/>
  <c r="H3424" i="13"/>
  <c r="G3424" i="13"/>
  <c r="F3424" i="13"/>
  <c r="G3365" i="13"/>
  <c r="F3365" i="13"/>
  <c r="H3371" i="13"/>
  <c r="G3373" i="13"/>
  <c r="F3373" i="13"/>
  <c r="H3379" i="13"/>
  <c r="G3381" i="13"/>
  <c r="F3381" i="13"/>
  <c r="I3395" i="13"/>
  <c r="H3395" i="13"/>
  <c r="G3395" i="13"/>
  <c r="F3395" i="13"/>
  <c r="I3403" i="13"/>
  <c r="H3403" i="13"/>
  <c r="G3403" i="13"/>
  <c r="F3403" i="13"/>
  <c r="I3411" i="13"/>
  <c r="H3411" i="13"/>
  <c r="G3411" i="13"/>
  <c r="F3411" i="13"/>
  <c r="I3419" i="13"/>
  <c r="H3419" i="13"/>
  <c r="G3419" i="13"/>
  <c r="F3419" i="13"/>
  <c r="I3427" i="13"/>
  <c r="H3427" i="13"/>
  <c r="G3427" i="13"/>
  <c r="F3427" i="13"/>
  <c r="G3354" i="13"/>
  <c r="F3354" i="13"/>
  <c r="H3360" i="13"/>
  <c r="G3362" i="13"/>
  <c r="F3362" i="13"/>
  <c r="H3368" i="13"/>
  <c r="G3370" i="13"/>
  <c r="F3370" i="13"/>
  <c r="I3371" i="13"/>
  <c r="H3376" i="13"/>
  <c r="G3378" i="13"/>
  <c r="F3378" i="13"/>
  <c r="I3379" i="13"/>
  <c r="H3384" i="13"/>
  <c r="G3386" i="13"/>
  <c r="F3386" i="13"/>
  <c r="I3390" i="13"/>
  <c r="H3390" i="13"/>
  <c r="G3390" i="13"/>
  <c r="F3390" i="13"/>
  <c r="I3398" i="13"/>
  <c r="H3398" i="13"/>
  <c r="G3398" i="13"/>
  <c r="F3398" i="13"/>
  <c r="I3406" i="13"/>
  <c r="H3406" i="13"/>
  <c r="G3406" i="13"/>
  <c r="F3406" i="13"/>
  <c r="I3414" i="13"/>
  <c r="H3414" i="13"/>
  <c r="G3414" i="13"/>
  <c r="F3414" i="13"/>
  <c r="I3422" i="13"/>
  <c r="H3422" i="13"/>
  <c r="G3422" i="13"/>
  <c r="F3422" i="13"/>
  <c r="G3351" i="13"/>
  <c r="F3351" i="13"/>
  <c r="G3359" i="13"/>
  <c r="F3359" i="13"/>
  <c r="I3360" i="13"/>
  <c r="H3365" i="13"/>
  <c r="G3367" i="13"/>
  <c r="F3367" i="13"/>
  <c r="I3368" i="13"/>
  <c r="H3373" i="13"/>
  <c r="G3375" i="13"/>
  <c r="F3375" i="13"/>
  <c r="I3376" i="13"/>
  <c r="H3381" i="13"/>
  <c r="G3383" i="13"/>
  <c r="F3383" i="13"/>
  <c r="I3384" i="13"/>
  <c r="H3388" i="13"/>
  <c r="G3388" i="13"/>
  <c r="F3388" i="13"/>
  <c r="I3393" i="13"/>
  <c r="H3393" i="13"/>
  <c r="G3393" i="13"/>
  <c r="F3393" i="13"/>
  <c r="I3401" i="13"/>
  <c r="H3401" i="13"/>
  <c r="G3401" i="13"/>
  <c r="F3401" i="13"/>
  <c r="I3409" i="13"/>
  <c r="H3409" i="13"/>
  <c r="G3409" i="13"/>
  <c r="F3409" i="13"/>
  <c r="I3417" i="13"/>
  <c r="H3417" i="13"/>
  <c r="G3417" i="13"/>
  <c r="F3417" i="13"/>
  <c r="I3425" i="13"/>
  <c r="H3425" i="13"/>
  <c r="G3425" i="13"/>
  <c r="F3425" i="13"/>
  <c r="G3372" i="13"/>
  <c r="F3372" i="13"/>
  <c r="G3380" i="13"/>
  <c r="F3380" i="13"/>
  <c r="I3381" i="13"/>
  <c r="I3396" i="13"/>
  <c r="H3396" i="13"/>
  <c r="G3396" i="13"/>
  <c r="F3396" i="13"/>
  <c r="I3404" i="13"/>
  <c r="H3404" i="13"/>
  <c r="G3404" i="13"/>
  <c r="F3404" i="13"/>
  <c r="I3412" i="13"/>
  <c r="H3412" i="13"/>
  <c r="G3412" i="13"/>
  <c r="F3412" i="13"/>
  <c r="I3420" i="13"/>
  <c r="H3420" i="13"/>
  <c r="G3420" i="13"/>
  <c r="F3420" i="13"/>
  <c r="I3428" i="13"/>
  <c r="H3428" i="13"/>
  <c r="G3428" i="13"/>
  <c r="F3428" i="13"/>
  <c r="F3345" i="13"/>
  <c r="G3350" i="13"/>
  <c r="F3350" i="13"/>
  <c r="H3351" i="13"/>
  <c r="G3353" i="13"/>
  <c r="F3353" i="13"/>
  <c r="I3354" i="13"/>
  <c r="H3359" i="13"/>
  <c r="G3361" i="13"/>
  <c r="F3361" i="13"/>
  <c r="I3362" i="13"/>
  <c r="H3367" i="13"/>
  <c r="G3369" i="13"/>
  <c r="F3369" i="13"/>
  <c r="I3370" i="13"/>
  <c r="H3375" i="13"/>
  <c r="G3377" i="13"/>
  <c r="F3377" i="13"/>
  <c r="I3378" i="13"/>
  <c r="H3383" i="13"/>
  <c r="G3385" i="13"/>
  <c r="F3385" i="13"/>
  <c r="I3386" i="13"/>
  <c r="I3391" i="13"/>
  <c r="H3391" i="13"/>
  <c r="G3391" i="13"/>
  <c r="F3391" i="13"/>
  <c r="I3399" i="13"/>
  <c r="H3399" i="13"/>
  <c r="G3399" i="13"/>
  <c r="F3399" i="13"/>
  <c r="I3407" i="13"/>
  <c r="H3407" i="13"/>
  <c r="G3407" i="13"/>
  <c r="F3407" i="13"/>
  <c r="I3415" i="13"/>
  <c r="H3415" i="13"/>
  <c r="G3415" i="13"/>
  <c r="F3415" i="13"/>
  <c r="I3423" i="13"/>
  <c r="H3423" i="13"/>
  <c r="G3423" i="13"/>
  <c r="F3423" i="13"/>
  <c r="G3366" i="13"/>
  <c r="F3366" i="13"/>
  <c r="H3372" i="13"/>
  <c r="G3374" i="13"/>
  <c r="F3374" i="13"/>
  <c r="H3380" i="13"/>
  <c r="G3382" i="13"/>
  <c r="F3382" i="13"/>
  <c r="I3394" i="13"/>
  <c r="H3394" i="13"/>
  <c r="G3394" i="13"/>
  <c r="F3394" i="13"/>
  <c r="I3402" i="13"/>
  <c r="H3402" i="13"/>
  <c r="G3402" i="13"/>
  <c r="F3402" i="13"/>
  <c r="I3410" i="13"/>
  <c r="H3410" i="13"/>
  <c r="G3410" i="13"/>
  <c r="F3410" i="13"/>
  <c r="I3418" i="13"/>
  <c r="H3418" i="13"/>
  <c r="G3418" i="13"/>
  <c r="F3418" i="13"/>
  <c r="I3426" i="13"/>
  <c r="H3426" i="13"/>
  <c r="G3426" i="13"/>
  <c r="F3426" i="13"/>
  <c r="J499" i="2" l="1"/>
  <c r="K499" i="2" s="1"/>
  <c r="J498" i="2"/>
  <c r="N9" i="1"/>
  <c r="B21" i="6"/>
  <c r="B16" i="5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6" i="2"/>
  <c r="Q507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K490" i="2"/>
  <c r="S490" i="2" s="1"/>
  <c r="T490" i="2" s="1"/>
  <c r="K491" i="2"/>
  <c r="N491" i="2" s="1"/>
  <c r="K492" i="2"/>
  <c r="K493" i="2"/>
  <c r="K494" i="2"/>
  <c r="K495" i="2"/>
  <c r="K496" i="2"/>
  <c r="K497" i="2"/>
  <c r="K498" i="2"/>
  <c r="K500" i="2"/>
  <c r="N500" i="2" s="1"/>
  <c r="K501" i="2"/>
  <c r="N501" i="2" s="1"/>
  <c r="K502" i="2"/>
  <c r="K503" i="2"/>
  <c r="K504" i="2"/>
  <c r="K506" i="2"/>
  <c r="K507" i="2"/>
  <c r="K524" i="2"/>
  <c r="N524" i="2" s="1"/>
  <c r="K525" i="2"/>
  <c r="N525" i="2" s="1"/>
  <c r="K526" i="2"/>
  <c r="N526" i="2" s="1"/>
  <c r="K527" i="2"/>
  <c r="K528" i="2"/>
  <c r="K529" i="2"/>
  <c r="N529" i="2" s="1"/>
  <c r="K530" i="2"/>
  <c r="K531" i="2"/>
  <c r="N531" i="2" s="1"/>
  <c r="K532" i="2"/>
  <c r="N532" i="2" s="1"/>
  <c r="K533" i="2"/>
  <c r="K534" i="2"/>
  <c r="K535" i="2"/>
  <c r="K536" i="2"/>
  <c r="K537" i="2"/>
  <c r="K538" i="2"/>
  <c r="N538" i="2" s="1"/>
  <c r="K539" i="2"/>
  <c r="N539" i="2" s="1"/>
  <c r="K540" i="2"/>
  <c r="N540" i="2" s="1"/>
  <c r="K541" i="2"/>
  <c r="K542" i="2"/>
  <c r="K543" i="2"/>
  <c r="K544" i="2"/>
  <c r="K545" i="2"/>
  <c r="N545" i="2" s="1"/>
  <c r="K546" i="2"/>
  <c r="N546" i="2" s="1"/>
  <c r="K547" i="2"/>
  <c r="N547" i="2" s="1"/>
  <c r="K548" i="2"/>
  <c r="N548" i="2" s="1"/>
  <c r="K549" i="2"/>
  <c r="K550" i="2"/>
  <c r="K551" i="2"/>
  <c r="K552" i="2"/>
  <c r="K553" i="2"/>
  <c r="N553" i="2" s="1"/>
  <c r="K554" i="2"/>
  <c r="N554" i="2" s="1"/>
  <c r="K555" i="2"/>
  <c r="N555" i="2" s="1"/>
  <c r="K556" i="2"/>
  <c r="N556" i="2" s="1"/>
  <c r="K557" i="2"/>
  <c r="K558" i="2"/>
  <c r="K559" i="2"/>
  <c r="K560" i="2"/>
  <c r="K561" i="2"/>
  <c r="K562" i="2"/>
  <c r="K563" i="2"/>
  <c r="N563" i="2" s="1"/>
  <c r="K564" i="2"/>
  <c r="N564" i="2" s="1"/>
  <c r="K565" i="2"/>
  <c r="K566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6" i="2"/>
  <c r="D507" i="2"/>
  <c r="C491" i="2"/>
  <c r="C492" i="2"/>
  <c r="C493" i="2"/>
  <c r="C494" i="2"/>
  <c r="C495" i="2"/>
  <c r="C496" i="2"/>
  <c r="C497" i="2"/>
  <c r="C498" i="2"/>
  <c r="C499" i="2"/>
  <c r="C500" i="2"/>
  <c r="C501" i="2"/>
  <c r="C490" i="2"/>
  <c r="P489" i="2"/>
  <c r="Q489" i="2"/>
  <c r="K489" i="2"/>
  <c r="N489" i="2" s="1"/>
  <c r="C489" i="2"/>
  <c r="D489" i="2"/>
  <c r="Q460" i="2"/>
  <c r="P460" i="2"/>
  <c r="K460" i="2"/>
  <c r="N460" i="2" s="1"/>
  <c r="D460" i="2"/>
  <c r="C460" i="2"/>
  <c r="P485" i="2"/>
  <c r="Q485" i="2"/>
  <c r="K484" i="2"/>
  <c r="S484" i="2" s="1"/>
  <c r="T484" i="2" s="1"/>
  <c r="K485" i="2"/>
  <c r="C485" i="2"/>
  <c r="D485" i="2"/>
  <c r="K477" i="2"/>
  <c r="N477" i="2" s="1"/>
  <c r="E475" i="2"/>
  <c r="K475" i="2" s="1"/>
  <c r="Q475" i="2"/>
  <c r="P475" i="2"/>
  <c r="D475" i="2"/>
  <c r="C475" i="2"/>
  <c r="C5" i="6"/>
  <c r="B28" i="5"/>
  <c r="B35" i="6" s="1"/>
  <c r="B24" i="5"/>
  <c r="B31" i="6" s="1"/>
  <c r="B25" i="5"/>
  <c r="B32" i="6" s="1"/>
  <c r="B26" i="5"/>
  <c r="B33" i="6" s="1"/>
  <c r="B27" i="5"/>
  <c r="B34" i="6" s="1"/>
  <c r="B29" i="5"/>
  <c r="B36" i="6" s="1"/>
  <c r="I3" i="2"/>
  <c r="Q465" i="2"/>
  <c r="P465" i="2"/>
  <c r="K465" i="2"/>
  <c r="S465" i="2" s="1"/>
  <c r="T465" i="2" s="1"/>
  <c r="D465" i="2"/>
  <c r="C465" i="2"/>
  <c r="Q464" i="2"/>
  <c r="P464" i="2"/>
  <c r="K464" i="2"/>
  <c r="S464" i="2" s="1"/>
  <c r="T464" i="2" s="1"/>
  <c r="D464" i="2"/>
  <c r="C464" i="2"/>
  <c r="Q462" i="2"/>
  <c r="P462" i="2"/>
  <c r="K462" i="2"/>
  <c r="S462" i="2" s="1"/>
  <c r="T462" i="2" s="1"/>
  <c r="D462" i="2"/>
  <c r="C462" i="2"/>
  <c r="L467" i="2"/>
  <c r="S467" i="2" s="1"/>
  <c r="T467" i="2" s="1"/>
  <c r="S468" i="2"/>
  <c r="T468" i="2" s="1"/>
  <c r="S471" i="2"/>
  <c r="T471" i="2" s="1"/>
  <c r="S476" i="2"/>
  <c r="T476" i="2" s="1"/>
  <c r="S466" i="2"/>
  <c r="T466" i="2" s="1"/>
  <c r="Q484" i="2"/>
  <c r="P484" i="2"/>
  <c r="D484" i="2"/>
  <c r="C484" i="2"/>
  <c r="Q483" i="2"/>
  <c r="P483" i="2"/>
  <c r="K483" i="2"/>
  <c r="N483" i="2" s="1"/>
  <c r="D483" i="2"/>
  <c r="C483" i="2"/>
  <c r="Q482" i="2"/>
  <c r="P482" i="2"/>
  <c r="K482" i="2"/>
  <c r="N482" i="2" s="1"/>
  <c r="D482" i="2"/>
  <c r="C482" i="2"/>
  <c r="Q481" i="2"/>
  <c r="P481" i="2"/>
  <c r="K481" i="2"/>
  <c r="N481" i="2" s="1"/>
  <c r="D481" i="2"/>
  <c r="C481" i="2"/>
  <c r="Q480" i="2"/>
  <c r="P480" i="2"/>
  <c r="K480" i="2"/>
  <c r="N480" i="2" s="1"/>
  <c r="D480" i="2"/>
  <c r="C480" i="2"/>
  <c r="Q479" i="2"/>
  <c r="P479" i="2"/>
  <c r="K479" i="2"/>
  <c r="N479" i="2" s="1"/>
  <c r="D479" i="2"/>
  <c r="C479" i="2"/>
  <c r="Q478" i="2"/>
  <c r="P478" i="2"/>
  <c r="K478" i="2"/>
  <c r="N478" i="2" s="1"/>
  <c r="D478" i="2"/>
  <c r="C478" i="2"/>
  <c r="Q477" i="2"/>
  <c r="P477" i="2"/>
  <c r="D477" i="2"/>
  <c r="C477" i="2"/>
  <c r="Q476" i="2"/>
  <c r="P476" i="2"/>
  <c r="D476" i="2"/>
  <c r="C476" i="2"/>
  <c r="Q474" i="2"/>
  <c r="P474" i="2"/>
  <c r="K474" i="2"/>
  <c r="N474" i="2" s="1"/>
  <c r="D474" i="2"/>
  <c r="C474" i="2"/>
  <c r="Q473" i="2"/>
  <c r="P473" i="2"/>
  <c r="K473" i="2"/>
  <c r="D473" i="2"/>
  <c r="C473" i="2"/>
  <c r="Q472" i="2"/>
  <c r="P472" i="2"/>
  <c r="K472" i="2"/>
  <c r="D472" i="2"/>
  <c r="C472" i="2"/>
  <c r="Q471" i="2"/>
  <c r="P471" i="2"/>
  <c r="D471" i="2"/>
  <c r="C471" i="2"/>
  <c r="Q470" i="2"/>
  <c r="P470" i="2"/>
  <c r="K470" i="2"/>
  <c r="N470" i="2" s="1"/>
  <c r="D470" i="2"/>
  <c r="C470" i="2"/>
  <c r="Q469" i="2"/>
  <c r="P469" i="2"/>
  <c r="K469" i="2"/>
  <c r="S469" i="2" s="1"/>
  <c r="T469" i="2" s="1"/>
  <c r="D469" i="2"/>
  <c r="C469" i="2"/>
  <c r="Q468" i="2"/>
  <c r="P468" i="2"/>
  <c r="D468" i="2"/>
  <c r="C468" i="2"/>
  <c r="Q467" i="2"/>
  <c r="P467" i="2"/>
  <c r="D467" i="2"/>
  <c r="C467" i="2"/>
  <c r="Q466" i="2"/>
  <c r="P466" i="2"/>
  <c r="D466" i="2"/>
  <c r="C466" i="2"/>
  <c r="L562" i="2" l="1"/>
  <c r="N562" i="2"/>
  <c r="L530" i="2"/>
  <c r="S530" i="2" s="1"/>
  <c r="T530" i="2" s="1"/>
  <c r="N530" i="2"/>
  <c r="L561" i="2"/>
  <c r="N561" i="2"/>
  <c r="L537" i="2"/>
  <c r="S537" i="2" s="1"/>
  <c r="T537" i="2" s="1"/>
  <c r="N537" i="2"/>
  <c r="L560" i="2"/>
  <c r="S560" i="2" s="1"/>
  <c r="T560" i="2" s="1"/>
  <c r="N560" i="2"/>
  <c r="L552" i="2"/>
  <c r="N552" i="2"/>
  <c r="L544" i="2"/>
  <c r="N544" i="2"/>
  <c r="L536" i="2"/>
  <c r="S536" i="2" s="1"/>
  <c r="T536" i="2" s="1"/>
  <c r="N536" i="2"/>
  <c r="L559" i="2"/>
  <c r="N559" i="2"/>
  <c r="L551" i="2"/>
  <c r="N551" i="2"/>
  <c r="L543" i="2"/>
  <c r="N543" i="2"/>
  <c r="L535" i="2"/>
  <c r="S535" i="2" s="1"/>
  <c r="T535" i="2" s="1"/>
  <c r="N535" i="2"/>
  <c r="L566" i="2"/>
  <c r="N566" i="2"/>
  <c r="L558" i="2"/>
  <c r="S558" i="2" s="1"/>
  <c r="T558" i="2" s="1"/>
  <c r="N558" i="2"/>
  <c r="L550" i="2"/>
  <c r="N550" i="2"/>
  <c r="L542" i="2"/>
  <c r="S542" i="2" s="1"/>
  <c r="T542" i="2" s="1"/>
  <c r="N542" i="2"/>
  <c r="L534" i="2"/>
  <c r="N534" i="2"/>
  <c r="L565" i="2"/>
  <c r="S565" i="2" s="1"/>
  <c r="T565" i="2" s="1"/>
  <c r="N565" i="2"/>
  <c r="L557" i="2"/>
  <c r="N557" i="2"/>
  <c r="L549" i="2"/>
  <c r="S549" i="2" s="1"/>
  <c r="T549" i="2" s="1"/>
  <c r="N549" i="2"/>
  <c r="L541" i="2"/>
  <c r="N541" i="2"/>
  <c r="L533" i="2"/>
  <c r="N533" i="2"/>
  <c r="L528" i="2"/>
  <c r="S528" i="2" s="1"/>
  <c r="T528" i="2" s="1"/>
  <c r="N528" i="2"/>
  <c r="L527" i="2"/>
  <c r="S527" i="2" s="1"/>
  <c r="T527" i="2" s="1"/>
  <c r="N527" i="2"/>
  <c r="L504" i="2"/>
  <c r="S504" i="2" s="1"/>
  <c r="T504" i="2" s="1"/>
  <c r="L493" i="2"/>
  <c r="S493" i="2" s="1"/>
  <c r="T493" i="2" s="1"/>
  <c r="N492" i="2"/>
  <c r="N507" i="2"/>
  <c r="L553" i="2"/>
  <c r="S553" i="2" s="1"/>
  <c r="T553" i="2" s="1"/>
  <c r="L545" i="2"/>
  <c r="S545" i="2" s="1"/>
  <c r="T545" i="2" s="1"/>
  <c r="L529" i="2"/>
  <c r="S529" i="2" s="1"/>
  <c r="T529" i="2" s="1"/>
  <c r="L554" i="2"/>
  <c r="S554" i="2" s="1"/>
  <c r="T554" i="2" s="1"/>
  <c r="L546" i="2"/>
  <c r="S546" i="2" s="1"/>
  <c r="T546" i="2" s="1"/>
  <c r="L538" i="2"/>
  <c r="S538" i="2" s="1"/>
  <c r="T538" i="2" s="1"/>
  <c r="L564" i="2"/>
  <c r="S564" i="2" s="1"/>
  <c r="T564" i="2" s="1"/>
  <c r="L556" i="2"/>
  <c r="S556" i="2" s="1"/>
  <c r="T556" i="2" s="1"/>
  <c r="L548" i="2"/>
  <c r="S548" i="2" s="1"/>
  <c r="T548" i="2" s="1"/>
  <c r="L540" i="2"/>
  <c r="S540" i="2" s="1"/>
  <c r="T540" i="2" s="1"/>
  <c r="L532" i="2"/>
  <c r="S532" i="2" s="1"/>
  <c r="T532" i="2" s="1"/>
  <c r="S524" i="2"/>
  <c r="T524" i="2" s="1"/>
  <c r="L563" i="2"/>
  <c r="S563" i="2" s="1"/>
  <c r="T563" i="2" s="1"/>
  <c r="L555" i="2"/>
  <c r="S555" i="2" s="1"/>
  <c r="T555" i="2" s="1"/>
  <c r="L547" i="2"/>
  <c r="L539" i="2"/>
  <c r="S539" i="2" s="1"/>
  <c r="T539" i="2" s="1"/>
  <c r="L531" i="2"/>
  <c r="S531" i="2" s="1"/>
  <c r="T531" i="2" s="1"/>
  <c r="S499" i="2"/>
  <c r="T499" i="2" s="1"/>
  <c r="L507" i="2"/>
  <c r="S507" i="2" s="1"/>
  <c r="T507" i="2" s="1"/>
  <c r="S562" i="2"/>
  <c r="T562" i="2" s="1"/>
  <c r="S543" i="2"/>
  <c r="T543" i="2" s="1"/>
  <c r="S559" i="2"/>
  <c r="T559" i="2" s="1"/>
  <c r="S496" i="2"/>
  <c r="T496" i="2" s="1"/>
  <c r="S561" i="2"/>
  <c r="T561" i="2" s="1"/>
  <c r="S498" i="2"/>
  <c r="T498" i="2" s="1"/>
  <c r="N499" i="2"/>
  <c r="S551" i="2"/>
  <c r="T551" i="2" s="1"/>
  <c r="N498" i="2"/>
  <c r="S566" i="2"/>
  <c r="T566" i="2" s="1"/>
  <c r="S550" i="2"/>
  <c r="T550" i="2" s="1"/>
  <c r="S534" i="2"/>
  <c r="T534" i="2" s="1"/>
  <c r="S526" i="2"/>
  <c r="T526" i="2" s="1"/>
  <c r="S503" i="2"/>
  <c r="T503" i="2" s="1"/>
  <c r="S495" i="2"/>
  <c r="T495" i="2" s="1"/>
  <c r="N506" i="2"/>
  <c r="N497" i="2"/>
  <c r="S557" i="2"/>
  <c r="T557" i="2" s="1"/>
  <c r="S541" i="2"/>
  <c r="T541" i="2" s="1"/>
  <c r="S533" i="2"/>
  <c r="T533" i="2" s="1"/>
  <c r="S525" i="2"/>
  <c r="T525" i="2" s="1"/>
  <c r="L502" i="2"/>
  <c r="S502" i="2" s="1"/>
  <c r="T502" i="2" s="1"/>
  <c r="S494" i="2"/>
  <c r="T494" i="2" s="1"/>
  <c r="N504" i="2"/>
  <c r="N496" i="2"/>
  <c r="S552" i="2"/>
  <c r="T552" i="2" s="1"/>
  <c r="S544" i="2"/>
  <c r="T544" i="2" s="1"/>
  <c r="S506" i="2"/>
  <c r="T506" i="2" s="1"/>
  <c r="S497" i="2"/>
  <c r="T497" i="2" s="1"/>
  <c r="N485" i="2"/>
  <c r="S501" i="2"/>
  <c r="T501" i="2" s="1"/>
  <c r="N503" i="2"/>
  <c r="N495" i="2"/>
  <c r="N484" i="2"/>
  <c r="S547" i="2"/>
  <c r="T547" i="2" s="1"/>
  <c r="S500" i="2"/>
  <c r="T500" i="2" s="1"/>
  <c r="N502" i="2"/>
  <c r="N494" i="2"/>
  <c r="S489" i="2"/>
  <c r="T489" i="2" s="1"/>
  <c r="N493" i="2"/>
  <c r="L492" i="2"/>
  <c r="S492" i="2" s="1"/>
  <c r="T492" i="2" s="1"/>
  <c r="S491" i="2"/>
  <c r="T491" i="2" s="1"/>
  <c r="N490" i="2"/>
  <c r="S460" i="2"/>
  <c r="T460" i="2" s="1"/>
  <c r="S485" i="2"/>
  <c r="T485" i="2" s="1"/>
  <c r="S475" i="2"/>
  <c r="T475" i="2" s="1"/>
  <c r="N475" i="2"/>
  <c r="N464" i="2"/>
  <c r="N465" i="2"/>
  <c r="N462" i="2"/>
  <c r="S483" i="2"/>
  <c r="T483" i="2" s="1"/>
  <c r="N473" i="2"/>
  <c r="S479" i="2"/>
  <c r="T479" i="2" s="1"/>
  <c r="S474" i="2"/>
  <c r="T474" i="2" s="1"/>
  <c r="S482" i="2"/>
  <c r="T482" i="2" s="1"/>
  <c r="S481" i="2"/>
  <c r="T481" i="2" s="1"/>
  <c r="S480" i="2"/>
  <c r="T480" i="2" s="1"/>
  <c r="S473" i="2"/>
  <c r="T473" i="2" s="1"/>
  <c r="S470" i="2"/>
  <c r="T470" i="2" s="1"/>
  <c r="N469" i="2"/>
  <c r="S478" i="2"/>
  <c r="T478" i="2" s="1"/>
  <c r="S477" i="2"/>
  <c r="T477" i="2" s="1"/>
  <c r="S472" i="2"/>
  <c r="T472" i="2" s="1"/>
  <c r="N472" i="2"/>
  <c r="Q406" i="2"/>
  <c r="P406" i="2"/>
  <c r="K406" i="2"/>
  <c r="D406" i="2"/>
  <c r="C406" i="2"/>
  <c r="O22" i="1"/>
  <c r="P454" i="2"/>
  <c r="Q454" i="2"/>
  <c r="K454" i="2"/>
  <c r="N454" i="2" s="1"/>
  <c r="C454" i="2"/>
  <c r="D454" i="2"/>
  <c r="P415" i="2"/>
  <c r="Q415" i="2"/>
  <c r="K415" i="2"/>
  <c r="S415" i="2" s="1"/>
  <c r="T415" i="2" s="1"/>
  <c r="C415" i="2"/>
  <c r="D415" i="2"/>
  <c r="P414" i="2"/>
  <c r="Q414" i="2"/>
  <c r="K414" i="2"/>
  <c r="C414" i="2"/>
  <c r="D414" i="2"/>
  <c r="P402" i="2"/>
  <c r="Q402" i="2"/>
  <c r="K402" i="2"/>
  <c r="N402" i="2" s="1"/>
  <c r="C402" i="2"/>
  <c r="D402" i="2"/>
  <c r="P401" i="2"/>
  <c r="Q401" i="2"/>
  <c r="K401" i="2"/>
  <c r="N401" i="2" s="1"/>
  <c r="C401" i="2"/>
  <c r="D401" i="2"/>
  <c r="P453" i="2"/>
  <c r="K455" i="2"/>
  <c r="N455" i="2" s="1"/>
  <c r="D455" i="2"/>
  <c r="C455" i="2"/>
  <c r="C453" i="2"/>
  <c r="Q326" i="2"/>
  <c r="Q327" i="2"/>
  <c r="P326" i="2"/>
  <c r="P327" i="2"/>
  <c r="K327" i="2"/>
  <c r="N327" i="2" s="1"/>
  <c r="K326" i="2"/>
  <c r="N326" i="2" s="1"/>
  <c r="C327" i="2"/>
  <c r="D327" i="2"/>
  <c r="C326" i="2"/>
  <c r="D326" i="2"/>
  <c r="K428" i="2"/>
  <c r="N428" i="2" s="1"/>
  <c r="K446" i="2"/>
  <c r="S446" i="2" s="1"/>
  <c r="T446" i="2" s="1"/>
  <c r="N360" i="2"/>
  <c r="Q361" i="2"/>
  <c r="P361" i="2"/>
  <c r="K361" i="2"/>
  <c r="N361" i="2" s="1"/>
  <c r="D361" i="2"/>
  <c r="C361" i="2"/>
  <c r="P360" i="2"/>
  <c r="Q360" i="2"/>
  <c r="K360" i="2"/>
  <c r="C360" i="2"/>
  <c r="D360" i="2"/>
  <c r="Q445" i="2"/>
  <c r="P445" i="2"/>
  <c r="K445" i="2"/>
  <c r="N445" i="2" s="1"/>
  <c r="D445" i="2"/>
  <c r="C445" i="2"/>
  <c r="Q444" i="2"/>
  <c r="P444" i="2"/>
  <c r="K444" i="2"/>
  <c r="D444" i="2"/>
  <c r="C444" i="2"/>
  <c r="Q443" i="2"/>
  <c r="P443" i="2"/>
  <c r="K443" i="2"/>
  <c r="N443" i="2" s="1"/>
  <c r="D443" i="2"/>
  <c r="C443" i="2"/>
  <c r="J423" i="2"/>
  <c r="K423" i="2" s="1"/>
  <c r="S423" i="2" s="1"/>
  <c r="T423" i="2" s="1"/>
  <c r="Q423" i="2"/>
  <c r="P423" i="2"/>
  <c r="D423" i="2"/>
  <c r="C423" i="2"/>
  <c r="Q422" i="2"/>
  <c r="P422" i="2"/>
  <c r="K422" i="2"/>
  <c r="S422" i="2" s="1"/>
  <c r="T422" i="2" s="1"/>
  <c r="D422" i="2"/>
  <c r="C422" i="2"/>
  <c r="L425" i="2"/>
  <c r="S425" i="2" s="1"/>
  <c r="T425" i="2" s="1"/>
  <c r="S426" i="2"/>
  <c r="T426" i="2" s="1"/>
  <c r="S428" i="2"/>
  <c r="T428" i="2" s="1"/>
  <c r="S429" i="2"/>
  <c r="T429" i="2" s="1"/>
  <c r="S433" i="2"/>
  <c r="T433" i="2" s="1"/>
  <c r="S441" i="2"/>
  <c r="T441" i="2" s="1"/>
  <c r="S424" i="2"/>
  <c r="T424" i="2" s="1"/>
  <c r="Q441" i="2"/>
  <c r="P441" i="2"/>
  <c r="D441" i="2"/>
  <c r="C441" i="2"/>
  <c r="Q440" i="2"/>
  <c r="P440" i="2"/>
  <c r="K440" i="2"/>
  <c r="N440" i="2" s="1"/>
  <c r="D440" i="2"/>
  <c r="C440" i="2"/>
  <c r="Q439" i="2"/>
  <c r="P439" i="2"/>
  <c r="K439" i="2"/>
  <c r="N439" i="2" s="1"/>
  <c r="D439" i="2"/>
  <c r="C439" i="2"/>
  <c r="Q438" i="2"/>
  <c r="P438" i="2"/>
  <c r="K438" i="2"/>
  <c r="N438" i="2" s="1"/>
  <c r="D438" i="2"/>
  <c r="C438" i="2"/>
  <c r="Q437" i="2"/>
  <c r="P437" i="2"/>
  <c r="K437" i="2"/>
  <c r="N437" i="2" s="1"/>
  <c r="D437" i="2"/>
  <c r="C437" i="2"/>
  <c r="Q436" i="2"/>
  <c r="P436" i="2"/>
  <c r="K436" i="2"/>
  <c r="S436" i="2" s="1"/>
  <c r="T436" i="2" s="1"/>
  <c r="D436" i="2"/>
  <c r="C436" i="2"/>
  <c r="Q435" i="2"/>
  <c r="P435" i="2"/>
  <c r="K435" i="2"/>
  <c r="N435" i="2" s="1"/>
  <c r="D435" i="2"/>
  <c r="C435" i="2"/>
  <c r="Q434" i="2"/>
  <c r="P434" i="2"/>
  <c r="K434" i="2"/>
  <c r="N434" i="2" s="1"/>
  <c r="D434" i="2"/>
  <c r="C434" i="2"/>
  <c r="Q433" i="2"/>
  <c r="P433" i="2"/>
  <c r="D433" i="2"/>
  <c r="C433" i="2"/>
  <c r="Q432" i="2"/>
  <c r="P432" i="2"/>
  <c r="K432" i="2"/>
  <c r="D432" i="2"/>
  <c r="C432" i="2"/>
  <c r="Q431" i="2"/>
  <c r="P431" i="2"/>
  <c r="K431" i="2"/>
  <c r="D431" i="2"/>
  <c r="C431" i="2"/>
  <c r="Q430" i="2"/>
  <c r="P430" i="2"/>
  <c r="K430" i="2"/>
  <c r="D430" i="2"/>
  <c r="C430" i="2"/>
  <c r="Q429" i="2"/>
  <c r="P429" i="2"/>
  <c r="D429" i="2"/>
  <c r="C429" i="2"/>
  <c r="Q428" i="2"/>
  <c r="P428" i="2"/>
  <c r="D428" i="2"/>
  <c r="C428" i="2"/>
  <c r="Q427" i="2"/>
  <c r="P427" i="2"/>
  <c r="K427" i="2"/>
  <c r="N427" i="2" s="1"/>
  <c r="D427" i="2"/>
  <c r="C427" i="2"/>
  <c r="Q426" i="2"/>
  <c r="P426" i="2"/>
  <c r="D426" i="2"/>
  <c r="C426" i="2"/>
  <c r="Q425" i="2"/>
  <c r="P425" i="2"/>
  <c r="D425" i="2"/>
  <c r="C425" i="2"/>
  <c r="Q424" i="2"/>
  <c r="P424" i="2"/>
  <c r="D424" i="2"/>
  <c r="C424" i="2"/>
  <c r="K371" i="2"/>
  <c r="N371" i="2" s="1"/>
  <c r="S267" i="2"/>
  <c r="T267" i="2" s="1"/>
  <c r="S363" i="2"/>
  <c r="T363" i="2" s="1"/>
  <c r="S364" i="2"/>
  <c r="T364" i="2" s="1"/>
  <c r="S365" i="2"/>
  <c r="T365" i="2" s="1"/>
  <c r="S367" i="2"/>
  <c r="T367" i="2" s="1"/>
  <c r="S368" i="2"/>
  <c r="T368" i="2" s="1"/>
  <c r="S372" i="2"/>
  <c r="T372" i="2" s="1"/>
  <c r="S380" i="2"/>
  <c r="T380" i="2" s="1"/>
  <c r="K421" i="2"/>
  <c r="K442" i="2"/>
  <c r="S442" i="2" s="1"/>
  <c r="T442" i="2" s="1"/>
  <c r="K447" i="2"/>
  <c r="S447" i="2" s="1"/>
  <c r="T447" i="2" s="1"/>
  <c r="K448" i="2"/>
  <c r="K449" i="2"/>
  <c r="S449" i="2" s="1"/>
  <c r="T449" i="2" s="1"/>
  <c r="K450" i="2"/>
  <c r="S450" i="2" s="1"/>
  <c r="T450" i="2" s="1"/>
  <c r="K451" i="2"/>
  <c r="K452" i="2"/>
  <c r="S452" i="2" s="1"/>
  <c r="T452" i="2" s="1"/>
  <c r="K453" i="2"/>
  <c r="S453" i="2" s="1"/>
  <c r="T453" i="2" s="1"/>
  <c r="K456" i="2"/>
  <c r="S456" i="2" s="1"/>
  <c r="T456" i="2" s="1"/>
  <c r="K457" i="2"/>
  <c r="S457" i="2" s="1"/>
  <c r="T457" i="2" s="1"/>
  <c r="K458" i="2"/>
  <c r="S458" i="2" s="1"/>
  <c r="T458" i="2" s="1"/>
  <c r="K459" i="2"/>
  <c r="K461" i="2"/>
  <c r="S461" i="2" s="1"/>
  <c r="T461" i="2" s="1"/>
  <c r="K463" i="2"/>
  <c r="S463" i="2" s="1"/>
  <c r="T463" i="2" s="1"/>
  <c r="Q419" i="2"/>
  <c r="P419" i="2"/>
  <c r="K419" i="2"/>
  <c r="L419" i="2" s="1"/>
  <c r="D419" i="2"/>
  <c r="C419" i="2"/>
  <c r="Q418" i="2"/>
  <c r="P418" i="2"/>
  <c r="K418" i="2"/>
  <c r="N418" i="2" s="1"/>
  <c r="D418" i="2"/>
  <c r="C418" i="2"/>
  <c r="K379" i="2"/>
  <c r="N379" i="2" s="1"/>
  <c r="K376" i="2"/>
  <c r="N376" i="2" s="1"/>
  <c r="K377" i="2"/>
  <c r="N377" i="2" s="1"/>
  <c r="K378" i="2"/>
  <c r="N378" i="2" s="1"/>
  <c r="K370" i="2"/>
  <c r="N370" i="2" s="1"/>
  <c r="N444" i="2" l="1"/>
  <c r="S444" i="2"/>
  <c r="T444" i="2" s="1"/>
  <c r="S454" i="2"/>
  <c r="T454" i="2" s="1"/>
  <c r="S406" i="2"/>
  <c r="T406" i="2" s="1"/>
  <c r="N406" i="2"/>
  <c r="N414" i="2"/>
  <c r="S414" i="2"/>
  <c r="T414" i="2" s="1"/>
  <c r="N415" i="2"/>
  <c r="S402" i="2"/>
  <c r="T402" i="2" s="1"/>
  <c r="S401" i="2"/>
  <c r="T401" i="2" s="1"/>
  <c r="S455" i="2"/>
  <c r="T455" i="2" s="1"/>
  <c r="N453" i="2"/>
  <c r="S326" i="2"/>
  <c r="T326" i="2" s="1"/>
  <c r="S327" i="2"/>
  <c r="T327" i="2" s="1"/>
  <c r="S451" i="2"/>
  <c r="T451" i="2" s="1"/>
  <c r="S448" i="2"/>
  <c r="T448" i="2" s="1"/>
  <c r="S361" i="2"/>
  <c r="T361" i="2" s="1"/>
  <c r="S360" i="2"/>
  <c r="T360" i="2" s="1"/>
  <c r="S443" i="2"/>
  <c r="T443" i="2" s="1"/>
  <c r="L445" i="2"/>
  <c r="S445" i="2" s="1"/>
  <c r="T445" i="2" s="1"/>
  <c r="N423" i="2"/>
  <c r="N422" i="2"/>
  <c r="N436" i="2"/>
  <c r="S440" i="2"/>
  <c r="T440" i="2" s="1"/>
  <c r="S439" i="2"/>
  <c r="T439" i="2" s="1"/>
  <c r="S438" i="2"/>
  <c r="T438" i="2" s="1"/>
  <c r="S431" i="2"/>
  <c r="T431" i="2" s="1"/>
  <c r="S437" i="2"/>
  <c r="T437" i="2" s="1"/>
  <c r="S435" i="2"/>
  <c r="T435" i="2" s="1"/>
  <c r="S427" i="2"/>
  <c r="T427" i="2" s="1"/>
  <c r="S432" i="2"/>
  <c r="T432" i="2" s="1"/>
  <c r="S430" i="2"/>
  <c r="T430" i="2" s="1"/>
  <c r="S434" i="2"/>
  <c r="T434" i="2" s="1"/>
  <c r="N430" i="2"/>
  <c r="N431" i="2"/>
  <c r="N432" i="2"/>
  <c r="S418" i="2"/>
  <c r="T418" i="2" s="1"/>
  <c r="S377" i="2"/>
  <c r="T377" i="2" s="1"/>
  <c r="S376" i="2"/>
  <c r="T376" i="2" s="1"/>
  <c r="S419" i="2"/>
  <c r="T419" i="2" s="1"/>
  <c r="S378" i="2"/>
  <c r="T378" i="2" s="1"/>
  <c r="S421" i="2"/>
  <c r="T421" i="2" s="1"/>
  <c r="N419" i="2"/>
  <c r="S379" i="2"/>
  <c r="T379" i="2" s="1"/>
  <c r="S370" i="2"/>
  <c r="T370" i="2" s="1"/>
  <c r="K366" i="2"/>
  <c r="K369" i="2"/>
  <c r="E392" i="2"/>
  <c r="Q388" i="2"/>
  <c r="P388" i="2"/>
  <c r="K388" i="2"/>
  <c r="K384" i="2"/>
  <c r="S384" i="2" s="1"/>
  <c r="T384" i="2" s="1"/>
  <c r="D388" i="2"/>
  <c r="C388" i="2"/>
  <c r="D384" i="2"/>
  <c r="C384" i="2"/>
  <c r="Q362" i="2"/>
  <c r="P362" i="2"/>
  <c r="K362" i="2"/>
  <c r="S362" i="2" s="1"/>
  <c r="T362" i="2" s="1"/>
  <c r="D362" i="2"/>
  <c r="C362" i="2"/>
  <c r="C381" i="2"/>
  <c r="K320" i="2"/>
  <c r="S320" i="2" s="1"/>
  <c r="T320" i="2" s="1"/>
  <c r="K375" i="2"/>
  <c r="N375" i="2" s="1"/>
  <c r="K374" i="2"/>
  <c r="N374" i="2" s="1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5" i="2"/>
  <c r="D386" i="2"/>
  <c r="D387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3" i="2"/>
  <c r="D404" i="2"/>
  <c r="D405" i="2"/>
  <c r="D407" i="2"/>
  <c r="D408" i="2"/>
  <c r="D409" i="2"/>
  <c r="D410" i="2"/>
  <c r="D411" i="2"/>
  <c r="D412" i="2"/>
  <c r="D413" i="2"/>
  <c r="D416" i="2"/>
  <c r="D417" i="2"/>
  <c r="D420" i="2"/>
  <c r="D421" i="2"/>
  <c r="D442" i="2"/>
  <c r="D446" i="2"/>
  <c r="D447" i="2"/>
  <c r="D448" i="2"/>
  <c r="D449" i="2"/>
  <c r="D450" i="2"/>
  <c r="D451" i="2"/>
  <c r="D452" i="2"/>
  <c r="D453" i="2"/>
  <c r="D456" i="2"/>
  <c r="D457" i="2"/>
  <c r="D458" i="2"/>
  <c r="D459" i="2"/>
  <c r="D461" i="2"/>
  <c r="D463" i="2"/>
  <c r="D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2" i="2"/>
  <c r="C383" i="2"/>
  <c r="C385" i="2"/>
  <c r="C386" i="2"/>
  <c r="C387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3" i="2"/>
  <c r="C404" i="2"/>
  <c r="C405" i="2"/>
  <c r="C407" i="2"/>
  <c r="C408" i="2"/>
  <c r="C409" i="2"/>
  <c r="C410" i="2"/>
  <c r="C411" i="2"/>
  <c r="C412" i="2"/>
  <c r="C413" i="2"/>
  <c r="C416" i="2"/>
  <c r="C417" i="2"/>
  <c r="C420" i="2"/>
  <c r="C421" i="2"/>
  <c r="C442" i="2"/>
  <c r="C446" i="2"/>
  <c r="C447" i="2"/>
  <c r="C448" i="2"/>
  <c r="C449" i="2"/>
  <c r="C450" i="2"/>
  <c r="C451" i="2"/>
  <c r="C452" i="2"/>
  <c r="C456" i="2"/>
  <c r="C457" i="2"/>
  <c r="C458" i="2"/>
  <c r="C459" i="2"/>
  <c r="C461" i="2"/>
  <c r="C463" i="2"/>
  <c r="C363" i="2"/>
  <c r="S459" i="2" l="1"/>
  <c r="T459" i="2" s="1"/>
  <c r="N388" i="2"/>
  <c r="S388" i="2"/>
  <c r="T388" i="2" s="1"/>
  <c r="S374" i="2"/>
  <c r="T374" i="2" s="1"/>
  <c r="S375" i="2"/>
  <c r="T375" i="2" s="1"/>
  <c r="N369" i="2"/>
  <c r="S369" i="2"/>
  <c r="T369" i="2" s="1"/>
  <c r="N366" i="2"/>
  <c r="S366" i="2"/>
  <c r="T366" i="2" s="1"/>
  <c r="N362" i="2"/>
  <c r="K373" i="2"/>
  <c r="S373" i="2" s="1"/>
  <c r="T373" i="2" s="1"/>
  <c r="P359" i="2"/>
  <c r="Q359" i="2"/>
  <c r="K359" i="2"/>
  <c r="C359" i="2"/>
  <c r="D359" i="2"/>
  <c r="Q358" i="2"/>
  <c r="P358" i="2"/>
  <c r="K358" i="2"/>
  <c r="D358" i="2"/>
  <c r="C358" i="2"/>
  <c r="Q357" i="2"/>
  <c r="P357" i="2"/>
  <c r="K357" i="2"/>
  <c r="D357" i="2"/>
  <c r="C357" i="2"/>
  <c r="Q356" i="2"/>
  <c r="P356" i="2"/>
  <c r="K356" i="2"/>
  <c r="D356" i="2"/>
  <c r="C356" i="2"/>
  <c r="P355" i="2"/>
  <c r="Q355" i="2"/>
  <c r="J355" i="2"/>
  <c r="K355" i="2" s="1"/>
  <c r="C355" i="2"/>
  <c r="D355" i="2"/>
  <c r="P354" i="2"/>
  <c r="Q354" i="2"/>
  <c r="K354" i="2"/>
  <c r="S354" i="2" s="1"/>
  <c r="T354" i="2" s="1"/>
  <c r="C354" i="2"/>
  <c r="D354" i="2"/>
  <c r="P353" i="2"/>
  <c r="Q353" i="2"/>
  <c r="K353" i="2"/>
  <c r="S353" i="2" s="1"/>
  <c r="T353" i="2" s="1"/>
  <c r="C353" i="2"/>
  <c r="D353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3" i="2"/>
  <c r="Q404" i="2"/>
  <c r="Q405" i="2"/>
  <c r="Q407" i="2"/>
  <c r="Q408" i="2"/>
  <c r="Q409" i="2"/>
  <c r="Q410" i="2"/>
  <c r="Q411" i="2"/>
  <c r="Q412" i="2"/>
  <c r="Q413" i="2"/>
  <c r="Q416" i="2"/>
  <c r="Q417" i="2"/>
  <c r="Q420" i="2"/>
  <c r="Q421" i="2"/>
  <c r="Q442" i="2"/>
  <c r="Q446" i="2"/>
  <c r="Q447" i="2"/>
  <c r="Q448" i="2"/>
  <c r="Q449" i="2"/>
  <c r="Q450" i="2"/>
  <c r="Q451" i="2"/>
  <c r="Q452" i="2"/>
  <c r="Q453" i="2"/>
  <c r="Q455" i="2"/>
  <c r="Q456" i="2"/>
  <c r="Q457" i="2"/>
  <c r="Q458" i="2"/>
  <c r="Q459" i="2"/>
  <c r="Q461" i="2"/>
  <c r="Q463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3" i="2"/>
  <c r="P404" i="2"/>
  <c r="P405" i="2"/>
  <c r="P407" i="2"/>
  <c r="P408" i="2"/>
  <c r="P409" i="2"/>
  <c r="P410" i="2"/>
  <c r="P411" i="2"/>
  <c r="P412" i="2"/>
  <c r="P413" i="2"/>
  <c r="P416" i="2"/>
  <c r="P417" i="2"/>
  <c r="P420" i="2"/>
  <c r="P421" i="2"/>
  <c r="P442" i="2"/>
  <c r="P446" i="2"/>
  <c r="P447" i="2"/>
  <c r="P448" i="2"/>
  <c r="P449" i="2"/>
  <c r="P450" i="2"/>
  <c r="P451" i="2"/>
  <c r="P452" i="2"/>
  <c r="P455" i="2"/>
  <c r="P456" i="2"/>
  <c r="P457" i="2"/>
  <c r="P458" i="2"/>
  <c r="P459" i="2"/>
  <c r="P461" i="2"/>
  <c r="P463" i="2"/>
  <c r="Q352" i="2"/>
  <c r="P352" i="2"/>
  <c r="K352" i="2"/>
  <c r="D352" i="2"/>
  <c r="C352" i="2"/>
  <c r="Q351" i="2"/>
  <c r="P351" i="2"/>
  <c r="K351" i="2"/>
  <c r="S351" i="2" s="1"/>
  <c r="T351" i="2" s="1"/>
  <c r="D351" i="2"/>
  <c r="C351" i="2"/>
  <c r="Q348" i="2"/>
  <c r="P348" i="2"/>
  <c r="K348" i="2"/>
  <c r="S348" i="2" s="1"/>
  <c r="T348" i="2" s="1"/>
  <c r="D348" i="2"/>
  <c r="C348" i="2"/>
  <c r="S359" i="2" l="1"/>
  <c r="T359" i="2" s="1"/>
  <c r="S356" i="2"/>
  <c r="T356" i="2" s="1"/>
  <c r="S358" i="2"/>
  <c r="T358" i="2" s="1"/>
  <c r="S355" i="2"/>
  <c r="T355" i="2" s="1"/>
  <c r="S357" i="2"/>
  <c r="T357" i="2" s="1"/>
  <c r="S371" i="2"/>
  <c r="T371" i="2" s="1"/>
  <c r="N354" i="2"/>
  <c r="N353" i="2"/>
  <c r="N348" i="2"/>
  <c r="N373" i="2"/>
  <c r="N359" i="2"/>
  <c r="N358" i="2"/>
  <c r="N357" i="2"/>
  <c r="N356" i="2"/>
  <c r="N355" i="2"/>
  <c r="N351" i="2"/>
  <c r="N352" i="2"/>
  <c r="S352" i="2"/>
  <c r="T352" i="2" s="1"/>
  <c r="Q345" i="2"/>
  <c r="P345" i="2"/>
  <c r="K345" i="2"/>
  <c r="D345" i="2"/>
  <c r="C345" i="2"/>
  <c r="Q344" i="2"/>
  <c r="P344" i="2"/>
  <c r="K344" i="2"/>
  <c r="D344" i="2"/>
  <c r="C344" i="2"/>
  <c r="K328" i="2"/>
  <c r="E341" i="2"/>
  <c r="Q340" i="2"/>
  <c r="P340" i="2"/>
  <c r="K340" i="2"/>
  <c r="D340" i="2"/>
  <c r="C340" i="2"/>
  <c r="Q339" i="2"/>
  <c r="P339" i="2"/>
  <c r="K339" i="2"/>
  <c r="D339" i="2"/>
  <c r="C339" i="2"/>
  <c r="P338" i="2"/>
  <c r="K338" i="2"/>
  <c r="D338" i="2"/>
  <c r="C338" i="2"/>
  <c r="Q337" i="2"/>
  <c r="P337" i="2"/>
  <c r="K337" i="2"/>
  <c r="D337" i="2"/>
  <c r="C337" i="2"/>
  <c r="P310" i="2"/>
  <c r="Q310" i="2"/>
  <c r="K310" i="2"/>
  <c r="D310" i="2"/>
  <c r="C310" i="2"/>
  <c r="D334" i="2"/>
  <c r="D335" i="2"/>
  <c r="D336" i="2"/>
  <c r="D341" i="2"/>
  <c r="D342" i="2"/>
  <c r="D343" i="2"/>
  <c r="D346" i="2"/>
  <c r="D347" i="2"/>
  <c r="D349" i="2"/>
  <c r="D350" i="2"/>
  <c r="C334" i="2"/>
  <c r="C335" i="2"/>
  <c r="C336" i="2"/>
  <c r="C341" i="2"/>
  <c r="C342" i="2"/>
  <c r="C343" i="2"/>
  <c r="C346" i="2"/>
  <c r="C347" i="2"/>
  <c r="C349" i="2"/>
  <c r="C350" i="2"/>
  <c r="Q333" i="2"/>
  <c r="Q334" i="2"/>
  <c r="Q335" i="2"/>
  <c r="Q336" i="2"/>
  <c r="Q341" i="2"/>
  <c r="Q342" i="2"/>
  <c r="Q343" i="2"/>
  <c r="Q346" i="2"/>
  <c r="Q347" i="2"/>
  <c r="Q349" i="2"/>
  <c r="Q350" i="2"/>
  <c r="P333" i="2"/>
  <c r="P334" i="2"/>
  <c r="P335" i="2"/>
  <c r="P336" i="2"/>
  <c r="P341" i="2"/>
  <c r="P342" i="2"/>
  <c r="P343" i="2"/>
  <c r="P346" i="2"/>
  <c r="P347" i="2"/>
  <c r="P349" i="2"/>
  <c r="P350" i="2"/>
  <c r="C333" i="2"/>
  <c r="D333" i="2"/>
  <c r="K313" i="2"/>
  <c r="S313" i="2" s="1"/>
  <c r="T313" i="2" s="1"/>
  <c r="P332" i="2"/>
  <c r="Q332" i="2"/>
  <c r="C332" i="2"/>
  <c r="D332" i="2"/>
  <c r="K331" i="2"/>
  <c r="C331" i="2"/>
  <c r="D331" i="2"/>
  <c r="P331" i="2"/>
  <c r="Q331" i="2"/>
  <c r="N310" i="2" l="1"/>
  <c r="S310" i="2"/>
  <c r="T310" i="2" s="1"/>
  <c r="S328" i="2"/>
  <c r="T328" i="2" s="1"/>
  <c r="S344" i="2"/>
  <c r="T344" i="2" s="1"/>
  <c r="S331" i="2"/>
  <c r="T331" i="2" s="1"/>
  <c r="S338" i="2"/>
  <c r="T338" i="2" s="1"/>
  <c r="S337" i="2"/>
  <c r="T337" i="2" s="1"/>
  <c r="S340" i="2"/>
  <c r="T340" i="2" s="1"/>
  <c r="S339" i="2"/>
  <c r="T339" i="2" s="1"/>
  <c r="S345" i="2"/>
  <c r="T345" i="2" s="1"/>
  <c r="N345" i="2"/>
  <c r="N344" i="2"/>
  <c r="N340" i="2"/>
  <c r="N339" i="2"/>
  <c r="Q338" i="2"/>
  <c r="N338" i="2"/>
  <c r="N337" i="2"/>
  <c r="N331" i="2"/>
  <c r="C311" i="2"/>
  <c r="D311" i="2"/>
  <c r="O311" i="2"/>
  <c r="P311" i="2" s="1"/>
  <c r="O330" i="2"/>
  <c r="Q330" i="2" s="1"/>
  <c r="K330" i="2"/>
  <c r="D330" i="2"/>
  <c r="C330" i="2"/>
  <c r="O329" i="2"/>
  <c r="Q329" i="2" s="1"/>
  <c r="K329" i="2"/>
  <c r="S329" i="2" s="1"/>
  <c r="T329" i="2" s="1"/>
  <c r="D329" i="2"/>
  <c r="C329" i="2"/>
  <c r="O328" i="2"/>
  <c r="P328" i="2" s="1"/>
  <c r="N328" i="2"/>
  <c r="D328" i="2"/>
  <c r="C328" i="2"/>
  <c r="O325" i="2"/>
  <c r="P325" i="2" s="1"/>
  <c r="K325" i="2"/>
  <c r="S325" i="2" s="1"/>
  <c r="T325" i="2" s="1"/>
  <c r="D325" i="2"/>
  <c r="C325" i="2"/>
  <c r="P324" i="2"/>
  <c r="K324" i="2"/>
  <c r="S324" i="2" s="1"/>
  <c r="T324" i="2" s="1"/>
  <c r="D324" i="2"/>
  <c r="C324" i="2"/>
  <c r="P323" i="2"/>
  <c r="K323" i="2"/>
  <c r="S323" i="2" s="1"/>
  <c r="T323" i="2" s="1"/>
  <c r="D323" i="2"/>
  <c r="C323" i="2"/>
  <c r="O322" i="2"/>
  <c r="Q322" i="2" s="1"/>
  <c r="K322" i="2"/>
  <c r="S322" i="2" s="1"/>
  <c r="T322" i="2" s="1"/>
  <c r="D322" i="2"/>
  <c r="C322" i="2"/>
  <c r="O321" i="2"/>
  <c r="Q321" i="2" s="1"/>
  <c r="K321" i="2"/>
  <c r="S321" i="2" s="1"/>
  <c r="T321" i="2" s="1"/>
  <c r="D321" i="2"/>
  <c r="C321" i="2"/>
  <c r="O320" i="2"/>
  <c r="P320" i="2" s="1"/>
  <c r="D320" i="2"/>
  <c r="C320" i="2"/>
  <c r="O319" i="2"/>
  <c r="P319" i="2" s="1"/>
  <c r="K319" i="2"/>
  <c r="D319" i="2"/>
  <c r="C319" i="2"/>
  <c r="O318" i="2"/>
  <c r="P318" i="2" s="1"/>
  <c r="K318" i="2"/>
  <c r="D318" i="2"/>
  <c r="C318" i="2"/>
  <c r="O317" i="2"/>
  <c r="Q317" i="2" s="1"/>
  <c r="K317" i="2"/>
  <c r="D317" i="2"/>
  <c r="C317" i="2"/>
  <c r="O316" i="2"/>
  <c r="Q316" i="2" s="1"/>
  <c r="K316" i="2"/>
  <c r="D316" i="2"/>
  <c r="C316" i="2"/>
  <c r="O315" i="2"/>
  <c r="Q315" i="2" s="1"/>
  <c r="K315" i="2"/>
  <c r="D315" i="2"/>
  <c r="C315" i="2"/>
  <c r="Q314" i="2"/>
  <c r="K314" i="2"/>
  <c r="D314" i="2"/>
  <c r="C314" i="2"/>
  <c r="O313" i="2"/>
  <c r="Q313" i="2" s="1"/>
  <c r="N313" i="2"/>
  <c r="D313" i="2"/>
  <c r="C313" i="2"/>
  <c r="Q312" i="2"/>
  <c r="P312" i="2"/>
  <c r="K312" i="2"/>
  <c r="D312" i="2"/>
  <c r="C312" i="2"/>
  <c r="Q277" i="2"/>
  <c r="P277" i="2"/>
  <c r="K277" i="2"/>
  <c r="D277" i="2"/>
  <c r="C277" i="2"/>
  <c r="N8" i="1"/>
  <c r="N7" i="1"/>
  <c r="N6" i="1"/>
  <c r="N5" i="1"/>
  <c r="N4" i="1"/>
  <c r="N277" i="2" l="1"/>
  <c r="S277" i="2"/>
  <c r="T277" i="2" s="1"/>
  <c r="N317" i="2"/>
  <c r="S317" i="2"/>
  <c r="T317" i="2" s="1"/>
  <c r="N315" i="2"/>
  <c r="S315" i="2"/>
  <c r="T315" i="2" s="1"/>
  <c r="N319" i="2"/>
  <c r="S319" i="2"/>
  <c r="T319" i="2" s="1"/>
  <c r="N312" i="2"/>
  <c r="S312" i="2"/>
  <c r="T312" i="2" s="1"/>
  <c r="N314" i="2"/>
  <c r="S314" i="2"/>
  <c r="T314" i="2" s="1"/>
  <c r="N316" i="2"/>
  <c r="S316" i="2"/>
  <c r="T316" i="2" s="1"/>
  <c r="N318" i="2"/>
  <c r="S318" i="2"/>
  <c r="T318" i="2" s="1"/>
  <c r="S330" i="2"/>
  <c r="T330" i="2" s="1"/>
  <c r="N322" i="2"/>
  <c r="N324" i="2"/>
  <c r="N321" i="2"/>
  <c r="N323" i="2"/>
  <c r="N325" i="2"/>
  <c r="N329" i="2"/>
  <c r="N330" i="2"/>
  <c r="Q311" i="2"/>
  <c r="P330" i="2"/>
  <c r="Q320" i="2"/>
  <c r="P329" i="2"/>
  <c r="Q328" i="2"/>
  <c r="Q325" i="2"/>
  <c r="Q324" i="2"/>
  <c r="Q323" i="2"/>
  <c r="P322" i="2"/>
  <c r="P321" i="2"/>
  <c r="Q319" i="2"/>
  <c r="Q318" i="2"/>
  <c r="P313" i="2"/>
  <c r="P314" i="2"/>
  <c r="P315" i="2"/>
  <c r="P316" i="2"/>
  <c r="P317" i="2"/>
  <c r="N320" i="2"/>
  <c r="K309" i="2"/>
  <c r="S309" i="2" s="1"/>
  <c r="T309" i="2" s="1"/>
  <c r="K308" i="2"/>
  <c r="S308" i="2" s="1"/>
  <c r="T308" i="2" s="1"/>
  <c r="K307" i="2"/>
  <c r="S307" i="2" s="1"/>
  <c r="T307" i="2" s="1"/>
  <c r="K306" i="2"/>
  <c r="S306" i="2" s="1"/>
  <c r="T306" i="2" s="1"/>
  <c r="K305" i="2"/>
  <c r="S305" i="2" s="1"/>
  <c r="T305" i="2" s="1"/>
  <c r="K304" i="2"/>
  <c r="S304" i="2" s="1"/>
  <c r="T304" i="2" s="1"/>
  <c r="K303" i="2"/>
  <c r="S303" i="2" s="1"/>
  <c r="T303" i="2" s="1"/>
  <c r="K302" i="2"/>
  <c r="S302" i="2" s="1"/>
  <c r="T302" i="2" s="1"/>
  <c r="K301" i="2"/>
  <c r="S301" i="2" s="1"/>
  <c r="T301" i="2" s="1"/>
  <c r="K300" i="2"/>
  <c r="S300" i="2" s="1"/>
  <c r="T300" i="2" s="1"/>
  <c r="K299" i="2"/>
  <c r="S299" i="2" s="1"/>
  <c r="T299" i="2" s="1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29" i="3"/>
  <c r="K298" i="2" l="1"/>
  <c r="K297" i="2"/>
  <c r="S297" i="2" s="1"/>
  <c r="T297" i="2" s="1"/>
  <c r="K296" i="2"/>
  <c r="S296" i="2" s="1"/>
  <c r="T296" i="2" s="1"/>
  <c r="K295" i="2"/>
  <c r="K294" i="2"/>
  <c r="Q294" i="2"/>
  <c r="K420" i="2"/>
  <c r="K417" i="2"/>
  <c r="K416" i="2"/>
  <c r="K413" i="2"/>
  <c r="K412" i="2"/>
  <c r="K411" i="2"/>
  <c r="K410" i="2"/>
  <c r="K409" i="2"/>
  <c r="K408" i="2"/>
  <c r="K407" i="2"/>
  <c r="K405" i="2"/>
  <c r="K404" i="2"/>
  <c r="S404" i="2" s="1"/>
  <c r="T404" i="2" s="1"/>
  <c r="K403" i="2"/>
  <c r="K400" i="2"/>
  <c r="K399" i="2"/>
  <c r="S399" i="2" s="1"/>
  <c r="T399" i="2" s="1"/>
  <c r="K398" i="2"/>
  <c r="S398" i="2" s="1"/>
  <c r="T398" i="2" s="1"/>
  <c r="K397" i="2"/>
  <c r="K396" i="2"/>
  <c r="K395" i="2"/>
  <c r="S395" i="2" s="1"/>
  <c r="T395" i="2" s="1"/>
  <c r="K394" i="2"/>
  <c r="K393" i="2"/>
  <c r="K392" i="2"/>
  <c r="K391" i="2"/>
  <c r="K390" i="2"/>
  <c r="K389" i="2"/>
  <c r="K387" i="2"/>
  <c r="K386" i="2"/>
  <c r="K385" i="2"/>
  <c r="K383" i="2"/>
  <c r="K382" i="2"/>
  <c r="K381" i="2"/>
  <c r="K350" i="2"/>
  <c r="S350" i="2" s="1"/>
  <c r="T350" i="2" s="1"/>
  <c r="K349" i="2"/>
  <c r="S349" i="2" s="1"/>
  <c r="T349" i="2" s="1"/>
  <c r="K347" i="2"/>
  <c r="S347" i="2" s="1"/>
  <c r="T347" i="2" s="1"/>
  <c r="K346" i="2"/>
  <c r="K343" i="2"/>
  <c r="K342" i="2"/>
  <c r="K341" i="2"/>
  <c r="S341" i="2" s="1"/>
  <c r="T341" i="2" s="1"/>
  <c r="K336" i="2"/>
  <c r="K335" i="2"/>
  <c r="K334" i="2"/>
  <c r="K333" i="2"/>
  <c r="K332" i="2"/>
  <c r="S332" i="2" s="1"/>
  <c r="T332" i="2" s="1"/>
  <c r="K311" i="2"/>
  <c r="S311" i="2" s="1"/>
  <c r="T311" i="2" s="1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O288" i="2"/>
  <c r="Q288" i="2" s="1"/>
  <c r="O289" i="2"/>
  <c r="P289" i="2" s="1"/>
  <c r="O290" i="2"/>
  <c r="Q290" i="2" s="1"/>
  <c r="O291" i="2"/>
  <c r="Q291" i="2" s="1"/>
  <c r="O292" i="2"/>
  <c r="P292" i="2" s="1"/>
  <c r="O293" i="2"/>
  <c r="P293" i="2" s="1"/>
  <c r="O287" i="2"/>
  <c r="P287" i="2" s="1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Q275" i="2"/>
  <c r="Q276" i="2"/>
  <c r="P276" i="2"/>
  <c r="O279" i="2"/>
  <c r="Q279" i="2" s="1"/>
  <c r="O280" i="2"/>
  <c r="Q280" i="2" s="1"/>
  <c r="O281" i="2"/>
  <c r="Q281" i="2" s="1"/>
  <c r="O282" i="2"/>
  <c r="P282" i="2" s="1"/>
  <c r="O283" i="2"/>
  <c r="Q283" i="2" s="1"/>
  <c r="O284" i="2"/>
  <c r="Q284" i="2" s="1"/>
  <c r="O285" i="2"/>
  <c r="Q285" i="2" s="1"/>
  <c r="O286" i="2"/>
  <c r="Q286" i="2" s="1"/>
  <c r="O278" i="2"/>
  <c r="Q278" i="2" s="1"/>
  <c r="D274" i="2"/>
  <c r="D275" i="2"/>
  <c r="D276" i="2"/>
  <c r="D278" i="2"/>
  <c r="D279" i="2"/>
  <c r="D280" i="2"/>
  <c r="D281" i="2"/>
  <c r="D282" i="2"/>
  <c r="D283" i="2"/>
  <c r="D284" i="2"/>
  <c r="D285" i="2"/>
  <c r="D286" i="2"/>
  <c r="C278" i="2"/>
  <c r="C279" i="2"/>
  <c r="C280" i="2"/>
  <c r="C281" i="2"/>
  <c r="C282" i="2"/>
  <c r="C283" i="2"/>
  <c r="C284" i="2"/>
  <c r="C285" i="2"/>
  <c r="C286" i="2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K128" i="3"/>
  <c r="S281" i="2" l="1"/>
  <c r="T281" i="2" s="1"/>
  <c r="S289" i="2"/>
  <c r="T289" i="2" s="1"/>
  <c r="S334" i="2"/>
  <c r="T334" i="2" s="1"/>
  <c r="S389" i="2"/>
  <c r="T389" i="2" s="1"/>
  <c r="S408" i="2"/>
  <c r="T408" i="2" s="1"/>
  <c r="S420" i="2"/>
  <c r="T420" i="2" s="1"/>
  <c r="S333" i="2"/>
  <c r="T333" i="2" s="1"/>
  <c r="N282" i="2"/>
  <c r="S282" i="2"/>
  <c r="T282" i="2" s="1"/>
  <c r="N290" i="2"/>
  <c r="S290" i="2"/>
  <c r="T290" i="2" s="1"/>
  <c r="S335" i="2"/>
  <c r="T335" i="2" s="1"/>
  <c r="S390" i="2"/>
  <c r="T390" i="2" s="1"/>
  <c r="S409" i="2"/>
  <c r="T409" i="2" s="1"/>
  <c r="N283" i="2"/>
  <c r="S283" i="2"/>
  <c r="T283" i="2" s="1"/>
  <c r="S291" i="2"/>
  <c r="T291" i="2" s="1"/>
  <c r="S336" i="2"/>
  <c r="T336" i="2" s="1"/>
  <c r="S381" i="2"/>
  <c r="T381" i="2" s="1"/>
  <c r="S391" i="2"/>
  <c r="T391" i="2" s="1"/>
  <c r="S294" i="2"/>
  <c r="T294" i="2" s="1"/>
  <c r="S417" i="2"/>
  <c r="T417" i="2" s="1"/>
  <c r="N284" i="2"/>
  <c r="S284" i="2"/>
  <c r="T284" i="2" s="1"/>
  <c r="N292" i="2"/>
  <c r="S292" i="2"/>
  <c r="T292" i="2" s="1"/>
  <c r="S382" i="2"/>
  <c r="T382" i="2" s="1"/>
  <c r="S392" i="2"/>
  <c r="T392" i="2" s="1"/>
  <c r="S400" i="2"/>
  <c r="T400" i="2" s="1"/>
  <c r="S295" i="2"/>
  <c r="T295" i="2" s="1"/>
  <c r="S285" i="2"/>
  <c r="T285" i="2" s="1"/>
  <c r="N293" i="2"/>
  <c r="S293" i="2"/>
  <c r="T293" i="2" s="1"/>
  <c r="S342" i="2"/>
  <c r="T342" i="2" s="1"/>
  <c r="S383" i="2"/>
  <c r="T383" i="2" s="1"/>
  <c r="S393" i="2"/>
  <c r="T393" i="2" s="1"/>
  <c r="S403" i="2"/>
  <c r="T403" i="2" s="1"/>
  <c r="S280" i="2"/>
  <c r="T280" i="2" s="1"/>
  <c r="N278" i="2"/>
  <c r="S278" i="2"/>
  <c r="T278" i="2" s="1"/>
  <c r="S286" i="2"/>
  <c r="T286" i="2" s="1"/>
  <c r="S343" i="2"/>
  <c r="T343" i="2" s="1"/>
  <c r="S394" i="2"/>
  <c r="T394" i="2" s="1"/>
  <c r="S288" i="2"/>
  <c r="T288" i="2" s="1"/>
  <c r="S279" i="2"/>
  <c r="T279" i="2" s="1"/>
  <c r="N287" i="2"/>
  <c r="S287" i="2"/>
  <c r="T287" i="2" s="1"/>
  <c r="S346" i="2"/>
  <c r="T346" i="2" s="1"/>
  <c r="S416" i="2"/>
  <c r="T416" i="2" s="1"/>
  <c r="S298" i="2"/>
  <c r="T298" i="2" s="1"/>
  <c r="S413" i="2"/>
  <c r="T413" i="2" s="1"/>
  <c r="S410" i="2"/>
  <c r="T410" i="2" s="1"/>
  <c r="S411" i="2"/>
  <c r="T411" i="2" s="1"/>
  <c r="S412" i="2"/>
  <c r="T412" i="2" s="1"/>
  <c r="S405" i="2"/>
  <c r="T405" i="2" s="1"/>
  <c r="S407" i="2"/>
  <c r="T407" i="2" s="1"/>
  <c r="N398" i="2"/>
  <c r="S396" i="2"/>
  <c r="T396" i="2" s="1"/>
  <c r="S397" i="2"/>
  <c r="T397" i="2" s="1"/>
  <c r="S385" i="2"/>
  <c r="T385" i="2" s="1"/>
  <c r="N341" i="2"/>
  <c r="N335" i="2"/>
  <c r="N343" i="2"/>
  <c r="N382" i="2"/>
  <c r="N390" i="2"/>
  <c r="N409" i="2"/>
  <c r="N336" i="2"/>
  <c r="N383" i="2"/>
  <c r="N391" i="2"/>
  <c r="N399" i="2"/>
  <c r="N410" i="2"/>
  <c r="N420" i="2"/>
  <c r="N446" i="2"/>
  <c r="N384" i="2"/>
  <c r="N392" i="2"/>
  <c r="N400" i="2"/>
  <c r="N411" i="2"/>
  <c r="N421" i="2"/>
  <c r="N447" i="2"/>
  <c r="N456" i="2"/>
  <c r="N346" i="2"/>
  <c r="N385" i="2"/>
  <c r="N393" i="2"/>
  <c r="N403" i="2"/>
  <c r="N412" i="2"/>
  <c r="N448" i="2"/>
  <c r="N457" i="2"/>
  <c r="N311" i="2"/>
  <c r="N347" i="2"/>
  <c r="N386" i="2"/>
  <c r="N394" i="2"/>
  <c r="N404" i="2"/>
  <c r="N413" i="2"/>
  <c r="N449" i="2"/>
  <c r="N458" i="2"/>
  <c r="N332" i="2"/>
  <c r="N387" i="2"/>
  <c r="N395" i="2"/>
  <c r="N405" i="2"/>
  <c r="N416" i="2"/>
  <c r="N442" i="2"/>
  <c r="N450" i="2"/>
  <c r="N459" i="2"/>
  <c r="N333" i="2"/>
  <c r="N349" i="2"/>
  <c r="N396" i="2"/>
  <c r="N407" i="2"/>
  <c r="N417" i="2"/>
  <c r="N451" i="2"/>
  <c r="N461" i="2"/>
  <c r="N334" i="2"/>
  <c r="N342" i="2"/>
  <c r="N350" i="2"/>
  <c r="N381" i="2"/>
  <c r="N389" i="2"/>
  <c r="N397" i="2"/>
  <c r="N408" i="2"/>
  <c r="N452" i="2"/>
  <c r="N463" i="2"/>
  <c r="N286" i="2"/>
  <c r="N279" i="2"/>
  <c r="N280" i="2"/>
  <c r="P291" i="2"/>
  <c r="N281" i="2"/>
  <c r="P290" i="2"/>
  <c r="N285" i="2"/>
  <c r="P288" i="2"/>
  <c r="Q289" i="2"/>
  <c r="N288" i="2"/>
  <c r="Q287" i="2"/>
  <c r="N291" i="2"/>
  <c r="N289" i="2"/>
  <c r="Q293" i="2"/>
  <c r="Q292" i="2"/>
  <c r="P278" i="2"/>
  <c r="P279" i="2"/>
  <c r="P285" i="2"/>
  <c r="P284" i="2"/>
  <c r="P283" i="2"/>
  <c r="P281" i="2"/>
  <c r="P286" i="2"/>
  <c r="P280" i="2"/>
  <c r="Q282" i="2"/>
  <c r="C276" i="2"/>
  <c r="K268" i="2"/>
  <c r="Q268" i="2"/>
  <c r="P268" i="2"/>
  <c r="D268" i="2"/>
  <c r="C268" i="2"/>
  <c r="C275" i="2"/>
  <c r="C274" i="2"/>
  <c r="C273" i="2"/>
  <c r="C272" i="2"/>
  <c r="C271" i="2"/>
  <c r="C270" i="2"/>
  <c r="N267" i="2"/>
  <c r="Q269" i="2"/>
  <c r="P269" i="2"/>
  <c r="P266" i="2"/>
  <c r="K269" i="2"/>
  <c r="D269" i="2"/>
  <c r="C269" i="2"/>
  <c r="C266" i="2"/>
  <c r="C267" i="2"/>
  <c r="C265" i="2"/>
  <c r="C264" i="2"/>
  <c r="C263" i="2"/>
  <c r="Q235" i="2"/>
  <c r="P235" i="2"/>
  <c r="K235" i="2"/>
  <c r="D235" i="2"/>
  <c r="C235" i="2"/>
  <c r="C262" i="2"/>
  <c r="K261" i="2"/>
  <c r="S261" i="2" s="1"/>
  <c r="T261" i="2" s="1"/>
  <c r="C261" i="2"/>
  <c r="C260" i="2"/>
  <c r="Q259" i="2"/>
  <c r="P259" i="2"/>
  <c r="J259" i="2"/>
  <c r="K259" i="2" s="1"/>
  <c r="S259" i="2" s="1"/>
  <c r="T259" i="2" s="1"/>
  <c r="D259" i="2"/>
  <c r="C259" i="2"/>
  <c r="Q258" i="2"/>
  <c r="P258" i="2"/>
  <c r="J258" i="2"/>
  <c r="K258" i="2" s="1"/>
  <c r="S258" i="2" s="1"/>
  <c r="T258" i="2" s="1"/>
  <c r="D258" i="2"/>
  <c r="C258" i="2"/>
  <c r="Q257" i="2"/>
  <c r="P257" i="2"/>
  <c r="J257" i="2"/>
  <c r="K257" i="2" s="1"/>
  <c r="S257" i="2" s="1"/>
  <c r="T257" i="2" s="1"/>
  <c r="D257" i="2"/>
  <c r="C257" i="2"/>
  <c r="Q256" i="2"/>
  <c r="P256" i="2"/>
  <c r="K256" i="2"/>
  <c r="D256" i="2"/>
  <c r="C256" i="2"/>
  <c r="Q255" i="2"/>
  <c r="P255" i="2"/>
  <c r="J255" i="2"/>
  <c r="K255" i="2" s="1"/>
  <c r="S255" i="2" s="1"/>
  <c r="T255" i="2" s="1"/>
  <c r="D255" i="2"/>
  <c r="C255" i="2"/>
  <c r="Q254" i="2"/>
  <c r="P254" i="2"/>
  <c r="J254" i="2"/>
  <c r="K254" i="2" s="1"/>
  <c r="S254" i="2" s="1"/>
  <c r="T254" i="2" s="1"/>
  <c r="D254" i="2"/>
  <c r="C254" i="2"/>
  <c r="Q253" i="2"/>
  <c r="P253" i="2"/>
  <c r="J253" i="2"/>
  <c r="K253" i="2" s="1"/>
  <c r="S253" i="2" s="1"/>
  <c r="T253" i="2" s="1"/>
  <c r="D253" i="2"/>
  <c r="C253" i="2"/>
  <c r="C252" i="2"/>
  <c r="C251" i="2"/>
  <c r="Q250" i="2"/>
  <c r="P250" i="2"/>
  <c r="K250" i="2"/>
  <c r="S250" i="2" s="1"/>
  <c r="T250" i="2" s="1"/>
  <c r="D250" i="2"/>
  <c r="C250" i="2"/>
  <c r="Q249" i="2"/>
  <c r="P249" i="2"/>
  <c r="J249" i="2"/>
  <c r="K249" i="2" s="1"/>
  <c r="S249" i="2" s="1"/>
  <c r="T249" i="2" s="1"/>
  <c r="D249" i="2"/>
  <c r="C249" i="2"/>
  <c r="Q248" i="2"/>
  <c r="P248" i="2"/>
  <c r="J248" i="2"/>
  <c r="K248" i="2" s="1"/>
  <c r="S248" i="2" s="1"/>
  <c r="T248" i="2" s="1"/>
  <c r="D248" i="2"/>
  <c r="C248" i="2"/>
  <c r="Q247" i="2"/>
  <c r="P247" i="2"/>
  <c r="J247" i="2"/>
  <c r="K247" i="2" s="1"/>
  <c r="S247" i="2" s="1"/>
  <c r="T247" i="2" s="1"/>
  <c r="D247" i="2"/>
  <c r="C247" i="2"/>
  <c r="Q246" i="2"/>
  <c r="P246" i="2"/>
  <c r="J246" i="2"/>
  <c r="K246" i="2" s="1"/>
  <c r="S246" i="2" s="1"/>
  <c r="T246" i="2" s="1"/>
  <c r="D246" i="2"/>
  <c r="C246" i="2"/>
  <c r="S268" i="2" l="1"/>
  <c r="T268" i="2" s="1"/>
  <c r="N269" i="2"/>
  <c r="S269" i="2"/>
  <c r="T269" i="2" s="1"/>
  <c r="N256" i="2"/>
  <c r="S256" i="2"/>
  <c r="T256" i="2" s="1"/>
  <c r="S235" i="2"/>
  <c r="T235" i="2" s="1"/>
  <c r="S386" i="2"/>
  <c r="T386" i="2" s="1"/>
  <c r="S387" i="2"/>
  <c r="T387" i="2" s="1"/>
  <c r="N235" i="2"/>
  <c r="N259" i="2"/>
  <c r="N258" i="2"/>
  <c r="N257" i="2"/>
  <c r="N254" i="2"/>
  <c r="N255" i="2"/>
  <c r="N253" i="2"/>
  <c r="N250" i="2"/>
  <c r="N249" i="2"/>
  <c r="N248" i="2"/>
  <c r="N247" i="2"/>
  <c r="N246" i="2"/>
  <c r="Q245" i="2" l="1"/>
  <c r="K245" i="2"/>
  <c r="S245" i="2" s="1"/>
  <c r="T245" i="2" s="1"/>
  <c r="D245" i="2"/>
  <c r="C245" i="2"/>
  <c r="Q244" i="2"/>
  <c r="P244" i="2"/>
  <c r="K244" i="2"/>
  <c r="D244" i="2"/>
  <c r="C244" i="2"/>
  <c r="O243" i="2"/>
  <c r="Q243" i="2" s="1"/>
  <c r="K243" i="2"/>
  <c r="D243" i="2"/>
  <c r="C243" i="2"/>
  <c r="O242" i="2"/>
  <c r="P242" i="2" s="1"/>
  <c r="K242" i="2"/>
  <c r="S242" i="2" s="1"/>
  <c r="T242" i="2" s="1"/>
  <c r="D242" i="2"/>
  <c r="C242" i="2"/>
  <c r="O241" i="2"/>
  <c r="P241" i="2" s="1"/>
  <c r="K241" i="2"/>
  <c r="S241" i="2" s="1"/>
  <c r="T241" i="2" s="1"/>
  <c r="D241" i="2"/>
  <c r="C241" i="2"/>
  <c r="O240" i="2"/>
  <c r="P240" i="2" s="1"/>
  <c r="K240" i="2"/>
  <c r="S240" i="2" s="1"/>
  <c r="T240" i="2" s="1"/>
  <c r="D240" i="2"/>
  <c r="C240" i="2"/>
  <c r="O239" i="2"/>
  <c r="Q239" i="2" s="1"/>
  <c r="K239" i="2"/>
  <c r="S239" i="2" s="1"/>
  <c r="T239" i="2" s="1"/>
  <c r="D239" i="2"/>
  <c r="C239" i="2"/>
  <c r="O238" i="2"/>
  <c r="P238" i="2" s="1"/>
  <c r="K238" i="2"/>
  <c r="S238" i="2" s="1"/>
  <c r="T238" i="2" s="1"/>
  <c r="D238" i="2"/>
  <c r="C238" i="2"/>
  <c r="O237" i="2"/>
  <c r="Q237" i="2" s="1"/>
  <c r="K237" i="2"/>
  <c r="S237" i="2" s="1"/>
  <c r="T237" i="2" s="1"/>
  <c r="D237" i="2"/>
  <c r="C237" i="2"/>
  <c r="Q236" i="2"/>
  <c r="K236" i="2"/>
  <c r="S236" i="2" s="1"/>
  <c r="T236" i="2" s="1"/>
  <c r="D236" i="2"/>
  <c r="C236" i="2"/>
  <c r="O234" i="2"/>
  <c r="Q234" i="2" s="1"/>
  <c r="K234" i="2"/>
  <c r="S234" i="2" s="1"/>
  <c r="T234" i="2" s="1"/>
  <c r="D234" i="2"/>
  <c r="C234" i="2"/>
  <c r="O233" i="2"/>
  <c r="P233" i="2" s="1"/>
  <c r="K233" i="2"/>
  <c r="S233" i="2" s="1"/>
  <c r="T233" i="2" s="1"/>
  <c r="D233" i="2"/>
  <c r="C233" i="2"/>
  <c r="O232" i="2"/>
  <c r="P232" i="2" s="1"/>
  <c r="K232" i="2"/>
  <c r="S232" i="2" s="1"/>
  <c r="T232" i="2" s="1"/>
  <c r="D232" i="2"/>
  <c r="C232" i="2"/>
  <c r="O231" i="2"/>
  <c r="Q231" i="2" s="1"/>
  <c r="K231" i="2"/>
  <c r="S231" i="2" s="1"/>
  <c r="T231" i="2" s="1"/>
  <c r="D231" i="2"/>
  <c r="C231" i="2"/>
  <c r="O230" i="2"/>
  <c r="Q230" i="2" s="1"/>
  <c r="K230" i="2"/>
  <c r="S230" i="2" s="1"/>
  <c r="T230" i="2" s="1"/>
  <c r="D230" i="2"/>
  <c r="C230" i="2"/>
  <c r="O229" i="2"/>
  <c r="P229" i="2" s="1"/>
  <c r="K229" i="2"/>
  <c r="S229" i="2" s="1"/>
  <c r="T229" i="2" s="1"/>
  <c r="D229" i="2"/>
  <c r="C229" i="2"/>
  <c r="Q228" i="2"/>
  <c r="P228" i="2"/>
  <c r="K228" i="2"/>
  <c r="S228" i="2" s="1"/>
  <c r="T228" i="2" s="1"/>
  <c r="D228" i="2"/>
  <c r="C228" i="2"/>
  <c r="Q227" i="2"/>
  <c r="P227" i="2"/>
  <c r="K227" i="2"/>
  <c r="D227" i="2"/>
  <c r="C227" i="2"/>
  <c r="O226" i="2"/>
  <c r="Q226" i="2" s="1"/>
  <c r="K226" i="2"/>
  <c r="S226" i="2" s="1"/>
  <c r="T226" i="2" s="1"/>
  <c r="D226" i="2"/>
  <c r="C226" i="2"/>
  <c r="Q225" i="2"/>
  <c r="Q251" i="2"/>
  <c r="Q252" i="2"/>
  <c r="Q260" i="2"/>
  <c r="Q261" i="2"/>
  <c r="Q262" i="2"/>
  <c r="Q263" i="2"/>
  <c r="Q264" i="2"/>
  <c r="Q265" i="2"/>
  <c r="Q266" i="2"/>
  <c r="Q267" i="2"/>
  <c r="Q270" i="2"/>
  <c r="Q271" i="2"/>
  <c r="Q272" i="2"/>
  <c r="Q273" i="2"/>
  <c r="Q274" i="2"/>
  <c r="P225" i="2"/>
  <c r="P251" i="2"/>
  <c r="P252" i="2"/>
  <c r="P260" i="2"/>
  <c r="P261" i="2"/>
  <c r="P262" i="2"/>
  <c r="P263" i="2"/>
  <c r="P264" i="2"/>
  <c r="P265" i="2"/>
  <c r="P267" i="2"/>
  <c r="P270" i="2"/>
  <c r="P271" i="2"/>
  <c r="P272" i="2"/>
  <c r="P273" i="2"/>
  <c r="P274" i="2"/>
  <c r="P275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C225" i="2"/>
  <c r="Q224" i="2"/>
  <c r="P224" i="2"/>
  <c r="J224" i="2"/>
  <c r="K224" i="2" s="1"/>
  <c r="S224" i="2" s="1"/>
  <c r="T224" i="2" s="1"/>
  <c r="D224" i="2"/>
  <c r="C224" i="2"/>
  <c r="Q223" i="2"/>
  <c r="P223" i="2"/>
  <c r="J223" i="2"/>
  <c r="K223" i="2" s="1"/>
  <c r="S223" i="2" s="1"/>
  <c r="T223" i="2" s="1"/>
  <c r="D223" i="2"/>
  <c r="C223" i="2"/>
  <c r="Q222" i="2"/>
  <c r="P222" i="2"/>
  <c r="J222" i="2"/>
  <c r="K222" i="2" s="1"/>
  <c r="S222" i="2" s="1"/>
  <c r="T222" i="2" s="1"/>
  <c r="D222" i="2"/>
  <c r="C222" i="2"/>
  <c r="P221" i="2"/>
  <c r="Q221" i="2"/>
  <c r="J221" i="2"/>
  <c r="C221" i="2"/>
  <c r="P220" i="2"/>
  <c r="C220" i="2"/>
  <c r="P219" i="2"/>
  <c r="P218" i="2"/>
  <c r="C219" i="2"/>
  <c r="C218" i="2"/>
  <c r="C217" i="2"/>
  <c r="C216" i="2"/>
  <c r="C215" i="2"/>
  <c r="C214" i="2"/>
  <c r="C213" i="2"/>
  <c r="C212" i="2"/>
  <c r="C211" i="2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S244" i="2" l="1"/>
  <c r="T244" i="2" s="1"/>
  <c r="N243" i="2"/>
  <c r="S243" i="2"/>
  <c r="T243" i="2" s="1"/>
  <c r="S227" i="2"/>
  <c r="T227" i="2" s="1"/>
  <c r="Q241" i="2"/>
  <c r="N226" i="2"/>
  <c r="Q233" i="2"/>
  <c r="Q238" i="2"/>
  <c r="N227" i="2"/>
  <c r="Q240" i="2"/>
  <c r="P236" i="2"/>
  <c r="N244" i="2"/>
  <c r="Q229" i="2"/>
  <c r="Q242" i="2"/>
  <c r="P239" i="2"/>
  <c r="P237" i="2"/>
  <c r="P234" i="2"/>
  <c r="Q232" i="2"/>
  <c r="P231" i="2"/>
  <c r="P230" i="2"/>
  <c r="N229" i="2"/>
  <c r="N230" i="2"/>
  <c r="N231" i="2"/>
  <c r="N232" i="2"/>
  <c r="N228" i="2"/>
  <c r="N233" i="2"/>
  <c r="N234" i="2"/>
  <c r="N236" i="2"/>
  <c r="N237" i="2"/>
  <c r="N238" i="2"/>
  <c r="N239" i="2"/>
  <c r="N240" i="2"/>
  <c r="N241" i="2"/>
  <c r="N242" i="2"/>
  <c r="N245" i="2"/>
  <c r="P245" i="2"/>
  <c r="P226" i="2"/>
  <c r="P243" i="2"/>
  <c r="N224" i="2"/>
  <c r="N223" i="2"/>
  <c r="N222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P217" i="2"/>
  <c r="P216" i="2"/>
  <c r="P215" i="2"/>
  <c r="P214" i="2"/>
  <c r="P213" i="2"/>
  <c r="P212" i="2"/>
  <c r="P211" i="2"/>
  <c r="P210" i="2"/>
  <c r="K276" i="2"/>
  <c r="S276" i="2" s="1"/>
  <c r="T276" i="2" s="1"/>
  <c r="K275" i="2"/>
  <c r="S275" i="2" s="1"/>
  <c r="T275" i="2" s="1"/>
  <c r="K274" i="2"/>
  <c r="S274" i="2" s="1"/>
  <c r="T274" i="2" s="1"/>
  <c r="K273" i="2"/>
  <c r="S273" i="2" s="1"/>
  <c r="T273" i="2" s="1"/>
  <c r="K272" i="2"/>
  <c r="S272" i="2" s="1"/>
  <c r="T272" i="2" s="1"/>
  <c r="K271" i="2"/>
  <c r="S271" i="2" s="1"/>
  <c r="T271" i="2" s="1"/>
  <c r="K270" i="2"/>
  <c r="S270" i="2" s="1"/>
  <c r="T270" i="2" s="1"/>
  <c r="K266" i="2"/>
  <c r="S266" i="2" s="1"/>
  <c r="T266" i="2" s="1"/>
  <c r="K265" i="2"/>
  <c r="K264" i="2"/>
  <c r="S264" i="2" s="1"/>
  <c r="T264" i="2" s="1"/>
  <c r="K263" i="2"/>
  <c r="S263" i="2" s="1"/>
  <c r="T263" i="2" s="1"/>
  <c r="K262" i="2"/>
  <c r="S262" i="2" s="1"/>
  <c r="T262" i="2" s="1"/>
  <c r="K260" i="2"/>
  <c r="S260" i="2" s="1"/>
  <c r="T260" i="2" s="1"/>
  <c r="K252" i="2"/>
  <c r="S252" i="2" s="1"/>
  <c r="T252" i="2" s="1"/>
  <c r="K251" i="2"/>
  <c r="S251" i="2" s="1"/>
  <c r="T251" i="2" s="1"/>
  <c r="K225" i="2"/>
  <c r="S225" i="2" s="1"/>
  <c r="T225" i="2" s="1"/>
  <c r="K221" i="2"/>
  <c r="K220" i="2"/>
  <c r="S220" i="2" s="1"/>
  <c r="T220" i="2" s="1"/>
  <c r="K219" i="2"/>
  <c r="K218" i="2"/>
  <c r="K217" i="2"/>
  <c r="K216" i="2"/>
  <c r="K215" i="2"/>
  <c r="K214" i="2"/>
  <c r="K213" i="2"/>
  <c r="K212" i="2"/>
  <c r="K211" i="2"/>
  <c r="S211" i="2" s="1"/>
  <c r="T211" i="2" s="1"/>
  <c r="K210" i="2"/>
  <c r="D273" i="2"/>
  <c r="D272" i="2"/>
  <c r="D271" i="2"/>
  <c r="D270" i="2"/>
  <c r="D267" i="2"/>
  <c r="D266" i="2"/>
  <c r="D265" i="2"/>
  <c r="D264" i="2"/>
  <c r="D263" i="2"/>
  <c r="D262" i="2"/>
  <c r="D261" i="2"/>
  <c r="D260" i="2"/>
  <c r="D252" i="2"/>
  <c r="D251" i="2"/>
  <c r="D225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C210" i="2"/>
  <c r="C209" i="2"/>
  <c r="J208" i="2"/>
  <c r="K208" i="2" s="1"/>
  <c r="C208" i="2"/>
  <c r="C207" i="2"/>
  <c r="C206" i="2"/>
  <c r="K199" i="2"/>
  <c r="S199" i="2" s="1"/>
  <c r="T199" i="2" s="1"/>
  <c r="D206" i="2"/>
  <c r="D207" i="2"/>
  <c r="D208" i="2"/>
  <c r="C205" i="2"/>
  <c r="Q208" i="2"/>
  <c r="Q207" i="2"/>
  <c r="Q206" i="2"/>
  <c r="Q205" i="2"/>
  <c r="Q204" i="2"/>
  <c r="P209" i="2"/>
  <c r="P208" i="2"/>
  <c r="P207" i="2"/>
  <c r="P206" i="2"/>
  <c r="P205" i="2"/>
  <c r="P204" i="2"/>
  <c r="K209" i="2"/>
  <c r="K207" i="2"/>
  <c r="K206" i="2"/>
  <c r="K205" i="2"/>
  <c r="S205" i="2" s="1"/>
  <c r="T205" i="2" s="1"/>
  <c r="K204" i="2"/>
  <c r="D205" i="2"/>
  <c r="D204" i="2"/>
  <c r="C204" i="2"/>
  <c r="C203" i="2"/>
  <c r="D203" i="2"/>
  <c r="Q202" i="2"/>
  <c r="Q203" i="2"/>
  <c r="P202" i="2"/>
  <c r="P203" i="2"/>
  <c r="K203" i="2"/>
  <c r="K202" i="2"/>
  <c r="S202" i="2" s="1"/>
  <c r="T202" i="2" s="1"/>
  <c r="C202" i="2"/>
  <c r="D202" i="2"/>
  <c r="P201" i="2"/>
  <c r="Q201" i="2"/>
  <c r="K201" i="2"/>
  <c r="S201" i="2" s="1"/>
  <c r="T201" i="2" s="1"/>
  <c r="C201" i="2"/>
  <c r="D201" i="2"/>
  <c r="K200" i="2"/>
  <c r="S200" i="2" s="1"/>
  <c r="T200" i="2" s="1"/>
  <c r="C200" i="2"/>
  <c r="D200" i="2"/>
  <c r="P200" i="2"/>
  <c r="K190" i="2"/>
  <c r="S190" i="2" s="1"/>
  <c r="T190" i="2" s="1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S204" i="2" l="1"/>
  <c r="T204" i="2" s="1"/>
  <c r="N217" i="2"/>
  <c r="S217" i="2"/>
  <c r="T217" i="2" s="1"/>
  <c r="S206" i="2"/>
  <c r="T206" i="2" s="1"/>
  <c r="N210" i="2"/>
  <c r="S210" i="2"/>
  <c r="T210" i="2" s="1"/>
  <c r="N218" i="2"/>
  <c r="S218" i="2"/>
  <c r="T218" i="2" s="1"/>
  <c r="N207" i="2"/>
  <c r="S207" i="2"/>
  <c r="T207" i="2" s="1"/>
  <c r="N219" i="2"/>
  <c r="S219" i="2"/>
  <c r="T219" i="2" s="1"/>
  <c r="N209" i="2"/>
  <c r="S209" i="2"/>
  <c r="T209" i="2" s="1"/>
  <c r="N212" i="2"/>
  <c r="S212" i="2"/>
  <c r="T212" i="2" s="1"/>
  <c r="N208" i="2"/>
  <c r="S208" i="2"/>
  <c r="T208" i="2" s="1"/>
  <c r="N216" i="2"/>
  <c r="S216" i="2"/>
  <c r="T216" i="2" s="1"/>
  <c r="N213" i="2"/>
  <c r="S213" i="2"/>
  <c r="T213" i="2" s="1"/>
  <c r="N221" i="2"/>
  <c r="S221" i="2"/>
  <c r="T221" i="2" s="1"/>
  <c r="N265" i="2"/>
  <c r="S265" i="2"/>
  <c r="T265" i="2" s="1"/>
  <c r="N203" i="2"/>
  <c r="S203" i="2"/>
  <c r="T203" i="2" s="1"/>
  <c r="N214" i="2"/>
  <c r="S214" i="2"/>
  <c r="T214" i="2" s="1"/>
  <c r="N215" i="2"/>
  <c r="S215" i="2"/>
  <c r="T215" i="2" s="1"/>
  <c r="N266" i="2"/>
  <c r="N272" i="2"/>
  <c r="N273" i="2"/>
  <c r="N262" i="2"/>
  <c r="N271" i="2"/>
  <c r="N263" i="2"/>
  <c r="N225" i="2"/>
  <c r="N264" i="2"/>
  <c r="N274" i="2"/>
  <c r="N275" i="2"/>
  <c r="N251" i="2"/>
  <c r="N276" i="2"/>
  <c r="N252" i="2"/>
  <c r="N260" i="2"/>
  <c r="N261" i="2"/>
  <c r="N270" i="2"/>
  <c r="N211" i="2"/>
  <c r="N220" i="2"/>
  <c r="N204" i="2"/>
  <c r="N206" i="2"/>
  <c r="N205" i="2"/>
  <c r="N201" i="2"/>
  <c r="N202" i="2"/>
  <c r="N200" i="2"/>
  <c r="Q200" i="2"/>
  <c r="D68" i="3"/>
  <c r="D69" i="3"/>
  <c r="D70" i="3"/>
  <c r="D71" i="3"/>
  <c r="D72" i="3"/>
  <c r="D73" i="3"/>
  <c r="D74" i="3"/>
  <c r="D75" i="3"/>
  <c r="D76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Q198" i="2"/>
  <c r="O199" i="2"/>
  <c r="Q199" i="2" s="1"/>
  <c r="N199" i="2"/>
  <c r="D199" i="2"/>
  <c r="C199" i="2"/>
  <c r="K198" i="2"/>
  <c r="S198" i="2" s="1"/>
  <c r="T198" i="2" s="1"/>
  <c r="D198" i="2"/>
  <c r="C198" i="2"/>
  <c r="O197" i="2"/>
  <c r="Q197" i="2" s="1"/>
  <c r="K197" i="2"/>
  <c r="D197" i="2"/>
  <c r="C197" i="2"/>
  <c r="O196" i="2"/>
  <c r="Q196" i="2" s="1"/>
  <c r="K196" i="2"/>
  <c r="D196" i="2"/>
  <c r="C196" i="2"/>
  <c r="O195" i="2"/>
  <c r="Q195" i="2" s="1"/>
  <c r="K195" i="2"/>
  <c r="D195" i="2"/>
  <c r="C195" i="2"/>
  <c r="O194" i="2"/>
  <c r="Q194" i="2" s="1"/>
  <c r="K194" i="2"/>
  <c r="D194" i="2"/>
  <c r="C194" i="2"/>
  <c r="O193" i="2"/>
  <c r="Q193" i="2" s="1"/>
  <c r="K193" i="2"/>
  <c r="D193" i="2"/>
  <c r="C193" i="2"/>
  <c r="O192" i="2"/>
  <c r="Q192" i="2" s="1"/>
  <c r="K192" i="2"/>
  <c r="D192" i="2"/>
  <c r="C192" i="2"/>
  <c r="O191" i="2"/>
  <c r="Q191" i="2" s="1"/>
  <c r="K191" i="2"/>
  <c r="D191" i="2"/>
  <c r="C191" i="2"/>
  <c r="O190" i="2"/>
  <c r="Q190" i="2" s="1"/>
  <c r="N190" i="2"/>
  <c r="D190" i="2"/>
  <c r="C190" i="2"/>
  <c r="O189" i="2"/>
  <c r="Q189" i="2" s="1"/>
  <c r="K189" i="2"/>
  <c r="D189" i="2"/>
  <c r="C189" i="2"/>
  <c r="O188" i="2"/>
  <c r="Q188" i="2" s="1"/>
  <c r="K188" i="2"/>
  <c r="D188" i="2"/>
  <c r="C188" i="2"/>
  <c r="O187" i="2"/>
  <c r="Q187" i="2" s="1"/>
  <c r="K187" i="2"/>
  <c r="D187" i="2"/>
  <c r="C187" i="2"/>
  <c r="O186" i="2"/>
  <c r="Q186" i="2" s="1"/>
  <c r="K186" i="2"/>
  <c r="D186" i="2"/>
  <c r="C186" i="2"/>
  <c r="O185" i="2"/>
  <c r="Q185" i="2" s="1"/>
  <c r="K185" i="2"/>
  <c r="D185" i="2"/>
  <c r="C185" i="2"/>
  <c r="Q184" i="2"/>
  <c r="P184" i="2"/>
  <c r="K184" i="2"/>
  <c r="D184" i="2"/>
  <c r="C184" i="2"/>
  <c r="Q183" i="2"/>
  <c r="P183" i="2"/>
  <c r="K183" i="2"/>
  <c r="D183" i="2"/>
  <c r="C183" i="2"/>
  <c r="O182" i="2"/>
  <c r="Q182" i="2" s="1"/>
  <c r="K182" i="2"/>
  <c r="D182" i="2"/>
  <c r="C182" i="2"/>
  <c r="P181" i="2"/>
  <c r="Q181" i="2"/>
  <c r="K181" i="2"/>
  <c r="C181" i="2"/>
  <c r="D181" i="2"/>
  <c r="P180" i="2"/>
  <c r="Q180" i="2"/>
  <c r="K180" i="2"/>
  <c r="C180" i="2"/>
  <c r="D180" i="2"/>
  <c r="P179" i="2"/>
  <c r="Q179" i="2"/>
  <c r="K179" i="2"/>
  <c r="S179" i="2" s="1"/>
  <c r="T179" i="2" s="1"/>
  <c r="C179" i="2"/>
  <c r="D179" i="2"/>
  <c r="K146" i="2"/>
  <c r="Q174" i="2"/>
  <c r="Q175" i="2"/>
  <c r="Q176" i="2"/>
  <c r="Q177" i="2"/>
  <c r="Q178" i="2"/>
  <c r="P174" i="2"/>
  <c r="P175" i="2"/>
  <c r="P176" i="2"/>
  <c r="P177" i="2"/>
  <c r="P178" i="2"/>
  <c r="K174" i="2"/>
  <c r="S174" i="2" s="1"/>
  <c r="T174" i="2" s="1"/>
  <c r="K175" i="2"/>
  <c r="K176" i="2"/>
  <c r="K177" i="2"/>
  <c r="K178" i="2"/>
  <c r="S178" i="2" s="1"/>
  <c r="T178" i="2" s="1"/>
  <c r="P173" i="2"/>
  <c r="Q173" i="2"/>
  <c r="K173" i="2"/>
  <c r="P172" i="2"/>
  <c r="Q172" i="2"/>
  <c r="K172" i="2"/>
  <c r="C178" i="2"/>
  <c r="D178" i="2"/>
  <c r="Q171" i="2"/>
  <c r="P171" i="2"/>
  <c r="P170" i="2"/>
  <c r="K171" i="2"/>
  <c r="D177" i="2"/>
  <c r="D176" i="2"/>
  <c r="D175" i="2"/>
  <c r="D174" i="2"/>
  <c r="D173" i="2"/>
  <c r="D172" i="2"/>
  <c r="D171" i="2"/>
  <c r="C177" i="2"/>
  <c r="C176" i="2"/>
  <c r="C175" i="2"/>
  <c r="C174" i="2"/>
  <c r="C173" i="2"/>
  <c r="C172" i="2"/>
  <c r="C171" i="2"/>
  <c r="C170" i="2"/>
  <c r="Q170" i="2"/>
  <c r="K170" i="2"/>
  <c r="D170" i="2"/>
  <c r="Q169" i="2"/>
  <c r="P169" i="2"/>
  <c r="K169" i="2"/>
  <c r="D169" i="2"/>
  <c r="C169" i="2"/>
  <c r="Q168" i="2"/>
  <c r="P168" i="2"/>
  <c r="K168" i="2"/>
  <c r="D168" i="2"/>
  <c r="C168" i="2"/>
  <c r="Q167" i="2"/>
  <c r="P167" i="2"/>
  <c r="K167" i="2"/>
  <c r="D167" i="2"/>
  <c r="C167" i="2"/>
  <c r="K165" i="2"/>
  <c r="Q166" i="2"/>
  <c r="P166" i="2"/>
  <c r="K166" i="2"/>
  <c r="D166" i="2"/>
  <c r="C166" i="2"/>
  <c r="Q165" i="2"/>
  <c r="P165" i="2"/>
  <c r="D165" i="2"/>
  <c r="C165" i="2"/>
  <c r="Q164" i="2"/>
  <c r="P164" i="2"/>
  <c r="K164" i="2"/>
  <c r="S164" i="2" s="1"/>
  <c r="T164" i="2" s="1"/>
  <c r="Q163" i="2"/>
  <c r="P163" i="2"/>
  <c r="K163" i="2"/>
  <c r="S163" i="2" s="1"/>
  <c r="T163" i="2" s="1"/>
  <c r="K162" i="2"/>
  <c r="D164" i="2"/>
  <c r="D163" i="2"/>
  <c r="C164" i="2"/>
  <c r="C163" i="2"/>
  <c r="C162" i="2"/>
  <c r="K152" i="2"/>
  <c r="K123" i="2"/>
  <c r="K37" i="3"/>
  <c r="K38" i="3"/>
  <c r="K39" i="3"/>
  <c r="K40" i="3"/>
  <c r="K41" i="3"/>
  <c r="K42" i="3"/>
  <c r="K43" i="3"/>
  <c r="K44" i="3"/>
  <c r="K45" i="3"/>
  <c r="K46" i="3"/>
  <c r="K149" i="2"/>
  <c r="K150" i="2"/>
  <c r="K151" i="2"/>
  <c r="K153" i="2"/>
  <c r="K154" i="2"/>
  <c r="K155" i="2"/>
  <c r="S155" i="2" s="1"/>
  <c r="T155" i="2" s="1"/>
  <c r="K156" i="2"/>
  <c r="K157" i="2"/>
  <c r="K158" i="2"/>
  <c r="K159" i="2"/>
  <c r="K160" i="2"/>
  <c r="S160" i="2" s="1"/>
  <c r="T160" i="2" s="1"/>
  <c r="K161" i="2"/>
  <c r="E148" i="2"/>
  <c r="K148" i="2" s="1"/>
  <c r="S148" i="2" s="1"/>
  <c r="T148" i="2" s="1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K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C147" i="2"/>
  <c r="Q146" i="2"/>
  <c r="Q145" i="2"/>
  <c r="P146" i="2"/>
  <c r="P145" i="2"/>
  <c r="K145" i="2"/>
  <c r="D145" i="2"/>
  <c r="C146" i="2"/>
  <c r="C145" i="2"/>
  <c r="C144" i="2"/>
  <c r="Q141" i="2"/>
  <c r="P141" i="2"/>
  <c r="K141" i="2"/>
  <c r="D141" i="2"/>
  <c r="C141" i="2"/>
  <c r="P144" i="2"/>
  <c r="Q144" i="2"/>
  <c r="Q143" i="2"/>
  <c r="Q142" i="2"/>
  <c r="Q140" i="2"/>
  <c r="Q139" i="2"/>
  <c r="Q138" i="2"/>
  <c r="P143" i="2"/>
  <c r="P142" i="2"/>
  <c r="P140" i="2"/>
  <c r="P139" i="2"/>
  <c r="P138" i="2"/>
  <c r="K144" i="2"/>
  <c r="K143" i="2"/>
  <c r="K142" i="2"/>
  <c r="K140" i="2"/>
  <c r="K139" i="2"/>
  <c r="K138" i="2"/>
  <c r="D144" i="2"/>
  <c r="D143" i="2"/>
  <c r="D142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4" i="2"/>
  <c r="D113" i="2"/>
  <c r="D88" i="2"/>
  <c r="D75" i="2"/>
  <c r="C143" i="2"/>
  <c r="C142" i="2"/>
  <c r="C140" i="2"/>
  <c r="C139" i="2"/>
  <c r="C138" i="2"/>
  <c r="C137" i="2"/>
  <c r="M4" i="9"/>
  <c r="M5" i="9"/>
  <c r="M6" i="9"/>
  <c r="M7" i="9"/>
  <c r="M8" i="9"/>
  <c r="M9" i="9"/>
  <c r="M10" i="9"/>
  <c r="M11" i="9"/>
  <c r="M3" i="9"/>
  <c r="J10" i="10"/>
  <c r="K10" i="10" s="1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7" i="3"/>
  <c r="D6" i="3"/>
  <c r="P4" i="3" s="1"/>
  <c r="O135" i="2"/>
  <c r="Q135" i="2" s="1"/>
  <c r="O137" i="2"/>
  <c r="O129" i="2"/>
  <c r="Q129" i="2" s="1"/>
  <c r="O130" i="2"/>
  <c r="P130" i="2" s="1"/>
  <c r="O131" i="2"/>
  <c r="Q131" i="2" s="1"/>
  <c r="O132" i="2"/>
  <c r="P132" i="2" s="1"/>
  <c r="O133" i="2"/>
  <c r="Q133" i="2" s="1"/>
  <c r="O134" i="2"/>
  <c r="Q134" i="2" s="1"/>
  <c r="O122" i="2"/>
  <c r="Q122" i="2" s="1"/>
  <c r="O123" i="2"/>
  <c r="Q123" i="2" s="1"/>
  <c r="O124" i="2"/>
  <c r="P124" i="2" s="1"/>
  <c r="O125" i="2"/>
  <c r="Q125" i="2" s="1"/>
  <c r="O126" i="2"/>
  <c r="P126" i="2" s="1"/>
  <c r="O127" i="2"/>
  <c r="Q127" i="2" s="1"/>
  <c r="O128" i="2"/>
  <c r="Q128" i="2" s="1"/>
  <c r="O119" i="2"/>
  <c r="Q119" i="2" s="1"/>
  <c r="K137" i="2"/>
  <c r="K120" i="2"/>
  <c r="S120" i="2" s="1"/>
  <c r="T120" i="2" s="1"/>
  <c r="K121" i="2"/>
  <c r="K122" i="2"/>
  <c r="K124" i="2"/>
  <c r="K125" i="2"/>
  <c r="K126" i="2"/>
  <c r="S126" i="2" s="1"/>
  <c r="T126" i="2" s="1"/>
  <c r="K127" i="2"/>
  <c r="S127" i="2" s="1"/>
  <c r="T127" i="2" s="1"/>
  <c r="K128" i="2"/>
  <c r="S128" i="2" s="1"/>
  <c r="T128" i="2" s="1"/>
  <c r="K129" i="2"/>
  <c r="K130" i="2"/>
  <c r="K131" i="2"/>
  <c r="K132" i="2"/>
  <c r="S132" i="2" s="1"/>
  <c r="T132" i="2" s="1"/>
  <c r="K133" i="2"/>
  <c r="K134" i="2"/>
  <c r="S134" i="2" s="1"/>
  <c r="T134" i="2" s="1"/>
  <c r="K135" i="2"/>
  <c r="S135" i="2" s="1"/>
  <c r="T135" i="2" s="1"/>
  <c r="K136" i="2"/>
  <c r="S136" i="2" s="1"/>
  <c r="T136" i="2" s="1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19" i="2"/>
  <c r="J118" i="2"/>
  <c r="E118" i="2"/>
  <c r="K117" i="2"/>
  <c r="J115" i="2"/>
  <c r="K115" i="2" s="1"/>
  <c r="O89" i="2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P113" i="2" s="1"/>
  <c r="P114" i="2"/>
  <c r="Q114" i="2"/>
  <c r="B89" i="2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J86" i="2"/>
  <c r="K86" i="2" s="1"/>
  <c r="J85" i="2"/>
  <c r="K85" i="2" s="1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55" i="2"/>
  <c r="Q56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115" i="2"/>
  <c r="Q116" i="2"/>
  <c r="Q117" i="2"/>
  <c r="Q118" i="2"/>
  <c r="Q120" i="2"/>
  <c r="Q121" i="2"/>
  <c r="Q136" i="2"/>
  <c r="Q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55" i="2"/>
  <c r="P56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115" i="2"/>
  <c r="P116" i="2"/>
  <c r="P117" i="2"/>
  <c r="P118" i="2"/>
  <c r="P120" i="2"/>
  <c r="P121" i="2"/>
  <c r="P136" i="2"/>
  <c r="P7" i="2"/>
  <c r="I4" i="2"/>
  <c r="B76" i="2"/>
  <c r="D76" i="2" s="1"/>
  <c r="P6" i="3"/>
  <c r="O49" i="2"/>
  <c r="O57" i="2"/>
  <c r="O58" i="2" s="1"/>
  <c r="O59" i="2" s="1"/>
  <c r="K6" i="3"/>
  <c r="K7" i="3"/>
  <c r="K8" i="3"/>
  <c r="K9" i="3"/>
  <c r="K10" i="3"/>
  <c r="K11" i="3"/>
  <c r="K12" i="3"/>
  <c r="K13" i="3"/>
  <c r="C8" i="2"/>
  <c r="K44" i="2"/>
  <c r="K69" i="2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16" i="4"/>
  <c r="K38" i="2"/>
  <c r="K39" i="2"/>
  <c r="K40" i="2"/>
  <c r="B66" i="2"/>
  <c r="B57" i="2"/>
  <c r="B58" i="2" s="1"/>
  <c r="B59" i="2" s="1"/>
  <c r="B60" i="2" s="1"/>
  <c r="B61" i="2" s="1"/>
  <c r="B62" i="2" s="1"/>
  <c r="B63" i="2" s="1"/>
  <c r="B64" i="2" s="1"/>
  <c r="B49" i="2"/>
  <c r="B50" i="2" s="1"/>
  <c r="B51" i="2" s="1"/>
  <c r="B52" i="2" s="1"/>
  <c r="B53" i="2" s="1"/>
  <c r="F22" i="10"/>
  <c r="D11" i="10"/>
  <c r="D22" i="10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L3032" i="3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L3110" i="3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L3150" i="3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L3228" i="3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L3307" i="3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L3388" i="3"/>
  <c r="L3389" i="3"/>
  <c r="L3390" i="3"/>
  <c r="L3391" i="3"/>
  <c r="L3392" i="3"/>
  <c r="L3393" i="3"/>
  <c r="L3394" i="3"/>
  <c r="L3395" i="3"/>
  <c r="L3396" i="3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L3457" i="3"/>
  <c r="L3458" i="3"/>
  <c r="L3459" i="3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L3541" i="3"/>
  <c r="L3542" i="3"/>
  <c r="L3543" i="3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L3577" i="3"/>
  <c r="L3578" i="3"/>
  <c r="L3579" i="3"/>
  <c r="L3580" i="3"/>
  <c r="L3581" i="3"/>
  <c r="L3582" i="3"/>
  <c r="L3583" i="3"/>
  <c r="L3584" i="3"/>
  <c r="L3585" i="3"/>
  <c r="L3586" i="3"/>
  <c r="L3587" i="3"/>
  <c r="L3588" i="3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L3601" i="3"/>
  <c r="L3602" i="3"/>
  <c r="L3603" i="3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L3733" i="3"/>
  <c r="L3734" i="3"/>
  <c r="L3735" i="3"/>
  <c r="L3736" i="3"/>
  <c r="L3737" i="3"/>
  <c r="L3738" i="3"/>
  <c r="L3739" i="3"/>
  <c r="L3740" i="3"/>
  <c r="L3741" i="3"/>
  <c r="L3742" i="3"/>
  <c r="L3743" i="3"/>
  <c r="L3744" i="3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L3757" i="3"/>
  <c r="L3758" i="3"/>
  <c r="L3759" i="3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L3841" i="3"/>
  <c r="L3842" i="3"/>
  <c r="L3843" i="3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L3868" i="3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L4108" i="3"/>
  <c r="L4109" i="3"/>
  <c r="L4110" i="3"/>
  <c r="L4111" i="3"/>
  <c r="L4112" i="3"/>
  <c r="L4113" i="3"/>
  <c r="L4114" i="3"/>
  <c r="L4115" i="3"/>
  <c r="L4116" i="3"/>
  <c r="L4117" i="3"/>
  <c r="L4118" i="3"/>
  <c r="L4119" i="3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L4240" i="3"/>
  <c r="L4241" i="3"/>
  <c r="L4242" i="3"/>
  <c r="L4243" i="3"/>
  <c r="L4244" i="3"/>
  <c r="L4245" i="3"/>
  <c r="L4246" i="3"/>
  <c r="L4247" i="3"/>
  <c r="L4248" i="3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L4261" i="3"/>
  <c r="L4262" i="3"/>
  <c r="L4263" i="3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L4300" i="3"/>
  <c r="L4301" i="3"/>
  <c r="L4302" i="3"/>
  <c r="L4303" i="3"/>
  <c r="L4304" i="3"/>
  <c r="L4305" i="3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L4396" i="3"/>
  <c r="L4397" i="3"/>
  <c r="L4398" i="3"/>
  <c r="L4399" i="3"/>
  <c r="L4400" i="3"/>
  <c r="L4401" i="3"/>
  <c r="L4402" i="3"/>
  <c r="L4403" i="3"/>
  <c r="L4404" i="3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L4441" i="3"/>
  <c r="L4442" i="3"/>
  <c r="L4443" i="3"/>
  <c r="L4444" i="3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L4540" i="3"/>
  <c r="L4541" i="3"/>
  <c r="L4542" i="3"/>
  <c r="L4543" i="3"/>
  <c r="L4544" i="3"/>
  <c r="L4545" i="3"/>
  <c r="L4546" i="3"/>
  <c r="L4547" i="3"/>
  <c r="L4548" i="3"/>
  <c r="L4549" i="3"/>
  <c r="L4550" i="3"/>
  <c r="L4551" i="3"/>
  <c r="L4552" i="3"/>
  <c r="L4553" i="3"/>
  <c r="L4554" i="3"/>
  <c r="L4555" i="3"/>
  <c r="L4556" i="3"/>
  <c r="L4557" i="3"/>
  <c r="L4558" i="3"/>
  <c r="L4559" i="3"/>
  <c r="L4560" i="3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L4588" i="3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L4693" i="3"/>
  <c r="L4694" i="3"/>
  <c r="L4695" i="3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L4732" i="3"/>
  <c r="L4733" i="3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L4749" i="3"/>
  <c r="L4750" i="3"/>
  <c r="L4751" i="3"/>
  <c r="L4752" i="3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L4815" i="3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L4828" i="3"/>
  <c r="L4829" i="3"/>
  <c r="L4830" i="3"/>
  <c r="L4831" i="3"/>
  <c r="L4832" i="3"/>
  <c r="L4833" i="3"/>
  <c r="L4834" i="3"/>
  <c r="L4835" i="3"/>
  <c r="L4836" i="3"/>
  <c r="L4837" i="3"/>
  <c r="L4838" i="3"/>
  <c r="L4839" i="3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L4887" i="3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L4940" i="3"/>
  <c r="L4941" i="3"/>
  <c r="L4942" i="3"/>
  <c r="L4943" i="3"/>
  <c r="L4944" i="3"/>
  <c r="L4945" i="3"/>
  <c r="L4946" i="3"/>
  <c r="L4947" i="3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L4972" i="3"/>
  <c r="L4973" i="3"/>
  <c r="L4974" i="3"/>
  <c r="L4975" i="3"/>
  <c r="L4976" i="3"/>
  <c r="L4977" i="3"/>
  <c r="L4978" i="3"/>
  <c r="L4979" i="3"/>
  <c r="L4980" i="3"/>
  <c r="L4981" i="3"/>
  <c r="L4982" i="3"/>
  <c r="L4983" i="3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L5005" i="3"/>
  <c r="L5006" i="3"/>
  <c r="L5007" i="3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L5020" i="3"/>
  <c r="L5021" i="3"/>
  <c r="L5022" i="3"/>
  <c r="L5023" i="3"/>
  <c r="L5024" i="3"/>
  <c r="L5025" i="3"/>
  <c r="L5026" i="3"/>
  <c r="L5027" i="3"/>
  <c r="L5028" i="3"/>
  <c r="L5029" i="3"/>
  <c r="L5030" i="3"/>
  <c r="L5031" i="3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L5056" i="3"/>
  <c r="L5057" i="3"/>
  <c r="L5058" i="3"/>
  <c r="L5059" i="3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L5072" i="3"/>
  <c r="L5073" i="3"/>
  <c r="L5074" i="3"/>
  <c r="L5075" i="3"/>
  <c r="L5076" i="3"/>
  <c r="L5077" i="3"/>
  <c r="L5078" i="3"/>
  <c r="L5079" i="3"/>
  <c r="L5080" i="3"/>
  <c r="L5081" i="3"/>
  <c r="L5082" i="3"/>
  <c r="L5083" i="3"/>
  <c r="L5084" i="3"/>
  <c r="L5085" i="3"/>
  <c r="L5086" i="3"/>
  <c r="L5087" i="3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L5116" i="3"/>
  <c r="L5117" i="3"/>
  <c r="L5118" i="3"/>
  <c r="L5119" i="3"/>
  <c r="L5120" i="3"/>
  <c r="L5121" i="3"/>
  <c r="L5122" i="3"/>
  <c r="L5123" i="3"/>
  <c r="L5124" i="3"/>
  <c r="L5125" i="3"/>
  <c r="L5126" i="3"/>
  <c r="L5127" i="3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L5363" i="3"/>
  <c r="L5364" i="3"/>
  <c r="L5365" i="3"/>
  <c r="L5366" i="3"/>
  <c r="L5367" i="3"/>
  <c r="L5368" i="3"/>
  <c r="L5369" i="3"/>
  <c r="L5370" i="3"/>
  <c r="L5371" i="3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L5415" i="3"/>
  <c r="L5416" i="3"/>
  <c r="L5417" i="3"/>
  <c r="L5418" i="3"/>
  <c r="L5419" i="3"/>
  <c r="L5420" i="3"/>
  <c r="L5421" i="3"/>
  <c r="L5422" i="3"/>
  <c r="L5423" i="3"/>
  <c r="L5424" i="3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L5507" i="3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L5551" i="3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L5565" i="3"/>
  <c r="L5566" i="3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L5655" i="3"/>
  <c r="L5656" i="3"/>
  <c r="L5657" i="3"/>
  <c r="L5658" i="3"/>
  <c r="L5659" i="3"/>
  <c r="L5660" i="3"/>
  <c r="L5661" i="3"/>
  <c r="L5662" i="3"/>
  <c r="L5663" i="3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L5693" i="3"/>
  <c r="L5694" i="3"/>
  <c r="L5695" i="3"/>
  <c r="L5696" i="3"/>
  <c r="L5697" i="3"/>
  <c r="L5698" i="3"/>
  <c r="L5699" i="3"/>
  <c r="L5700" i="3"/>
  <c r="L5701" i="3"/>
  <c r="L5702" i="3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L5835" i="3"/>
  <c r="L5836" i="3"/>
  <c r="L5837" i="3"/>
  <c r="L5838" i="3"/>
  <c r="L5839" i="3"/>
  <c r="L5840" i="3"/>
  <c r="L5841" i="3"/>
  <c r="L5842" i="3"/>
  <c r="L5843" i="3"/>
  <c r="L5844" i="3"/>
  <c r="L5845" i="3"/>
  <c r="L5846" i="3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L6006" i="3"/>
  <c r="L6007" i="3"/>
  <c r="L6008" i="3"/>
  <c r="L6009" i="3"/>
  <c r="L6010" i="3"/>
  <c r="L6011" i="3"/>
  <c r="L6012" i="3"/>
  <c r="L6013" i="3"/>
  <c r="L6014" i="3"/>
  <c r="L6015" i="3"/>
  <c r="L6016" i="3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L6047" i="3"/>
  <c r="L6048" i="3"/>
  <c r="L6049" i="3"/>
  <c r="L6050" i="3"/>
  <c r="L6051" i="3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L6064" i="3"/>
  <c r="L6065" i="3"/>
  <c r="L6066" i="3"/>
  <c r="L6067" i="3"/>
  <c r="L6068" i="3"/>
  <c r="L6069" i="3"/>
  <c r="L6070" i="3"/>
  <c r="L6071" i="3"/>
  <c r="L6072" i="3"/>
  <c r="L6073" i="3"/>
  <c r="L6074" i="3"/>
  <c r="L6075" i="3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L6088" i="3"/>
  <c r="L6089" i="3"/>
  <c r="L6090" i="3"/>
  <c r="L6091" i="3"/>
  <c r="L6092" i="3"/>
  <c r="L6093" i="3"/>
  <c r="L6094" i="3"/>
  <c r="L6095" i="3"/>
  <c r="L6096" i="3"/>
  <c r="L6097" i="3"/>
  <c r="L6098" i="3"/>
  <c r="L6099" i="3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L6112" i="3"/>
  <c r="L6113" i="3"/>
  <c r="L6114" i="3"/>
  <c r="L6115" i="3"/>
  <c r="L6116" i="3"/>
  <c r="L6117" i="3"/>
  <c r="L6118" i="3"/>
  <c r="L6119" i="3"/>
  <c r="L6120" i="3"/>
  <c r="L6121" i="3"/>
  <c r="L6122" i="3"/>
  <c r="L6123" i="3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L6148" i="3"/>
  <c r="L6149" i="3"/>
  <c r="L6150" i="3"/>
  <c r="L6151" i="3"/>
  <c r="L6152" i="3"/>
  <c r="L6153" i="3"/>
  <c r="L6154" i="3"/>
  <c r="L6155" i="3"/>
  <c r="L6156" i="3"/>
  <c r="L6157" i="3"/>
  <c r="L6158" i="3"/>
  <c r="L6159" i="3"/>
  <c r="L6160" i="3"/>
  <c r="L6161" i="3"/>
  <c r="L6162" i="3"/>
  <c r="L6163" i="3"/>
  <c r="L6164" i="3"/>
  <c r="L6165" i="3"/>
  <c r="L6166" i="3"/>
  <c r="L6167" i="3"/>
  <c r="L6168" i="3"/>
  <c r="L6169" i="3"/>
  <c r="L6170" i="3"/>
  <c r="L6171" i="3"/>
  <c r="L6172" i="3"/>
  <c r="L6173" i="3"/>
  <c r="L6174" i="3"/>
  <c r="L6175" i="3"/>
  <c r="L6176" i="3"/>
  <c r="L6177" i="3"/>
  <c r="L6178" i="3"/>
  <c r="L6179" i="3"/>
  <c r="L6180" i="3"/>
  <c r="L6181" i="3"/>
  <c r="L6182" i="3"/>
  <c r="L6183" i="3"/>
  <c r="L6184" i="3"/>
  <c r="L6185" i="3"/>
  <c r="L6186" i="3"/>
  <c r="L6187" i="3"/>
  <c r="L6188" i="3"/>
  <c r="L6189" i="3"/>
  <c r="L6190" i="3"/>
  <c r="L6191" i="3"/>
  <c r="L6192" i="3"/>
  <c r="L6193" i="3"/>
  <c r="L6194" i="3"/>
  <c r="L6195" i="3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L6208" i="3"/>
  <c r="L6209" i="3"/>
  <c r="L6210" i="3"/>
  <c r="L6211" i="3"/>
  <c r="L6212" i="3"/>
  <c r="L6213" i="3"/>
  <c r="L6214" i="3"/>
  <c r="L6215" i="3"/>
  <c r="L6216" i="3"/>
  <c r="L6217" i="3"/>
  <c r="L6218" i="3"/>
  <c r="L6219" i="3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L6232" i="3"/>
  <c r="L6233" i="3"/>
  <c r="L6234" i="3"/>
  <c r="L6235" i="3"/>
  <c r="L6236" i="3"/>
  <c r="L6237" i="3"/>
  <c r="L6238" i="3"/>
  <c r="L6239" i="3"/>
  <c r="L6240" i="3"/>
  <c r="L6241" i="3"/>
  <c r="L6242" i="3"/>
  <c r="L6243" i="3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L6266" i="3"/>
  <c r="L6267" i="3"/>
  <c r="L6268" i="3"/>
  <c r="L6269" i="3"/>
  <c r="L6270" i="3"/>
  <c r="L6271" i="3"/>
  <c r="L6272" i="3"/>
  <c r="L6273" i="3"/>
  <c r="L6274" i="3"/>
  <c r="L6275" i="3"/>
  <c r="L6276" i="3"/>
  <c r="L6277" i="3"/>
  <c r="L6278" i="3"/>
  <c r="L6279" i="3"/>
  <c r="L6280" i="3"/>
  <c r="L6281" i="3"/>
  <c r="L6282" i="3"/>
  <c r="L6283" i="3"/>
  <c r="L6284" i="3"/>
  <c r="L6285" i="3"/>
  <c r="L6286" i="3"/>
  <c r="L6287" i="3"/>
  <c r="L6288" i="3"/>
  <c r="L6289" i="3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L6304" i="3"/>
  <c r="L6305" i="3"/>
  <c r="L6306" i="3"/>
  <c r="L6307" i="3"/>
  <c r="L6308" i="3"/>
  <c r="L6309" i="3"/>
  <c r="L6310" i="3"/>
  <c r="L6311" i="3"/>
  <c r="L6312" i="3"/>
  <c r="L6313" i="3"/>
  <c r="L6314" i="3"/>
  <c r="L6315" i="3"/>
  <c r="L6316" i="3"/>
  <c r="L6317" i="3"/>
  <c r="L6318" i="3"/>
  <c r="L6319" i="3"/>
  <c r="L6320" i="3"/>
  <c r="L6321" i="3"/>
  <c r="L6322" i="3"/>
  <c r="L6323" i="3"/>
  <c r="L6324" i="3"/>
  <c r="L6325" i="3"/>
  <c r="L6326" i="3"/>
  <c r="L6327" i="3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L6340" i="3"/>
  <c r="L6341" i="3"/>
  <c r="L6342" i="3"/>
  <c r="L6343" i="3"/>
  <c r="L6344" i="3"/>
  <c r="L6345" i="3"/>
  <c r="L6346" i="3"/>
  <c r="L6347" i="3"/>
  <c r="L6348" i="3"/>
  <c r="L6349" i="3"/>
  <c r="L6350" i="3"/>
  <c r="L6351" i="3"/>
  <c r="L6352" i="3"/>
  <c r="L6353" i="3"/>
  <c r="L6354" i="3"/>
  <c r="L6355" i="3"/>
  <c r="L6356" i="3"/>
  <c r="L6357" i="3"/>
  <c r="L6358" i="3"/>
  <c r="L6359" i="3"/>
  <c r="L6360" i="3"/>
  <c r="L6361" i="3"/>
  <c r="L6362" i="3"/>
  <c r="L6363" i="3"/>
  <c r="L6364" i="3"/>
  <c r="L6365" i="3"/>
  <c r="L6366" i="3"/>
  <c r="L6367" i="3"/>
  <c r="L6368" i="3"/>
  <c r="L6369" i="3"/>
  <c r="L6370" i="3"/>
  <c r="L6371" i="3"/>
  <c r="L6372" i="3"/>
  <c r="L6373" i="3"/>
  <c r="L6374" i="3"/>
  <c r="L6375" i="3"/>
  <c r="L6376" i="3"/>
  <c r="L6377" i="3"/>
  <c r="L6378" i="3"/>
  <c r="L6379" i="3"/>
  <c r="L6380" i="3"/>
  <c r="L6381" i="3"/>
  <c r="L6382" i="3"/>
  <c r="L6383" i="3"/>
  <c r="L6384" i="3"/>
  <c r="L6385" i="3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L6398" i="3"/>
  <c r="L6399" i="3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L6412" i="3"/>
  <c r="L6413" i="3"/>
  <c r="L6414" i="3"/>
  <c r="L6415" i="3"/>
  <c r="L6416" i="3"/>
  <c r="L6417" i="3"/>
  <c r="L6418" i="3"/>
  <c r="L6419" i="3"/>
  <c r="L6420" i="3"/>
  <c r="L6421" i="3"/>
  <c r="L6422" i="3"/>
  <c r="L6423" i="3"/>
  <c r="L6424" i="3"/>
  <c r="L6425" i="3"/>
  <c r="L6426" i="3"/>
  <c r="L6427" i="3"/>
  <c r="L6428" i="3"/>
  <c r="L6429" i="3"/>
  <c r="L6430" i="3"/>
  <c r="L6431" i="3"/>
  <c r="L6432" i="3"/>
  <c r="L6433" i="3"/>
  <c r="L6434" i="3"/>
  <c r="L6435" i="3"/>
  <c r="L6436" i="3"/>
  <c r="L6437" i="3"/>
  <c r="L6438" i="3"/>
  <c r="L6439" i="3"/>
  <c r="L6440" i="3"/>
  <c r="L6441" i="3"/>
  <c r="L6442" i="3"/>
  <c r="L6443" i="3"/>
  <c r="L6444" i="3"/>
  <c r="L6445" i="3"/>
  <c r="L6446" i="3"/>
  <c r="L6447" i="3"/>
  <c r="L6448" i="3"/>
  <c r="L6449" i="3"/>
  <c r="L6450" i="3"/>
  <c r="L6451" i="3"/>
  <c r="L6452" i="3"/>
  <c r="L6453" i="3"/>
  <c r="L6454" i="3"/>
  <c r="L6455" i="3"/>
  <c r="L6456" i="3"/>
  <c r="L6457" i="3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L6470" i="3"/>
  <c r="L6471" i="3"/>
  <c r="L6472" i="3"/>
  <c r="L6473" i="3"/>
  <c r="L6474" i="3"/>
  <c r="L6475" i="3"/>
  <c r="L6476" i="3"/>
  <c r="L6477" i="3"/>
  <c r="L6478" i="3"/>
  <c r="L6479" i="3"/>
  <c r="L6480" i="3"/>
  <c r="L6481" i="3"/>
  <c r="L6482" i="3"/>
  <c r="L6483" i="3"/>
  <c r="L6484" i="3"/>
  <c r="L6485" i="3"/>
  <c r="L6486" i="3"/>
  <c r="L6487" i="3"/>
  <c r="L6488" i="3"/>
  <c r="L6489" i="3"/>
  <c r="L6490" i="3"/>
  <c r="L6491" i="3"/>
  <c r="L6492" i="3"/>
  <c r="L6493" i="3"/>
  <c r="L6494" i="3"/>
  <c r="L6495" i="3"/>
  <c r="L6496" i="3"/>
  <c r="L6497" i="3"/>
  <c r="L6498" i="3"/>
  <c r="L6499" i="3"/>
  <c r="L6500" i="3"/>
  <c r="L6501" i="3"/>
  <c r="L6502" i="3"/>
  <c r="L6503" i="3"/>
  <c r="L6504" i="3"/>
  <c r="L6505" i="3"/>
  <c r="L6506" i="3"/>
  <c r="L6507" i="3"/>
  <c r="L6508" i="3"/>
  <c r="L6509" i="3"/>
  <c r="L6510" i="3"/>
  <c r="L6511" i="3"/>
  <c r="L6512" i="3"/>
  <c r="L6513" i="3"/>
  <c r="L6514" i="3"/>
  <c r="L6515" i="3"/>
  <c r="L6516" i="3"/>
  <c r="L6517" i="3"/>
  <c r="L6518" i="3"/>
  <c r="L6519" i="3"/>
  <c r="L6520" i="3"/>
  <c r="L6521" i="3"/>
  <c r="L6522" i="3"/>
  <c r="L6523" i="3"/>
  <c r="L6524" i="3"/>
  <c r="L6525" i="3"/>
  <c r="L6526" i="3"/>
  <c r="L6527" i="3"/>
  <c r="L6528" i="3"/>
  <c r="L6529" i="3"/>
  <c r="L6530" i="3"/>
  <c r="L6531" i="3"/>
  <c r="L6532" i="3"/>
  <c r="L6533" i="3"/>
  <c r="L6534" i="3"/>
  <c r="L6535" i="3"/>
  <c r="L6536" i="3"/>
  <c r="L6537" i="3"/>
  <c r="L6538" i="3"/>
  <c r="L6539" i="3"/>
  <c r="L6540" i="3"/>
  <c r="L6541" i="3"/>
  <c r="L6542" i="3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L6555" i="3"/>
  <c r="L6556" i="3"/>
  <c r="L6557" i="3"/>
  <c r="L6558" i="3"/>
  <c r="L6559" i="3"/>
  <c r="L6560" i="3"/>
  <c r="L6561" i="3"/>
  <c r="L6562" i="3"/>
  <c r="L6563" i="3"/>
  <c r="L6564" i="3"/>
  <c r="L6565" i="3"/>
  <c r="L6566" i="3"/>
  <c r="L6567" i="3"/>
  <c r="L6568" i="3"/>
  <c r="L6569" i="3"/>
  <c r="L6570" i="3"/>
  <c r="L6571" i="3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L6587" i="3"/>
  <c r="L6588" i="3"/>
  <c r="L6589" i="3"/>
  <c r="L6590" i="3"/>
  <c r="L6591" i="3"/>
  <c r="L6592" i="3"/>
  <c r="L6593" i="3"/>
  <c r="L6594" i="3"/>
  <c r="L6595" i="3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L6608" i="3"/>
  <c r="L6609" i="3"/>
  <c r="L6610" i="3"/>
  <c r="L6611" i="3"/>
  <c r="L6612" i="3"/>
  <c r="L6613" i="3"/>
  <c r="L6614" i="3"/>
  <c r="L6615" i="3"/>
  <c r="L6616" i="3"/>
  <c r="L6617" i="3"/>
  <c r="L6618" i="3"/>
  <c r="L6619" i="3"/>
  <c r="L6620" i="3"/>
  <c r="L6621" i="3"/>
  <c r="L6622" i="3"/>
  <c r="L6623" i="3"/>
  <c r="L6624" i="3"/>
  <c r="L6625" i="3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L6638" i="3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L6656" i="3"/>
  <c r="L6657" i="3"/>
  <c r="L6658" i="3"/>
  <c r="L6659" i="3"/>
  <c r="L6660" i="3"/>
  <c r="L6661" i="3"/>
  <c r="L6662" i="3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L6676" i="3"/>
  <c r="L6677" i="3"/>
  <c r="L6678" i="3"/>
  <c r="L6679" i="3"/>
  <c r="L6680" i="3"/>
  <c r="L6681" i="3"/>
  <c r="L6682" i="3"/>
  <c r="L6683" i="3"/>
  <c r="L6684" i="3"/>
  <c r="L6685" i="3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L6717" i="3"/>
  <c r="L6718" i="3"/>
  <c r="L6719" i="3"/>
  <c r="L6720" i="3"/>
  <c r="L6721" i="3"/>
  <c r="L6722" i="3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L6824" i="3"/>
  <c r="L6825" i="3"/>
  <c r="L6826" i="3"/>
  <c r="L6827" i="3"/>
  <c r="L6828" i="3"/>
  <c r="L6829" i="3"/>
  <c r="L6830" i="3"/>
  <c r="L6831" i="3"/>
  <c r="L6832" i="3"/>
  <c r="L6833" i="3"/>
  <c r="L6834" i="3"/>
  <c r="L6835" i="3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L6857" i="3"/>
  <c r="L6858" i="3"/>
  <c r="L6859" i="3"/>
  <c r="L6860" i="3"/>
  <c r="L6861" i="3"/>
  <c r="L6862" i="3"/>
  <c r="L6863" i="3"/>
  <c r="L6864" i="3"/>
  <c r="L6865" i="3"/>
  <c r="L6866" i="3"/>
  <c r="L6867" i="3"/>
  <c r="L6868" i="3"/>
  <c r="L6869" i="3"/>
  <c r="L6870" i="3"/>
  <c r="L6871" i="3"/>
  <c r="L6872" i="3"/>
  <c r="L6873" i="3"/>
  <c r="L6874" i="3"/>
  <c r="L6875" i="3"/>
  <c r="L6876" i="3"/>
  <c r="L6877" i="3"/>
  <c r="L6878" i="3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L6891" i="3"/>
  <c r="L6892" i="3"/>
  <c r="L6893" i="3"/>
  <c r="L6894" i="3"/>
  <c r="L6895" i="3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L6963" i="3"/>
  <c r="L6964" i="3"/>
  <c r="L6965" i="3"/>
  <c r="L6966" i="3"/>
  <c r="L6967" i="3"/>
  <c r="L6968" i="3"/>
  <c r="L6969" i="3"/>
  <c r="L6970" i="3"/>
  <c r="L6971" i="3"/>
  <c r="L6972" i="3"/>
  <c r="L6973" i="3"/>
  <c r="L6974" i="3"/>
  <c r="L6975" i="3"/>
  <c r="L6976" i="3"/>
  <c r="L6977" i="3"/>
  <c r="L6978" i="3"/>
  <c r="L6979" i="3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L7899" i="3"/>
  <c r="L7900" i="3"/>
  <c r="L7901" i="3"/>
  <c r="L7902" i="3"/>
  <c r="L7903" i="3"/>
  <c r="L7904" i="3"/>
  <c r="L7905" i="3"/>
  <c r="L7906" i="3"/>
  <c r="L7907" i="3"/>
  <c r="L7908" i="3"/>
  <c r="L7909" i="3"/>
  <c r="L7910" i="3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L7935" i="3"/>
  <c r="L7936" i="3"/>
  <c r="L7937" i="3"/>
  <c r="L7938" i="3"/>
  <c r="L7939" i="3"/>
  <c r="L7940" i="3"/>
  <c r="L7941" i="3"/>
  <c r="L7942" i="3"/>
  <c r="L7943" i="3"/>
  <c r="L7944" i="3"/>
  <c r="L7945" i="3"/>
  <c r="L7946" i="3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L8043" i="3"/>
  <c r="L8044" i="3"/>
  <c r="L8045" i="3"/>
  <c r="L8046" i="3"/>
  <c r="L8047" i="3"/>
  <c r="L8048" i="3"/>
  <c r="L8049" i="3"/>
  <c r="L8050" i="3"/>
  <c r="L8051" i="3"/>
  <c r="L8052" i="3"/>
  <c r="L8053" i="3"/>
  <c r="L8054" i="3"/>
  <c r="L8055" i="3"/>
  <c r="L8056" i="3"/>
  <c r="L8057" i="3"/>
  <c r="L8058" i="3"/>
  <c r="L8059" i="3"/>
  <c r="L8060" i="3"/>
  <c r="L8061" i="3"/>
  <c r="L8062" i="3"/>
  <c r="L8063" i="3"/>
  <c r="L8064" i="3"/>
  <c r="L8065" i="3"/>
  <c r="L8066" i="3"/>
  <c r="L8067" i="3"/>
  <c r="L8068" i="3"/>
  <c r="L8069" i="3"/>
  <c r="L8070" i="3"/>
  <c r="L8071" i="3"/>
  <c r="L8072" i="3"/>
  <c r="L8073" i="3"/>
  <c r="L8074" i="3"/>
  <c r="L8075" i="3"/>
  <c r="L8076" i="3"/>
  <c r="L8077" i="3"/>
  <c r="L8078" i="3"/>
  <c r="L8079" i="3"/>
  <c r="L8080" i="3"/>
  <c r="L8081" i="3"/>
  <c r="L8082" i="3"/>
  <c r="L8083" i="3"/>
  <c r="L8084" i="3"/>
  <c r="L8085" i="3"/>
  <c r="L8086" i="3"/>
  <c r="L8087" i="3"/>
  <c r="L8088" i="3"/>
  <c r="L8089" i="3"/>
  <c r="L8090" i="3"/>
  <c r="L8091" i="3"/>
  <c r="L8092" i="3"/>
  <c r="L8093" i="3"/>
  <c r="L8094" i="3"/>
  <c r="L8095" i="3"/>
  <c r="L8096" i="3"/>
  <c r="L8097" i="3"/>
  <c r="L8098" i="3"/>
  <c r="L8099" i="3"/>
  <c r="L8100" i="3"/>
  <c r="L8101" i="3"/>
  <c r="L8102" i="3"/>
  <c r="L8103" i="3"/>
  <c r="L8104" i="3"/>
  <c r="L8105" i="3"/>
  <c r="L8106" i="3"/>
  <c r="L8107" i="3"/>
  <c r="L8108" i="3"/>
  <c r="L8109" i="3"/>
  <c r="L8110" i="3"/>
  <c r="L8111" i="3"/>
  <c r="L8112" i="3"/>
  <c r="L8113" i="3"/>
  <c r="L8114" i="3"/>
  <c r="L8115" i="3"/>
  <c r="L8116" i="3"/>
  <c r="L8117" i="3"/>
  <c r="L8118" i="3"/>
  <c r="L8119" i="3"/>
  <c r="L8120" i="3"/>
  <c r="L8121" i="3"/>
  <c r="L8122" i="3"/>
  <c r="L8123" i="3"/>
  <c r="L8124" i="3"/>
  <c r="L8125" i="3"/>
  <c r="L8126" i="3"/>
  <c r="L8127" i="3"/>
  <c r="L8128" i="3"/>
  <c r="L8129" i="3"/>
  <c r="L8130" i="3"/>
  <c r="L8131" i="3"/>
  <c r="L8132" i="3"/>
  <c r="L8133" i="3"/>
  <c r="L8134" i="3"/>
  <c r="L8135" i="3"/>
  <c r="L8136" i="3"/>
  <c r="L8137" i="3"/>
  <c r="L8138" i="3"/>
  <c r="L8139" i="3"/>
  <c r="L8140" i="3"/>
  <c r="L8141" i="3"/>
  <c r="L8142" i="3"/>
  <c r="L8143" i="3"/>
  <c r="L8144" i="3"/>
  <c r="L8145" i="3"/>
  <c r="L8146" i="3"/>
  <c r="L8147" i="3"/>
  <c r="L8148" i="3"/>
  <c r="L8149" i="3"/>
  <c r="L8150" i="3"/>
  <c r="L8151" i="3"/>
  <c r="L8152" i="3"/>
  <c r="L8153" i="3"/>
  <c r="L8154" i="3"/>
  <c r="L8155" i="3"/>
  <c r="L8156" i="3"/>
  <c r="L8157" i="3"/>
  <c r="L8158" i="3"/>
  <c r="L8159" i="3"/>
  <c r="L8160" i="3"/>
  <c r="L8161" i="3"/>
  <c r="L8162" i="3"/>
  <c r="L8163" i="3"/>
  <c r="L8164" i="3"/>
  <c r="L8165" i="3"/>
  <c r="L8166" i="3"/>
  <c r="L8167" i="3"/>
  <c r="L8168" i="3"/>
  <c r="L8169" i="3"/>
  <c r="L8170" i="3"/>
  <c r="L8171" i="3"/>
  <c r="L8172" i="3"/>
  <c r="L8173" i="3"/>
  <c r="L8174" i="3"/>
  <c r="L8175" i="3"/>
  <c r="L8176" i="3"/>
  <c r="L8177" i="3"/>
  <c r="L8178" i="3"/>
  <c r="L8179" i="3"/>
  <c r="L8180" i="3"/>
  <c r="L8181" i="3"/>
  <c r="L8182" i="3"/>
  <c r="L8183" i="3"/>
  <c r="L8184" i="3"/>
  <c r="L8185" i="3"/>
  <c r="L8186" i="3"/>
  <c r="L8187" i="3"/>
  <c r="L8188" i="3"/>
  <c r="L8189" i="3"/>
  <c r="L8190" i="3"/>
  <c r="L8191" i="3"/>
  <c r="L8192" i="3"/>
  <c r="L8193" i="3"/>
  <c r="L8194" i="3"/>
  <c r="L8195" i="3"/>
  <c r="L8196" i="3"/>
  <c r="L8197" i="3"/>
  <c r="L8198" i="3"/>
  <c r="L8199" i="3"/>
  <c r="L8200" i="3"/>
  <c r="L8201" i="3"/>
  <c r="L8202" i="3"/>
  <c r="L8203" i="3"/>
  <c r="L8204" i="3"/>
  <c r="L8205" i="3"/>
  <c r="L8206" i="3"/>
  <c r="L8207" i="3"/>
  <c r="L8208" i="3"/>
  <c r="L8209" i="3"/>
  <c r="L8210" i="3"/>
  <c r="L8211" i="3"/>
  <c r="L8212" i="3"/>
  <c r="L8213" i="3"/>
  <c r="L8214" i="3"/>
  <c r="L8215" i="3"/>
  <c r="L8216" i="3"/>
  <c r="L8217" i="3"/>
  <c r="L8218" i="3"/>
  <c r="L8219" i="3"/>
  <c r="L8220" i="3"/>
  <c r="L8221" i="3"/>
  <c r="L8222" i="3"/>
  <c r="L8223" i="3"/>
  <c r="L8224" i="3"/>
  <c r="L8225" i="3"/>
  <c r="L8226" i="3"/>
  <c r="L8227" i="3"/>
  <c r="L8228" i="3"/>
  <c r="L8229" i="3"/>
  <c r="L8230" i="3"/>
  <c r="L8231" i="3"/>
  <c r="L8232" i="3"/>
  <c r="L8233" i="3"/>
  <c r="L8234" i="3"/>
  <c r="L8235" i="3"/>
  <c r="L8236" i="3"/>
  <c r="L8237" i="3"/>
  <c r="L8238" i="3"/>
  <c r="L8239" i="3"/>
  <c r="L8240" i="3"/>
  <c r="L8241" i="3"/>
  <c r="L8242" i="3"/>
  <c r="L8243" i="3"/>
  <c r="L8244" i="3"/>
  <c r="L8245" i="3"/>
  <c r="L8246" i="3"/>
  <c r="L8247" i="3"/>
  <c r="L8248" i="3"/>
  <c r="L8249" i="3"/>
  <c r="L8250" i="3"/>
  <c r="L8251" i="3"/>
  <c r="L8252" i="3"/>
  <c r="L8253" i="3"/>
  <c r="L8254" i="3"/>
  <c r="L8255" i="3"/>
  <c r="L8256" i="3"/>
  <c r="L8257" i="3"/>
  <c r="L8258" i="3"/>
  <c r="L8259" i="3"/>
  <c r="L8260" i="3"/>
  <c r="L8261" i="3"/>
  <c r="L8262" i="3"/>
  <c r="L8263" i="3"/>
  <c r="L8264" i="3"/>
  <c r="L8265" i="3"/>
  <c r="L8266" i="3"/>
  <c r="L8267" i="3"/>
  <c r="L8268" i="3"/>
  <c r="L8269" i="3"/>
  <c r="L8270" i="3"/>
  <c r="L8271" i="3"/>
  <c r="L8272" i="3"/>
  <c r="L8273" i="3"/>
  <c r="L8274" i="3"/>
  <c r="L8275" i="3"/>
  <c r="L8276" i="3"/>
  <c r="L8277" i="3"/>
  <c r="L8278" i="3"/>
  <c r="L8279" i="3"/>
  <c r="L8280" i="3"/>
  <c r="L8281" i="3"/>
  <c r="L8282" i="3"/>
  <c r="L8283" i="3"/>
  <c r="L8284" i="3"/>
  <c r="L8285" i="3"/>
  <c r="L8286" i="3"/>
  <c r="L8287" i="3"/>
  <c r="L8288" i="3"/>
  <c r="L8289" i="3"/>
  <c r="L8290" i="3"/>
  <c r="L8291" i="3"/>
  <c r="L8292" i="3"/>
  <c r="L8293" i="3"/>
  <c r="L8294" i="3"/>
  <c r="L8295" i="3"/>
  <c r="L8296" i="3"/>
  <c r="L8297" i="3"/>
  <c r="L8298" i="3"/>
  <c r="L8299" i="3"/>
  <c r="L8300" i="3"/>
  <c r="L8301" i="3"/>
  <c r="L8302" i="3"/>
  <c r="L8303" i="3"/>
  <c r="L8304" i="3"/>
  <c r="L8305" i="3"/>
  <c r="L8306" i="3"/>
  <c r="L8307" i="3"/>
  <c r="L8308" i="3"/>
  <c r="L8309" i="3"/>
  <c r="L8310" i="3"/>
  <c r="L8311" i="3"/>
  <c r="L8312" i="3"/>
  <c r="L8313" i="3"/>
  <c r="L8314" i="3"/>
  <c r="L8315" i="3"/>
  <c r="L8316" i="3"/>
  <c r="L8317" i="3"/>
  <c r="L8318" i="3"/>
  <c r="L8319" i="3"/>
  <c r="L8320" i="3"/>
  <c r="L8321" i="3"/>
  <c r="L8322" i="3"/>
  <c r="L8323" i="3"/>
  <c r="L8324" i="3"/>
  <c r="L8325" i="3"/>
  <c r="L8326" i="3"/>
  <c r="L8327" i="3"/>
  <c r="L8328" i="3"/>
  <c r="L8329" i="3"/>
  <c r="L8330" i="3"/>
  <c r="L8331" i="3"/>
  <c r="L8332" i="3"/>
  <c r="L8333" i="3"/>
  <c r="L8334" i="3"/>
  <c r="L8335" i="3"/>
  <c r="L8336" i="3"/>
  <c r="L8337" i="3"/>
  <c r="L8338" i="3"/>
  <c r="L8339" i="3"/>
  <c r="L8340" i="3"/>
  <c r="L8341" i="3"/>
  <c r="L8342" i="3"/>
  <c r="L8343" i="3"/>
  <c r="L8344" i="3"/>
  <c r="L8345" i="3"/>
  <c r="L8346" i="3"/>
  <c r="L8347" i="3"/>
  <c r="L8348" i="3"/>
  <c r="L8349" i="3"/>
  <c r="L8350" i="3"/>
  <c r="L8351" i="3"/>
  <c r="L8352" i="3"/>
  <c r="L8353" i="3"/>
  <c r="L8354" i="3"/>
  <c r="L8355" i="3"/>
  <c r="L8356" i="3"/>
  <c r="L8357" i="3"/>
  <c r="L8358" i="3"/>
  <c r="L8359" i="3"/>
  <c r="L8360" i="3"/>
  <c r="L8361" i="3"/>
  <c r="L8362" i="3"/>
  <c r="L8363" i="3"/>
  <c r="L8364" i="3"/>
  <c r="L8365" i="3"/>
  <c r="L8366" i="3"/>
  <c r="L8367" i="3"/>
  <c r="L8368" i="3"/>
  <c r="L8369" i="3"/>
  <c r="L8370" i="3"/>
  <c r="L8371" i="3"/>
  <c r="L8372" i="3"/>
  <c r="L8373" i="3"/>
  <c r="L8374" i="3"/>
  <c r="L8375" i="3"/>
  <c r="L8376" i="3"/>
  <c r="L8377" i="3"/>
  <c r="L8378" i="3"/>
  <c r="L8379" i="3"/>
  <c r="L8380" i="3"/>
  <c r="L8381" i="3"/>
  <c r="L8382" i="3"/>
  <c r="L8383" i="3"/>
  <c r="L8384" i="3"/>
  <c r="L8385" i="3"/>
  <c r="L8386" i="3"/>
  <c r="L8387" i="3"/>
  <c r="L8388" i="3"/>
  <c r="L8389" i="3"/>
  <c r="L8390" i="3"/>
  <c r="L8391" i="3"/>
  <c r="L8392" i="3"/>
  <c r="L8393" i="3"/>
  <c r="L8394" i="3"/>
  <c r="L8395" i="3"/>
  <c r="L8396" i="3"/>
  <c r="L8397" i="3"/>
  <c r="L8398" i="3"/>
  <c r="L8399" i="3"/>
  <c r="L8400" i="3"/>
  <c r="L8401" i="3"/>
  <c r="L8402" i="3"/>
  <c r="L8403" i="3"/>
  <c r="L8404" i="3"/>
  <c r="L8405" i="3"/>
  <c r="L8406" i="3"/>
  <c r="L8407" i="3"/>
  <c r="L8408" i="3"/>
  <c r="L8409" i="3"/>
  <c r="L8410" i="3"/>
  <c r="L8411" i="3"/>
  <c r="L8412" i="3"/>
  <c r="L8413" i="3"/>
  <c r="L8414" i="3"/>
  <c r="L8415" i="3"/>
  <c r="L8416" i="3"/>
  <c r="L8417" i="3"/>
  <c r="L8418" i="3"/>
  <c r="L8419" i="3"/>
  <c r="L8420" i="3"/>
  <c r="L8421" i="3"/>
  <c r="L8422" i="3"/>
  <c r="L8423" i="3"/>
  <c r="L8424" i="3"/>
  <c r="L8425" i="3"/>
  <c r="L8426" i="3"/>
  <c r="L8427" i="3"/>
  <c r="L8428" i="3"/>
  <c r="L8429" i="3"/>
  <c r="L8430" i="3"/>
  <c r="L8431" i="3"/>
  <c r="L8432" i="3"/>
  <c r="L8433" i="3"/>
  <c r="L8434" i="3"/>
  <c r="L8435" i="3"/>
  <c r="L8436" i="3"/>
  <c r="L8437" i="3"/>
  <c r="L8438" i="3"/>
  <c r="L8439" i="3"/>
  <c r="L8440" i="3"/>
  <c r="L8441" i="3"/>
  <c r="L8442" i="3"/>
  <c r="L8443" i="3"/>
  <c r="L8444" i="3"/>
  <c r="L8445" i="3"/>
  <c r="L8446" i="3"/>
  <c r="L8447" i="3"/>
  <c r="L8448" i="3"/>
  <c r="L8449" i="3"/>
  <c r="L8450" i="3"/>
  <c r="L8451" i="3"/>
  <c r="L8452" i="3"/>
  <c r="L8453" i="3"/>
  <c r="L8454" i="3"/>
  <c r="L8455" i="3"/>
  <c r="L8456" i="3"/>
  <c r="L8457" i="3"/>
  <c r="L8458" i="3"/>
  <c r="L8459" i="3"/>
  <c r="L8460" i="3"/>
  <c r="L8461" i="3"/>
  <c r="L8462" i="3"/>
  <c r="L8463" i="3"/>
  <c r="L8464" i="3"/>
  <c r="L8465" i="3"/>
  <c r="L8466" i="3"/>
  <c r="L8467" i="3"/>
  <c r="L8468" i="3"/>
  <c r="L8469" i="3"/>
  <c r="L8470" i="3"/>
  <c r="L8471" i="3"/>
  <c r="L8472" i="3"/>
  <c r="L8473" i="3"/>
  <c r="L8474" i="3"/>
  <c r="L8475" i="3"/>
  <c r="L8476" i="3"/>
  <c r="L8477" i="3"/>
  <c r="L8478" i="3"/>
  <c r="L8479" i="3"/>
  <c r="L8480" i="3"/>
  <c r="L8481" i="3"/>
  <c r="L8482" i="3"/>
  <c r="L8483" i="3"/>
  <c r="L8484" i="3"/>
  <c r="L8485" i="3"/>
  <c r="L8486" i="3"/>
  <c r="L8487" i="3"/>
  <c r="L8488" i="3"/>
  <c r="L8489" i="3"/>
  <c r="L8490" i="3"/>
  <c r="L8491" i="3"/>
  <c r="L8492" i="3"/>
  <c r="L8493" i="3"/>
  <c r="L8494" i="3"/>
  <c r="L8495" i="3"/>
  <c r="L8496" i="3"/>
  <c r="L8497" i="3"/>
  <c r="L8498" i="3"/>
  <c r="L8499" i="3"/>
  <c r="L8500" i="3"/>
  <c r="L8501" i="3"/>
  <c r="L8502" i="3"/>
  <c r="L8503" i="3"/>
  <c r="L8504" i="3"/>
  <c r="L8505" i="3"/>
  <c r="L8506" i="3"/>
  <c r="L8507" i="3"/>
  <c r="L8508" i="3"/>
  <c r="L8509" i="3"/>
  <c r="L8510" i="3"/>
  <c r="L8511" i="3"/>
  <c r="L8512" i="3"/>
  <c r="L8513" i="3"/>
  <c r="L8514" i="3"/>
  <c r="L8515" i="3"/>
  <c r="L8516" i="3"/>
  <c r="L8517" i="3"/>
  <c r="L8518" i="3"/>
  <c r="L8519" i="3"/>
  <c r="L8520" i="3"/>
  <c r="L8521" i="3"/>
  <c r="L8522" i="3"/>
  <c r="L8523" i="3"/>
  <c r="L8524" i="3"/>
  <c r="L8525" i="3"/>
  <c r="L8526" i="3"/>
  <c r="L8527" i="3"/>
  <c r="L8528" i="3"/>
  <c r="L8529" i="3"/>
  <c r="L8530" i="3"/>
  <c r="L8531" i="3"/>
  <c r="L8532" i="3"/>
  <c r="L8533" i="3"/>
  <c r="L8534" i="3"/>
  <c r="L8535" i="3"/>
  <c r="L8536" i="3"/>
  <c r="L8537" i="3"/>
  <c r="L8538" i="3"/>
  <c r="L8539" i="3"/>
  <c r="L8540" i="3"/>
  <c r="L8541" i="3"/>
  <c r="L8542" i="3"/>
  <c r="L8543" i="3"/>
  <c r="L8544" i="3"/>
  <c r="L8545" i="3"/>
  <c r="L8546" i="3"/>
  <c r="L8547" i="3"/>
  <c r="L8548" i="3"/>
  <c r="L8549" i="3"/>
  <c r="L8550" i="3"/>
  <c r="L8551" i="3"/>
  <c r="L8552" i="3"/>
  <c r="L8553" i="3"/>
  <c r="L8554" i="3"/>
  <c r="L8555" i="3"/>
  <c r="L8556" i="3"/>
  <c r="L8557" i="3"/>
  <c r="L8558" i="3"/>
  <c r="L8559" i="3"/>
  <c r="L8560" i="3"/>
  <c r="L8561" i="3"/>
  <c r="L8562" i="3"/>
  <c r="L8563" i="3"/>
  <c r="L8564" i="3"/>
  <c r="L8565" i="3"/>
  <c r="L8566" i="3"/>
  <c r="L8567" i="3"/>
  <c r="L8568" i="3"/>
  <c r="L8569" i="3"/>
  <c r="L8570" i="3"/>
  <c r="L8571" i="3"/>
  <c r="L8572" i="3"/>
  <c r="L8573" i="3"/>
  <c r="L8574" i="3"/>
  <c r="L8575" i="3"/>
  <c r="L8576" i="3"/>
  <c r="L8577" i="3"/>
  <c r="L8578" i="3"/>
  <c r="L8579" i="3"/>
  <c r="L8580" i="3"/>
  <c r="L8581" i="3"/>
  <c r="L8582" i="3"/>
  <c r="L8583" i="3"/>
  <c r="L8584" i="3"/>
  <c r="L8585" i="3"/>
  <c r="L8586" i="3"/>
  <c r="L8587" i="3"/>
  <c r="L8588" i="3"/>
  <c r="L8589" i="3"/>
  <c r="L8590" i="3"/>
  <c r="L8591" i="3"/>
  <c r="L8592" i="3"/>
  <c r="L8593" i="3"/>
  <c r="L8594" i="3"/>
  <c r="L8595" i="3"/>
  <c r="L8596" i="3"/>
  <c r="L8597" i="3"/>
  <c r="L8598" i="3"/>
  <c r="L8599" i="3"/>
  <c r="L8600" i="3"/>
  <c r="L8601" i="3"/>
  <c r="L8602" i="3"/>
  <c r="L8603" i="3"/>
  <c r="L8604" i="3"/>
  <c r="L8605" i="3"/>
  <c r="L8606" i="3"/>
  <c r="L8607" i="3"/>
  <c r="L8608" i="3"/>
  <c r="L8609" i="3"/>
  <c r="L8610" i="3"/>
  <c r="L8611" i="3"/>
  <c r="L8612" i="3"/>
  <c r="L8613" i="3"/>
  <c r="L8614" i="3"/>
  <c r="L8615" i="3"/>
  <c r="L8616" i="3"/>
  <c r="L8617" i="3"/>
  <c r="L8618" i="3"/>
  <c r="L8619" i="3"/>
  <c r="L8620" i="3"/>
  <c r="L8621" i="3"/>
  <c r="L8622" i="3"/>
  <c r="L8623" i="3"/>
  <c r="L8624" i="3"/>
  <c r="L8625" i="3"/>
  <c r="L8626" i="3"/>
  <c r="L8627" i="3"/>
  <c r="L8628" i="3"/>
  <c r="L8629" i="3"/>
  <c r="L8630" i="3"/>
  <c r="L8631" i="3"/>
  <c r="L8632" i="3"/>
  <c r="L8633" i="3"/>
  <c r="L8634" i="3"/>
  <c r="L8635" i="3"/>
  <c r="L8636" i="3"/>
  <c r="L8637" i="3"/>
  <c r="L8638" i="3"/>
  <c r="L8639" i="3"/>
  <c r="L8640" i="3"/>
  <c r="L8641" i="3"/>
  <c r="L8642" i="3"/>
  <c r="L8643" i="3"/>
  <c r="L8644" i="3"/>
  <c r="L8645" i="3"/>
  <c r="L8646" i="3"/>
  <c r="L8647" i="3"/>
  <c r="L8648" i="3"/>
  <c r="L8649" i="3"/>
  <c r="L8650" i="3"/>
  <c r="L8651" i="3"/>
  <c r="L8652" i="3"/>
  <c r="L8653" i="3"/>
  <c r="L8654" i="3"/>
  <c r="L8655" i="3"/>
  <c r="L8656" i="3"/>
  <c r="L8657" i="3"/>
  <c r="L8658" i="3"/>
  <c r="L8659" i="3"/>
  <c r="L8660" i="3"/>
  <c r="L8661" i="3"/>
  <c r="L8662" i="3"/>
  <c r="L8663" i="3"/>
  <c r="L8664" i="3"/>
  <c r="L8665" i="3"/>
  <c r="L8666" i="3"/>
  <c r="L8667" i="3"/>
  <c r="L8668" i="3"/>
  <c r="L8669" i="3"/>
  <c r="L8670" i="3"/>
  <c r="L8671" i="3"/>
  <c r="L8672" i="3"/>
  <c r="L8673" i="3"/>
  <c r="L8674" i="3"/>
  <c r="L8675" i="3"/>
  <c r="L8676" i="3"/>
  <c r="L8677" i="3"/>
  <c r="L8678" i="3"/>
  <c r="L8679" i="3"/>
  <c r="L8680" i="3"/>
  <c r="L8681" i="3"/>
  <c r="L8682" i="3"/>
  <c r="L8683" i="3"/>
  <c r="L8684" i="3"/>
  <c r="L8685" i="3"/>
  <c r="L8686" i="3"/>
  <c r="L8687" i="3"/>
  <c r="L8688" i="3"/>
  <c r="L8689" i="3"/>
  <c r="L8690" i="3"/>
  <c r="L8691" i="3"/>
  <c r="L8692" i="3"/>
  <c r="L8693" i="3"/>
  <c r="L8694" i="3"/>
  <c r="L8695" i="3"/>
  <c r="L8696" i="3"/>
  <c r="L8697" i="3"/>
  <c r="L8698" i="3"/>
  <c r="L8699" i="3"/>
  <c r="L8700" i="3"/>
  <c r="L8701" i="3"/>
  <c r="L8702" i="3"/>
  <c r="L8703" i="3"/>
  <c r="L8704" i="3"/>
  <c r="L8705" i="3"/>
  <c r="L8706" i="3"/>
  <c r="L8707" i="3"/>
  <c r="L8708" i="3"/>
  <c r="L8709" i="3"/>
  <c r="L8710" i="3"/>
  <c r="L8711" i="3"/>
  <c r="L8712" i="3"/>
  <c r="L8713" i="3"/>
  <c r="L8714" i="3"/>
  <c r="L8715" i="3"/>
  <c r="L8716" i="3"/>
  <c r="L8717" i="3"/>
  <c r="L8718" i="3"/>
  <c r="L8719" i="3"/>
  <c r="L8720" i="3"/>
  <c r="L8721" i="3"/>
  <c r="L8722" i="3"/>
  <c r="L8723" i="3"/>
  <c r="L8724" i="3"/>
  <c r="L8725" i="3"/>
  <c r="L8726" i="3"/>
  <c r="L8727" i="3"/>
  <c r="L8728" i="3"/>
  <c r="L8729" i="3"/>
  <c r="L8730" i="3"/>
  <c r="L8731" i="3"/>
  <c r="L8732" i="3"/>
  <c r="L8733" i="3"/>
  <c r="L8734" i="3"/>
  <c r="L8735" i="3"/>
  <c r="L8736" i="3"/>
  <c r="L8737" i="3"/>
  <c r="L8738" i="3"/>
  <c r="L8739" i="3"/>
  <c r="L8740" i="3"/>
  <c r="L8741" i="3"/>
  <c r="L8742" i="3"/>
  <c r="L8743" i="3"/>
  <c r="L8744" i="3"/>
  <c r="L8745" i="3"/>
  <c r="L8746" i="3"/>
  <c r="L8747" i="3"/>
  <c r="L8748" i="3"/>
  <c r="L8749" i="3"/>
  <c r="L8750" i="3"/>
  <c r="L8751" i="3"/>
  <c r="L8752" i="3"/>
  <c r="L8753" i="3"/>
  <c r="L8754" i="3"/>
  <c r="L8755" i="3"/>
  <c r="L8756" i="3"/>
  <c r="L8757" i="3"/>
  <c r="L8758" i="3"/>
  <c r="L8759" i="3"/>
  <c r="L8760" i="3"/>
  <c r="L8761" i="3"/>
  <c r="L8762" i="3"/>
  <c r="L8763" i="3"/>
  <c r="L8764" i="3"/>
  <c r="L8765" i="3"/>
  <c r="L8766" i="3"/>
  <c r="L8767" i="3"/>
  <c r="L8768" i="3"/>
  <c r="L8769" i="3"/>
  <c r="L8770" i="3"/>
  <c r="L8771" i="3"/>
  <c r="L8772" i="3"/>
  <c r="L8773" i="3"/>
  <c r="L8774" i="3"/>
  <c r="L8775" i="3"/>
  <c r="L8776" i="3"/>
  <c r="L8777" i="3"/>
  <c r="L8778" i="3"/>
  <c r="L8779" i="3"/>
  <c r="L8780" i="3"/>
  <c r="L8781" i="3"/>
  <c r="L8782" i="3"/>
  <c r="L8783" i="3"/>
  <c r="L8784" i="3"/>
  <c r="L8785" i="3"/>
  <c r="L8786" i="3"/>
  <c r="L8787" i="3"/>
  <c r="L8788" i="3"/>
  <c r="L8789" i="3"/>
  <c r="L8790" i="3"/>
  <c r="L8791" i="3"/>
  <c r="L8792" i="3"/>
  <c r="L8793" i="3"/>
  <c r="L8794" i="3"/>
  <c r="L8795" i="3"/>
  <c r="L8796" i="3"/>
  <c r="L8797" i="3"/>
  <c r="L8798" i="3"/>
  <c r="L8799" i="3"/>
  <c r="L8800" i="3"/>
  <c r="L8801" i="3"/>
  <c r="L8802" i="3"/>
  <c r="L8803" i="3"/>
  <c r="L8804" i="3"/>
  <c r="L8805" i="3"/>
  <c r="L8806" i="3"/>
  <c r="L8807" i="3"/>
  <c r="L8808" i="3"/>
  <c r="L8809" i="3"/>
  <c r="L8810" i="3"/>
  <c r="L8811" i="3"/>
  <c r="L8812" i="3"/>
  <c r="L8813" i="3"/>
  <c r="L8814" i="3"/>
  <c r="L8815" i="3"/>
  <c r="L8816" i="3"/>
  <c r="L8817" i="3"/>
  <c r="L8818" i="3"/>
  <c r="L8819" i="3"/>
  <c r="L8820" i="3"/>
  <c r="L8821" i="3"/>
  <c r="L8822" i="3"/>
  <c r="L8823" i="3"/>
  <c r="L8824" i="3"/>
  <c r="L8825" i="3"/>
  <c r="L8826" i="3"/>
  <c r="L8827" i="3"/>
  <c r="L8828" i="3"/>
  <c r="L8829" i="3"/>
  <c r="L8830" i="3"/>
  <c r="L8831" i="3"/>
  <c r="L8832" i="3"/>
  <c r="L8833" i="3"/>
  <c r="L8834" i="3"/>
  <c r="L8835" i="3"/>
  <c r="L8836" i="3"/>
  <c r="L8837" i="3"/>
  <c r="L8838" i="3"/>
  <c r="L8839" i="3"/>
  <c r="L8840" i="3"/>
  <c r="L8841" i="3"/>
  <c r="L8842" i="3"/>
  <c r="L8843" i="3"/>
  <c r="L8844" i="3"/>
  <c r="L8845" i="3"/>
  <c r="L8846" i="3"/>
  <c r="L8847" i="3"/>
  <c r="L8848" i="3"/>
  <c r="L8849" i="3"/>
  <c r="L8850" i="3"/>
  <c r="L8851" i="3"/>
  <c r="L8852" i="3"/>
  <c r="L8853" i="3"/>
  <c r="L8854" i="3"/>
  <c r="L8855" i="3"/>
  <c r="L8856" i="3"/>
  <c r="L8857" i="3"/>
  <c r="L8858" i="3"/>
  <c r="L8859" i="3"/>
  <c r="L8860" i="3"/>
  <c r="L8861" i="3"/>
  <c r="L8862" i="3"/>
  <c r="L8863" i="3"/>
  <c r="L8864" i="3"/>
  <c r="L8865" i="3"/>
  <c r="L8866" i="3"/>
  <c r="L8867" i="3"/>
  <c r="L8868" i="3"/>
  <c r="L8869" i="3"/>
  <c r="L8870" i="3"/>
  <c r="L8871" i="3"/>
  <c r="L8872" i="3"/>
  <c r="L8873" i="3"/>
  <c r="L8874" i="3"/>
  <c r="L8875" i="3"/>
  <c r="L8876" i="3"/>
  <c r="L8877" i="3"/>
  <c r="L8878" i="3"/>
  <c r="L8879" i="3"/>
  <c r="L8880" i="3"/>
  <c r="L8881" i="3"/>
  <c r="L8882" i="3"/>
  <c r="L8883" i="3"/>
  <c r="L8884" i="3"/>
  <c r="L8885" i="3"/>
  <c r="L8886" i="3"/>
  <c r="L8887" i="3"/>
  <c r="L8888" i="3"/>
  <c r="L8889" i="3"/>
  <c r="L8890" i="3"/>
  <c r="L8891" i="3"/>
  <c r="L8892" i="3"/>
  <c r="L8893" i="3"/>
  <c r="L8894" i="3"/>
  <c r="L8895" i="3"/>
  <c r="L8896" i="3"/>
  <c r="L8897" i="3"/>
  <c r="L8898" i="3"/>
  <c r="L8899" i="3"/>
  <c r="L8900" i="3"/>
  <c r="L8901" i="3"/>
  <c r="L8902" i="3"/>
  <c r="L8903" i="3"/>
  <c r="L8904" i="3"/>
  <c r="L8905" i="3"/>
  <c r="L8906" i="3"/>
  <c r="L8907" i="3"/>
  <c r="L8908" i="3"/>
  <c r="L8909" i="3"/>
  <c r="L8910" i="3"/>
  <c r="L8911" i="3"/>
  <c r="L8912" i="3"/>
  <c r="L8913" i="3"/>
  <c r="L8914" i="3"/>
  <c r="L8915" i="3"/>
  <c r="L8916" i="3"/>
  <c r="L8917" i="3"/>
  <c r="L8918" i="3"/>
  <c r="L8919" i="3"/>
  <c r="L8920" i="3"/>
  <c r="L8921" i="3"/>
  <c r="L8922" i="3"/>
  <c r="L8923" i="3"/>
  <c r="L8924" i="3"/>
  <c r="L8925" i="3"/>
  <c r="L8926" i="3"/>
  <c r="L8927" i="3"/>
  <c r="L8928" i="3"/>
  <c r="L8929" i="3"/>
  <c r="L8930" i="3"/>
  <c r="L8931" i="3"/>
  <c r="L8932" i="3"/>
  <c r="L8933" i="3"/>
  <c r="L8934" i="3"/>
  <c r="L8935" i="3"/>
  <c r="L8936" i="3"/>
  <c r="L8937" i="3"/>
  <c r="L8938" i="3"/>
  <c r="L8939" i="3"/>
  <c r="L8940" i="3"/>
  <c r="L8941" i="3"/>
  <c r="L8942" i="3"/>
  <c r="L8943" i="3"/>
  <c r="L8944" i="3"/>
  <c r="L8945" i="3"/>
  <c r="L8946" i="3"/>
  <c r="L8947" i="3"/>
  <c r="L8948" i="3"/>
  <c r="L8949" i="3"/>
  <c r="L8950" i="3"/>
  <c r="L8951" i="3"/>
  <c r="L8952" i="3"/>
  <c r="L8953" i="3"/>
  <c r="L8954" i="3"/>
  <c r="L8955" i="3"/>
  <c r="L8956" i="3"/>
  <c r="L8957" i="3"/>
  <c r="L8958" i="3"/>
  <c r="L8959" i="3"/>
  <c r="L8960" i="3"/>
  <c r="L8961" i="3"/>
  <c r="L8962" i="3"/>
  <c r="L8963" i="3"/>
  <c r="L8964" i="3"/>
  <c r="L8965" i="3"/>
  <c r="L8966" i="3"/>
  <c r="L8967" i="3"/>
  <c r="L8968" i="3"/>
  <c r="L8969" i="3"/>
  <c r="L8970" i="3"/>
  <c r="L8971" i="3"/>
  <c r="L8972" i="3"/>
  <c r="L8973" i="3"/>
  <c r="L8974" i="3"/>
  <c r="L8975" i="3"/>
  <c r="L8976" i="3"/>
  <c r="L8977" i="3"/>
  <c r="L8978" i="3"/>
  <c r="L8979" i="3"/>
  <c r="L8980" i="3"/>
  <c r="L8981" i="3"/>
  <c r="L8982" i="3"/>
  <c r="L8983" i="3"/>
  <c r="L8984" i="3"/>
  <c r="L8985" i="3"/>
  <c r="L8986" i="3"/>
  <c r="L8987" i="3"/>
  <c r="L8988" i="3"/>
  <c r="L8989" i="3"/>
  <c r="L8990" i="3"/>
  <c r="L8991" i="3"/>
  <c r="L8992" i="3"/>
  <c r="L8993" i="3"/>
  <c r="L8994" i="3"/>
  <c r="L8995" i="3"/>
  <c r="L8996" i="3"/>
  <c r="L8997" i="3"/>
  <c r="L8998" i="3"/>
  <c r="L8999" i="3"/>
  <c r="L9000" i="3"/>
  <c r="L9001" i="3"/>
  <c r="L9002" i="3"/>
  <c r="L9003" i="3"/>
  <c r="L9004" i="3"/>
  <c r="L9005" i="3"/>
  <c r="L9006" i="3"/>
  <c r="L9007" i="3"/>
  <c r="L9008" i="3"/>
  <c r="L9009" i="3"/>
  <c r="L9010" i="3"/>
  <c r="L9011" i="3"/>
  <c r="L9012" i="3"/>
  <c r="L9013" i="3"/>
  <c r="L9014" i="3"/>
  <c r="L9015" i="3"/>
  <c r="L9016" i="3"/>
  <c r="L9017" i="3"/>
  <c r="L9018" i="3"/>
  <c r="L9019" i="3"/>
  <c r="L9020" i="3"/>
  <c r="L9021" i="3"/>
  <c r="L9022" i="3"/>
  <c r="L9023" i="3"/>
  <c r="L9024" i="3"/>
  <c r="L9025" i="3"/>
  <c r="L9026" i="3"/>
  <c r="L9027" i="3"/>
  <c r="L9028" i="3"/>
  <c r="L9029" i="3"/>
  <c r="L9030" i="3"/>
  <c r="L9031" i="3"/>
  <c r="L9032" i="3"/>
  <c r="L9033" i="3"/>
  <c r="L9034" i="3"/>
  <c r="L9035" i="3"/>
  <c r="L9036" i="3"/>
  <c r="L9037" i="3"/>
  <c r="L9038" i="3"/>
  <c r="L9039" i="3"/>
  <c r="L9040" i="3"/>
  <c r="L9041" i="3"/>
  <c r="L9042" i="3"/>
  <c r="L9043" i="3"/>
  <c r="L9044" i="3"/>
  <c r="L9045" i="3"/>
  <c r="L9046" i="3"/>
  <c r="L9047" i="3"/>
  <c r="L9048" i="3"/>
  <c r="L9049" i="3"/>
  <c r="L9050" i="3"/>
  <c r="L9051" i="3"/>
  <c r="L9052" i="3"/>
  <c r="L9053" i="3"/>
  <c r="L9054" i="3"/>
  <c r="L9055" i="3"/>
  <c r="L9056" i="3"/>
  <c r="L9057" i="3"/>
  <c r="L9058" i="3"/>
  <c r="L9059" i="3"/>
  <c r="L9060" i="3"/>
  <c r="L9061" i="3"/>
  <c r="L9062" i="3"/>
  <c r="L9063" i="3"/>
  <c r="L9064" i="3"/>
  <c r="L9065" i="3"/>
  <c r="L9066" i="3"/>
  <c r="L9067" i="3"/>
  <c r="L9068" i="3"/>
  <c r="L9069" i="3"/>
  <c r="L9070" i="3"/>
  <c r="L9071" i="3"/>
  <c r="L9072" i="3"/>
  <c r="L9073" i="3"/>
  <c r="L9074" i="3"/>
  <c r="L9075" i="3"/>
  <c r="L9076" i="3"/>
  <c r="L9077" i="3"/>
  <c r="L9078" i="3"/>
  <c r="L9079" i="3"/>
  <c r="L9080" i="3"/>
  <c r="L9081" i="3"/>
  <c r="L9082" i="3"/>
  <c r="L9083" i="3"/>
  <c r="L9084" i="3"/>
  <c r="L9085" i="3"/>
  <c r="L9086" i="3"/>
  <c r="L9087" i="3"/>
  <c r="L9088" i="3"/>
  <c r="L9089" i="3"/>
  <c r="L9090" i="3"/>
  <c r="L9091" i="3"/>
  <c r="L9092" i="3"/>
  <c r="L9093" i="3"/>
  <c r="L9094" i="3"/>
  <c r="L9095" i="3"/>
  <c r="L9096" i="3"/>
  <c r="L9097" i="3"/>
  <c r="L9098" i="3"/>
  <c r="L9099" i="3"/>
  <c r="L9100" i="3"/>
  <c r="L9101" i="3"/>
  <c r="L9102" i="3"/>
  <c r="L9103" i="3"/>
  <c r="L9104" i="3"/>
  <c r="L9105" i="3"/>
  <c r="L9106" i="3"/>
  <c r="L9107" i="3"/>
  <c r="L9108" i="3"/>
  <c r="L9109" i="3"/>
  <c r="L9110" i="3"/>
  <c r="L9111" i="3"/>
  <c r="L9112" i="3"/>
  <c r="L9113" i="3"/>
  <c r="L9114" i="3"/>
  <c r="L9115" i="3"/>
  <c r="L9116" i="3"/>
  <c r="L9117" i="3"/>
  <c r="L9118" i="3"/>
  <c r="L9119" i="3"/>
  <c r="L9120" i="3"/>
  <c r="L9121" i="3"/>
  <c r="L9122" i="3"/>
  <c r="L9123" i="3"/>
  <c r="L9124" i="3"/>
  <c r="L9125" i="3"/>
  <c r="L9126" i="3"/>
  <c r="L9127" i="3"/>
  <c r="L9128" i="3"/>
  <c r="L9129" i="3"/>
  <c r="L9130" i="3"/>
  <c r="L9131" i="3"/>
  <c r="L9132" i="3"/>
  <c r="L9133" i="3"/>
  <c r="L9134" i="3"/>
  <c r="L9135" i="3"/>
  <c r="L9136" i="3"/>
  <c r="L9137" i="3"/>
  <c r="L9138" i="3"/>
  <c r="L9139" i="3"/>
  <c r="L9140" i="3"/>
  <c r="L9141" i="3"/>
  <c r="L9142" i="3"/>
  <c r="L9143" i="3"/>
  <c r="L9144" i="3"/>
  <c r="L9145" i="3"/>
  <c r="L9146" i="3"/>
  <c r="L9147" i="3"/>
  <c r="L9148" i="3"/>
  <c r="L9149" i="3"/>
  <c r="L9150" i="3"/>
  <c r="L9151" i="3"/>
  <c r="L9152" i="3"/>
  <c r="L9153" i="3"/>
  <c r="L9154" i="3"/>
  <c r="L9155" i="3"/>
  <c r="L9156" i="3"/>
  <c r="L9157" i="3"/>
  <c r="L9158" i="3"/>
  <c r="L9159" i="3"/>
  <c r="L9160" i="3"/>
  <c r="L9161" i="3"/>
  <c r="L9162" i="3"/>
  <c r="L9163" i="3"/>
  <c r="L9164" i="3"/>
  <c r="L9165" i="3"/>
  <c r="L9166" i="3"/>
  <c r="L9167" i="3"/>
  <c r="L9168" i="3"/>
  <c r="L9169" i="3"/>
  <c r="L9170" i="3"/>
  <c r="L9171" i="3"/>
  <c r="L9172" i="3"/>
  <c r="L9173" i="3"/>
  <c r="L9174" i="3"/>
  <c r="L9175" i="3"/>
  <c r="L9176" i="3"/>
  <c r="L9177" i="3"/>
  <c r="L9178" i="3"/>
  <c r="L9179" i="3"/>
  <c r="L9180" i="3"/>
  <c r="L9181" i="3"/>
  <c r="L9182" i="3"/>
  <c r="L9183" i="3"/>
  <c r="L9184" i="3"/>
  <c r="L9185" i="3"/>
  <c r="L9186" i="3"/>
  <c r="L9187" i="3"/>
  <c r="L9188" i="3"/>
  <c r="L9189" i="3"/>
  <c r="L9190" i="3"/>
  <c r="L9191" i="3"/>
  <c r="L9192" i="3"/>
  <c r="L9193" i="3"/>
  <c r="L9194" i="3"/>
  <c r="L9195" i="3"/>
  <c r="L9196" i="3"/>
  <c r="L9197" i="3"/>
  <c r="L9198" i="3"/>
  <c r="L9199" i="3"/>
  <c r="L9200" i="3"/>
  <c r="L9201" i="3"/>
  <c r="L9202" i="3"/>
  <c r="L9203" i="3"/>
  <c r="L9204" i="3"/>
  <c r="L9205" i="3"/>
  <c r="L9206" i="3"/>
  <c r="L9207" i="3"/>
  <c r="L9208" i="3"/>
  <c r="L9209" i="3"/>
  <c r="L9210" i="3"/>
  <c r="L9211" i="3"/>
  <c r="L9212" i="3"/>
  <c r="L9213" i="3"/>
  <c r="L9214" i="3"/>
  <c r="L9215" i="3"/>
  <c r="L9216" i="3"/>
  <c r="L9217" i="3"/>
  <c r="L9218" i="3"/>
  <c r="L9219" i="3"/>
  <c r="L9220" i="3"/>
  <c r="L9221" i="3"/>
  <c r="L9222" i="3"/>
  <c r="L9223" i="3"/>
  <c r="L9224" i="3"/>
  <c r="L9225" i="3"/>
  <c r="L9226" i="3"/>
  <c r="L9227" i="3"/>
  <c r="L9228" i="3"/>
  <c r="L9229" i="3"/>
  <c r="L9230" i="3"/>
  <c r="L9231" i="3"/>
  <c r="L9232" i="3"/>
  <c r="L9233" i="3"/>
  <c r="L9234" i="3"/>
  <c r="L9235" i="3"/>
  <c r="L9236" i="3"/>
  <c r="L9237" i="3"/>
  <c r="L9238" i="3"/>
  <c r="L9239" i="3"/>
  <c r="L9240" i="3"/>
  <c r="L9241" i="3"/>
  <c r="L9242" i="3"/>
  <c r="L9243" i="3"/>
  <c r="L9244" i="3"/>
  <c r="L9245" i="3"/>
  <c r="L9246" i="3"/>
  <c r="L9247" i="3"/>
  <c r="L9248" i="3"/>
  <c r="L9249" i="3"/>
  <c r="L9250" i="3"/>
  <c r="L9251" i="3"/>
  <c r="L9252" i="3"/>
  <c r="L9253" i="3"/>
  <c r="L9254" i="3"/>
  <c r="L9255" i="3"/>
  <c r="L9256" i="3"/>
  <c r="L9257" i="3"/>
  <c r="L9258" i="3"/>
  <c r="L9259" i="3"/>
  <c r="L9260" i="3"/>
  <c r="L9261" i="3"/>
  <c r="L9262" i="3"/>
  <c r="L9263" i="3"/>
  <c r="L9264" i="3"/>
  <c r="L9265" i="3"/>
  <c r="L9266" i="3"/>
  <c r="L9267" i="3"/>
  <c r="L9268" i="3"/>
  <c r="L9269" i="3"/>
  <c r="L9270" i="3"/>
  <c r="L9271" i="3"/>
  <c r="L9272" i="3"/>
  <c r="L9273" i="3"/>
  <c r="L9274" i="3"/>
  <c r="L9275" i="3"/>
  <c r="L9276" i="3"/>
  <c r="L9277" i="3"/>
  <c r="L9278" i="3"/>
  <c r="L9279" i="3"/>
  <c r="L9280" i="3"/>
  <c r="L9281" i="3"/>
  <c r="L9282" i="3"/>
  <c r="L9283" i="3"/>
  <c r="L9284" i="3"/>
  <c r="L9285" i="3"/>
  <c r="L9286" i="3"/>
  <c r="L9287" i="3"/>
  <c r="L9288" i="3"/>
  <c r="L9289" i="3"/>
  <c r="L9290" i="3"/>
  <c r="L9291" i="3"/>
  <c r="L9292" i="3"/>
  <c r="L9293" i="3"/>
  <c r="L9294" i="3"/>
  <c r="L9295" i="3"/>
  <c r="L9296" i="3"/>
  <c r="L9297" i="3"/>
  <c r="L9298" i="3"/>
  <c r="L9299" i="3"/>
  <c r="L9300" i="3"/>
  <c r="L9301" i="3"/>
  <c r="L9302" i="3"/>
  <c r="L9303" i="3"/>
  <c r="L9304" i="3"/>
  <c r="L9305" i="3"/>
  <c r="L9306" i="3"/>
  <c r="L9307" i="3"/>
  <c r="L9308" i="3"/>
  <c r="L9309" i="3"/>
  <c r="L9310" i="3"/>
  <c r="L9311" i="3"/>
  <c r="L9312" i="3"/>
  <c r="L9313" i="3"/>
  <c r="L9314" i="3"/>
  <c r="L9315" i="3"/>
  <c r="L9316" i="3"/>
  <c r="L9317" i="3"/>
  <c r="L9318" i="3"/>
  <c r="L9319" i="3"/>
  <c r="L9320" i="3"/>
  <c r="L9321" i="3"/>
  <c r="L9322" i="3"/>
  <c r="L9323" i="3"/>
  <c r="L9324" i="3"/>
  <c r="L9325" i="3"/>
  <c r="L9326" i="3"/>
  <c r="L9327" i="3"/>
  <c r="L9328" i="3"/>
  <c r="L9329" i="3"/>
  <c r="L9330" i="3"/>
  <c r="L9331" i="3"/>
  <c r="L9332" i="3"/>
  <c r="L9333" i="3"/>
  <c r="L9334" i="3"/>
  <c r="L9335" i="3"/>
  <c r="L9336" i="3"/>
  <c r="L9337" i="3"/>
  <c r="L9338" i="3"/>
  <c r="L9339" i="3"/>
  <c r="L9340" i="3"/>
  <c r="L9341" i="3"/>
  <c r="L9342" i="3"/>
  <c r="L9343" i="3"/>
  <c r="L9344" i="3"/>
  <c r="L9345" i="3"/>
  <c r="L9346" i="3"/>
  <c r="L9347" i="3"/>
  <c r="L9348" i="3"/>
  <c r="L9349" i="3"/>
  <c r="L9350" i="3"/>
  <c r="L9351" i="3"/>
  <c r="L9352" i="3"/>
  <c r="L9353" i="3"/>
  <c r="L9354" i="3"/>
  <c r="L9355" i="3"/>
  <c r="L9356" i="3"/>
  <c r="L9357" i="3"/>
  <c r="L9358" i="3"/>
  <c r="L9359" i="3"/>
  <c r="L9360" i="3"/>
  <c r="L9361" i="3"/>
  <c r="L9362" i="3"/>
  <c r="L9363" i="3"/>
  <c r="L9364" i="3"/>
  <c r="L9365" i="3"/>
  <c r="L9366" i="3"/>
  <c r="L9367" i="3"/>
  <c r="L9368" i="3"/>
  <c r="L9369" i="3"/>
  <c r="L9370" i="3"/>
  <c r="L9371" i="3"/>
  <c r="L9372" i="3"/>
  <c r="L9373" i="3"/>
  <c r="L9374" i="3"/>
  <c r="L9375" i="3"/>
  <c r="L9376" i="3"/>
  <c r="L9377" i="3"/>
  <c r="L9378" i="3"/>
  <c r="L9379" i="3"/>
  <c r="L9380" i="3"/>
  <c r="L9381" i="3"/>
  <c r="L9382" i="3"/>
  <c r="L9383" i="3"/>
  <c r="L9384" i="3"/>
  <c r="L9385" i="3"/>
  <c r="L9386" i="3"/>
  <c r="L9387" i="3"/>
  <c r="L9388" i="3"/>
  <c r="L9389" i="3"/>
  <c r="L9390" i="3"/>
  <c r="L9391" i="3"/>
  <c r="L9392" i="3"/>
  <c r="L9393" i="3"/>
  <c r="L9394" i="3"/>
  <c r="L9395" i="3"/>
  <c r="L9396" i="3"/>
  <c r="L9397" i="3"/>
  <c r="L9398" i="3"/>
  <c r="L9399" i="3"/>
  <c r="L9400" i="3"/>
  <c r="L9401" i="3"/>
  <c r="L9402" i="3"/>
  <c r="L9403" i="3"/>
  <c r="L9404" i="3"/>
  <c r="L9405" i="3"/>
  <c r="L9406" i="3"/>
  <c r="L9407" i="3"/>
  <c r="L9408" i="3"/>
  <c r="L9409" i="3"/>
  <c r="L9410" i="3"/>
  <c r="L9411" i="3"/>
  <c r="L9412" i="3"/>
  <c r="L9413" i="3"/>
  <c r="L9414" i="3"/>
  <c r="L9415" i="3"/>
  <c r="L9416" i="3"/>
  <c r="L9417" i="3"/>
  <c r="L9418" i="3"/>
  <c r="L9419" i="3"/>
  <c r="L9420" i="3"/>
  <c r="L9421" i="3"/>
  <c r="L9422" i="3"/>
  <c r="L9423" i="3"/>
  <c r="L9424" i="3"/>
  <c r="L9425" i="3"/>
  <c r="L9426" i="3"/>
  <c r="L9427" i="3"/>
  <c r="L9428" i="3"/>
  <c r="L9429" i="3"/>
  <c r="L9430" i="3"/>
  <c r="L9431" i="3"/>
  <c r="L9432" i="3"/>
  <c r="L9433" i="3"/>
  <c r="L9434" i="3"/>
  <c r="L9435" i="3"/>
  <c r="L9436" i="3"/>
  <c r="L9437" i="3"/>
  <c r="L9438" i="3"/>
  <c r="L9439" i="3"/>
  <c r="L9440" i="3"/>
  <c r="L9441" i="3"/>
  <c r="L9442" i="3"/>
  <c r="L9443" i="3"/>
  <c r="L9444" i="3"/>
  <c r="L9445" i="3"/>
  <c r="L9446" i="3"/>
  <c r="L9447" i="3"/>
  <c r="L9448" i="3"/>
  <c r="L9449" i="3"/>
  <c r="L9450" i="3"/>
  <c r="L9451" i="3"/>
  <c r="L9452" i="3"/>
  <c r="L9453" i="3"/>
  <c r="L9454" i="3"/>
  <c r="L9455" i="3"/>
  <c r="L9456" i="3"/>
  <c r="L9457" i="3"/>
  <c r="L9458" i="3"/>
  <c r="L9459" i="3"/>
  <c r="L9460" i="3"/>
  <c r="L9461" i="3"/>
  <c r="L9462" i="3"/>
  <c r="L9463" i="3"/>
  <c r="L9464" i="3"/>
  <c r="L9465" i="3"/>
  <c r="L9466" i="3"/>
  <c r="L9467" i="3"/>
  <c r="L9468" i="3"/>
  <c r="L9469" i="3"/>
  <c r="L9470" i="3"/>
  <c r="L9471" i="3"/>
  <c r="L9472" i="3"/>
  <c r="L9473" i="3"/>
  <c r="L9474" i="3"/>
  <c r="L9475" i="3"/>
  <c r="L9476" i="3"/>
  <c r="L9477" i="3"/>
  <c r="L9478" i="3"/>
  <c r="L9479" i="3"/>
  <c r="L9480" i="3"/>
  <c r="L9481" i="3"/>
  <c r="L9482" i="3"/>
  <c r="L9483" i="3"/>
  <c r="L9484" i="3"/>
  <c r="L9485" i="3"/>
  <c r="L9486" i="3"/>
  <c r="L9487" i="3"/>
  <c r="L9488" i="3"/>
  <c r="L9489" i="3"/>
  <c r="L9490" i="3"/>
  <c r="L9491" i="3"/>
  <c r="L9492" i="3"/>
  <c r="L9493" i="3"/>
  <c r="L9494" i="3"/>
  <c r="L9495" i="3"/>
  <c r="L9496" i="3"/>
  <c r="L9497" i="3"/>
  <c r="L9498" i="3"/>
  <c r="L9499" i="3"/>
  <c r="L9500" i="3"/>
  <c r="L9501" i="3"/>
  <c r="L9502" i="3"/>
  <c r="L9503" i="3"/>
  <c r="L9504" i="3"/>
  <c r="L9505" i="3"/>
  <c r="L9506" i="3"/>
  <c r="L9507" i="3"/>
  <c r="L9508" i="3"/>
  <c r="L9509" i="3"/>
  <c r="L9510" i="3"/>
  <c r="L9511" i="3"/>
  <c r="L9512" i="3"/>
  <c r="L9513" i="3"/>
  <c r="L9514" i="3"/>
  <c r="L9515" i="3"/>
  <c r="L9516" i="3"/>
  <c r="L9517" i="3"/>
  <c r="L9518" i="3"/>
  <c r="L9519" i="3"/>
  <c r="L9520" i="3"/>
  <c r="L9521" i="3"/>
  <c r="L9522" i="3"/>
  <c r="L9523" i="3"/>
  <c r="L9524" i="3"/>
  <c r="L9525" i="3"/>
  <c r="L9526" i="3"/>
  <c r="L9527" i="3"/>
  <c r="L9528" i="3"/>
  <c r="L9529" i="3"/>
  <c r="L9530" i="3"/>
  <c r="L9531" i="3"/>
  <c r="L9532" i="3"/>
  <c r="L9533" i="3"/>
  <c r="L9534" i="3"/>
  <c r="L9535" i="3"/>
  <c r="L9536" i="3"/>
  <c r="L9537" i="3"/>
  <c r="L9538" i="3"/>
  <c r="L9539" i="3"/>
  <c r="L9540" i="3"/>
  <c r="L9541" i="3"/>
  <c r="L9542" i="3"/>
  <c r="L9543" i="3"/>
  <c r="L9544" i="3"/>
  <c r="L9545" i="3"/>
  <c r="L9546" i="3"/>
  <c r="L9547" i="3"/>
  <c r="L9548" i="3"/>
  <c r="L9549" i="3"/>
  <c r="L9550" i="3"/>
  <c r="L9551" i="3"/>
  <c r="L9552" i="3"/>
  <c r="L9553" i="3"/>
  <c r="L9554" i="3"/>
  <c r="L9555" i="3"/>
  <c r="L9556" i="3"/>
  <c r="L9557" i="3"/>
  <c r="L9558" i="3"/>
  <c r="L9559" i="3"/>
  <c r="L9560" i="3"/>
  <c r="L9561" i="3"/>
  <c r="L9562" i="3"/>
  <c r="L9563" i="3"/>
  <c r="L9564" i="3"/>
  <c r="L9565" i="3"/>
  <c r="L9566" i="3"/>
  <c r="L9567" i="3"/>
  <c r="L9568" i="3"/>
  <c r="L9569" i="3"/>
  <c r="L9570" i="3"/>
  <c r="L9571" i="3"/>
  <c r="L9572" i="3"/>
  <c r="L9573" i="3"/>
  <c r="L9574" i="3"/>
  <c r="L9575" i="3"/>
  <c r="L9576" i="3"/>
  <c r="L9577" i="3"/>
  <c r="L9578" i="3"/>
  <c r="L9579" i="3"/>
  <c r="L9580" i="3"/>
  <c r="L9581" i="3"/>
  <c r="L9582" i="3"/>
  <c r="L9583" i="3"/>
  <c r="L9584" i="3"/>
  <c r="L9585" i="3"/>
  <c r="L9586" i="3"/>
  <c r="L9587" i="3"/>
  <c r="L9588" i="3"/>
  <c r="L9589" i="3"/>
  <c r="L9590" i="3"/>
  <c r="L9591" i="3"/>
  <c r="L9592" i="3"/>
  <c r="L9593" i="3"/>
  <c r="L9594" i="3"/>
  <c r="L9595" i="3"/>
  <c r="L9596" i="3"/>
  <c r="L9597" i="3"/>
  <c r="L9598" i="3"/>
  <c r="L9599" i="3"/>
  <c r="L9600" i="3"/>
  <c r="L9601" i="3"/>
  <c r="L9602" i="3"/>
  <c r="L9603" i="3"/>
  <c r="L9604" i="3"/>
  <c r="L9605" i="3"/>
  <c r="L9606" i="3"/>
  <c r="L9607" i="3"/>
  <c r="L9608" i="3"/>
  <c r="L9609" i="3"/>
  <c r="L9610" i="3"/>
  <c r="L9611" i="3"/>
  <c r="L9612" i="3"/>
  <c r="L9613" i="3"/>
  <c r="L9614" i="3"/>
  <c r="L9615" i="3"/>
  <c r="L9616" i="3"/>
  <c r="L9617" i="3"/>
  <c r="L9618" i="3"/>
  <c r="L9619" i="3"/>
  <c r="L9620" i="3"/>
  <c r="L9621" i="3"/>
  <c r="L9622" i="3"/>
  <c r="L9623" i="3"/>
  <c r="L9624" i="3"/>
  <c r="L9625" i="3"/>
  <c r="L9626" i="3"/>
  <c r="L9627" i="3"/>
  <c r="L9628" i="3"/>
  <c r="L9629" i="3"/>
  <c r="L9630" i="3"/>
  <c r="L9631" i="3"/>
  <c r="L9632" i="3"/>
  <c r="L9633" i="3"/>
  <c r="L9634" i="3"/>
  <c r="L9635" i="3"/>
  <c r="L9636" i="3"/>
  <c r="L9637" i="3"/>
  <c r="L9638" i="3"/>
  <c r="L9639" i="3"/>
  <c r="L9640" i="3"/>
  <c r="L9641" i="3"/>
  <c r="L9642" i="3"/>
  <c r="L9643" i="3"/>
  <c r="L9644" i="3"/>
  <c r="L9645" i="3"/>
  <c r="L9646" i="3"/>
  <c r="L9647" i="3"/>
  <c r="L9648" i="3"/>
  <c r="L9649" i="3"/>
  <c r="L9650" i="3"/>
  <c r="L9651" i="3"/>
  <c r="L9652" i="3"/>
  <c r="L9653" i="3"/>
  <c r="L9654" i="3"/>
  <c r="L9655" i="3"/>
  <c r="L9656" i="3"/>
  <c r="L9657" i="3"/>
  <c r="L9658" i="3"/>
  <c r="L9659" i="3"/>
  <c r="L9660" i="3"/>
  <c r="L9661" i="3"/>
  <c r="L9662" i="3"/>
  <c r="L9663" i="3"/>
  <c r="L9664" i="3"/>
  <c r="L9665" i="3"/>
  <c r="L9666" i="3"/>
  <c r="L9667" i="3"/>
  <c r="L9668" i="3"/>
  <c r="L9669" i="3"/>
  <c r="L9670" i="3"/>
  <c r="L9671" i="3"/>
  <c r="L9672" i="3"/>
  <c r="L9673" i="3"/>
  <c r="L9674" i="3"/>
  <c r="L9675" i="3"/>
  <c r="L9676" i="3"/>
  <c r="L9677" i="3"/>
  <c r="L9678" i="3"/>
  <c r="L9679" i="3"/>
  <c r="L9680" i="3"/>
  <c r="L9681" i="3"/>
  <c r="L9682" i="3"/>
  <c r="L9683" i="3"/>
  <c r="L9684" i="3"/>
  <c r="L9685" i="3"/>
  <c r="L9686" i="3"/>
  <c r="L9687" i="3"/>
  <c r="L9688" i="3"/>
  <c r="L9689" i="3"/>
  <c r="L9690" i="3"/>
  <c r="L9691" i="3"/>
  <c r="L9692" i="3"/>
  <c r="L9693" i="3"/>
  <c r="L9694" i="3"/>
  <c r="L9695" i="3"/>
  <c r="L9696" i="3"/>
  <c r="L9697" i="3"/>
  <c r="L9698" i="3"/>
  <c r="L9699" i="3"/>
  <c r="L9700" i="3"/>
  <c r="L9701" i="3"/>
  <c r="L9702" i="3"/>
  <c r="L9703" i="3"/>
  <c r="L9704" i="3"/>
  <c r="L9705" i="3"/>
  <c r="L9706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270" i="3"/>
  <c r="K3271" i="3"/>
  <c r="K3272" i="3"/>
  <c r="K3273" i="3"/>
  <c r="K3274" i="3"/>
  <c r="K3275" i="3"/>
  <c r="K3276" i="3"/>
  <c r="K3277" i="3"/>
  <c r="K3278" i="3"/>
  <c r="K3279" i="3"/>
  <c r="K3280" i="3"/>
  <c r="K3281" i="3"/>
  <c r="K3282" i="3"/>
  <c r="K3283" i="3"/>
  <c r="K3284" i="3"/>
  <c r="K3285" i="3"/>
  <c r="K3286" i="3"/>
  <c r="K3287" i="3"/>
  <c r="K3288" i="3"/>
  <c r="K3289" i="3"/>
  <c r="K3290" i="3"/>
  <c r="K3291" i="3"/>
  <c r="K3292" i="3"/>
  <c r="K3293" i="3"/>
  <c r="K3294" i="3"/>
  <c r="K3295" i="3"/>
  <c r="K3296" i="3"/>
  <c r="K3297" i="3"/>
  <c r="K3298" i="3"/>
  <c r="K3299" i="3"/>
  <c r="K3300" i="3"/>
  <c r="K3301" i="3"/>
  <c r="K3302" i="3"/>
  <c r="K3303" i="3"/>
  <c r="K3304" i="3"/>
  <c r="K3305" i="3"/>
  <c r="K3306" i="3"/>
  <c r="K3307" i="3"/>
  <c r="K3308" i="3"/>
  <c r="K3309" i="3"/>
  <c r="K3310" i="3"/>
  <c r="K3311" i="3"/>
  <c r="K3312" i="3"/>
  <c r="K3313" i="3"/>
  <c r="K3314" i="3"/>
  <c r="K3315" i="3"/>
  <c r="K3316" i="3"/>
  <c r="K3317" i="3"/>
  <c r="K3318" i="3"/>
  <c r="K3319" i="3"/>
  <c r="K3320" i="3"/>
  <c r="K3321" i="3"/>
  <c r="K3322" i="3"/>
  <c r="K3323" i="3"/>
  <c r="K3324" i="3"/>
  <c r="K3325" i="3"/>
  <c r="K3326" i="3"/>
  <c r="K3327" i="3"/>
  <c r="K3328" i="3"/>
  <c r="K3329" i="3"/>
  <c r="K3330" i="3"/>
  <c r="K3331" i="3"/>
  <c r="K3332" i="3"/>
  <c r="K3333" i="3"/>
  <c r="K3334" i="3"/>
  <c r="K3335" i="3"/>
  <c r="K3336" i="3"/>
  <c r="K3337" i="3"/>
  <c r="K3338" i="3"/>
  <c r="K3339" i="3"/>
  <c r="K3340" i="3"/>
  <c r="K3341" i="3"/>
  <c r="K3342" i="3"/>
  <c r="K3343" i="3"/>
  <c r="K3344" i="3"/>
  <c r="K3345" i="3"/>
  <c r="K3346" i="3"/>
  <c r="K3347" i="3"/>
  <c r="K3348" i="3"/>
  <c r="K3349" i="3"/>
  <c r="K3350" i="3"/>
  <c r="K3351" i="3"/>
  <c r="K3352" i="3"/>
  <c r="K3353" i="3"/>
  <c r="K3354" i="3"/>
  <c r="K3355" i="3"/>
  <c r="K3356" i="3"/>
  <c r="K3357" i="3"/>
  <c r="K3358" i="3"/>
  <c r="K3359" i="3"/>
  <c r="K3360" i="3"/>
  <c r="K3361" i="3"/>
  <c r="K3362" i="3"/>
  <c r="K3363" i="3"/>
  <c r="K3364" i="3"/>
  <c r="K3365" i="3"/>
  <c r="K3366" i="3"/>
  <c r="K3367" i="3"/>
  <c r="K3368" i="3"/>
  <c r="K3369" i="3"/>
  <c r="K3370" i="3"/>
  <c r="K3371" i="3"/>
  <c r="K3372" i="3"/>
  <c r="K3373" i="3"/>
  <c r="K3374" i="3"/>
  <c r="K3375" i="3"/>
  <c r="K3376" i="3"/>
  <c r="K3377" i="3"/>
  <c r="K3378" i="3"/>
  <c r="K3379" i="3"/>
  <c r="K3380" i="3"/>
  <c r="K3381" i="3"/>
  <c r="K3382" i="3"/>
  <c r="K3383" i="3"/>
  <c r="K3384" i="3"/>
  <c r="K3385" i="3"/>
  <c r="K3386" i="3"/>
  <c r="K3387" i="3"/>
  <c r="K3388" i="3"/>
  <c r="K3389" i="3"/>
  <c r="K3390" i="3"/>
  <c r="K3391" i="3"/>
  <c r="K3392" i="3"/>
  <c r="K3393" i="3"/>
  <c r="K3394" i="3"/>
  <c r="K3395" i="3"/>
  <c r="K3396" i="3"/>
  <c r="K3397" i="3"/>
  <c r="K3398" i="3"/>
  <c r="K3399" i="3"/>
  <c r="K3400" i="3"/>
  <c r="K3401" i="3"/>
  <c r="K3402" i="3"/>
  <c r="K3403" i="3"/>
  <c r="K3404" i="3"/>
  <c r="K3405" i="3"/>
  <c r="K3406" i="3"/>
  <c r="K3407" i="3"/>
  <c r="K3408" i="3"/>
  <c r="K3409" i="3"/>
  <c r="K3410" i="3"/>
  <c r="K3411" i="3"/>
  <c r="K3412" i="3"/>
  <c r="K3413" i="3"/>
  <c r="K3414" i="3"/>
  <c r="K3415" i="3"/>
  <c r="K3416" i="3"/>
  <c r="K3417" i="3"/>
  <c r="K3418" i="3"/>
  <c r="K3419" i="3"/>
  <c r="K3420" i="3"/>
  <c r="K3421" i="3"/>
  <c r="K3422" i="3"/>
  <c r="K3423" i="3"/>
  <c r="K3424" i="3"/>
  <c r="K3425" i="3"/>
  <c r="K3426" i="3"/>
  <c r="K3427" i="3"/>
  <c r="K3428" i="3"/>
  <c r="K3429" i="3"/>
  <c r="K3430" i="3"/>
  <c r="K3431" i="3"/>
  <c r="K3432" i="3"/>
  <c r="K3433" i="3"/>
  <c r="K3434" i="3"/>
  <c r="K3435" i="3"/>
  <c r="K3436" i="3"/>
  <c r="K3437" i="3"/>
  <c r="K3438" i="3"/>
  <c r="K3439" i="3"/>
  <c r="K3440" i="3"/>
  <c r="K3441" i="3"/>
  <c r="K3442" i="3"/>
  <c r="K3443" i="3"/>
  <c r="K3444" i="3"/>
  <c r="K3445" i="3"/>
  <c r="K3446" i="3"/>
  <c r="K3447" i="3"/>
  <c r="K3448" i="3"/>
  <c r="K3449" i="3"/>
  <c r="K3450" i="3"/>
  <c r="K3451" i="3"/>
  <c r="K3452" i="3"/>
  <c r="K3453" i="3"/>
  <c r="K3454" i="3"/>
  <c r="K3455" i="3"/>
  <c r="K3456" i="3"/>
  <c r="K3457" i="3"/>
  <c r="K3458" i="3"/>
  <c r="K3459" i="3"/>
  <c r="K3460" i="3"/>
  <c r="K3461" i="3"/>
  <c r="K3462" i="3"/>
  <c r="K3463" i="3"/>
  <c r="K3464" i="3"/>
  <c r="K3465" i="3"/>
  <c r="K3466" i="3"/>
  <c r="K3467" i="3"/>
  <c r="K3468" i="3"/>
  <c r="K3469" i="3"/>
  <c r="K3470" i="3"/>
  <c r="K3471" i="3"/>
  <c r="K3472" i="3"/>
  <c r="K3473" i="3"/>
  <c r="K3474" i="3"/>
  <c r="K3475" i="3"/>
  <c r="K3476" i="3"/>
  <c r="K3477" i="3"/>
  <c r="K3478" i="3"/>
  <c r="K3479" i="3"/>
  <c r="K3480" i="3"/>
  <c r="K3481" i="3"/>
  <c r="K3482" i="3"/>
  <c r="K3483" i="3"/>
  <c r="K3484" i="3"/>
  <c r="K3485" i="3"/>
  <c r="K3486" i="3"/>
  <c r="K3487" i="3"/>
  <c r="K3488" i="3"/>
  <c r="K3489" i="3"/>
  <c r="K3490" i="3"/>
  <c r="K3491" i="3"/>
  <c r="K3492" i="3"/>
  <c r="K3493" i="3"/>
  <c r="K3494" i="3"/>
  <c r="K3495" i="3"/>
  <c r="K3496" i="3"/>
  <c r="K3497" i="3"/>
  <c r="K3498" i="3"/>
  <c r="K3499" i="3"/>
  <c r="K3500" i="3"/>
  <c r="K3501" i="3"/>
  <c r="K3502" i="3"/>
  <c r="K3503" i="3"/>
  <c r="K3504" i="3"/>
  <c r="K3505" i="3"/>
  <c r="K3506" i="3"/>
  <c r="K3507" i="3"/>
  <c r="K3508" i="3"/>
  <c r="K3509" i="3"/>
  <c r="K3510" i="3"/>
  <c r="K3511" i="3"/>
  <c r="K3512" i="3"/>
  <c r="K3513" i="3"/>
  <c r="K3514" i="3"/>
  <c r="K3515" i="3"/>
  <c r="K3516" i="3"/>
  <c r="K3517" i="3"/>
  <c r="K3518" i="3"/>
  <c r="K3519" i="3"/>
  <c r="K3520" i="3"/>
  <c r="K3521" i="3"/>
  <c r="K3522" i="3"/>
  <c r="K3523" i="3"/>
  <c r="K3524" i="3"/>
  <c r="K3525" i="3"/>
  <c r="K3526" i="3"/>
  <c r="K3527" i="3"/>
  <c r="K3528" i="3"/>
  <c r="K3529" i="3"/>
  <c r="K3530" i="3"/>
  <c r="K3531" i="3"/>
  <c r="K3532" i="3"/>
  <c r="K3533" i="3"/>
  <c r="K3534" i="3"/>
  <c r="K3535" i="3"/>
  <c r="K3536" i="3"/>
  <c r="K3537" i="3"/>
  <c r="K3538" i="3"/>
  <c r="K3539" i="3"/>
  <c r="K3540" i="3"/>
  <c r="K3541" i="3"/>
  <c r="K3542" i="3"/>
  <c r="K3543" i="3"/>
  <c r="K3544" i="3"/>
  <c r="K3545" i="3"/>
  <c r="K3546" i="3"/>
  <c r="K3547" i="3"/>
  <c r="K3548" i="3"/>
  <c r="K3549" i="3"/>
  <c r="K3550" i="3"/>
  <c r="K3551" i="3"/>
  <c r="K3552" i="3"/>
  <c r="K3553" i="3"/>
  <c r="K3554" i="3"/>
  <c r="K3555" i="3"/>
  <c r="K3556" i="3"/>
  <c r="K3557" i="3"/>
  <c r="K3558" i="3"/>
  <c r="K3559" i="3"/>
  <c r="K3560" i="3"/>
  <c r="K3561" i="3"/>
  <c r="K3562" i="3"/>
  <c r="K3563" i="3"/>
  <c r="K3564" i="3"/>
  <c r="K3565" i="3"/>
  <c r="K3566" i="3"/>
  <c r="K3567" i="3"/>
  <c r="K3568" i="3"/>
  <c r="K3569" i="3"/>
  <c r="K3570" i="3"/>
  <c r="K3571" i="3"/>
  <c r="K3572" i="3"/>
  <c r="K3573" i="3"/>
  <c r="K3574" i="3"/>
  <c r="K3575" i="3"/>
  <c r="K3576" i="3"/>
  <c r="K3577" i="3"/>
  <c r="K3578" i="3"/>
  <c r="K3579" i="3"/>
  <c r="K3580" i="3"/>
  <c r="K3581" i="3"/>
  <c r="K3582" i="3"/>
  <c r="K3583" i="3"/>
  <c r="K3584" i="3"/>
  <c r="K3585" i="3"/>
  <c r="K3586" i="3"/>
  <c r="K3587" i="3"/>
  <c r="K3588" i="3"/>
  <c r="K3589" i="3"/>
  <c r="K3590" i="3"/>
  <c r="K3591" i="3"/>
  <c r="K3592" i="3"/>
  <c r="K3593" i="3"/>
  <c r="K3594" i="3"/>
  <c r="K3595" i="3"/>
  <c r="K3596" i="3"/>
  <c r="K3597" i="3"/>
  <c r="K3598" i="3"/>
  <c r="K3599" i="3"/>
  <c r="K3600" i="3"/>
  <c r="K3601" i="3"/>
  <c r="K3602" i="3"/>
  <c r="K3603" i="3"/>
  <c r="K3604" i="3"/>
  <c r="K3605" i="3"/>
  <c r="K3606" i="3"/>
  <c r="K3607" i="3"/>
  <c r="K3608" i="3"/>
  <c r="K3609" i="3"/>
  <c r="K3610" i="3"/>
  <c r="K3611" i="3"/>
  <c r="K3612" i="3"/>
  <c r="K3613" i="3"/>
  <c r="K3614" i="3"/>
  <c r="K3615" i="3"/>
  <c r="K3616" i="3"/>
  <c r="K3617" i="3"/>
  <c r="K3618" i="3"/>
  <c r="K3619" i="3"/>
  <c r="K3620" i="3"/>
  <c r="K3621" i="3"/>
  <c r="K3622" i="3"/>
  <c r="K3623" i="3"/>
  <c r="K3624" i="3"/>
  <c r="K3625" i="3"/>
  <c r="K3626" i="3"/>
  <c r="K3627" i="3"/>
  <c r="K3628" i="3"/>
  <c r="K3629" i="3"/>
  <c r="K3630" i="3"/>
  <c r="K3631" i="3"/>
  <c r="K3632" i="3"/>
  <c r="K3633" i="3"/>
  <c r="K3634" i="3"/>
  <c r="K3635" i="3"/>
  <c r="K3636" i="3"/>
  <c r="K3637" i="3"/>
  <c r="K3638" i="3"/>
  <c r="K3639" i="3"/>
  <c r="K3640" i="3"/>
  <c r="K3641" i="3"/>
  <c r="K3642" i="3"/>
  <c r="K3643" i="3"/>
  <c r="K3644" i="3"/>
  <c r="K3645" i="3"/>
  <c r="K3646" i="3"/>
  <c r="K3647" i="3"/>
  <c r="K3648" i="3"/>
  <c r="K3649" i="3"/>
  <c r="K3650" i="3"/>
  <c r="K3651" i="3"/>
  <c r="K3652" i="3"/>
  <c r="K3653" i="3"/>
  <c r="K3654" i="3"/>
  <c r="K3655" i="3"/>
  <c r="K3656" i="3"/>
  <c r="K3657" i="3"/>
  <c r="K3658" i="3"/>
  <c r="K3659" i="3"/>
  <c r="K3660" i="3"/>
  <c r="K3661" i="3"/>
  <c r="K3662" i="3"/>
  <c r="K3663" i="3"/>
  <c r="K3664" i="3"/>
  <c r="K3665" i="3"/>
  <c r="K3666" i="3"/>
  <c r="K3667" i="3"/>
  <c r="K3668" i="3"/>
  <c r="K3669" i="3"/>
  <c r="K3670" i="3"/>
  <c r="K3671" i="3"/>
  <c r="K3672" i="3"/>
  <c r="K3673" i="3"/>
  <c r="K3674" i="3"/>
  <c r="K3675" i="3"/>
  <c r="K3676" i="3"/>
  <c r="K3677" i="3"/>
  <c r="K3678" i="3"/>
  <c r="K3679" i="3"/>
  <c r="K3680" i="3"/>
  <c r="K3681" i="3"/>
  <c r="K3682" i="3"/>
  <c r="K3683" i="3"/>
  <c r="K3684" i="3"/>
  <c r="K3685" i="3"/>
  <c r="K3686" i="3"/>
  <c r="K3687" i="3"/>
  <c r="K3688" i="3"/>
  <c r="K3689" i="3"/>
  <c r="K3690" i="3"/>
  <c r="K3691" i="3"/>
  <c r="K3692" i="3"/>
  <c r="K3693" i="3"/>
  <c r="K3694" i="3"/>
  <c r="K3695" i="3"/>
  <c r="K3696" i="3"/>
  <c r="K3697" i="3"/>
  <c r="K3698" i="3"/>
  <c r="K3699" i="3"/>
  <c r="K3700" i="3"/>
  <c r="K3701" i="3"/>
  <c r="K3702" i="3"/>
  <c r="K3703" i="3"/>
  <c r="K3704" i="3"/>
  <c r="K3705" i="3"/>
  <c r="K3706" i="3"/>
  <c r="K3707" i="3"/>
  <c r="K3708" i="3"/>
  <c r="K3709" i="3"/>
  <c r="K3710" i="3"/>
  <c r="K3711" i="3"/>
  <c r="K3712" i="3"/>
  <c r="K3713" i="3"/>
  <c r="K3714" i="3"/>
  <c r="K3715" i="3"/>
  <c r="K3716" i="3"/>
  <c r="K3717" i="3"/>
  <c r="K3718" i="3"/>
  <c r="K3719" i="3"/>
  <c r="K3720" i="3"/>
  <c r="K3721" i="3"/>
  <c r="K3722" i="3"/>
  <c r="K3723" i="3"/>
  <c r="K3724" i="3"/>
  <c r="K3725" i="3"/>
  <c r="K3726" i="3"/>
  <c r="K3727" i="3"/>
  <c r="K3728" i="3"/>
  <c r="K3729" i="3"/>
  <c r="K3730" i="3"/>
  <c r="K3731" i="3"/>
  <c r="K3732" i="3"/>
  <c r="K3733" i="3"/>
  <c r="K3734" i="3"/>
  <c r="K3735" i="3"/>
  <c r="K3736" i="3"/>
  <c r="K3737" i="3"/>
  <c r="K3738" i="3"/>
  <c r="K3739" i="3"/>
  <c r="K3740" i="3"/>
  <c r="K3741" i="3"/>
  <c r="K3742" i="3"/>
  <c r="K3743" i="3"/>
  <c r="K3744" i="3"/>
  <c r="K3745" i="3"/>
  <c r="K3746" i="3"/>
  <c r="K3747" i="3"/>
  <c r="K3748" i="3"/>
  <c r="K3749" i="3"/>
  <c r="K3750" i="3"/>
  <c r="K3751" i="3"/>
  <c r="K3752" i="3"/>
  <c r="K3753" i="3"/>
  <c r="K3754" i="3"/>
  <c r="K3755" i="3"/>
  <c r="K3756" i="3"/>
  <c r="K3757" i="3"/>
  <c r="K3758" i="3"/>
  <c r="K3759" i="3"/>
  <c r="K3760" i="3"/>
  <c r="K3761" i="3"/>
  <c r="K3762" i="3"/>
  <c r="K3763" i="3"/>
  <c r="K3764" i="3"/>
  <c r="K3765" i="3"/>
  <c r="K3766" i="3"/>
  <c r="K3767" i="3"/>
  <c r="K3768" i="3"/>
  <c r="K3769" i="3"/>
  <c r="K3770" i="3"/>
  <c r="K3771" i="3"/>
  <c r="K3772" i="3"/>
  <c r="K3773" i="3"/>
  <c r="K3774" i="3"/>
  <c r="K3775" i="3"/>
  <c r="K3776" i="3"/>
  <c r="K3777" i="3"/>
  <c r="K3778" i="3"/>
  <c r="K3779" i="3"/>
  <c r="K3780" i="3"/>
  <c r="K3781" i="3"/>
  <c r="K3782" i="3"/>
  <c r="K3783" i="3"/>
  <c r="K3784" i="3"/>
  <c r="K3785" i="3"/>
  <c r="K3786" i="3"/>
  <c r="K3787" i="3"/>
  <c r="K3788" i="3"/>
  <c r="K3789" i="3"/>
  <c r="K3790" i="3"/>
  <c r="K3791" i="3"/>
  <c r="K3792" i="3"/>
  <c r="K3793" i="3"/>
  <c r="K3794" i="3"/>
  <c r="K3795" i="3"/>
  <c r="K3796" i="3"/>
  <c r="K3797" i="3"/>
  <c r="K3798" i="3"/>
  <c r="K3799" i="3"/>
  <c r="K3800" i="3"/>
  <c r="K3801" i="3"/>
  <c r="K3802" i="3"/>
  <c r="K3803" i="3"/>
  <c r="K3804" i="3"/>
  <c r="K3805" i="3"/>
  <c r="K3806" i="3"/>
  <c r="K3807" i="3"/>
  <c r="K3808" i="3"/>
  <c r="K3809" i="3"/>
  <c r="K3810" i="3"/>
  <c r="K3811" i="3"/>
  <c r="K3812" i="3"/>
  <c r="K3813" i="3"/>
  <c r="K3814" i="3"/>
  <c r="K3815" i="3"/>
  <c r="K3816" i="3"/>
  <c r="K3817" i="3"/>
  <c r="K3818" i="3"/>
  <c r="K3819" i="3"/>
  <c r="K3820" i="3"/>
  <c r="K3821" i="3"/>
  <c r="K3822" i="3"/>
  <c r="K3823" i="3"/>
  <c r="K3824" i="3"/>
  <c r="K3825" i="3"/>
  <c r="K3826" i="3"/>
  <c r="K3827" i="3"/>
  <c r="K3828" i="3"/>
  <c r="K3829" i="3"/>
  <c r="K3830" i="3"/>
  <c r="K3831" i="3"/>
  <c r="K3832" i="3"/>
  <c r="K3833" i="3"/>
  <c r="K3834" i="3"/>
  <c r="K3835" i="3"/>
  <c r="K3836" i="3"/>
  <c r="K3837" i="3"/>
  <c r="K3838" i="3"/>
  <c r="K3839" i="3"/>
  <c r="K3840" i="3"/>
  <c r="K3841" i="3"/>
  <c r="K3842" i="3"/>
  <c r="K3843" i="3"/>
  <c r="K3844" i="3"/>
  <c r="K3845" i="3"/>
  <c r="K3846" i="3"/>
  <c r="K3847" i="3"/>
  <c r="K3848" i="3"/>
  <c r="K3849" i="3"/>
  <c r="K3850" i="3"/>
  <c r="K3851" i="3"/>
  <c r="K3852" i="3"/>
  <c r="K3853" i="3"/>
  <c r="K3854" i="3"/>
  <c r="K3855" i="3"/>
  <c r="K3856" i="3"/>
  <c r="K3857" i="3"/>
  <c r="K3858" i="3"/>
  <c r="K3859" i="3"/>
  <c r="K3860" i="3"/>
  <c r="K3861" i="3"/>
  <c r="K3862" i="3"/>
  <c r="K3863" i="3"/>
  <c r="K3864" i="3"/>
  <c r="K3865" i="3"/>
  <c r="K3866" i="3"/>
  <c r="K3867" i="3"/>
  <c r="K3868" i="3"/>
  <c r="K3869" i="3"/>
  <c r="K3870" i="3"/>
  <c r="K3871" i="3"/>
  <c r="K3872" i="3"/>
  <c r="K3873" i="3"/>
  <c r="K3874" i="3"/>
  <c r="K3875" i="3"/>
  <c r="K3876" i="3"/>
  <c r="K3877" i="3"/>
  <c r="K3878" i="3"/>
  <c r="K3879" i="3"/>
  <c r="K3880" i="3"/>
  <c r="K3881" i="3"/>
  <c r="K3882" i="3"/>
  <c r="K3883" i="3"/>
  <c r="K3884" i="3"/>
  <c r="K3885" i="3"/>
  <c r="K3886" i="3"/>
  <c r="K3887" i="3"/>
  <c r="K3888" i="3"/>
  <c r="K3889" i="3"/>
  <c r="K3890" i="3"/>
  <c r="K3891" i="3"/>
  <c r="K3892" i="3"/>
  <c r="K3893" i="3"/>
  <c r="K3894" i="3"/>
  <c r="K3895" i="3"/>
  <c r="K3896" i="3"/>
  <c r="K3897" i="3"/>
  <c r="K3898" i="3"/>
  <c r="K3899" i="3"/>
  <c r="K3900" i="3"/>
  <c r="K3901" i="3"/>
  <c r="K3902" i="3"/>
  <c r="K3903" i="3"/>
  <c r="K3904" i="3"/>
  <c r="K3905" i="3"/>
  <c r="K3906" i="3"/>
  <c r="K3907" i="3"/>
  <c r="K3908" i="3"/>
  <c r="K3909" i="3"/>
  <c r="K3910" i="3"/>
  <c r="K3911" i="3"/>
  <c r="K3912" i="3"/>
  <c r="K3913" i="3"/>
  <c r="K3914" i="3"/>
  <c r="K3915" i="3"/>
  <c r="K3916" i="3"/>
  <c r="K3917" i="3"/>
  <c r="K3918" i="3"/>
  <c r="K3919" i="3"/>
  <c r="K3920" i="3"/>
  <c r="K3921" i="3"/>
  <c r="K3922" i="3"/>
  <c r="K3923" i="3"/>
  <c r="K3924" i="3"/>
  <c r="K3925" i="3"/>
  <c r="K3926" i="3"/>
  <c r="K3927" i="3"/>
  <c r="K3928" i="3"/>
  <c r="K3929" i="3"/>
  <c r="K3930" i="3"/>
  <c r="K3931" i="3"/>
  <c r="K3932" i="3"/>
  <c r="K3933" i="3"/>
  <c r="K3934" i="3"/>
  <c r="K3935" i="3"/>
  <c r="K3936" i="3"/>
  <c r="K3937" i="3"/>
  <c r="K3938" i="3"/>
  <c r="K3939" i="3"/>
  <c r="K3940" i="3"/>
  <c r="K3941" i="3"/>
  <c r="K3942" i="3"/>
  <c r="K3943" i="3"/>
  <c r="K3944" i="3"/>
  <c r="K3945" i="3"/>
  <c r="K3946" i="3"/>
  <c r="K3947" i="3"/>
  <c r="K3948" i="3"/>
  <c r="K3949" i="3"/>
  <c r="K3950" i="3"/>
  <c r="K3951" i="3"/>
  <c r="K3952" i="3"/>
  <c r="K3953" i="3"/>
  <c r="K3954" i="3"/>
  <c r="K3955" i="3"/>
  <c r="K3956" i="3"/>
  <c r="K3957" i="3"/>
  <c r="K3958" i="3"/>
  <c r="K3959" i="3"/>
  <c r="K3960" i="3"/>
  <c r="K3961" i="3"/>
  <c r="K3962" i="3"/>
  <c r="K3963" i="3"/>
  <c r="K3964" i="3"/>
  <c r="K3965" i="3"/>
  <c r="K3966" i="3"/>
  <c r="K3967" i="3"/>
  <c r="K3968" i="3"/>
  <c r="K3969" i="3"/>
  <c r="K3970" i="3"/>
  <c r="K3971" i="3"/>
  <c r="K3972" i="3"/>
  <c r="K3973" i="3"/>
  <c r="K3974" i="3"/>
  <c r="K3975" i="3"/>
  <c r="K3976" i="3"/>
  <c r="K3977" i="3"/>
  <c r="K3978" i="3"/>
  <c r="K3979" i="3"/>
  <c r="K3980" i="3"/>
  <c r="K3981" i="3"/>
  <c r="K3982" i="3"/>
  <c r="K3983" i="3"/>
  <c r="K3984" i="3"/>
  <c r="K3985" i="3"/>
  <c r="K3986" i="3"/>
  <c r="K3987" i="3"/>
  <c r="K3988" i="3"/>
  <c r="K3989" i="3"/>
  <c r="K3990" i="3"/>
  <c r="K3991" i="3"/>
  <c r="K3992" i="3"/>
  <c r="K3993" i="3"/>
  <c r="K3994" i="3"/>
  <c r="K3995" i="3"/>
  <c r="K3996" i="3"/>
  <c r="K3997" i="3"/>
  <c r="K3998" i="3"/>
  <c r="K3999" i="3"/>
  <c r="K4000" i="3"/>
  <c r="K4001" i="3"/>
  <c r="K4002" i="3"/>
  <c r="K4003" i="3"/>
  <c r="K4004" i="3"/>
  <c r="K4005" i="3"/>
  <c r="K4006" i="3"/>
  <c r="K4007" i="3"/>
  <c r="K4008" i="3"/>
  <c r="K4009" i="3"/>
  <c r="K4010" i="3"/>
  <c r="K4011" i="3"/>
  <c r="K4012" i="3"/>
  <c r="K4013" i="3"/>
  <c r="K4014" i="3"/>
  <c r="K4015" i="3"/>
  <c r="K4016" i="3"/>
  <c r="K4017" i="3"/>
  <c r="K4018" i="3"/>
  <c r="K4019" i="3"/>
  <c r="K4020" i="3"/>
  <c r="K4021" i="3"/>
  <c r="K4022" i="3"/>
  <c r="K4023" i="3"/>
  <c r="K4024" i="3"/>
  <c r="K4025" i="3"/>
  <c r="K4026" i="3"/>
  <c r="K4027" i="3"/>
  <c r="K4028" i="3"/>
  <c r="K4029" i="3"/>
  <c r="K4030" i="3"/>
  <c r="K4031" i="3"/>
  <c r="K4032" i="3"/>
  <c r="K4033" i="3"/>
  <c r="K4034" i="3"/>
  <c r="K4035" i="3"/>
  <c r="K4036" i="3"/>
  <c r="K4037" i="3"/>
  <c r="K4038" i="3"/>
  <c r="K4039" i="3"/>
  <c r="K4040" i="3"/>
  <c r="K4041" i="3"/>
  <c r="K4042" i="3"/>
  <c r="K4043" i="3"/>
  <c r="K4044" i="3"/>
  <c r="K4045" i="3"/>
  <c r="K4046" i="3"/>
  <c r="K4047" i="3"/>
  <c r="K4048" i="3"/>
  <c r="K4049" i="3"/>
  <c r="K4050" i="3"/>
  <c r="K4051" i="3"/>
  <c r="K4052" i="3"/>
  <c r="K4053" i="3"/>
  <c r="K4054" i="3"/>
  <c r="K4055" i="3"/>
  <c r="K4056" i="3"/>
  <c r="K4057" i="3"/>
  <c r="K4058" i="3"/>
  <c r="K4059" i="3"/>
  <c r="K4060" i="3"/>
  <c r="K4061" i="3"/>
  <c r="K4062" i="3"/>
  <c r="K4063" i="3"/>
  <c r="K4064" i="3"/>
  <c r="K4065" i="3"/>
  <c r="K4066" i="3"/>
  <c r="K4067" i="3"/>
  <c r="K4068" i="3"/>
  <c r="K4069" i="3"/>
  <c r="K4070" i="3"/>
  <c r="K4071" i="3"/>
  <c r="K4072" i="3"/>
  <c r="K4073" i="3"/>
  <c r="K4074" i="3"/>
  <c r="K4075" i="3"/>
  <c r="K4076" i="3"/>
  <c r="K4077" i="3"/>
  <c r="K4078" i="3"/>
  <c r="K4079" i="3"/>
  <c r="K4080" i="3"/>
  <c r="K4081" i="3"/>
  <c r="K4082" i="3"/>
  <c r="K4083" i="3"/>
  <c r="K4084" i="3"/>
  <c r="K4085" i="3"/>
  <c r="K4086" i="3"/>
  <c r="K4087" i="3"/>
  <c r="K4088" i="3"/>
  <c r="K4089" i="3"/>
  <c r="K4090" i="3"/>
  <c r="K4091" i="3"/>
  <c r="K4092" i="3"/>
  <c r="K4093" i="3"/>
  <c r="K4094" i="3"/>
  <c r="K4095" i="3"/>
  <c r="K4096" i="3"/>
  <c r="K4097" i="3"/>
  <c r="K4098" i="3"/>
  <c r="K4099" i="3"/>
  <c r="K4100" i="3"/>
  <c r="K4101" i="3"/>
  <c r="K4102" i="3"/>
  <c r="K4103" i="3"/>
  <c r="K4104" i="3"/>
  <c r="K4105" i="3"/>
  <c r="K4106" i="3"/>
  <c r="K4107" i="3"/>
  <c r="K4108" i="3"/>
  <c r="K4109" i="3"/>
  <c r="K4110" i="3"/>
  <c r="K4111" i="3"/>
  <c r="K4112" i="3"/>
  <c r="K4113" i="3"/>
  <c r="K4114" i="3"/>
  <c r="K4115" i="3"/>
  <c r="K4116" i="3"/>
  <c r="K4117" i="3"/>
  <c r="K4118" i="3"/>
  <c r="K4119" i="3"/>
  <c r="K4120" i="3"/>
  <c r="K4121" i="3"/>
  <c r="K4122" i="3"/>
  <c r="K4123" i="3"/>
  <c r="K4124" i="3"/>
  <c r="K4125" i="3"/>
  <c r="K4126" i="3"/>
  <c r="K4127" i="3"/>
  <c r="K4128" i="3"/>
  <c r="K4129" i="3"/>
  <c r="K4130" i="3"/>
  <c r="K4131" i="3"/>
  <c r="K4132" i="3"/>
  <c r="K4133" i="3"/>
  <c r="K4134" i="3"/>
  <c r="K4135" i="3"/>
  <c r="K4136" i="3"/>
  <c r="K4137" i="3"/>
  <c r="K4138" i="3"/>
  <c r="K4139" i="3"/>
  <c r="K4140" i="3"/>
  <c r="K4141" i="3"/>
  <c r="K4142" i="3"/>
  <c r="K4143" i="3"/>
  <c r="K4144" i="3"/>
  <c r="K4145" i="3"/>
  <c r="K4146" i="3"/>
  <c r="K4147" i="3"/>
  <c r="K4148" i="3"/>
  <c r="K4149" i="3"/>
  <c r="K4150" i="3"/>
  <c r="K4151" i="3"/>
  <c r="K4152" i="3"/>
  <c r="K4153" i="3"/>
  <c r="K4154" i="3"/>
  <c r="K4155" i="3"/>
  <c r="K4156" i="3"/>
  <c r="K4157" i="3"/>
  <c r="K4158" i="3"/>
  <c r="K4159" i="3"/>
  <c r="K4160" i="3"/>
  <c r="K4161" i="3"/>
  <c r="K4162" i="3"/>
  <c r="K4163" i="3"/>
  <c r="K4164" i="3"/>
  <c r="K4165" i="3"/>
  <c r="K4166" i="3"/>
  <c r="K4167" i="3"/>
  <c r="K4168" i="3"/>
  <c r="K4169" i="3"/>
  <c r="K4170" i="3"/>
  <c r="K4171" i="3"/>
  <c r="K4172" i="3"/>
  <c r="K4173" i="3"/>
  <c r="K4174" i="3"/>
  <c r="K4175" i="3"/>
  <c r="K4176" i="3"/>
  <c r="K4177" i="3"/>
  <c r="K4178" i="3"/>
  <c r="K4179" i="3"/>
  <c r="K4180" i="3"/>
  <c r="K4181" i="3"/>
  <c r="K4182" i="3"/>
  <c r="K4183" i="3"/>
  <c r="K4184" i="3"/>
  <c r="K4185" i="3"/>
  <c r="K4186" i="3"/>
  <c r="K4187" i="3"/>
  <c r="K4188" i="3"/>
  <c r="K4189" i="3"/>
  <c r="K4190" i="3"/>
  <c r="K4191" i="3"/>
  <c r="K4192" i="3"/>
  <c r="K4193" i="3"/>
  <c r="K4194" i="3"/>
  <c r="K4195" i="3"/>
  <c r="K4196" i="3"/>
  <c r="K4197" i="3"/>
  <c r="K4198" i="3"/>
  <c r="K4199" i="3"/>
  <c r="K4200" i="3"/>
  <c r="K4201" i="3"/>
  <c r="K4202" i="3"/>
  <c r="K4203" i="3"/>
  <c r="K4204" i="3"/>
  <c r="K4205" i="3"/>
  <c r="K4206" i="3"/>
  <c r="K4207" i="3"/>
  <c r="K4208" i="3"/>
  <c r="K4209" i="3"/>
  <c r="K4210" i="3"/>
  <c r="K4211" i="3"/>
  <c r="K4212" i="3"/>
  <c r="K4213" i="3"/>
  <c r="K4214" i="3"/>
  <c r="K4215" i="3"/>
  <c r="K4216" i="3"/>
  <c r="K4217" i="3"/>
  <c r="K4218" i="3"/>
  <c r="K4219" i="3"/>
  <c r="K4220" i="3"/>
  <c r="K4221" i="3"/>
  <c r="K4222" i="3"/>
  <c r="K4223" i="3"/>
  <c r="K4224" i="3"/>
  <c r="K4225" i="3"/>
  <c r="K4226" i="3"/>
  <c r="K4227" i="3"/>
  <c r="K4228" i="3"/>
  <c r="K4229" i="3"/>
  <c r="K4230" i="3"/>
  <c r="K4231" i="3"/>
  <c r="K4232" i="3"/>
  <c r="K4233" i="3"/>
  <c r="K4234" i="3"/>
  <c r="K4235" i="3"/>
  <c r="K4236" i="3"/>
  <c r="K4237" i="3"/>
  <c r="K4238" i="3"/>
  <c r="K4239" i="3"/>
  <c r="K4240" i="3"/>
  <c r="K4241" i="3"/>
  <c r="K4242" i="3"/>
  <c r="K4243" i="3"/>
  <c r="K4244" i="3"/>
  <c r="K4245" i="3"/>
  <c r="K4246" i="3"/>
  <c r="K4247" i="3"/>
  <c r="K4248" i="3"/>
  <c r="K4249" i="3"/>
  <c r="K4250" i="3"/>
  <c r="K4251" i="3"/>
  <c r="K4252" i="3"/>
  <c r="K4253" i="3"/>
  <c r="K4254" i="3"/>
  <c r="K4255" i="3"/>
  <c r="K4256" i="3"/>
  <c r="K4257" i="3"/>
  <c r="K4258" i="3"/>
  <c r="K4259" i="3"/>
  <c r="K4260" i="3"/>
  <c r="K4261" i="3"/>
  <c r="K4262" i="3"/>
  <c r="K4263" i="3"/>
  <c r="K4264" i="3"/>
  <c r="K4265" i="3"/>
  <c r="K4266" i="3"/>
  <c r="K4267" i="3"/>
  <c r="K4268" i="3"/>
  <c r="K4269" i="3"/>
  <c r="K4270" i="3"/>
  <c r="K4271" i="3"/>
  <c r="K4272" i="3"/>
  <c r="K4273" i="3"/>
  <c r="K4274" i="3"/>
  <c r="K4275" i="3"/>
  <c r="K4276" i="3"/>
  <c r="K4277" i="3"/>
  <c r="K4278" i="3"/>
  <c r="K4279" i="3"/>
  <c r="K4280" i="3"/>
  <c r="K4281" i="3"/>
  <c r="K4282" i="3"/>
  <c r="K4283" i="3"/>
  <c r="K4284" i="3"/>
  <c r="K4285" i="3"/>
  <c r="K4286" i="3"/>
  <c r="K4287" i="3"/>
  <c r="K4288" i="3"/>
  <c r="K4289" i="3"/>
  <c r="K4290" i="3"/>
  <c r="K4291" i="3"/>
  <c r="K4292" i="3"/>
  <c r="K4293" i="3"/>
  <c r="K4294" i="3"/>
  <c r="K4295" i="3"/>
  <c r="K4296" i="3"/>
  <c r="K4297" i="3"/>
  <c r="K4298" i="3"/>
  <c r="K4299" i="3"/>
  <c r="K4300" i="3"/>
  <c r="K4301" i="3"/>
  <c r="K4302" i="3"/>
  <c r="K4303" i="3"/>
  <c r="K4304" i="3"/>
  <c r="K4305" i="3"/>
  <c r="K4306" i="3"/>
  <c r="K4307" i="3"/>
  <c r="K4308" i="3"/>
  <c r="K4309" i="3"/>
  <c r="K4310" i="3"/>
  <c r="K4311" i="3"/>
  <c r="K4312" i="3"/>
  <c r="K4313" i="3"/>
  <c r="K4314" i="3"/>
  <c r="K4315" i="3"/>
  <c r="K4316" i="3"/>
  <c r="K4317" i="3"/>
  <c r="K4318" i="3"/>
  <c r="K4319" i="3"/>
  <c r="K4320" i="3"/>
  <c r="K4321" i="3"/>
  <c r="K4322" i="3"/>
  <c r="K4323" i="3"/>
  <c r="K4324" i="3"/>
  <c r="K4325" i="3"/>
  <c r="K4326" i="3"/>
  <c r="K4327" i="3"/>
  <c r="K4328" i="3"/>
  <c r="K4329" i="3"/>
  <c r="K4330" i="3"/>
  <c r="K4331" i="3"/>
  <c r="K4332" i="3"/>
  <c r="K4333" i="3"/>
  <c r="K4334" i="3"/>
  <c r="K4335" i="3"/>
  <c r="K4336" i="3"/>
  <c r="K4337" i="3"/>
  <c r="K4338" i="3"/>
  <c r="K4339" i="3"/>
  <c r="K4340" i="3"/>
  <c r="K4341" i="3"/>
  <c r="K4342" i="3"/>
  <c r="K4343" i="3"/>
  <c r="K4344" i="3"/>
  <c r="K4345" i="3"/>
  <c r="K4346" i="3"/>
  <c r="K4347" i="3"/>
  <c r="K4348" i="3"/>
  <c r="K4349" i="3"/>
  <c r="K4350" i="3"/>
  <c r="K4351" i="3"/>
  <c r="K4352" i="3"/>
  <c r="K4353" i="3"/>
  <c r="K4354" i="3"/>
  <c r="K4355" i="3"/>
  <c r="K4356" i="3"/>
  <c r="K4357" i="3"/>
  <c r="K4358" i="3"/>
  <c r="K4359" i="3"/>
  <c r="K4360" i="3"/>
  <c r="K4361" i="3"/>
  <c r="K4362" i="3"/>
  <c r="K4363" i="3"/>
  <c r="K4364" i="3"/>
  <c r="K4365" i="3"/>
  <c r="K4366" i="3"/>
  <c r="K4367" i="3"/>
  <c r="K4368" i="3"/>
  <c r="K4369" i="3"/>
  <c r="K4370" i="3"/>
  <c r="K4371" i="3"/>
  <c r="K4372" i="3"/>
  <c r="K4373" i="3"/>
  <c r="K4374" i="3"/>
  <c r="K4375" i="3"/>
  <c r="K4376" i="3"/>
  <c r="K4377" i="3"/>
  <c r="K4378" i="3"/>
  <c r="K4379" i="3"/>
  <c r="K4380" i="3"/>
  <c r="K4381" i="3"/>
  <c r="K4382" i="3"/>
  <c r="K4383" i="3"/>
  <c r="K4384" i="3"/>
  <c r="K4385" i="3"/>
  <c r="K4386" i="3"/>
  <c r="K4387" i="3"/>
  <c r="K4388" i="3"/>
  <c r="K4389" i="3"/>
  <c r="K4390" i="3"/>
  <c r="K4391" i="3"/>
  <c r="K4392" i="3"/>
  <c r="K4393" i="3"/>
  <c r="K4394" i="3"/>
  <c r="K4395" i="3"/>
  <c r="K4396" i="3"/>
  <c r="K4397" i="3"/>
  <c r="K4398" i="3"/>
  <c r="K4399" i="3"/>
  <c r="K4400" i="3"/>
  <c r="K4401" i="3"/>
  <c r="K4402" i="3"/>
  <c r="K4403" i="3"/>
  <c r="K4404" i="3"/>
  <c r="K4405" i="3"/>
  <c r="K4406" i="3"/>
  <c r="K4407" i="3"/>
  <c r="K4408" i="3"/>
  <c r="K4409" i="3"/>
  <c r="K4410" i="3"/>
  <c r="K4411" i="3"/>
  <c r="K4412" i="3"/>
  <c r="K4413" i="3"/>
  <c r="K4414" i="3"/>
  <c r="K4415" i="3"/>
  <c r="K4416" i="3"/>
  <c r="K4417" i="3"/>
  <c r="K4418" i="3"/>
  <c r="K4419" i="3"/>
  <c r="K4420" i="3"/>
  <c r="K4421" i="3"/>
  <c r="K4422" i="3"/>
  <c r="K4423" i="3"/>
  <c r="K4424" i="3"/>
  <c r="K4425" i="3"/>
  <c r="K4426" i="3"/>
  <c r="K4427" i="3"/>
  <c r="K4428" i="3"/>
  <c r="K4429" i="3"/>
  <c r="K4430" i="3"/>
  <c r="K4431" i="3"/>
  <c r="K4432" i="3"/>
  <c r="K4433" i="3"/>
  <c r="K4434" i="3"/>
  <c r="K4435" i="3"/>
  <c r="K4436" i="3"/>
  <c r="K4437" i="3"/>
  <c r="K4438" i="3"/>
  <c r="K4439" i="3"/>
  <c r="K4440" i="3"/>
  <c r="K4441" i="3"/>
  <c r="K4442" i="3"/>
  <c r="K4443" i="3"/>
  <c r="K4444" i="3"/>
  <c r="K4445" i="3"/>
  <c r="K4446" i="3"/>
  <c r="K4447" i="3"/>
  <c r="K4448" i="3"/>
  <c r="K4449" i="3"/>
  <c r="K4450" i="3"/>
  <c r="K4451" i="3"/>
  <c r="K4452" i="3"/>
  <c r="K4453" i="3"/>
  <c r="K4454" i="3"/>
  <c r="K4455" i="3"/>
  <c r="K4456" i="3"/>
  <c r="K4457" i="3"/>
  <c r="K4458" i="3"/>
  <c r="K4459" i="3"/>
  <c r="K4460" i="3"/>
  <c r="K4461" i="3"/>
  <c r="K4462" i="3"/>
  <c r="K4463" i="3"/>
  <c r="K4464" i="3"/>
  <c r="K4465" i="3"/>
  <c r="K4466" i="3"/>
  <c r="K4467" i="3"/>
  <c r="K4468" i="3"/>
  <c r="K4469" i="3"/>
  <c r="K4470" i="3"/>
  <c r="K4471" i="3"/>
  <c r="K4472" i="3"/>
  <c r="K4473" i="3"/>
  <c r="K4474" i="3"/>
  <c r="K4475" i="3"/>
  <c r="K4476" i="3"/>
  <c r="K4477" i="3"/>
  <c r="K4478" i="3"/>
  <c r="K4479" i="3"/>
  <c r="K4480" i="3"/>
  <c r="K4481" i="3"/>
  <c r="K4482" i="3"/>
  <c r="K4483" i="3"/>
  <c r="K4484" i="3"/>
  <c r="K4485" i="3"/>
  <c r="K4486" i="3"/>
  <c r="K4487" i="3"/>
  <c r="K4488" i="3"/>
  <c r="K4489" i="3"/>
  <c r="K4490" i="3"/>
  <c r="K4491" i="3"/>
  <c r="K4492" i="3"/>
  <c r="K4493" i="3"/>
  <c r="K4494" i="3"/>
  <c r="K4495" i="3"/>
  <c r="K4496" i="3"/>
  <c r="K4497" i="3"/>
  <c r="K4498" i="3"/>
  <c r="K4499" i="3"/>
  <c r="K4500" i="3"/>
  <c r="K4501" i="3"/>
  <c r="K4502" i="3"/>
  <c r="K4503" i="3"/>
  <c r="K4504" i="3"/>
  <c r="K4505" i="3"/>
  <c r="K4506" i="3"/>
  <c r="K4507" i="3"/>
  <c r="K4508" i="3"/>
  <c r="K4509" i="3"/>
  <c r="K4510" i="3"/>
  <c r="K4511" i="3"/>
  <c r="K4512" i="3"/>
  <c r="K4513" i="3"/>
  <c r="K4514" i="3"/>
  <c r="K4515" i="3"/>
  <c r="K4516" i="3"/>
  <c r="K4517" i="3"/>
  <c r="K4518" i="3"/>
  <c r="K4519" i="3"/>
  <c r="K4520" i="3"/>
  <c r="K4521" i="3"/>
  <c r="K4522" i="3"/>
  <c r="K4523" i="3"/>
  <c r="K4524" i="3"/>
  <c r="K4525" i="3"/>
  <c r="K4526" i="3"/>
  <c r="K4527" i="3"/>
  <c r="K4528" i="3"/>
  <c r="K4529" i="3"/>
  <c r="K4530" i="3"/>
  <c r="K4531" i="3"/>
  <c r="K4532" i="3"/>
  <c r="K4533" i="3"/>
  <c r="K4534" i="3"/>
  <c r="K4535" i="3"/>
  <c r="K4536" i="3"/>
  <c r="K4537" i="3"/>
  <c r="K4538" i="3"/>
  <c r="K4539" i="3"/>
  <c r="K4540" i="3"/>
  <c r="K4541" i="3"/>
  <c r="K4542" i="3"/>
  <c r="K4543" i="3"/>
  <c r="K4544" i="3"/>
  <c r="K4545" i="3"/>
  <c r="K4546" i="3"/>
  <c r="K4547" i="3"/>
  <c r="K4548" i="3"/>
  <c r="K4549" i="3"/>
  <c r="K4550" i="3"/>
  <c r="K4551" i="3"/>
  <c r="K4552" i="3"/>
  <c r="K4553" i="3"/>
  <c r="K4554" i="3"/>
  <c r="K4555" i="3"/>
  <c r="K4556" i="3"/>
  <c r="K4557" i="3"/>
  <c r="K4558" i="3"/>
  <c r="K4559" i="3"/>
  <c r="K4560" i="3"/>
  <c r="K4561" i="3"/>
  <c r="K4562" i="3"/>
  <c r="K4563" i="3"/>
  <c r="K4564" i="3"/>
  <c r="K4565" i="3"/>
  <c r="K4566" i="3"/>
  <c r="K4567" i="3"/>
  <c r="K4568" i="3"/>
  <c r="K4569" i="3"/>
  <c r="K4570" i="3"/>
  <c r="K4571" i="3"/>
  <c r="K4572" i="3"/>
  <c r="K4573" i="3"/>
  <c r="K4574" i="3"/>
  <c r="K4575" i="3"/>
  <c r="K4576" i="3"/>
  <c r="K4577" i="3"/>
  <c r="K4578" i="3"/>
  <c r="K4579" i="3"/>
  <c r="K4580" i="3"/>
  <c r="K4581" i="3"/>
  <c r="K4582" i="3"/>
  <c r="K4583" i="3"/>
  <c r="K4584" i="3"/>
  <c r="K4585" i="3"/>
  <c r="K4586" i="3"/>
  <c r="K4587" i="3"/>
  <c r="K4588" i="3"/>
  <c r="K4589" i="3"/>
  <c r="K4590" i="3"/>
  <c r="K4591" i="3"/>
  <c r="K4592" i="3"/>
  <c r="K4593" i="3"/>
  <c r="K4594" i="3"/>
  <c r="K4595" i="3"/>
  <c r="K4596" i="3"/>
  <c r="K4597" i="3"/>
  <c r="K4598" i="3"/>
  <c r="K4599" i="3"/>
  <c r="K4600" i="3"/>
  <c r="K4601" i="3"/>
  <c r="K4602" i="3"/>
  <c r="K4603" i="3"/>
  <c r="K4604" i="3"/>
  <c r="K4605" i="3"/>
  <c r="K4606" i="3"/>
  <c r="K4607" i="3"/>
  <c r="K4608" i="3"/>
  <c r="K4609" i="3"/>
  <c r="K4610" i="3"/>
  <c r="K4611" i="3"/>
  <c r="K4612" i="3"/>
  <c r="K4613" i="3"/>
  <c r="K4614" i="3"/>
  <c r="K4615" i="3"/>
  <c r="K4616" i="3"/>
  <c r="K4617" i="3"/>
  <c r="K4618" i="3"/>
  <c r="K4619" i="3"/>
  <c r="K4620" i="3"/>
  <c r="K4621" i="3"/>
  <c r="K4622" i="3"/>
  <c r="K4623" i="3"/>
  <c r="K4624" i="3"/>
  <c r="K4625" i="3"/>
  <c r="K4626" i="3"/>
  <c r="K4627" i="3"/>
  <c r="K4628" i="3"/>
  <c r="K4629" i="3"/>
  <c r="K4630" i="3"/>
  <c r="K4631" i="3"/>
  <c r="K4632" i="3"/>
  <c r="K4633" i="3"/>
  <c r="K4634" i="3"/>
  <c r="K4635" i="3"/>
  <c r="K4636" i="3"/>
  <c r="K4637" i="3"/>
  <c r="K4638" i="3"/>
  <c r="K4639" i="3"/>
  <c r="K4640" i="3"/>
  <c r="K4641" i="3"/>
  <c r="K4642" i="3"/>
  <c r="K4643" i="3"/>
  <c r="K4644" i="3"/>
  <c r="K4645" i="3"/>
  <c r="K4646" i="3"/>
  <c r="K4647" i="3"/>
  <c r="K4648" i="3"/>
  <c r="K4649" i="3"/>
  <c r="K4650" i="3"/>
  <c r="K4651" i="3"/>
  <c r="K4652" i="3"/>
  <c r="K4653" i="3"/>
  <c r="K4654" i="3"/>
  <c r="K4655" i="3"/>
  <c r="K4656" i="3"/>
  <c r="K4657" i="3"/>
  <c r="K4658" i="3"/>
  <c r="K4659" i="3"/>
  <c r="K4660" i="3"/>
  <c r="K4661" i="3"/>
  <c r="K4662" i="3"/>
  <c r="K4663" i="3"/>
  <c r="K4664" i="3"/>
  <c r="K4665" i="3"/>
  <c r="K4666" i="3"/>
  <c r="K4667" i="3"/>
  <c r="K4668" i="3"/>
  <c r="K4669" i="3"/>
  <c r="K4670" i="3"/>
  <c r="K4671" i="3"/>
  <c r="K4672" i="3"/>
  <c r="K4673" i="3"/>
  <c r="K4674" i="3"/>
  <c r="K4675" i="3"/>
  <c r="K4676" i="3"/>
  <c r="K4677" i="3"/>
  <c r="K4678" i="3"/>
  <c r="K4679" i="3"/>
  <c r="K4680" i="3"/>
  <c r="K4681" i="3"/>
  <c r="K4682" i="3"/>
  <c r="K4683" i="3"/>
  <c r="K4684" i="3"/>
  <c r="K4685" i="3"/>
  <c r="K4686" i="3"/>
  <c r="K4687" i="3"/>
  <c r="K4688" i="3"/>
  <c r="K4689" i="3"/>
  <c r="K4690" i="3"/>
  <c r="K4691" i="3"/>
  <c r="K4692" i="3"/>
  <c r="K4693" i="3"/>
  <c r="K4694" i="3"/>
  <c r="K4695" i="3"/>
  <c r="K4696" i="3"/>
  <c r="K4697" i="3"/>
  <c r="K4698" i="3"/>
  <c r="K4699" i="3"/>
  <c r="K4700" i="3"/>
  <c r="K4701" i="3"/>
  <c r="K4702" i="3"/>
  <c r="K4703" i="3"/>
  <c r="K4704" i="3"/>
  <c r="K4705" i="3"/>
  <c r="K4706" i="3"/>
  <c r="K4707" i="3"/>
  <c r="K4708" i="3"/>
  <c r="K4709" i="3"/>
  <c r="K4710" i="3"/>
  <c r="K4711" i="3"/>
  <c r="K4712" i="3"/>
  <c r="K4713" i="3"/>
  <c r="K4714" i="3"/>
  <c r="K4715" i="3"/>
  <c r="K4716" i="3"/>
  <c r="K4717" i="3"/>
  <c r="K4718" i="3"/>
  <c r="K4719" i="3"/>
  <c r="K4720" i="3"/>
  <c r="K4721" i="3"/>
  <c r="K4722" i="3"/>
  <c r="K4723" i="3"/>
  <c r="K4724" i="3"/>
  <c r="K4725" i="3"/>
  <c r="K4726" i="3"/>
  <c r="K4727" i="3"/>
  <c r="K4728" i="3"/>
  <c r="K4729" i="3"/>
  <c r="K4730" i="3"/>
  <c r="K4731" i="3"/>
  <c r="K4732" i="3"/>
  <c r="K4733" i="3"/>
  <c r="K4734" i="3"/>
  <c r="K4735" i="3"/>
  <c r="K4736" i="3"/>
  <c r="K4737" i="3"/>
  <c r="K4738" i="3"/>
  <c r="K4739" i="3"/>
  <c r="K4740" i="3"/>
  <c r="K4741" i="3"/>
  <c r="K4742" i="3"/>
  <c r="K4743" i="3"/>
  <c r="K4744" i="3"/>
  <c r="K4745" i="3"/>
  <c r="K4746" i="3"/>
  <c r="K4747" i="3"/>
  <c r="K4748" i="3"/>
  <c r="K4749" i="3"/>
  <c r="K4750" i="3"/>
  <c r="K4751" i="3"/>
  <c r="K4752" i="3"/>
  <c r="K4753" i="3"/>
  <c r="K4754" i="3"/>
  <c r="K4755" i="3"/>
  <c r="K4756" i="3"/>
  <c r="K4757" i="3"/>
  <c r="K4758" i="3"/>
  <c r="K4759" i="3"/>
  <c r="K4760" i="3"/>
  <c r="K4761" i="3"/>
  <c r="K4762" i="3"/>
  <c r="K4763" i="3"/>
  <c r="K4764" i="3"/>
  <c r="K4765" i="3"/>
  <c r="K4766" i="3"/>
  <c r="K4767" i="3"/>
  <c r="K4768" i="3"/>
  <c r="K4769" i="3"/>
  <c r="K4770" i="3"/>
  <c r="K4771" i="3"/>
  <c r="K4772" i="3"/>
  <c r="K4773" i="3"/>
  <c r="K4774" i="3"/>
  <c r="K4775" i="3"/>
  <c r="K4776" i="3"/>
  <c r="K4777" i="3"/>
  <c r="K4778" i="3"/>
  <c r="K4779" i="3"/>
  <c r="K4780" i="3"/>
  <c r="K4781" i="3"/>
  <c r="K4782" i="3"/>
  <c r="K4783" i="3"/>
  <c r="K4784" i="3"/>
  <c r="K4785" i="3"/>
  <c r="K4786" i="3"/>
  <c r="K4787" i="3"/>
  <c r="K4788" i="3"/>
  <c r="K4789" i="3"/>
  <c r="K4790" i="3"/>
  <c r="K4791" i="3"/>
  <c r="K4792" i="3"/>
  <c r="K4793" i="3"/>
  <c r="K4794" i="3"/>
  <c r="K4795" i="3"/>
  <c r="K4796" i="3"/>
  <c r="K4797" i="3"/>
  <c r="K4798" i="3"/>
  <c r="K4799" i="3"/>
  <c r="K4800" i="3"/>
  <c r="K4801" i="3"/>
  <c r="K4802" i="3"/>
  <c r="K4803" i="3"/>
  <c r="K4804" i="3"/>
  <c r="K4805" i="3"/>
  <c r="K4806" i="3"/>
  <c r="K4807" i="3"/>
  <c r="K4808" i="3"/>
  <c r="K4809" i="3"/>
  <c r="K4810" i="3"/>
  <c r="K4811" i="3"/>
  <c r="K4812" i="3"/>
  <c r="K4813" i="3"/>
  <c r="K4814" i="3"/>
  <c r="K4815" i="3"/>
  <c r="K4816" i="3"/>
  <c r="K4817" i="3"/>
  <c r="K4818" i="3"/>
  <c r="K4819" i="3"/>
  <c r="K4820" i="3"/>
  <c r="K4821" i="3"/>
  <c r="K4822" i="3"/>
  <c r="K4823" i="3"/>
  <c r="K4824" i="3"/>
  <c r="K4825" i="3"/>
  <c r="K4826" i="3"/>
  <c r="K4827" i="3"/>
  <c r="K4828" i="3"/>
  <c r="K4829" i="3"/>
  <c r="K4830" i="3"/>
  <c r="K4831" i="3"/>
  <c r="K4832" i="3"/>
  <c r="K4833" i="3"/>
  <c r="K4834" i="3"/>
  <c r="K4835" i="3"/>
  <c r="K4836" i="3"/>
  <c r="K4837" i="3"/>
  <c r="K4838" i="3"/>
  <c r="K4839" i="3"/>
  <c r="K4840" i="3"/>
  <c r="K4841" i="3"/>
  <c r="K4842" i="3"/>
  <c r="K4843" i="3"/>
  <c r="K4844" i="3"/>
  <c r="K4845" i="3"/>
  <c r="K4846" i="3"/>
  <c r="K4847" i="3"/>
  <c r="K4848" i="3"/>
  <c r="K4849" i="3"/>
  <c r="K4850" i="3"/>
  <c r="K4851" i="3"/>
  <c r="K4852" i="3"/>
  <c r="K4853" i="3"/>
  <c r="K4854" i="3"/>
  <c r="K4855" i="3"/>
  <c r="K4856" i="3"/>
  <c r="K4857" i="3"/>
  <c r="K4858" i="3"/>
  <c r="K4859" i="3"/>
  <c r="K4860" i="3"/>
  <c r="K4861" i="3"/>
  <c r="K4862" i="3"/>
  <c r="K4863" i="3"/>
  <c r="K4864" i="3"/>
  <c r="K4865" i="3"/>
  <c r="K4866" i="3"/>
  <c r="K4867" i="3"/>
  <c r="K4868" i="3"/>
  <c r="K4869" i="3"/>
  <c r="K4870" i="3"/>
  <c r="K4871" i="3"/>
  <c r="K4872" i="3"/>
  <c r="K4873" i="3"/>
  <c r="K4874" i="3"/>
  <c r="K4875" i="3"/>
  <c r="K4876" i="3"/>
  <c r="K4877" i="3"/>
  <c r="K4878" i="3"/>
  <c r="K4879" i="3"/>
  <c r="K4880" i="3"/>
  <c r="K4881" i="3"/>
  <c r="K4882" i="3"/>
  <c r="K4883" i="3"/>
  <c r="K4884" i="3"/>
  <c r="K4885" i="3"/>
  <c r="K4886" i="3"/>
  <c r="K4887" i="3"/>
  <c r="K4888" i="3"/>
  <c r="K4889" i="3"/>
  <c r="K4890" i="3"/>
  <c r="K4891" i="3"/>
  <c r="K4892" i="3"/>
  <c r="K4893" i="3"/>
  <c r="K4894" i="3"/>
  <c r="K4895" i="3"/>
  <c r="K4896" i="3"/>
  <c r="K4897" i="3"/>
  <c r="K4898" i="3"/>
  <c r="K4899" i="3"/>
  <c r="K4900" i="3"/>
  <c r="K4901" i="3"/>
  <c r="K4902" i="3"/>
  <c r="K4903" i="3"/>
  <c r="K4904" i="3"/>
  <c r="K4905" i="3"/>
  <c r="K4906" i="3"/>
  <c r="K4907" i="3"/>
  <c r="K4908" i="3"/>
  <c r="K4909" i="3"/>
  <c r="K4910" i="3"/>
  <c r="K4911" i="3"/>
  <c r="K4912" i="3"/>
  <c r="K4913" i="3"/>
  <c r="K4914" i="3"/>
  <c r="K4915" i="3"/>
  <c r="K4916" i="3"/>
  <c r="K4917" i="3"/>
  <c r="K4918" i="3"/>
  <c r="K4919" i="3"/>
  <c r="K4920" i="3"/>
  <c r="K4921" i="3"/>
  <c r="K4922" i="3"/>
  <c r="K4923" i="3"/>
  <c r="K4924" i="3"/>
  <c r="K4925" i="3"/>
  <c r="K4926" i="3"/>
  <c r="K4927" i="3"/>
  <c r="K4928" i="3"/>
  <c r="K4929" i="3"/>
  <c r="K4930" i="3"/>
  <c r="K4931" i="3"/>
  <c r="K4932" i="3"/>
  <c r="K4933" i="3"/>
  <c r="K4934" i="3"/>
  <c r="K4935" i="3"/>
  <c r="K4936" i="3"/>
  <c r="K4937" i="3"/>
  <c r="K4938" i="3"/>
  <c r="K4939" i="3"/>
  <c r="K4940" i="3"/>
  <c r="K4941" i="3"/>
  <c r="K4942" i="3"/>
  <c r="K4943" i="3"/>
  <c r="K4944" i="3"/>
  <c r="K4945" i="3"/>
  <c r="K4946" i="3"/>
  <c r="K4947" i="3"/>
  <c r="K4948" i="3"/>
  <c r="K4949" i="3"/>
  <c r="K4950" i="3"/>
  <c r="K4951" i="3"/>
  <c r="K4952" i="3"/>
  <c r="K4953" i="3"/>
  <c r="K4954" i="3"/>
  <c r="K4955" i="3"/>
  <c r="K4956" i="3"/>
  <c r="K4957" i="3"/>
  <c r="K4958" i="3"/>
  <c r="K4959" i="3"/>
  <c r="K4960" i="3"/>
  <c r="K4961" i="3"/>
  <c r="K4962" i="3"/>
  <c r="K4963" i="3"/>
  <c r="K4964" i="3"/>
  <c r="K4965" i="3"/>
  <c r="K4966" i="3"/>
  <c r="K4967" i="3"/>
  <c r="K4968" i="3"/>
  <c r="K4969" i="3"/>
  <c r="K4970" i="3"/>
  <c r="K4971" i="3"/>
  <c r="K4972" i="3"/>
  <c r="K4973" i="3"/>
  <c r="K4974" i="3"/>
  <c r="K4975" i="3"/>
  <c r="K4976" i="3"/>
  <c r="K4977" i="3"/>
  <c r="K4978" i="3"/>
  <c r="K4979" i="3"/>
  <c r="K4980" i="3"/>
  <c r="K4981" i="3"/>
  <c r="K4982" i="3"/>
  <c r="K4983" i="3"/>
  <c r="K4984" i="3"/>
  <c r="K4985" i="3"/>
  <c r="K4986" i="3"/>
  <c r="K4987" i="3"/>
  <c r="K4988" i="3"/>
  <c r="K4989" i="3"/>
  <c r="K4990" i="3"/>
  <c r="K4991" i="3"/>
  <c r="K4992" i="3"/>
  <c r="K4993" i="3"/>
  <c r="K4994" i="3"/>
  <c r="K4995" i="3"/>
  <c r="K4996" i="3"/>
  <c r="K4997" i="3"/>
  <c r="K4998" i="3"/>
  <c r="K4999" i="3"/>
  <c r="K5000" i="3"/>
  <c r="K5001" i="3"/>
  <c r="K5002" i="3"/>
  <c r="K5003" i="3"/>
  <c r="K5004" i="3"/>
  <c r="K5005" i="3"/>
  <c r="K5006" i="3"/>
  <c r="K5007" i="3"/>
  <c r="K5008" i="3"/>
  <c r="K5009" i="3"/>
  <c r="K5010" i="3"/>
  <c r="K5011" i="3"/>
  <c r="K5012" i="3"/>
  <c r="K5013" i="3"/>
  <c r="K5014" i="3"/>
  <c r="K5015" i="3"/>
  <c r="K5016" i="3"/>
  <c r="K5017" i="3"/>
  <c r="K5018" i="3"/>
  <c r="K5019" i="3"/>
  <c r="K5020" i="3"/>
  <c r="K5021" i="3"/>
  <c r="K5022" i="3"/>
  <c r="K5023" i="3"/>
  <c r="K5024" i="3"/>
  <c r="K5025" i="3"/>
  <c r="K5026" i="3"/>
  <c r="K5027" i="3"/>
  <c r="K5028" i="3"/>
  <c r="K5029" i="3"/>
  <c r="K5030" i="3"/>
  <c r="K5031" i="3"/>
  <c r="K5032" i="3"/>
  <c r="K5033" i="3"/>
  <c r="K5034" i="3"/>
  <c r="K5035" i="3"/>
  <c r="K5036" i="3"/>
  <c r="K5037" i="3"/>
  <c r="K5038" i="3"/>
  <c r="K5039" i="3"/>
  <c r="K5040" i="3"/>
  <c r="K5041" i="3"/>
  <c r="K5042" i="3"/>
  <c r="K5043" i="3"/>
  <c r="K5044" i="3"/>
  <c r="K5045" i="3"/>
  <c r="K5046" i="3"/>
  <c r="K5047" i="3"/>
  <c r="K5048" i="3"/>
  <c r="K5049" i="3"/>
  <c r="K5050" i="3"/>
  <c r="K5051" i="3"/>
  <c r="K5052" i="3"/>
  <c r="K5053" i="3"/>
  <c r="K5054" i="3"/>
  <c r="K5055" i="3"/>
  <c r="K5056" i="3"/>
  <c r="K5057" i="3"/>
  <c r="K5058" i="3"/>
  <c r="K5059" i="3"/>
  <c r="K5060" i="3"/>
  <c r="K5061" i="3"/>
  <c r="K5062" i="3"/>
  <c r="K5063" i="3"/>
  <c r="K5064" i="3"/>
  <c r="K5065" i="3"/>
  <c r="K5066" i="3"/>
  <c r="K5067" i="3"/>
  <c r="K5068" i="3"/>
  <c r="K5069" i="3"/>
  <c r="K5070" i="3"/>
  <c r="K5071" i="3"/>
  <c r="K5072" i="3"/>
  <c r="K5073" i="3"/>
  <c r="K5074" i="3"/>
  <c r="K5075" i="3"/>
  <c r="K5076" i="3"/>
  <c r="K5077" i="3"/>
  <c r="K5078" i="3"/>
  <c r="K5079" i="3"/>
  <c r="K5080" i="3"/>
  <c r="K5081" i="3"/>
  <c r="K5082" i="3"/>
  <c r="K5083" i="3"/>
  <c r="K5084" i="3"/>
  <c r="K5085" i="3"/>
  <c r="K5086" i="3"/>
  <c r="K5087" i="3"/>
  <c r="K5088" i="3"/>
  <c r="K5089" i="3"/>
  <c r="K5090" i="3"/>
  <c r="K5091" i="3"/>
  <c r="K5092" i="3"/>
  <c r="K5093" i="3"/>
  <c r="K5094" i="3"/>
  <c r="K5095" i="3"/>
  <c r="K5096" i="3"/>
  <c r="K5097" i="3"/>
  <c r="K5098" i="3"/>
  <c r="K5099" i="3"/>
  <c r="K5100" i="3"/>
  <c r="K5101" i="3"/>
  <c r="K5102" i="3"/>
  <c r="K5103" i="3"/>
  <c r="K5104" i="3"/>
  <c r="K5105" i="3"/>
  <c r="K5106" i="3"/>
  <c r="K5107" i="3"/>
  <c r="K5108" i="3"/>
  <c r="K5109" i="3"/>
  <c r="K5110" i="3"/>
  <c r="K5111" i="3"/>
  <c r="K5112" i="3"/>
  <c r="K5113" i="3"/>
  <c r="K5114" i="3"/>
  <c r="K5115" i="3"/>
  <c r="K5116" i="3"/>
  <c r="K5117" i="3"/>
  <c r="K5118" i="3"/>
  <c r="K5119" i="3"/>
  <c r="K5120" i="3"/>
  <c r="K5121" i="3"/>
  <c r="K5122" i="3"/>
  <c r="K5123" i="3"/>
  <c r="K5124" i="3"/>
  <c r="K5125" i="3"/>
  <c r="K5126" i="3"/>
  <c r="K5127" i="3"/>
  <c r="K5128" i="3"/>
  <c r="K5129" i="3"/>
  <c r="K5130" i="3"/>
  <c r="K5131" i="3"/>
  <c r="K5132" i="3"/>
  <c r="K5133" i="3"/>
  <c r="K5134" i="3"/>
  <c r="K5135" i="3"/>
  <c r="K5136" i="3"/>
  <c r="K5137" i="3"/>
  <c r="K5138" i="3"/>
  <c r="K5139" i="3"/>
  <c r="K5140" i="3"/>
  <c r="K5141" i="3"/>
  <c r="K5142" i="3"/>
  <c r="K5143" i="3"/>
  <c r="K5144" i="3"/>
  <c r="K5145" i="3"/>
  <c r="K5146" i="3"/>
  <c r="K5147" i="3"/>
  <c r="K5148" i="3"/>
  <c r="K5149" i="3"/>
  <c r="K5150" i="3"/>
  <c r="K5151" i="3"/>
  <c r="K5152" i="3"/>
  <c r="K5153" i="3"/>
  <c r="K5154" i="3"/>
  <c r="K5155" i="3"/>
  <c r="K5156" i="3"/>
  <c r="K5157" i="3"/>
  <c r="K5158" i="3"/>
  <c r="K5159" i="3"/>
  <c r="K5160" i="3"/>
  <c r="K5161" i="3"/>
  <c r="K5162" i="3"/>
  <c r="K5163" i="3"/>
  <c r="K5164" i="3"/>
  <c r="K5165" i="3"/>
  <c r="K5166" i="3"/>
  <c r="K5167" i="3"/>
  <c r="K5168" i="3"/>
  <c r="K5169" i="3"/>
  <c r="K5170" i="3"/>
  <c r="K5171" i="3"/>
  <c r="K5172" i="3"/>
  <c r="K5173" i="3"/>
  <c r="K5174" i="3"/>
  <c r="K5175" i="3"/>
  <c r="K5176" i="3"/>
  <c r="K5177" i="3"/>
  <c r="K5178" i="3"/>
  <c r="K5179" i="3"/>
  <c r="K5180" i="3"/>
  <c r="K5181" i="3"/>
  <c r="K5182" i="3"/>
  <c r="K5183" i="3"/>
  <c r="K5184" i="3"/>
  <c r="K5185" i="3"/>
  <c r="K5186" i="3"/>
  <c r="K5187" i="3"/>
  <c r="K5188" i="3"/>
  <c r="K5189" i="3"/>
  <c r="K5190" i="3"/>
  <c r="K5191" i="3"/>
  <c r="K5192" i="3"/>
  <c r="K5193" i="3"/>
  <c r="K5194" i="3"/>
  <c r="K5195" i="3"/>
  <c r="K5196" i="3"/>
  <c r="K5197" i="3"/>
  <c r="K5198" i="3"/>
  <c r="K5199" i="3"/>
  <c r="K5200" i="3"/>
  <c r="K5201" i="3"/>
  <c r="K5202" i="3"/>
  <c r="K5203" i="3"/>
  <c r="K5204" i="3"/>
  <c r="K5205" i="3"/>
  <c r="K5206" i="3"/>
  <c r="K5207" i="3"/>
  <c r="K5208" i="3"/>
  <c r="K5209" i="3"/>
  <c r="K5210" i="3"/>
  <c r="K5211" i="3"/>
  <c r="K5212" i="3"/>
  <c r="K5213" i="3"/>
  <c r="K5214" i="3"/>
  <c r="K5215" i="3"/>
  <c r="K5216" i="3"/>
  <c r="K5217" i="3"/>
  <c r="K5218" i="3"/>
  <c r="K5219" i="3"/>
  <c r="K5220" i="3"/>
  <c r="K5221" i="3"/>
  <c r="K5222" i="3"/>
  <c r="K5223" i="3"/>
  <c r="K5224" i="3"/>
  <c r="K5225" i="3"/>
  <c r="K5226" i="3"/>
  <c r="K5227" i="3"/>
  <c r="K5228" i="3"/>
  <c r="K5229" i="3"/>
  <c r="K5230" i="3"/>
  <c r="K5231" i="3"/>
  <c r="K5232" i="3"/>
  <c r="K5233" i="3"/>
  <c r="K5234" i="3"/>
  <c r="K5235" i="3"/>
  <c r="K5236" i="3"/>
  <c r="K5237" i="3"/>
  <c r="K5238" i="3"/>
  <c r="K5239" i="3"/>
  <c r="K5240" i="3"/>
  <c r="K5241" i="3"/>
  <c r="K5242" i="3"/>
  <c r="K5243" i="3"/>
  <c r="K5244" i="3"/>
  <c r="K5245" i="3"/>
  <c r="K5246" i="3"/>
  <c r="K5247" i="3"/>
  <c r="K5248" i="3"/>
  <c r="K5249" i="3"/>
  <c r="K5250" i="3"/>
  <c r="K5251" i="3"/>
  <c r="K5252" i="3"/>
  <c r="K5253" i="3"/>
  <c r="K5254" i="3"/>
  <c r="K5255" i="3"/>
  <c r="K5256" i="3"/>
  <c r="K5257" i="3"/>
  <c r="K5258" i="3"/>
  <c r="K5259" i="3"/>
  <c r="K5260" i="3"/>
  <c r="K5261" i="3"/>
  <c r="K5262" i="3"/>
  <c r="K5263" i="3"/>
  <c r="K5264" i="3"/>
  <c r="K5265" i="3"/>
  <c r="K5266" i="3"/>
  <c r="K5267" i="3"/>
  <c r="K5268" i="3"/>
  <c r="K5269" i="3"/>
  <c r="K5270" i="3"/>
  <c r="K5271" i="3"/>
  <c r="K5272" i="3"/>
  <c r="K5273" i="3"/>
  <c r="K5274" i="3"/>
  <c r="K5275" i="3"/>
  <c r="K5276" i="3"/>
  <c r="K5277" i="3"/>
  <c r="K5278" i="3"/>
  <c r="K5279" i="3"/>
  <c r="K5280" i="3"/>
  <c r="K5281" i="3"/>
  <c r="K5282" i="3"/>
  <c r="K5283" i="3"/>
  <c r="K5284" i="3"/>
  <c r="K5285" i="3"/>
  <c r="K5286" i="3"/>
  <c r="K5287" i="3"/>
  <c r="K5288" i="3"/>
  <c r="K5289" i="3"/>
  <c r="K5290" i="3"/>
  <c r="K5291" i="3"/>
  <c r="K5292" i="3"/>
  <c r="K5293" i="3"/>
  <c r="K5294" i="3"/>
  <c r="K5295" i="3"/>
  <c r="K5296" i="3"/>
  <c r="K5297" i="3"/>
  <c r="K5298" i="3"/>
  <c r="K5299" i="3"/>
  <c r="K5300" i="3"/>
  <c r="K5301" i="3"/>
  <c r="K5302" i="3"/>
  <c r="K5303" i="3"/>
  <c r="K5304" i="3"/>
  <c r="K5305" i="3"/>
  <c r="K5306" i="3"/>
  <c r="K5307" i="3"/>
  <c r="K5308" i="3"/>
  <c r="K5309" i="3"/>
  <c r="K5310" i="3"/>
  <c r="K5311" i="3"/>
  <c r="K5312" i="3"/>
  <c r="K5313" i="3"/>
  <c r="K5314" i="3"/>
  <c r="K5315" i="3"/>
  <c r="K5316" i="3"/>
  <c r="K5317" i="3"/>
  <c r="K5318" i="3"/>
  <c r="K5319" i="3"/>
  <c r="K5320" i="3"/>
  <c r="K5321" i="3"/>
  <c r="K5322" i="3"/>
  <c r="K5323" i="3"/>
  <c r="K5324" i="3"/>
  <c r="K5325" i="3"/>
  <c r="K5326" i="3"/>
  <c r="K5327" i="3"/>
  <c r="K5328" i="3"/>
  <c r="K5329" i="3"/>
  <c r="K5330" i="3"/>
  <c r="K5331" i="3"/>
  <c r="K5332" i="3"/>
  <c r="K5333" i="3"/>
  <c r="K5334" i="3"/>
  <c r="K5335" i="3"/>
  <c r="K5336" i="3"/>
  <c r="K5337" i="3"/>
  <c r="K5338" i="3"/>
  <c r="K5339" i="3"/>
  <c r="K5340" i="3"/>
  <c r="K5341" i="3"/>
  <c r="K5342" i="3"/>
  <c r="K5343" i="3"/>
  <c r="K5344" i="3"/>
  <c r="K5345" i="3"/>
  <c r="K5346" i="3"/>
  <c r="K5347" i="3"/>
  <c r="K5348" i="3"/>
  <c r="K5349" i="3"/>
  <c r="K5350" i="3"/>
  <c r="K5351" i="3"/>
  <c r="K5352" i="3"/>
  <c r="K5353" i="3"/>
  <c r="K5354" i="3"/>
  <c r="K5355" i="3"/>
  <c r="K5356" i="3"/>
  <c r="K5357" i="3"/>
  <c r="K5358" i="3"/>
  <c r="K5359" i="3"/>
  <c r="K5360" i="3"/>
  <c r="K5361" i="3"/>
  <c r="K5362" i="3"/>
  <c r="K5363" i="3"/>
  <c r="K5364" i="3"/>
  <c r="K5365" i="3"/>
  <c r="K5366" i="3"/>
  <c r="K5367" i="3"/>
  <c r="K5368" i="3"/>
  <c r="K5369" i="3"/>
  <c r="K5370" i="3"/>
  <c r="K5371" i="3"/>
  <c r="K5372" i="3"/>
  <c r="K5373" i="3"/>
  <c r="K5374" i="3"/>
  <c r="K5375" i="3"/>
  <c r="K5376" i="3"/>
  <c r="K5377" i="3"/>
  <c r="K5378" i="3"/>
  <c r="K5379" i="3"/>
  <c r="K5380" i="3"/>
  <c r="K5381" i="3"/>
  <c r="K5382" i="3"/>
  <c r="K5383" i="3"/>
  <c r="K5384" i="3"/>
  <c r="K5385" i="3"/>
  <c r="K5386" i="3"/>
  <c r="K5387" i="3"/>
  <c r="K5388" i="3"/>
  <c r="K5389" i="3"/>
  <c r="K5390" i="3"/>
  <c r="K5391" i="3"/>
  <c r="K5392" i="3"/>
  <c r="K5393" i="3"/>
  <c r="K5394" i="3"/>
  <c r="K5395" i="3"/>
  <c r="K5396" i="3"/>
  <c r="K5397" i="3"/>
  <c r="K5398" i="3"/>
  <c r="K5399" i="3"/>
  <c r="K5400" i="3"/>
  <c r="K5401" i="3"/>
  <c r="K5402" i="3"/>
  <c r="K5403" i="3"/>
  <c r="K5404" i="3"/>
  <c r="K5405" i="3"/>
  <c r="K5406" i="3"/>
  <c r="K5407" i="3"/>
  <c r="K5408" i="3"/>
  <c r="K5409" i="3"/>
  <c r="K5410" i="3"/>
  <c r="K5411" i="3"/>
  <c r="K5412" i="3"/>
  <c r="K5413" i="3"/>
  <c r="K5414" i="3"/>
  <c r="K5415" i="3"/>
  <c r="K5416" i="3"/>
  <c r="K5417" i="3"/>
  <c r="K5418" i="3"/>
  <c r="K5419" i="3"/>
  <c r="K5420" i="3"/>
  <c r="K5421" i="3"/>
  <c r="K5422" i="3"/>
  <c r="K5423" i="3"/>
  <c r="K5424" i="3"/>
  <c r="K5425" i="3"/>
  <c r="K5426" i="3"/>
  <c r="K5427" i="3"/>
  <c r="K5428" i="3"/>
  <c r="K5429" i="3"/>
  <c r="K5430" i="3"/>
  <c r="K5431" i="3"/>
  <c r="K5432" i="3"/>
  <c r="K5433" i="3"/>
  <c r="K5434" i="3"/>
  <c r="K5435" i="3"/>
  <c r="K5436" i="3"/>
  <c r="K5437" i="3"/>
  <c r="K5438" i="3"/>
  <c r="K5439" i="3"/>
  <c r="K5440" i="3"/>
  <c r="K5441" i="3"/>
  <c r="K5442" i="3"/>
  <c r="K5443" i="3"/>
  <c r="K5444" i="3"/>
  <c r="K5445" i="3"/>
  <c r="K5446" i="3"/>
  <c r="K5447" i="3"/>
  <c r="K5448" i="3"/>
  <c r="K5449" i="3"/>
  <c r="K5450" i="3"/>
  <c r="K5451" i="3"/>
  <c r="K5452" i="3"/>
  <c r="K5453" i="3"/>
  <c r="K5454" i="3"/>
  <c r="K5455" i="3"/>
  <c r="K5456" i="3"/>
  <c r="K5457" i="3"/>
  <c r="K5458" i="3"/>
  <c r="K5459" i="3"/>
  <c r="K5460" i="3"/>
  <c r="K5461" i="3"/>
  <c r="K5462" i="3"/>
  <c r="K5463" i="3"/>
  <c r="K5464" i="3"/>
  <c r="K5465" i="3"/>
  <c r="K5466" i="3"/>
  <c r="K5467" i="3"/>
  <c r="K5468" i="3"/>
  <c r="K5469" i="3"/>
  <c r="K5470" i="3"/>
  <c r="K5471" i="3"/>
  <c r="K5472" i="3"/>
  <c r="K5473" i="3"/>
  <c r="K5474" i="3"/>
  <c r="K5475" i="3"/>
  <c r="K5476" i="3"/>
  <c r="K5477" i="3"/>
  <c r="K5478" i="3"/>
  <c r="K5479" i="3"/>
  <c r="K5480" i="3"/>
  <c r="K5481" i="3"/>
  <c r="K5482" i="3"/>
  <c r="K5483" i="3"/>
  <c r="K5484" i="3"/>
  <c r="K5485" i="3"/>
  <c r="K5486" i="3"/>
  <c r="K5487" i="3"/>
  <c r="K5488" i="3"/>
  <c r="K5489" i="3"/>
  <c r="K5490" i="3"/>
  <c r="K5491" i="3"/>
  <c r="K5492" i="3"/>
  <c r="K5493" i="3"/>
  <c r="K5494" i="3"/>
  <c r="K5495" i="3"/>
  <c r="K5496" i="3"/>
  <c r="K5497" i="3"/>
  <c r="K5498" i="3"/>
  <c r="K5499" i="3"/>
  <c r="K5500" i="3"/>
  <c r="K5501" i="3"/>
  <c r="K5502" i="3"/>
  <c r="K5503" i="3"/>
  <c r="K5504" i="3"/>
  <c r="K5505" i="3"/>
  <c r="K5506" i="3"/>
  <c r="K5507" i="3"/>
  <c r="K5508" i="3"/>
  <c r="K5509" i="3"/>
  <c r="K5510" i="3"/>
  <c r="K5511" i="3"/>
  <c r="K5512" i="3"/>
  <c r="K5513" i="3"/>
  <c r="K5514" i="3"/>
  <c r="K5515" i="3"/>
  <c r="K5516" i="3"/>
  <c r="K5517" i="3"/>
  <c r="K5518" i="3"/>
  <c r="K5519" i="3"/>
  <c r="K5520" i="3"/>
  <c r="K5521" i="3"/>
  <c r="K5522" i="3"/>
  <c r="K5523" i="3"/>
  <c r="K5524" i="3"/>
  <c r="K5525" i="3"/>
  <c r="K5526" i="3"/>
  <c r="K5527" i="3"/>
  <c r="K5528" i="3"/>
  <c r="K5529" i="3"/>
  <c r="K5530" i="3"/>
  <c r="K5531" i="3"/>
  <c r="K5532" i="3"/>
  <c r="K5533" i="3"/>
  <c r="K5534" i="3"/>
  <c r="K5535" i="3"/>
  <c r="K5536" i="3"/>
  <c r="K5537" i="3"/>
  <c r="K5538" i="3"/>
  <c r="K5539" i="3"/>
  <c r="K5540" i="3"/>
  <c r="K5541" i="3"/>
  <c r="K5542" i="3"/>
  <c r="K5543" i="3"/>
  <c r="K5544" i="3"/>
  <c r="K5545" i="3"/>
  <c r="K5546" i="3"/>
  <c r="K5547" i="3"/>
  <c r="K5548" i="3"/>
  <c r="K5549" i="3"/>
  <c r="K5550" i="3"/>
  <c r="K5551" i="3"/>
  <c r="K5552" i="3"/>
  <c r="K5553" i="3"/>
  <c r="K5554" i="3"/>
  <c r="K5555" i="3"/>
  <c r="K5556" i="3"/>
  <c r="K5557" i="3"/>
  <c r="K5558" i="3"/>
  <c r="K5559" i="3"/>
  <c r="K5560" i="3"/>
  <c r="K5561" i="3"/>
  <c r="K5562" i="3"/>
  <c r="K5563" i="3"/>
  <c r="K5564" i="3"/>
  <c r="K5565" i="3"/>
  <c r="K5566" i="3"/>
  <c r="K5567" i="3"/>
  <c r="K5568" i="3"/>
  <c r="K5569" i="3"/>
  <c r="K5570" i="3"/>
  <c r="K5571" i="3"/>
  <c r="K5572" i="3"/>
  <c r="K5573" i="3"/>
  <c r="K5574" i="3"/>
  <c r="K5575" i="3"/>
  <c r="K5576" i="3"/>
  <c r="K5577" i="3"/>
  <c r="K5578" i="3"/>
  <c r="K5579" i="3"/>
  <c r="K5580" i="3"/>
  <c r="K5581" i="3"/>
  <c r="K5582" i="3"/>
  <c r="K5583" i="3"/>
  <c r="K5584" i="3"/>
  <c r="K5585" i="3"/>
  <c r="K5586" i="3"/>
  <c r="K5587" i="3"/>
  <c r="K5588" i="3"/>
  <c r="K5589" i="3"/>
  <c r="K5590" i="3"/>
  <c r="K5591" i="3"/>
  <c r="K5592" i="3"/>
  <c r="K5593" i="3"/>
  <c r="K5594" i="3"/>
  <c r="K5595" i="3"/>
  <c r="K5596" i="3"/>
  <c r="K5597" i="3"/>
  <c r="K5598" i="3"/>
  <c r="K5599" i="3"/>
  <c r="K5600" i="3"/>
  <c r="K5601" i="3"/>
  <c r="K5602" i="3"/>
  <c r="K5603" i="3"/>
  <c r="K5604" i="3"/>
  <c r="K5605" i="3"/>
  <c r="K5606" i="3"/>
  <c r="K5607" i="3"/>
  <c r="K5608" i="3"/>
  <c r="K5609" i="3"/>
  <c r="K5610" i="3"/>
  <c r="K5611" i="3"/>
  <c r="K5612" i="3"/>
  <c r="K5613" i="3"/>
  <c r="K5614" i="3"/>
  <c r="K5615" i="3"/>
  <c r="K5616" i="3"/>
  <c r="K5617" i="3"/>
  <c r="K5618" i="3"/>
  <c r="K5619" i="3"/>
  <c r="K5620" i="3"/>
  <c r="K5621" i="3"/>
  <c r="K5622" i="3"/>
  <c r="K5623" i="3"/>
  <c r="K5624" i="3"/>
  <c r="K5625" i="3"/>
  <c r="K5626" i="3"/>
  <c r="K5627" i="3"/>
  <c r="K5628" i="3"/>
  <c r="K5629" i="3"/>
  <c r="K5630" i="3"/>
  <c r="K5631" i="3"/>
  <c r="K5632" i="3"/>
  <c r="K5633" i="3"/>
  <c r="K5634" i="3"/>
  <c r="K5635" i="3"/>
  <c r="K5636" i="3"/>
  <c r="K5637" i="3"/>
  <c r="K5638" i="3"/>
  <c r="K5639" i="3"/>
  <c r="K5640" i="3"/>
  <c r="K5641" i="3"/>
  <c r="K5642" i="3"/>
  <c r="K5643" i="3"/>
  <c r="K5644" i="3"/>
  <c r="K5645" i="3"/>
  <c r="K5646" i="3"/>
  <c r="K5647" i="3"/>
  <c r="K5648" i="3"/>
  <c r="K5649" i="3"/>
  <c r="K5650" i="3"/>
  <c r="K5651" i="3"/>
  <c r="K5652" i="3"/>
  <c r="K5653" i="3"/>
  <c r="K5654" i="3"/>
  <c r="K5655" i="3"/>
  <c r="K5656" i="3"/>
  <c r="K5657" i="3"/>
  <c r="K5658" i="3"/>
  <c r="K5659" i="3"/>
  <c r="K5660" i="3"/>
  <c r="K5661" i="3"/>
  <c r="K5662" i="3"/>
  <c r="K5663" i="3"/>
  <c r="K5664" i="3"/>
  <c r="K5665" i="3"/>
  <c r="K5666" i="3"/>
  <c r="K5667" i="3"/>
  <c r="K5668" i="3"/>
  <c r="K5669" i="3"/>
  <c r="K5670" i="3"/>
  <c r="K5671" i="3"/>
  <c r="K5672" i="3"/>
  <c r="K5673" i="3"/>
  <c r="K5674" i="3"/>
  <c r="K5675" i="3"/>
  <c r="K5676" i="3"/>
  <c r="K5677" i="3"/>
  <c r="K5678" i="3"/>
  <c r="K5679" i="3"/>
  <c r="K5680" i="3"/>
  <c r="K5681" i="3"/>
  <c r="K5682" i="3"/>
  <c r="K5683" i="3"/>
  <c r="K5684" i="3"/>
  <c r="K5685" i="3"/>
  <c r="K5686" i="3"/>
  <c r="K5687" i="3"/>
  <c r="K5688" i="3"/>
  <c r="K5689" i="3"/>
  <c r="K5690" i="3"/>
  <c r="K5691" i="3"/>
  <c r="K5692" i="3"/>
  <c r="K5693" i="3"/>
  <c r="K5694" i="3"/>
  <c r="K5695" i="3"/>
  <c r="K5696" i="3"/>
  <c r="K5697" i="3"/>
  <c r="K5698" i="3"/>
  <c r="K5699" i="3"/>
  <c r="K5700" i="3"/>
  <c r="K5701" i="3"/>
  <c r="K5702" i="3"/>
  <c r="K5703" i="3"/>
  <c r="K5704" i="3"/>
  <c r="K5705" i="3"/>
  <c r="K5706" i="3"/>
  <c r="K5707" i="3"/>
  <c r="K5708" i="3"/>
  <c r="K5709" i="3"/>
  <c r="K5710" i="3"/>
  <c r="K5711" i="3"/>
  <c r="K5712" i="3"/>
  <c r="K5713" i="3"/>
  <c r="K5714" i="3"/>
  <c r="K5715" i="3"/>
  <c r="K5716" i="3"/>
  <c r="K5717" i="3"/>
  <c r="K5718" i="3"/>
  <c r="K5719" i="3"/>
  <c r="K5720" i="3"/>
  <c r="K5721" i="3"/>
  <c r="K5722" i="3"/>
  <c r="K5723" i="3"/>
  <c r="K5724" i="3"/>
  <c r="K5725" i="3"/>
  <c r="K5726" i="3"/>
  <c r="K5727" i="3"/>
  <c r="K5728" i="3"/>
  <c r="K5729" i="3"/>
  <c r="K5730" i="3"/>
  <c r="K5731" i="3"/>
  <c r="K5732" i="3"/>
  <c r="K5733" i="3"/>
  <c r="K5734" i="3"/>
  <c r="K5735" i="3"/>
  <c r="K5736" i="3"/>
  <c r="K5737" i="3"/>
  <c r="K5738" i="3"/>
  <c r="K5739" i="3"/>
  <c r="K5740" i="3"/>
  <c r="K5741" i="3"/>
  <c r="K5742" i="3"/>
  <c r="K5743" i="3"/>
  <c r="K5744" i="3"/>
  <c r="K5745" i="3"/>
  <c r="K5746" i="3"/>
  <c r="K5747" i="3"/>
  <c r="K5748" i="3"/>
  <c r="K5749" i="3"/>
  <c r="K5750" i="3"/>
  <c r="K5751" i="3"/>
  <c r="K5752" i="3"/>
  <c r="K5753" i="3"/>
  <c r="K5754" i="3"/>
  <c r="K5755" i="3"/>
  <c r="K5756" i="3"/>
  <c r="K5757" i="3"/>
  <c r="K5758" i="3"/>
  <c r="K5759" i="3"/>
  <c r="K5760" i="3"/>
  <c r="K5761" i="3"/>
  <c r="K5762" i="3"/>
  <c r="K5763" i="3"/>
  <c r="K5764" i="3"/>
  <c r="K5765" i="3"/>
  <c r="K5766" i="3"/>
  <c r="K5767" i="3"/>
  <c r="K5768" i="3"/>
  <c r="K5769" i="3"/>
  <c r="K5770" i="3"/>
  <c r="K5771" i="3"/>
  <c r="K5772" i="3"/>
  <c r="K5773" i="3"/>
  <c r="K5774" i="3"/>
  <c r="K5775" i="3"/>
  <c r="K5776" i="3"/>
  <c r="K5777" i="3"/>
  <c r="K5778" i="3"/>
  <c r="K5779" i="3"/>
  <c r="K5780" i="3"/>
  <c r="K5781" i="3"/>
  <c r="K5782" i="3"/>
  <c r="K5783" i="3"/>
  <c r="K5784" i="3"/>
  <c r="K5785" i="3"/>
  <c r="K5786" i="3"/>
  <c r="K5787" i="3"/>
  <c r="K5788" i="3"/>
  <c r="K5789" i="3"/>
  <c r="K5790" i="3"/>
  <c r="K5791" i="3"/>
  <c r="K5792" i="3"/>
  <c r="K5793" i="3"/>
  <c r="K5794" i="3"/>
  <c r="K5795" i="3"/>
  <c r="K5796" i="3"/>
  <c r="K5797" i="3"/>
  <c r="K5798" i="3"/>
  <c r="K5799" i="3"/>
  <c r="K5800" i="3"/>
  <c r="K5801" i="3"/>
  <c r="K5802" i="3"/>
  <c r="K5803" i="3"/>
  <c r="K5804" i="3"/>
  <c r="K5805" i="3"/>
  <c r="K5806" i="3"/>
  <c r="K5807" i="3"/>
  <c r="K5808" i="3"/>
  <c r="K5809" i="3"/>
  <c r="K5810" i="3"/>
  <c r="K5811" i="3"/>
  <c r="K5812" i="3"/>
  <c r="K5813" i="3"/>
  <c r="K5814" i="3"/>
  <c r="K5815" i="3"/>
  <c r="K5816" i="3"/>
  <c r="K5817" i="3"/>
  <c r="K5818" i="3"/>
  <c r="K5819" i="3"/>
  <c r="K5820" i="3"/>
  <c r="K5821" i="3"/>
  <c r="K5822" i="3"/>
  <c r="K5823" i="3"/>
  <c r="K5824" i="3"/>
  <c r="K5825" i="3"/>
  <c r="K5826" i="3"/>
  <c r="K5827" i="3"/>
  <c r="K5828" i="3"/>
  <c r="K5829" i="3"/>
  <c r="K5830" i="3"/>
  <c r="K5831" i="3"/>
  <c r="K5832" i="3"/>
  <c r="K5833" i="3"/>
  <c r="K5834" i="3"/>
  <c r="K5835" i="3"/>
  <c r="K5836" i="3"/>
  <c r="K5837" i="3"/>
  <c r="K5838" i="3"/>
  <c r="K5839" i="3"/>
  <c r="K5840" i="3"/>
  <c r="K5841" i="3"/>
  <c r="K5842" i="3"/>
  <c r="K5843" i="3"/>
  <c r="K5844" i="3"/>
  <c r="K5845" i="3"/>
  <c r="K5846" i="3"/>
  <c r="K5847" i="3"/>
  <c r="K5848" i="3"/>
  <c r="K5849" i="3"/>
  <c r="K5850" i="3"/>
  <c r="K5851" i="3"/>
  <c r="K5852" i="3"/>
  <c r="K5853" i="3"/>
  <c r="K5854" i="3"/>
  <c r="K5855" i="3"/>
  <c r="K5856" i="3"/>
  <c r="K5857" i="3"/>
  <c r="K5858" i="3"/>
  <c r="K5859" i="3"/>
  <c r="K5860" i="3"/>
  <c r="K5861" i="3"/>
  <c r="K5862" i="3"/>
  <c r="K5863" i="3"/>
  <c r="K5864" i="3"/>
  <c r="K5865" i="3"/>
  <c r="K5866" i="3"/>
  <c r="K5867" i="3"/>
  <c r="K5868" i="3"/>
  <c r="K5869" i="3"/>
  <c r="K5870" i="3"/>
  <c r="K5871" i="3"/>
  <c r="K5872" i="3"/>
  <c r="K5873" i="3"/>
  <c r="K5874" i="3"/>
  <c r="K5875" i="3"/>
  <c r="K5876" i="3"/>
  <c r="K5877" i="3"/>
  <c r="K5878" i="3"/>
  <c r="K5879" i="3"/>
  <c r="K5880" i="3"/>
  <c r="K5881" i="3"/>
  <c r="K5882" i="3"/>
  <c r="K5883" i="3"/>
  <c r="K5884" i="3"/>
  <c r="K5885" i="3"/>
  <c r="K5886" i="3"/>
  <c r="K5887" i="3"/>
  <c r="K5888" i="3"/>
  <c r="K5889" i="3"/>
  <c r="K5890" i="3"/>
  <c r="K5891" i="3"/>
  <c r="K5892" i="3"/>
  <c r="K5893" i="3"/>
  <c r="K5894" i="3"/>
  <c r="K5895" i="3"/>
  <c r="K5896" i="3"/>
  <c r="K5897" i="3"/>
  <c r="K5898" i="3"/>
  <c r="K5899" i="3"/>
  <c r="K5900" i="3"/>
  <c r="K5901" i="3"/>
  <c r="K5902" i="3"/>
  <c r="K5903" i="3"/>
  <c r="K5904" i="3"/>
  <c r="K5905" i="3"/>
  <c r="K5906" i="3"/>
  <c r="K5907" i="3"/>
  <c r="K5908" i="3"/>
  <c r="K5909" i="3"/>
  <c r="K5910" i="3"/>
  <c r="K5911" i="3"/>
  <c r="K5912" i="3"/>
  <c r="K5913" i="3"/>
  <c r="K5914" i="3"/>
  <c r="K5915" i="3"/>
  <c r="K5916" i="3"/>
  <c r="K5917" i="3"/>
  <c r="K5918" i="3"/>
  <c r="K5919" i="3"/>
  <c r="K5920" i="3"/>
  <c r="K5921" i="3"/>
  <c r="K5922" i="3"/>
  <c r="K5923" i="3"/>
  <c r="K5924" i="3"/>
  <c r="K5925" i="3"/>
  <c r="K5926" i="3"/>
  <c r="K5927" i="3"/>
  <c r="K5928" i="3"/>
  <c r="K5929" i="3"/>
  <c r="K5930" i="3"/>
  <c r="K5931" i="3"/>
  <c r="K5932" i="3"/>
  <c r="K5933" i="3"/>
  <c r="K5934" i="3"/>
  <c r="K5935" i="3"/>
  <c r="K5936" i="3"/>
  <c r="K5937" i="3"/>
  <c r="K5938" i="3"/>
  <c r="K5939" i="3"/>
  <c r="K5940" i="3"/>
  <c r="K5941" i="3"/>
  <c r="K5942" i="3"/>
  <c r="K5943" i="3"/>
  <c r="K5944" i="3"/>
  <c r="K5945" i="3"/>
  <c r="K5946" i="3"/>
  <c r="K5947" i="3"/>
  <c r="K5948" i="3"/>
  <c r="K5949" i="3"/>
  <c r="K5950" i="3"/>
  <c r="K5951" i="3"/>
  <c r="K5952" i="3"/>
  <c r="K5953" i="3"/>
  <c r="K5954" i="3"/>
  <c r="K5955" i="3"/>
  <c r="K5956" i="3"/>
  <c r="K5957" i="3"/>
  <c r="K5958" i="3"/>
  <c r="K5959" i="3"/>
  <c r="K5960" i="3"/>
  <c r="K5961" i="3"/>
  <c r="K5962" i="3"/>
  <c r="K5963" i="3"/>
  <c r="K5964" i="3"/>
  <c r="K5965" i="3"/>
  <c r="K5966" i="3"/>
  <c r="K5967" i="3"/>
  <c r="K5968" i="3"/>
  <c r="K5969" i="3"/>
  <c r="K5970" i="3"/>
  <c r="K5971" i="3"/>
  <c r="K5972" i="3"/>
  <c r="K5973" i="3"/>
  <c r="K5974" i="3"/>
  <c r="K5975" i="3"/>
  <c r="K5976" i="3"/>
  <c r="K5977" i="3"/>
  <c r="K5978" i="3"/>
  <c r="K5979" i="3"/>
  <c r="K5980" i="3"/>
  <c r="K5981" i="3"/>
  <c r="K5982" i="3"/>
  <c r="K5983" i="3"/>
  <c r="K5984" i="3"/>
  <c r="K5985" i="3"/>
  <c r="K5986" i="3"/>
  <c r="K5987" i="3"/>
  <c r="K5988" i="3"/>
  <c r="K5989" i="3"/>
  <c r="K5990" i="3"/>
  <c r="K5991" i="3"/>
  <c r="K5992" i="3"/>
  <c r="K5993" i="3"/>
  <c r="K5994" i="3"/>
  <c r="K5995" i="3"/>
  <c r="K5996" i="3"/>
  <c r="K5997" i="3"/>
  <c r="K5998" i="3"/>
  <c r="K5999" i="3"/>
  <c r="K6000" i="3"/>
  <c r="K6001" i="3"/>
  <c r="K6002" i="3"/>
  <c r="K6003" i="3"/>
  <c r="K6004" i="3"/>
  <c r="K6005" i="3"/>
  <c r="K6006" i="3"/>
  <c r="K6007" i="3"/>
  <c r="K6008" i="3"/>
  <c r="K6009" i="3"/>
  <c r="K6010" i="3"/>
  <c r="K6011" i="3"/>
  <c r="K6012" i="3"/>
  <c r="K6013" i="3"/>
  <c r="K6014" i="3"/>
  <c r="K6015" i="3"/>
  <c r="K6016" i="3"/>
  <c r="K6017" i="3"/>
  <c r="K6018" i="3"/>
  <c r="K6019" i="3"/>
  <c r="K6020" i="3"/>
  <c r="K6021" i="3"/>
  <c r="K6022" i="3"/>
  <c r="K6023" i="3"/>
  <c r="K6024" i="3"/>
  <c r="K6025" i="3"/>
  <c r="K6026" i="3"/>
  <c r="K6027" i="3"/>
  <c r="K6028" i="3"/>
  <c r="K6029" i="3"/>
  <c r="K6030" i="3"/>
  <c r="K6031" i="3"/>
  <c r="K6032" i="3"/>
  <c r="K6033" i="3"/>
  <c r="K6034" i="3"/>
  <c r="K6035" i="3"/>
  <c r="K6036" i="3"/>
  <c r="K6037" i="3"/>
  <c r="K6038" i="3"/>
  <c r="K6039" i="3"/>
  <c r="K6040" i="3"/>
  <c r="K6041" i="3"/>
  <c r="K6042" i="3"/>
  <c r="K6043" i="3"/>
  <c r="K6044" i="3"/>
  <c r="K6045" i="3"/>
  <c r="K6046" i="3"/>
  <c r="K6047" i="3"/>
  <c r="K6048" i="3"/>
  <c r="K6049" i="3"/>
  <c r="K6050" i="3"/>
  <c r="K6051" i="3"/>
  <c r="K6052" i="3"/>
  <c r="K6053" i="3"/>
  <c r="K6054" i="3"/>
  <c r="K6055" i="3"/>
  <c r="K6056" i="3"/>
  <c r="K6057" i="3"/>
  <c r="K6058" i="3"/>
  <c r="K6059" i="3"/>
  <c r="K6060" i="3"/>
  <c r="K6061" i="3"/>
  <c r="K6062" i="3"/>
  <c r="K6063" i="3"/>
  <c r="K6064" i="3"/>
  <c r="K6065" i="3"/>
  <c r="K6066" i="3"/>
  <c r="K6067" i="3"/>
  <c r="K6068" i="3"/>
  <c r="K6069" i="3"/>
  <c r="K6070" i="3"/>
  <c r="K6071" i="3"/>
  <c r="K6072" i="3"/>
  <c r="K6073" i="3"/>
  <c r="K6074" i="3"/>
  <c r="K6075" i="3"/>
  <c r="K6076" i="3"/>
  <c r="K6077" i="3"/>
  <c r="K6078" i="3"/>
  <c r="K6079" i="3"/>
  <c r="K6080" i="3"/>
  <c r="K6081" i="3"/>
  <c r="K6082" i="3"/>
  <c r="K6083" i="3"/>
  <c r="K6084" i="3"/>
  <c r="K6085" i="3"/>
  <c r="K6086" i="3"/>
  <c r="K6087" i="3"/>
  <c r="K6088" i="3"/>
  <c r="K6089" i="3"/>
  <c r="K6090" i="3"/>
  <c r="K6091" i="3"/>
  <c r="K6092" i="3"/>
  <c r="K6093" i="3"/>
  <c r="K6094" i="3"/>
  <c r="K6095" i="3"/>
  <c r="K6096" i="3"/>
  <c r="K6097" i="3"/>
  <c r="K6098" i="3"/>
  <c r="K6099" i="3"/>
  <c r="K6100" i="3"/>
  <c r="K6101" i="3"/>
  <c r="K6102" i="3"/>
  <c r="K6103" i="3"/>
  <c r="K6104" i="3"/>
  <c r="K6105" i="3"/>
  <c r="K6106" i="3"/>
  <c r="K6107" i="3"/>
  <c r="K6108" i="3"/>
  <c r="K6109" i="3"/>
  <c r="K6110" i="3"/>
  <c r="K6111" i="3"/>
  <c r="K6112" i="3"/>
  <c r="K6113" i="3"/>
  <c r="K6114" i="3"/>
  <c r="K6115" i="3"/>
  <c r="K6116" i="3"/>
  <c r="K6117" i="3"/>
  <c r="K6118" i="3"/>
  <c r="K6119" i="3"/>
  <c r="K6120" i="3"/>
  <c r="K6121" i="3"/>
  <c r="K6122" i="3"/>
  <c r="K6123" i="3"/>
  <c r="K6124" i="3"/>
  <c r="K6125" i="3"/>
  <c r="K6126" i="3"/>
  <c r="K6127" i="3"/>
  <c r="K6128" i="3"/>
  <c r="K6129" i="3"/>
  <c r="K6130" i="3"/>
  <c r="K6131" i="3"/>
  <c r="K6132" i="3"/>
  <c r="K6133" i="3"/>
  <c r="K6134" i="3"/>
  <c r="K6135" i="3"/>
  <c r="K6136" i="3"/>
  <c r="K6137" i="3"/>
  <c r="K6138" i="3"/>
  <c r="K6139" i="3"/>
  <c r="K6140" i="3"/>
  <c r="K6141" i="3"/>
  <c r="K6142" i="3"/>
  <c r="K6143" i="3"/>
  <c r="K6144" i="3"/>
  <c r="K6145" i="3"/>
  <c r="K6146" i="3"/>
  <c r="K6147" i="3"/>
  <c r="K6148" i="3"/>
  <c r="K6149" i="3"/>
  <c r="K6150" i="3"/>
  <c r="K6151" i="3"/>
  <c r="K6152" i="3"/>
  <c r="K6153" i="3"/>
  <c r="K6154" i="3"/>
  <c r="K6155" i="3"/>
  <c r="K6156" i="3"/>
  <c r="K6157" i="3"/>
  <c r="K6158" i="3"/>
  <c r="K6159" i="3"/>
  <c r="K6160" i="3"/>
  <c r="K6161" i="3"/>
  <c r="K6162" i="3"/>
  <c r="K6163" i="3"/>
  <c r="K6164" i="3"/>
  <c r="K6165" i="3"/>
  <c r="K6166" i="3"/>
  <c r="K6167" i="3"/>
  <c r="K6168" i="3"/>
  <c r="K6169" i="3"/>
  <c r="K6170" i="3"/>
  <c r="K6171" i="3"/>
  <c r="K6172" i="3"/>
  <c r="K6173" i="3"/>
  <c r="K6174" i="3"/>
  <c r="K6175" i="3"/>
  <c r="K6176" i="3"/>
  <c r="K6177" i="3"/>
  <c r="K6178" i="3"/>
  <c r="K6179" i="3"/>
  <c r="K6180" i="3"/>
  <c r="K6181" i="3"/>
  <c r="K6182" i="3"/>
  <c r="K6183" i="3"/>
  <c r="K6184" i="3"/>
  <c r="K6185" i="3"/>
  <c r="K6186" i="3"/>
  <c r="K6187" i="3"/>
  <c r="K6188" i="3"/>
  <c r="K6189" i="3"/>
  <c r="K6190" i="3"/>
  <c r="K6191" i="3"/>
  <c r="K6192" i="3"/>
  <c r="K6193" i="3"/>
  <c r="K6194" i="3"/>
  <c r="K6195" i="3"/>
  <c r="K6196" i="3"/>
  <c r="K6197" i="3"/>
  <c r="K6198" i="3"/>
  <c r="K6199" i="3"/>
  <c r="K6200" i="3"/>
  <c r="K6201" i="3"/>
  <c r="K6202" i="3"/>
  <c r="K6203" i="3"/>
  <c r="K6204" i="3"/>
  <c r="K6205" i="3"/>
  <c r="K6206" i="3"/>
  <c r="K6207" i="3"/>
  <c r="K6208" i="3"/>
  <c r="K6209" i="3"/>
  <c r="K6210" i="3"/>
  <c r="K6211" i="3"/>
  <c r="K6212" i="3"/>
  <c r="K6213" i="3"/>
  <c r="K6214" i="3"/>
  <c r="K6215" i="3"/>
  <c r="K6216" i="3"/>
  <c r="K6217" i="3"/>
  <c r="K6218" i="3"/>
  <c r="K6219" i="3"/>
  <c r="K6220" i="3"/>
  <c r="K6221" i="3"/>
  <c r="K6222" i="3"/>
  <c r="K6223" i="3"/>
  <c r="K6224" i="3"/>
  <c r="K6225" i="3"/>
  <c r="K6226" i="3"/>
  <c r="K6227" i="3"/>
  <c r="K6228" i="3"/>
  <c r="K6229" i="3"/>
  <c r="K6230" i="3"/>
  <c r="K6231" i="3"/>
  <c r="K6232" i="3"/>
  <c r="K6233" i="3"/>
  <c r="K6234" i="3"/>
  <c r="K6235" i="3"/>
  <c r="K6236" i="3"/>
  <c r="K6237" i="3"/>
  <c r="K6238" i="3"/>
  <c r="K6239" i="3"/>
  <c r="K6240" i="3"/>
  <c r="K6241" i="3"/>
  <c r="K6242" i="3"/>
  <c r="K6243" i="3"/>
  <c r="K6244" i="3"/>
  <c r="K6245" i="3"/>
  <c r="K6246" i="3"/>
  <c r="K6247" i="3"/>
  <c r="K6248" i="3"/>
  <c r="K6249" i="3"/>
  <c r="K6250" i="3"/>
  <c r="K6251" i="3"/>
  <c r="K6252" i="3"/>
  <c r="K6253" i="3"/>
  <c r="K6254" i="3"/>
  <c r="K6255" i="3"/>
  <c r="K6256" i="3"/>
  <c r="K6257" i="3"/>
  <c r="K6258" i="3"/>
  <c r="K6259" i="3"/>
  <c r="K6260" i="3"/>
  <c r="K6261" i="3"/>
  <c r="K6262" i="3"/>
  <c r="K6263" i="3"/>
  <c r="K6264" i="3"/>
  <c r="K6265" i="3"/>
  <c r="K6266" i="3"/>
  <c r="K6267" i="3"/>
  <c r="K6268" i="3"/>
  <c r="K6269" i="3"/>
  <c r="K6270" i="3"/>
  <c r="K6271" i="3"/>
  <c r="K6272" i="3"/>
  <c r="K6273" i="3"/>
  <c r="K6274" i="3"/>
  <c r="K6275" i="3"/>
  <c r="K6276" i="3"/>
  <c r="K6277" i="3"/>
  <c r="K6278" i="3"/>
  <c r="K6279" i="3"/>
  <c r="K6280" i="3"/>
  <c r="K6281" i="3"/>
  <c r="K6282" i="3"/>
  <c r="K6283" i="3"/>
  <c r="K6284" i="3"/>
  <c r="K6285" i="3"/>
  <c r="K6286" i="3"/>
  <c r="K6287" i="3"/>
  <c r="K6288" i="3"/>
  <c r="K6289" i="3"/>
  <c r="K6290" i="3"/>
  <c r="K6291" i="3"/>
  <c r="K6292" i="3"/>
  <c r="K6293" i="3"/>
  <c r="K6294" i="3"/>
  <c r="K6295" i="3"/>
  <c r="K6296" i="3"/>
  <c r="K6297" i="3"/>
  <c r="K6298" i="3"/>
  <c r="K6299" i="3"/>
  <c r="K6300" i="3"/>
  <c r="K6301" i="3"/>
  <c r="K6302" i="3"/>
  <c r="K6303" i="3"/>
  <c r="K6304" i="3"/>
  <c r="K6305" i="3"/>
  <c r="K6306" i="3"/>
  <c r="K6307" i="3"/>
  <c r="K6308" i="3"/>
  <c r="K6309" i="3"/>
  <c r="K6310" i="3"/>
  <c r="K6311" i="3"/>
  <c r="K6312" i="3"/>
  <c r="K6313" i="3"/>
  <c r="K6314" i="3"/>
  <c r="K6315" i="3"/>
  <c r="K6316" i="3"/>
  <c r="K6317" i="3"/>
  <c r="K6318" i="3"/>
  <c r="K6319" i="3"/>
  <c r="K6320" i="3"/>
  <c r="K6321" i="3"/>
  <c r="K6322" i="3"/>
  <c r="K6323" i="3"/>
  <c r="K6324" i="3"/>
  <c r="K6325" i="3"/>
  <c r="K6326" i="3"/>
  <c r="K6327" i="3"/>
  <c r="K6328" i="3"/>
  <c r="K6329" i="3"/>
  <c r="K6330" i="3"/>
  <c r="K6331" i="3"/>
  <c r="K6332" i="3"/>
  <c r="K6333" i="3"/>
  <c r="K6334" i="3"/>
  <c r="K6335" i="3"/>
  <c r="K6336" i="3"/>
  <c r="K6337" i="3"/>
  <c r="K6338" i="3"/>
  <c r="K6339" i="3"/>
  <c r="K6340" i="3"/>
  <c r="K6341" i="3"/>
  <c r="K6342" i="3"/>
  <c r="K6343" i="3"/>
  <c r="K6344" i="3"/>
  <c r="K6345" i="3"/>
  <c r="K6346" i="3"/>
  <c r="K6347" i="3"/>
  <c r="K6348" i="3"/>
  <c r="K6349" i="3"/>
  <c r="K6350" i="3"/>
  <c r="K6351" i="3"/>
  <c r="K6352" i="3"/>
  <c r="K6353" i="3"/>
  <c r="K6354" i="3"/>
  <c r="K6355" i="3"/>
  <c r="K6356" i="3"/>
  <c r="K6357" i="3"/>
  <c r="K6358" i="3"/>
  <c r="K6359" i="3"/>
  <c r="K6360" i="3"/>
  <c r="K6361" i="3"/>
  <c r="K6362" i="3"/>
  <c r="K6363" i="3"/>
  <c r="K6364" i="3"/>
  <c r="K6365" i="3"/>
  <c r="K6366" i="3"/>
  <c r="K6367" i="3"/>
  <c r="K6368" i="3"/>
  <c r="K6369" i="3"/>
  <c r="K6370" i="3"/>
  <c r="K6371" i="3"/>
  <c r="K6372" i="3"/>
  <c r="K6373" i="3"/>
  <c r="K6374" i="3"/>
  <c r="K6375" i="3"/>
  <c r="K6376" i="3"/>
  <c r="K6377" i="3"/>
  <c r="K6378" i="3"/>
  <c r="K6379" i="3"/>
  <c r="K6380" i="3"/>
  <c r="K6381" i="3"/>
  <c r="K6382" i="3"/>
  <c r="K6383" i="3"/>
  <c r="K6384" i="3"/>
  <c r="K6385" i="3"/>
  <c r="K6386" i="3"/>
  <c r="K6387" i="3"/>
  <c r="K6388" i="3"/>
  <c r="K6389" i="3"/>
  <c r="K6390" i="3"/>
  <c r="K6391" i="3"/>
  <c r="K6392" i="3"/>
  <c r="K6393" i="3"/>
  <c r="K6394" i="3"/>
  <c r="K6395" i="3"/>
  <c r="K6396" i="3"/>
  <c r="K6397" i="3"/>
  <c r="K6398" i="3"/>
  <c r="K6399" i="3"/>
  <c r="K6400" i="3"/>
  <c r="K6401" i="3"/>
  <c r="K6402" i="3"/>
  <c r="K6403" i="3"/>
  <c r="K6404" i="3"/>
  <c r="K6405" i="3"/>
  <c r="K6406" i="3"/>
  <c r="K6407" i="3"/>
  <c r="K6408" i="3"/>
  <c r="K6409" i="3"/>
  <c r="K6410" i="3"/>
  <c r="K6411" i="3"/>
  <c r="K6412" i="3"/>
  <c r="K6413" i="3"/>
  <c r="K6414" i="3"/>
  <c r="K6415" i="3"/>
  <c r="K6416" i="3"/>
  <c r="K6417" i="3"/>
  <c r="K6418" i="3"/>
  <c r="K6419" i="3"/>
  <c r="K6420" i="3"/>
  <c r="K6421" i="3"/>
  <c r="K6422" i="3"/>
  <c r="K6423" i="3"/>
  <c r="K6424" i="3"/>
  <c r="K6425" i="3"/>
  <c r="K6426" i="3"/>
  <c r="K6427" i="3"/>
  <c r="K6428" i="3"/>
  <c r="K6429" i="3"/>
  <c r="K6430" i="3"/>
  <c r="K6431" i="3"/>
  <c r="K6432" i="3"/>
  <c r="K6433" i="3"/>
  <c r="K6434" i="3"/>
  <c r="K6435" i="3"/>
  <c r="K6436" i="3"/>
  <c r="K6437" i="3"/>
  <c r="K6438" i="3"/>
  <c r="K6439" i="3"/>
  <c r="K6440" i="3"/>
  <c r="K6441" i="3"/>
  <c r="K6442" i="3"/>
  <c r="K6443" i="3"/>
  <c r="K6444" i="3"/>
  <c r="K6445" i="3"/>
  <c r="K6446" i="3"/>
  <c r="K6447" i="3"/>
  <c r="K6448" i="3"/>
  <c r="K6449" i="3"/>
  <c r="K6450" i="3"/>
  <c r="K6451" i="3"/>
  <c r="K6452" i="3"/>
  <c r="K6453" i="3"/>
  <c r="K6454" i="3"/>
  <c r="K6455" i="3"/>
  <c r="K6456" i="3"/>
  <c r="K6457" i="3"/>
  <c r="K6458" i="3"/>
  <c r="K6459" i="3"/>
  <c r="K6460" i="3"/>
  <c r="K6461" i="3"/>
  <c r="K6462" i="3"/>
  <c r="K6463" i="3"/>
  <c r="K6464" i="3"/>
  <c r="K6465" i="3"/>
  <c r="K6466" i="3"/>
  <c r="K6467" i="3"/>
  <c r="K6468" i="3"/>
  <c r="K6469" i="3"/>
  <c r="K6470" i="3"/>
  <c r="K6471" i="3"/>
  <c r="K6472" i="3"/>
  <c r="K6473" i="3"/>
  <c r="K6474" i="3"/>
  <c r="K6475" i="3"/>
  <c r="K6476" i="3"/>
  <c r="K6477" i="3"/>
  <c r="K6478" i="3"/>
  <c r="K6479" i="3"/>
  <c r="K6480" i="3"/>
  <c r="K6481" i="3"/>
  <c r="K6482" i="3"/>
  <c r="K6483" i="3"/>
  <c r="K6484" i="3"/>
  <c r="K6485" i="3"/>
  <c r="K6486" i="3"/>
  <c r="K6487" i="3"/>
  <c r="K6488" i="3"/>
  <c r="K6489" i="3"/>
  <c r="K6490" i="3"/>
  <c r="K6491" i="3"/>
  <c r="K6492" i="3"/>
  <c r="K6493" i="3"/>
  <c r="K6494" i="3"/>
  <c r="K6495" i="3"/>
  <c r="K6496" i="3"/>
  <c r="K6497" i="3"/>
  <c r="K6498" i="3"/>
  <c r="K6499" i="3"/>
  <c r="K6500" i="3"/>
  <c r="K6501" i="3"/>
  <c r="K6502" i="3"/>
  <c r="K6503" i="3"/>
  <c r="K6504" i="3"/>
  <c r="K6505" i="3"/>
  <c r="K6506" i="3"/>
  <c r="K6507" i="3"/>
  <c r="K6508" i="3"/>
  <c r="K6509" i="3"/>
  <c r="K6510" i="3"/>
  <c r="K6511" i="3"/>
  <c r="K6512" i="3"/>
  <c r="K6513" i="3"/>
  <c r="K6514" i="3"/>
  <c r="K6515" i="3"/>
  <c r="K6516" i="3"/>
  <c r="K6517" i="3"/>
  <c r="K6518" i="3"/>
  <c r="K6519" i="3"/>
  <c r="K6520" i="3"/>
  <c r="K6521" i="3"/>
  <c r="K6522" i="3"/>
  <c r="K6523" i="3"/>
  <c r="K6524" i="3"/>
  <c r="K6525" i="3"/>
  <c r="K6526" i="3"/>
  <c r="K6527" i="3"/>
  <c r="K6528" i="3"/>
  <c r="K6529" i="3"/>
  <c r="K6530" i="3"/>
  <c r="K6531" i="3"/>
  <c r="K6532" i="3"/>
  <c r="K6533" i="3"/>
  <c r="K6534" i="3"/>
  <c r="K6535" i="3"/>
  <c r="K6536" i="3"/>
  <c r="K6537" i="3"/>
  <c r="K6538" i="3"/>
  <c r="K6539" i="3"/>
  <c r="K6540" i="3"/>
  <c r="K6541" i="3"/>
  <c r="K6542" i="3"/>
  <c r="K6543" i="3"/>
  <c r="K6544" i="3"/>
  <c r="K6545" i="3"/>
  <c r="K6546" i="3"/>
  <c r="K6547" i="3"/>
  <c r="K6548" i="3"/>
  <c r="K6549" i="3"/>
  <c r="K6550" i="3"/>
  <c r="K6551" i="3"/>
  <c r="K6552" i="3"/>
  <c r="K6553" i="3"/>
  <c r="K6554" i="3"/>
  <c r="K6555" i="3"/>
  <c r="K6556" i="3"/>
  <c r="K6557" i="3"/>
  <c r="K6558" i="3"/>
  <c r="K6559" i="3"/>
  <c r="K6560" i="3"/>
  <c r="K6561" i="3"/>
  <c r="K6562" i="3"/>
  <c r="K6563" i="3"/>
  <c r="K6564" i="3"/>
  <c r="K6565" i="3"/>
  <c r="K6566" i="3"/>
  <c r="K6567" i="3"/>
  <c r="K6568" i="3"/>
  <c r="K6569" i="3"/>
  <c r="K6570" i="3"/>
  <c r="K6571" i="3"/>
  <c r="K6572" i="3"/>
  <c r="K6573" i="3"/>
  <c r="K6574" i="3"/>
  <c r="K6575" i="3"/>
  <c r="K6576" i="3"/>
  <c r="K6577" i="3"/>
  <c r="K6578" i="3"/>
  <c r="K6579" i="3"/>
  <c r="K6580" i="3"/>
  <c r="K6581" i="3"/>
  <c r="K6582" i="3"/>
  <c r="K6583" i="3"/>
  <c r="K6584" i="3"/>
  <c r="K6585" i="3"/>
  <c r="K6586" i="3"/>
  <c r="K6587" i="3"/>
  <c r="K6588" i="3"/>
  <c r="K6589" i="3"/>
  <c r="K6590" i="3"/>
  <c r="K6591" i="3"/>
  <c r="K6592" i="3"/>
  <c r="K6593" i="3"/>
  <c r="K6594" i="3"/>
  <c r="K6595" i="3"/>
  <c r="K6596" i="3"/>
  <c r="K6597" i="3"/>
  <c r="K6598" i="3"/>
  <c r="K6599" i="3"/>
  <c r="K6600" i="3"/>
  <c r="K6601" i="3"/>
  <c r="K6602" i="3"/>
  <c r="K6603" i="3"/>
  <c r="K6604" i="3"/>
  <c r="K6605" i="3"/>
  <c r="K6606" i="3"/>
  <c r="K6607" i="3"/>
  <c r="K6608" i="3"/>
  <c r="K6609" i="3"/>
  <c r="K6610" i="3"/>
  <c r="K6611" i="3"/>
  <c r="K6612" i="3"/>
  <c r="K6613" i="3"/>
  <c r="K6614" i="3"/>
  <c r="K6615" i="3"/>
  <c r="K6616" i="3"/>
  <c r="K6617" i="3"/>
  <c r="K6618" i="3"/>
  <c r="K6619" i="3"/>
  <c r="K6620" i="3"/>
  <c r="K6621" i="3"/>
  <c r="K6622" i="3"/>
  <c r="K6623" i="3"/>
  <c r="K6624" i="3"/>
  <c r="K6625" i="3"/>
  <c r="K6626" i="3"/>
  <c r="K6627" i="3"/>
  <c r="K6628" i="3"/>
  <c r="K6629" i="3"/>
  <c r="K6630" i="3"/>
  <c r="K6631" i="3"/>
  <c r="K6632" i="3"/>
  <c r="K6633" i="3"/>
  <c r="K6634" i="3"/>
  <c r="K6635" i="3"/>
  <c r="K6636" i="3"/>
  <c r="K6637" i="3"/>
  <c r="K6638" i="3"/>
  <c r="K6639" i="3"/>
  <c r="K6640" i="3"/>
  <c r="K6641" i="3"/>
  <c r="K6642" i="3"/>
  <c r="K6643" i="3"/>
  <c r="K6644" i="3"/>
  <c r="K6645" i="3"/>
  <c r="K6646" i="3"/>
  <c r="K6647" i="3"/>
  <c r="K6648" i="3"/>
  <c r="K6649" i="3"/>
  <c r="K6650" i="3"/>
  <c r="K6651" i="3"/>
  <c r="K6652" i="3"/>
  <c r="K6653" i="3"/>
  <c r="K6654" i="3"/>
  <c r="K6655" i="3"/>
  <c r="K6656" i="3"/>
  <c r="K6657" i="3"/>
  <c r="K6658" i="3"/>
  <c r="K6659" i="3"/>
  <c r="K6660" i="3"/>
  <c r="K6661" i="3"/>
  <c r="K6662" i="3"/>
  <c r="K6663" i="3"/>
  <c r="K6664" i="3"/>
  <c r="K6665" i="3"/>
  <c r="K6666" i="3"/>
  <c r="K6667" i="3"/>
  <c r="K6668" i="3"/>
  <c r="K6669" i="3"/>
  <c r="K6670" i="3"/>
  <c r="K6671" i="3"/>
  <c r="K6672" i="3"/>
  <c r="K6673" i="3"/>
  <c r="K6674" i="3"/>
  <c r="K6675" i="3"/>
  <c r="K6676" i="3"/>
  <c r="K6677" i="3"/>
  <c r="K6678" i="3"/>
  <c r="K6679" i="3"/>
  <c r="K6680" i="3"/>
  <c r="K6681" i="3"/>
  <c r="K6682" i="3"/>
  <c r="K6683" i="3"/>
  <c r="K6684" i="3"/>
  <c r="K6685" i="3"/>
  <c r="K6686" i="3"/>
  <c r="K6687" i="3"/>
  <c r="K6688" i="3"/>
  <c r="K6689" i="3"/>
  <c r="K6690" i="3"/>
  <c r="K6691" i="3"/>
  <c r="K6692" i="3"/>
  <c r="K6693" i="3"/>
  <c r="K6694" i="3"/>
  <c r="K6695" i="3"/>
  <c r="K6696" i="3"/>
  <c r="K6697" i="3"/>
  <c r="K6698" i="3"/>
  <c r="K6699" i="3"/>
  <c r="K6700" i="3"/>
  <c r="K6701" i="3"/>
  <c r="K6702" i="3"/>
  <c r="K6703" i="3"/>
  <c r="K6704" i="3"/>
  <c r="K6705" i="3"/>
  <c r="K6706" i="3"/>
  <c r="K6707" i="3"/>
  <c r="K6708" i="3"/>
  <c r="K6709" i="3"/>
  <c r="K6710" i="3"/>
  <c r="K6711" i="3"/>
  <c r="K6712" i="3"/>
  <c r="K6713" i="3"/>
  <c r="K6714" i="3"/>
  <c r="K6715" i="3"/>
  <c r="K6716" i="3"/>
  <c r="K6717" i="3"/>
  <c r="K6718" i="3"/>
  <c r="K6719" i="3"/>
  <c r="K6720" i="3"/>
  <c r="K6721" i="3"/>
  <c r="K6722" i="3"/>
  <c r="K6723" i="3"/>
  <c r="K6724" i="3"/>
  <c r="K6725" i="3"/>
  <c r="K6726" i="3"/>
  <c r="K6727" i="3"/>
  <c r="K6728" i="3"/>
  <c r="K6729" i="3"/>
  <c r="K6730" i="3"/>
  <c r="K6731" i="3"/>
  <c r="K6732" i="3"/>
  <c r="K6733" i="3"/>
  <c r="K6734" i="3"/>
  <c r="K6735" i="3"/>
  <c r="K6736" i="3"/>
  <c r="K6737" i="3"/>
  <c r="K6738" i="3"/>
  <c r="K6739" i="3"/>
  <c r="K6740" i="3"/>
  <c r="K6741" i="3"/>
  <c r="K6742" i="3"/>
  <c r="K6743" i="3"/>
  <c r="K6744" i="3"/>
  <c r="K6745" i="3"/>
  <c r="K6746" i="3"/>
  <c r="K6747" i="3"/>
  <c r="K6748" i="3"/>
  <c r="K6749" i="3"/>
  <c r="K6750" i="3"/>
  <c r="K6751" i="3"/>
  <c r="K6752" i="3"/>
  <c r="K6753" i="3"/>
  <c r="K6754" i="3"/>
  <c r="K6755" i="3"/>
  <c r="K6756" i="3"/>
  <c r="K6757" i="3"/>
  <c r="K6758" i="3"/>
  <c r="K6759" i="3"/>
  <c r="K6760" i="3"/>
  <c r="K6761" i="3"/>
  <c r="K6762" i="3"/>
  <c r="K6763" i="3"/>
  <c r="K6764" i="3"/>
  <c r="K6765" i="3"/>
  <c r="K6766" i="3"/>
  <c r="K6767" i="3"/>
  <c r="K6768" i="3"/>
  <c r="K6769" i="3"/>
  <c r="K6770" i="3"/>
  <c r="K6771" i="3"/>
  <c r="K6772" i="3"/>
  <c r="K6773" i="3"/>
  <c r="K6774" i="3"/>
  <c r="K6775" i="3"/>
  <c r="K6776" i="3"/>
  <c r="K6777" i="3"/>
  <c r="K6778" i="3"/>
  <c r="K6779" i="3"/>
  <c r="K6780" i="3"/>
  <c r="K6781" i="3"/>
  <c r="K6782" i="3"/>
  <c r="K6783" i="3"/>
  <c r="K6784" i="3"/>
  <c r="K6785" i="3"/>
  <c r="K6786" i="3"/>
  <c r="K6787" i="3"/>
  <c r="K6788" i="3"/>
  <c r="K6789" i="3"/>
  <c r="K6790" i="3"/>
  <c r="K6791" i="3"/>
  <c r="K6792" i="3"/>
  <c r="K6793" i="3"/>
  <c r="K6794" i="3"/>
  <c r="K6795" i="3"/>
  <c r="K6796" i="3"/>
  <c r="K6797" i="3"/>
  <c r="K6798" i="3"/>
  <c r="K6799" i="3"/>
  <c r="K6800" i="3"/>
  <c r="K6801" i="3"/>
  <c r="K6802" i="3"/>
  <c r="K6803" i="3"/>
  <c r="K6804" i="3"/>
  <c r="K6805" i="3"/>
  <c r="K6806" i="3"/>
  <c r="K6807" i="3"/>
  <c r="K6808" i="3"/>
  <c r="K6809" i="3"/>
  <c r="K6810" i="3"/>
  <c r="K6811" i="3"/>
  <c r="K6812" i="3"/>
  <c r="K6813" i="3"/>
  <c r="K6814" i="3"/>
  <c r="K6815" i="3"/>
  <c r="K6816" i="3"/>
  <c r="K6817" i="3"/>
  <c r="K6818" i="3"/>
  <c r="K6819" i="3"/>
  <c r="K6820" i="3"/>
  <c r="K6821" i="3"/>
  <c r="K6822" i="3"/>
  <c r="K6823" i="3"/>
  <c r="K6824" i="3"/>
  <c r="K6825" i="3"/>
  <c r="K6826" i="3"/>
  <c r="K6827" i="3"/>
  <c r="K6828" i="3"/>
  <c r="K6829" i="3"/>
  <c r="K6830" i="3"/>
  <c r="K6831" i="3"/>
  <c r="K6832" i="3"/>
  <c r="K6833" i="3"/>
  <c r="K6834" i="3"/>
  <c r="K6835" i="3"/>
  <c r="K6836" i="3"/>
  <c r="K6837" i="3"/>
  <c r="K6838" i="3"/>
  <c r="K6839" i="3"/>
  <c r="K6840" i="3"/>
  <c r="K6841" i="3"/>
  <c r="K6842" i="3"/>
  <c r="K6843" i="3"/>
  <c r="K6844" i="3"/>
  <c r="K6845" i="3"/>
  <c r="K6846" i="3"/>
  <c r="K6847" i="3"/>
  <c r="K6848" i="3"/>
  <c r="K6849" i="3"/>
  <c r="K6850" i="3"/>
  <c r="K6851" i="3"/>
  <c r="K6852" i="3"/>
  <c r="K6853" i="3"/>
  <c r="K6854" i="3"/>
  <c r="K6855" i="3"/>
  <c r="K6856" i="3"/>
  <c r="K6857" i="3"/>
  <c r="K6858" i="3"/>
  <c r="K6859" i="3"/>
  <c r="K6860" i="3"/>
  <c r="K6861" i="3"/>
  <c r="K6862" i="3"/>
  <c r="K6863" i="3"/>
  <c r="K6864" i="3"/>
  <c r="K6865" i="3"/>
  <c r="K6866" i="3"/>
  <c r="K6867" i="3"/>
  <c r="K6868" i="3"/>
  <c r="K6869" i="3"/>
  <c r="K6870" i="3"/>
  <c r="K6871" i="3"/>
  <c r="K6872" i="3"/>
  <c r="K6873" i="3"/>
  <c r="K6874" i="3"/>
  <c r="K6875" i="3"/>
  <c r="K6876" i="3"/>
  <c r="K6877" i="3"/>
  <c r="K6878" i="3"/>
  <c r="K6879" i="3"/>
  <c r="K6880" i="3"/>
  <c r="K6881" i="3"/>
  <c r="K6882" i="3"/>
  <c r="K6883" i="3"/>
  <c r="K6884" i="3"/>
  <c r="K6885" i="3"/>
  <c r="K6886" i="3"/>
  <c r="K6887" i="3"/>
  <c r="K6888" i="3"/>
  <c r="K6889" i="3"/>
  <c r="K6890" i="3"/>
  <c r="K6891" i="3"/>
  <c r="K6892" i="3"/>
  <c r="K6893" i="3"/>
  <c r="K6894" i="3"/>
  <c r="K6895" i="3"/>
  <c r="K6896" i="3"/>
  <c r="K6897" i="3"/>
  <c r="K6898" i="3"/>
  <c r="K6899" i="3"/>
  <c r="K6900" i="3"/>
  <c r="K6901" i="3"/>
  <c r="K6902" i="3"/>
  <c r="K6903" i="3"/>
  <c r="K6904" i="3"/>
  <c r="K6905" i="3"/>
  <c r="K6906" i="3"/>
  <c r="K6907" i="3"/>
  <c r="K6908" i="3"/>
  <c r="K6909" i="3"/>
  <c r="K6910" i="3"/>
  <c r="K6911" i="3"/>
  <c r="K6912" i="3"/>
  <c r="K6913" i="3"/>
  <c r="K6914" i="3"/>
  <c r="K6915" i="3"/>
  <c r="K6916" i="3"/>
  <c r="K6917" i="3"/>
  <c r="K6918" i="3"/>
  <c r="K6919" i="3"/>
  <c r="K6920" i="3"/>
  <c r="K6921" i="3"/>
  <c r="K6922" i="3"/>
  <c r="K6923" i="3"/>
  <c r="K6924" i="3"/>
  <c r="K6925" i="3"/>
  <c r="K6926" i="3"/>
  <c r="K6927" i="3"/>
  <c r="K6928" i="3"/>
  <c r="K6929" i="3"/>
  <c r="K6930" i="3"/>
  <c r="K6931" i="3"/>
  <c r="K6932" i="3"/>
  <c r="K6933" i="3"/>
  <c r="K6934" i="3"/>
  <c r="K6935" i="3"/>
  <c r="K6936" i="3"/>
  <c r="K6937" i="3"/>
  <c r="K6938" i="3"/>
  <c r="K6939" i="3"/>
  <c r="K6940" i="3"/>
  <c r="K6941" i="3"/>
  <c r="K6942" i="3"/>
  <c r="K6943" i="3"/>
  <c r="K6944" i="3"/>
  <c r="K6945" i="3"/>
  <c r="K6946" i="3"/>
  <c r="K6947" i="3"/>
  <c r="K6948" i="3"/>
  <c r="K6949" i="3"/>
  <c r="K6950" i="3"/>
  <c r="K6951" i="3"/>
  <c r="K6952" i="3"/>
  <c r="K6953" i="3"/>
  <c r="K6954" i="3"/>
  <c r="K6955" i="3"/>
  <c r="K6956" i="3"/>
  <c r="K6957" i="3"/>
  <c r="K6958" i="3"/>
  <c r="K6959" i="3"/>
  <c r="K6960" i="3"/>
  <c r="K6961" i="3"/>
  <c r="K6962" i="3"/>
  <c r="K6963" i="3"/>
  <c r="K6964" i="3"/>
  <c r="K6965" i="3"/>
  <c r="K6966" i="3"/>
  <c r="K6967" i="3"/>
  <c r="K6968" i="3"/>
  <c r="K6969" i="3"/>
  <c r="K6970" i="3"/>
  <c r="K6971" i="3"/>
  <c r="K6972" i="3"/>
  <c r="K6973" i="3"/>
  <c r="K6974" i="3"/>
  <c r="K6975" i="3"/>
  <c r="K6976" i="3"/>
  <c r="K6977" i="3"/>
  <c r="K6978" i="3"/>
  <c r="K6979" i="3"/>
  <c r="K6980" i="3"/>
  <c r="K6981" i="3"/>
  <c r="K6982" i="3"/>
  <c r="K6983" i="3"/>
  <c r="K6984" i="3"/>
  <c r="K6985" i="3"/>
  <c r="K6986" i="3"/>
  <c r="K6987" i="3"/>
  <c r="K6988" i="3"/>
  <c r="K6989" i="3"/>
  <c r="K6990" i="3"/>
  <c r="K6991" i="3"/>
  <c r="K6992" i="3"/>
  <c r="K6993" i="3"/>
  <c r="K6994" i="3"/>
  <c r="K6995" i="3"/>
  <c r="K6996" i="3"/>
  <c r="K6997" i="3"/>
  <c r="K6998" i="3"/>
  <c r="K6999" i="3"/>
  <c r="K7000" i="3"/>
  <c r="K7001" i="3"/>
  <c r="K7002" i="3"/>
  <c r="K7003" i="3"/>
  <c r="K7004" i="3"/>
  <c r="K7005" i="3"/>
  <c r="K7006" i="3"/>
  <c r="K7007" i="3"/>
  <c r="K7008" i="3"/>
  <c r="K7009" i="3"/>
  <c r="K7010" i="3"/>
  <c r="K7011" i="3"/>
  <c r="K7012" i="3"/>
  <c r="K7013" i="3"/>
  <c r="K7014" i="3"/>
  <c r="K7015" i="3"/>
  <c r="K7016" i="3"/>
  <c r="K7017" i="3"/>
  <c r="K7018" i="3"/>
  <c r="K7019" i="3"/>
  <c r="K7020" i="3"/>
  <c r="K7021" i="3"/>
  <c r="K7022" i="3"/>
  <c r="K7023" i="3"/>
  <c r="K7024" i="3"/>
  <c r="K7025" i="3"/>
  <c r="K7026" i="3"/>
  <c r="K7027" i="3"/>
  <c r="K7028" i="3"/>
  <c r="K7029" i="3"/>
  <c r="K7030" i="3"/>
  <c r="K7031" i="3"/>
  <c r="K7032" i="3"/>
  <c r="K7033" i="3"/>
  <c r="K7034" i="3"/>
  <c r="K7035" i="3"/>
  <c r="K7036" i="3"/>
  <c r="K7037" i="3"/>
  <c r="K7038" i="3"/>
  <c r="K7039" i="3"/>
  <c r="K7040" i="3"/>
  <c r="K7041" i="3"/>
  <c r="K7042" i="3"/>
  <c r="K7043" i="3"/>
  <c r="K7044" i="3"/>
  <c r="K7045" i="3"/>
  <c r="K7046" i="3"/>
  <c r="K7047" i="3"/>
  <c r="K7048" i="3"/>
  <c r="K7049" i="3"/>
  <c r="K7050" i="3"/>
  <c r="K7051" i="3"/>
  <c r="K7052" i="3"/>
  <c r="K7053" i="3"/>
  <c r="K7054" i="3"/>
  <c r="K7055" i="3"/>
  <c r="K7056" i="3"/>
  <c r="K7057" i="3"/>
  <c r="K7058" i="3"/>
  <c r="K7059" i="3"/>
  <c r="K7060" i="3"/>
  <c r="K7061" i="3"/>
  <c r="K7062" i="3"/>
  <c r="K7063" i="3"/>
  <c r="K7064" i="3"/>
  <c r="K7065" i="3"/>
  <c r="K7066" i="3"/>
  <c r="K7067" i="3"/>
  <c r="K7068" i="3"/>
  <c r="K7069" i="3"/>
  <c r="K7070" i="3"/>
  <c r="K7071" i="3"/>
  <c r="K7072" i="3"/>
  <c r="K7073" i="3"/>
  <c r="K7074" i="3"/>
  <c r="K7075" i="3"/>
  <c r="K7076" i="3"/>
  <c r="K7077" i="3"/>
  <c r="K7078" i="3"/>
  <c r="K7079" i="3"/>
  <c r="K7080" i="3"/>
  <c r="K7081" i="3"/>
  <c r="K7082" i="3"/>
  <c r="K7083" i="3"/>
  <c r="K7084" i="3"/>
  <c r="K7085" i="3"/>
  <c r="K7086" i="3"/>
  <c r="K7087" i="3"/>
  <c r="K7088" i="3"/>
  <c r="K7089" i="3"/>
  <c r="K7090" i="3"/>
  <c r="K7091" i="3"/>
  <c r="K7092" i="3"/>
  <c r="K7093" i="3"/>
  <c r="K7094" i="3"/>
  <c r="K7095" i="3"/>
  <c r="K7096" i="3"/>
  <c r="K7097" i="3"/>
  <c r="K7098" i="3"/>
  <c r="K7099" i="3"/>
  <c r="K7100" i="3"/>
  <c r="K7101" i="3"/>
  <c r="K7102" i="3"/>
  <c r="K7103" i="3"/>
  <c r="K7104" i="3"/>
  <c r="K7105" i="3"/>
  <c r="K7106" i="3"/>
  <c r="K7107" i="3"/>
  <c r="K7108" i="3"/>
  <c r="K7109" i="3"/>
  <c r="K7110" i="3"/>
  <c r="K7111" i="3"/>
  <c r="K7112" i="3"/>
  <c r="K7113" i="3"/>
  <c r="K7114" i="3"/>
  <c r="K7115" i="3"/>
  <c r="K7116" i="3"/>
  <c r="K7117" i="3"/>
  <c r="K7118" i="3"/>
  <c r="K7119" i="3"/>
  <c r="K7120" i="3"/>
  <c r="K7121" i="3"/>
  <c r="K7122" i="3"/>
  <c r="K7123" i="3"/>
  <c r="K7124" i="3"/>
  <c r="K7125" i="3"/>
  <c r="K7126" i="3"/>
  <c r="K7127" i="3"/>
  <c r="K7128" i="3"/>
  <c r="K7129" i="3"/>
  <c r="K7130" i="3"/>
  <c r="K7131" i="3"/>
  <c r="K7132" i="3"/>
  <c r="K7133" i="3"/>
  <c r="K7134" i="3"/>
  <c r="K7135" i="3"/>
  <c r="K7136" i="3"/>
  <c r="K7137" i="3"/>
  <c r="K7138" i="3"/>
  <c r="K7139" i="3"/>
  <c r="K7140" i="3"/>
  <c r="K7141" i="3"/>
  <c r="K7142" i="3"/>
  <c r="K7143" i="3"/>
  <c r="K7144" i="3"/>
  <c r="K7145" i="3"/>
  <c r="K7146" i="3"/>
  <c r="K7147" i="3"/>
  <c r="K7148" i="3"/>
  <c r="K7149" i="3"/>
  <c r="K7150" i="3"/>
  <c r="K7151" i="3"/>
  <c r="K7152" i="3"/>
  <c r="K7153" i="3"/>
  <c r="K7154" i="3"/>
  <c r="K7155" i="3"/>
  <c r="K7156" i="3"/>
  <c r="K7157" i="3"/>
  <c r="K7158" i="3"/>
  <c r="K7159" i="3"/>
  <c r="K7160" i="3"/>
  <c r="K7161" i="3"/>
  <c r="K7162" i="3"/>
  <c r="K7163" i="3"/>
  <c r="K7164" i="3"/>
  <c r="K7165" i="3"/>
  <c r="K7166" i="3"/>
  <c r="K7167" i="3"/>
  <c r="K7168" i="3"/>
  <c r="K7169" i="3"/>
  <c r="K7170" i="3"/>
  <c r="K7171" i="3"/>
  <c r="K7172" i="3"/>
  <c r="K7173" i="3"/>
  <c r="K7174" i="3"/>
  <c r="K7175" i="3"/>
  <c r="K7176" i="3"/>
  <c r="K7177" i="3"/>
  <c r="K7178" i="3"/>
  <c r="K7179" i="3"/>
  <c r="K7180" i="3"/>
  <c r="K7181" i="3"/>
  <c r="K7182" i="3"/>
  <c r="K7183" i="3"/>
  <c r="K7184" i="3"/>
  <c r="K7185" i="3"/>
  <c r="K7186" i="3"/>
  <c r="K7187" i="3"/>
  <c r="K7188" i="3"/>
  <c r="K7189" i="3"/>
  <c r="K7190" i="3"/>
  <c r="K7191" i="3"/>
  <c r="K7192" i="3"/>
  <c r="K7193" i="3"/>
  <c r="K7194" i="3"/>
  <c r="K7195" i="3"/>
  <c r="K7196" i="3"/>
  <c r="K7197" i="3"/>
  <c r="K7198" i="3"/>
  <c r="K7199" i="3"/>
  <c r="K7200" i="3"/>
  <c r="K7201" i="3"/>
  <c r="K7202" i="3"/>
  <c r="K7203" i="3"/>
  <c r="K7204" i="3"/>
  <c r="K7205" i="3"/>
  <c r="K7206" i="3"/>
  <c r="K7207" i="3"/>
  <c r="K7208" i="3"/>
  <c r="K7209" i="3"/>
  <c r="K7210" i="3"/>
  <c r="K7211" i="3"/>
  <c r="K7212" i="3"/>
  <c r="K7213" i="3"/>
  <c r="K7214" i="3"/>
  <c r="K7215" i="3"/>
  <c r="K7216" i="3"/>
  <c r="K7217" i="3"/>
  <c r="K7218" i="3"/>
  <c r="K7219" i="3"/>
  <c r="K7220" i="3"/>
  <c r="K7221" i="3"/>
  <c r="K7222" i="3"/>
  <c r="K7223" i="3"/>
  <c r="K7224" i="3"/>
  <c r="K7225" i="3"/>
  <c r="K7226" i="3"/>
  <c r="K7227" i="3"/>
  <c r="K7228" i="3"/>
  <c r="K7229" i="3"/>
  <c r="K7230" i="3"/>
  <c r="K7231" i="3"/>
  <c r="K7232" i="3"/>
  <c r="K7233" i="3"/>
  <c r="K7234" i="3"/>
  <c r="K7235" i="3"/>
  <c r="K7236" i="3"/>
  <c r="K7237" i="3"/>
  <c r="K7238" i="3"/>
  <c r="K7239" i="3"/>
  <c r="K7240" i="3"/>
  <c r="K7241" i="3"/>
  <c r="K7242" i="3"/>
  <c r="K7243" i="3"/>
  <c r="K7244" i="3"/>
  <c r="K7245" i="3"/>
  <c r="K7246" i="3"/>
  <c r="K7247" i="3"/>
  <c r="K7248" i="3"/>
  <c r="K7249" i="3"/>
  <c r="K7250" i="3"/>
  <c r="K7251" i="3"/>
  <c r="K7252" i="3"/>
  <c r="K7253" i="3"/>
  <c r="K7254" i="3"/>
  <c r="K7255" i="3"/>
  <c r="K7256" i="3"/>
  <c r="K7257" i="3"/>
  <c r="K7258" i="3"/>
  <c r="K7259" i="3"/>
  <c r="K7260" i="3"/>
  <c r="K7261" i="3"/>
  <c r="K7262" i="3"/>
  <c r="K7263" i="3"/>
  <c r="K7264" i="3"/>
  <c r="K7265" i="3"/>
  <c r="K7266" i="3"/>
  <c r="K7267" i="3"/>
  <c r="K7268" i="3"/>
  <c r="K7269" i="3"/>
  <c r="K7270" i="3"/>
  <c r="K7271" i="3"/>
  <c r="K7272" i="3"/>
  <c r="K7273" i="3"/>
  <c r="K7274" i="3"/>
  <c r="K7275" i="3"/>
  <c r="K7276" i="3"/>
  <c r="K7277" i="3"/>
  <c r="K7278" i="3"/>
  <c r="K7279" i="3"/>
  <c r="K7280" i="3"/>
  <c r="K7281" i="3"/>
  <c r="K7282" i="3"/>
  <c r="K7283" i="3"/>
  <c r="K7284" i="3"/>
  <c r="K7285" i="3"/>
  <c r="K7286" i="3"/>
  <c r="K7287" i="3"/>
  <c r="K7288" i="3"/>
  <c r="K7289" i="3"/>
  <c r="K7290" i="3"/>
  <c r="K7291" i="3"/>
  <c r="K7292" i="3"/>
  <c r="K7293" i="3"/>
  <c r="K7294" i="3"/>
  <c r="K7295" i="3"/>
  <c r="K7296" i="3"/>
  <c r="K7297" i="3"/>
  <c r="K7298" i="3"/>
  <c r="K7299" i="3"/>
  <c r="K7300" i="3"/>
  <c r="K7301" i="3"/>
  <c r="K7302" i="3"/>
  <c r="K7303" i="3"/>
  <c r="K7304" i="3"/>
  <c r="K7305" i="3"/>
  <c r="K7306" i="3"/>
  <c r="K7307" i="3"/>
  <c r="K7308" i="3"/>
  <c r="K7309" i="3"/>
  <c r="K7310" i="3"/>
  <c r="K7311" i="3"/>
  <c r="K7312" i="3"/>
  <c r="K7313" i="3"/>
  <c r="K7314" i="3"/>
  <c r="K7315" i="3"/>
  <c r="K7316" i="3"/>
  <c r="K7317" i="3"/>
  <c r="K7318" i="3"/>
  <c r="K7319" i="3"/>
  <c r="K7320" i="3"/>
  <c r="K7321" i="3"/>
  <c r="K7322" i="3"/>
  <c r="K7323" i="3"/>
  <c r="K7324" i="3"/>
  <c r="K7325" i="3"/>
  <c r="K7326" i="3"/>
  <c r="K7327" i="3"/>
  <c r="K7328" i="3"/>
  <c r="K7329" i="3"/>
  <c r="K7330" i="3"/>
  <c r="K7331" i="3"/>
  <c r="K7332" i="3"/>
  <c r="K7333" i="3"/>
  <c r="K7334" i="3"/>
  <c r="K7335" i="3"/>
  <c r="K7336" i="3"/>
  <c r="K7337" i="3"/>
  <c r="K7338" i="3"/>
  <c r="K7339" i="3"/>
  <c r="K7340" i="3"/>
  <c r="K7341" i="3"/>
  <c r="K7342" i="3"/>
  <c r="K7343" i="3"/>
  <c r="K7344" i="3"/>
  <c r="K7345" i="3"/>
  <c r="K7346" i="3"/>
  <c r="K7347" i="3"/>
  <c r="K7348" i="3"/>
  <c r="K7349" i="3"/>
  <c r="K7350" i="3"/>
  <c r="K7351" i="3"/>
  <c r="K7352" i="3"/>
  <c r="K7353" i="3"/>
  <c r="K7354" i="3"/>
  <c r="K7355" i="3"/>
  <c r="K7356" i="3"/>
  <c r="K7357" i="3"/>
  <c r="K7358" i="3"/>
  <c r="K7359" i="3"/>
  <c r="K7360" i="3"/>
  <c r="K7361" i="3"/>
  <c r="K7362" i="3"/>
  <c r="K7363" i="3"/>
  <c r="K7364" i="3"/>
  <c r="K7365" i="3"/>
  <c r="K7366" i="3"/>
  <c r="K7367" i="3"/>
  <c r="K7368" i="3"/>
  <c r="K7369" i="3"/>
  <c r="K7370" i="3"/>
  <c r="K7371" i="3"/>
  <c r="K7372" i="3"/>
  <c r="K7373" i="3"/>
  <c r="K7374" i="3"/>
  <c r="K7375" i="3"/>
  <c r="K7376" i="3"/>
  <c r="K7377" i="3"/>
  <c r="K7378" i="3"/>
  <c r="K7379" i="3"/>
  <c r="K7380" i="3"/>
  <c r="K7381" i="3"/>
  <c r="K7382" i="3"/>
  <c r="K7383" i="3"/>
  <c r="K7384" i="3"/>
  <c r="K7385" i="3"/>
  <c r="K7386" i="3"/>
  <c r="K7387" i="3"/>
  <c r="K7388" i="3"/>
  <c r="K7389" i="3"/>
  <c r="K7390" i="3"/>
  <c r="K7391" i="3"/>
  <c r="K7392" i="3"/>
  <c r="K7393" i="3"/>
  <c r="K7394" i="3"/>
  <c r="K7395" i="3"/>
  <c r="K7396" i="3"/>
  <c r="K7397" i="3"/>
  <c r="K7398" i="3"/>
  <c r="K7399" i="3"/>
  <c r="K7400" i="3"/>
  <c r="K7401" i="3"/>
  <c r="K7402" i="3"/>
  <c r="K7403" i="3"/>
  <c r="K7404" i="3"/>
  <c r="K7405" i="3"/>
  <c r="K7406" i="3"/>
  <c r="K7407" i="3"/>
  <c r="K7408" i="3"/>
  <c r="K7409" i="3"/>
  <c r="K7410" i="3"/>
  <c r="K7411" i="3"/>
  <c r="K7412" i="3"/>
  <c r="K7413" i="3"/>
  <c r="K7414" i="3"/>
  <c r="K7415" i="3"/>
  <c r="K7416" i="3"/>
  <c r="K7417" i="3"/>
  <c r="K7418" i="3"/>
  <c r="K7419" i="3"/>
  <c r="K7420" i="3"/>
  <c r="K7421" i="3"/>
  <c r="K7422" i="3"/>
  <c r="K7423" i="3"/>
  <c r="K7424" i="3"/>
  <c r="K7425" i="3"/>
  <c r="K7426" i="3"/>
  <c r="K7427" i="3"/>
  <c r="K7428" i="3"/>
  <c r="K7429" i="3"/>
  <c r="K7430" i="3"/>
  <c r="K7431" i="3"/>
  <c r="K7432" i="3"/>
  <c r="K7433" i="3"/>
  <c r="K7434" i="3"/>
  <c r="K7435" i="3"/>
  <c r="K7436" i="3"/>
  <c r="K7437" i="3"/>
  <c r="K7438" i="3"/>
  <c r="K7439" i="3"/>
  <c r="K7440" i="3"/>
  <c r="K7441" i="3"/>
  <c r="K7442" i="3"/>
  <c r="K7443" i="3"/>
  <c r="K7444" i="3"/>
  <c r="K7445" i="3"/>
  <c r="K7446" i="3"/>
  <c r="K7447" i="3"/>
  <c r="K7448" i="3"/>
  <c r="K7449" i="3"/>
  <c r="K7450" i="3"/>
  <c r="K7451" i="3"/>
  <c r="K7452" i="3"/>
  <c r="K7453" i="3"/>
  <c r="K7454" i="3"/>
  <c r="K7455" i="3"/>
  <c r="K7456" i="3"/>
  <c r="K7457" i="3"/>
  <c r="K7458" i="3"/>
  <c r="K7459" i="3"/>
  <c r="K7460" i="3"/>
  <c r="K7461" i="3"/>
  <c r="K7462" i="3"/>
  <c r="K7463" i="3"/>
  <c r="K7464" i="3"/>
  <c r="K7465" i="3"/>
  <c r="K7466" i="3"/>
  <c r="K7467" i="3"/>
  <c r="K7468" i="3"/>
  <c r="K7469" i="3"/>
  <c r="K7470" i="3"/>
  <c r="K7471" i="3"/>
  <c r="K7472" i="3"/>
  <c r="K7473" i="3"/>
  <c r="K7474" i="3"/>
  <c r="K7475" i="3"/>
  <c r="K7476" i="3"/>
  <c r="K7477" i="3"/>
  <c r="K7478" i="3"/>
  <c r="K7479" i="3"/>
  <c r="K7480" i="3"/>
  <c r="K7481" i="3"/>
  <c r="K7482" i="3"/>
  <c r="K7483" i="3"/>
  <c r="K7484" i="3"/>
  <c r="K7485" i="3"/>
  <c r="K7486" i="3"/>
  <c r="K7487" i="3"/>
  <c r="K7488" i="3"/>
  <c r="K7489" i="3"/>
  <c r="K7490" i="3"/>
  <c r="K7491" i="3"/>
  <c r="K7492" i="3"/>
  <c r="K7493" i="3"/>
  <c r="K7494" i="3"/>
  <c r="K7495" i="3"/>
  <c r="K7496" i="3"/>
  <c r="K7497" i="3"/>
  <c r="K7498" i="3"/>
  <c r="K7499" i="3"/>
  <c r="K7500" i="3"/>
  <c r="K7501" i="3"/>
  <c r="K7502" i="3"/>
  <c r="K7503" i="3"/>
  <c r="K7504" i="3"/>
  <c r="K7505" i="3"/>
  <c r="K7506" i="3"/>
  <c r="K7507" i="3"/>
  <c r="K7508" i="3"/>
  <c r="K7509" i="3"/>
  <c r="K7510" i="3"/>
  <c r="K7511" i="3"/>
  <c r="K7512" i="3"/>
  <c r="K7513" i="3"/>
  <c r="K7514" i="3"/>
  <c r="K7515" i="3"/>
  <c r="K7516" i="3"/>
  <c r="K7517" i="3"/>
  <c r="K7518" i="3"/>
  <c r="K7519" i="3"/>
  <c r="K7520" i="3"/>
  <c r="K7521" i="3"/>
  <c r="K7522" i="3"/>
  <c r="K7523" i="3"/>
  <c r="K7524" i="3"/>
  <c r="K7525" i="3"/>
  <c r="K7526" i="3"/>
  <c r="K7527" i="3"/>
  <c r="K7528" i="3"/>
  <c r="K7529" i="3"/>
  <c r="K7530" i="3"/>
  <c r="K7531" i="3"/>
  <c r="K7532" i="3"/>
  <c r="K7533" i="3"/>
  <c r="K7534" i="3"/>
  <c r="K7535" i="3"/>
  <c r="K7536" i="3"/>
  <c r="K7537" i="3"/>
  <c r="K7538" i="3"/>
  <c r="K7539" i="3"/>
  <c r="K7540" i="3"/>
  <c r="K7541" i="3"/>
  <c r="K7542" i="3"/>
  <c r="K7543" i="3"/>
  <c r="K7544" i="3"/>
  <c r="K7545" i="3"/>
  <c r="K7546" i="3"/>
  <c r="K7547" i="3"/>
  <c r="K7548" i="3"/>
  <c r="K7549" i="3"/>
  <c r="K7550" i="3"/>
  <c r="K7551" i="3"/>
  <c r="K7552" i="3"/>
  <c r="K7553" i="3"/>
  <c r="K7554" i="3"/>
  <c r="K7555" i="3"/>
  <c r="K7556" i="3"/>
  <c r="K7557" i="3"/>
  <c r="K7558" i="3"/>
  <c r="K7559" i="3"/>
  <c r="K7560" i="3"/>
  <c r="K7561" i="3"/>
  <c r="K7562" i="3"/>
  <c r="K7563" i="3"/>
  <c r="K7564" i="3"/>
  <c r="K7565" i="3"/>
  <c r="K7566" i="3"/>
  <c r="K7567" i="3"/>
  <c r="K7568" i="3"/>
  <c r="K7569" i="3"/>
  <c r="K7570" i="3"/>
  <c r="K7571" i="3"/>
  <c r="K7572" i="3"/>
  <c r="K7573" i="3"/>
  <c r="K7574" i="3"/>
  <c r="K7575" i="3"/>
  <c r="K7576" i="3"/>
  <c r="K7577" i="3"/>
  <c r="K7578" i="3"/>
  <c r="K7579" i="3"/>
  <c r="K7580" i="3"/>
  <c r="K7581" i="3"/>
  <c r="K7582" i="3"/>
  <c r="K7583" i="3"/>
  <c r="K7584" i="3"/>
  <c r="K7585" i="3"/>
  <c r="K7586" i="3"/>
  <c r="K7587" i="3"/>
  <c r="K7588" i="3"/>
  <c r="K7589" i="3"/>
  <c r="K7590" i="3"/>
  <c r="K7591" i="3"/>
  <c r="K7592" i="3"/>
  <c r="K7593" i="3"/>
  <c r="K7594" i="3"/>
  <c r="K7595" i="3"/>
  <c r="K7596" i="3"/>
  <c r="K7597" i="3"/>
  <c r="K7598" i="3"/>
  <c r="K7599" i="3"/>
  <c r="K7600" i="3"/>
  <c r="K7601" i="3"/>
  <c r="K7602" i="3"/>
  <c r="K7603" i="3"/>
  <c r="K7604" i="3"/>
  <c r="K7605" i="3"/>
  <c r="K7606" i="3"/>
  <c r="K7607" i="3"/>
  <c r="K7608" i="3"/>
  <c r="K7609" i="3"/>
  <c r="K7610" i="3"/>
  <c r="K7611" i="3"/>
  <c r="K7612" i="3"/>
  <c r="K7613" i="3"/>
  <c r="K7614" i="3"/>
  <c r="K7615" i="3"/>
  <c r="K7616" i="3"/>
  <c r="K7617" i="3"/>
  <c r="K7618" i="3"/>
  <c r="K7619" i="3"/>
  <c r="K7620" i="3"/>
  <c r="K7621" i="3"/>
  <c r="K7622" i="3"/>
  <c r="K7623" i="3"/>
  <c r="K7624" i="3"/>
  <c r="K7625" i="3"/>
  <c r="K7626" i="3"/>
  <c r="K7627" i="3"/>
  <c r="K7628" i="3"/>
  <c r="K7629" i="3"/>
  <c r="K7630" i="3"/>
  <c r="K7631" i="3"/>
  <c r="K7632" i="3"/>
  <c r="K7633" i="3"/>
  <c r="K7634" i="3"/>
  <c r="K7635" i="3"/>
  <c r="K7636" i="3"/>
  <c r="K7637" i="3"/>
  <c r="K7638" i="3"/>
  <c r="K7639" i="3"/>
  <c r="K7640" i="3"/>
  <c r="K7641" i="3"/>
  <c r="K7642" i="3"/>
  <c r="K7643" i="3"/>
  <c r="K7644" i="3"/>
  <c r="K7645" i="3"/>
  <c r="K7646" i="3"/>
  <c r="K7647" i="3"/>
  <c r="K7648" i="3"/>
  <c r="K7649" i="3"/>
  <c r="K7650" i="3"/>
  <c r="K7651" i="3"/>
  <c r="K7652" i="3"/>
  <c r="K7653" i="3"/>
  <c r="K7654" i="3"/>
  <c r="K7655" i="3"/>
  <c r="K7656" i="3"/>
  <c r="K7657" i="3"/>
  <c r="K7658" i="3"/>
  <c r="K7659" i="3"/>
  <c r="K7660" i="3"/>
  <c r="K7661" i="3"/>
  <c r="K7662" i="3"/>
  <c r="K7663" i="3"/>
  <c r="K7664" i="3"/>
  <c r="K7665" i="3"/>
  <c r="K7666" i="3"/>
  <c r="K7667" i="3"/>
  <c r="K7668" i="3"/>
  <c r="K7669" i="3"/>
  <c r="K7670" i="3"/>
  <c r="K7671" i="3"/>
  <c r="K7672" i="3"/>
  <c r="K7673" i="3"/>
  <c r="K7674" i="3"/>
  <c r="K7675" i="3"/>
  <c r="K7676" i="3"/>
  <c r="K7677" i="3"/>
  <c r="K7678" i="3"/>
  <c r="K7679" i="3"/>
  <c r="K7680" i="3"/>
  <c r="K7681" i="3"/>
  <c r="K7682" i="3"/>
  <c r="K7683" i="3"/>
  <c r="K7684" i="3"/>
  <c r="K7685" i="3"/>
  <c r="K7686" i="3"/>
  <c r="K7687" i="3"/>
  <c r="K7688" i="3"/>
  <c r="K7689" i="3"/>
  <c r="K7690" i="3"/>
  <c r="K7691" i="3"/>
  <c r="K7692" i="3"/>
  <c r="K7693" i="3"/>
  <c r="K7694" i="3"/>
  <c r="K7695" i="3"/>
  <c r="K7696" i="3"/>
  <c r="K7697" i="3"/>
  <c r="K7698" i="3"/>
  <c r="K7699" i="3"/>
  <c r="K7700" i="3"/>
  <c r="K7701" i="3"/>
  <c r="K7702" i="3"/>
  <c r="K7703" i="3"/>
  <c r="K7704" i="3"/>
  <c r="K7705" i="3"/>
  <c r="K7706" i="3"/>
  <c r="K7707" i="3"/>
  <c r="K7708" i="3"/>
  <c r="K7709" i="3"/>
  <c r="K7710" i="3"/>
  <c r="K7711" i="3"/>
  <c r="K7712" i="3"/>
  <c r="K7713" i="3"/>
  <c r="K7714" i="3"/>
  <c r="K7715" i="3"/>
  <c r="K7716" i="3"/>
  <c r="K7717" i="3"/>
  <c r="K7718" i="3"/>
  <c r="K7719" i="3"/>
  <c r="K7720" i="3"/>
  <c r="K7721" i="3"/>
  <c r="K7722" i="3"/>
  <c r="K7723" i="3"/>
  <c r="K7724" i="3"/>
  <c r="K7725" i="3"/>
  <c r="K7726" i="3"/>
  <c r="K7727" i="3"/>
  <c r="K7728" i="3"/>
  <c r="K7729" i="3"/>
  <c r="K7730" i="3"/>
  <c r="K7731" i="3"/>
  <c r="K7732" i="3"/>
  <c r="K7733" i="3"/>
  <c r="K7734" i="3"/>
  <c r="K7735" i="3"/>
  <c r="K7736" i="3"/>
  <c r="K7737" i="3"/>
  <c r="K7738" i="3"/>
  <c r="K7739" i="3"/>
  <c r="K7740" i="3"/>
  <c r="K7741" i="3"/>
  <c r="K7742" i="3"/>
  <c r="K7743" i="3"/>
  <c r="K7744" i="3"/>
  <c r="K7745" i="3"/>
  <c r="K7746" i="3"/>
  <c r="K7747" i="3"/>
  <c r="K7748" i="3"/>
  <c r="K7749" i="3"/>
  <c r="K7750" i="3"/>
  <c r="K7751" i="3"/>
  <c r="K7752" i="3"/>
  <c r="K7753" i="3"/>
  <c r="K7754" i="3"/>
  <c r="K7755" i="3"/>
  <c r="K7756" i="3"/>
  <c r="K7757" i="3"/>
  <c r="K7758" i="3"/>
  <c r="K7759" i="3"/>
  <c r="K7760" i="3"/>
  <c r="K7761" i="3"/>
  <c r="K7762" i="3"/>
  <c r="K7763" i="3"/>
  <c r="K7764" i="3"/>
  <c r="K7765" i="3"/>
  <c r="K7766" i="3"/>
  <c r="K7767" i="3"/>
  <c r="K7768" i="3"/>
  <c r="K7769" i="3"/>
  <c r="K7770" i="3"/>
  <c r="K7771" i="3"/>
  <c r="K7772" i="3"/>
  <c r="K7773" i="3"/>
  <c r="K7774" i="3"/>
  <c r="K7775" i="3"/>
  <c r="K7776" i="3"/>
  <c r="K7777" i="3"/>
  <c r="K7778" i="3"/>
  <c r="K7779" i="3"/>
  <c r="K7780" i="3"/>
  <c r="K7781" i="3"/>
  <c r="K7782" i="3"/>
  <c r="K7783" i="3"/>
  <c r="K7784" i="3"/>
  <c r="K7785" i="3"/>
  <c r="K7786" i="3"/>
  <c r="K7787" i="3"/>
  <c r="K7788" i="3"/>
  <c r="K7789" i="3"/>
  <c r="K7790" i="3"/>
  <c r="K7791" i="3"/>
  <c r="K7792" i="3"/>
  <c r="K7793" i="3"/>
  <c r="K7794" i="3"/>
  <c r="K7795" i="3"/>
  <c r="K7796" i="3"/>
  <c r="K7797" i="3"/>
  <c r="K7798" i="3"/>
  <c r="K7799" i="3"/>
  <c r="K7800" i="3"/>
  <c r="K7801" i="3"/>
  <c r="K7802" i="3"/>
  <c r="K7803" i="3"/>
  <c r="K7804" i="3"/>
  <c r="K7805" i="3"/>
  <c r="K7806" i="3"/>
  <c r="K7807" i="3"/>
  <c r="K7808" i="3"/>
  <c r="K7809" i="3"/>
  <c r="K7810" i="3"/>
  <c r="K7811" i="3"/>
  <c r="K7812" i="3"/>
  <c r="K7813" i="3"/>
  <c r="K7814" i="3"/>
  <c r="K7815" i="3"/>
  <c r="K7816" i="3"/>
  <c r="K7817" i="3"/>
  <c r="K7818" i="3"/>
  <c r="K7819" i="3"/>
  <c r="K7820" i="3"/>
  <c r="K7821" i="3"/>
  <c r="K7822" i="3"/>
  <c r="K7823" i="3"/>
  <c r="K7824" i="3"/>
  <c r="K7825" i="3"/>
  <c r="K7826" i="3"/>
  <c r="K7827" i="3"/>
  <c r="K7828" i="3"/>
  <c r="K7829" i="3"/>
  <c r="K7830" i="3"/>
  <c r="K7831" i="3"/>
  <c r="K7832" i="3"/>
  <c r="K7833" i="3"/>
  <c r="K7834" i="3"/>
  <c r="K7835" i="3"/>
  <c r="K7836" i="3"/>
  <c r="K7837" i="3"/>
  <c r="K7838" i="3"/>
  <c r="K7839" i="3"/>
  <c r="K7840" i="3"/>
  <c r="K7841" i="3"/>
  <c r="K7842" i="3"/>
  <c r="K7843" i="3"/>
  <c r="K7844" i="3"/>
  <c r="K7845" i="3"/>
  <c r="K7846" i="3"/>
  <c r="K7847" i="3"/>
  <c r="K7848" i="3"/>
  <c r="K7849" i="3"/>
  <c r="K7850" i="3"/>
  <c r="K7851" i="3"/>
  <c r="K7852" i="3"/>
  <c r="K7853" i="3"/>
  <c r="K7854" i="3"/>
  <c r="K7855" i="3"/>
  <c r="K7856" i="3"/>
  <c r="K7857" i="3"/>
  <c r="K7858" i="3"/>
  <c r="K7859" i="3"/>
  <c r="K7860" i="3"/>
  <c r="K7861" i="3"/>
  <c r="K7862" i="3"/>
  <c r="K7863" i="3"/>
  <c r="K7864" i="3"/>
  <c r="K7865" i="3"/>
  <c r="K7866" i="3"/>
  <c r="K7867" i="3"/>
  <c r="K7868" i="3"/>
  <c r="K7869" i="3"/>
  <c r="K7870" i="3"/>
  <c r="K7871" i="3"/>
  <c r="K7872" i="3"/>
  <c r="K7873" i="3"/>
  <c r="K7874" i="3"/>
  <c r="K7875" i="3"/>
  <c r="K7876" i="3"/>
  <c r="K7877" i="3"/>
  <c r="K7878" i="3"/>
  <c r="K7879" i="3"/>
  <c r="K7880" i="3"/>
  <c r="K7881" i="3"/>
  <c r="K7882" i="3"/>
  <c r="K7883" i="3"/>
  <c r="K7884" i="3"/>
  <c r="K7885" i="3"/>
  <c r="K7886" i="3"/>
  <c r="K7887" i="3"/>
  <c r="K7888" i="3"/>
  <c r="K7889" i="3"/>
  <c r="K7890" i="3"/>
  <c r="K7891" i="3"/>
  <c r="K7892" i="3"/>
  <c r="K7893" i="3"/>
  <c r="K7894" i="3"/>
  <c r="K7895" i="3"/>
  <c r="K7896" i="3"/>
  <c r="K7897" i="3"/>
  <c r="K7898" i="3"/>
  <c r="K7899" i="3"/>
  <c r="K7900" i="3"/>
  <c r="K7901" i="3"/>
  <c r="K7902" i="3"/>
  <c r="K7903" i="3"/>
  <c r="K7904" i="3"/>
  <c r="K7905" i="3"/>
  <c r="K7906" i="3"/>
  <c r="K7907" i="3"/>
  <c r="K7908" i="3"/>
  <c r="K7909" i="3"/>
  <c r="K7910" i="3"/>
  <c r="K7911" i="3"/>
  <c r="K7912" i="3"/>
  <c r="K7913" i="3"/>
  <c r="K7914" i="3"/>
  <c r="K7915" i="3"/>
  <c r="K7916" i="3"/>
  <c r="K7917" i="3"/>
  <c r="K7918" i="3"/>
  <c r="K7919" i="3"/>
  <c r="K7920" i="3"/>
  <c r="K7921" i="3"/>
  <c r="K7922" i="3"/>
  <c r="K7923" i="3"/>
  <c r="K7924" i="3"/>
  <c r="K7925" i="3"/>
  <c r="K7926" i="3"/>
  <c r="K7927" i="3"/>
  <c r="K7928" i="3"/>
  <c r="K7929" i="3"/>
  <c r="K7930" i="3"/>
  <c r="K7931" i="3"/>
  <c r="K7932" i="3"/>
  <c r="K7933" i="3"/>
  <c r="K7934" i="3"/>
  <c r="K7935" i="3"/>
  <c r="K7936" i="3"/>
  <c r="K7937" i="3"/>
  <c r="K7938" i="3"/>
  <c r="K7939" i="3"/>
  <c r="K7940" i="3"/>
  <c r="K7941" i="3"/>
  <c r="K7942" i="3"/>
  <c r="K7943" i="3"/>
  <c r="K7944" i="3"/>
  <c r="K7945" i="3"/>
  <c r="K7946" i="3"/>
  <c r="K7947" i="3"/>
  <c r="K7948" i="3"/>
  <c r="K7949" i="3"/>
  <c r="K7950" i="3"/>
  <c r="K7951" i="3"/>
  <c r="K7952" i="3"/>
  <c r="K7953" i="3"/>
  <c r="K7954" i="3"/>
  <c r="K7955" i="3"/>
  <c r="K7956" i="3"/>
  <c r="K7957" i="3"/>
  <c r="K7958" i="3"/>
  <c r="K7959" i="3"/>
  <c r="K7960" i="3"/>
  <c r="K7961" i="3"/>
  <c r="K7962" i="3"/>
  <c r="K7963" i="3"/>
  <c r="K7964" i="3"/>
  <c r="K7965" i="3"/>
  <c r="K7966" i="3"/>
  <c r="K7967" i="3"/>
  <c r="K7968" i="3"/>
  <c r="K7969" i="3"/>
  <c r="K7970" i="3"/>
  <c r="K7971" i="3"/>
  <c r="K7972" i="3"/>
  <c r="K7973" i="3"/>
  <c r="K7974" i="3"/>
  <c r="K7975" i="3"/>
  <c r="K7976" i="3"/>
  <c r="K7977" i="3"/>
  <c r="K7978" i="3"/>
  <c r="K7979" i="3"/>
  <c r="K7980" i="3"/>
  <c r="K7981" i="3"/>
  <c r="K7982" i="3"/>
  <c r="K7983" i="3"/>
  <c r="K7984" i="3"/>
  <c r="K7985" i="3"/>
  <c r="K7986" i="3"/>
  <c r="K7987" i="3"/>
  <c r="K7988" i="3"/>
  <c r="K7989" i="3"/>
  <c r="K7990" i="3"/>
  <c r="K7991" i="3"/>
  <c r="K7992" i="3"/>
  <c r="K7993" i="3"/>
  <c r="K7994" i="3"/>
  <c r="K7995" i="3"/>
  <c r="K7996" i="3"/>
  <c r="K7997" i="3"/>
  <c r="K7998" i="3"/>
  <c r="K7999" i="3"/>
  <c r="K8000" i="3"/>
  <c r="K8001" i="3"/>
  <c r="K8002" i="3"/>
  <c r="K8003" i="3"/>
  <c r="K8004" i="3"/>
  <c r="K8005" i="3"/>
  <c r="K8006" i="3"/>
  <c r="K8007" i="3"/>
  <c r="K8008" i="3"/>
  <c r="K8009" i="3"/>
  <c r="K8010" i="3"/>
  <c r="K8011" i="3"/>
  <c r="K8012" i="3"/>
  <c r="K8013" i="3"/>
  <c r="K8014" i="3"/>
  <c r="K8015" i="3"/>
  <c r="K8016" i="3"/>
  <c r="K8017" i="3"/>
  <c r="K8018" i="3"/>
  <c r="K8019" i="3"/>
  <c r="K8020" i="3"/>
  <c r="K8021" i="3"/>
  <c r="K8022" i="3"/>
  <c r="K8023" i="3"/>
  <c r="K8024" i="3"/>
  <c r="K8025" i="3"/>
  <c r="K8026" i="3"/>
  <c r="K8027" i="3"/>
  <c r="K8028" i="3"/>
  <c r="K8029" i="3"/>
  <c r="K8030" i="3"/>
  <c r="K8031" i="3"/>
  <c r="K8032" i="3"/>
  <c r="K8033" i="3"/>
  <c r="K8034" i="3"/>
  <c r="K8035" i="3"/>
  <c r="K8036" i="3"/>
  <c r="K8037" i="3"/>
  <c r="K8038" i="3"/>
  <c r="K8039" i="3"/>
  <c r="K8040" i="3"/>
  <c r="K8041" i="3"/>
  <c r="K8042" i="3"/>
  <c r="K8043" i="3"/>
  <c r="K8044" i="3"/>
  <c r="K8045" i="3"/>
  <c r="K8046" i="3"/>
  <c r="K8047" i="3"/>
  <c r="K8048" i="3"/>
  <c r="K8049" i="3"/>
  <c r="K8050" i="3"/>
  <c r="K8051" i="3"/>
  <c r="K8052" i="3"/>
  <c r="K8053" i="3"/>
  <c r="K8054" i="3"/>
  <c r="K8055" i="3"/>
  <c r="K8056" i="3"/>
  <c r="K8057" i="3"/>
  <c r="K8058" i="3"/>
  <c r="K8059" i="3"/>
  <c r="K8060" i="3"/>
  <c r="K8061" i="3"/>
  <c r="K8062" i="3"/>
  <c r="K8063" i="3"/>
  <c r="K8064" i="3"/>
  <c r="K8065" i="3"/>
  <c r="K8066" i="3"/>
  <c r="K8067" i="3"/>
  <c r="K8068" i="3"/>
  <c r="K8069" i="3"/>
  <c r="K8070" i="3"/>
  <c r="K8071" i="3"/>
  <c r="K8072" i="3"/>
  <c r="K8073" i="3"/>
  <c r="K8074" i="3"/>
  <c r="K8075" i="3"/>
  <c r="K8076" i="3"/>
  <c r="K8077" i="3"/>
  <c r="K8078" i="3"/>
  <c r="K8079" i="3"/>
  <c r="K8080" i="3"/>
  <c r="K8081" i="3"/>
  <c r="K8082" i="3"/>
  <c r="K8083" i="3"/>
  <c r="K8084" i="3"/>
  <c r="K8085" i="3"/>
  <c r="K8086" i="3"/>
  <c r="K8087" i="3"/>
  <c r="K8088" i="3"/>
  <c r="K8089" i="3"/>
  <c r="K8090" i="3"/>
  <c r="K8091" i="3"/>
  <c r="K8092" i="3"/>
  <c r="K8093" i="3"/>
  <c r="K8094" i="3"/>
  <c r="K8095" i="3"/>
  <c r="K8096" i="3"/>
  <c r="K8097" i="3"/>
  <c r="K8098" i="3"/>
  <c r="K8099" i="3"/>
  <c r="K8100" i="3"/>
  <c r="K8101" i="3"/>
  <c r="K8102" i="3"/>
  <c r="K8103" i="3"/>
  <c r="K8104" i="3"/>
  <c r="K8105" i="3"/>
  <c r="K8106" i="3"/>
  <c r="K8107" i="3"/>
  <c r="K8108" i="3"/>
  <c r="K8109" i="3"/>
  <c r="K8110" i="3"/>
  <c r="K8111" i="3"/>
  <c r="K8112" i="3"/>
  <c r="K8113" i="3"/>
  <c r="K8114" i="3"/>
  <c r="K8115" i="3"/>
  <c r="K8116" i="3"/>
  <c r="K8117" i="3"/>
  <c r="K8118" i="3"/>
  <c r="K8119" i="3"/>
  <c r="K8120" i="3"/>
  <c r="K8121" i="3"/>
  <c r="K8122" i="3"/>
  <c r="K8123" i="3"/>
  <c r="K8124" i="3"/>
  <c r="K8125" i="3"/>
  <c r="K8126" i="3"/>
  <c r="K8127" i="3"/>
  <c r="K8128" i="3"/>
  <c r="K8129" i="3"/>
  <c r="K8130" i="3"/>
  <c r="K8131" i="3"/>
  <c r="K8132" i="3"/>
  <c r="K8133" i="3"/>
  <c r="K8134" i="3"/>
  <c r="K8135" i="3"/>
  <c r="K8136" i="3"/>
  <c r="K8137" i="3"/>
  <c r="K8138" i="3"/>
  <c r="K8139" i="3"/>
  <c r="K8140" i="3"/>
  <c r="K8141" i="3"/>
  <c r="K8142" i="3"/>
  <c r="K8143" i="3"/>
  <c r="K8144" i="3"/>
  <c r="K8145" i="3"/>
  <c r="K8146" i="3"/>
  <c r="K8147" i="3"/>
  <c r="K8148" i="3"/>
  <c r="K8149" i="3"/>
  <c r="K8150" i="3"/>
  <c r="K8151" i="3"/>
  <c r="K8152" i="3"/>
  <c r="K8153" i="3"/>
  <c r="K8154" i="3"/>
  <c r="K8155" i="3"/>
  <c r="K8156" i="3"/>
  <c r="K8157" i="3"/>
  <c r="K8158" i="3"/>
  <c r="K8159" i="3"/>
  <c r="K8160" i="3"/>
  <c r="K8161" i="3"/>
  <c r="K8162" i="3"/>
  <c r="K8163" i="3"/>
  <c r="K8164" i="3"/>
  <c r="K8165" i="3"/>
  <c r="K8166" i="3"/>
  <c r="K8167" i="3"/>
  <c r="K8168" i="3"/>
  <c r="K8169" i="3"/>
  <c r="K8170" i="3"/>
  <c r="K8171" i="3"/>
  <c r="K8172" i="3"/>
  <c r="K8173" i="3"/>
  <c r="K8174" i="3"/>
  <c r="K8175" i="3"/>
  <c r="K8176" i="3"/>
  <c r="K8177" i="3"/>
  <c r="K8178" i="3"/>
  <c r="K8179" i="3"/>
  <c r="K8180" i="3"/>
  <c r="K8181" i="3"/>
  <c r="K8182" i="3"/>
  <c r="K8183" i="3"/>
  <c r="K8184" i="3"/>
  <c r="K8185" i="3"/>
  <c r="K8186" i="3"/>
  <c r="K8187" i="3"/>
  <c r="K8188" i="3"/>
  <c r="K8189" i="3"/>
  <c r="K8190" i="3"/>
  <c r="K8191" i="3"/>
  <c r="K8192" i="3"/>
  <c r="K8193" i="3"/>
  <c r="K8194" i="3"/>
  <c r="K8195" i="3"/>
  <c r="K8196" i="3"/>
  <c r="K8197" i="3"/>
  <c r="K8198" i="3"/>
  <c r="K8199" i="3"/>
  <c r="K8200" i="3"/>
  <c r="K8201" i="3"/>
  <c r="K8202" i="3"/>
  <c r="K8203" i="3"/>
  <c r="K8204" i="3"/>
  <c r="K8205" i="3"/>
  <c r="K8206" i="3"/>
  <c r="K8207" i="3"/>
  <c r="K8208" i="3"/>
  <c r="K8209" i="3"/>
  <c r="K8210" i="3"/>
  <c r="K8211" i="3"/>
  <c r="K8212" i="3"/>
  <c r="K8213" i="3"/>
  <c r="K8214" i="3"/>
  <c r="K8215" i="3"/>
  <c r="K8216" i="3"/>
  <c r="K8217" i="3"/>
  <c r="K8218" i="3"/>
  <c r="K8219" i="3"/>
  <c r="K8220" i="3"/>
  <c r="K8221" i="3"/>
  <c r="K8222" i="3"/>
  <c r="K8223" i="3"/>
  <c r="K8224" i="3"/>
  <c r="K8225" i="3"/>
  <c r="K8226" i="3"/>
  <c r="K8227" i="3"/>
  <c r="K8228" i="3"/>
  <c r="K8229" i="3"/>
  <c r="K8230" i="3"/>
  <c r="K8231" i="3"/>
  <c r="K8232" i="3"/>
  <c r="K8233" i="3"/>
  <c r="K8234" i="3"/>
  <c r="K8235" i="3"/>
  <c r="K8236" i="3"/>
  <c r="K8237" i="3"/>
  <c r="K8238" i="3"/>
  <c r="K8239" i="3"/>
  <c r="K8240" i="3"/>
  <c r="K8241" i="3"/>
  <c r="K8242" i="3"/>
  <c r="K8243" i="3"/>
  <c r="K8244" i="3"/>
  <c r="K8245" i="3"/>
  <c r="K8246" i="3"/>
  <c r="K8247" i="3"/>
  <c r="K8248" i="3"/>
  <c r="K8249" i="3"/>
  <c r="K8250" i="3"/>
  <c r="K8251" i="3"/>
  <c r="K8252" i="3"/>
  <c r="K8253" i="3"/>
  <c r="K8254" i="3"/>
  <c r="K8255" i="3"/>
  <c r="K8256" i="3"/>
  <c r="K8257" i="3"/>
  <c r="K8258" i="3"/>
  <c r="K8259" i="3"/>
  <c r="K8260" i="3"/>
  <c r="K8261" i="3"/>
  <c r="K8262" i="3"/>
  <c r="K8263" i="3"/>
  <c r="K8264" i="3"/>
  <c r="K8265" i="3"/>
  <c r="K8266" i="3"/>
  <c r="K8267" i="3"/>
  <c r="K8268" i="3"/>
  <c r="K8269" i="3"/>
  <c r="K8270" i="3"/>
  <c r="K8271" i="3"/>
  <c r="K8272" i="3"/>
  <c r="K8273" i="3"/>
  <c r="K8274" i="3"/>
  <c r="K8275" i="3"/>
  <c r="K8276" i="3"/>
  <c r="K8277" i="3"/>
  <c r="K8278" i="3"/>
  <c r="K8279" i="3"/>
  <c r="K8280" i="3"/>
  <c r="K8281" i="3"/>
  <c r="K8282" i="3"/>
  <c r="K8283" i="3"/>
  <c r="K8284" i="3"/>
  <c r="K8285" i="3"/>
  <c r="K8286" i="3"/>
  <c r="K8287" i="3"/>
  <c r="K8288" i="3"/>
  <c r="K8289" i="3"/>
  <c r="K8290" i="3"/>
  <c r="K8291" i="3"/>
  <c r="K8292" i="3"/>
  <c r="K8293" i="3"/>
  <c r="K8294" i="3"/>
  <c r="K8295" i="3"/>
  <c r="K8296" i="3"/>
  <c r="K8297" i="3"/>
  <c r="K8298" i="3"/>
  <c r="K8299" i="3"/>
  <c r="K8300" i="3"/>
  <c r="K8301" i="3"/>
  <c r="K8302" i="3"/>
  <c r="K8303" i="3"/>
  <c r="K8304" i="3"/>
  <c r="K8305" i="3"/>
  <c r="K8306" i="3"/>
  <c r="K8307" i="3"/>
  <c r="K8308" i="3"/>
  <c r="K8309" i="3"/>
  <c r="K8310" i="3"/>
  <c r="K8311" i="3"/>
  <c r="K8312" i="3"/>
  <c r="K8313" i="3"/>
  <c r="K8314" i="3"/>
  <c r="K8315" i="3"/>
  <c r="K8316" i="3"/>
  <c r="K8317" i="3"/>
  <c r="K8318" i="3"/>
  <c r="K8319" i="3"/>
  <c r="K8320" i="3"/>
  <c r="K8321" i="3"/>
  <c r="K8322" i="3"/>
  <c r="K8323" i="3"/>
  <c r="K8324" i="3"/>
  <c r="K8325" i="3"/>
  <c r="K8326" i="3"/>
  <c r="K8327" i="3"/>
  <c r="K8328" i="3"/>
  <c r="K8329" i="3"/>
  <c r="K8330" i="3"/>
  <c r="K8331" i="3"/>
  <c r="K8332" i="3"/>
  <c r="K8333" i="3"/>
  <c r="K8334" i="3"/>
  <c r="K8335" i="3"/>
  <c r="K8336" i="3"/>
  <c r="K8337" i="3"/>
  <c r="K8338" i="3"/>
  <c r="K8339" i="3"/>
  <c r="K8340" i="3"/>
  <c r="K8341" i="3"/>
  <c r="K8342" i="3"/>
  <c r="K8343" i="3"/>
  <c r="K8344" i="3"/>
  <c r="K8345" i="3"/>
  <c r="K8346" i="3"/>
  <c r="K8347" i="3"/>
  <c r="K8348" i="3"/>
  <c r="K8349" i="3"/>
  <c r="K8350" i="3"/>
  <c r="K8351" i="3"/>
  <c r="K8352" i="3"/>
  <c r="K8353" i="3"/>
  <c r="K8354" i="3"/>
  <c r="K8355" i="3"/>
  <c r="K8356" i="3"/>
  <c r="K8357" i="3"/>
  <c r="K8358" i="3"/>
  <c r="K8359" i="3"/>
  <c r="K8360" i="3"/>
  <c r="K8361" i="3"/>
  <c r="K8362" i="3"/>
  <c r="K8363" i="3"/>
  <c r="K8364" i="3"/>
  <c r="K8365" i="3"/>
  <c r="K8366" i="3"/>
  <c r="K8367" i="3"/>
  <c r="K8368" i="3"/>
  <c r="K8369" i="3"/>
  <c r="K8370" i="3"/>
  <c r="K8371" i="3"/>
  <c r="K8372" i="3"/>
  <c r="K8373" i="3"/>
  <c r="K8374" i="3"/>
  <c r="K8375" i="3"/>
  <c r="K8376" i="3"/>
  <c r="K8377" i="3"/>
  <c r="K8378" i="3"/>
  <c r="K8379" i="3"/>
  <c r="K8380" i="3"/>
  <c r="K8381" i="3"/>
  <c r="K8382" i="3"/>
  <c r="K8383" i="3"/>
  <c r="K8384" i="3"/>
  <c r="K8385" i="3"/>
  <c r="K8386" i="3"/>
  <c r="K8387" i="3"/>
  <c r="K8388" i="3"/>
  <c r="K8389" i="3"/>
  <c r="K8390" i="3"/>
  <c r="K8391" i="3"/>
  <c r="K8392" i="3"/>
  <c r="K8393" i="3"/>
  <c r="K8394" i="3"/>
  <c r="K8395" i="3"/>
  <c r="K8396" i="3"/>
  <c r="K8397" i="3"/>
  <c r="K8398" i="3"/>
  <c r="K8399" i="3"/>
  <c r="K8400" i="3"/>
  <c r="K8401" i="3"/>
  <c r="K8402" i="3"/>
  <c r="K8403" i="3"/>
  <c r="K8404" i="3"/>
  <c r="K8405" i="3"/>
  <c r="K8406" i="3"/>
  <c r="K8407" i="3"/>
  <c r="K8408" i="3"/>
  <c r="K8409" i="3"/>
  <c r="K8410" i="3"/>
  <c r="K8411" i="3"/>
  <c r="K8412" i="3"/>
  <c r="K8413" i="3"/>
  <c r="K8414" i="3"/>
  <c r="K8415" i="3"/>
  <c r="K8416" i="3"/>
  <c r="K8417" i="3"/>
  <c r="K8418" i="3"/>
  <c r="K8419" i="3"/>
  <c r="K8420" i="3"/>
  <c r="K8421" i="3"/>
  <c r="K8422" i="3"/>
  <c r="K8423" i="3"/>
  <c r="K8424" i="3"/>
  <c r="K8425" i="3"/>
  <c r="K8426" i="3"/>
  <c r="K8427" i="3"/>
  <c r="K8428" i="3"/>
  <c r="K8429" i="3"/>
  <c r="K8430" i="3"/>
  <c r="K8431" i="3"/>
  <c r="K8432" i="3"/>
  <c r="K8433" i="3"/>
  <c r="K8434" i="3"/>
  <c r="K8435" i="3"/>
  <c r="K8436" i="3"/>
  <c r="K8437" i="3"/>
  <c r="K8438" i="3"/>
  <c r="K8439" i="3"/>
  <c r="K8440" i="3"/>
  <c r="K8441" i="3"/>
  <c r="K8442" i="3"/>
  <c r="K8443" i="3"/>
  <c r="K8444" i="3"/>
  <c r="K8445" i="3"/>
  <c r="K8446" i="3"/>
  <c r="K8447" i="3"/>
  <c r="K8448" i="3"/>
  <c r="K8449" i="3"/>
  <c r="K8450" i="3"/>
  <c r="K8451" i="3"/>
  <c r="K8452" i="3"/>
  <c r="K8453" i="3"/>
  <c r="K8454" i="3"/>
  <c r="K8455" i="3"/>
  <c r="K8456" i="3"/>
  <c r="K8457" i="3"/>
  <c r="K8458" i="3"/>
  <c r="K8459" i="3"/>
  <c r="K8460" i="3"/>
  <c r="K8461" i="3"/>
  <c r="K8462" i="3"/>
  <c r="K8463" i="3"/>
  <c r="K8464" i="3"/>
  <c r="K8465" i="3"/>
  <c r="K8466" i="3"/>
  <c r="K8467" i="3"/>
  <c r="K8468" i="3"/>
  <c r="K8469" i="3"/>
  <c r="K8470" i="3"/>
  <c r="K8471" i="3"/>
  <c r="K8472" i="3"/>
  <c r="K8473" i="3"/>
  <c r="K8474" i="3"/>
  <c r="K8475" i="3"/>
  <c r="K8476" i="3"/>
  <c r="K8477" i="3"/>
  <c r="K8478" i="3"/>
  <c r="K8479" i="3"/>
  <c r="K8480" i="3"/>
  <c r="K8481" i="3"/>
  <c r="K8482" i="3"/>
  <c r="K8483" i="3"/>
  <c r="K8484" i="3"/>
  <c r="K8485" i="3"/>
  <c r="K8486" i="3"/>
  <c r="K8487" i="3"/>
  <c r="K8488" i="3"/>
  <c r="K8489" i="3"/>
  <c r="K8490" i="3"/>
  <c r="K8491" i="3"/>
  <c r="K8492" i="3"/>
  <c r="K8493" i="3"/>
  <c r="K8494" i="3"/>
  <c r="K8495" i="3"/>
  <c r="K8496" i="3"/>
  <c r="K8497" i="3"/>
  <c r="K8498" i="3"/>
  <c r="K8499" i="3"/>
  <c r="K8500" i="3"/>
  <c r="K8501" i="3"/>
  <c r="K8502" i="3"/>
  <c r="K8503" i="3"/>
  <c r="K8504" i="3"/>
  <c r="K8505" i="3"/>
  <c r="K8506" i="3"/>
  <c r="K8507" i="3"/>
  <c r="K8508" i="3"/>
  <c r="K8509" i="3"/>
  <c r="K8510" i="3"/>
  <c r="K8511" i="3"/>
  <c r="K8512" i="3"/>
  <c r="K8513" i="3"/>
  <c r="K8514" i="3"/>
  <c r="K8515" i="3"/>
  <c r="K8516" i="3"/>
  <c r="K8517" i="3"/>
  <c r="K8518" i="3"/>
  <c r="K8519" i="3"/>
  <c r="K8520" i="3"/>
  <c r="K8521" i="3"/>
  <c r="K8522" i="3"/>
  <c r="K8523" i="3"/>
  <c r="K8524" i="3"/>
  <c r="K8525" i="3"/>
  <c r="K8526" i="3"/>
  <c r="K8527" i="3"/>
  <c r="K8528" i="3"/>
  <c r="K8529" i="3"/>
  <c r="K8530" i="3"/>
  <c r="K8531" i="3"/>
  <c r="K8532" i="3"/>
  <c r="K8533" i="3"/>
  <c r="K8534" i="3"/>
  <c r="K8535" i="3"/>
  <c r="K8536" i="3"/>
  <c r="K8537" i="3"/>
  <c r="K8538" i="3"/>
  <c r="K8539" i="3"/>
  <c r="K8540" i="3"/>
  <c r="K8541" i="3"/>
  <c r="K8542" i="3"/>
  <c r="K8543" i="3"/>
  <c r="K8544" i="3"/>
  <c r="K8545" i="3"/>
  <c r="K8546" i="3"/>
  <c r="K8547" i="3"/>
  <c r="K8548" i="3"/>
  <c r="K8549" i="3"/>
  <c r="K8550" i="3"/>
  <c r="K8551" i="3"/>
  <c r="K8552" i="3"/>
  <c r="K8553" i="3"/>
  <c r="K8554" i="3"/>
  <c r="K8555" i="3"/>
  <c r="K8556" i="3"/>
  <c r="K8557" i="3"/>
  <c r="K8558" i="3"/>
  <c r="K8559" i="3"/>
  <c r="K8560" i="3"/>
  <c r="K8561" i="3"/>
  <c r="K8562" i="3"/>
  <c r="K8563" i="3"/>
  <c r="K8564" i="3"/>
  <c r="K8565" i="3"/>
  <c r="K8566" i="3"/>
  <c r="K8567" i="3"/>
  <c r="K8568" i="3"/>
  <c r="K8569" i="3"/>
  <c r="K8570" i="3"/>
  <c r="K8571" i="3"/>
  <c r="K8572" i="3"/>
  <c r="K8573" i="3"/>
  <c r="K8574" i="3"/>
  <c r="K8575" i="3"/>
  <c r="K8576" i="3"/>
  <c r="K8577" i="3"/>
  <c r="K8578" i="3"/>
  <c r="K8579" i="3"/>
  <c r="K8580" i="3"/>
  <c r="K8581" i="3"/>
  <c r="K8582" i="3"/>
  <c r="K8583" i="3"/>
  <c r="K8584" i="3"/>
  <c r="K8585" i="3"/>
  <c r="K8586" i="3"/>
  <c r="K8587" i="3"/>
  <c r="K8588" i="3"/>
  <c r="K8589" i="3"/>
  <c r="K8590" i="3"/>
  <c r="K8591" i="3"/>
  <c r="K8592" i="3"/>
  <c r="K8593" i="3"/>
  <c r="K8594" i="3"/>
  <c r="K8595" i="3"/>
  <c r="K8596" i="3"/>
  <c r="K8597" i="3"/>
  <c r="K8598" i="3"/>
  <c r="K8599" i="3"/>
  <c r="K8600" i="3"/>
  <c r="K8601" i="3"/>
  <c r="K8602" i="3"/>
  <c r="K8603" i="3"/>
  <c r="K8604" i="3"/>
  <c r="K8605" i="3"/>
  <c r="K8606" i="3"/>
  <c r="K8607" i="3"/>
  <c r="K8608" i="3"/>
  <c r="K8609" i="3"/>
  <c r="K8610" i="3"/>
  <c r="K8611" i="3"/>
  <c r="K8612" i="3"/>
  <c r="K8613" i="3"/>
  <c r="K8614" i="3"/>
  <c r="K8615" i="3"/>
  <c r="K8616" i="3"/>
  <c r="K8617" i="3"/>
  <c r="K8618" i="3"/>
  <c r="K8619" i="3"/>
  <c r="K8620" i="3"/>
  <c r="K8621" i="3"/>
  <c r="K8622" i="3"/>
  <c r="K8623" i="3"/>
  <c r="K8624" i="3"/>
  <c r="K8625" i="3"/>
  <c r="K8626" i="3"/>
  <c r="K8627" i="3"/>
  <c r="K8628" i="3"/>
  <c r="K8629" i="3"/>
  <c r="K8630" i="3"/>
  <c r="K8631" i="3"/>
  <c r="K8632" i="3"/>
  <c r="K8633" i="3"/>
  <c r="K8634" i="3"/>
  <c r="K8635" i="3"/>
  <c r="K8636" i="3"/>
  <c r="K8637" i="3"/>
  <c r="K8638" i="3"/>
  <c r="K8639" i="3"/>
  <c r="K8640" i="3"/>
  <c r="K8641" i="3"/>
  <c r="K8642" i="3"/>
  <c r="K8643" i="3"/>
  <c r="K8644" i="3"/>
  <c r="K8645" i="3"/>
  <c r="K8646" i="3"/>
  <c r="K8647" i="3"/>
  <c r="K8648" i="3"/>
  <c r="K8649" i="3"/>
  <c r="K8650" i="3"/>
  <c r="K8651" i="3"/>
  <c r="K8652" i="3"/>
  <c r="K8653" i="3"/>
  <c r="K8654" i="3"/>
  <c r="K8655" i="3"/>
  <c r="K8656" i="3"/>
  <c r="K8657" i="3"/>
  <c r="K8658" i="3"/>
  <c r="K8659" i="3"/>
  <c r="K8660" i="3"/>
  <c r="K8661" i="3"/>
  <c r="K8662" i="3"/>
  <c r="K8663" i="3"/>
  <c r="K8664" i="3"/>
  <c r="K8665" i="3"/>
  <c r="K8666" i="3"/>
  <c r="K8667" i="3"/>
  <c r="K8668" i="3"/>
  <c r="K8669" i="3"/>
  <c r="K8670" i="3"/>
  <c r="K8671" i="3"/>
  <c r="K8672" i="3"/>
  <c r="K8673" i="3"/>
  <c r="K8674" i="3"/>
  <c r="K8675" i="3"/>
  <c r="K8676" i="3"/>
  <c r="K8677" i="3"/>
  <c r="K8678" i="3"/>
  <c r="K8679" i="3"/>
  <c r="K8680" i="3"/>
  <c r="K8681" i="3"/>
  <c r="K8682" i="3"/>
  <c r="K8683" i="3"/>
  <c r="K8684" i="3"/>
  <c r="K8685" i="3"/>
  <c r="K8686" i="3"/>
  <c r="K8687" i="3"/>
  <c r="K8688" i="3"/>
  <c r="K8689" i="3"/>
  <c r="K8690" i="3"/>
  <c r="K8691" i="3"/>
  <c r="K8692" i="3"/>
  <c r="K8693" i="3"/>
  <c r="K8694" i="3"/>
  <c r="K8695" i="3"/>
  <c r="K8696" i="3"/>
  <c r="K8697" i="3"/>
  <c r="K8698" i="3"/>
  <c r="K8699" i="3"/>
  <c r="K8700" i="3"/>
  <c r="K8701" i="3"/>
  <c r="K8702" i="3"/>
  <c r="K8703" i="3"/>
  <c r="K8704" i="3"/>
  <c r="K8705" i="3"/>
  <c r="K8706" i="3"/>
  <c r="K8707" i="3"/>
  <c r="K8708" i="3"/>
  <c r="K8709" i="3"/>
  <c r="K8710" i="3"/>
  <c r="K8711" i="3"/>
  <c r="K8712" i="3"/>
  <c r="K8713" i="3"/>
  <c r="K8714" i="3"/>
  <c r="K8715" i="3"/>
  <c r="K8716" i="3"/>
  <c r="K8717" i="3"/>
  <c r="K8718" i="3"/>
  <c r="K8719" i="3"/>
  <c r="K8720" i="3"/>
  <c r="K8721" i="3"/>
  <c r="K8722" i="3"/>
  <c r="K8723" i="3"/>
  <c r="K8724" i="3"/>
  <c r="K8725" i="3"/>
  <c r="K8726" i="3"/>
  <c r="K8727" i="3"/>
  <c r="K8728" i="3"/>
  <c r="K8729" i="3"/>
  <c r="K8730" i="3"/>
  <c r="K8731" i="3"/>
  <c r="K8732" i="3"/>
  <c r="K8733" i="3"/>
  <c r="K8734" i="3"/>
  <c r="K8735" i="3"/>
  <c r="K8736" i="3"/>
  <c r="K8737" i="3"/>
  <c r="K8738" i="3"/>
  <c r="K8739" i="3"/>
  <c r="K8740" i="3"/>
  <c r="K8741" i="3"/>
  <c r="K8742" i="3"/>
  <c r="K8743" i="3"/>
  <c r="K8744" i="3"/>
  <c r="K8745" i="3"/>
  <c r="K8746" i="3"/>
  <c r="K8747" i="3"/>
  <c r="K8748" i="3"/>
  <c r="K8749" i="3"/>
  <c r="K8750" i="3"/>
  <c r="K8751" i="3"/>
  <c r="K8752" i="3"/>
  <c r="K8753" i="3"/>
  <c r="K8754" i="3"/>
  <c r="K8755" i="3"/>
  <c r="K8756" i="3"/>
  <c r="K8757" i="3"/>
  <c r="K8758" i="3"/>
  <c r="K8759" i="3"/>
  <c r="K8760" i="3"/>
  <c r="K8761" i="3"/>
  <c r="K8762" i="3"/>
  <c r="K8763" i="3"/>
  <c r="K8764" i="3"/>
  <c r="K8765" i="3"/>
  <c r="K8766" i="3"/>
  <c r="K8767" i="3"/>
  <c r="K8768" i="3"/>
  <c r="K8769" i="3"/>
  <c r="K8770" i="3"/>
  <c r="K8771" i="3"/>
  <c r="K8772" i="3"/>
  <c r="K8773" i="3"/>
  <c r="K8774" i="3"/>
  <c r="K8775" i="3"/>
  <c r="K8776" i="3"/>
  <c r="K8777" i="3"/>
  <c r="K8778" i="3"/>
  <c r="K8779" i="3"/>
  <c r="K8780" i="3"/>
  <c r="K8781" i="3"/>
  <c r="K8782" i="3"/>
  <c r="K8783" i="3"/>
  <c r="K8784" i="3"/>
  <c r="K8785" i="3"/>
  <c r="K8786" i="3"/>
  <c r="K8787" i="3"/>
  <c r="K8788" i="3"/>
  <c r="K8789" i="3"/>
  <c r="K8790" i="3"/>
  <c r="K8791" i="3"/>
  <c r="K8792" i="3"/>
  <c r="K8793" i="3"/>
  <c r="K8794" i="3"/>
  <c r="K8795" i="3"/>
  <c r="K8796" i="3"/>
  <c r="K8797" i="3"/>
  <c r="K8798" i="3"/>
  <c r="K8799" i="3"/>
  <c r="K8800" i="3"/>
  <c r="K8801" i="3"/>
  <c r="K8802" i="3"/>
  <c r="K8803" i="3"/>
  <c r="K8804" i="3"/>
  <c r="K8805" i="3"/>
  <c r="K8806" i="3"/>
  <c r="K8807" i="3"/>
  <c r="K8808" i="3"/>
  <c r="K8809" i="3"/>
  <c r="K8810" i="3"/>
  <c r="K8811" i="3"/>
  <c r="K8812" i="3"/>
  <c r="K8813" i="3"/>
  <c r="K8814" i="3"/>
  <c r="K8815" i="3"/>
  <c r="K8816" i="3"/>
  <c r="K8817" i="3"/>
  <c r="K8818" i="3"/>
  <c r="K8819" i="3"/>
  <c r="K8820" i="3"/>
  <c r="K8821" i="3"/>
  <c r="K8822" i="3"/>
  <c r="K8823" i="3"/>
  <c r="K8824" i="3"/>
  <c r="K8825" i="3"/>
  <c r="K8826" i="3"/>
  <c r="K8827" i="3"/>
  <c r="K8828" i="3"/>
  <c r="K8829" i="3"/>
  <c r="K8830" i="3"/>
  <c r="K8831" i="3"/>
  <c r="K8832" i="3"/>
  <c r="K8833" i="3"/>
  <c r="K8834" i="3"/>
  <c r="K8835" i="3"/>
  <c r="K8836" i="3"/>
  <c r="K8837" i="3"/>
  <c r="K8838" i="3"/>
  <c r="K8839" i="3"/>
  <c r="K8840" i="3"/>
  <c r="K8841" i="3"/>
  <c r="K8842" i="3"/>
  <c r="K8843" i="3"/>
  <c r="K8844" i="3"/>
  <c r="K8845" i="3"/>
  <c r="K8846" i="3"/>
  <c r="K8847" i="3"/>
  <c r="K8848" i="3"/>
  <c r="K8849" i="3"/>
  <c r="K8850" i="3"/>
  <c r="K8851" i="3"/>
  <c r="K8852" i="3"/>
  <c r="K8853" i="3"/>
  <c r="K8854" i="3"/>
  <c r="K8855" i="3"/>
  <c r="K8856" i="3"/>
  <c r="K8857" i="3"/>
  <c r="K8858" i="3"/>
  <c r="K8859" i="3"/>
  <c r="K8860" i="3"/>
  <c r="K8861" i="3"/>
  <c r="K8862" i="3"/>
  <c r="K8863" i="3"/>
  <c r="K8864" i="3"/>
  <c r="K8865" i="3"/>
  <c r="K8866" i="3"/>
  <c r="K8867" i="3"/>
  <c r="K8868" i="3"/>
  <c r="K8869" i="3"/>
  <c r="K8870" i="3"/>
  <c r="K8871" i="3"/>
  <c r="K8872" i="3"/>
  <c r="K8873" i="3"/>
  <c r="K8874" i="3"/>
  <c r="K8875" i="3"/>
  <c r="K8876" i="3"/>
  <c r="K8877" i="3"/>
  <c r="K8878" i="3"/>
  <c r="K8879" i="3"/>
  <c r="K8880" i="3"/>
  <c r="K8881" i="3"/>
  <c r="K8882" i="3"/>
  <c r="K8883" i="3"/>
  <c r="K8884" i="3"/>
  <c r="K8885" i="3"/>
  <c r="K8886" i="3"/>
  <c r="K8887" i="3"/>
  <c r="K8888" i="3"/>
  <c r="K8889" i="3"/>
  <c r="K8890" i="3"/>
  <c r="K8891" i="3"/>
  <c r="K8892" i="3"/>
  <c r="K8893" i="3"/>
  <c r="K8894" i="3"/>
  <c r="K8895" i="3"/>
  <c r="K8896" i="3"/>
  <c r="K8897" i="3"/>
  <c r="K8898" i="3"/>
  <c r="K8899" i="3"/>
  <c r="K8900" i="3"/>
  <c r="K8901" i="3"/>
  <c r="K8902" i="3"/>
  <c r="K8903" i="3"/>
  <c r="K8904" i="3"/>
  <c r="K8905" i="3"/>
  <c r="K8906" i="3"/>
  <c r="K8907" i="3"/>
  <c r="K8908" i="3"/>
  <c r="K8909" i="3"/>
  <c r="K8910" i="3"/>
  <c r="K8911" i="3"/>
  <c r="K8912" i="3"/>
  <c r="K8913" i="3"/>
  <c r="K8914" i="3"/>
  <c r="K8915" i="3"/>
  <c r="K8916" i="3"/>
  <c r="K8917" i="3"/>
  <c r="K8918" i="3"/>
  <c r="K8919" i="3"/>
  <c r="K8920" i="3"/>
  <c r="K8921" i="3"/>
  <c r="K8922" i="3"/>
  <c r="K8923" i="3"/>
  <c r="K8924" i="3"/>
  <c r="K8925" i="3"/>
  <c r="K8926" i="3"/>
  <c r="K8927" i="3"/>
  <c r="K8928" i="3"/>
  <c r="K8929" i="3"/>
  <c r="K8930" i="3"/>
  <c r="K8931" i="3"/>
  <c r="K8932" i="3"/>
  <c r="K8933" i="3"/>
  <c r="K8934" i="3"/>
  <c r="K8935" i="3"/>
  <c r="K8936" i="3"/>
  <c r="K8937" i="3"/>
  <c r="K8938" i="3"/>
  <c r="K8939" i="3"/>
  <c r="K8940" i="3"/>
  <c r="K8941" i="3"/>
  <c r="K8942" i="3"/>
  <c r="K8943" i="3"/>
  <c r="K8944" i="3"/>
  <c r="K8945" i="3"/>
  <c r="K8946" i="3"/>
  <c r="K8947" i="3"/>
  <c r="K8948" i="3"/>
  <c r="K8949" i="3"/>
  <c r="K8950" i="3"/>
  <c r="K8951" i="3"/>
  <c r="K8952" i="3"/>
  <c r="K8953" i="3"/>
  <c r="K8954" i="3"/>
  <c r="K8955" i="3"/>
  <c r="K8956" i="3"/>
  <c r="K8957" i="3"/>
  <c r="K8958" i="3"/>
  <c r="K8959" i="3"/>
  <c r="K8960" i="3"/>
  <c r="K8961" i="3"/>
  <c r="K8962" i="3"/>
  <c r="K8963" i="3"/>
  <c r="K8964" i="3"/>
  <c r="K8965" i="3"/>
  <c r="K8966" i="3"/>
  <c r="K8967" i="3"/>
  <c r="K8968" i="3"/>
  <c r="K8969" i="3"/>
  <c r="K8970" i="3"/>
  <c r="K8971" i="3"/>
  <c r="K8972" i="3"/>
  <c r="K8973" i="3"/>
  <c r="K8974" i="3"/>
  <c r="K8975" i="3"/>
  <c r="K8976" i="3"/>
  <c r="K8977" i="3"/>
  <c r="K8978" i="3"/>
  <c r="K8979" i="3"/>
  <c r="K8980" i="3"/>
  <c r="K8981" i="3"/>
  <c r="K8982" i="3"/>
  <c r="K8983" i="3"/>
  <c r="K8984" i="3"/>
  <c r="K8985" i="3"/>
  <c r="K8986" i="3"/>
  <c r="K8987" i="3"/>
  <c r="K8988" i="3"/>
  <c r="K8989" i="3"/>
  <c r="K8990" i="3"/>
  <c r="K8991" i="3"/>
  <c r="K8992" i="3"/>
  <c r="K8993" i="3"/>
  <c r="K8994" i="3"/>
  <c r="K8995" i="3"/>
  <c r="K8996" i="3"/>
  <c r="K8997" i="3"/>
  <c r="K8998" i="3"/>
  <c r="K8999" i="3"/>
  <c r="K9000" i="3"/>
  <c r="K9001" i="3"/>
  <c r="K9002" i="3"/>
  <c r="K9003" i="3"/>
  <c r="K9004" i="3"/>
  <c r="K9005" i="3"/>
  <c r="K9006" i="3"/>
  <c r="K9007" i="3"/>
  <c r="K9008" i="3"/>
  <c r="K9009" i="3"/>
  <c r="K9010" i="3"/>
  <c r="K9011" i="3"/>
  <c r="K9012" i="3"/>
  <c r="K9013" i="3"/>
  <c r="K9014" i="3"/>
  <c r="K9015" i="3"/>
  <c r="K9016" i="3"/>
  <c r="K9017" i="3"/>
  <c r="K9018" i="3"/>
  <c r="K9019" i="3"/>
  <c r="K9020" i="3"/>
  <c r="K9021" i="3"/>
  <c r="K9022" i="3"/>
  <c r="K9023" i="3"/>
  <c r="K9024" i="3"/>
  <c r="K9025" i="3"/>
  <c r="K9026" i="3"/>
  <c r="K9027" i="3"/>
  <c r="K9028" i="3"/>
  <c r="K9029" i="3"/>
  <c r="K9030" i="3"/>
  <c r="K9031" i="3"/>
  <c r="K9032" i="3"/>
  <c r="K9033" i="3"/>
  <c r="K9034" i="3"/>
  <c r="K9035" i="3"/>
  <c r="K9036" i="3"/>
  <c r="K9037" i="3"/>
  <c r="K9038" i="3"/>
  <c r="K9039" i="3"/>
  <c r="K9040" i="3"/>
  <c r="K9041" i="3"/>
  <c r="K9042" i="3"/>
  <c r="K9043" i="3"/>
  <c r="K9044" i="3"/>
  <c r="K9045" i="3"/>
  <c r="K9046" i="3"/>
  <c r="K9047" i="3"/>
  <c r="K9048" i="3"/>
  <c r="K9049" i="3"/>
  <c r="K9050" i="3"/>
  <c r="K9051" i="3"/>
  <c r="K9052" i="3"/>
  <c r="K9053" i="3"/>
  <c r="K9054" i="3"/>
  <c r="K9055" i="3"/>
  <c r="K9056" i="3"/>
  <c r="K9057" i="3"/>
  <c r="K9058" i="3"/>
  <c r="K9059" i="3"/>
  <c r="K9060" i="3"/>
  <c r="K9061" i="3"/>
  <c r="K9062" i="3"/>
  <c r="K9063" i="3"/>
  <c r="K9064" i="3"/>
  <c r="K9065" i="3"/>
  <c r="K9066" i="3"/>
  <c r="K9067" i="3"/>
  <c r="K9068" i="3"/>
  <c r="K9069" i="3"/>
  <c r="K9070" i="3"/>
  <c r="K9071" i="3"/>
  <c r="K9072" i="3"/>
  <c r="K9073" i="3"/>
  <c r="K9074" i="3"/>
  <c r="K9075" i="3"/>
  <c r="K9076" i="3"/>
  <c r="K9077" i="3"/>
  <c r="K9078" i="3"/>
  <c r="K9079" i="3"/>
  <c r="K9080" i="3"/>
  <c r="K9081" i="3"/>
  <c r="K9082" i="3"/>
  <c r="K9083" i="3"/>
  <c r="K9084" i="3"/>
  <c r="K9085" i="3"/>
  <c r="K9086" i="3"/>
  <c r="K9087" i="3"/>
  <c r="K9088" i="3"/>
  <c r="K9089" i="3"/>
  <c r="K9090" i="3"/>
  <c r="K9091" i="3"/>
  <c r="K9092" i="3"/>
  <c r="K9093" i="3"/>
  <c r="K9094" i="3"/>
  <c r="K9095" i="3"/>
  <c r="K9096" i="3"/>
  <c r="K9097" i="3"/>
  <c r="K9098" i="3"/>
  <c r="K9099" i="3"/>
  <c r="K9100" i="3"/>
  <c r="K9101" i="3"/>
  <c r="K9102" i="3"/>
  <c r="K9103" i="3"/>
  <c r="K9104" i="3"/>
  <c r="K9105" i="3"/>
  <c r="K9106" i="3"/>
  <c r="K9107" i="3"/>
  <c r="K9108" i="3"/>
  <c r="K9109" i="3"/>
  <c r="K9110" i="3"/>
  <c r="K9111" i="3"/>
  <c r="K9112" i="3"/>
  <c r="K9113" i="3"/>
  <c r="K9114" i="3"/>
  <c r="K9115" i="3"/>
  <c r="K9116" i="3"/>
  <c r="K9117" i="3"/>
  <c r="K9118" i="3"/>
  <c r="K9119" i="3"/>
  <c r="K9120" i="3"/>
  <c r="K9121" i="3"/>
  <c r="K9122" i="3"/>
  <c r="K9123" i="3"/>
  <c r="K9124" i="3"/>
  <c r="K9125" i="3"/>
  <c r="K9126" i="3"/>
  <c r="K9127" i="3"/>
  <c r="K9128" i="3"/>
  <c r="K9129" i="3"/>
  <c r="K9130" i="3"/>
  <c r="K9131" i="3"/>
  <c r="K9132" i="3"/>
  <c r="K9133" i="3"/>
  <c r="K9134" i="3"/>
  <c r="K9135" i="3"/>
  <c r="K9136" i="3"/>
  <c r="K9137" i="3"/>
  <c r="K9138" i="3"/>
  <c r="K9139" i="3"/>
  <c r="K9140" i="3"/>
  <c r="K9141" i="3"/>
  <c r="K9142" i="3"/>
  <c r="K9143" i="3"/>
  <c r="K9144" i="3"/>
  <c r="K9145" i="3"/>
  <c r="K9146" i="3"/>
  <c r="K9147" i="3"/>
  <c r="K9148" i="3"/>
  <c r="K9149" i="3"/>
  <c r="K9150" i="3"/>
  <c r="K9151" i="3"/>
  <c r="K9152" i="3"/>
  <c r="K9153" i="3"/>
  <c r="K9154" i="3"/>
  <c r="K9155" i="3"/>
  <c r="K9156" i="3"/>
  <c r="K9157" i="3"/>
  <c r="K9158" i="3"/>
  <c r="K9159" i="3"/>
  <c r="K9160" i="3"/>
  <c r="K9161" i="3"/>
  <c r="K9162" i="3"/>
  <c r="K9163" i="3"/>
  <c r="K9164" i="3"/>
  <c r="K9165" i="3"/>
  <c r="K9166" i="3"/>
  <c r="K9167" i="3"/>
  <c r="K9168" i="3"/>
  <c r="K9169" i="3"/>
  <c r="K9170" i="3"/>
  <c r="K9171" i="3"/>
  <c r="K9172" i="3"/>
  <c r="K9173" i="3"/>
  <c r="K9174" i="3"/>
  <c r="K9175" i="3"/>
  <c r="K9176" i="3"/>
  <c r="K9177" i="3"/>
  <c r="K9178" i="3"/>
  <c r="K9179" i="3"/>
  <c r="K9180" i="3"/>
  <c r="K9181" i="3"/>
  <c r="K9182" i="3"/>
  <c r="K9183" i="3"/>
  <c r="K9184" i="3"/>
  <c r="K9185" i="3"/>
  <c r="K9186" i="3"/>
  <c r="K9187" i="3"/>
  <c r="K9188" i="3"/>
  <c r="K9189" i="3"/>
  <c r="K9190" i="3"/>
  <c r="K9191" i="3"/>
  <c r="K9192" i="3"/>
  <c r="K9193" i="3"/>
  <c r="K9194" i="3"/>
  <c r="K9195" i="3"/>
  <c r="K9196" i="3"/>
  <c r="K9197" i="3"/>
  <c r="K9198" i="3"/>
  <c r="K9199" i="3"/>
  <c r="K9200" i="3"/>
  <c r="K9201" i="3"/>
  <c r="K9202" i="3"/>
  <c r="K9203" i="3"/>
  <c r="K9204" i="3"/>
  <c r="K9205" i="3"/>
  <c r="K9206" i="3"/>
  <c r="K9207" i="3"/>
  <c r="K9208" i="3"/>
  <c r="K9209" i="3"/>
  <c r="K9210" i="3"/>
  <c r="K9211" i="3"/>
  <c r="K9212" i="3"/>
  <c r="K9213" i="3"/>
  <c r="K9214" i="3"/>
  <c r="K9215" i="3"/>
  <c r="K9216" i="3"/>
  <c r="K9217" i="3"/>
  <c r="K9218" i="3"/>
  <c r="K9219" i="3"/>
  <c r="K9220" i="3"/>
  <c r="K9221" i="3"/>
  <c r="K9222" i="3"/>
  <c r="K9223" i="3"/>
  <c r="K9224" i="3"/>
  <c r="K9225" i="3"/>
  <c r="K9226" i="3"/>
  <c r="K9227" i="3"/>
  <c r="K9228" i="3"/>
  <c r="K9229" i="3"/>
  <c r="K9230" i="3"/>
  <c r="K9231" i="3"/>
  <c r="K9232" i="3"/>
  <c r="K9233" i="3"/>
  <c r="K9234" i="3"/>
  <c r="K9235" i="3"/>
  <c r="K9236" i="3"/>
  <c r="K9237" i="3"/>
  <c r="K9238" i="3"/>
  <c r="K9239" i="3"/>
  <c r="K9240" i="3"/>
  <c r="K9241" i="3"/>
  <c r="K9242" i="3"/>
  <c r="K9243" i="3"/>
  <c r="K9244" i="3"/>
  <c r="K9245" i="3"/>
  <c r="K9246" i="3"/>
  <c r="K9247" i="3"/>
  <c r="K9248" i="3"/>
  <c r="K9249" i="3"/>
  <c r="K9250" i="3"/>
  <c r="K9251" i="3"/>
  <c r="K9252" i="3"/>
  <c r="K9253" i="3"/>
  <c r="K9254" i="3"/>
  <c r="K9255" i="3"/>
  <c r="K9256" i="3"/>
  <c r="K9257" i="3"/>
  <c r="K9258" i="3"/>
  <c r="K9259" i="3"/>
  <c r="K9260" i="3"/>
  <c r="K9261" i="3"/>
  <c r="K9262" i="3"/>
  <c r="K9263" i="3"/>
  <c r="K9264" i="3"/>
  <c r="K9265" i="3"/>
  <c r="K9266" i="3"/>
  <c r="K9267" i="3"/>
  <c r="K9268" i="3"/>
  <c r="K9269" i="3"/>
  <c r="K9270" i="3"/>
  <c r="K9271" i="3"/>
  <c r="K9272" i="3"/>
  <c r="K9273" i="3"/>
  <c r="K9274" i="3"/>
  <c r="K9275" i="3"/>
  <c r="K9276" i="3"/>
  <c r="K9277" i="3"/>
  <c r="K9278" i="3"/>
  <c r="K9279" i="3"/>
  <c r="K9280" i="3"/>
  <c r="K9281" i="3"/>
  <c r="K9282" i="3"/>
  <c r="K9283" i="3"/>
  <c r="K9284" i="3"/>
  <c r="K9285" i="3"/>
  <c r="K9286" i="3"/>
  <c r="K9287" i="3"/>
  <c r="K9288" i="3"/>
  <c r="K9289" i="3"/>
  <c r="K9290" i="3"/>
  <c r="K9291" i="3"/>
  <c r="K9292" i="3"/>
  <c r="K9293" i="3"/>
  <c r="K9294" i="3"/>
  <c r="K9295" i="3"/>
  <c r="K9296" i="3"/>
  <c r="K9297" i="3"/>
  <c r="K9298" i="3"/>
  <c r="K9299" i="3"/>
  <c r="K9300" i="3"/>
  <c r="K9301" i="3"/>
  <c r="K9302" i="3"/>
  <c r="K9303" i="3"/>
  <c r="K9304" i="3"/>
  <c r="K9305" i="3"/>
  <c r="K9306" i="3"/>
  <c r="K9307" i="3"/>
  <c r="K9308" i="3"/>
  <c r="K9309" i="3"/>
  <c r="K9310" i="3"/>
  <c r="K9311" i="3"/>
  <c r="K9312" i="3"/>
  <c r="K9313" i="3"/>
  <c r="K9314" i="3"/>
  <c r="K9315" i="3"/>
  <c r="K9316" i="3"/>
  <c r="K9317" i="3"/>
  <c r="K9318" i="3"/>
  <c r="K9319" i="3"/>
  <c r="K9320" i="3"/>
  <c r="K9321" i="3"/>
  <c r="K9322" i="3"/>
  <c r="K9323" i="3"/>
  <c r="K9324" i="3"/>
  <c r="K9325" i="3"/>
  <c r="K9326" i="3"/>
  <c r="K9327" i="3"/>
  <c r="K9328" i="3"/>
  <c r="K9329" i="3"/>
  <c r="K9330" i="3"/>
  <c r="K9331" i="3"/>
  <c r="K9332" i="3"/>
  <c r="K9333" i="3"/>
  <c r="K9334" i="3"/>
  <c r="K9335" i="3"/>
  <c r="K9336" i="3"/>
  <c r="K9337" i="3"/>
  <c r="K9338" i="3"/>
  <c r="K9339" i="3"/>
  <c r="K9340" i="3"/>
  <c r="K9341" i="3"/>
  <c r="K9342" i="3"/>
  <c r="K9343" i="3"/>
  <c r="K9344" i="3"/>
  <c r="K9345" i="3"/>
  <c r="K9346" i="3"/>
  <c r="K9347" i="3"/>
  <c r="K9348" i="3"/>
  <c r="K9349" i="3"/>
  <c r="K9350" i="3"/>
  <c r="K9351" i="3"/>
  <c r="K9352" i="3"/>
  <c r="K9353" i="3"/>
  <c r="K9354" i="3"/>
  <c r="K9355" i="3"/>
  <c r="K9356" i="3"/>
  <c r="K9357" i="3"/>
  <c r="K9358" i="3"/>
  <c r="K9359" i="3"/>
  <c r="K9360" i="3"/>
  <c r="K9361" i="3"/>
  <c r="K9362" i="3"/>
  <c r="K9363" i="3"/>
  <c r="K9364" i="3"/>
  <c r="K9365" i="3"/>
  <c r="K9366" i="3"/>
  <c r="K9367" i="3"/>
  <c r="K9368" i="3"/>
  <c r="K9369" i="3"/>
  <c r="K9370" i="3"/>
  <c r="K9371" i="3"/>
  <c r="K9372" i="3"/>
  <c r="K9373" i="3"/>
  <c r="K9374" i="3"/>
  <c r="K9375" i="3"/>
  <c r="K9376" i="3"/>
  <c r="K9377" i="3"/>
  <c r="K9378" i="3"/>
  <c r="K9379" i="3"/>
  <c r="K9380" i="3"/>
  <c r="K9381" i="3"/>
  <c r="K9382" i="3"/>
  <c r="K9383" i="3"/>
  <c r="K9384" i="3"/>
  <c r="K9385" i="3"/>
  <c r="K9386" i="3"/>
  <c r="K9387" i="3"/>
  <c r="K9388" i="3"/>
  <c r="K9389" i="3"/>
  <c r="K9390" i="3"/>
  <c r="K9391" i="3"/>
  <c r="K9392" i="3"/>
  <c r="K9393" i="3"/>
  <c r="K9394" i="3"/>
  <c r="K9395" i="3"/>
  <c r="K9396" i="3"/>
  <c r="K9397" i="3"/>
  <c r="K9398" i="3"/>
  <c r="K9399" i="3"/>
  <c r="K9400" i="3"/>
  <c r="K9401" i="3"/>
  <c r="K9402" i="3"/>
  <c r="K9403" i="3"/>
  <c r="K9404" i="3"/>
  <c r="K9405" i="3"/>
  <c r="K9406" i="3"/>
  <c r="K9407" i="3"/>
  <c r="K9408" i="3"/>
  <c r="K9409" i="3"/>
  <c r="K9410" i="3"/>
  <c r="K9411" i="3"/>
  <c r="K9412" i="3"/>
  <c r="K9413" i="3"/>
  <c r="K9414" i="3"/>
  <c r="K9415" i="3"/>
  <c r="K9416" i="3"/>
  <c r="K9417" i="3"/>
  <c r="K9418" i="3"/>
  <c r="K9419" i="3"/>
  <c r="K9420" i="3"/>
  <c r="K9421" i="3"/>
  <c r="K9422" i="3"/>
  <c r="K9423" i="3"/>
  <c r="K9424" i="3"/>
  <c r="K9425" i="3"/>
  <c r="K9426" i="3"/>
  <c r="K9427" i="3"/>
  <c r="K9428" i="3"/>
  <c r="K9429" i="3"/>
  <c r="K9430" i="3"/>
  <c r="K9431" i="3"/>
  <c r="K9432" i="3"/>
  <c r="K9433" i="3"/>
  <c r="K9434" i="3"/>
  <c r="K9435" i="3"/>
  <c r="K9436" i="3"/>
  <c r="K9437" i="3"/>
  <c r="K9438" i="3"/>
  <c r="K9439" i="3"/>
  <c r="K9440" i="3"/>
  <c r="K9441" i="3"/>
  <c r="K9442" i="3"/>
  <c r="K9443" i="3"/>
  <c r="K9444" i="3"/>
  <c r="K9445" i="3"/>
  <c r="K9446" i="3"/>
  <c r="K9447" i="3"/>
  <c r="K9448" i="3"/>
  <c r="K9449" i="3"/>
  <c r="K9450" i="3"/>
  <c r="K9451" i="3"/>
  <c r="K9452" i="3"/>
  <c r="K9453" i="3"/>
  <c r="K9454" i="3"/>
  <c r="K9455" i="3"/>
  <c r="K9456" i="3"/>
  <c r="K9457" i="3"/>
  <c r="K9458" i="3"/>
  <c r="K9459" i="3"/>
  <c r="K9460" i="3"/>
  <c r="K9461" i="3"/>
  <c r="K9462" i="3"/>
  <c r="K9463" i="3"/>
  <c r="K9464" i="3"/>
  <c r="K9465" i="3"/>
  <c r="L7" i="3"/>
  <c r="L8" i="3"/>
  <c r="L9" i="3"/>
  <c r="L10" i="3"/>
  <c r="L11" i="3"/>
  <c r="L12" i="3"/>
  <c r="L13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Q124" i="3" s="1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Q226" i="3" s="1"/>
  <c r="J227" i="3"/>
  <c r="J228" i="3"/>
  <c r="Q228" i="3" s="1"/>
  <c r="J229" i="3"/>
  <c r="J230" i="3"/>
  <c r="J231" i="3"/>
  <c r="J232" i="3"/>
  <c r="J233" i="3"/>
  <c r="J234" i="3"/>
  <c r="J235" i="3"/>
  <c r="J236" i="3"/>
  <c r="Q236" i="3" s="1"/>
  <c r="J237" i="3"/>
  <c r="J238" i="3"/>
  <c r="J239" i="3"/>
  <c r="J240" i="3"/>
  <c r="J241" i="3"/>
  <c r="J242" i="3"/>
  <c r="J243" i="3"/>
  <c r="J244" i="3"/>
  <c r="Q244" i="3" s="1"/>
  <c r="J245" i="3"/>
  <c r="J246" i="3"/>
  <c r="J247" i="3"/>
  <c r="J248" i="3"/>
  <c r="J249" i="3"/>
  <c r="Q249" i="3" s="1"/>
  <c r="J250" i="3"/>
  <c r="J251" i="3"/>
  <c r="J252" i="3"/>
  <c r="J253" i="3"/>
  <c r="J254" i="3"/>
  <c r="J255" i="3"/>
  <c r="J256" i="3"/>
  <c r="J257" i="3"/>
  <c r="Q257" i="3" s="1"/>
  <c r="J258" i="3"/>
  <c r="J259" i="3"/>
  <c r="J260" i="3"/>
  <c r="J261" i="3"/>
  <c r="J262" i="3"/>
  <c r="J263" i="3"/>
  <c r="J264" i="3"/>
  <c r="J265" i="3"/>
  <c r="Q265" i="3" s="1"/>
  <c r="J266" i="3"/>
  <c r="J267" i="3"/>
  <c r="J268" i="3"/>
  <c r="J269" i="3"/>
  <c r="J270" i="3"/>
  <c r="J271" i="3"/>
  <c r="J272" i="3"/>
  <c r="J273" i="3"/>
  <c r="Q273" i="3" s="1"/>
  <c r="J274" i="3"/>
  <c r="J275" i="3"/>
  <c r="J276" i="3"/>
  <c r="J277" i="3"/>
  <c r="J278" i="3"/>
  <c r="J279" i="3"/>
  <c r="J280" i="3"/>
  <c r="J281" i="3"/>
  <c r="Q281" i="3" s="1"/>
  <c r="J282" i="3"/>
  <c r="J283" i="3"/>
  <c r="J284" i="3"/>
  <c r="J285" i="3"/>
  <c r="J286" i="3"/>
  <c r="J287" i="3"/>
  <c r="J288" i="3"/>
  <c r="J289" i="3"/>
  <c r="Q289" i="3" s="1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J3002" i="3"/>
  <c r="J3003" i="3"/>
  <c r="J3004" i="3"/>
  <c r="J3005" i="3"/>
  <c r="J3006" i="3"/>
  <c r="J3007" i="3"/>
  <c r="J3008" i="3"/>
  <c r="J3009" i="3"/>
  <c r="J3010" i="3"/>
  <c r="J3011" i="3"/>
  <c r="J3012" i="3"/>
  <c r="J3013" i="3"/>
  <c r="J3014" i="3"/>
  <c r="J3015" i="3"/>
  <c r="J3016" i="3"/>
  <c r="J3017" i="3"/>
  <c r="J3018" i="3"/>
  <c r="J3019" i="3"/>
  <c r="J3020" i="3"/>
  <c r="J3021" i="3"/>
  <c r="J3022" i="3"/>
  <c r="J3023" i="3"/>
  <c r="J3024" i="3"/>
  <c r="J3025" i="3"/>
  <c r="J3026" i="3"/>
  <c r="J3027" i="3"/>
  <c r="J3028" i="3"/>
  <c r="J3029" i="3"/>
  <c r="J3030" i="3"/>
  <c r="J3031" i="3"/>
  <c r="J3032" i="3"/>
  <c r="J3033" i="3"/>
  <c r="J3034" i="3"/>
  <c r="J3035" i="3"/>
  <c r="J3036" i="3"/>
  <c r="J3037" i="3"/>
  <c r="J3038" i="3"/>
  <c r="J3039" i="3"/>
  <c r="J3040" i="3"/>
  <c r="J3041" i="3"/>
  <c r="J3042" i="3"/>
  <c r="J3043" i="3"/>
  <c r="J3044" i="3"/>
  <c r="J3045" i="3"/>
  <c r="J3046" i="3"/>
  <c r="J3047" i="3"/>
  <c r="J3048" i="3"/>
  <c r="J3049" i="3"/>
  <c r="J3050" i="3"/>
  <c r="J3051" i="3"/>
  <c r="J3052" i="3"/>
  <c r="J3053" i="3"/>
  <c r="J3054" i="3"/>
  <c r="J3055" i="3"/>
  <c r="J3056" i="3"/>
  <c r="J3057" i="3"/>
  <c r="J3058" i="3"/>
  <c r="J3059" i="3"/>
  <c r="J3060" i="3"/>
  <c r="J3061" i="3"/>
  <c r="J3062" i="3"/>
  <c r="J3063" i="3"/>
  <c r="J3064" i="3"/>
  <c r="J3065" i="3"/>
  <c r="J3066" i="3"/>
  <c r="J3067" i="3"/>
  <c r="J3068" i="3"/>
  <c r="J3069" i="3"/>
  <c r="J3070" i="3"/>
  <c r="J3071" i="3"/>
  <c r="J3072" i="3"/>
  <c r="J3073" i="3"/>
  <c r="J3074" i="3"/>
  <c r="J3075" i="3"/>
  <c r="J3076" i="3"/>
  <c r="J3077" i="3"/>
  <c r="J3078" i="3"/>
  <c r="J3079" i="3"/>
  <c r="J3080" i="3"/>
  <c r="J3081" i="3"/>
  <c r="J3082" i="3"/>
  <c r="J3083" i="3"/>
  <c r="J3084" i="3"/>
  <c r="J3085" i="3"/>
  <c r="J3086" i="3"/>
  <c r="J3087" i="3"/>
  <c r="J3088" i="3"/>
  <c r="J3089" i="3"/>
  <c r="J3090" i="3"/>
  <c r="J3091" i="3"/>
  <c r="J3092" i="3"/>
  <c r="J3093" i="3"/>
  <c r="J3094" i="3"/>
  <c r="J3095" i="3"/>
  <c r="J3096" i="3"/>
  <c r="J3097" i="3"/>
  <c r="J3098" i="3"/>
  <c r="J3099" i="3"/>
  <c r="J3100" i="3"/>
  <c r="J3101" i="3"/>
  <c r="J3102" i="3"/>
  <c r="J3103" i="3"/>
  <c r="J3104" i="3"/>
  <c r="J3105" i="3"/>
  <c r="J3106" i="3"/>
  <c r="J3107" i="3"/>
  <c r="J3108" i="3"/>
  <c r="J3109" i="3"/>
  <c r="J3110" i="3"/>
  <c r="J3111" i="3"/>
  <c r="J3112" i="3"/>
  <c r="J3113" i="3"/>
  <c r="J3114" i="3"/>
  <c r="J3115" i="3"/>
  <c r="J3116" i="3"/>
  <c r="J3117" i="3"/>
  <c r="J3118" i="3"/>
  <c r="J3119" i="3"/>
  <c r="J3120" i="3"/>
  <c r="J3121" i="3"/>
  <c r="J3122" i="3"/>
  <c r="J3123" i="3"/>
  <c r="J3124" i="3"/>
  <c r="J3125" i="3"/>
  <c r="J3126" i="3"/>
  <c r="J3127" i="3"/>
  <c r="J3128" i="3"/>
  <c r="J3129" i="3"/>
  <c r="J3130" i="3"/>
  <c r="J3131" i="3"/>
  <c r="J3132" i="3"/>
  <c r="J3133" i="3"/>
  <c r="J3134" i="3"/>
  <c r="J3135" i="3"/>
  <c r="J3136" i="3"/>
  <c r="J3137" i="3"/>
  <c r="J3138" i="3"/>
  <c r="J3139" i="3"/>
  <c r="J3140" i="3"/>
  <c r="J3141" i="3"/>
  <c r="J3142" i="3"/>
  <c r="J3143" i="3"/>
  <c r="J3144" i="3"/>
  <c r="J3145" i="3"/>
  <c r="J3146" i="3"/>
  <c r="J3147" i="3"/>
  <c r="J3148" i="3"/>
  <c r="J3149" i="3"/>
  <c r="J3150" i="3"/>
  <c r="J3151" i="3"/>
  <c r="J3152" i="3"/>
  <c r="J3153" i="3"/>
  <c r="J3154" i="3"/>
  <c r="J3155" i="3"/>
  <c r="J3156" i="3"/>
  <c r="J3157" i="3"/>
  <c r="J3158" i="3"/>
  <c r="J3159" i="3"/>
  <c r="J3160" i="3"/>
  <c r="J3161" i="3"/>
  <c r="J3162" i="3"/>
  <c r="J3163" i="3"/>
  <c r="J3164" i="3"/>
  <c r="J3165" i="3"/>
  <c r="J3166" i="3"/>
  <c r="J3167" i="3"/>
  <c r="J3168" i="3"/>
  <c r="J3169" i="3"/>
  <c r="J3170" i="3"/>
  <c r="J3171" i="3"/>
  <c r="J3172" i="3"/>
  <c r="J3173" i="3"/>
  <c r="J3174" i="3"/>
  <c r="J3175" i="3"/>
  <c r="J3176" i="3"/>
  <c r="J3177" i="3"/>
  <c r="J3178" i="3"/>
  <c r="J3179" i="3"/>
  <c r="J3180" i="3"/>
  <c r="J3181" i="3"/>
  <c r="J3182" i="3"/>
  <c r="J3183" i="3"/>
  <c r="J3184" i="3"/>
  <c r="J3185" i="3"/>
  <c r="J3186" i="3"/>
  <c r="J3187" i="3"/>
  <c r="J3188" i="3"/>
  <c r="J3189" i="3"/>
  <c r="J3190" i="3"/>
  <c r="J3191" i="3"/>
  <c r="J3192" i="3"/>
  <c r="J3193" i="3"/>
  <c r="J3194" i="3"/>
  <c r="J3195" i="3"/>
  <c r="J3196" i="3"/>
  <c r="J3197" i="3"/>
  <c r="J3198" i="3"/>
  <c r="J3199" i="3"/>
  <c r="J3200" i="3"/>
  <c r="J3201" i="3"/>
  <c r="J3202" i="3"/>
  <c r="J3203" i="3"/>
  <c r="J3204" i="3"/>
  <c r="J3205" i="3"/>
  <c r="J3206" i="3"/>
  <c r="J3207" i="3"/>
  <c r="J3208" i="3"/>
  <c r="J3209" i="3"/>
  <c r="J3210" i="3"/>
  <c r="J3211" i="3"/>
  <c r="J3212" i="3"/>
  <c r="J3213" i="3"/>
  <c r="J3214" i="3"/>
  <c r="J3215" i="3"/>
  <c r="J3216" i="3"/>
  <c r="J3217" i="3"/>
  <c r="J3218" i="3"/>
  <c r="J3219" i="3"/>
  <c r="J3220" i="3"/>
  <c r="J3221" i="3"/>
  <c r="J3222" i="3"/>
  <c r="J3223" i="3"/>
  <c r="J3224" i="3"/>
  <c r="J3225" i="3"/>
  <c r="J3226" i="3"/>
  <c r="J3227" i="3"/>
  <c r="J3228" i="3"/>
  <c r="J3229" i="3"/>
  <c r="J3230" i="3"/>
  <c r="J3231" i="3"/>
  <c r="J3232" i="3"/>
  <c r="J3233" i="3"/>
  <c r="J3234" i="3"/>
  <c r="J3235" i="3"/>
  <c r="J3236" i="3"/>
  <c r="J3237" i="3"/>
  <c r="J3238" i="3"/>
  <c r="J3239" i="3"/>
  <c r="J3240" i="3"/>
  <c r="J3241" i="3"/>
  <c r="J3242" i="3"/>
  <c r="J3243" i="3"/>
  <c r="J3244" i="3"/>
  <c r="J3245" i="3"/>
  <c r="J3246" i="3"/>
  <c r="J3247" i="3"/>
  <c r="J3248" i="3"/>
  <c r="J3249" i="3"/>
  <c r="J3250" i="3"/>
  <c r="J3251" i="3"/>
  <c r="J3252" i="3"/>
  <c r="J3253" i="3"/>
  <c r="J3254" i="3"/>
  <c r="J3255" i="3"/>
  <c r="J3256" i="3"/>
  <c r="J3257" i="3"/>
  <c r="J3258" i="3"/>
  <c r="J3259" i="3"/>
  <c r="J3260" i="3"/>
  <c r="J3261" i="3"/>
  <c r="J3262" i="3"/>
  <c r="J3263" i="3"/>
  <c r="J3264" i="3"/>
  <c r="J3265" i="3"/>
  <c r="J3266" i="3"/>
  <c r="J3267" i="3"/>
  <c r="J3268" i="3"/>
  <c r="J3269" i="3"/>
  <c r="J3270" i="3"/>
  <c r="J3271" i="3"/>
  <c r="J3272" i="3"/>
  <c r="J3273" i="3"/>
  <c r="J3274" i="3"/>
  <c r="J3275" i="3"/>
  <c r="J3276" i="3"/>
  <c r="J3277" i="3"/>
  <c r="J3278" i="3"/>
  <c r="J3279" i="3"/>
  <c r="J3280" i="3"/>
  <c r="J3281" i="3"/>
  <c r="J3282" i="3"/>
  <c r="J3283" i="3"/>
  <c r="J3284" i="3"/>
  <c r="J3285" i="3"/>
  <c r="J3286" i="3"/>
  <c r="J3287" i="3"/>
  <c r="J3288" i="3"/>
  <c r="J3289" i="3"/>
  <c r="J3290" i="3"/>
  <c r="J3291" i="3"/>
  <c r="J3292" i="3"/>
  <c r="J3293" i="3"/>
  <c r="J3294" i="3"/>
  <c r="J3295" i="3"/>
  <c r="J3296" i="3"/>
  <c r="J3297" i="3"/>
  <c r="J3298" i="3"/>
  <c r="J3299" i="3"/>
  <c r="J3300" i="3"/>
  <c r="J3301" i="3"/>
  <c r="J3302" i="3"/>
  <c r="J3303" i="3"/>
  <c r="J3304" i="3"/>
  <c r="J3305" i="3"/>
  <c r="J3306" i="3"/>
  <c r="J3307" i="3"/>
  <c r="J3308" i="3"/>
  <c r="J3309" i="3"/>
  <c r="J3310" i="3"/>
  <c r="J3311" i="3"/>
  <c r="J3312" i="3"/>
  <c r="J3313" i="3"/>
  <c r="J3314" i="3"/>
  <c r="J3315" i="3"/>
  <c r="J3316" i="3"/>
  <c r="J3317" i="3"/>
  <c r="J3318" i="3"/>
  <c r="J3319" i="3"/>
  <c r="J3320" i="3"/>
  <c r="J3321" i="3"/>
  <c r="J3322" i="3"/>
  <c r="J3323" i="3"/>
  <c r="J3324" i="3"/>
  <c r="J3325" i="3"/>
  <c r="J3326" i="3"/>
  <c r="J3327" i="3"/>
  <c r="J3328" i="3"/>
  <c r="J3329" i="3"/>
  <c r="J3330" i="3"/>
  <c r="J3331" i="3"/>
  <c r="J3332" i="3"/>
  <c r="J3333" i="3"/>
  <c r="J3334" i="3"/>
  <c r="J3335" i="3"/>
  <c r="J3336" i="3"/>
  <c r="J3337" i="3"/>
  <c r="J3338" i="3"/>
  <c r="J3339" i="3"/>
  <c r="J3340" i="3"/>
  <c r="J3341" i="3"/>
  <c r="J3342" i="3"/>
  <c r="J3343" i="3"/>
  <c r="J3344" i="3"/>
  <c r="J3345" i="3"/>
  <c r="J3346" i="3"/>
  <c r="J3347" i="3"/>
  <c r="J3348" i="3"/>
  <c r="J3349" i="3"/>
  <c r="J3350" i="3"/>
  <c r="J3351" i="3"/>
  <c r="J3352" i="3"/>
  <c r="J3353" i="3"/>
  <c r="J3354" i="3"/>
  <c r="J3355" i="3"/>
  <c r="J3356" i="3"/>
  <c r="J3357" i="3"/>
  <c r="J3358" i="3"/>
  <c r="J3359" i="3"/>
  <c r="J3360" i="3"/>
  <c r="J3361" i="3"/>
  <c r="J3362" i="3"/>
  <c r="J3363" i="3"/>
  <c r="J3364" i="3"/>
  <c r="J3365" i="3"/>
  <c r="J3366" i="3"/>
  <c r="J3367" i="3"/>
  <c r="J3368" i="3"/>
  <c r="J3369" i="3"/>
  <c r="J3370" i="3"/>
  <c r="J3371" i="3"/>
  <c r="J3372" i="3"/>
  <c r="J3373" i="3"/>
  <c r="J3374" i="3"/>
  <c r="J3375" i="3"/>
  <c r="J3376" i="3"/>
  <c r="J3377" i="3"/>
  <c r="J3378" i="3"/>
  <c r="J3379" i="3"/>
  <c r="J3380" i="3"/>
  <c r="J3381" i="3"/>
  <c r="J3382" i="3"/>
  <c r="J3383" i="3"/>
  <c r="J3384" i="3"/>
  <c r="J3385" i="3"/>
  <c r="J3386" i="3"/>
  <c r="J3387" i="3"/>
  <c r="J3388" i="3"/>
  <c r="J3389" i="3"/>
  <c r="J3390" i="3"/>
  <c r="J3391" i="3"/>
  <c r="J3392" i="3"/>
  <c r="J3393" i="3"/>
  <c r="J3394" i="3"/>
  <c r="J3395" i="3"/>
  <c r="J3396" i="3"/>
  <c r="J3397" i="3"/>
  <c r="J3398" i="3"/>
  <c r="J3399" i="3"/>
  <c r="J3400" i="3"/>
  <c r="J3401" i="3"/>
  <c r="J3402" i="3"/>
  <c r="J3403" i="3"/>
  <c r="J3404" i="3"/>
  <c r="J3405" i="3"/>
  <c r="J3406" i="3"/>
  <c r="J3407" i="3"/>
  <c r="J3408" i="3"/>
  <c r="J3409" i="3"/>
  <c r="J3410" i="3"/>
  <c r="J3411" i="3"/>
  <c r="J3412" i="3"/>
  <c r="J3413" i="3"/>
  <c r="J3414" i="3"/>
  <c r="J3415" i="3"/>
  <c r="J3416" i="3"/>
  <c r="J3417" i="3"/>
  <c r="J3418" i="3"/>
  <c r="J3419" i="3"/>
  <c r="J3420" i="3"/>
  <c r="J3421" i="3"/>
  <c r="J3422" i="3"/>
  <c r="J3423" i="3"/>
  <c r="J3424" i="3"/>
  <c r="J3425" i="3"/>
  <c r="J3426" i="3"/>
  <c r="J3427" i="3"/>
  <c r="J3428" i="3"/>
  <c r="J3429" i="3"/>
  <c r="J3430" i="3"/>
  <c r="J3431" i="3"/>
  <c r="J3432" i="3"/>
  <c r="J3433" i="3"/>
  <c r="J3434" i="3"/>
  <c r="J3435" i="3"/>
  <c r="J3436" i="3"/>
  <c r="J3437" i="3"/>
  <c r="J3438" i="3"/>
  <c r="J3439" i="3"/>
  <c r="J3440" i="3"/>
  <c r="J3441" i="3"/>
  <c r="J3442" i="3"/>
  <c r="J3443" i="3"/>
  <c r="J3444" i="3"/>
  <c r="J3445" i="3"/>
  <c r="J3446" i="3"/>
  <c r="J3447" i="3"/>
  <c r="J3448" i="3"/>
  <c r="J3449" i="3"/>
  <c r="J3450" i="3"/>
  <c r="J3451" i="3"/>
  <c r="J3452" i="3"/>
  <c r="J3453" i="3"/>
  <c r="J3454" i="3"/>
  <c r="J3455" i="3"/>
  <c r="J3456" i="3"/>
  <c r="J3457" i="3"/>
  <c r="J3458" i="3"/>
  <c r="J3459" i="3"/>
  <c r="J3460" i="3"/>
  <c r="J3461" i="3"/>
  <c r="J3462" i="3"/>
  <c r="J3463" i="3"/>
  <c r="J3464" i="3"/>
  <c r="J3465" i="3"/>
  <c r="J3466" i="3"/>
  <c r="J3467" i="3"/>
  <c r="J3468" i="3"/>
  <c r="J3469" i="3"/>
  <c r="J3470" i="3"/>
  <c r="J3471" i="3"/>
  <c r="J3472" i="3"/>
  <c r="J3473" i="3"/>
  <c r="J3474" i="3"/>
  <c r="J3475" i="3"/>
  <c r="J3476" i="3"/>
  <c r="J3477" i="3"/>
  <c r="J3478" i="3"/>
  <c r="J3479" i="3"/>
  <c r="J3480" i="3"/>
  <c r="J3481" i="3"/>
  <c r="J3482" i="3"/>
  <c r="J3483" i="3"/>
  <c r="J3484" i="3"/>
  <c r="J3485" i="3"/>
  <c r="J3486" i="3"/>
  <c r="J3487" i="3"/>
  <c r="J3488" i="3"/>
  <c r="J3489" i="3"/>
  <c r="J3490" i="3"/>
  <c r="J3491" i="3"/>
  <c r="J3492" i="3"/>
  <c r="J3493" i="3"/>
  <c r="J3494" i="3"/>
  <c r="J3495" i="3"/>
  <c r="J3496" i="3"/>
  <c r="J3497" i="3"/>
  <c r="J3498" i="3"/>
  <c r="J3499" i="3"/>
  <c r="J3500" i="3"/>
  <c r="J3501" i="3"/>
  <c r="J3502" i="3"/>
  <c r="J3503" i="3"/>
  <c r="J3504" i="3"/>
  <c r="J3505" i="3"/>
  <c r="J3506" i="3"/>
  <c r="J3507" i="3"/>
  <c r="J3508" i="3"/>
  <c r="J3509" i="3"/>
  <c r="J3510" i="3"/>
  <c r="J3511" i="3"/>
  <c r="J3512" i="3"/>
  <c r="J3513" i="3"/>
  <c r="J3514" i="3"/>
  <c r="J3515" i="3"/>
  <c r="J3516" i="3"/>
  <c r="J3517" i="3"/>
  <c r="J3518" i="3"/>
  <c r="J3519" i="3"/>
  <c r="J3520" i="3"/>
  <c r="J3521" i="3"/>
  <c r="J3522" i="3"/>
  <c r="J3523" i="3"/>
  <c r="J3524" i="3"/>
  <c r="J3525" i="3"/>
  <c r="J3526" i="3"/>
  <c r="J3527" i="3"/>
  <c r="J3528" i="3"/>
  <c r="J3529" i="3"/>
  <c r="J3530" i="3"/>
  <c r="J3531" i="3"/>
  <c r="J3532" i="3"/>
  <c r="J3533" i="3"/>
  <c r="J3534" i="3"/>
  <c r="J3535" i="3"/>
  <c r="J3536" i="3"/>
  <c r="J3537" i="3"/>
  <c r="J3538" i="3"/>
  <c r="J3539" i="3"/>
  <c r="J3540" i="3"/>
  <c r="J3541" i="3"/>
  <c r="J3542" i="3"/>
  <c r="J3543" i="3"/>
  <c r="J3544" i="3"/>
  <c r="J3545" i="3"/>
  <c r="J3546" i="3"/>
  <c r="J3547" i="3"/>
  <c r="J3548" i="3"/>
  <c r="J3549" i="3"/>
  <c r="J3550" i="3"/>
  <c r="J3551" i="3"/>
  <c r="J3552" i="3"/>
  <c r="J3553" i="3"/>
  <c r="J3554" i="3"/>
  <c r="J3555" i="3"/>
  <c r="J3556" i="3"/>
  <c r="J3557" i="3"/>
  <c r="J3558" i="3"/>
  <c r="J3559" i="3"/>
  <c r="J3560" i="3"/>
  <c r="J3561" i="3"/>
  <c r="J3562" i="3"/>
  <c r="J3563" i="3"/>
  <c r="J3564" i="3"/>
  <c r="J3565" i="3"/>
  <c r="J3566" i="3"/>
  <c r="J3567" i="3"/>
  <c r="J3568" i="3"/>
  <c r="J3569" i="3"/>
  <c r="J3570" i="3"/>
  <c r="J3571" i="3"/>
  <c r="J3572" i="3"/>
  <c r="J3573" i="3"/>
  <c r="J3574" i="3"/>
  <c r="J3575" i="3"/>
  <c r="J3576" i="3"/>
  <c r="J3577" i="3"/>
  <c r="J3578" i="3"/>
  <c r="J3579" i="3"/>
  <c r="J3580" i="3"/>
  <c r="J3581" i="3"/>
  <c r="J3582" i="3"/>
  <c r="J3583" i="3"/>
  <c r="J3584" i="3"/>
  <c r="J3585" i="3"/>
  <c r="J3586" i="3"/>
  <c r="J3587" i="3"/>
  <c r="J3588" i="3"/>
  <c r="J3589" i="3"/>
  <c r="J3590" i="3"/>
  <c r="J3591" i="3"/>
  <c r="J3592" i="3"/>
  <c r="J3593" i="3"/>
  <c r="J3594" i="3"/>
  <c r="J3595" i="3"/>
  <c r="J3596" i="3"/>
  <c r="J3597" i="3"/>
  <c r="J3598" i="3"/>
  <c r="J3599" i="3"/>
  <c r="J3600" i="3"/>
  <c r="J3601" i="3"/>
  <c r="J3602" i="3"/>
  <c r="J3603" i="3"/>
  <c r="J3604" i="3"/>
  <c r="J3605" i="3"/>
  <c r="J3606" i="3"/>
  <c r="J3607" i="3"/>
  <c r="J3608" i="3"/>
  <c r="J3609" i="3"/>
  <c r="J3610" i="3"/>
  <c r="J3611" i="3"/>
  <c r="J3612" i="3"/>
  <c r="J3613" i="3"/>
  <c r="J3614" i="3"/>
  <c r="J3615" i="3"/>
  <c r="J3616" i="3"/>
  <c r="J3617" i="3"/>
  <c r="J3618" i="3"/>
  <c r="J3619" i="3"/>
  <c r="J3620" i="3"/>
  <c r="J3621" i="3"/>
  <c r="J3622" i="3"/>
  <c r="J3623" i="3"/>
  <c r="J3624" i="3"/>
  <c r="J3625" i="3"/>
  <c r="J3626" i="3"/>
  <c r="J3627" i="3"/>
  <c r="J3628" i="3"/>
  <c r="J3629" i="3"/>
  <c r="J3630" i="3"/>
  <c r="J3631" i="3"/>
  <c r="J3632" i="3"/>
  <c r="J3633" i="3"/>
  <c r="J3634" i="3"/>
  <c r="J3635" i="3"/>
  <c r="J3636" i="3"/>
  <c r="J3637" i="3"/>
  <c r="J3638" i="3"/>
  <c r="J3639" i="3"/>
  <c r="J3640" i="3"/>
  <c r="J3641" i="3"/>
  <c r="J3642" i="3"/>
  <c r="J3643" i="3"/>
  <c r="J3644" i="3"/>
  <c r="J3645" i="3"/>
  <c r="J3646" i="3"/>
  <c r="J3647" i="3"/>
  <c r="J3648" i="3"/>
  <c r="J3649" i="3"/>
  <c r="J3650" i="3"/>
  <c r="J3651" i="3"/>
  <c r="J3652" i="3"/>
  <c r="J3653" i="3"/>
  <c r="J3654" i="3"/>
  <c r="J3655" i="3"/>
  <c r="J3656" i="3"/>
  <c r="J3657" i="3"/>
  <c r="J3658" i="3"/>
  <c r="J3659" i="3"/>
  <c r="J3660" i="3"/>
  <c r="J3661" i="3"/>
  <c r="J3662" i="3"/>
  <c r="J3663" i="3"/>
  <c r="J3664" i="3"/>
  <c r="J3665" i="3"/>
  <c r="J3666" i="3"/>
  <c r="J3667" i="3"/>
  <c r="J3668" i="3"/>
  <c r="J3669" i="3"/>
  <c r="J3670" i="3"/>
  <c r="J3671" i="3"/>
  <c r="J3672" i="3"/>
  <c r="J3673" i="3"/>
  <c r="J3674" i="3"/>
  <c r="J3675" i="3"/>
  <c r="J3676" i="3"/>
  <c r="J3677" i="3"/>
  <c r="J3678" i="3"/>
  <c r="J3679" i="3"/>
  <c r="J3680" i="3"/>
  <c r="J3681" i="3"/>
  <c r="J3682" i="3"/>
  <c r="J3683" i="3"/>
  <c r="J3684" i="3"/>
  <c r="J3685" i="3"/>
  <c r="J3686" i="3"/>
  <c r="J3687" i="3"/>
  <c r="J3688" i="3"/>
  <c r="J3689" i="3"/>
  <c r="J3690" i="3"/>
  <c r="J3691" i="3"/>
  <c r="J3692" i="3"/>
  <c r="J3693" i="3"/>
  <c r="J3694" i="3"/>
  <c r="J3695" i="3"/>
  <c r="J3696" i="3"/>
  <c r="J3697" i="3"/>
  <c r="J3698" i="3"/>
  <c r="J3699" i="3"/>
  <c r="J3700" i="3"/>
  <c r="J3701" i="3"/>
  <c r="J3702" i="3"/>
  <c r="J3703" i="3"/>
  <c r="J3704" i="3"/>
  <c r="J3705" i="3"/>
  <c r="J3706" i="3"/>
  <c r="J3707" i="3"/>
  <c r="J3708" i="3"/>
  <c r="J3709" i="3"/>
  <c r="J3710" i="3"/>
  <c r="J3711" i="3"/>
  <c r="J3712" i="3"/>
  <c r="J3713" i="3"/>
  <c r="J3714" i="3"/>
  <c r="J3715" i="3"/>
  <c r="J3716" i="3"/>
  <c r="J3717" i="3"/>
  <c r="J3718" i="3"/>
  <c r="J3719" i="3"/>
  <c r="J3720" i="3"/>
  <c r="J3721" i="3"/>
  <c r="J3722" i="3"/>
  <c r="J3723" i="3"/>
  <c r="J3724" i="3"/>
  <c r="J3725" i="3"/>
  <c r="J3726" i="3"/>
  <c r="J3727" i="3"/>
  <c r="J3728" i="3"/>
  <c r="J3729" i="3"/>
  <c r="J3730" i="3"/>
  <c r="J3731" i="3"/>
  <c r="J3732" i="3"/>
  <c r="J3733" i="3"/>
  <c r="J3734" i="3"/>
  <c r="J3735" i="3"/>
  <c r="J3736" i="3"/>
  <c r="J3737" i="3"/>
  <c r="J3738" i="3"/>
  <c r="J3739" i="3"/>
  <c r="J3740" i="3"/>
  <c r="J3741" i="3"/>
  <c r="J3742" i="3"/>
  <c r="J3743" i="3"/>
  <c r="J3744" i="3"/>
  <c r="J3745" i="3"/>
  <c r="J3746" i="3"/>
  <c r="J3747" i="3"/>
  <c r="J3748" i="3"/>
  <c r="J3749" i="3"/>
  <c r="J3750" i="3"/>
  <c r="J3751" i="3"/>
  <c r="J3752" i="3"/>
  <c r="J3753" i="3"/>
  <c r="J3754" i="3"/>
  <c r="J3755" i="3"/>
  <c r="J3756" i="3"/>
  <c r="J3757" i="3"/>
  <c r="J3758" i="3"/>
  <c r="J3759" i="3"/>
  <c r="J3760" i="3"/>
  <c r="J3761" i="3"/>
  <c r="J3762" i="3"/>
  <c r="J3763" i="3"/>
  <c r="J3764" i="3"/>
  <c r="J3765" i="3"/>
  <c r="J3766" i="3"/>
  <c r="J3767" i="3"/>
  <c r="J3768" i="3"/>
  <c r="J3769" i="3"/>
  <c r="J3770" i="3"/>
  <c r="J3771" i="3"/>
  <c r="J3772" i="3"/>
  <c r="J3773" i="3"/>
  <c r="J3774" i="3"/>
  <c r="J3775" i="3"/>
  <c r="J3776" i="3"/>
  <c r="J3777" i="3"/>
  <c r="J3778" i="3"/>
  <c r="J3779" i="3"/>
  <c r="J3780" i="3"/>
  <c r="J3781" i="3"/>
  <c r="J3782" i="3"/>
  <c r="J3783" i="3"/>
  <c r="J3784" i="3"/>
  <c r="J3785" i="3"/>
  <c r="J3786" i="3"/>
  <c r="J3787" i="3"/>
  <c r="J3788" i="3"/>
  <c r="J3789" i="3"/>
  <c r="J3790" i="3"/>
  <c r="J3791" i="3"/>
  <c r="J3792" i="3"/>
  <c r="J3793" i="3"/>
  <c r="J3794" i="3"/>
  <c r="J3795" i="3"/>
  <c r="J3796" i="3"/>
  <c r="J3797" i="3"/>
  <c r="J3798" i="3"/>
  <c r="J3799" i="3"/>
  <c r="J3800" i="3"/>
  <c r="J3801" i="3"/>
  <c r="J3802" i="3"/>
  <c r="J3803" i="3"/>
  <c r="J3804" i="3"/>
  <c r="J3805" i="3"/>
  <c r="J3806" i="3"/>
  <c r="J3807" i="3"/>
  <c r="J3808" i="3"/>
  <c r="J3809" i="3"/>
  <c r="J3810" i="3"/>
  <c r="J3811" i="3"/>
  <c r="J3812" i="3"/>
  <c r="J3813" i="3"/>
  <c r="J3814" i="3"/>
  <c r="J3815" i="3"/>
  <c r="J3816" i="3"/>
  <c r="J3817" i="3"/>
  <c r="J3818" i="3"/>
  <c r="J3819" i="3"/>
  <c r="J3820" i="3"/>
  <c r="J3821" i="3"/>
  <c r="J3822" i="3"/>
  <c r="J3823" i="3"/>
  <c r="J3824" i="3"/>
  <c r="J3825" i="3"/>
  <c r="J3826" i="3"/>
  <c r="J3827" i="3"/>
  <c r="J3828" i="3"/>
  <c r="J3829" i="3"/>
  <c r="J3830" i="3"/>
  <c r="J3831" i="3"/>
  <c r="J3832" i="3"/>
  <c r="J3833" i="3"/>
  <c r="J3834" i="3"/>
  <c r="J3835" i="3"/>
  <c r="J3836" i="3"/>
  <c r="J3837" i="3"/>
  <c r="J3838" i="3"/>
  <c r="J3839" i="3"/>
  <c r="J3840" i="3"/>
  <c r="J3841" i="3"/>
  <c r="J3842" i="3"/>
  <c r="J3843" i="3"/>
  <c r="J3844" i="3"/>
  <c r="J3845" i="3"/>
  <c r="J3846" i="3"/>
  <c r="J3847" i="3"/>
  <c r="J3848" i="3"/>
  <c r="J3849" i="3"/>
  <c r="J3850" i="3"/>
  <c r="J3851" i="3"/>
  <c r="J3852" i="3"/>
  <c r="J3853" i="3"/>
  <c r="J3854" i="3"/>
  <c r="J3855" i="3"/>
  <c r="J3856" i="3"/>
  <c r="J3857" i="3"/>
  <c r="J3858" i="3"/>
  <c r="J3859" i="3"/>
  <c r="J3860" i="3"/>
  <c r="J3861" i="3"/>
  <c r="J3862" i="3"/>
  <c r="J3863" i="3"/>
  <c r="J3864" i="3"/>
  <c r="J3865" i="3"/>
  <c r="J3866" i="3"/>
  <c r="J3867" i="3"/>
  <c r="J3868" i="3"/>
  <c r="J3869" i="3"/>
  <c r="J3870" i="3"/>
  <c r="J3871" i="3"/>
  <c r="J3872" i="3"/>
  <c r="J3873" i="3"/>
  <c r="J3874" i="3"/>
  <c r="J3875" i="3"/>
  <c r="J3876" i="3"/>
  <c r="J3877" i="3"/>
  <c r="J3878" i="3"/>
  <c r="J3879" i="3"/>
  <c r="J3880" i="3"/>
  <c r="J3881" i="3"/>
  <c r="J3882" i="3"/>
  <c r="J3883" i="3"/>
  <c r="J3884" i="3"/>
  <c r="J3885" i="3"/>
  <c r="J3886" i="3"/>
  <c r="J3887" i="3"/>
  <c r="J3888" i="3"/>
  <c r="J3889" i="3"/>
  <c r="J3890" i="3"/>
  <c r="J3891" i="3"/>
  <c r="J3892" i="3"/>
  <c r="J3893" i="3"/>
  <c r="J3894" i="3"/>
  <c r="J3895" i="3"/>
  <c r="J3896" i="3"/>
  <c r="J3897" i="3"/>
  <c r="J3898" i="3"/>
  <c r="J3899" i="3"/>
  <c r="J3900" i="3"/>
  <c r="J3901" i="3"/>
  <c r="J3902" i="3"/>
  <c r="J3903" i="3"/>
  <c r="J3904" i="3"/>
  <c r="J3905" i="3"/>
  <c r="J3906" i="3"/>
  <c r="J3907" i="3"/>
  <c r="J3908" i="3"/>
  <c r="J3909" i="3"/>
  <c r="J3910" i="3"/>
  <c r="J3911" i="3"/>
  <c r="J3912" i="3"/>
  <c r="J3913" i="3"/>
  <c r="J3914" i="3"/>
  <c r="J3915" i="3"/>
  <c r="J3916" i="3"/>
  <c r="J3917" i="3"/>
  <c r="J3918" i="3"/>
  <c r="J3919" i="3"/>
  <c r="J3920" i="3"/>
  <c r="J3921" i="3"/>
  <c r="J3922" i="3"/>
  <c r="J3923" i="3"/>
  <c r="J3924" i="3"/>
  <c r="J3925" i="3"/>
  <c r="J3926" i="3"/>
  <c r="J3927" i="3"/>
  <c r="J3928" i="3"/>
  <c r="J3929" i="3"/>
  <c r="J3930" i="3"/>
  <c r="J3931" i="3"/>
  <c r="J3932" i="3"/>
  <c r="J3933" i="3"/>
  <c r="J3934" i="3"/>
  <c r="J3935" i="3"/>
  <c r="J3936" i="3"/>
  <c r="J3937" i="3"/>
  <c r="J3938" i="3"/>
  <c r="J3939" i="3"/>
  <c r="J3940" i="3"/>
  <c r="J3941" i="3"/>
  <c r="J3942" i="3"/>
  <c r="J3943" i="3"/>
  <c r="J3944" i="3"/>
  <c r="J3945" i="3"/>
  <c r="J3946" i="3"/>
  <c r="J3947" i="3"/>
  <c r="J3948" i="3"/>
  <c r="J3949" i="3"/>
  <c r="J3950" i="3"/>
  <c r="J3951" i="3"/>
  <c r="J3952" i="3"/>
  <c r="J3953" i="3"/>
  <c r="J3954" i="3"/>
  <c r="J3955" i="3"/>
  <c r="J3956" i="3"/>
  <c r="J3957" i="3"/>
  <c r="J3958" i="3"/>
  <c r="J3959" i="3"/>
  <c r="J3960" i="3"/>
  <c r="J3961" i="3"/>
  <c r="J3962" i="3"/>
  <c r="J3963" i="3"/>
  <c r="J3964" i="3"/>
  <c r="J3965" i="3"/>
  <c r="J3966" i="3"/>
  <c r="J3967" i="3"/>
  <c r="J3968" i="3"/>
  <c r="J3969" i="3"/>
  <c r="J3970" i="3"/>
  <c r="J3971" i="3"/>
  <c r="J3972" i="3"/>
  <c r="J3973" i="3"/>
  <c r="J3974" i="3"/>
  <c r="J3975" i="3"/>
  <c r="J3976" i="3"/>
  <c r="J3977" i="3"/>
  <c r="J3978" i="3"/>
  <c r="J3979" i="3"/>
  <c r="J3980" i="3"/>
  <c r="J3981" i="3"/>
  <c r="J3982" i="3"/>
  <c r="J3983" i="3"/>
  <c r="J3984" i="3"/>
  <c r="J3985" i="3"/>
  <c r="J3986" i="3"/>
  <c r="J3987" i="3"/>
  <c r="J3988" i="3"/>
  <c r="J3989" i="3"/>
  <c r="J3990" i="3"/>
  <c r="J3991" i="3"/>
  <c r="J3992" i="3"/>
  <c r="J3993" i="3"/>
  <c r="J3994" i="3"/>
  <c r="J3995" i="3"/>
  <c r="J3996" i="3"/>
  <c r="J3997" i="3"/>
  <c r="J3998" i="3"/>
  <c r="J3999" i="3"/>
  <c r="J4000" i="3"/>
  <c r="J4001" i="3"/>
  <c r="J4002" i="3"/>
  <c r="J4003" i="3"/>
  <c r="J4004" i="3"/>
  <c r="J4005" i="3"/>
  <c r="J4006" i="3"/>
  <c r="J4007" i="3"/>
  <c r="J4008" i="3"/>
  <c r="J4009" i="3"/>
  <c r="J4010" i="3"/>
  <c r="J4011" i="3"/>
  <c r="J4012" i="3"/>
  <c r="J4013" i="3"/>
  <c r="J4014" i="3"/>
  <c r="J4015" i="3"/>
  <c r="J4016" i="3"/>
  <c r="J4017" i="3"/>
  <c r="J4018" i="3"/>
  <c r="J4019" i="3"/>
  <c r="J4020" i="3"/>
  <c r="J4021" i="3"/>
  <c r="J4022" i="3"/>
  <c r="J4023" i="3"/>
  <c r="J4024" i="3"/>
  <c r="J4025" i="3"/>
  <c r="J4026" i="3"/>
  <c r="J4027" i="3"/>
  <c r="J4028" i="3"/>
  <c r="J4029" i="3"/>
  <c r="J4030" i="3"/>
  <c r="J4031" i="3"/>
  <c r="J4032" i="3"/>
  <c r="J4033" i="3"/>
  <c r="J4034" i="3"/>
  <c r="J4035" i="3"/>
  <c r="J4036" i="3"/>
  <c r="J4037" i="3"/>
  <c r="J4038" i="3"/>
  <c r="J4039" i="3"/>
  <c r="J4040" i="3"/>
  <c r="J4041" i="3"/>
  <c r="J4042" i="3"/>
  <c r="J4043" i="3"/>
  <c r="J4044" i="3"/>
  <c r="J4045" i="3"/>
  <c r="J4046" i="3"/>
  <c r="J4047" i="3"/>
  <c r="J4048" i="3"/>
  <c r="J4049" i="3"/>
  <c r="J4050" i="3"/>
  <c r="J4051" i="3"/>
  <c r="J4052" i="3"/>
  <c r="J4053" i="3"/>
  <c r="J4054" i="3"/>
  <c r="J4055" i="3"/>
  <c r="J4056" i="3"/>
  <c r="J4057" i="3"/>
  <c r="J4058" i="3"/>
  <c r="J4059" i="3"/>
  <c r="J4060" i="3"/>
  <c r="J4061" i="3"/>
  <c r="J4062" i="3"/>
  <c r="J4063" i="3"/>
  <c r="J4064" i="3"/>
  <c r="J4065" i="3"/>
  <c r="J4066" i="3"/>
  <c r="J4067" i="3"/>
  <c r="J4068" i="3"/>
  <c r="J4069" i="3"/>
  <c r="J4070" i="3"/>
  <c r="J4071" i="3"/>
  <c r="J4072" i="3"/>
  <c r="J4073" i="3"/>
  <c r="J4074" i="3"/>
  <c r="J4075" i="3"/>
  <c r="J4076" i="3"/>
  <c r="J4077" i="3"/>
  <c r="J4078" i="3"/>
  <c r="J4079" i="3"/>
  <c r="J4080" i="3"/>
  <c r="J4081" i="3"/>
  <c r="J4082" i="3"/>
  <c r="J4083" i="3"/>
  <c r="J4084" i="3"/>
  <c r="J4085" i="3"/>
  <c r="J4086" i="3"/>
  <c r="J4087" i="3"/>
  <c r="J4088" i="3"/>
  <c r="J4089" i="3"/>
  <c r="J4090" i="3"/>
  <c r="J4091" i="3"/>
  <c r="J4092" i="3"/>
  <c r="J4093" i="3"/>
  <c r="J4094" i="3"/>
  <c r="J4095" i="3"/>
  <c r="J4096" i="3"/>
  <c r="J4097" i="3"/>
  <c r="J4098" i="3"/>
  <c r="J4099" i="3"/>
  <c r="J4100" i="3"/>
  <c r="J4101" i="3"/>
  <c r="J4102" i="3"/>
  <c r="J4103" i="3"/>
  <c r="J4104" i="3"/>
  <c r="J4105" i="3"/>
  <c r="J4106" i="3"/>
  <c r="J4107" i="3"/>
  <c r="J4108" i="3"/>
  <c r="J4109" i="3"/>
  <c r="J4110" i="3"/>
  <c r="J4111" i="3"/>
  <c r="J4112" i="3"/>
  <c r="J4113" i="3"/>
  <c r="J4114" i="3"/>
  <c r="J4115" i="3"/>
  <c r="J4116" i="3"/>
  <c r="J4117" i="3"/>
  <c r="J4118" i="3"/>
  <c r="J4119" i="3"/>
  <c r="J4120" i="3"/>
  <c r="J4121" i="3"/>
  <c r="J4122" i="3"/>
  <c r="J4123" i="3"/>
  <c r="J4124" i="3"/>
  <c r="J4125" i="3"/>
  <c r="J4126" i="3"/>
  <c r="J4127" i="3"/>
  <c r="J4128" i="3"/>
  <c r="J4129" i="3"/>
  <c r="J4130" i="3"/>
  <c r="J4131" i="3"/>
  <c r="J4132" i="3"/>
  <c r="J4133" i="3"/>
  <c r="J4134" i="3"/>
  <c r="J4135" i="3"/>
  <c r="J4136" i="3"/>
  <c r="J4137" i="3"/>
  <c r="J4138" i="3"/>
  <c r="J4139" i="3"/>
  <c r="J4140" i="3"/>
  <c r="J4141" i="3"/>
  <c r="J4142" i="3"/>
  <c r="J4143" i="3"/>
  <c r="J4144" i="3"/>
  <c r="J4145" i="3"/>
  <c r="J4146" i="3"/>
  <c r="J4147" i="3"/>
  <c r="J4148" i="3"/>
  <c r="J4149" i="3"/>
  <c r="J4150" i="3"/>
  <c r="J4151" i="3"/>
  <c r="J4152" i="3"/>
  <c r="J4153" i="3"/>
  <c r="J4154" i="3"/>
  <c r="J4155" i="3"/>
  <c r="J4156" i="3"/>
  <c r="J4157" i="3"/>
  <c r="J4158" i="3"/>
  <c r="J4159" i="3"/>
  <c r="J4160" i="3"/>
  <c r="J4161" i="3"/>
  <c r="J4162" i="3"/>
  <c r="J4163" i="3"/>
  <c r="J4164" i="3"/>
  <c r="J4165" i="3"/>
  <c r="J4166" i="3"/>
  <c r="J4167" i="3"/>
  <c r="J4168" i="3"/>
  <c r="J4169" i="3"/>
  <c r="J4170" i="3"/>
  <c r="J4171" i="3"/>
  <c r="J4172" i="3"/>
  <c r="J4173" i="3"/>
  <c r="J4174" i="3"/>
  <c r="J4175" i="3"/>
  <c r="J4176" i="3"/>
  <c r="J4177" i="3"/>
  <c r="J4178" i="3"/>
  <c r="J4179" i="3"/>
  <c r="J4180" i="3"/>
  <c r="J4181" i="3"/>
  <c r="J4182" i="3"/>
  <c r="J4183" i="3"/>
  <c r="J4184" i="3"/>
  <c r="J4185" i="3"/>
  <c r="J4186" i="3"/>
  <c r="J4187" i="3"/>
  <c r="J4188" i="3"/>
  <c r="J4189" i="3"/>
  <c r="J4190" i="3"/>
  <c r="J4191" i="3"/>
  <c r="J4192" i="3"/>
  <c r="J4193" i="3"/>
  <c r="J4194" i="3"/>
  <c r="J4195" i="3"/>
  <c r="J4196" i="3"/>
  <c r="J4197" i="3"/>
  <c r="J4198" i="3"/>
  <c r="J4199" i="3"/>
  <c r="J4200" i="3"/>
  <c r="J4201" i="3"/>
  <c r="J4202" i="3"/>
  <c r="J4203" i="3"/>
  <c r="J4204" i="3"/>
  <c r="J4205" i="3"/>
  <c r="J4206" i="3"/>
  <c r="J4207" i="3"/>
  <c r="J4208" i="3"/>
  <c r="J4209" i="3"/>
  <c r="J4210" i="3"/>
  <c r="J4211" i="3"/>
  <c r="J4212" i="3"/>
  <c r="J4213" i="3"/>
  <c r="J4214" i="3"/>
  <c r="J4215" i="3"/>
  <c r="J4216" i="3"/>
  <c r="J4217" i="3"/>
  <c r="J4218" i="3"/>
  <c r="J4219" i="3"/>
  <c r="J4220" i="3"/>
  <c r="J4221" i="3"/>
  <c r="J4222" i="3"/>
  <c r="J4223" i="3"/>
  <c r="J4224" i="3"/>
  <c r="J4225" i="3"/>
  <c r="J4226" i="3"/>
  <c r="J4227" i="3"/>
  <c r="J4228" i="3"/>
  <c r="J4229" i="3"/>
  <c r="J4230" i="3"/>
  <c r="J4231" i="3"/>
  <c r="J4232" i="3"/>
  <c r="J4233" i="3"/>
  <c r="J4234" i="3"/>
  <c r="J4235" i="3"/>
  <c r="J4236" i="3"/>
  <c r="J4237" i="3"/>
  <c r="J4238" i="3"/>
  <c r="J4239" i="3"/>
  <c r="J4240" i="3"/>
  <c r="J4241" i="3"/>
  <c r="J4242" i="3"/>
  <c r="J4243" i="3"/>
  <c r="J4244" i="3"/>
  <c r="J4245" i="3"/>
  <c r="J4246" i="3"/>
  <c r="J4247" i="3"/>
  <c r="J4248" i="3"/>
  <c r="J4249" i="3"/>
  <c r="J4250" i="3"/>
  <c r="J4251" i="3"/>
  <c r="J4252" i="3"/>
  <c r="J4253" i="3"/>
  <c r="J4254" i="3"/>
  <c r="J4255" i="3"/>
  <c r="J4256" i="3"/>
  <c r="J4257" i="3"/>
  <c r="J4258" i="3"/>
  <c r="J4259" i="3"/>
  <c r="J4260" i="3"/>
  <c r="J4261" i="3"/>
  <c r="J4262" i="3"/>
  <c r="J4263" i="3"/>
  <c r="J4264" i="3"/>
  <c r="J4265" i="3"/>
  <c r="J4266" i="3"/>
  <c r="J4267" i="3"/>
  <c r="J4268" i="3"/>
  <c r="J4269" i="3"/>
  <c r="J4270" i="3"/>
  <c r="J4271" i="3"/>
  <c r="J4272" i="3"/>
  <c r="J4273" i="3"/>
  <c r="J4274" i="3"/>
  <c r="J4275" i="3"/>
  <c r="J4276" i="3"/>
  <c r="J4277" i="3"/>
  <c r="J4278" i="3"/>
  <c r="J4279" i="3"/>
  <c r="J4280" i="3"/>
  <c r="J4281" i="3"/>
  <c r="J4282" i="3"/>
  <c r="J4283" i="3"/>
  <c r="J4284" i="3"/>
  <c r="J4285" i="3"/>
  <c r="J4286" i="3"/>
  <c r="J4287" i="3"/>
  <c r="J4288" i="3"/>
  <c r="J4289" i="3"/>
  <c r="J4290" i="3"/>
  <c r="J4291" i="3"/>
  <c r="J4292" i="3"/>
  <c r="J4293" i="3"/>
  <c r="J4294" i="3"/>
  <c r="J4295" i="3"/>
  <c r="J4296" i="3"/>
  <c r="J4297" i="3"/>
  <c r="J4298" i="3"/>
  <c r="J4299" i="3"/>
  <c r="J4300" i="3"/>
  <c r="J4301" i="3"/>
  <c r="J4302" i="3"/>
  <c r="J4303" i="3"/>
  <c r="J4304" i="3"/>
  <c r="J4305" i="3"/>
  <c r="J4306" i="3"/>
  <c r="J4307" i="3"/>
  <c r="J4308" i="3"/>
  <c r="J4309" i="3"/>
  <c r="J4310" i="3"/>
  <c r="J4311" i="3"/>
  <c r="J4312" i="3"/>
  <c r="J4313" i="3"/>
  <c r="J4314" i="3"/>
  <c r="J4315" i="3"/>
  <c r="J4316" i="3"/>
  <c r="J4317" i="3"/>
  <c r="J4318" i="3"/>
  <c r="J4319" i="3"/>
  <c r="J4320" i="3"/>
  <c r="J4321" i="3"/>
  <c r="J4322" i="3"/>
  <c r="J4323" i="3"/>
  <c r="J4324" i="3"/>
  <c r="J4325" i="3"/>
  <c r="J4326" i="3"/>
  <c r="J4327" i="3"/>
  <c r="J4328" i="3"/>
  <c r="J4329" i="3"/>
  <c r="J4330" i="3"/>
  <c r="J4331" i="3"/>
  <c r="J4332" i="3"/>
  <c r="J4333" i="3"/>
  <c r="J4334" i="3"/>
  <c r="J4335" i="3"/>
  <c r="J4336" i="3"/>
  <c r="J4337" i="3"/>
  <c r="J4338" i="3"/>
  <c r="J4339" i="3"/>
  <c r="J4340" i="3"/>
  <c r="J4341" i="3"/>
  <c r="J4342" i="3"/>
  <c r="J4343" i="3"/>
  <c r="J4344" i="3"/>
  <c r="J4345" i="3"/>
  <c r="J4346" i="3"/>
  <c r="J4347" i="3"/>
  <c r="J4348" i="3"/>
  <c r="J4349" i="3"/>
  <c r="J4350" i="3"/>
  <c r="J4351" i="3"/>
  <c r="J4352" i="3"/>
  <c r="J4353" i="3"/>
  <c r="J4354" i="3"/>
  <c r="J4355" i="3"/>
  <c r="J4356" i="3"/>
  <c r="J4357" i="3"/>
  <c r="J4358" i="3"/>
  <c r="J4359" i="3"/>
  <c r="J4360" i="3"/>
  <c r="J4361" i="3"/>
  <c r="J4362" i="3"/>
  <c r="J4363" i="3"/>
  <c r="J4364" i="3"/>
  <c r="J4365" i="3"/>
  <c r="J4366" i="3"/>
  <c r="J4367" i="3"/>
  <c r="J4368" i="3"/>
  <c r="J4369" i="3"/>
  <c r="J4370" i="3"/>
  <c r="J4371" i="3"/>
  <c r="J4372" i="3"/>
  <c r="J4373" i="3"/>
  <c r="J4374" i="3"/>
  <c r="J4375" i="3"/>
  <c r="J4376" i="3"/>
  <c r="J4377" i="3"/>
  <c r="J4378" i="3"/>
  <c r="J4379" i="3"/>
  <c r="J4380" i="3"/>
  <c r="J4381" i="3"/>
  <c r="J4382" i="3"/>
  <c r="J4383" i="3"/>
  <c r="J4384" i="3"/>
  <c r="J4385" i="3"/>
  <c r="J4386" i="3"/>
  <c r="J4387" i="3"/>
  <c r="J4388" i="3"/>
  <c r="J4389" i="3"/>
  <c r="J4390" i="3"/>
  <c r="J4391" i="3"/>
  <c r="J4392" i="3"/>
  <c r="J4393" i="3"/>
  <c r="J4394" i="3"/>
  <c r="J4395" i="3"/>
  <c r="J4396" i="3"/>
  <c r="J4397" i="3"/>
  <c r="J4398" i="3"/>
  <c r="J4399" i="3"/>
  <c r="J4400" i="3"/>
  <c r="J4401" i="3"/>
  <c r="J4402" i="3"/>
  <c r="J4403" i="3"/>
  <c r="J4404" i="3"/>
  <c r="J4405" i="3"/>
  <c r="J4406" i="3"/>
  <c r="J4407" i="3"/>
  <c r="J4408" i="3"/>
  <c r="J4409" i="3"/>
  <c r="J4410" i="3"/>
  <c r="J4411" i="3"/>
  <c r="J4412" i="3"/>
  <c r="J4413" i="3"/>
  <c r="J4414" i="3"/>
  <c r="J4415" i="3"/>
  <c r="J4416" i="3"/>
  <c r="J4417" i="3"/>
  <c r="J4418" i="3"/>
  <c r="J4419" i="3"/>
  <c r="J4420" i="3"/>
  <c r="J4421" i="3"/>
  <c r="J4422" i="3"/>
  <c r="J4423" i="3"/>
  <c r="J4424" i="3"/>
  <c r="J4425" i="3"/>
  <c r="J4426" i="3"/>
  <c r="J4427" i="3"/>
  <c r="J4428" i="3"/>
  <c r="J4429" i="3"/>
  <c r="J4430" i="3"/>
  <c r="J4431" i="3"/>
  <c r="J4432" i="3"/>
  <c r="J4433" i="3"/>
  <c r="J4434" i="3"/>
  <c r="J4435" i="3"/>
  <c r="J4436" i="3"/>
  <c r="J4437" i="3"/>
  <c r="J4438" i="3"/>
  <c r="J4439" i="3"/>
  <c r="J4440" i="3"/>
  <c r="J4441" i="3"/>
  <c r="J4442" i="3"/>
  <c r="J4443" i="3"/>
  <c r="J4444" i="3"/>
  <c r="J4445" i="3"/>
  <c r="J4446" i="3"/>
  <c r="J4447" i="3"/>
  <c r="J4448" i="3"/>
  <c r="J4449" i="3"/>
  <c r="J4450" i="3"/>
  <c r="J4451" i="3"/>
  <c r="J4452" i="3"/>
  <c r="J4453" i="3"/>
  <c r="J4454" i="3"/>
  <c r="J4455" i="3"/>
  <c r="J4456" i="3"/>
  <c r="J4457" i="3"/>
  <c r="J4458" i="3"/>
  <c r="J4459" i="3"/>
  <c r="J4460" i="3"/>
  <c r="J4461" i="3"/>
  <c r="J4462" i="3"/>
  <c r="J4463" i="3"/>
  <c r="J4464" i="3"/>
  <c r="J4465" i="3"/>
  <c r="J4466" i="3"/>
  <c r="J4467" i="3"/>
  <c r="J4468" i="3"/>
  <c r="J4469" i="3"/>
  <c r="J4470" i="3"/>
  <c r="J4471" i="3"/>
  <c r="J4472" i="3"/>
  <c r="J4473" i="3"/>
  <c r="J4474" i="3"/>
  <c r="J4475" i="3"/>
  <c r="J4476" i="3"/>
  <c r="J4477" i="3"/>
  <c r="J4478" i="3"/>
  <c r="J4479" i="3"/>
  <c r="J4480" i="3"/>
  <c r="J4481" i="3"/>
  <c r="J4482" i="3"/>
  <c r="J4483" i="3"/>
  <c r="J4484" i="3"/>
  <c r="J4485" i="3"/>
  <c r="J4486" i="3"/>
  <c r="J4487" i="3"/>
  <c r="J4488" i="3"/>
  <c r="J4489" i="3"/>
  <c r="J4490" i="3"/>
  <c r="J4491" i="3"/>
  <c r="J4492" i="3"/>
  <c r="J4493" i="3"/>
  <c r="J4494" i="3"/>
  <c r="J4495" i="3"/>
  <c r="J4496" i="3"/>
  <c r="J4497" i="3"/>
  <c r="J4498" i="3"/>
  <c r="J4499" i="3"/>
  <c r="J4500" i="3"/>
  <c r="J4501" i="3"/>
  <c r="J4502" i="3"/>
  <c r="J4503" i="3"/>
  <c r="J4504" i="3"/>
  <c r="J4505" i="3"/>
  <c r="J4506" i="3"/>
  <c r="J4507" i="3"/>
  <c r="J4508" i="3"/>
  <c r="J4509" i="3"/>
  <c r="J4510" i="3"/>
  <c r="J4511" i="3"/>
  <c r="J4512" i="3"/>
  <c r="J4513" i="3"/>
  <c r="J4514" i="3"/>
  <c r="J4515" i="3"/>
  <c r="J4516" i="3"/>
  <c r="J4517" i="3"/>
  <c r="J4518" i="3"/>
  <c r="J4519" i="3"/>
  <c r="J4520" i="3"/>
  <c r="J4521" i="3"/>
  <c r="J4522" i="3"/>
  <c r="J4523" i="3"/>
  <c r="J4524" i="3"/>
  <c r="J4525" i="3"/>
  <c r="J4526" i="3"/>
  <c r="J4527" i="3"/>
  <c r="J4528" i="3"/>
  <c r="J4529" i="3"/>
  <c r="J4530" i="3"/>
  <c r="J4531" i="3"/>
  <c r="J4532" i="3"/>
  <c r="J4533" i="3"/>
  <c r="J4534" i="3"/>
  <c r="J4535" i="3"/>
  <c r="J4536" i="3"/>
  <c r="J4537" i="3"/>
  <c r="J4538" i="3"/>
  <c r="J4539" i="3"/>
  <c r="J4540" i="3"/>
  <c r="J4541" i="3"/>
  <c r="J4542" i="3"/>
  <c r="J4543" i="3"/>
  <c r="J4544" i="3"/>
  <c r="J4545" i="3"/>
  <c r="J4546" i="3"/>
  <c r="J4547" i="3"/>
  <c r="J4548" i="3"/>
  <c r="J4549" i="3"/>
  <c r="J4550" i="3"/>
  <c r="J4551" i="3"/>
  <c r="J4552" i="3"/>
  <c r="J4553" i="3"/>
  <c r="J4554" i="3"/>
  <c r="J4555" i="3"/>
  <c r="J4556" i="3"/>
  <c r="J4557" i="3"/>
  <c r="J4558" i="3"/>
  <c r="J4559" i="3"/>
  <c r="J4560" i="3"/>
  <c r="J4561" i="3"/>
  <c r="J4562" i="3"/>
  <c r="J4563" i="3"/>
  <c r="J4564" i="3"/>
  <c r="J4565" i="3"/>
  <c r="J4566" i="3"/>
  <c r="J4567" i="3"/>
  <c r="J4568" i="3"/>
  <c r="J4569" i="3"/>
  <c r="J4570" i="3"/>
  <c r="J4571" i="3"/>
  <c r="J4572" i="3"/>
  <c r="J4573" i="3"/>
  <c r="J4574" i="3"/>
  <c r="J4575" i="3"/>
  <c r="J4576" i="3"/>
  <c r="J4577" i="3"/>
  <c r="J4578" i="3"/>
  <c r="J4579" i="3"/>
  <c r="J4580" i="3"/>
  <c r="J4581" i="3"/>
  <c r="J4582" i="3"/>
  <c r="J4583" i="3"/>
  <c r="J4584" i="3"/>
  <c r="J4585" i="3"/>
  <c r="J4586" i="3"/>
  <c r="J4587" i="3"/>
  <c r="J4588" i="3"/>
  <c r="J4589" i="3"/>
  <c r="J4590" i="3"/>
  <c r="J4591" i="3"/>
  <c r="J4592" i="3"/>
  <c r="J4593" i="3"/>
  <c r="J4594" i="3"/>
  <c r="J4595" i="3"/>
  <c r="J4596" i="3"/>
  <c r="J4597" i="3"/>
  <c r="J4598" i="3"/>
  <c r="J4599" i="3"/>
  <c r="J4600" i="3"/>
  <c r="J4601" i="3"/>
  <c r="J4602" i="3"/>
  <c r="J4603" i="3"/>
  <c r="J4604" i="3"/>
  <c r="J4605" i="3"/>
  <c r="J4606" i="3"/>
  <c r="J4607" i="3"/>
  <c r="J4608" i="3"/>
  <c r="J4609" i="3"/>
  <c r="J4610" i="3"/>
  <c r="J4611" i="3"/>
  <c r="J4612" i="3"/>
  <c r="J4613" i="3"/>
  <c r="J4614" i="3"/>
  <c r="J4615" i="3"/>
  <c r="J4616" i="3"/>
  <c r="J4617" i="3"/>
  <c r="J4618" i="3"/>
  <c r="J4619" i="3"/>
  <c r="J4620" i="3"/>
  <c r="J4621" i="3"/>
  <c r="J4622" i="3"/>
  <c r="J4623" i="3"/>
  <c r="J4624" i="3"/>
  <c r="J4625" i="3"/>
  <c r="J4626" i="3"/>
  <c r="J4627" i="3"/>
  <c r="J4628" i="3"/>
  <c r="J4629" i="3"/>
  <c r="J4630" i="3"/>
  <c r="J4631" i="3"/>
  <c r="J4632" i="3"/>
  <c r="J4633" i="3"/>
  <c r="J4634" i="3"/>
  <c r="J4635" i="3"/>
  <c r="J4636" i="3"/>
  <c r="J4637" i="3"/>
  <c r="J4638" i="3"/>
  <c r="J4639" i="3"/>
  <c r="J4640" i="3"/>
  <c r="J4641" i="3"/>
  <c r="J4642" i="3"/>
  <c r="J4643" i="3"/>
  <c r="J4644" i="3"/>
  <c r="J4645" i="3"/>
  <c r="J4646" i="3"/>
  <c r="J4647" i="3"/>
  <c r="J4648" i="3"/>
  <c r="J4649" i="3"/>
  <c r="J4650" i="3"/>
  <c r="J4651" i="3"/>
  <c r="J4652" i="3"/>
  <c r="J4653" i="3"/>
  <c r="J4654" i="3"/>
  <c r="J4655" i="3"/>
  <c r="J4656" i="3"/>
  <c r="J4657" i="3"/>
  <c r="J4658" i="3"/>
  <c r="J4659" i="3"/>
  <c r="J4660" i="3"/>
  <c r="J4661" i="3"/>
  <c r="J4662" i="3"/>
  <c r="J4663" i="3"/>
  <c r="J4664" i="3"/>
  <c r="J4665" i="3"/>
  <c r="J4666" i="3"/>
  <c r="J4667" i="3"/>
  <c r="J4668" i="3"/>
  <c r="J4669" i="3"/>
  <c r="J4670" i="3"/>
  <c r="J4671" i="3"/>
  <c r="J4672" i="3"/>
  <c r="J4673" i="3"/>
  <c r="J4674" i="3"/>
  <c r="J4675" i="3"/>
  <c r="J4676" i="3"/>
  <c r="J4677" i="3"/>
  <c r="J4678" i="3"/>
  <c r="J4679" i="3"/>
  <c r="J4680" i="3"/>
  <c r="J4681" i="3"/>
  <c r="J4682" i="3"/>
  <c r="J4683" i="3"/>
  <c r="J4684" i="3"/>
  <c r="J4685" i="3"/>
  <c r="J4686" i="3"/>
  <c r="J4687" i="3"/>
  <c r="J4688" i="3"/>
  <c r="J4689" i="3"/>
  <c r="J4690" i="3"/>
  <c r="J4691" i="3"/>
  <c r="J4692" i="3"/>
  <c r="J4693" i="3"/>
  <c r="J4694" i="3"/>
  <c r="J4695" i="3"/>
  <c r="J4696" i="3"/>
  <c r="J4697" i="3"/>
  <c r="J4698" i="3"/>
  <c r="J4699" i="3"/>
  <c r="J4700" i="3"/>
  <c r="J4701" i="3"/>
  <c r="J4702" i="3"/>
  <c r="J4703" i="3"/>
  <c r="J4704" i="3"/>
  <c r="J4705" i="3"/>
  <c r="J4706" i="3"/>
  <c r="J4707" i="3"/>
  <c r="J4708" i="3"/>
  <c r="J4709" i="3"/>
  <c r="J4710" i="3"/>
  <c r="J4711" i="3"/>
  <c r="J4712" i="3"/>
  <c r="J4713" i="3"/>
  <c r="J4714" i="3"/>
  <c r="J4715" i="3"/>
  <c r="J4716" i="3"/>
  <c r="J4717" i="3"/>
  <c r="J4718" i="3"/>
  <c r="J4719" i="3"/>
  <c r="J4720" i="3"/>
  <c r="J4721" i="3"/>
  <c r="J4722" i="3"/>
  <c r="J4723" i="3"/>
  <c r="J4724" i="3"/>
  <c r="J4725" i="3"/>
  <c r="J4726" i="3"/>
  <c r="J4727" i="3"/>
  <c r="J4728" i="3"/>
  <c r="J4729" i="3"/>
  <c r="J4730" i="3"/>
  <c r="J4731" i="3"/>
  <c r="J4732" i="3"/>
  <c r="J4733" i="3"/>
  <c r="J4734" i="3"/>
  <c r="J4735" i="3"/>
  <c r="J4736" i="3"/>
  <c r="J4737" i="3"/>
  <c r="J4738" i="3"/>
  <c r="J4739" i="3"/>
  <c r="J4740" i="3"/>
  <c r="J4741" i="3"/>
  <c r="J4742" i="3"/>
  <c r="J4743" i="3"/>
  <c r="J4744" i="3"/>
  <c r="J4745" i="3"/>
  <c r="J4746" i="3"/>
  <c r="J4747" i="3"/>
  <c r="J4748" i="3"/>
  <c r="J4749" i="3"/>
  <c r="J4750" i="3"/>
  <c r="J4751" i="3"/>
  <c r="J4752" i="3"/>
  <c r="J4753" i="3"/>
  <c r="J4754" i="3"/>
  <c r="J4755" i="3"/>
  <c r="J4756" i="3"/>
  <c r="J4757" i="3"/>
  <c r="J4758" i="3"/>
  <c r="J4759" i="3"/>
  <c r="J4760" i="3"/>
  <c r="J4761" i="3"/>
  <c r="J4762" i="3"/>
  <c r="J4763" i="3"/>
  <c r="J4764" i="3"/>
  <c r="J4765" i="3"/>
  <c r="J4766" i="3"/>
  <c r="J4767" i="3"/>
  <c r="J4768" i="3"/>
  <c r="J4769" i="3"/>
  <c r="J4770" i="3"/>
  <c r="J4771" i="3"/>
  <c r="J4772" i="3"/>
  <c r="J4773" i="3"/>
  <c r="J4774" i="3"/>
  <c r="J4775" i="3"/>
  <c r="J4776" i="3"/>
  <c r="J4777" i="3"/>
  <c r="J4778" i="3"/>
  <c r="J4779" i="3"/>
  <c r="J4780" i="3"/>
  <c r="J4781" i="3"/>
  <c r="J4782" i="3"/>
  <c r="J4783" i="3"/>
  <c r="J4784" i="3"/>
  <c r="J4785" i="3"/>
  <c r="J4786" i="3"/>
  <c r="J4787" i="3"/>
  <c r="J4788" i="3"/>
  <c r="J4789" i="3"/>
  <c r="J4790" i="3"/>
  <c r="J4791" i="3"/>
  <c r="J4792" i="3"/>
  <c r="J4793" i="3"/>
  <c r="J4794" i="3"/>
  <c r="J4795" i="3"/>
  <c r="J4796" i="3"/>
  <c r="J4797" i="3"/>
  <c r="J4798" i="3"/>
  <c r="J4799" i="3"/>
  <c r="J4800" i="3"/>
  <c r="J4801" i="3"/>
  <c r="J4802" i="3"/>
  <c r="J4803" i="3"/>
  <c r="J4804" i="3"/>
  <c r="J4805" i="3"/>
  <c r="J4806" i="3"/>
  <c r="J4807" i="3"/>
  <c r="J4808" i="3"/>
  <c r="J4809" i="3"/>
  <c r="J4810" i="3"/>
  <c r="J4811" i="3"/>
  <c r="J4812" i="3"/>
  <c r="J4813" i="3"/>
  <c r="J4814" i="3"/>
  <c r="J4815" i="3"/>
  <c r="J4816" i="3"/>
  <c r="J4817" i="3"/>
  <c r="J4818" i="3"/>
  <c r="J4819" i="3"/>
  <c r="J4820" i="3"/>
  <c r="J4821" i="3"/>
  <c r="J4822" i="3"/>
  <c r="J4823" i="3"/>
  <c r="J4824" i="3"/>
  <c r="J4825" i="3"/>
  <c r="J4826" i="3"/>
  <c r="J4827" i="3"/>
  <c r="J4828" i="3"/>
  <c r="J4829" i="3"/>
  <c r="J4830" i="3"/>
  <c r="J4831" i="3"/>
  <c r="J4832" i="3"/>
  <c r="J4833" i="3"/>
  <c r="J4834" i="3"/>
  <c r="J4835" i="3"/>
  <c r="J4836" i="3"/>
  <c r="J4837" i="3"/>
  <c r="J4838" i="3"/>
  <c r="J4839" i="3"/>
  <c r="J4840" i="3"/>
  <c r="J4841" i="3"/>
  <c r="J4842" i="3"/>
  <c r="J4843" i="3"/>
  <c r="J4844" i="3"/>
  <c r="J4845" i="3"/>
  <c r="J4846" i="3"/>
  <c r="J4847" i="3"/>
  <c r="J4848" i="3"/>
  <c r="J4849" i="3"/>
  <c r="J4850" i="3"/>
  <c r="J4851" i="3"/>
  <c r="J4852" i="3"/>
  <c r="J4853" i="3"/>
  <c r="J4854" i="3"/>
  <c r="J4855" i="3"/>
  <c r="J4856" i="3"/>
  <c r="J4857" i="3"/>
  <c r="J4858" i="3"/>
  <c r="J4859" i="3"/>
  <c r="J4860" i="3"/>
  <c r="J4861" i="3"/>
  <c r="J4862" i="3"/>
  <c r="J4863" i="3"/>
  <c r="J4864" i="3"/>
  <c r="J4865" i="3"/>
  <c r="J4866" i="3"/>
  <c r="J4867" i="3"/>
  <c r="J4868" i="3"/>
  <c r="J4869" i="3"/>
  <c r="J4870" i="3"/>
  <c r="J4871" i="3"/>
  <c r="J4872" i="3"/>
  <c r="J4873" i="3"/>
  <c r="J4874" i="3"/>
  <c r="J4875" i="3"/>
  <c r="J4876" i="3"/>
  <c r="J4877" i="3"/>
  <c r="J4878" i="3"/>
  <c r="J4879" i="3"/>
  <c r="J4880" i="3"/>
  <c r="J4881" i="3"/>
  <c r="J4882" i="3"/>
  <c r="J4883" i="3"/>
  <c r="J4884" i="3"/>
  <c r="J4885" i="3"/>
  <c r="J4886" i="3"/>
  <c r="J4887" i="3"/>
  <c r="J4888" i="3"/>
  <c r="J4889" i="3"/>
  <c r="J4890" i="3"/>
  <c r="J4891" i="3"/>
  <c r="J4892" i="3"/>
  <c r="J4893" i="3"/>
  <c r="J4894" i="3"/>
  <c r="J4895" i="3"/>
  <c r="J4896" i="3"/>
  <c r="J4897" i="3"/>
  <c r="J4898" i="3"/>
  <c r="J4899" i="3"/>
  <c r="J4900" i="3"/>
  <c r="J4901" i="3"/>
  <c r="J4902" i="3"/>
  <c r="J4903" i="3"/>
  <c r="J4904" i="3"/>
  <c r="J4905" i="3"/>
  <c r="J4906" i="3"/>
  <c r="J4907" i="3"/>
  <c r="J4908" i="3"/>
  <c r="J4909" i="3"/>
  <c r="J4910" i="3"/>
  <c r="J4911" i="3"/>
  <c r="J4912" i="3"/>
  <c r="J4913" i="3"/>
  <c r="J4914" i="3"/>
  <c r="J4915" i="3"/>
  <c r="J4916" i="3"/>
  <c r="J4917" i="3"/>
  <c r="J4918" i="3"/>
  <c r="J4919" i="3"/>
  <c r="J4920" i="3"/>
  <c r="J4921" i="3"/>
  <c r="J4922" i="3"/>
  <c r="J4923" i="3"/>
  <c r="J4924" i="3"/>
  <c r="J4925" i="3"/>
  <c r="J4926" i="3"/>
  <c r="J4927" i="3"/>
  <c r="J4928" i="3"/>
  <c r="J4929" i="3"/>
  <c r="J4930" i="3"/>
  <c r="J4931" i="3"/>
  <c r="J4932" i="3"/>
  <c r="J4933" i="3"/>
  <c r="J4934" i="3"/>
  <c r="J4935" i="3"/>
  <c r="J4936" i="3"/>
  <c r="J4937" i="3"/>
  <c r="J4938" i="3"/>
  <c r="J4939" i="3"/>
  <c r="J4940" i="3"/>
  <c r="J4941" i="3"/>
  <c r="J4942" i="3"/>
  <c r="J4943" i="3"/>
  <c r="J4944" i="3"/>
  <c r="J4945" i="3"/>
  <c r="J4946" i="3"/>
  <c r="J4947" i="3"/>
  <c r="J4948" i="3"/>
  <c r="J4949" i="3"/>
  <c r="J4950" i="3"/>
  <c r="J4951" i="3"/>
  <c r="J4952" i="3"/>
  <c r="J4953" i="3"/>
  <c r="J4954" i="3"/>
  <c r="J4955" i="3"/>
  <c r="J4956" i="3"/>
  <c r="J4957" i="3"/>
  <c r="J4958" i="3"/>
  <c r="J4959" i="3"/>
  <c r="J4960" i="3"/>
  <c r="J4961" i="3"/>
  <c r="J4962" i="3"/>
  <c r="J4963" i="3"/>
  <c r="J4964" i="3"/>
  <c r="J4965" i="3"/>
  <c r="J4966" i="3"/>
  <c r="J4967" i="3"/>
  <c r="J4968" i="3"/>
  <c r="J4969" i="3"/>
  <c r="J4970" i="3"/>
  <c r="J4971" i="3"/>
  <c r="J4972" i="3"/>
  <c r="J4973" i="3"/>
  <c r="J4974" i="3"/>
  <c r="J4975" i="3"/>
  <c r="J4976" i="3"/>
  <c r="J4977" i="3"/>
  <c r="J4978" i="3"/>
  <c r="J4979" i="3"/>
  <c r="J4980" i="3"/>
  <c r="J4981" i="3"/>
  <c r="J4982" i="3"/>
  <c r="J4983" i="3"/>
  <c r="J4984" i="3"/>
  <c r="J4985" i="3"/>
  <c r="J4986" i="3"/>
  <c r="J4987" i="3"/>
  <c r="J4988" i="3"/>
  <c r="J4989" i="3"/>
  <c r="J4990" i="3"/>
  <c r="J4991" i="3"/>
  <c r="J4992" i="3"/>
  <c r="J4993" i="3"/>
  <c r="J4994" i="3"/>
  <c r="J4995" i="3"/>
  <c r="J4996" i="3"/>
  <c r="J4997" i="3"/>
  <c r="J4998" i="3"/>
  <c r="J4999" i="3"/>
  <c r="J5000" i="3"/>
  <c r="J5001" i="3"/>
  <c r="J5002" i="3"/>
  <c r="J5003" i="3"/>
  <c r="J5004" i="3"/>
  <c r="J5005" i="3"/>
  <c r="J5006" i="3"/>
  <c r="J5007" i="3"/>
  <c r="J5008" i="3"/>
  <c r="J5009" i="3"/>
  <c r="J5010" i="3"/>
  <c r="J5011" i="3"/>
  <c r="J5012" i="3"/>
  <c r="J5013" i="3"/>
  <c r="J5014" i="3"/>
  <c r="J5015" i="3"/>
  <c r="J5016" i="3"/>
  <c r="J5017" i="3"/>
  <c r="J5018" i="3"/>
  <c r="J5019" i="3"/>
  <c r="J5020" i="3"/>
  <c r="J5021" i="3"/>
  <c r="J5022" i="3"/>
  <c r="J5023" i="3"/>
  <c r="J5024" i="3"/>
  <c r="J5025" i="3"/>
  <c r="J5026" i="3"/>
  <c r="J5027" i="3"/>
  <c r="J5028" i="3"/>
  <c r="J5029" i="3"/>
  <c r="J5030" i="3"/>
  <c r="J5031" i="3"/>
  <c r="J5032" i="3"/>
  <c r="J5033" i="3"/>
  <c r="J5034" i="3"/>
  <c r="J5035" i="3"/>
  <c r="J5036" i="3"/>
  <c r="J5037" i="3"/>
  <c r="J5038" i="3"/>
  <c r="J5039" i="3"/>
  <c r="J5040" i="3"/>
  <c r="J5041" i="3"/>
  <c r="J5042" i="3"/>
  <c r="J5043" i="3"/>
  <c r="J5044" i="3"/>
  <c r="J5045" i="3"/>
  <c r="J5046" i="3"/>
  <c r="J5047" i="3"/>
  <c r="J5048" i="3"/>
  <c r="J5049" i="3"/>
  <c r="J5050" i="3"/>
  <c r="J5051" i="3"/>
  <c r="J5052" i="3"/>
  <c r="J5053" i="3"/>
  <c r="J5054" i="3"/>
  <c r="J5055" i="3"/>
  <c r="J5056" i="3"/>
  <c r="J5057" i="3"/>
  <c r="J5058" i="3"/>
  <c r="J5059" i="3"/>
  <c r="J5060" i="3"/>
  <c r="J5061" i="3"/>
  <c r="J5062" i="3"/>
  <c r="J5063" i="3"/>
  <c r="J5064" i="3"/>
  <c r="J5065" i="3"/>
  <c r="J5066" i="3"/>
  <c r="J5067" i="3"/>
  <c r="J5068" i="3"/>
  <c r="J5069" i="3"/>
  <c r="J5070" i="3"/>
  <c r="J5071" i="3"/>
  <c r="J5072" i="3"/>
  <c r="J5073" i="3"/>
  <c r="J5074" i="3"/>
  <c r="J5075" i="3"/>
  <c r="J5076" i="3"/>
  <c r="J5077" i="3"/>
  <c r="J5078" i="3"/>
  <c r="J5079" i="3"/>
  <c r="J5080" i="3"/>
  <c r="J5081" i="3"/>
  <c r="J5082" i="3"/>
  <c r="J5083" i="3"/>
  <c r="J5084" i="3"/>
  <c r="J5085" i="3"/>
  <c r="J5086" i="3"/>
  <c r="J5087" i="3"/>
  <c r="J5088" i="3"/>
  <c r="J5089" i="3"/>
  <c r="J5090" i="3"/>
  <c r="J5091" i="3"/>
  <c r="J5092" i="3"/>
  <c r="J5093" i="3"/>
  <c r="J5094" i="3"/>
  <c r="J5095" i="3"/>
  <c r="J5096" i="3"/>
  <c r="J5097" i="3"/>
  <c r="J5098" i="3"/>
  <c r="J5099" i="3"/>
  <c r="J5100" i="3"/>
  <c r="J5101" i="3"/>
  <c r="J5102" i="3"/>
  <c r="J5103" i="3"/>
  <c r="J5104" i="3"/>
  <c r="J5105" i="3"/>
  <c r="J5106" i="3"/>
  <c r="J5107" i="3"/>
  <c r="J5108" i="3"/>
  <c r="J5109" i="3"/>
  <c r="J5110" i="3"/>
  <c r="J5111" i="3"/>
  <c r="J5112" i="3"/>
  <c r="J5113" i="3"/>
  <c r="J5114" i="3"/>
  <c r="J5115" i="3"/>
  <c r="J5116" i="3"/>
  <c r="J5117" i="3"/>
  <c r="J5118" i="3"/>
  <c r="J5119" i="3"/>
  <c r="J5120" i="3"/>
  <c r="J5121" i="3"/>
  <c r="J5122" i="3"/>
  <c r="J5123" i="3"/>
  <c r="J5124" i="3"/>
  <c r="J5125" i="3"/>
  <c r="J5126" i="3"/>
  <c r="J5127" i="3"/>
  <c r="J5128" i="3"/>
  <c r="J5129" i="3"/>
  <c r="J5130" i="3"/>
  <c r="J5131" i="3"/>
  <c r="J5132" i="3"/>
  <c r="J5133" i="3"/>
  <c r="J5134" i="3"/>
  <c r="J5135" i="3"/>
  <c r="J5136" i="3"/>
  <c r="J5137" i="3"/>
  <c r="J5138" i="3"/>
  <c r="J5139" i="3"/>
  <c r="J5140" i="3"/>
  <c r="J5141" i="3"/>
  <c r="J5142" i="3"/>
  <c r="J5143" i="3"/>
  <c r="J5144" i="3"/>
  <c r="J5145" i="3"/>
  <c r="J5146" i="3"/>
  <c r="J5147" i="3"/>
  <c r="J5148" i="3"/>
  <c r="J5149" i="3"/>
  <c r="J5150" i="3"/>
  <c r="J5151" i="3"/>
  <c r="J5152" i="3"/>
  <c r="J5153" i="3"/>
  <c r="J5154" i="3"/>
  <c r="J5155" i="3"/>
  <c r="J5156" i="3"/>
  <c r="J5157" i="3"/>
  <c r="J5158" i="3"/>
  <c r="J5159" i="3"/>
  <c r="J5160" i="3"/>
  <c r="J5161" i="3"/>
  <c r="J5162" i="3"/>
  <c r="J5163" i="3"/>
  <c r="J5164" i="3"/>
  <c r="J5165" i="3"/>
  <c r="J5166" i="3"/>
  <c r="J5167" i="3"/>
  <c r="J5168" i="3"/>
  <c r="J5169" i="3"/>
  <c r="J5170" i="3"/>
  <c r="J5171" i="3"/>
  <c r="J5172" i="3"/>
  <c r="J5173" i="3"/>
  <c r="J5174" i="3"/>
  <c r="J5175" i="3"/>
  <c r="J5176" i="3"/>
  <c r="J5177" i="3"/>
  <c r="J5178" i="3"/>
  <c r="J5179" i="3"/>
  <c r="J5180" i="3"/>
  <c r="J5181" i="3"/>
  <c r="J5182" i="3"/>
  <c r="J5183" i="3"/>
  <c r="J5184" i="3"/>
  <c r="J5185" i="3"/>
  <c r="J5186" i="3"/>
  <c r="J5187" i="3"/>
  <c r="J5188" i="3"/>
  <c r="J5189" i="3"/>
  <c r="J5190" i="3"/>
  <c r="J5191" i="3"/>
  <c r="J5192" i="3"/>
  <c r="J5193" i="3"/>
  <c r="J5194" i="3"/>
  <c r="J5195" i="3"/>
  <c r="J5196" i="3"/>
  <c r="J5197" i="3"/>
  <c r="J5198" i="3"/>
  <c r="J5199" i="3"/>
  <c r="J5200" i="3"/>
  <c r="J5201" i="3"/>
  <c r="J5202" i="3"/>
  <c r="J5203" i="3"/>
  <c r="J5204" i="3"/>
  <c r="J5205" i="3"/>
  <c r="J5206" i="3"/>
  <c r="J5207" i="3"/>
  <c r="J5208" i="3"/>
  <c r="J5209" i="3"/>
  <c r="J5210" i="3"/>
  <c r="J5211" i="3"/>
  <c r="J5212" i="3"/>
  <c r="J5213" i="3"/>
  <c r="J5214" i="3"/>
  <c r="J5215" i="3"/>
  <c r="J5216" i="3"/>
  <c r="J5217" i="3"/>
  <c r="J5218" i="3"/>
  <c r="J5219" i="3"/>
  <c r="J5220" i="3"/>
  <c r="J5221" i="3"/>
  <c r="J5222" i="3"/>
  <c r="J5223" i="3"/>
  <c r="J5224" i="3"/>
  <c r="J5225" i="3"/>
  <c r="J5226" i="3"/>
  <c r="J5227" i="3"/>
  <c r="J5228" i="3"/>
  <c r="J5229" i="3"/>
  <c r="J5230" i="3"/>
  <c r="J5231" i="3"/>
  <c r="J5232" i="3"/>
  <c r="J5233" i="3"/>
  <c r="J5234" i="3"/>
  <c r="J5235" i="3"/>
  <c r="J5236" i="3"/>
  <c r="J5237" i="3"/>
  <c r="J5238" i="3"/>
  <c r="J5239" i="3"/>
  <c r="J5240" i="3"/>
  <c r="J5241" i="3"/>
  <c r="J5242" i="3"/>
  <c r="J5243" i="3"/>
  <c r="J5244" i="3"/>
  <c r="J5245" i="3"/>
  <c r="J5246" i="3"/>
  <c r="J5247" i="3"/>
  <c r="J5248" i="3"/>
  <c r="J5249" i="3"/>
  <c r="J5250" i="3"/>
  <c r="J5251" i="3"/>
  <c r="J5252" i="3"/>
  <c r="J5253" i="3"/>
  <c r="J5254" i="3"/>
  <c r="J5255" i="3"/>
  <c r="J5256" i="3"/>
  <c r="J5257" i="3"/>
  <c r="J5258" i="3"/>
  <c r="J5259" i="3"/>
  <c r="J5260" i="3"/>
  <c r="J5261" i="3"/>
  <c r="J5262" i="3"/>
  <c r="J5263" i="3"/>
  <c r="J5264" i="3"/>
  <c r="J5265" i="3"/>
  <c r="J5266" i="3"/>
  <c r="J5267" i="3"/>
  <c r="J5268" i="3"/>
  <c r="J5269" i="3"/>
  <c r="J5270" i="3"/>
  <c r="J5271" i="3"/>
  <c r="J5272" i="3"/>
  <c r="J5273" i="3"/>
  <c r="J5274" i="3"/>
  <c r="J5275" i="3"/>
  <c r="J5276" i="3"/>
  <c r="J5277" i="3"/>
  <c r="J5278" i="3"/>
  <c r="J5279" i="3"/>
  <c r="J5280" i="3"/>
  <c r="J5281" i="3"/>
  <c r="J5282" i="3"/>
  <c r="J5283" i="3"/>
  <c r="J5284" i="3"/>
  <c r="J5285" i="3"/>
  <c r="J5286" i="3"/>
  <c r="J5287" i="3"/>
  <c r="J5288" i="3"/>
  <c r="J5289" i="3"/>
  <c r="J5290" i="3"/>
  <c r="J5291" i="3"/>
  <c r="J5292" i="3"/>
  <c r="J5293" i="3"/>
  <c r="J5294" i="3"/>
  <c r="J5295" i="3"/>
  <c r="J5296" i="3"/>
  <c r="J5297" i="3"/>
  <c r="J5298" i="3"/>
  <c r="J5299" i="3"/>
  <c r="J5300" i="3"/>
  <c r="J5301" i="3"/>
  <c r="J5302" i="3"/>
  <c r="J5303" i="3"/>
  <c r="J5304" i="3"/>
  <c r="J5305" i="3"/>
  <c r="J5306" i="3"/>
  <c r="J5307" i="3"/>
  <c r="J5308" i="3"/>
  <c r="J5309" i="3"/>
  <c r="J5310" i="3"/>
  <c r="J5311" i="3"/>
  <c r="J5312" i="3"/>
  <c r="J5313" i="3"/>
  <c r="J5314" i="3"/>
  <c r="J5315" i="3"/>
  <c r="J5316" i="3"/>
  <c r="J5317" i="3"/>
  <c r="J5318" i="3"/>
  <c r="J5319" i="3"/>
  <c r="J5320" i="3"/>
  <c r="J5321" i="3"/>
  <c r="J5322" i="3"/>
  <c r="J5323" i="3"/>
  <c r="J5324" i="3"/>
  <c r="J5325" i="3"/>
  <c r="J5326" i="3"/>
  <c r="J5327" i="3"/>
  <c r="J5328" i="3"/>
  <c r="J5329" i="3"/>
  <c r="J5330" i="3"/>
  <c r="J5331" i="3"/>
  <c r="J5332" i="3"/>
  <c r="J5333" i="3"/>
  <c r="J5334" i="3"/>
  <c r="J5335" i="3"/>
  <c r="J5336" i="3"/>
  <c r="J5337" i="3"/>
  <c r="J5338" i="3"/>
  <c r="J5339" i="3"/>
  <c r="J5340" i="3"/>
  <c r="J5341" i="3"/>
  <c r="J5342" i="3"/>
  <c r="J5343" i="3"/>
  <c r="J5344" i="3"/>
  <c r="J5345" i="3"/>
  <c r="J5346" i="3"/>
  <c r="J5347" i="3"/>
  <c r="J5348" i="3"/>
  <c r="J5349" i="3"/>
  <c r="J5350" i="3"/>
  <c r="J5351" i="3"/>
  <c r="J5352" i="3"/>
  <c r="J5353" i="3"/>
  <c r="J5354" i="3"/>
  <c r="J5355" i="3"/>
  <c r="J5356" i="3"/>
  <c r="J5357" i="3"/>
  <c r="J5358" i="3"/>
  <c r="J5359" i="3"/>
  <c r="J5360" i="3"/>
  <c r="J5361" i="3"/>
  <c r="J5362" i="3"/>
  <c r="J5363" i="3"/>
  <c r="J5364" i="3"/>
  <c r="J5365" i="3"/>
  <c r="J5366" i="3"/>
  <c r="J5367" i="3"/>
  <c r="J5368" i="3"/>
  <c r="J5369" i="3"/>
  <c r="J5370" i="3"/>
  <c r="J5371" i="3"/>
  <c r="J5372" i="3"/>
  <c r="J5373" i="3"/>
  <c r="J5374" i="3"/>
  <c r="J5375" i="3"/>
  <c r="J5376" i="3"/>
  <c r="J5377" i="3"/>
  <c r="J5378" i="3"/>
  <c r="J5379" i="3"/>
  <c r="J5380" i="3"/>
  <c r="J5381" i="3"/>
  <c r="J5382" i="3"/>
  <c r="J5383" i="3"/>
  <c r="J5384" i="3"/>
  <c r="J5385" i="3"/>
  <c r="J5386" i="3"/>
  <c r="J5387" i="3"/>
  <c r="J5388" i="3"/>
  <c r="J5389" i="3"/>
  <c r="J5390" i="3"/>
  <c r="J5391" i="3"/>
  <c r="J5392" i="3"/>
  <c r="J5393" i="3"/>
  <c r="J5394" i="3"/>
  <c r="J5395" i="3"/>
  <c r="J5396" i="3"/>
  <c r="J5397" i="3"/>
  <c r="J5398" i="3"/>
  <c r="J5399" i="3"/>
  <c r="J5400" i="3"/>
  <c r="J5401" i="3"/>
  <c r="J5402" i="3"/>
  <c r="J5403" i="3"/>
  <c r="J5404" i="3"/>
  <c r="J5405" i="3"/>
  <c r="J5406" i="3"/>
  <c r="J5407" i="3"/>
  <c r="J5408" i="3"/>
  <c r="J5409" i="3"/>
  <c r="J5410" i="3"/>
  <c r="J5411" i="3"/>
  <c r="J5412" i="3"/>
  <c r="J5413" i="3"/>
  <c r="J5414" i="3"/>
  <c r="J5415" i="3"/>
  <c r="J5416" i="3"/>
  <c r="J5417" i="3"/>
  <c r="J5418" i="3"/>
  <c r="J5419" i="3"/>
  <c r="J5420" i="3"/>
  <c r="J5421" i="3"/>
  <c r="J5422" i="3"/>
  <c r="J5423" i="3"/>
  <c r="J5424" i="3"/>
  <c r="J5425" i="3"/>
  <c r="J5426" i="3"/>
  <c r="J5427" i="3"/>
  <c r="J5428" i="3"/>
  <c r="J5429" i="3"/>
  <c r="J5430" i="3"/>
  <c r="J5431" i="3"/>
  <c r="J5432" i="3"/>
  <c r="J5433" i="3"/>
  <c r="J5434" i="3"/>
  <c r="J5435" i="3"/>
  <c r="J5436" i="3"/>
  <c r="J5437" i="3"/>
  <c r="J5438" i="3"/>
  <c r="J5439" i="3"/>
  <c r="J5440" i="3"/>
  <c r="J5441" i="3"/>
  <c r="J5442" i="3"/>
  <c r="J5443" i="3"/>
  <c r="J5444" i="3"/>
  <c r="J5445" i="3"/>
  <c r="J5446" i="3"/>
  <c r="J5447" i="3"/>
  <c r="J5448" i="3"/>
  <c r="J5449" i="3"/>
  <c r="J5450" i="3"/>
  <c r="J5451" i="3"/>
  <c r="J5452" i="3"/>
  <c r="J5453" i="3"/>
  <c r="J5454" i="3"/>
  <c r="J5455" i="3"/>
  <c r="J5456" i="3"/>
  <c r="J5457" i="3"/>
  <c r="J5458" i="3"/>
  <c r="J5459" i="3"/>
  <c r="J5460" i="3"/>
  <c r="J5461" i="3"/>
  <c r="J5462" i="3"/>
  <c r="J5463" i="3"/>
  <c r="J5464" i="3"/>
  <c r="J5465" i="3"/>
  <c r="J5466" i="3"/>
  <c r="J5467" i="3"/>
  <c r="J5468" i="3"/>
  <c r="J5469" i="3"/>
  <c r="J5470" i="3"/>
  <c r="J5471" i="3"/>
  <c r="J5472" i="3"/>
  <c r="J5473" i="3"/>
  <c r="J5474" i="3"/>
  <c r="J5475" i="3"/>
  <c r="J5476" i="3"/>
  <c r="J5477" i="3"/>
  <c r="J5478" i="3"/>
  <c r="J5479" i="3"/>
  <c r="J5480" i="3"/>
  <c r="J5481" i="3"/>
  <c r="J5482" i="3"/>
  <c r="J5483" i="3"/>
  <c r="J5484" i="3"/>
  <c r="J5485" i="3"/>
  <c r="J5486" i="3"/>
  <c r="J5487" i="3"/>
  <c r="J5488" i="3"/>
  <c r="J5489" i="3"/>
  <c r="J5490" i="3"/>
  <c r="J5491" i="3"/>
  <c r="J5492" i="3"/>
  <c r="J5493" i="3"/>
  <c r="J5494" i="3"/>
  <c r="J5495" i="3"/>
  <c r="J5496" i="3"/>
  <c r="J5497" i="3"/>
  <c r="J5498" i="3"/>
  <c r="J5499" i="3"/>
  <c r="J5500" i="3"/>
  <c r="J5501" i="3"/>
  <c r="J5502" i="3"/>
  <c r="J5503" i="3"/>
  <c r="J5504" i="3"/>
  <c r="J5505" i="3"/>
  <c r="J5506" i="3"/>
  <c r="J5507" i="3"/>
  <c r="J5508" i="3"/>
  <c r="J5509" i="3"/>
  <c r="J5510" i="3"/>
  <c r="J5511" i="3"/>
  <c r="J5512" i="3"/>
  <c r="J5513" i="3"/>
  <c r="J5514" i="3"/>
  <c r="J5515" i="3"/>
  <c r="J5516" i="3"/>
  <c r="J5517" i="3"/>
  <c r="J5518" i="3"/>
  <c r="J5519" i="3"/>
  <c r="J5520" i="3"/>
  <c r="J5521" i="3"/>
  <c r="J5522" i="3"/>
  <c r="J5523" i="3"/>
  <c r="J5524" i="3"/>
  <c r="J5525" i="3"/>
  <c r="J5526" i="3"/>
  <c r="J5527" i="3"/>
  <c r="J5528" i="3"/>
  <c r="J5529" i="3"/>
  <c r="J5530" i="3"/>
  <c r="J5531" i="3"/>
  <c r="J5532" i="3"/>
  <c r="J5533" i="3"/>
  <c r="J5534" i="3"/>
  <c r="J5535" i="3"/>
  <c r="J5536" i="3"/>
  <c r="J5537" i="3"/>
  <c r="J5538" i="3"/>
  <c r="J5539" i="3"/>
  <c r="J5540" i="3"/>
  <c r="J5541" i="3"/>
  <c r="J5542" i="3"/>
  <c r="J5543" i="3"/>
  <c r="J5544" i="3"/>
  <c r="J5545" i="3"/>
  <c r="J5546" i="3"/>
  <c r="J5547" i="3"/>
  <c r="J5548" i="3"/>
  <c r="J5549" i="3"/>
  <c r="J5550" i="3"/>
  <c r="J5551" i="3"/>
  <c r="J5552" i="3"/>
  <c r="J5553" i="3"/>
  <c r="J5554" i="3"/>
  <c r="J5555" i="3"/>
  <c r="J5556" i="3"/>
  <c r="J5557" i="3"/>
  <c r="J5558" i="3"/>
  <c r="J5559" i="3"/>
  <c r="J5560" i="3"/>
  <c r="J5561" i="3"/>
  <c r="J5562" i="3"/>
  <c r="J5563" i="3"/>
  <c r="J5564" i="3"/>
  <c r="J5565" i="3"/>
  <c r="J5566" i="3"/>
  <c r="J5567" i="3"/>
  <c r="J5568" i="3"/>
  <c r="J5569" i="3"/>
  <c r="J5570" i="3"/>
  <c r="J5571" i="3"/>
  <c r="J5572" i="3"/>
  <c r="J5573" i="3"/>
  <c r="J5574" i="3"/>
  <c r="J5575" i="3"/>
  <c r="J5576" i="3"/>
  <c r="J5577" i="3"/>
  <c r="J5578" i="3"/>
  <c r="J5579" i="3"/>
  <c r="J5580" i="3"/>
  <c r="J5581" i="3"/>
  <c r="J5582" i="3"/>
  <c r="J5583" i="3"/>
  <c r="J5584" i="3"/>
  <c r="J5585" i="3"/>
  <c r="J5586" i="3"/>
  <c r="J5587" i="3"/>
  <c r="J5588" i="3"/>
  <c r="J5589" i="3"/>
  <c r="J5590" i="3"/>
  <c r="J5591" i="3"/>
  <c r="J5592" i="3"/>
  <c r="J5593" i="3"/>
  <c r="J5594" i="3"/>
  <c r="J5595" i="3"/>
  <c r="J5596" i="3"/>
  <c r="J5597" i="3"/>
  <c r="J5598" i="3"/>
  <c r="J5599" i="3"/>
  <c r="J5600" i="3"/>
  <c r="J5601" i="3"/>
  <c r="J5602" i="3"/>
  <c r="J5603" i="3"/>
  <c r="J5604" i="3"/>
  <c r="J5605" i="3"/>
  <c r="J5606" i="3"/>
  <c r="J5607" i="3"/>
  <c r="J5608" i="3"/>
  <c r="J5609" i="3"/>
  <c r="J5610" i="3"/>
  <c r="J5611" i="3"/>
  <c r="J5612" i="3"/>
  <c r="J5613" i="3"/>
  <c r="J5614" i="3"/>
  <c r="J5615" i="3"/>
  <c r="J5616" i="3"/>
  <c r="J5617" i="3"/>
  <c r="J5618" i="3"/>
  <c r="J5619" i="3"/>
  <c r="J5620" i="3"/>
  <c r="J5621" i="3"/>
  <c r="J5622" i="3"/>
  <c r="J5623" i="3"/>
  <c r="J5624" i="3"/>
  <c r="J5625" i="3"/>
  <c r="J5626" i="3"/>
  <c r="J5627" i="3"/>
  <c r="J5628" i="3"/>
  <c r="J5629" i="3"/>
  <c r="J5630" i="3"/>
  <c r="J5631" i="3"/>
  <c r="J5632" i="3"/>
  <c r="J5633" i="3"/>
  <c r="J5634" i="3"/>
  <c r="J5635" i="3"/>
  <c r="J5636" i="3"/>
  <c r="J5637" i="3"/>
  <c r="J5638" i="3"/>
  <c r="J5639" i="3"/>
  <c r="J5640" i="3"/>
  <c r="J5641" i="3"/>
  <c r="J5642" i="3"/>
  <c r="J5643" i="3"/>
  <c r="J5644" i="3"/>
  <c r="J5645" i="3"/>
  <c r="J5646" i="3"/>
  <c r="J5647" i="3"/>
  <c r="J5648" i="3"/>
  <c r="J5649" i="3"/>
  <c r="J5650" i="3"/>
  <c r="J5651" i="3"/>
  <c r="J5652" i="3"/>
  <c r="J5653" i="3"/>
  <c r="J5654" i="3"/>
  <c r="J5655" i="3"/>
  <c r="J5656" i="3"/>
  <c r="J5657" i="3"/>
  <c r="J5658" i="3"/>
  <c r="J5659" i="3"/>
  <c r="J5660" i="3"/>
  <c r="J5661" i="3"/>
  <c r="J5662" i="3"/>
  <c r="J5663" i="3"/>
  <c r="J5664" i="3"/>
  <c r="J5665" i="3"/>
  <c r="J5666" i="3"/>
  <c r="J5667" i="3"/>
  <c r="J5668" i="3"/>
  <c r="J5669" i="3"/>
  <c r="J5670" i="3"/>
  <c r="J5671" i="3"/>
  <c r="J5672" i="3"/>
  <c r="J5673" i="3"/>
  <c r="J5674" i="3"/>
  <c r="J5675" i="3"/>
  <c r="J5676" i="3"/>
  <c r="J5677" i="3"/>
  <c r="J5678" i="3"/>
  <c r="J5679" i="3"/>
  <c r="J5680" i="3"/>
  <c r="J5681" i="3"/>
  <c r="J5682" i="3"/>
  <c r="J5683" i="3"/>
  <c r="J5684" i="3"/>
  <c r="J5685" i="3"/>
  <c r="J5686" i="3"/>
  <c r="J5687" i="3"/>
  <c r="J5688" i="3"/>
  <c r="J5689" i="3"/>
  <c r="J5690" i="3"/>
  <c r="J5691" i="3"/>
  <c r="J5692" i="3"/>
  <c r="J5693" i="3"/>
  <c r="J5694" i="3"/>
  <c r="J5695" i="3"/>
  <c r="J5696" i="3"/>
  <c r="J5697" i="3"/>
  <c r="J5698" i="3"/>
  <c r="J5699" i="3"/>
  <c r="J5700" i="3"/>
  <c r="J5701" i="3"/>
  <c r="J5702" i="3"/>
  <c r="J5703" i="3"/>
  <c r="J5704" i="3"/>
  <c r="J5705" i="3"/>
  <c r="J5706" i="3"/>
  <c r="J5707" i="3"/>
  <c r="J5708" i="3"/>
  <c r="J5709" i="3"/>
  <c r="J5710" i="3"/>
  <c r="J5711" i="3"/>
  <c r="J5712" i="3"/>
  <c r="J5713" i="3"/>
  <c r="J5714" i="3"/>
  <c r="J5715" i="3"/>
  <c r="J5716" i="3"/>
  <c r="J5717" i="3"/>
  <c r="J5718" i="3"/>
  <c r="J5719" i="3"/>
  <c r="J5720" i="3"/>
  <c r="J5721" i="3"/>
  <c r="J5722" i="3"/>
  <c r="J5723" i="3"/>
  <c r="J5724" i="3"/>
  <c r="J5725" i="3"/>
  <c r="J5726" i="3"/>
  <c r="J5727" i="3"/>
  <c r="J5728" i="3"/>
  <c r="J5729" i="3"/>
  <c r="J5730" i="3"/>
  <c r="J5731" i="3"/>
  <c r="J5732" i="3"/>
  <c r="J5733" i="3"/>
  <c r="J5734" i="3"/>
  <c r="J5735" i="3"/>
  <c r="J5736" i="3"/>
  <c r="J5737" i="3"/>
  <c r="J5738" i="3"/>
  <c r="J5739" i="3"/>
  <c r="J5740" i="3"/>
  <c r="J5741" i="3"/>
  <c r="J5742" i="3"/>
  <c r="J5743" i="3"/>
  <c r="J5744" i="3"/>
  <c r="J5745" i="3"/>
  <c r="J5746" i="3"/>
  <c r="J5747" i="3"/>
  <c r="J5748" i="3"/>
  <c r="J5749" i="3"/>
  <c r="J5750" i="3"/>
  <c r="J5751" i="3"/>
  <c r="J5752" i="3"/>
  <c r="J5753" i="3"/>
  <c r="J5754" i="3"/>
  <c r="J5755" i="3"/>
  <c r="J5756" i="3"/>
  <c r="J5757" i="3"/>
  <c r="J5758" i="3"/>
  <c r="J5759" i="3"/>
  <c r="J5760" i="3"/>
  <c r="J5761" i="3"/>
  <c r="J5762" i="3"/>
  <c r="J5763" i="3"/>
  <c r="J5764" i="3"/>
  <c r="J5765" i="3"/>
  <c r="J5766" i="3"/>
  <c r="J5767" i="3"/>
  <c r="J5768" i="3"/>
  <c r="J5769" i="3"/>
  <c r="J5770" i="3"/>
  <c r="J5771" i="3"/>
  <c r="J5772" i="3"/>
  <c r="J5773" i="3"/>
  <c r="J5774" i="3"/>
  <c r="J5775" i="3"/>
  <c r="J5776" i="3"/>
  <c r="J5777" i="3"/>
  <c r="J5778" i="3"/>
  <c r="J5779" i="3"/>
  <c r="J5780" i="3"/>
  <c r="J5781" i="3"/>
  <c r="J5782" i="3"/>
  <c r="J5783" i="3"/>
  <c r="J5784" i="3"/>
  <c r="J5785" i="3"/>
  <c r="J5786" i="3"/>
  <c r="J5787" i="3"/>
  <c r="J5788" i="3"/>
  <c r="J5789" i="3"/>
  <c r="J5790" i="3"/>
  <c r="J5791" i="3"/>
  <c r="J5792" i="3"/>
  <c r="J5793" i="3"/>
  <c r="J5794" i="3"/>
  <c r="J5795" i="3"/>
  <c r="J5796" i="3"/>
  <c r="J5797" i="3"/>
  <c r="J5798" i="3"/>
  <c r="J5799" i="3"/>
  <c r="J5800" i="3"/>
  <c r="J5801" i="3"/>
  <c r="J5802" i="3"/>
  <c r="J5803" i="3"/>
  <c r="J5804" i="3"/>
  <c r="J5805" i="3"/>
  <c r="J5806" i="3"/>
  <c r="J5807" i="3"/>
  <c r="J5808" i="3"/>
  <c r="J5809" i="3"/>
  <c r="J5810" i="3"/>
  <c r="J5811" i="3"/>
  <c r="J5812" i="3"/>
  <c r="J5813" i="3"/>
  <c r="J5814" i="3"/>
  <c r="J5815" i="3"/>
  <c r="J5816" i="3"/>
  <c r="J5817" i="3"/>
  <c r="J5818" i="3"/>
  <c r="J5819" i="3"/>
  <c r="J5820" i="3"/>
  <c r="J5821" i="3"/>
  <c r="J5822" i="3"/>
  <c r="J5823" i="3"/>
  <c r="J5824" i="3"/>
  <c r="J5825" i="3"/>
  <c r="J5826" i="3"/>
  <c r="J5827" i="3"/>
  <c r="J5828" i="3"/>
  <c r="J5829" i="3"/>
  <c r="J5830" i="3"/>
  <c r="J5831" i="3"/>
  <c r="J5832" i="3"/>
  <c r="J5833" i="3"/>
  <c r="J5834" i="3"/>
  <c r="J5835" i="3"/>
  <c r="J5836" i="3"/>
  <c r="J5837" i="3"/>
  <c r="J5838" i="3"/>
  <c r="J5839" i="3"/>
  <c r="J5840" i="3"/>
  <c r="J5841" i="3"/>
  <c r="J5842" i="3"/>
  <c r="J5843" i="3"/>
  <c r="J5844" i="3"/>
  <c r="J5845" i="3"/>
  <c r="J5846" i="3"/>
  <c r="J5847" i="3"/>
  <c r="J5848" i="3"/>
  <c r="J5849" i="3"/>
  <c r="J5850" i="3"/>
  <c r="J5851" i="3"/>
  <c r="J5852" i="3"/>
  <c r="J5853" i="3"/>
  <c r="J5854" i="3"/>
  <c r="J5855" i="3"/>
  <c r="J5856" i="3"/>
  <c r="J5857" i="3"/>
  <c r="J5858" i="3"/>
  <c r="J5859" i="3"/>
  <c r="J5860" i="3"/>
  <c r="J5861" i="3"/>
  <c r="J5862" i="3"/>
  <c r="J5863" i="3"/>
  <c r="J5864" i="3"/>
  <c r="J5865" i="3"/>
  <c r="J5866" i="3"/>
  <c r="J5867" i="3"/>
  <c r="J5868" i="3"/>
  <c r="J5869" i="3"/>
  <c r="J5870" i="3"/>
  <c r="J5871" i="3"/>
  <c r="J5872" i="3"/>
  <c r="J5873" i="3"/>
  <c r="J5874" i="3"/>
  <c r="J5875" i="3"/>
  <c r="J5876" i="3"/>
  <c r="J5877" i="3"/>
  <c r="J5878" i="3"/>
  <c r="J5879" i="3"/>
  <c r="J5880" i="3"/>
  <c r="J5881" i="3"/>
  <c r="J5882" i="3"/>
  <c r="J5883" i="3"/>
  <c r="J5884" i="3"/>
  <c r="J5885" i="3"/>
  <c r="J5886" i="3"/>
  <c r="J5887" i="3"/>
  <c r="J5888" i="3"/>
  <c r="J5889" i="3"/>
  <c r="J5890" i="3"/>
  <c r="J5891" i="3"/>
  <c r="J5892" i="3"/>
  <c r="J5893" i="3"/>
  <c r="J5894" i="3"/>
  <c r="J5895" i="3"/>
  <c r="J5896" i="3"/>
  <c r="J5897" i="3"/>
  <c r="J5898" i="3"/>
  <c r="J5899" i="3"/>
  <c r="J5900" i="3"/>
  <c r="J5901" i="3"/>
  <c r="J5902" i="3"/>
  <c r="J5903" i="3"/>
  <c r="J5904" i="3"/>
  <c r="J5905" i="3"/>
  <c r="J5906" i="3"/>
  <c r="J5907" i="3"/>
  <c r="J5908" i="3"/>
  <c r="J5909" i="3"/>
  <c r="J5910" i="3"/>
  <c r="J5911" i="3"/>
  <c r="J5912" i="3"/>
  <c r="J5913" i="3"/>
  <c r="J5914" i="3"/>
  <c r="J5915" i="3"/>
  <c r="J5916" i="3"/>
  <c r="J5917" i="3"/>
  <c r="J5918" i="3"/>
  <c r="J5919" i="3"/>
  <c r="J5920" i="3"/>
  <c r="J5921" i="3"/>
  <c r="J5922" i="3"/>
  <c r="J5923" i="3"/>
  <c r="J5924" i="3"/>
  <c r="J5925" i="3"/>
  <c r="J5926" i="3"/>
  <c r="J5927" i="3"/>
  <c r="J5928" i="3"/>
  <c r="J5929" i="3"/>
  <c r="J5930" i="3"/>
  <c r="J5931" i="3"/>
  <c r="J5932" i="3"/>
  <c r="J5933" i="3"/>
  <c r="J5934" i="3"/>
  <c r="J5935" i="3"/>
  <c r="J5936" i="3"/>
  <c r="J5937" i="3"/>
  <c r="J5938" i="3"/>
  <c r="J5939" i="3"/>
  <c r="J5940" i="3"/>
  <c r="J5941" i="3"/>
  <c r="J5942" i="3"/>
  <c r="J5943" i="3"/>
  <c r="J5944" i="3"/>
  <c r="J5945" i="3"/>
  <c r="J5946" i="3"/>
  <c r="J5947" i="3"/>
  <c r="J5948" i="3"/>
  <c r="J5949" i="3"/>
  <c r="J5950" i="3"/>
  <c r="J5951" i="3"/>
  <c r="J5952" i="3"/>
  <c r="J5953" i="3"/>
  <c r="J5954" i="3"/>
  <c r="J5955" i="3"/>
  <c r="J5956" i="3"/>
  <c r="J5957" i="3"/>
  <c r="J5958" i="3"/>
  <c r="J5959" i="3"/>
  <c r="J5960" i="3"/>
  <c r="J5961" i="3"/>
  <c r="J5962" i="3"/>
  <c r="J5963" i="3"/>
  <c r="J5964" i="3"/>
  <c r="J5965" i="3"/>
  <c r="J5966" i="3"/>
  <c r="J5967" i="3"/>
  <c r="J5968" i="3"/>
  <c r="J5969" i="3"/>
  <c r="J5970" i="3"/>
  <c r="J5971" i="3"/>
  <c r="J5972" i="3"/>
  <c r="J5973" i="3"/>
  <c r="J5974" i="3"/>
  <c r="J5975" i="3"/>
  <c r="J5976" i="3"/>
  <c r="J5977" i="3"/>
  <c r="J5978" i="3"/>
  <c r="J5979" i="3"/>
  <c r="J5980" i="3"/>
  <c r="J5981" i="3"/>
  <c r="J5982" i="3"/>
  <c r="J5983" i="3"/>
  <c r="J5984" i="3"/>
  <c r="J5985" i="3"/>
  <c r="J5986" i="3"/>
  <c r="J5987" i="3"/>
  <c r="J5988" i="3"/>
  <c r="J5989" i="3"/>
  <c r="J5990" i="3"/>
  <c r="J5991" i="3"/>
  <c r="J5992" i="3"/>
  <c r="J5993" i="3"/>
  <c r="J5994" i="3"/>
  <c r="J5995" i="3"/>
  <c r="J5996" i="3"/>
  <c r="J5997" i="3"/>
  <c r="J5998" i="3"/>
  <c r="J5999" i="3"/>
  <c r="J6000" i="3"/>
  <c r="J6001" i="3"/>
  <c r="J6002" i="3"/>
  <c r="J6003" i="3"/>
  <c r="J6004" i="3"/>
  <c r="J6005" i="3"/>
  <c r="J6006" i="3"/>
  <c r="J6007" i="3"/>
  <c r="J6008" i="3"/>
  <c r="J6009" i="3"/>
  <c r="J6010" i="3"/>
  <c r="J6011" i="3"/>
  <c r="J6012" i="3"/>
  <c r="J6013" i="3"/>
  <c r="J6014" i="3"/>
  <c r="J6015" i="3"/>
  <c r="J6016" i="3"/>
  <c r="J6017" i="3"/>
  <c r="J6018" i="3"/>
  <c r="J6019" i="3"/>
  <c r="J6020" i="3"/>
  <c r="J6021" i="3"/>
  <c r="J6022" i="3"/>
  <c r="J6023" i="3"/>
  <c r="J6024" i="3"/>
  <c r="J6025" i="3"/>
  <c r="J6026" i="3"/>
  <c r="J6027" i="3"/>
  <c r="J6028" i="3"/>
  <c r="J6029" i="3"/>
  <c r="J6030" i="3"/>
  <c r="J6031" i="3"/>
  <c r="J6032" i="3"/>
  <c r="J6033" i="3"/>
  <c r="J6034" i="3"/>
  <c r="J6035" i="3"/>
  <c r="J6036" i="3"/>
  <c r="J6037" i="3"/>
  <c r="J6038" i="3"/>
  <c r="J6039" i="3"/>
  <c r="J6040" i="3"/>
  <c r="J6041" i="3"/>
  <c r="J6042" i="3"/>
  <c r="J6043" i="3"/>
  <c r="J6044" i="3"/>
  <c r="J6045" i="3"/>
  <c r="J6046" i="3"/>
  <c r="J6047" i="3"/>
  <c r="J6048" i="3"/>
  <c r="J6049" i="3"/>
  <c r="J6050" i="3"/>
  <c r="J6051" i="3"/>
  <c r="J6052" i="3"/>
  <c r="J6053" i="3"/>
  <c r="J6054" i="3"/>
  <c r="J6055" i="3"/>
  <c r="J6056" i="3"/>
  <c r="J6057" i="3"/>
  <c r="J6058" i="3"/>
  <c r="J6059" i="3"/>
  <c r="J6060" i="3"/>
  <c r="J6061" i="3"/>
  <c r="J6062" i="3"/>
  <c r="J6063" i="3"/>
  <c r="J6064" i="3"/>
  <c r="J6065" i="3"/>
  <c r="J6066" i="3"/>
  <c r="J6067" i="3"/>
  <c r="J6068" i="3"/>
  <c r="J6069" i="3"/>
  <c r="J6070" i="3"/>
  <c r="J6071" i="3"/>
  <c r="J6072" i="3"/>
  <c r="J6073" i="3"/>
  <c r="J6074" i="3"/>
  <c r="J6075" i="3"/>
  <c r="J6076" i="3"/>
  <c r="J6077" i="3"/>
  <c r="J6078" i="3"/>
  <c r="J6079" i="3"/>
  <c r="J6080" i="3"/>
  <c r="J6081" i="3"/>
  <c r="J6082" i="3"/>
  <c r="J6083" i="3"/>
  <c r="J6084" i="3"/>
  <c r="J6085" i="3"/>
  <c r="J6086" i="3"/>
  <c r="J6087" i="3"/>
  <c r="J6088" i="3"/>
  <c r="J6089" i="3"/>
  <c r="J6090" i="3"/>
  <c r="J6091" i="3"/>
  <c r="J6092" i="3"/>
  <c r="J6093" i="3"/>
  <c r="J6094" i="3"/>
  <c r="J6095" i="3"/>
  <c r="J6096" i="3"/>
  <c r="J6097" i="3"/>
  <c r="J6098" i="3"/>
  <c r="J6099" i="3"/>
  <c r="J6100" i="3"/>
  <c r="J6101" i="3"/>
  <c r="J6102" i="3"/>
  <c r="J6103" i="3"/>
  <c r="J6104" i="3"/>
  <c r="J6105" i="3"/>
  <c r="J6106" i="3"/>
  <c r="J6107" i="3"/>
  <c r="J6108" i="3"/>
  <c r="J6109" i="3"/>
  <c r="J6110" i="3"/>
  <c r="J6111" i="3"/>
  <c r="J6112" i="3"/>
  <c r="J6113" i="3"/>
  <c r="J6114" i="3"/>
  <c r="J6115" i="3"/>
  <c r="J6116" i="3"/>
  <c r="J6117" i="3"/>
  <c r="J6118" i="3"/>
  <c r="J6119" i="3"/>
  <c r="J6120" i="3"/>
  <c r="J6121" i="3"/>
  <c r="J6122" i="3"/>
  <c r="J6123" i="3"/>
  <c r="J6124" i="3"/>
  <c r="J6125" i="3"/>
  <c r="J6126" i="3"/>
  <c r="J6127" i="3"/>
  <c r="J6128" i="3"/>
  <c r="J6129" i="3"/>
  <c r="J6130" i="3"/>
  <c r="J6131" i="3"/>
  <c r="J6132" i="3"/>
  <c r="J6133" i="3"/>
  <c r="J6134" i="3"/>
  <c r="J6135" i="3"/>
  <c r="J6136" i="3"/>
  <c r="J6137" i="3"/>
  <c r="J6138" i="3"/>
  <c r="J6139" i="3"/>
  <c r="J6140" i="3"/>
  <c r="J6141" i="3"/>
  <c r="J6142" i="3"/>
  <c r="J6143" i="3"/>
  <c r="J6144" i="3"/>
  <c r="J6145" i="3"/>
  <c r="J6146" i="3"/>
  <c r="J6147" i="3"/>
  <c r="J6148" i="3"/>
  <c r="J6149" i="3"/>
  <c r="J6150" i="3"/>
  <c r="J6151" i="3"/>
  <c r="J6152" i="3"/>
  <c r="J6153" i="3"/>
  <c r="J6154" i="3"/>
  <c r="J6155" i="3"/>
  <c r="J6156" i="3"/>
  <c r="J6157" i="3"/>
  <c r="J6158" i="3"/>
  <c r="J6159" i="3"/>
  <c r="J6160" i="3"/>
  <c r="J6161" i="3"/>
  <c r="J6162" i="3"/>
  <c r="J6163" i="3"/>
  <c r="J6164" i="3"/>
  <c r="J6165" i="3"/>
  <c r="J6166" i="3"/>
  <c r="J6167" i="3"/>
  <c r="J6168" i="3"/>
  <c r="J6169" i="3"/>
  <c r="J6170" i="3"/>
  <c r="J6171" i="3"/>
  <c r="J6172" i="3"/>
  <c r="J6173" i="3"/>
  <c r="J6174" i="3"/>
  <c r="J6175" i="3"/>
  <c r="J6176" i="3"/>
  <c r="J6177" i="3"/>
  <c r="J6178" i="3"/>
  <c r="J6179" i="3"/>
  <c r="J6180" i="3"/>
  <c r="J6181" i="3"/>
  <c r="J6182" i="3"/>
  <c r="J6183" i="3"/>
  <c r="J6184" i="3"/>
  <c r="J6185" i="3"/>
  <c r="J6186" i="3"/>
  <c r="J6187" i="3"/>
  <c r="J6188" i="3"/>
  <c r="J6189" i="3"/>
  <c r="J6190" i="3"/>
  <c r="J6191" i="3"/>
  <c r="J6192" i="3"/>
  <c r="J6193" i="3"/>
  <c r="J6194" i="3"/>
  <c r="J6195" i="3"/>
  <c r="J6196" i="3"/>
  <c r="J6197" i="3"/>
  <c r="J6198" i="3"/>
  <c r="J6199" i="3"/>
  <c r="J6200" i="3"/>
  <c r="J6201" i="3"/>
  <c r="J6202" i="3"/>
  <c r="J6203" i="3"/>
  <c r="J6204" i="3"/>
  <c r="J6205" i="3"/>
  <c r="J6206" i="3"/>
  <c r="J6207" i="3"/>
  <c r="J6208" i="3"/>
  <c r="J6209" i="3"/>
  <c r="J6210" i="3"/>
  <c r="J6211" i="3"/>
  <c r="J6212" i="3"/>
  <c r="J6213" i="3"/>
  <c r="J6214" i="3"/>
  <c r="J6215" i="3"/>
  <c r="J6216" i="3"/>
  <c r="J6217" i="3"/>
  <c r="J6218" i="3"/>
  <c r="J6219" i="3"/>
  <c r="J6220" i="3"/>
  <c r="J6221" i="3"/>
  <c r="J6222" i="3"/>
  <c r="J6223" i="3"/>
  <c r="J6224" i="3"/>
  <c r="J6225" i="3"/>
  <c r="J6226" i="3"/>
  <c r="J6227" i="3"/>
  <c r="J6228" i="3"/>
  <c r="J6229" i="3"/>
  <c r="J6230" i="3"/>
  <c r="J6231" i="3"/>
  <c r="J6232" i="3"/>
  <c r="J6233" i="3"/>
  <c r="J6234" i="3"/>
  <c r="J6235" i="3"/>
  <c r="J6236" i="3"/>
  <c r="J6237" i="3"/>
  <c r="J6238" i="3"/>
  <c r="J6239" i="3"/>
  <c r="J6240" i="3"/>
  <c r="J6241" i="3"/>
  <c r="J6242" i="3"/>
  <c r="J6243" i="3"/>
  <c r="J6244" i="3"/>
  <c r="J6245" i="3"/>
  <c r="J6246" i="3"/>
  <c r="J6247" i="3"/>
  <c r="J6248" i="3"/>
  <c r="J6249" i="3"/>
  <c r="J6250" i="3"/>
  <c r="J6251" i="3"/>
  <c r="J6252" i="3"/>
  <c r="J6253" i="3"/>
  <c r="J6254" i="3"/>
  <c r="J6255" i="3"/>
  <c r="J6256" i="3"/>
  <c r="J6257" i="3"/>
  <c r="J6258" i="3"/>
  <c r="J6259" i="3"/>
  <c r="J6260" i="3"/>
  <c r="J6261" i="3"/>
  <c r="J6262" i="3"/>
  <c r="J6263" i="3"/>
  <c r="J6264" i="3"/>
  <c r="J6265" i="3"/>
  <c r="J6266" i="3"/>
  <c r="J6267" i="3"/>
  <c r="J6268" i="3"/>
  <c r="J6269" i="3"/>
  <c r="J6270" i="3"/>
  <c r="J6271" i="3"/>
  <c r="J6272" i="3"/>
  <c r="J6273" i="3"/>
  <c r="J6274" i="3"/>
  <c r="J6275" i="3"/>
  <c r="J6276" i="3"/>
  <c r="J6277" i="3"/>
  <c r="J6278" i="3"/>
  <c r="J6279" i="3"/>
  <c r="J6280" i="3"/>
  <c r="J6281" i="3"/>
  <c r="J6282" i="3"/>
  <c r="J6283" i="3"/>
  <c r="J6284" i="3"/>
  <c r="J6285" i="3"/>
  <c r="J6286" i="3"/>
  <c r="J6287" i="3"/>
  <c r="J6288" i="3"/>
  <c r="J6289" i="3"/>
  <c r="J6290" i="3"/>
  <c r="J6291" i="3"/>
  <c r="J6292" i="3"/>
  <c r="J6293" i="3"/>
  <c r="J6294" i="3"/>
  <c r="J6295" i="3"/>
  <c r="J6296" i="3"/>
  <c r="J6297" i="3"/>
  <c r="J6298" i="3"/>
  <c r="J6299" i="3"/>
  <c r="J6300" i="3"/>
  <c r="J6301" i="3"/>
  <c r="J6302" i="3"/>
  <c r="J6303" i="3"/>
  <c r="J6304" i="3"/>
  <c r="J6305" i="3"/>
  <c r="J6306" i="3"/>
  <c r="J6307" i="3"/>
  <c r="J6308" i="3"/>
  <c r="J6309" i="3"/>
  <c r="J6310" i="3"/>
  <c r="J6311" i="3"/>
  <c r="J6312" i="3"/>
  <c r="J6313" i="3"/>
  <c r="J6314" i="3"/>
  <c r="J6315" i="3"/>
  <c r="J6316" i="3"/>
  <c r="J6317" i="3"/>
  <c r="J6318" i="3"/>
  <c r="J6319" i="3"/>
  <c r="J6320" i="3"/>
  <c r="J6321" i="3"/>
  <c r="J6322" i="3"/>
  <c r="J6323" i="3"/>
  <c r="J6324" i="3"/>
  <c r="J6325" i="3"/>
  <c r="J6326" i="3"/>
  <c r="J6327" i="3"/>
  <c r="J6328" i="3"/>
  <c r="J6329" i="3"/>
  <c r="J6330" i="3"/>
  <c r="J6331" i="3"/>
  <c r="J6332" i="3"/>
  <c r="J6333" i="3"/>
  <c r="J6334" i="3"/>
  <c r="J6335" i="3"/>
  <c r="J6336" i="3"/>
  <c r="J6337" i="3"/>
  <c r="J6338" i="3"/>
  <c r="J6339" i="3"/>
  <c r="J6340" i="3"/>
  <c r="J6341" i="3"/>
  <c r="J6342" i="3"/>
  <c r="J6343" i="3"/>
  <c r="J6344" i="3"/>
  <c r="J6345" i="3"/>
  <c r="J6346" i="3"/>
  <c r="J6347" i="3"/>
  <c r="J6348" i="3"/>
  <c r="J6349" i="3"/>
  <c r="J6350" i="3"/>
  <c r="J6351" i="3"/>
  <c r="J6352" i="3"/>
  <c r="J6353" i="3"/>
  <c r="J6354" i="3"/>
  <c r="J6355" i="3"/>
  <c r="J6356" i="3"/>
  <c r="J6357" i="3"/>
  <c r="J6358" i="3"/>
  <c r="J6359" i="3"/>
  <c r="J6360" i="3"/>
  <c r="J6361" i="3"/>
  <c r="J6362" i="3"/>
  <c r="J6363" i="3"/>
  <c r="J6364" i="3"/>
  <c r="J6365" i="3"/>
  <c r="J6366" i="3"/>
  <c r="J6367" i="3"/>
  <c r="J6368" i="3"/>
  <c r="J6369" i="3"/>
  <c r="J6370" i="3"/>
  <c r="J6371" i="3"/>
  <c r="J6372" i="3"/>
  <c r="J6373" i="3"/>
  <c r="J6374" i="3"/>
  <c r="J6375" i="3"/>
  <c r="J6376" i="3"/>
  <c r="J6377" i="3"/>
  <c r="J6378" i="3"/>
  <c r="J6379" i="3"/>
  <c r="J6380" i="3"/>
  <c r="J6381" i="3"/>
  <c r="J6382" i="3"/>
  <c r="J6383" i="3"/>
  <c r="J6384" i="3"/>
  <c r="J6385" i="3"/>
  <c r="J6386" i="3"/>
  <c r="J6387" i="3"/>
  <c r="J6388" i="3"/>
  <c r="J6389" i="3"/>
  <c r="J6390" i="3"/>
  <c r="J6391" i="3"/>
  <c r="J6392" i="3"/>
  <c r="J6393" i="3"/>
  <c r="J6394" i="3"/>
  <c r="J6395" i="3"/>
  <c r="J6396" i="3"/>
  <c r="J6397" i="3"/>
  <c r="J6398" i="3"/>
  <c r="J6399" i="3"/>
  <c r="J6400" i="3"/>
  <c r="J6401" i="3"/>
  <c r="J6402" i="3"/>
  <c r="J6403" i="3"/>
  <c r="J6404" i="3"/>
  <c r="J6405" i="3"/>
  <c r="J6406" i="3"/>
  <c r="J6407" i="3"/>
  <c r="J6408" i="3"/>
  <c r="J6409" i="3"/>
  <c r="J6410" i="3"/>
  <c r="J6411" i="3"/>
  <c r="J6412" i="3"/>
  <c r="J6413" i="3"/>
  <c r="J6414" i="3"/>
  <c r="J6415" i="3"/>
  <c r="J6416" i="3"/>
  <c r="J6417" i="3"/>
  <c r="J6418" i="3"/>
  <c r="J6419" i="3"/>
  <c r="J6420" i="3"/>
  <c r="J6421" i="3"/>
  <c r="J6422" i="3"/>
  <c r="J6423" i="3"/>
  <c r="J6424" i="3"/>
  <c r="J6425" i="3"/>
  <c r="J6426" i="3"/>
  <c r="J6427" i="3"/>
  <c r="J6428" i="3"/>
  <c r="J6429" i="3"/>
  <c r="J6430" i="3"/>
  <c r="J6431" i="3"/>
  <c r="J6432" i="3"/>
  <c r="J6433" i="3"/>
  <c r="J6434" i="3"/>
  <c r="J6435" i="3"/>
  <c r="J6436" i="3"/>
  <c r="J6437" i="3"/>
  <c r="J6438" i="3"/>
  <c r="J6439" i="3"/>
  <c r="J6440" i="3"/>
  <c r="J6441" i="3"/>
  <c r="J6442" i="3"/>
  <c r="J6443" i="3"/>
  <c r="J6444" i="3"/>
  <c r="J6445" i="3"/>
  <c r="J6446" i="3"/>
  <c r="J6447" i="3"/>
  <c r="J6448" i="3"/>
  <c r="J6449" i="3"/>
  <c r="J6450" i="3"/>
  <c r="J6451" i="3"/>
  <c r="J6452" i="3"/>
  <c r="J6453" i="3"/>
  <c r="J6454" i="3"/>
  <c r="J6455" i="3"/>
  <c r="J6456" i="3"/>
  <c r="J6457" i="3"/>
  <c r="J6458" i="3"/>
  <c r="J6459" i="3"/>
  <c r="J6460" i="3"/>
  <c r="J6461" i="3"/>
  <c r="J6462" i="3"/>
  <c r="J6463" i="3"/>
  <c r="J6464" i="3"/>
  <c r="J6465" i="3"/>
  <c r="J6466" i="3"/>
  <c r="J6467" i="3"/>
  <c r="J6468" i="3"/>
  <c r="J6469" i="3"/>
  <c r="J6470" i="3"/>
  <c r="J6471" i="3"/>
  <c r="J6472" i="3"/>
  <c r="J6473" i="3"/>
  <c r="J6474" i="3"/>
  <c r="J6475" i="3"/>
  <c r="J6476" i="3"/>
  <c r="J6477" i="3"/>
  <c r="J6478" i="3"/>
  <c r="J6479" i="3"/>
  <c r="J6480" i="3"/>
  <c r="J6481" i="3"/>
  <c r="J6482" i="3"/>
  <c r="J6483" i="3"/>
  <c r="J6484" i="3"/>
  <c r="J6485" i="3"/>
  <c r="J6486" i="3"/>
  <c r="J6487" i="3"/>
  <c r="J6488" i="3"/>
  <c r="J6489" i="3"/>
  <c r="J6490" i="3"/>
  <c r="J6491" i="3"/>
  <c r="J6492" i="3"/>
  <c r="J6493" i="3"/>
  <c r="J6494" i="3"/>
  <c r="J6495" i="3"/>
  <c r="J6496" i="3"/>
  <c r="J6497" i="3"/>
  <c r="J6498" i="3"/>
  <c r="J6499" i="3"/>
  <c r="J6500" i="3"/>
  <c r="J6501" i="3"/>
  <c r="J6502" i="3"/>
  <c r="J6503" i="3"/>
  <c r="J6504" i="3"/>
  <c r="J6505" i="3"/>
  <c r="J6506" i="3"/>
  <c r="J6507" i="3"/>
  <c r="J6508" i="3"/>
  <c r="J6509" i="3"/>
  <c r="J6510" i="3"/>
  <c r="J6511" i="3"/>
  <c r="J6512" i="3"/>
  <c r="J6513" i="3"/>
  <c r="J6514" i="3"/>
  <c r="J6515" i="3"/>
  <c r="J6516" i="3"/>
  <c r="J6517" i="3"/>
  <c r="J6518" i="3"/>
  <c r="J6519" i="3"/>
  <c r="J6520" i="3"/>
  <c r="J6521" i="3"/>
  <c r="J6522" i="3"/>
  <c r="J6523" i="3"/>
  <c r="J6524" i="3"/>
  <c r="J6525" i="3"/>
  <c r="J6526" i="3"/>
  <c r="J6527" i="3"/>
  <c r="J6528" i="3"/>
  <c r="J6529" i="3"/>
  <c r="J6530" i="3"/>
  <c r="J6531" i="3"/>
  <c r="J6532" i="3"/>
  <c r="J6533" i="3"/>
  <c r="J6534" i="3"/>
  <c r="J6535" i="3"/>
  <c r="J6536" i="3"/>
  <c r="J6537" i="3"/>
  <c r="J6538" i="3"/>
  <c r="J6539" i="3"/>
  <c r="J6540" i="3"/>
  <c r="J6541" i="3"/>
  <c r="J6542" i="3"/>
  <c r="J6543" i="3"/>
  <c r="J6544" i="3"/>
  <c r="J6545" i="3"/>
  <c r="J6546" i="3"/>
  <c r="J6547" i="3"/>
  <c r="J6548" i="3"/>
  <c r="J6549" i="3"/>
  <c r="J6550" i="3"/>
  <c r="J6551" i="3"/>
  <c r="J6552" i="3"/>
  <c r="J6553" i="3"/>
  <c r="J6554" i="3"/>
  <c r="J6555" i="3"/>
  <c r="J6556" i="3"/>
  <c r="J6557" i="3"/>
  <c r="J6558" i="3"/>
  <c r="J6559" i="3"/>
  <c r="J6560" i="3"/>
  <c r="J6561" i="3"/>
  <c r="J6562" i="3"/>
  <c r="J6563" i="3"/>
  <c r="J6564" i="3"/>
  <c r="J6565" i="3"/>
  <c r="J6566" i="3"/>
  <c r="J6567" i="3"/>
  <c r="J6568" i="3"/>
  <c r="J6569" i="3"/>
  <c r="J6570" i="3"/>
  <c r="J6571" i="3"/>
  <c r="J6572" i="3"/>
  <c r="J6573" i="3"/>
  <c r="J6574" i="3"/>
  <c r="J6575" i="3"/>
  <c r="J6576" i="3"/>
  <c r="J6577" i="3"/>
  <c r="J6578" i="3"/>
  <c r="J6579" i="3"/>
  <c r="J6580" i="3"/>
  <c r="J6581" i="3"/>
  <c r="J6582" i="3"/>
  <c r="J6583" i="3"/>
  <c r="J6584" i="3"/>
  <c r="J6585" i="3"/>
  <c r="J6586" i="3"/>
  <c r="J6587" i="3"/>
  <c r="J6588" i="3"/>
  <c r="J6589" i="3"/>
  <c r="J6590" i="3"/>
  <c r="J6591" i="3"/>
  <c r="J6592" i="3"/>
  <c r="J6593" i="3"/>
  <c r="J6594" i="3"/>
  <c r="J6595" i="3"/>
  <c r="J6596" i="3"/>
  <c r="J6597" i="3"/>
  <c r="J6598" i="3"/>
  <c r="J6599" i="3"/>
  <c r="J6600" i="3"/>
  <c r="J6601" i="3"/>
  <c r="J6602" i="3"/>
  <c r="J6603" i="3"/>
  <c r="J6604" i="3"/>
  <c r="J6605" i="3"/>
  <c r="J6606" i="3"/>
  <c r="J6607" i="3"/>
  <c r="J6608" i="3"/>
  <c r="J6609" i="3"/>
  <c r="J6610" i="3"/>
  <c r="J6611" i="3"/>
  <c r="J6612" i="3"/>
  <c r="J6613" i="3"/>
  <c r="J6614" i="3"/>
  <c r="J6615" i="3"/>
  <c r="J6616" i="3"/>
  <c r="J6617" i="3"/>
  <c r="J6618" i="3"/>
  <c r="J6619" i="3"/>
  <c r="J6620" i="3"/>
  <c r="J6621" i="3"/>
  <c r="J6622" i="3"/>
  <c r="J6623" i="3"/>
  <c r="J6624" i="3"/>
  <c r="J6625" i="3"/>
  <c r="J6626" i="3"/>
  <c r="J6627" i="3"/>
  <c r="J6628" i="3"/>
  <c r="J6629" i="3"/>
  <c r="J6630" i="3"/>
  <c r="J6631" i="3"/>
  <c r="J6632" i="3"/>
  <c r="J6633" i="3"/>
  <c r="J6634" i="3"/>
  <c r="J6635" i="3"/>
  <c r="J6636" i="3"/>
  <c r="J6637" i="3"/>
  <c r="J6638" i="3"/>
  <c r="J6639" i="3"/>
  <c r="J6640" i="3"/>
  <c r="J6641" i="3"/>
  <c r="J6642" i="3"/>
  <c r="J6643" i="3"/>
  <c r="J6644" i="3"/>
  <c r="J6645" i="3"/>
  <c r="J6646" i="3"/>
  <c r="J6647" i="3"/>
  <c r="J6648" i="3"/>
  <c r="J6649" i="3"/>
  <c r="J6650" i="3"/>
  <c r="J6651" i="3"/>
  <c r="J6652" i="3"/>
  <c r="J6653" i="3"/>
  <c r="J6654" i="3"/>
  <c r="J6655" i="3"/>
  <c r="J6656" i="3"/>
  <c r="J6657" i="3"/>
  <c r="J6658" i="3"/>
  <c r="J6659" i="3"/>
  <c r="J6660" i="3"/>
  <c r="J6661" i="3"/>
  <c r="J6662" i="3"/>
  <c r="J6663" i="3"/>
  <c r="J6664" i="3"/>
  <c r="J6665" i="3"/>
  <c r="J6666" i="3"/>
  <c r="J6667" i="3"/>
  <c r="J6668" i="3"/>
  <c r="J6669" i="3"/>
  <c r="J6670" i="3"/>
  <c r="J6671" i="3"/>
  <c r="J6672" i="3"/>
  <c r="J6673" i="3"/>
  <c r="J6674" i="3"/>
  <c r="J6675" i="3"/>
  <c r="J6676" i="3"/>
  <c r="J6677" i="3"/>
  <c r="J6678" i="3"/>
  <c r="J6679" i="3"/>
  <c r="J6680" i="3"/>
  <c r="J6681" i="3"/>
  <c r="J6682" i="3"/>
  <c r="J6683" i="3"/>
  <c r="J6684" i="3"/>
  <c r="J6685" i="3"/>
  <c r="J6686" i="3"/>
  <c r="J6687" i="3"/>
  <c r="J6688" i="3"/>
  <c r="J6689" i="3"/>
  <c r="J6690" i="3"/>
  <c r="J6691" i="3"/>
  <c r="J6692" i="3"/>
  <c r="J6693" i="3"/>
  <c r="J6694" i="3"/>
  <c r="J6695" i="3"/>
  <c r="J6696" i="3"/>
  <c r="J6697" i="3"/>
  <c r="J6698" i="3"/>
  <c r="J6699" i="3"/>
  <c r="J6700" i="3"/>
  <c r="J6701" i="3"/>
  <c r="J6702" i="3"/>
  <c r="J6703" i="3"/>
  <c r="J6704" i="3"/>
  <c r="J6705" i="3"/>
  <c r="J6706" i="3"/>
  <c r="J6707" i="3"/>
  <c r="J6708" i="3"/>
  <c r="J6709" i="3"/>
  <c r="J6710" i="3"/>
  <c r="J6711" i="3"/>
  <c r="J6712" i="3"/>
  <c r="J6713" i="3"/>
  <c r="J6714" i="3"/>
  <c r="J6715" i="3"/>
  <c r="J6716" i="3"/>
  <c r="J6717" i="3"/>
  <c r="J6718" i="3"/>
  <c r="J6719" i="3"/>
  <c r="J6720" i="3"/>
  <c r="J6721" i="3"/>
  <c r="J6722" i="3"/>
  <c r="J6723" i="3"/>
  <c r="J6724" i="3"/>
  <c r="J6725" i="3"/>
  <c r="J6726" i="3"/>
  <c r="J6727" i="3"/>
  <c r="J6728" i="3"/>
  <c r="J6729" i="3"/>
  <c r="J6730" i="3"/>
  <c r="J6731" i="3"/>
  <c r="J6732" i="3"/>
  <c r="J6733" i="3"/>
  <c r="J6734" i="3"/>
  <c r="J6735" i="3"/>
  <c r="J6736" i="3"/>
  <c r="J6737" i="3"/>
  <c r="J6738" i="3"/>
  <c r="J6739" i="3"/>
  <c r="J6740" i="3"/>
  <c r="J6741" i="3"/>
  <c r="J6742" i="3"/>
  <c r="J6743" i="3"/>
  <c r="J6744" i="3"/>
  <c r="J6745" i="3"/>
  <c r="J6746" i="3"/>
  <c r="J6747" i="3"/>
  <c r="J6748" i="3"/>
  <c r="J6749" i="3"/>
  <c r="J6750" i="3"/>
  <c r="J6751" i="3"/>
  <c r="J6752" i="3"/>
  <c r="J6753" i="3"/>
  <c r="J6754" i="3"/>
  <c r="J6755" i="3"/>
  <c r="J6756" i="3"/>
  <c r="J6757" i="3"/>
  <c r="J6758" i="3"/>
  <c r="J6759" i="3"/>
  <c r="J6760" i="3"/>
  <c r="J6761" i="3"/>
  <c r="J6762" i="3"/>
  <c r="J6763" i="3"/>
  <c r="J6764" i="3"/>
  <c r="J6765" i="3"/>
  <c r="J6766" i="3"/>
  <c r="J6767" i="3"/>
  <c r="J6768" i="3"/>
  <c r="J6769" i="3"/>
  <c r="J6770" i="3"/>
  <c r="J6771" i="3"/>
  <c r="J6772" i="3"/>
  <c r="J6773" i="3"/>
  <c r="J6774" i="3"/>
  <c r="J6775" i="3"/>
  <c r="J6776" i="3"/>
  <c r="J6777" i="3"/>
  <c r="J6778" i="3"/>
  <c r="J6779" i="3"/>
  <c r="J6780" i="3"/>
  <c r="J6781" i="3"/>
  <c r="J6782" i="3"/>
  <c r="J6783" i="3"/>
  <c r="J6784" i="3"/>
  <c r="J6785" i="3"/>
  <c r="J6786" i="3"/>
  <c r="J6787" i="3"/>
  <c r="J6788" i="3"/>
  <c r="J6789" i="3"/>
  <c r="J6790" i="3"/>
  <c r="J6791" i="3"/>
  <c r="J6792" i="3"/>
  <c r="J6793" i="3"/>
  <c r="J6794" i="3"/>
  <c r="J6795" i="3"/>
  <c r="J6796" i="3"/>
  <c r="J6797" i="3"/>
  <c r="J6798" i="3"/>
  <c r="J6799" i="3"/>
  <c r="J6800" i="3"/>
  <c r="J6801" i="3"/>
  <c r="J6802" i="3"/>
  <c r="J6803" i="3"/>
  <c r="J6804" i="3"/>
  <c r="J6805" i="3"/>
  <c r="J6806" i="3"/>
  <c r="J6807" i="3"/>
  <c r="J6808" i="3"/>
  <c r="J6809" i="3"/>
  <c r="J6810" i="3"/>
  <c r="J6811" i="3"/>
  <c r="J6812" i="3"/>
  <c r="J6813" i="3"/>
  <c r="J6814" i="3"/>
  <c r="J6815" i="3"/>
  <c r="J6816" i="3"/>
  <c r="J6817" i="3"/>
  <c r="J6818" i="3"/>
  <c r="J6819" i="3"/>
  <c r="J6820" i="3"/>
  <c r="J6821" i="3"/>
  <c r="J6822" i="3"/>
  <c r="J6823" i="3"/>
  <c r="J6824" i="3"/>
  <c r="J6825" i="3"/>
  <c r="J6826" i="3"/>
  <c r="J6827" i="3"/>
  <c r="J6828" i="3"/>
  <c r="J6829" i="3"/>
  <c r="J6830" i="3"/>
  <c r="J6831" i="3"/>
  <c r="J6832" i="3"/>
  <c r="J6833" i="3"/>
  <c r="J6834" i="3"/>
  <c r="J6835" i="3"/>
  <c r="J6836" i="3"/>
  <c r="J6837" i="3"/>
  <c r="J6838" i="3"/>
  <c r="J6839" i="3"/>
  <c r="J6840" i="3"/>
  <c r="J6841" i="3"/>
  <c r="J6842" i="3"/>
  <c r="J6843" i="3"/>
  <c r="J6844" i="3"/>
  <c r="J6845" i="3"/>
  <c r="J6846" i="3"/>
  <c r="J6847" i="3"/>
  <c r="J6848" i="3"/>
  <c r="J6849" i="3"/>
  <c r="J6850" i="3"/>
  <c r="J6851" i="3"/>
  <c r="J6852" i="3"/>
  <c r="J6853" i="3"/>
  <c r="J6854" i="3"/>
  <c r="J6855" i="3"/>
  <c r="J6856" i="3"/>
  <c r="J6857" i="3"/>
  <c r="J6858" i="3"/>
  <c r="J6859" i="3"/>
  <c r="J6860" i="3"/>
  <c r="J6861" i="3"/>
  <c r="J6862" i="3"/>
  <c r="J6863" i="3"/>
  <c r="J6864" i="3"/>
  <c r="J6865" i="3"/>
  <c r="J6866" i="3"/>
  <c r="J6867" i="3"/>
  <c r="J6868" i="3"/>
  <c r="J6869" i="3"/>
  <c r="J6870" i="3"/>
  <c r="J6871" i="3"/>
  <c r="J6872" i="3"/>
  <c r="J6873" i="3"/>
  <c r="J6874" i="3"/>
  <c r="J6875" i="3"/>
  <c r="J6876" i="3"/>
  <c r="J6877" i="3"/>
  <c r="J6878" i="3"/>
  <c r="J6879" i="3"/>
  <c r="J6880" i="3"/>
  <c r="J6881" i="3"/>
  <c r="J6882" i="3"/>
  <c r="J6883" i="3"/>
  <c r="J6884" i="3"/>
  <c r="J6885" i="3"/>
  <c r="J6886" i="3"/>
  <c r="J6887" i="3"/>
  <c r="J6888" i="3"/>
  <c r="J6889" i="3"/>
  <c r="J6890" i="3"/>
  <c r="J6891" i="3"/>
  <c r="J6892" i="3"/>
  <c r="J6893" i="3"/>
  <c r="J6894" i="3"/>
  <c r="J6895" i="3"/>
  <c r="J6896" i="3"/>
  <c r="J6897" i="3"/>
  <c r="J6898" i="3"/>
  <c r="J6899" i="3"/>
  <c r="J6900" i="3"/>
  <c r="J6901" i="3"/>
  <c r="J6902" i="3"/>
  <c r="J6903" i="3"/>
  <c r="J6904" i="3"/>
  <c r="J6905" i="3"/>
  <c r="J6906" i="3"/>
  <c r="J6907" i="3"/>
  <c r="J6908" i="3"/>
  <c r="J6909" i="3"/>
  <c r="J6910" i="3"/>
  <c r="J6911" i="3"/>
  <c r="J6912" i="3"/>
  <c r="J6913" i="3"/>
  <c r="J6914" i="3"/>
  <c r="J6915" i="3"/>
  <c r="J6916" i="3"/>
  <c r="J6917" i="3"/>
  <c r="J6918" i="3"/>
  <c r="J6919" i="3"/>
  <c r="J6920" i="3"/>
  <c r="J6921" i="3"/>
  <c r="J6922" i="3"/>
  <c r="J6923" i="3"/>
  <c r="J6924" i="3"/>
  <c r="J6925" i="3"/>
  <c r="J6926" i="3"/>
  <c r="J6927" i="3"/>
  <c r="J6928" i="3"/>
  <c r="J6929" i="3"/>
  <c r="J6930" i="3"/>
  <c r="J6931" i="3"/>
  <c r="J6932" i="3"/>
  <c r="J6933" i="3"/>
  <c r="J6934" i="3"/>
  <c r="J6935" i="3"/>
  <c r="J6936" i="3"/>
  <c r="J6937" i="3"/>
  <c r="J6938" i="3"/>
  <c r="J6939" i="3"/>
  <c r="J6940" i="3"/>
  <c r="J6941" i="3"/>
  <c r="J6942" i="3"/>
  <c r="J6943" i="3"/>
  <c r="J6944" i="3"/>
  <c r="J6945" i="3"/>
  <c r="J6946" i="3"/>
  <c r="J6947" i="3"/>
  <c r="J6948" i="3"/>
  <c r="J6949" i="3"/>
  <c r="J6950" i="3"/>
  <c r="J6951" i="3"/>
  <c r="J6952" i="3"/>
  <c r="J6953" i="3"/>
  <c r="J6954" i="3"/>
  <c r="J6955" i="3"/>
  <c r="J6956" i="3"/>
  <c r="J6957" i="3"/>
  <c r="J6958" i="3"/>
  <c r="J6959" i="3"/>
  <c r="J6960" i="3"/>
  <c r="J6961" i="3"/>
  <c r="J6962" i="3"/>
  <c r="J6963" i="3"/>
  <c r="J6964" i="3"/>
  <c r="J6965" i="3"/>
  <c r="J6966" i="3"/>
  <c r="J6967" i="3"/>
  <c r="J6968" i="3"/>
  <c r="J6969" i="3"/>
  <c r="J6970" i="3"/>
  <c r="J6971" i="3"/>
  <c r="J6972" i="3"/>
  <c r="J6973" i="3"/>
  <c r="J6974" i="3"/>
  <c r="J6975" i="3"/>
  <c r="J6976" i="3"/>
  <c r="J6977" i="3"/>
  <c r="J6978" i="3"/>
  <c r="J6979" i="3"/>
  <c r="J6980" i="3"/>
  <c r="J6981" i="3"/>
  <c r="J6982" i="3"/>
  <c r="J6983" i="3"/>
  <c r="J6984" i="3"/>
  <c r="J6985" i="3"/>
  <c r="J6986" i="3"/>
  <c r="J6987" i="3"/>
  <c r="J6988" i="3"/>
  <c r="J6989" i="3"/>
  <c r="J6990" i="3"/>
  <c r="J6991" i="3"/>
  <c r="J6992" i="3"/>
  <c r="J6993" i="3"/>
  <c r="J6994" i="3"/>
  <c r="J6995" i="3"/>
  <c r="J6996" i="3"/>
  <c r="J6997" i="3"/>
  <c r="J6998" i="3"/>
  <c r="J6999" i="3"/>
  <c r="J7000" i="3"/>
  <c r="J7001" i="3"/>
  <c r="J7002" i="3"/>
  <c r="J7003" i="3"/>
  <c r="J7004" i="3"/>
  <c r="J7005" i="3"/>
  <c r="J7006" i="3"/>
  <c r="J7007" i="3"/>
  <c r="J7008" i="3"/>
  <c r="J7009" i="3"/>
  <c r="J7010" i="3"/>
  <c r="J7011" i="3"/>
  <c r="J7012" i="3"/>
  <c r="J7013" i="3"/>
  <c r="J7014" i="3"/>
  <c r="J7015" i="3"/>
  <c r="J7016" i="3"/>
  <c r="J7017" i="3"/>
  <c r="J7018" i="3"/>
  <c r="J7019" i="3"/>
  <c r="J7020" i="3"/>
  <c r="J7021" i="3"/>
  <c r="J7022" i="3"/>
  <c r="J7023" i="3"/>
  <c r="J7024" i="3"/>
  <c r="J7025" i="3"/>
  <c r="J7026" i="3"/>
  <c r="J7027" i="3"/>
  <c r="J7028" i="3"/>
  <c r="J7029" i="3"/>
  <c r="J7030" i="3"/>
  <c r="J7031" i="3"/>
  <c r="J7032" i="3"/>
  <c r="J7033" i="3"/>
  <c r="J7034" i="3"/>
  <c r="J7035" i="3"/>
  <c r="J7036" i="3"/>
  <c r="J7037" i="3"/>
  <c r="J7038" i="3"/>
  <c r="J7039" i="3"/>
  <c r="J7040" i="3"/>
  <c r="J7041" i="3"/>
  <c r="J7042" i="3"/>
  <c r="J7043" i="3"/>
  <c r="J7044" i="3"/>
  <c r="J7045" i="3"/>
  <c r="J7046" i="3"/>
  <c r="J7047" i="3"/>
  <c r="J7048" i="3"/>
  <c r="J7049" i="3"/>
  <c r="J7050" i="3"/>
  <c r="J7051" i="3"/>
  <c r="J7052" i="3"/>
  <c r="J7053" i="3"/>
  <c r="J7054" i="3"/>
  <c r="J7055" i="3"/>
  <c r="J7056" i="3"/>
  <c r="J7057" i="3"/>
  <c r="J7058" i="3"/>
  <c r="J7059" i="3"/>
  <c r="J7060" i="3"/>
  <c r="J7061" i="3"/>
  <c r="J7062" i="3"/>
  <c r="J7063" i="3"/>
  <c r="J7064" i="3"/>
  <c r="J7065" i="3"/>
  <c r="J7066" i="3"/>
  <c r="J7067" i="3"/>
  <c r="J7068" i="3"/>
  <c r="J7069" i="3"/>
  <c r="J7070" i="3"/>
  <c r="J7071" i="3"/>
  <c r="J7072" i="3"/>
  <c r="J7073" i="3"/>
  <c r="J7074" i="3"/>
  <c r="J7075" i="3"/>
  <c r="J7076" i="3"/>
  <c r="J7077" i="3"/>
  <c r="J7078" i="3"/>
  <c r="J7079" i="3"/>
  <c r="J7080" i="3"/>
  <c r="J7081" i="3"/>
  <c r="J7082" i="3"/>
  <c r="J7083" i="3"/>
  <c r="J7084" i="3"/>
  <c r="J7085" i="3"/>
  <c r="J7086" i="3"/>
  <c r="J7087" i="3"/>
  <c r="J7088" i="3"/>
  <c r="J7089" i="3"/>
  <c r="J7090" i="3"/>
  <c r="J7091" i="3"/>
  <c r="J7092" i="3"/>
  <c r="J7093" i="3"/>
  <c r="J7094" i="3"/>
  <c r="J7095" i="3"/>
  <c r="J7096" i="3"/>
  <c r="J7097" i="3"/>
  <c r="J7098" i="3"/>
  <c r="J7099" i="3"/>
  <c r="J7100" i="3"/>
  <c r="J7101" i="3"/>
  <c r="J7102" i="3"/>
  <c r="J7103" i="3"/>
  <c r="J7104" i="3"/>
  <c r="J7105" i="3"/>
  <c r="J7106" i="3"/>
  <c r="J7107" i="3"/>
  <c r="J7108" i="3"/>
  <c r="J7109" i="3"/>
  <c r="J7110" i="3"/>
  <c r="J7111" i="3"/>
  <c r="J7112" i="3"/>
  <c r="J7113" i="3"/>
  <c r="J7114" i="3"/>
  <c r="J7115" i="3"/>
  <c r="J7116" i="3"/>
  <c r="J7117" i="3"/>
  <c r="J7118" i="3"/>
  <c r="J7119" i="3"/>
  <c r="J7120" i="3"/>
  <c r="J7121" i="3"/>
  <c r="J7122" i="3"/>
  <c r="J7123" i="3"/>
  <c r="J7124" i="3"/>
  <c r="J7125" i="3"/>
  <c r="J7126" i="3"/>
  <c r="J7127" i="3"/>
  <c r="J7128" i="3"/>
  <c r="J7129" i="3"/>
  <c r="J7130" i="3"/>
  <c r="J7131" i="3"/>
  <c r="J7132" i="3"/>
  <c r="J7133" i="3"/>
  <c r="J7134" i="3"/>
  <c r="J7135" i="3"/>
  <c r="J7136" i="3"/>
  <c r="J7137" i="3"/>
  <c r="J7138" i="3"/>
  <c r="J7139" i="3"/>
  <c r="J7140" i="3"/>
  <c r="J7141" i="3"/>
  <c r="J7142" i="3"/>
  <c r="J7143" i="3"/>
  <c r="J7144" i="3"/>
  <c r="J7145" i="3"/>
  <c r="J7146" i="3"/>
  <c r="J7147" i="3"/>
  <c r="J7148" i="3"/>
  <c r="J7149" i="3"/>
  <c r="J7150" i="3"/>
  <c r="J7151" i="3"/>
  <c r="J7152" i="3"/>
  <c r="J7153" i="3"/>
  <c r="J7154" i="3"/>
  <c r="J7155" i="3"/>
  <c r="J7156" i="3"/>
  <c r="J7157" i="3"/>
  <c r="J7158" i="3"/>
  <c r="J7159" i="3"/>
  <c r="J7160" i="3"/>
  <c r="J7161" i="3"/>
  <c r="J7162" i="3"/>
  <c r="J7163" i="3"/>
  <c r="J7164" i="3"/>
  <c r="J7165" i="3"/>
  <c r="J7166" i="3"/>
  <c r="J7167" i="3"/>
  <c r="J7168" i="3"/>
  <c r="J7169" i="3"/>
  <c r="J7170" i="3"/>
  <c r="J7171" i="3"/>
  <c r="J7172" i="3"/>
  <c r="J7173" i="3"/>
  <c r="J7174" i="3"/>
  <c r="J7175" i="3"/>
  <c r="J7176" i="3"/>
  <c r="J7177" i="3"/>
  <c r="J7178" i="3"/>
  <c r="J7179" i="3"/>
  <c r="J7180" i="3"/>
  <c r="J7181" i="3"/>
  <c r="J7182" i="3"/>
  <c r="J7183" i="3"/>
  <c r="J7184" i="3"/>
  <c r="J7185" i="3"/>
  <c r="J7186" i="3"/>
  <c r="J7187" i="3"/>
  <c r="J7188" i="3"/>
  <c r="J7189" i="3"/>
  <c r="J7190" i="3"/>
  <c r="J7191" i="3"/>
  <c r="J7192" i="3"/>
  <c r="J7193" i="3"/>
  <c r="J7194" i="3"/>
  <c r="J7195" i="3"/>
  <c r="J7196" i="3"/>
  <c r="J7197" i="3"/>
  <c r="J7198" i="3"/>
  <c r="J7199" i="3"/>
  <c r="J7200" i="3"/>
  <c r="J7201" i="3"/>
  <c r="J7202" i="3"/>
  <c r="J7203" i="3"/>
  <c r="J7204" i="3"/>
  <c r="J7205" i="3"/>
  <c r="J7206" i="3"/>
  <c r="J7207" i="3"/>
  <c r="J7208" i="3"/>
  <c r="J7209" i="3"/>
  <c r="J7210" i="3"/>
  <c r="J7211" i="3"/>
  <c r="J7212" i="3"/>
  <c r="J7213" i="3"/>
  <c r="J7214" i="3"/>
  <c r="J7215" i="3"/>
  <c r="J7216" i="3"/>
  <c r="J7217" i="3"/>
  <c r="J7218" i="3"/>
  <c r="J7219" i="3"/>
  <c r="J7220" i="3"/>
  <c r="J7221" i="3"/>
  <c r="J7222" i="3"/>
  <c r="J7223" i="3"/>
  <c r="J7224" i="3"/>
  <c r="J7225" i="3"/>
  <c r="J7226" i="3"/>
  <c r="J7227" i="3"/>
  <c r="J7228" i="3"/>
  <c r="J7229" i="3"/>
  <c r="J7230" i="3"/>
  <c r="J7231" i="3"/>
  <c r="J7232" i="3"/>
  <c r="J7233" i="3"/>
  <c r="J7234" i="3"/>
  <c r="J7235" i="3"/>
  <c r="J7236" i="3"/>
  <c r="J7237" i="3"/>
  <c r="J7238" i="3"/>
  <c r="J7239" i="3"/>
  <c r="J7240" i="3"/>
  <c r="J7241" i="3"/>
  <c r="J7242" i="3"/>
  <c r="J7243" i="3"/>
  <c r="J7244" i="3"/>
  <c r="J7245" i="3"/>
  <c r="J7246" i="3"/>
  <c r="J7247" i="3"/>
  <c r="J7248" i="3"/>
  <c r="J7249" i="3"/>
  <c r="J7250" i="3"/>
  <c r="J7251" i="3"/>
  <c r="J7252" i="3"/>
  <c r="J7253" i="3"/>
  <c r="J7254" i="3"/>
  <c r="J7255" i="3"/>
  <c r="J7256" i="3"/>
  <c r="J7257" i="3"/>
  <c r="J7258" i="3"/>
  <c r="J7259" i="3"/>
  <c r="J7260" i="3"/>
  <c r="J7261" i="3"/>
  <c r="J7262" i="3"/>
  <c r="J7263" i="3"/>
  <c r="J7264" i="3"/>
  <c r="J7265" i="3"/>
  <c r="J7266" i="3"/>
  <c r="J7267" i="3"/>
  <c r="J7268" i="3"/>
  <c r="J7269" i="3"/>
  <c r="J7270" i="3"/>
  <c r="J7271" i="3"/>
  <c r="J7272" i="3"/>
  <c r="J7273" i="3"/>
  <c r="J7274" i="3"/>
  <c r="J7275" i="3"/>
  <c r="J7276" i="3"/>
  <c r="J7277" i="3"/>
  <c r="J7278" i="3"/>
  <c r="J7279" i="3"/>
  <c r="J7280" i="3"/>
  <c r="J7281" i="3"/>
  <c r="J7282" i="3"/>
  <c r="J7283" i="3"/>
  <c r="J7284" i="3"/>
  <c r="J7285" i="3"/>
  <c r="J7286" i="3"/>
  <c r="J7287" i="3"/>
  <c r="J7288" i="3"/>
  <c r="J7289" i="3"/>
  <c r="J7290" i="3"/>
  <c r="J7291" i="3"/>
  <c r="J7292" i="3"/>
  <c r="J7293" i="3"/>
  <c r="J7294" i="3"/>
  <c r="J7295" i="3"/>
  <c r="J7296" i="3"/>
  <c r="J7297" i="3"/>
  <c r="J7298" i="3"/>
  <c r="J7299" i="3"/>
  <c r="J7300" i="3"/>
  <c r="J7301" i="3"/>
  <c r="J7302" i="3"/>
  <c r="J7303" i="3"/>
  <c r="J7304" i="3"/>
  <c r="J7305" i="3"/>
  <c r="J7306" i="3"/>
  <c r="J7307" i="3"/>
  <c r="J7308" i="3"/>
  <c r="J7309" i="3"/>
  <c r="J7310" i="3"/>
  <c r="J7311" i="3"/>
  <c r="J7312" i="3"/>
  <c r="J7313" i="3"/>
  <c r="J7314" i="3"/>
  <c r="J7315" i="3"/>
  <c r="J7316" i="3"/>
  <c r="J7317" i="3"/>
  <c r="J7318" i="3"/>
  <c r="J7319" i="3"/>
  <c r="J7320" i="3"/>
  <c r="J7321" i="3"/>
  <c r="J7322" i="3"/>
  <c r="J7323" i="3"/>
  <c r="J7324" i="3"/>
  <c r="J7325" i="3"/>
  <c r="J7326" i="3"/>
  <c r="J7327" i="3"/>
  <c r="J7328" i="3"/>
  <c r="J7329" i="3"/>
  <c r="J7330" i="3"/>
  <c r="J7331" i="3"/>
  <c r="J7332" i="3"/>
  <c r="J7333" i="3"/>
  <c r="J7334" i="3"/>
  <c r="J7335" i="3"/>
  <c r="J7336" i="3"/>
  <c r="J7337" i="3"/>
  <c r="J7338" i="3"/>
  <c r="J7339" i="3"/>
  <c r="J7340" i="3"/>
  <c r="J7341" i="3"/>
  <c r="J7342" i="3"/>
  <c r="J7343" i="3"/>
  <c r="J7344" i="3"/>
  <c r="J7345" i="3"/>
  <c r="J7346" i="3"/>
  <c r="J7347" i="3"/>
  <c r="J7348" i="3"/>
  <c r="J7349" i="3"/>
  <c r="J7350" i="3"/>
  <c r="J7351" i="3"/>
  <c r="J7352" i="3"/>
  <c r="J7353" i="3"/>
  <c r="J7354" i="3"/>
  <c r="J7355" i="3"/>
  <c r="J7356" i="3"/>
  <c r="J7357" i="3"/>
  <c r="J7358" i="3"/>
  <c r="J7359" i="3"/>
  <c r="J7360" i="3"/>
  <c r="J7361" i="3"/>
  <c r="J7362" i="3"/>
  <c r="J7363" i="3"/>
  <c r="J7364" i="3"/>
  <c r="J7365" i="3"/>
  <c r="J7366" i="3"/>
  <c r="J7367" i="3"/>
  <c r="J7368" i="3"/>
  <c r="J7369" i="3"/>
  <c r="J7370" i="3"/>
  <c r="J7371" i="3"/>
  <c r="J7372" i="3"/>
  <c r="J7373" i="3"/>
  <c r="J7374" i="3"/>
  <c r="J7375" i="3"/>
  <c r="J7376" i="3"/>
  <c r="J7377" i="3"/>
  <c r="J7378" i="3"/>
  <c r="J7379" i="3"/>
  <c r="J7380" i="3"/>
  <c r="J7381" i="3"/>
  <c r="J7382" i="3"/>
  <c r="J7383" i="3"/>
  <c r="J7384" i="3"/>
  <c r="J7385" i="3"/>
  <c r="J7386" i="3"/>
  <c r="J7387" i="3"/>
  <c r="J7388" i="3"/>
  <c r="J7389" i="3"/>
  <c r="J7390" i="3"/>
  <c r="J7391" i="3"/>
  <c r="J7392" i="3"/>
  <c r="J7393" i="3"/>
  <c r="J7394" i="3"/>
  <c r="J7395" i="3"/>
  <c r="J7396" i="3"/>
  <c r="J7397" i="3"/>
  <c r="J7398" i="3"/>
  <c r="J7399" i="3"/>
  <c r="J7400" i="3"/>
  <c r="J7401" i="3"/>
  <c r="J7402" i="3"/>
  <c r="J7403" i="3"/>
  <c r="J7404" i="3"/>
  <c r="J7405" i="3"/>
  <c r="J7406" i="3"/>
  <c r="J7407" i="3"/>
  <c r="J7408" i="3"/>
  <c r="J7409" i="3"/>
  <c r="J7410" i="3"/>
  <c r="J7411" i="3"/>
  <c r="J7412" i="3"/>
  <c r="J7413" i="3"/>
  <c r="J7414" i="3"/>
  <c r="J7415" i="3"/>
  <c r="J7416" i="3"/>
  <c r="J7417" i="3"/>
  <c r="J7418" i="3"/>
  <c r="J7419" i="3"/>
  <c r="J7420" i="3"/>
  <c r="J7421" i="3"/>
  <c r="J7422" i="3"/>
  <c r="J7423" i="3"/>
  <c r="J7424" i="3"/>
  <c r="J7425" i="3"/>
  <c r="J7426" i="3"/>
  <c r="J7427" i="3"/>
  <c r="J7428" i="3"/>
  <c r="J7429" i="3"/>
  <c r="J7430" i="3"/>
  <c r="J7431" i="3"/>
  <c r="J7432" i="3"/>
  <c r="J7433" i="3"/>
  <c r="J7434" i="3"/>
  <c r="J7435" i="3"/>
  <c r="J7436" i="3"/>
  <c r="J7437" i="3"/>
  <c r="J7438" i="3"/>
  <c r="J7439" i="3"/>
  <c r="J7440" i="3"/>
  <c r="J7441" i="3"/>
  <c r="J7442" i="3"/>
  <c r="J7443" i="3"/>
  <c r="J7444" i="3"/>
  <c r="J7445" i="3"/>
  <c r="J7446" i="3"/>
  <c r="J7447" i="3"/>
  <c r="J7448" i="3"/>
  <c r="J7449" i="3"/>
  <c r="J7450" i="3"/>
  <c r="J7451" i="3"/>
  <c r="J7452" i="3"/>
  <c r="J7453" i="3"/>
  <c r="J7454" i="3"/>
  <c r="J7455" i="3"/>
  <c r="J7456" i="3"/>
  <c r="J7457" i="3"/>
  <c r="J7458" i="3"/>
  <c r="J7459" i="3"/>
  <c r="J7460" i="3"/>
  <c r="J7461" i="3"/>
  <c r="J7462" i="3"/>
  <c r="J7463" i="3"/>
  <c r="J7464" i="3"/>
  <c r="J7465" i="3"/>
  <c r="J7466" i="3"/>
  <c r="J7467" i="3"/>
  <c r="J7468" i="3"/>
  <c r="J7469" i="3"/>
  <c r="J7470" i="3"/>
  <c r="J7471" i="3"/>
  <c r="J7472" i="3"/>
  <c r="J7473" i="3"/>
  <c r="J7474" i="3"/>
  <c r="J7475" i="3"/>
  <c r="J7476" i="3"/>
  <c r="J7477" i="3"/>
  <c r="J7478" i="3"/>
  <c r="J7479" i="3"/>
  <c r="J7480" i="3"/>
  <c r="J7481" i="3"/>
  <c r="J7482" i="3"/>
  <c r="J7483" i="3"/>
  <c r="J7484" i="3"/>
  <c r="J7485" i="3"/>
  <c r="J7486" i="3"/>
  <c r="J7487" i="3"/>
  <c r="J7488" i="3"/>
  <c r="J7489" i="3"/>
  <c r="J7490" i="3"/>
  <c r="J7491" i="3"/>
  <c r="J7492" i="3"/>
  <c r="J7493" i="3"/>
  <c r="J7494" i="3"/>
  <c r="J7495" i="3"/>
  <c r="J7496" i="3"/>
  <c r="J7497" i="3"/>
  <c r="J7498" i="3"/>
  <c r="J7499" i="3"/>
  <c r="J7500" i="3"/>
  <c r="J7501" i="3"/>
  <c r="J7502" i="3"/>
  <c r="J7503" i="3"/>
  <c r="J7504" i="3"/>
  <c r="J7505" i="3"/>
  <c r="J7506" i="3"/>
  <c r="J7507" i="3"/>
  <c r="J7508" i="3"/>
  <c r="J7509" i="3"/>
  <c r="J7510" i="3"/>
  <c r="J7511" i="3"/>
  <c r="J7512" i="3"/>
  <c r="J7513" i="3"/>
  <c r="J7514" i="3"/>
  <c r="J7515" i="3"/>
  <c r="J7516" i="3"/>
  <c r="J7517" i="3"/>
  <c r="J7518" i="3"/>
  <c r="J7519" i="3"/>
  <c r="J7520" i="3"/>
  <c r="J7521" i="3"/>
  <c r="J7522" i="3"/>
  <c r="J7523" i="3"/>
  <c r="J7524" i="3"/>
  <c r="J7525" i="3"/>
  <c r="J7526" i="3"/>
  <c r="J7527" i="3"/>
  <c r="J7528" i="3"/>
  <c r="J7529" i="3"/>
  <c r="J7530" i="3"/>
  <c r="J7531" i="3"/>
  <c r="J7532" i="3"/>
  <c r="J7533" i="3"/>
  <c r="J7534" i="3"/>
  <c r="J7535" i="3"/>
  <c r="J7536" i="3"/>
  <c r="J7537" i="3"/>
  <c r="J7538" i="3"/>
  <c r="J7539" i="3"/>
  <c r="J7540" i="3"/>
  <c r="J7541" i="3"/>
  <c r="J7542" i="3"/>
  <c r="J7543" i="3"/>
  <c r="J7544" i="3"/>
  <c r="J7545" i="3"/>
  <c r="J7546" i="3"/>
  <c r="J7547" i="3"/>
  <c r="J7548" i="3"/>
  <c r="J7549" i="3"/>
  <c r="J7550" i="3"/>
  <c r="J7551" i="3"/>
  <c r="J7552" i="3"/>
  <c r="J7553" i="3"/>
  <c r="J7554" i="3"/>
  <c r="J7555" i="3"/>
  <c r="J7556" i="3"/>
  <c r="J7557" i="3"/>
  <c r="J7558" i="3"/>
  <c r="J7559" i="3"/>
  <c r="J7560" i="3"/>
  <c r="J7561" i="3"/>
  <c r="J7562" i="3"/>
  <c r="J7563" i="3"/>
  <c r="J7564" i="3"/>
  <c r="J7565" i="3"/>
  <c r="J7566" i="3"/>
  <c r="J7567" i="3"/>
  <c r="J7568" i="3"/>
  <c r="J7569" i="3"/>
  <c r="J7570" i="3"/>
  <c r="J7571" i="3"/>
  <c r="J7572" i="3"/>
  <c r="J7573" i="3"/>
  <c r="J7574" i="3"/>
  <c r="J7575" i="3"/>
  <c r="J7576" i="3"/>
  <c r="J7577" i="3"/>
  <c r="J7578" i="3"/>
  <c r="J7579" i="3"/>
  <c r="J7580" i="3"/>
  <c r="J7581" i="3"/>
  <c r="J7582" i="3"/>
  <c r="J7583" i="3"/>
  <c r="J7584" i="3"/>
  <c r="J7585" i="3"/>
  <c r="J7586" i="3"/>
  <c r="J7587" i="3"/>
  <c r="J7588" i="3"/>
  <c r="J7589" i="3"/>
  <c r="J7590" i="3"/>
  <c r="J7591" i="3"/>
  <c r="J7592" i="3"/>
  <c r="J7593" i="3"/>
  <c r="J7594" i="3"/>
  <c r="J7595" i="3"/>
  <c r="J7596" i="3"/>
  <c r="J7597" i="3"/>
  <c r="J7598" i="3"/>
  <c r="J7599" i="3"/>
  <c r="J7600" i="3"/>
  <c r="J7601" i="3"/>
  <c r="J7602" i="3"/>
  <c r="J7603" i="3"/>
  <c r="J7604" i="3"/>
  <c r="J7605" i="3"/>
  <c r="J7606" i="3"/>
  <c r="J7607" i="3"/>
  <c r="J7608" i="3"/>
  <c r="J7609" i="3"/>
  <c r="J7610" i="3"/>
  <c r="J7611" i="3"/>
  <c r="J7612" i="3"/>
  <c r="J7613" i="3"/>
  <c r="J7614" i="3"/>
  <c r="J7615" i="3"/>
  <c r="J7616" i="3"/>
  <c r="J7617" i="3"/>
  <c r="J7618" i="3"/>
  <c r="J7619" i="3"/>
  <c r="J7620" i="3"/>
  <c r="J7621" i="3"/>
  <c r="J7622" i="3"/>
  <c r="J7623" i="3"/>
  <c r="J7624" i="3"/>
  <c r="J7625" i="3"/>
  <c r="J7626" i="3"/>
  <c r="J7627" i="3"/>
  <c r="J7628" i="3"/>
  <c r="J7629" i="3"/>
  <c r="J7630" i="3"/>
  <c r="J7631" i="3"/>
  <c r="J7632" i="3"/>
  <c r="J7633" i="3"/>
  <c r="J7634" i="3"/>
  <c r="J7635" i="3"/>
  <c r="J7636" i="3"/>
  <c r="J7637" i="3"/>
  <c r="J7638" i="3"/>
  <c r="J7639" i="3"/>
  <c r="J7640" i="3"/>
  <c r="J7641" i="3"/>
  <c r="J7642" i="3"/>
  <c r="J7643" i="3"/>
  <c r="J7644" i="3"/>
  <c r="J7645" i="3"/>
  <c r="J7646" i="3"/>
  <c r="J7647" i="3"/>
  <c r="J7648" i="3"/>
  <c r="J7649" i="3"/>
  <c r="J7650" i="3"/>
  <c r="J7651" i="3"/>
  <c r="J7652" i="3"/>
  <c r="J7653" i="3"/>
  <c r="J7654" i="3"/>
  <c r="J7655" i="3"/>
  <c r="J7656" i="3"/>
  <c r="J7657" i="3"/>
  <c r="J7658" i="3"/>
  <c r="J7659" i="3"/>
  <c r="J7660" i="3"/>
  <c r="J7661" i="3"/>
  <c r="J7662" i="3"/>
  <c r="J7663" i="3"/>
  <c r="J7664" i="3"/>
  <c r="J7665" i="3"/>
  <c r="J7666" i="3"/>
  <c r="J7667" i="3"/>
  <c r="J7668" i="3"/>
  <c r="J7669" i="3"/>
  <c r="J7670" i="3"/>
  <c r="J7671" i="3"/>
  <c r="J7672" i="3"/>
  <c r="J7673" i="3"/>
  <c r="J7674" i="3"/>
  <c r="J7675" i="3"/>
  <c r="J7676" i="3"/>
  <c r="J7677" i="3"/>
  <c r="J7678" i="3"/>
  <c r="J7679" i="3"/>
  <c r="J7680" i="3"/>
  <c r="J7681" i="3"/>
  <c r="J7682" i="3"/>
  <c r="J7683" i="3"/>
  <c r="J7684" i="3"/>
  <c r="J7685" i="3"/>
  <c r="J7686" i="3"/>
  <c r="J7687" i="3"/>
  <c r="J7688" i="3"/>
  <c r="J7689" i="3"/>
  <c r="J7690" i="3"/>
  <c r="J7691" i="3"/>
  <c r="J7692" i="3"/>
  <c r="J7693" i="3"/>
  <c r="J7694" i="3"/>
  <c r="J7695" i="3"/>
  <c r="J7696" i="3"/>
  <c r="J7697" i="3"/>
  <c r="J7698" i="3"/>
  <c r="J7699" i="3"/>
  <c r="J7700" i="3"/>
  <c r="J7701" i="3"/>
  <c r="J7702" i="3"/>
  <c r="J7703" i="3"/>
  <c r="J7704" i="3"/>
  <c r="J7705" i="3"/>
  <c r="J7706" i="3"/>
  <c r="J7707" i="3"/>
  <c r="J7708" i="3"/>
  <c r="J7709" i="3"/>
  <c r="J7710" i="3"/>
  <c r="J7711" i="3"/>
  <c r="J7712" i="3"/>
  <c r="J7713" i="3"/>
  <c r="J7714" i="3"/>
  <c r="J7715" i="3"/>
  <c r="J7716" i="3"/>
  <c r="J7717" i="3"/>
  <c r="J7718" i="3"/>
  <c r="J7719" i="3"/>
  <c r="J7720" i="3"/>
  <c r="J7721" i="3"/>
  <c r="J7722" i="3"/>
  <c r="J7723" i="3"/>
  <c r="J7724" i="3"/>
  <c r="J7725" i="3"/>
  <c r="J7726" i="3"/>
  <c r="J7727" i="3"/>
  <c r="J7728" i="3"/>
  <c r="J7729" i="3"/>
  <c r="J7730" i="3"/>
  <c r="J7731" i="3"/>
  <c r="J7732" i="3"/>
  <c r="J7733" i="3"/>
  <c r="J7734" i="3"/>
  <c r="J7735" i="3"/>
  <c r="J7736" i="3"/>
  <c r="J7737" i="3"/>
  <c r="J7738" i="3"/>
  <c r="J7739" i="3"/>
  <c r="J7740" i="3"/>
  <c r="J7741" i="3"/>
  <c r="J7742" i="3"/>
  <c r="J7743" i="3"/>
  <c r="J7744" i="3"/>
  <c r="J7745" i="3"/>
  <c r="J7746" i="3"/>
  <c r="J7747" i="3"/>
  <c r="J7748" i="3"/>
  <c r="J7749" i="3"/>
  <c r="J7750" i="3"/>
  <c r="J7751" i="3"/>
  <c r="J7752" i="3"/>
  <c r="J7753" i="3"/>
  <c r="J7754" i="3"/>
  <c r="J7755" i="3"/>
  <c r="J7756" i="3"/>
  <c r="J7757" i="3"/>
  <c r="J7758" i="3"/>
  <c r="J7759" i="3"/>
  <c r="J7760" i="3"/>
  <c r="J7761" i="3"/>
  <c r="J7762" i="3"/>
  <c r="J7763" i="3"/>
  <c r="J7764" i="3"/>
  <c r="J7765" i="3"/>
  <c r="J7766" i="3"/>
  <c r="J7767" i="3"/>
  <c r="J7768" i="3"/>
  <c r="J7769" i="3"/>
  <c r="J7770" i="3"/>
  <c r="J7771" i="3"/>
  <c r="J7772" i="3"/>
  <c r="J7773" i="3"/>
  <c r="J7774" i="3"/>
  <c r="J7775" i="3"/>
  <c r="J7776" i="3"/>
  <c r="J7777" i="3"/>
  <c r="J7778" i="3"/>
  <c r="J7779" i="3"/>
  <c r="J7780" i="3"/>
  <c r="J7781" i="3"/>
  <c r="J7782" i="3"/>
  <c r="J7783" i="3"/>
  <c r="J7784" i="3"/>
  <c r="J7785" i="3"/>
  <c r="J7786" i="3"/>
  <c r="J7787" i="3"/>
  <c r="J7788" i="3"/>
  <c r="J7789" i="3"/>
  <c r="J7790" i="3"/>
  <c r="J7791" i="3"/>
  <c r="J7792" i="3"/>
  <c r="J7793" i="3"/>
  <c r="J7794" i="3"/>
  <c r="J7795" i="3"/>
  <c r="J7796" i="3"/>
  <c r="J7797" i="3"/>
  <c r="J7798" i="3"/>
  <c r="J7799" i="3"/>
  <c r="J7800" i="3"/>
  <c r="J7801" i="3"/>
  <c r="J7802" i="3"/>
  <c r="J7803" i="3"/>
  <c r="J7804" i="3"/>
  <c r="J7805" i="3"/>
  <c r="J7806" i="3"/>
  <c r="J7807" i="3"/>
  <c r="J7808" i="3"/>
  <c r="J7809" i="3"/>
  <c r="J7810" i="3"/>
  <c r="J7811" i="3"/>
  <c r="J7812" i="3"/>
  <c r="J7813" i="3"/>
  <c r="J7814" i="3"/>
  <c r="J7815" i="3"/>
  <c r="J7816" i="3"/>
  <c r="J7817" i="3"/>
  <c r="J7818" i="3"/>
  <c r="J7819" i="3"/>
  <c r="J7820" i="3"/>
  <c r="J7821" i="3"/>
  <c r="J7822" i="3"/>
  <c r="J7823" i="3"/>
  <c r="J7824" i="3"/>
  <c r="J7825" i="3"/>
  <c r="J7826" i="3"/>
  <c r="J7827" i="3"/>
  <c r="J7828" i="3"/>
  <c r="J7829" i="3"/>
  <c r="J7830" i="3"/>
  <c r="J7831" i="3"/>
  <c r="J7832" i="3"/>
  <c r="J7833" i="3"/>
  <c r="J7834" i="3"/>
  <c r="J7835" i="3"/>
  <c r="J7836" i="3"/>
  <c r="J7837" i="3"/>
  <c r="J7838" i="3"/>
  <c r="J7839" i="3"/>
  <c r="J7840" i="3"/>
  <c r="J7841" i="3"/>
  <c r="J7842" i="3"/>
  <c r="J7843" i="3"/>
  <c r="J7844" i="3"/>
  <c r="J7845" i="3"/>
  <c r="J7846" i="3"/>
  <c r="J7847" i="3"/>
  <c r="J7848" i="3"/>
  <c r="J7849" i="3"/>
  <c r="J7850" i="3"/>
  <c r="J7851" i="3"/>
  <c r="J7852" i="3"/>
  <c r="J7853" i="3"/>
  <c r="J7854" i="3"/>
  <c r="J7855" i="3"/>
  <c r="J7856" i="3"/>
  <c r="J7857" i="3"/>
  <c r="J7858" i="3"/>
  <c r="J7859" i="3"/>
  <c r="J7860" i="3"/>
  <c r="J7861" i="3"/>
  <c r="J7862" i="3"/>
  <c r="J7863" i="3"/>
  <c r="J7864" i="3"/>
  <c r="J7865" i="3"/>
  <c r="J7866" i="3"/>
  <c r="J7867" i="3"/>
  <c r="J7868" i="3"/>
  <c r="J7869" i="3"/>
  <c r="J7870" i="3"/>
  <c r="J7871" i="3"/>
  <c r="J7872" i="3"/>
  <c r="J7873" i="3"/>
  <c r="J7874" i="3"/>
  <c r="J7875" i="3"/>
  <c r="J7876" i="3"/>
  <c r="J7877" i="3"/>
  <c r="J7878" i="3"/>
  <c r="J7879" i="3"/>
  <c r="J7880" i="3"/>
  <c r="J7881" i="3"/>
  <c r="J7882" i="3"/>
  <c r="J7883" i="3"/>
  <c r="J7884" i="3"/>
  <c r="J7885" i="3"/>
  <c r="J7886" i="3"/>
  <c r="J7887" i="3"/>
  <c r="J7888" i="3"/>
  <c r="J7889" i="3"/>
  <c r="J7890" i="3"/>
  <c r="J7891" i="3"/>
  <c r="J7892" i="3"/>
  <c r="J7893" i="3"/>
  <c r="J7894" i="3"/>
  <c r="J7895" i="3"/>
  <c r="J7896" i="3"/>
  <c r="J7897" i="3"/>
  <c r="J7898" i="3"/>
  <c r="J7899" i="3"/>
  <c r="J7900" i="3"/>
  <c r="J7901" i="3"/>
  <c r="J7902" i="3"/>
  <c r="J7903" i="3"/>
  <c r="J7904" i="3"/>
  <c r="J7905" i="3"/>
  <c r="J7906" i="3"/>
  <c r="J7907" i="3"/>
  <c r="J7908" i="3"/>
  <c r="J7909" i="3"/>
  <c r="J7910" i="3"/>
  <c r="J7911" i="3"/>
  <c r="J7912" i="3"/>
  <c r="J7913" i="3"/>
  <c r="J7914" i="3"/>
  <c r="J7915" i="3"/>
  <c r="J7916" i="3"/>
  <c r="J7917" i="3"/>
  <c r="J7918" i="3"/>
  <c r="J7919" i="3"/>
  <c r="J7920" i="3"/>
  <c r="J7921" i="3"/>
  <c r="J7922" i="3"/>
  <c r="J7923" i="3"/>
  <c r="J7924" i="3"/>
  <c r="J7925" i="3"/>
  <c r="J7926" i="3"/>
  <c r="J7927" i="3"/>
  <c r="J7928" i="3"/>
  <c r="J7929" i="3"/>
  <c r="J7930" i="3"/>
  <c r="J7931" i="3"/>
  <c r="J7932" i="3"/>
  <c r="J7933" i="3"/>
  <c r="J7934" i="3"/>
  <c r="J7935" i="3"/>
  <c r="J7936" i="3"/>
  <c r="J7937" i="3"/>
  <c r="J7938" i="3"/>
  <c r="J7939" i="3"/>
  <c r="J7940" i="3"/>
  <c r="J7941" i="3"/>
  <c r="J7942" i="3"/>
  <c r="J7943" i="3"/>
  <c r="J7944" i="3"/>
  <c r="J7945" i="3"/>
  <c r="J7946" i="3"/>
  <c r="J7947" i="3"/>
  <c r="J7948" i="3"/>
  <c r="J7949" i="3"/>
  <c r="J7950" i="3"/>
  <c r="J7951" i="3"/>
  <c r="J7952" i="3"/>
  <c r="J7953" i="3"/>
  <c r="J7954" i="3"/>
  <c r="J7955" i="3"/>
  <c r="J7956" i="3"/>
  <c r="J7957" i="3"/>
  <c r="J7958" i="3"/>
  <c r="J7959" i="3"/>
  <c r="J7960" i="3"/>
  <c r="J7961" i="3"/>
  <c r="J7962" i="3"/>
  <c r="J7963" i="3"/>
  <c r="J7964" i="3"/>
  <c r="J7965" i="3"/>
  <c r="J7966" i="3"/>
  <c r="J7967" i="3"/>
  <c r="J7968" i="3"/>
  <c r="J7969" i="3"/>
  <c r="J7970" i="3"/>
  <c r="J7971" i="3"/>
  <c r="J7972" i="3"/>
  <c r="J7973" i="3"/>
  <c r="J7974" i="3"/>
  <c r="J7975" i="3"/>
  <c r="J7976" i="3"/>
  <c r="J7977" i="3"/>
  <c r="J7978" i="3"/>
  <c r="J7979" i="3"/>
  <c r="J7980" i="3"/>
  <c r="J7981" i="3"/>
  <c r="J7982" i="3"/>
  <c r="J7983" i="3"/>
  <c r="J7984" i="3"/>
  <c r="J7985" i="3"/>
  <c r="J7986" i="3"/>
  <c r="J7987" i="3"/>
  <c r="J7988" i="3"/>
  <c r="J7989" i="3"/>
  <c r="J7990" i="3"/>
  <c r="J7991" i="3"/>
  <c r="J7992" i="3"/>
  <c r="J7993" i="3"/>
  <c r="J7994" i="3"/>
  <c r="J7995" i="3"/>
  <c r="J7996" i="3"/>
  <c r="J7997" i="3"/>
  <c r="J7998" i="3"/>
  <c r="J7999" i="3"/>
  <c r="J8000" i="3"/>
  <c r="J8001" i="3"/>
  <c r="J8002" i="3"/>
  <c r="J8003" i="3"/>
  <c r="J8004" i="3"/>
  <c r="J8005" i="3"/>
  <c r="J8006" i="3"/>
  <c r="J8007" i="3"/>
  <c r="J8008" i="3"/>
  <c r="J8009" i="3"/>
  <c r="J8010" i="3"/>
  <c r="J8011" i="3"/>
  <c r="J8012" i="3"/>
  <c r="J8013" i="3"/>
  <c r="J8014" i="3"/>
  <c r="J8015" i="3"/>
  <c r="J8016" i="3"/>
  <c r="J8017" i="3"/>
  <c r="J8018" i="3"/>
  <c r="J8019" i="3"/>
  <c r="J8020" i="3"/>
  <c r="J8021" i="3"/>
  <c r="J8022" i="3"/>
  <c r="J8023" i="3"/>
  <c r="J8024" i="3"/>
  <c r="J8025" i="3"/>
  <c r="J8026" i="3"/>
  <c r="J8027" i="3"/>
  <c r="J8028" i="3"/>
  <c r="J8029" i="3"/>
  <c r="J8030" i="3"/>
  <c r="J8031" i="3"/>
  <c r="J8032" i="3"/>
  <c r="J8033" i="3"/>
  <c r="J8034" i="3"/>
  <c r="J8035" i="3"/>
  <c r="J8036" i="3"/>
  <c r="J8037" i="3"/>
  <c r="J8038" i="3"/>
  <c r="J8039" i="3"/>
  <c r="J8040" i="3"/>
  <c r="J8041" i="3"/>
  <c r="J8042" i="3"/>
  <c r="J8043" i="3"/>
  <c r="J8044" i="3"/>
  <c r="J8045" i="3"/>
  <c r="J8046" i="3"/>
  <c r="J8047" i="3"/>
  <c r="J8048" i="3"/>
  <c r="J8049" i="3"/>
  <c r="J8050" i="3"/>
  <c r="J8051" i="3"/>
  <c r="J8052" i="3"/>
  <c r="J8053" i="3"/>
  <c r="J8054" i="3"/>
  <c r="J8055" i="3"/>
  <c r="J8056" i="3"/>
  <c r="J8057" i="3"/>
  <c r="J8058" i="3"/>
  <c r="J8059" i="3"/>
  <c r="J8060" i="3"/>
  <c r="J8061" i="3"/>
  <c r="J8062" i="3"/>
  <c r="J8063" i="3"/>
  <c r="J8064" i="3"/>
  <c r="J8065" i="3"/>
  <c r="J8066" i="3"/>
  <c r="J8067" i="3"/>
  <c r="J8068" i="3"/>
  <c r="J8069" i="3"/>
  <c r="J8070" i="3"/>
  <c r="J8071" i="3"/>
  <c r="J8072" i="3"/>
  <c r="J8073" i="3"/>
  <c r="J8074" i="3"/>
  <c r="J8075" i="3"/>
  <c r="J8076" i="3"/>
  <c r="J8077" i="3"/>
  <c r="J8078" i="3"/>
  <c r="J8079" i="3"/>
  <c r="J8080" i="3"/>
  <c r="J8081" i="3"/>
  <c r="J8082" i="3"/>
  <c r="J8083" i="3"/>
  <c r="J8084" i="3"/>
  <c r="J8085" i="3"/>
  <c r="J8086" i="3"/>
  <c r="J8087" i="3"/>
  <c r="J8088" i="3"/>
  <c r="J8089" i="3"/>
  <c r="J8090" i="3"/>
  <c r="J8091" i="3"/>
  <c r="J8092" i="3"/>
  <c r="J8093" i="3"/>
  <c r="J8094" i="3"/>
  <c r="J8095" i="3"/>
  <c r="J8096" i="3"/>
  <c r="J8097" i="3"/>
  <c r="J8098" i="3"/>
  <c r="J8099" i="3"/>
  <c r="J8100" i="3"/>
  <c r="J8101" i="3"/>
  <c r="J8102" i="3"/>
  <c r="J8103" i="3"/>
  <c r="J8104" i="3"/>
  <c r="J8105" i="3"/>
  <c r="J8106" i="3"/>
  <c r="J8107" i="3"/>
  <c r="J8108" i="3"/>
  <c r="J8109" i="3"/>
  <c r="J8110" i="3"/>
  <c r="J8111" i="3"/>
  <c r="J8112" i="3"/>
  <c r="J8113" i="3"/>
  <c r="J8114" i="3"/>
  <c r="J8115" i="3"/>
  <c r="J8116" i="3"/>
  <c r="J8117" i="3"/>
  <c r="J8118" i="3"/>
  <c r="J8119" i="3"/>
  <c r="J8120" i="3"/>
  <c r="J8121" i="3"/>
  <c r="J8122" i="3"/>
  <c r="J8123" i="3"/>
  <c r="J8124" i="3"/>
  <c r="J8125" i="3"/>
  <c r="J8126" i="3"/>
  <c r="J8127" i="3"/>
  <c r="J8128" i="3"/>
  <c r="J8129" i="3"/>
  <c r="J8130" i="3"/>
  <c r="J8131" i="3"/>
  <c r="J8132" i="3"/>
  <c r="J8133" i="3"/>
  <c r="J8134" i="3"/>
  <c r="J8135" i="3"/>
  <c r="J8136" i="3"/>
  <c r="J8137" i="3"/>
  <c r="J8138" i="3"/>
  <c r="J8139" i="3"/>
  <c r="J8140" i="3"/>
  <c r="J8141" i="3"/>
  <c r="J8142" i="3"/>
  <c r="J8143" i="3"/>
  <c r="J8144" i="3"/>
  <c r="J8145" i="3"/>
  <c r="J8146" i="3"/>
  <c r="J8147" i="3"/>
  <c r="J8148" i="3"/>
  <c r="J8149" i="3"/>
  <c r="J8150" i="3"/>
  <c r="J8151" i="3"/>
  <c r="J8152" i="3"/>
  <c r="J8153" i="3"/>
  <c r="J8154" i="3"/>
  <c r="J8155" i="3"/>
  <c r="J8156" i="3"/>
  <c r="J8157" i="3"/>
  <c r="J8158" i="3"/>
  <c r="J8159" i="3"/>
  <c r="J8160" i="3"/>
  <c r="J8161" i="3"/>
  <c r="J8162" i="3"/>
  <c r="J8163" i="3"/>
  <c r="J8164" i="3"/>
  <c r="J8165" i="3"/>
  <c r="J8166" i="3"/>
  <c r="J8167" i="3"/>
  <c r="J8168" i="3"/>
  <c r="J8169" i="3"/>
  <c r="J8170" i="3"/>
  <c r="J8171" i="3"/>
  <c r="J8172" i="3"/>
  <c r="J8173" i="3"/>
  <c r="J8174" i="3"/>
  <c r="J8175" i="3"/>
  <c r="J8176" i="3"/>
  <c r="J8177" i="3"/>
  <c r="J8178" i="3"/>
  <c r="J8179" i="3"/>
  <c r="J8180" i="3"/>
  <c r="J8181" i="3"/>
  <c r="J8182" i="3"/>
  <c r="J8183" i="3"/>
  <c r="J8184" i="3"/>
  <c r="J8185" i="3"/>
  <c r="J8186" i="3"/>
  <c r="J8187" i="3"/>
  <c r="J8188" i="3"/>
  <c r="J8189" i="3"/>
  <c r="J8190" i="3"/>
  <c r="J8191" i="3"/>
  <c r="J8192" i="3"/>
  <c r="J8193" i="3"/>
  <c r="J8194" i="3"/>
  <c r="J8195" i="3"/>
  <c r="J8196" i="3"/>
  <c r="J8197" i="3"/>
  <c r="J8198" i="3"/>
  <c r="J8199" i="3"/>
  <c r="J8200" i="3"/>
  <c r="J8201" i="3"/>
  <c r="J8202" i="3"/>
  <c r="J8203" i="3"/>
  <c r="J8204" i="3"/>
  <c r="J8205" i="3"/>
  <c r="J8206" i="3"/>
  <c r="J8207" i="3"/>
  <c r="J8208" i="3"/>
  <c r="J8209" i="3"/>
  <c r="J8210" i="3"/>
  <c r="J8211" i="3"/>
  <c r="J8212" i="3"/>
  <c r="J8213" i="3"/>
  <c r="J8214" i="3"/>
  <c r="J8215" i="3"/>
  <c r="J8216" i="3"/>
  <c r="J8217" i="3"/>
  <c r="J8218" i="3"/>
  <c r="J8219" i="3"/>
  <c r="J8220" i="3"/>
  <c r="J8221" i="3"/>
  <c r="J8222" i="3"/>
  <c r="J8223" i="3"/>
  <c r="J8224" i="3"/>
  <c r="J8225" i="3"/>
  <c r="J8226" i="3"/>
  <c r="J8227" i="3"/>
  <c r="J8228" i="3"/>
  <c r="J8229" i="3"/>
  <c r="J8230" i="3"/>
  <c r="J8231" i="3"/>
  <c r="J8232" i="3"/>
  <c r="J8233" i="3"/>
  <c r="J8234" i="3"/>
  <c r="J8235" i="3"/>
  <c r="J8236" i="3"/>
  <c r="J8237" i="3"/>
  <c r="J8238" i="3"/>
  <c r="J8239" i="3"/>
  <c r="J8240" i="3"/>
  <c r="J8241" i="3"/>
  <c r="J8242" i="3"/>
  <c r="J8243" i="3"/>
  <c r="J8244" i="3"/>
  <c r="J8245" i="3"/>
  <c r="J8246" i="3"/>
  <c r="J8247" i="3"/>
  <c r="J8248" i="3"/>
  <c r="J8249" i="3"/>
  <c r="J8250" i="3"/>
  <c r="J8251" i="3"/>
  <c r="J8252" i="3"/>
  <c r="J8253" i="3"/>
  <c r="J8254" i="3"/>
  <c r="J8255" i="3"/>
  <c r="J8256" i="3"/>
  <c r="J8257" i="3"/>
  <c r="J8258" i="3"/>
  <c r="J8259" i="3"/>
  <c r="J8260" i="3"/>
  <c r="J8261" i="3"/>
  <c r="J8262" i="3"/>
  <c r="J8263" i="3"/>
  <c r="J8264" i="3"/>
  <c r="J8265" i="3"/>
  <c r="J8266" i="3"/>
  <c r="J8267" i="3"/>
  <c r="J8268" i="3"/>
  <c r="J8269" i="3"/>
  <c r="J8270" i="3"/>
  <c r="J8271" i="3"/>
  <c r="J8272" i="3"/>
  <c r="J8273" i="3"/>
  <c r="J8274" i="3"/>
  <c r="J8275" i="3"/>
  <c r="J8276" i="3"/>
  <c r="J8277" i="3"/>
  <c r="J8278" i="3"/>
  <c r="J8279" i="3"/>
  <c r="J8280" i="3"/>
  <c r="J8281" i="3"/>
  <c r="J8282" i="3"/>
  <c r="J8283" i="3"/>
  <c r="J8284" i="3"/>
  <c r="J8285" i="3"/>
  <c r="J8286" i="3"/>
  <c r="J8287" i="3"/>
  <c r="J8288" i="3"/>
  <c r="J8289" i="3"/>
  <c r="J8290" i="3"/>
  <c r="J8291" i="3"/>
  <c r="J8292" i="3"/>
  <c r="J8293" i="3"/>
  <c r="J8294" i="3"/>
  <c r="J8295" i="3"/>
  <c r="J8296" i="3"/>
  <c r="J8297" i="3"/>
  <c r="J8298" i="3"/>
  <c r="J8299" i="3"/>
  <c r="J8300" i="3"/>
  <c r="J8301" i="3"/>
  <c r="J8302" i="3"/>
  <c r="J8303" i="3"/>
  <c r="J8304" i="3"/>
  <c r="J8305" i="3"/>
  <c r="J8306" i="3"/>
  <c r="J8307" i="3"/>
  <c r="J8308" i="3"/>
  <c r="J8309" i="3"/>
  <c r="J8310" i="3"/>
  <c r="J8311" i="3"/>
  <c r="J8312" i="3"/>
  <c r="J8313" i="3"/>
  <c r="J8314" i="3"/>
  <c r="J8315" i="3"/>
  <c r="J8316" i="3"/>
  <c r="J8317" i="3"/>
  <c r="J8318" i="3"/>
  <c r="J8319" i="3"/>
  <c r="J8320" i="3"/>
  <c r="J8321" i="3"/>
  <c r="J8322" i="3"/>
  <c r="J8323" i="3"/>
  <c r="J8324" i="3"/>
  <c r="J8325" i="3"/>
  <c r="J8326" i="3"/>
  <c r="J8327" i="3"/>
  <c r="J8328" i="3"/>
  <c r="J8329" i="3"/>
  <c r="J8330" i="3"/>
  <c r="J8331" i="3"/>
  <c r="J8332" i="3"/>
  <c r="J8333" i="3"/>
  <c r="J8334" i="3"/>
  <c r="J8335" i="3"/>
  <c r="J8336" i="3"/>
  <c r="J8337" i="3"/>
  <c r="J8338" i="3"/>
  <c r="J8339" i="3"/>
  <c r="J8340" i="3"/>
  <c r="J8341" i="3"/>
  <c r="J8342" i="3"/>
  <c r="J8343" i="3"/>
  <c r="J8344" i="3"/>
  <c r="J8345" i="3"/>
  <c r="J8346" i="3"/>
  <c r="J8347" i="3"/>
  <c r="J8348" i="3"/>
  <c r="J8349" i="3"/>
  <c r="J8350" i="3"/>
  <c r="J8351" i="3"/>
  <c r="J8352" i="3"/>
  <c r="J8353" i="3"/>
  <c r="J8354" i="3"/>
  <c r="J8355" i="3"/>
  <c r="J8356" i="3"/>
  <c r="J8357" i="3"/>
  <c r="J8358" i="3"/>
  <c r="J8359" i="3"/>
  <c r="J8360" i="3"/>
  <c r="J8361" i="3"/>
  <c r="J8362" i="3"/>
  <c r="J8363" i="3"/>
  <c r="J8364" i="3"/>
  <c r="J8365" i="3"/>
  <c r="J8366" i="3"/>
  <c r="J8367" i="3"/>
  <c r="J8368" i="3"/>
  <c r="J8369" i="3"/>
  <c r="J8370" i="3"/>
  <c r="J8371" i="3"/>
  <c r="J8372" i="3"/>
  <c r="J8373" i="3"/>
  <c r="J8374" i="3"/>
  <c r="J8375" i="3"/>
  <c r="J8376" i="3"/>
  <c r="J8377" i="3"/>
  <c r="J8378" i="3"/>
  <c r="J8379" i="3"/>
  <c r="J8380" i="3"/>
  <c r="J8381" i="3"/>
  <c r="J8382" i="3"/>
  <c r="J8383" i="3"/>
  <c r="J8384" i="3"/>
  <c r="J8385" i="3"/>
  <c r="J8386" i="3"/>
  <c r="J8387" i="3"/>
  <c r="J8388" i="3"/>
  <c r="J8389" i="3"/>
  <c r="J8390" i="3"/>
  <c r="J8391" i="3"/>
  <c r="J8392" i="3"/>
  <c r="J8393" i="3"/>
  <c r="J8394" i="3"/>
  <c r="J8395" i="3"/>
  <c r="J8396" i="3"/>
  <c r="J8397" i="3"/>
  <c r="J8398" i="3"/>
  <c r="J8399" i="3"/>
  <c r="J8400" i="3"/>
  <c r="J8401" i="3"/>
  <c r="J8402" i="3"/>
  <c r="J8403" i="3"/>
  <c r="J8404" i="3"/>
  <c r="J8405" i="3"/>
  <c r="J8406" i="3"/>
  <c r="J8407" i="3"/>
  <c r="J8408" i="3"/>
  <c r="J8409" i="3"/>
  <c r="J8410" i="3"/>
  <c r="J8411" i="3"/>
  <c r="J8412" i="3"/>
  <c r="J8413" i="3"/>
  <c r="J8414" i="3"/>
  <c r="J8415" i="3"/>
  <c r="J8416" i="3"/>
  <c r="J8417" i="3"/>
  <c r="J8418" i="3"/>
  <c r="J8419" i="3"/>
  <c r="J8420" i="3"/>
  <c r="J8421" i="3"/>
  <c r="J8422" i="3"/>
  <c r="J8423" i="3"/>
  <c r="J8424" i="3"/>
  <c r="J8425" i="3"/>
  <c r="J8426" i="3"/>
  <c r="J8427" i="3"/>
  <c r="J8428" i="3"/>
  <c r="J8429" i="3"/>
  <c r="J8430" i="3"/>
  <c r="J8431" i="3"/>
  <c r="J8432" i="3"/>
  <c r="J8433" i="3"/>
  <c r="J8434" i="3"/>
  <c r="J8435" i="3"/>
  <c r="J8436" i="3"/>
  <c r="J8437" i="3"/>
  <c r="J8438" i="3"/>
  <c r="J8439" i="3"/>
  <c r="J8440" i="3"/>
  <c r="J8441" i="3"/>
  <c r="J8442" i="3"/>
  <c r="J8443" i="3"/>
  <c r="J8444" i="3"/>
  <c r="J8445" i="3"/>
  <c r="J8446" i="3"/>
  <c r="J8447" i="3"/>
  <c r="J8448" i="3"/>
  <c r="J8449" i="3"/>
  <c r="J8450" i="3"/>
  <c r="J8451" i="3"/>
  <c r="J8452" i="3"/>
  <c r="J8453" i="3"/>
  <c r="J8454" i="3"/>
  <c r="J8455" i="3"/>
  <c r="J8456" i="3"/>
  <c r="J8457" i="3"/>
  <c r="J8458" i="3"/>
  <c r="J8459" i="3"/>
  <c r="J8460" i="3"/>
  <c r="J8461" i="3"/>
  <c r="J8462" i="3"/>
  <c r="J8463" i="3"/>
  <c r="J8464" i="3"/>
  <c r="J8465" i="3"/>
  <c r="J8466" i="3"/>
  <c r="J8467" i="3"/>
  <c r="J8468" i="3"/>
  <c r="J8469" i="3"/>
  <c r="J8470" i="3"/>
  <c r="J8471" i="3"/>
  <c r="J8472" i="3"/>
  <c r="J8473" i="3"/>
  <c r="J8474" i="3"/>
  <c r="J8475" i="3"/>
  <c r="J8476" i="3"/>
  <c r="J8477" i="3"/>
  <c r="J8478" i="3"/>
  <c r="J8479" i="3"/>
  <c r="J8480" i="3"/>
  <c r="J8481" i="3"/>
  <c r="J8482" i="3"/>
  <c r="J8483" i="3"/>
  <c r="J8484" i="3"/>
  <c r="J8485" i="3"/>
  <c r="J8486" i="3"/>
  <c r="J8487" i="3"/>
  <c r="J8488" i="3"/>
  <c r="J8489" i="3"/>
  <c r="J8490" i="3"/>
  <c r="J8491" i="3"/>
  <c r="J8492" i="3"/>
  <c r="J8493" i="3"/>
  <c r="J8494" i="3"/>
  <c r="J8495" i="3"/>
  <c r="J8496" i="3"/>
  <c r="J8497" i="3"/>
  <c r="J8498" i="3"/>
  <c r="J8499" i="3"/>
  <c r="J8500" i="3"/>
  <c r="J8501" i="3"/>
  <c r="J8502" i="3"/>
  <c r="J8503" i="3"/>
  <c r="J8504" i="3"/>
  <c r="J8505" i="3"/>
  <c r="J8506" i="3"/>
  <c r="J8507" i="3"/>
  <c r="J8508" i="3"/>
  <c r="J8509" i="3"/>
  <c r="J8510" i="3"/>
  <c r="J8511" i="3"/>
  <c r="J8512" i="3"/>
  <c r="J8513" i="3"/>
  <c r="J8514" i="3"/>
  <c r="J8515" i="3"/>
  <c r="J8516" i="3"/>
  <c r="J8517" i="3"/>
  <c r="J8518" i="3"/>
  <c r="J8519" i="3"/>
  <c r="J8520" i="3"/>
  <c r="J8521" i="3"/>
  <c r="J8522" i="3"/>
  <c r="J8523" i="3"/>
  <c r="J8524" i="3"/>
  <c r="J8525" i="3"/>
  <c r="J8526" i="3"/>
  <c r="J8527" i="3"/>
  <c r="J8528" i="3"/>
  <c r="J8529" i="3"/>
  <c r="J8530" i="3"/>
  <c r="J8531" i="3"/>
  <c r="J8532" i="3"/>
  <c r="J8533" i="3"/>
  <c r="J8534" i="3"/>
  <c r="J8535" i="3"/>
  <c r="J8536" i="3"/>
  <c r="J8537" i="3"/>
  <c r="J8538" i="3"/>
  <c r="J8539" i="3"/>
  <c r="J8540" i="3"/>
  <c r="J8541" i="3"/>
  <c r="J8542" i="3"/>
  <c r="J8543" i="3"/>
  <c r="J8544" i="3"/>
  <c r="J8545" i="3"/>
  <c r="J8546" i="3"/>
  <c r="J8547" i="3"/>
  <c r="J8548" i="3"/>
  <c r="J8549" i="3"/>
  <c r="J8550" i="3"/>
  <c r="J8551" i="3"/>
  <c r="J8552" i="3"/>
  <c r="J8553" i="3"/>
  <c r="J8554" i="3"/>
  <c r="J8555" i="3"/>
  <c r="J8556" i="3"/>
  <c r="J8557" i="3"/>
  <c r="J8558" i="3"/>
  <c r="J8559" i="3"/>
  <c r="J8560" i="3"/>
  <c r="J8561" i="3"/>
  <c r="J8562" i="3"/>
  <c r="J8563" i="3"/>
  <c r="J8564" i="3"/>
  <c r="J8565" i="3"/>
  <c r="J8566" i="3"/>
  <c r="J8567" i="3"/>
  <c r="J8568" i="3"/>
  <c r="J8569" i="3"/>
  <c r="J8570" i="3"/>
  <c r="J8571" i="3"/>
  <c r="J8572" i="3"/>
  <c r="J8573" i="3"/>
  <c r="J8574" i="3"/>
  <c r="J8575" i="3"/>
  <c r="J8576" i="3"/>
  <c r="J8577" i="3"/>
  <c r="J8578" i="3"/>
  <c r="J8579" i="3"/>
  <c r="J8580" i="3"/>
  <c r="J8581" i="3"/>
  <c r="J8582" i="3"/>
  <c r="J8583" i="3"/>
  <c r="J8584" i="3"/>
  <c r="J8585" i="3"/>
  <c r="J8586" i="3"/>
  <c r="J8587" i="3"/>
  <c r="J8588" i="3"/>
  <c r="J8589" i="3"/>
  <c r="J8590" i="3"/>
  <c r="J8591" i="3"/>
  <c r="J8592" i="3"/>
  <c r="J8593" i="3"/>
  <c r="J8594" i="3"/>
  <c r="J8595" i="3"/>
  <c r="J8596" i="3"/>
  <c r="J8597" i="3"/>
  <c r="J8598" i="3"/>
  <c r="J8599" i="3"/>
  <c r="J8600" i="3"/>
  <c r="J8601" i="3"/>
  <c r="J8602" i="3"/>
  <c r="J8603" i="3"/>
  <c r="J8604" i="3"/>
  <c r="J8605" i="3"/>
  <c r="J8606" i="3"/>
  <c r="J8607" i="3"/>
  <c r="J8608" i="3"/>
  <c r="J8609" i="3"/>
  <c r="J8610" i="3"/>
  <c r="J8611" i="3"/>
  <c r="J8612" i="3"/>
  <c r="J8613" i="3"/>
  <c r="J8614" i="3"/>
  <c r="J8615" i="3"/>
  <c r="J8616" i="3"/>
  <c r="J8617" i="3"/>
  <c r="J8618" i="3"/>
  <c r="J8619" i="3"/>
  <c r="J8620" i="3"/>
  <c r="J8621" i="3"/>
  <c r="J8622" i="3"/>
  <c r="J8623" i="3"/>
  <c r="J8624" i="3"/>
  <c r="J8625" i="3"/>
  <c r="J8626" i="3"/>
  <c r="J8627" i="3"/>
  <c r="J8628" i="3"/>
  <c r="J8629" i="3"/>
  <c r="J8630" i="3"/>
  <c r="J8631" i="3"/>
  <c r="J8632" i="3"/>
  <c r="J8633" i="3"/>
  <c r="J8634" i="3"/>
  <c r="J8635" i="3"/>
  <c r="J8636" i="3"/>
  <c r="J8637" i="3"/>
  <c r="J8638" i="3"/>
  <c r="J8639" i="3"/>
  <c r="J8640" i="3"/>
  <c r="J8641" i="3"/>
  <c r="J8642" i="3"/>
  <c r="J8643" i="3"/>
  <c r="J8644" i="3"/>
  <c r="J8645" i="3"/>
  <c r="J8646" i="3"/>
  <c r="J8647" i="3"/>
  <c r="J8648" i="3"/>
  <c r="J8649" i="3"/>
  <c r="J8650" i="3"/>
  <c r="J8651" i="3"/>
  <c r="J8652" i="3"/>
  <c r="J8653" i="3"/>
  <c r="J8654" i="3"/>
  <c r="J8655" i="3"/>
  <c r="J8656" i="3"/>
  <c r="J8657" i="3"/>
  <c r="J8658" i="3"/>
  <c r="J8659" i="3"/>
  <c r="J8660" i="3"/>
  <c r="J8661" i="3"/>
  <c r="J8662" i="3"/>
  <c r="J8663" i="3"/>
  <c r="J8664" i="3"/>
  <c r="J8665" i="3"/>
  <c r="J8666" i="3"/>
  <c r="J8667" i="3"/>
  <c r="J8668" i="3"/>
  <c r="J8669" i="3"/>
  <c r="J8670" i="3"/>
  <c r="J8671" i="3"/>
  <c r="J8672" i="3"/>
  <c r="J8673" i="3"/>
  <c r="J8674" i="3"/>
  <c r="J8675" i="3"/>
  <c r="J8676" i="3"/>
  <c r="J8677" i="3"/>
  <c r="J8678" i="3"/>
  <c r="J8679" i="3"/>
  <c r="J8680" i="3"/>
  <c r="J8681" i="3"/>
  <c r="J8682" i="3"/>
  <c r="J8683" i="3"/>
  <c r="J8684" i="3"/>
  <c r="J8685" i="3"/>
  <c r="J8686" i="3"/>
  <c r="J8687" i="3"/>
  <c r="J8688" i="3"/>
  <c r="J8689" i="3"/>
  <c r="J8690" i="3"/>
  <c r="J8691" i="3"/>
  <c r="J8692" i="3"/>
  <c r="J8693" i="3"/>
  <c r="J8694" i="3"/>
  <c r="J8695" i="3"/>
  <c r="J8696" i="3"/>
  <c r="J8697" i="3"/>
  <c r="J8698" i="3"/>
  <c r="J8699" i="3"/>
  <c r="J8700" i="3"/>
  <c r="J8701" i="3"/>
  <c r="J8702" i="3"/>
  <c r="J8703" i="3"/>
  <c r="J8704" i="3"/>
  <c r="J8705" i="3"/>
  <c r="J8706" i="3"/>
  <c r="J8707" i="3"/>
  <c r="J8708" i="3"/>
  <c r="J8709" i="3"/>
  <c r="J8710" i="3"/>
  <c r="J8711" i="3"/>
  <c r="J8712" i="3"/>
  <c r="J8713" i="3"/>
  <c r="J8714" i="3"/>
  <c r="J8715" i="3"/>
  <c r="J8716" i="3"/>
  <c r="J8717" i="3"/>
  <c r="J8718" i="3"/>
  <c r="J8719" i="3"/>
  <c r="J8720" i="3"/>
  <c r="J8721" i="3"/>
  <c r="J8722" i="3"/>
  <c r="J8723" i="3"/>
  <c r="J8724" i="3"/>
  <c r="J8725" i="3"/>
  <c r="J8726" i="3"/>
  <c r="J8727" i="3"/>
  <c r="J8728" i="3"/>
  <c r="J8729" i="3"/>
  <c r="J8730" i="3"/>
  <c r="J8731" i="3"/>
  <c r="J8732" i="3"/>
  <c r="J8733" i="3"/>
  <c r="J8734" i="3"/>
  <c r="J8735" i="3"/>
  <c r="J8736" i="3"/>
  <c r="J8737" i="3"/>
  <c r="J8738" i="3"/>
  <c r="J8739" i="3"/>
  <c r="J8740" i="3"/>
  <c r="J8741" i="3"/>
  <c r="J8742" i="3"/>
  <c r="J8743" i="3"/>
  <c r="J8744" i="3"/>
  <c r="J8745" i="3"/>
  <c r="J8746" i="3"/>
  <c r="J8747" i="3"/>
  <c r="J8748" i="3"/>
  <c r="J8749" i="3"/>
  <c r="J8750" i="3"/>
  <c r="J8751" i="3"/>
  <c r="J8752" i="3"/>
  <c r="J8753" i="3"/>
  <c r="J8754" i="3"/>
  <c r="J8755" i="3"/>
  <c r="J8756" i="3"/>
  <c r="J8757" i="3"/>
  <c r="J8758" i="3"/>
  <c r="J8759" i="3"/>
  <c r="J8760" i="3"/>
  <c r="J8761" i="3"/>
  <c r="J8762" i="3"/>
  <c r="J8763" i="3"/>
  <c r="J8764" i="3"/>
  <c r="J8765" i="3"/>
  <c r="J8766" i="3"/>
  <c r="J8767" i="3"/>
  <c r="J8768" i="3"/>
  <c r="J8769" i="3"/>
  <c r="J8770" i="3"/>
  <c r="J8771" i="3"/>
  <c r="J8772" i="3"/>
  <c r="J8773" i="3"/>
  <c r="J8774" i="3"/>
  <c r="J8775" i="3"/>
  <c r="J8776" i="3"/>
  <c r="J8777" i="3"/>
  <c r="J8778" i="3"/>
  <c r="J8779" i="3"/>
  <c r="J8780" i="3"/>
  <c r="J8781" i="3"/>
  <c r="J8782" i="3"/>
  <c r="J8783" i="3"/>
  <c r="J8784" i="3"/>
  <c r="J8785" i="3"/>
  <c r="J8786" i="3"/>
  <c r="J8787" i="3"/>
  <c r="J8788" i="3"/>
  <c r="J8789" i="3"/>
  <c r="J8790" i="3"/>
  <c r="J8791" i="3"/>
  <c r="J8792" i="3"/>
  <c r="J8793" i="3"/>
  <c r="J8794" i="3"/>
  <c r="J8795" i="3"/>
  <c r="J8796" i="3"/>
  <c r="J8797" i="3"/>
  <c r="J8798" i="3"/>
  <c r="J8799" i="3"/>
  <c r="J8800" i="3"/>
  <c r="J8801" i="3"/>
  <c r="J8802" i="3"/>
  <c r="J8803" i="3"/>
  <c r="J8804" i="3"/>
  <c r="J8805" i="3"/>
  <c r="J8806" i="3"/>
  <c r="J8807" i="3"/>
  <c r="J8808" i="3"/>
  <c r="J8809" i="3"/>
  <c r="J8810" i="3"/>
  <c r="J8811" i="3"/>
  <c r="J8812" i="3"/>
  <c r="J8813" i="3"/>
  <c r="J8814" i="3"/>
  <c r="J8815" i="3"/>
  <c r="J8816" i="3"/>
  <c r="J8817" i="3"/>
  <c r="J8818" i="3"/>
  <c r="J8819" i="3"/>
  <c r="J8820" i="3"/>
  <c r="J8821" i="3"/>
  <c r="J8822" i="3"/>
  <c r="J8823" i="3"/>
  <c r="J8824" i="3"/>
  <c r="J8825" i="3"/>
  <c r="J8826" i="3"/>
  <c r="J8827" i="3"/>
  <c r="J8828" i="3"/>
  <c r="J8829" i="3"/>
  <c r="J8830" i="3"/>
  <c r="J8831" i="3"/>
  <c r="J8832" i="3"/>
  <c r="J8833" i="3"/>
  <c r="J8834" i="3"/>
  <c r="J8835" i="3"/>
  <c r="J8836" i="3"/>
  <c r="J8837" i="3"/>
  <c r="J8838" i="3"/>
  <c r="J8839" i="3"/>
  <c r="J8840" i="3"/>
  <c r="J8841" i="3"/>
  <c r="J8842" i="3"/>
  <c r="J8843" i="3"/>
  <c r="J8844" i="3"/>
  <c r="J8845" i="3"/>
  <c r="J8846" i="3"/>
  <c r="J8847" i="3"/>
  <c r="J8848" i="3"/>
  <c r="J8849" i="3"/>
  <c r="J8850" i="3"/>
  <c r="J8851" i="3"/>
  <c r="J8852" i="3"/>
  <c r="J8853" i="3"/>
  <c r="J8854" i="3"/>
  <c r="J8855" i="3"/>
  <c r="J8856" i="3"/>
  <c r="J8857" i="3"/>
  <c r="J8858" i="3"/>
  <c r="J8859" i="3"/>
  <c r="J8860" i="3"/>
  <c r="J8861" i="3"/>
  <c r="J8862" i="3"/>
  <c r="J8863" i="3"/>
  <c r="J8864" i="3"/>
  <c r="J8865" i="3"/>
  <c r="J8866" i="3"/>
  <c r="J8867" i="3"/>
  <c r="J8868" i="3"/>
  <c r="J8869" i="3"/>
  <c r="J8870" i="3"/>
  <c r="J8871" i="3"/>
  <c r="J8872" i="3"/>
  <c r="J8873" i="3"/>
  <c r="J8874" i="3"/>
  <c r="J8875" i="3"/>
  <c r="J8876" i="3"/>
  <c r="J8877" i="3"/>
  <c r="J8878" i="3"/>
  <c r="J8879" i="3"/>
  <c r="J8880" i="3"/>
  <c r="J8881" i="3"/>
  <c r="J8882" i="3"/>
  <c r="J8883" i="3"/>
  <c r="J8884" i="3"/>
  <c r="J8885" i="3"/>
  <c r="J8886" i="3"/>
  <c r="J8887" i="3"/>
  <c r="J8888" i="3"/>
  <c r="J8889" i="3"/>
  <c r="J8890" i="3"/>
  <c r="J8891" i="3"/>
  <c r="J8892" i="3"/>
  <c r="J8893" i="3"/>
  <c r="J8894" i="3"/>
  <c r="J8895" i="3"/>
  <c r="J8896" i="3"/>
  <c r="J8897" i="3"/>
  <c r="J8898" i="3"/>
  <c r="J8899" i="3"/>
  <c r="J8900" i="3"/>
  <c r="J8901" i="3"/>
  <c r="J8902" i="3"/>
  <c r="J8903" i="3"/>
  <c r="J8904" i="3"/>
  <c r="J8905" i="3"/>
  <c r="J8906" i="3"/>
  <c r="J8907" i="3"/>
  <c r="J6" i="3"/>
  <c r="M6" i="3"/>
  <c r="L6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K7" i="2"/>
  <c r="B18" i="5"/>
  <c r="B25" i="6" s="1"/>
  <c r="B19" i="5"/>
  <c r="B26" i="6" s="1"/>
  <c r="B20" i="5"/>
  <c r="B27" i="6" s="1"/>
  <c r="B21" i="5"/>
  <c r="B28" i="6" s="1"/>
  <c r="B22" i="5"/>
  <c r="B29" i="6" s="1"/>
  <c r="B23" i="5"/>
  <c r="B30" i="6" s="1"/>
  <c r="B17" i="5"/>
  <c r="B12" i="5"/>
  <c r="B17" i="6" s="1"/>
  <c r="B13" i="5"/>
  <c r="B18" i="6" s="1"/>
  <c r="B14" i="5"/>
  <c r="B19" i="6" s="1"/>
  <c r="B15" i="5"/>
  <c r="B20" i="6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H24" i="7"/>
  <c r="F24" i="7"/>
  <c r="G24" i="7" s="1"/>
  <c r="H23" i="7"/>
  <c r="F23" i="7"/>
  <c r="G23" i="7" s="1"/>
  <c r="H22" i="7"/>
  <c r="F22" i="7"/>
  <c r="G22" i="7" s="1"/>
  <c r="F21" i="7"/>
  <c r="G21" i="7" s="1"/>
  <c r="F20" i="7"/>
  <c r="G20" i="7" s="1"/>
  <c r="F19" i="7"/>
  <c r="G19" i="7" s="1"/>
  <c r="E14" i="7"/>
  <c r="M7" i="7"/>
  <c r="D14" i="7"/>
  <c r="E13" i="7"/>
  <c r="E12" i="7"/>
  <c r="R11" i="7"/>
  <c r="G10" i="7"/>
  <c r="D8" i="7"/>
  <c r="X7" i="7"/>
  <c r="X8" i="7"/>
  <c r="X10" i="7"/>
  <c r="D7" i="7"/>
  <c r="U4" i="7"/>
  <c r="M6" i="7"/>
  <c r="D6" i="7"/>
  <c r="T4" i="7"/>
  <c r="M5" i="7"/>
  <c r="D5" i="7"/>
  <c r="S4" i="7"/>
  <c r="V4" i="7"/>
  <c r="M3" i="7"/>
  <c r="M2" i="7"/>
  <c r="K2" i="7"/>
  <c r="R4" i="7"/>
  <c r="H2" i="5"/>
  <c r="K72" i="2"/>
  <c r="E3" i="4"/>
  <c r="D3" i="4" s="1"/>
  <c r="Q680" i="3"/>
  <c r="Q679" i="3"/>
  <c r="Q678" i="3"/>
  <c r="Q677" i="3"/>
  <c r="Q676" i="3"/>
  <c r="Q675" i="3"/>
  <c r="Q674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9" i="3"/>
  <c r="Q658" i="3"/>
  <c r="Q657" i="3"/>
  <c r="Q656" i="3"/>
  <c r="Q655" i="3"/>
  <c r="Q654" i="3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8" i="3"/>
  <c r="Q287" i="3"/>
  <c r="Q286" i="3"/>
  <c r="Q285" i="3"/>
  <c r="Q284" i="3"/>
  <c r="Q283" i="3"/>
  <c r="Q282" i="3"/>
  <c r="Q280" i="3"/>
  <c r="Q279" i="3"/>
  <c r="Q278" i="3"/>
  <c r="Q277" i="3"/>
  <c r="Q276" i="3"/>
  <c r="Q275" i="3"/>
  <c r="Q274" i="3"/>
  <c r="Q272" i="3"/>
  <c r="Q271" i="3"/>
  <c r="Q270" i="3"/>
  <c r="Q269" i="3"/>
  <c r="Q268" i="3"/>
  <c r="Q267" i="3"/>
  <c r="Q266" i="3"/>
  <c r="Q264" i="3"/>
  <c r="Q263" i="3"/>
  <c r="Q262" i="3"/>
  <c r="Q261" i="3"/>
  <c r="Q260" i="3"/>
  <c r="Q259" i="3"/>
  <c r="Q258" i="3"/>
  <c r="Q256" i="3"/>
  <c r="Q255" i="3"/>
  <c r="Q254" i="3"/>
  <c r="Q253" i="3"/>
  <c r="Q252" i="3"/>
  <c r="Q250" i="3"/>
  <c r="Q248" i="3"/>
  <c r="Q247" i="3"/>
  <c r="Q246" i="3"/>
  <c r="Q245" i="3"/>
  <c r="Q243" i="3"/>
  <c r="Q242" i="3"/>
  <c r="Q241" i="3"/>
  <c r="Q240" i="3"/>
  <c r="Q239" i="3"/>
  <c r="Q238" i="3"/>
  <c r="Q237" i="3"/>
  <c r="Q235" i="3"/>
  <c r="Q234" i="3"/>
  <c r="Q233" i="3"/>
  <c r="Q232" i="3"/>
  <c r="Q231" i="3"/>
  <c r="Q230" i="3"/>
  <c r="Q229" i="3"/>
  <c r="Q227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7" i="3"/>
  <c r="Q186" i="3"/>
  <c r="Q185" i="3"/>
  <c r="Q184" i="3"/>
  <c r="Q183" i="3"/>
  <c r="Q182" i="3"/>
  <c r="Q181" i="3"/>
  <c r="Q179" i="3"/>
  <c r="Q178" i="3"/>
  <c r="Q177" i="3"/>
  <c r="Q176" i="3"/>
  <c r="Q175" i="3"/>
  <c r="Q174" i="3"/>
  <c r="Q173" i="3"/>
  <c r="Q171" i="3"/>
  <c r="Q170" i="3"/>
  <c r="Q169" i="3"/>
  <c r="Q168" i="3"/>
  <c r="Q167" i="3"/>
  <c r="Q166" i="3"/>
  <c r="Q165" i="3"/>
  <c r="Q163" i="3"/>
  <c r="Q162" i="3"/>
  <c r="Q161" i="3"/>
  <c r="Q160" i="3"/>
  <c r="Q159" i="3"/>
  <c r="Q158" i="3"/>
  <c r="Q157" i="3"/>
  <c r="Q155" i="3"/>
  <c r="Q154" i="3"/>
  <c r="Q153" i="3"/>
  <c r="Q152" i="3"/>
  <c r="Q151" i="3"/>
  <c r="Q150" i="3"/>
  <c r="Q149" i="3"/>
  <c r="Q147" i="3"/>
  <c r="Q146" i="3"/>
  <c r="Q145" i="3"/>
  <c r="Q144" i="3"/>
  <c r="Q143" i="3"/>
  <c r="Q142" i="3"/>
  <c r="Q141" i="3"/>
  <c r="Q139" i="3"/>
  <c r="Q138" i="3"/>
  <c r="Q137" i="3"/>
  <c r="Q136" i="3"/>
  <c r="Q135" i="3"/>
  <c r="Q134" i="3"/>
  <c r="Q133" i="3"/>
  <c r="Q131" i="3"/>
  <c r="Q130" i="3"/>
  <c r="Q129" i="3"/>
  <c r="Q128" i="3"/>
  <c r="Q127" i="3"/>
  <c r="Q126" i="3"/>
  <c r="Q125" i="3"/>
  <c r="Q122" i="3"/>
  <c r="Q121" i="3"/>
  <c r="Q120" i="3"/>
  <c r="Q119" i="3"/>
  <c r="Q118" i="3"/>
  <c r="Q117" i="3"/>
  <c r="Q116" i="3"/>
  <c r="Q114" i="3"/>
  <c r="Q112" i="3"/>
  <c r="Q111" i="3"/>
  <c r="Q110" i="3"/>
  <c r="Q109" i="3"/>
  <c r="Q106" i="3"/>
  <c r="Q105" i="3"/>
  <c r="Q104" i="3"/>
  <c r="Q103" i="3"/>
  <c r="Q102" i="3"/>
  <c r="Q101" i="3"/>
  <c r="Q98" i="3"/>
  <c r="Q93" i="3"/>
  <c r="Q90" i="3"/>
  <c r="Q85" i="3"/>
  <c r="Q82" i="3"/>
  <c r="Q77" i="3"/>
  <c r="Q74" i="3"/>
  <c r="Q69" i="3"/>
  <c r="Q66" i="3"/>
  <c r="Q58" i="3"/>
  <c r="Q40" i="3"/>
  <c r="S4" i="3"/>
  <c r="K4" i="3"/>
  <c r="K119" i="2"/>
  <c r="S119" i="2" s="1"/>
  <c r="T119" i="2" s="1"/>
  <c r="K116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4" i="2"/>
  <c r="K83" i="2"/>
  <c r="K82" i="2"/>
  <c r="K81" i="2"/>
  <c r="K80" i="2"/>
  <c r="K79" i="2"/>
  <c r="K78" i="2"/>
  <c r="K77" i="2"/>
  <c r="K76" i="2"/>
  <c r="K75" i="2"/>
  <c r="K74" i="2"/>
  <c r="K73" i="2"/>
  <c r="K71" i="2"/>
  <c r="K70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3" i="2"/>
  <c r="K42" i="2"/>
  <c r="K41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H4" i="2"/>
  <c r="F4" i="2"/>
  <c r="H3" i="2"/>
  <c r="F16" i="10"/>
  <c r="H19" i="7"/>
  <c r="H27" i="7"/>
  <c r="E3" i="7" s="1"/>
  <c r="E8" i="7" s="1"/>
  <c r="H20" i="7"/>
  <c r="H21" i="7"/>
  <c r="H25" i="7"/>
  <c r="H26" i="7"/>
  <c r="H28" i="7"/>
  <c r="H29" i="7"/>
  <c r="H30" i="7"/>
  <c r="T11" i="7"/>
  <c r="U11" i="7"/>
  <c r="S11" i="7"/>
  <c r="V11" i="7"/>
  <c r="M8" i="7"/>
  <c r="Q5" i="7"/>
  <c r="B11" i="5"/>
  <c r="B16" i="6" s="1"/>
  <c r="I7" i="10"/>
  <c r="M10" i="10" s="1"/>
  <c r="Q251" i="3" l="1"/>
  <c r="H29" i="5"/>
  <c r="H36" i="6" s="1"/>
  <c r="J21" i="1"/>
  <c r="I21" i="1"/>
  <c r="K21" i="1" s="1"/>
  <c r="J18" i="1"/>
  <c r="O19" i="1"/>
  <c r="O20" i="1"/>
  <c r="M4" i="6"/>
  <c r="M7" i="6" s="1"/>
  <c r="M6" i="6" s="1"/>
  <c r="Q188" i="3"/>
  <c r="Q180" i="3"/>
  <c r="Q172" i="3"/>
  <c r="Q164" i="3"/>
  <c r="Q156" i="3"/>
  <c r="Q148" i="3"/>
  <c r="Q140" i="3"/>
  <c r="Q132" i="3"/>
  <c r="S16" i="2"/>
  <c r="T16" i="2" s="1"/>
  <c r="N52" i="2"/>
  <c r="S52" i="2"/>
  <c r="T52" i="2" s="1"/>
  <c r="S68" i="2"/>
  <c r="T68" i="2" s="1"/>
  <c r="S104" i="2"/>
  <c r="T104" i="2" s="1"/>
  <c r="S9" i="2"/>
  <c r="T9" i="2" s="1"/>
  <c r="S17" i="2"/>
  <c r="T17" i="2" s="1"/>
  <c r="S25" i="2"/>
  <c r="T25" i="2" s="1"/>
  <c r="S33" i="2"/>
  <c r="T33" i="2" s="1"/>
  <c r="S45" i="2"/>
  <c r="T45" i="2" s="1"/>
  <c r="S53" i="2"/>
  <c r="T53" i="2" s="1"/>
  <c r="S61" i="2"/>
  <c r="T61" i="2" s="1"/>
  <c r="N70" i="2"/>
  <c r="S70" i="2"/>
  <c r="T70" i="2" s="1"/>
  <c r="S79" i="2"/>
  <c r="T79" i="2" s="1"/>
  <c r="S89" i="2"/>
  <c r="T89" i="2" s="1"/>
  <c r="S97" i="2"/>
  <c r="T97" i="2" s="1"/>
  <c r="S105" i="2"/>
  <c r="T105" i="2" s="1"/>
  <c r="S113" i="2"/>
  <c r="T113" i="2" s="1"/>
  <c r="N72" i="2"/>
  <c r="S72" i="2"/>
  <c r="T72" i="2" s="1"/>
  <c r="N129" i="2"/>
  <c r="S129" i="2"/>
  <c r="T129" i="2" s="1"/>
  <c r="N142" i="2"/>
  <c r="S142" i="2"/>
  <c r="T142" i="2" s="1"/>
  <c r="S145" i="2"/>
  <c r="T145" i="2" s="1"/>
  <c r="S151" i="2"/>
  <c r="T151" i="2" s="1"/>
  <c r="S24" i="2"/>
  <c r="T24" i="2" s="1"/>
  <c r="S96" i="2"/>
  <c r="T96" i="2" s="1"/>
  <c r="N10" i="2"/>
  <c r="S10" i="2"/>
  <c r="T10" i="2" s="1"/>
  <c r="N18" i="2"/>
  <c r="S18" i="2"/>
  <c r="T18" i="2" s="1"/>
  <c r="S26" i="2"/>
  <c r="T26" i="2" s="1"/>
  <c r="N34" i="2"/>
  <c r="S34" i="2"/>
  <c r="T34" i="2" s="1"/>
  <c r="S46" i="2"/>
  <c r="T46" i="2" s="1"/>
  <c r="S54" i="2"/>
  <c r="T54" i="2" s="1"/>
  <c r="N62" i="2"/>
  <c r="S62" i="2"/>
  <c r="T62" i="2" s="1"/>
  <c r="S71" i="2"/>
  <c r="T71" i="2" s="1"/>
  <c r="S80" i="2"/>
  <c r="T80" i="2" s="1"/>
  <c r="S90" i="2"/>
  <c r="T90" i="2" s="1"/>
  <c r="S98" i="2"/>
  <c r="T98" i="2" s="1"/>
  <c r="N106" i="2"/>
  <c r="S106" i="2"/>
  <c r="T106" i="2" s="1"/>
  <c r="N114" i="2"/>
  <c r="S114" i="2"/>
  <c r="T114" i="2" s="1"/>
  <c r="N69" i="2"/>
  <c r="S69" i="2"/>
  <c r="T69" i="2" s="1"/>
  <c r="S137" i="2"/>
  <c r="T137" i="2" s="1"/>
  <c r="N143" i="2"/>
  <c r="S143" i="2"/>
  <c r="T143" i="2" s="1"/>
  <c r="N141" i="2"/>
  <c r="S141" i="2"/>
  <c r="T141" i="2" s="1"/>
  <c r="S159" i="2"/>
  <c r="T159" i="2" s="1"/>
  <c r="S150" i="2"/>
  <c r="T150" i="2" s="1"/>
  <c r="S166" i="2"/>
  <c r="T166" i="2" s="1"/>
  <c r="S169" i="2"/>
  <c r="T169" i="2" s="1"/>
  <c r="S146" i="2"/>
  <c r="T146" i="2" s="1"/>
  <c r="N180" i="2"/>
  <c r="S180" i="2"/>
  <c r="T180" i="2" s="1"/>
  <c r="N185" i="2"/>
  <c r="S185" i="2"/>
  <c r="T185" i="2" s="1"/>
  <c r="N187" i="2"/>
  <c r="S187" i="2"/>
  <c r="T187" i="2" s="1"/>
  <c r="N189" i="2"/>
  <c r="S189" i="2"/>
  <c r="T189" i="2" s="1"/>
  <c r="N191" i="2"/>
  <c r="S191" i="2"/>
  <c r="T191" i="2" s="1"/>
  <c r="N193" i="2"/>
  <c r="S193" i="2"/>
  <c r="T193" i="2" s="1"/>
  <c r="N195" i="2"/>
  <c r="S195" i="2"/>
  <c r="T195" i="2" s="1"/>
  <c r="N197" i="2"/>
  <c r="S197" i="2"/>
  <c r="T197" i="2" s="1"/>
  <c r="S32" i="2"/>
  <c r="T32" i="2" s="1"/>
  <c r="S88" i="2"/>
  <c r="T88" i="2" s="1"/>
  <c r="N11" i="2"/>
  <c r="S11" i="2"/>
  <c r="T11" i="2" s="1"/>
  <c r="S19" i="2"/>
  <c r="T19" i="2" s="1"/>
  <c r="N27" i="2"/>
  <c r="S27" i="2"/>
  <c r="T27" i="2" s="1"/>
  <c r="N35" i="2"/>
  <c r="S35" i="2"/>
  <c r="T35" i="2" s="1"/>
  <c r="S47" i="2"/>
  <c r="T47" i="2" s="1"/>
  <c r="S55" i="2"/>
  <c r="T55" i="2" s="1"/>
  <c r="S63" i="2"/>
  <c r="T63" i="2" s="1"/>
  <c r="S73" i="2"/>
  <c r="T73" i="2" s="1"/>
  <c r="S81" i="2"/>
  <c r="T81" i="2" s="1"/>
  <c r="S91" i="2"/>
  <c r="T91" i="2" s="1"/>
  <c r="S99" i="2"/>
  <c r="T99" i="2" s="1"/>
  <c r="N107" i="2"/>
  <c r="S107" i="2"/>
  <c r="T107" i="2" s="1"/>
  <c r="N116" i="2"/>
  <c r="S116" i="2"/>
  <c r="T116" i="2" s="1"/>
  <c r="S44" i="2"/>
  <c r="T44" i="2" s="1"/>
  <c r="N144" i="2"/>
  <c r="S144" i="2"/>
  <c r="T144" i="2" s="1"/>
  <c r="N158" i="2"/>
  <c r="S158" i="2"/>
  <c r="T158" i="2" s="1"/>
  <c r="N149" i="2"/>
  <c r="S149" i="2"/>
  <c r="T149" i="2" s="1"/>
  <c r="N12" i="2"/>
  <c r="S12" i="2"/>
  <c r="T12" i="2" s="1"/>
  <c r="N20" i="2"/>
  <c r="S20" i="2"/>
  <c r="T20" i="2" s="1"/>
  <c r="N28" i="2"/>
  <c r="S28" i="2"/>
  <c r="T28" i="2" s="1"/>
  <c r="N36" i="2"/>
  <c r="S36" i="2"/>
  <c r="T36" i="2" s="1"/>
  <c r="S48" i="2"/>
  <c r="T48" i="2" s="1"/>
  <c r="S56" i="2"/>
  <c r="T56" i="2" s="1"/>
  <c r="S64" i="2"/>
  <c r="T64" i="2" s="1"/>
  <c r="S74" i="2"/>
  <c r="T74" i="2" s="1"/>
  <c r="S82" i="2"/>
  <c r="T82" i="2" s="1"/>
  <c r="S92" i="2"/>
  <c r="T92" i="2" s="1"/>
  <c r="N100" i="2"/>
  <c r="S100" i="2"/>
  <c r="T100" i="2" s="1"/>
  <c r="N108" i="2"/>
  <c r="S108" i="2"/>
  <c r="T108" i="2" s="1"/>
  <c r="S115" i="2"/>
  <c r="T115" i="2" s="1"/>
  <c r="N157" i="2"/>
  <c r="S157" i="2"/>
  <c r="T157" i="2" s="1"/>
  <c r="S177" i="2"/>
  <c r="T177" i="2" s="1"/>
  <c r="N182" i="2"/>
  <c r="S182" i="2"/>
  <c r="T182" i="2" s="1"/>
  <c r="N13" i="2"/>
  <c r="S13" i="2"/>
  <c r="T13" i="2" s="1"/>
  <c r="N21" i="2"/>
  <c r="S21" i="2"/>
  <c r="T21" i="2" s="1"/>
  <c r="N29" i="2"/>
  <c r="S29" i="2"/>
  <c r="T29" i="2" s="1"/>
  <c r="N37" i="2"/>
  <c r="S37" i="2"/>
  <c r="T37" i="2" s="1"/>
  <c r="N49" i="2"/>
  <c r="S49" i="2"/>
  <c r="T49" i="2" s="1"/>
  <c r="N57" i="2"/>
  <c r="S57" i="2"/>
  <c r="T57" i="2" s="1"/>
  <c r="N65" i="2"/>
  <c r="S65" i="2"/>
  <c r="T65" i="2" s="1"/>
  <c r="N75" i="2"/>
  <c r="S75" i="2"/>
  <c r="T75" i="2" s="1"/>
  <c r="S83" i="2"/>
  <c r="T83" i="2" s="1"/>
  <c r="S93" i="2"/>
  <c r="T93" i="2" s="1"/>
  <c r="S101" i="2"/>
  <c r="T101" i="2" s="1"/>
  <c r="S109" i="2"/>
  <c r="T109" i="2" s="1"/>
  <c r="S40" i="2"/>
  <c r="T40" i="2" s="1"/>
  <c r="N85" i="2"/>
  <c r="S85" i="2"/>
  <c r="T85" i="2" s="1"/>
  <c r="N117" i="2"/>
  <c r="S117" i="2"/>
  <c r="T117" i="2" s="1"/>
  <c r="N133" i="2"/>
  <c r="S133" i="2"/>
  <c r="T133" i="2" s="1"/>
  <c r="N125" i="2"/>
  <c r="S125" i="2"/>
  <c r="T125" i="2" s="1"/>
  <c r="N156" i="2"/>
  <c r="S156" i="2"/>
  <c r="T156" i="2" s="1"/>
  <c r="N162" i="2"/>
  <c r="S162" i="2"/>
  <c r="T162" i="2" s="1"/>
  <c r="N165" i="2"/>
  <c r="S165" i="2"/>
  <c r="T165" i="2" s="1"/>
  <c r="N168" i="2"/>
  <c r="S168" i="2"/>
  <c r="T168" i="2" s="1"/>
  <c r="N172" i="2"/>
  <c r="S172" i="2"/>
  <c r="T172" i="2" s="1"/>
  <c r="N176" i="2"/>
  <c r="S176" i="2"/>
  <c r="T176" i="2" s="1"/>
  <c r="S184" i="2"/>
  <c r="T184" i="2" s="1"/>
  <c r="S8" i="2"/>
  <c r="T8" i="2" s="1"/>
  <c r="N43" i="2"/>
  <c r="S43" i="2"/>
  <c r="T43" i="2" s="1"/>
  <c r="S78" i="2"/>
  <c r="T78" i="2" s="1"/>
  <c r="N14" i="2"/>
  <c r="S14" i="2"/>
  <c r="T14" i="2" s="1"/>
  <c r="S22" i="2"/>
  <c r="T22" i="2" s="1"/>
  <c r="N30" i="2"/>
  <c r="S30" i="2"/>
  <c r="T30" i="2" s="1"/>
  <c r="S41" i="2"/>
  <c r="T41" i="2" s="1"/>
  <c r="N50" i="2"/>
  <c r="S50" i="2"/>
  <c r="T50" i="2" s="1"/>
  <c r="N58" i="2"/>
  <c r="S58" i="2"/>
  <c r="T58" i="2" s="1"/>
  <c r="N66" i="2"/>
  <c r="S66" i="2"/>
  <c r="T66" i="2" s="1"/>
  <c r="S76" i="2"/>
  <c r="T76" i="2" s="1"/>
  <c r="S84" i="2"/>
  <c r="T84" i="2" s="1"/>
  <c r="S94" i="2"/>
  <c r="T94" i="2" s="1"/>
  <c r="S102" i="2"/>
  <c r="T102" i="2" s="1"/>
  <c r="S110" i="2"/>
  <c r="T110" i="2" s="1"/>
  <c r="N39" i="2"/>
  <c r="S39" i="2"/>
  <c r="T39" i="2" s="1"/>
  <c r="S86" i="2"/>
  <c r="T86" i="2" s="1"/>
  <c r="N124" i="2"/>
  <c r="S124" i="2"/>
  <c r="T124" i="2" s="1"/>
  <c r="S138" i="2"/>
  <c r="T138" i="2" s="1"/>
  <c r="N147" i="2"/>
  <c r="S147" i="2"/>
  <c r="T147" i="2" s="1"/>
  <c r="N123" i="2"/>
  <c r="S123" i="2"/>
  <c r="T123" i="2" s="1"/>
  <c r="N170" i="2"/>
  <c r="S170" i="2"/>
  <c r="T170" i="2" s="1"/>
  <c r="N175" i="2"/>
  <c r="S175" i="2"/>
  <c r="T175" i="2" s="1"/>
  <c r="N186" i="2"/>
  <c r="S186" i="2"/>
  <c r="T186" i="2" s="1"/>
  <c r="N188" i="2"/>
  <c r="S188" i="2"/>
  <c r="T188" i="2" s="1"/>
  <c r="N192" i="2"/>
  <c r="S192" i="2"/>
  <c r="T192" i="2" s="1"/>
  <c r="N194" i="2"/>
  <c r="S194" i="2"/>
  <c r="T194" i="2" s="1"/>
  <c r="N196" i="2"/>
  <c r="S196" i="2"/>
  <c r="T196" i="2" s="1"/>
  <c r="S15" i="2"/>
  <c r="T15" i="2" s="1"/>
  <c r="N23" i="2"/>
  <c r="S23" i="2"/>
  <c r="T23" i="2" s="1"/>
  <c r="S31" i="2"/>
  <c r="T31" i="2" s="1"/>
  <c r="N42" i="2"/>
  <c r="S42" i="2"/>
  <c r="T42" i="2" s="1"/>
  <c r="N51" i="2"/>
  <c r="S51" i="2"/>
  <c r="T51" i="2" s="1"/>
  <c r="N59" i="2"/>
  <c r="S59" i="2"/>
  <c r="T59" i="2" s="1"/>
  <c r="N67" i="2"/>
  <c r="S67" i="2"/>
  <c r="T67" i="2" s="1"/>
  <c r="N77" i="2"/>
  <c r="S77" i="2"/>
  <c r="T77" i="2" s="1"/>
  <c r="S87" i="2"/>
  <c r="T87" i="2" s="1"/>
  <c r="S95" i="2"/>
  <c r="T95" i="2" s="1"/>
  <c r="S103" i="2"/>
  <c r="T103" i="2" s="1"/>
  <c r="S111" i="2"/>
  <c r="T111" i="2" s="1"/>
  <c r="S38" i="2"/>
  <c r="T38" i="2" s="1"/>
  <c r="N131" i="2"/>
  <c r="S131" i="2"/>
  <c r="T131" i="2" s="1"/>
  <c r="N122" i="2"/>
  <c r="S122" i="2"/>
  <c r="T122" i="2" s="1"/>
  <c r="S139" i="2"/>
  <c r="T139" i="2" s="1"/>
  <c r="N154" i="2"/>
  <c r="S154" i="2"/>
  <c r="T154" i="2" s="1"/>
  <c r="S152" i="2"/>
  <c r="T152" i="2" s="1"/>
  <c r="S171" i="2"/>
  <c r="T171" i="2" s="1"/>
  <c r="S181" i="2"/>
  <c r="T181" i="2" s="1"/>
  <c r="S60" i="2"/>
  <c r="T60" i="2" s="1"/>
  <c r="N112" i="2"/>
  <c r="S112" i="2"/>
  <c r="T112" i="2" s="1"/>
  <c r="S7" i="2"/>
  <c r="T7" i="2" s="1"/>
  <c r="N130" i="2"/>
  <c r="S130" i="2"/>
  <c r="T130" i="2" s="1"/>
  <c r="S121" i="2"/>
  <c r="T121" i="2" s="1"/>
  <c r="S140" i="2"/>
  <c r="T140" i="2" s="1"/>
  <c r="S161" i="2"/>
  <c r="T161" i="2" s="1"/>
  <c r="S153" i="2"/>
  <c r="T153" i="2" s="1"/>
  <c r="S167" i="2"/>
  <c r="T167" i="2" s="1"/>
  <c r="N173" i="2"/>
  <c r="S173" i="2"/>
  <c r="T173" i="2" s="1"/>
  <c r="N183" i="2"/>
  <c r="S183" i="2"/>
  <c r="T183" i="2" s="1"/>
  <c r="K118" i="2"/>
  <c r="N5" i="2" s="1"/>
  <c r="C9" i="2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I2" i="5"/>
  <c r="M2" i="5"/>
  <c r="Q123" i="3"/>
  <c r="Q115" i="3"/>
  <c r="Q107" i="3"/>
  <c r="Q99" i="3"/>
  <c r="Q26" i="3"/>
  <c r="Q113" i="3"/>
  <c r="Q97" i="3"/>
  <c r="Q89" i="3"/>
  <c r="Q81" i="3"/>
  <c r="Q73" i="3"/>
  <c r="Q41" i="3"/>
  <c r="Q96" i="3"/>
  <c r="Q88" i="3"/>
  <c r="Q80" i="3"/>
  <c r="Q72" i="3"/>
  <c r="Q64" i="3"/>
  <c r="Q56" i="3"/>
  <c r="Q48" i="3"/>
  <c r="Q108" i="3"/>
  <c r="Q100" i="3"/>
  <c r="Q92" i="3"/>
  <c r="Q84" i="3"/>
  <c r="Q76" i="3"/>
  <c r="Q68" i="3"/>
  <c r="O4" i="6"/>
  <c r="O7" i="6" s="1"/>
  <c r="O6" i="6" s="1"/>
  <c r="E2" i="5"/>
  <c r="D2" i="5"/>
  <c r="N2" i="5"/>
  <c r="K2" i="5"/>
  <c r="G2" i="5"/>
  <c r="O2" i="5"/>
  <c r="Q91" i="3"/>
  <c r="Q83" i="3"/>
  <c r="Q75" i="3"/>
  <c r="Q67" i="3"/>
  <c r="Q59" i="3"/>
  <c r="Q51" i="3"/>
  <c r="Q94" i="3"/>
  <c r="Q86" i="3"/>
  <c r="Q78" i="3"/>
  <c r="Q70" i="3"/>
  <c r="Q95" i="3"/>
  <c r="Q87" i="3"/>
  <c r="Q79" i="3"/>
  <c r="Q71" i="3"/>
  <c r="J13" i="10"/>
  <c r="Q62" i="3"/>
  <c r="Q54" i="3"/>
  <c r="Q46" i="3"/>
  <c r="Q38" i="3"/>
  <c r="Q39" i="3"/>
  <c r="Q49" i="3"/>
  <c r="Q44" i="3"/>
  <c r="Q42" i="3"/>
  <c r="Q45" i="3"/>
  <c r="Q47" i="3"/>
  <c r="Q55" i="3"/>
  <c r="Q63" i="3"/>
  <c r="Q65" i="3"/>
  <c r="Q52" i="3"/>
  <c r="Q60" i="3"/>
  <c r="Q53" i="3"/>
  <c r="Q61" i="3"/>
  <c r="Q57" i="3"/>
  <c r="P102" i="2"/>
  <c r="P99" i="2"/>
  <c r="N164" i="2"/>
  <c r="H4" i="6"/>
  <c r="H7" i="6" s="1"/>
  <c r="H6" i="6" s="1"/>
  <c r="K4" i="6"/>
  <c r="K7" i="6" s="1"/>
  <c r="K6" i="6" s="1"/>
  <c r="G4" i="6"/>
  <c r="G7" i="6" s="1"/>
  <c r="G6" i="6" s="1"/>
  <c r="D4" i="6"/>
  <c r="D7" i="6" s="1"/>
  <c r="D6" i="6" s="1"/>
  <c r="N4" i="6"/>
  <c r="N7" i="6" s="1"/>
  <c r="N6" i="6" s="1"/>
  <c r="J4" i="6"/>
  <c r="J7" i="6" s="1"/>
  <c r="J6" i="6" s="1"/>
  <c r="I4" i="6"/>
  <c r="I7" i="6" s="1"/>
  <c r="I6" i="6" s="1"/>
  <c r="E4" i="6"/>
  <c r="E7" i="6" s="1"/>
  <c r="F4" i="6"/>
  <c r="F7" i="6" s="1"/>
  <c r="F6" i="6" s="1"/>
  <c r="P110" i="2"/>
  <c r="P49" i="2"/>
  <c r="L4" i="6"/>
  <c r="D19" i="7"/>
  <c r="E19" i="7" s="1"/>
  <c r="Q9" i="3"/>
  <c r="Q7" i="3"/>
  <c r="D26" i="7"/>
  <c r="E26" i="7" s="1"/>
  <c r="Q30" i="3"/>
  <c r="Q22" i="3"/>
  <c r="Q14" i="3"/>
  <c r="Q36" i="3"/>
  <c r="Q28" i="3"/>
  <c r="Q20" i="3"/>
  <c r="Q10" i="3"/>
  <c r="Q111" i="2"/>
  <c r="Q102" i="2"/>
  <c r="Q98" i="2"/>
  <c r="Q110" i="2"/>
  <c r="P107" i="2"/>
  <c r="P98" i="2"/>
  <c r="Q106" i="2"/>
  <c r="Q97" i="2"/>
  <c r="P106" i="2"/>
  <c r="Q103" i="2"/>
  <c r="N184" i="2"/>
  <c r="P198" i="2"/>
  <c r="N181" i="2"/>
  <c r="P182" i="2"/>
  <c r="P199" i="2"/>
  <c r="N198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N40" i="2"/>
  <c r="N171" i="2"/>
  <c r="N179" i="2"/>
  <c r="N174" i="2"/>
  <c r="N74" i="2"/>
  <c r="N178" i="2"/>
  <c r="N177" i="2"/>
  <c r="N169" i="2"/>
  <c r="Q50" i="3"/>
  <c r="P57" i="2"/>
  <c r="N98" i="2"/>
  <c r="Q58" i="2"/>
  <c r="Q57" i="2"/>
  <c r="P58" i="2"/>
  <c r="N153" i="2"/>
  <c r="N163" i="2"/>
  <c r="N167" i="2"/>
  <c r="N166" i="2"/>
  <c r="N148" i="2"/>
  <c r="N159" i="2"/>
  <c r="Q109" i="2"/>
  <c r="Q132" i="2"/>
  <c r="Q113" i="2"/>
  <c r="Q101" i="2"/>
  <c r="Q130" i="2"/>
  <c r="P105" i="2"/>
  <c r="P127" i="2"/>
  <c r="P125" i="2"/>
  <c r="P109" i="2"/>
  <c r="Q105" i="2"/>
  <c r="P101" i="2"/>
  <c r="P112" i="2"/>
  <c r="Q108" i="2"/>
  <c r="P104" i="2"/>
  <c r="Q100" i="2"/>
  <c r="Q112" i="2"/>
  <c r="P108" i="2"/>
  <c r="Q104" i="2"/>
  <c r="P100" i="2"/>
  <c r="P111" i="2"/>
  <c r="Q107" i="2"/>
  <c r="P103" i="2"/>
  <c r="Q99" i="2"/>
  <c r="P97" i="2"/>
  <c r="N150" i="2"/>
  <c r="P133" i="2"/>
  <c r="P128" i="2"/>
  <c r="N38" i="2"/>
  <c r="N8" i="2"/>
  <c r="N115" i="2"/>
  <c r="P135" i="2"/>
  <c r="N151" i="2"/>
  <c r="N41" i="2"/>
  <c r="N84" i="2"/>
  <c r="N99" i="2"/>
  <c r="N92" i="2"/>
  <c r="N83" i="2"/>
  <c r="N105" i="2"/>
  <c r="Q49" i="2"/>
  <c r="N132" i="2"/>
  <c r="N161" i="2"/>
  <c r="N160" i="2"/>
  <c r="N152" i="2"/>
  <c r="Q43" i="3"/>
  <c r="Q37" i="3"/>
  <c r="H6" i="4"/>
  <c r="N155" i="2"/>
  <c r="P119" i="2"/>
  <c r="O50" i="2"/>
  <c r="N145" i="2"/>
  <c r="N146" i="2"/>
  <c r="Q34" i="3"/>
  <c r="Q18" i="3"/>
  <c r="Q8" i="3"/>
  <c r="Q33" i="3"/>
  <c r="Q25" i="3"/>
  <c r="Q17" i="3"/>
  <c r="F40" i="7"/>
  <c r="G40" i="7" s="1"/>
  <c r="Q35" i="3"/>
  <c r="Q27" i="3"/>
  <c r="Q19" i="3"/>
  <c r="Q13" i="3"/>
  <c r="D29" i="7"/>
  <c r="E29" i="7" s="1"/>
  <c r="Q11" i="3"/>
  <c r="D30" i="7"/>
  <c r="E30" i="7" s="1"/>
  <c r="D25" i="7"/>
  <c r="E25" i="7" s="1"/>
  <c r="Q32" i="3"/>
  <c r="Q24" i="3"/>
  <c r="Q16" i="3"/>
  <c r="Q29" i="3"/>
  <c r="Q21" i="3"/>
  <c r="Q12" i="3"/>
  <c r="Q31" i="3"/>
  <c r="Q23" i="3"/>
  <c r="Q15" i="3"/>
  <c r="C7" i="1" s="1"/>
  <c r="F37" i="7"/>
  <c r="G37" i="7" s="1"/>
  <c r="F42" i="7"/>
  <c r="G42" i="7" s="1"/>
  <c r="D20" i="7"/>
  <c r="E20" i="7" s="1"/>
  <c r="Q6" i="3"/>
  <c r="T4" i="3" s="1"/>
  <c r="H39" i="7"/>
  <c r="H41" i="7"/>
  <c r="F34" i="7"/>
  <c r="G34" i="7" s="1"/>
  <c r="F38" i="7"/>
  <c r="G38" i="7" s="1"/>
  <c r="H36" i="7"/>
  <c r="H35" i="7"/>
  <c r="F35" i="7"/>
  <c r="G35" i="7" s="1"/>
  <c r="F31" i="7"/>
  <c r="G31" i="7" s="1"/>
  <c r="I53" i="5"/>
  <c r="I38" i="5"/>
  <c r="I39" i="5" s="1"/>
  <c r="H34" i="7"/>
  <c r="H37" i="7"/>
  <c r="H40" i="7"/>
  <c r="H38" i="7"/>
  <c r="H31" i="7"/>
  <c r="F32" i="7"/>
  <c r="G32" i="7" s="1"/>
  <c r="F36" i="7"/>
  <c r="G36" i="7" s="1"/>
  <c r="H42" i="7"/>
  <c r="H33" i="7"/>
  <c r="F39" i="7"/>
  <c r="G39" i="7" s="1"/>
  <c r="F41" i="7"/>
  <c r="G41" i="7" s="1"/>
  <c r="C5" i="1"/>
  <c r="H32" i="7"/>
  <c r="F33" i="7"/>
  <c r="G33" i="7" s="1"/>
  <c r="N31" i="2"/>
  <c r="N53" i="2"/>
  <c r="N126" i="2"/>
  <c r="N44" i="2"/>
  <c r="N78" i="2"/>
  <c r="N80" i="2"/>
  <c r="N25" i="2"/>
  <c r="N135" i="2"/>
  <c r="N134" i="2"/>
  <c r="P122" i="2"/>
  <c r="N7" i="2"/>
  <c r="N60" i="2"/>
  <c r="N95" i="2"/>
  <c r="N61" i="2"/>
  <c r="N71" i="2"/>
  <c r="N121" i="2"/>
  <c r="P91" i="2"/>
  <c r="N89" i="2"/>
  <c r="N63" i="2"/>
  <c r="N48" i="2"/>
  <c r="N91" i="2"/>
  <c r="N73" i="2"/>
  <c r="Q93" i="2"/>
  <c r="Q126" i="2"/>
  <c r="N79" i="2"/>
  <c r="N19" i="2"/>
  <c r="P93" i="2"/>
  <c r="Q92" i="2"/>
  <c r="P92" i="2"/>
  <c r="Q91" i="2"/>
  <c r="N54" i="2"/>
  <c r="N102" i="2"/>
  <c r="N86" i="2"/>
  <c r="D99" i="2"/>
  <c r="P131" i="2"/>
  <c r="H6" i="5"/>
  <c r="H54" i="5"/>
  <c r="H38" i="5"/>
  <c r="H39" i="5" s="1"/>
  <c r="H55" i="5"/>
  <c r="H52" i="5"/>
  <c r="H56" i="5"/>
  <c r="H53" i="5"/>
  <c r="H51" i="5"/>
  <c r="H57" i="5"/>
  <c r="I54" i="5"/>
  <c r="J2" i="5"/>
  <c r="F2" i="5"/>
  <c r="L2" i="5"/>
  <c r="I51" i="5"/>
  <c r="I55" i="5"/>
  <c r="I56" i="5"/>
  <c r="N33" i="2"/>
  <c r="N64" i="2"/>
  <c r="N104" i="2"/>
  <c r="N46" i="2"/>
  <c r="N81" i="2"/>
  <c r="N101" i="2"/>
  <c r="N96" i="2"/>
  <c r="N26" i="2"/>
  <c r="N113" i="2"/>
  <c r="N111" i="2"/>
  <c r="N17" i="2"/>
  <c r="N24" i="2"/>
  <c r="N56" i="2"/>
  <c r="D101" i="2"/>
  <c r="B77" i="2"/>
  <c r="B78" i="2" s="1"/>
  <c r="B79" i="2" s="1"/>
  <c r="B80" i="2" s="1"/>
  <c r="B81" i="2" s="1"/>
  <c r="B82" i="2" s="1"/>
  <c r="B83" i="2" s="1"/>
  <c r="D83" i="2" s="1"/>
  <c r="N15" i="2"/>
  <c r="N97" i="2"/>
  <c r="N128" i="2"/>
  <c r="Q137" i="2"/>
  <c r="P137" i="2"/>
  <c r="N22" i="2"/>
  <c r="N110" i="2"/>
  <c r="N103" i="2"/>
  <c r="N90" i="2"/>
  <c r="N55" i="2"/>
  <c r="N137" i="2"/>
  <c r="N127" i="2"/>
  <c r="N139" i="2"/>
  <c r="D91" i="2"/>
  <c r="N140" i="2"/>
  <c r="B108" i="2"/>
  <c r="B109" i="2" s="1"/>
  <c r="D107" i="2"/>
  <c r="D93" i="2"/>
  <c r="N94" i="2"/>
  <c r="D92" i="2"/>
  <c r="D100" i="2"/>
  <c r="N138" i="2"/>
  <c r="N93" i="2"/>
  <c r="N109" i="2"/>
  <c r="P134" i="2"/>
  <c r="P90" i="2"/>
  <c r="Q90" i="2"/>
  <c r="D94" i="2"/>
  <c r="D102" i="2"/>
  <c r="N87" i="2"/>
  <c r="P123" i="2"/>
  <c r="P89" i="2"/>
  <c r="Q89" i="2"/>
  <c r="D95" i="2"/>
  <c r="D103" i="2"/>
  <c r="N82" i="2"/>
  <c r="N32" i="2"/>
  <c r="N9" i="2"/>
  <c r="N76" i="2"/>
  <c r="N136" i="2"/>
  <c r="N120" i="2"/>
  <c r="P96" i="2"/>
  <c r="Q96" i="2"/>
  <c r="D96" i="2"/>
  <c r="D104" i="2"/>
  <c r="N88" i="2"/>
  <c r="N47" i="2"/>
  <c r="P95" i="2"/>
  <c r="Q95" i="2"/>
  <c r="D89" i="2"/>
  <c r="D97" i="2"/>
  <c r="D105" i="2"/>
  <c r="N16" i="2"/>
  <c r="N68" i="2"/>
  <c r="N45" i="2"/>
  <c r="P94" i="2"/>
  <c r="Q94" i="2"/>
  <c r="D90" i="2"/>
  <c r="D98" i="2"/>
  <c r="D106" i="2"/>
  <c r="N51" i="5"/>
  <c r="I6" i="5"/>
  <c r="N38" i="5"/>
  <c r="N39" i="5" s="1"/>
  <c r="N52" i="5"/>
  <c r="Q59" i="2"/>
  <c r="O60" i="2"/>
  <c r="P59" i="2"/>
  <c r="P129" i="2"/>
  <c r="Q124" i="2"/>
  <c r="D27" i="7"/>
  <c r="E27" i="7" s="1"/>
  <c r="C3" i="7" s="1"/>
  <c r="D23" i="7"/>
  <c r="E23" i="7" s="1"/>
  <c r="D21" i="7"/>
  <c r="E21" i="7" s="1"/>
  <c r="I11" i="7"/>
  <c r="D28" i="7"/>
  <c r="E28" i="7" s="1"/>
  <c r="E6" i="7"/>
  <c r="E5" i="7"/>
  <c r="E7" i="7"/>
  <c r="D24" i="7"/>
  <c r="E24" i="7" s="1"/>
  <c r="D22" i="7"/>
  <c r="E22" i="7" s="1"/>
  <c r="E4" i="4"/>
  <c r="N119" i="2"/>
  <c r="L29" i="5" l="1"/>
  <c r="L36" i="6" s="1"/>
  <c r="O29" i="5"/>
  <c r="O36" i="6" s="1"/>
  <c r="F29" i="5"/>
  <c r="F36" i="6" s="1"/>
  <c r="G29" i="5"/>
  <c r="G36" i="6" s="1"/>
  <c r="J29" i="5"/>
  <c r="J36" i="6" s="1"/>
  <c r="K29" i="5"/>
  <c r="K36" i="6" s="1"/>
  <c r="N29" i="5"/>
  <c r="N36" i="6" s="1"/>
  <c r="I39" i="6"/>
  <c r="M4" i="5"/>
  <c r="J4" i="5"/>
  <c r="H4" i="5"/>
  <c r="I57" i="5"/>
  <c r="I29" i="5"/>
  <c r="I36" i="6" s="1"/>
  <c r="D52" i="5"/>
  <c r="D29" i="5"/>
  <c r="D36" i="6" s="1"/>
  <c r="E52" i="5"/>
  <c r="E29" i="5"/>
  <c r="E36" i="6" s="1"/>
  <c r="M53" i="5"/>
  <c r="M29" i="5"/>
  <c r="M36" i="6" s="1"/>
  <c r="O18" i="1"/>
  <c r="I52" i="5"/>
  <c r="S118" i="2"/>
  <c r="T118" i="2" s="1"/>
  <c r="N118" i="2"/>
  <c r="M57" i="5"/>
  <c r="M38" i="5"/>
  <c r="M39" i="5" s="1"/>
  <c r="M51" i="5"/>
  <c r="M56" i="5"/>
  <c r="M55" i="5"/>
  <c r="M54" i="5"/>
  <c r="M52" i="5"/>
  <c r="C26" i="2"/>
  <c r="K55" i="5"/>
  <c r="N6" i="5"/>
  <c r="N10" i="6" s="1"/>
  <c r="E56" i="5"/>
  <c r="D51" i="5"/>
  <c r="D6" i="5"/>
  <c r="D10" i="6" s="1"/>
  <c r="O54" i="5"/>
  <c r="G53" i="5"/>
  <c r="N56" i="5"/>
  <c r="N57" i="5"/>
  <c r="N53" i="5"/>
  <c r="N54" i="5"/>
  <c r="N55" i="5"/>
  <c r="O51" i="5"/>
  <c r="K56" i="5"/>
  <c r="M6" i="5"/>
  <c r="M10" i="6" s="1"/>
  <c r="O38" i="5"/>
  <c r="O39" i="5" s="1"/>
  <c r="O56" i="5"/>
  <c r="O6" i="5"/>
  <c r="O10" i="6" s="1"/>
  <c r="O57" i="5"/>
  <c r="O52" i="5"/>
  <c r="O55" i="5"/>
  <c r="O53" i="5"/>
  <c r="G54" i="5"/>
  <c r="G51" i="5"/>
  <c r="G52" i="5"/>
  <c r="G55" i="5"/>
  <c r="G56" i="5"/>
  <c r="G38" i="5"/>
  <c r="G39" i="5" s="1"/>
  <c r="G6" i="5"/>
  <c r="G10" i="6" s="1"/>
  <c r="D56" i="5"/>
  <c r="G57" i="5"/>
  <c r="E54" i="5"/>
  <c r="E55" i="5"/>
  <c r="E38" i="5"/>
  <c r="E39" i="5" s="1"/>
  <c r="E53" i="5"/>
  <c r="E57" i="5"/>
  <c r="E6" i="5"/>
  <c r="E10" i="6" s="1"/>
  <c r="E51" i="5"/>
  <c r="D55" i="5"/>
  <c r="K53" i="5"/>
  <c r="K52" i="5"/>
  <c r="K51" i="5"/>
  <c r="K57" i="5"/>
  <c r="K38" i="5"/>
  <c r="K39" i="5" s="1"/>
  <c r="K54" i="5"/>
  <c r="D54" i="5"/>
  <c r="D53" i="5"/>
  <c r="D57" i="5"/>
  <c r="D38" i="5"/>
  <c r="D39" i="5" s="1"/>
  <c r="K6" i="5"/>
  <c r="K10" i="6" s="1"/>
  <c r="C6" i="1"/>
  <c r="N4" i="5"/>
  <c r="L7" i="6"/>
  <c r="L6" i="6" s="1"/>
  <c r="D40" i="7"/>
  <c r="E40" i="7" s="1"/>
  <c r="D34" i="7"/>
  <c r="E34" i="7" s="1"/>
  <c r="Q4" i="3"/>
  <c r="H39" i="6"/>
  <c r="L5" i="2"/>
  <c r="H46" i="5"/>
  <c r="J46" i="5"/>
  <c r="D31" i="7"/>
  <c r="E31" i="7" s="1"/>
  <c r="D41" i="7"/>
  <c r="E41" i="7" s="1"/>
  <c r="D37" i="7"/>
  <c r="E37" i="7" s="1"/>
  <c r="D39" i="7"/>
  <c r="E39" i="7" s="1"/>
  <c r="H10" i="6"/>
  <c r="D42" i="7"/>
  <c r="E42" i="7" s="1"/>
  <c r="D32" i="7"/>
  <c r="E32" i="7" s="1"/>
  <c r="I10" i="6"/>
  <c r="I4" i="5"/>
  <c r="G4" i="5"/>
  <c r="F4" i="5"/>
  <c r="D80" i="2"/>
  <c r="O51" i="2"/>
  <c r="P50" i="2"/>
  <c r="Q50" i="2"/>
  <c r="O4" i="5"/>
  <c r="H48" i="5"/>
  <c r="D35" i="7"/>
  <c r="E35" i="7" s="1"/>
  <c r="D38" i="7"/>
  <c r="E38" i="7" s="1"/>
  <c r="D36" i="7"/>
  <c r="E36" i="7" s="1"/>
  <c r="E6" i="6"/>
  <c r="D33" i="7"/>
  <c r="E33" i="7" s="1"/>
  <c r="D4" i="5"/>
  <c r="H5" i="5"/>
  <c r="D77" i="2"/>
  <c r="D78" i="2"/>
  <c r="D82" i="2"/>
  <c r="D81" i="2"/>
  <c r="D79" i="2"/>
  <c r="L6" i="5"/>
  <c r="L51" i="5"/>
  <c r="L57" i="5"/>
  <c r="L38" i="5"/>
  <c r="L39" i="5" s="1"/>
  <c r="L56" i="5"/>
  <c r="L55" i="5"/>
  <c r="L52" i="5"/>
  <c r="L54" i="5"/>
  <c r="L53" i="5"/>
  <c r="F55" i="5"/>
  <c r="F51" i="5"/>
  <c r="F57" i="5"/>
  <c r="F54" i="5"/>
  <c r="F38" i="5"/>
  <c r="F39" i="5" s="1"/>
  <c r="F56" i="5"/>
  <c r="F6" i="5"/>
  <c r="F53" i="5"/>
  <c r="F52" i="5"/>
  <c r="J38" i="5"/>
  <c r="J39" i="5" s="1"/>
  <c r="J6" i="5"/>
  <c r="J10" i="6" s="1"/>
  <c r="J51" i="5"/>
  <c r="J57" i="5"/>
  <c r="J53" i="5"/>
  <c r="J54" i="5"/>
  <c r="J55" i="5"/>
  <c r="J52" i="5"/>
  <c r="J56" i="5"/>
  <c r="D108" i="2"/>
  <c r="B110" i="2"/>
  <c r="D109" i="2"/>
  <c r="P60" i="2"/>
  <c r="O61" i="2"/>
  <c r="Q60" i="2"/>
  <c r="I10" i="7"/>
  <c r="F11" i="7"/>
  <c r="K3" i="7"/>
  <c r="K4" i="5"/>
  <c r="M46" i="5"/>
  <c r="E5" i="4"/>
  <c r="D4" i="4"/>
  <c r="I48" i="5" l="1"/>
  <c r="D46" i="5"/>
  <c r="N46" i="5"/>
  <c r="E4" i="5"/>
  <c r="L4" i="5"/>
  <c r="C36" i="6"/>
  <c r="C29" i="5"/>
  <c r="M48" i="5"/>
  <c r="C27" i="2"/>
  <c r="N48" i="5"/>
  <c r="M5" i="5"/>
  <c r="G5" i="5"/>
  <c r="O48" i="5"/>
  <c r="G48" i="5"/>
  <c r="E48" i="5"/>
  <c r="K48" i="5"/>
  <c r="D48" i="5"/>
  <c r="L10" i="6"/>
  <c r="N5" i="5"/>
  <c r="C7" i="6"/>
  <c r="F46" i="5"/>
  <c r="G46" i="5"/>
  <c r="I46" i="5"/>
  <c r="D5" i="5"/>
  <c r="O46" i="5"/>
  <c r="C6" i="6"/>
  <c r="F5" i="5"/>
  <c r="I5" i="5"/>
  <c r="O5" i="5"/>
  <c r="O52" i="2"/>
  <c r="P51" i="2"/>
  <c r="Q51" i="2"/>
  <c r="C52" i="5"/>
  <c r="C55" i="5"/>
  <c r="C54" i="5"/>
  <c r="J5" i="5"/>
  <c r="C56" i="5"/>
  <c r="C57" i="5"/>
  <c r="F48" i="5"/>
  <c r="C51" i="5"/>
  <c r="L48" i="5"/>
  <c r="C53" i="5"/>
  <c r="F10" i="6"/>
  <c r="C6" i="5"/>
  <c r="J48" i="5"/>
  <c r="B111" i="2"/>
  <c r="D110" i="2"/>
  <c r="O62" i="2"/>
  <c r="P61" i="2"/>
  <c r="Q61" i="2"/>
  <c r="F13" i="7"/>
  <c r="F12" i="7"/>
  <c r="N2" i="7"/>
  <c r="F14" i="7"/>
  <c r="G11" i="7"/>
  <c r="K5" i="5"/>
  <c r="K46" i="5"/>
  <c r="D5" i="4"/>
  <c r="E6" i="4"/>
  <c r="L5" i="5" l="1"/>
  <c r="E5" i="5"/>
  <c r="C4" i="5"/>
  <c r="C39" i="5" s="1"/>
  <c r="E46" i="5"/>
  <c r="L46" i="5"/>
  <c r="C28" i="2"/>
  <c r="Q52" i="2"/>
  <c r="O53" i="2"/>
  <c r="P52" i="2"/>
  <c r="C48" i="5"/>
  <c r="C10" i="6"/>
  <c r="B112" i="2"/>
  <c r="D112" i="2" s="1"/>
  <c r="D111" i="2"/>
  <c r="O63" i="2"/>
  <c r="Q62" i="2"/>
  <c r="P62" i="2"/>
  <c r="G12" i="7"/>
  <c r="G14" i="7"/>
  <c r="G13" i="7"/>
  <c r="N3" i="7"/>
  <c r="D6" i="4"/>
  <c r="E7" i="4"/>
  <c r="C5" i="5" l="1"/>
  <c r="C46" i="5"/>
  <c r="C29" i="2"/>
  <c r="Q53" i="2"/>
  <c r="O54" i="2"/>
  <c r="P53" i="2"/>
  <c r="Q63" i="2"/>
  <c r="P63" i="2"/>
  <c r="O64" i="2"/>
  <c r="N5" i="7"/>
  <c r="N8" i="7"/>
  <c r="N6" i="7"/>
  <c r="N7" i="7"/>
  <c r="E8" i="4"/>
  <c r="D7" i="4"/>
  <c r="D297" i="4" l="1"/>
  <c r="H4" i="4"/>
  <c r="I4" i="4" s="1"/>
  <c r="H7" i="4" s="1"/>
  <c r="H10" i="4" s="1"/>
  <c r="C30" i="2"/>
  <c r="D377" i="4"/>
  <c r="D378" i="4"/>
  <c r="D235" i="4"/>
  <c r="D275" i="4"/>
  <c r="D333" i="4"/>
  <c r="D255" i="4"/>
  <c r="D299" i="4"/>
  <c r="D311" i="4"/>
  <c r="D262" i="4"/>
  <c r="D332" i="4"/>
  <c r="D347" i="4"/>
  <c r="D279" i="4"/>
  <c r="D376" i="4"/>
  <c r="D334" i="4"/>
  <c r="D247" i="4"/>
  <c r="D230" i="4"/>
  <c r="D215" i="4"/>
  <c r="D295" i="4"/>
  <c r="D281" i="4"/>
  <c r="D324" i="4"/>
  <c r="D350" i="4"/>
  <c r="D259" i="4"/>
  <c r="D303" i="4"/>
  <c r="D351" i="4"/>
  <c r="D218" i="4"/>
  <c r="D329" i="4"/>
  <c r="D202" i="4"/>
  <c r="D204" i="4"/>
  <c r="D354" i="4"/>
  <c r="D315" i="4"/>
  <c r="D269" i="4"/>
  <c r="D321" i="4"/>
  <c r="D284" i="4"/>
  <c r="D283" i="4"/>
  <c r="D300" i="4"/>
  <c r="D318" i="4"/>
  <c r="D288" i="4"/>
  <c r="D331" i="4"/>
  <c r="D346" i="4"/>
  <c r="D245" i="4"/>
  <c r="D244" i="4"/>
  <c r="D278" i="4"/>
  <c r="D258" i="4"/>
  <c r="D373" i="4"/>
  <c r="D369" i="4"/>
  <c r="D252" i="4"/>
  <c r="D287" i="4"/>
  <c r="D271" i="4"/>
  <c r="D296" i="4"/>
  <c r="D268" i="4"/>
  <c r="D242" i="4"/>
  <c r="D226" i="4"/>
  <c r="D348" i="4"/>
  <c r="D342" i="4"/>
  <c r="D240" i="4"/>
  <c r="D349" i="4"/>
  <c r="D345" i="4"/>
  <c r="D229" i="4"/>
  <c r="D366" i="4"/>
  <c r="D272" i="4"/>
  <c r="D217" i="4"/>
  <c r="D363" i="4"/>
  <c r="D264" i="4"/>
  <c r="D205" i="4"/>
  <c r="D280" i="4"/>
  <c r="D360" i="4"/>
  <c r="D338" i="4"/>
  <c r="D254" i="4"/>
  <c r="D214" i="4"/>
  <c r="D212" i="4"/>
  <c r="D375" i="4"/>
  <c r="D361" i="4"/>
  <c r="D216" i="4"/>
  <c r="D313" i="4"/>
  <c r="D307" i="4"/>
  <c r="D231" i="4"/>
  <c r="D206" i="4"/>
  <c r="D306" i="4"/>
  <c r="D267" i="4"/>
  <c r="D282" i="4"/>
  <c r="D239" i="4"/>
  <c r="D270" i="4"/>
  <c r="D381" i="4"/>
  <c r="D302" i="4"/>
  <c r="D228" i="4"/>
  <c r="D340" i="4"/>
  <c r="D237" i="4"/>
  <c r="D251" i="4"/>
  <c r="D290" i="4"/>
  <c r="D256" i="4"/>
  <c r="D326" i="4"/>
  <c r="D238" i="4"/>
  <c r="D304" i="4"/>
  <c r="D257" i="4"/>
  <c r="D221" i="4"/>
  <c r="D203" i="4"/>
  <c r="D249" i="4"/>
  <c r="D276" i="4"/>
  <c r="D291" i="4"/>
  <c r="D370" i="4"/>
  <c r="D322" i="4"/>
  <c r="D208" i="4"/>
  <c r="D305" i="4"/>
  <c r="D368" i="4"/>
  <c r="D379" i="4"/>
  <c r="D353" i="4"/>
  <c r="D335" i="4"/>
  <c r="D319" i="4"/>
  <c r="D294" i="4"/>
  <c r="D273" i="4"/>
  <c r="D285" i="4"/>
  <c r="D301" i="4"/>
  <c r="D234" i="4"/>
  <c r="D224" i="4"/>
  <c r="D328" i="4"/>
  <c r="D357" i="4"/>
  <c r="D293" i="4"/>
  <c r="D355" i="4"/>
  <c r="D382" i="4"/>
  <c r="D266" i="4"/>
  <c r="D213" i="4"/>
  <c r="D286" i="4"/>
  <c r="D223" i="4"/>
  <c r="D209" i="4"/>
  <c r="D309" i="4"/>
  <c r="D277" i="4"/>
  <c r="D207" i="4"/>
  <c r="D317" i="4"/>
  <c r="D308" i="4"/>
  <c r="D201" i="4"/>
  <c r="D263" i="4"/>
  <c r="D339" i="4"/>
  <c r="D241" i="4"/>
  <c r="D359" i="4"/>
  <c r="D341" i="4"/>
  <c r="D222" i="4"/>
  <c r="D210" i="4"/>
  <c r="D362" i="4"/>
  <c r="D220" i="4"/>
  <c r="D330" i="4"/>
  <c r="D236" i="4"/>
  <c r="D320" i="4"/>
  <c r="D374" i="4"/>
  <c r="D352" i="4"/>
  <c r="D243" i="4"/>
  <c r="D323" i="4"/>
  <c r="D367" i="4"/>
  <c r="D298" i="4"/>
  <c r="D356" i="4"/>
  <c r="D211" i="4"/>
  <c r="D233" i="4"/>
  <c r="D227" i="4"/>
  <c r="D316" i="4"/>
  <c r="D364" i="4"/>
  <c r="D358" i="4"/>
  <c r="D265" i="4"/>
  <c r="D310" i="4"/>
  <c r="D274" i="4"/>
  <c r="D337" i="4"/>
  <c r="D253" i="4"/>
  <c r="D327" i="4"/>
  <c r="D371" i="4"/>
  <c r="D343" i="4"/>
  <c r="D314" i="4"/>
  <c r="D261" i="4"/>
  <c r="D250" i="4"/>
  <c r="D380" i="4"/>
  <c r="D336" i="4"/>
  <c r="D246" i="4"/>
  <c r="D325" i="4"/>
  <c r="D260" i="4"/>
  <c r="D292" i="4"/>
  <c r="D344" i="4"/>
  <c r="D248" i="4"/>
  <c r="D365" i="4"/>
  <c r="D289" i="4"/>
  <c r="D232" i="4"/>
  <c r="D372" i="4"/>
  <c r="D225" i="4"/>
  <c r="D219" i="4"/>
  <c r="D312" i="4"/>
  <c r="Q3" i="2"/>
  <c r="K10" i="4"/>
  <c r="D99" i="4"/>
  <c r="C8" i="4"/>
  <c r="C7" i="4"/>
  <c r="G12" i="4" a="1"/>
  <c r="G12" i="4" s="1"/>
  <c r="D106" i="4"/>
  <c r="D123" i="4"/>
  <c r="D86" i="4"/>
  <c r="C6" i="4"/>
  <c r="D178" i="4"/>
  <c r="D140" i="4"/>
  <c r="C4" i="4"/>
  <c r="D116" i="4"/>
  <c r="C3" i="4"/>
  <c r="G4" i="2" s="1"/>
  <c r="C5" i="4"/>
  <c r="Q54" i="2"/>
  <c r="P54" i="2"/>
  <c r="D135" i="4"/>
  <c r="D161" i="4"/>
  <c r="D181" i="4"/>
  <c r="D141" i="4"/>
  <c r="D185" i="4"/>
  <c r="D173" i="4"/>
  <c r="D69" i="4"/>
  <c r="D159" i="4"/>
  <c r="D124" i="4"/>
  <c r="D121" i="4"/>
  <c r="D76" i="4"/>
  <c r="D179" i="4"/>
  <c r="D111" i="4"/>
  <c r="D169" i="4"/>
  <c r="D193" i="4"/>
  <c r="D100" i="4"/>
  <c r="D176" i="4"/>
  <c r="D83" i="4"/>
  <c r="D75" i="4"/>
  <c r="D166" i="4"/>
  <c r="D162" i="4"/>
  <c r="D53" i="4"/>
  <c r="D165" i="4"/>
  <c r="D146" i="4"/>
  <c r="D96" i="4"/>
  <c r="D120" i="4"/>
  <c r="D95" i="4"/>
  <c r="D155" i="4"/>
  <c r="D170" i="4"/>
  <c r="D150" i="4"/>
  <c r="D133" i="4"/>
  <c r="D132" i="4"/>
  <c r="D52" i="4"/>
  <c r="D198" i="4"/>
  <c r="D109" i="4"/>
  <c r="D191" i="4"/>
  <c r="D94" i="4"/>
  <c r="D101" i="4"/>
  <c r="D145" i="4"/>
  <c r="D168" i="4"/>
  <c r="D200" i="4"/>
  <c r="D79" i="4"/>
  <c r="D87" i="4"/>
  <c r="D78" i="4"/>
  <c r="D61" i="4"/>
  <c r="D72" i="4"/>
  <c r="D126" i="4"/>
  <c r="D97" i="4"/>
  <c r="D196" i="4"/>
  <c r="D134" i="4"/>
  <c r="D90" i="4"/>
  <c r="D187" i="4"/>
  <c r="D98" i="4"/>
  <c r="D48" i="4"/>
  <c r="D192" i="4"/>
  <c r="D92" i="4"/>
  <c r="D118" i="4"/>
  <c r="D55" i="4"/>
  <c r="D113" i="4"/>
  <c r="D160" i="4"/>
  <c r="D156" i="4"/>
  <c r="D93" i="4"/>
  <c r="D91" i="4"/>
  <c r="D183" i="4"/>
  <c r="D157" i="4"/>
  <c r="D182" i="4"/>
  <c r="D89" i="4"/>
  <c r="D180" i="4"/>
  <c r="D71" i="4"/>
  <c r="D60" i="4"/>
  <c r="D174" i="4"/>
  <c r="D184" i="4"/>
  <c r="D138" i="4"/>
  <c r="D151" i="4"/>
  <c r="D154" i="4"/>
  <c r="D59" i="4"/>
  <c r="D70" i="4"/>
  <c r="D129" i="4"/>
  <c r="D107" i="4"/>
  <c r="D73" i="4"/>
  <c r="D56" i="4"/>
  <c r="D103" i="4"/>
  <c r="D105" i="4"/>
  <c r="D177" i="4"/>
  <c r="D64" i="4"/>
  <c r="D175" i="4"/>
  <c r="D158" i="4"/>
  <c r="D49" i="4"/>
  <c r="D172" i="4"/>
  <c r="D68" i="4"/>
  <c r="D127" i="4"/>
  <c r="D171" i="4"/>
  <c r="D137" i="4"/>
  <c r="D142" i="4"/>
  <c r="D164" i="4"/>
  <c r="D147" i="4"/>
  <c r="D66" i="4"/>
  <c r="D167" i="4"/>
  <c r="D81" i="4"/>
  <c r="D112" i="4"/>
  <c r="D139" i="4"/>
  <c r="D77" i="4"/>
  <c r="D57" i="4"/>
  <c r="D119" i="4"/>
  <c r="D62" i="4"/>
  <c r="D84" i="4"/>
  <c r="D130" i="4"/>
  <c r="D114" i="4"/>
  <c r="D74" i="4"/>
  <c r="D58" i="4"/>
  <c r="D149" i="4"/>
  <c r="D50" i="4"/>
  <c r="D153" i="4"/>
  <c r="D63" i="4"/>
  <c r="D102" i="4"/>
  <c r="D186" i="4"/>
  <c r="D188" i="4"/>
  <c r="D85" i="4"/>
  <c r="D51" i="4"/>
  <c r="D47" i="4"/>
  <c r="D80" i="4"/>
  <c r="D82" i="4"/>
  <c r="D189" i="4"/>
  <c r="D144" i="4"/>
  <c r="D143" i="4"/>
  <c r="D197" i="4"/>
  <c r="D125" i="4"/>
  <c r="D117" i="4"/>
  <c r="D152" i="4"/>
  <c r="D54" i="4"/>
  <c r="D67" i="4"/>
  <c r="D108" i="4"/>
  <c r="D88" i="4"/>
  <c r="D148" i="4"/>
  <c r="D131" i="4"/>
  <c r="D190" i="4"/>
  <c r="D115" i="4"/>
  <c r="D195" i="4"/>
  <c r="D122" i="4"/>
  <c r="D194" i="4"/>
  <c r="D163" i="4"/>
  <c r="D104" i="4"/>
  <c r="D110" i="4"/>
  <c r="D65" i="4"/>
  <c r="D199" i="4"/>
  <c r="D136" i="4"/>
  <c r="D128" i="4"/>
  <c r="D16" i="4"/>
  <c r="D44" i="4"/>
  <c r="D17" i="4"/>
  <c r="D25" i="4"/>
  <c r="D29" i="4"/>
  <c r="D46" i="4"/>
  <c r="D33" i="4"/>
  <c r="D40" i="4"/>
  <c r="D26" i="4"/>
  <c r="D20" i="4"/>
  <c r="D32" i="4"/>
  <c r="D38" i="4"/>
  <c r="D39" i="4"/>
  <c r="D42" i="4"/>
  <c r="Q64" i="2"/>
  <c r="P64" i="2"/>
  <c r="D36" i="4"/>
  <c r="D28" i="4"/>
  <c r="D37" i="4"/>
  <c r="D41" i="4"/>
  <c r="D45" i="4"/>
  <c r="D21" i="4"/>
  <c r="D23" i="4"/>
  <c r="D30" i="4"/>
  <c r="D31" i="4"/>
  <c r="D34" i="4"/>
  <c r="D43" i="4"/>
  <c r="D24" i="4"/>
  <c r="D18" i="4"/>
  <c r="D27" i="4"/>
  <c r="D19" i="4"/>
  <c r="D35" i="4"/>
  <c r="D22" i="4"/>
  <c r="E9" i="4"/>
  <c r="C9" i="4" s="1"/>
  <c r="D8" i="4"/>
  <c r="O21" i="1" l="1"/>
  <c r="O16" i="1" s="1"/>
  <c r="P21" i="1" s="1"/>
  <c r="C31" i="2"/>
  <c r="J13" i="1" s="1"/>
  <c r="K4" i="2"/>
  <c r="K5" i="2" s="1"/>
  <c r="N4" i="2"/>
  <c r="I11" i="4"/>
  <c r="N3" i="2"/>
  <c r="K3" i="2"/>
  <c r="L3" i="2"/>
  <c r="L4" i="2"/>
  <c r="E13" i="4" s="1"/>
  <c r="D13" i="4" s="1"/>
  <c r="E10" i="4"/>
  <c r="C10" i="4" s="1"/>
  <c r="D9" i="4"/>
  <c r="I13" i="1" l="1"/>
  <c r="K13" i="1" s="1"/>
  <c r="H20" i="5"/>
  <c r="H27" i="6" s="1"/>
  <c r="N20" i="5"/>
  <c r="N27" i="6" s="1"/>
  <c r="D20" i="5"/>
  <c r="D27" i="6" s="1"/>
  <c r="M20" i="5"/>
  <c r="M27" i="6" s="1"/>
  <c r="I20" i="5"/>
  <c r="I27" i="6" s="1"/>
  <c r="D20" i="10"/>
  <c r="L20" i="5"/>
  <c r="L27" i="6" s="1"/>
  <c r="F20" i="5"/>
  <c r="F27" i="6" s="1"/>
  <c r="O20" i="5"/>
  <c r="O27" i="6" s="1"/>
  <c r="E20" i="5"/>
  <c r="E27" i="6" s="1"/>
  <c r="K20" i="5"/>
  <c r="K27" i="6" s="1"/>
  <c r="J20" i="5"/>
  <c r="J27" i="6" s="1"/>
  <c r="G20" i="5"/>
  <c r="G27" i="6" s="1"/>
  <c r="F20" i="10"/>
  <c r="C32" i="2"/>
  <c r="J16" i="1" s="1"/>
  <c r="P18" i="1"/>
  <c r="P19" i="1"/>
  <c r="P20" i="1"/>
  <c r="P22" i="1"/>
  <c r="D10" i="4"/>
  <c r="I16" i="1" l="1"/>
  <c r="H23" i="5"/>
  <c r="H30" i="6" s="1"/>
  <c r="M23" i="5"/>
  <c r="M30" i="6" s="1"/>
  <c r="O23" i="5"/>
  <c r="O30" i="6" s="1"/>
  <c r="F23" i="5"/>
  <c r="F30" i="6" s="1"/>
  <c r="K23" i="5"/>
  <c r="K30" i="6" s="1"/>
  <c r="D23" i="5"/>
  <c r="D30" i="6" s="1"/>
  <c r="L23" i="5"/>
  <c r="L30" i="6" s="1"/>
  <c r="J23" i="5"/>
  <c r="J30" i="6" s="1"/>
  <c r="G23" i="5"/>
  <c r="G30" i="6" s="1"/>
  <c r="I23" i="5"/>
  <c r="I30" i="6" s="1"/>
  <c r="N23" i="5"/>
  <c r="N30" i="6" s="1"/>
  <c r="E23" i="5"/>
  <c r="E30" i="6" s="1"/>
  <c r="C33" i="2"/>
  <c r="F23" i="10"/>
  <c r="D23" i="10"/>
  <c r="C20" i="5"/>
  <c r="P16" i="1"/>
  <c r="I20" i="1" l="1"/>
  <c r="K20" i="1" s="1"/>
  <c r="J20" i="1"/>
  <c r="K16" i="1"/>
  <c r="D17" i="1" s="1"/>
  <c r="C17" i="1" s="1"/>
  <c r="D27" i="5"/>
  <c r="D34" i="6" s="1"/>
  <c r="H27" i="5"/>
  <c r="H34" i="6" s="1"/>
  <c r="I27" i="5"/>
  <c r="I34" i="6" s="1"/>
  <c r="J27" i="5"/>
  <c r="J34" i="6" s="1"/>
  <c r="O27" i="5"/>
  <c r="O34" i="6" s="1"/>
  <c r="K27" i="5"/>
  <c r="K34" i="6" s="1"/>
  <c r="G27" i="5"/>
  <c r="G34" i="6" s="1"/>
  <c r="L27" i="5"/>
  <c r="L34" i="6" s="1"/>
  <c r="E27" i="5"/>
  <c r="E34" i="6" s="1"/>
  <c r="M27" i="5"/>
  <c r="M34" i="6" s="1"/>
  <c r="F27" i="5"/>
  <c r="F34" i="6" s="1"/>
  <c r="N27" i="5"/>
  <c r="N34" i="6" s="1"/>
  <c r="C34" i="2"/>
  <c r="D44" i="5"/>
  <c r="C23" i="5"/>
  <c r="C44" i="5" s="1"/>
  <c r="K44" i="5"/>
  <c r="E44" i="5"/>
  <c r="F44" i="5"/>
  <c r="O44" i="5"/>
  <c r="N44" i="5"/>
  <c r="I44" i="5"/>
  <c r="M44" i="5"/>
  <c r="G44" i="5"/>
  <c r="H44" i="5"/>
  <c r="L44" i="5"/>
  <c r="J44" i="5"/>
  <c r="C34" i="6" l="1"/>
  <c r="C27" i="5"/>
  <c r="F26" i="10"/>
  <c r="C35" i="2"/>
  <c r="C36" i="2" s="1"/>
  <c r="C37" i="2" s="1"/>
  <c r="C38" i="2" s="1"/>
  <c r="D26" i="10"/>
  <c r="C39" i="2" l="1"/>
  <c r="D19" i="10" s="1"/>
  <c r="C40" i="2"/>
  <c r="K19" i="5"/>
  <c r="K26" i="6" s="1"/>
  <c r="L19" i="5"/>
  <c r="L26" i="6" s="1"/>
  <c r="F19" i="5"/>
  <c r="F26" i="6" s="1"/>
  <c r="J12" i="1" l="1"/>
  <c r="D19" i="5"/>
  <c r="D26" i="6" s="1"/>
  <c r="N19" i="5"/>
  <c r="N43" i="5" s="1"/>
  <c r="I12" i="1"/>
  <c r="K12" i="1" s="1"/>
  <c r="C16" i="1" s="1"/>
  <c r="F19" i="10"/>
  <c r="M19" i="5"/>
  <c r="M42" i="5" s="1"/>
  <c r="G19" i="5"/>
  <c r="G26" i="6" s="1"/>
  <c r="I19" i="5"/>
  <c r="I43" i="5" s="1"/>
  <c r="H19" i="5"/>
  <c r="J19" i="5"/>
  <c r="J26" i="6" s="1"/>
  <c r="E19" i="5"/>
  <c r="O19" i="5"/>
  <c r="F18" i="5"/>
  <c r="F25" i="6" s="1"/>
  <c r="J11" i="1"/>
  <c r="K43" i="5"/>
  <c r="F43" i="5"/>
  <c r="L43" i="5"/>
  <c r="C41" i="2"/>
  <c r="E18" i="5"/>
  <c r="E25" i="6" s="1"/>
  <c r="N18" i="5"/>
  <c r="N25" i="6" s="1"/>
  <c r="L18" i="5"/>
  <c r="L25" i="6" s="1"/>
  <c r="D18" i="10"/>
  <c r="I11" i="1"/>
  <c r="F18" i="10"/>
  <c r="K18" i="5"/>
  <c r="K25" i="6" s="1"/>
  <c r="J18" i="5"/>
  <c r="J25" i="6" s="1"/>
  <c r="M18" i="5"/>
  <c r="M25" i="6" s="1"/>
  <c r="O18" i="5"/>
  <c r="O25" i="6" s="1"/>
  <c r="H18" i="5"/>
  <c r="H25" i="6" s="1"/>
  <c r="I18" i="5"/>
  <c r="I25" i="6" s="1"/>
  <c r="D18" i="5"/>
  <c r="D25" i="6" s="1"/>
  <c r="G18" i="5"/>
  <c r="G25" i="6" s="1"/>
  <c r="F42" i="5"/>
  <c r="L42" i="5"/>
  <c r="K42" i="5"/>
  <c r="D43" i="5" l="1"/>
  <c r="H42" i="5"/>
  <c r="H26" i="6"/>
  <c r="I42" i="5"/>
  <c r="I26" i="6"/>
  <c r="M43" i="5"/>
  <c r="M26" i="6"/>
  <c r="O42" i="5"/>
  <c r="O26" i="6"/>
  <c r="E42" i="5"/>
  <c r="E26" i="6"/>
  <c r="N42" i="5"/>
  <c r="N26" i="6"/>
  <c r="J42" i="5"/>
  <c r="G42" i="5"/>
  <c r="G43" i="5"/>
  <c r="D42" i="5"/>
  <c r="J43" i="5"/>
  <c r="O43" i="5"/>
  <c r="C19" i="5"/>
  <c r="C42" i="5" s="1"/>
  <c r="H43" i="5"/>
  <c r="E43" i="5"/>
  <c r="K11" i="1"/>
  <c r="D16" i="1" s="1"/>
  <c r="C42" i="2"/>
  <c r="C43" i="2" s="1"/>
  <c r="C44" i="2" s="1"/>
  <c r="C25" i="6"/>
  <c r="C11" i="6"/>
  <c r="C18" i="5"/>
  <c r="C43" i="5" l="1"/>
  <c r="L17" i="5"/>
  <c r="L9" i="6" s="1"/>
  <c r="L8" i="6" s="1"/>
  <c r="L12" i="6" s="1"/>
  <c r="G17" i="5"/>
  <c r="G9" i="6" s="1"/>
  <c r="G8" i="6" s="1"/>
  <c r="G12" i="6" s="1"/>
  <c r="D17" i="10"/>
  <c r="D17" i="5"/>
  <c r="D9" i="6" s="1"/>
  <c r="H17" i="5"/>
  <c r="H9" i="6" s="1"/>
  <c r="H8" i="6" s="1"/>
  <c r="H12" i="6" s="1"/>
  <c r="K17" i="5"/>
  <c r="K9" i="6" s="1"/>
  <c r="K8" i="6" s="1"/>
  <c r="K12" i="6" s="1"/>
  <c r="I10" i="1"/>
  <c r="K10" i="1" s="1"/>
  <c r="M17" i="5"/>
  <c r="M9" i="6" s="1"/>
  <c r="M8" i="6" s="1"/>
  <c r="M12" i="6" s="1"/>
  <c r="O17" i="5"/>
  <c r="O9" i="6" s="1"/>
  <c r="O8" i="6" s="1"/>
  <c r="O12" i="6" s="1"/>
  <c r="N17" i="5"/>
  <c r="N9" i="6" s="1"/>
  <c r="N8" i="6" s="1"/>
  <c r="N12" i="6" s="1"/>
  <c r="J10" i="1"/>
  <c r="E17" i="5"/>
  <c r="E9" i="6" s="1"/>
  <c r="E8" i="6" s="1"/>
  <c r="E12" i="6" s="1"/>
  <c r="F17" i="5"/>
  <c r="F9" i="6" s="1"/>
  <c r="F8" i="6" s="1"/>
  <c r="F12" i="6" s="1"/>
  <c r="F17" i="10"/>
  <c r="J17" i="5"/>
  <c r="J9" i="6" s="1"/>
  <c r="J8" i="6" s="1"/>
  <c r="J12" i="6" s="1"/>
  <c r="I17" i="5"/>
  <c r="I9" i="6" s="1"/>
  <c r="I8" i="6" s="1"/>
  <c r="I12" i="6" s="1"/>
  <c r="C45" i="2"/>
  <c r="C27" i="6"/>
  <c r="I18" i="1"/>
  <c r="K18" i="1" s="1"/>
  <c r="H25" i="5"/>
  <c r="H32" i="6" s="1"/>
  <c r="N25" i="5"/>
  <c r="N32" i="6" s="1"/>
  <c r="G25" i="5"/>
  <c r="G32" i="6" s="1"/>
  <c r="I25" i="5"/>
  <c r="I32" i="6" s="1"/>
  <c r="J25" i="5"/>
  <c r="J32" i="6" s="1"/>
  <c r="D25" i="5"/>
  <c r="D32" i="6" s="1"/>
  <c r="E25" i="5"/>
  <c r="E32" i="6" s="1"/>
  <c r="F25" i="5"/>
  <c r="F32" i="6" s="1"/>
  <c r="K25" i="5"/>
  <c r="K32" i="6" s="1"/>
  <c r="L25" i="5"/>
  <c r="L32" i="6" s="1"/>
  <c r="O25" i="5"/>
  <c r="O32" i="6" s="1"/>
  <c r="M25" i="5"/>
  <c r="M32" i="6" s="1"/>
  <c r="C46" i="2" l="1"/>
  <c r="H26" i="5" s="1"/>
  <c r="H33" i="6" s="1"/>
  <c r="F24" i="10"/>
  <c r="D24" i="10"/>
  <c r="J22" i="1"/>
  <c r="H28" i="5"/>
  <c r="H35" i="6" s="1"/>
  <c r="I22" i="1"/>
  <c r="K22" i="1" s="1"/>
  <c r="D28" i="5"/>
  <c r="E28" i="5"/>
  <c r="E35" i="6" s="1"/>
  <c r="O28" i="5"/>
  <c r="O35" i="6" s="1"/>
  <c r="M28" i="5"/>
  <c r="M35" i="6" s="1"/>
  <c r="J28" i="5"/>
  <c r="J35" i="6" s="1"/>
  <c r="I28" i="5"/>
  <c r="I35" i="6" s="1"/>
  <c r="L28" i="5"/>
  <c r="L35" i="6" s="1"/>
  <c r="G28" i="5"/>
  <c r="G35" i="6" s="1"/>
  <c r="K28" i="5"/>
  <c r="K35" i="6" s="1"/>
  <c r="N28" i="5"/>
  <c r="N35" i="6" s="1"/>
  <c r="F28" i="5"/>
  <c r="F35" i="6" s="1"/>
  <c r="C9" i="6"/>
  <c r="C17" i="5"/>
  <c r="C32" i="6"/>
  <c r="C25" i="5"/>
  <c r="D8" i="6"/>
  <c r="D12" i="6" s="1"/>
  <c r="C12" i="6" s="1"/>
  <c r="F26" i="5" l="1"/>
  <c r="F33" i="6" s="1"/>
  <c r="G26" i="5"/>
  <c r="G33" i="6" s="1"/>
  <c r="O26" i="5"/>
  <c r="O33" i="6" s="1"/>
  <c r="L26" i="5"/>
  <c r="L33" i="6" s="1"/>
  <c r="I19" i="1"/>
  <c r="K19" i="1" s="1"/>
  <c r="E26" i="5"/>
  <c r="E33" i="6" s="1"/>
  <c r="J19" i="1"/>
  <c r="K26" i="5"/>
  <c r="K33" i="6" s="1"/>
  <c r="J26" i="5"/>
  <c r="J33" i="6" s="1"/>
  <c r="C47" i="2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I26" i="5"/>
  <c r="I33" i="6" s="1"/>
  <c r="M26" i="5"/>
  <c r="M33" i="6" s="1"/>
  <c r="F25" i="10"/>
  <c r="D26" i="5"/>
  <c r="D33" i="6" s="1"/>
  <c r="D35" i="6"/>
  <c r="C35" i="6" s="1"/>
  <c r="C28" i="5"/>
  <c r="N26" i="5"/>
  <c r="D25" i="10"/>
  <c r="C8" i="6"/>
  <c r="H14" i="5"/>
  <c r="H19" i="6" s="1"/>
  <c r="M14" i="5"/>
  <c r="M19" i="6" s="1"/>
  <c r="G14" i="5"/>
  <c r="G19" i="6" s="1"/>
  <c r="L14" i="5"/>
  <c r="L19" i="6" s="1"/>
  <c r="K14" i="5"/>
  <c r="K19" i="6" s="1"/>
  <c r="I14" i="5"/>
  <c r="I19" i="6" s="1"/>
  <c r="J14" i="5"/>
  <c r="J19" i="6" s="1"/>
  <c r="E14" i="5"/>
  <c r="E19" i="6" s="1"/>
  <c r="N14" i="5"/>
  <c r="N19" i="6" s="1"/>
  <c r="I7" i="1"/>
  <c r="D14" i="5"/>
  <c r="D19" i="6" s="1"/>
  <c r="C30" i="6"/>
  <c r="F14" i="5" l="1"/>
  <c r="F19" i="6" s="1"/>
  <c r="O14" i="5"/>
  <c r="O19" i="6" s="1"/>
  <c r="D13" i="10"/>
  <c r="N33" i="6"/>
  <c r="C33" i="6" s="1"/>
  <c r="C26" i="5"/>
  <c r="K7" i="1"/>
  <c r="O7" i="1" s="1"/>
  <c r="C70" i="2"/>
  <c r="C71" i="2" s="1"/>
  <c r="C14" i="5" l="1"/>
  <c r="C72" i="2"/>
  <c r="C73" i="2" s="1"/>
  <c r="C74" i="2" s="1"/>
  <c r="I17" i="1" l="1"/>
  <c r="K17" i="1" s="1"/>
  <c r="J17" i="1"/>
  <c r="F24" i="5"/>
  <c r="F31" i="6" s="1"/>
  <c r="O24" i="5"/>
  <c r="O31" i="6" s="1"/>
  <c r="J24" i="5"/>
  <c r="J31" i="6" s="1"/>
  <c r="K24" i="5"/>
  <c r="K31" i="6" s="1"/>
  <c r="M24" i="5"/>
  <c r="M31" i="6" s="1"/>
  <c r="E24" i="5"/>
  <c r="E31" i="6" s="1"/>
  <c r="I24" i="5"/>
  <c r="I31" i="6" s="1"/>
  <c r="H24" i="5"/>
  <c r="H31" i="6" s="1"/>
  <c r="L24" i="5"/>
  <c r="L31" i="6" s="1"/>
  <c r="D24" i="5"/>
  <c r="D31" i="6" s="1"/>
  <c r="G24" i="5"/>
  <c r="G31" i="6" s="1"/>
  <c r="N24" i="5"/>
  <c r="N31" i="6" s="1"/>
  <c r="C75" i="2"/>
  <c r="D14" i="10"/>
  <c r="C31" i="6" l="1"/>
  <c r="C24" i="5"/>
  <c r="C76" i="2"/>
  <c r="C77" i="2" l="1"/>
  <c r="C78" i="2" s="1"/>
  <c r="C79" i="2" s="1"/>
  <c r="C80" i="2" s="1"/>
  <c r="C81" i="2" s="1"/>
  <c r="C82" i="2" s="1"/>
  <c r="C83" i="2" s="1"/>
  <c r="C84" i="2" s="1"/>
  <c r="C85" i="2" l="1"/>
  <c r="C86" i="2" s="1"/>
  <c r="C87" i="2" s="1"/>
  <c r="N12" i="5"/>
  <c r="N17" i="6" s="1"/>
  <c r="J5" i="1" l="1"/>
  <c r="H12" i="5"/>
  <c r="H17" i="6" s="1"/>
  <c r="L12" i="5"/>
  <c r="L17" i="6" s="1"/>
  <c r="I12" i="5"/>
  <c r="I17" i="6" s="1"/>
  <c r="K12" i="5"/>
  <c r="K17" i="6" s="1"/>
  <c r="I5" i="1"/>
  <c r="J12" i="5"/>
  <c r="J17" i="6" s="1"/>
  <c r="O12" i="5"/>
  <c r="O17" i="6" s="1"/>
  <c r="E12" i="5"/>
  <c r="E17" i="6" s="1"/>
  <c r="G12" i="5"/>
  <c r="G17" i="6" s="1"/>
  <c r="D12" i="5"/>
  <c r="F12" i="5"/>
  <c r="F17" i="6" s="1"/>
  <c r="M12" i="5"/>
  <c r="M17" i="6" s="1"/>
  <c r="D10" i="10"/>
  <c r="C88" i="2"/>
  <c r="I4" i="1" s="1"/>
  <c r="K5" i="1" l="1"/>
  <c r="O4" i="1" s="1"/>
  <c r="C12" i="5"/>
  <c r="D17" i="6"/>
  <c r="C17" i="6" s="1"/>
  <c r="H11" i="5"/>
  <c r="I11" i="5"/>
  <c r="F11" i="5"/>
  <c r="N11" i="5"/>
  <c r="L11" i="5"/>
  <c r="E11" i="5"/>
  <c r="D11" i="5"/>
  <c r="O11" i="5"/>
  <c r="J4" i="1"/>
  <c r="C89" i="2"/>
  <c r="C90" i="2" s="1"/>
  <c r="C91" i="2" s="1"/>
  <c r="C92" i="2" s="1"/>
  <c r="C93" i="2" s="1"/>
  <c r="C94" i="2" s="1"/>
  <c r="C95" i="2" s="1"/>
  <c r="C96" i="2" s="1"/>
  <c r="M11" i="5"/>
  <c r="J11" i="5"/>
  <c r="G11" i="5"/>
  <c r="K11" i="5"/>
  <c r="K16" i="6" l="1"/>
  <c r="D16" i="6"/>
  <c r="C11" i="5"/>
  <c r="K4" i="1"/>
  <c r="E16" i="6"/>
  <c r="G16" i="6"/>
  <c r="L16" i="6"/>
  <c r="J16" i="6"/>
  <c r="N16" i="6"/>
  <c r="M16" i="6"/>
  <c r="F16" i="6"/>
  <c r="O16" i="6"/>
  <c r="C97" i="2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I16" i="6"/>
  <c r="H16" i="6"/>
  <c r="J6" i="1" l="1"/>
  <c r="J13" i="5"/>
  <c r="J18" i="6" s="1"/>
  <c r="K13" i="5"/>
  <c r="K18" i="6" s="1"/>
  <c r="O13" i="5"/>
  <c r="O18" i="6" s="1"/>
  <c r="D12" i="10"/>
  <c r="E13" i="5"/>
  <c r="E18" i="6" s="1"/>
  <c r="I13" i="5"/>
  <c r="I18" i="6" s="1"/>
  <c r="H13" i="5"/>
  <c r="H18" i="6" s="1"/>
  <c r="F13" i="5"/>
  <c r="F18" i="6" s="1"/>
  <c r="N13" i="5"/>
  <c r="N18" i="6" s="1"/>
  <c r="L13" i="5"/>
  <c r="O5" i="1"/>
  <c r="G13" i="5"/>
  <c r="I6" i="1"/>
  <c r="K6" i="1" s="1"/>
  <c r="C16" i="6"/>
  <c r="D13" i="5"/>
  <c r="C115" i="2"/>
  <c r="C116" i="2" s="1"/>
  <c r="C117" i="2" s="1"/>
  <c r="J15" i="1" s="1"/>
  <c r="M13" i="5"/>
  <c r="I15" i="1" l="1"/>
  <c r="K15" i="1" s="1"/>
  <c r="H22" i="5"/>
  <c r="H29" i="6" s="1"/>
  <c r="D22" i="5"/>
  <c r="D29" i="6" s="1"/>
  <c r="G22" i="5"/>
  <c r="G29" i="6" s="1"/>
  <c r="K22" i="5"/>
  <c r="K29" i="6" s="1"/>
  <c r="F22" i="5"/>
  <c r="F29" i="6" s="1"/>
  <c r="E22" i="5"/>
  <c r="E29" i="6" s="1"/>
  <c r="N22" i="5"/>
  <c r="N29" i="6" s="1"/>
  <c r="I22" i="5"/>
  <c r="I29" i="6" s="1"/>
  <c r="O22" i="5"/>
  <c r="O29" i="6" s="1"/>
  <c r="J22" i="5"/>
  <c r="J29" i="6" s="1"/>
  <c r="M22" i="5"/>
  <c r="M29" i="6" s="1"/>
  <c r="L22" i="5"/>
  <c r="L29" i="6" s="1"/>
  <c r="F21" i="10"/>
  <c r="F27" i="10" s="1"/>
  <c r="F31" i="10" s="1"/>
  <c r="C118" i="2"/>
  <c r="D21" i="10"/>
  <c r="D27" i="10" s="1"/>
  <c r="M18" i="6"/>
  <c r="G18" i="6"/>
  <c r="C13" i="5"/>
  <c r="D18" i="6"/>
  <c r="C19" i="1"/>
  <c r="C21" i="1"/>
  <c r="M21" i="5"/>
  <c r="M28" i="6" s="1"/>
  <c r="G21" i="5"/>
  <c r="G28" i="6" s="1"/>
  <c r="J21" i="5"/>
  <c r="J28" i="6" s="1"/>
  <c r="L21" i="5"/>
  <c r="L28" i="6" s="1"/>
  <c r="E21" i="5"/>
  <c r="E28" i="6" s="1"/>
  <c r="D21" i="5"/>
  <c r="D28" i="6" s="1"/>
  <c r="K21" i="5"/>
  <c r="K28" i="6" s="1"/>
  <c r="O21" i="5"/>
  <c r="O28" i="6" s="1"/>
  <c r="I14" i="1"/>
  <c r="K14" i="1" s="1"/>
  <c r="F21" i="5"/>
  <c r="F28" i="6" s="1"/>
  <c r="H21" i="5"/>
  <c r="H28" i="6" s="1"/>
  <c r="I21" i="5"/>
  <c r="I28" i="6" s="1"/>
  <c r="N21" i="5"/>
  <c r="N28" i="6" s="1"/>
  <c r="L18" i="6"/>
  <c r="L16" i="5" l="1"/>
  <c r="L21" i="6" s="1"/>
  <c r="G16" i="5"/>
  <c r="G21" i="6" s="1"/>
  <c r="E16" i="5"/>
  <c r="E21" i="6" s="1"/>
  <c r="O16" i="5"/>
  <c r="O21" i="6" s="1"/>
  <c r="I9" i="1"/>
  <c r="K9" i="1" s="1"/>
  <c r="O9" i="1" s="1"/>
  <c r="H16" i="5"/>
  <c r="H21" i="6" s="1"/>
  <c r="D16" i="5"/>
  <c r="K16" i="5"/>
  <c r="K21" i="6" s="1"/>
  <c r="J16" i="5"/>
  <c r="J21" i="6" s="1"/>
  <c r="I16" i="5"/>
  <c r="I21" i="6" s="1"/>
  <c r="N16" i="5"/>
  <c r="N21" i="6" s="1"/>
  <c r="M16" i="5"/>
  <c r="M21" i="6" s="1"/>
  <c r="J9" i="1"/>
  <c r="F16" i="5"/>
  <c r="F21" i="6" s="1"/>
  <c r="D15" i="10"/>
  <c r="D16" i="10" s="1"/>
  <c r="D31" i="10" s="1"/>
  <c r="J7" i="1"/>
  <c r="J14" i="1"/>
  <c r="J8" i="1"/>
  <c r="C28" i="6"/>
  <c r="L15" i="5"/>
  <c r="E15" i="5"/>
  <c r="O15" i="5"/>
  <c r="H15" i="5"/>
  <c r="C20" i="1"/>
  <c r="C22" i="1" s="1"/>
  <c r="D21" i="1" s="1"/>
  <c r="M15" i="5"/>
  <c r="I15" i="5"/>
  <c r="D15" i="5"/>
  <c r="D20" i="6" s="1"/>
  <c r="J15" i="5"/>
  <c r="G15" i="5"/>
  <c r="I8" i="1"/>
  <c r="F15" i="5"/>
  <c r="N15" i="5"/>
  <c r="K15" i="5"/>
  <c r="C29" i="6"/>
  <c r="C22" i="5"/>
  <c r="F29" i="10"/>
  <c r="P8" i="10" s="1"/>
  <c r="F24" i="6"/>
  <c r="F40" i="5"/>
  <c r="F41" i="5" s="1"/>
  <c r="C14" i="1"/>
  <c r="D14" i="1"/>
  <c r="G24" i="6"/>
  <c r="G40" i="5"/>
  <c r="G41" i="5" s="1"/>
  <c r="J24" i="6"/>
  <c r="J40" i="5"/>
  <c r="J41" i="5" s="1"/>
  <c r="O24" i="6"/>
  <c r="O40" i="5"/>
  <c r="O41" i="5" s="1"/>
  <c r="M24" i="6"/>
  <c r="M40" i="5"/>
  <c r="M41" i="5" s="1"/>
  <c r="C18" i="6"/>
  <c r="N24" i="6"/>
  <c r="N40" i="5"/>
  <c r="N41" i="5" s="1"/>
  <c r="K24" i="6"/>
  <c r="K40" i="5"/>
  <c r="K41" i="5" s="1"/>
  <c r="C23" i="1"/>
  <c r="D23" i="1" s="1"/>
  <c r="C21" i="5"/>
  <c r="D40" i="5"/>
  <c r="I24" i="6"/>
  <c r="I40" i="5"/>
  <c r="I41" i="5" s="1"/>
  <c r="E24" i="6"/>
  <c r="E40" i="5"/>
  <c r="E41" i="5" s="1"/>
  <c r="H24" i="6"/>
  <c r="H40" i="5"/>
  <c r="H41" i="5" s="1"/>
  <c r="L24" i="6"/>
  <c r="L40" i="5"/>
  <c r="L41" i="5" s="1"/>
  <c r="O6" i="1"/>
  <c r="G16" i="10" l="1"/>
  <c r="D29" i="10"/>
  <c r="E27" i="10" s="1"/>
  <c r="D21" i="6"/>
  <c r="C21" i="6" s="1"/>
  <c r="C16" i="5"/>
  <c r="D35" i="5"/>
  <c r="O20" i="6"/>
  <c r="O13" i="6" s="1"/>
  <c r="G20" i="6"/>
  <c r="G13" i="6" s="1"/>
  <c r="E20" i="6"/>
  <c r="E13" i="6" s="1"/>
  <c r="J20" i="6"/>
  <c r="J13" i="6" s="1"/>
  <c r="L20" i="6"/>
  <c r="L13" i="6" s="1"/>
  <c r="K20" i="6"/>
  <c r="I20" i="6"/>
  <c r="I13" i="6" s="1"/>
  <c r="M20" i="6"/>
  <c r="N20" i="6"/>
  <c r="N13" i="6" s="1"/>
  <c r="F20" i="6"/>
  <c r="F13" i="6" s="1"/>
  <c r="H20" i="6"/>
  <c r="H13" i="6" s="1"/>
  <c r="H9" i="5"/>
  <c r="J2" i="1"/>
  <c r="K8" i="1"/>
  <c r="D12" i="1" s="1"/>
  <c r="D9" i="5"/>
  <c r="H35" i="5"/>
  <c r="E9" i="5"/>
  <c r="M9" i="5"/>
  <c r="O9" i="5"/>
  <c r="L9" i="5"/>
  <c r="L35" i="5"/>
  <c r="M35" i="5"/>
  <c r="F9" i="5"/>
  <c r="E35" i="5"/>
  <c r="G35" i="5"/>
  <c r="F35" i="5"/>
  <c r="O35" i="5"/>
  <c r="K9" i="5"/>
  <c r="G9" i="5"/>
  <c r="J35" i="5"/>
  <c r="E4" i="1"/>
  <c r="D9" i="1" s="1"/>
  <c r="J9" i="5"/>
  <c r="C15" i="5"/>
  <c r="C35" i="5" s="1"/>
  <c r="C36" i="5" s="1"/>
  <c r="I2" i="1"/>
  <c r="I35" i="5"/>
  <c r="K35" i="5"/>
  <c r="N35" i="5"/>
  <c r="N9" i="5"/>
  <c r="I9" i="5"/>
  <c r="Q8" i="10"/>
  <c r="Q10" i="10" s="1"/>
  <c r="D20" i="1"/>
  <c r="D19" i="1"/>
  <c r="C40" i="5"/>
  <c r="C41" i="5" s="1"/>
  <c r="D41" i="5"/>
  <c r="C26" i="6"/>
  <c r="D24" i="6"/>
  <c r="C24" i="6" s="1"/>
  <c r="E16" i="10" l="1"/>
  <c r="M13" i="6"/>
  <c r="M15" i="6" s="1"/>
  <c r="K13" i="6"/>
  <c r="K15" i="6" s="1"/>
  <c r="D13" i="6"/>
  <c r="D14" i="6" s="1"/>
  <c r="E15" i="6"/>
  <c r="E22" i="6"/>
  <c r="E38" i="6" s="1"/>
  <c r="E39" i="6" s="1"/>
  <c r="E14" i="6"/>
  <c r="L15" i="6"/>
  <c r="L22" i="6"/>
  <c r="L38" i="6" s="1"/>
  <c r="L39" i="6" s="1"/>
  <c r="L14" i="6"/>
  <c r="G15" i="6"/>
  <c r="G22" i="6"/>
  <c r="G23" i="6" s="1"/>
  <c r="G14" i="6"/>
  <c r="N15" i="6"/>
  <c r="N22" i="6"/>
  <c r="N38" i="6" s="1"/>
  <c r="N39" i="6" s="1"/>
  <c r="N14" i="6"/>
  <c r="H15" i="6"/>
  <c r="H22" i="6"/>
  <c r="H38" i="6" s="1"/>
  <c r="H14" i="6"/>
  <c r="F15" i="6"/>
  <c r="F22" i="6"/>
  <c r="F38" i="6" s="1"/>
  <c r="F39" i="6" s="1"/>
  <c r="F14" i="6"/>
  <c r="J15" i="6"/>
  <c r="J22" i="6"/>
  <c r="J38" i="6" s="1"/>
  <c r="J39" i="6" s="1"/>
  <c r="J14" i="6"/>
  <c r="I15" i="6"/>
  <c r="I22" i="6"/>
  <c r="I38" i="6" s="1"/>
  <c r="I14" i="6"/>
  <c r="O15" i="6"/>
  <c r="O22" i="6"/>
  <c r="O38" i="6" s="1"/>
  <c r="O39" i="6" s="1"/>
  <c r="O14" i="6"/>
  <c r="C20" i="6"/>
  <c r="O7" i="5"/>
  <c r="O8" i="5"/>
  <c r="D7" i="5"/>
  <c r="D8" i="5"/>
  <c r="K32" i="5"/>
  <c r="K33" i="5" s="1"/>
  <c r="K7" i="5"/>
  <c r="K8" i="5"/>
  <c r="L32" i="5"/>
  <c r="L33" i="5" s="1"/>
  <c r="L7" i="5"/>
  <c r="L8" i="5"/>
  <c r="O32" i="5"/>
  <c r="O33" i="5" s="1"/>
  <c r="J32" i="5"/>
  <c r="J33" i="5" s="1"/>
  <c r="J7" i="5"/>
  <c r="J8" i="5"/>
  <c r="E32" i="5"/>
  <c r="E33" i="5" s="1"/>
  <c r="E8" i="5"/>
  <c r="E7" i="5"/>
  <c r="M32" i="5"/>
  <c r="M33" i="5" s="1"/>
  <c r="M8" i="5"/>
  <c r="M7" i="5"/>
  <c r="I32" i="5"/>
  <c r="I33" i="5" s="1"/>
  <c r="I8" i="5"/>
  <c r="I7" i="5"/>
  <c r="N32" i="5"/>
  <c r="N33" i="5" s="1"/>
  <c r="N8" i="5"/>
  <c r="N7" i="5"/>
  <c r="F32" i="5"/>
  <c r="F33" i="5" s="1"/>
  <c r="F8" i="5"/>
  <c r="F7" i="5"/>
  <c r="D32" i="5"/>
  <c r="D33" i="5" s="1"/>
  <c r="G32" i="5"/>
  <c r="G33" i="5" s="1"/>
  <c r="G8" i="5"/>
  <c r="G7" i="5"/>
  <c r="H32" i="5"/>
  <c r="H33" i="5" s="1"/>
  <c r="H8" i="5"/>
  <c r="H7" i="5"/>
  <c r="F36" i="5"/>
  <c r="F37" i="5"/>
  <c r="G36" i="5"/>
  <c r="G37" i="5"/>
  <c r="E36" i="5"/>
  <c r="E37" i="5"/>
  <c r="H36" i="5"/>
  <c r="H37" i="5"/>
  <c r="J36" i="5"/>
  <c r="J37" i="5"/>
  <c r="N36" i="5"/>
  <c r="N37" i="5"/>
  <c r="D36" i="5"/>
  <c r="D37" i="5"/>
  <c r="M36" i="5"/>
  <c r="M37" i="5"/>
  <c r="I36" i="5"/>
  <c r="I37" i="5"/>
  <c r="O36" i="5"/>
  <c r="O37" i="5"/>
  <c r="K36" i="5"/>
  <c r="K37" i="5"/>
  <c r="L36" i="5"/>
  <c r="L37" i="5"/>
  <c r="K2" i="1"/>
  <c r="L6" i="1" s="1"/>
  <c r="O8" i="1"/>
  <c r="O2" i="1" s="1"/>
  <c r="C19" i="6"/>
  <c r="M4" i="2"/>
  <c r="D10" i="1"/>
  <c r="M3" i="2"/>
  <c r="C9" i="5"/>
  <c r="C32" i="5" s="1"/>
  <c r="C33" i="5" s="1"/>
  <c r="D22" i="1"/>
  <c r="C12" i="1" l="1"/>
  <c r="P9" i="1"/>
  <c r="D22" i="6"/>
  <c r="D23" i="6" s="1"/>
  <c r="K14" i="6"/>
  <c r="K22" i="6"/>
  <c r="K38" i="6" s="1"/>
  <c r="K39" i="6" s="1"/>
  <c r="C13" i="6"/>
  <c r="D15" i="6"/>
  <c r="M22" i="6"/>
  <c r="M38" i="6" s="1"/>
  <c r="M39" i="6" s="1"/>
  <c r="M14" i="6"/>
  <c r="N23" i="6"/>
  <c r="E23" i="6"/>
  <c r="L23" i="6"/>
  <c r="F23" i="6"/>
  <c r="J23" i="6"/>
  <c r="O23" i="6"/>
  <c r="I23" i="6"/>
  <c r="H23" i="6"/>
  <c r="G38" i="6"/>
  <c r="G39" i="6" s="1"/>
  <c r="L16" i="1"/>
  <c r="L17" i="1"/>
  <c r="L18" i="1"/>
  <c r="L13" i="1"/>
  <c r="L7" i="1"/>
  <c r="L4" i="1"/>
  <c r="L12" i="1"/>
  <c r="L14" i="1"/>
  <c r="L11" i="1"/>
  <c r="L22" i="1"/>
  <c r="L5" i="1"/>
  <c r="C8" i="1"/>
  <c r="C9" i="1" s="1"/>
  <c r="C10" i="1" s="1"/>
  <c r="L10" i="1"/>
  <c r="L15" i="1"/>
  <c r="L19" i="1"/>
  <c r="L8" i="1"/>
  <c r="L21" i="1"/>
  <c r="O10" i="1"/>
  <c r="P10" i="1" s="1"/>
  <c r="P7" i="1"/>
  <c r="L20" i="1"/>
  <c r="P4" i="1"/>
  <c r="P5" i="1"/>
  <c r="P6" i="1"/>
  <c r="P8" i="1"/>
  <c r="C22" i="6" l="1"/>
  <c r="C23" i="6" s="1"/>
  <c r="K23" i="6"/>
  <c r="D38" i="6"/>
  <c r="D39" i="6" s="1"/>
  <c r="M23" i="6"/>
  <c r="L2" i="1"/>
  <c r="P2" i="1"/>
  <c r="C38" i="6" l="1"/>
  <c r="C39" i="6" s="1"/>
  <c r="E37" i="14" l="1"/>
  <c r="F18" i="14" l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F31" i="14" s="1"/>
  <c r="F32" i="14" s="1"/>
  <c r="F33" i="14" s="1"/>
  <c r="F34" i="14" s="1"/>
  <c r="F35" i="14" s="1"/>
  <c r="F36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<sst xmlns="http://schemas.openxmlformats.org/spreadsheetml/2006/main" count="6323" uniqueCount="3935">
  <si>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</si>
  <si>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</si>
  <si>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</si>
  <si>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</si>
  <si>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</si>
  <si>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</si>
  <si>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</si>
  <si>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</si>
  <si>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</si>
  <si>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</si>
  <si>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</si>
  <si>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</si>
  <si>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</si>
  <si>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BEBIDAS</t>
  </si>
  <si>
    <t>(+) Fatur. Bruto</t>
  </si>
  <si>
    <t>MC1=Receita-DV -&gt; MC=MC1/Receita</t>
  </si>
  <si>
    <t>DRINKS</t>
  </si>
  <si>
    <t xml:space="preserve">  (-) Taxa Cartão e ifood</t>
  </si>
  <si>
    <t>Este % MC pagara os CFs =LL</t>
  </si>
  <si>
    <t>SALGADOS</t>
  </si>
  <si>
    <t>(+) Fatur. Liquido</t>
  </si>
  <si>
    <t>Após pgto dos CUSTOS FIXOS</t>
  </si>
  <si>
    <t>DOCES</t>
  </si>
  <si>
    <t xml:space="preserve">  (-) Despesas</t>
  </si>
  <si>
    <t>GO COFFEE HOME</t>
  </si>
  <si>
    <t>Lucro Liquido</t>
  </si>
  <si>
    <t>INSUMOS</t>
  </si>
  <si>
    <t>Margem liquida</t>
  </si>
  <si>
    <t>P.Equilibrio</t>
  </si>
  <si>
    <t>IMPOSTOS</t>
  </si>
  <si>
    <t>MARKUP / FAT</t>
  </si>
  <si>
    <t>ENCARGOS SOC.</t>
  </si>
  <si>
    <t>CMV (até 35%)</t>
  </si>
  <si>
    <t>DESP. ADMIN</t>
  </si>
  <si>
    <t>FUNCIONARIOS</t>
  </si>
  <si>
    <t>PROLABORE</t>
  </si>
  <si>
    <t xml:space="preserve"> Desp. Adm (até 33%)</t>
  </si>
  <si>
    <t>ADM/MAT.</t>
  </si>
  <si>
    <t>BANCO</t>
  </si>
  <si>
    <t>EFICIÊNCIA EQUIPE</t>
  </si>
  <si>
    <t>ALUGUEL</t>
  </si>
  <si>
    <t>Peso Aluguel (até 10%)</t>
  </si>
  <si>
    <t>LIMPEZA</t>
  </si>
  <si>
    <t>PAGAMENTO</t>
  </si>
  <si>
    <t>MKT</t>
  </si>
  <si>
    <t>PIX</t>
  </si>
  <si>
    <t>FIXO</t>
  </si>
  <si>
    <t>SEGURANCA</t>
  </si>
  <si>
    <t>DEBITO</t>
  </si>
  <si>
    <t>VARIÁVEL</t>
  </si>
  <si>
    <t>DINHEIRO</t>
  </si>
  <si>
    <t>FIXO/VARIÁVEL</t>
  </si>
  <si>
    <t>BOLETO</t>
  </si>
  <si>
    <t>CARTAO DE CREDITO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</si>
  <si>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</si>
  <si>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</si>
  <si>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</si>
  <si>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</si>
  <si>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</si>
  <si>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</si>
  <si>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</si>
  <si>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</si>
  <si>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</si>
  <si>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Qtd</t>
  </si>
  <si>
    <t>Item</t>
  </si>
  <si>
    <t>Grupo</t>
  </si>
  <si>
    <t>FORNECEDOR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</si>
  <si>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</si>
  <si>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</si>
  <si>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</si>
  <si>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</si>
  <si>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</si>
  <si>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</si>
  <si>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</si>
  <si>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</si>
  <si>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NF/PEDIDO</t>
  </si>
  <si>
    <t>Status Pgto</t>
  </si>
  <si>
    <t>LUZ</t>
  </si>
  <si>
    <t>COPEL</t>
  </si>
  <si>
    <t>-</t>
  </si>
  <si>
    <t>PAO DE QUEIJO PCT</t>
  </si>
  <si>
    <t>GO COFFEE</t>
  </si>
  <si>
    <t>COXINHA AIPIM COM CARNE SECA 130G PCT</t>
  </si>
  <si>
    <t>COXINHA COSTELA 130G</t>
  </si>
  <si>
    <t>COXINHA FRANGO CREMOSO 130G</t>
  </si>
  <si>
    <t>BAGUETTE DE CARNE E CHEDDAR 1,2 KG</t>
  </si>
  <si>
    <t>26462</t>
  </si>
  <si>
    <t>CROISSANT DE CHOCOLATE PRETO 1,2KG</t>
  </si>
  <si>
    <t>CROISSANT DE FRANGO E REQUEIJAO PRE ASSADO 1,10 KG</t>
  </si>
  <si>
    <t>CROISSANT DE PRESUNTO E QUEIJO PRE ASSADO 1,10 KG</t>
  </si>
  <si>
    <t>CROISSANT DE QUATRO QUEIJO PRE ASSADO 1,10 KG</t>
  </si>
  <si>
    <t>EMPANADA DE CALABRESA E CHEDDAR 1,6 KG</t>
  </si>
  <si>
    <t>EMPANADA INTEGRAL DE FRANGO E MILHO 1,6 KG</t>
  </si>
  <si>
    <t>PAO DE QUEIJO 90G - 2KG</t>
  </si>
  <si>
    <t>TROUXINHA DE FRANGO E REQUEIJAO 1,4KG</t>
  </si>
  <si>
    <t>CROISSANT DE BACON COM QUEIJO 110G (4UND)</t>
  </si>
  <si>
    <t>CROISSANT DE PISTACHE (4UND)</t>
  </si>
  <si>
    <t>CROISSANT DE FRANGO COM REQUEIJAO (4UN)</t>
  </si>
  <si>
    <t>CROISSANT DE PALMITO (4UN)</t>
  </si>
  <si>
    <t>COOKIE AVELA 130G - CAIXA 24 UM</t>
  </si>
  <si>
    <t>COOKIE GOTAS DE CHOCOLATE 130 G - CX 24</t>
  </si>
  <si>
    <t>COOKIE TRIPLO CHOCOLATE 130G - CX 24</t>
  </si>
  <si>
    <t>COOKIE RED VELVET 130G - CX 24</t>
  </si>
  <si>
    <t>BROWNIE CAIXA (24 UN)</t>
  </si>
  <si>
    <t>PONTO MAIS</t>
  </si>
  <si>
    <t>VR BENEF. SERV. PROC AS</t>
  </si>
  <si>
    <t>0</t>
  </si>
  <si>
    <t>PGTO NATAN</t>
  </si>
  <si>
    <t>FINANCEIRO</t>
  </si>
  <si>
    <t>IMOBILIARIA</t>
  </si>
  <si>
    <t>LOCAÇÃO CAFETEIRA</t>
  </si>
  <si>
    <t>ASTORIA</t>
  </si>
  <si>
    <t>SEGURANÇA</t>
  </si>
  <si>
    <t>INVIOLAVEL</t>
  </si>
  <si>
    <t>INTERNET</t>
  </si>
  <si>
    <t>CYBERNET</t>
  </si>
  <si>
    <t>TIM</t>
  </si>
  <si>
    <t>CONTABILIDADE</t>
  </si>
  <si>
    <t>AGUIA CONTABILIDADE</t>
  </si>
  <si>
    <t>FOLHA DE PGTO CASSI</t>
  </si>
  <si>
    <t>GO COFFEE MATINHOS</t>
  </si>
  <si>
    <t>FOLHA DE PGTO CAUANE</t>
  </si>
  <si>
    <t>FGTS</t>
  </si>
  <si>
    <t>RECEITA FEDERAL</t>
  </si>
  <si>
    <t>SIMPLES NACIONAL</t>
  </si>
  <si>
    <t>CARTÃO DE CRÉDITO</t>
  </si>
  <si>
    <t>DIVERSOS</t>
  </si>
  <si>
    <t>CAIXA DE LEITE</t>
  </si>
  <si>
    <t>CONDOR</t>
  </si>
  <si>
    <t>Detetização</t>
  </si>
  <si>
    <t>INDIANARA DOS SANTOS CASTANHA</t>
  </si>
  <si>
    <t>MARKETING</t>
  </si>
  <si>
    <t>SACHE KETCHUP HEINZ</t>
  </si>
  <si>
    <t>LITORAL EMBALAGENS</t>
  </si>
  <si>
    <t>MOLHO VERDE DAJUDA</t>
  </si>
  <si>
    <t>AÇUCAR SACHE UNIAO</t>
  </si>
  <si>
    <t>AÇUCAR MASCAVO UNIAO</t>
  </si>
  <si>
    <t>COBERTURA DE SORVETE CARAMELO</t>
  </si>
  <si>
    <t>COBERTURA DE SORVETE DOCE DE LEITE</t>
  </si>
  <si>
    <t>FINI MARSHMALLOW CAPING</t>
  </si>
  <si>
    <t>GOTA PINGO DE CHOCOLATE</t>
  </si>
  <si>
    <t>COOKIE PAÇOCA 130G - CAIXA 24</t>
  </si>
  <si>
    <t>CROISSANT DE CHOCOLATE PRETO PRE ASSADO 1,10 KG</t>
  </si>
  <si>
    <t>CALDA DE CHOCOLATE EM PÓ 3KG</t>
  </si>
  <si>
    <t>COFFEE ROAST - PACK 4 UM</t>
  </si>
  <si>
    <t>BASE CAPPUCCINO 5000G</t>
  </si>
  <si>
    <t>BASE CHOCOLATE QUENTE 5000G</t>
  </si>
  <si>
    <t>MATCHA 5KG</t>
  </si>
  <si>
    <t>XAROPE MACA VERDE 1000ML</t>
  </si>
  <si>
    <t>XAROPE CARAMEL 1000ML</t>
  </si>
  <si>
    <t>XAROPE LIMAO SICILIANO 1000ML</t>
  </si>
  <si>
    <t>FRQE G. COFFE LUVA CART. COPO C/500</t>
  </si>
  <si>
    <t>ENCARTA</t>
  </si>
  <si>
    <t>FRQE G. COFFE SACO. COPO C/500</t>
  </si>
  <si>
    <t>MATCHA 200G</t>
  </si>
  <si>
    <t>26654</t>
  </si>
  <si>
    <t>NEXUS SISTEMAS</t>
  </si>
  <si>
    <t>NEXUS</t>
  </si>
  <si>
    <t>LEITE BARIsTA NAVEIA CX</t>
  </si>
  <si>
    <t>BARITO MAQUINA E ERVIÇO LTDA</t>
  </si>
  <si>
    <t>FRETE</t>
  </si>
  <si>
    <t>FRETE EXPRESO SÃO MIGUEL</t>
  </si>
  <si>
    <t xml:space="preserve">AGUA </t>
  </si>
  <si>
    <t>SANEPAR</t>
  </si>
  <si>
    <t>ESTACIONAMENTO NATAN</t>
  </si>
  <si>
    <t>SHOPPING</t>
  </si>
  <si>
    <t>RECIBO</t>
  </si>
  <si>
    <t>LEITE TIROL</t>
  </si>
  <si>
    <t>MUFFATO</t>
  </si>
  <si>
    <t>12115102</t>
  </si>
  <si>
    <t>AÇUCAR MASCAVO SACHE (200 x 4g) UN</t>
  </si>
  <si>
    <t>24482</t>
  </si>
  <si>
    <t>AÇUCAR REFINADO SACHE ALTO ALEGRE (400) CX</t>
  </si>
  <si>
    <t>SACHE MAIONESE HEINZ (176 x 7g) CX</t>
  </si>
  <si>
    <t>SACHE KETCHUP HEINZ (176 x 7g) CX</t>
  </si>
  <si>
    <t>CHANTY MIX VIGOR AMELIA 1 LT</t>
  </si>
  <si>
    <t>PALITO PC</t>
  </si>
  <si>
    <t>PVC 38x300m GUARUFILM</t>
  </si>
  <si>
    <t>CANUDO BIO SACHE A GRAND 25cm CROPAC (3000) CX</t>
  </si>
  <si>
    <t>PAÇOQUITA ROLHA S/EMB SANTA HELENA (65) (1,17Kg)</t>
  </si>
  <si>
    <t>PACK AGUA TONICA ANTARTICA 350</t>
  </si>
  <si>
    <t>DISTRIBUIDORA ORIENTE</t>
  </si>
  <si>
    <t>206522</t>
  </si>
  <si>
    <t>PACK COCA COLA ZERO C/6 350</t>
  </si>
  <si>
    <t>PACK COCA COLA C/12 350</t>
  </si>
  <si>
    <t>TAXA DE ENTREGA</t>
  </si>
  <si>
    <t>CAFÉ MOKA CLUBE - 5KG</t>
  </si>
  <si>
    <t>27457</t>
  </si>
  <si>
    <t>BASE CREME 5L</t>
  </si>
  <si>
    <t>XAROPE AVELÃ 1000ML</t>
  </si>
  <si>
    <t>XAROPE MAÇA VERDE 1000ML</t>
  </si>
  <si>
    <t>XAROPE MORANGO 1000ML</t>
  </si>
  <si>
    <t>PÃO DE QUEIJO EMPANADO COM QUEIJO PARMESÃO 90G/2KG</t>
  </si>
  <si>
    <t>27460</t>
  </si>
  <si>
    <t>PÃO DE QUEIJO 90G - 2KG</t>
  </si>
  <si>
    <t>CROISSANT DE QUATRO QUEIJO PRE ASSADO 1,10KG</t>
  </si>
  <si>
    <t>CROISSANT DE PRESUNTO e QUEIJO PRE ASSADO 1,10KG</t>
  </si>
  <si>
    <t>CROISSANT DE FRANGO COM REQUEIJÃO (4 UN)</t>
  </si>
  <si>
    <t>PACOTE COXINHA FRANGO CREMOSO 130G (FRITO) 1,3KG</t>
  </si>
  <si>
    <t>CROISSANT DE FRANGO e REQUEIJÃO PRE ASSADO 1,10KG</t>
  </si>
  <si>
    <t>PACOTE COXINHA COSTELA 130G - 1,3KG</t>
  </si>
  <si>
    <t>COXINHA AIPIM COM CARNE SECA 130G (FRITO) - 1,3 KG</t>
  </si>
  <si>
    <t>PÃO SABOR DO CHEF LINGUIÇA BLUMENAU PRE ASSADO 1,3KG</t>
  </si>
  <si>
    <t>PÃO SABOR DO CHEF NAPOLITANO PRE ASSADO 1,3 KG</t>
  </si>
  <si>
    <t>PÃO SABOR DO CHEF PERU e REQUEIJÃO CREMOSO - PRE ASSADO 1,3 KG</t>
  </si>
  <si>
    <t>PÃOSABOR DO CHEF RICOTA TOMATE SECO - PRE ASSADO 1,3 KG</t>
  </si>
  <si>
    <t>BAGUETE DE CARNE e CHEDDAR 1,6 KG</t>
  </si>
  <si>
    <t>TROUXINHA DE STROGONOFF DE CARNE 1,4 KG</t>
  </si>
  <si>
    <t>EMPANADA INTEGRAL DE FRANGO e MILHO 1,6 KG</t>
  </si>
  <si>
    <t>PASTEL DE FORNO COM CARNE PICANTE 1,36 KG</t>
  </si>
  <si>
    <t>FOLHADO DE PALMITO e MOLHO BRANCO 1,4 KG</t>
  </si>
  <si>
    <t>TAMPA PL. BOLHA G676</t>
  </si>
  <si>
    <t>ENCARTE EMBALAGENS COMERCIAL LTDA</t>
  </si>
  <si>
    <t>217670</t>
  </si>
  <si>
    <t>PRATO SOBREMESA CERAMICA BRISTOL BRANCO</t>
  </si>
  <si>
    <t>DOMINALAR LTDA</t>
  </si>
  <si>
    <t>10104</t>
  </si>
  <si>
    <t>3 METROS DE PLANTICO PARA O BANCO</t>
  </si>
  <si>
    <t>LOJA MARINGA</t>
  </si>
  <si>
    <t>20322</t>
  </si>
  <si>
    <t>TAXA (DUDA)</t>
  </si>
  <si>
    <t>CAIXA DE LEITE ITALAC</t>
  </si>
  <si>
    <t>SUPERMERCADO BAVARESCO</t>
  </si>
  <si>
    <t>Dia / semana</t>
  </si>
  <si>
    <t>ANO</t>
  </si>
  <si>
    <t>MES</t>
  </si>
  <si>
    <t xml:space="preserve">Debito </t>
  </si>
  <si>
    <t xml:space="preserve">Credito </t>
  </si>
  <si>
    <t>Voucher</t>
  </si>
  <si>
    <t>Pix</t>
  </si>
  <si>
    <t>Delivery</t>
  </si>
  <si>
    <t>Debito Liq</t>
  </si>
  <si>
    <t>Credito Liq.</t>
  </si>
  <si>
    <t>Voucher Liq</t>
  </si>
  <si>
    <t>Pix Liq</t>
  </si>
  <si>
    <t>Delivery Liq</t>
  </si>
  <si>
    <t>Dinheiro</t>
  </si>
  <si>
    <t>Total Bruto</t>
  </si>
  <si>
    <t>Total Liquido</t>
  </si>
  <si>
    <t>Acumulado</t>
  </si>
  <si>
    <t>Transaçoes</t>
  </si>
  <si>
    <t>Ticket Médio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</si>
  <si>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</si>
  <si>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</si>
  <si>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</si>
  <si>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</si>
  <si>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</si>
  <si>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</si>
  <si>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</si>
  <si>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</si>
  <si>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</si>
  <si>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</si>
  <si>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</si>
  <si>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</si>
  <si>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</si>
  <si>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</si>
  <si>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</si>
  <si>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</si>
  <si>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</si>
  <si>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</si>
  <si>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</si>
  <si>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</si>
  <si>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</si>
  <si>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</si>
  <si>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</si>
  <si>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</si>
  <si>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</si>
  <si>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</si>
  <si>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</si>
  <si>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</si>
  <si>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</si>
  <si>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</si>
  <si>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</si>
  <si>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</si>
  <si>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</si>
  <si>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</si>
  <si>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</si>
  <si>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DESC. CARTÃO / IFOOD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</si>
  <si>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</si>
  <si>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</si>
  <si>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</si>
  <si>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</si>
  <si>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</si>
  <si>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</si>
  <si>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</si>
  <si>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</si>
  <si>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</si>
  <si>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Faturamento Médio por dia</t>
  </si>
  <si>
    <t>Faturamento Médio por semana</t>
  </si>
  <si>
    <t>Média de faturamento por dia da semana</t>
  </si>
  <si>
    <t>segunda-feira</t>
  </si>
  <si>
    <t>terça-feira</t>
  </si>
  <si>
    <t>quarta-feira</t>
  </si>
  <si>
    <t>quinta-feira</t>
  </si>
  <si>
    <t>sexta-feira</t>
  </si>
  <si>
    <t>sábado</t>
  </si>
  <si>
    <t>domingo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</si>
  <si>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</si>
  <si>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</si>
  <si>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</si>
  <si>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</si>
  <si>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</si>
  <si>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</si>
  <si>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</si>
  <si>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</si>
  <si>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</si>
  <si>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</si>
  <si>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</si>
  <si>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</si>
  <si>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</si>
  <si>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</si>
  <si>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</si>
  <si>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Saldo no caixa</t>
  </si>
  <si>
    <t>Agosto</t>
  </si>
  <si>
    <t>Setembro</t>
  </si>
  <si>
    <t>Outubro</t>
  </si>
  <si>
    <t>Novembro</t>
  </si>
  <si>
    <t>Dezembro</t>
  </si>
  <si>
    <t>Janeiro</t>
  </si>
  <si>
    <t>Fevereiro</t>
  </si>
  <si>
    <t>Aporte Financeiro</t>
  </si>
  <si>
    <t>FATURAMENTO:</t>
  </si>
  <si>
    <t>Saldo Ajustado</t>
  </si>
  <si>
    <t>(-) Custos + Despesas.................................:</t>
  </si>
  <si>
    <t>Receita do Mês..........................................:</t>
  </si>
  <si>
    <t>CUSTOS</t>
  </si>
  <si>
    <t>(=) Saldo Final do mês...............................:</t>
  </si>
  <si>
    <t>(DIFERENÇA A ADICIONAR AO CAIXA)</t>
  </si>
  <si>
    <t>LUCRO/PREJUIZO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</si>
  <si>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</si>
  <si>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</si>
  <si>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</si>
  <si>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</si>
  <si>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</si>
  <si>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</si>
  <si>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</si>
  <si>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</si>
  <si>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</si>
  <si>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</si>
  <si>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</si>
  <si>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</si>
  <si>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</si>
  <si>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</si>
  <si>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</si>
  <si>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</si>
  <si>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</si>
  <si>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</si>
  <si>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</si>
  <si>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</si>
  <si>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</si>
  <si>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</si>
  <si>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</si>
  <si>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</si>
  <si>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</si>
  <si>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</si>
  <si>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</si>
  <si>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</si>
  <si>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</si>
  <si>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</si>
  <si>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</si>
  <si>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</si>
  <si>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</si>
  <si>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</si>
  <si>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</si>
  <si>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</si>
  <si>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</si>
  <si>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</si>
  <si>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</si>
  <si>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</si>
  <si>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</si>
  <si>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</si>
  <si>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</si>
  <si>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</si>
  <si>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</si>
  <si>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</si>
  <si>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</si>
  <si>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</si>
  <si>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</si>
  <si>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</si>
  <si>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</si>
  <si>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</si>
  <si>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</si>
  <si>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</si>
  <si>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</si>
  <si>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</si>
  <si>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</si>
  <si>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</si>
  <si>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</si>
  <si>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</si>
  <si>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</si>
  <si>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</si>
  <si>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</si>
  <si>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</si>
  <si>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</si>
  <si>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</si>
  <si>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Saldo Final da Simulação..........................:</t>
  </si>
  <si>
    <t>Diferença...................................................:</t>
  </si>
  <si>
    <t>HIBISCO FLOR GRANEL</t>
  </si>
  <si>
    <t>VIVA NATUREZA ORGANICA</t>
  </si>
  <si>
    <t>LEITE ITALAC</t>
  </si>
  <si>
    <t>BAVARESCO IPANEMA</t>
  </si>
  <si>
    <t>1ª PARCELA CAVALETE</t>
  </si>
  <si>
    <t>EK GROUP</t>
  </si>
  <si>
    <t>CAFÉ CASABLANCA GRAO CLASSICO 1KG</t>
  </si>
  <si>
    <t>VIVA NATUREZA</t>
  </si>
  <si>
    <t>BAVARESCO PARANAGUA</t>
  </si>
  <si>
    <t>FREQE G COFFE COPO PL 550 CX/20X50 CPB</t>
  </si>
  <si>
    <t>ENCARTA EMBALAGENS LTDA</t>
  </si>
  <si>
    <t>VG AMELIA CHANTY MIX TRADICIONAL 1 LT</t>
  </si>
  <si>
    <t>STAMPA FOOD DISTRIBUIDORA DE ALIMRNTOS</t>
  </si>
  <si>
    <t>DESRATIZAÇÃO</t>
  </si>
  <si>
    <t>DE MARCHI PARANA COM DE ALIMENTOS</t>
  </si>
  <si>
    <t>MUFFIN RED VELVET 80G</t>
  </si>
  <si>
    <t>311326</t>
  </si>
  <si>
    <t>MUFFIN CHOCOLATE GOTAS 80G</t>
  </si>
  <si>
    <t>MUFFIN BAUNILHA GOTAS 80G</t>
  </si>
  <si>
    <t>RING BLUEBERRY 75G</t>
  </si>
  <si>
    <t>RING RECHEADO MORANDO 75G</t>
  </si>
  <si>
    <t>RING RECHEADO FRUTAS VERMEHAS 75G</t>
  </si>
  <si>
    <t>DONUT 70G CREME</t>
  </si>
  <si>
    <t>RING CROCANTE DOCE DE LEITTE 75G</t>
  </si>
  <si>
    <t>RING HOMER CREME 75G</t>
  </si>
  <si>
    <t>RING COOKIES AND CREAM 75G</t>
  </si>
  <si>
    <t>DONUT 70G CREME AVELÃ</t>
  </si>
  <si>
    <t>SALGADOS GO COFFE 1/2 BOLETO</t>
  </si>
  <si>
    <t>027751</t>
  </si>
  <si>
    <t>SALGADOS GO COFFE 2/2 BOLETO</t>
  </si>
  <si>
    <t>680</t>
  </si>
  <si>
    <t>NOTA DE PRESTAÇÃO DE SERVIÇO NF 027751 - 1/2</t>
  </si>
  <si>
    <t>NOTA DE PRESTAÇÃO DE SERVIÇO NF 027751 - 2/2</t>
  </si>
  <si>
    <t>INSUMOS GO COFFE 1/2 BOLETO</t>
  </si>
  <si>
    <t>INSUMOS GO COFFE 2/2 BOLETO</t>
  </si>
  <si>
    <t>NOTA DE PRESTAÇÃO DE SERVIÇO NF 027776 - 1/2</t>
  </si>
  <si>
    <t>NOTA DE PRESTAÇÃO DE SERVIÇO NF 027776- 2/2</t>
  </si>
  <si>
    <t>027776</t>
  </si>
  <si>
    <t>DAQUI 6 DIAS</t>
  </si>
  <si>
    <t>DAQUI 7 DIAS</t>
  </si>
  <si>
    <t>MATERIAL DE LIMPEZA</t>
  </si>
  <si>
    <t>ECOCLEAN</t>
  </si>
  <si>
    <t>13571</t>
  </si>
  <si>
    <t>24672</t>
  </si>
  <si>
    <t>AÇUCAR MASCAVO SACHE (200 X4G) UNIÃO</t>
  </si>
  <si>
    <t>AÇUCAR SACHE (400 X 5G) UNIÃO 2 CAIXAS</t>
  </si>
  <si>
    <t>ADOÇANTE SACHE 5G DEGUST (1000)</t>
  </si>
  <si>
    <t>COB SORV CARAMELO SELECTA 1,3MKG</t>
  </si>
  <si>
    <t>COB SORV DOCE DE LEITE SELECTA 1,3MKG</t>
  </si>
  <si>
    <t>COB SORV MORANGO SELECTA 1,3MKG</t>
  </si>
  <si>
    <t>CHOE GOTAS AO LEITE CHIPSHOW HARALD (1,010 KG)</t>
  </si>
  <si>
    <t>CANELA EM PÓ</t>
  </si>
  <si>
    <t>VIVA NATUREZA ORGANICOS VEGANO</t>
  </si>
  <si>
    <t>CAFÉ CASABLANCA GRÃO CLÁSSICO 1KG</t>
  </si>
  <si>
    <t>ASTORIA DISTRIBUIDORA DE MAQUINAS</t>
  </si>
  <si>
    <t>20828</t>
  </si>
  <si>
    <t>REFIL PARA MOP GIRATORIO</t>
  </si>
  <si>
    <t>HS VARIEDADES LTDA</t>
  </si>
  <si>
    <t>INSUMOS (XAROPE, BASE CAPPUCCINO, ETC)</t>
  </si>
  <si>
    <t>28241</t>
  </si>
  <si>
    <t>PRESTAÇÃO DE SERVIÇO (COMPLEMENTO DA NF 28241)</t>
  </si>
  <si>
    <t>1073</t>
  </si>
  <si>
    <t>28220</t>
  </si>
  <si>
    <t>PRESTAÇÃO DE SERVIÇO (COMPLEMENTO DA NF 28220)</t>
  </si>
  <si>
    <t>1058</t>
  </si>
  <si>
    <t xml:space="preserve">CAIXA DE LEITE ITALAC </t>
  </si>
  <si>
    <t>BAVARESCO MATINHOS</t>
  </si>
  <si>
    <t>459469</t>
  </si>
  <si>
    <t>CAIXA DE TORTA DE LIMÃO</t>
  </si>
  <si>
    <t>28457</t>
  </si>
  <si>
    <t>AGUA COM GÁS</t>
  </si>
  <si>
    <t>AGUA SEM GÁS</t>
  </si>
  <si>
    <t>243694</t>
  </si>
  <si>
    <t>LÂMPADAS DICROICAS</t>
  </si>
  <si>
    <t>WILLIAM CORDEIRO</t>
  </si>
  <si>
    <t>MATERIAL PARA DIA DAS CRIANÇAS (BEXIGAS)</t>
  </si>
  <si>
    <t>ANA PAULA DE LUCCA</t>
  </si>
  <si>
    <t>EXAME ADMISSIONAL</t>
  </si>
  <si>
    <t>MED LITORAL</t>
  </si>
  <si>
    <t>CAFÉ CASA BLANCA GRÃO CLÁSSICO 1KG</t>
  </si>
  <si>
    <t>ASTORIA DISTROBUIDORA DE MAQUINAS AS</t>
  </si>
  <si>
    <t>21189</t>
  </si>
  <si>
    <t>EMBALAGEM BEIJOS DE MORANGO</t>
  </si>
  <si>
    <t>PACOTE URSINHOS BRIHO</t>
  </si>
  <si>
    <t>PACOTE MARSH CAMPING 250</t>
  </si>
  <si>
    <t>GO CUP (COPO REUTILIZÁVEL)</t>
  </si>
  <si>
    <t>ALÇA PARA SACO SOS GO COFFEE - PACK 100</t>
  </si>
  <si>
    <t>28647</t>
  </si>
  <si>
    <t>CUSTOS TOTAIS (CMV)</t>
  </si>
  <si>
    <t>DESPESAS TOTAIS</t>
  </si>
  <si>
    <t>FIXO + FIXO VARIÁVEL:</t>
  </si>
  <si>
    <t>BAVARESCO</t>
  </si>
  <si>
    <t>315302</t>
  </si>
  <si>
    <t>DATA INICIAL</t>
  </si>
  <si>
    <t>DATA FINAL</t>
  </si>
  <si>
    <t xml:space="preserve">AGUA FONTNLIFE </t>
  </si>
  <si>
    <t>COCA COLA 350 ML</t>
  </si>
  <si>
    <t>CILINDROS DE GÁS</t>
  </si>
  <si>
    <t>RHOMA PRODUTOS E EQUIPAMENTOS</t>
  </si>
  <si>
    <t>KIT HALLOWEEN 2025 (DIA DAS CRIANÇAS)</t>
  </si>
  <si>
    <t>28964</t>
  </si>
  <si>
    <t>21513</t>
  </si>
  <si>
    <t>FOLHA DE PGTO BEATRIZ</t>
  </si>
  <si>
    <t>DIFERENÇA FOLHA DE PGTO CASSI</t>
  </si>
  <si>
    <t xml:space="preserve">            PESQUISA SALDO A PAGAR</t>
  </si>
  <si>
    <t>DETETIZAÇÃO</t>
  </si>
  <si>
    <t>TECNOCONTROL</t>
  </si>
  <si>
    <t>217</t>
  </si>
  <si>
    <t>GLOSSY ADESIVOS (DIA DAS CRIANÇAS)</t>
  </si>
  <si>
    <t>LAJA VEM QUE TEM</t>
  </si>
  <si>
    <t>CALDA DE CHOCOLATE EM PÓ 3KG/MATCHA 5KG/BASE CAPPUCCINO ETC</t>
  </si>
  <si>
    <t>29232</t>
  </si>
  <si>
    <t>29226</t>
  </si>
  <si>
    <t>CHANTY MIX VIGOR AMELIA 1 LT / SACHES/ PALITO ETC</t>
  </si>
  <si>
    <t>24.809</t>
  </si>
  <si>
    <t>EXTINTOR GO COFFEE</t>
  </si>
  <si>
    <t>ANTONIO ALEXANDRE LAUTHARTH</t>
  </si>
  <si>
    <t>28645</t>
  </si>
  <si>
    <t>MED LITORAL MEDICINA E SEGURANÇA DO TRABALHO</t>
  </si>
  <si>
    <t>217787</t>
  </si>
  <si>
    <t>KIT WICKED 2 2025</t>
  </si>
  <si>
    <t>GO COFFEE CAFETERIA E FRANQUEADORA</t>
  </si>
  <si>
    <t>29511</t>
  </si>
  <si>
    <t>RESCISÃO BEATRIZ ANACLETO SILVA DE MIRANDA</t>
  </si>
  <si>
    <t xml:space="preserve">FGTS RESCISÃO BEATRIZ </t>
  </si>
  <si>
    <t>INSUMOS (CANUDOS, SACHES, SACOS, COPOS ETC)</t>
  </si>
  <si>
    <t>78812</t>
  </si>
  <si>
    <t>FOLHA DE PGTO KATHURY REBECA</t>
  </si>
  <si>
    <t>321439</t>
  </si>
  <si>
    <t>DONUTS E SALGADOS</t>
  </si>
  <si>
    <t>321437</t>
  </si>
  <si>
    <t xml:space="preserve">DONUT / RING / MUFFIN </t>
  </si>
  <si>
    <t>CANUDOS/COPOS/LUVAS/SACOS/TAMPA</t>
  </si>
  <si>
    <t>80255</t>
  </si>
  <si>
    <t>COOKIE/BROWNIE/PÃO</t>
  </si>
  <si>
    <t>29850</t>
  </si>
  <si>
    <t>KIT BOLACHA / CONCENTRADO DE MATE NATURAL / XAROPE</t>
  </si>
  <si>
    <t>29860</t>
  </si>
  <si>
    <t>ALUGUEL (descontando 150,00 de energia elétrica)</t>
  </si>
  <si>
    <t>KIT NATAL 2025</t>
  </si>
  <si>
    <t>30051</t>
  </si>
  <si>
    <t>PRESTAÇÃO DE SERVIÇO DO KIT NATAL 2025</t>
  </si>
  <si>
    <t>2132</t>
  </si>
  <si>
    <t>RENOVAÇÃO CERTIFICADO DIGITAL</t>
  </si>
  <si>
    <t>TAXA - DUDA</t>
  </si>
  <si>
    <t>PRODUTOS DE LIMPEZA (PAPEL, SACOS DE LIXO, DESINFETANTE, ETC</t>
  </si>
  <si>
    <t>ADTO 13º SALARIO - CASSIANA DE SOUZA GOES</t>
  </si>
  <si>
    <t>RESSARCIMENTO DOCES NATAN</t>
  </si>
  <si>
    <t>FORNECEDOR LOCAL MATINHOS</t>
  </si>
  <si>
    <t>ADTO 13º SALARIO - KATHURY REBECA DE SOUZA PACHECO</t>
  </si>
  <si>
    <t>ADTO 13º SALARIO - GABRIELE APARECIDA DA SILVA PIO</t>
  </si>
  <si>
    <t>CAFÉ</t>
  </si>
  <si>
    <t>TAXAS</t>
  </si>
  <si>
    <t>CONDOR PARANAGUÁ</t>
  </si>
  <si>
    <t>FOLHA DE PGTO GABRIELE</t>
  </si>
  <si>
    <t>SALGADOS (COXINHAS, CROISSANT, PÃO DE QUEIJOS ETC)</t>
  </si>
  <si>
    <t>030447</t>
  </si>
  <si>
    <t>BASE CAPPUCCINO 5000G, BASE CREME, BASE CHOCOLATE, XAROPE ETC</t>
  </si>
  <si>
    <t>030476</t>
  </si>
  <si>
    <t>AUDITORIA</t>
  </si>
  <si>
    <t>MUFFIN</t>
  </si>
  <si>
    <t>325610</t>
  </si>
  <si>
    <t>RESCISÃO REBECA</t>
  </si>
  <si>
    <t>GUARDANAPO/LUVA/SACO ETC</t>
  </si>
  <si>
    <t>81156</t>
  </si>
  <si>
    <t>PANO MULTIUSO/AÇUCAR/CHANTY MIX VIGOR/COBERTURA ETC</t>
  </si>
  <si>
    <t>25422</t>
  </si>
  <si>
    <t>22339</t>
  </si>
  <si>
    <t>CAFÉ CASA BLANCA GRÃO CLÁSSICO 1KG 1/2 parcelas</t>
  </si>
  <si>
    <t>CAFÉ CASA BLANCA GRÃO CLÁSSICO 1KG 2/2 parcelas</t>
  </si>
  <si>
    <t>2ª PARCELA CAVALETE</t>
  </si>
  <si>
    <t>JJ CONTROL - CONTROLE DE PRAGAS</t>
  </si>
  <si>
    <t>ADIANTAMENTO SALARIAL GABRIELE</t>
  </si>
  <si>
    <t>LOJA DO 12</t>
  </si>
  <si>
    <t>Vassoura / Material de Limpeza e AGENDA</t>
  </si>
  <si>
    <t>2ª PARCELA 13º CASSI</t>
  </si>
  <si>
    <t>2ª PARCELA 13º GABRIELE</t>
  </si>
  <si>
    <t>RINGS, DONUT</t>
  </si>
  <si>
    <t>30760</t>
  </si>
  <si>
    <t>PÃO DE BATATA DE REQUEIJÃO, PÃO DE QUEIJO E OUTROS PÃES</t>
  </si>
  <si>
    <t>30764</t>
  </si>
  <si>
    <t>22758</t>
  </si>
  <si>
    <t>25659</t>
  </si>
  <si>
    <t>MUFFATO PARANAGUÁ</t>
  </si>
  <si>
    <t>ÁGUA MINERAL, COCA ZERO, ÁGUA COM GAZ</t>
  </si>
  <si>
    <t>COMÉRCIO DE ALIMENTOS MATINHOS</t>
  </si>
  <si>
    <t>GELO E OUTROS</t>
  </si>
  <si>
    <t>MERCADO LOCAL MATINHOS</t>
  </si>
  <si>
    <t>AGUA / COCA-COLA</t>
  </si>
  <si>
    <t>FERRINHO</t>
  </si>
  <si>
    <t>EMPORIO DA LIMPEZA</t>
  </si>
  <si>
    <t>CANUDO PARA MILK SHAKE</t>
  </si>
  <si>
    <t>KARAMELLAR DOCES E FESTAS</t>
  </si>
  <si>
    <t>CALENA / MAIONESE HEMMER / COPO</t>
  </si>
  <si>
    <t>SACOS DE CAFÉ PARA VENDA</t>
  </si>
  <si>
    <t>MERCADO LIVRE</t>
  </si>
  <si>
    <t>SACOS DE GELO</t>
  </si>
  <si>
    <t>MERCADO</t>
  </si>
  <si>
    <t>TAXA - DALESCA</t>
  </si>
  <si>
    <t>COPO PLASTICO / TAMPA BOLHA</t>
  </si>
  <si>
    <t>249580</t>
  </si>
  <si>
    <t>329531</t>
  </si>
  <si>
    <t>CROISSANT / PÃO BATATA / PÃO SABOR ETC</t>
  </si>
  <si>
    <t>30911</t>
  </si>
  <si>
    <t>XAROPE AVELÂ / XAROPE LIMÃO / ETC</t>
  </si>
  <si>
    <t>30907</t>
  </si>
  <si>
    <t>30910</t>
  </si>
  <si>
    <t>Saches: Açucar, Maionese, Katchup, Pote etc</t>
  </si>
  <si>
    <t>GELO</t>
  </si>
  <si>
    <t>APARECIDA DE FATIMA DE SANTANA</t>
  </si>
  <si>
    <t>HIBISCO</t>
  </si>
  <si>
    <t>TAXA - IZA</t>
  </si>
  <si>
    <t>ÁGUA COM GAZ</t>
  </si>
  <si>
    <t>ÁGUA SEM GAZ</t>
  </si>
  <si>
    <t>ESPAÇO DA LIMPEZA</t>
  </si>
  <si>
    <t>CABO DA MOP</t>
  </si>
  <si>
    <t>15786</t>
  </si>
  <si>
    <t>22934</t>
  </si>
  <si>
    <t>PVC, CANUDO, COB SORV, PAÇOQUINHA</t>
  </si>
  <si>
    <t>TAXA DALLESKA</t>
  </si>
  <si>
    <t>LEITE NAVEIA</t>
  </si>
  <si>
    <t>BARISTO MAQUINAS E SERVIÇOS LTDA</t>
  </si>
  <si>
    <t>3840</t>
  </si>
  <si>
    <t>TRANSPORTE LEITE NAVEIA (NF 3840)</t>
  </si>
  <si>
    <t>EXPRESSO SÃO MIGUEL AS</t>
  </si>
  <si>
    <t>CONCERTO MAQUINA DE GELO</t>
  </si>
  <si>
    <t>LUSO BRASILEIRA</t>
  </si>
  <si>
    <t>COXINHA, RISOLES ETC</t>
  </si>
  <si>
    <t>331052</t>
  </si>
  <si>
    <t>TAXA DE VIGILÂNCIA SANITÁRIA</t>
  </si>
  <si>
    <t>PREFEITURA MUNICIPAL DE MATINHOS</t>
  </si>
  <si>
    <t>SABOR e SABOR</t>
  </si>
  <si>
    <t>TAXA DE BOMBEIRO</t>
  </si>
  <si>
    <t>ESTADO DO PARANÁ</t>
  </si>
  <si>
    <t>CHOCOLATE EM GOTAS / CANELA /  SACHES / PALITOS</t>
  </si>
  <si>
    <t>26037</t>
  </si>
  <si>
    <t>COXA CREMOSA/MUFFIN BAUNILHA/MUFFIN CHOCOLAE</t>
  </si>
  <si>
    <t>331999</t>
  </si>
  <si>
    <t>CROISSANT / EMPANADA /PÃO DE BATA / PÃO DE QUEIJO</t>
  </si>
  <si>
    <t>598815</t>
  </si>
  <si>
    <t>DR. FELIPE MÁXIMO (CASO KAUANE)</t>
  </si>
  <si>
    <t>ESCRITÓRIO DE ADVOGACIA</t>
  </si>
  <si>
    <t>23189</t>
  </si>
  <si>
    <t>COPO PLASTICO / TAMPA BOLHA /SACOS</t>
  </si>
  <si>
    <t>82704</t>
  </si>
  <si>
    <t>FINI/COCA COLA 350 / COCA COLA ZERO</t>
  </si>
  <si>
    <t>PGTO  ACORDO KAUANE PIX: 803.542.119-00 PAR 01/04</t>
  </si>
  <si>
    <t>PGTO  ACORDO KAUANE PIX: 803.542.119-00 PAR 02/04</t>
  </si>
  <si>
    <t>PGTO  ACORDO KAUANE PIX: 803.542.119-00 PAR 03/04</t>
  </si>
  <si>
    <t>PGTO  ACORDO KAUANE PIX: 803.542.119-00 PAR 04/04</t>
  </si>
  <si>
    <t>COPOS E OUTROS</t>
  </si>
  <si>
    <t>LOJA MARNGÁ</t>
  </si>
  <si>
    <t>DECORAÇÃO CARNAVAL</t>
  </si>
  <si>
    <t>COOKIE DO BOLETA</t>
  </si>
  <si>
    <t>BOLETA INDUSTRIA DE ALIMENTOS LTDA</t>
  </si>
  <si>
    <t>ESCOVA MANUAL DE NYLON VONDER</t>
  </si>
  <si>
    <t>LOJA DO MARCENEIRO MATINHOS</t>
  </si>
  <si>
    <t>MANUTENÇÃO DO AR CONDICIONADO</t>
  </si>
  <si>
    <t>RINGS,COXAS CREMOSAS, RISOLES</t>
  </si>
  <si>
    <t>FGTS SOBRE 13º</t>
  </si>
  <si>
    <t>FGTS RESCISÃO KAUANE</t>
  </si>
  <si>
    <t>DIFERENÇA RESCISÃO KAUANE</t>
  </si>
  <si>
    <t>LEITE BATAVO INTEGRAL</t>
  </si>
  <si>
    <t>SUPER MAR</t>
  </si>
  <si>
    <t>TARIFA BANCARIA</t>
  </si>
  <si>
    <t>BRADESCO - C/C</t>
  </si>
  <si>
    <t>31069</t>
  </si>
  <si>
    <t>BROWNIE, PO SLICE, CROISSANT, PÃO SABOR ETC</t>
  </si>
  <si>
    <t>31073</t>
  </si>
  <si>
    <t xml:space="preserve"> PÃO DE QUEIJO / COOKIE / POP SLICE / CROISSANT ETC</t>
  </si>
  <si>
    <t>31217</t>
  </si>
  <si>
    <t>31220</t>
  </si>
  <si>
    <t>COBERTURA DE SORVETE CARAMELO SELECTA</t>
  </si>
  <si>
    <t>BROWNIE, PO SLICE, CROISSANT, PÃO SABOR, COXINHA COSTELA ETC</t>
  </si>
  <si>
    <t>AGUA MINERAL</t>
  </si>
  <si>
    <t>BEEMAX DISTRIBUIDORA</t>
  </si>
  <si>
    <t>TAXA DE LOCALIZAÇÃO, INSTALAÇÃO E FISCALIZAÇÃO DE FUNCIONAMENTO</t>
  </si>
  <si>
    <t>31639</t>
  </si>
  <si>
    <t>SENTENÇA</t>
  </si>
  <si>
    <t>31538</t>
  </si>
  <si>
    <t>data</t>
  </si>
  <si>
    <t>AGUA CRISTAL SEM GÁS</t>
  </si>
  <si>
    <t>AGUA CRISTAL COM GÁS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</si>
  <si>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</si>
  <si>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t>AGUA</t>
  </si>
  <si>
    <t>MANUTENÇÃO</t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</si>
  <si>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</si>
  <si>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</si>
  <si>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</si>
  <si>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t>% CMV</t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</si>
  <si>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</si>
  <si>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</si>
  <si>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MARKUP</t>
  </si>
  <si>
    <t>% DESPESAS</t>
  </si>
  <si>
    <t>LIMITES A GASTAR COM DEPESAS</t>
  </si>
  <si>
    <t xml:space="preserve">LEITE </t>
  </si>
  <si>
    <t>SUPERMECADO CAOPI</t>
  </si>
  <si>
    <t>335662</t>
  </si>
  <si>
    <t>DETERGENTE, AGUA SANITARIA, DESINFETANTE, PAPEL HEGIENICO</t>
  </si>
  <si>
    <t>16594</t>
  </si>
  <si>
    <t>337632</t>
  </si>
  <si>
    <t>31885</t>
  </si>
  <si>
    <t>QUAL</t>
  </si>
  <si>
    <t>LEITE</t>
  </si>
  <si>
    <t>1.938.979</t>
  </si>
  <si>
    <t>XAROPE CHAI TEA / XAROPE ESSENCIA SODA ITALIANA GIN 1883 ROMÃ</t>
  </si>
  <si>
    <t>SUCO DEL  VALLE UVA</t>
  </si>
  <si>
    <r>
      <t xml:space="preserve">COCA COLA </t>
    </r>
    <r>
      <rPr>
        <b/>
        <sz val="12"/>
        <color theme="1"/>
        <rFont val="Calibri"/>
        <family val="2"/>
      </rPr>
      <t>ZERO</t>
    </r>
    <r>
      <rPr>
        <sz val="12"/>
        <color theme="1"/>
        <rFont val="Calibri"/>
        <family val="2"/>
      </rPr>
      <t xml:space="preserve"> 350ML</t>
    </r>
  </si>
  <si>
    <t>LITORAL FRIOS</t>
  </si>
  <si>
    <r>
      <t xml:space="preserve">COCA COLA </t>
    </r>
    <r>
      <rPr>
        <b/>
        <sz val="12"/>
        <color theme="1"/>
        <rFont val="Calibri"/>
        <family val="2"/>
      </rPr>
      <t xml:space="preserve">NORMAL </t>
    </r>
    <r>
      <rPr>
        <sz val="12"/>
        <color theme="1"/>
        <rFont val="Calibri"/>
        <family val="2"/>
      </rPr>
      <t>350ML</t>
    </r>
  </si>
  <si>
    <t>Data da Ordem</t>
  </si>
  <si>
    <t>DATA</t>
  </si>
  <si>
    <t>HORA</t>
  </si>
  <si>
    <t>FAIXA</t>
  </si>
  <si>
    <t>DIA SEMAMA</t>
  </si>
  <si>
    <t>SEMANA</t>
  </si>
  <si>
    <t>MÊS</t>
  </si>
  <si>
    <t>DIA</t>
  </si>
  <si>
    <t>Pedidos</t>
  </si>
  <si>
    <t>03/01/2026 19:04:17</t>
  </si>
  <si>
    <t>03/01/2026 19:02:24</t>
  </si>
  <si>
    <t>03/01/2026 18:52:16</t>
  </si>
  <si>
    <t>03/01/2026 18:37:32</t>
  </si>
  <si>
    <t>03/01/2026 18:35:58</t>
  </si>
  <si>
    <t>03/01/2026 18:13:58</t>
  </si>
  <si>
    <t>03/01/2026 18:10:44</t>
  </si>
  <si>
    <t>03/01/2026 17:59:17</t>
  </si>
  <si>
    <t>03/01/2026 17:55:20</t>
  </si>
  <si>
    <t>03/01/2026 17:37:26</t>
  </si>
  <si>
    <t>03/01/2026 17:34:09</t>
  </si>
  <si>
    <t>03/01/2026 17:32:35</t>
  </si>
  <si>
    <t>03/01/2026 17:28:06</t>
  </si>
  <si>
    <t>03/01/2026 17:25:50</t>
  </si>
  <si>
    <t>03/01/2026 17:18:13</t>
  </si>
  <si>
    <t>03/01/2026 17:17:21</t>
  </si>
  <si>
    <t>03/01/2026 17:08:14</t>
  </si>
  <si>
    <t>03/01/2026 16:58:10</t>
  </si>
  <si>
    <t>03/01/2026 16:49:01</t>
  </si>
  <si>
    <t>03/01/2026 16:48:09</t>
  </si>
  <si>
    <t>03/01/2026 16:47:46</t>
  </si>
  <si>
    <t>03/01/2026 16:44:41</t>
  </si>
  <si>
    <t>03/01/2026 16:38:42</t>
  </si>
  <si>
    <t>03/01/2026 16:34:31</t>
  </si>
  <si>
    <t>03/01/2026 16:27:54</t>
  </si>
  <si>
    <t>03/01/2026 16:21:18</t>
  </si>
  <si>
    <t>03/01/2026 16:12:03</t>
  </si>
  <si>
    <t>03/01/2026 16:09:56</t>
  </si>
  <si>
    <t>03/01/2026 16:04:37</t>
  </si>
  <si>
    <t>03/01/2026 16:04:16</t>
  </si>
  <si>
    <t>03/01/2026 15:56:17</t>
  </si>
  <si>
    <t>03/01/2026 15:52:29</t>
  </si>
  <si>
    <t>03/01/2026 15:50:29</t>
  </si>
  <si>
    <t>03/01/2026 15:46:04</t>
  </si>
  <si>
    <t>03/01/2026 15:45:08</t>
  </si>
  <si>
    <t>03/01/2026 15:41:31</t>
  </si>
  <si>
    <t>03/01/2026 15:34:53</t>
  </si>
  <si>
    <t>03/01/2026 15:32:07</t>
  </si>
  <si>
    <t>03/01/2026 15:30:19</t>
  </si>
  <si>
    <t>03/01/2026 15:06:57</t>
  </si>
  <si>
    <t>03/01/2026 15:04:54</t>
  </si>
  <si>
    <t>03/01/2026 15:01:57</t>
  </si>
  <si>
    <t>03/01/2026 14:49:51</t>
  </si>
  <si>
    <t>03/01/2026 14:44:15</t>
  </si>
  <si>
    <t>03/01/2026 14:42:01</t>
  </si>
  <si>
    <t>03/01/2026 14:41:01</t>
  </si>
  <si>
    <t>03/01/2026 14:38:51</t>
  </si>
  <si>
    <t>03/01/2026 14:32:10</t>
  </si>
  <si>
    <t>03/01/2026 14:26:59</t>
  </si>
  <si>
    <t>03/01/2026 14:24:34</t>
  </si>
  <si>
    <t>03/01/2026 14:18:59</t>
  </si>
  <si>
    <t>03/01/2026 14:15:02</t>
  </si>
  <si>
    <t>03/01/2026 14:11:56</t>
  </si>
  <si>
    <t>03/01/2026 13:41:59</t>
  </si>
  <si>
    <t>03/01/2026 13:30:25</t>
  </si>
  <si>
    <t>03/01/2026 13:27:57</t>
  </si>
  <si>
    <t>03/01/2026 13:19:15</t>
  </si>
  <si>
    <t>03/01/2026 13:16:43</t>
  </si>
  <si>
    <t>03/01/2026 13:11:18</t>
  </si>
  <si>
    <t>03/01/2026 13:04:36</t>
  </si>
  <si>
    <t>03/01/2026 13:03:45</t>
  </si>
  <si>
    <t>03/01/2026 13:00:37</t>
  </si>
  <si>
    <t>03/01/2026 12:53:00</t>
  </si>
  <si>
    <t>03/01/2026 12:51:25</t>
  </si>
  <si>
    <t>03/01/2026 12:50:57</t>
  </si>
  <si>
    <t>03/01/2026 12:48:55</t>
  </si>
  <si>
    <t>03/01/2026 12:48:16</t>
  </si>
  <si>
    <t>03/01/2026 12:31:38</t>
  </si>
  <si>
    <t>03/01/2026 12:31:26</t>
  </si>
  <si>
    <t>03/01/2026 12:23:04</t>
  </si>
  <si>
    <t>03/01/2026 12:13:39</t>
  </si>
  <si>
    <t>03/01/2026 12:08:14</t>
  </si>
  <si>
    <t>03/01/2026 12:06:04</t>
  </si>
  <si>
    <t>03/01/2026 11:56:13</t>
  </si>
  <si>
    <t>03/01/2026 11:55:42</t>
  </si>
  <si>
    <t>03/01/2026 11:54:51</t>
  </si>
  <si>
    <t>03/01/2026 11:53:55</t>
  </si>
  <si>
    <t>03/01/2026 11:52:08</t>
  </si>
  <si>
    <t>03/01/2026 11:51:06</t>
  </si>
  <si>
    <t>03/01/2026 11:22:00</t>
  </si>
  <si>
    <t>03/01/2026 10:52:30</t>
  </si>
  <si>
    <t>03/01/2026 10:12:09</t>
  </si>
  <si>
    <t>03/01/2026 10:11:01</t>
  </si>
  <si>
    <t>03/01/2026 10:07:44</t>
  </si>
  <si>
    <t>03/01/2026 10:07:03</t>
  </si>
  <si>
    <t>03/01/2026 09:58:40</t>
  </si>
  <si>
    <t>03/01/2026 09:57:37</t>
  </si>
  <si>
    <t>03/01/2026 09:55:57</t>
  </si>
  <si>
    <t>03/01/2026 09:24:15</t>
  </si>
  <si>
    <t>03/01/2026 09:14:11</t>
  </si>
  <si>
    <t>03/01/2026 09:08:43</t>
  </si>
  <si>
    <t>01/01/2026 18:27:07</t>
  </si>
  <si>
    <t>01/01/2026 18:23:50</t>
  </si>
  <si>
    <t>01/01/2026 18:22:44</t>
  </si>
  <si>
    <t>01/01/2026 18:14:18</t>
  </si>
  <si>
    <t>01/01/2026 18:09:01</t>
  </si>
  <si>
    <t>01/01/2026 18:05:40</t>
  </si>
  <si>
    <t>01/01/2026 18:03:49</t>
  </si>
  <si>
    <t>01/01/2026 17:52:15</t>
  </si>
  <si>
    <t>01/01/2026 17:48:52</t>
  </si>
  <si>
    <t>01/01/2026 17:43:14</t>
  </si>
  <si>
    <t>01/01/2026 17:40:03</t>
  </si>
  <si>
    <t>01/01/2026 17:34:13</t>
  </si>
  <si>
    <t>01/01/2026 17:32:47</t>
  </si>
  <si>
    <t>01/01/2026 17:30:34</t>
  </si>
  <si>
    <t>01/01/2026 17:23:16</t>
  </si>
  <si>
    <t>01/01/2026 17:13:29</t>
  </si>
  <si>
    <t>01/01/2026 17:08:30</t>
  </si>
  <si>
    <t>01/01/2026 16:58:11</t>
  </si>
  <si>
    <t>01/01/2026 16:57:00</t>
  </si>
  <si>
    <t>01/01/2026 16:54:27</t>
  </si>
  <si>
    <t>01/01/2026 16:51:39</t>
  </si>
  <si>
    <t>01/01/2026 16:32:08</t>
  </si>
  <si>
    <t>01/01/2026 16:23:33</t>
  </si>
  <si>
    <t>01/01/2026 16:21:43</t>
  </si>
  <si>
    <t>01/01/2026 16:20:54</t>
  </si>
  <si>
    <t>01/01/2026 16:20:13</t>
  </si>
  <si>
    <t>01/01/2026 16:16:13</t>
  </si>
  <si>
    <t>01/01/2026 16:16:02</t>
  </si>
  <si>
    <t>01/01/2026 16:13:17</t>
  </si>
  <si>
    <t>01/01/2026 16:11:07</t>
  </si>
  <si>
    <t>01/01/2026 16:10:23</t>
  </si>
  <si>
    <t>01/01/2026 16:09:19</t>
  </si>
  <si>
    <t>01/01/2026 16:07:05</t>
  </si>
  <si>
    <t>01/01/2026 16:01:22</t>
  </si>
  <si>
    <t>01/01/2026 15:53:00</t>
  </si>
  <si>
    <t>01/01/2026 15:48:45</t>
  </si>
  <si>
    <t>01/01/2026 15:47:27</t>
  </si>
  <si>
    <t>01/01/2026 15:42:19</t>
  </si>
  <si>
    <t>01/01/2026 15:40:50</t>
  </si>
  <si>
    <t>01/01/2026 15:37:28</t>
  </si>
  <si>
    <t>01/01/2026 15:27:20</t>
  </si>
  <si>
    <t>01/01/2026 15:10:16</t>
  </si>
  <si>
    <t>01/01/2026 15:08:33</t>
  </si>
  <si>
    <t>01/01/2026 15:02:18</t>
  </si>
  <si>
    <t>01/01/2026 14:53:32</t>
  </si>
  <si>
    <t>01/01/2026 14:51:59</t>
  </si>
  <si>
    <t>01/01/2026 14:39:38</t>
  </si>
  <si>
    <t>01/01/2026 14:28:50</t>
  </si>
  <si>
    <t>01/01/2026 14:25:25</t>
  </si>
  <si>
    <t>01/01/2026 14:04:10</t>
  </si>
  <si>
    <t>01/01/2026 14:01:57</t>
  </si>
  <si>
    <t>01/01/2026 13:57:58</t>
  </si>
  <si>
    <t>01/01/2026 13:50:37</t>
  </si>
  <si>
    <t>01/01/2026 13:47:50</t>
  </si>
  <si>
    <t>01/01/2026 13:40:25</t>
  </si>
  <si>
    <t>01/01/2026 13:16:17</t>
  </si>
  <si>
    <t>01/01/2026 13:11:22</t>
  </si>
  <si>
    <t>02/01/2026 18:55:19</t>
  </si>
  <si>
    <t>02/01/2026 18:54:45</t>
  </si>
  <si>
    <t>02/01/2026 18:51:46</t>
  </si>
  <si>
    <t>02/01/2026 18:35:38</t>
  </si>
  <si>
    <t>02/01/2026 18:32:04</t>
  </si>
  <si>
    <t>02/01/2026 18:26:42</t>
  </si>
  <si>
    <t>02/01/2026 18:24:36</t>
  </si>
  <si>
    <t>02/01/2026 18:23:52</t>
  </si>
  <si>
    <t>02/01/2026 18:22:38</t>
  </si>
  <si>
    <t>02/01/2026 18:21:34</t>
  </si>
  <si>
    <t>02/01/2026 18:14:26</t>
  </si>
  <si>
    <t>02/01/2026 18:13:52</t>
  </si>
  <si>
    <t>02/01/2026 18:12:53</t>
  </si>
  <si>
    <t>02/01/2026 18:10:20</t>
  </si>
  <si>
    <t>02/01/2026 18:09:04</t>
  </si>
  <si>
    <t>02/01/2026 18:06:46</t>
  </si>
  <si>
    <t>02/01/2026 18:05:37</t>
  </si>
  <si>
    <t>02/01/2026 18:00:02</t>
  </si>
  <si>
    <t>02/01/2026 17:59:02</t>
  </si>
  <si>
    <t>02/01/2026 17:56:57</t>
  </si>
  <si>
    <t>02/01/2026 17:56:22</t>
  </si>
  <si>
    <t>02/01/2026 17:55:27</t>
  </si>
  <si>
    <t>02/01/2026 17:50:07</t>
  </si>
  <si>
    <t>02/01/2026 17:49:25</t>
  </si>
  <si>
    <t>02/01/2026 17:43:53</t>
  </si>
  <si>
    <t>02/01/2026 17:37:26</t>
  </si>
  <si>
    <t>02/01/2026 17:35:14</t>
  </si>
  <si>
    <t>02/01/2026 17:31:28</t>
  </si>
  <si>
    <t>02/01/2026 17:31:05</t>
  </si>
  <si>
    <t>02/01/2026 17:28:39</t>
  </si>
  <si>
    <t>02/01/2026 17:21:25</t>
  </si>
  <si>
    <t>02/01/2026 17:16:50</t>
  </si>
  <si>
    <t>02/01/2026 17:13:43</t>
  </si>
  <si>
    <t>02/01/2026 17:07:45</t>
  </si>
  <si>
    <t>02/01/2026 17:06:05</t>
  </si>
  <si>
    <t>02/01/2026 17:05:38</t>
  </si>
  <si>
    <t>02/01/2026 17:03:16</t>
  </si>
  <si>
    <t>02/01/2026 17:01:52</t>
  </si>
  <si>
    <t>02/01/2026 16:58:16</t>
  </si>
  <si>
    <t>02/01/2026 16:55:40</t>
  </si>
  <si>
    <t>02/01/2026 16:51:33</t>
  </si>
  <si>
    <t>02/01/2026 16:45:02</t>
  </si>
  <si>
    <t>02/01/2026 16:43:13</t>
  </si>
  <si>
    <t>02/01/2026 16:42:01</t>
  </si>
  <si>
    <t>02/01/2026 16:39:09</t>
  </si>
  <si>
    <t>02/01/2026 16:38:56</t>
  </si>
  <si>
    <t>02/01/2026 16:22:25</t>
  </si>
  <si>
    <t>02/01/2026 16:22:07</t>
  </si>
  <si>
    <t>02/01/2026 16:14:28</t>
  </si>
  <si>
    <t>02/01/2026 16:13:37</t>
  </si>
  <si>
    <t>02/01/2026 16:10:50</t>
  </si>
  <si>
    <t>02/01/2026 15:57:44</t>
  </si>
  <si>
    <t>02/01/2026 15:53:10</t>
  </si>
  <si>
    <t>02/01/2026 15:50:09</t>
  </si>
  <si>
    <t>02/01/2026 15:45:37</t>
  </si>
  <si>
    <t>02/01/2026 15:40:05</t>
  </si>
  <si>
    <t>02/01/2026 15:38:38</t>
  </si>
  <si>
    <t>02/01/2026 15:36:43</t>
  </si>
  <si>
    <t>02/01/2026 15:35:26</t>
  </si>
  <si>
    <t>02/01/2026 15:23:59</t>
  </si>
  <si>
    <t>02/01/2026 15:19:02</t>
  </si>
  <si>
    <t>02/01/2026 15:07:58</t>
  </si>
  <si>
    <t>02/01/2026 14:58:59</t>
  </si>
  <si>
    <t>02/01/2026 14:58:15</t>
  </si>
  <si>
    <t>02/01/2026 14:57:20</t>
  </si>
  <si>
    <t>02/01/2026 14:55:39</t>
  </si>
  <si>
    <t>02/01/2026 14:50:59</t>
  </si>
  <si>
    <t>02/01/2026 14:30:26</t>
  </si>
  <si>
    <t>02/01/2026 14:22:22</t>
  </si>
  <si>
    <t>02/01/2026 13:50:42</t>
  </si>
  <si>
    <t>02/01/2026 13:49:21</t>
  </si>
  <si>
    <t>02/01/2026 13:44:20</t>
  </si>
  <si>
    <t>02/01/2026 13:43:20</t>
  </si>
  <si>
    <t>02/01/2026 13:35:04</t>
  </si>
  <si>
    <t>02/01/2026 13:31:27</t>
  </si>
  <si>
    <t>02/01/2026 13:20:10</t>
  </si>
  <si>
    <t>02/01/2026 12:46:15</t>
  </si>
  <si>
    <t>02/01/2026 12:25:31</t>
  </si>
  <si>
    <t>02/01/2026 12:20:29</t>
  </si>
  <si>
    <t>02/01/2026 12:15:24</t>
  </si>
  <si>
    <t>02/01/2026 12:14:28</t>
  </si>
  <si>
    <t>02/01/2026 12:12:52</t>
  </si>
  <si>
    <t>02/01/2026 12:09:13</t>
  </si>
  <si>
    <t>02/01/2026 12:05:33</t>
  </si>
  <si>
    <t>02/01/2026 12:01:02</t>
  </si>
  <si>
    <t>02/01/2026 11:58:40</t>
  </si>
  <si>
    <t>02/01/2026 11:58:14</t>
  </si>
  <si>
    <t>02/01/2026 11:56:23</t>
  </si>
  <si>
    <t>02/01/2026 11:51:10</t>
  </si>
  <si>
    <t>02/01/2026 11:30:00</t>
  </si>
  <si>
    <t>02/01/2026 11:26:15</t>
  </si>
  <si>
    <t>02/01/2026 11:23:19</t>
  </si>
  <si>
    <t>02/01/2026 11:14:39</t>
  </si>
  <si>
    <t>02/01/2026 11:14:10</t>
  </si>
  <si>
    <t>02/01/2026 10:52:16</t>
  </si>
  <si>
    <t>02/01/2026 10:50:50</t>
  </si>
  <si>
    <t>02/01/2026 10:48:11</t>
  </si>
  <si>
    <t>02/01/2026 10:47:37</t>
  </si>
  <si>
    <t>02/01/2026 10:44:40</t>
  </si>
  <si>
    <t>02/01/2026 10:43:57</t>
  </si>
  <si>
    <t>02/01/2026 10:40:46</t>
  </si>
  <si>
    <t>02/01/2026 10:39:38</t>
  </si>
  <si>
    <t>02/01/2026 10:38:54</t>
  </si>
  <si>
    <t>02/01/2026 10:33:30</t>
  </si>
  <si>
    <t>02/01/2026 10:30:57</t>
  </si>
  <si>
    <t>02/01/2026 10:29:26</t>
  </si>
  <si>
    <t>02/01/2026 10:19:08</t>
  </si>
  <si>
    <t>02/01/2026 10:08:10</t>
  </si>
  <si>
    <t>02/01/2026 10:05:20</t>
  </si>
  <si>
    <t>02/01/2026 09:45:26</t>
  </si>
  <si>
    <t>02/01/2026 09:43:19</t>
  </si>
  <si>
    <t>02/01/2026 09:33:35</t>
  </si>
  <si>
    <t>02/01/2026 09:32:06</t>
  </si>
  <si>
    <t>02/01/2026 09:31:16</t>
  </si>
  <si>
    <t>02/01/2026 09:29:35</t>
  </si>
  <si>
    <t>02/01/2026 09:15:47</t>
  </si>
  <si>
    <t>04/01/2026 19:14:52</t>
  </si>
  <si>
    <t>04/01/2026 19:02:40</t>
  </si>
  <si>
    <t>04/01/2026 19:01:55</t>
  </si>
  <si>
    <t>04/01/2026 19:01:14</t>
  </si>
  <si>
    <t>04/01/2026 19:00:35</t>
  </si>
  <si>
    <t>04/01/2026 18:59:53</t>
  </si>
  <si>
    <t>04/01/2026 18:51:40</t>
  </si>
  <si>
    <t>04/01/2026 18:48:21</t>
  </si>
  <si>
    <t>04/01/2026 18:47:33</t>
  </si>
  <si>
    <t>04/01/2026 18:43:02</t>
  </si>
  <si>
    <t>04/01/2026 18:40:26</t>
  </si>
  <si>
    <t>04/01/2026 18:26:32</t>
  </si>
  <si>
    <t>04/01/2026 18:24:14</t>
  </si>
  <si>
    <t>04/01/2026 18:24:04</t>
  </si>
  <si>
    <t>04/01/2026 18:22:39</t>
  </si>
  <si>
    <t>04/01/2026 18:21:39</t>
  </si>
  <si>
    <t>04/01/2026 18:20:51</t>
  </si>
  <si>
    <t>04/01/2026 18:18:15</t>
  </si>
  <si>
    <t>04/01/2026 18:17:32</t>
  </si>
  <si>
    <t>04/01/2026 18:15:13</t>
  </si>
  <si>
    <t>04/01/2026 18:13:41</t>
  </si>
  <si>
    <t>04/01/2026 18:08:32</t>
  </si>
  <si>
    <t>04/01/2026 17:58:11</t>
  </si>
  <si>
    <t>04/01/2026 17:53:02</t>
  </si>
  <si>
    <t>04/01/2026 17:52:08</t>
  </si>
  <si>
    <t>04/01/2026 17:48:29</t>
  </si>
  <si>
    <t>04/01/2026 17:39:18</t>
  </si>
  <si>
    <t>04/01/2026 17:31:45</t>
  </si>
  <si>
    <t>04/01/2026 17:26:25</t>
  </si>
  <si>
    <t>04/01/2026 17:24:37</t>
  </si>
  <si>
    <t>04/01/2026 17:24:00</t>
  </si>
  <si>
    <t>04/01/2026 17:23:04</t>
  </si>
  <si>
    <t>04/01/2026 17:21:06</t>
  </si>
  <si>
    <t>04/01/2026 17:14:42</t>
  </si>
  <si>
    <t>04/01/2026 17:11:06</t>
  </si>
  <si>
    <t>04/01/2026 16:56:47</t>
  </si>
  <si>
    <t>04/01/2026 16:55:33</t>
  </si>
  <si>
    <t>04/01/2026 16:49:35</t>
  </si>
  <si>
    <t>04/01/2026 16:46:53</t>
  </si>
  <si>
    <t>04/01/2026 16:43:25</t>
  </si>
  <si>
    <t>04/01/2026 16:33:11</t>
  </si>
  <si>
    <t>04/01/2026 16:33:57</t>
  </si>
  <si>
    <t>04/01/2026 16:32:14</t>
  </si>
  <si>
    <t>04/01/2026 16:29:11</t>
  </si>
  <si>
    <t>04/01/2026 16:15:52</t>
  </si>
  <si>
    <t>04/01/2026 16:12:23</t>
  </si>
  <si>
    <t>04/01/2026 16:10:47</t>
  </si>
  <si>
    <t>04/01/2026 16:05:06</t>
  </si>
  <si>
    <t>04/01/2026 15:59:49</t>
  </si>
  <si>
    <t>04/01/2026 15:59:22</t>
  </si>
  <si>
    <t>04/01/2026 15:57:39</t>
  </si>
  <si>
    <t>04/01/2026 15:55:09</t>
  </si>
  <si>
    <t>04/01/2026 15:50:21</t>
  </si>
  <si>
    <t>04/01/2026 15:40:14</t>
  </si>
  <si>
    <t>04/01/2026 15:37:16</t>
  </si>
  <si>
    <t>04/01/2026 15:34:47</t>
  </si>
  <si>
    <t>04/01/2026 15:31:07</t>
  </si>
  <si>
    <t>04/01/2026 15:22:59</t>
  </si>
  <si>
    <t>04/01/2026 15:20:17</t>
  </si>
  <si>
    <t>04/01/2026 15:18:33</t>
  </si>
  <si>
    <t>04/01/2026 15:00:16</t>
  </si>
  <si>
    <t>04/01/2026 14:55:33</t>
  </si>
  <si>
    <t>04/01/2026 14:52:35</t>
  </si>
  <si>
    <t>04/01/2026 14:45:50</t>
  </si>
  <si>
    <t>04/01/2026 14:44:49</t>
  </si>
  <si>
    <t>04/01/2026 14:35:19</t>
  </si>
  <si>
    <t>04/01/2026 14:10:25</t>
  </si>
  <si>
    <t>04/01/2026 14:09:51</t>
  </si>
  <si>
    <t>04/01/2026 14:02:55</t>
  </si>
  <si>
    <t>04/01/2026 13:48:54</t>
  </si>
  <si>
    <t>04/01/2026 13:46:22</t>
  </si>
  <si>
    <t>04/01/2026 13:19:49</t>
  </si>
  <si>
    <t>04/01/2026 13:14:34</t>
  </si>
  <si>
    <t>04/01/2026 12:52:25</t>
  </si>
  <si>
    <t>04/01/2026 12:44:49</t>
  </si>
  <si>
    <t>04/01/2026 12:43:15</t>
  </si>
  <si>
    <t>04/01/2026 12:42:09</t>
  </si>
  <si>
    <t>04/01/2026 12:34:11</t>
  </si>
  <si>
    <t>04/01/2026 12:33:27</t>
  </si>
  <si>
    <t>04/01/2026 12:22:34</t>
  </si>
  <si>
    <t>04/01/2026 12:21:46</t>
  </si>
  <si>
    <t>04/01/2026 12:21:17</t>
  </si>
  <si>
    <t>04/01/2026 12:18:49</t>
  </si>
  <si>
    <t>04/01/2026 12:15:52</t>
  </si>
  <si>
    <t>04/01/2026 12:13:41</t>
  </si>
  <si>
    <t>04/01/2026 12:12:24</t>
  </si>
  <si>
    <t>04/01/2026 12:05:52</t>
  </si>
  <si>
    <t>04/01/2026 12:04:33</t>
  </si>
  <si>
    <t>04/01/2026 11:23:20</t>
  </si>
  <si>
    <t>04/01/2026 11:20:35</t>
  </si>
  <si>
    <t>04/01/2026 11:15:08</t>
  </si>
  <si>
    <t>04/01/2026 11:13:33</t>
  </si>
  <si>
    <t>04/01/2026 11:11:18</t>
  </si>
  <si>
    <t>04/01/2026 10:59:49</t>
  </si>
  <si>
    <t>04/01/2026 10:56:07</t>
  </si>
  <si>
    <t>04/01/2026 10:54:02</t>
  </si>
  <si>
    <t>04/01/2026 10:37:37</t>
  </si>
  <si>
    <t>04/01/2026 10:37:01</t>
  </si>
  <si>
    <t>04/01/2026 10:33:50</t>
  </si>
  <si>
    <t>04/01/2026 10:33:38</t>
  </si>
  <si>
    <t>04/01/2026 10:31:57</t>
  </si>
  <si>
    <t>04/01/2026 10:25:34</t>
  </si>
  <si>
    <t>04/01/2026 10:24:50</t>
  </si>
  <si>
    <t>04/01/2026 10:24:11</t>
  </si>
  <si>
    <t>04/01/2026 10:21:04</t>
  </si>
  <si>
    <t>04/01/2026 10:15:49</t>
  </si>
  <si>
    <t>04/01/2026 10:10:31</t>
  </si>
  <si>
    <t>04/01/2026 10:08:41</t>
  </si>
  <si>
    <t>04/01/2026 10:08:37</t>
  </si>
  <si>
    <t>04/01/2026 10:06:54</t>
  </si>
  <si>
    <t>04/01/2026 10:02:07</t>
  </si>
  <si>
    <t>04/01/2026 09:59:14</t>
  </si>
  <si>
    <t>04/01/2026 09:53:34</t>
  </si>
  <si>
    <t>04/01/2026 09:44:45</t>
  </si>
  <si>
    <t>04/01/2026 09:34:37</t>
  </si>
  <si>
    <t>04/01/2026 09:26:54</t>
  </si>
  <si>
    <t>04/01/2026 09:15:39</t>
  </si>
  <si>
    <t>05/01/2026 18:55:02</t>
  </si>
  <si>
    <t>05/01/2026 18:53:19</t>
  </si>
  <si>
    <t>05/01/2026 18:36:51</t>
  </si>
  <si>
    <t>05/01/2026 18:34:43</t>
  </si>
  <si>
    <t>05/01/2026 18:28:01</t>
  </si>
  <si>
    <t>05/01/2026 18:19:17</t>
  </si>
  <si>
    <t>05/01/2026 18:13:33</t>
  </si>
  <si>
    <t>05/01/2026 18:11:14</t>
  </si>
  <si>
    <t>05/01/2026 18:01:34</t>
  </si>
  <si>
    <t>05/01/2026 17:49:07</t>
  </si>
  <si>
    <t>05/01/2026 17:44:59</t>
  </si>
  <si>
    <t>05/01/2026 17:38:56</t>
  </si>
  <si>
    <t>05/01/2026 17:34:32</t>
  </si>
  <si>
    <t>05/01/2026 17:33:02</t>
  </si>
  <si>
    <t>05/01/2026 17:31:45</t>
  </si>
  <si>
    <t>05/01/2026 17:29:32</t>
  </si>
  <si>
    <t>05/01/2026 17:26:32</t>
  </si>
  <si>
    <t>05/01/2026 17:26:03</t>
  </si>
  <si>
    <t>05/01/2026 17:20:44</t>
  </si>
  <si>
    <t>05/01/2026 17:20:20</t>
  </si>
  <si>
    <t>05/01/2026 17:01:10</t>
  </si>
  <si>
    <t>05/01/2026 17:00:19</t>
  </si>
  <si>
    <t>05/01/2026 16:57:33</t>
  </si>
  <si>
    <t>05/01/2026 16:57:01</t>
  </si>
  <si>
    <t>05/01/2026 16:51:23</t>
  </si>
  <si>
    <t>05/01/2026 16:48:09</t>
  </si>
  <si>
    <t>05/01/2026 16:43:16</t>
  </si>
  <si>
    <t>05/01/2026 16:41:06</t>
  </si>
  <si>
    <t>05/01/2026 16:31:35</t>
  </si>
  <si>
    <t>05/01/2026 16:28:44</t>
  </si>
  <si>
    <t>05/01/2026 16:23:18</t>
  </si>
  <si>
    <t>05/01/2026 16:20:13</t>
  </si>
  <si>
    <t>05/01/2026 16:17:45</t>
  </si>
  <si>
    <t>05/01/2026 16:14:00</t>
  </si>
  <si>
    <t>05/01/2026 16:12:34</t>
  </si>
  <si>
    <t>05/01/2026 16:12:09</t>
  </si>
  <si>
    <t>05/01/2026 16:10:06</t>
  </si>
  <si>
    <t>05/01/2026 16:07:04</t>
  </si>
  <si>
    <t>05/01/2026 16:02:25</t>
  </si>
  <si>
    <t>05/01/2026 15:57:42</t>
  </si>
  <si>
    <t>05/01/2026 15:56:26</t>
  </si>
  <si>
    <t>05/01/2026 15:50:03</t>
  </si>
  <si>
    <t>05/01/2026 15:48:52</t>
  </si>
  <si>
    <t>05/01/2026 15:48:05</t>
  </si>
  <si>
    <t>05/01/2026 15:45:13</t>
  </si>
  <si>
    <t>05/01/2026 15:32:28</t>
  </si>
  <si>
    <t>05/01/2026 15:30:44</t>
  </si>
  <si>
    <t>05/01/2026 15:30:28</t>
  </si>
  <si>
    <t>05/01/2026 15:27:08</t>
  </si>
  <si>
    <t>05/01/2026 15:26:37</t>
  </si>
  <si>
    <t>05/01/2026 15:14:23</t>
  </si>
  <si>
    <t>05/01/2026 15:13:39</t>
  </si>
  <si>
    <t>05/01/2026 15:13:07</t>
  </si>
  <si>
    <t>05/01/2026 15:11:41</t>
  </si>
  <si>
    <t>05/01/2026 15:05:50</t>
  </si>
  <si>
    <t>05/01/2026 15:03:25</t>
  </si>
  <si>
    <t>05/01/2026 14:49:24</t>
  </si>
  <si>
    <t>05/01/2026 14:48:40</t>
  </si>
  <si>
    <t>05/01/2026 14:45:01</t>
  </si>
  <si>
    <t>05/01/2026 14:38:36</t>
  </si>
  <si>
    <t>05/01/2026 14:31:11</t>
  </si>
  <si>
    <t>05/01/2026 14:26:00</t>
  </si>
  <si>
    <t>05/01/2026 14:24:12</t>
  </si>
  <si>
    <t>05/01/2026 14:16:38</t>
  </si>
  <si>
    <t>05/01/2026 14:10:41</t>
  </si>
  <si>
    <t>05/01/2026 14:04:33</t>
  </si>
  <si>
    <t>05/01/2026 14:02:36</t>
  </si>
  <si>
    <t>05/01/2026 13:15:12</t>
  </si>
  <si>
    <t>05/01/2026 13:10:34</t>
  </si>
  <si>
    <t>05/01/2026 13:08:19</t>
  </si>
  <si>
    <t>05/01/2026 12:53:12</t>
  </si>
  <si>
    <t>05/01/2026 12:45:28</t>
  </si>
  <si>
    <t>05/01/2026 12:32:49</t>
  </si>
  <si>
    <t>05/01/2026 12:29:25</t>
  </si>
  <si>
    <t>05/01/2026 12:03:02</t>
  </si>
  <si>
    <t>05/01/2026 11:54:57</t>
  </si>
  <si>
    <t>05/01/2026 11:52:10</t>
  </si>
  <si>
    <t>05/01/2026 11:43:13</t>
  </si>
  <si>
    <t>05/01/2026 11:41:44</t>
  </si>
  <si>
    <t>05/01/2026 11:25:04</t>
  </si>
  <si>
    <t>05/01/2026 11:11:53</t>
  </si>
  <si>
    <t>05/01/2026 11:04:49</t>
  </si>
  <si>
    <t>05/01/2026 10:57:45</t>
  </si>
  <si>
    <t>05/01/2026 10:48:47</t>
  </si>
  <si>
    <t>05/01/2026 10:41:38</t>
  </si>
  <si>
    <t>05/01/2026 10:40:10</t>
  </si>
  <si>
    <t>05/01/2026 10:39:20</t>
  </si>
  <si>
    <t>05/01/2026 10:38:15</t>
  </si>
  <si>
    <t>05/01/2026 10:31:53</t>
  </si>
  <si>
    <t>05/01/2026 10:24:44</t>
  </si>
  <si>
    <t>05/01/2026 10:02:36</t>
  </si>
  <si>
    <t>05/01/2026 09:56:54</t>
  </si>
  <si>
    <t>05/01/2026 09:51:49</t>
  </si>
  <si>
    <t>05/01/2026 09:47:00</t>
  </si>
  <si>
    <t>06/01/2026 18:54:26</t>
  </si>
  <si>
    <t>06/01/2026 18:38:06</t>
  </si>
  <si>
    <t>06/01/2026 18:30:07</t>
  </si>
  <si>
    <t>06/01/2026 18:22:53</t>
  </si>
  <si>
    <t>06/01/2026 18:20:10</t>
  </si>
  <si>
    <t>06/01/2026 18:15:17</t>
  </si>
  <si>
    <t>06/01/2026 18:05:45</t>
  </si>
  <si>
    <t>06/01/2026 18:04:34</t>
  </si>
  <si>
    <t>06/01/2026 17:59:32</t>
  </si>
  <si>
    <t>06/01/2026 17:51:04</t>
  </si>
  <si>
    <t>06/01/2026 17:49:23</t>
  </si>
  <si>
    <t>06/01/2026 17:33:27</t>
  </si>
  <si>
    <t>06/01/2026 17:26:37</t>
  </si>
  <si>
    <t>06/01/2026 17:22:25</t>
  </si>
  <si>
    <t>06/01/2026 17:17:53</t>
  </si>
  <si>
    <t>06/01/2026 17:11:01</t>
  </si>
  <si>
    <t>06/01/2026 17:08:24</t>
  </si>
  <si>
    <t>06/01/2026 17:07:11</t>
  </si>
  <si>
    <t>06/01/2026 16:57:45</t>
  </si>
  <si>
    <t>06/01/2026 16:57:23</t>
  </si>
  <si>
    <t>06/01/2026 16:56:50</t>
  </si>
  <si>
    <t>06/01/2026 16:55:52</t>
  </si>
  <si>
    <t>06/01/2026 16:53:23</t>
  </si>
  <si>
    <t>06/01/2026 16:44:00</t>
  </si>
  <si>
    <t>06/01/2026 16:41:44</t>
  </si>
  <si>
    <t>06/01/2026 16:40:52</t>
  </si>
  <si>
    <t>06/01/2026 16:31:56</t>
  </si>
  <si>
    <t>06/01/2026 16:23:13</t>
  </si>
  <si>
    <t>06/01/2026 16:20:40</t>
  </si>
  <si>
    <t>06/01/2026 16:17:41</t>
  </si>
  <si>
    <t>06/01/2026 16:15:12</t>
  </si>
  <si>
    <t>06/01/2026 16:14:18</t>
  </si>
  <si>
    <t>06/01/2026 16:10:11</t>
  </si>
  <si>
    <t>06/01/2026 16:02:27</t>
  </si>
  <si>
    <t>06/01/2026 15:58:20</t>
  </si>
  <si>
    <t>06/01/2026 15:55:42</t>
  </si>
  <si>
    <t>06/01/2026 15:54:58</t>
  </si>
  <si>
    <t>06/01/2026 15:42:11</t>
  </si>
  <si>
    <t>06/01/2026 15:40:11</t>
  </si>
  <si>
    <t>06/01/2026 15:38:44</t>
  </si>
  <si>
    <t>06/01/2026 15:37:26</t>
  </si>
  <si>
    <t>06/01/2026 15:32:59</t>
  </si>
  <si>
    <t>06/01/2026 15:21:08</t>
  </si>
  <si>
    <t>06/01/2026 15:18:59</t>
  </si>
  <si>
    <t>06/01/2026 15:13:37</t>
  </si>
  <si>
    <t>06/01/2026 15:11:02</t>
  </si>
  <si>
    <t>06/01/2026 15:10:09</t>
  </si>
  <si>
    <t>06/01/2026 15:06:32</t>
  </si>
  <si>
    <t>06/01/2026 14:50:31</t>
  </si>
  <si>
    <t>06/01/2026 14:47:53</t>
  </si>
  <si>
    <t>06/01/2026 14:47:46</t>
  </si>
  <si>
    <t>06/01/2026 14:46:24</t>
  </si>
  <si>
    <t>06/01/2026 14:43:05</t>
  </si>
  <si>
    <t>06/01/2026 14:20:03</t>
  </si>
  <si>
    <t>06/01/2026 14:17:52</t>
  </si>
  <si>
    <t>06/01/2026 14:14:49</t>
  </si>
  <si>
    <t>06/01/2026 13:58:32</t>
  </si>
  <si>
    <t>06/01/2026 13:48:39</t>
  </si>
  <si>
    <t>06/01/2026 13:18:11</t>
  </si>
  <si>
    <t>06/01/2026 12:51:12</t>
  </si>
  <si>
    <t>06/01/2026 12:49:51</t>
  </si>
  <si>
    <t>06/01/2026 12:45:19</t>
  </si>
  <si>
    <t>06/01/2026 12:05:10</t>
  </si>
  <si>
    <t>06/01/2026 12:04:08</t>
  </si>
  <si>
    <t>06/01/2026 11:26:21</t>
  </si>
  <si>
    <t>06/01/2026 11:15:17</t>
  </si>
  <si>
    <t>06/01/2026 11:07:22</t>
  </si>
  <si>
    <t>06/01/2026 10:50:07</t>
  </si>
  <si>
    <t>06/01/2026 10:47:12</t>
  </si>
  <si>
    <t>06/01/2026 10:45:04</t>
  </si>
  <si>
    <t>06/01/2026 10:21:40</t>
  </si>
  <si>
    <t>06/01/2026 10:18:15</t>
  </si>
  <si>
    <t>06/01/2026 10:14:58</t>
  </si>
  <si>
    <t>06/01/2026 10:08:37</t>
  </si>
  <si>
    <t>06/01/2026 09:55:55</t>
  </si>
  <si>
    <t>06/01/2026 09:53:53</t>
  </si>
  <si>
    <t>06/01/2026 09:50:10</t>
  </si>
  <si>
    <t>06/01/2026 09:35:32</t>
  </si>
  <si>
    <t>06/01/2026 09:18:27</t>
  </si>
  <si>
    <t>07/01/2026 18:55:34</t>
  </si>
  <si>
    <t>07/01/2026 18:50:40</t>
  </si>
  <si>
    <t>07/01/2026 18:43:48</t>
  </si>
  <si>
    <t>07/01/2026 18:39:35</t>
  </si>
  <si>
    <t>07/01/2026 18:37:33</t>
  </si>
  <si>
    <t>07/01/2026 18:36:24</t>
  </si>
  <si>
    <t>07/01/2026 18:32:50</t>
  </si>
  <si>
    <t>07/01/2026 18:17:00</t>
  </si>
  <si>
    <t>07/01/2026 18:11:34</t>
  </si>
  <si>
    <t>07/01/2026 17:57:53</t>
  </si>
  <si>
    <t>07/01/2026 17:55:36</t>
  </si>
  <si>
    <t>07/01/2026 17:54:22</t>
  </si>
  <si>
    <t>07/01/2026 17:50:47</t>
  </si>
  <si>
    <t>07/01/2026 17:41:44</t>
  </si>
  <si>
    <t>07/01/2026 17:37:52</t>
  </si>
  <si>
    <t>07/01/2026 17:33:54</t>
  </si>
  <si>
    <t>07/01/2026 17:25:53</t>
  </si>
  <si>
    <t>07/01/2026 17:21:13</t>
  </si>
  <si>
    <t>07/01/2026 17:18:37</t>
  </si>
  <si>
    <t>07/01/2026 17:12:09</t>
  </si>
  <si>
    <t>07/01/2026 17:10:08</t>
  </si>
  <si>
    <t>07/01/2026 17:08:55</t>
  </si>
  <si>
    <t>07/01/2026 17:00:56</t>
  </si>
  <si>
    <t>07/01/2026 16:53:33</t>
  </si>
  <si>
    <t>07/01/2026 16:52:31</t>
  </si>
  <si>
    <t>07/01/2026 16:51:30</t>
  </si>
  <si>
    <t>07/01/2026 16:49:24</t>
  </si>
  <si>
    <t>07/01/2026 16:49:13</t>
  </si>
  <si>
    <t>07/01/2026 16:41:15</t>
  </si>
  <si>
    <t>07/01/2026 16:34:31</t>
  </si>
  <si>
    <t>07/01/2026 16:32:36</t>
  </si>
  <si>
    <t>07/01/2026 16:29:16</t>
  </si>
  <si>
    <t>07/01/2026 16:23:57</t>
  </si>
  <si>
    <t>07/01/2026 16:22:35</t>
  </si>
  <si>
    <t>07/01/2026 16:17:52</t>
  </si>
  <si>
    <t>07/01/2026 16:01:52</t>
  </si>
  <si>
    <t>07/01/2026 15:49:09</t>
  </si>
  <si>
    <t>07/01/2026 15:45:40</t>
  </si>
  <si>
    <t>07/01/2026 15:42:11</t>
  </si>
  <si>
    <t>07/01/2026 15:40:43</t>
  </si>
  <si>
    <t>07/01/2026 14:51:47</t>
  </si>
  <si>
    <t>07/01/2026 14:30:23</t>
  </si>
  <si>
    <t>07/01/2026 14:27:06</t>
  </si>
  <si>
    <t>07/01/2026 14:26:19</t>
  </si>
  <si>
    <t>07/01/2026 14:12:20</t>
  </si>
  <si>
    <t>07/01/2026 13:28:57</t>
  </si>
  <si>
    <t>07/01/2026 13:27:25</t>
  </si>
  <si>
    <t>07/01/2026 13:15:24</t>
  </si>
  <si>
    <t>07/01/2026 13:08:06</t>
  </si>
  <si>
    <t>07/01/2026 12:55:30</t>
  </si>
  <si>
    <t>07/01/2026 12:50:59</t>
  </si>
  <si>
    <t>07/01/2026 12:40:53</t>
  </si>
  <si>
    <t>07/01/2026 12:37:33</t>
  </si>
  <si>
    <t>07/01/2026 12:32:16</t>
  </si>
  <si>
    <t>07/01/2026 12:29:58</t>
  </si>
  <si>
    <t>07/01/2026 12:26:44</t>
  </si>
  <si>
    <t>07/01/2026 12:01:38</t>
  </si>
  <si>
    <t>07/01/2026 11:56:24</t>
  </si>
  <si>
    <t>07/01/2026 11:47:50</t>
  </si>
  <si>
    <t>07/01/2026 11:44:33</t>
  </si>
  <si>
    <t>07/01/2026 11:22:52</t>
  </si>
  <si>
    <t>07/01/2026 10:36:24</t>
  </si>
  <si>
    <t>07/01/2026 10:07:57</t>
  </si>
  <si>
    <t>07/01/2026 10:04:10</t>
  </si>
  <si>
    <t>07/01/2026 10:03:10</t>
  </si>
  <si>
    <t>07/01/2026 09:56:04</t>
  </si>
  <si>
    <t>07/01/2026 09:42:58</t>
  </si>
  <si>
    <t>07/01/2026 09:41:32</t>
  </si>
  <si>
    <t>07/01/2026 09:38:10</t>
  </si>
  <si>
    <t>07/01/2026 09:33:59</t>
  </si>
  <si>
    <t>07/01/2026 09:30:20</t>
  </si>
  <si>
    <t>08/01/2026 18:49:15</t>
  </si>
  <si>
    <t>08/01/2026 18:42:45</t>
  </si>
  <si>
    <t>08/01/2026 18:31:01</t>
  </si>
  <si>
    <t>08/01/2026 18:18:59</t>
  </si>
  <si>
    <t>08/01/2026 18:13:53</t>
  </si>
  <si>
    <t>08/01/2026 18:07:21</t>
  </si>
  <si>
    <t>08/01/2026 18:05:53</t>
  </si>
  <si>
    <t>08/01/2026 18:03:35</t>
  </si>
  <si>
    <t>08/01/2026 18:02:37</t>
  </si>
  <si>
    <t>08/01/2026 17:57:48</t>
  </si>
  <si>
    <t>08/01/2026 17:31:39</t>
  </si>
  <si>
    <t>08/01/2026 17:31:14</t>
  </si>
  <si>
    <t>08/01/2026 17:29:32</t>
  </si>
  <si>
    <t>08/01/2026 17:26:40</t>
  </si>
  <si>
    <t>08/01/2026 17:26:27</t>
  </si>
  <si>
    <t>08/01/2026 17:17:53</t>
  </si>
  <si>
    <t>08/01/2026 17:15:23</t>
  </si>
  <si>
    <t>08/01/2026 17:05:18</t>
  </si>
  <si>
    <t>08/01/2026 17:04:42</t>
  </si>
  <si>
    <t>08/01/2026 17:03:02</t>
  </si>
  <si>
    <t>08/01/2026 17:02:29</t>
  </si>
  <si>
    <t>08/01/2026 17:00:02</t>
  </si>
  <si>
    <t>08/01/2026 16:55:52</t>
  </si>
  <si>
    <t>08/01/2026 16:52:57</t>
  </si>
  <si>
    <t>08/01/2026 16:52:34</t>
  </si>
  <si>
    <t>08/01/2026 16:51:55</t>
  </si>
  <si>
    <t>08/01/2026 16:50:21</t>
  </si>
  <si>
    <t>08/01/2026 16:41:39</t>
  </si>
  <si>
    <t>08/01/2026 16:40:27</t>
  </si>
  <si>
    <t>08/01/2026 16:25:39</t>
  </si>
  <si>
    <t>08/01/2026 16:21:11</t>
  </si>
  <si>
    <t>08/01/2026 16:09:00</t>
  </si>
  <si>
    <t>08/01/2026 16:05:29</t>
  </si>
  <si>
    <t>08/01/2026 15:51:46</t>
  </si>
  <si>
    <t>08/01/2026 15:49:46</t>
  </si>
  <si>
    <t>08/01/2026 15:45:51</t>
  </si>
  <si>
    <t>08/01/2026 15:43:17</t>
  </si>
  <si>
    <t>08/01/2026 15:38:42</t>
  </si>
  <si>
    <t>08/01/2026 15:23:35</t>
  </si>
  <si>
    <t>08/01/2026 15:02:45</t>
  </si>
  <si>
    <t>08/01/2026 14:51:54</t>
  </si>
  <si>
    <t>08/01/2026 14:45:09</t>
  </si>
  <si>
    <t>08/01/2026 14:11:34</t>
  </si>
  <si>
    <t>08/01/2026 13:52:56</t>
  </si>
  <si>
    <t>08/01/2026 13:47:56</t>
  </si>
  <si>
    <t>08/01/2026 13:45:55</t>
  </si>
  <si>
    <t>08/01/2026 13:38:34</t>
  </si>
  <si>
    <t>08/01/2026 12:50:09</t>
  </si>
  <si>
    <t>08/01/2026 12:42:24</t>
  </si>
  <si>
    <t>08/01/2026 12:16:09</t>
  </si>
  <si>
    <t>08/01/2026 11:59:37</t>
  </si>
  <si>
    <t>08/01/2026 11:35:18</t>
  </si>
  <si>
    <t>08/01/2026 11:29:01</t>
  </si>
  <si>
    <t>08/01/2026 11:24:45</t>
  </si>
  <si>
    <t>08/01/2026 11:11:59</t>
  </si>
  <si>
    <t>08/01/2026 11:10:41</t>
  </si>
  <si>
    <t>08/01/2026 10:32:13</t>
  </si>
  <si>
    <t>08/01/2026 10:32:19</t>
  </si>
  <si>
    <t>08/01/2026 10:28:36</t>
  </si>
  <si>
    <t>08/01/2026 10:22:11</t>
  </si>
  <si>
    <t>08/01/2026 10:09:14</t>
  </si>
  <si>
    <t>08/01/2026 10:08:55</t>
  </si>
  <si>
    <t>08/01/2026 10:03:58</t>
  </si>
  <si>
    <t>08/01/2026 09:59:33</t>
  </si>
  <si>
    <t>08/01/2026 09:57:46</t>
  </si>
  <si>
    <t>08/01/2026 09:56:54</t>
  </si>
  <si>
    <t>08/01/2026 09:48:48</t>
  </si>
  <si>
    <t>08/01/2026 09:48:04</t>
  </si>
  <si>
    <t>08/01/2026 09:43:14</t>
  </si>
  <si>
    <t>08/01/2026 09:33:12</t>
  </si>
  <si>
    <t>08/01/2026 09:27:03</t>
  </si>
  <si>
    <t>08/01/2026 09:15:44</t>
  </si>
  <si>
    <t>09/01/2026 18:41:20</t>
  </si>
  <si>
    <t>09/01/2026 18:24:54</t>
  </si>
  <si>
    <t>09/01/2026 18:17:29</t>
  </si>
  <si>
    <t>09/01/2026 18:13:51</t>
  </si>
  <si>
    <t>09/01/2026 18:11:28</t>
  </si>
  <si>
    <t>09/01/2026 18:03:10</t>
  </si>
  <si>
    <t>09/01/2026 18:02:17</t>
  </si>
  <si>
    <t>09/01/2026 17:58:23</t>
  </si>
  <si>
    <t>09/01/2026 17:53:57</t>
  </si>
  <si>
    <t>09/01/2026 17:43:23</t>
  </si>
  <si>
    <t>09/01/2026 17:38:30</t>
  </si>
  <si>
    <t>09/01/2026 17:19:48</t>
  </si>
  <si>
    <t>09/01/2026 17:09:52</t>
  </si>
  <si>
    <t>09/01/2026 17:06:50</t>
  </si>
  <si>
    <t>09/01/2026 17:06:32</t>
  </si>
  <si>
    <t>09/01/2026 17:04:23</t>
  </si>
  <si>
    <t>09/01/2026 16:57:57</t>
  </si>
  <si>
    <t>09/01/2026 16:56:27</t>
  </si>
  <si>
    <t>09/01/2026 16:55:21</t>
  </si>
  <si>
    <t>09/01/2026 16:53:10</t>
  </si>
  <si>
    <t>09/01/2026 16:51:15</t>
  </si>
  <si>
    <t>09/01/2026 16:43:32</t>
  </si>
  <si>
    <t>09/01/2026 16:40:19</t>
  </si>
  <si>
    <t>09/01/2026 16:39:57</t>
  </si>
  <si>
    <t>09/01/2026 16:36:41</t>
  </si>
  <si>
    <t>09/01/2026 16:35:29</t>
  </si>
  <si>
    <t>09/01/2026 16:19:47</t>
  </si>
  <si>
    <t>09/01/2026 16:18:21</t>
  </si>
  <si>
    <t>09/01/2026 16:10:06</t>
  </si>
  <si>
    <t>09/01/2026 16:09:30</t>
  </si>
  <si>
    <t>09/01/2026 16:08:49</t>
  </si>
  <si>
    <t>09/01/2026 15:56:57</t>
  </si>
  <si>
    <t>09/01/2026 15:52:28</t>
  </si>
  <si>
    <t>09/01/2026 15:46:03</t>
  </si>
  <si>
    <t>09/01/2026 15:44:29</t>
  </si>
  <si>
    <t>09/01/2026 15:23:40</t>
  </si>
  <si>
    <t>09/01/2026 15:21:01</t>
  </si>
  <si>
    <t>09/01/2026 14:55:30</t>
  </si>
  <si>
    <t>09/01/2026 14:51:42</t>
  </si>
  <si>
    <t>09/01/2026 14:39:44</t>
  </si>
  <si>
    <t>09/01/2026 14:34:55</t>
  </si>
  <si>
    <t>09/01/2026 14:23:15</t>
  </si>
  <si>
    <t>09/01/2026 14:16:58</t>
  </si>
  <si>
    <t>09/01/2026 14:08:11</t>
  </si>
  <si>
    <t>09/01/2026 14:04:29</t>
  </si>
  <si>
    <t>09/01/2026 13:55:03</t>
  </si>
  <si>
    <t>09/01/2026 13:20:43</t>
  </si>
  <si>
    <t>09/01/2026 12:54:51</t>
  </si>
  <si>
    <t>09/01/2026 12:50:48</t>
  </si>
  <si>
    <t>09/01/2026 12:21:46</t>
  </si>
  <si>
    <t>09/01/2026 11:36:26</t>
  </si>
  <si>
    <t>09/01/2026 11:32:38</t>
  </si>
  <si>
    <t>09/01/2026 11:24:38</t>
  </si>
  <si>
    <t>09/01/2026 11:12:21</t>
  </si>
  <si>
    <t>09/01/2026 11:09:12</t>
  </si>
  <si>
    <t>09/01/2026 11:07:25</t>
  </si>
  <si>
    <t>09/01/2026 11:06:10</t>
  </si>
  <si>
    <t>09/01/2026 10:39:16</t>
  </si>
  <si>
    <t>09/01/2026 10:34:56</t>
  </si>
  <si>
    <t>09/01/2026 10:31:20</t>
  </si>
  <si>
    <t>09/01/2026 10:20:26</t>
  </si>
  <si>
    <t>09/01/2026 10:16:12</t>
  </si>
  <si>
    <t>09/01/2026 10:06:27</t>
  </si>
  <si>
    <t>09/01/2026 10:04:29</t>
  </si>
  <si>
    <t>09/01/2026 09:53:31</t>
  </si>
  <si>
    <t>09/01/2026 09:36:42</t>
  </si>
  <si>
    <t>09/01/2026 09:32:54</t>
  </si>
  <si>
    <t>09/01/2026 09:27:12</t>
  </si>
  <si>
    <t>09/01/2026 09:16:05</t>
  </si>
  <si>
    <t>09/01/2026 09:09:01</t>
  </si>
  <si>
    <t>10/01/2026 18:44:28</t>
  </si>
  <si>
    <t>10/01/2026 18:41:40</t>
  </si>
  <si>
    <t>10/01/2026 18:39:59</t>
  </si>
  <si>
    <t>10/01/2026 18:34:20</t>
  </si>
  <si>
    <t>10/01/2026 18:29:30</t>
  </si>
  <si>
    <t>10/01/2026 18:27:52</t>
  </si>
  <si>
    <t>10/01/2026 18:26:43</t>
  </si>
  <si>
    <t>10/01/2026 18:17:56</t>
  </si>
  <si>
    <t>10/01/2026 18:14:52</t>
  </si>
  <si>
    <t>10/01/2026 18:13:04</t>
  </si>
  <si>
    <t>10/01/2026 17:51:14</t>
  </si>
  <si>
    <t>10/01/2026 17:45:51</t>
  </si>
  <si>
    <t>10/01/2026 17:34:31</t>
  </si>
  <si>
    <t>10/01/2026 17:32:05</t>
  </si>
  <si>
    <t>10/01/2026 17:29:13</t>
  </si>
  <si>
    <t>10/01/2026 17:26:18</t>
  </si>
  <si>
    <t>10/01/2026 17:15:28</t>
  </si>
  <si>
    <t>10/01/2026 17:15:10</t>
  </si>
  <si>
    <t>10/01/2026 17:12:42</t>
  </si>
  <si>
    <t>10/01/2026 17:11:38</t>
  </si>
  <si>
    <t>10/01/2026 17:10:29</t>
  </si>
  <si>
    <t>10/01/2026 17:07:43</t>
  </si>
  <si>
    <t>10/01/2026 17:06:03</t>
  </si>
  <si>
    <t>10/01/2026 17:01:51</t>
  </si>
  <si>
    <t>10/01/2026 16:55:11</t>
  </si>
  <si>
    <t>10/01/2026 16:51:51</t>
  </si>
  <si>
    <t>10/01/2026 16:50:25</t>
  </si>
  <si>
    <t>10/01/2026 16:46:44</t>
  </si>
  <si>
    <t>10/01/2026 16:45:05</t>
  </si>
  <si>
    <t>10/01/2026 16:43:22</t>
  </si>
  <si>
    <t>10/01/2026 16:19:15</t>
  </si>
  <si>
    <t>10/01/2026 16:04:59</t>
  </si>
  <si>
    <t>10/01/2026 15:50:24</t>
  </si>
  <si>
    <t>10/01/2026 15:42:27</t>
  </si>
  <si>
    <t>10/01/2026 15:39:56</t>
  </si>
  <si>
    <t>10/01/2026 15:26:05</t>
  </si>
  <si>
    <t>10/01/2026 15:21:12</t>
  </si>
  <si>
    <t>10/01/2026 15:07:52</t>
  </si>
  <si>
    <t>10/01/2026 15:06:07</t>
  </si>
  <si>
    <t>10/01/2026 15:04:48</t>
  </si>
  <si>
    <t>10/01/2026 15:02:51</t>
  </si>
  <si>
    <t>10/01/2026 15:02:09</t>
  </si>
  <si>
    <t>10/01/2026 14:52:26</t>
  </si>
  <si>
    <t>10/01/2026 14:40:33</t>
  </si>
  <si>
    <t>10/01/2026 14:31:56</t>
  </si>
  <si>
    <t>10/01/2026 14:31:23</t>
  </si>
  <si>
    <t>10/01/2026 14:30:19</t>
  </si>
  <si>
    <t>10/01/2026 14:18:55</t>
  </si>
  <si>
    <t>10/01/2026 14:15:51</t>
  </si>
  <si>
    <t>10/01/2026 14:08:24</t>
  </si>
  <si>
    <t>10/01/2026 14:06:38</t>
  </si>
  <si>
    <t>10/01/2026 14:05:05</t>
  </si>
  <si>
    <t>10/01/2026 14:01:55</t>
  </si>
  <si>
    <t>10/01/2026 13:59:22</t>
  </si>
  <si>
    <t>10/01/2026 13:57:58</t>
  </si>
  <si>
    <t>10/01/2026 13:51:21</t>
  </si>
  <si>
    <t>10/01/2026 13:34:29</t>
  </si>
  <si>
    <t>10/01/2026 13:26:55</t>
  </si>
  <si>
    <t>10/01/2026 13:20:54</t>
  </si>
  <si>
    <t>10/01/2026 13:17:35</t>
  </si>
  <si>
    <t>10/01/2026 12:56:28</t>
  </si>
  <si>
    <t>10/01/2026 12:45:05</t>
  </si>
  <si>
    <t>10/01/2026 12:43:51</t>
  </si>
  <si>
    <t>10/01/2026 12:26:23</t>
  </si>
  <si>
    <t>10/01/2026 12:08:51</t>
  </si>
  <si>
    <t>10/01/2026 12:06:19</t>
  </si>
  <si>
    <t>10/01/2026 12:02:18</t>
  </si>
  <si>
    <t>10/01/2026 11:50:30</t>
  </si>
  <si>
    <t>10/01/2026 11:48:02</t>
  </si>
  <si>
    <t>10/01/2026 11:13:15</t>
  </si>
  <si>
    <t>10/01/2026 11:00:58</t>
  </si>
  <si>
    <t>10/01/2026 10:52:06</t>
  </si>
  <si>
    <t>10/01/2026 10:43:54</t>
  </si>
  <si>
    <t>10/01/2026 10:40:41</t>
  </si>
  <si>
    <t>10/01/2026 10:33:51</t>
  </si>
  <si>
    <t>10/01/2026 10:26:46</t>
  </si>
  <si>
    <t>10/01/2026 10:24:55</t>
  </si>
  <si>
    <t>10/01/2026 10:15:52</t>
  </si>
  <si>
    <t>10/01/2026 10:15:45</t>
  </si>
  <si>
    <t>10/01/2026 10:15:14</t>
  </si>
  <si>
    <t>10/01/2026 10:13:12</t>
  </si>
  <si>
    <t>10/01/2026 10:08:06</t>
  </si>
  <si>
    <t>10/01/2026 10:01:24</t>
  </si>
  <si>
    <t>10/01/2026 09:59:26</t>
  </si>
  <si>
    <t>10/01/2026 09:56:34</t>
  </si>
  <si>
    <t>10/01/2026 09:38:57</t>
  </si>
  <si>
    <t>10/01/2026 09:38:39</t>
  </si>
  <si>
    <t>10/01/2026 09:37:05</t>
  </si>
  <si>
    <t>10/01/2026 09:27:27</t>
  </si>
  <si>
    <t>10/01/2026 09:21:42</t>
  </si>
  <si>
    <t>10/01/2026 09:21:05</t>
  </si>
  <si>
    <t>10/01/2026 09:20:10</t>
  </si>
  <si>
    <t>10/01/2026 09:18:16</t>
  </si>
  <si>
    <t>11/01/2026 18:38:17</t>
  </si>
  <si>
    <t>11/01/2026 18:27:00</t>
  </si>
  <si>
    <t>11/01/2026 18:20:22</t>
  </si>
  <si>
    <t>11/01/2026 18:19:13</t>
  </si>
  <si>
    <t>11/01/2026 18:10:54</t>
  </si>
  <si>
    <t>11/01/2026 18:06:16</t>
  </si>
  <si>
    <t>11/01/2026 18:02:27</t>
  </si>
  <si>
    <t>11/01/2026 18:01:04</t>
  </si>
  <si>
    <t>11/01/2026 17:58:42</t>
  </si>
  <si>
    <t>11/01/2026 17:55:34</t>
  </si>
  <si>
    <t>11/01/2026 17:47:41</t>
  </si>
  <si>
    <t>11/01/2026 17:44:50</t>
  </si>
  <si>
    <t>11/01/2026 17:42:24</t>
  </si>
  <si>
    <t>11/01/2026 17:41:08</t>
  </si>
  <si>
    <t>11/01/2026 17:34:20</t>
  </si>
  <si>
    <t>11/01/2026 17:23:17</t>
  </si>
  <si>
    <t>11/01/2026 17:21:51</t>
  </si>
  <si>
    <t>11/01/2026 17:16:57</t>
  </si>
  <si>
    <t>11/01/2026 17:12:18</t>
  </si>
  <si>
    <t>11/01/2026 17:07:21</t>
  </si>
  <si>
    <t>11/01/2026 17:06:11</t>
  </si>
  <si>
    <t>11/01/2026 17:05:04</t>
  </si>
  <si>
    <t>11/01/2026 16:49:49</t>
  </si>
  <si>
    <t>11/01/2026 16:49:06</t>
  </si>
  <si>
    <t>11/01/2026 16:44:16</t>
  </si>
  <si>
    <t>11/01/2026 16:42:55</t>
  </si>
  <si>
    <t>11/01/2026 16:32:50</t>
  </si>
  <si>
    <t>11/01/2026 16:32:37</t>
  </si>
  <si>
    <t>11/01/2026 16:29:15</t>
  </si>
  <si>
    <t>11/01/2026 16:26:53</t>
  </si>
  <si>
    <t>11/01/2026 16:24:12</t>
  </si>
  <si>
    <t>11/01/2026 16:10:40</t>
  </si>
  <si>
    <t>11/01/2026 16:05:04</t>
  </si>
  <si>
    <t>11/01/2026 16:04:22</t>
  </si>
  <si>
    <t>11/01/2026 15:53:51</t>
  </si>
  <si>
    <t>11/01/2026 15:52:54</t>
  </si>
  <si>
    <t>11/01/2026 15:46:33</t>
  </si>
  <si>
    <t>11/01/2026 15:40:47</t>
  </si>
  <si>
    <t>11/01/2026 15:38:03</t>
  </si>
  <si>
    <t>11/01/2026 15:33:05</t>
  </si>
  <si>
    <t>11/01/2026 15:26:59</t>
  </si>
  <si>
    <t>11/01/2026 15:19:00</t>
  </si>
  <si>
    <t>11/01/2026 15:18:34</t>
  </si>
  <si>
    <t>11/01/2026 15:17:56</t>
  </si>
  <si>
    <t>11/01/2026 15:09:21</t>
  </si>
  <si>
    <t>11/01/2026 15:08:37</t>
  </si>
  <si>
    <t>11/01/2026 15:02:43</t>
  </si>
  <si>
    <t>11/01/2026 15:00:18</t>
  </si>
  <si>
    <t>11/01/2026 14:44:20</t>
  </si>
  <si>
    <t>11/01/2026 14:28:54</t>
  </si>
  <si>
    <t>11/01/2026 14:17:57</t>
  </si>
  <si>
    <t>11/01/2026 13:36:04</t>
  </si>
  <si>
    <t>11/01/2026 13:33:45</t>
  </si>
  <si>
    <t>11/01/2026 13:33:26</t>
  </si>
  <si>
    <t>11/01/2026 12:39:02</t>
  </si>
  <si>
    <t>11/01/2026 12:31:59</t>
  </si>
  <si>
    <t>11/01/2026 12:11:07</t>
  </si>
  <si>
    <t>11/01/2026 11:53:28</t>
  </si>
  <si>
    <t>11/01/2026 11:45:21</t>
  </si>
  <si>
    <t>11/01/2026 11:42:58</t>
  </si>
  <si>
    <t>11/01/2026 11:37:50</t>
  </si>
  <si>
    <t>11/01/2026 10:56:03</t>
  </si>
  <si>
    <t>11/01/2026 10:55:22</t>
  </si>
  <si>
    <t>11/01/2026 10:51:09</t>
  </si>
  <si>
    <t>11/01/2026 10:43:23</t>
  </si>
  <si>
    <t>11/01/2026 10:39:02</t>
  </si>
  <si>
    <t>11/01/2026 10:36:36</t>
  </si>
  <si>
    <t>11/01/2026 10:35:51</t>
  </si>
  <si>
    <t>11/01/2026 10:25:25</t>
  </si>
  <si>
    <t>11/01/2026 10:22:38</t>
  </si>
  <si>
    <t>11/01/2026 10:20:48</t>
  </si>
  <si>
    <t>11/01/2026 10:13:12</t>
  </si>
  <si>
    <t>11/01/2026 10:09:58</t>
  </si>
  <si>
    <t>11/01/2026 10:07:51</t>
  </si>
  <si>
    <t>11/01/2026 10:07:01</t>
  </si>
  <si>
    <t>11/01/2026 09:56:33</t>
  </si>
  <si>
    <t>11/01/2026 09:55:37</t>
  </si>
  <si>
    <t>11/01/2026 09:54:01</t>
  </si>
  <si>
    <t>11/01/2026 09:44:37</t>
  </si>
  <si>
    <t>11/01/2026 09:42:23</t>
  </si>
  <si>
    <t>11/01/2026 09:41:18</t>
  </si>
  <si>
    <t>11/01/2026 09:39:14</t>
  </si>
  <si>
    <t>11/01/2026 09:38:56</t>
  </si>
  <si>
    <t>11/01/2026 09:31:43</t>
  </si>
  <si>
    <t>11/01/2026 09:29:29</t>
  </si>
  <si>
    <t>11/01/2026 09:23:56</t>
  </si>
  <si>
    <t>11/01/2026 09:22:57</t>
  </si>
  <si>
    <t>11/01/2026 09:22:23</t>
  </si>
  <si>
    <t>12/01/2026 18:33:33</t>
  </si>
  <si>
    <t>12/01/2026 18:17:36</t>
  </si>
  <si>
    <t>12/01/2026 17:59:52</t>
  </si>
  <si>
    <t>12/01/2026 17:41:13</t>
  </si>
  <si>
    <t>12/01/2026 17:33:13</t>
  </si>
  <si>
    <t>12/01/2026 17:32:09</t>
  </si>
  <si>
    <t>12/01/2026 17:17:20</t>
  </si>
  <si>
    <t>12/01/2026 17:15:54</t>
  </si>
  <si>
    <t>12/01/2026 17:10:19</t>
  </si>
  <si>
    <t>12/01/2026 17:04:42</t>
  </si>
  <si>
    <t>12/01/2026 16:53:57</t>
  </si>
  <si>
    <t>12/01/2026 16:27:49</t>
  </si>
  <si>
    <t>12/01/2026 16:19:23</t>
  </si>
  <si>
    <t>12/01/2026 16:08:54</t>
  </si>
  <si>
    <t>12/01/2026 16:03:13</t>
  </si>
  <si>
    <t>12/01/2026 15:59:27</t>
  </si>
  <si>
    <t>12/01/2026 15:49:20</t>
  </si>
  <si>
    <t>12/01/2026 15:39:06</t>
  </si>
  <si>
    <t>12/01/2026 15:38:26</t>
  </si>
  <si>
    <t>12/01/2026 15:24:50</t>
  </si>
  <si>
    <t>12/01/2026 15:15:13</t>
  </si>
  <si>
    <t>12/01/2026 15:02:14</t>
  </si>
  <si>
    <t>12/01/2026 15:00:11</t>
  </si>
  <si>
    <t>12/01/2026 14:54:55</t>
  </si>
  <si>
    <t>12/01/2026 14:52:25</t>
  </si>
  <si>
    <t>12/01/2026 14:48:29</t>
  </si>
  <si>
    <t>12/01/2026 14:32:06</t>
  </si>
  <si>
    <t>12/01/2026 14:14:40</t>
  </si>
  <si>
    <t>12/01/2026 14:00:43</t>
  </si>
  <si>
    <t>12/01/2026 13:37:17</t>
  </si>
  <si>
    <t>12/01/2026 13:35:58</t>
  </si>
  <si>
    <t>12/01/2026 13:03:38</t>
  </si>
  <si>
    <t>12/01/2026 12:46:02</t>
  </si>
  <si>
    <t>12/01/2026 12:33:06</t>
  </si>
  <si>
    <t>12/01/2026 12:31:17</t>
  </si>
  <si>
    <t>12/01/2026 12:27:38</t>
  </si>
  <si>
    <t>12/01/2026 12:24:38</t>
  </si>
  <si>
    <t>12/01/2026 12:23:45</t>
  </si>
  <si>
    <t>12/01/2026 12:01:01</t>
  </si>
  <si>
    <t>12/01/2026 11:55:32</t>
  </si>
  <si>
    <t>12/01/2026 11:52:51</t>
  </si>
  <si>
    <t>12/01/2026 11:51:13</t>
  </si>
  <si>
    <t>12/01/2026 11:48:28</t>
  </si>
  <si>
    <t>12/01/2026 11:47:31</t>
  </si>
  <si>
    <t>12/01/2026 11:42:06</t>
  </si>
  <si>
    <t>12/01/2026 11:34:47</t>
  </si>
  <si>
    <t>12/01/2026 11:31:56</t>
  </si>
  <si>
    <t>12/01/2026 11:27:24</t>
  </si>
  <si>
    <t>12/01/2026 11:25:40</t>
  </si>
  <si>
    <t>12/01/2026 11:14:59</t>
  </si>
  <si>
    <t>12/01/2026 11:13:07</t>
  </si>
  <si>
    <t>12/01/2026 10:59:02</t>
  </si>
  <si>
    <t>12/01/2026 10:55:46</t>
  </si>
  <si>
    <t>12/01/2026 10:49:08</t>
  </si>
  <si>
    <t>12/01/2026 10:45:24</t>
  </si>
  <si>
    <t>12/01/2026 10:28:12</t>
  </si>
  <si>
    <t>13/01/2026 18:39:06</t>
  </si>
  <si>
    <t>13/01/2026 17:59:56</t>
  </si>
  <si>
    <t>13/01/2026 17:54:11</t>
  </si>
  <si>
    <t>13/01/2026 17:38:36</t>
  </si>
  <si>
    <t>13/01/2026 17:27:45</t>
  </si>
  <si>
    <t>13/01/2026 17:26:08</t>
  </si>
  <si>
    <t>13/01/2026 17:23:04</t>
  </si>
  <si>
    <t>13/01/2026 17:11:40</t>
  </si>
  <si>
    <t>13/01/2026 17:06:05</t>
  </si>
  <si>
    <t>13/01/2026 16:59:06</t>
  </si>
  <si>
    <t>13/01/2026 16:57:38</t>
  </si>
  <si>
    <t>13/01/2026 16:51:43</t>
  </si>
  <si>
    <t>13/01/2026 16:49:03</t>
  </si>
  <si>
    <t>13/01/2026 16:41:45</t>
  </si>
  <si>
    <t>13/01/2026 16:35:42</t>
  </si>
  <si>
    <t>13/01/2026 16:33:27</t>
  </si>
  <si>
    <t>13/01/2026 16:29:20</t>
  </si>
  <si>
    <t>13/01/2026 16:26:01</t>
  </si>
  <si>
    <t>13/01/2026 16:11:26</t>
  </si>
  <si>
    <t>13/01/2026 16:10:41</t>
  </si>
  <si>
    <t>13/01/2026 16:10:29</t>
  </si>
  <si>
    <t>13/01/2026 16:08:33</t>
  </si>
  <si>
    <t>13/01/2026 16:05:01</t>
  </si>
  <si>
    <t>13/01/2026 15:59:59</t>
  </si>
  <si>
    <t>13/01/2026 15:56:36</t>
  </si>
  <si>
    <t>13/01/2026 15:53:32</t>
  </si>
  <si>
    <t>13/01/2026 15:51:46</t>
  </si>
  <si>
    <t>13/01/2026 15:27:14</t>
  </si>
  <si>
    <t>13/01/2026 15:23:32</t>
  </si>
  <si>
    <t>13/01/2026 15:21:27</t>
  </si>
  <si>
    <t>13/01/2026 15:04:45</t>
  </si>
  <si>
    <t>13/01/2026 14:34:54</t>
  </si>
  <si>
    <t>13/01/2026 14:27:58</t>
  </si>
  <si>
    <t>13/01/2026 14:25:44</t>
  </si>
  <si>
    <t>13/01/2026 14:09:39</t>
  </si>
  <si>
    <t>13/01/2026 14:09:17</t>
  </si>
  <si>
    <t>13/01/2026 14:08:14</t>
  </si>
  <si>
    <t>13/01/2026 13:54:49</t>
  </si>
  <si>
    <t>13/01/2026 13:52:46</t>
  </si>
  <si>
    <t>13/01/2026 13:25:28</t>
  </si>
  <si>
    <t>13/01/2026 12:55:28</t>
  </si>
  <si>
    <t>13/01/2026 12:46:53</t>
  </si>
  <si>
    <t>13/01/2026 12:25:45</t>
  </si>
  <si>
    <t>13/01/2026 12:22:13</t>
  </si>
  <si>
    <t>13/01/2026 12:08:08</t>
  </si>
  <si>
    <t>13/01/2026 12:05:48</t>
  </si>
  <si>
    <t>13/01/2026 11:57:29</t>
  </si>
  <si>
    <t>13/01/2026 10:59:06</t>
  </si>
  <si>
    <t>13/01/2026 10:58:12</t>
  </si>
  <si>
    <t>13/01/2026 10:44:04</t>
  </si>
  <si>
    <t>13/01/2026 10:38:19</t>
  </si>
  <si>
    <t>13/01/2026 10:18:10</t>
  </si>
  <si>
    <t>13/01/2026 10:16:38</t>
  </si>
  <si>
    <t>13/01/2026 10:03:57</t>
  </si>
  <si>
    <t>13/01/2026 09:59:33</t>
  </si>
  <si>
    <t>13/01/2026 09:58:12</t>
  </si>
  <si>
    <t>13/01/2026 09:51:51</t>
  </si>
  <si>
    <t>13/01/2026 09:50:24</t>
  </si>
  <si>
    <t>13/01/2026 09:28:58</t>
  </si>
  <si>
    <t>13/01/2026 09:06:37</t>
  </si>
  <si>
    <t>14/01/2026 18:25:56</t>
  </si>
  <si>
    <t>14/01/2026 18:19:02</t>
  </si>
  <si>
    <t>14/01/2026 18:12:20</t>
  </si>
  <si>
    <t>14/01/2026 18:06:03</t>
  </si>
  <si>
    <t>14/01/2026 17:56:26</t>
  </si>
  <si>
    <t>14/01/2026 17:42:01</t>
  </si>
  <si>
    <t>14/01/2026 17:35:24</t>
  </si>
  <si>
    <t>14/01/2026 17:21:58</t>
  </si>
  <si>
    <t>14/01/2026 17:21:24</t>
  </si>
  <si>
    <t>14/01/2026 16:33:25</t>
  </si>
  <si>
    <t>14/01/2026 16:20:18</t>
  </si>
  <si>
    <t>14/01/2026 16:18:46</t>
  </si>
  <si>
    <t>14/01/2026 16:17:19</t>
  </si>
  <si>
    <t>14/01/2026 16:06:03</t>
  </si>
  <si>
    <t>14/01/2026 16:03:11</t>
  </si>
  <si>
    <t>14/01/2026 16:02:05</t>
  </si>
  <si>
    <t>14/01/2026 16:00:59</t>
  </si>
  <si>
    <t>14/01/2026 15:58:52</t>
  </si>
  <si>
    <t>14/01/2026 15:49:47</t>
  </si>
  <si>
    <t>14/01/2026 15:47:11</t>
  </si>
  <si>
    <t>14/01/2026 15:34:38</t>
  </si>
  <si>
    <t>14/01/2026 15:34:03</t>
  </si>
  <si>
    <t>14/01/2026 15:28:53</t>
  </si>
  <si>
    <t>14/01/2026 15:15:40</t>
  </si>
  <si>
    <t>14/01/2026 15:11:25</t>
  </si>
  <si>
    <t>14/01/2026 15:10:05</t>
  </si>
  <si>
    <t>14/01/2026 15:06:35</t>
  </si>
  <si>
    <t>14/01/2026 15:00:10</t>
  </si>
  <si>
    <t>14/01/2026 14:46:07</t>
  </si>
  <si>
    <t>14/01/2026 14:32:33</t>
  </si>
  <si>
    <t>14/01/2026 14:21:45</t>
  </si>
  <si>
    <t>14/01/2026 14:20:31</t>
  </si>
  <si>
    <t>14/01/2026 14:00:47</t>
  </si>
  <si>
    <t>14/01/2026 13:13:50</t>
  </si>
  <si>
    <t>14/01/2026 13:05:21</t>
  </si>
  <si>
    <t>14/01/2026 12:58:10</t>
  </si>
  <si>
    <t>14/01/2026 12:38:22</t>
  </si>
  <si>
    <t>14/01/2026 12:30:10</t>
  </si>
  <si>
    <t>14/01/2026 12:08:26</t>
  </si>
  <si>
    <t>14/01/2026 12:06:44</t>
  </si>
  <si>
    <t>14/01/2026 11:55:40</t>
  </si>
  <si>
    <t>14/01/2026 11:52:19</t>
  </si>
  <si>
    <t>14/01/2026 11:48:12</t>
  </si>
  <si>
    <t>14/01/2026 11:46:42</t>
  </si>
  <si>
    <t>14/01/2026 11:16:40</t>
  </si>
  <si>
    <t>14/01/2026 11:16:11</t>
  </si>
  <si>
    <t>14/01/2026 10:28:49</t>
  </si>
  <si>
    <t>14/01/2026 10:10:20</t>
  </si>
  <si>
    <t>14/01/2026 10:09:43</t>
  </si>
  <si>
    <t>14/01/2026 10:03:06</t>
  </si>
  <si>
    <t>14/01/2026 09:56:15</t>
  </si>
  <si>
    <t>14/01/2026 09:48:04</t>
  </si>
  <si>
    <t>14/01/2026 09:33:17</t>
  </si>
  <si>
    <t>14/01/2026 09:28:07</t>
  </si>
  <si>
    <t>14/01/2026 09:26:44</t>
  </si>
  <si>
    <t>15/01/2026 18:17:56</t>
  </si>
  <si>
    <t>15/01/2026 18:15:56</t>
  </si>
  <si>
    <t>15/01/2026 18:13:52</t>
  </si>
  <si>
    <t>15/01/2026 18:09:28</t>
  </si>
  <si>
    <t>15/01/2026 17:55:18</t>
  </si>
  <si>
    <t>15/01/2026 17:47:56</t>
  </si>
  <si>
    <t>15/01/2026 17:28:45</t>
  </si>
  <si>
    <t>15/01/2026 17:20:58</t>
  </si>
  <si>
    <t>15/01/2026 17:14:01</t>
  </si>
  <si>
    <t>15/01/2026 17:08:31</t>
  </si>
  <si>
    <t>15/01/2026 16:52:57</t>
  </si>
  <si>
    <t>15/01/2026 16:50:52</t>
  </si>
  <si>
    <t>15/01/2026 16:48:58</t>
  </si>
  <si>
    <t>15/01/2026 16:46:17</t>
  </si>
  <si>
    <t>15/01/2026 16:42:47</t>
  </si>
  <si>
    <t>15/01/2026 16:24:39</t>
  </si>
  <si>
    <t>15/01/2026 16:21:35</t>
  </si>
  <si>
    <t>15/01/2026 16:10:53</t>
  </si>
  <si>
    <t>15/01/2026 15:56:22</t>
  </si>
  <si>
    <t>15/01/2026 15:50:17</t>
  </si>
  <si>
    <t>15/01/2026 15:46:53</t>
  </si>
  <si>
    <t>15/01/2026 15:40:02</t>
  </si>
  <si>
    <t>15/01/2026 15:24:04</t>
  </si>
  <si>
    <t>15/01/2026 15:04:15</t>
  </si>
  <si>
    <t>15/01/2026 15:02:04</t>
  </si>
  <si>
    <t>15/01/2026 14:58:03</t>
  </si>
  <si>
    <t>15/01/2026 14:51:16</t>
  </si>
  <si>
    <t>15/01/2026 14:50:03</t>
  </si>
  <si>
    <t>15/01/2026 14:38:32</t>
  </si>
  <si>
    <t>15/01/2026 14:29:29</t>
  </si>
  <si>
    <t>15/01/2026 14:20:29</t>
  </si>
  <si>
    <t>15/01/2026 14:15:52</t>
  </si>
  <si>
    <t>15/01/2026 14:10:25</t>
  </si>
  <si>
    <t>15/01/2026 14:07:29</t>
  </si>
  <si>
    <t>15/01/2026 13:53:08</t>
  </si>
  <si>
    <t>15/01/2026 13:50:40</t>
  </si>
  <si>
    <t>15/01/2026 13:30:23</t>
  </si>
  <si>
    <t>15/01/2026 13:06:03</t>
  </si>
  <si>
    <t>15/01/2026 13:00:38</t>
  </si>
  <si>
    <t>15/01/2026 12:59:35</t>
  </si>
  <si>
    <t>15/01/2026 12:48:20</t>
  </si>
  <si>
    <t>15/01/2026 11:55:00</t>
  </si>
  <si>
    <t>15/01/2026 11:01:26</t>
  </si>
  <si>
    <t>15/01/2026 10:54:15</t>
  </si>
  <si>
    <t>15/01/2026 10:30:55</t>
  </si>
  <si>
    <t>15/01/2026 10:30:17</t>
  </si>
  <si>
    <t>15/01/2026 10:08:54</t>
  </si>
  <si>
    <t>15/01/2026 09:40:00</t>
  </si>
  <si>
    <t>15/01/2026 09:39:35</t>
  </si>
  <si>
    <t>15/01/2026 09:36:35</t>
  </si>
  <si>
    <t>16/01/2026 18:46:28</t>
  </si>
  <si>
    <t>16/01/2026 18:26:17</t>
  </si>
  <si>
    <t>16/01/2026 18:25:15</t>
  </si>
  <si>
    <t>16/01/2026 18:20:37</t>
  </si>
  <si>
    <t>16/01/2026 18:09:30</t>
  </si>
  <si>
    <t>16/01/2026 18:09:04</t>
  </si>
  <si>
    <t>16/01/2026 18:01:21</t>
  </si>
  <si>
    <t>16/01/2026 17:59:02</t>
  </si>
  <si>
    <t>16/01/2026 17:51:16</t>
  </si>
  <si>
    <t>16/01/2026 17:45:32</t>
  </si>
  <si>
    <t>16/01/2026 17:39:38</t>
  </si>
  <si>
    <t>16/01/2026 17:13:03</t>
  </si>
  <si>
    <t>16/01/2026 17:04:03</t>
  </si>
  <si>
    <t>16/01/2026 16:49:40</t>
  </si>
  <si>
    <t>16/01/2026 16:41:14</t>
  </si>
  <si>
    <t>16/01/2026 16:38:58</t>
  </si>
  <si>
    <t>16/01/2026 16:35:40</t>
  </si>
  <si>
    <t>16/01/2026 16:28:13</t>
  </si>
  <si>
    <t>16/01/2026 16:14:01</t>
  </si>
  <si>
    <t>16/01/2026 16:08:57</t>
  </si>
  <si>
    <t>16/01/2026 16:06:30</t>
  </si>
  <si>
    <t>16/01/2026 15:58:38</t>
  </si>
  <si>
    <t>16/01/2026 15:54:20</t>
  </si>
  <si>
    <t>16/01/2026 15:53:31</t>
  </si>
  <si>
    <t>16/01/2026 15:52:49</t>
  </si>
  <si>
    <t>16/01/2026 15:48:03</t>
  </si>
  <si>
    <t>16/01/2026 15:44:27</t>
  </si>
  <si>
    <t>16/01/2026 15:44:08</t>
  </si>
  <si>
    <t>16/01/2026 15:35:25</t>
  </si>
  <si>
    <t>16/01/2026 15:29:25</t>
  </si>
  <si>
    <t>16/01/2026 15:28:23</t>
  </si>
  <si>
    <t>16/01/2026 15:24:37</t>
  </si>
  <si>
    <t>16/01/2026 15:19:03</t>
  </si>
  <si>
    <t>16/01/2026 15:01:03</t>
  </si>
  <si>
    <t>16/01/2026 14:57:21</t>
  </si>
  <si>
    <t>16/01/2026 14:35:16</t>
  </si>
  <si>
    <t>16/01/2026 14:31:36</t>
  </si>
  <si>
    <t>16/01/2026 14:28:28</t>
  </si>
  <si>
    <t>16/01/2026 13:47:16</t>
  </si>
  <si>
    <t>16/01/2026 13:19:22</t>
  </si>
  <si>
    <t>16/01/2026 13:17:49</t>
  </si>
  <si>
    <t>16/01/2026 11:57:05</t>
  </si>
  <si>
    <t>16/01/2026 11:51:46</t>
  </si>
  <si>
    <t>16/01/2026 11:46:49</t>
  </si>
  <si>
    <t>16/01/2026 11:36:09</t>
  </si>
  <si>
    <t>16/01/2026 11:05:37</t>
  </si>
  <si>
    <t>16/01/2026 11:05:10</t>
  </si>
  <si>
    <t>16/01/2026 10:53:33</t>
  </si>
  <si>
    <t>16/01/2026 10:51:54</t>
  </si>
  <si>
    <t>16/01/2026 10:50:02</t>
  </si>
  <si>
    <t>16/01/2026 10:36:18</t>
  </si>
  <si>
    <t>16/01/2026 10:30:49</t>
  </si>
  <si>
    <t>16/01/2026 10:26:18</t>
  </si>
  <si>
    <t>16/01/2026 09:43:55</t>
  </si>
  <si>
    <t>16/01/2026 09:32:35</t>
  </si>
  <si>
    <t>16/01/2026 09:29:52</t>
  </si>
  <si>
    <t>17/01/2026 18:27:21</t>
  </si>
  <si>
    <t>17/01/2026 18:14:35</t>
  </si>
  <si>
    <t>17/01/2026 18:13:28</t>
  </si>
  <si>
    <t>17/01/2026 18:04:20</t>
  </si>
  <si>
    <t>17/01/2026 18:01:29</t>
  </si>
  <si>
    <t>17/01/2026 17:53:18</t>
  </si>
  <si>
    <t>17/01/2026 17:49:18</t>
  </si>
  <si>
    <t>17/01/2026 17:43:37</t>
  </si>
  <si>
    <t>17/01/2026 17:36:18</t>
  </si>
  <si>
    <t>17/01/2026 17:23:48</t>
  </si>
  <si>
    <t>17/01/2026 17:19:55</t>
  </si>
  <si>
    <t>17/01/2026 17:01:54</t>
  </si>
  <si>
    <t>17/01/2026 16:59:56</t>
  </si>
  <si>
    <t>17/01/2026 17:00:41</t>
  </si>
  <si>
    <t>17/01/2026 16:58:48</t>
  </si>
  <si>
    <t>17/01/2026 16:54:32</t>
  </si>
  <si>
    <t>17/01/2026 16:43:57</t>
  </si>
  <si>
    <t>17/01/2026 16:32:00</t>
  </si>
  <si>
    <t>17/01/2026 16:30:18</t>
  </si>
  <si>
    <t>17/01/2026 16:29:28</t>
  </si>
  <si>
    <t>17/01/2026 16:07:58</t>
  </si>
  <si>
    <t>17/01/2026 16:07:43</t>
  </si>
  <si>
    <t>17/01/2026 16:06:25</t>
  </si>
  <si>
    <t>17/01/2026 16:06:01</t>
  </si>
  <si>
    <t>17/01/2026 16:04:50</t>
  </si>
  <si>
    <t>17/01/2026 15:48:46</t>
  </si>
  <si>
    <t>17/01/2026 15:45:03</t>
  </si>
  <si>
    <t>17/01/2026 15:39:48</t>
  </si>
  <si>
    <t>17/01/2026 15:35:47</t>
  </si>
  <si>
    <t>17/01/2026 15:33:45</t>
  </si>
  <si>
    <t>17/01/2026 15:31:42</t>
  </si>
  <si>
    <t>17/01/2026 15:25:54</t>
  </si>
  <si>
    <t>17/01/2026 15:24:19</t>
  </si>
  <si>
    <t>17/01/2026 15:24:09</t>
  </si>
  <si>
    <t>17/01/2026 15:22:35</t>
  </si>
  <si>
    <t>17/01/2026 15:06:16</t>
  </si>
  <si>
    <t>17/01/2026 15:02:41</t>
  </si>
  <si>
    <t>17/01/2026 15:00:57</t>
  </si>
  <si>
    <t>17/01/2026 14:35:32</t>
  </si>
  <si>
    <t>17/01/2026 14:15:06</t>
  </si>
  <si>
    <t>17/01/2026 14:07:32</t>
  </si>
  <si>
    <t>17/01/2026 13:48:45</t>
  </si>
  <si>
    <t>17/01/2026 13:47:50</t>
  </si>
  <si>
    <t>17/01/2026 13:32:51</t>
  </si>
  <si>
    <t>17/01/2026 13:29:51</t>
  </si>
  <si>
    <t>17/01/2026 13:15:57</t>
  </si>
  <si>
    <t>17/01/2026 11:25:36</t>
  </si>
  <si>
    <t>17/01/2026 11:21:50</t>
  </si>
  <si>
    <t>17/01/2026 11:19:55</t>
  </si>
  <si>
    <t>17/01/2026 11:09:14</t>
  </si>
  <si>
    <t>17/01/2026 11:02:07</t>
  </si>
  <si>
    <t>17/01/2026 10:44:07</t>
  </si>
  <si>
    <t>17/01/2026 10:32:54</t>
  </si>
  <si>
    <t>17/01/2026 09:33:23</t>
  </si>
  <si>
    <t>17/01/2026 09:23:25</t>
  </si>
  <si>
    <t>17/01/2026 09:19:05</t>
  </si>
  <si>
    <t>18/01/2026 18:13:50</t>
  </si>
  <si>
    <t>18/01/2026 18:05:16</t>
  </si>
  <si>
    <t>18/01/2026 17:56:23</t>
  </si>
  <si>
    <t>18/01/2026 17:51:19</t>
  </si>
  <si>
    <t>18/01/2026 17:33:46</t>
  </si>
  <si>
    <t>18/01/2026 17:30:24</t>
  </si>
  <si>
    <t>18/01/2026 17:20:41</t>
  </si>
  <si>
    <t>18/01/2026 17:15:33</t>
  </si>
  <si>
    <t>18/01/2026 17:08:09</t>
  </si>
  <si>
    <t>18/01/2026 16:55:01</t>
  </si>
  <si>
    <t>18/01/2026 16:54:32</t>
  </si>
  <si>
    <t>18/01/2026 16:51:03</t>
  </si>
  <si>
    <t>18/01/2026 16:19:22</t>
  </si>
  <si>
    <t>18/01/2026 16:17:53</t>
  </si>
  <si>
    <t>18/01/2026 16:17:18</t>
  </si>
  <si>
    <t>18/01/2026 16:09:57</t>
  </si>
  <si>
    <t>18/01/2026 15:58:46</t>
  </si>
  <si>
    <t>18/01/2026 15:50:07</t>
  </si>
  <si>
    <t>18/01/2026 15:26:26</t>
  </si>
  <si>
    <t>18/01/2026 15:06:56</t>
  </si>
  <si>
    <t>18/01/2026 14:57:07</t>
  </si>
  <si>
    <t>18/01/2026 14:07:29</t>
  </si>
  <si>
    <t>18/01/2026 14:02:12</t>
  </si>
  <si>
    <t>18/01/2026 13:47:35</t>
  </si>
  <si>
    <t>18/01/2026 12:50:52</t>
  </si>
  <si>
    <t>18/01/2026 11:25:44</t>
  </si>
  <si>
    <t>18/01/2026 11:09:48</t>
  </si>
  <si>
    <t>18/01/2026 10:52:59</t>
  </si>
  <si>
    <t>18/01/2026 10:48:52</t>
  </si>
  <si>
    <t>18/01/2026 10:45:35</t>
  </si>
  <si>
    <t>18/01/2026 10:01:13</t>
  </si>
  <si>
    <t>18/01/2026 09:47:23</t>
  </si>
  <si>
    <t>18/01/2026 09:34:07</t>
  </si>
  <si>
    <t>18/01/2026 09:31:39</t>
  </si>
  <si>
    <t>18/01/2026 09:24:22</t>
  </si>
  <si>
    <t>18/01/2026 09:22:01</t>
  </si>
  <si>
    <t>18/01/2026 09:18:27</t>
  </si>
  <si>
    <t>19/01/2026 18:29:27</t>
  </si>
  <si>
    <t>19/01/2026 18:24:24</t>
  </si>
  <si>
    <t>19/01/2026 18:21:09</t>
  </si>
  <si>
    <t>19/01/2026 18:21:03</t>
  </si>
  <si>
    <t>19/01/2026 18:14:58</t>
  </si>
  <si>
    <t>19/01/2026 18:06:05</t>
  </si>
  <si>
    <t>19/01/2026 18:00:03</t>
  </si>
  <si>
    <t>19/01/2026 17:51:03</t>
  </si>
  <si>
    <t>19/01/2026 17:48:34</t>
  </si>
  <si>
    <t>19/01/2026 17:45:27</t>
  </si>
  <si>
    <t>19/01/2026 17:34:25</t>
  </si>
  <si>
    <t>19/01/2026 17:31:14</t>
  </si>
  <si>
    <t>19/01/2026 17:31:11</t>
  </si>
  <si>
    <t>19/01/2026 17:28:44</t>
  </si>
  <si>
    <t>19/01/2026 17:13:53</t>
  </si>
  <si>
    <t>19/01/2026 17:04:50</t>
  </si>
  <si>
    <t>19/01/2026 17:03:40</t>
  </si>
  <si>
    <t>19/01/2026 17:02:05</t>
  </si>
  <si>
    <t>19/01/2026 16:59:20</t>
  </si>
  <si>
    <t>19/01/2026 16:58:03</t>
  </si>
  <si>
    <t>19/01/2026 16:57:29</t>
  </si>
  <si>
    <t>19/01/2026 16:55:21</t>
  </si>
  <si>
    <t>19/01/2026 16:53:53</t>
  </si>
  <si>
    <t>19/01/2026 16:51:03</t>
  </si>
  <si>
    <t>19/01/2026 16:48:29</t>
  </si>
  <si>
    <t>19/01/2026 16:46:24</t>
  </si>
  <si>
    <t>19/01/2026 16:37:36</t>
  </si>
  <si>
    <t>19/01/2026 16:21:08</t>
  </si>
  <si>
    <t>19/01/2026 16:17:42</t>
  </si>
  <si>
    <t>19/01/2026 16:16:06</t>
  </si>
  <si>
    <t>19/01/2026 16:13:19</t>
  </si>
  <si>
    <t>19/01/2026 16:06:58</t>
  </si>
  <si>
    <t>19/01/2026 15:56:50</t>
  </si>
  <si>
    <t>19/01/2026 15:51:49</t>
  </si>
  <si>
    <t>19/01/2026 15:44:34</t>
  </si>
  <si>
    <t>19/01/2026 15:42:34</t>
  </si>
  <si>
    <t>19/01/2026 15:39:14</t>
  </si>
  <si>
    <t>19/01/2026 15:34:29</t>
  </si>
  <si>
    <t>19/01/2026 15:30:47</t>
  </si>
  <si>
    <t>19/01/2026 15:22:32</t>
  </si>
  <si>
    <t>19/01/2026 15:18:49</t>
  </si>
  <si>
    <t>19/01/2026 15:14:39</t>
  </si>
  <si>
    <t>19/01/2026 15:12:57</t>
  </si>
  <si>
    <t>19/01/2026 15:11:18</t>
  </si>
  <si>
    <t>19/01/2026 15:10:12</t>
  </si>
  <si>
    <t>19/01/2026 15:09:11</t>
  </si>
  <si>
    <t>19/01/2026 15:02:17</t>
  </si>
  <si>
    <t>19/01/2026 14:56:14</t>
  </si>
  <si>
    <t>19/01/2026 14:53:27</t>
  </si>
  <si>
    <t>19/01/2026 14:48:02</t>
  </si>
  <si>
    <t>19/01/2026 14:42:18</t>
  </si>
  <si>
    <t>19/01/2026 13:51:43</t>
  </si>
  <si>
    <t>19/01/2026 13:36:30</t>
  </si>
  <si>
    <t>19/01/2026 13:33:27</t>
  </si>
  <si>
    <t>19/01/2026 13:30:07</t>
  </si>
  <si>
    <t>19/01/2026 13:24:42</t>
  </si>
  <si>
    <t>19/01/2026 13:22:28</t>
  </si>
  <si>
    <t>19/01/2026 13:06:08</t>
  </si>
  <si>
    <t>19/01/2026 12:57:10</t>
  </si>
  <si>
    <t>19/01/2026 12:48:14</t>
  </si>
  <si>
    <t>19/01/2026 12:22:55</t>
  </si>
  <si>
    <t>19/01/2026 12:18:55</t>
  </si>
  <si>
    <t>19/01/2026 12:17:07</t>
  </si>
  <si>
    <t>19/01/2026 12:15:17</t>
  </si>
  <si>
    <t>19/01/2026 12:08:12</t>
  </si>
  <si>
    <t>19/01/2026 11:56:20</t>
  </si>
  <si>
    <t>19/01/2026 11:52:43</t>
  </si>
  <si>
    <t>19/01/2026 11:38:39</t>
  </si>
  <si>
    <t>19/01/2026 11:35:56</t>
  </si>
  <si>
    <t>19/01/2026 11:25:27</t>
  </si>
  <si>
    <t>19/01/2026 11:09:36</t>
  </si>
  <si>
    <t>19/01/2026 11:07:39</t>
  </si>
  <si>
    <t>19/01/2026 10:50:51</t>
  </si>
  <si>
    <t>19/01/2026 10:44:49</t>
  </si>
  <si>
    <t>19/01/2026 10:14:39</t>
  </si>
  <si>
    <t>19/01/2026 10:11:37</t>
  </si>
  <si>
    <t>19/01/2026 09:58:40</t>
  </si>
  <si>
    <t>20/01/2026 18:50:14</t>
  </si>
  <si>
    <t>20/01/2026 18:47:32</t>
  </si>
  <si>
    <t>20/01/2026 18:31:39</t>
  </si>
  <si>
    <t>20/01/2026 18:29:39</t>
  </si>
  <si>
    <t>20/01/2026 18:27:39</t>
  </si>
  <si>
    <t>20/01/2026 18:21:38</t>
  </si>
  <si>
    <t>20/01/2026 18:17:28</t>
  </si>
  <si>
    <t>20/01/2026 18:13:39</t>
  </si>
  <si>
    <t>20/01/2026 18:07:30</t>
  </si>
  <si>
    <t>20/01/2026 17:53:57</t>
  </si>
  <si>
    <t>20/01/2026 17:51:50</t>
  </si>
  <si>
    <t>20/01/2026 17:51:25</t>
  </si>
  <si>
    <t>20/01/2026 17:46:39</t>
  </si>
  <si>
    <t>20/01/2026 17:46:28</t>
  </si>
  <si>
    <t>20/01/2026 17:45:15</t>
  </si>
  <si>
    <t>20/01/2026 17:43:07</t>
  </si>
  <si>
    <t>20/01/2026 17:42:03</t>
  </si>
  <si>
    <t>20/01/2026 17:40:29</t>
  </si>
  <si>
    <t>20/01/2026 17:27:26</t>
  </si>
  <si>
    <t>20/01/2026 17:23:13</t>
  </si>
  <si>
    <t>20/01/2026 17:16:19</t>
  </si>
  <si>
    <t>20/01/2026 17:14:39</t>
  </si>
  <si>
    <t>20/01/2026 17:03:22</t>
  </si>
  <si>
    <t>20/01/2026 17:01:43</t>
  </si>
  <si>
    <t>20/01/2026 16:56:27</t>
  </si>
  <si>
    <t>20/01/2026 16:42:26</t>
  </si>
  <si>
    <t>20/01/2026 16:21:08</t>
  </si>
  <si>
    <t>20/01/2026 16:19:26</t>
  </si>
  <si>
    <t>20/01/2026 16:16:33</t>
  </si>
  <si>
    <t>20/01/2026 16:13:51</t>
  </si>
  <si>
    <t>20/01/2026 16:12:09</t>
  </si>
  <si>
    <t>20/01/2026 16:02:37</t>
  </si>
  <si>
    <t>20/01/2026 16:01:02</t>
  </si>
  <si>
    <t>20/01/2026 16:00:07</t>
  </si>
  <si>
    <t>20/01/2026 15:58:29</t>
  </si>
  <si>
    <t>20/01/2026 15:58:06</t>
  </si>
  <si>
    <t>20/01/2026 15:37:14</t>
  </si>
  <si>
    <t>20/01/2026 15:28:18</t>
  </si>
  <si>
    <t>20/01/2026 15:17:07</t>
  </si>
  <si>
    <t>20/01/2026 15:10:07</t>
  </si>
  <si>
    <t>20/01/2026 15:03:18</t>
  </si>
  <si>
    <t>20/01/2026 14:59:51</t>
  </si>
  <si>
    <t>20/01/2026 14:58:15</t>
  </si>
  <si>
    <t>20/01/2026 14:54:38</t>
  </si>
  <si>
    <t>20/01/2026 14:54:19</t>
  </si>
  <si>
    <t>20/01/2026 14:52:49</t>
  </si>
  <si>
    <t>20/01/2026 14:50:34</t>
  </si>
  <si>
    <t>20/01/2026 14:29:01</t>
  </si>
  <si>
    <t>20/01/2026 14:18:13</t>
  </si>
  <si>
    <t>20/01/2026 14:15:20</t>
  </si>
  <si>
    <t>20/01/2026 13:57:24</t>
  </si>
  <si>
    <t>20/01/2026 13:56:32</t>
  </si>
  <si>
    <t>20/01/2026 13:48:07</t>
  </si>
  <si>
    <t>20/01/2026 13:12:40</t>
  </si>
  <si>
    <t>20/01/2026 13:03:08</t>
  </si>
  <si>
    <t>20/01/2026 12:59:32</t>
  </si>
  <si>
    <t>20/01/2026 12:47:58</t>
  </si>
  <si>
    <t>20/01/2026 12:01:44</t>
  </si>
  <si>
    <t>20/01/2026 11:32:17</t>
  </si>
  <si>
    <t>20/01/2026 11:23:07</t>
  </si>
  <si>
    <t>20/01/2026 10:37:08</t>
  </si>
  <si>
    <t>20/01/2026 10:35:06</t>
  </si>
  <si>
    <t>20/01/2026 10:05:00</t>
  </si>
  <si>
    <t>20/01/2026 10:01:40</t>
  </si>
  <si>
    <t>20/01/2026 09:47:09</t>
  </si>
  <si>
    <t>20/01/2026 09:46:29</t>
  </si>
  <si>
    <t>20/01/2026 09:37:29</t>
  </si>
  <si>
    <t>20/01/2026 09:28:01</t>
  </si>
  <si>
    <t>21/01/2026 18:44:01</t>
  </si>
  <si>
    <t>21/01/2026 18:39:58</t>
  </si>
  <si>
    <t>21/01/2026 18:21:03</t>
  </si>
  <si>
    <t>21/01/2026 18:12:18</t>
  </si>
  <si>
    <t>21/01/2026 18:07:55</t>
  </si>
  <si>
    <t>21/01/2026 18:05:41</t>
  </si>
  <si>
    <t>21/01/2026 17:57:24</t>
  </si>
  <si>
    <t>21/01/2026 17:50:09</t>
  </si>
  <si>
    <t>21/01/2026 17:42:33</t>
  </si>
  <si>
    <t>21/01/2026 17:41:37</t>
  </si>
  <si>
    <t>21/01/2026 17:38:35</t>
  </si>
  <si>
    <t>21/01/2026 17:37:21</t>
  </si>
  <si>
    <t>21/01/2026 17:36:53</t>
  </si>
  <si>
    <t>21/01/2026 17:28:49</t>
  </si>
  <si>
    <t>21/01/2026 17:21:57</t>
  </si>
  <si>
    <t>21/01/2026 17:05:50</t>
  </si>
  <si>
    <t>21/01/2026 16:59:42</t>
  </si>
  <si>
    <t>21/01/2026 16:49:58</t>
  </si>
  <si>
    <t>21/01/2026 16:48:37</t>
  </si>
  <si>
    <t>21/01/2026 16:48:28</t>
  </si>
  <si>
    <t>21/01/2026 16:46:37</t>
  </si>
  <si>
    <t>21/01/2026 16:39:36</t>
  </si>
  <si>
    <t>21/01/2026 16:37:17</t>
  </si>
  <si>
    <t>21/01/2026 16:08:50</t>
  </si>
  <si>
    <t>21/01/2026 16:07:17</t>
  </si>
  <si>
    <t>21/01/2026 15:49:55</t>
  </si>
  <si>
    <t>21/01/2026 15:35:26</t>
  </si>
  <si>
    <t>21/01/2026 15:33:50</t>
  </si>
  <si>
    <t>21/01/2026 15:23:18</t>
  </si>
  <si>
    <t>21/01/2026 15:15:09</t>
  </si>
  <si>
    <t>21/01/2026 15:06:58</t>
  </si>
  <si>
    <t>21/01/2026 15:01:39</t>
  </si>
  <si>
    <t>21/01/2026 15:00:39</t>
  </si>
  <si>
    <t>21/01/2026 14:48:10</t>
  </si>
  <si>
    <t>21/01/2026 14:33:52</t>
  </si>
  <si>
    <t>21/01/2026 14:33:12</t>
  </si>
  <si>
    <t>21/01/2026 14:28:16</t>
  </si>
  <si>
    <t>21/01/2026 14:24:48</t>
  </si>
  <si>
    <t>21/01/2026 13:53:29</t>
  </si>
  <si>
    <t>21/01/2026 13:15:14</t>
  </si>
  <si>
    <t>21/01/2026 13:01:31</t>
  </si>
  <si>
    <t>21/01/2026 12:44:42</t>
  </si>
  <si>
    <t>21/01/2026 12:43:20</t>
  </si>
  <si>
    <t>21/01/2026 12:41:44</t>
  </si>
  <si>
    <t>21/01/2026 12:36:50</t>
  </si>
  <si>
    <t>21/01/2026 12:29:22</t>
  </si>
  <si>
    <t>21/01/2026 12:20:53</t>
  </si>
  <si>
    <t>21/01/2026 12:06:31</t>
  </si>
  <si>
    <t>21/01/2026 11:52:48</t>
  </si>
  <si>
    <t>21/01/2026 11:46:55</t>
  </si>
  <si>
    <t>21/01/2026 11:23:10</t>
  </si>
  <si>
    <t>21/01/2026 11:17:46</t>
  </si>
  <si>
    <t>21/01/2026 10:51:48</t>
  </si>
  <si>
    <t>21/01/2026 10:34:27</t>
  </si>
  <si>
    <t>21/01/2026 10:30:19</t>
  </si>
  <si>
    <t>21/01/2026 10:24:14</t>
  </si>
  <si>
    <t>21/01/2026 10:00:17</t>
  </si>
  <si>
    <t>21/01/2026 09:59:30</t>
  </si>
  <si>
    <t>21/01/2026 09:44:07</t>
  </si>
  <si>
    <t>21/01/2026 09:35:50</t>
  </si>
  <si>
    <t>21/01/2026 09:27:52</t>
  </si>
  <si>
    <t>21/01/2026 09:18:02</t>
  </si>
  <si>
    <t>21/01/2026 09:12:09</t>
  </si>
  <si>
    <t>21/01/2026 09:09:51</t>
  </si>
  <si>
    <t>22/01/2026 18:25:52</t>
  </si>
  <si>
    <t>22/01/2026 18:20:53</t>
  </si>
  <si>
    <t>22/01/2026 18:17:11</t>
  </si>
  <si>
    <t>22/01/2026 18:08:07</t>
  </si>
  <si>
    <t>22/01/2026 18:03:33</t>
  </si>
  <si>
    <t>22/01/2026 18:01:31</t>
  </si>
  <si>
    <t>22/01/2026 17:58:40</t>
  </si>
  <si>
    <t>22/01/2026 17:56:49</t>
  </si>
  <si>
    <t>22/01/2026 17:52:48</t>
  </si>
  <si>
    <t>22/01/2026 17:51:03</t>
  </si>
  <si>
    <t>22/01/2026 17:48:29</t>
  </si>
  <si>
    <t>22/01/2026 17:44:07</t>
  </si>
  <si>
    <t>22/01/2026 17:23:10</t>
  </si>
  <si>
    <t>22/01/2026 17:19:51</t>
  </si>
  <si>
    <t>22/01/2026 17:16:00</t>
  </si>
  <si>
    <t>22/01/2026 17:15:08</t>
  </si>
  <si>
    <t>22/01/2026 16:57:24</t>
  </si>
  <si>
    <t>22/01/2026 16:53:22</t>
  </si>
  <si>
    <t>22/01/2026 16:50:39</t>
  </si>
  <si>
    <t>22/01/2026 16:35:05</t>
  </si>
  <si>
    <t>22/01/2026 16:17:59</t>
  </si>
  <si>
    <t>22/01/2026 16:17:20</t>
  </si>
  <si>
    <t>22/01/2026 16:11:44</t>
  </si>
  <si>
    <t>22/01/2026 16:07:48</t>
  </si>
  <si>
    <t>22/01/2026 15:56:21</t>
  </si>
  <si>
    <t>22/01/2026 15:55:05</t>
  </si>
  <si>
    <t>22/01/2026 15:53:58</t>
  </si>
  <si>
    <t>22/01/2026 15:51:57</t>
  </si>
  <si>
    <t>22/01/2026 15:50:26</t>
  </si>
  <si>
    <t>22/01/2026 15:47:50</t>
  </si>
  <si>
    <t>22/01/2026 15:30:56</t>
  </si>
  <si>
    <t>22/01/2026 15:03:49</t>
  </si>
  <si>
    <t>22/01/2026 15:02:37</t>
  </si>
  <si>
    <t>22/01/2026 14:56:27</t>
  </si>
  <si>
    <t>22/01/2026 14:46:55</t>
  </si>
  <si>
    <t>22/01/2026 14:41:47</t>
  </si>
  <si>
    <t>22/01/2026 14:37:26</t>
  </si>
  <si>
    <t>22/01/2026 14:33:46</t>
  </si>
  <si>
    <t>22/01/2026 14:29:09</t>
  </si>
  <si>
    <t>22/01/2026 13:43:39</t>
  </si>
  <si>
    <t>22/01/2026 13:43:04</t>
  </si>
  <si>
    <t>22/01/2026 13:28:59</t>
  </si>
  <si>
    <t>22/01/2026 13:08:28</t>
  </si>
  <si>
    <t>22/01/2026 13:05:51</t>
  </si>
  <si>
    <t>22/01/2026 12:42:45</t>
  </si>
  <si>
    <t>22/01/2026 12:36:51</t>
  </si>
  <si>
    <t>22/01/2026 12:19:58</t>
  </si>
  <si>
    <t>22/01/2026 11:22:21</t>
  </si>
  <si>
    <t>22/01/2026 10:59:02</t>
  </si>
  <si>
    <t>22/01/2026 10:51:35</t>
  </si>
  <si>
    <t>22/01/2026 10:38:16</t>
  </si>
  <si>
    <t>22/01/2026 10:35:30</t>
  </si>
  <si>
    <t>22/01/2026 10:30:34</t>
  </si>
  <si>
    <t>22/01/2026 10:25:19</t>
  </si>
  <si>
    <t>22/01/2026 09:55:33</t>
  </si>
  <si>
    <t>22/01/2026 09:49:35</t>
  </si>
  <si>
    <t>22/01/2026 09:32:13</t>
  </si>
  <si>
    <t>22/01/2026 09:30:04</t>
  </si>
  <si>
    <t>22/01/2026 09:06:16</t>
  </si>
  <si>
    <t>23/01/2026 18:48:08</t>
  </si>
  <si>
    <t>23/01/2026 17:52:24</t>
  </si>
  <si>
    <t>23/01/2026 17:44:49</t>
  </si>
  <si>
    <t>23/01/2026 17:42:55</t>
  </si>
  <si>
    <t>23/01/2026 17:20:01</t>
  </si>
  <si>
    <t>23/01/2026 17:19:45</t>
  </si>
  <si>
    <t>23/01/2026 17:16:26</t>
  </si>
  <si>
    <t>23/01/2026 17:04:51</t>
  </si>
  <si>
    <t>23/01/2026 17:01:48</t>
  </si>
  <si>
    <t>23/01/2026 17:01:08</t>
  </si>
  <si>
    <t>23/01/2026 16:52:24</t>
  </si>
  <si>
    <t>23/01/2026 16:50:36</t>
  </si>
  <si>
    <t>23/01/2026 16:35:44</t>
  </si>
  <si>
    <t>23/01/2026 16:32:58</t>
  </si>
  <si>
    <t>23/01/2026 16:27:32</t>
  </si>
  <si>
    <t>23/01/2026 16:14:33</t>
  </si>
  <si>
    <t>23/01/2026 16:05:56</t>
  </si>
  <si>
    <t>23/01/2026 16:04:23</t>
  </si>
  <si>
    <t>23/01/2026 15:54:33</t>
  </si>
  <si>
    <t>23/01/2026 15:49:40</t>
  </si>
  <si>
    <t>23/01/2026 15:42:14</t>
  </si>
  <si>
    <t>23/01/2026 15:29:37</t>
  </si>
  <si>
    <t>23/01/2026 14:42:19</t>
  </si>
  <si>
    <t>23/01/2026 14:14:25</t>
  </si>
  <si>
    <t>23/01/2026 14:02:17</t>
  </si>
  <si>
    <t>23/01/2026 13:26:01</t>
  </si>
  <si>
    <t>23/01/2026 13:14:17</t>
  </si>
  <si>
    <t>23/01/2026 13:05:01</t>
  </si>
  <si>
    <t>23/01/2026 12:54:54</t>
  </si>
  <si>
    <t>23/01/2026 12:51:04</t>
  </si>
  <si>
    <t>23/01/2026 12:43:34</t>
  </si>
  <si>
    <t>23/01/2026 12:19:54</t>
  </si>
  <si>
    <t>23/01/2026 12:11:13</t>
  </si>
  <si>
    <t>23/01/2026 12:10:02</t>
  </si>
  <si>
    <t>23/01/2026 11:55:24</t>
  </si>
  <si>
    <t>23/01/2026 11:27:14</t>
  </si>
  <si>
    <t>23/01/2026 10:46:40</t>
  </si>
  <si>
    <t>23/01/2026 10:36:51</t>
  </si>
  <si>
    <t>23/01/2026 10:24:24</t>
  </si>
  <si>
    <t>23/01/2026 09:59:55</t>
  </si>
  <si>
    <t>23/01/2026 09:57:57</t>
  </si>
  <si>
    <t>23/01/2026 09:46:04</t>
  </si>
  <si>
    <t>23/01/2026 09:32:18</t>
  </si>
  <si>
    <t>23/01/2026 09:19:48</t>
  </si>
  <si>
    <t>24/01/2026 19:04:34</t>
  </si>
  <si>
    <t>24/01/2026 19:02:54</t>
  </si>
  <si>
    <t>24/01/2026 18:22:25</t>
  </si>
  <si>
    <t>24/01/2026 18:20:28</t>
  </si>
  <si>
    <t>24/01/2026 18:17:16</t>
  </si>
  <si>
    <t>24/01/2026 18:02:55</t>
  </si>
  <si>
    <t>24/01/2026 17:52:12</t>
  </si>
  <si>
    <t>24/01/2026 17:39:07</t>
  </si>
  <si>
    <t>24/01/2026 17:30:20</t>
  </si>
  <si>
    <t>24/01/2026 17:08:47</t>
  </si>
  <si>
    <t>24/01/2026 16:53:29</t>
  </si>
  <si>
    <t>24/01/2026 16:52:48</t>
  </si>
  <si>
    <t>24/01/2026 16:44:18</t>
  </si>
  <si>
    <t>24/01/2026 16:43:16</t>
  </si>
  <si>
    <t>24/01/2026 16:39:19</t>
  </si>
  <si>
    <t>24/01/2026 16:26:50</t>
  </si>
  <si>
    <t>24/01/2026 16:14:00</t>
  </si>
  <si>
    <t>24/01/2026 16:10:41</t>
  </si>
  <si>
    <t>24/01/2026 15:11:09</t>
  </si>
  <si>
    <t>24/01/2026 14:59:47</t>
  </si>
  <si>
    <t>24/01/2026 14:56:15</t>
  </si>
  <si>
    <t>24/01/2026 14:37:00</t>
  </si>
  <si>
    <t>24/01/2026 14:35:41</t>
  </si>
  <si>
    <t>24/01/2026 14:33:47</t>
  </si>
  <si>
    <t>24/01/2026 14:33:07</t>
  </si>
  <si>
    <t>24/01/2026 14:26:59</t>
  </si>
  <si>
    <t>24/01/2026 14:01:36</t>
  </si>
  <si>
    <t>24/01/2026 13:22:46</t>
  </si>
  <si>
    <t>24/01/2026 12:45:48</t>
  </si>
  <si>
    <t>24/01/2026 12:10:14</t>
  </si>
  <si>
    <t>24/01/2026 11:59:46</t>
  </si>
  <si>
    <t>24/01/2026 11:49:43</t>
  </si>
  <si>
    <t>24/01/2026 11:46:38</t>
  </si>
  <si>
    <t>24/01/2026 11:44:39</t>
  </si>
  <si>
    <t>24/01/2026 11:32:37</t>
  </si>
  <si>
    <t>24/01/2026 11:07:21</t>
  </si>
  <si>
    <t>24/01/2026 11:06:28</t>
  </si>
  <si>
    <t>24/01/2026 11:00:32</t>
  </si>
  <si>
    <t>24/01/2026 10:38:25</t>
  </si>
  <si>
    <t>24/01/2026 10:21:17</t>
  </si>
  <si>
    <t>24/01/2026 10:13:19</t>
  </si>
  <si>
    <t>24/01/2026 10:12:24</t>
  </si>
  <si>
    <t>24/01/2026 10:06:52</t>
  </si>
  <si>
    <t>24/01/2026 10:02:01</t>
  </si>
  <si>
    <t>24/01/2026 09:51:35</t>
  </si>
  <si>
    <t>24/01/2026 09:46:34</t>
  </si>
  <si>
    <t>24/01/2026 09:45:42</t>
  </si>
  <si>
    <t>24/01/2026 09:37:38</t>
  </si>
  <si>
    <t>25/01/2026 17:10:41</t>
  </si>
  <si>
    <t>25/01/2026 17:09:47</t>
  </si>
  <si>
    <t>25/01/2026 17:08:17</t>
  </si>
  <si>
    <t>25/01/2026 16:41:49</t>
  </si>
  <si>
    <t>25/01/2026 16:41:18</t>
  </si>
  <si>
    <t>25/01/2026 16:18:46</t>
  </si>
  <si>
    <t>25/01/2026 15:57:47</t>
  </si>
  <si>
    <t>25/01/2026 15:44:57</t>
  </si>
  <si>
    <t>25/01/2026 15:32:27</t>
  </si>
  <si>
    <t>25/01/2026 15:21:54</t>
  </si>
  <si>
    <t>25/01/2026 15:20:35</t>
  </si>
  <si>
    <t>25/01/2026 15:14:47</t>
  </si>
  <si>
    <t>25/01/2026 15:07:48</t>
  </si>
  <si>
    <t>25/01/2026 15:05:49</t>
  </si>
  <si>
    <t>25/01/2026 14:57:44</t>
  </si>
  <si>
    <t>25/01/2026 14:53:32</t>
  </si>
  <si>
    <t>25/01/2026 14:18:20</t>
  </si>
  <si>
    <t>25/01/2026 14:16:35</t>
  </si>
  <si>
    <t>25/01/2026 14:14:55</t>
  </si>
  <si>
    <t>25/01/2026 11:42:00</t>
  </si>
  <si>
    <t>25/01/2026 11:38:28</t>
  </si>
  <si>
    <t>25/01/2026 11:36:05</t>
  </si>
  <si>
    <t>25/01/2026 11:27:02</t>
  </si>
  <si>
    <t>25/01/2026 10:35:03</t>
  </si>
  <si>
    <t>25/01/2026 10:24:06</t>
  </si>
  <si>
    <t>25/01/2026 10:19:21</t>
  </si>
  <si>
    <t>25/01/2026 10:12:54</t>
  </si>
  <si>
    <t>25/01/2026 10:14:11</t>
  </si>
  <si>
    <t>25/01/2026 10:13:26</t>
  </si>
  <si>
    <t>25/01/2026 10:01:12</t>
  </si>
  <si>
    <t>25/01/2026 09:59:16</t>
  </si>
  <si>
    <t>25/01/2026 09:58:52</t>
  </si>
  <si>
    <t>25/01/2026 09:48:51</t>
  </si>
  <si>
    <t>25/01/2026 09:47:04</t>
  </si>
  <si>
    <t>25/01/2026 09:42:55</t>
  </si>
  <si>
    <t>25/01/2026 09:42:49</t>
  </si>
  <si>
    <t>25/01/2026 09:38:47</t>
  </si>
  <si>
    <t>25/01/2026 09:35:19</t>
  </si>
  <si>
    <t>25/01/2026 09:26:54</t>
  </si>
  <si>
    <t>25/01/2026 09:25:26</t>
  </si>
  <si>
    <t>25/01/2026 09:23:09</t>
  </si>
  <si>
    <t>26/01/2026 18:49:22</t>
  </si>
  <si>
    <t>26/01/2026 18:18:54</t>
  </si>
  <si>
    <t>26/01/2026 17:38:47</t>
  </si>
  <si>
    <t>26/01/2026 17:33:28</t>
  </si>
  <si>
    <t>26/01/2026 16:53:39</t>
  </si>
  <si>
    <t>26/01/2026 16:52:17</t>
  </si>
  <si>
    <t>26/01/2026 16:50:05</t>
  </si>
  <si>
    <t>26/01/2026 16:39:50</t>
  </si>
  <si>
    <t>26/01/2026 16:37:15</t>
  </si>
  <si>
    <t>26/01/2026 16:19:41</t>
  </si>
  <si>
    <t>26/01/2026 15:50:18</t>
  </si>
  <si>
    <t>26/01/2026 15:48:44</t>
  </si>
  <si>
    <t>26/01/2026 15:39:11</t>
  </si>
  <si>
    <t>26/01/2026 15:24:04</t>
  </si>
  <si>
    <t>26/01/2026 15:23:10</t>
  </si>
  <si>
    <t>26/01/2026 15:09:25</t>
  </si>
  <si>
    <t>26/01/2026 15:03:27</t>
  </si>
  <si>
    <t>26/01/2026 14:20:11</t>
  </si>
  <si>
    <t>26/01/2026 14:10:13</t>
  </si>
  <si>
    <t>26/01/2026 14:06:00</t>
  </si>
  <si>
    <t>26/01/2026 13:31:36</t>
  </si>
  <si>
    <t>26/01/2026 13:30:52</t>
  </si>
  <si>
    <t>26/01/2026 13:29:58</t>
  </si>
  <si>
    <t>26/01/2026 13:24:54</t>
  </si>
  <si>
    <t>26/01/2026 12:48:23</t>
  </si>
  <si>
    <t>26/01/2026 12:26:43</t>
  </si>
  <si>
    <t>26/01/2026 12:11:18</t>
  </si>
  <si>
    <t>26/01/2026 11:58:47</t>
  </si>
  <si>
    <t>26/01/2026 11:51:14</t>
  </si>
  <si>
    <t>26/01/2026 11:39:35</t>
  </si>
  <si>
    <t>26/01/2026 11:24:23</t>
  </si>
  <si>
    <t>26/01/2026 11:15:03</t>
  </si>
  <si>
    <t>26/01/2026 11:09:08</t>
  </si>
  <si>
    <t>26/01/2026 10:51:10</t>
  </si>
  <si>
    <t>26/01/2026 10:32:29</t>
  </si>
  <si>
    <t>26/01/2026 10:28:53</t>
  </si>
  <si>
    <t>26/01/2026 10:27:08</t>
  </si>
  <si>
    <t>26/01/2026 10:26:30</t>
  </si>
  <si>
    <t>26/01/2026 10:25:09</t>
  </si>
  <si>
    <t>26/01/2026 10:22:28</t>
  </si>
  <si>
    <t>26/01/2026 10:16:07</t>
  </si>
  <si>
    <t>26/01/2026 10:04:46</t>
  </si>
  <si>
    <t>26/01/2026 09:54:59</t>
  </si>
  <si>
    <t>26/01/2026 09:53:08</t>
  </si>
  <si>
    <t>26/01/2026 09:46:38</t>
  </si>
  <si>
    <t>26/01/2026 09:44:44</t>
  </si>
  <si>
    <t>26/01/2026 09:42:26</t>
  </si>
  <si>
    <t>26/01/2026 09:33:48</t>
  </si>
  <si>
    <t>27/01/2026 18:38:00</t>
  </si>
  <si>
    <t>27/01/2026 18:33:30</t>
  </si>
  <si>
    <t>27/01/2026 18:20:55</t>
  </si>
  <si>
    <t>27/01/2026 18:20:16</t>
  </si>
  <si>
    <t>27/01/2026 18:12:14</t>
  </si>
  <si>
    <t>27/01/2026 18:08:07</t>
  </si>
  <si>
    <t>27/01/2026 18:03:07</t>
  </si>
  <si>
    <t>27/01/2026 17:47:58</t>
  </si>
  <si>
    <t>27/01/2026 17:38:34</t>
  </si>
  <si>
    <t>27/01/2026 17:26:12</t>
  </si>
  <si>
    <t>27/01/2026 17:23:50</t>
  </si>
  <si>
    <t>27/01/2026 17:21:51</t>
  </si>
  <si>
    <t>27/01/2026 17:18:57</t>
  </si>
  <si>
    <t>27/01/2026 17:08:59</t>
  </si>
  <si>
    <t>27/01/2026 17:07:50</t>
  </si>
  <si>
    <t>27/01/2026 16:29:48</t>
  </si>
  <si>
    <t>27/01/2026 16:09:43</t>
  </si>
  <si>
    <t>27/01/2026 16:00:57</t>
  </si>
  <si>
    <t>27/01/2026 15:42:32</t>
  </si>
  <si>
    <t>27/01/2026 15:40:18</t>
  </si>
  <si>
    <t>27/01/2026 15:21:47</t>
  </si>
  <si>
    <t>27/01/2026 15:20:10</t>
  </si>
  <si>
    <t>27/01/2026 15:19:27</t>
  </si>
  <si>
    <t>27/01/2026 15:17:06</t>
  </si>
  <si>
    <t>27/01/2026 15:01:29</t>
  </si>
  <si>
    <t>27/01/2026 14:57:57</t>
  </si>
  <si>
    <t>27/01/2026 14:23:13</t>
  </si>
  <si>
    <t>27/01/2026 14:20:04</t>
  </si>
  <si>
    <t>27/01/2026 13:50:39</t>
  </si>
  <si>
    <t>27/01/2026 13:40:33</t>
  </si>
  <si>
    <t>27/01/2026 13:33:36</t>
  </si>
  <si>
    <t>27/01/2026 13:19:34</t>
  </si>
  <si>
    <t>27/01/2026 12:25:33</t>
  </si>
  <si>
    <t>27/01/2026 12:21:37</t>
  </si>
  <si>
    <t>27/01/2026 12:12:46</t>
  </si>
  <si>
    <t>27/01/2026 12:07:39</t>
  </si>
  <si>
    <t>27/01/2026 12:02:57</t>
  </si>
  <si>
    <t>27/01/2026 12:02:06</t>
  </si>
  <si>
    <t>27/01/2026 11:58:49</t>
  </si>
  <si>
    <t>27/01/2026 11:31:47</t>
  </si>
  <si>
    <t>27/01/2026 11:12:59</t>
  </si>
  <si>
    <t>27/01/2026 11:06:34</t>
  </si>
  <si>
    <t>27/01/2026 11:00:45</t>
  </si>
  <si>
    <t>27/01/2026 10:56:06</t>
  </si>
  <si>
    <t>27/01/2026 10:51:55</t>
  </si>
  <si>
    <t>27/01/2026 10:45:36</t>
  </si>
  <si>
    <t>27/01/2026 10:44:40</t>
  </si>
  <si>
    <t>27/01/2026 10:37:54</t>
  </si>
  <si>
    <t>27/01/2026 10:25:35</t>
  </si>
  <si>
    <t>27/01/2026 10:24:33</t>
  </si>
  <si>
    <t>27/01/2026 10:13:42</t>
  </si>
  <si>
    <t>27/01/2026 10:09:47</t>
  </si>
  <si>
    <t>27/01/2026 09:58:34</t>
  </si>
  <si>
    <t>27/01/2026 09:39:32</t>
  </si>
  <si>
    <t>28/01/2026 18:53:12</t>
  </si>
  <si>
    <t>28/01/2026 17:35:04</t>
  </si>
  <si>
    <t>28/01/2026 17:27:45</t>
  </si>
  <si>
    <t>28/01/2026 17:25:03</t>
  </si>
  <si>
    <t>28/01/2026 17:21:19</t>
  </si>
  <si>
    <t>28/01/2026 17:04:30</t>
  </si>
  <si>
    <t>28/01/2026 17:02:37</t>
  </si>
  <si>
    <t>28/01/2026 16:48:05</t>
  </si>
  <si>
    <t>28/01/2026 16:34:49</t>
  </si>
  <si>
    <t>28/01/2026 16:29:04</t>
  </si>
  <si>
    <t>28/01/2026 16:18:43</t>
  </si>
  <si>
    <t>28/01/2026 16:03:37</t>
  </si>
  <si>
    <t>28/01/2026 15:51:44</t>
  </si>
  <si>
    <t>28/01/2026 15:46:59</t>
  </si>
  <si>
    <t>28/01/2026 15:27:57</t>
  </si>
  <si>
    <t>28/01/2026 15:12:45</t>
  </si>
  <si>
    <t>28/01/2026 14:43:39</t>
  </si>
  <si>
    <t>28/01/2026 14:41:24</t>
  </si>
  <si>
    <t>28/01/2026 14:31:11</t>
  </si>
  <si>
    <t>28/01/2026 13:15:54</t>
  </si>
  <si>
    <t>28/01/2026 12:59:51</t>
  </si>
  <si>
    <t>28/01/2026 12:46:05</t>
  </si>
  <si>
    <t>28/01/2026 12:44:32</t>
  </si>
  <si>
    <t>28/01/2026 12:25:30</t>
  </si>
  <si>
    <t>28/01/2026 12:10:27</t>
  </si>
  <si>
    <t>28/01/2026 12:08:15</t>
  </si>
  <si>
    <t>28/01/2026 11:48:14</t>
  </si>
  <si>
    <t>28/01/2026 11:43:41</t>
  </si>
  <si>
    <t>28/01/2026 11:27:28</t>
  </si>
  <si>
    <t>28/01/2026 11:08:47</t>
  </si>
  <si>
    <t>28/01/2026 11:07:00</t>
  </si>
  <si>
    <t>28/01/2026 11:06:29</t>
  </si>
  <si>
    <t>28/01/2026 11:05:33</t>
  </si>
  <si>
    <t>28/01/2026 11:04:38</t>
  </si>
  <si>
    <t>28/01/2026 11:04:08</t>
  </si>
  <si>
    <t>28/01/2026 10:14:25</t>
  </si>
  <si>
    <t>28/01/2026 10:11:50</t>
  </si>
  <si>
    <t>28/01/2026 09:36:50</t>
  </si>
  <si>
    <t>28/01/2026 09:26:32</t>
  </si>
  <si>
    <t>29/01/2026 18:59:41</t>
  </si>
  <si>
    <t>29/01/2026 18:52:57</t>
  </si>
  <si>
    <t>29/01/2026 18:34:11</t>
  </si>
  <si>
    <t>29/01/2026 18:21:53</t>
  </si>
  <si>
    <t>29/01/2026 18:21:17</t>
  </si>
  <si>
    <t>29/01/2026 18:15:35</t>
  </si>
  <si>
    <t>29/01/2026 18:12:19</t>
  </si>
  <si>
    <t>29/01/2026 18:00:49</t>
  </si>
  <si>
    <t>29/01/2026 17:55:03</t>
  </si>
  <si>
    <t>29/01/2026 17:50:06</t>
  </si>
  <si>
    <t>29/01/2026 17:43:13</t>
  </si>
  <si>
    <t>29/01/2026 17:37:39</t>
  </si>
  <si>
    <t>29/01/2026 17:30:24</t>
  </si>
  <si>
    <t>29/01/2026 17:24:27</t>
  </si>
  <si>
    <t>29/01/2026 17:20:54</t>
  </si>
  <si>
    <t>29/01/2026 17:20:50</t>
  </si>
  <si>
    <t>29/01/2026 17:19:29</t>
  </si>
  <si>
    <t>29/01/2026 17:14:51</t>
  </si>
  <si>
    <t>29/01/2026 17:10:36</t>
  </si>
  <si>
    <t>29/01/2026 16:58:46</t>
  </si>
  <si>
    <t>29/01/2026 16:56:09</t>
  </si>
  <si>
    <t>29/01/2026 16:55:32</t>
  </si>
  <si>
    <t>29/01/2026 16:54:29</t>
  </si>
  <si>
    <t>29/01/2026 16:41:25</t>
  </si>
  <si>
    <t>29/01/2026 16:37:08</t>
  </si>
  <si>
    <t>29/01/2026 16:33:40</t>
  </si>
  <si>
    <t>29/01/2026 16:22:12</t>
  </si>
  <si>
    <t>29/01/2026 16:14:33</t>
  </si>
  <si>
    <t>29/01/2026 16:03:18</t>
  </si>
  <si>
    <t>29/01/2026 15:58:57</t>
  </si>
  <si>
    <t>29/01/2026 15:55:26</t>
  </si>
  <si>
    <t>29/01/2026 15:36:22</t>
  </si>
  <si>
    <t>29/01/2026 15:15:13</t>
  </si>
  <si>
    <t>29/01/2026 15:14:26</t>
  </si>
  <si>
    <t>29/01/2026 15:07:47</t>
  </si>
  <si>
    <t>29/01/2026 15:01:15</t>
  </si>
  <si>
    <t>29/01/2026 14:59:27</t>
  </si>
  <si>
    <t>29/01/2026 14:59:20</t>
  </si>
  <si>
    <t>29/01/2026 14:57:49</t>
  </si>
  <si>
    <t>29/01/2026 14:57:50</t>
  </si>
  <si>
    <t>29/01/2026 14:56:44</t>
  </si>
  <si>
    <t>29/01/2026 14:51:31</t>
  </si>
  <si>
    <t>29/01/2026 14:50:31</t>
  </si>
  <si>
    <t>29/01/2026 14:49:21</t>
  </si>
  <si>
    <t>29/01/2026 14:37:40</t>
  </si>
  <si>
    <t>29/01/2026 14:32:54</t>
  </si>
  <si>
    <t>29/01/2026 14:32:09</t>
  </si>
  <si>
    <t>29/01/2026 14:22:07</t>
  </si>
  <si>
    <t>29/01/2026 14:20:23</t>
  </si>
  <si>
    <t>29/01/2026 14:20:38</t>
  </si>
  <si>
    <t>29/01/2026 14:19:02</t>
  </si>
  <si>
    <t>29/01/2026 14:15:42</t>
  </si>
  <si>
    <t>29/01/2026 14:10:44</t>
  </si>
  <si>
    <t>29/01/2026 14:08:59</t>
  </si>
  <si>
    <t>29/01/2026 13:46:47</t>
  </si>
  <si>
    <t>29/01/2026 13:18:57</t>
  </si>
  <si>
    <t>29/01/2026 12:32:46</t>
  </si>
  <si>
    <t>29/01/2026 12:00:19</t>
  </si>
  <si>
    <t>29/01/2026 11:45:59</t>
  </si>
  <si>
    <t>29/01/2026 11:40:35</t>
  </si>
  <si>
    <t>29/01/2026 11:25:40</t>
  </si>
  <si>
    <t>29/01/2026 11:24:29</t>
  </si>
  <si>
    <t>29/01/2026 11:23:06</t>
  </si>
  <si>
    <t>29/01/2026 11:14:18</t>
  </si>
  <si>
    <t>29/01/2026 11:13:16</t>
  </si>
  <si>
    <t>29/01/2026 11:12:02</t>
  </si>
  <si>
    <t>29/01/2026 10:57:12</t>
  </si>
  <si>
    <t>29/01/2026 10:30:04</t>
  </si>
  <si>
    <t>29/01/2026 10:26:10</t>
  </si>
  <si>
    <t>29/01/2026 10:19:48</t>
  </si>
  <si>
    <t>29/01/2026 09:59:24</t>
  </si>
  <si>
    <t>30/01/2026 17:46:25</t>
  </si>
  <si>
    <t>30/01/2026 17:45:19</t>
  </si>
  <si>
    <t>30/01/2026 17:16:52</t>
  </si>
  <si>
    <t>30/01/2026 17:10:34</t>
  </si>
  <si>
    <t>30/01/2026 17:05:08</t>
  </si>
  <si>
    <t>30/01/2026 17:03:40</t>
  </si>
  <si>
    <t>30/01/2026 17:01:49</t>
  </si>
  <si>
    <t>30/01/2026 16:55:14</t>
  </si>
  <si>
    <t>30/01/2026 16:54:05</t>
  </si>
  <si>
    <t>30/01/2026 16:52:18</t>
  </si>
  <si>
    <t>30/01/2026 16:40:43</t>
  </si>
  <si>
    <t>30/01/2026 16:22:25</t>
  </si>
  <si>
    <t>30/01/2026 16:17:19</t>
  </si>
  <si>
    <t>30/01/2026 15:49:55</t>
  </si>
  <si>
    <t>30/01/2026 15:33:52</t>
  </si>
  <si>
    <t>30/01/2026 15:31:31</t>
  </si>
  <si>
    <t>30/01/2026 15:30:46</t>
  </si>
  <si>
    <t>30/01/2026 15:01:18</t>
  </si>
  <si>
    <t>30/01/2026 15:00:23</t>
  </si>
  <si>
    <t>30/01/2026 14:55:18</t>
  </si>
  <si>
    <t>30/01/2026 14:49:47</t>
  </si>
  <si>
    <t>30/01/2026 14:48:49</t>
  </si>
  <si>
    <t>30/01/2026 14:08:05</t>
  </si>
  <si>
    <t>30/01/2026 13:45:17</t>
  </si>
  <si>
    <t>30/01/2026 13:41:39</t>
  </si>
  <si>
    <t>30/01/2026 13:07:07</t>
  </si>
  <si>
    <t>30/01/2026 12:20:51</t>
  </si>
  <si>
    <t>30/01/2026 12:18:27</t>
  </si>
  <si>
    <t>30/01/2026 11:58:23</t>
  </si>
  <si>
    <t>30/01/2026 11:53:41</t>
  </si>
  <si>
    <t>30/01/2026 11:43:25</t>
  </si>
  <si>
    <t>30/01/2026 10:55:19</t>
  </si>
  <si>
    <t>30/01/2026 10:54:34</t>
  </si>
  <si>
    <t>30/01/2026 10:50:13</t>
  </si>
  <si>
    <t>30/01/2026 10:42:23</t>
  </si>
  <si>
    <t>30/01/2026 10:41:05</t>
  </si>
  <si>
    <t>30/01/2026 10:30:43</t>
  </si>
  <si>
    <t>30/01/2026 10:28:06</t>
  </si>
  <si>
    <t>30/01/2026 10:25:12</t>
  </si>
  <si>
    <t>30/01/2026 10:06:33</t>
  </si>
  <si>
    <t>30/01/2026 10:04:33</t>
  </si>
  <si>
    <t>30/01/2026 10:03:34</t>
  </si>
  <si>
    <t>30/01/2026 09:55:15</t>
  </si>
  <si>
    <t>30/01/2026 09:52:39</t>
  </si>
  <si>
    <t>30/01/2026 09:46:18</t>
  </si>
  <si>
    <t>30/01/2026 09:39:32</t>
  </si>
  <si>
    <t>30/01/2026 09:33:45</t>
  </si>
  <si>
    <t>30/01/2026 09:03:31</t>
  </si>
  <si>
    <t>31/01/2026 18:43:18</t>
  </si>
  <si>
    <t>31/01/2026 18:36:57</t>
  </si>
  <si>
    <t>31/01/2026 18:33:54</t>
  </si>
  <si>
    <t>31/01/2026 18:32:24</t>
  </si>
  <si>
    <t>31/01/2026 18:26:33</t>
  </si>
  <si>
    <t>31/01/2026 18:23:41</t>
  </si>
  <si>
    <t>31/01/2026 18:19:39</t>
  </si>
  <si>
    <t>31/01/2026 18:18:28</t>
  </si>
  <si>
    <t>31/01/2026 18:11:45</t>
  </si>
  <si>
    <t>31/01/2026 18:10:50</t>
  </si>
  <si>
    <t>31/01/2026 18:05:20</t>
  </si>
  <si>
    <t>31/01/2026 18:00:11</t>
  </si>
  <si>
    <t>31/01/2026 17:59:00</t>
  </si>
  <si>
    <t>31/01/2026 17:57:48</t>
  </si>
  <si>
    <t>31/01/2026 17:55:15</t>
  </si>
  <si>
    <t>31/01/2026 17:53:10</t>
  </si>
  <si>
    <t>31/01/2026 17:49:55</t>
  </si>
  <si>
    <t>31/01/2026 17:46:20</t>
  </si>
  <si>
    <t>31/01/2026 17:42:15</t>
  </si>
  <si>
    <t>31/01/2026 17:29:47</t>
  </si>
  <si>
    <t>31/01/2026 17:25:23</t>
  </si>
  <si>
    <t>31/01/2026 17:11:44</t>
  </si>
  <si>
    <t>31/01/2026 16:54:31</t>
  </si>
  <si>
    <t>31/01/2026 16:52:56</t>
  </si>
  <si>
    <t>31/01/2026 16:50:28</t>
  </si>
  <si>
    <t>31/01/2026 16:42:43</t>
  </si>
  <si>
    <t>31/01/2026 16:35:10</t>
  </si>
  <si>
    <t>31/01/2026 16:33:21</t>
  </si>
  <si>
    <t>31/01/2026 16:32:27</t>
  </si>
  <si>
    <t>31/01/2026 16:28:15</t>
  </si>
  <si>
    <t>31/01/2026 16:22:47</t>
  </si>
  <si>
    <t>31/01/2026 16:19:11</t>
  </si>
  <si>
    <t>31/01/2026 16:05:11</t>
  </si>
  <si>
    <t>31/01/2026 15:56:19</t>
  </si>
  <si>
    <t>31/01/2026 15:49:56</t>
  </si>
  <si>
    <t>31/01/2026 15:34:50</t>
  </si>
  <si>
    <t>31/01/2026 15:25:31</t>
  </si>
  <si>
    <t>31/01/2026 14:52:12</t>
  </si>
  <si>
    <t>31/01/2026 14:32:58</t>
  </si>
  <si>
    <t>31/01/2026 14:15:21</t>
  </si>
  <si>
    <t>31/01/2026 14:13:30</t>
  </si>
  <si>
    <t>31/01/2026 13:57:26</t>
  </si>
  <si>
    <t>31/01/2026 13:46:39</t>
  </si>
  <si>
    <t>31/01/2026 13:34:59</t>
  </si>
  <si>
    <t>31/01/2026 13:25:55</t>
  </si>
  <si>
    <t>31/01/2026 12:51:17</t>
  </si>
  <si>
    <t>31/01/2026 12:33:01</t>
  </si>
  <si>
    <t>31/01/2026 12:32:38</t>
  </si>
  <si>
    <t>31/01/2026 12:13:21</t>
  </si>
  <si>
    <t>31/01/2026 12:12:04</t>
  </si>
  <si>
    <t>31/01/2026 11:56:01</t>
  </si>
  <si>
    <t>31/01/2026 11:53:54</t>
  </si>
  <si>
    <t>31/01/2026 11:15:14</t>
  </si>
  <si>
    <t>31/01/2026 11:13:02</t>
  </si>
  <si>
    <t>31/01/2026 10:37:07</t>
  </si>
  <si>
    <t>31/01/2026 10:36:40</t>
  </si>
  <si>
    <t>31/01/2026 10:25:22</t>
  </si>
  <si>
    <t>31/01/2026 10:13:16</t>
  </si>
  <si>
    <t>31/01/2026 10:10:09</t>
  </si>
  <si>
    <t>31/01/2026 10:09:35</t>
  </si>
  <si>
    <t>31/01/2026 10:09:03</t>
  </si>
  <si>
    <t>31/01/2026 10:00:12</t>
  </si>
  <si>
    <t>31/01/2026 09:58:24</t>
  </si>
  <si>
    <t>31/01/2026 09:52:03</t>
  </si>
  <si>
    <t>31/01/2026 09:50:29</t>
  </si>
  <si>
    <t>31/01/2026 09:04:34</t>
  </si>
  <si>
    <t>01/02/2026 18:01:17</t>
  </si>
  <si>
    <t>01/02/2026 17:55:31</t>
  </si>
  <si>
    <t>01/02/2026 17:37:57</t>
  </si>
  <si>
    <t>01/02/2026 17:23:29</t>
  </si>
  <si>
    <t>01/02/2026 17:22:30</t>
  </si>
  <si>
    <t>01/02/2026 17:07:28</t>
  </si>
  <si>
    <t>01/02/2026 17:04:11</t>
  </si>
  <si>
    <t>01/02/2026 16:55:33</t>
  </si>
  <si>
    <t>01/02/2026 16:42:25</t>
  </si>
  <si>
    <t>01/02/2026 16:33:58</t>
  </si>
  <si>
    <t>01/02/2026 16:33:06</t>
  </si>
  <si>
    <t>01/02/2026 16:31:29</t>
  </si>
  <si>
    <t>01/02/2026 16:29:23</t>
  </si>
  <si>
    <t>01/02/2026 16:28:01</t>
  </si>
  <si>
    <t>01/02/2026 16:15:54</t>
  </si>
  <si>
    <t>01/02/2026 16:11:31</t>
  </si>
  <si>
    <t>01/02/2026 16:02:12</t>
  </si>
  <si>
    <t>01/02/2026 16:01:30</t>
  </si>
  <si>
    <t>01/02/2026 15:42:24</t>
  </si>
  <si>
    <t>01/02/2026 15:37:13</t>
  </si>
  <si>
    <t>01/02/2026 15:25:46</t>
  </si>
  <si>
    <t>01/02/2026 14:59:01</t>
  </si>
  <si>
    <t>01/02/2026 14:50:51</t>
  </si>
  <si>
    <t>01/02/2026 14:46:33</t>
  </si>
  <si>
    <t>01/02/2026 14:45:03</t>
  </si>
  <si>
    <t>01/02/2026 14:24:15</t>
  </si>
  <si>
    <t>01/02/2026 14:22:51</t>
  </si>
  <si>
    <t>01/02/2026 14:16:45</t>
  </si>
  <si>
    <t>01/02/2026 14:11:24</t>
  </si>
  <si>
    <t>01/02/2026 14:05:00</t>
  </si>
  <si>
    <t>01/02/2026 13:46:20</t>
  </si>
  <si>
    <t>01/02/2026 13:44:13</t>
  </si>
  <si>
    <t>01/02/2026 13:30:56</t>
  </si>
  <si>
    <t>01/02/2026 13:27:18</t>
  </si>
  <si>
    <t>01/02/2026 12:03:41</t>
  </si>
  <si>
    <t>01/02/2026 11:58:23</t>
  </si>
  <si>
    <t>01/02/2026 11:33:41</t>
  </si>
  <si>
    <t>01/02/2026 11:33:01</t>
  </si>
  <si>
    <t>01/02/2026 11:18:35</t>
  </si>
  <si>
    <t>01/02/2026 11:16:22</t>
  </si>
  <si>
    <t>01/02/2026 11:14:50</t>
  </si>
  <si>
    <t>01/02/2026 10:43:48</t>
  </si>
  <si>
    <t>01/02/2026 10:40:16</t>
  </si>
  <si>
    <t>01/02/2026 10:23:50</t>
  </si>
  <si>
    <t>01/02/2026 10:21:50</t>
  </si>
  <si>
    <t>01/02/2026 10:05:15</t>
  </si>
  <si>
    <t>01/02/2026 09:41:33</t>
  </si>
  <si>
    <t>02/02/2026 17:35:42</t>
  </si>
  <si>
    <t>02/02/2026 17:32:37</t>
  </si>
  <si>
    <t>02/02/2026 17:28:08</t>
  </si>
  <si>
    <t>02/02/2026 17:19:33</t>
  </si>
  <si>
    <t>02/02/2026 17:04:21</t>
  </si>
  <si>
    <t>02/02/2026 16:54:22</t>
  </si>
  <si>
    <t>02/02/2026 16:52:00</t>
  </si>
  <si>
    <t>02/02/2026 16:50:47</t>
  </si>
  <si>
    <t>02/02/2026 16:49:20</t>
  </si>
  <si>
    <t>02/02/2026 16:49:16</t>
  </si>
  <si>
    <t>02/02/2026 16:28:15</t>
  </si>
  <si>
    <t>02/02/2026 16:21:57</t>
  </si>
  <si>
    <t>02/02/2026 16:11:04</t>
  </si>
  <si>
    <t>02/02/2026 16:03:49</t>
  </si>
  <si>
    <t>02/02/2026 15:58:32</t>
  </si>
  <si>
    <t>02/02/2026 15:47:37</t>
  </si>
  <si>
    <t>02/02/2026 15:45:14</t>
  </si>
  <si>
    <t>02/02/2026 15:23:28</t>
  </si>
  <si>
    <t>02/02/2026 15:21:39</t>
  </si>
  <si>
    <t>02/02/2026 15:05:23</t>
  </si>
  <si>
    <t>02/02/2026 14:59:33</t>
  </si>
  <si>
    <t>02/02/2026 14:51:03</t>
  </si>
  <si>
    <t>02/02/2026 14:30:19</t>
  </si>
  <si>
    <t>02/02/2026 14:02:49</t>
  </si>
  <si>
    <t>02/02/2026 13:49:48</t>
  </si>
  <si>
    <t>02/02/2026 12:17:34</t>
  </si>
  <si>
    <t>02/02/2026 12:02:29</t>
  </si>
  <si>
    <t>02/02/2026 11:55:24</t>
  </si>
  <si>
    <t>02/02/2026 11:50:12</t>
  </si>
  <si>
    <t>02/02/2026 11:30:25</t>
  </si>
  <si>
    <t>03/02/2026 18:03:12</t>
  </si>
  <si>
    <t>03/02/2026 17:51:31</t>
  </si>
  <si>
    <t>03/02/2026 17:42:14</t>
  </si>
  <si>
    <t>03/02/2026 17:39:26</t>
  </si>
  <si>
    <t>03/02/2026 17:31:23</t>
  </si>
  <si>
    <t>03/02/2026 17:26:51</t>
  </si>
  <si>
    <t>03/02/2026 17:24:06</t>
  </si>
  <si>
    <t>03/02/2026 17:22:03</t>
  </si>
  <si>
    <t>03/02/2026 17:15:42</t>
  </si>
  <si>
    <t>03/02/2026 17:07:23</t>
  </si>
  <si>
    <t>03/02/2026 16:55:04</t>
  </si>
  <si>
    <t>03/02/2026 16:45:30</t>
  </si>
  <si>
    <t>03/02/2026 16:44:55</t>
  </si>
  <si>
    <t>03/02/2026 16:42:19</t>
  </si>
  <si>
    <t>03/02/2026 16:36:15</t>
  </si>
  <si>
    <t>03/02/2026 15:47:58</t>
  </si>
  <si>
    <t>03/02/2026 15:33:49</t>
  </si>
  <si>
    <t>03/02/2026 15:32:45</t>
  </si>
  <si>
    <t>03/02/2026 15:29:24</t>
  </si>
  <si>
    <t>03/02/2026 15:10:04</t>
  </si>
  <si>
    <t>03/02/2026 14:59:55</t>
  </si>
  <si>
    <t>03/02/2026 14:49:53</t>
  </si>
  <si>
    <t>03/02/2026 14:33:53</t>
  </si>
  <si>
    <t>03/02/2026 14:18:24</t>
  </si>
  <si>
    <t>03/02/2026 13:37:09</t>
  </si>
  <si>
    <t>03/02/2026 13:08:44</t>
  </si>
  <si>
    <t>03/02/2026 11:58:48</t>
  </si>
  <si>
    <t>03/02/2026 10:43:55</t>
  </si>
  <si>
    <t>03/02/2026 09:46:48</t>
  </si>
  <si>
    <t>04/02/2026 18:35:24</t>
  </si>
  <si>
    <t>04/02/2026 18:33:55</t>
  </si>
  <si>
    <t>04/02/2026 18:11:21</t>
  </si>
  <si>
    <t>04/02/2026 17:55:41</t>
  </si>
  <si>
    <t>04/02/2026 17:39:17</t>
  </si>
  <si>
    <t>04/02/2026 17:30:46</t>
  </si>
  <si>
    <t>04/02/2026 17:28:46</t>
  </si>
  <si>
    <t>04/02/2026 17:22:06</t>
  </si>
  <si>
    <t>04/02/2026 17:21:18</t>
  </si>
  <si>
    <t>04/02/2026 16:34:25</t>
  </si>
  <si>
    <t>04/02/2026 16:33:22</t>
  </si>
  <si>
    <t>04/02/2026 16:24:43</t>
  </si>
  <si>
    <t>04/02/2026 16:19:33</t>
  </si>
  <si>
    <t>04/02/2026 15:54:16</t>
  </si>
  <si>
    <t>04/02/2026 15:53:54</t>
  </si>
  <si>
    <t>04/02/2026 15:50:51</t>
  </si>
  <si>
    <t>04/02/2026 15:47:42</t>
  </si>
  <si>
    <t>04/02/2026 15:40:55</t>
  </si>
  <si>
    <t>04/02/2026 15:32:04</t>
  </si>
  <si>
    <t>04/02/2026 15:28:15</t>
  </si>
  <si>
    <t>04/02/2026 15:20:47</t>
  </si>
  <si>
    <t>04/02/2026 15:07:54</t>
  </si>
  <si>
    <t>04/02/2026 14:51:44</t>
  </si>
  <si>
    <t>04/02/2026 14:45:20</t>
  </si>
  <si>
    <t>04/02/2026 14:38:37</t>
  </si>
  <si>
    <t>04/02/2026 14:30:55</t>
  </si>
  <si>
    <t>04/02/2026 13:40:26</t>
  </si>
  <si>
    <t>04/02/2026 13:08:11</t>
  </si>
  <si>
    <t>04/02/2026 12:56:33</t>
  </si>
  <si>
    <t>04/02/2026 12:36:49</t>
  </si>
  <si>
    <t>04/02/2026 12:34:10</t>
  </si>
  <si>
    <t>04/02/2026 11:49:24</t>
  </si>
  <si>
    <t>04/02/2026 11:33:43</t>
  </si>
  <si>
    <t>04/02/2026 11:30:24</t>
  </si>
  <si>
    <t>04/02/2026 11:23:37</t>
  </si>
  <si>
    <t>04/02/2026 11:22:03</t>
  </si>
  <si>
    <t>04/02/2026 10:47:25</t>
  </si>
  <si>
    <t>04/02/2026 10:45:11</t>
  </si>
  <si>
    <t>04/02/2026 10:34:42</t>
  </si>
  <si>
    <t>04/02/2026 10:33:49</t>
  </si>
  <si>
    <t>04/02/2026 10:03:11</t>
  </si>
  <si>
    <t>04/02/2026 09:49:32</t>
  </si>
  <si>
    <t>04/02/2026 09:26:52</t>
  </si>
  <si>
    <t>05/02/2026 18:17:03</t>
  </si>
  <si>
    <t>05/02/2026 18:04:01</t>
  </si>
  <si>
    <t>05/02/2026 18:01:09</t>
  </si>
  <si>
    <t>05/02/2026 17:58:18</t>
  </si>
  <si>
    <t>05/02/2026 17:30:22</t>
  </si>
  <si>
    <t>05/02/2026 17:28:34</t>
  </si>
  <si>
    <t>05/02/2026 17:20:28</t>
  </si>
  <si>
    <t>05/02/2026 16:52:35</t>
  </si>
  <si>
    <t>05/02/2026 16:48:24</t>
  </si>
  <si>
    <t>05/02/2026 16:24:44</t>
  </si>
  <si>
    <t>05/02/2026 16:13:31</t>
  </si>
  <si>
    <t>05/02/2026 16:00:50</t>
  </si>
  <si>
    <t>05/02/2026 15:59:44</t>
  </si>
  <si>
    <t>05/02/2026 15:56:10</t>
  </si>
  <si>
    <t>05/02/2026 15:54:36</t>
  </si>
  <si>
    <t>05/02/2026 15:50:31</t>
  </si>
  <si>
    <t>05/02/2026 15:48:50</t>
  </si>
  <si>
    <t>05/02/2026 15:24:48</t>
  </si>
  <si>
    <t>05/02/2026 15:08:44</t>
  </si>
  <si>
    <t>05/02/2026 14:53:16</t>
  </si>
  <si>
    <t>05/02/2026 14:52:05</t>
  </si>
  <si>
    <t>05/02/2026 14:50:50</t>
  </si>
  <si>
    <t>05/02/2026 14:46:05</t>
  </si>
  <si>
    <t>05/02/2026 14:31:13</t>
  </si>
  <si>
    <t>05/02/2026 14:09:51</t>
  </si>
  <si>
    <t>05/02/2026 13:42:18</t>
  </si>
  <si>
    <t>05/02/2026 13:37:07</t>
  </si>
  <si>
    <t>05/02/2026 13:12:46</t>
  </si>
  <si>
    <t>05/02/2026 13:12:16</t>
  </si>
  <si>
    <t>05/02/2026 13:11:38</t>
  </si>
  <si>
    <t>05/02/2026 13:03:36</t>
  </si>
  <si>
    <t>05/02/2026 12:59:53</t>
  </si>
  <si>
    <t>05/02/2026 12:24:45</t>
  </si>
  <si>
    <t>05/02/2026 11:34:40</t>
  </si>
  <si>
    <t>05/02/2026 10:46:27</t>
  </si>
  <si>
    <t>06/02/2026 18:15:48</t>
  </si>
  <si>
    <t>06/02/2026 18:10:13</t>
  </si>
  <si>
    <t>06/02/2026 18:06:51</t>
  </si>
  <si>
    <t>06/02/2026 17:57:04</t>
  </si>
  <si>
    <t>06/02/2026 17:48:20</t>
  </si>
  <si>
    <t>06/02/2026 17:43:26</t>
  </si>
  <si>
    <t>06/02/2026 17:32:32</t>
  </si>
  <si>
    <t>06/02/2026 17:28:16</t>
  </si>
  <si>
    <t>06/02/2026 17:26:27</t>
  </si>
  <si>
    <t>06/02/2026 17:14:43</t>
  </si>
  <si>
    <t>06/02/2026 17:13:55</t>
  </si>
  <si>
    <t>06/02/2026 16:52:46</t>
  </si>
  <si>
    <t>06/02/2026 16:41:59</t>
  </si>
  <si>
    <t>06/02/2026 16:38:37</t>
  </si>
  <si>
    <t>06/02/2026 16:29:54</t>
  </si>
  <si>
    <t>06/02/2026 16:26:08</t>
  </si>
  <si>
    <t>06/02/2026 16:05:07</t>
  </si>
  <si>
    <t>06/02/2026 15:45:44</t>
  </si>
  <si>
    <t>06/02/2026 15:29:44</t>
  </si>
  <si>
    <t>06/02/2026 14:40:45</t>
  </si>
  <si>
    <t>06/02/2026 14:23:03</t>
  </si>
  <si>
    <t>06/02/2026 14:17:01</t>
  </si>
  <si>
    <t>06/02/2026 14:03:28</t>
  </si>
  <si>
    <t>06/02/2026 13:43:28</t>
  </si>
  <si>
    <t>06/02/2026 13:05:18</t>
  </si>
  <si>
    <t>06/02/2026 13:02:09</t>
  </si>
  <si>
    <t>06/02/2026 12:54:17</t>
  </si>
  <si>
    <t>06/02/2026 12:08:47</t>
  </si>
  <si>
    <t>06/02/2026 11:12:44</t>
  </si>
  <si>
    <t>06/02/2026 10:59:06</t>
  </si>
  <si>
    <t>06/02/2026 10:21:22</t>
  </si>
  <si>
    <t>06/02/2026 09:54:00</t>
  </si>
  <si>
    <t>06/02/2026 09:09:21</t>
  </si>
  <si>
    <t>07/02/2026 18:56:27</t>
  </si>
  <si>
    <t>07/02/2026 18:44:04</t>
  </si>
  <si>
    <t>07/02/2026 18:23:53</t>
  </si>
  <si>
    <t>07/02/2026 18:19:38</t>
  </si>
  <si>
    <t>07/02/2026 18:09:24</t>
  </si>
  <si>
    <t>07/02/2026 17:52:12</t>
  </si>
  <si>
    <t>07/02/2026 17:50:16</t>
  </si>
  <si>
    <t>07/02/2026 17:48:12</t>
  </si>
  <si>
    <t>07/02/2026 17:45:30</t>
  </si>
  <si>
    <t>07/02/2026 17:24:54</t>
  </si>
  <si>
    <t>07/02/2026 17:24:16</t>
  </si>
  <si>
    <t>07/02/2026 17:23:24</t>
  </si>
  <si>
    <t>07/02/2026 17:23:14</t>
  </si>
  <si>
    <t>07/02/2026 17:20:06</t>
  </si>
  <si>
    <t>07/02/2026 16:52:33</t>
  </si>
  <si>
    <t>07/02/2026 16:51:38</t>
  </si>
  <si>
    <t>07/02/2026 16:47:58</t>
  </si>
  <si>
    <t>07/02/2026 16:46:04</t>
  </si>
  <si>
    <t>07/02/2026 16:39:48</t>
  </si>
  <si>
    <t>07/02/2026 16:35:10</t>
  </si>
  <si>
    <t>07/02/2026 16:30:08</t>
  </si>
  <si>
    <t>07/02/2026 16:28:38</t>
  </si>
  <si>
    <t>07/02/2026 16:19:55</t>
  </si>
  <si>
    <t>07/02/2026 16:12:55</t>
  </si>
  <si>
    <t>07/02/2026 16:02:16</t>
  </si>
  <si>
    <t>07/02/2026 15:56:51</t>
  </si>
  <si>
    <t>07/02/2026 15:54:05</t>
  </si>
  <si>
    <t>07/02/2026 15:52:33</t>
  </si>
  <si>
    <t>07/02/2026 15:50:48</t>
  </si>
  <si>
    <t>07/02/2026 15:50:10</t>
  </si>
  <si>
    <t>07/02/2026 15:43:27</t>
  </si>
  <si>
    <t>07/02/2026 15:23:46</t>
  </si>
  <si>
    <t>07/02/2026 15:12:36</t>
  </si>
  <si>
    <t>07/02/2026 15:00:15</t>
  </si>
  <si>
    <t>07/02/2026 14:37:41</t>
  </si>
  <si>
    <t>07/02/2026 14:25:47</t>
  </si>
  <si>
    <t>07/02/2026 14:02:28</t>
  </si>
  <si>
    <t>07/02/2026 13:54:15</t>
  </si>
  <si>
    <t>07/02/2026 13:48:21</t>
  </si>
  <si>
    <t>07/02/2026 13:36:18</t>
  </si>
  <si>
    <t>07/02/2026 13:31:03</t>
  </si>
  <si>
    <t>07/02/2026 13:29:40</t>
  </si>
  <si>
    <t>07/02/2026 11:15:40</t>
  </si>
  <si>
    <t>07/02/2026 10:55:18</t>
  </si>
  <si>
    <t>07/02/2026 10:48:24</t>
  </si>
  <si>
    <t>07/02/2026 10:16:52</t>
  </si>
  <si>
    <t>07/02/2026 10:01:07</t>
  </si>
  <si>
    <t>07/02/2026 09:54:04</t>
  </si>
  <si>
    <t>07/02/2026 09:49:19</t>
  </si>
  <si>
    <t>07/02/2026 09:40:36</t>
  </si>
  <si>
    <t>07/02/2026 09:30:03</t>
  </si>
  <si>
    <t>07/02/2026 09:29:21</t>
  </si>
  <si>
    <t>07/02/2026 09:20:22</t>
  </si>
  <si>
    <t>07/02/2026 09:13:29</t>
  </si>
  <si>
    <t>07/02/2026 09:12:00</t>
  </si>
  <si>
    <t>07/02/2026 09:09:37</t>
  </si>
  <si>
    <t>08/02/2026 18:02:01</t>
  </si>
  <si>
    <t>08/02/2026 18:00:05</t>
  </si>
  <si>
    <t>08/02/2026 17:47:21</t>
  </si>
  <si>
    <t>08/02/2026 17:46:24</t>
  </si>
  <si>
    <t>08/02/2026 17:45:58</t>
  </si>
  <si>
    <t>08/02/2026 17:43:43</t>
  </si>
  <si>
    <t>08/02/2026 17:42:32</t>
  </si>
  <si>
    <t>08/02/2026 17:27:58</t>
  </si>
  <si>
    <t>08/02/2026 17:23:25</t>
  </si>
  <si>
    <t>08/02/2026 17:15:03</t>
  </si>
  <si>
    <t>08/02/2026 16:54:14</t>
  </si>
  <si>
    <t>08/02/2026 16:45:59</t>
  </si>
  <si>
    <t>08/02/2026 16:44:07</t>
  </si>
  <si>
    <t>08/02/2026 16:04:37</t>
  </si>
  <si>
    <t>08/02/2026 15:34:54</t>
  </si>
  <si>
    <t>08/02/2026 15:19:19</t>
  </si>
  <si>
    <t>08/02/2026 15:11:06</t>
  </si>
  <si>
    <t>08/02/2026 15:03:48</t>
  </si>
  <si>
    <t>08/02/2026 15:01:36</t>
  </si>
  <si>
    <t>08/02/2026 14:57:42</t>
  </si>
  <si>
    <t>08/02/2026 14:27:06</t>
  </si>
  <si>
    <t>08/02/2026 14:25:49</t>
  </si>
  <si>
    <t>08/02/2026 14:25:28</t>
  </si>
  <si>
    <t>08/02/2026 14:25:22</t>
  </si>
  <si>
    <t>08/02/2026 14:12:58</t>
  </si>
  <si>
    <t>08/02/2026 14:09:46</t>
  </si>
  <si>
    <t>08/02/2026 14:06:23</t>
  </si>
  <si>
    <t>08/02/2026 13:36:00</t>
  </si>
  <si>
    <t>08/02/2026 13:16:15</t>
  </si>
  <si>
    <t>08/02/2026 13:14:38</t>
  </si>
  <si>
    <t>08/02/2026 13:10:59</t>
  </si>
  <si>
    <t>08/02/2026 13:09:30</t>
  </si>
  <si>
    <t>08/02/2026 12:49:52</t>
  </si>
  <si>
    <t>08/02/2026 12:00:45</t>
  </si>
  <si>
    <t>08/02/2026 11:55:43</t>
  </si>
  <si>
    <t>08/02/2026 11:31:16</t>
  </si>
  <si>
    <t>08/02/2026 11:17:46</t>
  </si>
  <si>
    <t>08/02/2026 11:09:48</t>
  </si>
  <si>
    <t>08/02/2026 10:26:51</t>
  </si>
  <si>
    <t>08/02/2026 10:22:57</t>
  </si>
  <si>
    <t>08/02/2026 10:16:26</t>
  </si>
  <si>
    <t>08/02/2026 10:15:09</t>
  </si>
  <si>
    <t>08/02/2026 10:14:19</t>
  </si>
  <si>
    <t>08/02/2026 10:12:01</t>
  </si>
  <si>
    <t>08/02/2026 09:56:07</t>
  </si>
  <si>
    <t>08/02/2026 09:53:38</t>
  </si>
  <si>
    <t>08/02/2026 09:51:35</t>
  </si>
  <si>
    <t>08/02/2026 09:49:46</t>
  </si>
  <si>
    <t>08/02/2026 09:47:16</t>
  </si>
  <si>
    <t>08/02/2026 09:41:38</t>
  </si>
  <si>
    <t>08/02/2026 09:37:37</t>
  </si>
  <si>
    <t>08/02/2026 09:33:36</t>
  </si>
  <si>
    <t>08/02/2026 09:28:43</t>
  </si>
  <si>
    <t>08/02/2026 09:26:07</t>
  </si>
  <si>
    <t>08/02/2026 09:21:25</t>
  </si>
  <si>
    <t>09/02/2026 18:11:53</t>
  </si>
  <si>
    <t>09/02/2026 17:56:37</t>
  </si>
  <si>
    <t>09/02/2026 17:49:51</t>
  </si>
  <si>
    <t>09/02/2026 17:37:48</t>
  </si>
  <si>
    <t>09/02/2026 17:16:20</t>
  </si>
  <si>
    <t>09/02/2026 16:47:29</t>
  </si>
  <si>
    <t>09/02/2026 16:45:26</t>
  </si>
  <si>
    <t>09/02/2026 16:26:26</t>
  </si>
  <si>
    <t>09/02/2026 16:09:09</t>
  </si>
  <si>
    <t>09/02/2026 15:54:01</t>
  </si>
  <si>
    <t>09/02/2026 15:51:49</t>
  </si>
  <si>
    <t>09/02/2026 15:40:08</t>
  </si>
  <si>
    <t>09/02/2026 15:33:05</t>
  </si>
  <si>
    <t>09/02/2026 15:18:49</t>
  </si>
  <si>
    <t>09/02/2026 15:03:40</t>
  </si>
  <si>
    <t>09/02/2026 14:48:23</t>
  </si>
  <si>
    <t>09/02/2026 14:15:42</t>
  </si>
  <si>
    <t>09/02/2026 14:14:10</t>
  </si>
  <si>
    <t>09/02/2026 14:08:13</t>
  </si>
  <si>
    <t>09/02/2026 11:22:58</t>
  </si>
  <si>
    <t>09/02/2026 11:10:58</t>
  </si>
  <si>
    <t>09/02/2026 10:30:17</t>
  </si>
  <si>
    <t>09/02/2026 10:25:25</t>
  </si>
  <si>
    <t>09/02/2026 10:18:54</t>
  </si>
  <si>
    <t>09/02/2026 10:08:05</t>
  </si>
  <si>
    <t>09/02/2026 09:47:46</t>
  </si>
  <si>
    <t>09/02/2026 09:37:22</t>
  </si>
  <si>
    <t>09/02/2026 09:35:50</t>
  </si>
  <si>
    <t>09/02/2026 09:28:35</t>
  </si>
  <si>
    <t>10/02/2026 17:31:36</t>
  </si>
  <si>
    <t>10/02/2026 16:55:00</t>
  </si>
  <si>
    <t>10/02/2026 16:42:19</t>
  </si>
  <si>
    <t>10/02/2026 16:26:22</t>
  </si>
  <si>
    <t>10/02/2026 16:01:18</t>
  </si>
  <si>
    <t>10/02/2026 15:58:22</t>
  </si>
  <si>
    <t>10/02/2026 15:57:56</t>
  </si>
  <si>
    <t>10/02/2026 15:26:27</t>
  </si>
  <si>
    <t>10/02/2026 15:18:23</t>
  </si>
  <si>
    <t>10/02/2026 15:15:35</t>
  </si>
  <si>
    <t>10/02/2026 14:57:40</t>
  </si>
  <si>
    <t>10/02/2026 14:35:51</t>
  </si>
  <si>
    <t>10/02/2026 14:01:31</t>
  </si>
  <si>
    <t>10/02/2026 13:47:31</t>
  </si>
  <si>
    <t>10/02/2026 13:23:37</t>
  </si>
  <si>
    <t>10/02/2026 12:50:15</t>
  </si>
  <si>
    <t>10/02/2026 12:36:25</t>
  </si>
  <si>
    <t>11/02/2026 18:56:19</t>
  </si>
  <si>
    <t>11/02/2026 18:42:48</t>
  </si>
  <si>
    <t>11/02/2026 18:37:57</t>
  </si>
  <si>
    <t>11/02/2026 18:30:05</t>
  </si>
  <si>
    <t>11/02/2026 18:15:34</t>
  </si>
  <si>
    <t>11/02/2026 18:11:40</t>
  </si>
  <si>
    <t>11/02/2026 18:08:37</t>
  </si>
  <si>
    <t>11/02/2026 18:03:35</t>
  </si>
  <si>
    <t>11/02/2026 18:01:46</t>
  </si>
  <si>
    <t>11/02/2026 17:51:25</t>
  </si>
  <si>
    <t>11/02/2026 17:45:50</t>
  </si>
  <si>
    <t>11/02/2026 17:45:42</t>
  </si>
  <si>
    <t>11/02/2026 17:45:01</t>
  </si>
  <si>
    <t>11/02/2026 17:05:24</t>
  </si>
  <si>
    <t>11/02/2026 16:56:16</t>
  </si>
  <si>
    <t>11/02/2026 16:52:29</t>
  </si>
  <si>
    <t>11/02/2026 16:28:12</t>
  </si>
  <si>
    <t>11/02/2026 16:28:11</t>
  </si>
  <si>
    <t>11/02/2026 16:25:59</t>
  </si>
  <si>
    <t>11/02/2026 16:18:24</t>
  </si>
  <si>
    <t>11/02/2026 16:11:15</t>
  </si>
  <si>
    <t>11/02/2026 16:06:48</t>
  </si>
  <si>
    <t>11/02/2026 15:59:23</t>
  </si>
  <si>
    <t>11/02/2026 15:15:36</t>
  </si>
  <si>
    <t>11/02/2026 15:08:01</t>
  </si>
  <si>
    <t>11/02/2026 13:39:47</t>
  </si>
  <si>
    <t>11/02/2026 11:47:31</t>
  </si>
  <si>
    <t>11/02/2026 11:11:27</t>
  </si>
  <si>
    <t>11/02/2026 10:55:40</t>
  </si>
  <si>
    <t>11/02/2026 10:19:19</t>
  </si>
  <si>
    <t>11/02/2026 10:17:48</t>
  </si>
  <si>
    <t>11/02/2026 09:42:31</t>
  </si>
  <si>
    <t>11/02/2026 09:41:52</t>
  </si>
  <si>
    <t>11/02/2026 09:41:09</t>
  </si>
  <si>
    <t>12/02/2026 18:27:38</t>
  </si>
  <si>
    <t>12/02/2026 18:23:06</t>
  </si>
  <si>
    <t>12/02/2026 18:12:21</t>
  </si>
  <si>
    <t>12/02/2026 18:09:24</t>
  </si>
  <si>
    <t>12/02/2026 18:00:13</t>
  </si>
  <si>
    <t>12/02/2026 17:37:22</t>
  </si>
  <si>
    <t>12/02/2026 17:12:02</t>
  </si>
  <si>
    <t>12/02/2026 16:48:47</t>
  </si>
  <si>
    <t>12/02/2026 16:29:28</t>
  </si>
  <si>
    <t>12/02/2026 16:23:28</t>
  </si>
  <si>
    <t>12/02/2026 16:22:53</t>
  </si>
  <si>
    <t>12/02/2026 16:06:53</t>
  </si>
  <si>
    <t>12/02/2026 16:01:43</t>
  </si>
  <si>
    <t>12/02/2026 15:11:11</t>
  </si>
  <si>
    <t>12/02/2026 14:59:53</t>
  </si>
  <si>
    <t>12/02/2026 14:50:04</t>
  </si>
  <si>
    <t>12/02/2026 14:26:03</t>
  </si>
  <si>
    <t>12/02/2026 14:09:21</t>
  </si>
  <si>
    <t>12/02/2026 14:01:00</t>
  </si>
  <si>
    <t>12/02/2026 13:49:45</t>
  </si>
  <si>
    <t>12/02/2026 13:43:37</t>
  </si>
  <si>
    <t>12/02/2026 13:03:42</t>
  </si>
  <si>
    <t>12/02/2026 13:00:10</t>
  </si>
  <si>
    <t>12/02/2026 12:49:07</t>
  </si>
  <si>
    <t>12/02/2026 12:37:04</t>
  </si>
  <si>
    <t>12/02/2026 12:00:52</t>
  </si>
  <si>
    <t>12/02/2026 10:30:08</t>
  </si>
  <si>
    <t>13/02/2026 18:37:02</t>
  </si>
  <si>
    <t>13/02/2026 18:30:22</t>
  </si>
  <si>
    <t>13/02/2026 18:26:38</t>
  </si>
  <si>
    <t>13/02/2026 17:53:38</t>
  </si>
  <si>
    <t>13/02/2026 17:48:16</t>
  </si>
  <si>
    <t>13/02/2026 17:44:24</t>
  </si>
  <si>
    <t>13/02/2026 17:38:03</t>
  </si>
  <si>
    <t>13/02/2026 17:37:40</t>
  </si>
  <si>
    <t>13/02/2026 17:36:31</t>
  </si>
  <si>
    <t>13/02/2026 16:59:59</t>
  </si>
  <si>
    <t>13/02/2026 16:44:54</t>
  </si>
  <si>
    <t>13/02/2026 16:19:47</t>
  </si>
  <si>
    <t>13/02/2026 16:03:06</t>
  </si>
  <si>
    <t>13/02/2026 15:39:42</t>
  </si>
  <si>
    <t>13/02/2026 15:35:34</t>
  </si>
  <si>
    <t>13/02/2026 15:34:51</t>
  </si>
  <si>
    <t>13/02/2026 15:28:14</t>
  </si>
  <si>
    <t>13/02/2026 15:06:22</t>
  </si>
  <si>
    <t>13/02/2026 15:00:42</t>
  </si>
  <si>
    <t>13/02/2026 14:51:22</t>
  </si>
  <si>
    <t>13/02/2026 14:26:40</t>
  </si>
  <si>
    <t>13/02/2026 13:52:17</t>
  </si>
  <si>
    <t>13/02/2026 13:47:02</t>
  </si>
  <si>
    <t>13/02/2026 13:17:45</t>
  </si>
  <si>
    <t>13/02/2026 13:06:02</t>
  </si>
  <si>
    <t>13/02/2026 12:47:36</t>
  </si>
  <si>
    <t>13/02/2026 12:28:00</t>
  </si>
  <si>
    <t>13/02/2026 12:25:43</t>
  </si>
  <si>
    <t>13/02/2026 12:05:42</t>
  </si>
  <si>
    <t>13/02/2026 11:32:55</t>
  </si>
  <si>
    <t>13/02/2026 11:11:19</t>
  </si>
  <si>
    <t>13/02/2026 10:59:58</t>
  </si>
  <si>
    <t>13/02/2026 10:33:19</t>
  </si>
  <si>
    <t>13/02/2026 10:25:47</t>
  </si>
  <si>
    <t>13/02/2026 10:15:12</t>
  </si>
  <si>
    <t>13/02/2026 09:59:23</t>
  </si>
  <si>
    <t>13/02/2026 09:58:33</t>
  </si>
  <si>
    <t>13/02/2026 09:51:48</t>
  </si>
  <si>
    <t>13/02/2026 09:31:30</t>
  </si>
  <si>
    <t>14/02/2026 18:40:12</t>
  </si>
  <si>
    <t>14/02/2026 18:28:00</t>
  </si>
  <si>
    <t>14/02/2026 18:27:22</t>
  </si>
  <si>
    <t>14/02/2026 18:16:22</t>
  </si>
  <si>
    <t>14/02/2026 18:10:37</t>
  </si>
  <si>
    <t>14/02/2026 18:02:56</t>
  </si>
  <si>
    <t>14/02/2026 17:48:42</t>
  </si>
  <si>
    <t>14/02/2026 17:47:58</t>
  </si>
  <si>
    <t>14/02/2026 17:41:43</t>
  </si>
  <si>
    <t>14/02/2026 17:39:05</t>
  </si>
  <si>
    <t>14/02/2026 17:38:20</t>
  </si>
  <si>
    <t>14/02/2026 17:36:52</t>
  </si>
  <si>
    <t>14/02/2026 17:27:48</t>
  </si>
  <si>
    <t>14/02/2026 17:14:14</t>
  </si>
  <si>
    <t>14/02/2026 17:13:54</t>
  </si>
  <si>
    <t>14/02/2026 17:11:28</t>
  </si>
  <si>
    <t>14/02/2026 17:06:30</t>
  </si>
  <si>
    <t>14/02/2026 17:02:42</t>
  </si>
  <si>
    <t>14/02/2026 17:01:32</t>
  </si>
  <si>
    <t>14/02/2026 16:56:49</t>
  </si>
  <si>
    <t>14/02/2026 16:54:47</t>
  </si>
  <si>
    <t>14/02/2026 16:54:43</t>
  </si>
  <si>
    <t>14/02/2026 16:51:44</t>
  </si>
  <si>
    <t>14/02/2026 16:44:06</t>
  </si>
  <si>
    <t>14/02/2026 16:35:04</t>
  </si>
  <si>
    <t>14/02/2026 16:33:33</t>
  </si>
  <si>
    <t>14/02/2026 16:32:45</t>
  </si>
  <si>
    <t>14/02/2026 16:31:41</t>
  </si>
  <si>
    <t>14/02/2026 16:12:59</t>
  </si>
  <si>
    <t>14/02/2026 16:05:45</t>
  </si>
  <si>
    <t>14/02/2026 15:59:20</t>
  </si>
  <si>
    <t>14/02/2026 15:57:17</t>
  </si>
  <si>
    <t>14/02/2026 15:48:35</t>
  </si>
  <si>
    <t>14/02/2026 15:38:14</t>
  </si>
  <si>
    <t>14/02/2026 15:36:50</t>
  </si>
  <si>
    <t>14/02/2026 15:35:10</t>
  </si>
  <si>
    <t>14/02/2026 15:29:49</t>
  </si>
  <si>
    <t>14/02/2026 15:25:39</t>
  </si>
  <si>
    <t>14/02/2026 15:10:56</t>
  </si>
  <si>
    <t>14/02/2026 15:05:36</t>
  </si>
  <si>
    <t>14/02/2026 14:57:53</t>
  </si>
  <si>
    <t>14/02/2026 14:53:21</t>
  </si>
  <si>
    <t>14/02/2026 14:47:39</t>
  </si>
  <si>
    <t>14/02/2026 14:46:38</t>
  </si>
  <si>
    <t>14/02/2026 14:27:11</t>
  </si>
  <si>
    <t>14/02/2026 13:54:57</t>
  </si>
  <si>
    <t>14/02/2026 13:53:40</t>
  </si>
  <si>
    <t>14/02/2026 13:28:33</t>
  </si>
  <si>
    <t>14/02/2026 13:22:43</t>
  </si>
  <si>
    <t>14/02/2026 13:11:41</t>
  </si>
  <si>
    <t>14/02/2026 13:02:28</t>
  </si>
  <si>
    <t>14/02/2026 11:51:51</t>
  </si>
  <si>
    <t>14/02/2026 11:47:02</t>
  </si>
  <si>
    <t>14/02/2026 11:45:32</t>
  </si>
  <si>
    <t>14/02/2026 11:37:43</t>
  </si>
  <si>
    <t>14/02/2026 11:33:45</t>
  </si>
  <si>
    <t>14/02/2026 11:26:28</t>
  </si>
  <si>
    <t>14/02/2026 11:24:18</t>
  </si>
  <si>
    <t>14/02/2026 11:14:06</t>
  </si>
  <si>
    <t>14/02/2026 10:13:07</t>
  </si>
  <si>
    <t>14/02/2026 10:11:28</t>
  </si>
  <si>
    <t>14/02/2026 10:02:41</t>
  </si>
  <si>
    <t>14/02/2026 09:57:57</t>
  </si>
  <si>
    <t>14/02/2026 09:56:51</t>
  </si>
  <si>
    <t>14/02/2026 09:56:29</t>
  </si>
  <si>
    <t>14/02/2026 09:53:28</t>
  </si>
  <si>
    <t>14/02/2026 09:50:10</t>
  </si>
  <si>
    <t>14/02/2026 09:45:42</t>
  </si>
  <si>
    <t>14/02/2026 09:40:29</t>
  </si>
  <si>
    <t>14/02/2026 09:37:40</t>
  </si>
  <si>
    <t>14/02/2026 09:28:18</t>
  </si>
  <si>
    <t>14/02/2026 09:15:52</t>
  </si>
  <si>
    <t>14/02/2026 09:10:21</t>
  </si>
  <si>
    <t>15/02/2026 18:40:16</t>
  </si>
  <si>
    <t>15/02/2026 18:35:05</t>
  </si>
  <si>
    <t>15/02/2026 18:24:29</t>
  </si>
  <si>
    <t>15/02/2026 18:21:58</t>
  </si>
  <si>
    <t>15/02/2026 18:16:58</t>
  </si>
  <si>
    <t>15/02/2026 18:13:12</t>
  </si>
  <si>
    <t>15/02/2026 18:08:20</t>
  </si>
  <si>
    <t>15/02/2026 17:56:19</t>
  </si>
  <si>
    <t>15/02/2026 17:41:23</t>
  </si>
  <si>
    <t>15/02/2026 17:22:48</t>
  </si>
  <si>
    <t>15/02/2026 17:21:15</t>
  </si>
  <si>
    <t>15/02/2026 17:19:22</t>
  </si>
  <si>
    <t>15/02/2026 17:13:14</t>
  </si>
  <si>
    <t>15/02/2026 17:10:40</t>
  </si>
  <si>
    <t>15/02/2026 17:09:53</t>
  </si>
  <si>
    <t>15/02/2026 17:02:48</t>
  </si>
  <si>
    <t>15/02/2026 16:59:25</t>
  </si>
  <si>
    <t>15/02/2026 16:56:02</t>
  </si>
  <si>
    <t>15/02/2026 16:53:45</t>
  </si>
  <si>
    <t>15/02/2026 16:48:55</t>
  </si>
  <si>
    <t>15/02/2026 16:40:09</t>
  </si>
  <si>
    <t>15/02/2026 16:32:16</t>
  </si>
  <si>
    <t>15/02/2026 16:30:08</t>
  </si>
  <si>
    <t>15/02/2026 16:29:12</t>
  </si>
  <si>
    <t>15/02/2026 16:25:18</t>
  </si>
  <si>
    <t>15/02/2026 16:17:37</t>
  </si>
  <si>
    <t>15/02/2026 16:11:20</t>
  </si>
  <si>
    <t>15/02/2026 16:07:34</t>
  </si>
  <si>
    <t>15/02/2026 16:00:23</t>
  </si>
  <si>
    <t>15/02/2026 15:59:48</t>
  </si>
  <si>
    <t>15/02/2026 15:57:33</t>
  </si>
  <si>
    <t>15/02/2026 15:57:10</t>
  </si>
  <si>
    <t>15/02/2026 15:55:30</t>
  </si>
  <si>
    <t>15/02/2026 15:51:05</t>
  </si>
  <si>
    <t>15/02/2026 15:31:43</t>
  </si>
  <si>
    <t>15/02/2026 15:29:45</t>
  </si>
  <si>
    <t>15/02/2026 15:29:17</t>
  </si>
  <si>
    <t>15/02/2026 14:57:44</t>
  </si>
  <si>
    <t>15/02/2026 14:57:03</t>
  </si>
  <si>
    <t>15/02/2026 14:47:59</t>
  </si>
  <si>
    <t>15/02/2026 14:44:35</t>
  </si>
  <si>
    <t>15/02/2026 14:39:22</t>
  </si>
  <si>
    <t>15/02/2026 14:21:54</t>
  </si>
  <si>
    <t>15/02/2026 14:20:15</t>
  </si>
  <si>
    <t>15/02/2026 14:14:22</t>
  </si>
  <si>
    <t>15/02/2026 13:47:45</t>
  </si>
  <si>
    <t>15/02/2026 13:42:47</t>
  </si>
  <si>
    <t>15/02/2026 13:01:27</t>
  </si>
  <si>
    <t>15/02/2026 13:01:10</t>
  </si>
  <si>
    <t>15/02/2026 12:59:04</t>
  </si>
  <si>
    <t>15/02/2026 12:57:54</t>
  </si>
  <si>
    <t>15/02/2026 12:57:42</t>
  </si>
  <si>
    <t>15/02/2026 12:52:53</t>
  </si>
  <si>
    <t>15/02/2026 12:45:27</t>
  </si>
  <si>
    <t>15/02/2026 12:23:02</t>
  </si>
  <si>
    <t>15/02/2026 12:08:58</t>
  </si>
  <si>
    <t>15/02/2026 11:56:20</t>
  </si>
  <si>
    <t>15/02/2026 11:55:17</t>
  </si>
  <si>
    <t>15/02/2026 11:32:40</t>
  </si>
  <si>
    <t>15/02/2026 11:19:41</t>
  </si>
  <si>
    <t>15/02/2026 10:35:26</t>
  </si>
  <si>
    <t>15/02/2026 10:05:17</t>
  </si>
  <si>
    <t>15/02/2026 10:01:22</t>
  </si>
  <si>
    <t>16/02/2026 18:49:25</t>
  </si>
  <si>
    <t>16/02/2026 18:41:32</t>
  </si>
  <si>
    <t>16/02/2026 18:38:31</t>
  </si>
  <si>
    <t>16/02/2026 18:25:59</t>
  </si>
  <si>
    <t>16/02/2026 18:24:56</t>
  </si>
  <si>
    <t>16/02/2026 18:24:30</t>
  </si>
  <si>
    <t>16/02/2026 18:18:55</t>
  </si>
  <si>
    <t>16/02/2026 18:14:14</t>
  </si>
  <si>
    <t>16/02/2026 17:59:55</t>
  </si>
  <si>
    <t>16/02/2026 17:58:00</t>
  </si>
  <si>
    <t>16/02/2026 17:56:06</t>
  </si>
  <si>
    <t>16/02/2026 17:49:09</t>
  </si>
  <si>
    <t>16/02/2026 17:40:41</t>
  </si>
  <si>
    <t>16/02/2026 17:40:10</t>
  </si>
  <si>
    <t>16/02/2026 17:33:55</t>
  </si>
  <si>
    <t>16/02/2026 17:24:32</t>
  </si>
  <si>
    <t>16/02/2026 17:04:47</t>
  </si>
  <si>
    <t>16/02/2026 17:03:45</t>
  </si>
  <si>
    <t>16/02/2026 16:55:58</t>
  </si>
  <si>
    <t>16/02/2026 16:53:40</t>
  </si>
  <si>
    <t>16/02/2026 16:47:24</t>
  </si>
  <si>
    <t>16/02/2026 16:33:50</t>
  </si>
  <si>
    <t>16/02/2026 16:28:18</t>
  </si>
  <si>
    <t>16/02/2026 16:17:55</t>
  </si>
  <si>
    <t>16/02/2026 16:07:02</t>
  </si>
  <si>
    <t>16/02/2026 15:48:07</t>
  </si>
  <si>
    <t>16/02/2026 15:30:22</t>
  </si>
  <si>
    <t>16/02/2026 15:10:44</t>
  </si>
  <si>
    <t>16/02/2026 15:06:48</t>
  </si>
  <si>
    <t>16/02/2026 15:04:33</t>
  </si>
  <si>
    <t>16/02/2026 14:48:43</t>
  </si>
  <si>
    <t>16/02/2026 14:46:06</t>
  </si>
  <si>
    <t>16/02/2026 14:45:01</t>
  </si>
  <si>
    <t>16/02/2026 14:41:39</t>
  </si>
  <si>
    <t>16/02/2026 14:39:51</t>
  </si>
  <si>
    <t>16/02/2026 14:34:57</t>
  </si>
  <si>
    <t>16/02/2026 14:34:22</t>
  </si>
  <si>
    <t>16/02/2026 14:17:59</t>
  </si>
  <si>
    <t>16/02/2026 13:59:38</t>
  </si>
  <si>
    <t>16/02/2026 13:44:09</t>
  </si>
  <si>
    <t>16/02/2026 13:26:46</t>
  </si>
  <si>
    <t>16/02/2026 12:48:30</t>
  </si>
  <si>
    <t>16/02/2026 12:39:56</t>
  </si>
  <si>
    <t>16/02/2026 12:39:07</t>
  </si>
  <si>
    <t>16/02/2026 11:53:09</t>
  </si>
  <si>
    <t>16/02/2026 11:41:07</t>
  </si>
  <si>
    <t>16/02/2026 11:36:39</t>
  </si>
  <si>
    <t>16/02/2026 10:51:29</t>
  </si>
  <si>
    <t>16/02/2026 10:43:42</t>
  </si>
  <si>
    <t>16/02/2026 10:25:09</t>
  </si>
  <si>
    <t>16/02/2026 10:19:14</t>
  </si>
  <si>
    <t>16/02/2026 10:17:51</t>
  </si>
  <si>
    <t>16/02/2026 10:04:39</t>
  </si>
  <si>
    <t>16/02/2026 10:01:29</t>
  </si>
  <si>
    <t>16/02/2026 09:55:19</t>
  </si>
  <si>
    <t>16/02/2026 09:37:33</t>
  </si>
  <si>
    <t>16/02/2026 09:34:55</t>
  </si>
  <si>
    <t>17/02/2026 17:27:51</t>
  </si>
  <si>
    <t>17/02/2026 16:38:06</t>
  </si>
  <si>
    <t>17/02/2026 16:34:16</t>
  </si>
  <si>
    <t>17/02/2026 16:28:48</t>
  </si>
  <si>
    <t>17/02/2026 16:21:24</t>
  </si>
  <si>
    <t>17/02/2026 15:38:04</t>
  </si>
  <si>
    <t>17/02/2026 15:06:06</t>
  </si>
  <si>
    <t>17/02/2026 14:14:45</t>
  </si>
  <si>
    <t>17/02/2026 14:13:04</t>
  </si>
  <si>
    <t>17/02/2026 14:08:59</t>
  </si>
  <si>
    <t>17/02/2026 13:56:32</t>
  </si>
  <si>
    <t>17/02/2026 13:53:47</t>
  </si>
  <si>
    <t>17/02/2026 13:48:54</t>
  </si>
  <si>
    <t>17/02/2026 12:19:24</t>
  </si>
  <si>
    <t>17/02/2026 12:02:02</t>
  </si>
  <si>
    <t>17/02/2026 11:29:32</t>
  </si>
  <si>
    <t>17/02/2026 11:27:08</t>
  </si>
  <si>
    <t>17/02/2026 11:22:44</t>
  </si>
  <si>
    <t>17/02/2026 11:20:20</t>
  </si>
  <si>
    <t>17/02/2026 11:18:14</t>
  </si>
  <si>
    <t>17/02/2026 11:17:49</t>
  </si>
  <si>
    <t>17/02/2026 10:47:06</t>
  </si>
  <si>
    <t>17/02/2026 10:42:31</t>
  </si>
  <si>
    <t>17/02/2026 10:15:35</t>
  </si>
  <si>
    <t>17/02/2026 09:51:58</t>
  </si>
  <si>
    <t>17/02/2026 09:21:16</t>
  </si>
  <si>
    <t>18/02/2026 18:57:25</t>
  </si>
  <si>
    <t>18/02/2026 18:44:47</t>
  </si>
  <si>
    <t>18/02/2026 18:17:58</t>
  </si>
  <si>
    <t>18/02/2026 18:13:44</t>
  </si>
  <si>
    <t>18/02/2026 18:11:35</t>
  </si>
  <si>
    <t>18/02/2026 17:52:55</t>
  </si>
  <si>
    <t>18/02/2026 17:47:09</t>
  </si>
  <si>
    <t>18/02/2026 17:40:47</t>
  </si>
  <si>
    <t>18/02/2026 17:38:26</t>
  </si>
  <si>
    <t>18/02/2026 17:33:02</t>
  </si>
  <si>
    <t>18/02/2026 17:25:25</t>
  </si>
  <si>
    <t>18/02/2026 17:18:46</t>
  </si>
  <si>
    <t>18/02/2026 16:48:52</t>
  </si>
  <si>
    <t>18/02/2026 16:40:59</t>
  </si>
  <si>
    <t>18/02/2026 16:36:38</t>
  </si>
  <si>
    <t>18/02/2026 16:33:49</t>
  </si>
  <si>
    <t>18/02/2026 15:57:34</t>
  </si>
  <si>
    <t>18/02/2026 14:41:49</t>
  </si>
  <si>
    <t>18/02/2026 14:37:01</t>
  </si>
  <si>
    <t>18/02/2026 14:15:11</t>
  </si>
  <si>
    <t>18/02/2026 14:04:39</t>
  </si>
  <si>
    <t>18/02/2026 13:46:39</t>
  </si>
  <si>
    <t>18/02/2026 13:44:00</t>
  </si>
  <si>
    <t>18/02/2026 13:41:48</t>
  </si>
  <si>
    <t>18/02/2026 13:32:43</t>
  </si>
  <si>
    <t>18/02/2026 12:49:04</t>
  </si>
  <si>
    <t>18/02/2026 11:26:27</t>
  </si>
  <si>
    <t>18/02/2026 11:19:54</t>
  </si>
  <si>
    <t>18/02/2026 11:17:56</t>
  </si>
  <si>
    <t>18/02/2026 11:14:56</t>
  </si>
  <si>
    <t>18/02/2026 11:07:08</t>
  </si>
  <si>
    <t>18/02/2026 11:04:57</t>
  </si>
  <si>
    <t>18/02/2026 10:43:47</t>
  </si>
  <si>
    <t>18/02/2026 10:33:23</t>
  </si>
  <si>
    <t>18/02/2026 10:22:43</t>
  </si>
  <si>
    <t>18/02/2026 10:17:22</t>
  </si>
  <si>
    <t>18/02/2026 09:58:48</t>
  </si>
  <si>
    <t>18/02/2026 09:37:30</t>
  </si>
  <si>
    <t>19/02/2026 18:52:56</t>
  </si>
  <si>
    <t>19/02/2026 18:27:08</t>
  </si>
  <si>
    <t>19/02/2026 18:20:10</t>
  </si>
  <si>
    <t>19/02/2026 18:19:27</t>
  </si>
  <si>
    <t>19/02/2026 17:42:53</t>
  </si>
  <si>
    <t>19/02/2026 17:32:19</t>
  </si>
  <si>
    <t>19/02/2026 17:15:33</t>
  </si>
  <si>
    <t>19/02/2026 16:52:49</t>
  </si>
  <si>
    <t>19/02/2026 16:33:24</t>
  </si>
  <si>
    <t>19/02/2026 16:26:24</t>
  </si>
  <si>
    <t>19/02/2026 16:15:59</t>
  </si>
  <si>
    <t>19/02/2026 16:14:23</t>
  </si>
  <si>
    <t>19/02/2026 16:01:01</t>
  </si>
  <si>
    <t>19/02/2026 15:53:22</t>
  </si>
  <si>
    <t>19/02/2026 15:49:31</t>
  </si>
  <si>
    <t>19/02/2026 15:47:27</t>
  </si>
  <si>
    <t>19/02/2026 15:43:51</t>
  </si>
  <si>
    <t>19/02/2026 15:42:44</t>
  </si>
  <si>
    <t>19/02/2026 15:31:28</t>
  </si>
  <si>
    <t>19/02/2026 15:27:09</t>
  </si>
  <si>
    <t>19/02/2026 15:10:43</t>
  </si>
  <si>
    <t>19/02/2026 15:09:00</t>
  </si>
  <si>
    <t>19/02/2026 14:43:50</t>
  </si>
  <si>
    <t>19/02/2026 14:26:06</t>
  </si>
  <si>
    <t>19/02/2026 14:13:59</t>
  </si>
  <si>
    <t>19/02/2026 14:04:12</t>
  </si>
  <si>
    <t>19/02/2026 13:59:44</t>
  </si>
  <si>
    <t>19/02/2026 13:30:31</t>
  </si>
  <si>
    <t>19/02/2026 13:16:20</t>
  </si>
  <si>
    <t>19/02/2026 13:11:43</t>
  </si>
  <si>
    <t>19/02/2026 12:51:45</t>
  </si>
  <si>
    <t>19/02/2026 12:40:03</t>
  </si>
  <si>
    <t>19/02/2026 12:36:31</t>
  </si>
  <si>
    <t>19/02/2026 12:30:19</t>
  </si>
  <si>
    <t>19/02/2026 11:39:37</t>
  </si>
  <si>
    <t>19/02/2026 11:01:28</t>
  </si>
  <si>
    <t>19/02/2026 10:58:28</t>
  </si>
  <si>
    <t>19/02/2026 10:47:07</t>
  </si>
  <si>
    <t>19/02/2026 10:39:52</t>
  </si>
  <si>
    <t>19/02/2026 10:14:30</t>
  </si>
  <si>
    <t>19/02/2026 10:13:36</t>
  </si>
  <si>
    <t>19/02/2026 10:09:29</t>
  </si>
  <si>
    <t>19/02/2026 10:05:57</t>
  </si>
  <si>
    <t>20/02/2026 18:33:33</t>
  </si>
  <si>
    <t>20/02/2026 18:32:12</t>
  </si>
  <si>
    <t>20/02/2026 18:28:36</t>
  </si>
  <si>
    <t>20/02/2026 17:44:32</t>
  </si>
  <si>
    <t>20/02/2026 17:16:17</t>
  </si>
  <si>
    <t>20/02/2026 17:05:50</t>
  </si>
  <si>
    <t>20/02/2026 16:57:11</t>
  </si>
  <si>
    <t>20/02/2026 16:52:14</t>
  </si>
  <si>
    <t>20/02/2026 16:40:12</t>
  </si>
  <si>
    <t>20/02/2026 16:35:31</t>
  </si>
  <si>
    <t>20/02/2026 16:29:38</t>
  </si>
  <si>
    <t>20/02/2026 16:19:02</t>
  </si>
  <si>
    <t>20/02/2026 16:16:49</t>
  </si>
  <si>
    <t>20/02/2026 16:11:53</t>
  </si>
  <si>
    <t>20/02/2026 16:10:34</t>
  </si>
  <si>
    <t>20/02/2026 15:56:32</t>
  </si>
  <si>
    <t>20/02/2026 15:54:18</t>
  </si>
  <si>
    <t>20/02/2026 15:49:10</t>
  </si>
  <si>
    <t>20/02/2026 15:48:48</t>
  </si>
  <si>
    <t>20/02/2026 15:23:48</t>
  </si>
  <si>
    <t>20/02/2026 15:22:30</t>
  </si>
  <si>
    <t>20/02/2026 14:30:26</t>
  </si>
  <si>
    <t>20/02/2026 14:25:53</t>
  </si>
  <si>
    <t>20/02/2026 14:22:06</t>
  </si>
  <si>
    <t>20/02/2026 14:21:12</t>
  </si>
  <si>
    <t>20/02/2026 14:13:31</t>
  </si>
  <si>
    <t>20/02/2026 14:04:45</t>
  </si>
  <si>
    <t>20/02/2026 13:58:16</t>
  </si>
  <si>
    <t>20/02/2026 13:47:43</t>
  </si>
  <si>
    <t>20/02/2026 13:35:19</t>
  </si>
  <si>
    <t>20/02/2026 12:08:57</t>
  </si>
  <si>
    <t>20/02/2026 11:22:19</t>
  </si>
  <si>
    <t>20/02/2026 11:11:15</t>
  </si>
  <si>
    <t>20/02/2026 11:07:44</t>
  </si>
  <si>
    <t>20/02/2026 10:40:40</t>
  </si>
  <si>
    <t>20/02/2026 09:54:57</t>
  </si>
  <si>
    <t>20/02/2026 09:46:53</t>
  </si>
  <si>
    <t>20/02/2026 09:44:09</t>
  </si>
  <si>
    <t>20/02/2026 09:20:26</t>
  </si>
  <si>
    <t>20/02/2026 09:17:03</t>
  </si>
  <si>
    <t>20/02/2026 09:12:46</t>
  </si>
  <si>
    <t>21/02/2026 18:49:07</t>
  </si>
  <si>
    <t>21/02/2026 18:26:20</t>
  </si>
  <si>
    <t>21/02/2026 18:09:08</t>
  </si>
  <si>
    <t>21/02/2026 18:08:05</t>
  </si>
  <si>
    <t>21/02/2026 18:06:07</t>
  </si>
  <si>
    <t>21/02/2026 18:05:34</t>
  </si>
  <si>
    <t>21/02/2026 18:03:20</t>
  </si>
  <si>
    <t>21/02/2026 17:43:38</t>
  </si>
  <si>
    <t>21/02/2026 17:41:22</t>
  </si>
  <si>
    <t>21/02/2026 17:40:58</t>
  </si>
  <si>
    <t>21/02/2026 17:39:00</t>
  </si>
  <si>
    <t>21/02/2026 17:34:45</t>
  </si>
  <si>
    <t>21/02/2026 17:34:06</t>
  </si>
  <si>
    <t>21/02/2026 17:33:28</t>
  </si>
  <si>
    <t>21/02/2026 17:20:08</t>
  </si>
  <si>
    <t>21/02/2026 17:18:30</t>
  </si>
  <si>
    <t>21/02/2026 17:11:52</t>
  </si>
  <si>
    <t>21/02/2026 16:36:09</t>
  </si>
  <si>
    <t>21/02/2026 16:27:16</t>
  </si>
  <si>
    <t>21/02/2026 16:10:16</t>
  </si>
  <si>
    <t>21/02/2026 16:05:11</t>
  </si>
  <si>
    <t>21/02/2026 15:59:23</t>
  </si>
  <si>
    <t>21/02/2026 15:59:09</t>
  </si>
  <si>
    <t>21/02/2026 15:56:48</t>
  </si>
  <si>
    <t>21/02/2026 15:43:02</t>
  </si>
  <si>
    <t>21/02/2026 15:22:04</t>
  </si>
  <si>
    <t>21/02/2026 15:17:39</t>
  </si>
  <si>
    <t>21/02/2026 15:07:28</t>
  </si>
  <si>
    <t>21/02/2026 15:05:30</t>
  </si>
  <si>
    <t>21/02/2026 14:42:32</t>
  </si>
  <si>
    <t>21/02/2026 14:38:09</t>
  </si>
  <si>
    <t>21/02/2026 14:33:38</t>
  </si>
  <si>
    <t>21/02/2026 14:03:13</t>
  </si>
  <si>
    <t>21/02/2026 13:55:37</t>
  </si>
  <si>
    <t>21/02/2026 13:51:35</t>
  </si>
  <si>
    <t>21/02/2026 13:26:21</t>
  </si>
  <si>
    <t>21/02/2026 13:16:29</t>
  </si>
  <si>
    <t>21/02/2026 12:49:21</t>
  </si>
  <si>
    <t>21/02/2026 12:47:42</t>
  </si>
  <si>
    <t>21/02/2026 12:38:05</t>
  </si>
  <si>
    <t>21/02/2026 12:28:08</t>
  </si>
  <si>
    <t>21/02/2026 12:06:50</t>
  </si>
  <si>
    <t>21/02/2026 12:05:42</t>
  </si>
  <si>
    <t>21/02/2026 11:13:01</t>
  </si>
  <si>
    <t>21/02/2026 11:11:01</t>
  </si>
  <si>
    <t>21/02/2026 10:54:06</t>
  </si>
  <si>
    <t>21/02/2026 10:53:24</t>
  </si>
  <si>
    <t>21/02/2026 10:47:42</t>
  </si>
  <si>
    <t>21/02/2026 10:40:00</t>
  </si>
  <si>
    <t>21/02/2026 09:16:42</t>
  </si>
  <si>
    <t>21/02/2026 09:16:03</t>
  </si>
  <si>
    <t>21/02/2026 09:09:27</t>
  </si>
  <si>
    <t>22/02/2026 18:36:31</t>
  </si>
  <si>
    <t>22/02/2026 18:22:02</t>
  </si>
  <si>
    <t>22/02/2026 18:20:32</t>
  </si>
  <si>
    <t>22/02/2026 18:08:27</t>
  </si>
  <si>
    <t>22/02/2026 18:07:55</t>
  </si>
  <si>
    <t>22/02/2026 18:03:22</t>
  </si>
  <si>
    <t>22/02/2026 18:02:02</t>
  </si>
  <si>
    <t>22/02/2026 17:29:11</t>
  </si>
  <si>
    <t>22/02/2026 17:15:59</t>
  </si>
  <si>
    <t>22/02/2026 17:14:30</t>
  </si>
  <si>
    <t>22/02/2026 16:50:36</t>
  </si>
  <si>
    <t>22/02/2026 16:14:47</t>
  </si>
  <si>
    <t>22/02/2026 16:11:54</t>
  </si>
  <si>
    <t>22/02/2026 16:11:14</t>
  </si>
  <si>
    <t>22/02/2026 15:50:13</t>
  </si>
  <si>
    <t>22/02/2026 15:49:23</t>
  </si>
  <si>
    <t>22/02/2026 15:37:34</t>
  </si>
  <si>
    <t>22/02/2026 15:36:26</t>
  </si>
  <si>
    <t>22/02/2026 15:34:09</t>
  </si>
  <si>
    <t>22/02/2026 15:27:42</t>
  </si>
  <si>
    <t>22/02/2026 15:24:39</t>
  </si>
  <si>
    <t>22/02/2026 15:22:50</t>
  </si>
  <si>
    <t>22/02/2026 15:18:20</t>
  </si>
  <si>
    <t>22/02/2026 14:53:12</t>
  </si>
  <si>
    <t>22/02/2026 14:51:41</t>
  </si>
  <si>
    <t>22/02/2026 14:38:03</t>
  </si>
  <si>
    <t>22/02/2026 14:37:26</t>
  </si>
  <si>
    <t>22/02/2026 14:08:19</t>
  </si>
  <si>
    <t>22/02/2026 11:58:31</t>
  </si>
  <si>
    <t>22/02/2026 11:36:41</t>
  </si>
  <si>
    <t>22/02/2026 11:32:15</t>
  </si>
  <si>
    <t>22/02/2026 11:29:26</t>
  </si>
  <si>
    <t>22/02/2026 11:27:14</t>
  </si>
  <si>
    <t>22/02/2026 11:10:42</t>
  </si>
  <si>
    <t>22/02/2026 10:55:41</t>
  </si>
  <si>
    <t>22/02/2026 10:36:20</t>
  </si>
  <si>
    <t>22/02/2026 09:58:55</t>
  </si>
  <si>
    <t>23/02/2026 18:02:41</t>
  </si>
  <si>
    <t>23/02/2026 18:00:00</t>
  </si>
  <si>
    <t>23/02/2026 17:38:00</t>
  </si>
  <si>
    <t>23/02/2026 17:26:41</t>
  </si>
  <si>
    <t>23/02/2026 17:23:13</t>
  </si>
  <si>
    <t>23/02/2026 16:50:14</t>
  </si>
  <si>
    <t>23/02/2026 16:49:01</t>
  </si>
  <si>
    <t>23/02/2026 16:42:03</t>
  </si>
  <si>
    <t>23/02/2026 16:31:55</t>
  </si>
  <si>
    <t>23/02/2026 16:21:32</t>
  </si>
  <si>
    <t>23/02/2026 16:12:59</t>
  </si>
  <si>
    <t>23/02/2026 16:06:26</t>
  </si>
  <si>
    <t>23/02/2026 16:01:40</t>
  </si>
  <si>
    <t>23/02/2026 15:58:01</t>
  </si>
  <si>
    <t>23/02/2026 15:10:09</t>
  </si>
  <si>
    <t>23/02/2026 15:03:59</t>
  </si>
  <si>
    <t>23/02/2026 14:58:24</t>
  </si>
  <si>
    <t>23/02/2026 14:27:23</t>
  </si>
  <si>
    <t>23/02/2026 14:10:12</t>
  </si>
  <si>
    <t>23/02/2026 13:33:24</t>
  </si>
  <si>
    <t>23/02/2026 13:26:22</t>
  </si>
  <si>
    <t>23/02/2026 13:14:02</t>
  </si>
  <si>
    <t>23/02/2026 12:49:53</t>
  </si>
  <si>
    <t>23/02/2026 11:13:20</t>
  </si>
  <si>
    <t>23/02/2026 10:39:36</t>
  </si>
  <si>
    <t>23/02/2026 10:24:54</t>
  </si>
  <si>
    <t>23/02/2026 10:15:45</t>
  </si>
  <si>
    <t>24/02/2026 17:24:49</t>
  </si>
  <si>
    <t>24/02/2026 16:28:17</t>
  </si>
  <si>
    <t>24/02/2026 16:12:40</t>
  </si>
  <si>
    <t>24/02/2026 15:18:43</t>
  </si>
  <si>
    <t>24/02/2026 15:05:34</t>
  </si>
  <si>
    <t>24/02/2026 14:55:46</t>
  </si>
  <si>
    <t>24/02/2026 14:52:14</t>
  </si>
  <si>
    <t>24/02/2026 14:50:56</t>
  </si>
  <si>
    <t>24/02/2026 14:10:21</t>
  </si>
  <si>
    <t>24/02/2026 12:48:16</t>
  </si>
  <si>
    <t>24/02/2026 11:32:10</t>
  </si>
  <si>
    <t>24/02/2026 11:02:33</t>
  </si>
  <si>
    <t>24/02/2026 10:36:04</t>
  </si>
  <si>
    <t>24/02/2026 10:04:26</t>
  </si>
  <si>
    <t>24/02/2026 09:31:28</t>
  </si>
  <si>
    <t>24/02/2026 09:30:00</t>
  </si>
  <si>
    <t>24/02/2026 09:27:54</t>
  </si>
  <si>
    <t>24/02/2026 09:16:33</t>
  </si>
  <si>
    <t>25/02/2026 18:28:41</t>
  </si>
  <si>
    <t>25/02/2026 18:13:03</t>
  </si>
  <si>
    <t>25/02/2026 18:07:56</t>
  </si>
  <si>
    <t>25/02/2026 18:00:55</t>
  </si>
  <si>
    <t>25/02/2026 17:58:45</t>
  </si>
  <si>
    <t>25/02/2026 16:46:06</t>
  </si>
  <si>
    <t>25/02/2026 16:39:17</t>
  </si>
  <si>
    <t>25/02/2026 16:35:41</t>
  </si>
  <si>
    <t>25/02/2026 16:33:55</t>
  </si>
  <si>
    <t>25/02/2026 16:29:20</t>
  </si>
  <si>
    <t>25/02/2026 16:22:59</t>
  </si>
  <si>
    <t>25/02/2026 16:15:45</t>
  </si>
  <si>
    <t>25/02/2026 15:50:13</t>
  </si>
  <si>
    <t>25/02/2026 15:42:45</t>
  </si>
  <si>
    <t>25/02/2026 15:41:32</t>
  </si>
  <si>
    <t>25/02/2026 15:24:44</t>
  </si>
  <si>
    <t>25/02/2026 14:19:54</t>
  </si>
  <si>
    <t>25/02/2026 14:17:54</t>
  </si>
  <si>
    <t>25/02/2026 13:50:26</t>
  </si>
  <si>
    <t>25/02/2026 11:55:16</t>
  </si>
  <si>
    <t>25/02/2026 11:26:16</t>
  </si>
  <si>
    <t>25/02/2026 11:16:27</t>
  </si>
  <si>
    <t>25/02/2026 11:14:26</t>
  </si>
  <si>
    <t>25/02/2026 10:40:28</t>
  </si>
  <si>
    <t>25/02/2026 10:26:37</t>
  </si>
  <si>
    <t>25/02/2026 10:05:20</t>
  </si>
  <si>
    <t>26/02/2026 18:28:44</t>
  </si>
  <si>
    <t>26/02/2026 17:40:45</t>
  </si>
  <si>
    <t>26/02/2026 17:20:08</t>
  </si>
  <si>
    <t>26/02/2026 17:02:58</t>
  </si>
  <si>
    <t>26/02/2026 16:55:10</t>
  </si>
  <si>
    <t>26/02/2026 16:50:54</t>
  </si>
  <si>
    <t>26/02/2026 16:38:43</t>
  </si>
  <si>
    <t>26/02/2026 16:30:54</t>
  </si>
  <si>
    <t>26/02/2026 16:19:59</t>
  </si>
  <si>
    <t>26/02/2026 16:18:37</t>
  </si>
  <si>
    <t>26/02/2026 15:55:57</t>
  </si>
  <si>
    <t>26/02/2026 15:51:06</t>
  </si>
  <si>
    <t>26/02/2026 15:37:22</t>
  </si>
  <si>
    <t>26/02/2026 15:36:54</t>
  </si>
  <si>
    <t>26/02/2026 15:36:47</t>
  </si>
  <si>
    <t>26/02/2026 15:16:14</t>
  </si>
  <si>
    <t>26/02/2026 14:57:23</t>
  </si>
  <si>
    <t>26/02/2026 14:51:37</t>
  </si>
  <si>
    <t>26/02/2026 13:25:22</t>
  </si>
  <si>
    <t>26/02/2026 11:49:39</t>
  </si>
  <si>
    <t>26/02/2026 11:48:26</t>
  </si>
  <si>
    <t>26/02/2026 11:38:12</t>
  </si>
  <si>
    <t>26/02/2026 11:22:55</t>
  </si>
  <si>
    <t>26/02/2026 11:15:27</t>
  </si>
  <si>
    <t>26/02/2026 10:42:00</t>
  </si>
  <si>
    <t>26/02/2026 09:37:53</t>
  </si>
  <si>
    <t>26/02/2026 09:19:36</t>
  </si>
  <si>
    <t>26/02/2026 09:14:00</t>
  </si>
  <si>
    <t>27/02/2026 19:04:39</t>
  </si>
  <si>
    <t>27/02/2026 19:02:27</t>
  </si>
  <si>
    <t>27/02/2026 19:01:05</t>
  </si>
  <si>
    <t>27/02/2026 18:54:24</t>
  </si>
  <si>
    <t>27/02/2026 18:26:42</t>
  </si>
  <si>
    <t>27/02/2026 17:57:02</t>
  </si>
  <si>
    <t>27/02/2026 17:49:59</t>
  </si>
  <si>
    <t>27/02/2026 17:46:36</t>
  </si>
  <si>
    <t>27/02/2026 17:36:08</t>
  </si>
  <si>
    <t>27/02/2026 17:29:04</t>
  </si>
  <si>
    <t>27/02/2026 17:08:17</t>
  </si>
  <si>
    <t>27/02/2026 17:04:47</t>
  </si>
  <si>
    <t>27/02/2026 16:58:25</t>
  </si>
  <si>
    <t>27/02/2026 16:53:48</t>
  </si>
  <si>
    <t>27/02/2026 16:44:49</t>
  </si>
  <si>
    <t>27/02/2026 16:40:19</t>
  </si>
  <si>
    <t>27/02/2026 16:28:07</t>
  </si>
  <si>
    <t>27/02/2026 16:12:03</t>
  </si>
  <si>
    <t>27/02/2026 16:03:22</t>
  </si>
  <si>
    <t>27/02/2026 16:00:49</t>
  </si>
  <si>
    <t>27/02/2026 15:53:44</t>
  </si>
  <si>
    <t>27/02/2026 15:52:07</t>
  </si>
  <si>
    <t>27/02/2026 15:36:26</t>
  </si>
  <si>
    <t>27/02/2026 15:26:29</t>
  </si>
  <si>
    <t>27/02/2026 15:25:21</t>
  </si>
  <si>
    <t>27/02/2026 15:18:06</t>
  </si>
  <si>
    <t>27/02/2026 15:06:37</t>
  </si>
  <si>
    <t>27/02/2026 14:35:57</t>
  </si>
  <si>
    <t>27/02/2026 14:32:05</t>
  </si>
  <si>
    <t>27/02/2026 14:13:46</t>
  </si>
  <si>
    <t>27/02/2026 12:51:56</t>
  </si>
  <si>
    <t>27/02/2026 12:25:56</t>
  </si>
  <si>
    <t>27/02/2026 10:46:09</t>
  </si>
  <si>
    <t>27/02/2026 10:25:05</t>
  </si>
  <si>
    <t>27/02/2026 10:03:56</t>
  </si>
  <si>
    <t>27/02/2026 10:00:07</t>
  </si>
  <si>
    <t>27/02/2026 09:52:20</t>
  </si>
  <si>
    <t>28/02/2026 18:38:53</t>
  </si>
  <si>
    <t>28/02/2026 18:36:38</t>
  </si>
  <si>
    <t>28/02/2026 18:34:11</t>
  </si>
  <si>
    <t>28/02/2026 17:55:02</t>
  </si>
  <si>
    <t>28/02/2026 17:52:17</t>
  </si>
  <si>
    <t>28/02/2026 16:25:44</t>
  </si>
  <si>
    <t>28/02/2026 16:23:28</t>
  </si>
  <si>
    <t>28/02/2026 16:22:47</t>
  </si>
  <si>
    <t>28/02/2026 16:16:39</t>
  </si>
  <si>
    <t>28/02/2026 16:14:00</t>
  </si>
  <si>
    <t>28/02/2026 16:09:05</t>
  </si>
  <si>
    <t>28/02/2026 15:45:32</t>
  </si>
  <si>
    <t>28/02/2026 15:39:33</t>
  </si>
  <si>
    <t>28/02/2026 15:33:21</t>
  </si>
  <si>
    <t>28/02/2026 15:24:46</t>
  </si>
  <si>
    <t>28/02/2026 14:52:52</t>
  </si>
  <si>
    <t>28/02/2026 14:45:56</t>
  </si>
  <si>
    <t>28/02/2026 14:39:07</t>
  </si>
  <si>
    <t>28/02/2026 14:03:29</t>
  </si>
  <si>
    <t>28/02/2026 13:47:56</t>
  </si>
  <si>
    <t>28/02/2026 12:21:20</t>
  </si>
  <si>
    <t>28/02/2026 11:45:14</t>
  </si>
  <si>
    <t>28/02/2026 09:51:46</t>
  </si>
  <si>
    <t>28/02/2026 09:37:28</t>
  </si>
  <si>
    <t>28/02/2026 09:32:28</t>
  </si>
  <si>
    <t>28/02/2026 09:30:06</t>
  </si>
  <si>
    <t>01/03/2026 18:25:31</t>
  </si>
  <si>
    <t>01/03/2026 18:07:13</t>
  </si>
  <si>
    <t>01/03/2026 18:05:30</t>
  </si>
  <si>
    <t>01/03/2026 17:59:28</t>
  </si>
  <si>
    <t>01/03/2026 17:58:07</t>
  </si>
  <si>
    <t>01/03/2026 17:30:15</t>
  </si>
  <si>
    <t>01/03/2026 17:25:48</t>
  </si>
  <si>
    <t>01/03/2026 17:17:39</t>
  </si>
  <si>
    <t>01/03/2026 17:12:38</t>
  </si>
  <si>
    <t>01/03/2026 17:00:21</t>
  </si>
  <si>
    <t>01/03/2026 16:57:21</t>
  </si>
  <si>
    <t>01/03/2026 16:43:38</t>
  </si>
  <si>
    <t>01/03/2026 16:43:17</t>
  </si>
  <si>
    <t>01/03/2026 16:39:47</t>
  </si>
  <si>
    <t>01/03/2026 16:32:56</t>
  </si>
  <si>
    <t>01/03/2026 16:31:24</t>
  </si>
  <si>
    <t>01/03/2026 16:30:03</t>
  </si>
  <si>
    <t>01/03/2026 15:59:27</t>
  </si>
  <si>
    <t>01/03/2026 15:53:27</t>
  </si>
  <si>
    <t>01/03/2026 15:45:50</t>
  </si>
  <si>
    <t>01/03/2026 15:42:02</t>
  </si>
  <si>
    <t>01/03/2026 15:34:24</t>
  </si>
  <si>
    <t>01/03/2026 15:31:10</t>
  </si>
  <si>
    <t>01/03/2026 15:15:37</t>
  </si>
  <si>
    <t>01/03/2026 14:54:40</t>
  </si>
  <si>
    <t>01/03/2026 14:26:24</t>
  </si>
  <si>
    <t>01/03/2026 13:33:55</t>
  </si>
  <si>
    <t>01/03/2026 13:16:03</t>
  </si>
  <si>
    <t>01/03/2026 13:14:16</t>
  </si>
  <si>
    <t>01/03/2026 13:12:39</t>
  </si>
  <si>
    <t>01/03/2026 12:21:03</t>
  </si>
  <si>
    <t>01/03/2026 11:57:33</t>
  </si>
  <si>
    <t>01/03/2026 11:46:00</t>
  </si>
  <si>
    <t>01/03/2026 11:38:12</t>
  </si>
  <si>
    <t>01/03/2026 11:36:09</t>
  </si>
  <si>
    <t>01/03/2026 11:21:03</t>
  </si>
  <si>
    <t>01/03/2026 11:20:14</t>
  </si>
  <si>
    <t>01/03/2026 11:12:53</t>
  </si>
  <si>
    <t>01/03/2026 10:51:34</t>
  </si>
  <si>
    <t>01/03/2026 10:42:33</t>
  </si>
  <si>
    <t>01/03/2026 10:40:15</t>
  </si>
  <si>
    <t>01/03/2026 10:34:18</t>
  </si>
  <si>
    <t>01/03/2026 10:22:31</t>
  </si>
  <si>
    <t>01/03/2026 10:22:23</t>
  </si>
  <si>
    <t>01/03/2026 09:49:37</t>
  </si>
  <si>
    <t>01/03/2026 09:37:22</t>
  </si>
  <si>
    <t>02/03/2026 18:15:23</t>
  </si>
  <si>
    <t>02/03/2026 17:40:12</t>
  </si>
  <si>
    <t>02/03/2026 17:22:10</t>
  </si>
  <si>
    <t>02/03/2026 17:22:07</t>
  </si>
  <si>
    <t>02/03/2026 17:13:24</t>
  </si>
  <si>
    <t>02/03/2026 17:12:31</t>
  </si>
  <si>
    <t>02/03/2026 17:03:54</t>
  </si>
  <si>
    <t>02/03/2026 16:54:46</t>
  </si>
  <si>
    <t>02/03/2026 16:45:41</t>
  </si>
  <si>
    <t>02/03/2026 16:29:02</t>
  </si>
  <si>
    <t>02/03/2026 16:27:20</t>
  </si>
  <si>
    <t>02/03/2026 16:25:36</t>
  </si>
  <si>
    <t>02/03/2026 16:06:52</t>
  </si>
  <si>
    <t>02/03/2026 16:00:46</t>
  </si>
  <si>
    <t>02/03/2026 15:59:41</t>
  </si>
  <si>
    <t>02/03/2026 15:56:35</t>
  </si>
  <si>
    <t>02/03/2026 15:49:05</t>
  </si>
  <si>
    <t>02/03/2026 15:39:37</t>
  </si>
  <si>
    <t>02/03/2026 15:37:36</t>
  </si>
  <si>
    <t>02/03/2026 15:33:14</t>
  </si>
  <si>
    <t>02/03/2026 15:32:21</t>
  </si>
  <si>
    <t>02/03/2026 15:27:31</t>
  </si>
  <si>
    <t>02/03/2026 14:31:46</t>
  </si>
  <si>
    <t>02/03/2026 14:31:14</t>
  </si>
  <si>
    <t>02/03/2026 14:27:16</t>
  </si>
  <si>
    <t>02/03/2026 14:10:44</t>
  </si>
  <si>
    <t>02/03/2026 14:01:41</t>
  </si>
  <si>
    <t>02/03/2026 12:54:27</t>
  </si>
  <si>
    <t>02/03/2026 12:20:03</t>
  </si>
  <si>
    <t>02/03/2026 12:13:30</t>
  </si>
  <si>
    <t>02/03/2026 12:05:16</t>
  </si>
  <si>
    <t>02/03/2026 10:17:55</t>
  </si>
  <si>
    <t>02/03/2026 09:51:38</t>
  </si>
  <si>
    <t>02/03/2026 09:15:03</t>
  </si>
  <si>
    <t>02/03/2026 09:11:30</t>
  </si>
  <si>
    <t>02/03/2026 09:10:55</t>
  </si>
  <si>
    <t>02/03/2026 09:02:28</t>
  </si>
  <si>
    <t>23716</t>
  </si>
  <si>
    <t>CARTÃO PONTO / GRAMPEADOR / MATERIAL DE ESCRITÓRIO</t>
  </si>
  <si>
    <t>VEM QUE TEM</t>
  </si>
  <si>
    <t>31886</t>
  </si>
  <si>
    <t>PALITO / COLHER / COB SORV CARAMELO ETC</t>
  </si>
  <si>
    <t>26.486</t>
  </si>
  <si>
    <t>TAMPA BOLHA</t>
  </si>
  <si>
    <t>84276</t>
  </si>
  <si>
    <t>604695</t>
  </si>
  <si>
    <t>2026</t>
  </si>
  <si>
    <t>KIT OREO</t>
  </si>
  <si>
    <t>32248</t>
  </si>
  <si>
    <t>pgto</t>
  </si>
  <si>
    <t>EXAME ADMISSIONAL (FERNANDO)</t>
  </si>
  <si>
    <t>PILHAS, AGUAS, FITA DUPLA FACE, UTILIDADES</t>
  </si>
  <si>
    <t xml:space="preserve">GALÃO DE ÁGUA </t>
  </si>
  <si>
    <t>LOJA VEM QUE TEM</t>
  </si>
  <si>
    <t>BASE REFRESCO/CALDA DE CHOCOLATE/BASE CAPPUTINO/BASE CHOCOLATE</t>
  </si>
  <si>
    <t>32436</t>
  </si>
  <si>
    <t>32440</t>
  </si>
  <si>
    <t>Dia Semana</t>
  </si>
  <si>
    <t>N°Semana</t>
  </si>
  <si>
    <t>VENDAS</t>
  </si>
  <si>
    <t>PEDIDOS</t>
  </si>
  <si>
    <t>Qt.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</si>
</sst>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#,##0.00"/>
    <numFmt numFmtId="171" formatCode="&quot;R$&quot;\ #,##0.00"/>
    <numFmt numFmtId="172" formatCode="dd&quot;/&quot;mm&quot;/&quot;yyyy"/>
    <numFmt numFmtId="173" formatCode="#,##0.00;\(#,##0.00\)"/>
    <numFmt numFmtId="174" formatCode="[$R$-416]\ #,##0.00"/>
    <numFmt numFmtId="175" formatCode="dd/mm/yy;@"/>
    <numFmt numFmtId="176" formatCode="yyyy\-mm\-dd\ hh:mm:ss"/>
    <numFmt numFmtId="177" formatCode="00"/>
  </numFmts>
  <fonts count="159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9"/>
      <color rgb="FF1F1F1F"/>
      <name val="Arial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2"/>
      <color rgb="FFFF3300"/>
      <name val="Calibri"/>
      <family val="2"/>
    </font>
    <font>
      <sz val="12"/>
      <color rgb="FFFF3300"/>
      <name val="Calibri"/>
      <family val="2"/>
      <scheme val="minor"/>
    </font>
    <font>
      <b/>
      <u/>
      <sz val="16"/>
      <color rgb="FFFF3300"/>
      <name val="Calibri"/>
      <family val="2"/>
      <scheme val="minor"/>
    </font>
    <font>
      <b/>
      <u/>
      <sz val="16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6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i/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6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16"/>
      <color theme="1"/>
      <name val="Arial"/>
      <family val="2"/>
    </font>
    <font>
      <b/>
      <sz val="22"/>
      <color theme="1"/>
      <name val="Calibri"/>
      <family val="2"/>
    </font>
    <font>
      <b/>
      <sz val="22"/>
      <color theme="3"/>
      <name val="Calibri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b/>
      <sz val="11"/>
      <color theme="0"/>
      <name val="Calibri"/>
      <family val="2"/>
    </font>
    <font>
      <b/>
      <sz val="10"/>
      <name val="Arial"/>
      <family val="2"/>
    </font>
    <font>
      <b/>
      <sz val="20"/>
      <name val="Arial"/>
      <family val="2"/>
    </font>
    <font>
      <b/>
      <sz val="8"/>
      <name val="Arial"/>
      <family val="2"/>
    </font>
    <font>
      <b/>
      <sz val="12"/>
      <name val="Arial"/>
      <family val="2"/>
    </font>
  </fonts>
  <fills count="7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AD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rgb="FF66FF33"/>
        <bgColor indexed="64"/>
      </patternFill>
    </fill>
    <fill>
      <gradientFill>
        <stop position="0">
          <color rgb="FF00FFFF"/>
        </stop>
        <stop position="1">
          <color rgb="FF00B0F0"/>
        </stop>
      </gradient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00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00FFFF"/>
        <bgColor rgb="FFFFFFFF"/>
      </patternFill>
    </fill>
    <fill>
      <patternFill patternType="solid">
        <fgColor rgb="FF00FF00"/>
        <bgColor indexed="64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FCE5CD"/>
      </patternFill>
    </fill>
    <fill>
      <patternFill patternType="solid">
        <fgColor rgb="FFFFFF99"/>
        <bgColor rgb="FFF3F3F3"/>
      </patternFill>
    </fill>
    <fill>
      <patternFill patternType="solid">
        <fgColor rgb="FFFF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25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43434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434343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/>
      <right style="thin">
        <color rgb="FF000000"/>
      </right>
      <top style="thin">
        <color rgb="FF434343"/>
      </top>
      <bottom/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434343"/>
      </top>
      <bottom/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89">
    <xf numFmtId="0" fontId="0" fillId="0" borderId="0" xfId="0"/>
    <xf numFmtId="0" fontId="1" fillId="2" borderId="0" xfId="0" quotePrefix="1" applyFont="1" applyFill="1" applyAlignment="1">
      <alignment vertical="center"/>
    </xf>
    <xf numFmtId="164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9" fontId="4" fillId="4" borderId="9" xfId="0" applyNumberFormat="1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165" fontId="8" fillId="3" borderId="13" xfId="0" applyNumberFormat="1" applyFont="1" applyFill="1" applyBorder="1" applyAlignment="1">
      <alignment horizontal="center" vertical="center"/>
    </xf>
    <xf numFmtId="165" fontId="8" fillId="3" borderId="14" xfId="0" applyNumberFormat="1" applyFont="1" applyFill="1" applyBorder="1" applyAlignment="1">
      <alignment horizontal="center" vertical="center"/>
    </xf>
    <xf numFmtId="166" fontId="8" fillId="3" borderId="13" xfId="0" applyNumberFormat="1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164" fontId="8" fillId="3" borderId="5" xfId="0" applyNumberFormat="1" applyFont="1" applyFill="1" applyBorder="1" applyAlignment="1">
      <alignment horizontal="center" vertical="center"/>
    </xf>
    <xf numFmtId="165" fontId="8" fillId="3" borderId="1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7" xfId="0" applyFont="1" applyFill="1" applyBorder="1" applyAlignment="1">
      <alignment horizontal="left" vertical="center"/>
    </xf>
    <xf numFmtId="167" fontId="10" fillId="7" borderId="18" xfId="0" applyNumberFormat="1" applyFont="1" applyFill="1" applyBorder="1" applyAlignment="1">
      <alignment horizontal="center" vertical="center"/>
    </xf>
    <xf numFmtId="10" fontId="10" fillId="7" borderId="19" xfId="0" applyNumberFormat="1" applyFont="1" applyFill="1" applyBorder="1" applyAlignment="1">
      <alignment horizontal="center" vertical="center"/>
    </xf>
    <xf numFmtId="164" fontId="11" fillId="7" borderId="0" xfId="0" applyNumberFormat="1" applyFont="1" applyFill="1" applyAlignment="1">
      <alignment horizontal="center" vertical="center"/>
    </xf>
    <xf numFmtId="0" fontId="12" fillId="3" borderId="20" xfId="0" applyFont="1" applyFill="1" applyBorder="1" applyAlignment="1">
      <alignment horizontal="left" vertical="center"/>
    </xf>
    <xf numFmtId="0" fontId="14" fillId="3" borderId="21" xfId="0" applyFont="1" applyFill="1" applyBorder="1" applyAlignment="1">
      <alignment horizontal="left" vertical="center"/>
    </xf>
    <xf numFmtId="0" fontId="12" fillId="3" borderId="21" xfId="0" applyFont="1" applyFill="1" applyBorder="1" applyAlignment="1">
      <alignment horizontal="left" vertical="center"/>
    </xf>
    <xf numFmtId="0" fontId="16" fillId="3" borderId="21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4" fillId="7" borderId="17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/>
    </xf>
    <xf numFmtId="164" fontId="4" fillId="4" borderId="15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18" fillId="2" borderId="0" xfId="0" applyNumberFormat="1" applyFont="1" applyFill="1" applyAlignment="1">
      <alignment horizontal="center" vertical="center"/>
    </xf>
    <xf numFmtId="10" fontId="18" fillId="2" borderId="0" xfId="0" applyNumberFormat="1" applyFont="1" applyFill="1" applyAlignment="1">
      <alignment horizontal="center" vertical="center"/>
    </xf>
    <xf numFmtId="10" fontId="1" fillId="2" borderId="0" xfId="0" applyNumberFormat="1" applyFont="1" applyFill="1" applyAlignment="1">
      <alignment vertical="center"/>
    </xf>
    <xf numFmtId="0" fontId="19" fillId="8" borderId="24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10" fontId="19" fillId="10" borderId="8" xfId="0" applyNumberFormat="1" applyFont="1" applyFill="1" applyBorder="1" applyAlignment="1">
      <alignment horizontal="center" vertical="center"/>
    </xf>
    <xf numFmtId="2" fontId="19" fillId="10" borderId="26" xfId="0" applyNumberFormat="1" applyFont="1" applyFill="1" applyBorder="1" applyAlignment="1">
      <alignment horizontal="center" vertical="center"/>
    </xf>
    <xf numFmtId="0" fontId="19" fillId="10" borderId="27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9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4" fillId="7" borderId="12" xfId="0" applyFont="1" applyFill="1" applyBorder="1" applyAlignment="1">
      <alignment horizontal="left"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12" borderId="43" xfId="0" applyFont="1" applyFill="1" applyBorder="1" applyAlignment="1">
      <alignment horizontal="center"/>
    </xf>
    <xf numFmtId="166" fontId="4" fillId="12" borderId="43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49" fontId="18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172" fontId="17" fillId="14" borderId="0" xfId="0" applyNumberFormat="1" applyFont="1" applyFill="1"/>
    <xf numFmtId="173" fontId="17" fillId="14" borderId="0" xfId="0" applyNumberFormat="1" applyFont="1" applyFill="1"/>
    <xf numFmtId="166" fontId="17" fillId="14" borderId="0" xfId="0" applyNumberFormat="1" applyFont="1" applyFill="1"/>
    <xf numFmtId="173" fontId="17" fillId="2" borderId="0" xfId="0" applyNumberFormat="1" applyFont="1" applyFill="1"/>
    <xf numFmtId="10" fontId="30" fillId="7" borderId="44" xfId="0" applyNumberFormat="1" applyFont="1" applyFill="1" applyBorder="1" applyAlignment="1">
      <alignment horizontal="center"/>
    </xf>
    <xf numFmtId="3" fontId="31" fillId="12" borderId="45" xfId="0" applyNumberFormat="1" applyFont="1" applyFill="1" applyBorder="1" applyAlignment="1">
      <alignment horizontal="center"/>
    </xf>
    <xf numFmtId="164" fontId="31" fillId="12" borderId="45" xfId="0" applyNumberFormat="1" applyFont="1" applyFill="1" applyBorder="1" applyAlignment="1">
      <alignment horizontal="center"/>
    </xf>
    <xf numFmtId="172" fontId="31" fillId="15" borderId="0" xfId="0" applyNumberFormat="1" applyFont="1" applyFill="1" applyAlignment="1">
      <alignment horizontal="center"/>
    </xf>
    <xf numFmtId="173" fontId="31" fillId="15" borderId="0" xfId="0" applyNumberFormat="1" applyFont="1" applyFill="1" applyAlignment="1">
      <alignment horizontal="center"/>
    </xf>
    <xf numFmtId="166" fontId="31" fillId="15" borderId="0" xfId="0" applyNumberFormat="1" applyFont="1" applyFill="1" applyAlignment="1">
      <alignment horizontal="center"/>
    </xf>
    <xf numFmtId="170" fontId="31" fillId="15" borderId="0" xfId="0" applyNumberFormat="1" applyFont="1" applyFill="1" applyAlignment="1">
      <alignment horizontal="center"/>
    </xf>
    <xf numFmtId="3" fontId="31" fillId="15" borderId="0" xfId="0" applyNumberFormat="1" applyFont="1" applyFill="1" applyAlignment="1">
      <alignment horizontal="center"/>
    </xf>
    <xf numFmtId="14" fontId="30" fillId="0" borderId="0" xfId="0" applyNumberFormat="1" applyFont="1" applyAlignment="1">
      <alignment horizontal="center"/>
    </xf>
    <xf numFmtId="173" fontId="30" fillId="0" borderId="0" xfId="0" applyNumberFormat="1" applyFont="1"/>
    <xf numFmtId="0" fontId="17" fillId="0" borderId="0" xfId="0" applyFont="1" applyAlignment="1">
      <alignment horizontal="center"/>
    </xf>
    <xf numFmtId="3" fontId="32" fillId="0" borderId="0" xfId="0" applyNumberFormat="1" applyFont="1" applyAlignment="1">
      <alignment horizontal="center"/>
    </xf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4" fillId="17" borderId="49" xfId="0" applyFont="1" applyFill="1" applyBorder="1" applyAlignment="1">
      <alignment horizontal="center" vertical="center"/>
    </xf>
    <xf numFmtId="0" fontId="37" fillId="10" borderId="48" xfId="0" applyFont="1" applyFill="1" applyBorder="1" applyAlignment="1">
      <alignment horizontal="center"/>
    </xf>
    <xf numFmtId="0" fontId="37" fillId="10" borderId="50" xfId="0" applyFont="1" applyFill="1" applyBorder="1" applyAlignment="1">
      <alignment horizontal="center"/>
    </xf>
    <xf numFmtId="165" fontId="38" fillId="7" borderId="44" xfId="0" applyNumberFormat="1" applyFont="1" applyFill="1" applyBorder="1" applyAlignment="1">
      <alignment horizontal="center"/>
    </xf>
    <xf numFmtId="0" fontId="39" fillId="19" borderId="41" xfId="0" applyFont="1" applyFill="1" applyBorder="1" applyAlignment="1">
      <alignment horizontal="center" vertical="center"/>
    </xf>
    <xf numFmtId="14" fontId="40" fillId="0" borderId="44" xfId="0" applyNumberFormat="1" applyFont="1" applyBorder="1" applyAlignment="1">
      <alignment horizontal="center"/>
    </xf>
    <xf numFmtId="0" fontId="41" fillId="20" borderId="41" xfId="0" applyFont="1" applyFill="1" applyBorder="1" applyAlignment="1">
      <alignment horizontal="center" vertical="center"/>
    </xf>
    <xf numFmtId="165" fontId="29" fillId="10" borderId="54" xfId="0" applyNumberFormat="1" applyFont="1" applyFill="1" applyBorder="1" applyAlignment="1">
      <alignment horizontal="center"/>
    </xf>
    <xf numFmtId="0" fontId="17" fillId="21" borderId="41" xfId="0" applyFont="1" applyFill="1" applyBorder="1" applyAlignment="1">
      <alignment horizontal="center" vertical="center"/>
    </xf>
    <xf numFmtId="0" fontId="17" fillId="22" borderId="38" xfId="0" applyFont="1" applyFill="1" applyBorder="1" applyAlignment="1">
      <alignment horizontal="center" vertical="center"/>
    </xf>
    <xf numFmtId="172" fontId="31" fillId="4" borderId="0" xfId="0" applyNumberFormat="1" applyFont="1" applyFill="1" applyAlignment="1">
      <alignment horizontal="center"/>
    </xf>
    <xf numFmtId="173" fontId="31" fillId="4" borderId="0" xfId="0" applyNumberFormat="1" applyFont="1" applyFill="1" applyAlignment="1">
      <alignment horizontal="center"/>
    </xf>
    <xf numFmtId="164" fontId="31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3" fontId="30" fillId="12" borderId="0" xfId="0" applyNumberFormat="1" applyFont="1" applyFill="1" applyAlignment="1">
      <alignment horizontal="center"/>
    </xf>
    <xf numFmtId="164" fontId="42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5" xfId="0" applyFont="1" applyFill="1" applyBorder="1" applyAlignment="1">
      <alignment horizontal="center"/>
    </xf>
    <xf numFmtId="0" fontId="4" fillId="0" borderId="0" xfId="0" applyFont="1"/>
    <xf numFmtId="0" fontId="44" fillId="0" borderId="0" xfId="0" applyFont="1"/>
    <xf numFmtId="0" fontId="10" fillId="2" borderId="0" xfId="0" applyFont="1" applyFill="1" applyAlignment="1">
      <alignment horizontal="left"/>
    </xf>
    <xf numFmtId="173" fontId="44" fillId="0" borderId="0" xfId="0" applyNumberFormat="1" applyFont="1"/>
    <xf numFmtId="0" fontId="45" fillId="0" borderId="0" xfId="0" applyFont="1"/>
    <xf numFmtId="0" fontId="1" fillId="0" borderId="0" xfId="0" applyFont="1"/>
    <xf numFmtId="173" fontId="1" fillId="0" borderId="0" xfId="0" applyNumberFormat="1" applyFont="1"/>
    <xf numFmtId="0" fontId="46" fillId="0" borderId="0" xfId="0" applyFont="1"/>
    <xf numFmtId="0" fontId="47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26" xfId="0" applyFont="1" applyFill="1" applyBorder="1" applyAlignment="1">
      <alignment horizontal="center"/>
    </xf>
    <xf numFmtId="0" fontId="4" fillId="2" borderId="56" xfId="0" applyFont="1" applyFill="1" applyBorder="1" applyAlignment="1">
      <alignment horizontal="center"/>
    </xf>
    <xf numFmtId="0" fontId="48" fillId="10" borderId="57" xfId="0" applyFont="1" applyFill="1" applyBorder="1"/>
    <xf numFmtId="173" fontId="48" fillId="10" borderId="58" xfId="0" applyNumberFormat="1" applyFont="1" applyFill="1" applyBorder="1" applyAlignment="1">
      <alignment horizontal="center"/>
    </xf>
    <xf numFmtId="173" fontId="48" fillId="10" borderId="59" xfId="0" applyNumberFormat="1" applyFont="1" applyFill="1" applyBorder="1" applyAlignment="1">
      <alignment horizontal="center"/>
    </xf>
    <xf numFmtId="173" fontId="48" fillId="10" borderId="60" xfId="0" applyNumberFormat="1" applyFont="1" applyFill="1" applyBorder="1" applyAlignment="1">
      <alignment horizontal="center"/>
    </xf>
    <xf numFmtId="173" fontId="50" fillId="2" borderId="0" xfId="0" applyNumberFormat="1" applyFont="1" applyFill="1" applyAlignment="1">
      <alignment horizontal="center"/>
    </xf>
    <xf numFmtId="0" fontId="48" fillId="10" borderId="64" xfId="0" applyFont="1" applyFill="1" applyBorder="1"/>
    <xf numFmtId="173" fontId="48" fillId="10" borderId="65" xfId="0" applyNumberFormat="1" applyFont="1" applyFill="1" applyBorder="1" applyAlignment="1">
      <alignment horizontal="center"/>
    </xf>
    <xf numFmtId="173" fontId="48" fillId="10" borderId="66" xfId="0" applyNumberFormat="1" applyFont="1" applyFill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171" fontId="4" fillId="4" borderId="71" xfId="0" applyNumberFormat="1" applyFont="1" applyFill="1" applyBorder="1" applyAlignment="1">
      <alignment horizontal="center" vertical="center"/>
    </xf>
    <xf numFmtId="0" fontId="29" fillId="5" borderId="72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73" xfId="0" applyFont="1" applyFill="1" applyBorder="1" applyAlignment="1">
      <alignment horizontal="center" vertical="center"/>
    </xf>
    <xf numFmtId="9" fontId="48" fillId="0" borderId="44" xfId="0" applyNumberFormat="1" applyFont="1" applyBorder="1" applyAlignment="1">
      <alignment horizontal="center" vertical="center"/>
    </xf>
    <xf numFmtId="171" fontId="6" fillId="4" borderId="34" xfId="0" applyNumberFormat="1" applyFont="1" applyFill="1" applyBorder="1" applyAlignment="1">
      <alignment horizontal="center" vertical="center"/>
    </xf>
    <xf numFmtId="171" fontId="51" fillId="4" borderId="35" xfId="0" applyNumberFormat="1" applyFont="1" applyFill="1" applyBorder="1" applyAlignment="1">
      <alignment horizontal="center" vertical="center"/>
    </xf>
    <xf numFmtId="10" fontId="52" fillId="4" borderId="35" xfId="0" applyNumberFormat="1" applyFont="1" applyFill="1" applyBorder="1" applyAlignment="1">
      <alignment horizontal="center" vertical="center"/>
    </xf>
    <xf numFmtId="164" fontId="51" fillId="4" borderId="36" xfId="0" applyNumberFormat="1" applyFont="1" applyFill="1" applyBorder="1" applyAlignment="1">
      <alignment horizontal="center" vertical="center"/>
    </xf>
    <xf numFmtId="164" fontId="29" fillId="5" borderId="76" xfId="0" applyNumberFormat="1" applyFont="1" applyFill="1" applyBorder="1" applyAlignment="1">
      <alignment horizontal="center" vertical="center"/>
    </xf>
    <xf numFmtId="0" fontId="52" fillId="15" borderId="77" xfId="0" applyFont="1" applyFill="1" applyBorder="1" applyAlignment="1">
      <alignment horizontal="center" vertical="center"/>
    </xf>
    <xf numFmtId="0" fontId="53" fillId="15" borderId="0" xfId="0" applyFont="1" applyFill="1" applyAlignment="1">
      <alignment horizontal="center" vertical="center"/>
    </xf>
    <xf numFmtId="10" fontId="6" fillId="4" borderId="41" xfId="0" applyNumberFormat="1" applyFont="1" applyFill="1" applyBorder="1" applyAlignment="1">
      <alignment horizontal="center"/>
    </xf>
    <xf numFmtId="171" fontId="51" fillId="4" borderId="0" xfId="0" applyNumberFormat="1" applyFont="1" applyFill="1" applyAlignment="1">
      <alignment horizontal="center" vertical="center"/>
    </xf>
    <xf numFmtId="10" fontId="52" fillId="4" borderId="0" xfId="0" applyNumberFormat="1" applyFont="1" applyFill="1" applyAlignment="1">
      <alignment horizontal="center" vertical="center"/>
    </xf>
    <xf numFmtId="164" fontId="51" fillId="4" borderId="42" xfId="0" applyNumberFormat="1" applyFont="1" applyFill="1" applyBorder="1" applyAlignment="1">
      <alignment horizontal="center" vertical="center"/>
    </xf>
    <xf numFmtId="0" fontId="51" fillId="8" borderId="78" xfId="0" applyFont="1" applyFill="1" applyBorder="1" applyAlignment="1">
      <alignment horizontal="center" vertical="center"/>
    </xf>
    <xf numFmtId="0" fontId="51" fillId="8" borderId="79" xfId="0" applyFont="1" applyFill="1" applyBorder="1" applyAlignment="1">
      <alignment horizontal="center" vertical="center"/>
    </xf>
    <xf numFmtId="0" fontId="51" fillId="8" borderId="80" xfId="0" applyFont="1" applyFill="1" applyBorder="1" applyAlignment="1">
      <alignment horizontal="center" vertical="center"/>
    </xf>
    <xf numFmtId="0" fontId="54" fillId="14" borderId="77" xfId="0" applyFont="1" applyFill="1" applyBorder="1" applyAlignment="1">
      <alignment horizontal="center" vertical="center"/>
    </xf>
    <xf numFmtId="9" fontId="55" fillId="14" borderId="0" xfId="0" applyNumberFormat="1" applyFont="1" applyFill="1" applyAlignment="1">
      <alignment horizontal="center" vertical="center"/>
    </xf>
    <xf numFmtId="0" fontId="56" fillId="10" borderId="81" xfId="0" applyFont="1" applyFill="1" applyBorder="1" applyAlignment="1">
      <alignment horizontal="center" vertical="center"/>
    </xf>
    <xf numFmtId="0" fontId="56" fillId="10" borderId="55" xfId="0" applyFont="1" applyFill="1" applyBorder="1" applyAlignment="1">
      <alignment horizontal="center" vertical="center"/>
    </xf>
    <xf numFmtId="0" fontId="56" fillId="10" borderId="82" xfId="0" applyFont="1" applyFill="1" applyBorder="1" applyAlignment="1">
      <alignment horizontal="center" vertical="center"/>
    </xf>
    <xf numFmtId="0" fontId="57" fillId="5" borderId="83" xfId="0" applyFont="1" applyFill="1" applyBorder="1" applyAlignment="1">
      <alignment horizontal="center" vertical="center"/>
    </xf>
    <xf numFmtId="171" fontId="57" fillId="5" borderId="84" xfId="0" applyNumberFormat="1" applyFont="1" applyFill="1" applyBorder="1" applyAlignment="1">
      <alignment horizontal="center" vertical="center"/>
    </xf>
    <xf numFmtId="164" fontId="57" fillId="16" borderId="85" xfId="0" applyNumberFormat="1" applyFont="1" applyFill="1" applyBorder="1" applyAlignment="1">
      <alignment horizontal="center" vertical="center"/>
    </xf>
    <xf numFmtId="164" fontId="57" fillId="4" borderId="85" xfId="0" applyNumberFormat="1" applyFont="1" applyFill="1" applyBorder="1" applyAlignment="1">
      <alignment horizontal="center" vertical="center"/>
    </xf>
    <xf numFmtId="164" fontId="57" fillId="8" borderId="85" xfId="0" applyNumberFormat="1" applyFont="1" applyFill="1" applyBorder="1" applyAlignment="1">
      <alignment horizontal="center" vertical="center"/>
    </xf>
    <xf numFmtId="164" fontId="57" fillId="5" borderId="86" xfId="0" applyNumberFormat="1" applyFont="1" applyFill="1" applyBorder="1" applyAlignment="1">
      <alignment horizontal="center" vertical="center"/>
    </xf>
    <xf numFmtId="0" fontId="24" fillId="2" borderId="77" xfId="0" applyFont="1" applyFill="1" applyBorder="1" applyAlignment="1">
      <alignment horizontal="center" vertical="center"/>
    </xf>
    <xf numFmtId="171" fontId="56" fillId="2" borderId="0" xfId="0" applyNumberFormat="1" applyFont="1" applyFill="1" applyAlignment="1">
      <alignment horizontal="center" vertical="center"/>
    </xf>
    <xf numFmtId="0" fontId="59" fillId="0" borderId="41" xfId="0" applyFont="1" applyBorder="1" applyAlignment="1">
      <alignment horizontal="center" vertical="center"/>
    </xf>
    <xf numFmtId="171" fontId="59" fillId="0" borderId="0" xfId="0" applyNumberFormat="1" applyFont="1" applyAlignment="1">
      <alignment horizontal="center" vertical="center"/>
    </xf>
    <xf numFmtId="10" fontId="60" fillId="0" borderId="0" xfId="0" applyNumberFormat="1" applyFont="1" applyAlignment="1">
      <alignment horizontal="center" vertical="center"/>
    </xf>
    <xf numFmtId="164" fontId="61" fillId="0" borderId="42" xfId="0" applyNumberFormat="1" applyFont="1" applyBorder="1" applyAlignment="1">
      <alignment horizontal="center" vertical="center"/>
    </xf>
    <xf numFmtId="0" fontId="57" fillId="25" borderId="87" xfId="0" applyFont="1" applyFill="1" applyBorder="1" applyAlignment="1">
      <alignment horizontal="center" vertical="center"/>
    </xf>
    <xf numFmtId="0" fontId="24" fillId="23" borderId="77" xfId="0" applyFont="1" applyFill="1" applyBorder="1" applyAlignment="1">
      <alignment horizontal="center" vertical="center"/>
    </xf>
    <xf numFmtId="171" fontId="56" fillId="23" borderId="0" xfId="0" applyNumberFormat="1" applyFont="1" applyFill="1" applyAlignment="1">
      <alignment horizontal="center" vertical="center"/>
    </xf>
    <xf numFmtId="0" fontId="54" fillId="14" borderId="37" xfId="0" applyFont="1" applyFill="1" applyBorder="1" applyAlignment="1">
      <alignment horizontal="center" vertical="center"/>
    </xf>
    <xf numFmtId="9" fontId="55" fillId="14" borderId="75" xfId="0" applyNumberFormat="1" applyFont="1" applyFill="1" applyBorder="1" applyAlignment="1">
      <alignment horizontal="center" vertical="center"/>
    </xf>
    <xf numFmtId="0" fontId="56" fillId="0" borderId="91" xfId="0" applyFont="1" applyBorder="1" applyAlignment="1">
      <alignment horizontal="center" vertical="center"/>
    </xf>
    <xf numFmtId="0" fontId="62" fillId="3" borderId="92" xfId="0" applyFont="1" applyFill="1" applyBorder="1" applyAlignment="1">
      <alignment horizontal="center" vertical="center"/>
    </xf>
    <xf numFmtId="0" fontId="24" fillId="9" borderId="77" xfId="0" applyFont="1" applyFill="1" applyBorder="1" applyAlignment="1">
      <alignment horizontal="center" vertical="center"/>
    </xf>
    <xf numFmtId="171" fontId="56" fillId="9" borderId="0" xfId="0" applyNumberFormat="1" applyFont="1" applyFill="1" applyAlignment="1">
      <alignment horizontal="center" vertical="center"/>
    </xf>
    <xf numFmtId="164" fontId="63" fillId="3" borderId="93" xfId="0" applyNumberFormat="1" applyFont="1" applyFill="1" applyBorder="1" applyAlignment="1">
      <alignment horizontal="center" vertical="center"/>
    </xf>
    <xf numFmtId="0" fontId="24" fillId="26" borderId="37" xfId="0" applyFont="1" applyFill="1" applyBorder="1" applyAlignment="1">
      <alignment horizontal="center" vertical="center"/>
    </xf>
    <xf numFmtId="171" fontId="56" fillId="26" borderId="75" xfId="0" applyNumberFormat="1" applyFont="1" applyFill="1" applyBorder="1" applyAlignment="1">
      <alignment horizontal="center" vertical="center"/>
    </xf>
    <xf numFmtId="0" fontId="56" fillId="0" borderId="94" xfId="0" applyFont="1" applyBorder="1" applyAlignment="1">
      <alignment horizontal="center" vertical="center"/>
    </xf>
    <xf numFmtId="9" fontId="56" fillId="4" borderId="23" xfId="0" applyNumberFormat="1" applyFont="1" applyFill="1" applyBorder="1" applyAlignment="1">
      <alignment horizontal="center" vertical="center"/>
    </xf>
    <xf numFmtId="10" fontId="6" fillId="5" borderId="95" xfId="0" applyNumberFormat="1" applyFont="1" applyFill="1" applyBorder="1" applyAlignment="1">
      <alignment horizontal="center" vertical="center"/>
    </xf>
    <xf numFmtId="164" fontId="65" fillId="5" borderId="96" xfId="0" applyNumberFormat="1" applyFont="1" applyFill="1" applyBorder="1" applyAlignment="1">
      <alignment horizontal="center" vertical="center"/>
    </xf>
    <xf numFmtId="0" fontId="65" fillId="5" borderId="97" xfId="0" applyFont="1" applyFill="1" applyBorder="1" applyAlignment="1">
      <alignment horizontal="center" vertical="center"/>
    </xf>
    <xf numFmtId="164" fontId="66" fillId="4" borderId="0" xfId="0" applyNumberFormat="1" applyFont="1" applyFill="1" applyAlignment="1">
      <alignment horizontal="center" vertical="center"/>
    </xf>
    <xf numFmtId="164" fontId="51" fillId="4" borderId="0" xfId="0" applyNumberFormat="1" applyFont="1" applyFill="1" applyAlignment="1">
      <alignment horizontal="center" vertical="center"/>
    </xf>
    <xf numFmtId="164" fontId="56" fillId="10" borderId="87" xfId="0" applyNumberFormat="1" applyFont="1" applyFill="1" applyBorder="1" applyAlignment="1">
      <alignment horizontal="center" vertical="center"/>
    </xf>
    <xf numFmtId="10" fontId="6" fillId="5" borderId="98" xfId="0" applyNumberFormat="1" applyFont="1" applyFill="1" applyBorder="1" applyAlignment="1">
      <alignment horizontal="center" vertical="center"/>
    </xf>
    <xf numFmtId="164" fontId="68" fillId="28" borderId="23" xfId="0" applyNumberFormat="1" applyFont="1" applyFill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9" fontId="33" fillId="7" borderId="100" xfId="0" applyNumberFormat="1" applyFont="1" applyFill="1" applyBorder="1" applyAlignment="1">
      <alignment horizontal="center" vertical="center"/>
    </xf>
    <xf numFmtId="10" fontId="64" fillId="12" borderId="26" xfId="0" applyNumberFormat="1" applyFont="1" applyFill="1" applyBorder="1" applyAlignment="1">
      <alignment horizontal="center" vertical="center"/>
    </xf>
    <xf numFmtId="164" fontId="70" fillId="12" borderId="26" xfId="0" applyNumberFormat="1" applyFont="1" applyFill="1" applyBorder="1" applyAlignment="1">
      <alignment horizontal="center" vertical="center"/>
    </xf>
    <xf numFmtId="0" fontId="32" fillId="0" borderId="100" xfId="0" applyFont="1" applyBorder="1" applyAlignment="1">
      <alignment horizontal="center" vertical="center"/>
    </xf>
    <xf numFmtId="10" fontId="64" fillId="12" borderId="87" xfId="0" applyNumberFormat="1" applyFont="1" applyFill="1" applyBorder="1" applyAlignment="1">
      <alignment horizontal="center" vertical="center"/>
    </xf>
    <xf numFmtId="0" fontId="64" fillId="0" borderId="41" xfId="0" applyFont="1" applyBorder="1" applyAlignment="1">
      <alignment horizontal="center"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1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1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7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7" xfId="0" applyNumberFormat="1" applyFont="1" applyFill="1" applyBorder="1" applyAlignment="1">
      <alignment horizontal="center" vertical="center"/>
    </xf>
    <xf numFmtId="164" fontId="18" fillId="0" borderId="23" xfId="0" applyNumberFormat="1" applyFont="1" applyBorder="1" applyAlignment="1">
      <alignment horizontal="center" vertical="center"/>
    </xf>
    <xf numFmtId="164" fontId="18" fillId="0" borderId="23" xfId="0" applyNumberFormat="1" applyFont="1" applyBorder="1" applyAlignment="1">
      <alignment horizontal="center"/>
    </xf>
    <xf numFmtId="0" fontId="51" fillId="12" borderId="0" xfId="0" applyFont="1" applyFill="1" applyAlignment="1">
      <alignment horizontal="center" wrapText="1"/>
    </xf>
    <xf numFmtId="164" fontId="51" fillId="12" borderId="0" xfId="0" applyNumberFormat="1" applyFont="1" applyFill="1" applyAlignment="1">
      <alignment horizontal="center"/>
    </xf>
    <xf numFmtId="171" fontId="64" fillId="12" borderId="0" xfId="0" applyNumberFormat="1" applyFont="1" applyFill="1" applyAlignment="1">
      <alignment horizontal="center"/>
    </xf>
    <xf numFmtId="164" fontId="64" fillId="12" borderId="0" xfId="0" applyNumberFormat="1" applyFont="1" applyFill="1" applyAlignment="1">
      <alignment horizontal="center"/>
    </xf>
    <xf numFmtId="164" fontId="71" fillId="0" borderId="23" xfId="0" applyNumberFormat="1" applyFont="1" applyBorder="1" applyAlignment="1">
      <alignment horizontal="center"/>
    </xf>
    <xf numFmtId="164" fontId="18" fillId="0" borderId="23" xfId="0" applyNumberFormat="1" applyFont="1" applyBorder="1"/>
    <xf numFmtId="164" fontId="11" fillId="0" borderId="2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7" fillId="12" borderId="43" xfId="0" applyNumberFormat="1" applyFont="1" applyFill="1" applyBorder="1" applyAlignment="1">
      <alignment horizontal="center"/>
    </xf>
    <xf numFmtId="4" fontId="0" fillId="0" borderId="0" xfId="0" applyNumberFormat="1"/>
    <xf numFmtId="49" fontId="1" fillId="7" borderId="0" xfId="0" applyNumberFormat="1" applyFont="1" applyFill="1" applyAlignment="1">
      <alignment horizontal="center"/>
    </xf>
    <xf numFmtId="0" fontId="45" fillId="0" borderId="0" xfId="0" quotePrefix="1" applyFont="1"/>
    <xf numFmtId="49" fontId="1" fillId="7" borderId="0" xfId="0" quotePrefix="1" applyNumberFormat="1" applyFont="1" applyFill="1" applyAlignment="1">
      <alignment horizontal="center"/>
    </xf>
    <xf numFmtId="170" fontId="1" fillId="0" borderId="0" xfId="0" applyNumberFormat="1" applyFont="1" applyAlignment="1">
      <alignment horizontal="center"/>
    </xf>
    <xf numFmtId="0" fontId="72" fillId="0" borderId="0" xfId="0" applyFont="1"/>
    <xf numFmtId="164" fontId="35" fillId="18" borderId="35" xfId="0" applyNumberFormat="1" applyFont="1" applyFill="1" applyBorder="1" applyAlignment="1">
      <alignment horizontal="center"/>
    </xf>
    <xf numFmtId="0" fontId="36" fillId="18" borderId="35" xfId="0" applyFont="1" applyFill="1" applyBorder="1" applyAlignment="1">
      <alignment horizontal="center" vertical="center"/>
    </xf>
    <xf numFmtId="14" fontId="36" fillId="18" borderId="36" xfId="0" applyNumberFormat="1" applyFont="1" applyFill="1" applyBorder="1" applyAlignment="1">
      <alignment horizontal="center" vertical="center"/>
    </xf>
    <xf numFmtId="164" fontId="74" fillId="29" borderId="101" xfId="0" applyNumberFormat="1" applyFont="1" applyFill="1" applyBorder="1" applyAlignment="1">
      <alignment horizontal="center"/>
    </xf>
    <xf numFmtId="4" fontId="32" fillId="0" borderId="0" xfId="0" applyNumberFormat="1" applyFont="1" applyAlignment="1">
      <alignment horizontal="center"/>
    </xf>
    <xf numFmtId="4" fontId="30" fillId="12" borderId="0" xfId="0" applyNumberFormat="1" applyFont="1" applyFill="1" applyAlignment="1">
      <alignment horizontal="center"/>
    </xf>
    <xf numFmtId="4" fontId="30" fillId="0" borderId="0" xfId="0" applyNumberFormat="1" applyFont="1" applyAlignment="1">
      <alignment horizontal="center"/>
    </xf>
    <xf numFmtId="4" fontId="31" fillId="6" borderId="0" xfId="0" applyNumberFormat="1" applyFont="1" applyFill="1" applyAlignment="1">
      <alignment horizontal="center"/>
    </xf>
    <xf numFmtId="4" fontId="0" fillId="31" borderId="0" xfId="0" applyNumberFormat="1" applyFill="1"/>
    <xf numFmtId="0" fontId="0" fillId="31" borderId="0" xfId="0" applyFill="1"/>
    <xf numFmtId="166" fontId="17" fillId="32" borderId="0" xfId="0" applyNumberFormat="1" applyFont="1" applyFill="1"/>
    <xf numFmtId="10" fontId="17" fillId="32" borderId="0" xfId="0" applyNumberFormat="1" applyFont="1" applyFill="1"/>
    <xf numFmtId="9" fontId="17" fillId="32" borderId="0" xfId="0" applyNumberFormat="1" applyFont="1" applyFill="1"/>
    <xf numFmtId="3" fontId="17" fillId="32" borderId="0" xfId="0" applyNumberFormat="1" applyFont="1" applyFill="1"/>
    <xf numFmtId="165" fontId="76" fillId="34" borderId="53" xfId="0" applyNumberFormat="1" applyFont="1" applyFill="1" applyBorder="1" applyAlignment="1">
      <alignment horizontal="center"/>
    </xf>
    <xf numFmtId="0" fontId="77" fillId="33" borderId="0" xfId="0" applyFont="1" applyFill="1"/>
    <xf numFmtId="49" fontId="0" fillId="0" borderId="0" xfId="0" applyNumberFormat="1"/>
    <xf numFmtId="49" fontId="26" fillId="0" borderId="0" xfId="0" applyNumberFormat="1" applyFont="1"/>
    <xf numFmtId="49" fontId="4" fillId="0" borderId="0" xfId="0" applyNumberFormat="1" applyFont="1" applyAlignment="1">
      <alignment horizontal="center" vertical="center"/>
    </xf>
    <xf numFmtId="1" fontId="1" fillId="7" borderId="0" xfId="0" applyNumberFormat="1" applyFont="1" applyFill="1" applyAlignment="1">
      <alignment horizontal="center"/>
    </xf>
    <xf numFmtId="0" fontId="78" fillId="35" borderId="0" xfId="0" applyFont="1" applyFill="1"/>
    <xf numFmtId="0" fontId="77" fillId="36" borderId="0" xfId="0" applyFont="1" applyFill="1"/>
    <xf numFmtId="165" fontId="80" fillId="36" borderId="69" xfId="0" applyNumberFormat="1" applyFont="1" applyFill="1" applyBorder="1" applyAlignment="1">
      <alignment horizontal="center"/>
    </xf>
    <xf numFmtId="0" fontId="81" fillId="37" borderId="0" xfId="0" applyFont="1" applyFill="1"/>
    <xf numFmtId="0" fontId="0" fillId="38" borderId="0" xfId="0" applyFill="1"/>
    <xf numFmtId="167" fontId="77" fillId="7" borderId="18" xfId="0" applyNumberFormat="1" applyFont="1" applyFill="1" applyBorder="1" applyAlignment="1">
      <alignment horizontal="center" vertical="center"/>
    </xf>
    <xf numFmtId="10" fontId="77" fillId="7" borderId="19" xfId="0" applyNumberFormat="1" applyFont="1" applyFill="1" applyBorder="1" applyAlignment="1">
      <alignment horizontal="center" vertical="center"/>
    </xf>
    <xf numFmtId="167" fontId="83" fillId="0" borderId="0" xfId="0" applyNumberFormat="1" applyFont="1" applyAlignment="1">
      <alignment vertical="center"/>
    </xf>
    <xf numFmtId="0" fontId="36" fillId="4" borderId="3" xfId="0" applyFont="1" applyFill="1" applyBorder="1" applyAlignment="1">
      <alignment horizontal="center" vertical="center"/>
    </xf>
    <xf numFmtId="165" fontId="36" fillId="4" borderId="4" xfId="0" applyNumberFormat="1" applyFont="1" applyFill="1" applyBorder="1" applyAlignment="1">
      <alignment horizontal="center" vertical="center"/>
    </xf>
    <xf numFmtId="165" fontId="36" fillId="4" borderId="5" xfId="0" applyNumberFormat="1" applyFont="1" applyFill="1" applyBorder="1" applyAlignment="1">
      <alignment horizontal="center" vertical="center"/>
    </xf>
    <xf numFmtId="166" fontId="36" fillId="4" borderId="4" xfId="0" applyNumberFormat="1" applyFont="1" applyFill="1" applyBorder="1" applyAlignment="1">
      <alignment horizontal="center" vertical="center"/>
    </xf>
    <xf numFmtId="165" fontId="36" fillId="4" borderId="7" xfId="0" applyNumberFormat="1" applyFont="1" applyFill="1" applyBorder="1" applyAlignment="1">
      <alignment horizontal="center" vertical="center"/>
    </xf>
    <xf numFmtId="164" fontId="36" fillId="4" borderId="8" xfId="0" applyNumberFormat="1" applyFont="1" applyFill="1" applyBorder="1" applyAlignment="1">
      <alignment horizontal="center" vertical="center"/>
    </xf>
    <xf numFmtId="165" fontId="79" fillId="35" borderId="0" xfId="0" applyNumberFormat="1" applyFont="1" applyFill="1"/>
    <xf numFmtId="4" fontId="84" fillId="0" borderId="0" xfId="0" applyNumberFormat="1" applyFont="1"/>
    <xf numFmtId="0" fontId="85" fillId="7" borderId="17" xfId="0" applyFont="1" applyFill="1" applyBorder="1" applyAlignment="1">
      <alignment horizontal="left" vertical="center"/>
    </xf>
    <xf numFmtId="4" fontId="87" fillId="0" borderId="0" xfId="0" applyNumberFormat="1" applyFont="1"/>
    <xf numFmtId="4" fontId="88" fillId="0" borderId="0" xfId="0" applyNumberFormat="1" applyFont="1"/>
    <xf numFmtId="0" fontId="89" fillId="7" borderId="69" xfId="0" applyFont="1" applyFill="1" applyBorder="1" applyAlignment="1">
      <alignment horizontal="left" vertical="center"/>
    </xf>
    <xf numFmtId="4" fontId="90" fillId="0" borderId="0" xfId="0" applyNumberFormat="1" applyFont="1"/>
    <xf numFmtId="0" fontId="84" fillId="0" borderId="0" xfId="0" applyFont="1"/>
    <xf numFmtId="0" fontId="91" fillId="0" borderId="0" xfId="0" applyFont="1"/>
    <xf numFmtId="0" fontId="90" fillId="0" borderId="0" xfId="0" applyFont="1"/>
    <xf numFmtId="4" fontId="92" fillId="0" borderId="0" xfId="0" applyNumberFormat="1" applyFont="1" applyAlignment="1">
      <alignment horizontal="center"/>
    </xf>
    <xf numFmtId="10" fontId="0" fillId="0" borderId="0" xfId="0" applyNumberFormat="1"/>
    <xf numFmtId="0" fontId="84" fillId="39" borderId="0" xfId="0" applyFont="1" applyFill="1"/>
    <xf numFmtId="44" fontId="90" fillId="39" borderId="0" xfId="0" applyNumberFormat="1" applyFont="1" applyFill="1"/>
    <xf numFmtId="0" fontId="91" fillId="41" borderId="0" xfId="0" applyFont="1" applyFill="1"/>
    <xf numFmtId="44" fontId="90" fillId="41" borderId="0" xfId="0" applyNumberFormat="1" applyFont="1" applyFill="1"/>
    <xf numFmtId="165" fontId="84" fillId="0" borderId="0" xfId="0" applyNumberFormat="1" applyFont="1"/>
    <xf numFmtId="4" fontId="72" fillId="0" borderId="0" xfId="0" applyNumberFormat="1" applyFont="1"/>
    <xf numFmtId="0" fontId="84" fillId="0" borderId="0" xfId="0" applyFont="1" applyAlignment="1">
      <alignment horizontal="center"/>
    </xf>
    <xf numFmtId="4" fontId="72" fillId="39" borderId="0" xfId="0" applyNumberFormat="1" applyFont="1" applyFill="1"/>
    <xf numFmtId="165" fontId="84" fillId="39" borderId="0" xfId="0" applyNumberFormat="1" applyFont="1" applyFill="1"/>
    <xf numFmtId="44" fontId="84" fillId="42" borderId="0" xfId="0" applyNumberFormat="1" applyFont="1" applyFill="1"/>
    <xf numFmtId="165" fontId="82" fillId="37" borderId="0" xfId="0" applyNumberFormat="1" applyFont="1" applyFill="1"/>
    <xf numFmtId="165" fontId="90" fillId="0" borderId="0" xfId="0" applyNumberFormat="1" applyFont="1"/>
    <xf numFmtId="14" fontId="0" fillId="0" borderId="0" xfId="0" applyNumberFormat="1"/>
    <xf numFmtId="0" fontId="93" fillId="44" borderId="103" xfId="0" applyFont="1" applyFill="1" applyBorder="1"/>
    <xf numFmtId="4" fontId="94" fillId="44" borderId="44" xfId="0" applyNumberFormat="1" applyFont="1" applyFill="1" applyBorder="1"/>
    <xf numFmtId="14" fontId="96" fillId="12" borderId="0" xfId="0" applyNumberFormat="1" applyFont="1" applyFill="1"/>
    <xf numFmtId="0" fontId="96" fillId="12" borderId="0" xfId="0" applyFont="1" applyFill="1"/>
    <xf numFmtId="4" fontId="96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8" fillId="12" borderId="0" xfId="0" applyFont="1" applyFill="1" applyAlignment="1">
      <alignment horizontal="center"/>
    </xf>
    <xf numFmtId="0" fontId="43" fillId="12" borderId="0" xfId="0" applyFont="1" applyFill="1" applyAlignment="1">
      <alignment horizontal="center"/>
    </xf>
    <xf numFmtId="14" fontId="97" fillId="0" borderId="44" xfId="0" applyNumberFormat="1" applyFont="1" applyBorder="1" applyAlignment="1">
      <alignment horizontal="center"/>
    </xf>
    <xf numFmtId="9" fontId="11" fillId="7" borderId="70" xfId="0" applyNumberFormat="1" applyFont="1" applyFill="1" applyBorder="1" applyAlignment="1">
      <alignment horizontal="center" vertical="center"/>
    </xf>
    <xf numFmtId="10" fontId="19" fillId="8" borderId="62" xfId="0" applyNumberFormat="1" applyFont="1" applyFill="1" applyBorder="1" applyAlignment="1">
      <alignment horizontal="center" vertical="center"/>
    </xf>
    <xf numFmtId="164" fontId="19" fillId="8" borderId="63" xfId="0" applyNumberFormat="1" applyFont="1" applyFill="1" applyBorder="1" applyAlignment="1">
      <alignment horizontal="center" vertical="center"/>
    </xf>
    <xf numFmtId="10" fontId="19" fillId="9" borderId="62" xfId="0" applyNumberFormat="1" applyFont="1" applyFill="1" applyBorder="1" applyAlignment="1">
      <alignment horizontal="center" vertical="center"/>
    </xf>
    <xf numFmtId="164" fontId="19" fillId="9" borderId="63" xfId="0" applyNumberFormat="1" applyFont="1" applyFill="1" applyBorder="1" applyAlignment="1">
      <alignment horizontal="center" vertical="center"/>
    </xf>
    <xf numFmtId="164" fontId="19" fillId="10" borderId="66" xfId="0" applyNumberFormat="1" applyFont="1" applyFill="1" applyBorder="1" applyAlignment="1">
      <alignment horizontal="center" vertical="center"/>
    </xf>
    <xf numFmtId="0" fontId="18" fillId="12" borderId="43" xfId="0" applyFont="1" applyFill="1" applyBorder="1"/>
    <xf numFmtId="0" fontId="4" fillId="12" borderId="43" xfId="0" quotePrefix="1" applyFont="1" applyFill="1" applyBorder="1" applyAlignment="1">
      <alignment horizontal="center"/>
    </xf>
    <xf numFmtId="0" fontId="75" fillId="12" borderId="43" xfId="0" applyFont="1" applyFill="1" applyBorder="1" applyAlignment="1">
      <alignment horizontal="center" vertical="center"/>
    </xf>
    <xf numFmtId="168" fontId="4" fillId="12" borderId="43" xfId="0" applyNumberFormat="1" applyFont="1" applyFill="1" applyBorder="1" applyAlignment="1">
      <alignment horizontal="center"/>
    </xf>
    <xf numFmtId="49" fontId="4" fillId="12" borderId="43" xfId="0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72" fontId="17" fillId="14" borderId="68" xfId="0" applyNumberFormat="1" applyFont="1" applyFill="1" applyBorder="1"/>
    <xf numFmtId="14" fontId="17" fillId="32" borderId="70" xfId="0" applyNumberFormat="1" applyFont="1" applyFill="1" applyBorder="1"/>
    <xf numFmtId="166" fontId="17" fillId="32" borderId="70" xfId="0" applyNumberFormat="1" applyFont="1" applyFill="1" applyBorder="1"/>
    <xf numFmtId="165" fontId="17" fillId="32" borderId="70" xfId="0" applyNumberFormat="1" applyFont="1" applyFill="1" applyBorder="1"/>
    <xf numFmtId="173" fontId="31" fillId="15" borderId="68" xfId="0" applyNumberFormat="1" applyFont="1" applyFill="1" applyBorder="1" applyAlignment="1">
      <alignment horizontal="center"/>
    </xf>
    <xf numFmtId="166" fontId="31" fillId="15" borderId="70" xfId="0" applyNumberFormat="1" applyFont="1" applyFill="1" applyBorder="1" applyAlignment="1">
      <alignment horizontal="center"/>
    </xf>
    <xf numFmtId="165" fontId="31" fillId="15" borderId="70" xfId="0" applyNumberFormat="1" applyFont="1" applyFill="1" applyBorder="1" applyAlignment="1">
      <alignment horizontal="center"/>
    </xf>
    <xf numFmtId="0" fontId="17" fillId="0" borderId="68" xfId="0" applyFont="1" applyBorder="1" applyAlignment="1">
      <alignment horizontal="center"/>
    </xf>
    <xf numFmtId="4" fontId="32" fillId="0" borderId="70" xfId="0" applyNumberFormat="1" applyFont="1" applyBorder="1" applyAlignment="1">
      <alignment horizontal="center"/>
    </xf>
    <xf numFmtId="4" fontId="30" fillId="0" borderId="70" xfId="0" applyNumberFormat="1" applyFont="1" applyBorder="1" applyAlignment="1">
      <alignment horizontal="center"/>
    </xf>
    <xf numFmtId="4" fontId="31" fillId="16" borderId="70" xfId="0" applyNumberFormat="1" applyFont="1" applyFill="1" applyBorder="1" applyAlignment="1">
      <alignment horizontal="center"/>
    </xf>
    <xf numFmtId="166" fontId="30" fillId="12" borderId="70" xfId="0" applyNumberFormat="1" applyFont="1" applyFill="1" applyBorder="1" applyAlignment="1">
      <alignment horizontal="center"/>
    </xf>
    <xf numFmtId="165" fontId="30" fillId="12" borderId="70" xfId="0" applyNumberFormat="1" applyFont="1" applyFill="1" applyBorder="1" applyAlignment="1">
      <alignment horizontal="center"/>
    </xf>
    <xf numFmtId="0" fontId="10" fillId="4" borderId="48" xfId="0" applyFont="1" applyFill="1" applyBorder="1" applyAlignment="1">
      <alignment horizontal="center"/>
    </xf>
    <xf numFmtId="0" fontId="18" fillId="30" borderId="101" xfId="0" applyFont="1" applyFill="1" applyBorder="1" applyAlignment="1">
      <alignment horizontal="center" vertical="center"/>
    </xf>
    <xf numFmtId="14" fontId="18" fillId="30" borderId="101" xfId="0" applyNumberFormat="1" applyFont="1" applyFill="1" applyBorder="1" applyAlignment="1">
      <alignment horizontal="center" vertical="center"/>
    </xf>
    <xf numFmtId="0" fontId="10" fillId="4" borderId="51" xfId="0" applyFont="1" applyFill="1" applyBorder="1" applyAlignment="1">
      <alignment horizontal="center"/>
    </xf>
    <xf numFmtId="0" fontId="10" fillId="4" borderId="52" xfId="0" applyFont="1" applyFill="1" applyBorder="1" applyAlignment="1">
      <alignment horizontal="center"/>
    </xf>
    <xf numFmtId="173" fontId="22" fillId="0" borderId="0" xfId="0" applyNumberFormat="1" applyFont="1"/>
    <xf numFmtId="0" fontId="42" fillId="0" borderId="0" xfId="0" applyFont="1"/>
    <xf numFmtId="0" fontId="4" fillId="2" borderId="61" xfId="0" applyFont="1" applyFill="1" applyBorder="1" applyAlignment="1">
      <alignment horizontal="center"/>
    </xf>
    <xf numFmtId="0" fontId="49" fillId="2" borderId="64" xfId="0" applyFont="1" applyFill="1" applyBorder="1"/>
    <xf numFmtId="173" fontId="50" fillId="2" borderId="65" xfId="0" applyNumberFormat="1" applyFont="1" applyFill="1" applyBorder="1" applyAlignment="1">
      <alignment horizontal="center"/>
    </xf>
    <xf numFmtId="173" fontId="50" fillId="2" borderId="43" xfId="0" applyNumberFormat="1" applyFont="1" applyFill="1" applyBorder="1" applyAlignment="1">
      <alignment horizontal="center"/>
    </xf>
    <xf numFmtId="0" fontId="49" fillId="2" borderId="67" xfId="0" applyFont="1" applyFill="1" applyBorder="1"/>
    <xf numFmtId="173" fontId="50" fillId="2" borderId="68" xfId="0" applyNumberFormat="1" applyFont="1" applyFill="1" applyBorder="1" applyAlignment="1">
      <alignment horizontal="center"/>
    </xf>
    <xf numFmtId="173" fontId="50" fillId="2" borderId="70" xfId="0" applyNumberFormat="1" applyFont="1" applyFill="1" applyBorder="1" applyAlignment="1">
      <alignment horizontal="center"/>
    </xf>
    <xf numFmtId="173" fontId="48" fillId="10" borderId="43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1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74" xfId="0" applyFont="1" applyFill="1" applyBorder="1" applyAlignment="1">
      <alignment horizontal="center" vertical="center"/>
    </xf>
    <xf numFmtId="10" fontId="23" fillId="10" borderId="75" xfId="0" applyNumberFormat="1" applyFont="1" applyFill="1" applyBorder="1" applyAlignment="1">
      <alignment horizontal="center" vertical="center"/>
    </xf>
    <xf numFmtId="0" fontId="53" fillId="15" borderId="68" xfId="0" applyFont="1" applyFill="1" applyBorder="1" applyAlignment="1">
      <alignment horizontal="center" vertical="center"/>
    </xf>
    <xf numFmtId="9" fontId="55" fillId="14" borderId="68" xfId="0" applyNumberFormat="1" applyFont="1" applyFill="1" applyBorder="1" applyAlignment="1">
      <alignment horizontal="center" vertical="center"/>
    </xf>
    <xf numFmtId="164" fontId="58" fillId="2" borderId="68" xfId="0" applyNumberFormat="1" applyFont="1" applyFill="1" applyBorder="1" applyAlignment="1">
      <alignment horizontal="center" vertical="center"/>
    </xf>
    <xf numFmtId="171" fontId="57" fillId="25" borderId="64" xfId="0" applyNumberFormat="1" applyFont="1" applyFill="1" applyBorder="1" applyAlignment="1">
      <alignment horizontal="center" vertical="center"/>
    </xf>
    <xf numFmtId="0" fontId="57" fillId="16" borderId="66" xfId="0" applyFont="1" applyFill="1" applyBorder="1" applyAlignment="1">
      <alignment horizontal="center" vertical="center"/>
    </xf>
    <xf numFmtId="0" fontId="57" fillId="4" borderId="66" xfId="0" applyFont="1" applyFill="1" applyBorder="1" applyAlignment="1">
      <alignment horizontal="center" vertical="center"/>
    </xf>
    <xf numFmtId="0" fontId="57" fillId="8" borderId="66" xfId="0" applyFont="1" applyFill="1" applyBorder="1" applyAlignment="1">
      <alignment horizontal="center" vertical="center"/>
    </xf>
    <xf numFmtId="0" fontId="57" fillId="5" borderId="66" xfId="0" applyFont="1" applyFill="1" applyBorder="1" applyAlignment="1">
      <alignment horizontal="center" vertical="center"/>
    </xf>
    <xf numFmtId="164" fontId="58" fillId="23" borderId="68" xfId="0" applyNumberFormat="1" applyFont="1" applyFill="1" applyBorder="1" applyAlignment="1">
      <alignment horizontal="center" vertical="center"/>
    </xf>
    <xf numFmtId="9" fontId="55" fillId="14" borderId="58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7" fillId="2" borderId="67" xfId="0" applyFont="1" applyFill="1" applyBorder="1" applyAlignment="1">
      <alignment horizontal="center" vertical="center"/>
    </xf>
    <xf numFmtId="164" fontId="1" fillId="2" borderId="90" xfId="0" applyNumberFormat="1" applyFont="1" applyFill="1" applyBorder="1" applyAlignment="1">
      <alignment vertical="center"/>
    </xf>
    <xf numFmtId="164" fontId="1" fillId="13" borderId="70" xfId="0" applyNumberFormat="1" applyFont="1" applyFill="1" applyBorder="1" applyAlignment="1">
      <alignment vertical="center"/>
    </xf>
    <xf numFmtId="164" fontId="58" fillId="9" borderId="68" xfId="0" applyNumberFormat="1" applyFont="1" applyFill="1" applyBorder="1" applyAlignment="1">
      <alignment horizontal="center" vertical="center"/>
    </xf>
    <xf numFmtId="164" fontId="58" fillId="26" borderId="58" xfId="0" applyNumberFormat="1" applyFont="1" applyFill="1" applyBorder="1" applyAlignment="1">
      <alignment horizontal="center" vertical="center"/>
    </xf>
    <xf numFmtId="9" fontId="56" fillId="27" borderId="63" xfId="0" applyNumberFormat="1" applyFont="1" applyFill="1" applyBorder="1" applyAlignment="1">
      <alignment horizontal="center" vertical="center"/>
    </xf>
    <xf numFmtId="164" fontId="64" fillId="8" borderId="67" xfId="0" applyNumberFormat="1" applyFont="1" applyFill="1" applyBorder="1" applyAlignment="1">
      <alignment horizontal="center" vertical="center"/>
    </xf>
    <xf numFmtId="0" fontId="66" fillId="4" borderId="67" xfId="0" applyFont="1" applyFill="1" applyBorder="1" applyAlignment="1">
      <alignment horizontal="center" vertical="center"/>
    </xf>
    <xf numFmtId="164" fontId="56" fillId="18" borderId="66" xfId="0" applyNumberFormat="1" applyFont="1" applyFill="1" applyBorder="1" applyAlignment="1">
      <alignment horizontal="center" vertical="center"/>
    </xf>
    <xf numFmtId="0" fontId="67" fillId="28" borderId="61" xfId="0" applyFont="1" applyFill="1" applyBorder="1" applyAlignment="1">
      <alignment horizontal="center" vertical="center"/>
    </xf>
    <xf numFmtId="164" fontId="69" fillId="10" borderId="63" xfId="0" applyNumberFormat="1" applyFont="1" applyFill="1" applyBorder="1" applyAlignment="1">
      <alignment horizontal="center" vertical="center"/>
    </xf>
    <xf numFmtId="164" fontId="64" fillId="4" borderId="67" xfId="0" applyNumberFormat="1" applyFont="1" applyFill="1" applyBorder="1" applyAlignment="1">
      <alignment horizontal="center" vertical="center"/>
    </xf>
    <xf numFmtId="10" fontId="64" fillId="12" borderId="70" xfId="0" applyNumberFormat="1" applyFont="1" applyFill="1" applyBorder="1" applyAlignment="1">
      <alignment horizontal="center" vertical="center"/>
    </xf>
    <xf numFmtId="164" fontId="70" fillId="12" borderId="70" xfId="0" applyNumberFormat="1" applyFont="1" applyFill="1" applyBorder="1" applyAlignment="1">
      <alignment horizontal="center" vertical="center"/>
    </xf>
    <xf numFmtId="164" fontId="64" fillId="4" borderId="64" xfId="0" applyNumberFormat="1" applyFont="1" applyFill="1" applyBorder="1" applyAlignment="1">
      <alignment horizontal="center" vertical="center"/>
    </xf>
    <xf numFmtId="9" fontId="64" fillId="12" borderId="43" xfId="0" applyNumberFormat="1" applyFont="1" applyFill="1" applyBorder="1" applyAlignment="1">
      <alignment horizontal="center" vertical="center"/>
    </xf>
    <xf numFmtId="164" fontId="70" fillId="12" borderId="66" xfId="0" applyNumberFormat="1" applyFont="1" applyFill="1" applyBorder="1" applyAlignment="1">
      <alignment horizontal="center" vertical="center"/>
    </xf>
    <xf numFmtId="0" fontId="1" fillId="0" borderId="38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8" xfId="0" applyFont="1" applyFill="1" applyBorder="1" applyAlignment="1">
      <alignment horizontal="center"/>
    </xf>
    <xf numFmtId="0" fontId="11" fillId="10" borderId="68" xfId="0" applyFont="1" applyFill="1" applyBorder="1" applyAlignment="1">
      <alignment horizontal="center" vertical="center"/>
    </xf>
    <xf numFmtId="164" fontId="1" fillId="0" borderId="23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8" xfId="0" applyFont="1" applyFill="1" applyBorder="1"/>
    <xf numFmtId="0" fontId="1" fillId="10" borderId="0" xfId="0" applyFont="1" applyFill="1"/>
    <xf numFmtId="171" fontId="1" fillId="10" borderId="0" xfId="0" applyNumberFormat="1" applyFont="1" applyFill="1"/>
    <xf numFmtId="9" fontId="1" fillId="10" borderId="0" xfId="0" applyNumberFormat="1" applyFont="1" applyFill="1"/>
    <xf numFmtId="0" fontId="23" fillId="10" borderId="77" xfId="0" applyFont="1" applyFill="1" applyBorder="1"/>
    <xf numFmtId="14" fontId="43" fillId="12" borderId="0" xfId="0" applyNumberFormat="1" applyFont="1" applyFill="1" applyAlignment="1">
      <alignment horizontal="center"/>
    </xf>
    <xf numFmtId="14" fontId="84" fillId="0" borderId="0" xfId="0" applyNumberFormat="1" applyFont="1"/>
    <xf numFmtId="0" fontId="28" fillId="12" borderId="0" xfId="0" applyFont="1" applyFill="1"/>
    <xf numFmtId="1" fontId="23" fillId="12" borderId="0" xfId="0" applyNumberFormat="1" applyFont="1" applyFill="1"/>
    <xf numFmtId="14" fontId="98" fillId="0" borderId="0" xfId="0" applyNumberFormat="1" applyFont="1" applyAlignment="1">
      <alignment horizontal="center" vertical="center"/>
    </xf>
    <xf numFmtId="14" fontId="18" fillId="12" borderId="43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2" fillId="0" borderId="69" xfId="0" applyNumberFormat="1" applyFont="1" applyBorder="1" applyAlignment="1">
      <alignment horizontal="center"/>
    </xf>
    <xf numFmtId="167" fontId="83" fillId="7" borderId="18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102" fillId="46" borderId="71" xfId="0" applyNumberFormat="1" applyFont="1" applyFill="1" applyBorder="1" applyAlignment="1">
      <alignment horizontal="center" vertical="center"/>
    </xf>
    <xf numFmtId="164" fontId="101" fillId="46" borderId="71" xfId="0" applyNumberFormat="1" applyFont="1" applyFill="1" applyBorder="1" applyAlignment="1">
      <alignment horizontal="center"/>
    </xf>
    <xf numFmtId="166" fontId="101" fillId="46" borderId="104" xfId="0" applyNumberFormat="1" applyFont="1" applyFill="1" applyBorder="1" applyAlignment="1">
      <alignment horizontal="center" vertical="center"/>
    </xf>
    <xf numFmtId="0" fontId="0" fillId="0" borderId="69" xfId="0" applyBorder="1"/>
    <xf numFmtId="4" fontId="21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166" fontId="102" fillId="46" borderId="71" xfId="0" applyNumberFormat="1" applyFont="1" applyFill="1" applyBorder="1" applyAlignment="1">
      <alignment horizontal="center" vertical="center"/>
    </xf>
    <xf numFmtId="4" fontId="27" fillId="12" borderId="105" xfId="0" applyNumberFormat="1" applyFont="1" applyFill="1" applyBorder="1" applyAlignment="1">
      <alignment horizontal="center" vertical="center"/>
    </xf>
    <xf numFmtId="0" fontId="4" fillId="12" borderId="105" xfId="0" applyFont="1" applyFill="1" applyBorder="1" applyAlignment="1">
      <alignment horizontal="center" vertical="center"/>
    </xf>
    <xf numFmtId="168" fontId="4" fillId="0" borderId="69" xfId="0" applyNumberFormat="1" applyFont="1" applyBorder="1" applyAlignment="1">
      <alignment horizontal="center" vertical="center"/>
    </xf>
    <xf numFmtId="166" fontId="36" fillId="40" borderId="106" xfId="0" applyNumberFormat="1" applyFont="1" applyFill="1" applyBorder="1" applyAlignment="1">
      <alignment horizontal="center" vertical="center"/>
    </xf>
    <xf numFmtId="166" fontId="99" fillId="39" borderId="107" xfId="0" applyNumberFormat="1" applyFont="1" applyFill="1" applyBorder="1" applyAlignment="1">
      <alignment horizontal="center" vertical="center"/>
    </xf>
    <xf numFmtId="4" fontId="103" fillId="45" borderId="71" xfId="0" applyNumberFormat="1" applyFont="1" applyFill="1" applyBorder="1" applyAlignment="1">
      <alignment horizontal="center" vertical="center"/>
    </xf>
    <xf numFmtId="166" fontId="104" fillId="45" borderId="71" xfId="0" applyNumberFormat="1" applyFont="1" applyFill="1" applyBorder="1" applyAlignment="1">
      <alignment horizontal="center" vertical="center"/>
    </xf>
    <xf numFmtId="0" fontId="104" fillId="45" borderId="71" xfId="0" applyFont="1" applyFill="1" applyBorder="1" applyAlignment="1">
      <alignment horizontal="center"/>
    </xf>
    <xf numFmtId="166" fontId="104" fillId="47" borderId="104" xfId="0" applyNumberFormat="1" applyFont="1" applyFill="1" applyBorder="1" applyAlignment="1">
      <alignment horizontal="center" vertical="center"/>
    </xf>
    <xf numFmtId="164" fontId="6" fillId="10" borderId="58" xfId="0" applyNumberFormat="1" applyFont="1" applyFill="1" applyBorder="1" applyAlignment="1">
      <alignment horizontal="center"/>
    </xf>
    <xf numFmtId="0" fontId="6" fillId="10" borderId="37" xfId="0" applyFont="1" applyFill="1" applyBorder="1" applyAlignment="1">
      <alignment horizontal="center"/>
    </xf>
    <xf numFmtId="165" fontId="29" fillId="48" borderId="53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3" fillId="12" borderId="0" xfId="0" applyNumberFormat="1" applyFont="1" applyFill="1" applyAlignment="1">
      <alignment horizontal="center"/>
    </xf>
    <xf numFmtId="10" fontId="19" fillId="49" borderId="43" xfId="0" applyNumberFormat="1" applyFont="1" applyFill="1" applyBorder="1" applyAlignment="1">
      <alignment horizontal="center" vertical="center"/>
    </xf>
    <xf numFmtId="49" fontId="1" fillId="7" borderId="0" xfId="0" applyNumberFormat="1" applyFont="1" applyFill="1" applyAlignment="1">
      <alignment horizontal="center" wrapText="1"/>
    </xf>
    <xf numFmtId="164" fontId="17" fillId="7" borderId="69" xfId="0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vertical="center"/>
    </xf>
    <xf numFmtId="0" fontId="1" fillId="2" borderId="69" xfId="0" applyFont="1" applyFill="1" applyBorder="1" applyAlignment="1">
      <alignment vertical="center"/>
    </xf>
    <xf numFmtId="164" fontId="1" fillId="2" borderId="69" xfId="0" applyNumberFormat="1" applyFont="1" applyFill="1" applyBorder="1" applyAlignment="1">
      <alignment horizontal="center" vertical="center"/>
    </xf>
    <xf numFmtId="167" fontId="15" fillId="4" borderId="62" xfId="0" applyNumberFormat="1" applyFont="1" applyFill="1" applyBorder="1" applyAlignment="1">
      <alignment horizontal="center" vertical="center"/>
    </xf>
    <xf numFmtId="164" fontId="1" fillId="2" borderId="69" xfId="0" applyNumberFormat="1" applyFont="1" applyFill="1" applyBorder="1" applyAlignment="1">
      <alignment vertical="center"/>
    </xf>
    <xf numFmtId="164" fontId="106" fillId="2" borderId="74" xfId="0" applyNumberFormat="1" applyFont="1" applyFill="1" applyBorder="1" applyAlignment="1">
      <alignment vertical="center"/>
    </xf>
    <xf numFmtId="0" fontId="1" fillId="2" borderId="69" xfId="0" applyFont="1" applyFill="1" applyBorder="1" applyAlignment="1">
      <alignment horizontal="center" vertical="center"/>
    </xf>
    <xf numFmtId="164" fontId="1" fillId="2" borderId="73" xfId="0" applyNumberFormat="1" applyFont="1" applyFill="1" applyBorder="1" applyAlignment="1">
      <alignment vertical="center"/>
    </xf>
    <xf numFmtId="0" fontId="1" fillId="2" borderId="71" xfId="0" applyFont="1" applyFill="1" applyBorder="1" applyAlignment="1">
      <alignment vertical="center"/>
    </xf>
    <xf numFmtId="0" fontId="1" fillId="2" borderId="104" xfId="0" applyFont="1" applyFill="1" applyBorder="1" applyAlignment="1">
      <alignment vertical="center"/>
    </xf>
    <xf numFmtId="167" fontId="4" fillId="4" borderId="62" xfId="0" applyNumberFormat="1" applyFont="1" applyFill="1" applyBorder="1" applyAlignment="1">
      <alignment horizontal="center" vertical="center"/>
    </xf>
    <xf numFmtId="0" fontId="0" fillId="0" borderId="68" xfId="0" applyBorder="1"/>
    <xf numFmtId="0" fontId="0" fillId="0" borderId="77" xfId="0" applyBorder="1"/>
    <xf numFmtId="0" fontId="0" fillId="0" borderId="77" xfId="0" applyBorder="1" applyAlignment="1">
      <alignment vertical="center"/>
    </xf>
    <xf numFmtId="167" fontId="4" fillId="4" borderId="109" xfId="0" applyNumberFormat="1" applyFont="1" applyFill="1" applyBorder="1" applyAlignment="1">
      <alignment horizontal="center" vertical="center"/>
    </xf>
    <xf numFmtId="10" fontId="4" fillId="4" borderId="110" xfId="0" applyNumberFormat="1" applyFont="1" applyFill="1" applyBorder="1" applyAlignment="1">
      <alignment horizontal="center" vertical="center"/>
    </xf>
    <xf numFmtId="0" fontId="108" fillId="0" borderId="77" xfId="0" applyFont="1" applyBorder="1"/>
    <xf numFmtId="10" fontId="35" fillId="2" borderId="74" xfId="0" applyNumberFormat="1" applyFont="1" applyFill="1" applyBorder="1" applyAlignment="1">
      <alignment horizontal="center" vertical="center"/>
    </xf>
    <xf numFmtId="10" fontId="97" fillId="2" borderId="108" xfId="0" applyNumberFormat="1" applyFont="1" applyFill="1" applyBorder="1" applyAlignment="1">
      <alignment horizontal="center" vertical="center"/>
    </xf>
    <xf numFmtId="164" fontId="35" fillId="2" borderId="37" xfId="0" applyNumberFormat="1" applyFont="1" applyFill="1" applyBorder="1" applyAlignment="1">
      <alignment vertical="center"/>
    </xf>
    <xf numFmtId="0" fontId="109" fillId="0" borderId="69" xfId="0" applyFont="1" applyBorder="1" applyAlignment="1">
      <alignment horizontal="center"/>
    </xf>
    <xf numFmtId="4" fontId="109" fillId="0" borderId="69" xfId="0" applyNumberFormat="1" applyFont="1" applyBorder="1" applyAlignment="1">
      <alignment horizontal="center"/>
    </xf>
    <xf numFmtId="174" fontId="18" fillId="0" borderId="0" xfId="0" applyNumberFormat="1" applyFont="1" applyAlignment="1">
      <alignment horizontal="center"/>
    </xf>
    <xf numFmtId="49" fontId="1" fillId="0" borderId="0" xfId="0" quotePrefix="1" applyNumberFormat="1" applyFont="1" applyAlignment="1">
      <alignment horizontal="center"/>
    </xf>
    <xf numFmtId="44" fontId="84" fillId="50" borderId="0" xfId="0" applyNumberFormat="1" applyFont="1" applyFill="1"/>
    <xf numFmtId="165" fontId="110" fillId="50" borderId="0" xfId="0" applyNumberFormat="1" applyFont="1" applyFill="1"/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8" borderId="0" xfId="0" applyFont="1" applyFill="1"/>
    <xf numFmtId="14" fontId="96" fillId="38" borderId="0" xfId="0" applyNumberFormat="1" applyFont="1" applyFill="1"/>
    <xf numFmtId="0" fontId="84" fillId="38" borderId="0" xfId="0" applyFont="1" applyFill="1"/>
    <xf numFmtId="0" fontId="84" fillId="38" borderId="0" xfId="0" applyFont="1" applyFill="1" applyAlignment="1">
      <alignment horizontal="right"/>
    </xf>
    <xf numFmtId="0" fontId="23" fillId="38" borderId="0" xfId="0" applyFont="1" applyFill="1"/>
    <xf numFmtId="4" fontId="23" fillId="38" borderId="0" xfId="0" applyNumberFormat="1" applyFont="1" applyFill="1"/>
    <xf numFmtId="14" fontId="84" fillId="38" borderId="0" xfId="0" applyNumberFormat="1" applyFont="1" applyFill="1"/>
    <xf numFmtId="8" fontId="23" fillId="38" borderId="0" xfId="0" applyNumberFormat="1" applyFont="1" applyFill="1"/>
    <xf numFmtId="0" fontId="110" fillId="38" borderId="0" xfId="0" applyFont="1" applyFill="1"/>
    <xf numFmtId="0" fontId="96" fillId="38" borderId="0" xfId="0" applyFont="1" applyFill="1"/>
    <xf numFmtId="0" fontId="23" fillId="38" borderId="0" xfId="0" applyFont="1" applyFill="1" applyAlignment="1">
      <alignment horizontal="left"/>
    </xf>
    <xf numFmtId="0" fontId="23" fillId="38" borderId="0" xfId="0" applyFont="1" applyFill="1" applyAlignment="1">
      <alignment horizontal="right"/>
    </xf>
    <xf numFmtId="4" fontId="84" fillId="38" borderId="0" xfId="0" applyNumberFormat="1" applyFont="1" applyFill="1"/>
    <xf numFmtId="175" fontId="84" fillId="38" borderId="0" xfId="0" applyNumberFormat="1" applyFont="1" applyFill="1"/>
    <xf numFmtId="0" fontId="111" fillId="38" borderId="0" xfId="0" applyFont="1" applyFill="1" applyAlignment="1">
      <alignment horizontal="center"/>
    </xf>
    <xf numFmtId="0" fontId="1" fillId="51" borderId="0" xfId="0" applyFont="1" applyFill="1"/>
    <xf numFmtId="4" fontId="92" fillId="38" borderId="102" xfId="0" applyNumberFormat="1" applyFont="1" applyFill="1" applyBorder="1"/>
    <xf numFmtId="4" fontId="23" fillId="38" borderId="69" xfId="0" applyNumberFormat="1" applyFont="1" applyFill="1" applyBorder="1"/>
    <xf numFmtId="172" fontId="31" fillId="0" borderId="0" xfId="0" applyNumberFormat="1" applyFont="1" applyAlignment="1">
      <alignment horizontal="center"/>
    </xf>
    <xf numFmtId="165" fontId="1" fillId="0" borderId="0" xfId="0" applyNumberFormat="1" applyFont="1"/>
    <xf numFmtId="4" fontId="0" fillId="52" borderId="0" xfId="0" applyNumberFormat="1" applyFill="1"/>
    <xf numFmtId="166" fontId="17" fillId="32" borderId="69" xfId="0" applyNumberFormat="1" applyFont="1" applyFill="1" applyBorder="1"/>
    <xf numFmtId="166" fontId="31" fillId="12" borderId="76" xfId="0" applyNumberFormat="1" applyFont="1" applyFill="1" applyBorder="1" applyAlignment="1">
      <alignment horizontal="center"/>
    </xf>
    <xf numFmtId="166" fontId="6" fillId="32" borderId="101" xfId="0" applyNumberFormat="1" applyFont="1" applyFill="1" applyBorder="1"/>
    <xf numFmtId="0" fontId="6" fillId="32" borderId="101" xfId="0" applyFont="1" applyFill="1" applyBorder="1"/>
    <xf numFmtId="0" fontId="0" fillId="0" borderId="0" xfId="0" applyAlignment="1">
      <alignment horizontal="center"/>
    </xf>
    <xf numFmtId="14" fontId="1" fillId="0" borderId="0" xfId="0" applyNumberFormat="1" applyFont="1"/>
    <xf numFmtId="44" fontId="112" fillId="0" borderId="0" xfId="0" applyNumberFormat="1" applyFont="1"/>
    <xf numFmtId="4" fontId="1" fillId="38" borderId="0" xfId="0" applyNumberFormat="1" applyFont="1" applyFill="1"/>
    <xf numFmtId="4" fontId="0" fillId="38" borderId="0" xfId="0" applyNumberFormat="1" applyFill="1"/>
    <xf numFmtId="4" fontId="95" fillId="43" borderId="69" xfId="0" applyNumberFormat="1" applyFont="1" applyFill="1" applyBorder="1" applyAlignment="1">
      <alignment horizontal="left"/>
    </xf>
    <xf numFmtId="4" fontId="96" fillId="38" borderId="0" xfId="0" applyNumberFormat="1" applyFont="1" applyFill="1"/>
    <xf numFmtId="2" fontId="4" fillId="0" borderId="0" xfId="0" applyNumberFormat="1" applyFont="1"/>
    <xf numFmtId="2" fontId="0" fillId="0" borderId="0" xfId="0" applyNumberFormat="1"/>
    <xf numFmtId="2" fontId="4" fillId="0" borderId="0" xfId="0" applyNumberFormat="1" applyFont="1" applyAlignment="1">
      <alignment vertical="center"/>
    </xf>
    <xf numFmtId="2" fontId="4" fillId="12" borderId="43" xfId="0" applyNumberFormat="1" applyFont="1" applyFill="1" applyBorder="1"/>
    <xf numFmtId="2" fontId="1" fillId="0" borderId="0" xfId="0" applyNumberFormat="1" applyFont="1"/>
    <xf numFmtId="4" fontId="0" fillId="0" borderId="113" xfId="0" applyNumberFormat="1" applyBorder="1"/>
    <xf numFmtId="4" fontId="0" fillId="0" borderId="114" xfId="0" applyNumberFormat="1" applyBorder="1"/>
    <xf numFmtId="4" fontId="109" fillId="0" borderId="114" xfId="0" applyNumberFormat="1" applyFont="1" applyBorder="1"/>
    <xf numFmtId="0" fontId="1" fillId="40" borderId="0" xfId="0" applyFont="1" applyFill="1"/>
    <xf numFmtId="49" fontId="72" fillId="0" borderId="0" xfId="0" applyNumberFormat="1" applyFont="1"/>
    <xf numFmtId="0" fontId="1" fillId="39" borderId="0" xfId="0" applyFont="1" applyFill="1" applyAlignment="1">
      <alignment horizontal="center"/>
    </xf>
    <xf numFmtId="0" fontId="0" fillId="39" borderId="0" xfId="0" applyFill="1"/>
    <xf numFmtId="2" fontId="0" fillId="39" borderId="0" xfId="0" applyNumberFormat="1" applyFill="1"/>
    <xf numFmtId="49" fontId="1" fillId="39" borderId="0" xfId="0" applyNumberFormat="1" applyFont="1" applyFill="1" applyAlignment="1">
      <alignment horizontal="center"/>
    </xf>
    <xf numFmtId="164" fontId="1" fillId="39" borderId="0" xfId="0" applyNumberFormat="1" applyFont="1" applyFill="1" applyAlignment="1">
      <alignment horizontal="center"/>
    </xf>
    <xf numFmtId="0" fontId="72" fillId="39" borderId="0" xfId="0" applyFont="1" applyFill="1"/>
    <xf numFmtId="14" fontId="0" fillId="39" borderId="0" xfId="0" applyNumberFormat="1" applyFill="1"/>
    <xf numFmtId="0" fontId="11" fillId="39" borderId="0" xfId="0" applyFont="1" applyFill="1" applyAlignment="1">
      <alignment horizontal="center" vertical="center"/>
    </xf>
    <xf numFmtId="49" fontId="72" fillId="39" borderId="0" xfId="0" applyNumberFormat="1" applyFont="1" applyFill="1"/>
    <xf numFmtId="0" fontId="1" fillId="53" borderId="0" xfId="0" applyFont="1" applyFill="1" applyAlignment="1">
      <alignment horizontal="center"/>
    </xf>
    <xf numFmtId="0" fontId="0" fillId="53" borderId="0" xfId="0" applyFill="1"/>
    <xf numFmtId="2" fontId="0" fillId="53" borderId="0" xfId="0" applyNumberFormat="1" applyFill="1"/>
    <xf numFmtId="49" fontId="1" fillId="53" borderId="0" xfId="0" applyNumberFormat="1" applyFont="1" applyFill="1" applyAlignment="1">
      <alignment horizontal="center"/>
    </xf>
    <xf numFmtId="164" fontId="1" fillId="53" borderId="0" xfId="0" applyNumberFormat="1" applyFont="1" applyFill="1" applyAlignment="1">
      <alignment horizontal="center"/>
    </xf>
    <xf numFmtId="0" fontId="72" fillId="53" borderId="0" xfId="0" applyFont="1" applyFill="1"/>
    <xf numFmtId="14" fontId="0" fillId="53" borderId="0" xfId="0" applyNumberFormat="1" applyFill="1"/>
    <xf numFmtId="0" fontId="11" fillId="53" borderId="0" xfId="0" applyFont="1" applyFill="1" applyAlignment="1">
      <alignment horizontal="center" vertical="center"/>
    </xf>
    <xf numFmtId="49" fontId="72" fillId="53" borderId="0" xfId="0" applyNumberFormat="1" applyFont="1" applyFill="1"/>
    <xf numFmtId="4" fontId="0" fillId="0" borderId="115" xfId="0" applyNumberFormat="1" applyBorder="1"/>
    <xf numFmtId="0" fontId="48" fillId="10" borderId="116" xfId="0" applyFont="1" applyFill="1" applyBorder="1"/>
    <xf numFmtId="173" fontId="48" fillId="10" borderId="117" xfId="0" applyNumberFormat="1" applyFont="1" applyFill="1" applyBorder="1" applyAlignment="1">
      <alignment horizontal="center"/>
    </xf>
    <xf numFmtId="173" fontId="48" fillId="10" borderId="8" xfId="0" applyNumberFormat="1" applyFont="1" applyFill="1" applyBorder="1" applyAlignment="1">
      <alignment horizontal="center"/>
    </xf>
    <xf numFmtId="173" fontId="48" fillId="10" borderId="26" xfId="0" applyNumberFormat="1" applyFont="1" applyFill="1" applyBorder="1" applyAlignment="1">
      <alignment horizontal="center"/>
    </xf>
    <xf numFmtId="166" fontId="28" fillId="40" borderId="43" xfId="0" applyNumberFormat="1" applyFont="1" applyFill="1" applyBorder="1" applyAlignment="1">
      <alignment horizontal="center"/>
    </xf>
    <xf numFmtId="164" fontId="23" fillId="39" borderId="0" xfId="0" applyNumberFormat="1" applyFont="1" applyFill="1" applyAlignment="1">
      <alignment horizontal="center"/>
    </xf>
    <xf numFmtId="4" fontId="84" fillId="39" borderId="0" xfId="0" applyNumberFormat="1" applyFont="1" applyFill="1" applyAlignment="1">
      <alignment horizontal="center"/>
    </xf>
    <xf numFmtId="4" fontId="84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2" fillId="39" borderId="0" xfId="0" applyFont="1" applyFill="1" applyAlignment="1">
      <alignment horizontal="center"/>
    </xf>
    <xf numFmtId="0" fontId="72" fillId="53" borderId="0" xfId="0" applyFont="1" applyFill="1" applyAlignment="1">
      <alignment horizontal="center"/>
    </xf>
    <xf numFmtId="0" fontId="72" fillId="0" borderId="0" xfId="0" applyFont="1" applyAlignment="1">
      <alignment horizontal="center"/>
    </xf>
    <xf numFmtId="0" fontId="0" fillId="39" borderId="0" xfId="0" applyFill="1" applyAlignment="1">
      <alignment horizontal="center"/>
    </xf>
    <xf numFmtId="0" fontId="0" fillId="53" borderId="0" xfId="0" applyFill="1" applyAlignment="1">
      <alignment horizontal="center"/>
    </xf>
    <xf numFmtId="14" fontId="72" fillId="0" borderId="0" xfId="0" applyNumberFormat="1" applyFont="1"/>
    <xf numFmtId="4" fontId="0" fillId="39" borderId="0" xfId="0" applyNumberFormat="1" applyFill="1" applyAlignment="1">
      <alignment horizontal="center"/>
    </xf>
    <xf numFmtId="0" fontId="13" fillId="0" borderId="69" xfId="0" applyFont="1" applyBorder="1"/>
    <xf numFmtId="0" fontId="4" fillId="7" borderId="69" xfId="0" applyFont="1" applyFill="1" applyBorder="1" applyAlignment="1">
      <alignment horizontal="left" vertical="center"/>
    </xf>
    <xf numFmtId="167" fontId="19" fillId="7" borderId="69" xfId="0" applyNumberFormat="1" applyFont="1" applyFill="1" applyBorder="1" applyAlignment="1">
      <alignment vertical="center"/>
    </xf>
    <xf numFmtId="167" fontId="77" fillId="7" borderId="69" xfId="0" applyNumberFormat="1" applyFont="1" applyFill="1" applyBorder="1" applyAlignment="1">
      <alignment horizontal="center" vertical="center"/>
    </xf>
    <xf numFmtId="10" fontId="77" fillId="7" borderId="69" xfId="0" applyNumberFormat="1" applyFont="1" applyFill="1" applyBorder="1" applyAlignment="1">
      <alignment horizontal="center" vertical="center"/>
    </xf>
    <xf numFmtId="0" fontId="11" fillId="7" borderId="69" xfId="0" applyFont="1" applyFill="1" applyBorder="1" applyAlignment="1">
      <alignment horizontal="left" vertical="center"/>
    </xf>
    <xf numFmtId="10" fontId="19" fillId="7" borderId="69" xfId="0" applyNumberFormat="1" applyFont="1" applyFill="1" applyBorder="1" applyAlignment="1">
      <alignment horizontal="center" vertical="center"/>
    </xf>
    <xf numFmtId="165" fontId="115" fillId="56" borderId="69" xfId="0" applyNumberFormat="1" applyFont="1" applyFill="1" applyBorder="1" applyAlignment="1">
      <alignment vertical="center"/>
    </xf>
    <xf numFmtId="164" fontId="115" fillId="56" borderId="69" xfId="0" applyNumberFormat="1" applyFont="1" applyFill="1" applyBorder="1" applyAlignment="1">
      <alignment horizontal="center" vertical="center"/>
    </xf>
    <xf numFmtId="9" fontId="115" fillId="56" borderId="69" xfId="0" applyNumberFormat="1" applyFont="1" applyFill="1" applyBorder="1" applyAlignment="1">
      <alignment horizontal="center" vertical="center"/>
    </xf>
    <xf numFmtId="165" fontId="3" fillId="3" borderId="29" xfId="0" applyNumberFormat="1" applyFont="1" applyFill="1" applyBorder="1" applyAlignment="1">
      <alignment vertical="center"/>
    </xf>
    <xf numFmtId="164" fontId="3" fillId="3" borderId="30" xfId="0" applyNumberFormat="1" applyFont="1" applyFill="1" applyBorder="1" applyAlignment="1">
      <alignment horizontal="center" vertical="center"/>
    </xf>
    <xf numFmtId="9" fontId="3" fillId="3" borderId="31" xfId="0" applyNumberFormat="1" applyFont="1" applyFill="1" applyBorder="1" applyAlignment="1">
      <alignment horizontal="center" vertical="center"/>
    </xf>
    <xf numFmtId="0" fontId="114" fillId="2" borderId="67" xfId="0" applyFont="1" applyFill="1" applyBorder="1"/>
    <xf numFmtId="173" fontId="35" fillId="2" borderId="68" xfId="0" applyNumberFormat="1" applyFont="1" applyFill="1" applyBorder="1" applyAlignment="1">
      <alignment horizontal="center"/>
    </xf>
    <xf numFmtId="173" fontId="35" fillId="2" borderId="0" xfId="0" applyNumberFormat="1" applyFont="1" applyFill="1" applyAlignment="1">
      <alignment horizontal="center"/>
    </xf>
    <xf numFmtId="173" fontId="35" fillId="2" borderId="70" xfId="0" applyNumberFormat="1" applyFont="1" applyFill="1" applyBorder="1" applyAlignment="1">
      <alignment horizontal="center"/>
    </xf>
    <xf numFmtId="0" fontId="117" fillId="30" borderId="67" xfId="0" applyFont="1" applyFill="1" applyBorder="1"/>
    <xf numFmtId="173" fontId="118" fillId="30" borderId="68" xfId="0" applyNumberFormat="1" applyFont="1" applyFill="1" applyBorder="1" applyAlignment="1">
      <alignment horizontal="center"/>
    </xf>
    <xf numFmtId="173" fontId="118" fillId="30" borderId="0" xfId="0" applyNumberFormat="1" applyFont="1" applyFill="1" applyAlignment="1">
      <alignment horizontal="center"/>
    </xf>
    <xf numFmtId="173" fontId="118" fillId="30" borderId="70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9" fillId="0" borderId="69" xfId="0" applyNumberFormat="1" applyFont="1" applyBorder="1" applyAlignment="1">
      <alignment vertical="center"/>
    </xf>
    <xf numFmtId="14" fontId="4" fillId="12" borderId="43" xfId="0" applyNumberFormat="1" applyFont="1" applyFill="1" applyBorder="1"/>
    <xf numFmtId="14" fontId="4" fillId="0" borderId="0" xfId="0" applyNumberFormat="1" applyFont="1" applyAlignment="1">
      <alignment vertical="center"/>
    </xf>
    <xf numFmtId="14" fontId="72" fillId="39" borderId="0" xfId="0" applyNumberFormat="1" applyFont="1" applyFill="1"/>
    <xf numFmtId="14" fontId="72" fillId="53" borderId="0" xfId="0" applyNumberFormat="1" applyFont="1" applyFill="1"/>
    <xf numFmtId="0" fontId="119" fillId="57" borderId="0" xfId="0" applyFont="1" applyFill="1"/>
    <xf numFmtId="0" fontId="120" fillId="57" borderId="0" xfId="0" applyFont="1" applyFill="1"/>
    <xf numFmtId="0" fontId="120" fillId="57" borderId="69" xfId="0" applyFont="1" applyFill="1" applyBorder="1"/>
    <xf numFmtId="14" fontId="121" fillId="57" borderId="0" xfId="0" applyNumberFormat="1" applyFont="1" applyFill="1"/>
    <xf numFmtId="4" fontId="122" fillId="57" borderId="0" xfId="0" applyNumberFormat="1" applyFont="1" applyFill="1"/>
    <xf numFmtId="8" fontId="1" fillId="0" borderId="0" xfId="0" applyNumberFormat="1" applyFont="1" applyAlignment="1">
      <alignment horizontal="center"/>
    </xf>
    <xf numFmtId="8" fontId="1" fillId="39" borderId="0" xfId="0" applyNumberFormat="1" applyFont="1" applyFill="1" applyAlignment="1">
      <alignment horizontal="center"/>
    </xf>
    <xf numFmtId="8" fontId="1" fillId="53" borderId="0" xfId="0" applyNumberFormat="1" applyFont="1" applyFill="1" applyAlignment="1">
      <alignment horizontal="center"/>
    </xf>
    <xf numFmtId="8" fontId="0" fillId="0" borderId="0" xfId="0" applyNumberFormat="1" applyAlignment="1">
      <alignment horizontal="center"/>
    </xf>
    <xf numFmtId="8" fontId="0" fillId="0" borderId="0" xfId="0" applyNumberFormat="1"/>
    <xf numFmtId="4" fontId="1" fillId="0" borderId="0" xfId="0" applyNumberFormat="1" applyFont="1" applyAlignment="1">
      <alignment horizontal="center"/>
    </xf>
    <xf numFmtId="4" fontId="1" fillId="0" borderId="69" xfId="0" applyNumberFormat="1" applyFont="1" applyBorder="1" applyAlignment="1">
      <alignment horizontal="center"/>
    </xf>
    <xf numFmtId="4" fontId="101" fillId="46" borderId="73" xfId="0" applyNumberFormat="1" applyFont="1" applyFill="1" applyBorder="1" applyAlignment="1">
      <alignment horizontal="center"/>
    </xf>
    <xf numFmtId="4" fontId="100" fillId="45" borderId="73" xfId="0" applyNumberFormat="1" applyFont="1" applyFill="1" applyBorder="1" applyAlignment="1">
      <alignment horizontal="center"/>
    </xf>
    <xf numFmtId="4" fontId="4" fillId="12" borderId="74" xfId="0" applyNumberFormat="1" applyFont="1" applyFill="1" applyBorder="1" applyAlignment="1">
      <alignment horizontal="center" vertical="center"/>
    </xf>
    <xf numFmtId="4" fontId="4" fillId="12" borderId="43" xfId="0" applyNumberFormat="1" applyFont="1" applyFill="1" applyBorder="1" applyAlignment="1">
      <alignment horizontal="center"/>
    </xf>
    <xf numFmtId="4" fontId="1" fillId="7" borderId="0" xfId="0" applyNumberFormat="1" applyFont="1" applyFill="1" applyAlignment="1">
      <alignment horizontal="center"/>
    </xf>
    <xf numFmtId="4" fontId="1" fillId="39" borderId="0" xfId="0" applyNumberFormat="1" applyFont="1" applyFill="1" applyAlignment="1">
      <alignment horizontal="center"/>
    </xf>
    <xf numFmtId="4" fontId="1" fillId="53" borderId="0" xfId="0" applyNumberFormat="1" applyFont="1" applyFill="1" applyAlignment="1">
      <alignment horizontal="center"/>
    </xf>
    <xf numFmtId="14" fontId="1" fillId="39" borderId="0" xfId="0" applyNumberFormat="1" applyFont="1" applyFill="1"/>
    <xf numFmtId="0" fontId="123" fillId="58" borderId="43" xfId="0" applyFont="1" applyFill="1" applyBorder="1" applyAlignment="1">
      <alignment horizontal="center"/>
    </xf>
    <xf numFmtId="14" fontId="124" fillId="59" borderId="0" xfId="0" applyNumberFormat="1" applyFont="1" applyFill="1"/>
    <xf numFmtId="14" fontId="1" fillId="48" borderId="0" xfId="0" applyNumberFormat="1" applyFont="1" applyFill="1"/>
    <xf numFmtId="14" fontId="0" fillId="48" borderId="0" xfId="0" applyNumberFormat="1" applyFill="1"/>
    <xf numFmtId="167" fontId="83" fillId="60" borderId="18" xfId="0" applyNumberFormat="1" applyFont="1" applyFill="1" applyBorder="1" applyAlignment="1">
      <alignment vertical="center"/>
    </xf>
    <xf numFmtId="0" fontId="1" fillId="48" borderId="0" xfId="0" applyFont="1" applyFill="1" applyAlignment="1">
      <alignment horizontal="center"/>
    </xf>
    <xf numFmtId="0" fontId="0" fillId="48" borderId="0" xfId="0" applyFill="1"/>
    <xf numFmtId="2" fontId="1" fillId="48" borderId="0" xfId="0" applyNumberFormat="1" applyFont="1" applyFill="1"/>
    <xf numFmtId="49" fontId="1" fillId="48" borderId="0" xfId="0" applyNumberFormat="1" applyFont="1" applyFill="1" applyAlignment="1">
      <alignment horizontal="center"/>
    </xf>
    <xf numFmtId="170" fontId="1" fillId="48" borderId="0" xfId="0" applyNumberFormat="1" applyFont="1" applyFill="1" applyAlignment="1">
      <alignment horizontal="center"/>
    </xf>
    <xf numFmtId="4" fontId="1" fillId="48" borderId="0" xfId="0" applyNumberFormat="1" applyFont="1" applyFill="1" applyAlignment="1">
      <alignment horizontal="center"/>
    </xf>
    <xf numFmtId="4" fontId="0" fillId="48" borderId="0" xfId="0" applyNumberFormat="1" applyFill="1" applyAlignment="1">
      <alignment horizontal="center"/>
    </xf>
    <xf numFmtId="164" fontId="1" fillId="48" borderId="0" xfId="0" applyNumberFormat="1" applyFont="1" applyFill="1" applyAlignment="1">
      <alignment horizontal="center"/>
    </xf>
    <xf numFmtId="49" fontId="1" fillId="61" borderId="0" xfId="0" applyNumberFormat="1" applyFont="1" applyFill="1" applyAlignment="1">
      <alignment horizontal="center"/>
    </xf>
    <xf numFmtId="4" fontId="18" fillId="0" borderId="0" xfId="0" applyNumberFormat="1" applyFont="1" applyAlignment="1">
      <alignment horizontal="center"/>
    </xf>
    <xf numFmtId="165" fontId="36" fillId="4" borderId="101" xfId="0" applyNumberFormat="1" applyFont="1" applyFill="1" applyBorder="1" applyAlignment="1">
      <alignment horizontal="center" vertical="center"/>
    </xf>
    <xf numFmtId="164" fontId="36" fillId="4" borderId="101" xfId="0" applyNumberFormat="1" applyFont="1" applyFill="1" applyBorder="1" applyAlignment="1">
      <alignment horizontal="center" vertical="center"/>
    </xf>
    <xf numFmtId="9" fontId="36" fillId="4" borderId="101" xfId="0" applyNumberFormat="1" applyFont="1" applyFill="1" applyBorder="1" applyAlignment="1">
      <alignment horizontal="center" vertical="center"/>
    </xf>
    <xf numFmtId="0" fontId="8" fillId="3" borderId="101" xfId="0" applyFont="1" applyFill="1" applyBorder="1" applyAlignment="1">
      <alignment horizontal="center" vertical="center"/>
    </xf>
    <xf numFmtId="164" fontId="8" fillId="3" borderId="101" xfId="0" applyNumberFormat="1" applyFont="1" applyFill="1" applyBorder="1" applyAlignment="1">
      <alignment horizontal="center" vertical="center"/>
    </xf>
    <xf numFmtId="165" fontId="8" fillId="3" borderId="101" xfId="0" applyNumberFormat="1" applyFont="1" applyFill="1" applyBorder="1" applyAlignment="1">
      <alignment horizontal="center" vertical="center"/>
    </xf>
    <xf numFmtId="0" fontId="11" fillId="7" borderId="101" xfId="0" applyFont="1" applyFill="1" applyBorder="1" applyAlignment="1">
      <alignment vertical="center"/>
    </xf>
    <xf numFmtId="164" fontId="17" fillId="7" borderId="101" xfId="0" applyNumberFormat="1" applyFont="1" applyFill="1" applyBorder="1" applyAlignment="1">
      <alignment horizontal="center" vertical="center"/>
    </xf>
    <xf numFmtId="10" fontId="19" fillId="7" borderId="101" xfId="0" applyNumberFormat="1" applyFont="1" applyFill="1" applyBorder="1" applyAlignment="1">
      <alignment horizontal="center" vertical="center"/>
    </xf>
    <xf numFmtId="0" fontId="11" fillId="7" borderId="101" xfId="0" applyFont="1" applyFill="1" applyBorder="1" applyAlignment="1">
      <alignment horizontal="left" vertical="center"/>
    </xf>
    <xf numFmtId="164" fontId="28" fillId="39" borderId="0" xfId="0" applyNumberFormat="1" applyFont="1" applyFill="1" applyAlignment="1">
      <alignment horizontal="center"/>
    </xf>
    <xf numFmtId="14" fontId="1" fillId="52" borderId="0" xfId="0" applyNumberFormat="1" applyFont="1" applyFill="1"/>
    <xf numFmtId="14" fontId="0" fillId="52" borderId="0" xfId="0" applyNumberFormat="1" applyFill="1"/>
    <xf numFmtId="14" fontId="1" fillId="62" borderId="0" xfId="0" applyNumberFormat="1" applyFont="1" applyFill="1"/>
    <xf numFmtId="14" fontId="0" fillId="62" borderId="0" xfId="0" applyNumberFormat="1" applyFill="1"/>
    <xf numFmtId="0" fontId="36" fillId="23" borderId="0" xfId="0" applyFont="1" applyFill="1" applyAlignment="1">
      <alignment horizontal="center"/>
    </xf>
    <xf numFmtId="0" fontId="127" fillId="5" borderId="55" xfId="0" applyFont="1" applyFill="1" applyBorder="1" applyAlignment="1">
      <alignment horizontal="right" vertical="center"/>
    </xf>
    <xf numFmtId="0" fontId="36" fillId="2" borderId="55" xfId="0" applyFont="1" applyFill="1" applyBorder="1" applyAlignment="1">
      <alignment horizontal="center"/>
    </xf>
    <xf numFmtId="0" fontId="128" fillId="2" borderId="0" xfId="0" applyFont="1" applyFill="1" applyAlignment="1">
      <alignment horizontal="left" vertical="center"/>
    </xf>
    <xf numFmtId="173" fontId="128" fillId="2" borderId="0" xfId="0" applyNumberFormat="1" applyFont="1" applyFill="1" applyAlignment="1">
      <alignment horizontal="center"/>
    </xf>
    <xf numFmtId="0" fontId="129" fillId="2" borderId="0" xfId="0" applyFont="1" applyFill="1" applyAlignment="1">
      <alignment horizontal="left" vertical="center"/>
    </xf>
    <xf numFmtId="173" fontId="129" fillId="2" borderId="0" xfId="0" applyNumberFormat="1" applyFont="1" applyFill="1" applyAlignment="1">
      <alignment horizontal="center"/>
    </xf>
    <xf numFmtId="0" fontId="130" fillId="2" borderId="0" xfId="0" applyFont="1" applyFill="1" applyAlignment="1">
      <alignment horizontal="left" vertical="center"/>
    </xf>
    <xf numFmtId="173" fontId="130" fillId="2" borderId="0" xfId="0" applyNumberFormat="1" applyFont="1" applyFill="1" applyAlignment="1">
      <alignment horizontal="center"/>
    </xf>
    <xf numFmtId="0" fontId="36" fillId="2" borderId="0" xfId="0" applyFont="1" applyFill="1" applyAlignment="1">
      <alignment horizontal="left"/>
    </xf>
    <xf numFmtId="173" fontId="36" fillId="2" borderId="0" xfId="0" applyNumberFormat="1" applyFont="1" applyFill="1" applyAlignment="1">
      <alignment horizontal="center"/>
    </xf>
    <xf numFmtId="173" fontId="131" fillId="2" borderId="0" xfId="0" applyNumberFormat="1" applyFont="1" applyFill="1" applyAlignment="1">
      <alignment horizontal="center"/>
    </xf>
    <xf numFmtId="0" fontId="132" fillId="2" borderId="0" xfId="0" applyFont="1" applyFill="1" applyAlignment="1">
      <alignment horizontal="left"/>
    </xf>
    <xf numFmtId="173" fontId="132" fillId="2" borderId="0" xfId="0" applyNumberFormat="1" applyFont="1" applyFill="1" applyAlignment="1">
      <alignment horizontal="center"/>
    </xf>
    <xf numFmtId="173" fontId="80" fillId="2" borderId="0" xfId="0" applyNumberFormat="1" applyFont="1" applyFill="1" applyAlignment="1">
      <alignment horizontal="center"/>
    </xf>
    <xf numFmtId="173" fontId="6" fillId="2" borderId="0" xfId="0" applyNumberFormat="1" applyFont="1" applyFill="1" applyAlignment="1">
      <alignment horizontal="center"/>
    </xf>
    <xf numFmtId="0" fontId="36" fillId="2" borderId="55" xfId="0" applyFont="1" applyFill="1" applyBorder="1" applyAlignment="1">
      <alignment horizontal="left"/>
    </xf>
    <xf numFmtId="173" fontId="36" fillId="2" borderId="55" xfId="0" applyNumberFormat="1" applyFont="1" applyFill="1" applyBorder="1" applyAlignment="1">
      <alignment horizontal="center"/>
    </xf>
    <xf numFmtId="173" fontId="131" fillId="2" borderId="55" xfId="0" applyNumberFormat="1" applyFont="1" applyFill="1" applyBorder="1" applyAlignment="1">
      <alignment horizontal="center"/>
    </xf>
    <xf numFmtId="173" fontId="131" fillId="2" borderId="69" xfId="0" applyNumberFormat="1" applyFont="1" applyFill="1" applyBorder="1" applyAlignment="1">
      <alignment horizontal="center"/>
    </xf>
    <xf numFmtId="0" fontId="116" fillId="2" borderId="55" xfId="0" applyFont="1" applyFill="1" applyBorder="1" applyAlignment="1">
      <alignment horizontal="left"/>
    </xf>
    <xf numFmtId="10" fontId="116" fillId="2" borderId="55" xfId="0" applyNumberFormat="1" applyFont="1" applyFill="1" applyBorder="1" applyAlignment="1">
      <alignment horizontal="center"/>
    </xf>
    <xf numFmtId="0" fontId="131" fillId="18" borderId="0" xfId="0" applyFont="1" applyFill="1" applyAlignment="1">
      <alignment horizontal="left"/>
    </xf>
    <xf numFmtId="0" fontId="36" fillId="18" borderId="0" xfId="0" applyFont="1" applyFill="1" applyAlignment="1">
      <alignment horizontal="center"/>
    </xf>
    <xf numFmtId="0" fontId="131" fillId="18" borderId="0" xfId="0" applyFont="1" applyFill="1" applyAlignment="1">
      <alignment horizontal="center"/>
    </xf>
    <xf numFmtId="3" fontId="36" fillId="2" borderId="0" xfId="0" applyNumberFormat="1" applyFont="1" applyFill="1" applyAlignment="1">
      <alignment horizontal="center"/>
    </xf>
    <xf numFmtId="164" fontId="36" fillId="2" borderId="55" xfId="0" applyNumberFormat="1" applyFont="1" applyFill="1" applyBorder="1" applyAlignment="1">
      <alignment horizontal="center"/>
    </xf>
    <xf numFmtId="0" fontId="36" fillId="23" borderId="0" xfId="0" applyFont="1" applyFill="1" applyAlignment="1">
      <alignment horizontal="left"/>
    </xf>
    <xf numFmtId="173" fontId="36" fillId="23" borderId="0" xfId="0" applyNumberFormat="1" applyFont="1" applyFill="1" applyAlignment="1">
      <alignment horizontal="center"/>
    </xf>
    <xf numFmtId="164" fontId="36" fillId="23" borderId="0" xfId="0" applyNumberFormat="1" applyFont="1" applyFill="1" applyAlignment="1">
      <alignment horizontal="center"/>
    </xf>
    <xf numFmtId="10" fontId="36" fillId="2" borderId="0" xfId="0" applyNumberFormat="1" applyFont="1" applyFill="1" applyAlignment="1">
      <alignment horizontal="center"/>
    </xf>
    <xf numFmtId="164" fontId="36" fillId="2" borderId="0" xfId="0" applyNumberFormat="1" applyFont="1" applyFill="1" applyAlignment="1">
      <alignment horizontal="center"/>
    </xf>
    <xf numFmtId="0" fontId="6" fillId="2" borderId="55" xfId="0" applyFont="1" applyFill="1" applyBorder="1" applyAlignment="1">
      <alignment horizontal="left"/>
    </xf>
    <xf numFmtId="10" fontId="6" fillId="2" borderId="55" xfId="0" applyNumberFormat="1" applyFont="1" applyFill="1" applyBorder="1" applyAlignment="1">
      <alignment horizontal="center"/>
    </xf>
    <xf numFmtId="0" fontId="133" fillId="2" borderId="0" xfId="0" applyFont="1" applyFill="1"/>
    <xf numFmtId="0" fontId="133" fillId="12" borderId="55" xfId="0" applyFont="1" applyFill="1" applyBorder="1"/>
    <xf numFmtId="0" fontId="36" fillId="4" borderId="0" xfId="0" applyFont="1" applyFill="1" applyAlignment="1">
      <alignment horizontal="left"/>
    </xf>
    <xf numFmtId="164" fontId="36" fillId="4" borderId="0" xfId="0" applyNumberFormat="1" applyFont="1" applyFill="1" applyAlignment="1">
      <alignment horizontal="center"/>
    </xf>
    <xf numFmtId="0" fontId="134" fillId="5" borderId="0" xfId="0" applyFont="1" applyFill="1" applyAlignment="1">
      <alignment horizontal="left"/>
    </xf>
    <xf numFmtId="164" fontId="36" fillId="5" borderId="0" xfId="0" applyNumberFormat="1" applyFont="1" applyFill="1" applyAlignment="1">
      <alignment horizontal="center"/>
    </xf>
    <xf numFmtId="0" fontId="36" fillId="10" borderId="0" xfId="0" applyFont="1" applyFill="1" applyAlignment="1">
      <alignment horizontal="left"/>
    </xf>
    <xf numFmtId="164" fontId="36" fillId="10" borderId="0" xfId="0" applyNumberFormat="1" applyFont="1" applyFill="1" applyAlignment="1">
      <alignment horizontal="center"/>
    </xf>
    <xf numFmtId="0" fontId="136" fillId="64" borderId="0" xfId="0" applyFont="1" applyFill="1" applyAlignment="1">
      <alignment horizontal="left"/>
    </xf>
    <xf numFmtId="173" fontId="136" fillId="64" borderId="0" xfId="0" applyNumberFormat="1" applyFont="1" applyFill="1" applyAlignment="1">
      <alignment horizontal="center"/>
    </xf>
    <xf numFmtId="0" fontId="35" fillId="30" borderId="0" xfId="0" applyFont="1" applyFill="1" applyAlignment="1">
      <alignment horizontal="left"/>
    </xf>
    <xf numFmtId="0" fontId="35" fillId="63" borderId="0" xfId="0" applyFont="1" applyFill="1" applyAlignment="1">
      <alignment horizontal="left"/>
    </xf>
    <xf numFmtId="173" fontId="35" fillId="30" borderId="0" xfId="0" applyNumberFormat="1" applyFont="1" applyFill="1" applyAlignment="1">
      <alignment horizontal="center"/>
    </xf>
    <xf numFmtId="173" fontId="35" fillId="63" borderId="0" xfId="0" applyNumberFormat="1" applyFont="1" applyFill="1" applyAlignment="1">
      <alignment horizontal="center"/>
    </xf>
    <xf numFmtId="173" fontId="50" fillId="30" borderId="0" xfId="0" applyNumberFormat="1" applyFont="1" applyFill="1" applyAlignment="1">
      <alignment horizontal="center"/>
    </xf>
    <xf numFmtId="0" fontId="137" fillId="30" borderId="67" xfId="0" applyFont="1" applyFill="1" applyBorder="1"/>
    <xf numFmtId="173" fontId="138" fillId="30" borderId="68" xfId="0" applyNumberFormat="1" applyFont="1" applyFill="1" applyBorder="1" applyAlignment="1">
      <alignment horizontal="center"/>
    </xf>
    <xf numFmtId="0" fontId="139" fillId="10" borderId="67" xfId="0" applyFont="1" applyFill="1" applyBorder="1"/>
    <xf numFmtId="173" fontId="139" fillId="10" borderId="68" xfId="0" applyNumberFormat="1" applyFont="1" applyFill="1" applyBorder="1" applyAlignment="1">
      <alignment horizontal="center"/>
    </xf>
    <xf numFmtId="173" fontId="139" fillId="10" borderId="69" xfId="0" applyNumberFormat="1" applyFont="1" applyFill="1" applyBorder="1" applyAlignment="1">
      <alignment horizontal="center"/>
    </xf>
    <xf numFmtId="173" fontId="139" fillId="10" borderId="70" xfId="0" applyNumberFormat="1" applyFont="1" applyFill="1" applyBorder="1" applyAlignment="1">
      <alignment horizontal="center"/>
    </xf>
    <xf numFmtId="0" fontId="140" fillId="54" borderId="67" xfId="0" applyFont="1" applyFill="1" applyBorder="1"/>
    <xf numFmtId="173" fontId="135" fillId="54" borderId="68" xfId="0" applyNumberFormat="1" applyFont="1" applyFill="1" applyBorder="1" applyAlignment="1">
      <alignment horizontal="center"/>
    </xf>
    <xf numFmtId="173" fontId="135" fillId="54" borderId="0" xfId="0" applyNumberFormat="1" applyFont="1" applyFill="1" applyAlignment="1">
      <alignment horizontal="center"/>
    </xf>
    <xf numFmtId="173" fontId="135" fillId="54" borderId="70" xfId="0" applyNumberFormat="1" applyFont="1" applyFill="1" applyBorder="1" applyAlignment="1">
      <alignment horizontal="center"/>
    </xf>
    <xf numFmtId="173" fontId="78" fillId="66" borderId="68" xfId="0" applyNumberFormat="1" applyFont="1" applyFill="1" applyBorder="1" applyAlignment="1">
      <alignment horizontal="center"/>
    </xf>
    <xf numFmtId="0" fontId="142" fillId="65" borderId="118" xfId="0" applyFont="1" applyFill="1" applyBorder="1"/>
    <xf numFmtId="173" fontId="143" fillId="66" borderId="119" xfId="0" applyNumberFormat="1" applyFont="1" applyFill="1" applyBorder="1" applyAlignment="1">
      <alignment horizontal="center"/>
    </xf>
    <xf numFmtId="173" fontId="143" fillId="66" borderId="120" xfId="0" applyNumberFormat="1" applyFont="1" applyFill="1" applyBorder="1" applyAlignment="1">
      <alignment horizontal="center"/>
    </xf>
    <xf numFmtId="0" fontId="141" fillId="65" borderId="69" xfId="0" applyFont="1" applyFill="1" applyBorder="1" applyAlignment="1">
      <alignment horizontal="center"/>
    </xf>
    <xf numFmtId="173" fontId="144" fillId="2" borderId="68" xfId="0" applyNumberFormat="1" applyFont="1" applyFill="1" applyBorder="1" applyAlignment="1">
      <alignment horizontal="center"/>
    </xf>
    <xf numFmtId="173" fontId="144" fillId="2" borderId="0" xfId="0" applyNumberFormat="1" applyFont="1" applyFill="1" applyAlignment="1">
      <alignment horizontal="center"/>
    </xf>
    <xf numFmtId="173" fontId="144" fillId="2" borderId="70" xfId="0" applyNumberFormat="1" applyFont="1" applyFill="1" applyBorder="1" applyAlignment="1">
      <alignment horizontal="center"/>
    </xf>
    <xf numFmtId="49" fontId="23" fillId="0" borderId="0" xfId="0" applyNumberFormat="1" applyFont="1" applyAlignment="1">
      <alignment horizontal="left"/>
    </xf>
    <xf numFmtId="0" fontId="125" fillId="2" borderId="67" xfId="0" applyFont="1" applyFill="1" applyBorder="1"/>
    <xf numFmtId="0" fontId="145" fillId="10" borderId="64" xfId="0" applyFont="1" applyFill="1" applyBorder="1"/>
    <xf numFmtId="10" fontId="145" fillId="10" borderId="65" xfId="0" applyNumberFormat="1" applyFont="1" applyFill="1" applyBorder="1" applyAlignment="1">
      <alignment horizontal="center"/>
    </xf>
    <xf numFmtId="10" fontId="145" fillId="10" borderId="43" xfId="0" applyNumberFormat="1" applyFont="1" applyFill="1" applyBorder="1" applyAlignment="1">
      <alignment horizontal="center"/>
    </xf>
    <xf numFmtId="10" fontId="145" fillId="10" borderId="66" xfId="0" applyNumberFormat="1" applyFont="1" applyFill="1" applyBorder="1" applyAlignment="1">
      <alignment horizontal="center"/>
    </xf>
    <xf numFmtId="0" fontId="146" fillId="2" borderId="64" xfId="0" applyFont="1" applyFill="1" applyBorder="1"/>
    <xf numFmtId="10" fontId="36" fillId="2" borderId="65" xfId="0" applyNumberFormat="1" applyFont="1" applyFill="1" applyBorder="1" applyAlignment="1">
      <alignment horizontal="center"/>
    </xf>
    <xf numFmtId="10" fontId="36" fillId="2" borderId="43" xfId="0" applyNumberFormat="1" applyFont="1" applyFill="1" applyBorder="1" applyAlignment="1">
      <alignment horizontal="center"/>
    </xf>
    <xf numFmtId="10" fontId="36" fillId="2" borderId="66" xfId="0" applyNumberFormat="1" applyFont="1" applyFill="1" applyBorder="1" applyAlignment="1">
      <alignment horizontal="center"/>
    </xf>
    <xf numFmtId="0" fontId="147" fillId="5" borderId="55" xfId="0" applyFont="1" applyFill="1" applyBorder="1" applyAlignment="1">
      <alignment horizontal="center" vertical="center"/>
    </xf>
    <xf numFmtId="0" fontId="89" fillId="0" borderId="0" xfId="0" applyFont="1"/>
    <xf numFmtId="0" fontId="89" fillId="18" borderId="0" xfId="0" applyFont="1" applyFill="1" applyAlignment="1">
      <alignment horizontal="left"/>
    </xf>
    <xf numFmtId="173" fontId="89" fillId="18" borderId="0" xfId="0" applyNumberFormat="1" applyFont="1" applyFill="1" applyAlignment="1">
      <alignment horizontal="center"/>
    </xf>
    <xf numFmtId="0" fontId="89" fillId="55" borderId="55" xfId="0" applyFont="1" applyFill="1" applyBorder="1" applyAlignment="1">
      <alignment horizontal="left"/>
    </xf>
    <xf numFmtId="0" fontId="36" fillId="67" borderId="43" xfId="0" applyFont="1" applyFill="1" applyBorder="1" applyAlignment="1">
      <alignment horizontal="left"/>
    </xf>
    <xf numFmtId="10" fontId="36" fillId="67" borderId="43" xfId="0" applyNumberFormat="1" applyFont="1" applyFill="1" applyBorder="1" applyAlignment="1">
      <alignment horizontal="center"/>
    </xf>
    <xf numFmtId="2" fontId="92" fillId="68" borderId="69" xfId="0" applyNumberFormat="1" applyFont="1" applyFill="1" applyBorder="1" applyAlignment="1">
      <alignment horizontal="center"/>
    </xf>
    <xf numFmtId="0" fontId="149" fillId="65" borderId="69" xfId="0" applyFont="1" applyFill="1" applyBorder="1" applyAlignment="1">
      <alignment horizontal="center"/>
    </xf>
    <xf numFmtId="173" fontId="92" fillId="66" borderId="68" xfId="0" applyNumberFormat="1" applyFont="1" applyFill="1" applyBorder="1" applyAlignment="1">
      <alignment horizontal="center"/>
    </xf>
    <xf numFmtId="10" fontId="92" fillId="68" borderId="55" xfId="0" applyNumberFormat="1" applyFont="1" applyFill="1" applyBorder="1" applyAlignment="1">
      <alignment horizontal="center"/>
    </xf>
    <xf numFmtId="10" fontId="92" fillId="55" borderId="55" xfId="0" applyNumberFormat="1" applyFont="1" applyFill="1" applyBorder="1" applyAlignment="1">
      <alignment horizontal="center"/>
    </xf>
    <xf numFmtId="0" fontId="150" fillId="54" borderId="0" xfId="0" applyFont="1" applyFill="1" applyAlignment="1">
      <alignment horizontal="center" vertical="center"/>
    </xf>
    <xf numFmtId="173" fontId="130" fillId="54" borderId="0" xfId="0" applyNumberFormat="1" applyFont="1" applyFill="1" applyAlignment="1">
      <alignment horizontal="center"/>
    </xf>
    <xf numFmtId="4" fontId="136" fillId="54" borderId="0" xfId="0" applyNumberFormat="1" applyFont="1" applyFill="1" applyAlignment="1">
      <alignment horizontal="center"/>
    </xf>
    <xf numFmtId="0" fontId="150" fillId="69" borderId="0" xfId="0" applyFont="1" applyFill="1" applyAlignment="1">
      <alignment horizontal="center" vertical="center"/>
    </xf>
    <xf numFmtId="173" fontId="130" fillId="69" borderId="0" xfId="0" applyNumberFormat="1" applyFont="1" applyFill="1" applyAlignment="1">
      <alignment horizontal="center"/>
    </xf>
    <xf numFmtId="10" fontId="136" fillId="69" borderId="0" xfId="0" applyNumberFormat="1" applyFont="1" applyFill="1" applyAlignment="1">
      <alignment horizontal="center"/>
    </xf>
    <xf numFmtId="0" fontId="151" fillId="64" borderId="55" xfId="0" applyFont="1" applyFill="1" applyBorder="1" applyAlignment="1">
      <alignment horizontal="left" vertical="center"/>
    </xf>
    <xf numFmtId="173" fontId="151" fillId="64" borderId="55" xfId="0" applyNumberFormat="1" applyFont="1" applyFill="1" applyBorder="1" applyAlignment="1">
      <alignment horizontal="center"/>
    </xf>
    <xf numFmtId="14" fontId="0" fillId="70" borderId="0" xfId="0" applyNumberFormat="1" applyFill="1"/>
    <xf numFmtId="0" fontId="1" fillId="70" borderId="0" xfId="0" applyFont="1" applyFill="1" applyAlignment="1">
      <alignment horizontal="center"/>
    </xf>
    <xf numFmtId="0" fontId="0" fillId="70" borderId="0" xfId="0" applyFill="1"/>
    <xf numFmtId="2" fontId="0" fillId="70" borderId="0" xfId="0" applyNumberFormat="1" applyFill="1"/>
    <xf numFmtId="49" fontId="1" fillId="70" borderId="0" xfId="0" applyNumberFormat="1" applyFont="1" applyFill="1" applyAlignment="1">
      <alignment horizontal="center"/>
    </xf>
    <xf numFmtId="0" fontId="0" fillId="70" borderId="0" xfId="0" applyFill="1" applyAlignment="1">
      <alignment horizontal="center"/>
    </xf>
    <xf numFmtId="4" fontId="0" fillId="70" borderId="0" xfId="0" applyNumberFormat="1" applyFill="1" applyAlignment="1">
      <alignment horizontal="center"/>
    </xf>
    <xf numFmtId="0" fontId="109" fillId="0" borderId="101" xfId="0" applyFont="1" applyBorder="1"/>
    <xf numFmtId="4" fontId="109" fillId="0" borderId="101" xfId="0" applyNumberFormat="1" applyFont="1" applyBorder="1"/>
    <xf numFmtId="0" fontId="109" fillId="53" borderId="101" xfId="0" applyFont="1" applyFill="1" applyBorder="1"/>
    <xf numFmtId="0" fontId="109" fillId="53" borderId="69" xfId="0" applyFont="1" applyFill="1" applyBorder="1"/>
    <xf numFmtId="0" fontId="109" fillId="0" borderId="101" xfId="0" applyFont="1" applyBorder="1" applyAlignment="1">
      <alignment horizontal="center" wrapText="1"/>
    </xf>
    <xf numFmtId="0" fontId="109" fillId="0" borderId="101" xfId="0" applyFont="1" applyBorder="1" applyAlignment="1">
      <alignment wrapText="1"/>
    </xf>
    <xf numFmtId="176" fontId="109" fillId="0" borderId="101" xfId="0" applyNumberFormat="1" applyFont="1" applyBorder="1" applyAlignment="1">
      <alignment wrapText="1"/>
    </xf>
    <xf numFmtId="176" fontId="109" fillId="53" borderId="101" xfId="0" applyNumberFormat="1" applyFont="1" applyFill="1" applyBorder="1" applyAlignment="1">
      <alignment wrapText="1"/>
    </xf>
    <xf numFmtId="0" fontId="0" fillId="53" borderId="101" xfId="0" applyFill="1" applyBorder="1"/>
    <xf numFmtId="0" fontId="0" fillId="71" borderId="101" xfId="0" applyFill="1" applyBorder="1"/>
    <xf numFmtId="1" fontId="18" fillId="71" borderId="101" xfId="0" applyNumberFormat="1" applyFont="1" applyFill="1" applyBorder="1" applyAlignment="1">
      <alignment horizontal="center"/>
    </xf>
    <xf numFmtId="0" fontId="0" fillId="71" borderId="69" xfId="0" applyFill="1" applyBorder="1"/>
    <xf numFmtId="0" fontId="109" fillId="0" borderId="0" xfId="0" applyFont="1"/>
    <xf numFmtId="0" fontId="152" fillId="0" borderId="0" xfId="0" applyFont="1"/>
    <xf numFmtId="17" fontId="0" fillId="0" borderId="0" xfId="0" applyNumberFormat="1"/>
    <xf numFmtId="0" fontId="153" fillId="59" borderId="0" xfId="0" applyFont="1" applyFill="1"/>
    <xf numFmtId="0" fontId="109" fillId="0" borderId="69" xfId="0" applyFont="1" applyBorder="1" applyAlignment="1">
      <alignment horizontal="center" wrapText="1"/>
    </xf>
    <xf numFmtId="0" fontId="109" fillId="0" borderId="69" xfId="0" applyFont="1" applyBorder="1" applyAlignment="1">
      <alignment wrapText="1"/>
    </xf>
    <xf numFmtId="0" fontId="0" fillId="71" borderId="0" xfId="0" applyFill="1"/>
    <xf numFmtId="176" fontId="109" fillId="0" borderId="121" xfId="0" applyNumberFormat="1" applyFont="1" applyBorder="1" applyAlignment="1">
      <alignment wrapText="1"/>
    </xf>
    <xf numFmtId="176" fontId="109" fillId="53" borderId="121" xfId="0" applyNumberFormat="1" applyFont="1" applyFill="1" applyBorder="1" applyAlignment="1">
      <alignment wrapText="1"/>
    </xf>
    <xf numFmtId="0" fontId="0" fillId="53" borderId="121" xfId="0" applyFill="1" applyBorder="1"/>
    <xf numFmtId="0" fontId="0" fillId="71" borderId="121" xfId="0" applyFill="1" applyBorder="1"/>
    <xf numFmtId="1" fontId="18" fillId="71" borderId="121" xfId="0" applyNumberFormat="1" applyFont="1" applyFill="1" applyBorder="1" applyAlignment="1">
      <alignment horizontal="center"/>
    </xf>
    <xf numFmtId="176" fontId="109" fillId="0" borderId="69" xfId="0" applyNumberFormat="1" applyFont="1" applyBorder="1" applyAlignment="1">
      <alignment horizontal="center" wrapText="1"/>
    </xf>
    <xf numFmtId="0" fontId="154" fillId="0" borderId="69" xfId="0" applyFont="1" applyBorder="1" applyAlignment="1">
      <alignment horizontal="center" vertical="center"/>
    </xf>
    <xf numFmtId="0" fontId="6" fillId="11" borderId="32" xfId="0" applyFont="1" applyFill="1" applyBorder="1" applyAlignment="1">
      <alignment horizontal="center" vertical="center"/>
    </xf>
    <xf numFmtId="0" fontId="105" fillId="0" borderId="33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9" xfId="0" applyFont="1" applyBorder="1"/>
    <xf numFmtId="0" fontId="13" fillId="0" borderId="15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8" xfId="0" applyFont="1" applyBorder="1"/>
    <xf numFmtId="0" fontId="13" fillId="0" borderId="13" xfId="0" applyFont="1" applyBorder="1"/>
    <xf numFmtId="0" fontId="107" fillId="2" borderId="75" xfId="0" applyFont="1" applyFill="1" applyBorder="1" applyAlignment="1">
      <alignment horizontal="center" vertical="center" wrapText="1"/>
    </xf>
    <xf numFmtId="0" fontId="107" fillId="2" borderId="58" xfId="0" applyFont="1" applyFill="1" applyBorder="1" applyAlignment="1">
      <alignment horizontal="center" vertical="center" wrapText="1"/>
    </xf>
    <xf numFmtId="164" fontId="28" fillId="2" borderId="37" xfId="0" applyNumberFormat="1" applyFont="1" applyFill="1" applyBorder="1" applyAlignment="1">
      <alignment horizontal="center" vertical="center"/>
    </xf>
    <xf numFmtId="164" fontId="28" fillId="2" borderId="75" xfId="0" applyNumberFormat="1" applyFont="1" applyFill="1" applyBorder="1" applyAlignment="1">
      <alignment horizontal="center" vertical="center"/>
    </xf>
    <xf numFmtId="164" fontId="28" fillId="2" borderId="58" xfId="0" applyNumberFormat="1" applyFont="1" applyFill="1" applyBorder="1" applyAlignment="1">
      <alignment horizontal="center" vertical="center"/>
    </xf>
    <xf numFmtId="172" fontId="31" fillId="8" borderId="0" xfId="0" applyNumberFormat="1" applyFont="1" applyFill="1" applyAlignment="1">
      <alignment horizont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0" fontId="6" fillId="11" borderId="49" xfId="0" applyFont="1" applyFill="1" applyBorder="1" applyAlignment="1">
      <alignment horizontal="center"/>
    </xf>
    <xf numFmtId="0" fontId="6" fillId="11" borderId="111" xfId="0" applyFont="1" applyFill="1" applyBorder="1" applyAlignment="1">
      <alignment horizontal="center"/>
    </xf>
    <xf numFmtId="0" fontId="6" fillId="11" borderId="112" xfId="0" applyFont="1" applyFill="1" applyBorder="1" applyAlignment="1">
      <alignment horizontal="center"/>
    </xf>
    <xf numFmtId="0" fontId="36" fillId="5" borderId="0" xfId="0" applyFont="1" applyFill="1" applyAlignment="1">
      <alignment horizontal="center"/>
    </xf>
    <xf numFmtId="0" fontId="126" fillId="0" borderId="0" xfId="0" applyFont="1"/>
    <xf numFmtId="0" fontId="4" fillId="0" borderId="0" xfId="0" applyFont="1" applyAlignment="1">
      <alignment horizontal="center"/>
    </xf>
    <xf numFmtId="0" fontId="86" fillId="0" borderId="19" xfId="0" applyFont="1" applyBorder="1" applyAlignment="1">
      <alignment horizontal="center" vertical="center" textRotation="90"/>
    </xf>
    <xf numFmtId="0" fontId="84" fillId="0" borderId="19" xfId="0" applyFont="1" applyBorder="1" applyAlignment="1">
      <alignment horizontal="center" vertical="center" textRotation="90"/>
    </xf>
    <xf numFmtId="0" fontId="1" fillId="3" borderId="0" xfId="0" applyFont="1" applyFill="1" applyAlignment="1">
      <alignment vertical="center"/>
    </xf>
    <xf numFmtId="0" fontId="6" fillId="11" borderId="88" xfId="0" applyFont="1" applyFill="1" applyBorder="1" applyAlignment="1">
      <alignment horizontal="center" vertical="center"/>
    </xf>
    <xf numFmtId="0" fontId="13" fillId="0" borderId="89" xfId="0" applyFont="1" applyBorder="1"/>
    <xf numFmtId="164" fontId="64" fillId="4" borderId="61" xfId="0" applyNumberFormat="1" applyFont="1" applyFill="1" applyBorder="1" applyAlignment="1">
      <alignment horizontal="center" vertical="center"/>
    </xf>
    <xf numFmtId="0" fontId="13" fillId="0" borderId="62" xfId="0" applyFont="1" applyBorder="1"/>
    <xf numFmtId="176" fontId="109" fillId="53" borderId="101" xfId="0" applyNumberFormat="1" applyFont="1" applyFill="1" applyBorder="1" applyAlignment="1" applyProtection="1">
      <alignment wrapText="1"/>
    </xf>
    <xf numFmtId="176" fontId="109" fillId="0" borderId="69" xfId="0" applyNumberFormat="1" applyFont="1" applyFill="1" applyBorder="1" applyAlignment="1" applyProtection="1">
      <alignment horizontal="center" wrapText="1"/>
    </xf>
    <xf numFmtId="0" fontId="109" fillId="0" borderId="69" xfId="0" applyFont="1" applyFill="1" applyBorder="1" applyAlignment="1" applyProtection="1">
      <alignment wrapText="1"/>
    </xf>
    <xf numFmtId="176" fontId="109" fillId="0" borderId="101" xfId="0" applyNumberFormat="1" applyFont="1" applyFill="1" applyBorder="1" applyAlignment="1" applyProtection="1">
      <alignment wrapText="1"/>
    </xf>
    <xf numFmtId="176" fontId="109" fillId="0" borderId="121" xfId="0" applyNumberFormat="1" applyFont="1" applyFill="1" applyBorder="1" applyAlignment="1" applyProtection="1">
      <alignment wrapText="1"/>
    </xf>
    <xf numFmtId="176" fontId="109" fillId="53" borderId="121" xfId="0" applyNumberFormat="1" applyFont="1" applyFill="1" applyBorder="1" applyAlignment="1" applyProtection="1">
      <alignment wrapText="1"/>
    </xf>
    <xf numFmtId="14" fontId="152" fillId="0" borderId="44" xfId="0" applyNumberFormat="1" applyFont="1" applyBorder="1" applyAlignment="1">
      <alignment horizontal="center"/>
    </xf>
    <xf numFmtId="0" fontId="156" fillId="72" borderId="122" xfId="0" applyFont="1" applyFill="1" applyBorder="1" applyAlignment="1">
      <alignment horizontal="center"/>
    </xf>
    <xf numFmtId="0" fontId="156" fillId="72" borderId="101" xfId="0" applyFont="1" applyFill="1" applyBorder="1" applyAlignment="1">
      <alignment horizontal="center"/>
    </xf>
    <xf numFmtId="17" fontId="157" fillId="72" borderId="121" xfId="0" applyNumberFormat="1" applyFont="1" applyFill="1" applyBorder="1" applyAlignment="1">
      <alignment horizontal="center" vertical="center" textRotation="90"/>
    </xf>
    <xf numFmtId="14" fontId="155" fillId="72" borderId="118" xfId="0" applyNumberFormat="1" applyFont="1" applyFill="1" applyBorder="1" applyAlignment="1">
      <alignment horizontal="center" vertical="center"/>
    </xf>
    <xf numFmtId="17" fontId="152" fillId="72" borderId="101" xfId="0" applyNumberFormat="1" applyFont="1" applyFill="1" applyBorder="1" applyAlignment="1">
      <alignment horizontal="center"/>
    </xf>
    <xf numFmtId="17" fontId="158" fillId="72" borderId="101" xfId="0" applyNumberFormat="1" applyFont="1" applyFill="1" applyBorder="1" applyAlignment="1">
      <alignment horizontal="center"/>
    </xf>
    <xf numFmtId="17" fontId="157" fillId="72" borderId="123" xfId="0" applyNumberFormat="1" applyFont="1" applyFill="1" applyBorder="1" applyAlignment="1">
      <alignment horizontal="center" vertical="center" textRotation="90"/>
    </xf>
    <xf numFmtId="14" fontId="155" fillId="72" borderId="124" xfId="0" applyNumberFormat="1" applyFont="1" applyFill="1" applyBorder="1" applyAlignment="1">
      <alignment horizontal="center" vertical="center"/>
    </xf>
    <xf numFmtId="0" fontId="155" fillId="72" borderId="101" xfId="0" applyFont="1" applyFill="1" applyBorder="1" applyAlignment="1">
      <alignment horizontal="center"/>
    </xf>
    <xf numFmtId="17" fontId="157" fillId="72" borderId="122" xfId="0" applyNumberFormat="1" applyFont="1" applyFill="1" applyBorder="1" applyAlignment="1">
      <alignment horizontal="center" vertical="center" textRotation="90"/>
    </xf>
    <xf numFmtId="14" fontId="0" fillId="0" borderId="101" xfId="0" applyNumberFormat="1" applyBorder="1"/>
    <xf numFmtId="4" fontId="152" fillId="0" borderId="101" xfId="0" applyNumberFormat="1" applyFont="1" applyBorder="1"/>
    <xf numFmtId="177" fontId="0" fillId="0" borderId="101" xfId="0" applyNumberFormat="1" applyBorder="1"/>
    <xf numFmtId="3" fontId="152" fillId="0" borderId="101" xfId="0" applyNumberFormat="1" applyFont="1" applyBorder="1"/>
    <xf numFmtId="1" fontId="0" fillId="0" borderId="101" xfId="0" applyNumberFormat="1" applyBorder="1"/>
    <xf numFmtId="4" fontId="152" fillId="0" borderId="120" xfId="0" applyNumberFormat="1" applyFont="1" applyBorder="1"/>
    <xf numFmtId="3" fontId="152" fillId="0" borderId="120" xfId="0" applyNumberFormat="1" applyFont="1" applyBorder="1"/>
    <xf numFmtId="4" fontId="0" fillId="45" borderId="101" xfId="0" applyNumberFormat="1" applyFill="1" applyBorder="1"/>
    <xf numFmtId="4" fontId="91" fillId="0" borderId="0" xfId="0" applyNumberFormat="1" applyFont="1"/>
    <xf numFmtId="3" fontId="91" fillId="0" borderId="0" xfId="0" applyNumberFormat="1" applyFont="1"/>
  </cellXfs>
  <cellStyles count="1">
    <cellStyle name="Normal" xfId="0" builtinId="0"/>
  </cellStyles>
  <dxfs count="67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yyyy\-mm\-dd\ hh:mm:ss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yyyy\-mm\-dd\ hh:mm:ss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</dxfs>
  <tableStyles count="0" defaultTableStyle="TableStyleMedium2" defaultPivotStyle="PivotStyleLight16"/>
  <colors>
    <mruColors>
      <color rgb="FFFFFF66"/>
      <color rgb="FFFFFF99"/>
      <color rgb="FF0066FF"/>
      <color rgb="FF66FF33"/>
      <color rgb="FF00FFFF"/>
      <color rgb="FF00FF00"/>
      <color rgb="FFFF00FF"/>
      <color rgb="FFFFFFCC"/>
      <color rgb="FF93FE68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e DESPESAS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60202.05000000001</c:v>
                </c:pt>
                <c:pt idx="1">
                  <c:v>31055.700000000004</c:v>
                </c:pt>
                <c:pt idx="2">
                  <c:v>25780.930000000008</c:v>
                </c:pt>
                <c:pt idx="3">
                  <c:v>11558.45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A4C-4DFD-9B03-4FB2AA0C1641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Resultados'!$D$9:$O$9</c:f>
              <c:numCache>
                <c:formatCode>#,##0.00;\(#,##0.00\)</c:formatCode>
                <c:ptCount val="12"/>
                <c:pt idx="0">
                  <c:v>47378.932999999997</c:v>
                </c:pt>
                <c:pt idx="1">
                  <c:v>30431.15</c:v>
                </c:pt>
                <c:pt idx="2">
                  <c:v>29477.54</c:v>
                </c:pt>
                <c:pt idx="3">
                  <c:v>26031.060000000005</c:v>
                </c:pt>
                <c:pt idx="4">
                  <c:v>4184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A4C-4DFD-9B03-4FB2AA0C1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315930"/>
        <c:axId val="119943858"/>
      </c:barChart>
      <c:catAx>
        <c:axId val="115315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19943858"/>
        <c:crosses val="autoZero"/>
        <c:auto val="1"/>
        <c:lblAlgn val="ctr"/>
        <c:lblOffset val="100"/>
        <c:noMultiLvlLbl val="1"/>
      </c:catAx>
      <c:valAx>
        <c:axId val="1199438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;\(#,##0.00\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153159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Resultados'!$D$32:$O$32</c:f>
              <c:numCache>
                <c:formatCode>#,##0.00;\(#,##0.00\)</c:formatCode>
                <c:ptCount val="12"/>
                <c:pt idx="0">
                  <c:v>10872.570580000007</c:v>
                </c:pt>
                <c:pt idx="1">
                  <c:v>310.88742999999886</c:v>
                </c:pt>
                <c:pt idx="2">
                  <c:v>-3956.9973929999978</c:v>
                </c:pt>
                <c:pt idx="3">
                  <c:v>-14589.350345000006</c:v>
                </c:pt>
                <c:pt idx="4">
                  <c:v>-4184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0.00%</c:formatCode>
                <c:ptCount val="12"/>
                <c:pt idx="0">
                  <c:v>0.18060133467215825</c:v>
                </c:pt>
                <c:pt idx="1">
                  <c:v>1.0010639914733811E-2</c:v>
                </c:pt>
                <c:pt idx="2">
                  <c:v>-0.15348544032352582</c:v>
                </c:pt>
                <c:pt idx="3">
                  <c:v>-1.2622237709208419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60202.05000000001</c:v>
                </c:pt>
                <c:pt idx="1">
                  <c:v>31055.700000000004</c:v>
                </c:pt>
                <c:pt idx="2">
                  <c:v>25780.930000000008</c:v>
                </c:pt>
                <c:pt idx="3">
                  <c:v>11558.45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Resultados'!$D$35:$O$35</c:f>
              <c:numCache>
                <c:formatCode>#,##0.00;\(#,##0.00\)</c:formatCode>
                <c:ptCount val="12"/>
                <c:pt idx="0">
                  <c:v>22941.152999999998</c:v>
                </c:pt>
                <c:pt idx="1">
                  <c:v>6352.58</c:v>
                </c:pt>
                <c:pt idx="2">
                  <c:v>9272.65</c:v>
                </c:pt>
                <c:pt idx="3">
                  <c:v>7162.3</c:v>
                </c:pt>
                <c:pt idx="4">
                  <c:v>1059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CMV %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Resultados'!$D$36:$O$36</c:f>
              <c:numCache>
                <c:formatCode>0.00%</c:formatCode>
                <c:ptCount val="12"/>
                <c:pt idx="0">
                  <c:v>0.38106929913516224</c:v>
                </c:pt>
                <c:pt idx="1">
                  <c:v>0.20455439742140732</c:v>
                </c:pt>
                <c:pt idx="2">
                  <c:v>0.35967088852108892</c:v>
                </c:pt>
                <c:pt idx="3">
                  <c:v>0.61965921036125082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D0D-47E9-AC80-16251DCA2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72330923"/>
        <c:axId val="1896451910"/>
      </c:barChart>
      <c:catAx>
        <c:axId val="1872330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896451910"/>
        <c:crosses val="autoZero"/>
        <c:auto val="1"/>
        <c:lblAlgn val="ctr"/>
        <c:lblOffset val="100"/>
        <c:noMultiLvlLbl val="1"/>
      </c:catAx>
      <c:valAx>
        <c:axId val="18964519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872330923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hyperlink" Target="#'explica&#231;&#227;o MC'!A1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24</xdr:row>
      <xdr:rowOff>28575</xdr:rowOff>
    </xdr:from>
    <xdr:ext cx="8058150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9</xdr:col>
      <xdr:colOff>152400</xdr:colOff>
      <xdr:row>24</xdr:row>
      <xdr:rowOff>9525</xdr:rowOff>
    </xdr:from>
    <xdr:ext cx="7096125" cy="3533775"/>
    <xdr:graphicFrame macro="">
      <xdr:nvGraphicFramePr>
        <xdr:cNvPr id="5" name="Chart 4" title="Gráfico">
          <a:extLst>
            <a:ext uri="{FF2B5EF4-FFF2-40B4-BE49-F238E27FC236}">
              <a16:creationId xmlns:a16="http://schemas.microsoft.com/office/drawing/2014/main" id="{00000000-0008-0000-0000-000005000000}"/>
            </a:ext>
            <a:ext uri="{147F2762-F138-4A5C-976F-8EAC2B608ADB}">
              <a16:predDERef xmlns:a16="http://schemas.microsoft.com/office/drawing/2014/main" pre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660400</xdr:colOff>
      <xdr:row>0</xdr:row>
      <xdr:rowOff>31750</xdr:rowOff>
    </xdr:from>
    <xdr:to>
      <xdr:col>7</xdr:col>
      <xdr:colOff>1657985</xdr:colOff>
      <xdr:row>4</xdr:row>
      <xdr:rowOff>207010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7100" y="31750"/>
          <a:ext cx="984250" cy="838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286385</xdr:colOff>
      <xdr:row>3</xdr:row>
      <xdr:rowOff>130810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60450" cy="749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10.161,14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28.441,71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R$25.258,44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R$15.097,30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0</xdr:row>
      <xdr:rowOff>25400</xdr:rowOff>
    </xdr:from>
    <xdr:to>
      <xdr:col>2</xdr:col>
      <xdr:colOff>1121409</xdr:colOff>
      <xdr:row>4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13100" y="25400"/>
          <a:ext cx="736600" cy="6477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8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8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1231900</xdr:colOff>
      <xdr:row>2</xdr:row>
      <xdr:rowOff>50800</xdr:rowOff>
    </xdr:from>
    <xdr:to>
      <xdr:col>17</xdr:col>
      <xdr:colOff>12700</xdr:colOff>
      <xdr:row>4</xdr:row>
      <xdr:rowOff>141732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6642100" y="444500"/>
          <a:ext cx="10280650" cy="484632"/>
        </a:xfrm>
        <a:prstGeom prst="rightArrow">
          <a:avLst/>
        </a:prstGeom>
        <a:solidFill>
          <a:srgbClr val="FF6699">
            <a:alpha val="63000"/>
          </a:srgbClr>
        </a:solidFill>
        <a:scene3d>
          <a:camera prst="orthographicFront"/>
          <a:lightRig rig="sunset" dir="t"/>
        </a:scene3d>
        <a:sp3d contourW="19050">
          <a:bevelT w="69850" h="1016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216634-4268-495E-9863-E68E670E9C68}" name="Tabela13" displayName="Tabela13" ref="A1:J4464" totalsRowShown="0" headerRowDxfId="64">
  <autoFilter ref="A1:J4464" xr:uid="{4E216634-4268-495E-9863-E68E670E9C68}"/>
  <tableColumns count="10">
    <tableColumn id="1" xr3:uid="{A6DB33D5-91D3-4D0B-AA38-661801989851}" name="Data da Ordem" dataDxfId="63"/>
    <tableColumn id="2" xr3:uid="{CDBF563C-4FDE-437C-B129-7001932CCE7A}" name="Total" dataDxfId="62"/>
    <tableColumn id="3" xr3:uid="{02DD5836-435C-43F8-849F-649C77E37177}" name="DATA" dataDxfId="61">
      <calculatedColumnFormula>IF(A2="","",TEXT(A2,"dd/mm/aaaa"))</calculatedColumnFormula>
    </tableColumn>
    <tableColumn id="4" xr3:uid="{794BA629-609D-497E-925A-8EC930A4D3B6}" name="HORA" dataDxfId="60">
      <calculatedColumnFormula>IF(A2="","",TEXT(A2,"hh:mm"))</calculatedColumnFormula>
    </tableColumn>
    <tableColumn id="5" xr3:uid="{A4429812-9A0D-40A4-B987-66FB7DB60428}" name="FAIXA" dataDxfId="59">
      <calculatedColumnFormula>IF(D2="","",IF(AND(MOD(D2,1)&gt;=TIME(8,0,0),MOD(D2,1)&lt;TIME(21,0,0)),
TEXT(TIME(HOUR(MOD(D2,1)),0,0),"hh:mm")&amp;" as "&amp;TEXT(TIME(HOUR(MOD(D2,1))+1,0,0),"hh:mm"),
"Fora da faixa"))</calculatedColumnFormula>
    </tableColumn>
    <tableColumn id="6" xr3:uid="{D5CBAB5D-5AFA-4B8B-B676-98D04804B767}" name="DIA SEMAMA" dataDxfId="58">
      <calculatedColumnFormula>CHOOSE(WEEKDAY(C2,2),"Segunda","Terça","Quarta","Quinta","Sexta","Sábado","Domingo")</calculatedColumnFormula>
    </tableColumn>
    <tableColumn id="7" xr3:uid="{D092D036-DA7E-44A6-9D57-23A134617500}" name="SEMANA" dataDxfId="57">
      <calculatedColumnFormula>INT((DAY(C2)-1)/7)+1</calculatedColumnFormula>
    </tableColumn>
    <tableColumn id="8" xr3:uid="{96F35647-A6B1-4431-AF74-92B1C55BD46A}" name="MÊS" dataDxfId="56">
      <calculatedColumnFormula>PROPER(TEXT(C2,"MMM/AA"))</calculatedColumnFormula>
    </tableColumn>
    <tableColumn id="9" xr3:uid="{3323577E-23B3-497C-BBC5-09E57E28B33F}" name="DIA" dataDxfId="55">
      <calculatedColumnFormula>DAY(C2)</calculatedColumnFormula>
    </tableColumn>
    <tableColumn id="10" xr3:uid="{EAC33B44-3AEF-4035-88DF-4CEB6FAA2D73}" name="Pedidos" dataDxfId="54">
      <calculatedColumnFormula>IF(Tabela13[[#This Row],[Data da Ordem]]&lt;&gt;"",1,"")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66">
  <autoFilter ref="G2:G33" xr:uid="{9FB9B7D2-0F7C-4CD2-9F22-4122B7DAD9DC}"/>
  <tableColumns count="1">
    <tableColumn id="1" xr3:uid="{5683796C-C110-4EC9-9665-6268F3588A24}" name="data" dataDxfId="6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5.emf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4.emf"/><Relationship Id="rId4" Type="http://schemas.openxmlformats.org/officeDocument/2006/relationships/oleObject" Target="../embeddings/Microsoft_Word_97_-_2003_Document.doc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A1:R1001"/>
  <sheetViews>
    <sheetView showGridLines="0" zoomScale="80" zoomScaleNormal="80" workbookViewId="0">
      <selection activeCell="B3" sqref="B3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16.19921875" customWidth="1"/>
    <col min="15" max="15" width="14" customWidth="1"/>
    <col min="16" max="16" width="16.296875" customWidth="1"/>
    <col min="17" max="17" width="3.09765625" customWidth="1"/>
  </cols>
  <sheetData>
    <row r="1" spans="1:18" ht="6.75" customHeight="1">
      <c r="A1" s="1" t="s">
        <v>0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  <c r="O1" s="2"/>
      <c r="P1" s="444"/>
      <c r="Q1" s="444"/>
      <c r="R1" s="444"/>
    </row>
    <row r="2" spans="1:18" ht="22.5" customHeight="1">
      <c r="A2" s="444"/>
      <c r="B2" s="3" t="s">
        <v>1</v>
      </c>
      <c r="C2" s="4" t="s">
        <v>2</v>
      </c>
      <c r="D2" s="444"/>
      <c r="E2" s="444"/>
      <c r="F2" s="444"/>
      <c r="G2" s="444"/>
      <c r="H2" s="252" t="s">
        <v>3</v>
      </c>
      <c r="I2" s="253">
        <f t="shared" ref="I2:L2" si="0">SUM(I4:I22)</f>
        <v>26031.060000000005</v>
      </c>
      <c r="J2" s="254">
        <f t="shared" si="0"/>
        <v>10933.76</v>
      </c>
      <c r="K2" s="255">
        <f t="shared" si="0"/>
        <v>26031.060000000005</v>
      </c>
      <c r="L2" s="5">
        <f t="shared" si="0"/>
        <v>0.99999999999999967</v>
      </c>
      <c r="M2" s="6"/>
      <c r="N2" s="256" t="s">
        <v>4</v>
      </c>
      <c r="O2" s="257">
        <f>SUM(O4:O9)</f>
        <v>7162.3</v>
      </c>
      <c r="P2" s="7">
        <f t="shared" ref="P2" si="1">SUM(P4:P9)</f>
        <v>1</v>
      </c>
      <c r="Q2" s="444"/>
      <c r="R2" s="444"/>
    </row>
    <row r="3" spans="1:18" ht="18.75" customHeight="1">
      <c r="A3" s="444"/>
      <c r="B3" s="8" t="s">
        <v>390</v>
      </c>
      <c r="C3" s="9">
        <v>2026</v>
      </c>
      <c r="D3" s="395"/>
      <c r="E3" s="395"/>
      <c r="F3" s="395"/>
      <c r="G3" s="444"/>
      <c r="H3" s="10" t="s">
        <v>6</v>
      </c>
      <c r="I3" s="11" t="s">
        <v>7</v>
      </c>
      <c r="J3" s="12" t="s">
        <v>8</v>
      </c>
      <c r="K3" s="13" t="s">
        <v>4</v>
      </c>
      <c r="L3" s="14" t="s">
        <v>9</v>
      </c>
      <c r="M3" s="6"/>
      <c r="N3" s="42" t="s">
        <v>6</v>
      </c>
      <c r="O3" s="15" t="s">
        <v>10</v>
      </c>
      <c r="P3" s="16" t="s">
        <v>9</v>
      </c>
      <c r="Q3" s="444"/>
      <c r="R3" s="444"/>
    </row>
    <row r="4" spans="1:18" ht="21">
      <c r="A4" s="444"/>
      <c r="B4" s="17"/>
      <c r="C4" s="424"/>
      <c r="D4" s="423" t="s">
        <v>11</v>
      </c>
      <c r="E4" s="435">
        <f>(C7-C20)/C7</f>
        <v>9.0320387963034529E-2</v>
      </c>
      <c r="F4" s="436"/>
      <c r="G4" s="733" t="s">
        <v>12</v>
      </c>
      <c r="H4" s="19" t="s">
        <v>548</v>
      </c>
      <c r="I4" s="390">
        <f>SUMIFS('📋 Despesas'!$K$7:$K$18576,'📋 Despesas'!$G$7:$G$18576,H4,'📋 Despesas'!$C$7:$C$18576,$B$3,'📋 Despesas'!$D$7:$D$18576,$C$3)</f>
        <v>2158</v>
      </c>
      <c r="J4" s="251">
        <f>SUMIFS('📋 Despesas'!$L$7:$L$18576,'📋 Despesas'!$G$7:$G$18576,H4,'📋 Despesas'!$C$7:$C$18576,$B$3,'📋 Despesas'!$D$7:$D$18576,$C$3)</f>
        <v>2158</v>
      </c>
      <c r="K4" s="20">
        <f>I4</f>
        <v>2158</v>
      </c>
      <c r="L4" s="21">
        <f>IFERROR((K4/$K$2),0)</f>
        <v>8.2900965231534923E-2</v>
      </c>
      <c r="M4" s="6"/>
      <c r="N4" s="19" t="str">
        <f>H5</f>
        <v>BEBIDAS</v>
      </c>
      <c r="O4" s="22">
        <f t="shared" ref="O4:O9" si="2">SUMIF($H$4:$H$21,N4,$K$4:$K$21)</f>
        <v>0</v>
      </c>
      <c r="P4" s="295">
        <f>IFERROR((O4/$O$2),0)</f>
        <v>0</v>
      </c>
      <c r="Q4" s="444"/>
      <c r="R4" s="444"/>
    </row>
    <row r="5" spans="1:18" ht="17.399999999999999">
      <c r="A5" s="444"/>
      <c r="B5" s="23" t="s">
        <v>14</v>
      </c>
      <c r="C5" s="432">
        <f>SUMIFS('💸  Receitas'!$P$4:$P$1126,'💸  Receitas'!$C$4:$C$1126,$C$3,'💸  Receitas'!$D$4:$D$1126,$B$3)</f>
        <v>11558.45</v>
      </c>
      <c r="D5" s="434" t="s">
        <v>15</v>
      </c>
      <c r="E5" s="395"/>
      <c r="F5" s="429"/>
      <c r="G5" s="734"/>
      <c r="H5" s="19" t="s">
        <v>13</v>
      </c>
      <c r="I5" s="390">
        <f>SUMIFS('📋 Despesas'!$K$7:$K$18576,'📋 Despesas'!$G$7:$G$18576,H5,'📋 Despesas'!$C$7:$C$18576,$B$3,'📋 Despesas'!$D$7:$D$18576,$C$3)</f>
        <v>0</v>
      </c>
      <c r="J5" s="251">
        <f>SUMIFS('📋 Despesas'!$L$7:$L$18576,'📋 Despesas'!$G$7:$G$18576,H5,'📋 Despesas'!$C$7:$C$18576,$B$3,'📋 Despesas'!$D$7:$D$18576,$C$3)</f>
        <v>0</v>
      </c>
      <c r="K5" s="20">
        <f t="shared" ref="K5:K21" si="3">I5</f>
        <v>0</v>
      </c>
      <c r="L5" s="21">
        <f t="shared" ref="L5:L22" si="4">IFERROR((K5/$K$2),0)</f>
        <v>0</v>
      </c>
      <c r="M5" s="6"/>
      <c r="N5" s="19" t="str">
        <f>H4</f>
        <v>CAFÉ</v>
      </c>
      <c r="O5" s="22">
        <f t="shared" si="2"/>
        <v>2158</v>
      </c>
      <c r="P5" s="295">
        <f t="shared" ref="P5:P9" si="5">IFERROR((O5/$O$2),0)</f>
        <v>0.30129986177624507</v>
      </c>
      <c r="Q5" s="444"/>
      <c r="R5" s="444"/>
    </row>
    <row r="6" spans="1:18" ht="21" customHeight="1">
      <c r="A6" s="444"/>
      <c r="B6" s="24" t="s">
        <v>17</v>
      </c>
      <c r="C6" s="421">
        <f>C7-C5</f>
        <v>-116.74034500000198</v>
      </c>
      <c r="D6" s="430" t="s">
        <v>18</v>
      </c>
      <c r="E6" s="395"/>
      <c r="F6" s="429"/>
      <c r="G6" s="734"/>
      <c r="H6" s="19" t="s">
        <v>19</v>
      </c>
      <c r="I6" s="390">
        <f>SUMIFS('📋 Despesas'!$K$7:$K$18576,'📋 Despesas'!$G$7:$G$18576,H6,'📋 Despesas'!$C$7:$C$18576,$B$3,'📋 Despesas'!$D$7:$D$18576,$C$3)</f>
        <v>2691.8</v>
      </c>
      <c r="J6" s="251">
        <f>SUMIFS('📋 Despesas'!$L$7:$L$18576,'📋 Despesas'!$G$7:$G$18576,H6,'📋 Despesas'!$C$7:$C$18576,$B$3,'📋 Despesas'!$D$7:$D$18576,$C$3)</f>
        <v>2691.8</v>
      </c>
      <c r="K6" s="20">
        <f t="shared" si="3"/>
        <v>2691.8</v>
      </c>
      <c r="L6" s="21">
        <f>IFERROR((K6/$K$2),0)</f>
        <v>0.10340723735414538</v>
      </c>
      <c r="M6" s="6"/>
      <c r="N6" s="19" t="str">
        <f>H6</f>
        <v>SALGADOS</v>
      </c>
      <c r="O6" s="22">
        <f t="shared" si="2"/>
        <v>2691.8</v>
      </c>
      <c r="P6" s="295">
        <f t="shared" si="5"/>
        <v>0.37582899347974813</v>
      </c>
      <c r="Q6" s="444"/>
      <c r="R6" s="444"/>
    </row>
    <row r="7" spans="1:18" ht="17.399999999999999">
      <c r="A7" s="444"/>
      <c r="B7" s="25" t="s">
        <v>20</v>
      </c>
      <c r="C7" s="428">
        <f>SUMIFS('💸  Receitas'!$Q$6:$Q$680,'💸  Receitas'!$C$6:$C$680,$C$3,'💸  Receitas'!$D$6:$D$680,$B$3)</f>
        <v>11441.709654999999</v>
      </c>
      <c r="D7" s="431" t="s">
        <v>21</v>
      </c>
      <c r="E7" s="395"/>
      <c r="F7" s="429"/>
      <c r="G7" s="734"/>
      <c r="H7" s="19" t="s">
        <v>22</v>
      </c>
      <c r="I7" s="390">
        <f>SUMIFS('📋 Despesas'!$K$7:$K$18576,'📋 Despesas'!$G$7:$G$18576,H7,'📋 Despesas'!$C$7:$C$18576,$B$3,'📋 Despesas'!$D$7:$D$18576,$C$3)</f>
        <v>0</v>
      </c>
      <c r="J7" s="251">
        <f>SUMIFS('📋 Despesas'!$L$7:$L$18576,'📋 Despesas'!$G$7:$G$18576,H7,'📋 Despesas'!$C$7:$C$18576,$B$3,'📋 Despesas'!$D$7:$D$18576,$C$3)</f>
        <v>0</v>
      </c>
      <c r="K7" s="20">
        <f t="shared" si="3"/>
        <v>0</v>
      </c>
      <c r="L7" s="21">
        <f t="shared" si="4"/>
        <v>0</v>
      </c>
      <c r="M7" s="6"/>
      <c r="N7" s="19" t="str">
        <f>H7</f>
        <v>DOCES</v>
      </c>
      <c r="O7" s="22">
        <f t="shared" si="2"/>
        <v>0</v>
      </c>
      <c r="P7" s="295">
        <f t="shared" si="5"/>
        <v>0</v>
      </c>
      <c r="Q7" s="444"/>
      <c r="R7" s="444"/>
    </row>
    <row r="8" spans="1:18" ht="17.399999999999999">
      <c r="A8" s="444"/>
      <c r="B8" s="24" t="s">
        <v>23</v>
      </c>
      <c r="C8" s="421">
        <f>-K2</f>
        <v>-26031.060000000005</v>
      </c>
      <c r="D8" s="425"/>
      <c r="E8" s="426"/>
      <c r="F8" s="427"/>
      <c r="G8" s="734"/>
      <c r="H8" s="19" t="s">
        <v>26</v>
      </c>
      <c r="I8" s="575">
        <f>SUMIFS('📋 Despesas'!$K$7:$K$18576,'📋 Despesas'!$G$7:$G$18576,H8,'📋 Despesas'!$C$7:$C$18576,$B$3,'📋 Despesas'!$D$7:$D$18576,$C$3)</f>
        <v>2312.5</v>
      </c>
      <c r="J8" s="251">
        <f>SUMIFS('📋 Despesas'!$L$7:$L$18576,'📋 Despesas'!$G$7:$G$18576,H8,'📋 Despesas'!$C$7:$C$18576,$B$3,'📋 Despesas'!$D$7:$D$18576,$C$3)</f>
        <v>2312.5</v>
      </c>
      <c r="K8" s="20">
        <f t="shared" si="3"/>
        <v>2312.5</v>
      </c>
      <c r="L8" s="21">
        <f t="shared" si="4"/>
        <v>8.8836182621837123E-2</v>
      </c>
      <c r="M8" s="6"/>
      <c r="N8" s="19" t="str">
        <f>H8</f>
        <v>INSUMOS</v>
      </c>
      <c r="O8" s="22">
        <f t="shared" si="2"/>
        <v>2312.5</v>
      </c>
      <c r="P8" s="295">
        <f t="shared" si="5"/>
        <v>0.3228711447440068</v>
      </c>
      <c r="Q8" s="444"/>
      <c r="R8" s="444"/>
    </row>
    <row r="9" spans="1:18" ht="17.399999999999999">
      <c r="A9" s="444"/>
      <c r="B9" s="26" t="s">
        <v>25</v>
      </c>
      <c r="C9" s="428">
        <f>C7+C8</f>
        <v>-14589.350345000006</v>
      </c>
      <c r="D9" s="743">
        <f>(C7*E4)-(C19+C21)</f>
        <v>-14589.350345000003</v>
      </c>
      <c r="E9" s="744"/>
      <c r="F9" s="745"/>
      <c r="G9" s="735"/>
      <c r="H9" s="19" t="s">
        <v>700</v>
      </c>
      <c r="I9" s="575">
        <f>SUMIFS('📋 Despesas'!$K$7:$K$18576,'📋 Despesas'!$G$7:$G$18576,H9,'📋 Despesas'!$C$7:$C$18576,$B$3,'📋 Despesas'!$D$7:$D$18576,$C$3)</f>
        <v>0</v>
      </c>
      <c r="J9" s="251">
        <f>SUMIFS('📋 Despesas'!$L$7:$L$18576,'📋 Despesas'!$G$7:$G$18576,H9,'📋 Despesas'!$C$7:$C$18576,$B$3,'📋 Despesas'!$D$7:$D$18576,$C$3)</f>
        <v>0</v>
      </c>
      <c r="K9" s="20">
        <f t="shared" si="3"/>
        <v>0</v>
      </c>
      <c r="L9" s="21"/>
      <c r="M9" s="6"/>
      <c r="N9" s="19" t="str">
        <f>H9</f>
        <v>LEITE</v>
      </c>
      <c r="O9" s="22">
        <f t="shared" si="2"/>
        <v>0</v>
      </c>
      <c r="P9" s="295">
        <f t="shared" si="5"/>
        <v>0</v>
      </c>
      <c r="Q9" s="444"/>
      <c r="R9" s="444"/>
    </row>
    <row r="10" spans="1:18" ht="18">
      <c r="A10" s="444"/>
      <c r="B10" s="27" t="s">
        <v>27</v>
      </c>
      <c r="C10" s="433">
        <f>IFERROR((C9/C5),0)</f>
        <v>-1.2622237709208419</v>
      </c>
      <c r="D10" s="437">
        <f>(C19+C21)/E4</f>
        <v>172970.58119805617</v>
      </c>
      <c r="E10" s="741" t="s">
        <v>28</v>
      </c>
      <c r="F10" s="742"/>
      <c r="G10" s="419"/>
      <c r="H10" s="28" t="s">
        <v>29</v>
      </c>
      <c r="I10" s="390">
        <f>SUMIFS('📋 Despesas'!$K$7:$K$18576,'📋 Despesas'!$G$7:$G$18576,H10,'📋 Despesas'!$C$7:$C$18576,$B$3,'📋 Despesas'!$D$7:$D$18576,$C$3)</f>
        <v>1681.48</v>
      </c>
      <c r="J10" s="251">
        <f>SUMIFS('📋 Despesas'!$L$7:$L$18576,'📋 Despesas'!$G$7:$G$18576,H10,'📋 Despesas'!$C$7:$C$18576,$B$3,'📋 Despesas'!$D$7:$D$18576,$C$3)</f>
        <v>1681.48</v>
      </c>
      <c r="K10" s="20">
        <f t="shared" si="3"/>
        <v>1681.48</v>
      </c>
      <c r="L10" s="250">
        <f t="shared" si="4"/>
        <v>6.4595141342688303E-2</v>
      </c>
      <c r="M10" s="6"/>
      <c r="N10" s="29" t="s">
        <v>30</v>
      </c>
      <c r="O10" s="30">
        <f>IFERROR((C5/O2),0)</f>
        <v>1.6137902629043743</v>
      </c>
      <c r="P10" s="31">
        <f>O2*O10</f>
        <v>11558.45</v>
      </c>
      <c r="Q10" s="444"/>
      <c r="R10" s="444"/>
    </row>
    <row r="11" spans="1:18" ht="15.6">
      <c r="A11" s="444"/>
      <c r="B11" s="18"/>
      <c r="C11" s="18"/>
      <c r="D11" s="422"/>
      <c r="E11" s="419"/>
      <c r="F11" s="419"/>
      <c r="G11" s="444"/>
      <c r="H11" s="28" t="s">
        <v>31</v>
      </c>
      <c r="I11" s="390">
        <f>SUMIFS('📋 Despesas'!$K$7:$K$18576,'📋 Despesas'!$G$7:$G$18576,H11,'📋 Despesas'!$C$7:$C$18576,$B$3,'📋 Despesas'!$D$7:$D$18576,$C$3)</f>
        <v>321.39999999999998</v>
      </c>
      <c r="J11" s="251">
        <f>SUMIFS('📋 Despesas'!$L$7:$L$18576,'📋 Despesas'!$G$7:$G$18576,H11,'📋 Despesas'!$C$7:$C$18576,$B$3,'📋 Despesas'!$D$7:$D$18576,$C$3)</f>
        <v>321.39999999999998</v>
      </c>
      <c r="K11" s="20">
        <f t="shared" si="3"/>
        <v>321.39999999999998</v>
      </c>
      <c r="L11" s="250">
        <f t="shared" si="4"/>
        <v>1.2346788797690141E-2</v>
      </c>
      <c r="M11" s="6"/>
      <c r="N11" s="32"/>
      <c r="O11" s="33"/>
      <c r="P11" s="34"/>
      <c r="Q11" s="444"/>
      <c r="R11" s="35"/>
    </row>
    <row r="12" spans="1:18" ht="15.6">
      <c r="A12" s="444"/>
      <c r="B12" s="36" t="s">
        <v>32</v>
      </c>
      <c r="C12" s="296">
        <f>IFERROR((O2/C5),0)</f>
        <v>0.61965921036125082</v>
      </c>
      <c r="D12" s="297">
        <f>SUM(K4:K9)</f>
        <v>7162.3</v>
      </c>
      <c r="E12" s="444"/>
      <c r="F12" s="736"/>
      <c r="G12" s="738" t="s">
        <v>33</v>
      </c>
      <c r="H12" s="28" t="s">
        <v>34</v>
      </c>
      <c r="I12" s="390">
        <f>SUMIFS('📋 Despesas'!$K$7:$K$18576,'📋 Despesas'!$G$7:$G$18576,H12,'📋 Despesas'!$C$7:$C$18576,$B$3,'📋 Despesas'!$D$7:$D$18576,$C$3)</f>
        <v>6297.59</v>
      </c>
      <c r="J12" s="251">
        <f>SUMIFS('📋 Despesas'!$L$7:$L$18576,'📋 Despesas'!$G$7:$G$18576,H12,'📋 Despesas'!$C$7:$C$18576,$B$3,'📋 Despesas'!$D$7:$D$18576,$C$3)</f>
        <v>0</v>
      </c>
      <c r="K12" s="20">
        <f t="shared" si="3"/>
        <v>6297.59</v>
      </c>
      <c r="L12" s="250">
        <f t="shared" si="4"/>
        <v>0.24192599148862931</v>
      </c>
      <c r="M12" s="6"/>
      <c r="N12" s="444"/>
      <c r="O12" s="444"/>
      <c r="P12" s="444"/>
      <c r="Q12" s="444"/>
      <c r="R12" s="444"/>
    </row>
    <row r="13" spans="1:18" ht="15.6">
      <c r="A13" s="444"/>
      <c r="B13" s="18"/>
      <c r="C13" s="18"/>
      <c r="D13" s="18"/>
      <c r="E13" s="444"/>
      <c r="F13" s="737"/>
      <c r="G13" s="739"/>
      <c r="H13" s="28" t="s">
        <v>35</v>
      </c>
      <c r="I13" s="390">
        <f>SUMIFS('📋 Despesas'!$K$7:$K$18576,'📋 Despesas'!$G$7:$G$18576,H13,'📋 Despesas'!$C$7:$C$18576,$B$3,'📋 Despesas'!$D$7:$D$18576,$C$3)</f>
        <v>3500</v>
      </c>
      <c r="J13" s="251">
        <f>SUMIFS('📋 Despesas'!$L$7:$L$18576,'📋 Despesas'!$G$7:$G$18576,H13,'📋 Despesas'!$C$7:$C$18576,$B$3,'📋 Despesas'!$D$7:$D$18576,$C$3)</f>
        <v>0</v>
      </c>
      <c r="K13" s="20">
        <f t="shared" si="3"/>
        <v>3500</v>
      </c>
      <c r="L13" s="250">
        <f t="shared" si="4"/>
        <v>0.13445476288710484</v>
      </c>
      <c r="M13" s="6"/>
      <c r="N13" s="444"/>
      <c r="O13" s="444"/>
      <c r="P13" s="444"/>
      <c r="Q13" s="444"/>
      <c r="R13" s="444"/>
    </row>
    <row r="14" spans="1:18" ht="15.6">
      <c r="A14" s="444"/>
      <c r="B14" s="37" t="s">
        <v>36</v>
      </c>
      <c r="C14" s="298">
        <f>IFERROR(SUM(K11:K21)/C7,0)</f>
        <v>1.5021601245133152</v>
      </c>
      <c r="D14" s="299">
        <f>SUM(K11:K21)</f>
        <v>17187.28</v>
      </c>
      <c r="E14" s="444"/>
      <c r="F14" s="737"/>
      <c r="G14" s="739"/>
      <c r="H14" s="28" t="s">
        <v>37</v>
      </c>
      <c r="I14" s="390">
        <f>SUMIFS('📋 Despesas'!$K$7:$K$18576,'📋 Despesas'!$G$7:$G$18576,H14,'📋 Despesas'!$C$7:$C$18576,$B$3,'📋 Despesas'!$D$7:$D$18576,$C$3)</f>
        <v>1359.84</v>
      </c>
      <c r="J14" s="251">
        <f>SUMIFS('📋 Despesas'!$L$7:$L$18576,'📋 Despesas'!$G$7:$G$18576,H14,'📋 Despesas'!$C$7:$C$18576,$B$3,'📋 Despesas'!$D$7:$D$18576,$C$3)</f>
        <v>679.83999999999992</v>
      </c>
      <c r="K14" s="20">
        <f t="shared" si="3"/>
        <v>1359.84</v>
      </c>
      <c r="L14" s="250">
        <f t="shared" si="4"/>
        <v>5.2239132789828752E-2</v>
      </c>
      <c r="M14" s="6"/>
      <c r="N14" s="444"/>
      <c r="O14" s="444"/>
      <c r="P14" s="444"/>
      <c r="Q14" s="444"/>
      <c r="R14" s="444"/>
    </row>
    <row r="15" spans="1:18" ht="15.6">
      <c r="A15" s="444"/>
      <c r="B15" s="18"/>
      <c r="C15" s="18"/>
      <c r="D15" s="18"/>
      <c r="E15" s="444"/>
      <c r="F15" s="737"/>
      <c r="G15" s="739"/>
      <c r="H15" s="28" t="s">
        <v>549</v>
      </c>
      <c r="I15" s="390">
        <f>SUMIFS('📋 Despesas'!$K$7:$K$18576,'📋 Despesas'!$G$7:$G$18576,H15,'📋 Despesas'!$C$7:$C$18576,$B$3,'📋 Despesas'!$D$7:$D$18576,$C$3)</f>
        <v>0</v>
      </c>
      <c r="J15" s="251">
        <f>SUMIFS('📋 Despesas'!$L$7:$L$18576,'📋 Despesas'!$G$7:$G$18576,H15,'📋 Despesas'!$C$7:$C$18576,$B$3,'📋 Despesas'!$D$7:$D$18576,$C$3)</f>
        <v>0</v>
      </c>
      <c r="K15" s="20">
        <f t="shared" si="3"/>
        <v>0</v>
      </c>
      <c r="L15" s="250">
        <f t="shared" si="4"/>
        <v>0</v>
      </c>
      <c r="M15" s="6"/>
      <c r="N15" s="419"/>
      <c r="O15" s="419"/>
      <c r="P15" s="419"/>
      <c r="Q15" s="444"/>
      <c r="R15" s="444"/>
    </row>
    <row r="16" spans="1:18" ht="18">
      <c r="A16" s="444"/>
      <c r="B16" s="38" t="s">
        <v>39</v>
      </c>
      <c r="C16" s="39">
        <f>IFERROR((K12/C5),0)</f>
        <v>0.54484727623513529</v>
      </c>
      <c r="D16" s="40">
        <f>IFERROR((C5/(K12+K11)),)</f>
        <v>1.7462558487019926</v>
      </c>
      <c r="E16" s="444"/>
      <c r="F16" s="737"/>
      <c r="G16" s="739"/>
      <c r="H16" s="28" t="s">
        <v>40</v>
      </c>
      <c r="I16" s="390">
        <f>SUMIFS('📋 Despesas'!$K$7:$K$18576,'📋 Despesas'!$G$7:$G$18576,H16,'📋 Despesas'!$C$7:$C$18576,$B$3,'📋 Despesas'!$D$7:$D$18576,$C$3)</f>
        <v>2974.33</v>
      </c>
      <c r="J16" s="251">
        <f>SUMIFS('📋 Despesas'!$L$7:$L$18576,'📋 Despesas'!$G$7:$G$18576,H16,'📋 Despesas'!$C$7:$C$18576,$B$3,'📋 Despesas'!$D$7:$D$18576,$C$3)</f>
        <v>0</v>
      </c>
      <c r="K16" s="20">
        <f t="shared" si="3"/>
        <v>2974.33</v>
      </c>
      <c r="L16" s="250">
        <f t="shared" si="4"/>
        <v>0.11426080997085787</v>
      </c>
      <c r="M16" s="418"/>
      <c r="N16" s="586" t="s">
        <v>4</v>
      </c>
      <c r="O16" s="587">
        <f>SUM(O18:O22)</f>
        <v>24808.440000000006</v>
      </c>
      <c r="P16" s="588">
        <f>IFERROR(SUM(P17:P22),0)</f>
        <v>1</v>
      </c>
      <c r="Q16" s="419"/>
      <c r="R16" s="444"/>
    </row>
    <row r="17" spans="1:18" ht="15.6">
      <c r="A17" s="444"/>
      <c r="B17" s="41" t="s">
        <v>41</v>
      </c>
      <c r="C17" s="415">
        <f>IFERROR((D17/C5),0)</f>
        <v>0.25732948622003815</v>
      </c>
      <c r="D17" s="300">
        <f>K16</f>
        <v>2974.33</v>
      </c>
      <c r="E17" s="444"/>
      <c r="F17" s="737"/>
      <c r="G17" s="739"/>
      <c r="H17" s="28" t="s">
        <v>681</v>
      </c>
      <c r="I17" s="390">
        <f>SUMIFS('📋 Despesas'!$K$7:$K$18576,'📋 Despesas'!$G$7:$G$18576,H17,'📋 Despesas'!$C$7:$C$18576,$B$3,'📋 Despesas'!$D$7:$D$18576,$C$3)</f>
        <v>236.81</v>
      </c>
      <c r="J17" s="251">
        <f>SUMIFS('📋 Despesas'!$L$7:$L$18576,'📋 Despesas'!$G$7:$G$18576,H17,'📋 Despesas'!$C$7:$C$18576,$B$3,'📋 Despesas'!$D$7:$D$18576,$C$3)</f>
        <v>236.81</v>
      </c>
      <c r="K17" s="20">
        <f t="shared" si="3"/>
        <v>236.81</v>
      </c>
      <c r="L17" s="250">
        <f t="shared" si="4"/>
        <v>9.0972092569415134E-3</v>
      </c>
      <c r="M17" s="418"/>
      <c r="N17" s="589" t="s">
        <v>43</v>
      </c>
      <c r="O17" s="590" t="s">
        <v>10</v>
      </c>
      <c r="P17" s="591" t="s">
        <v>9</v>
      </c>
      <c r="Q17" s="419"/>
      <c r="R17" s="444"/>
    </row>
    <row r="18" spans="1:18" ht="15.6">
      <c r="A18" s="444"/>
      <c r="B18" s="18"/>
      <c r="C18" s="18"/>
      <c r="D18" s="18"/>
      <c r="E18" s="444"/>
      <c r="F18" s="737"/>
      <c r="G18" s="739"/>
      <c r="H18" s="28" t="s">
        <v>77</v>
      </c>
      <c r="I18" s="390">
        <f>SUMIFS('📋 Despesas'!$K$7:$K$18576,'📋 Despesas'!$G$7:$G$18576,H18,'📋 Despesas'!$C$7:$C$18576,$B$3,'📋 Despesas'!$D$7:$D$18576,$C$3)</f>
        <v>1645.38</v>
      </c>
      <c r="J18" s="251">
        <f>SUMIFS('📋 Despesas'!$L$7:$L$18576,'📋 Despesas'!$G$7:$G$18576,H18,'📋 Despesas'!$C$7:$C$18576,$B$3,'📋 Despesas'!$D$7:$D$18576,$C$3)</f>
        <v>0</v>
      </c>
      <c r="K18" s="20">
        <f t="shared" si="3"/>
        <v>1645.38</v>
      </c>
      <c r="L18" s="250">
        <f t="shared" si="4"/>
        <v>6.3208336502624168E-2</v>
      </c>
      <c r="M18" s="418"/>
      <c r="N18" s="592" t="s">
        <v>45</v>
      </c>
      <c r="O18" s="593">
        <f>SUMIFS('📋 Despesas'!$N$7:$N$9300,'📋 Despesas'!$M$7:$M$9300,N18,'📋 Despesas'!$P$7:$P$9300,$B$3,'📋 Despesas'!$Q$7:$Q$9300,$C$3)</f>
        <v>17296.000000000004</v>
      </c>
      <c r="P18" s="594">
        <f>IFERROR((O18/$O$16),0)</f>
        <v>0.6971820880313313</v>
      </c>
      <c r="Q18" s="419"/>
      <c r="R18" s="444"/>
    </row>
    <row r="19" spans="1:18" ht="15.6">
      <c r="A19" s="444"/>
      <c r="B19" s="223" t="s">
        <v>46</v>
      </c>
      <c r="C19" s="259">
        <f>SUMIFS('📋 Despesas'!$K$7:$K$18917,'📋 Despesas'!$I$7:$I$18917,B19,'📋 Despesas'!$C$7:$C$18917,$B$3,'📋 Despesas'!$D$7:$D$18917,$C$3)</f>
        <v>8645.11</v>
      </c>
      <c r="D19" s="43">
        <f t="shared" ref="D19:D21" si="6">C19/$C$22</f>
        <v>0.33210749005226836</v>
      </c>
      <c r="E19" s="444"/>
      <c r="F19" s="737"/>
      <c r="G19" s="739"/>
      <c r="H19" s="28" t="s">
        <v>44</v>
      </c>
      <c r="I19" s="390">
        <f>SUMIFS('📋 Despesas'!$K$7:$K$18576,'📋 Despesas'!$G$7:$G$18576,H19,'📋 Despesas'!$C$7:$C$18576,$B$3,'📋 Despesas'!$D$7:$D$18576,$C$3)</f>
        <v>450</v>
      </c>
      <c r="J19" s="251">
        <f>SUMIFS('📋 Despesas'!$L$7:$L$18576,'📋 Despesas'!$G$7:$G$18576,H19,'📋 Despesas'!$C$7:$C$18576,$B$3,'📋 Despesas'!$D$7:$D$18576,$C$3)</f>
        <v>450</v>
      </c>
      <c r="K19" s="20">
        <f t="shared" si="3"/>
        <v>450</v>
      </c>
      <c r="L19" s="250">
        <f t="shared" si="4"/>
        <v>1.7287040942627764E-2</v>
      </c>
      <c r="M19" s="418"/>
      <c r="N19" s="592" t="s">
        <v>48</v>
      </c>
      <c r="O19" s="593">
        <f>SUMIFS('📋 Despesas'!$N$7:$N$9300,'📋 Despesas'!$M$7:$M$9300,N19,'📋 Despesas'!$P$7:$P$9300,$B$3,'📋 Despesas'!$Q$7:$Q$9300,$C$3)</f>
        <v>40.99</v>
      </c>
      <c r="P19" s="594">
        <f t="shared" ref="P19:P22" si="7">IFERROR((O19/$O$16),0)</f>
        <v>1.6522602791630588E-3</v>
      </c>
      <c r="Q19" s="419"/>
      <c r="R19" s="444"/>
    </row>
    <row r="20" spans="1:18" ht="15.6">
      <c r="A20" s="444"/>
      <c r="B20" s="223" t="s">
        <v>49</v>
      </c>
      <c r="C20" s="259">
        <f>SUMIFS('📋 Despesas'!$K$7:$K$18917,'📋 Despesas'!$I$7:$I$18917,B20,'📋 Despesas'!$C$7:$C$18917,$B$3,'📋 Despesas'!$D$7:$D$18917,$C$3)</f>
        <v>10408.290000000001</v>
      </c>
      <c r="D20" s="44">
        <f t="shared" si="6"/>
        <v>0.39984118971720706</v>
      </c>
      <c r="E20" s="444"/>
      <c r="F20" s="737"/>
      <c r="G20" s="739"/>
      <c r="H20" s="668" t="s">
        <v>110</v>
      </c>
      <c r="I20" s="390">
        <f>SUMIFS('📋 Despesas'!$K$7:$K$18576,'📋 Despesas'!$G$7:$G$18576,H20,'📋 Despesas'!$C$7:$C$18576,$B$3,'📋 Despesas'!$D$7:$D$18576,$C$3)</f>
        <v>401.93</v>
      </c>
      <c r="J20" s="251">
        <f>SUMIFS('📋 Despesas'!$L$7:$L$18576,'📋 Despesas'!$G$7:$G$18576,H20,'📋 Despesas'!$C$7:$C$18576,$B$3,'📋 Despesas'!$D$7:$D$18576,$C$3)</f>
        <v>401.93</v>
      </c>
      <c r="K20" s="20">
        <f t="shared" si="3"/>
        <v>401.93</v>
      </c>
      <c r="L20" s="250">
        <f t="shared" si="4"/>
        <v>1.5440400813489729E-2</v>
      </c>
      <c r="M20" s="418"/>
      <c r="N20" s="592" t="s">
        <v>50</v>
      </c>
      <c r="O20" s="593">
        <f>SUMIFS('📋 Despesas'!$N$7:$N$9300,'📋 Despesas'!$M$7:$M$9300,N20,'📋 Despesas'!$P$7:$P$9300,$B$3,'📋 Despesas'!$Q$7:$Q$9300,$C$3)</f>
        <v>0</v>
      </c>
      <c r="P20" s="594">
        <f t="shared" si="7"/>
        <v>0</v>
      </c>
      <c r="Q20" s="419"/>
      <c r="R20" s="444"/>
    </row>
    <row r="21" spans="1:18" ht="15.75" customHeight="1">
      <c r="A21" s="444"/>
      <c r="B21" s="223" t="s">
        <v>51</v>
      </c>
      <c r="C21" s="259">
        <f>SUMIFS('📋 Despesas'!$K$7:$K$18917,'📋 Despesas'!$I$7:$I$18917,B21,'📋 Despesas'!$C$7:$C$18917,$B$3,'📋 Despesas'!$D$7:$D$18917,$C$3)</f>
        <v>6977.6600000000008</v>
      </c>
      <c r="D21" s="44">
        <f t="shared" si="6"/>
        <v>0.26805132023052464</v>
      </c>
      <c r="E21" s="444"/>
      <c r="F21" s="737"/>
      <c r="G21" s="739"/>
      <c r="H21" s="28" t="s">
        <v>682</v>
      </c>
      <c r="I21" s="390">
        <f>SUMIFS('📋 Despesas'!$K$7:$K$18576,'📋 Despesas'!$G$7:$G$18576,H21,'📋 Despesas'!$C$7:$C$18576,$B$3,'📋 Despesas'!$D$7:$D$18576,$C$3)</f>
        <v>0</v>
      </c>
      <c r="J21" s="251">
        <f>SUMIFS('📋 Despesas'!$L$7:$L$18576,'📋 Despesas'!$G$7:$G$18576,H21,'📋 Despesas'!$C$7:$C$18576,$B$3,'📋 Despesas'!$D$7:$D$18576,$C$3)</f>
        <v>0</v>
      </c>
      <c r="K21" s="20">
        <f t="shared" si="3"/>
        <v>0</v>
      </c>
      <c r="L21" s="250">
        <f t="shared" si="4"/>
        <v>0</v>
      </c>
      <c r="M21" s="418"/>
      <c r="N21" s="592" t="s">
        <v>52</v>
      </c>
      <c r="O21" s="593">
        <f>SUMIFS('📋 Despesas'!$N$7:$N$9300,'📋 Despesas'!$M$7:$M$9300,N21,'📋 Despesas'!$P$7:$P$9300,$B$3,'📋 Despesas'!$Q$7:$Q$9300,$C$3)</f>
        <v>7471.4500000000007</v>
      </c>
      <c r="P21" s="594">
        <f t="shared" si="7"/>
        <v>0.3011656516895056</v>
      </c>
      <c r="Q21" s="419"/>
      <c r="R21" s="444"/>
    </row>
    <row r="22" spans="1:18" ht="15.75" customHeight="1">
      <c r="A22" s="444"/>
      <c r="B22" s="534" t="s">
        <v>4</v>
      </c>
      <c r="C22" s="535">
        <f>SUM(C19:C21)</f>
        <v>26031.06</v>
      </c>
      <c r="D22" s="536">
        <f t="shared" ref="D22" si="8">SUM(D19:D21)</f>
        <v>1</v>
      </c>
      <c r="E22" s="45"/>
      <c r="F22" s="737"/>
      <c r="G22" s="740"/>
      <c r="H22" s="46" t="s">
        <v>42</v>
      </c>
      <c r="I22" s="390">
        <f>SUMIFS('📋 Despesas'!$K$7:$K$18576,'📋 Despesas'!$G$7:$G$18576,H22,'📋 Despesas'!$C$7:$C$18576,$B$3,'📋 Despesas'!$D$7:$D$18576,$C$3)</f>
        <v>0</v>
      </c>
      <c r="J22" s="251">
        <f>SUMIFS('📋 Despesas'!$L$7:$L$18576,'📋 Despesas'!$G$7:$G$18576,H22,'📋 Despesas'!$C$7:$C$18576,$B$3,'📋 Despesas'!$D$7:$D$18576,$C$3)</f>
        <v>0</v>
      </c>
      <c r="K22" s="249">
        <f t="shared" ref="K22" si="9">I22</f>
        <v>0</v>
      </c>
      <c r="L22" s="250">
        <f t="shared" si="4"/>
        <v>0</v>
      </c>
      <c r="M22" s="418"/>
      <c r="N22" s="595" t="s">
        <v>53</v>
      </c>
      <c r="O22" s="593">
        <f>SUMIFS('📋 Despesas'!$N$7:$N$9300,'📋 Despesas'!$M$7:$M$9300,N22,'📋 Despesas'!$P$7:$P$9300,$B$3,'📋 Despesas'!$Q$7:$Q$9300,$C$3)</f>
        <v>0</v>
      </c>
      <c r="P22" s="594">
        <f t="shared" si="7"/>
        <v>0</v>
      </c>
      <c r="Q22" s="419"/>
      <c r="R22" s="444" t="s">
        <v>54</v>
      </c>
    </row>
    <row r="23" spans="1:18" ht="15.75" customHeight="1">
      <c r="A23" s="444"/>
      <c r="B23" s="531" t="s">
        <v>487</v>
      </c>
      <c r="C23" s="532">
        <f>C19+C21</f>
        <v>15622.77</v>
      </c>
      <c r="D23" s="533">
        <f>C23/C7</f>
        <v>1.3654226921562276</v>
      </c>
      <c r="E23" s="45"/>
      <c r="G23" s="524"/>
      <c r="H23" s="525"/>
      <c r="I23" s="526"/>
      <c r="J23" s="391"/>
      <c r="K23" s="527"/>
      <c r="L23" s="528"/>
      <c r="M23" s="418"/>
      <c r="N23" s="529"/>
      <c r="O23" s="417"/>
      <c r="P23" s="530"/>
      <c r="Q23" s="419"/>
      <c r="R23" s="444"/>
    </row>
    <row r="24" spans="1:18" ht="15.75" customHeight="1">
      <c r="A24" s="444"/>
      <c r="B24" s="444"/>
      <c r="C24" s="444"/>
      <c r="D24" s="444"/>
      <c r="E24" s="444"/>
      <c r="F24" s="444"/>
      <c r="G24" s="444"/>
      <c r="H24" s="444"/>
      <c r="I24" s="444"/>
      <c r="J24" s="444"/>
      <c r="K24" s="444"/>
      <c r="L24" s="444"/>
      <c r="M24" s="444"/>
      <c r="N24" s="419"/>
      <c r="O24" s="420"/>
      <c r="P24" s="419"/>
      <c r="Q24" s="444"/>
      <c r="R24" s="444"/>
    </row>
    <row r="25" spans="1:18" ht="15.75" customHeight="1">
      <c r="A25" s="444"/>
      <c r="B25" s="444"/>
      <c r="C25" s="444"/>
      <c r="D25" s="444"/>
      <c r="E25" s="444"/>
      <c r="F25" s="444"/>
      <c r="G25" s="444"/>
      <c r="H25" s="444"/>
      <c r="I25" s="444"/>
      <c r="J25" s="444"/>
      <c r="K25" s="444"/>
      <c r="L25" s="444"/>
      <c r="M25" s="444"/>
      <c r="N25" s="444"/>
      <c r="O25" s="2"/>
      <c r="P25" s="444"/>
      <c r="Q25" s="444"/>
      <c r="R25" s="444"/>
    </row>
    <row r="26" spans="1:18" ht="15.75" customHeight="1">
      <c r="A26" s="444"/>
      <c r="B26" s="444"/>
      <c r="C26" s="444"/>
      <c r="D26" s="444"/>
      <c r="E26" s="444"/>
      <c r="F26" s="444">
        <v>1</v>
      </c>
      <c r="G26" s="444"/>
      <c r="H26" s="444"/>
      <c r="I26" s="444"/>
      <c r="J26" s="444"/>
      <c r="K26" s="444"/>
      <c r="L26" s="444"/>
      <c r="M26" s="444"/>
      <c r="N26" s="444"/>
      <c r="O26" s="2"/>
      <c r="P26" s="444"/>
      <c r="Q26" s="444"/>
      <c r="R26" s="444"/>
    </row>
    <row r="27" spans="1:18" ht="15.75" customHeight="1">
      <c r="A27" s="444"/>
      <c r="B27" s="444"/>
      <c r="C27" s="444"/>
      <c r="D27" s="444"/>
      <c r="E27" s="444"/>
      <c r="F27" s="444"/>
      <c r="G27" s="444"/>
      <c r="H27" s="444"/>
      <c r="I27" s="444"/>
      <c r="J27" s="444"/>
      <c r="K27" s="444"/>
      <c r="L27" s="444"/>
      <c r="M27" s="444"/>
      <c r="N27" s="444"/>
      <c r="O27" s="2"/>
      <c r="P27" s="444"/>
      <c r="Q27" s="444"/>
      <c r="R27" s="444"/>
    </row>
    <row r="28" spans="1:18" ht="15.75" customHeight="1">
      <c r="A28" s="444"/>
      <c r="B28" s="444"/>
      <c r="C28" s="444"/>
      <c r="D28" s="444"/>
      <c r="E28" s="444"/>
      <c r="F28" s="444"/>
      <c r="G28" s="444"/>
      <c r="H28" s="444"/>
      <c r="I28" s="444"/>
      <c r="J28" s="444"/>
      <c r="K28" s="444"/>
      <c r="L28" s="444"/>
      <c r="M28" s="444"/>
      <c r="N28" s="444"/>
      <c r="O28" s="2"/>
      <c r="P28" s="444"/>
      <c r="Q28" s="444"/>
      <c r="R28" s="444"/>
    </row>
    <row r="29" spans="1:18" ht="15.75" customHeight="1">
      <c r="A29" s="444"/>
      <c r="B29" s="444"/>
      <c r="C29" s="444"/>
      <c r="D29" s="444"/>
      <c r="E29" s="444"/>
      <c r="F29" s="444"/>
      <c r="G29" s="444"/>
      <c r="H29" s="444"/>
      <c r="I29" s="444"/>
      <c r="J29" s="444"/>
      <c r="K29" s="444"/>
      <c r="L29" s="444"/>
      <c r="M29" s="444"/>
      <c r="N29" s="444"/>
      <c r="O29" s="2"/>
      <c r="P29" s="444"/>
      <c r="Q29" s="444"/>
      <c r="R29" s="444"/>
    </row>
    <row r="30" spans="1:18" ht="15.75" customHeight="1">
      <c r="A30" s="444"/>
      <c r="B30" s="444"/>
      <c r="C30" s="444"/>
      <c r="D30" s="444"/>
      <c r="E30" s="444"/>
      <c r="F30" s="444"/>
      <c r="G30" s="444"/>
      <c r="H30" s="444"/>
      <c r="I30" s="444"/>
      <c r="J30" s="444"/>
      <c r="K30" s="444"/>
      <c r="L30" s="444"/>
      <c r="M30" s="444"/>
      <c r="N30" s="444"/>
      <c r="O30" s="2"/>
      <c r="P30" s="444"/>
      <c r="Q30" s="444"/>
      <c r="R30" s="444"/>
    </row>
    <row r="31" spans="1:18" ht="15.75" customHeight="1">
      <c r="A31" s="444"/>
      <c r="B31" s="444"/>
      <c r="C31" s="444"/>
      <c r="D31" s="444"/>
      <c r="E31" s="444"/>
      <c r="F31" s="444"/>
      <c r="G31" s="444"/>
      <c r="H31" s="444"/>
      <c r="I31" s="444"/>
      <c r="J31" s="444"/>
      <c r="K31" s="444"/>
      <c r="L31" s="444"/>
      <c r="M31" s="444"/>
      <c r="N31" s="444"/>
      <c r="O31" s="2"/>
      <c r="P31" s="444"/>
      <c r="Q31" s="444"/>
      <c r="R31" s="444"/>
    </row>
    <row r="32" spans="1:18" ht="15.75" customHeight="1">
      <c r="A32" s="444"/>
      <c r="B32" s="444"/>
      <c r="C32" s="444"/>
      <c r="D32" s="444"/>
      <c r="E32" s="444"/>
      <c r="F32" s="444"/>
      <c r="G32" s="444"/>
      <c r="H32" s="444"/>
      <c r="I32" s="444"/>
      <c r="J32" s="444"/>
      <c r="K32" s="444"/>
      <c r="L32" s="444"/>
      <c r="M32" s="444"/>
      <c r="N32" s="444"/>
      <c r="O32" s="2"/>
      <c r="P32" s="444"/>
      <c r="Q32" s="444"/>
      <c r="R32" s="444"/>
    </row>
    <row r="33" spans="1:18" ht="15.75" customHeight="1">
      <c r="A33" s="444"/>
      <c r="B33" s="444"/>
      <c r="C33" s="444"/>
      <c r="D33" s="444"/>
      <c r="E33" s="444"/>
      <c r="F33" s="444"/>
      <c r="G33" s="444"/>
      <c r="H33" s="444"/>
      <c r="I33" s="444"/>
      <c r="J33" s="444"/>
      <c r="K33" s="444"/>
      <c r="L33" s="444"/>
      <c r="M33" s="444"/>
      <c r="N33" s="444"/>
      <c r="O33" s="2"/>
      <c r="P33" s="444"/>
      <c r="Q33" s="444"/>
      <c r="R33" s="444"/>
    </row>
    <row r="34" spans="1:18" ht="15.75" customHeight="1">
      <c r="A34" s="444"/>
      <c r="B34" s="444"/>
      <c r="C34" s="444"/>
      <c r="D34" s="444"/>
      <c r="E34" s="444"/>
      <c r="F34" s="444"/>
      <c r="G34" s="444"/>
      <c r="H34" s="444"/>
      <c r="I34" s="444"/>
      <c r="J34" s="444"/>
      <c r="K34" s="444"/>
      <c r="L34" s="444"/>
      <c r="M34" s="444"/>
      <c r="N34" s="444"/>
      <c r="O34" s="2"/>
      <c r="P34" s="444"/>
      <c r="Q34" s="444"/>
      <c r="R34" s="444"/>
    </row>
    <row r="35" spans="1:18" ht="15.75" customHeight="1">
      <c r="A35" s="444"/>
      <c r="B35" s="444"/>
      <c r="C35" s="444"/>
      <c r="D35" s="444"/>
      <c r="E35" s="444"/>
      <c r="F35" s="444"/>
      <c r="G35" s="444"/>
      <c r="H35" s="444"/>
      <c r="I35" s="444"/>
      <c r="J35" s="444"/>
      <c r="K35" s="444"/>
      <c r="L35" s="444"/>
      <c r="M35" s="444"/>
      <c r="N35" s="444"/>
      <c r="O35" s="2"/>
      <c r="P35" s="444"/>
      <c r="Q35" s="444"/>
      <c r="R35" s="444"/>
    </row>
    <row r="36" spans="1:18" ht="15.75" customHeight="1">
      <c r="A36" s="444"/>
      <c r="B36" s="444"/>
      <c r="C36" s="444"/>
      <c r="D36" s="444"/>
      <c r="E36" s="444"/>
      <c r="F36" s="444"/>
      <c r="G36" s="444"/>
      <c r="H36" s="444"/>
      <c r="I36" s="444"/>
      <c r="J36" s="444"/>
      <c r="K36" s="444"/>
      <c r="L36" s="444"/>
      <c r="M36" s="444"/>
      <c r="N36" s="444"/>
      <c r="O36" s="2"/>
      <c r="P36" s="444"/>
      <c r="Q36" s="444"/>
      <c r="R36" s="444"/>
    </row>
    <row r="37" spans="1:18" ht="15.75" customHeight="1">
      <c r="A37" s="444"/>
      <c r="B37" s="444"/>
      <c r="C37" s="444"/>
      <c r="D37" s="444"/>
      <c r="E37" s="444"/>
      <c r="F37" s="444"/>
      <c r="G37" s="444"/>
      <c r="H37" s="444"/>
      <c r="I37" s="444"/>
      <c r="J37" s="444"/>
      <c r="K37" s="444"/>
      <c r="L37" s="444"/>
      <c r="M37" s="444"/>
      <c r="N37" s="444"/>
      <c r="O37" s="2"/>
      <c r="P37" s="444"/>
      <c r="Q37" s="444"/>
      <c r="R37" s="444"/>
    </row>
    <row r="38" spans="1:18" ht="15.75" customHeight="1">
      <c r="A38" s="444"/>
      <c r="B38" s="444"/>
      <c r="C38" s="444"/>
      <c r="D38" s="444"/>
      <c r="E38" s="444"/>
      <c r="F38" s="444"/>
      <c r="G38" s="444"/>
      <c r="H38" s="444"/>
      <c r="I38" s="444"/>
      <c r="J38" s="444"/>
      <c r="K38" s="444"/>
      <c r="L38" s="444"/>
      <c r="M38" s="444"/>
      <c r="N38" s="444"/>
      <c r="O38" s="2"/>
      <c r="P38" s="444"/>
      <c r="Q38" s="444"/>
      <c r="R38" s="444"/>
    </row>
    <row r="39" spans="1:18" ht="15.75" customHeight="1">
      <c r="A39" s="444"/>
      <c r="B39" s="444"/>
      <c r="C39" s="444"/>
      <c r="D39" s="444"/>
      <c r="E39" s="444"/>
      <c r="F39" s="444"/>
      <c r="G39" s="444"/>
      <c r="H39" s="444"/>
      <c r="I39" s="444"/>
      <c r="J39" s="444"/>
      <c r="K39" s="444"/>
      <c r="L39" s="444"/>
      <c r="M39" s="444"/>
      <c r="N39" s="444"/>
      <c r="O39" s="2"/>
      <c r="P39" s="444"/>
      <c r="Q39" s="444"/>
      <c r="R39" s="444"/>
    </row>
    <row r="40" spans="1:18" ht="15.75" customHeight="1">
      <c r="A40" s="444"/>
      <c r="B40" s="444"/>
      <c r="C40" s="444"/>
      <c r="D40" s="444"/>
      <c r="E40" s="444"/>
      <c r="F40" s="444"/>
      <c r="G40" s="444"/>
      <c r="H40" s="444"/>
      <c r="I40" s="444"/>
      <c r="J40" s="444"/>
      <c r="K40" s="444"/>
      <c r="L40" s="444"/>
      <c r="M40" s="444"/>
      <c r="N40" s="444"/>
      <c r="O40" s="2"/>
      <c r="P40" s="444"/>
      <c r="Q40" s="444"/>
      <c r="R40" s="444"/>
    </row>
    <row r="41" spans="1:18" ht="15.75" customHeight="1">
      <c r="A41" s="444"/>
      <c r="B41" s="444"/>
      <c r="C41" s="444"/>
      <c r="D41" s="444"/>
      <c r="E41" s="444"/>
      <c r="F41" s="444"/>
      <c r="G41" s="444"/>
      <c r="H41" s="444"/>
      <c r="I41" s="444"/>
      <c r="J41" s="444"/>
      <c r="K41" s="444"/>
      <c r="L41" s="444"/>
      <c r="M41" s="444"/>
      <c r="N41" s="444"/>
      <c r="O41" s="2"/>
      <c r="P41" s="444"/>
      <c r="Q41" s="444"/>
      <c r="R41" s="444"/>
    </row>
    <row r="42" spans="1:18" ht="15.75" customHeight="1">
      <c r="A42" s="444"/>
      <c r="B42" s="444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2"/>
      <c r="P42" s="444"/>
      <c r="Q42" s="444"/>
      <c r="R42" s="444"/>
    </row>
    <row r="43" spans="1:18" ht="15.75" customHeight="1">
      <c r="A43" s="444"/>
      <c r="B43" s="444"/>
      <c r="C43" s="444"/>
      <c r="D43" s="444"/>
      <c r="E43" s="444"/>
      <c r="F43" s="444"/>
      <c r="G43" s="444"/>
      <c r="H43" s="444"/>
      <c r="I43" s="444"/>
      <c r="J43" s="444"/>
      <c r="K43" s="444"/>
      <c r="L43" s="444"/>
      <c r="M43" s="444"/>
      <c r="N43" s="444"/>
      <c r="O43" s="2"/>
      <c r="P43" s="444"/>
      <c r="Q43" s="444"/>
      <c r="R43" s="444"/>
    </row>
    <row r="44" spans="1:18" ht="15.75" customHeight="1">
      <c r="A44" s="444"/>
      <c r="B44" s="444"/>
      <c r="C44" s="444"/>
      <c r="D44" s="444"/>
      <c r="E44" s="444"/>
      <c r="F44" s="444"/>
      <c r="G44" s="444"/>
      <c r="H44" s="444"/>
      <c r="I44" s="444"/>
      <c r="J44" s="444"/>
      <c r="K44" s="444"/>
      <c r="L44" s="444"/>
      <c r="M44" s="444"/>
      <c r="N44" s="444"/>
      <c r="O44" s="2"/>
      <c r="P44" s="444"/>
      <c r="Q44" s="444"/>
      <c r="R44" s="444"/>
    </row>
    <row r="45" spans="1:18" ht="15.75" customHeight="1">
      <c r="A45" s="444"/>
      <c r="B45" s="444"/>
      <c r="C45" s="444"/>
      <c r="D45" s="444"/>
      <c r="E45" s="444"/>
      <c r="F45" s="444"/>
      <c r="G45" s="444"/>
      <c r="H45" s="444"/>
      <c r="I45" s="444"/>
      <c r="J45" s="444"/>
      <c r="K45" s="444"/>
      <c r="L45" s="444"/>
      <c r="M45" s="444"/>
      <c r="N45" s="444"/>
      <c r="O45" s="2"/>
      <c r="P45" s="444"/>
      <c r="Q45" s="444"/>
      <c r="R45" s="444"/>
    </row>
    <row r="46" spans="1:18" ht="15.75" customHeight="1">
      <c r="A46" s="444"/>
      <c r="B46" s="444"/>
      <c r="C46" s="444"/>
      <c r="D46" s="444"/>
      <c r="E46" s="444"/>
      <c r="F46" s="444"/>
      <c r="G46" s="444"/>
      <c r="H46" s="444"/>
      <c r="I46" s="444"/>
      <c r="J46" s="444"/>
      <c r="K46" s="444"/>
      <c r="L46" s="444"/>
      <c r="M46" s="444"/>
      <c r="N46" s="444"/>
      <c r="O46" s="2"/>
      <c r="P46" s="444"/>
      <c r="Q46" s="444"/>
      <c r="R46" s="444"/>
    </row>
    <row r="47" spans="1:18" ht="15.75" customHeight="1">
      <c r="A47" s="444"/>
      <c r="B47" s="444"/>
      <c r="C47" s="444"/>
      <c r="D47" s="444"/>
      <c r="E47" s="444"/>
      <c r="F47" s="444"/>
      <c r="G47" s="444"/>
      <c r="H47" s="444"/>
      <c r="I47" s="444"/>
      <c r="J47" s="444"/>
      <c r="K47" s="444"/>
      <c r="L47" s="444"/>
      <c r="M47" s="444"/>
      <c r="N47" s="444"/>
      <c r="O47" s="2"/>
      <c r="P47" s="444"/>
      <c r="Q47" s="444"/>
      <c r="R47" s="444"/>
    </row>
    <row r="48" spans="1:18" ht="15.75" customHeight="1">
      <c r="A48" s="444"/>
      <c r="B48" s="444"/>
      <c r="C48" s="444"/>
      <c r="D48" s="444"/>
      <c r="E48" s="444"/>
      <c r="F48" s="444"/>
      <c r="G48" s="444"/>
      <c r="H48" s="444"/>
      <c r="I48" s="444"/>
      <c r="J48" s="444"/>
      <c r="K48" s="444"/>
      <c r="L48" s="444"/>
      <c r="M48" s="444"/>
      <c r="N48" s="444"/>
      <c r="O48" s="2"/>
      <c r="P48" s="444"/>
      <c r="Q48" s="444"/>
      <c r="R48" s="444"/>
    </row>
    <row r="49" spans="1:18" ht="15.75" customHeight="1">
      <c r="A49" s="444"/>
      <c r="B49" s="444"/>
      <c r="C49" s="444"/>
      <c r="D49" s="444"/>
      <c r="E49" s="444"/>
      <c r="F49" s="444"/>
      <c r="G49" s="444"/>
      <c r="H49" s="444"/>
      <c r="I49" s="444"/>
      <c r="J49" s="444"/>
      <c r="K49" s="444"/>
      <c r="L49" s="444"/>
      <c r="M49" s="444"/>
      <c r="N49" s="444"/>
      <c r="O49" s="2"/>
      <c r="P49" s="444"/>
      <c r="Q49" s="444"/>
      <c r="R49" s="444"/>
    </row>
    <row r="50" spans="1:18" ht="15.75" customHeight="1">
      <c r="A50" s="444"/>
      <c r="B50" s="444"/>
      <c r="C50" s="444"/>
      <c r="D50" s="444"/>
      <c r="E50" s="444"/>
      <c r="F50" s="444"/>
      <c r="G50" s="444"/>
      <c r="H50" s="444"/>
      <c r="I50" s="444"/>
      <c r="J50" s="444"/>
      <c r="K50" s="444"/>
      <c r="L50" s="444"/>
      <c r="M50" s="444"/>
      <c r="N50" s="444"/>
      <c r="O50" s="2"/>
      <c r="P50" s="444"/>
      <c r="Q50" s="444"/>
      <c r="R50" s="444"/>
    </row>
    <row r="51" spans="1:18" ht="15.75" customHeight="1">
      <c r="A51" s="444"/>
      <c r="B51" s="444"/>
      <c r="C51" s="444"/>
      <c r="D51" s="444"/>
      <c r="E51" s="444"/>
      <c r="F51" s="444"/>
      <c r="G51" s="444"/>
      <c r="H51" s="444"/>
      <c r="I51" s="444"/>
      <c r="J51" s="444"/>
      <c r="K51" s="444"/>
      <c r="L51" s="444"/>
      <c r="M51" s="444"/>
      <c r="N51" s="444"/>
      <c r="O51" s="2"/>
      <c r="P51" s="444"/>
      <c r="Q51" s="444"/>
      <c r="R51" s="444"/>
    </row>
    <row r="52" spans="1:18" ht="15.75" customHeight="1">
      <c r="A52" s="444"/>
      <c r="B52" s="444"/>
      <c r="C52" s="444"/>
      <c r="D52" s="444"/>
      <c r="E52" s="444"/>
      <c r="F52" s="444"/>
      <c r="G52" s="444"/>
      <c r="H52" s="444"/>
      <c r="I52" s="444"/>
      <c r="J52" s="444"/>
      <c r="K52" s="444"/>
      <c r="L52" s="444"/>
      <c r="M52" s="444"/>
      <c r="N52" s="444"/>
      <c r="O52" s="2"/>
      <c r="P52" s="444"/>
      <c r="Q52" s="444"/>
      <c r="R52" s="444"/>
    </row>
    <row r="53" spans="1:18" ht="15.75" customHeight="1">
      <c r="A53" s="444"/>
      <c r="B53" s="444"/>
      <c r="C53" s="444"/>
      <c r="D53" s="444"/>
      <c r="E53" s="444"/>
      <c r="F53" s="444"/>
      <c r="G53" s="444"/>
      <c r="H53" s="444"/>
      <c r="I53" s="444"/>
      <c r="J53" s="444"/>
      <c r="K53" s="444"/>
      <c r="L53" s="444"/>
      <c r="M53" s="444"/>
      <c r="N53" s="444"/>
      <c r="O53" s="2"/>
      <c r="P53" s="444"/>
      <c r="Q53" s="444"/>
      <c r="R53" s="444"/>
    </row>
    <row r="54" spans="1:18" ht="15.75" customHeight="1">
      <c r="A54" s="444"/>
      <c r="B54" s="444"/>
      <c r="C54" s="444"/>
      <c r="D54" s="444"/>
      <c r="E54" s="444"/>
      <c r="F54" s="444"/>
      <c r="G54" s="444"/>
      <c r="H54" s="444"/>
      <c r="I54" s="444"/>
      <c r="J54" s="444"/>
      <c r="K54" s="444"/>
      <c r="L54" s="444"/>
      <c r="M54" s="444"/>
      <c r="N54" s="444"/>
      <c r="O54" s="2"/>
      <c r="P54" s="444"/>
      <c r="Q54" s="444"/>
      <c r="R54" s="444"/>
    </row>
    <row r="55" spans="1:18" ht="15.75" customHeight="1">
      <c r="A55" s="444"/>
      <c r="B55" s="444"/>
      <c r="C55" s="444"/>
      <c r="D55" s="444"/>
      <c r="E55" s="444"/>
      <c r="F55" s="444"/>
      <c r="G55" s="444"/>
      <c r="H55" s="444"/>
      <c r="I55" s="444"/>
      <c r="J55" s="444"/>
      <c r="K55" s="444"/>
      <c r="L55" s="444"/>
      <c r="M55" s="444"/>
      <c r="N55" s="444"/>
      <c r="O55" s="2"/>
      <c r="P55" s="444"/>
      <c r="Q55" s="444"/>
      <c r="R55" s="444"/>
    </row>
    <row r="56" spans="1:18" ht="15.75" customHeight="1">
      <c r="A56" s="444"/>
      <c r="B56" s="444"/>
      <c r="C56" s="444"/>
      <c r="D56" s="444"/>
      <c r="E56" s="444"/>
      <c r="F56" s="444"/>
      <c r="G56" s="444"/>
      <c r="H56" s="444"/>
      <c r="I56" s="444"/>
      <c r="J56" s="444"/>
      <c r="K56" s="444"/>
      <c r="L56" s="444"/>
      <c r="M56" s="444"/>
      <c r="N56" s="444"/>
      <c r="O56" s="2"/>
      <c r="P56" s="444"/>
      <c r="Q56" s="444"/>
      <c r="R56" s="444"/>
    </row>
    <row r="57" spans="1:18" ht="15.75" customHeight="1">
      <c r="A57" s="444"/>
      <c r="B57" s="444"/>
      <c r="C57" s="444"/>
      <c r="D57" s="444"/>
      <c r="E57" s="444"/>
      <c r="F57" s="444"/>
      <c r="G57" s="444"/>
      <c r="H57" s="444"/>
      <c r="I57" s="444"/>
      <c r="J57" s="444"/>
      <c r="K57" s="444"/>
      <c r="L57" s="444"/>
      <c r="M57" s="444"/>
      <c r="N57" s="444"/>
      <c r="O57" s="2"/>
      <c r="P57" s="444"/>
      <c r="Q57" s="444"/>
      <c r="R57" s="444"/>
    </row>
    <row r="58" spans="1:18" ht="15.75" customHeight="1">
      <c r="A58" s="444"/>
      <c r="B58" s="444"/>
      <c r="C58" s="444"/>
      <c r="D58" s="444"/>
      <c r="E58" s="444"/>
      <c r="F58" s="444"/>
      <c r="G58" s="444"/>
      <c r="H58" s="444"/>
      <c r="I58" s="444"/>
      <c r="J58" s="444"/>
      <c r="K58" s="444"/>
      <c r="L58" s="444"/>
      <c r="M58" s="444"/>
      <c r="N58" s="444"/>
      <c r="O58" s="2"/>
      <c r="P58" s="444"/>
      <c r="Q58" s="444"/>
      <c r="R58" s="444"/>
    </row>
    <row r="59" spans="1:18" ht="15.75" customHeight="1">
      <c r="A59" s="444"/>
      <c r="B59" s="444"/>
      <c r="C59" s="444"/>
      <c r="D59" s="444"/>
      <c r="E59" s="444"/>
      <c r="F59" s="444"/>
      <c r="G59" s="444"/>
      <c r="H59" s="444"/>
      <c r="I59" s="444"/>
      <c r="J59" s="444"/>
      <c r="K59" s="444"/>
      <c r="L59" s="444"/>
      <c r="M59" s="444"/>
      <c r="N59" s="444"/>
      <c r="O59" s="2"/>
      <c r="P59" s="444"/>
      <c r="Q59" s="444"/>
      <c r="R59" s="444"/>
    </row>
    <row r="60" spans="1:18" ht="15.75" customHeight="1">
      <c r="A60" s="444"/>
      <c r="B60" s="444"/>
      <c r="C60" s="444"/>
      <c r="D60" s="444"/>
      <c r="E60" s="444"/>
      <c r="F60" s="444"/>
      <c r="G60" s="444"/>
      <c r="H60" s="444"/>
      <c r="I60" s="444"/>
      <c r="J60" s="444"/>
      <c r="K60" s="444"/>
      <c r="L60" s="444"/>
      <c r="M60" s="444"/>
      <c r="N60" s="444"/>
      <c r="O60" s="2"/>
      <c r="P60" s="444"/>
      <c r="Q60" s="444"/>
      <c r="R60" s="444"/>
    </row>
    <row r="61" spans="1:18" ht="15.75" customHeight="1">
      <c r="A61" s="444"/>
      <c r="B61" s="444"/>
      <c r="C61" s="444"/>
      <c r="D61" s="444"/>
      <c r="E61" s="444"/>
      <c r="F61" s="444"/>
      <c r="G61" s="444"/>
      <c r="H61" s="444"/>
      <c r="I61" s="444"/>
      <c r="J61" s="444"/>
      <c r="K61" s="444"/>
      <c r="L61" s="444"/>
      <c r="M61" s="444"/>
      <c r="N61" s="444"/>
      <c r="O61" s="2"/>
      <c r="P61" s="444"/>
      <c r="Q61" s="444"/>
      <c r="R61" s="444"/>
    </row>
    <row r="62" spans="1:18" ht="15.75" customHeight="1">
      <c r="A62" s="444"/>
      <c r="B62" s="444"/>
      <c r="C62" s="444"/>
      <c r="D62" s="444"/>
      <c r="E62" s="444"/>
      <c r="F62" s="444"/>
      <c r="G62" s="444"/>
      <c r="H62" s="444"/>
      <c r="I62" s="444"/>
      <c r="J62" s="444"/>
      <c r="K62" s="444"/>
      <c r="L62" s="444"/>
      <c r="M62" s="444"/>
      <c r="N62" s="444"/>
      <c r="O62" s="2"/>
      <c r="P62" s="444"/>
      <c r="Q62" s="444"/>
      <c r="R62" s="444"/>
    </row>
    <row r="63" spans="1:18" ht="15.75" customHeight="1">
      <c r="A63" s="444"/>
      <c r="B63" s="444"/>
      <c r="C63" s="444"/>
      <c r="D63" s="444"/>
      <c r="E63" s="444"/>
      <c r="F63" s="444"/>
      <c r="G63" s="444"/>
      <c r="H63" s="444"/>
      <c r="I63" s="444"/>
      <c r="J63" s="444"/>
      <c r="K63" s="444"/>
      <c r="L63" s="444"/>
      <c r="M63" s="444"/>
      <c r="N63" s="444"/>
      <c r="O63" s="2"/>
      <c r="P63" s="444"/>
      <c r="Q63" s="444"/>
      <c r="R63" s="444"/>
    </row>
    <row r="64" spans="1:18" ht="15.75" customHeight="1">
      <c r="A64" s="444"/>
      <c r="B64" s="444"/>
      <c r="C64" s="444"/>
      <c r="D64" s="444"/>
      <c r="E64" s="444"/>
      <c r="F64" s="444"/>
      <c r="G64" s="444"/>
      <c r="H64" s="444"/>
      <c r="I64" s="444"/>
      <c r="J64" s="444"/>
      <c r="K64" s="444"/>
      <c r="L64" s="444"/>
      <c r="M64" s="444"/>
      <c r="N64" s="444"/>
      <c r="O64" s="2"/>
      <c r="P64" s="444"/>
      <c r="Q64" s="444"/>
      <c r="R64" s="444"/>
    </row>
    <row r="65" spans="1:18" ht="15.75" customHeight="1">
      <c r="A65" s="444"/>
      <c r="B65" s="444"/>
      <c r="C65" s="444"/>
      <c r="D65" s="444"/>
      <c r="E65" s="444"/>
      <c r="F65" s="444"/>
      <c r="G65" s="444"/>
      <c r="H65" s="444"/>
      <c r="I65" s="444"/>
      <c r="J65" s="444"/>
      <c r="K65" s="444"/>
      <c r="L65" s="444"/>
      <c r="M65" s="444"/>
      <c r="N65" s="444"/>
      <c r="O65" s="2"/>
      <c r="P65" s="444"/>
      <c r="Q65" s="444"/>
      <c r="R65" s="444"/>
    </row>
    <row r="66" spans="1:18" ht="15.75" customHeight="1">
      <c r="A66" s="444"/>
      <c r="B66" s="444"/>
      <c r="C66" s="444"/>
      <c r="D66" s="444"/>
      <c r="E66" s="444"/>
      <c r="F66" s="444"/>
      <c r="G66" s="444"/>
      <c r="H66" s="444"/>
      <c r="I66" s="444"/>
      <c r="J66" s="444"/>
      <c r="K66" s="444"/>
      <c r="L66" s="444"/>
      <c r="M66" s="444"/>
      <c r="N66" s="444"/>
      <c r="O66" s="2"/>
      <c r="P66" s="444"/>
      <c r="Q66" s="444"/>
      <c r="R66" s="444"/>
    </row>
    <row r="67" spans="1:18" ht="15.75" customHeight="1">
      <c r="A67" s="444"/>
      <c r="B67" s="444"/>
      <c r="C67" s="444"/>
      <c r="D67" s="444"/>
      <c r="E67" s="444"/>
      <c r="F67" s="444"/>
      <c r="G67" s="444"/>
      <c r="H67" s="444"/>
      <c r="I67" s="444"/>
      <c r="J67" s="444"/>
      <c r="K67" s="444"/>
      <c r="L67" s="444"/>
      <c r="M67" s="444"/>
      <c r="N67" s="444"/>
      <c r="O67" s="2"/>
      <c r="P67" s="444"/>
      <c r="Q67" s="444"/>
      <c r="R67" s="444"/>
    </row>
    <row r="68" spans="1:18" ht="15.75" customHeight="1">
      <c r="A68" s="444"/>
      <c r="B68" s="444"/>
      <c r="C68" s="444"/>
      <c r="D68" s="444"/>
      <c r="E68" s="444"/>
      <c r="F68" s="444"/>
      <c r="G68" s="444"/>
      <c r="H68" s="444"/>
      <c r="I68" s="444"/>
      <c r="J68" s="444"/>
      <c r="K68" s="444"/>
      <c r="L68" s="444"/>
      <c r="M68" s="444"/>
      <c r="N68" s="444"/>
      <c r="O68" s="2"/>
      <c r="P68" s="444"/>
      <c r="Q68" s="444"/>
      <c r="R68" s="444"/>
    </row>
    <row r="69" spans="1:18" ht="15.75" customHeight="1">
      <c r="A69" s="444"/>
      <c r="B69" s="444"/>
      <c r="C69" s="444"/>
      <c r="D69" s="444"/>
      <c r="E69" s="444"/>
      <c r="F69" s="444"/>
      <c r="G69" s="444"/>
      <c r="H69" s="444"/>
      <c r="I69" s="444"/>
      <c r="J69" s="444"/>
      <c r="K69" s="444"/>
      <c r="L69" s="444"/>
      <c r="M69" s="444"/>
      <c r="N69" s="444"/>
      <c r="O69" s="2"/>
      <c r="P69" s="444"/>
      <c r="Q69" s="444"/>
      <c r="R69" s="444"/>
    </row>
    <row r="70" spans="1:18" ht="15.75" customHeight="1">
      <c r="A70" s="444"/>
      <c r="B70" s="444"/>
      <c r="C70" s="444"/>
      <c r="D70" s="444"/>
      <c r="E70" s="444"/>
      <c r="F70" s="444"/>
      <c r="G70" s="444"/>
      <c r="H70" s="444"/>
      <c r="I70" s="444"/>
      <c r="J70" s="444"/>
      <c r="K70" s="444"/>
      <c r="L70" s="444"/>
      <c r="M70" s="444"/>
      <c r="N70" s="444"/>
      <c r="O70" s="2"/>
      <c r="P70" s="444"/>
      <c r="Q70" s="444"/>
      <c r="R70" s="444"/>
    </row>
    <row r="71" spans="1:18" ht="15.75" customHeight="1">
      <c r="A71" s="444"/>
      <c r="B71" s="444"/>
      <c r="C71" s="444"/>
      <c r="D71" s="444"/>
      <c r="E71" s="444"/>
      <c r="F71" s="444"/>
      <c r="G71" s="444"/>
      <c r="H71" s="444"/>
      <c r="I71" s="444"/>
      <c r="J71" s="444"/>
      <c r="K71" s="444"/>
      <c r="L71" s="444"/>
      <c r="M71" s="444"/>
      <c r="N71" s="444"/>
      <c r="O71" s="2"/>
      <c r="P71" s="444"/>
      <c r="Q71" s="444"/>
      <c r="R71" s="444"/>
    </row>
    <row r="72" spans="1:18" ht="15.75" customHeight="1">
      <c r="A72" s="444"/>
      <c r="B72" s="444"/>
      <c r="C72" s="444"/>
      <c r="D72" s="444"/>
      <c r="E72" s="444"/>
      <c r="F72" s="444"/>
      <c r="G72" s="444"/>
      <c r="H72" s="444"/>
      <c r="I72" s="444"/>
      <c r="J72" s="444"/>
      <c r="K72" s="444"/>
      <c r="L72" s="444"/>
      <c r="M72" s="444"/>
      <c r="N72" s="444"/>
      <c r="O72" s="2"/>
      <c r="P72" s="444"/>
      <c r="Q72" s="444"/>
      <c r="R72" s="444"/>
    </row>
    <row r="73" spans="1:18" ht="15.75" customHeight="1">
      <c r="A73" s="444"/>
      <c r="B73" s="444"/>
      <c r="C73" s="444"/>
      <c r="D73" s="444"/>
      <c r="E73" s="444"/>
      <c r="F73" s="444"/>
      <c r="G73" s="444"/>
      <c r="H73" s="444"/>
      <c r="I73" s="444"/>
      <c r="J73" s="444"/>
      <c r="K73" s="444"/>
      <c r="L73" s="444"/>
      <c r="M73" s="444"/>
      <c r="N73" s="444"/>
      <c r="O73" s="2"/>
      <c r="P73" s="444"/>
      <c r="Q73" s="444"/>
      <c r="R73" s="444"/>
    </row>
    <row r="74" spans="1:18" ht="15.75" customHeight="1">
      <c r="A74" s="444"/>
      <c r="B74" s="444"/>
      <c r="C74" s="444"/>
      <c r="D74" s="444"/>
      <c r="E74" s="444"/>
      <c r="F74" s="444"/>
      <c r="G74" s="444"/>
      <c r="H74" s="444"/>
      <c r="I74" s="444"/>
      <c r="J74" s="444"/>
      <c r="K74" s="444"/>
      <c r="L74" s="444"/>
      <c r="M74" s="444"/>
      <c r="N74" s="444"/>
      <c r="O74" s="2"/>
      <c r="P74" s="444"/>
      <c r="Q74" s="444"/>
      <c r="R74" s="444"/>
    </row>
    <row r="75" spans="1:18" ht="15.75" customHeight="1">
      <c r="A75" s="444"/>
      <c r="B75" s="444"/>
      <c r="C75" s="444"/>
      <c r="D75" s="444"/>
      <c r="E75" s="444"/>
      <c r="F75" s="444"/>
      <c r="G75" s="444"/>
      <c r="H75" s="444"/>
      <c r="I75" s="444"/>
      <c r="J75" s="444"/>
      <c r="K75" s="444"/>
      <c r="L75" s="444"/>
      <c r="M75" s="444"/>
      <c r="N75" s="444"/>
      <c r="O75" s="2"/>
      <c r="P75" s="444"/>
      <c r="Q75" s="444"/>
      <c r="R75" s="444"/>
    </row>
    <row r="76" spans="1:18" ht="15.75" customHeight="1">
      <c r="A76" s="444"/>
      <c r="B76" s="444"/>
      <c r="C76" s="444"/>
      <c r="D76" s="444"/>
      <c r="E76" s="444"/>
      <c r="F76" s="444"/>
      <c r="G76" s="444"/>
      <c r="H76" s="444"/>
      <c r="I76" s="444"/>
      <c r="J76" s="444"/>
      <c r="K76" s="444"/>
      <c r="L76" s="444"/>
      <c r="M76" s="444"/>
      <c r="N76" s="444"/>
      <c r="O76" s="2"/>
      <c r="P76" s="444"/>
      <c r="Q76" s="444"/>
      <c r="R76" s="444"/>
    </row>
    <row r="77" spans="1:18" ht="15.75" customHeight="1">
      <c r="A77" s="444"/>
      <c r="B77" s="444"/>
      <c r="C77" s="444"/>
      <c r="D77" s="444"/>
      <c r="E77" s="444"/>
      <c r="F77" s="444"/>
      <c r="G77" s="444"/>
      <c r="H77" s="444"/>
      <c r="I77" s="444"/>
      <c r="J77" s="444"/>
      <c r="K77" s="444"/>
      <c r="L77" s="444"/>
      <c r="M77" s="444"/>
      <c r="N77" s="444"/>
      <c r="O77" s="2"/>
      <c r="P77" s="444"/>
      <c r="Q77" s="444"/>
      <c r="R77" s="444"/>
    </row>
    <row r="78" spans="1:18" ht="15.75" customHeight="1">
      <c r="A78" s="444"/>
      <c r="B78" s="444"/>
      <c r="C78" s="444"/>
      <c r="D78" s="444"/>
      <c r="E78" s="444"/>
      <c r="F78" s="444"/>
      <c r="G78" s="444"/>
      <c r="H78" s="444"/>
      <c r="I78" s="444"/>
      <c r="J78" s="444"/>
      <c r="K78" s="444"/>
      <c r="L78" s="444"/>
      <c r="M78" s="444"/>
      <c r="N78" s="444"/>
      <c r="O78" s="2"/>
      <c r="P78" s="444"/>
      <c r="Q78" s="444"/>
      <c r="R78" s="444"/>
    </row>
    <row r="79" spans="1:18" ht="15.75" customHeight="1">
      <c r="A79" s="444"/>
      <c r="B79" s="444"/>
      <c r="C79" s="444"/>
      <c r="D79" s="444"/>
      <c r="E79" s="444"/>
      <c r="F79" s="444"/>
      <c r="G79" s="444"/>
      <c r="H79" s="444"/>
      <c r="I79" s="444"/>
      <c r="J79" s="444"/>
      <c r="K79" s="444"/>
      <c r="L79" s="444"/>
      <c r="M79" s="444"/>
      <c r="N79" s="444"/>
      <c r="O79" s="2"/>
      <c r="P79" s="444"/>
      <c r="Q79" s="444"/>
      <c r="R79" s="444"/>
    </row>
    <row r="80" spans="1:18" ht="15.75" customHeight="1">
      <c r="A80" s="444"/>
      <c r="B80" s="444"/>
      <c r="C80" s="444"/>
      <c r="D80" s="444"/>
      <c r="E80" s="444"/>
      <c r="F80" s="444"/>
      <c r="G80" s="444"/>
      <c r="H80" s="444"/>
      <c r="I80" s="444"/>
      <c r="J80" s="444"/>
      <c r="K80" s="444"/>
      <c r="L80" s="444"/>
      <c r="M80" s="444"/>
      <c r="N80" s="444"/>
      <c r="O80" s="2"/>
      <c r="P80" s="444"/>
      <c r="Q80" s="444"/>
      <c r="R80" s="444"/>
    </row>
    <row r="81" spans="1:18" ht="15.75" customHeight="1">
      <c r="A81" s="444"/>
      <c r="B81" s="444"/>
      <c r="C81" s="444"/>
      <c r="D81" s="444"/>
      <c r="E81" s="444"/>
      <c r="F81" s="444"/>
      <c r="G81" s="444"/>
      <c r="H81" s="444"/>
      <c r="I81" s="444"/>
      <c r="J81" s="444"/>
      <c r="K81" s="444"/>
      <c r="L81" s="444"/>
      <c r="M81" s="444"/>
      <c r="N81" s="444"/>
      <c r="O81" s="2"/>
      <c r="P81" s="444"/>
      <c r="Q81" s="444"/>
      <c r="R81" s="444"/>
    </row>
    <row r="82" spans="1:18" ht="15.75" customHeight="1">
      <c r="A82" s="444"/>
      <c r="B82" s="444"/>
      <c r="C82" s="444"/>
      <c r="D82" s="444"/>
      <c r="E82" s="444"/>
      <c r="F82" s="444"/>
      <c r="G82" s="444"/>
      <c r="H82" s="444"/>
      <c r="I82" s="444"/>
      <c r="J82" s="444"/>
      <c r="K82" s="444"/>
      <c r="L82" s="444"/>
      <c r="M82" s="444"/>
      <c r="N82" s="444"/>
      <c r="O82" s="2"/>
      <c r="P82" s="444"/>
      <c r="Q82" s="444"/>
      <c r="R82" s="444"/>
    </row>
    <row r="83" spans="1:18" ht="15.75" customHeight="1">
      <c r="A83" s="444"/>
      <c r="B83" s="444"/>
      <c r="C83" s="444"/>
      <c r="D83" s="444"/>
      <c r="E83" s="444"/>
      <c r="F83" s="444"/>
      <c r="G83" s="444"/>
      <c r="H83" s="444"/>
      <c r="I83" s="444"/>
      <c r="J83" s="444"/>
      <c r="K83" s="444"/>
      <c r="L83" s="444"/>
      <c r="M83" s="444"/>
      <c r="N83" s="444"/>
      <c r="O83" s="2"/>
      <c r="P83" s="444"/>
      <c r="Q83" s="444"/>
      <c r="R83" s="444"/>
    </row>
    <row r="84" spans="1:18" ht="15.75" customHeight="1">
      <c r="A84" s="444"/>
      <c r="B84" s="444"/>
      <c r="C84" s="444"/>
      <c r="D84" s="444"/>
      <c r="E84" s="444"/>
      <c r="F84" s="444"/>
      <c r="G84" s="444"/>
      <c r="H84" s="444"/>
      <c r="I84" s="444"/>
      <c r="J84" s="444"/>
      <c r="K84" s="444"/>
      <c r="L84" s="444"/>
      <c r="M84" s="444"/>
      <c r="N84" s="444"/>
      <c r="O84" s="2"/>
      <c r="P84" s="444"/>
      <c r="Q84" s="444"/>
      <c r="R84" s="444"/>
    </row>
    <row r="85" spans="1:18" ht="15.75" customHeight="1">
      <c r="A85" s="444"/>
      <c r="B85" s="444"/>
      <c r="C85" s="444"/>
      <c r="D85" s="444"/>
      <c r="E85" s="444"/>
      <c r="F85" s="444"/>
      <c r="G85" s="444"/>
      <c r="H85" s="444"/>
      <c r="I85" s="444"/>
      <c r="J85" s="444"/>
      <c r="K85" s="444"/>
      <c r="L85" s="444"/>
      <c r="M85" s="444"/>
      <c r="N85" s="444"/>
      <c r="O85" s="2"/>
      <c r="P85" s="444"/>
      <c r="Q85" s="444"/>
      <c r="R85" s="444"/>
    </row>
    <row r="86" spans="1:18" ht="15.75" customHeight="1">
      <c r="A86" s="444"/>
      <c r="B86" s="444"/>
      <c r="C86" s="444"/>
      <c r="D86" s="444"/>
      <c r="E86" s="444"/>
      <c r="F86" s="444"/>
      <c r="G86" s="444"/>
      <c r="H86" s="444"/>
      <c r="I86" s="444"/>
      <c r="J86" s="444"/>
      <c r="K86" s="444"/>
      <c r="L86" s="444"/>
      <c r="M86" s="444"/>
      <c r="N86" s="444"/>
      <c r="O86" s="2"/>
      <c r="P86" s="444"/>
      <c r="Q86" s="444"/>
      <c r="R86" s="444"/>
    </row>
    <row r="87" spans="1:18" ht="15.75" customHeight="1">
      <c r="A87" s="444"/>
      <c r="B87" s="444"/>
      <c r="C87" s="444"/>
      <c r="D87" s="444"/>
      <c r="E87" s="444"/>
      <c r="F87" s="444"/>
      <c r="G87" s="444"/>
      <c r="H87" s="444"/>
      <c r="I87" s="444"/>
      <c r="J87" s="444"/>
      <c r="K87" s="444"/>
      <c r="L87" s="444"/>
      <c r="M87" s="444"/>
      <c r="N87" s="444"/>
      <c r="O87" s="2"/>
      <c r="P87" s="444"/>
      <c r="Q87" s="444"/>
      <c r="R87" s="444"/>
    </row>
    <row r="88" spans="1:18" ht="15.75" customHeight="1">
      <c r="A88" s="444"/>
      <c r="B88" s="444"/>
      <c r="C88" s="444"/>
      <c r="D88" s="444"/>
      <c r="E88" s="444"/>
      <c r="F88" s="444"/>
      <c r="G88" s="444"/>
      <c r="H88" s="444"/>
      <c r="I88" s="444"/>
      <c r="J88" s="444"/>
      <c r="K88" s="444"/>
      <c r="L88" s="444"/>
      <c r="M88" s="444"/>
      <c r="N88" s="444"/>
      <c r="O88" s="2"/>
      <c r="P88" s="444"/>
      <c r="Q88" s="444"/>
      <c r="R88" s="444"/>
    </row>
    <row r="89" spans="1:18" ht="15.75" customHeight="1">
      <c r="A89" s="444"/>
      <c r="B89" s="444"/>
      <c r="C89" s="444"/>
      <c r="D89" s="444"/>
      <c r="E89" s="444"/>
      <c r="F89" s="444"/>
      <c r="G89" s="444"/>
      <c r="H89" s="444"/>
      <c r="I89" s="444"/>
      <c r="J89" s="444"/>
      <c r="K89" s="444"/>
      <c r="L89" s="444"/>
      <c r="M89" s="444"/>
      <c r="N89" s="444"/>
      <c r="O89" s="2"/>
      <c r="P89" s="444"/>
      <c r="Q89" s="444"/>
      <c r="R89" s="444"/>
    </row>
    <row r="90" spans="1:18" ht="15.75" customHeight="1">
      <c r="A90" s="444"/>
      <c r="B90" s="444"/>
      <c r="C90" s="444"/>
      <c r="D90" s="444"/>
      <c r="E90" s="444"/>
      <c r="F90" s="444"/>
      <c r="G90" s="444"/>
      <c r="H90" s="444"/>
      <c r="I90" s="444"/>
      <c r="J90" s="444"/>
      <c r="K90" s="444"/>
      <c r="L90" s="444"/>
      <c r="M90" s="444"/>
      <c r="N90" s="444"/>
      <c r="O90" s="2"/>
      <c r="P90" s="444"/>
      <c r="Q90" s="444"/>
      <c r="R90" s="444"/>
    </row>
    <row r="91" spans="1:18" ht="15.75" customHeight="1">
      <c r="A91" s="444"/>
      <c r="B91" s="444"/>
      <c r="C91" s="444"/>
      <c r="D91" s="444"/>
      <c r="E91" s="444"/>
      <c r="F91" s="444"/>
      <c r="G91" s="444"/>
      <c r="H91" s="444"/>
      <c r="I91" s="444"/>
      <c r="J91" s="444"/>
      <c r="K91" s="444"/>
      <c r="L91" s="444"/>
      <c r="M91" s="444"/>
      <c r="N91" s="444"/>
      <c r="O91" s="2"/>
      <c r="P91" s="444"/>
      <c r="Q91" s="444"/>
      <c r="R91" s="444"/>
    </row>
    <row r="92" spans="1:18" ht="15.75" customHeight="1">
      <c r="A92" s="444"/>
      <c r="B92" s="444"/>
      <c r="C92" s="444"/>
      <c r="D92" s="444"/>
      <c r="E92" s="444"/>
      <c r="F92" s="444"/>
      <c r="G92" s="444"/>
      <c r="H92" s="444"/>
      <c r="I92" s="444"/>
      <c r="J92" s="444"/>
      <c r="K92" s="444"/>
      <c r="L92" s="444"/>
      <c r="M92" s="444"/>
      <c r="N92" s="444"/>
      <c r="O92" s="2"/>
      <c r="P92" s="444"/>
      <c r="Q92" s="444"/>
      <c r="R92" s="444"/>
    </row>
    <row r="93" spans="1:18" ht="15.75" customHeight="1">
      <c r="A93" s="444"/>
      <c r="B93" s="444"/>
      <c r="C93" s="444"/>
      <c r="D93" s="444"/>
      <c r="E93" s="444"/>
      <c r="F93" s="444"/>
      <c r="G93" s="444"/>
      <c r="H93" s="444"/>
      <c r="I93" s="444"/>
      <c r="J93" s="444"/>
      <c r="K93" s="444"/>
      <c r="L93" s="444"/>
      <c r="M93" s="444"/>
      <c r="N93" s="444"/>
      <c r="O93" s="2"/>
      <c r="P93" s="444"/>
      <c r="Q93" s="444"/>
      <c r="R93" s="444"/>
    </row>
    <row r="94" spans="1:18" ht="15.75" customHeight="1">
      <c r="A94" s="444"/>
      <c r="B94" s="444"/>
      <c r="C94" s="444"/>
      <c r="D94" s="444"/>
      <c r="E94" s="444"/>
      <c r="F94" s="444"/>
      <c r="G94" s="444"/>
      <c r="H94" s="444"/>
      <c r="I94" s="444"/>
      <c r="J94" s="444"/>
      <c r="K94" s="444"/>
      <c r="L94" s="444"/>
      <c r="M94" s="444"/>
      <c r="N94" s="444"/>
      <c r="O94" s="2"/>
      <c r="P94" s="444"/>
      <c r="Q94" s="444"/>
      <c r="R94" s="444"/>
    </row>
    <row r="95" spans="1:18" ht="15.75" customHeight="1">
      <c r="A95" s="444"/>
      <c r="B95" s="444"/>
      <c r="C95" s="444"/>
      <c r="D95" s="444"/>
      <c r="E95" s="444"/>
      <c r="F95" s="444"/>
      <c r="G95" s="444"/>
      <c r="H95" s="444"/>
      <c r="I95" s="444"/>
      <c r="J95" s="444"/>
      <c r="K95" s="444"/>
      <c r="L95" s="444"/>
      <c r="M95" s="444"/>
      <c r="N95" s="444"/>
      <c r="O95" s="2"/>
      <c r="P95" s="444"/>
      <c r="Q95" s="444"/>
      <c r="R95" s="444"/>
    </row>
    <row r="96" spans="1:18" ht="15.75" customHeight="1">
      <c r="A96" s="444"/>
      <c r="B96" s="444"/>
      <c r="C96" s="444"/>
      <c r="D96" s="444"/>
      <c r="E96" s="444"/>
      <c r="F96" s="444"/>
      <c r="G96" s="444"/>
      <c r="H96" s="444"/>
      <c r="I96" s="444"/>
      <c r="J96" s="444"/>
      <c r="K96" s="444"/>
      <c r="L96" s="444"/>
      <c r="M96" s="444"/>
      <c r="N96" s="444"/>
      <c r="O96" s="2"/>
      <c r="P96" s="444"/>
      <c r="Q96" s="444"/>
      <c r="R96" s="444"/>
    </row>
    <row r="97" spans="1:18" ht="15.75" customHeight="1">
      <c r="A97" s="444"/>
      <c r="B97" s="444"/>
      <c r="C97" s="444"/>
      <c r="D97" s="444"/>
      <c r="E97" s="444"/>
      <c r="F97" s="444"/>
      <c r="G97" s="444"/>
      <c r="H97" s="444"/>
      <c r="I97" s="444"/>
      <c r="J97" s="444"/>
      <c r="K97" s="444"/>
      <c r="L97" s="444"/>
      <c r="M97" s="444"/>
      <c r="N97" s="444"/>
      <c r="O97" s="2"/>
      <c r="P97" s="444"/>
      <c r="Q97" s="444"/>
      <c r="R97" s="444"/>
    </row>
    <row r="98" spans="1:18" ht="15.75" customHeight="1">
      <c r="A98" s="444"/>
      <c r="B98" s="444"/>
      <c r="C98" s="444"/>
      <c r="D98" s="444"/>
      <c r="E98" s="444"/>
      <c r="F98" s="444"/>
      <c r="G98" s="444"/>
      <c r="H98" s="444"/>
      <c r="I98" s="444"/>
      <c r="J98" s="444"/>
      <c r="K98" s="444"/>
      <c r="L98" s="444"/>
      <c r="M98" s="444"/>
      <c r="N98" s="444"/>
      <c r="O98" s="2"/>
      <c r="P98" s="444"/>
      <c r="Q98" s="444"/>
      <c r="R98" s="444"/>
    </row>
    <row r="99" spans="1:18" ht="15.75" customHeight="1">
      <c r="A99" s="444"/>
      <c r="B99" s="444"/>
      <c r="C99" s="444"/>
      <c r="D99" s="444"/>
      <c r="E99" s="444"/>
      <c r="F99" s="444"/>
      <c r="G99" s="444"/>
      <c r="H99" s="444"/>
      <c r="I99" s="444"/>
      <c r="J99" s="444"/>
      <c r="K99" s="444"/>
      <c r="L99" s="444"/>
      <c r="M99" s="444"/>
      <c r="N99" s="444"/>
      <c r="O99" s="2"/>
      <c r="P99" s="444"/>
      <c r="Q99" s="444"/>
      <c r="R99" s="444"/>
    </row>
    <row r="100" spans="1:18" ht="15.75" customHeight="1">
      <c r="A100" s="444"/>
      <c r="B100" s="444"/>
      <c r="C100" s="444"/>
      <c r="D100" s="444"/>
      <c r="E100" s="444"/>
      <c r="F100" s="444"/>
      <c r="G100" s="444"/>
      <c r="H100" s="444"/>
      <c r="I100" s="444"/>
      <c r="J100" s="444"/>
      <c r="K100" s="444"/>
      <c r="L100" s="444"/>
      <c r="M100" s="444"/>
      <c r="N100" s="444"/>
      <c r="O100" s="2"/>
      <c r="P100" s="444"/>
      <c r="Q100" s="444"/>
      <c r="R100" s="444"/>
    </row>
    <row r="101" spans="1:18" ht="15.75" customHeight="1">
      <c r="A101" s="444"/>
      <c r="B101" s="444"/>
      <c r="C101" s="444"/>
      <c r="D101" s="444"/>
      <c r="E101" s="444"/>
      <c r="F101" s="444"/>
      <c r="G101" s="444"/>
      <c r="H101" s="444"/>
      <c r="I101" s="444"/>
      <c r="J101" s="444"/>
      <c r="K101" s="444"/>
      <c r="L101" s="444"/>
      <c r="M101" s="444"/>
      <c r="N101" s="444"/>
      <c r="O101" s="2"/>
      <c r="P101" s="444"/>
      <c r="Q101" s="444"/>
      <c r="R101" s="444"/>
    </row>
    <row r="102" spans="1:18" ht="15.75" customHeight="1">
      <c r="A102" s="444"/>
      <c r="B102" s="444"/>
      <c r="C102" s="444"/>
      <c r="D102" s="444"/>
      <c r="E102" s="444"/>
      <c r="F102" s="444"/>
      <c r="G102" s="444"/>
      <c r="H102" s="444"/>
      <c r="I102" s="444"/>
      <c r="J102" s="444"/>
      <c r="K102" s="444"/>
      <c r="L102" s="444"/>
      <c r="M102" s="444"/>
      <c r="N102" s="444"/>
      <c r="O102" s="2"/>
      <c r="P102" s="444"/>
      <c r="Q102" s="444"/>
      <c r="R102" s="444"/>
    </row>
    <row r="103" spans="1:18" ht="15.75" customHeight="1">
      <c r="A103" s="444"/>
      <c r="B103" s="444"/>
      <c r="C103" s="444"/>
      <c r="D103" s="444"/>
      <c r="E103" s="444"/>
      <c r="F103" s="444"/>
      <c r="G103" s="444"/>
      <c r="H103" s="444"/>
      <c r="I103" s="444"/>
      <c r="J103" s="444"/>
      <c r="K103" s="444"/>
      <c r="L103" s="444"/>
      <c r="M103" s="444"/>
      <c r="N103" s="444"/>
      <c r="O103" s="2"/>
      <c r="P103" s="444"/>
      <c r="Q103" s="444"/>
      <c r="R103" s="444"/>
    </row>
    <row r="104" spans="1:18" ht="15.75" customHeight="1">
      <c r="A104" s="444"/>
      <c r="B104" s="444"/>
      <c r="C104" s="444"/>
      <c r="D104" s="444"/>
      <c r="E104" s="444"/>
      <c r="F104" s="444"/>
      <c r="G104" s="444"/>
      <c r="H104" s="444"/>
      <c r="I104" s="444"/>
      <c r="J104" s="444"/>
      <c r="K104" s="444"/>
      <c r="L104" s="444"/>
      <c r="M104" s="444"/>
      <c r="N104" s="444"/>
      <c r="O104" s="2"/>
      <c r="P104" s="444"/>
      <c r="Q104" s="444"/>
      <c r="R104" s="444"/>
    </row>
    <row r="105" spans="1:18" ht="15.75" customHeight="1">
      <c r="A105" s="444"/>
      <c r="B105" s="444"/>
      <c r="C105" s="444"/>
      <c r="D105" s="444"/>
      <c r="E105" s="444"/>
      <c r="F105" s="444"/>
      <c r="G105" s="444"/>
      <c r="H105" s="444"/>
      <c r="I105" s="444"/>
      <c r="J105" s="444"/>
      <c r="K105" s="444"/>
      <c r="L105" s="444"/>
      <c r="M105" s="444"/>
      <c r="N105" s="444"/>
      <c r="O105" s="2"/>
      <c r="P105" s="444"/>
      <c r="Q105" s="444"/>
      <c r="R105" s="444"/>
    </row>
    <row r="106" spans="1:18" ht="15.75" customHeight="1">
      <c r="A106" s="444"/>
      <c r="B106" s="444"/>
      <c r="C106" s="444"/>
      <c r="D106" s="444"/>
      <c r="E106" s="444"/>
      <c r="F106" s="444"/>
      <c r="G106" s="444"/>
      <c r="H106" s="444"/>
      <c r="I106" s="444"/>
      <c r="J106" s="444"/>
      <c r="K106" s="444"/>
      <c r="L106" s="444"/>
      <c r="M106" s="444"/>
      <c r="N106" s="444"/>
      <c r="O106" s="2"/>
      <c r="P106" s="444"/>
      <c r="Q106" s="444"/>
      <c r="R106" s="444"/>
    </row>
    <row r="107" spans="1:18" ht="15.75" customHeight="1">
      <c r="A107" s="444"/>
      <c r="B107" s="444"/>
      <c r="C107" s="444"/>
      <c r="D107" s="444"/>
      <c r="E107" s="444"/>
      <c r="F107" s="444"/>
      <c r="G107" s="444"/>
      <c r="H107" s="444"/>
      <c r="I107" s="444"/>
      <c r="J107" s="444"/>
      <c r="K107" s="444"/>
      <c r="L107" s="444"/>
      <c r="M107" s="444"/>
      <c r="N107" s="444"/>
      <c r="O107" s="2"/>
      <c r="P107" s="444"/>
      <c r="Q107" s="444"/>
      <c r="R107" s="444"/>
    </row>
    <row r="108" spans="1:18" ht="15.75" customHeight="1">
      <c r="A108" s="444"/>
      <c r="B108" s="444"/>
      <c r="C108" s="444"/>
      <c r="D108" s="444"/>
      <c r="E108" s="444"/>
      <c r="F108" s="444"/>
      <c r="G108" s="444"/>
      <c r="H108" s="444"/>
      <c r="I108" s="444"/>
      <c r="J108" s="444"/>
      <c r="K108" s="444"/>
      <c r="L108" s="444"/>
      <c r="M108" s="444"/>
      <c r="N108" s="444"/>
      <c r="O108" s="2"/>
      <c r="P108" s="444"/>
      <c r="Q108" s="444"/>
      <c r="R108" s="444"/>
    </row>
    <row r="109" spans="1:18" ht="15.75" customHeight="1">
      <c r="A109" s="444"/>
      <c r="B109" s="444"/>
      <c r="C109" s="444"/>
      <c r="D109" s="444"/>
      <c r="E109" s="444"/>
      <c r="F109" s="444"/>
      <c r="G109" s="444"/>
      <c r="H109" s="444"/>
      <c r="I109" s="444"/>
      <c r="J109" s="444"/>
      <c r="K109" s="444"/>
      <c r="L109" s="444"/>
      <c r="M109" s="444"/>
      <c r="N109" s="444"/>
      <c r="O109" s="2"/>
      <c r="P109" s="444"/>
      <c r="Q109" s="444"/>
      <c r="R109" s="444"/>
    </row>
    <row r="110" spans="1:18" ht="15.75" customHeight="1">
      <c r="A110" s="444"/>
      <c r="B110" s="444"/>
      <c r="C110" s="444"/>
      <c r="D110" s="444"/>
      <c r="E110" s="444"/>
      <c r="F110" s="444"/>
      <c r="G110" s="444"/>
      <c r="H110" s="444"/>
      <c r="I110" s="444"/>
      <c r="J110" s="444"/>
      <c r="K110" s="444"/>
      <c r="L110" s="444"/>
      <c r="M110" s="444"/>
      <c r="N110" s="444"/>
      <c r="O110" s="2"/>
      <c r="P110" s="444"/>
      <c r="Q110" s="444"/>
      <c r="R110" s="444"/>
    </row>
    <row r="111" spans="1:18" ht="15.75" customHeight="1">
      <c r="A111" s="444"/>
      <c r="B111" s="444"/>
      <c r="C111" s="444"/>
      <c r="D111" s="444"/>
      <c r="E111" s="444"/>
      <c r="F111" s="444"/>
      <c r="G111" s="444"/>
      <c r="H111" s="444"/>
      <c r="I111" s="444"/>
      <c r="J111" s="444"/>
      <c r="K111" s="444"/>
      <c r="L111" s="444"/>
      <c r="M111" s="444"/>
      <c r="N111" s="444"/>
      <c r="O111" s="2"/>
      <c r="P111" s="444"/>
      <c r="Q111" s="444"/>
      <c r="R111" s="444"/>
    </row>
    <row r="112" spans="1:18" ht="15.75" customHeight="1">
      <c r="A112" s="444"/>
      <c r="B112" s="444"/>
      <c r="C112" s="444"/>
      <c r="D112" s="444"/>
      <c r="E112" s="444"/>
      <c r="F112" s="444"/>
      <c r="G112" s="444"/>
      <c r="H112" s="444"/>
      <c r="I112" s="444"/>
      <c r="J112" s="444"/>
      <c r="K112" s="444"/>
      <c r="L112" s="444"/>
      <c r="M112" s="444"/>
      <c r="N112" s="444"/>
      <c r="O112" s="2"/>
      <c r="P112" s="444"/>
      <c r="Q112" s="444"/>
      <c r="R112" s="444"/>
    </row>
    <row r="113" spans="1:18" ht="15.75" customHeight="1">
      <c r="A113" s="444"/>
      <c r="B113" s="444"/>
      <c r="C113" s="444"/>
      <c r="D113" s="444"/>
      <c r="E113" s="444"/>
      <c r="F113" s="444"/>
      <c r="G113" s="444"/>
      <c r="H113" s="444"/>
      <c r="I113" s="444"/>
      <c r="J113" s="444"/>
      <c r="K113" s="444"/>
      <c r="L113" s="444"/>
      <c r="M113" s="444"/>
      <c r="N113" s="444"/>
      <c r="O113" s="2"/>
      <c r="P113" s="444"/>
      <c r="Q113" s="444"/>
      <c r="R113" s="444"/>
    </row>
    <row r="114" spans="1:18" ht="15.75" customHeight="1">
      <c r="A114" s="444"/>
      <c r="B114" s="444"/>
      <c r="C114" s="444"/>
      <c r="D114" s="444"/>
      <c r="E114" s="444"/>
      <c r="F114" s="444"/>
      <c r="G114" s="444"/>
      <c r="H114" s="444"/>
      <c r="I114" s="444"/>
      <c r="J114" s="444"/>
      <c r="K114" s="444"/>
      <c r="L114" s="444"/>
      <c r="M114" s="444"/>
      <c r="N114" s="444"/>
      <c r="O114" s="2"/>
      <c r="P114" s="444"/>
      <c r="Q114" s="444"/>
      <c r="R114" s="444"/>
    </row>
    <row r="115" spans="1:18" ht="15.75" customHeight="1">
      <c r="A115" s="444"/>
      <c r="B115" s="444"/>
      <c r="C115" s="444"/>
      <c r="D115" s="444"/>
      <c r="E115" s="444"/>
      <c r="F115" s="444"/>
      <c r="G115" s="444"/>
      <c r="H115" s="444"/>
      <c r="I115" s="444"/>
      <c r="J115" s="444"/>
      <c r="K115" s="444"/>
      <c r="L115" s="444"/>
      <c r="M115" s="444"/>
      <c r="N115" s="444"/>
      <c r="O115" s="2"/>
      <c r="P115" s="444"/>
      <c r="Q115" s="444"/>
      <c r="R115" s="444"/>
    </row>
    <row r="116" spans="1:18" ht="15.75" customHeight="1">
      <c r="A116" s="444"/>
      <c r="B116" s="444"/>
      <c r="C116" s="444"/>
      <c r="D116" s="444"/>
      <c r="E116" s="444"/>
      <c r="F116" s="444"/>
      <c r="G116" s="444"/>
      <c r="H116" s="444"/>
      <c r="I116" s="444"/>
      <c r="J116" s="444"/>
      <c r="K116" s="444"/>
      <c r="L116" s="444"/>
      <c r="M116" s="444"/>
      <c r="N116" s="444"/>
      <c r="O116" s="2"/>
      <c r="P116" s="444"/>
      <c r="Q116" s="444"/>
      <c r="R116" s="444"/>
    </row>
    <row r="117" spans="1:18" ht="15.75" customHeight="1">
      <c r="A117" s="444"/>
      <c r="B117" s="444"/>
      <c r="C117" s="444"/>
      <c r="D117" s="444"/>
      <c r="E117" s="444"/>
      <c r="F117" s="444"/>
      <c r="G117" s="444"/>
      <c r="H117" s="444"/>
      <c r="I117" s="444"/>
      <c r="J117" s="444"/>
      <c r="K117" s="444"/>
      <c r="L117" s="444"/>
      <c r="M117" s="444"/>
      <c r="N117" s="444"/>
      <c r="O117" s="2"/>
      <c r="P117" s="444"/>
      <c r="Q117" s="444"/>
      <c r="R117" s="444"/>
    </row>
    <row r="118" spans="1:18" ht="15.75" customHeight="1">
      <c r="A118" s="444"/>
      <c r="B118" s="444"/>
      <c r="C118" s="444"/>
      <c r="D118" s="444"/>
      <c r="E118" s="444"/>
      <c r="F118" s="444"/>
      <c r="G118" s="444"/>
      <c r="H118" s="444"/>
      <c r="I118" s="444"/>
      <c r="J118" s="444"/>
      <c r="K118" s="444"/>
      <c r="L118" s="444"/>
      <c r="M118" s="444"/>
      <c r="N118" s="444"/>
      <c r="O118" s="2"/>
      <c r="P118" s="444"/>
      <c r="Q118" s="444"/>
      <c r="R118" s="444"/>
    </row>
    <row r="119" spans="1:18" ht="15.75" customHeight="1">
      <c r="A119" s="444"/>
      <c r="B119" s="444"/>
      <c r="C119" s="444"/>
      <c r="D119" s="444"/>
      <c r="E119" s="444"/>
      <c r="F119" s="444"/>
      <c r="G119" s="444"/>
      <c r="H119" s="444"/>
      <c r="I119" s="444"/>
      <c r="J119" s="444"/>
      <c r="K119" s="444"/>
      <c r="L119" s="444"/>
      <c r="M119" s="444"/>
      <c r="N119" s="444"/>
      <c r="O119" s="2"/>
      <c r="P119" s="444"/>
      <c r="Q119" s="444"/>
      <c r="R119" s="444"/>
    </row>
    <row r="120" spans="1:18" ht="15.75" customHeight="1">
      <c r="A120" s="444"/>
      <c r="B120" s="444"/>
      <c r="C120" s="444"/>
      <c r="D120" s="444"/>
      <c r="E120" s="444"/>
      <c r="F120" s="444"/>
      <c r="G120" s="444"/>
      <c r="H120" s="444"/>
      <c r="I120" s="444"/>
      <c r="J120" s="444"/>
      <c r="K120" s="444"/>
      <c r="L120" s="444"/>
      <c r="M120" s="444"/>
      <c r="N120" s="444"/>
      <c r="O120" s="2"/>
      <c r="P120" s="444"/>
      <c r="Q120" s="444"/>
      <c r="R120" s="444"/>
    </row>
    <row r="121" spans="1:18" ht="15.75" customHeight="1">
      <c r="A121" s="444"/>
      <c r="B121" s="444"/>
      <c r="C121" s="444"/>
      <c r="D121" s="444"/>
      <c r="E121" s="444"/>
      <c r="F121" s="444"/>
      <c r="G121" s="444"/>
      <c r="H121" s="444"/>
      <c r="I121" s="444"/>
      <c r="J121" s="444"/>
      <c r="K121" s="444"/>
      <c r="L121" s="444"/>
      <c r="M121" s="444"/>
      <c r="N121" s="444"/>
      <c r="O121" s="2"/>
      <c r="P121" s="444"/>
      <c r="Q121" s="444"/>
      <c r="R121" s="444"/>
    </row>
    <row r="122" spans="1:18" ht="15.75" customHeight="1">
      <c r="A122" s="444"/>
      <c r="B122" s="444"/>
      <c r="C122" s="444"/>
      <c r="D122" s="444"/>
      <c r="E122" s="444"/>
      <c r="F122" s="444"/>
      <c r="G122" s="444"/>
      <c r="H122" s="444"/>
      <c r="I122" s="444"/>
      <c r="J122" s="444"/>
      <c r="K122" s="444"/>
      <c r="L122" s="444"/>
      <c r="M122" s="444"/>
      <c r="N122" s="444"/>
      <c r="O122" s="2"/>
      <c r="P122" s="444"/>
      <c r="Q122" s="444"/>
      <c r="R122" s="444"/>
    </row>
    <row r="123" spans="1:18" ht="15.75" customHeight="1">
      <c r="A123" s="444"/>
      <c r="B123" s="444"/>
      <c r="C123" s="444"/>
      <c r="D123" s="444"/>
      <c r="E123" s="444"/>
      <c r="F123" s="444"/>
      <c r="G123" s="444"/>
      <c r="H123" s="444"/>
      <c r="I123" s="444"/>
      <c r="J123" s="444"/>
      <c r="K123" s="444"/>
      <c r="L123" s="444"/>
      <c r="M123" s="444"/>
      <c r="N123" s="444"/>
      <c r="O123" s="2"/>
      <c r="P123" s="444"/>
      <c r="Q123" s="444"/>
      <c r="R123" s="444"/>
    </row>
    <row r="124" spans="1:18" ht="15.75" customHeight="1">
      <c r="A124" s="444"/>
      <c r="B124" s="444"/>
      <c r="C124" s="444"/>
      <c r="D124" s="444"/>
      <c r="E124" s="444"/>
      <c r="F124" s="444"/>
      <c r="G124" s="444"/>
      <c r="H124" s="444"/>
      <c r="I124" s="444"/>
      <c r="J124" s="444"/>
      <c r="K124" s="444"/>
      <c r="L124" s="444"/>
      <c r="M124" s="444"/>
      <c r="N124" s="444"/>
      <c r="O124" s="2"/>
      <c r="P124" s="444"/>
      <c r="Q124" s="444"/>
      <c r="R124" s="444"/>
    </row>
    <row r="125" spans="1:18" ht="15.75" customHeight="1">
      <c r="A125" s="444"/>
      <c r="B125" s="444"/>
      <c r="C125" s="444"/>
      <c r="D125" s="444"/>
      <c r="E125" s="444"/>
      <c r="F125" s="444"/>
      <c r="G125" s="444"/>
      <c r="H125" s="444"/>
      <c r="I125" s="444"/>
      <c r="J125" s="444"/>
      <c r="K125" s="444"/>
      <c r="L125" s="444"/>
      <c r="M125" s="444"/>
      <c r="N125" s="444"/>
      <c r="O125" s="2"/>
      <c r="P125" s="444"/>
      <c r="Q125" s="444"/>
      <c r="R125" s="444"/>
    </row>
    <row r="126" spans="1:18" ht="15.75" customHeight="1">
      <c r="A126" s="444"/>
      <c r="B126" s="444"/>
      <c r="C126" s="444"/>
      <c r="D126" s="444"/>
      <c r="E126" s="444"/>
      <c r="F126" s="444"/>
      <c r="G126" s="444"/>
      <c r="H126" s="444"/>
      <c r="I126" s="444"/>
      <c r="J126" s="444"/>
      <c r="K126" s="444"/>
      <c r="L126" s="444"/>
      <c r="M126" s="444"/>
      <c r="N126" s="444"/>
      <c r="O126" s="2"/>
      <c r="P126" s="444"/>
      <c r="Q126" s="444"/>
      <c r="R126" s="444"/>
    </row>
    <row r="127" spans="1:18" ht="15.75" customHeight="1">
      <c r="A127" s="444"/>
      <c r="B127" s="444"/>
      <c r="C127" s="444"/>
      <c r="D127" s="444"/>
      <c r="E127" s="444"/>
      <c r="F127" s="444"/>
      <c r="G127" s="444"/>
      <c r="H127" s="444"/>
      <c r="I127" s="444"/>
      <c r="J127" s="444"/>
      <c r="K127" s="444"/>
      <c r="L127" s="444"/>
      <c r="M127" s="444"/>
      <c r="N127" s="444"/>
      <c r="O127" s="2"/>
      <c r="P127" s="444"/>
      <c r="Q127" s="444"/>
      <c r="R127" s="444"/>
    </row>
    <row r="128" spans="1:18" ht="15.75" customHeight="1">
      <c r="A128" s="444"/>
      <c r="B128" s="444"/>
      <c r="C128" s="444"/>
      <c r="D128" s="444"/>
      <c r="E128" s="444"/>
      <c r="F128" s="444"/>
      <c r="G128" s="444"/>
      <c r="H128" s="444"/>
      <c r="I128" s="444"/>
      <c r="J128" s="444"/>
      <c r="K128" s="444"/>
      <c r="L128" s="444"/>
      <c r="M128" s="444"/>
      <c r="N128" s="444"/>
      <c r="O128" s="2"/>
      <c r="P128" s="444"/>
      <c r="Q128" s="444"/>
      <c r="R128" s="444"/>
    </row>
    <row r="129" spans="1:18" ht="15.75" customHeight="1">
      <c r="A129" s="444"/>
      <c r="B129" s="444"/>
      <c r="C129" s="444"/>
      <c r="D129" s="444"/>
      <c r="E129" s="444"/>
      <c r="F129" s="444"/>
      <c r="G129" s="444"/>
      <c r="H129" s="444"/>
      <c r="I129" s="444"/>
      <c r="J129" s="444"/>
      <c r="K129" s="444"/>
      <c r="L129" s="444"/>
      <c r="M129" s="444"/>
      <c r="N129" s="444"/>
      <c r="O129" s="2"/>
      <c r="P129" s="444"/>
      <c r="Q129" s="444"/>
      <c r="R129" s="444"/>
    </row>
    <row r="130" spans="1:18" ht="15.75" customHeight="1">
      <c r="A130" s="444"/>
      <c r="B130" s="444"/>
      <c r="C130" s="444"/>
      <c r="D130" s="444"/>
      <c r="E130" s="444"/>
      <c r="F130" s="444"/>
      <c r="G130" s="444"/>
      <c r="H130" s="444"/>
      <c r="I130" s="444"/>
      <c r="J130" s="444"/>
      <c r="K130" s="444"/>
      <c r="L130" s="444"/>
      <c r="M130" s="444"/>
      <c r="N130" s="444"/>
      <c r="O130" s="2"/>
      <c r="P130" s="444"/>
      <c r="Q130" s="444"/>
      <c r="R130" s="444"/>
    </row>
    <row r="131" spans="1:18" ht="15.75" customHeight="1">
      <c r="A131" s="444"/>
      <c r="B131" s="444"/>
      <c r="C131" s="444"/>
      <c r="D131" s="444"/>
      <c r="E131" s="444"/>
      <c r="F131" s="444"/>
      <c r="G131" s="444"/>
      <c r="H131" s="444"/>
      <c r="I131" s="444"/>
      <c r="J131" s="444"/>
      <c r="K131" s="444"/>
      <c r="L131" s="444"/>
      <c r="M131" s="444"/>
      <c r="N131" s="444"/>
      <c r="O131" s="2"/>
      <c r="P131" s="444"/>
      <c r="Q131" s="444"/>
      <c r="R131" s="444"/>
    </row>
    <row r="132" spans="1:18" ht="15.75" customHeight="1">
      <c r="A132" s="444"/>
      <c r="B132" s="444"/>
      <c r="C132" s="444"/>
      <c r="D132" s="444"/>
      <c r="E132" s="444"/>
      <c r="F132" s="444"/>
      <c r="G132" s="444"/>
      <c r="H132" s="444"/>
      <c r="I132" s="444"/>
      <c r="J132" s="444"/>
      <c r="K132" s="444"/>
      <c r="L132" s="444"/>
      <c r="M132" s="444"/>
      <c r="N132" s="444"/>
      <c r="O132" s="2"/>
      <c r="P132" s="444"/>
      <c r="Q132" s="444"/>
      <c r="R132" s="444"/>
    </row>
    <row r="133" spans="1:18" ht="15.75" customHeight="1">
      <c r="A133" s="444"/>
      <c r="B133" s="444"/>
      <c r="C133" s="444"/>
      <c r="D133" s="444"/>
      <c r="E133" s="444"/>
      <c r="F133" s="444"/>
      <c r="G133" s="444"/>
      <c r="H133" s="444"/>
      <c r="I133" s="444"/>
      <c r="J133" s="444"/>
      <c r="K133" s="444"/>
      <c r="L133" s="444"/>
      <c r="M133" s="444"/>
      <c r="N133" s="444"/>
      <c r="O133" s="2"/>
      <c r="P133" s="444"/>
      <c r="Q133" s="444"/>
      <c r="R133" s="444"/>
    </row>
    <row r="134" spans="1:18" ht="15.75" customHeight="1">
      <c r="A134" s="444"/>
      <c r="B134" s="444"/>
      <c r="C134" s="444"/>
      <c r="D134" s="444"/>
      <c r="E134" s="444"/>
      <c r="F134" s="444"/>
      <c r="G134" s="444"/>
      <c r="H134" s="444"/>
      <c r="I134" s="444"/>
      <c r="J134" s="444"/>
      <c r="K134" s="444"/>
      <c r="L134" s="444"/>
      <c r="M134" s="444"/>
      <c r="N134" s="444"/>
      <c r="O134" s="2"/>
      <c r="P134" s="444"/>
      <c r="Q134" s="444"/>
      <c r="R134" s="444"/>
    </row>
    <row r="135" spans="1:18" ht="15.75" customHeight="1">
      <c r="A135" s="444"/>
      <c r="B135" s="444"/>
      <c r="C135" s="444"/>
      <c r="D135" s="444"/>
      <c r="E135" s="444"/>
      <c r="F135" s="444"/>
      <c r="G135" s="444"/>
      <c r="H135" s="444"/>
      <c r="I135" s="444"/>
      <c r="J135" s="444"/>
      <c r="K135" s="444"/>
      <c r="L135" s="444"/>
      <c r="M135" s="444"/>
      <c r="N135" s="444"/>
      <c r="O135" s="2"/>
      <c r="P135" s="444"/>
      <c r="Q135" s="444"/>
      <c r="R135" s="444"/>
    </row>
    <row r="136" spans="1:18" ht="15.75" customHeight="1">
      <c r="A136" s="444"/>
      <c r="B136" s="444"/>
      <c r="C136" s="444"/>
      <c r="D136" s="444"/>
      <c r="E136" s="444"/>
      <c r="F136" s="444"/>
      <c r="G136" s="444"/>
      <c r="H136" s="444"/>
      <c r="I136" s="444"/>
      <c r="J136" s="444"/>
      <c r="K136" s="444"/>
      <c r="L136" s="444"/>
      <c r="M136" s="444"/>
      <c r="N136" s="444"/>
      <c r="O136" s="2"/>
      <c r="P136" s="444"/>
      <c r="Q136" s="444"/>
      <c r="R136" s="444"/>
    </row>
    <row r="137" spans="1:18" ht="15.75" customHeight="1">
      <c r="A137" s="444"/>
      <c r="B137" s="444"/>
      <c r="C137" s="444"/>
      <c r="D137" s="444"/>
      <c r="E137" s="444"/>
      <c r="F137" s="444"/>
      <c r="G137" s="444"/>
      <c r="H137" s="444"/>
      <c r="I137" s="444"/>
      <c r="J137" s="444"/>
      <c r="K137" s="444"/>
      <c r="L137" s="444"/>
      <c r="M137" s="444"/>
      <c r="N137" s="444"/>
      <c r="O137" s="2"/>
      <c r="P137" s="444"/>
      <c r="Q137" s="444"/>
      <c r="R137" s="444"/>
    </row>
    <row r="138" spans="1:18" ht="15.75" customHeight="1">
      <c r="A138" s="444"/>
      <c r="B138" s="444"/>
      <c r="C138" s="444"/>
      <c r="D138" s="444"/>
      <c r="E138" s="444"/>
      <c r="F138" s="444"/>
      <c r="G138" s="444"/>
      <c r="H138" s="444"/>
      <c r="I138" s="444"/>
      <c r="J138" s="444"/>
      <c r="K138" s="444"/>
      <c r="L138" s="444"/>
      <c r="M138" s="444"/>
      <c r="N138" s="444"/>
      <c r="O138" s="2"/>
      <c r="P138" s="444"/>
      <c r="Q138" s="444"/>
      <c r="R138" s="444"/>
    </row>
    <row r="139" spans="1:18" ht="15.75" customHeight="1">
      <c r="A139" s="444"/>
      <c r="B139" s="444"/>
      <c r="C139" s="444"/>
      <c r="D139" s="444"/>
      <c r="E139" s="444"/>
      <c r="F139" s="444"/>
      <c r="G139" s="444"/>
      <c r="H139" s="444"/>
      <c r="I139" s="444"/>
      <c r="J139" s="444"/>
      <c r="K139" s="444"/>
      <c r="L139" s="444"/>
      <c r="M139" s="444"/>
      <c r="N139" s="444"/>
      <c r="O139" s="2"/>
      <c r="P139" s="444"/>
      <c r="Q139" s="444"/>
      <c r="R139" s="444"/>
    </row>
    <row r="140" spans="1:18" ht="15.75" customHeight="1">
      <c r="A140" s="444"/>
      <c r="B140" s="444"/>
      <c r="C140" s="444"/>
      <c r="D140" s="444"/>
      <c r="E140" s="444"/>
      <c r="F140" s="444"/>
      <c r="G140" s="444"/>
      <c r="H140" s="444"/>
      <c r="I140" s="444"/>
      <c r="J140" s="444"/>
      <c r="K140" s="444"/>
      <c r="L140" s="444"/>
      <c r="M140" s="444"/>
      <c r="N140" s="444"/>
      <c r="O140" s="2"/>
      <c r="P140" s="444"/>
      <c r="Q140" s="444"/>
      <c r="R140" s="444"/>
    </row>
    <row r="141" spans="1:18" ht="15.75" customHeight="1">
      <c r="A141" s="444"/>
      <c r="B141" s="444"/>
      <c r="C141" s="444"/>
      <c r="D141" s="444"/>
      <c r="E141" s="444"/>
      <c r="F141" s="444"/>
      <c r="G141" s="444"/>
      <c r="H141" s="444"/>
      <c r="I141" s="444"/>
      <c r="J141" s="444"/>
      <c r="K141" s="444"/>
      <c r="L141" s="444"/>
      <c r="M141" s="444"/>
      <c r="N141" s="444"/>
      <c r="O141" s="2"/>
      <c r="P141" s="444"/>
      <c r="Q141" s="444"/>
      <c r="R141" s="444"/>
    </row>
    <row r="142" spans="1:18" ht="15.75" customHeight="1">
      <c r="A142" s="444"/>
      <c r="B142" s="444"/>
      <c r="C142" s="444"/>
      <c r="D142" s="444"/>
      <c r="E142" s="444"/>
      <c r="F142" s="444"/>
      <c r="G142" s="444"/>
      <c r="H142" s="444"/>
      <c r="I142" s="444"/>
      <c r="J142" s="444"/>
      <c r="K142" s="444"/>
      <c r="L142" s="444"/>
      <c r="M142" s="444"/>
      <c r="N142" s="444"/>
      <c r="O142" s="2"/>
      <c r="P142" s="444"/>
      <c r="Q142" s="444"/>
      <c r="R142" s="444"/>
    </row>
    <row r="143" spans="1:18" ht="15.75" customHeight="1">
      <c r="A143" s="444"/>
      <c r="B143" s="444"/>
      <c r="C143" s="444"/>
      <c r="D143" s="444"/>
      <c r="E143" s="444"/>
      <c r="F143" s="444"/>
      <c r="G143" s="444"/>
      <c r="H143" s="444"/>
      <c r="I143" s="444"/>
      <c r="J143" s="444"/>
      <c r="K143" s="444"/>
      <c r="L143" s="444"/>
      <c r="M143" s="444"/>
      <c r="N143" s="444"/>
      <c r="O143" s="2"/>
      <c r="P143" s="444"/>
      <c r="Q143" s="444"/>
      <c r="R143" s="444"/>
    </row>
    <row r="144" spans="1:18" ht="15.75" customHeight="1">
      <c r="A144" s="444"/>
      <c r="B144" s="444"/>
      <c r="C144" s="444"/>
      <c r="D144" s="444"/>
      <c r="E144" s="444"/>
      <c r="F144" s="444"/>
      <c r="G144" s="444"/>
      <c r="H144" s="444"/>
      <c r="I144" s="444"/>
      <c r="J144" s="444"/>
      <c r="K144" s="444"/>
      <c r="L144" s="444"/>
      <c r="M144" s="444"/>
      <c r="N144" s="444"/>
      <c r="O144" s="2"/>
      <c r="P144" s="444"/>
      <c r="Q144" s="444"/>
      <c r="R144" s="444"/>
    </row>
    <row r="145" spans="1:18" ht="15.75" customHeight="1">
      <c r="A145" s="444"/>
      <c r="B145" s="444"/>
      <c r="C145" s="444"/>
      <c r="D145" s="444"/>
      <c r="E145" s="444"/>
      <c r="F145" s="444"/>
      <c r="G145" s="444"/>
      <c r="H145" s="444"/>
      <c r="I145" s="444"/>
      <c r="J145" s="444"/>
      <c r="K145" s="444"/>
      <c r="L145" s="444"/>
      <c r="M145" s="444"/>
      <c r="N145" s="444"/>
      <c r="O145" s="2"/>
      <c r="P145" s="444"/>
      <c r="Q145" s="444"/>
      <c r="R145" s="444"/>
    </row>
    <row r="146" spans="1:18" ht="15.75" customHeight="1">
      <c r="A146" s="444"/>
      <c r="B146" s="444"/>
      <c r="C146" s="444"/>
      <c r="D146" s="444"/>
      <c r="E146" s="444"/>
      <c r="F146" s="444"/>
      <c r="G146" s="444"/>
      <c r="H146" s="444"/>
      <c r="I146" s="444"/>
      <c r="J146" s="444"/>
      <c r="K146" s="444"/>
      <c r="L146" s="444"/>
      <c r="M146" s="444"/>
      <c r="N146" s="444"/>
      <c r="O146" s="2"/>
      <c r="P146" s="444"/>
      <c r="Q146" s="444"/>
      <c r="R146" s="444"/>
    </row>
    <row r="147" spans="1:18" ht="15.75" customHeight="1">
      <c r="A147" s="444"/>
      <c r="B147" s="444"/>
      <c r="C147" s="444"/>
      <c r="D147" s="444"/>
      <c r="E147" s="444"/>
      <c r="F147" s="444"/>
      <c r="G147" s="444"/>
      <c r="H147" s="444"/>
      <c r="I147" s="444"/>
      <c r="J147" s="444"/>
      <c r="K147" s="444"/>
      <c r="L147" s="444"/>
      <c r="M147" s="444"/>
      <c r="N147" s="444"/>
      <c r="O147" s="2"/>
      <c r="P147" s="444"/>
      <c r="Q147" s="444"/>
      <c r="R147" s="444"/>
    </row>
    <row r="148" spans="1:18" ht="15.75" customHeight="1">
      <c r="A148" s="444"/>
      <c r="B148" s="444"/>
      <c r="C148" s="444"/>
      <c r="D148" s="444"/>
      <c r="E148" s="444"/>
      <c r="F148" s="444"/>
      <c r="G148" s="444"/>
      <c r="H148" s="444"/>
      <c r="I148" s="444"/>
      <c r="J148" s="444"/>
      <c r="K148" s="444"/>
      <c r="L148" s="444"/>
      <c r="M148" s="444"/>
      <c r="N148" s="444"/>
      <c r="O148" s="2"/>
      <c r="P148" s="444"/>
      <c r="Q148" s="444"/>
      <c r="R148" s="444"/>
    </row>
    <row r="149" spans="1:18" ht="15.75" customHeight="1">
      <c r="A149" s="444"/>
      <c r="B149" s="444"/>
      <c r="C149" s="444"/>
      <c r="D149" s="444"/>
      <c r="E149" s="444"/>
      <c r="F149" s="444"/>
      <c r="G149" s="444"/>
      <c r="H149" s="444"/>
      <c r="I149" s="444"/>
      <c r="J149" s="444"/>
      <c r="K149" s="444"/>
      <c r="L149" s="444"/>
      <c r="M149" s="444"/>
      <c r="N149" s="444"/>
      <c r="O149" s="2"/>
      <c r="P149" s="444"/>
      <c r="Q149" s="444"/>
      <c r="R149" s="444"/>
    </row>
    <row r="150" spans="1:18" ht="15.75" customHeight="1">
      <c r="A150" s="444"/>
      <c r="B150" s="444"/>
      <c r="C150" s="444"/>
      <c r="D150" s="444"/>
      <c r="E150" s="444"/>
      <c r="F150" s="444"/>
      <c r="G150" s="444"/>
      <c r="H150" s="444"/>
      <c r="I150" s="444"/>
      <c r="J150" s="444"/>
      <c r="K150" s="444"/>
      <c r="L150" s="444"/>
      <c r="M150" s="444"/>
      <c r="N150" s="444"/>
      <c r="O150" s="2"/>
      <c r="P150" s="444"/>
      <c r="Q150" s="444"/>
      <c r="R150" s="444"/>
    </row>
    <row r="151" spans="1:18" ht="15.75" customHeight="1">
      <c r="A151" s="444"/>
      <c r="B151" s="444"/>
      <c r="C151" s="444"/>
      <c r="D151" s="444"/>
      <c r="E151" s="444"/>
      <c r="F151" s="444"/>
      <c r="G151" s="444"/>
      <c r="H151" s="444"/>
      <c r="I151" s="444"/>
      <c r="J151" s="444"/>
      <c r="K151" s="444"/>
      <c r="L151" s="444"/>
      <c r="M151" s="444"/>
      <c r="N151" s="444"/>
      <c r="O151" s="2"/>
      <c r="P151" s="444"/>
      <c r="Q151" s="444"/>
      <c r="R151" s="444"/>
    </row>
    <row r="152" spans="1:18" ht="15.75" customHeight="1">
      <c r="A152" s="444"/>
      <c r="B152" s="444"/>
      <c r="C152" s="444"/>
      <c r="D152" s="444"/>
      <c r="E152" s="444"/>
      <c r="F152" s="444"/>
      <c r="G152" s="444"/>
      <c r="H152" s="444"/>
      <c r="I152" s="444"/>
      <c r="J152" s="444"/>
      <c r="K152" s="444"/>
      <c r="L152" s="444"/>
      <c r="M152" s="444"/>
      <c r="N152" s="444"/>
      <c r="O152" s="2"/>
      <c r="P152" s="444"/>
      <c r="Q152" s="444"/>
      <c r="R152" s="444"/>
    </row>
    <row r="153" spans="1:18" ht="15.75" customHeight="1">
      <c r="A153" s="444"/>
      <c r="B153" s="444"/>
      <c r="C153" s="444"/>
      <c r="D153" s="444"/>
      <c r="E153" s="444"/>
      <c r="F153" s="444"/>
      <c r="G153" s="444"/>
      <c r="H153" s="444"/>
      <c r="I153" s="444"/>
      <c r="J153" s="444"/>
      <c r="K153" s="444"/>
      <c r="L153" s="444"/>
      <c r="M153" s="444"/>
      <c r="N153" s="444"/>
      <c r="O153" s="2"/>
      <c r="P153" s="444"/>
      <c r="Q153" s="444"/>
      <c r="R153" s="444"/>
    </row>
    <row r="154" spans="1:18" ht="15.75" customHeight="1">
      <c r="A154" s="444"/>
      <c r="B154" s="444"/>
      <c r="C154" s="444"/>
      <c r="D154" s="444"/>
      <c r="E154" s="444"/>
      <c r="F154" s="444"/>
      <c r="G154" s="444"/>
      <c r="H154" s="444"/>
      <c r="I154" s="444"/>
      <c r="J154" s="444"/>
      <c r="K154" s="444"/>
      <c r="L154" s="444"/>
      <c r="M154" s="444"/>
      <c r="N154" s="444"/>
      <c r="O154" s="2"/>
      <c r="P154" s="444"/>
      <c r="Q154" s="444"/>
      <c r="R154" s="444"/>
    </row>
    <row r="155" spans="1:18" ht="15.75" customHeight="1">
      <c r="A155" s="444"/>
      <c r="B155" s="444"/>
      <c r="C155" s="444"/>
      <c r="D155" s="444"/>
      <c r="E155" s="444"/>
      <c r="F155" s="444"/>
      <c r="G155" s="444"/>
      <c r="H155" s="444"/>
      <c r="I155" s="444"/>
      <c r="J155" s="444"/>
      <c r="K155" s="444"/>
      <c r="L155" s="444"/>
      <c r="M155" s="444"/>
      <c r="N155" s="444"/>
      <c r="O155" s="2"/>
      <c r="P155" s="444"/>
      <c r="Q155" s="444"/>
      <c r="R155" s="444"/>
    </row>
    <row r="156" spans="1:18" ht="15.75" customHeight="1">
      <c r="A156" s="444"/>
      <c r="B156" s="444"/>
      <c r="C156" s="444"/>
      <c r="D156" s="444"/>
      <c r="E156" s="444"/>
      <c r="F156" s="444"/>
      <c r="G156" s="444"/>
      <c r="H156" s="444"/>
      <c r="I156" s="444"/>
      <c r="J156" s="444"/>
      <c r="K156" s="444"/>
      <c r="L156" s="444"/>
      <c r="M156" s="444"/>
      <c r="N156" s="444"/>
      <c r="O156" s="2"/>
      <c r="P156" s="444"/>
      <c r="Q156" s="444"/>
      <c r="R156" s="444"/>
    </row>
    <row r="157" spans="1:18" ht="15.75" customHeight="1">
      <c r="A157" s="444"/>
      <c r="B157" s="444"/>
      <c r="C157" s="444"/>
      <c r="D157" s="444"/>
      <c r="E157" s="444"/>
      <c r="F157" s="444"/>
      <c r="G157" s="444"/>
      <c r="H157" s="444"/>
      <c r="I157" s="444"/>
      <c r="J157" s="444"/>
      <c r="K157" s="444"/>
      <c r="L157" s="444"/>
      <c r="M157" s="444"/>
      <c r="N157" s="444"/>
      <c r="O157" s="2"/>
      <c r="P157" s="444"/>
      <c r="Q157" s="444"/>
      <c r="R157" s="444"/>
    </row>
    <row r="158" spans="1:18" ht="15.75" customHeight="1">
      <c r="A158" s="444"/>
      <c r="B158" s="444"/>
      <c r="C158" s="444"/>
      <c r="D158" s="444"/>
      <c r="E158" s="444"/>
      <c r="F158" s="444"/>
      <c r="G158" s="444"/>
      <c r="H158" s="444"/>
      <c r="I158" s="444"/>
      <c r="J158" s="444"/>
      <c r="K158" s="444"/>
      <c r="L158" s="444"/>
      <c r="M158" s="444"/>
      <c r="N158" s="444"/>
      <c r="O158" s="2"/>
      <c r="P158" s="444"/>
      <c r="Q158" s="444"/>
      <c r="R158" s="444"/>
    </row>
    <row r="159" spans="1:18" ht="15.75" customHeight="1">
      <c r="A159" s="444"/>
      <c r="B159" s="444"/>
      <c r="C159" s="444"/>
      <c r="D159" s="444"/>
      <c r="E159" s="444"/>
      <c r="F159" s="444"/>
      <c r="G159" s="444"/>
      <c r="H159" s="444"/>
      <c r="I159" s="444"/>
      <c r="J159" s="444"/>
      <c r="K159" s="444"/>
      <c r="L159" s="444"/>
      <c r="M159" s="444"/>
      <c r="N159" s="444"/>
      <c r="O159" s="2"/>
      <c r="P159" s="444"/>
      <c r="Q159" s="444"/>
      <c r="R159" s="444"/>
    </row>
    <row r="160" spans="1:18" ht="15.75" customHeight="1">
      <c r="A160" s="444"/>
      <c r="B160" s="444"/>
      <c r="C160" s="444"/>
      <c r="D160" s="444"/>
      <c r="E160" s="444"/>
      <c r="F160" s="444"/>
      <c r="G160" s="444"/>
      <c r="H160" s="444"/>
      <c r="I160" s="444"/>
      <c r="J160" s="444"/>
      <c r="K160" s="444"/>
      <c r="L160" s="444"/>
      <c r="M160" s="444"/>
      <c r="N160" s="444"/>
      <c r="O160" s="2"/>
      <c r="P160" s="444"/>
      <c r="Q160" s="444"/>
      <c r="R160" s="444"/>
    </row>
    <row r="161" spans="1:18" ht="15.75" customHeight="1">
      <c r="A161" s="444"/>
      <c r="B161" s="444"/>
      <c r="C161" s="444"/>
      <c r="D161" s="444"/>
      <c r="E161" s="444"/>
      <c r="F161" s="444"/>
      <c r="G161" s="444"/>
      <c r="H161" s="444"/>
      <c r="I161" s="444"/>
      <c r="J161" s="444"/>
      <c r="K161" s="444"/>
      <c r="L161" s="444"/>
      <c r="M161" s="444"/>
      <c r="N161" s="444"/>
      <c r="O161" s="2"/>
      <c r="P161" s="444"/>
      <c r="Q161" s="444"/>
      <c r="R161" s="444"/>
    </row>
    <row r="162" spans="1:18" ht="15.75" customHeight="1">
      <c r="A162" s="444"/>
      <c r="B162" s="444"/>
      <c r="C162" s="444"/>
      <c r="D162" s="444"/>
      <c r="E162" s="444"/>
      <c r="F162" s="444"/>
      <c r="G162" s="444"/>
      <c r="H162" s="444"/>
      <c r="I162" s="444"/>
      <c r="J162" s="444"/>
      <c r="K162" s="444"/>
      <c r="L162" s="444"/>
      <c r="M162" s="444"/>
      <c r="N162" s="444"/>
      <c r="O162" s="2"/>
      <c r="P162" s="444"/>
      <c r="Q162" s="444"/>
      <c r="R162" s="444"/>
    </row>
    <row r="163" spans="1:18" ht="15.75" customHeight="1">
      <c r="A163" s="444"/>
      <c r="B163" s="444"/>
      <c r="C163" s="444"/>
      <c r="D163" s="444"/>
      <c r="E163" s="444"/>
      <c r="F163" s="444"/>
      <c r="G163" s="444"/>
      <c r="H163" s="444"/>
      <c r="I163" s="444"/>
      <c r="J163" s="444"/>
      <c r="K163" s="444"/>
      <c r="L163" s="444"/>
      <c r="M163" s="444"/>
      <c r="N163" s="444"/>
      <c r="O163" s="2"/>
      <c r="P163" s="444"/>
      <c r="Q163" s="444"/>
      <c r="R163" s="444"/>
    </row>
    <row r="164" spans="1:18" ht="15.75" customHeight="1">
      <c r="A164" s="444"/>
      <c r="B164" s="444"/>
      <c r="C164" s="444"/>
      <c r="D164" s="444"/>
      <c r="E164" s="444"/>
      <c r="F164" s="444"/>
      <c r="G164" s="444"/>
      <c r="H164" s="444"/>
      <c r="I164" s="444"/>
      <c r="J164" s="444"/>
      <c r="K164" s="444"/>
      <c r="L164" s="444"/>
      <c r="M164" s="444"/>
      <c r="N164" s="444"/>
      <c r="O164" s="2"/>
      <c r="P164" s="444"/>
      <c r="Q164" s="444"/>
      <c r="R164" s="444"/>
    </row>
    <row r="165" spans="1:18" ht="15.75" customHeight="1">
      <c r="A165" s="444"/>
      <c r="B165" s="444"/>
      <c r="C165" s="444"/>
      <c r="D165" s="444"/>
      <c r="E165" s="444"/>
      <c r="F165" s="444"/>
      <c r="G165" s="444"/>
      <c r="H165" s="444"/>
      <c r="I165" s="444"/>
      <c r="J165" s="444"/>
      <c r="K165" s="444"/>
      <c r="L165" s="444"/>
      <c r="M165" s="444"/>
      <c r="N165" s="444"/>
      <c r="O165" s="2"/>
      <c r="P165" s="444"/>
      <c r="Q165" s="444"/>
      <c r="R165" s="444"/>
    </row>
    <row r="166" spans="1:18" ht="15.75" customHeight="1">
      <c r="A166" s="444"/>
      <c r="B166" s="444"/>
      <c r="C166" s="444"/>
      <c r="D166" s="444"/>
      <c r="E166" s="444"/>
      <c r="F166" s="444"/>
      <c r="G166" s="444"/>
      <c r="H166" s="444"/>
      <c r="I166" s="444"/>
      <c r="J166" s="444"/>
      <c r="K166" s="444"/>
      <c r="L166" s="444"/>
      <c r="M166" s="444"/>
      <c r="N166" s="444"/>
      <c r="O166" s="2"/>
      <c r="P166" s="444"/>
      <c r="Q166" s="444"/>
      <c r="R166" s="444"/>
    </row>
    <row r="167" spans="1:18" ht="15.75" customHeight="1">
      <c r="A167" s="444"/>
      <c r="B167" s="444"/>
      <c r="C167" s="444"/>
      <c r="D167" s="444"/>
      <c r="E167" s="444"/>
      <c r="F167" s="444"/>
      <c r="G167" s="444"/>
      <c r="H167" s="444"/>
      <c r="I167" s="444"/>
      <c r="J167" s="444"/>
      <c r="K167" s="444"/>
      <c r="L167" s="444"/>
      <c r="M167" s="444"/>
      <c r="N167" s="444"/>
      <c r="O167" s="2"/>
      <c r="P167" s="444"/>
      <c r="Q167" s="444"/>
      <c r="R167" s="444"/>
    </row>
    <row r="168" spans="1:18" ht="15.75" customHeight="1">
      <c r="A168" s="444"/>
      <c r="B168" s="444"/>
      <c r="C168" s="444"/>
      <c r="D168" s="444"/>
      <c r="E168" s="444"/>
      <c r="F168" s="444"/>
      <c r="G168" s="444"/>
      <c r="H168" s="444"/>
      <c r="I168" s="444"/>
      <c r="J168" s="444"/>
      <c r="K168" s="444"/>
      <c r="L168" s="444"/>
      <c r="M168" s="444"/>
      <c r="N168" s="444"/>
      <c r="O168" s="2"/>
      <c r="P168" s="444"/>
      <c r="Q168" s="444"/>
      <c r="R168" s="444"/>
    </row>
    <row r="169" spans="1:18" ht="15.75" customHeight="1">
      <c r="A169" s="444"/>
      <c r="B169" s="444"/>
      <c r="C169" s="444"/>
      <c r="D169" s="444"/>
      <c r="E169" s="444"/>
      <c r="F169" s="444"/>
      <c r="G169" s="444"/>
      <c r="H169" s="444"/>
      <c r="I169" s="444"/>
      <c r="J169" s="444"/>
      <c r="K169" s="444"/>
      <c r="L169" s="444"/>
      <c r="M169" s="444"/>
      <c r="N169" s="444"/>
      <c r="O169" s="2"/>
      <c r="P169" s="444"/>
      <c r="Q169" s="444"/>
      <c r="R169" s="444"/>
    </row>
    <row r="170" spans="1:18" ht="15.75" customHeight="1">
      <c r="A170" s="444"/>
      <c r="B170" s="444"/>
      <c r="C170" s="444"/>
      <c r="D170" s="444"/>
      <c r="E170" s="444"/>
      <c r="F170" s="444"/>
      <c r="G170" s="444"/>
      <c r="H170" s="444"/>
      <c r="I170" s="444"/>
      <c r="J170" s="444"/>
      <c r="K170" s="444"/>
      <c r="L170" s="444"/>
      <c r="M170" s="444"/>
      <c r="N170" s="444"/>
      <c r="O170" s="2"/>
      <c r="P170" s="444"/>
      <c r="Q170" s="444"/>
      <c r="R170" s="444"/>
    </row>
    <row r="171" spans="1:18" ht="15.75" customHeight="1">
      <c r="A171" s="444"/>
      <c r="B171" s="444"/>
      <c r="C171" s="444"/>
      <c r="D171" s="444"/>
      <c r="E171" s="444"/>
      <c r="F171" s="444"/>
      <c r="G171" s="444"/>
      <c r="H171" s="444"/>
      <c r="I171" s="444"/>
      <c r="J171" s="444"/>
      <c r="K171" s="444"/>
      <c r="L171" s="444"/>
      <c r="M171" s="444"/>
      <c r="N171" s="444"/>
      <c r="O171" s="2"/>
      <c r="P171" s="444"/>
      <c r="Q171" s="444"/>
      <c r="R171" s="444"/>
    </row>
    <row r="172" spans="1:18" ht="15.75" customHeight="1">
      <c r="A172" s="444"/>
      <c r="B172" s="444"/>
      <c r="C172" s="444"/>
      <c r="D172" s="444"/>
      <c r="E172" s="444"/>
      <c r="F172" s="444"/>
      <c r="G172" s="444"/>
      <c r="H172" s="444"/>
      <c r="I172" s="444"/>
      <c r="J172" s="444"/>
      <c r="K172" s="444"/>
      <c r="L172" s="444"/>
      <c r="M172" s="444"/>
      <c r="N172" s="444"/>
      <c r="O172" s="2"/>
      <c r="P172" s="444"/>
      <c r="Q172" s="444"/>
      <c r="R172" s="444"/>
    </row>
    <row r="173" spans="1:18" ht="15.75" customHeight="1">
      <c r="A173" s="444"/>
      <c r="B173" s="444"/>
      <c r="C173" s="444"/>
      <c r="D173" s="444"/>
      <c r="E173" s="444"/>
      <c r="F173" s="444"/>
      <c r="G173" s="444"/>
      <c r="H173" s="444"/>
      <c r="I173" s="444"/>
      <c r="J173" s="444"/>
      <c r="K173" s="444"/>
      <c r="L173" s="444"/>
      <c r="M173" s="444"/>
      <c r="N173" s="444"/>
      <c r="O173" s="2"/>
      <c r="P173" s="444"/>
      <c r="Q173" s="444"/>
      <c r="R173" s="444"/>
    </row>
    <row r="174" spans="1:18" ht="15.75" customHeight="1">
      <c r="A174" s="444"/>
      <c r="B174" s="444"/>
      <c r="C174" s="444"/>
      <c r="D174" s="444"/>
      <c r="E174" s="444"/>
      <c r="F174" s="444"/>
      <c r="G174" s="444"/>
      <c r="H174" s="444"/>
      <c r="I174" s="444"/>
      <c r="J174" s="444"/>
      <c r="K174" s="444"/>
      <c r="L174" s="444"/>
      <c r="M174" s="444"/>
      <c r="N174" s="444"/>
      <c r="O174" s="2"/>
      <c r="P174" s="444"/>
      <c r="Q174" s="444"/>
      <c r="R174" s="444"/>
    </row>
    <row r="175" spans="1:18" ht="15.75" customHeight="1">
      <c r="A175" s="444"/>
      <c r="B175" s="444"/>
      <c r="C175" s="444"/>
      <c r="D175" s="444"/>
      <c r="E175" s="444"/>
      <c r="F175" s="444"/>
      <c r="G175" s="444"/>
      <c r="H175" s="444"/>
      <c r="I175" s="444"/>
      <c r="J175" s="444"/>
      <c r="K175" s="444"/>
      <c r="L175" s="444"/>
      <c r="M175" s="444"/>
      <c r="N175" s="444"/>
      <c r="O175" s="2"/>
      <c r="P175" s="444"/>
      <c r="Q175" s="444"/>
      <c r="R175" s="444"/>
    </row>
    <row r="176" spans="1:18" ht="15.75" customHeight="1">
      <c r="A176" s="444"/>
      <c r="B176" s="444"/>
      <c r="C176" s="444"/>
      <c r="D176" s="444"/>
      <c r="E176" s="444"/>
      <c r="F176" s="444"/>
      <c r="G176" s="444"/>
      <c r="H176" s="444"/>
      <c r="I176" s="444"/>
      <c r="J176" s="444"/>
      <c r="K176" s="444"/>
      <c r="L176" s="444"/>
      <c r="M176" s="444"/>
      <c r="N176" s="444"/>
      <c r="O176" s="2"/>
      <c r="P176" s="444"/>
      <c r="Q176" s="444"/>
      <c r="R176" s="444"/>
    </row>
    <row r="177" spans="1:18" ht="15.75" customHeight="1">
      <c r="A177" s="444"/>
      <c r="B177" s="444"/>
      <c r="C177" s="444"/>
      <c r="D177" s="444"/>
      <c r="E177" s="444"/>
      <c r="F177" s="444"/>
      <c r="G177" s="444"/>
      <c r="H177" s="444"/>
      <c r="I177" s="444"/>
      <c r="J177" s="444"/>
      <c r="K177" s="444"/>
      <c r="L177" s="444"/>
      <c r="M177" s="444"/>
      <c r="N177" s="444"/>
      <c r="O177" s="2"/>
      <c r="P177" s="444"/>
      <c r="Q177" s="444"/>
      <c r="R177" s="444"/>
    </row>
    <row r="178" spans="1:18" ht="15.75" customHeight="1">
      <c r="A178" s="444"/>
      <c r="B178" s="444"/>
      <c r="C178" s="444"/>
      <c r="D178" s="444"/>
      <c r="E178" s="444"/>
      <c r="F178" s="444"/>
      <c r="G178" s="444"/>
      <c r="H178" s="444"/>
      <c r="I178" s="444"/>
      <c r="J178" s="444"/>
      <c r="K178" s="444"/>
      <c r="L178" s="444"/>
      <c r="M178" s="444"/>
      <c r="N178" s="444"/>
      <c r="O178" s="2"/>
      <c r="P178" s="444"/>
      <c r="Q178" s="444"/>
      <c r="R178" s="444"/>
    </row>
    <row r="179" spans="1:18" ht="15.75" customHeight="1">
      <c r="A179" s="444"/>
      <c r="B179" s="444"/>
      <c r="C179" s="444"/>
      <c r="D179" s="444"/>
      <c r="E179" s="444"/>
      <c r="F179" s="444"/>
      <c r="G179" s="444"/>
      <c r="H179" s="444"/>
      <c r="I179" s="444"/>
      <c r="J179" s="444"/>
      <c r="K179" s="444"/>
      <c r="L179" s="444"/>
      <c r="M179" s="444"/>
      <c r="N179" s="444"/>
      <c r="O179" s="2"/>
      <c r="P179" s="444"/>
      <c r="Q179" s="444"/>
      <c r="R179" s="444"/>
    </row>
    <row r="180" spans="1:18" ht="15.75" customHeight="1">
      <c r="A180" s="444"/>
      <c r="B180" s="444"/>
      <c r="C180" s="444"/>
      <c r="D180" s="444"/>
      <c r="E180" s="444"/>
      <c r="F180" s="444"/>
      <c r="G180" s="444"/>
      <c r="H180" s="444"/>
      <c r="I180" s="444"/>
      <c r="J180" s="444"/>
      <c r="K180" s="444"/>
      <c r="L180" s="444"/>
      <c r="M180" s="444"/>
      <c r="N180" s="444"/>
      <c r="O180" s="2"/>
      <c r="P180" s="444"/>
      <c r="Q180" s="444"/>
      <c r="R180" s="444"/>
    </row>
    <row r="181" spans="1:18" ht="15.75" customHeight="1">
      <c r="A181" s="444"/>
      <c r="B181" s="444"/>
      <c r="C181" s="444"/>
      <c r="D181" s="444"/>
      <c r="E181" s="444"/>
      <c r="F181" s="444"/>
      <c r="G181" s="444"/>
      <c r="H181" s="444"/>
      <c r="I181" s="444"/>
      <c r="J181" s="444"/>
      <c r="K181" s="444"/>
      <c r="L181" s="444"/>
      <c r="M181" s="444"/>
      <c r="N181" s="444"/>
      <c r="O181" s="2"/>
      <c r="P181" s="444"/>
      <c r="Q181" s="444"/>
      <c r="R181" s="444"/>
    </row>
    <row r="182" spans="1:18" ht="15.75" customHeight="1">
      <c r="A182" s="444"/>
      <c r="B182" s="444"/>
      <c r="C182" s="444"/>
      <c r="D182" s="444"/>
      <c r="E182" s="444"/>
      <c r="F182" s="444"/>
      <c r="G182" s="444"/>
      <c r="H182" s="444"/>
      <c r="I182" s="444"/>
      <c r="J182" s="444"/>
      <c r="K182" s="444"/>
      <c r="L182" s="444"/>
      <c r="M182" s="444"/>
      <c r="N182" s="444"/>
      <c r="O182" s="2"/>
      <c r="P182" s="444"/>
      <c r="Q182" s="444"/>
      <c r="R182" s="444"/>
    </row>
    <row r="183" spans="1:18" ht="15.75" customHeight="1">
      <c r="A183" s="444"/>
      <c r="B183" s="444"/>
      <c r="C183" s="444"/>
      <c r="D183" s="444"/>
      <c r="E183" s="444"/>
      <c r="F183" s="444"/>
      <c r="G183" s="444"/>
      <c r="H183" s="444"/>
      <c r="I183" s="444"/>
      <c r="J183" s="444"/>
      <c r="K183" s="444"/>
      <c r="L183" s="444"/>
      <c r="M183" s="444"/>
      <c r="N183" s="444"/>
      <c r="O183" s="2"/>
      <c r="P183" s="444"/>
      <c r="Q183" s="444"/>
      <c r="R183" s="444"/>
    </row>
    <row r="184" spans="1:18" ht="15.75" customHeight="1">
      <c r="A184" s="444"/>
      <c r="B184" s="444"/>
      <c r="C184" s="444"/>
      <c r="D184" s="444"/>
      <c r="E184" s="444"/>
      <c r="F184" s="444"/>
      <c r="G184" s="444"/>
      <c r="H184" s="444"/>
      <c r="I184" s="444"/>
      <c r="J184" s="444"/>
      <c r="K184" s="444"/>
      <c r="L184" s="444"/>
      <c r="M184" s="444"/>
      <c r="N184" s="444"/>
      <c r="O184" s="2"/>
      <c r="P184" s="444"/>
      <c r="Q184" s="444"/>
      <c r="R184" s="444"/>
    </row>
    <row r="185" spans="1:18" ht="15.75" customHeight="1">
      <c r="A185" s="444"/>
      <c r="B185" s="444"/>
      <c r="C185" s="444"/>
      <c r="D185" s="444"/>
      <c r="E185" s="444"/>
      <c r="F185" s="444"/>
      <c r="G185" s="444"/>
      <c r="H185" s="444"/>
      <c r="I185" s="444"/>
      <c r="J185" s="444"/>
      <c r="K185" s="444"/>
      <c r="L185" s="444"/>
      <c r="M185" s="444"/>
      <c r="N185" s="444"/>
      <c r="O185" s="2"/>
      <c r="P185" s="444"/>
      <c r="Q185" s="444"/>
      <c r="R185" s="444"/>
    </row>
    <row r="186" spans="1:18" ht="15.75" customHeight="1">
      <c r="A186" s="444"/>
      <c r="B186" s="444"/>
      <c r="C186" s="444"/>
      <c r="D186" s="444"/>
      <c r="E186" s="444"/>
      <c r="F186" s="444"/>
      <c r="G186" s="444"/>
      <c r="H186" s="444"/>
      <c r="I186" s="444"/>
      <c r="J186" s="444"/>
      <c r="K186" s="444"/>
      <c r="L186" s="444"/>
      <c r="M186" s="444"/>
      <c r="N186" s="444"/>
      <c r="O186" s="2"/>
      <c r="P186" s="444"/>
      <c r="Q186" s="444"/>
      <c r="R186" s="444"/>
    </row>
    <row r="187" spans="1:18" ht="15.75" customHeight="1">
      <c r="A187" s="444"/>
      <c r="B187" s="444"/>
      <c r="C187" s="444"/>
      <c r="D187" s="444"/>
      <c r="E187" s="444"/>
      <c r="F187" s="444"/>
      <c r="G187" s="444"/>
      <c r="H187" s="444"/>
      <c r="I187" s="444"/>
      <c r="J187" s="444"/>
      <c r="K187" s="444"/>
      <c r="L187" s="444"/>
      <c r="M187" s="444"/>
      <c r="N187" s="444"/>
      <c r="O187" s="2"/>
      <c r="P187" s="444"/>
      <c r="Q187" s="444"/>
      <c r="R187" s="444"/>
    </row>
    <row r="188" spans="1:18" ht="15.75" customHeight="1">
      <c r="A188" s="444"/>
      <c r="B188" s="444"/>
      <c r="C188" s="444"/>
      <c r="D188" s="444"/>
      <c r="E188" s="444"/>
      <c r="F188" s="444"/>
      <c r="G188" s="444"/>
      <c r="H188" s="444"/>
      <c r="I188" s="444"/>
      <c r="J188" s="444"/>
      <c r="K188" s="444"/>
      <c r="L188" s="444"/>
      <c r="M188" s="444"/>
      <c r="N188" s="444"/>
      <c r="O188" s="2"/>
      <c r="P188" s="444"/>
      <c r="Q188" s="444"/>
      <c r="R188" s="444"/>
    </row>
    <row r="189" spans="1:18" ht="15.75" customHeight="1">
      <c r="A189" s="444"/>
      <c r="B189" s="444"/>
      <c r="C189" s="444"/>
      <c r="D189" s="444"/>
      <c r="E189" s="444"/>
      <c r="F189" s="444"/>
      <c r="G189" s="444"/>
      <c r="H189" s="444"/>
      <c r="I189" s="444"/>
      <c r="J189" s="444"/>
      <c r="K189" s="444"/>
      <c r="L189" s="444"/>
      <c r="M189" s="444"/>
      <c r="N189" s="444"/>
      <c r="O189" s="2"/>
      <c r="P189" s="444"/>
      <c r="Q189" s="444"/>
      <c r="R189" s="444"/>
    </row>
    <row r="190" spans="1:18" ht="15.75" customHeight="1">
      <c r="A190" s="444"/>
      <c r="B190" s="444"/>
      <c r="C190" s="444"/>
      <c r="D190" s="444"/>
      <c r="E190" s="444"/>
      <c r="F190" s="444"/>
      <c r="G190" s="444"/>
      <c r="H190" s="444"/>
      <c r="I190" s="444"/>
      <c r="J190" s="444"/>
      <c r="K190" s="444"/>
      <c r="L190" s="444"/>
      <c r="M190" s="444"/>
      <c r="N190" s="444"/>
      <c r="O190" s="2"/>
      <c r="P190" s="444"/>
      <c r="Q190" s="444"/>
      <c r="R190" s="444"/>
    </row>
    <row r="191" spans="1:18" ht="15.75" customHeight="1">
      <c r="A191" s="444"/>
      <c r="B191" s="444"/>
      <c r="C191" s="444"/>
      <c r="D191" s="444"/>
      <c r="E191" s="444"/>
      <c r="F191" s="444"/>
      <c r="G191" s="444"/>
      <c r="H191" s="444"/>
      <c r="I191" s="444"/>
      <c r="J191" s="444"/>
      <c r="K191" s="444"/>
      <c r="L191" s="444"/>
      <c r="M191" s="444"/>
      <c r="N191" s="444"/>
      <c r="O191" s="2"/>
      <c r="P191" s="444"/>
      <c r="Q191" s="444"/>
      <c r="R191" s="444"/>
    </row>
    <row r="192" spans="1:18" ht="15.75" customHeight="1">
      <c r="A192" s="444"/>
      <c r="B192" s="444"/>
      <c r="C192" s="444"/>
      <c r="D192" s="444"/>
      <c r="E192" s="444"/>
      <c r="F192" s="444"/>
      <c r="G192" s="444"/>
      <c r="H192" s="444"/>
      <c r="I192" s="444"/>
      <c r="J192" s="444"/>
      <c r="K192" s="444"/>
      <c r="L192" s="444"/>
      <c r="M192" s="444"/>
      <c r="N192" s="444"/>
      <c r="O192" s="2"/>
      <c r="P192" s="444"/>
      <c r="Q192" s="444"/>
      <c r="R192" s="444"/>
    </row>
    <row r="193" spans="1:18" ht="15.75" customHeight="1">
      <c r="A193" s="444"/>
      <c r="B193" s="444"/>
      <c r="C193" s="444"/>
      <c r="D193" s="444"/>
      <c r="E193" s="444"/>
      <c r="F193" s="444"/>
      <c r="G193" s="444"/>
      <c r="H193" s="444"/>
      <c r="I193" s="444"/>
      <c r="J193" s="444"/>
      <c r="K193" s="444"/>
      <c r="L193" s="444"/>
      <c r="M193" s="444"/>
      <c r="N193" s="444"/>
      <c r="O193" s="2"/>
      <c r="P193" s="444"/>
      <c r="Q193" s="444"/>
      <c r="R193" s="444"/>
    </row>
    <row r="194" spans="1:18" ht="15.75" customHeight="1">
      <c r="A194" s="444"/>
      <c r="B194" s="444"/>
      <c r="C194" s="444"/>
      <c r="D194" s="444"/>
      <c r="E194" s="444"/>
      <c r="F194" s="444"/>
      <c r="G194" s="444"/>
      <c r="H194" s="444"/>
      <c r="I194" s="444"/>
      <c r="J194" s="444"/>
      <c r="K194" s="444"/>
      <c r="L194" s="444"/>
      <c r="M194" s="444"/>
      <c r="N194" s="444"/>
      <c r="O194" s="2"/>
      <c r="P194" s="444"/>
      <c r="Q194" s="444"/>
      <c r="R194" s="444"/>
    </row>
    <row r="195" spans="1:18" ht="15.75" customHeight="1">
      <c r="A195" s="444"/>
      <c r="B195" s="444"/>
      <c r="C195" s="444"/>
      <c r="D195" s="444"/>
      <c r="E195" s="444"/>
      <c r="F195" s="444"/>
      <c r="G195" s="444"/>
      <c r="H195" s="444"/>
      <c r="I195" s="444"/>
      <c r="J195" s="444"/>
      <c r="K195" s="444"/>
      <c r="L195" s="444"/>
      <c r="M195" s="444"/>
      <c r="N195" s="444"/>
      <c r="O195" s="2"/>
      <c r="P195" s="444"/>
      <c r="Q195" s="444"/>
      <c r="R195" s="444"/>
    </row>
    <row r="196" spans="1:18" ht="15.75" customHeight="1">
      <c r="A196" s="444"/>
      <c r="B196" s="444"/>
      <c r="C196" s="444"/>
      <c r="D196" s="444"/>
      <c r="E196" s="444"/>
      <c r="F196" s="444"/>
      <c r="G196" s="444"/>
      <c r="H196" s="444"/>
      <c r="I196" s="444"/>
      <c r="J196" s="444"/>
      <c r="K196" s="444"/>
      <c r="L196" s="444"/>
      <c r="M196" s="444"/>
      <c r="N196" s="444"/>
      <c r="O196" s="2"/>
      <c r="P196" s="444"/>
      <c r="Q196" s="444"/>
      <c r="R196" s="444"/>
    </row>
    <row r="197" spans="1:18" ht="15.75" customHeight="1">
      <c r="A197" s="444"/>
      <c r="B197" s="444"/>
      <c r="C197" s="444"/>
      <c r="D197" s="444"/>
      <c r="E197" s="444"/>
      <c r="F197" s="444"/>
      <c r="G197" s="444"/>
      <c r="H197" s="444"/>
      <c r="I197" s="444"/>
      <c r="J197" s="444"/>
      <c r="K197" s="444"/>
      <c r="L197" s="444"/>
      <c r="M197" s="444"/>
      <c r="N197" s="444"/>
      <c r="O197" s="2"/>
      <c r="P197" s="444"/>
      <c r="Q197" s="444"/>
      <c r="R197" s="444"/>
    </row>
    <row r="198" spans="1:18" ht="15.75" customHeight="1">
      <c r="A198" s="444"/>
      <c r="B198" s="444"/>
      <c r="C198" s="444"/>
      <c r="D198" s="444"/>
      <c r="E198" s="444"/>
      <c r="F198" s="444"/>
      <c r="G198" s="444"/>
      <c r="H198" s="444"/>
      <c r="I198" s="444"/>
      <c r="J198" s="444"/>
      <c r="K198" s="444"/>
      <c r="L198" s="444"/>
      <c r="M198" s="444"/>
      <c r="N198" s="444"/>
      <c r="O198" s="2"/>
      <c r="P198" s="444"/>
      <c r="Q198" s="444"/>
      <c r="R198" s="444"/>
    </row>
    <row r="199" spans="1:18" ht="15.75" customHeight="1">
      <c r="A199" s="444"/>
      <c r="B199" s="444"/>
      <c r="C199" s="444"/>
      <c r="D199" s="444"/>
      <c r="E199" s="444"/>
      <c r="F199" s="444"/>
      <c r="G199" s="444"/>
      <c r="H199" s="444"/>
      <c r="I199" s="444"/>
      <c r="J199" s="444"/>
      <c r="K199" s="444"/>
      <c r="L199" s="444"/>
      <c r="M199" s="444"/>
      <c r="N199" s="444"/>
      <c r="O199" s="2"/>
      <c r="P199" s="444"/>
      <c r="Q199" s="444"/>
      <c r="R199" s="444"/>
    </row>
    <row r="200" spans="1:18" ht="15.75" customHeight="1">
      <c r="A200" s="444"/>
      <c r="B200" s="444"/>
      <c r="C200" s="444"/>
      <c r="D200" s="444"/>
      <c r="E200" s="444"/>
      <c r="F200" s="444"/>
      <c r="G200" s="444"/>
      <c r="H200" s="444"/>
      <c r="I200" s="444"/>
      <c r="J200" s="444"/>
      <c r="K200" s="444"/>
      <c r="L200" s="444"/>
      <c r="M200" s="444"/>
      <c r="N200" s="444"/>
      <c r="O200" s="2"/>
      <c r="P200" s="444"/>
      <c r="Q200" s="444"/>
      <c r="R200" s="444"/>
    </row>
    <row r="201" spans="1:18" ht="15.75" customHeight="1">
      <c r="A201" s="444"/>
      <c r="B201" s="444"/>
      <c r="C201" s="444"/>
      <c r="D201" s="444"/>
      <c r="E201" s="444"/>
      <c r="F201" s="444"/>
      <c r="G201" s="444"/>
      <c r="H201" s="444"/>
      <c r="I201" s="444"/>
      <c r="J201" s="444"/>
      <c r="K201" s="444"/>
      <c r="L201" s="444"/>
      <c r="M201" s="444"/>
      <c r="N201" s="444"/>
      <c r="O201" s="2"/>
      <c r="P201" s="444"/>
      <c r="Q201" s="444"/>
      <c r="R201" s="444"/>
    </row>
    <row r="202" spans="1:18" ht="15.75" customHeight="1">
      <c r="A202" s="444"/>
      <c r="B202" s="444"/>
      <c r="C202" s="444"/>
      <c r="D202" s="444"/>
      <c r="E202" s="444"/>
      <c r="F202" s="444"/>
      <c r="G202" s="444"/>
      <c r="H202" s="444"/>
      <c r="I202" s="444"/>
      <c r="J202" s="444"/>
      <c r="K202" s="444"/>
      <c r="L202" s="444"/>
      <c r="M202" s="444"/>
      <c r="N202" s="444"/>
      <c r="O202" s="2"/>
      <c r="P202" s="444"/>
      <c r="Q202" s="444"/>
      <c r="R202" s="444"/>
    </row>
    <row r="203" spans="1:18" ht="15.75" customHeight="1">
      <c r="A203" s="444"/>
      <c r="B203" s="444"/>
      <c r="C203" s="444"/>
      <c r="D203" s="444"/>
      <c r="E203" s="444"/>
      <c r="F203" s="444"/>
      <c r="G203" s="444"/>
      <c r="H203" s="444"/>
      <c r="I203" s="444"/>
      <c r="J203" s="444"/>
      <c r="K203" s="444"/>
      <c r="L203" s="444"/>
      <c r="M203" s="444"/>
      <c r="N203" s="444"/>
      <c r="O203" s="2"/>
      <c r="P203" s="444"/>
      <c r="Q203" s="444"/>
      <c r="R203" s="444"/>
    </row>
    <row r="204" spans="1:18" ht="15.75" customHeight="1">
      <c r="A204" s="444"/>
      <c r="B204" s="444"/>
      <c r="C204" s="444"/>
      <c r="D204" s="444"/>
      <c r="E204" s="444"/>
      <c r="F204" s="444"/>
      <c r="G204" s="444"/>
      <c r="H204" s="444"/>
      <c r="I204" s="444"/>
      <c r="J204" s="444"/>
      <c r="K204" s="444"/>
      <c r="L204" s="444"/>
      <c r="M204" s="444"/>
      <c r="N204" s="444"/>
      <c r="O204" s="2"/>
      <c r="P204" s="444"/>
      <c r="Q204" s="444"/>
      <c r="R204" s="444"/>
    </row>
    <row r="205" spans="1:18" ht="15.75" customHeight="1">
      <c r="A205" s="444"/>
      <c r="B205" s="444"/>
      <c r="C205" s="444"/>
      <c r="D205" s="444"/>
      <c r="E205" s="444"/>
      <c r="F205" s="444"/>
      <c r="G205" s="444"/>
      <c r="H205" s="444"/>
      <c r="I205" s="444"/>
      <c r="J205" s="444"/>
      <c r="K205" s="444"/>
      <c r="L205" s="444"/>
      <c r="M205" s="444"/>
      <c r="N205" s="444"/>
      <c r="O205" s="2"/>
      <c r="P205" s="444"/>
      <c r="Q205" s="444"/>
      <c r="R205" s="444"/>
    </row>
    <row r="206" spans="1:18" ht="15.75" customHeight="1">
      <c r="A206" s="444"/>
      <c r="B206" s="444"/>
      <c r="C206" s="444"/>
      <c r="D206" s="444"/>
      <c r="E206" s="444"/>
      <c r="F206" s="444"/>
      <c r="G206" s="444"/>
      <c r="H206" s="444"/>
      <c r="I206" s="444"/>
      <c r="J206" s="444"/>
      <c r="K206" s="444"/>
      <c r="L206" s="444"/>
      <c r="M206" s="444"/>
      <c r="N206" s="444"/>
      <c r="O206" s="2"/>
      <c r="P206" s="444"/>
      <c r="Q206" s="444"/>
      <c r="R206" s="444"/>
    </row>
    <row r="207" spans="1:18" ht="15.75" customHeight="1">
      <c r="A207" s="444"/>
      <c r="B207" s="444"/>
      <c r="C207" s="444"/>
      <c r="D207" s="444"/>
      <c r="E207" s="444"/>
      <c r="F207" s="444"/>
      <c r="G207" s="444"/>
      <c r="H207" s="444"/>
      <c r="I207" s="444"/>
      <c r="J207" s="444"/>
      <c r="K207" s="444"/>
      <c r="L207" s="444"/>
      <c r="M207" s="444"/>
      <c r="N207" s="444"/>
      <c r="O207" s="2"/>
      <c r="P207" s="444"/>
      <c r="Q207" s="444"/>
      <c r="R207" s="444"/>
    </row>
    <row r="208" spans="1:18" ht="15.75" customHeight="1">
      <c r="A208" s="444"/>
      <c r="B208" s="444"/>
      <c r="C208" s="444"/>
      <c r="D208" s="444"/>
      <c r="E208" s="444"/>
      <c r="F208" s="444"/>
      <c r="G208" s="444"/>
      <c r="H208" s="444"/>
      <c r="I208" s="444"/>
      <c r="J208" s="444"/>
      <c r="K208" s="444"/>
      <c r="L208" s="444"/>
      <c r="M208" s="444"/>
      <c r="N208" s="444"/>
      <c r="O208" s="2"/>
      <c r="P208" s="444"/>
      <c r="Q208" s="444"/>
      <c r="R208" s="444"/>
    </row>
    <row r="209" spans="1:18" ht="15.75" customHeight="1">
      <c r="A209" s="444"/>
      <c r="B209" s="444"/>
      <c r="C209" s="444"/>
      <c r="D209" s="444"/>
      <c r="E209" s="444"/>
      <c r="F209" s="444"/>
      <c r="G209" s="444"/>
      <c r="H209" s="444"/>
      <c r="I209" s="444"/>
      <c r="J209" s="444"/>
      <c r="K209" s="444"/>
      <c r="L209" s="444"/>
      <c r="M209" s="444"/>
      <c r="N209" s="444"/>
      <c r="O209" s="2"/>
      <c r="P209" s="444"/>
      <c r="Q209" s="444"/>
      <c r="R209" s="444"/>
    </row>
    <row r="210" spans="1:18" ht="15.75" customHeight="1">
      <c r="A210" s="444"/>
      <c r="B210" s="444"/>
      <c r="C210" s="444"/>
      <c r="D210" s="444"/>
      <c r="E210" s="444"/>
      <c r="F210" s="444"/>
      <c r="G210" s="444"/>
      <c r="H210" s="444"/>
      <c r="I210" s="444"/>
      <c r="J210" s="444"/>
      <c r="K210" s="444"/>
      <c r="L210" s="444"/>
      <c r="M210" s="444"/>
      <c r="N210" s="444"/>
      <c r="O210" s="2"/>
      <c r="P210" s="444"/>
      <c r="Q210" s="444"/>
      <c r="R210" s="444"/>
    </row>
    <row r="211" spans="1:18" ht="15.75" customHeight="1">
      <c r="A211" s="444"/>
      <c r="B211" s="444"/>
      <c r="C211" s="444"/>
      <c r="D211" s="444"/>
      <c r="E211" s="444"/>
      <c r="F211" s="444"/>
      <c r="G211" s="444"/>
      <c r="H211" s="444"/>
      <c r="I211" s="444"/>
      <c r="J211" s="444"/>
      <c r="K211" s="444"/>
      <c r="L211" s="444"/>
      <c r="M211" s="444"/>
      <c r="N211" s="444"/>
      <c r="O211" s="2"/>
      <c r="P211" s="444"/>
      <c r="Q211" s="444"/>
      <c r="R211" s="444"/>
    </row>
    <row r="212" spans="1:18" ht="15.75" customHeight="1">
      <c r="A212" s="444"/>
      <c r="B212" s="444"/>
      <c r="C212" s="444"/>
      <c r="D212" s="444"/>
      <c r="E212" s="444"/>
      <c r="F212" s="444"/>
      <c r="G212" s="444"/>
      <c r="H212" s="444"/>
      <c r="I212" s="444"/>
      <c r="J212" s="444"/>
      <c r="K212" s="444"/>
      <c r="L212" s="444"/>
      <c r="M212" s="444"/>
      <c r="N212" s="444"/>
      <c r="O212" s="2"/>
      <c r="P212" s="444"/>
      <c r="Q212" s="444"/>
      <c r="R212" s="444"/>
    </row>
    <row r="213" spans="1:18" ht="15.75" customHeight="1">
      <c r="A213" s="444"/>
      <c r="B213" s="444"/>
      <c r="C213" s="444"/>
      <c r="D213" s="444"/>
      <c r="E213" s="444"/>
      <c r="F213" s="444"/>
      <c r="G213" s="444"/>
      <c r="H213" s="444"/>
      <c r="I213" s="444"/>
      <c r="J213" s="444"/>
      <c r="K213" s="444"/>
      <c r="L213" s="444"/>
      <c r="M213" s="444"/>
      <c r="N213" s="444"/>
      <c r="O213" s="2"/>
      <c r="P213" s="444"/>
      <c r="Q213" s="444"/>
      <c r="R213" s="444"/>
    </row>
    <row r="214" spans="1:18" ht="15.75" customHeight="1">
      <c r="A214" s="444"/>
      <c r="B214" s="444"/>
      <c r="C214" s="444"/>
      <c r="D214" s="444"/>
      <c r="E214" s="444"/>
      <c r="F214" s="444"/>
      <c r="G214" s="444"/>
      <c r="H214" s="444"/>
      <c r="I214" s="444"/>
      <c r="J214" s="444"/>
      <c r="K214" s="444"/>
      <c r="L214" s="444"/>
      <c r="M214" s="444"/>
      <c r="N214" s="444"/>
      <c r="O214" s="2"/>
      <c r="P214" s="444"/>
      <c r="Q214" s="444"/>
      <c r="R214" s="444"/>
    </row>
    <row r="215" spans="1:18" ht="15.75" customHeight="1">
      <c r="A215" s="444"/>
      <c r="B215" s="444"/>
      <c r="C215" s="444"/>
      <c r="D215" s="444"/>
      <c r="E215" s="444"/>
      <c r="F215" s="444"/>
      <c r="G215" s="444"/>
      <c r="H215" s="444"/>
      <c r="I215" s="444"/>
      <c r="J215" s="444"/>
      <c r="K215" s="444"/>
      <c r="L215" s="444"/>
      <c r="M215" s="444"/>
      <c r="N215" s="444"/>
      <c r="O215" s="2"/>
      <c r="P215" s="444"/>
      <c r="Q215" s="444"/>
      <c r="R215" s="444"/>
    </row>
    <row r="216" spans="1:18" ht="15.75" customHeight="1">
      <c r="A216" s="444"/>
      <c r="B216" s="444"/>
      <c r="C216" s="444"/>
      <c r="D216" s="444"/>
      <c r="E216" s="444"/>
      <c r="F216" s="444"/>
      <c r="G216" s="444"/>
      <c r="H216" s="444"/>
      <c r="I216" s="444"/>
      <c r="J216" s="444"/>
      <c r="K216" s="444"/>
      <c r="L216" s="444"/>
      <c r="M216" s="444"/>
      <c r="N216" s="444"/>
      <c r="O216" s="2"/>
      <c r="P216" s="444"/>
      <c r="Q216" s="444"/>
      <c r="R216" s="444"/>
    </row>
    <row r="217" spans="1:18" ht="15.75" customHeight="1">
      <c r="A217" s="444"/>
      <c r="B217" s="444"/>
      <c r="C217" s="444"/>
      <c r="D217" s="444"/>
      <c r="E217" s="444"/>
      <c r="F217" s="444"/>
      <c r="G217" s="444"/>
      <c r="H217" s="444"/>
      <c r="I217" s="444"/>
      <c r="J217" s="444"/>
      <c r="K217" s="444"/>
      <c r="L217" s="444"/>
      <c r="M217" s="444"/>
      <c r="N217" s="444"/>
      <c r="O217" s="2"/>
      <c r="P217" s="444"/>
      <c r="Q217" s="444"/>
      <c r="R217" s="444"/>
    </row>
    <row r="218" spans="1:18" ht="15.75" customHeight="1">
      <c r="A218" s="444"/>
      <c r="B218" s="444"/>
      <c r="C218" s="444"/>
      <c r="D218" s="444"/>
      <c r="E218" s="444"/>
      <c r="F218" s="444"/>
      <c r="G218" s="444"/>
      <c r="H218" s="444"/>
      <c r="I218" s="444"/>
      <c r="J218" s="444"/>
      <c r="K218" s="444"/>
      <c r="L218" s="444"/>
      <c r="M218" s="444"/>
      <c r="N218" s="444"/>
      <c r="O218" s="2"/>
      <c r="P218" s="444"/>
      <c r="Q218" s="444"/>
      <c r="R218" s="444"/>
    </row>
    <row r="219" spans="1:18" ht="15.75" customHeight="1">
      <c r="A219" s="444"/>
      <c r="B219" s="444"/>
      <c r="C219" s="444"/>
      <c r="D219" s="444"/>
      <c r="E219" s="444"/>
      <c r="F219" s="444"/>
      <c r="G219" s="444"/>
      <c r="H219" s="444"/>
      <c r="I219" s="444"/>
      <c r="J219" s="444"/>
      <c r="K219" s="444"/>
      <c r="L219" s="444"/>
      <c r="M219" s="444"/>
      <c r="N219" s="444"/>
      <c r="O219" s="2"/>
      <c r="P219" s="444"/>
      <c r="Q219" s="444"/>
      <c r="R219" s="444"/>
    </row>
    <row r="220" spans="1:18" ht="15.75" customHeight="1">
      <c r="A220" s="444"/>
      <c r="B220" s="444"/>
      <c r="C220" s="444"/>
      <c r="D220" s="444"/>
      <c r="E220" s="444"/>
      <c r="F220" s="444"/>
      <c r="G220" s="444"/>
      <c r="H220" s="444"/>
      <c r="I220" s="444"/>
      <c r="J220" s="444"/>
      <c r="K220" s="444"/>
      <c r="L220" s="444"/>
      <c r="M220" s="444"/>
      <c r="N220" s="444"/>
      <c r="O220" s="2"/>
      <c r="P220" s="444"/>
      <c r="Q220" s="444"/>
      <c r="R220" s="444"/>
    </row>
    <row r="221" spans="1:18" ht="15.75" customHeight="1">
      <c r="A221" s="444"/>
      <c r="B221" s="444"/>
      <c r="C221" s="444"/>
      <c r="D221" s="444"/>
      <c r="E221" s="444"/>
      <c r="F221" s="444"/>
      <c r="G221" s="444"/>
      <c r="H221" s="444"/>
      <c r="I221" s="444"/>
      <c r="J221" s="444"/>
      <c r="K221" s="444"/>
      <c r="L221" s="444"/>
      <c r="M221" s="444"/>
      <c r="N221" s="444"/>
      <c r="O221" s="2"/>
      <c r="P221" s="444"/>
      <c r="Q221" s="444"/>
      <c r="R221" s="444"/>
    </row>
    <row r="222" spans="1:18" ht="15.75" customHeight="1">
      <c r="A222" s="444"/>
      <c r="B222" s="444"/>
      <c r="C222" s="444"/>
      <c r="D222" s="444"/>
      <c r="E222" s="444"/>
      <c r="F222" s="444"/>
      <c r="G222" s="444"/>
      <c r="H222" s="444"/>
      <c r="I222" s="444"/>
      <c r="J222" s="444"/>
      <c r="K222" s="444"/>
      <c r="L222" s="444"/>
      <c r="M222" s="444"/>
      <c r="N222" s="444"/>
      <c r="O222" s="2"/>
      <c r="P222" s="444"/>
      <c r="Q222" s="444"/>
      <c r="R222" s="444"/>
    </row>
    <row r="223" spans="1:18" ht="15.75" customHeight="1">
      <c r="A223" s="444"/>
      <c r="B223" s="444"/>
      <c r="C223" s="444"/>
      <c r="D223" s="444"/>
      <c r="E223" s="444"/>
      <c r="F223" s="444"/>
      <c r="G223" s="444"/>
      <c r="H223" s="444"/>
      <c r="I223" s="444"/>
      <c r="J223" s="444"/>
      <c r="K223" s="444"/>
      <c r="L223" s="444"/>
      <c r="M223" s="444"/>
      <c r="N223" s="444"/>
      <c r="O223" s="2"/>
      <c r="P223" s="444"/>
      <c r="Q223" s="444"/>
      <c r="R223" s="444"/>
    </row>
    <row r="224" spans="1:18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53" priority="6" operator="greaterThan">
      <formula>0.35</formula>
    </cfRule>
    <cfRule type="cellIs" dxfId="52" priority="7" operator="lessThan">
      <formula>0.35</formula>
    </cfRule>
  </conditionalFormatting>
  <conditionalFormatting sqref="C14">
    <cfRule type="cellIs" dxfId="51" priority="8" operator="greaterThan">
      <formula>0.33</formula>
    </cfRule>
    <cfRule type="cellIs" dxfId="50" priority="9" operator="lessThanOrEqual">
      <formula>0.33</formula>
    </cfRule>
  </conditionalFormatting>
  <conditionalFormatting sqref="C17">
    <cfRule type="cellIs" dxfId="49" priority="10" operator="lessThan">
      <formula>0.1</formula>
    </cfRule>
    <cfRule type="cellIs" dxfId="48" priority="11" operator="greaterThan">
      <formula>0.1</formula>
    </cfRule>
  </conditionalFormatting>
  <conditionalFormatting sqref="H20">
    <cfRule type="expression" dxfId="47" priority="1">
      <formula>$T20="⚠️ EM ATRASO"</formula>
    </cfRule>
  </conditionalFormatting>
  <conditionalFormatting sqref="O10">
    <cfRule type="cellIs" dxfId="46" priority="2" operator="lessThan">
      <formula>2</formula>
    </cfRule>
    <cfRule type="cellIs" dxfId="45" priority="3" operator="between">
      <formula>2</formula>
      <formula>2.2</formula>
    </cfRule>
    <cfRule type="cellIs" dxfId="44" priority="4" operator="between">
      <formula>2.21</formula>
      <formula>2.4</formula>
    </cfRule>
    <cfRule type="cellIs" dxfId="43" priority="5" operator="greaterThan">
      <formula>2.4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L890"/>
  <sheetViews>
    <sheetView showGridLines="0" tabSelected="1" zoomScale="90" zoomScaleNormal="90" workbookViewId="0">
      <pane ySplit="6" topLeftCell="A508" activePane="bottomLeft" state="frozen"/>
      <selection activeCell="H1" sqref="H1"/>
      <selection pane="bottomLeft" activeCell="A524" sqref="A524:XFD524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7" style="480" customWidth="1"/>
    <col min="6" max="6" width="64.19921875" customWidth="1"/>
    <col min="7" max="7" width="23.5" customWidth="1"/>
    <col min="8" max="8" width="43.3984375" customWidth="1"/>
    <col min="9" max="9" width="20.5" style="472" customWidth="1"/>
    <col min="10" max="10" width="17.69921875" style="516" customWidth="1"/>
    <col min="11" max="11" width="12.69921875" style="516" customWidth="1"/>
    <col min="12" max="12" width="17.09765625" style="515" customWidth="1"/>
    <col min="13" max="13" width="15.69921875" style="472" customWidth="1"/>
    <col min="14" max="14" width="17.19921875" customWidth="1"/>
    <col min="15" max="15" width="14.19921875" customWidth="1"/>
    <col min="16" max="16" width="17" customWidth="1"/>
    <col min="17" max="17" width="14" customWidth="1"/>
    <col min="18" max="18" width="11.296875" style="240" customWidth="1"/>
    <col min="19" max="19" width="15.69921875" customWidth="1"/>
    <col min="20" max="20" width="19.796875" customWidth="1"/>
    <col min="21" max="21" width="2.296875" customWidth="1"/>
    <col min="22" max="22" width="14" customWidth="1"/>
    <col min="23" max="23" width="14.19921875" customWidth="1"/>
    <col min="24" max="24" width="10.69921875" customWidth="1"/>
    <col min="25" max="25" width="12.296875" customWidth="1"/>
    <col min="26" max="26" width="14" customWidth="1"/>
    <col min="27" max="38" width="10" customWidth="1"/>
  </cols>
  <sheetData>
    <row r="1" spans="1:38" ht="6.75" customHeight="1">
      <c r="A1" s="47" t="s">
        <v>55</v>
      </c>
      <c r="B1" s="548"/>
      <c r="C1" s="48"/>
      <c r="D1" s="48"/>
      <c r="E1" s="479"/>
      <c r="G1" s="47"/>
      <c r="J1" s="561"/>
      <c r="K1" s="216"/>
      <c r="L1" s="49"/>
      <c r="M1" s="50"/>
      <c r="N1" s="51"/>
      <c r="O1" s="545"/>
      <c r="P1" s="52"/>
      <c r="Q1" s="52"/>
      <c r="R1" s="62"/>
      <c r="S1" s="50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 ht="14.25" customHeight="1">
      <c r="A2" s="47"/>
      <c r="B2" s="107"/>
      <c r="J2" s="562"/>
      <c r="K2" s="396"/>
      <c r="L2" s="397"/>
      <c r="M2" s="398" t="s">
        <v>56</v>
      </c>
      <c r="N2" s="395"/>
      <c r="O2" s="551" t="s">
        <v>501</v>
      </c>
      <c r="P2" s="552"/>
      <c r="Q2" s="552"/>
      <c r="S2" s="50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 ht="14.25" customHeight="1">
      <c r="A3" s="47"/>
      <c r="B3" s="107"/>
      <c r="F3" s="731" t="s">
        <v>57</v>
      </c>
      <c r="G3" s="732"/>
      <c r="H3" s="53">
        <f ca="1">YEAR((TODAY()-31))</f>
        <v>2026</v>
      </c>
      <c r="I3" s="730" t="str">
        <f ca="1">TEXT(DATE(YEAR(TODAY()),MONTH(TODAY())-1,1),"mmmm")</f>
        <v>março</v>
      </c>
      <c r="J3" s="563" t="s">
        <v>58</v>
      </c>
      <c r="K3" s="392">
        <f ca="1">SUMIFS($K:$K,$P:$P,$I$3)</f>
        <v>30066.850000000006</v>
      </c>
      <c r="L3" s="399">
        <f ca="1">SUMIFS(L:L,P:P,I3)</f>
        <v>63.24</v>
      </c>
      <c r="M3" s="393" t="str">
        <f ca="1">IF(N3=(SUMIFS('📈Det. Resultados'!$9:$9,'📈Det. Resultados'!$3:$3,I3,'📈Det. Resultados'!$2:$2,H3)),"OK","ERRO")</f>
        <v>ERRO</v>
      </c>
      <c r="N3" s="394">
        <f ca="1">SUMIFS(N:N,P:P,I3)</f>
        <v>30066.850000000006</v>
      </c>
      <c r="O3" s="553" t="s">
        <v>490</v>
      </c>
      <c r="P3" s="554">
        <v>46113</v>
      </c>
      <c r="Q3" s="555">
        <f>SUMIFS(L7:L8934,'📋 Despesas'!O7:O8934,"&gt;="&amp;P3,'📋 Despesas'!O7:O8934,"&lt;="&amp;P4)</f>
        <v>10161.14</v>
      </c>
      <c r="R3" s="241"/>
      <c r="S3" s="440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</row>
    <row r="4" spans="1:38" ht="18" customHeight="1">
      <c r="A4" s="47"/>
      <c r="B4" s="47"/>
      <c r="F4" s="410" t="str">
        <f>'💰Fluxo de Pagamentos'!B3</f>
        <v>HOJE</v>
      </c>
      <c r="G4" s="409">
        <f ca="1">'💰Fluxo de Pagamentos'!C3</f>
        <v>951.3</v>
      </c>
      <c r="H4" s="53">
        <f ca="1">YEAR((TODAY()))</f>
        <v>2026</v>
      </c>
      <c r="I4" s="730" t="str">
        <f ca="1">TEXT(TODAY(),"mmmm")</f>
        <v>abril</v>
      </c>
      <c r="J4" s="564" t="s">
        <v>59</v>
      </c>
      <c r="K4" s="405">
        <f ca="1">SUMIFS($K7:$K18576,$P7:$P18576,$I4)</f>
        <v>25258.440000000002</v>
      </c>
      <c r="L4" s="406">
        <f ca="1">SUMIFS(L:L,P:P,I4)</f>
        <v>10161.14</v>
      </c>
      <c r="M4" s="407" t="str">
        <f ca="1">IF(N4=(SUMIFS('📈Det. Resultados'!$9:$9,'📈Det. Resultados'!$3:$3,I4)),"OK","ERRO")</f>
        <v>ERRO</v>
      </c>
      <c r="N4" s="408">
        <f ca="1">SUMIFS(N:N,P:P,I4)</f>
        <v>25258.440000000002</v>
      </c>
      <c r="O4" s="553" t="s">
        <v>491</v>
      </c>
      <c r="P4" s="554">
        <v>46142</v>
      </c>
      <c r="Q4" s="552"/>
      <c r="R4" s="62"/>
      <c r="S4" s="50"/>
      <c r="U4" s="47"/>
      <c r="V4" s="47"/>
      <c r="W4" s="47"/>
      <c r="X4" s="52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 ht="21" customHeight="1">
      <c r="A5" s="54"/>
      <c r="B5" s="548"/>
      <c r="C5" s="55"/>
      <c r="D5" s="55"/>
      <c r="E5" s="481"/>
      <c r="F5" s="55"/>
      <c r="G5" s="55"/>
      <c r="H5" s="55"/>
      <c r="I5" s="402"/>
      <c r="J5" s="565" t="s">
        <v>4</v>
      </c>
      <c r="K5" s="400">
        <f ca="1">K4</f>
        <v>25258.440000000002</v>
      </c>
      <c r="L5" s="404">
        <f>SUM(L7:L18576)</f>
        <v>19475.919999999995</v>
      </c>
      <c r="M5" s="401"/>
      <c r="N5" s="403">
        <f>SUBTOTAL(9,K7:K18576)</f>
        <v>329879.55300000019</v>
      </c>
      <c r="O5" s="546"/>
      <c r="P5" s="386"/>
      <c r="Q5" s="386"/>
      <c r="R5" s="242"/>
      <c r="S5" s="50"/>
      <c r="T5" s="56"/>
      <c r="U5" s="54"/>
      <c r="V5" s="57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</row>
    <row r="6" spans="1:38" ht="17.25" customHeight="1">
      <c r="A6" s="301"/>
      <c r="B6" s="547" t="s">
        <v>60</v>
      </c>
      <c r="C6" s="58" t="s">
        <v>61</v>
      </c>
      <c r="D6" s="58" t="s">
        <v>62</v>
      </c>
      <c r="E6" s="482" t="s">
        <v>63</v>
      </c>
      <c r="F6" s="58" t="s">
        <v>64</v>
      </c>
      <c r="G6" s="302" t="s">
        <v>65</v>
      </c>
      <c r="H6" s="303" t="s">
        <v>66</v>
      </c>
      <c r="I6" s="304" t="s">
        <v>67</v>
      </c>
      <c r="J6" s="566" t="s">
        <v>68</v>
      </c>
      <c r="K6" s="217" t="s">
        <v>4</v>
      </c>
      <c r="L6" s="512" t="s">
        <v>69</v>
      </c>
      <c r="M6" s="58" t="s">
        <v>70</v>
      </c>
      <c r="N6" s="59" t="s">
        <v>71</v>
      </c>
      <c r="O6" s="547" t="s">
        <v>72</v>
      </c>
      <c r="P6" s="387" t="s">
        <v>73</v>
      </c>
      <c r="Q6" s="387" t="s">
        <v>74</v>
      </c>
      <c r="R6" s="305" t="s">
        <v>75</v>
      </c>
      <c r="S6" s="58" t="s">
        <v>76</v>
      </c>
      <c r="T6" s="571" t="s">
        <v>556</v>
      </c>
      <c r="U6" s="301"/>
      <c r="V6" s="301"/>
      <c r="W6" s="301"/>
      <c r="X6" s="301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</row>
    <row r="7" spans="1:38" ht="15.75" customHeight="1">
      <c r="B7" s="473">
        <v>45839</v>
      </c>
      <c r="C7" s="61" t="s">
        <v>5</v>
      </c>
      <c r="D7" s="61">
        <v>2025</v>
      </c>
      <c r="E7" s="306">
        <v>1</v>
      </c>
      <c r="F7" s="219" t="s">
        <v>77</v>
      </c>
      <c r="G7" s="215" t="s">
        <v>77</v>
      </c>
      <c r="H7" s="221" t="s">
        <v>78</v>
      </c>
      <c r="I7" s="222" t="s">
        <v>51</v>
      </c>
      <c r="J7" s="567">
        <v>1429.56</v>
      </c>
      <c r="K7" s="556">
        <f t="shared" ref="K7:K38" si="0">E7*J7</f>
        <v>1429.56</v>
      </c>
      <c r="L7" s="493">
        <v>0</v>
      </c>
      <c r="M7" s="61" t="s">
        <v>45</v>
      </c>
      <c r="N7" s="307">
        <f t="shared" ref="N7:N70" si="1">K7</f>
        <v>1429.56</v>
      </c>
      <c r="O7" s="63">
        <v>45839</v>
      </c>
      <c r="P7" s="388" t="str">
        <f t="shared" ref="P7:P70" si="2">IF(O7&lt;&gt;"",TEXT(O7,"mmmm"),"")</f>
        <v>julho</v>
      </c>
      <c r="Q7" s="388">
        <f t="shared" ref="Q7:Q70" si="3">IF(O7="","",YEAR(O7))</f>
        <v>2025</v>
      </c>
      <c r="R7" s="219" t="s">
        <v>79</v>
      </c>
      <c r="S7" s="61" t="str">
        <f>IF(K7&lt;&gt;"",IF(L7=0,"PAGO","A PAGAR")," ")</f>
        <v>PAGO</v>
      </c>
      <c r="T7" s="276" t="str">
        <f ca="1">IF(S7="PAGO", "✓ OK", IF(S7="A PAGAR", IF(O7&lt;TODAY(), "⚠ EM ATRASO", "EM DIA"), ""))</f>
        <v>✓ OK</v>
      </c>
    </row>
    <row r="8" spans="1:38" ht="15.75" customHeight="1">
      <c r="B8" s="473">
        <v>45839</v>
      </c>
      <c r="C8" s="61" t="str">
        <f t="shared" ref="C8:C39" si="4">C7</f>
        <v>Julho</v>
      </c>
      <c r="D8" s="61">
        <v>2025</v>
      </c>
      <c r="E8" s="306">
        <v>4</v>
      </c>
      <c r="F8" s="219" t="s">
        <v>80</v>
      </c>
      <c r="G8" s="215" t="s">
        <v>19</v>
      </c>
      <c r="H8" s="219" t="s">
        <v>81</v>
      </c>
      <c r="I8" s="222" t="s">
        <v>49</v>
      </c>
      <c r="J8" s="567">
        <v>75</v>
      </c>
      <c r="K8" s="556">
        <f t="shared" si="0"/>
        <v>300</v>
      </c>
      <c r="L8" s="493">
        <v>0</v>
      </c>
      <c r="M8" s="61" t="s">
        <v>52</v>
      </c>
      <c r="N8" s="307">
        <f t="shared" si="1"/>
        <v>300</v>
      </c>
      <c r="O8" s="63">
        <v>45839</v>
      </c>
      <c r="P8" s="388" t="str">
        <f t="shared" si="2"/>
        <v>julho</v>
      </c>
      <c r="Q8" s="388">
        <f t="shared" si="3"/>
        <v>2025</v>
      </c>
      <c r="R8" s="243">
        <v>26462</v>
      </c>
      <c r="S8" s="61" t="str">
        <f t="shared" ref="S8:S71" si="5">IF(K8&lt;&gt;"",IF(L8=0,"PAGO","A PAGAR")," ")</f>
        <v>PAGO</v>
      </c>
      <c r="T8" s="276" t="str">
        <f t="shared" ref="T8:T71" ca="1" si="6">IF(S8="PAGO", "✓ OK", IF(S8="A PAGAR", IF(O8&lt;TODAY(), "⚠ EM ATRASO", "EM DIA"), ""))</f>
        <v>✓ OK</v>
      </c>
    </row>
    <row r="9" spans="1:38" ht="15.75" customHeight="1">
      <c r="B9" s="473">
        <v>45839</v>
      </c>
      <c r="C9" s="61" t="str">
        <f t="shared" si="4"/>
        <v>Julho</v>
      </c>
      <c r="D9" s="61">
        <v>2025</v>
      </c>
      <c r="E9" s="306">
        <v>5</v>
      </c>
      <c r="F9" s="219" t="s">
        <v>82</v>
      </c>
      <c r="G9" s="215" t="s">
        <v>19</v>
      </c>
      <c r="H9" s="219" t="s">
        <v>81</v>
      </c>
      <c r="I9" s="222" t="s">
        <v>49</v>
      </c>
      <c r="J9" s="567">
        <v>58.5</v>
      </c>
      <c r="K9" s="556">
        <f t="shared" si="0"/>
        <v>292.5</v>
      </c>
      <c r="L9" s="493">
        <v>0</v>
      </c>
      <c r="M9" s="61" t="s">
        <v>52</v>
      </c>
      <c r="N9" s="307">
        <f t="shared" si="1"/>
        <v>292.5</v>
      </c>
      <c r="O9" s="63">
        <v>45839</v>
      </c>
      <c r="P9" s="388" t="str">
        <f t="shared" si="2"/>
        <v>julho</v>
      </c>
      <c r="Q9" s="388">
        <f t="shared" si="3"/>
        <v>2025</v>
      </c>
      <c r="R9" s="243">
        <v>26462</v>
      </c>
      <c r="S9" s="61" t="str">
        <f t="shared" si="5"/>
        <v>PAGO</v>
      </c>
      <c r="T9" s="276" t="str">
        <f t="shared" ca="1" si="6"/>
        <v>✓ OK</v>
      </c>
    </row>
    <row r="10" spans="1:38" ht="15.75" customHeight="1">
      <c r="B10" s="473">
        <v>45839</v>
      </c>
      <c r="C10" s="61" t="str">
        <f t="shared" si="4"/>
        <v>Julho</v>
      </c>
      <c r="D10" s="61">
        <v>2025</v>
      </c>
      <c r="E10" s="306">
        <v>5</v>
      </c>
      <c r="F10" s="219" t="s">
        <v>83</v>
      </c>
      <c r="G10" s="215" t="s">
        <v>19</v>
      </c>
      <c r="H10" s="219" t="s">
        <v>81</v>
      </c>
      <c r="I10" s="222" t="s">
        <v>49</v>
      </c>
      <c r="J10" s="567">
        <v>58.9</v>
      </c>
      <c r="K10" s="556">
        <f t="shared" si="0"/>
        <v>294.5</v>
      </c>
      <c r="L10" s="493">
        <v>0</v>
      </c>
      <c r="M10" s="61" t="s">
        <v>52</v>
      </c>
      <c r="N10" s="307">
        <f t="shared" si="1"/>
        <v>294.5</v>
      </c>
      <c r="O10" s="63">
        <v>45839</v>
      </c>
      <c r="P10" s="388" t="str">
        <f t="shared" si="2"/>
        <v>julho</v>
      </c>
      <c r="Q10" s="388">
        <f t="shared" si="3"/>
        <v>2025</v>
      </c>
      <c r="R10" s="243">
        <v>26462</v>
      </c>
      <c r="S10" s="61" t="str">
        <f t="shared" si="5"/>
        <v>PAGO</v>
      </c>
      <c r="T10" s="276" t="str">
        <f t="shared" ca="1" si="6"/>
        <v>✓ OK</v>
      </c>
    </row>
    <row r="11" spans="1:38" ht="15.75" customHeight="1">
      <c r="B11" s="473">
        <v>45839</v>
      </c>
      <c r="C11" s="61" t="str">
        <f t="shared" si="4"/>
        <v>Julho</v>
      </c>
      <c r="D11" s="61">
        <v>2025</v>
      </c>
      <c r="E11" s="306">
        <v>5</v>
      </c>
      <c r="F11" s="219" t="s">
        <v>84</v>
      </c>
      <c r="G11" s="215" t="s">
        <v>19</v>
      </c>
      <c r="H11" s="219" t="s">
        <v>81</v>
      </c>
      <c r="I11" s="222" t="s">
        <v>49</v>
      </c>
      <c r="J11" s="567">
        <v>48.9</v>
      </c>
      <c r="K11" s="556">
        <f t="shared" si="0"/>
        <v>244.5</v>
      </c>
      <c r="L11" s="493">
        <v>0</v>
      </c>
      <c r="M11" s="61" t="s">
        <v>52</v>
      </c>
      <c r="N11" s="307">
        <f t="shared" si="1"/>
        <v>244.5</v>
      </c>
      <c r="O11" s="63">
        <v>45839</v>
      </c>
      <c r="P11" s="388" t="str">
        <f t="shared" si="2"/>
        <v>julho</v>
      </c>
      <c r="Q11" s="388">
        <f t="shared" si="3"/>
        <v>2025</v>
      </c>
      <c r="R11" s="243">
        <v>26462</v>
      </c>
      <c r="S11" s="61" t="str">
        <f t="shared" si="5"/>
        <v>PAGO</v>
      </c>
      <c r="T11" s="276" t="str">
        <f t="shared" ca="1" si="6"/>
        <v>✓ OK</v>
      </c>
    </row>
    <row r="12" spans="1:38" ht="15.75" customHeight="1">
      <c r="B12" s="473">
        <v>45839</v>
      </c>
      <c r="C12" s="61" t="str">
        <f t="shared" si="4"/>
        <v>Julho</v>
      </c>
      <c r="D12" s="61">
        <v>2025</v>
      </c>
      <c r="E12" s="306">
        <v>2</v>
      </c>
      <c r="F12" s="219" t="s">
        <v>85</v>
      </c>
      <c r="G12" s="215" t="s">
        <v>19</v>
      </c>
      <c r="H12" s="219" t="s">
        <v>81</v>
      </c>
      <c r="I12" s="222" t="s">
        <v>49</v>
      </c>
      <c r="J12" s="567">
        <v>61</v>
      </c>
      <c r="K12" s="556">
        <f t="shared" si="0"/>
        <v>122</v>
      </c>
      <c r="L12" s="493">
        <v>0</v>
      </c>
      <c r="M12" s="61" t="s">
        <v>52</v>
      </c>
      <c r="N12" s="307">
        <f t="shared" si="1"/>
        <v>122</v>
      </c>
      <c r="O12" s="63">
        <v>45839</v>
      </c>
      <c r="P12" s="388" t="str">
        <f t="shared" si="2"/>
        <v>julho</v>
      </c>
      <c r="Q12" s="388">
        <f t="shared" si="3"/>
        <v>2025</v>
      </c>
      <c r="R12" s="219" t="s">
        <v>86</v>
      </c>
      <c r="S12" s="61" t="str">
        <f t="shared" si="5"/>
        <v>PAGO</v>
      </c>
      <c r="T12" s="276" t="str">
        <f t="shared" ca="1" si="6"/>
        <v>✓ OK</v>
      </c>
    </row>
    <row r="13" spans="1:38" ht="15.75" customHeight="1">
      <c r="B13" s="473">
        <v>45839</v>
      </c>
      <c r="C13" s="61" t="str">
        <f t="shared" si="4"/>
        <v>Julho</v>
      </c>
      <c r="D13" s="61">
        <v>2025</v>
      </c>
      <c r="E13" s="306">
        <v>2</v>
      </c>
      <c r="F13" s="219" t="s">
        <v>87</v>
      </c>
      <c r="G13" s="215" t="s">
        <v>19</v>
      </c>
      <c r="H13" s="219" t="s">
        <v>81</v>
      </c>
      <c r="I13" s="222" t="s">
        <v>49</v>
      </c>
      <c r="J13" s="567">
        <v>52.9</v>
      </c>
      <c r="K13" s="556">
        <f t="shared" si="0"/>
        <v>105.8</v>
      </c>
      <c r="L13" s="493">
        <v>0</v>
      </c>
      <c r="M13" s="61" t="s">
        <v>52</v>
      </c>
      <c r="N13" s="307">
        <f t="shared" si="1"/>
        <v>105.8</v>
      </c>
      <c r="O13" s="63">
        <v>45839</v>
      </c>
      <c r="P13" s="388" t="str">
        <f t="shared" si="2"/>
        <v>julho</v>
      </c>
      <c r="Q13" s="388">
        <f t="shared" si="3"/>
        <v>2025</v>
      </c>
      <c r="R13" s="219" t="s">
        <v>86</v>
      </c>
      <c r="S13" s="61" t="str">
        <f t="shared" si="5"/>
        <v>PAGO</v>
      </c>
      <c r="T13" s="276" t="str">
        <f t="shared" ca="1" si="6"/>
        <v>✓ OK</v>
      </c>
    </row>
    <row r="14" spans="1:38" ht="15.75" customHeight="1">
      <c r="B14" s="473">
        <v>45839</v>
      </c>
      <c r="C14" s="61" t="str">
        <f t="shared" si="4"/>
        <v>Julho</v>
      </c>
      <c r="D14" s="61">
        <v>2025</v>
      </c>
      <c r="E14" s="306">
        <v>6</v>
      </c>
      <c r="F14" s="219" t="s">
        <v>88</v>
      </c>
      <c r="G14" s="215" t="s">
        <v>19</v>
      </c>
      <c r="H14" s="219" t="s">
        <v>81</v>
      </c>
      <c r="I14" s="222" t="s">
        <v>49</v>
      </c>
      <c r="J14" s="567">
        <v>59</v>
      </c>
      <c r="K14" s="556">
        <f t="shared" si="0"/>
        <v>354</v>
      </c>
      <c r="L14" s="493">
        <v>0</v>
      </c>
      <c r="M14" s="61" t="s">
        <v>52</v>
      </c>
      <c r="N14" s="307">
        <f t="shared" si="1"/>
        <v>354</v>
      </c>
      <c r="O14" s="63">
        <v>45839</v>
      </c>
      <c r="P14" s="388" t="str">
        <f t="shared" si="2"/>
        <v>julho</v>
      </c>
      <c r="Q14" s="388">
        <f t="shared" si="3"/>
        <v>2025</v>
      </c>
      <c r="R14" s="219" t="s">
        <v>86</v>
      </c>
      <c r="S14" s="61" t="str">
        <f t="shared" si="5"/>
        <v>PAGO</v>
      </c>
      <c r="T14" s="276" t="str">
        <f t="shared" ca="1" si="6"/>
        <v>✓ OK</v>
      </c>
    </row>
    <row r="15" spans="1:38" ht="15.75" customHeight="1">
      <c r="B15" s="473">
        <v>45839</v>
      </c>
      <c r="C15" s="61" t="str">
        <f t="shared" si="4"/>
        <v>Julho</v>
      </c>
      <c r="D15" s="61">
        <v>2025</v>
      </c>
      <c r="E15" s="306">
        <v>6</v>
      </c>
      <c r="F15" s="219" t="s">
        <v>89</v>
      </c>
      <c r="G15" s="215" t="s">
        <v>19</v>
      </c>
      <c r="H15" s="219" t="s">
        <v>81</v>
      </c>
      <c r="I15" s="222" t="s">
        <v>49</v>
      </c>
      <c r="J15" s="567">
        <v>73.900000000000006</v>
      </c>
      <c r="K15" s="556">
        <f t="shared" si="0"/>
        <v>443.40000000000003</v>
      </c>
      <c r="L15" s="493">
        <v>0</v>
      </c>
      <c r="M15" s="61" t="s">
        <v>52</v>
      </c>
      <c r="N15" s="307">
        <f t="shared" si="1"/>
        <v>443.40000000000003</v>
      </c>
      <c r="O15" s="63">
        <v>45839</v>
      </c>
      <c r="P15" s="388" t="str">
        <f t="shared" si="2"/>
        <v>julho</v>
      </c>
      <c r="Q15" s="388">
        <f t="shared" si="3"/>
        <v>2025</v>
      </c>
      <c r="R15" s="219" t="s">
        <v>86</v>
      </c>
      <c r="S15" s="61" t="str">
        <f t="shared" si="5"/>
        <v>PAGO</v>
      </c>
      <c r="T15" s="276" t="str">
        <f t="shared" ca="1" si="6"/>
        <v>✓ OK</v>
      </c>
    </row>
    <row r="16" spans="1:38" ht="15.75" customHeight="1">
      <c r="B16" s="473">
        <v>45839</v>
      </c>
      <c r="C16" s="61" t="str">
        <f t="shared" si="4"/>
        <v>Julho</v>
      </c>
      <c r="D16" s="61">
        <v>2025</v>
      </c>
      <c r="E16" s="306">
        <v>6</v>
      </c>
      <c r="F16" s="219" t="s">
        <v>90</v>
      </c>
      <c r="G16" s="215" t="s">
        <v>19</v>
      </c>
      <c r="H16" s="219" t="s">
        <v>81</v>
      </c>
      <c r="I16" s="222" t="s">
        <v>49</v>
      </c>
      <c r="J16" s="567">
        <v>69.900000000000006</v>
      </c>
      <c r="K16" s="556">
        <f t="shared" si="0"/>
        <v>419.40000000000003</v>
      </c>
      <c r="L16" s="493">
        <v>0</v>
      </c>
      <c r="M16" s="61" t="s">
        <v>52</v>
      </c>
      <c r="N16" s="307">
        <f t="shared" si="1"/>
        <v>419.40000000000003</v>
      </c>
      <c r="O16" s="63">
        <v>45839</v>
      </c>
      <c r="P16" s="388" t="str">
        <f t="shared" si="2"/>
        <v>julho</v>
      </c>
      <c r="Q16" s="388">
        <f t="shared" si="3"/>
        <v>2025</v>
      </c>
      <c r="R16" s="219" t="s">
        <v>86</v>
      </c>
      <c r="S16" s="61" t="str">
        <f t="shared" si="5"/>
        <v>PAGO</v>
      </c>
      <c r="T16" s="276" t="str">
        <f t="shared" ca="1" si="6"/>
        <v>✓ OK</v>
      </c>
    </row>
    <row r="17" spans="2:20" ht="15.75" customHeight="1">
      <c r="B17" s="473">
        <v>45839</v>
      </c>
      <c r="C17" s="61" t="str">
        <f t="shared" si="4"/>
        <v>Julho</v>
      </c>
      <c r="D17" s="61">
        <v>2025</v>
      </c>
      <c r="E17" s="306">
        <v>3</v>
      </c>
      <c r="F17" s="219" t="s">
        <v>91</v>
      </c>
      <c r="G17" s="215" t="s">
        <v>19</v>
      </c>
      <c r="H17" s="219" t="s">
        <v>81</v>
      </c>
      <c r="I17" s="222" t="s">
        <v>49</v>
      </c>
      <c r="J17" s="567">
        <v>67</v>
      </c>
      <c r="K17" s="556">
        <f t="shared" si="0"/>
        <v>201</v>
      </c>
      <c r="L17" s="493">
        <v>0</v>
      </c>
      <c r="M17" s="61" t="s">
        <v>52</v>
      </c>
      <c r="N17" s="307">
        <f t="shared" si="1"/>
        <v>201</v>
      </c>
      <c r="O17" s="63">
        <v>45839</v>
      </c>
      <c r="P17" s="388" t="str">
        <f t="shared" si="2"/>
        <v>julho</v>
      </c>
      <c r="Q17" s="388">
        <f t="shared" si="3"/>
        <v>2025</v>
      </c>
      <c r="R17" s="243">
        <v>26462</v>
      </c>
      <c r="S17" s="61" t="str">
        <f t="shared" si="5"/>
        <v>PAGO</v>
      </c>
      <c r="T17" s="276" t="str">
        <f t="shared" ca="1" si="6"/>
        <v>✓ OK</v>
      </c>
    </row>
    <row r="18" spans="2:20" ht="15.75" customHeight="1">
      <c r="B18" s="473">
        <v>45839</v>
      </c>
      <c r="C18" s="61" t="str">
        <f t="shared" si="4"/>
        <v>Julho</v>
      </c>
      <c r="D18" s="61">
        <v>2025</v>
      </c>
      <c r="E18" s="306">
        <v>3</v>
      </c>
      <c r="F18" s="219" t="s">
        <v>92</v>
      </c>
      <c r="G18" s="215" t="s">
        <v>19</v>
      </c>
      <c r="H18" s="219" t="s">
        <v>81</v>
      </c>
      <c r="I18" s="222" t="s">
        <v>49</v>
      </c>
      <c r="J18" s="567">
        <v>54.9</v>
      </c>
      <c r="K18" s="556">
        <f t="shared" si="0"/>
        <v>164.7</v>
      </c>
      <c r="L18" s="493">
        <v>0</v>
      </c>
      <c r="M18" s="61" t="s">
        <v>52</v>
      </c>
      <c r="N18" s="307">
        <f t="shared" si="1"/>
        <v>164.7</v>
      </c>
      <c r="O18" s="63">
        <v>45839</v>
      </c>
      <c r="P18" s="388" t="str">
        <f t="shared" si="2"/>
        <v>julho</v>
      </c>
      <c r="Q18" s="388">
        <f t="shared" si="3"/>
        <v>2025</v>
      </c>
      <c r="R18" s="243">
        <v>26462</v>
      </c>
      <c r="S18" s="61" t="str">
        <f t="shared" si="5"/>
        <v>PAGO</v>
      </c>
      <c r="T18" s="276" t="str">
        <f t="shared" ca="1" si="6"/>
        <v>✓ OK</v>
      </c>
    </row>
    <row r="19" spans="2:20" ht="15.75" customHeight="1">
      <c r="B19" s="473">
        <v>45839</v>
      </c>
      <c r="C19" s="61" t="str">
        <f t="shared" si="4"/>
        <v>Julho</v>
      </c>
      <c r="D19" s="61">
        <v>2025</v>
      </c>
      <c r="E19" s="306">
        <v>5</v>
      </c>
      <c r="F19" s="219" t="s">
        <v>93</v>
      </c>
      <c r="G19" s="215" t="s">
        <v>19</v>
      </c>
      <c r="H19" s="219" t="s">
        <v>81</v>
      </c>
      <c r="I19" s="222" t="s">
        <v>49</v>
      </c>
      <c r="J19" s="567">
        <v>60</v>
      </c>
      <c r="K19" s="556">
        <f t="shared" si="0"/>
        <v>300</v>
      </c>
      <c r="L19" s="493">
        <v>0</v>
      </c>
      <c r="M19" s="61" t="s">
        <v>52</v>
      </c>
      <c r="N19" s="307">
        <f t="shared" si="1"/>
        <v>300</v>
      </c>
      <c r="O19" s="63">
        <v>45839</v>
      </c>
      <c r="P19" s="388" t="str">
        <f t="shared" si="2"/>
        <v>julho</v>
      </c>
      <c r="Q19" s="388">
        <f t="shared" si="3"/>
        <v>2025</v>
      </c>
      <c r="R19" s="243">
        <v>26462</v>
      </c>
      <c r="S19" s="61" t="str">
        <f t="shared" si="5"/>
        <v>PAGO</v>
      </c>
      <c r="T19" s="276" t="str">
        <f t="shared" ca="1" si="6"/>
        <v>✓ OK</v>
      </c>
    </row>
    <row r="20" spans="2:20" ht="15.75" customHeight="1">
      <c r="B20" s="473">
        <v>45839</v>
      </c>
      <c r="C20" s="61" t="str">
        <f t="shared" si="4"/>
        <v>Julho</v>
      </c>
      <c r="D20" s="61">
        <v>2025</v>
      </c>
      <c r="E20" s="306">
        <v>3</v>
      </c>
      <c r="F20" s="219" t="s">
        <v>94</v>
      </c>
      <c r="G20" s="215" t="s">
        <v>19</v>
      </c>
      <c r="H20" s="219" t="s">
        <v>81</v>
      </c>
      <c r="I20" s="222" t="s">
        <v>49</v>
      </c>
      <c r="J20" s="567">
        <v>53.3</v>
      </c>
      <c r="K20" s="556">
        <f t="shared" si="0"/>
        <v>159.89999999999998</v>
      </c>
      <c r="L20" s="493">
        <v>0</v>
      </c>
      <c r="M20" s="61" t="s">
        <v>52</v>
      </c>
      <c r="N20" s="307">
        <f t="shared" si="1"/>
        <v>159.89999999999998</v>
      </c>
      <c r="O20" s="63">
        <v>45839</v>
      </c>
      <c r="P20" s="388" t="str">
        <f t="shared" si="2"/>
        <v>julho</v>
      </c>
      <c r="Q20" s="388">
        <f t="shared" si="3"/>
        <v>2025</v>
      </c>
      <c r="R20" s="219" t="s">
        <v>86</v>
      </c>
      <c r="S20" s="61" t="str">
        <f t="shared" si="5"/>
        <v>PAGO</v>
      </c>
      <c r="T20" s="276" t="str">
        <f t="shared" ca="1" si="6"/>
        <v>✓ OK</v>
      </c>
    </row>
    <row r="21" spans="2:20" ht="15.75" customHeight="1">
      <c r="B21" s="473">
        <v>45839</v>
      </c>
      <c r="C21" s="61" t="str">
        <f t="shared" si="4"/>
        <v>Julho</v>
      </c>
      <c r="D21" s="61">
        <v>2025</v>
      </c>
      <c r="E21" s="306">
        <v>5</v>
      </c>
      <c r="F21" s="219" t="s">
        <v>95</v>
      </c>
      <c r="G21" s="215" t="s">
        <v>19</v>
      </c>
      <c r="H21" s="219" t="s">
        <v>81</v>
      </c>
      <c r="I21" s="222" t="s">
        <v>49</v>
      </c>
      <c r="J21" s="567">
        <v>30.95</v>
      </c>
      <c r="K21" s="556">
        <f t="shared" si="0"/>
        <v>154.75</v>
      </c>
      <c r="L21" s="493">
        <v>0</v>
      </c>
      <c r="M21" s="61" t="s">
        <v>52</v>
      </c>
      <c r="N21" s="307">
        <f t="shared" si="1"/>
        <v>154.75</v>
      </c>
      <c r="O21" s="63">
        <v>45839</v>
      </c>
      <c r="P21" s="388" t="str">
        <f t="shared" si="2"/>
        <v>julho</v>
      </c>
      <c r="Q21" s="388">
        <f t="shared" si="3"/>
        <v>2025</v>
      </c>
      <c r="R21" s="219" t="s">
        <v>86</v>
      </c>
      <c r="S21" s="61" t="str">
        <f t="shared" si="5"/>
        <v>PAGO</v>
      </c>
      <c r="T21" s="276" t="str">
        <f t="shared" ca="1" si="6"/>
        <v>✓ OK</v>
      </c>
    </row>
    <row r="22" spans="2:20" ht="15.75" customHeight="1">
      <c r="B22" s="473">
        <v>45839</v>
      </c>
      <c r="C22" s="61" t="str">
        <f t="shared" si="4"/>
        <v>Julho</v>
      </c>
      <c r="D22" s="61">
        <v>2025</v>
      </c>
      <c r="E22" s="306">
        <v>6</v>
      </c>
      <c r="F22" s="219" t="s">
        <v>96</v>
      </c>
      <c r="G22" s="215" t="s">
        <v>19</v>
      </c>
      <c r="H22" s="219" t="s">
        <v>81</v>
      </c>
      <c r="I22" s="222" t="s">
        <v>49</v>
      </c>
      <c r="J22" s="567">
        <v>32.72</v>
      </c>
      <c r="K22" s="556">
        <f t="shared" si="0"/>
        <v>196.32</v>
      </c>
      <c r="L22" s="493">
        <v>0</v>
      </c>
      <c r="M22" s="61" t="s">
        <v>52</v>
      </c>
      <c r="N22" s="307">
        <f t="shared" si="1"/>
        <v>196.32</v>
      </c>
      <c r="O22" s="63">
        <v>45839</v>
      </c>
      <c r="P22" s="388" t="str">
        <f t="shared" si="2"/>
        <v>julho</v>
      </c>
      <c r="Q22" s="388">
        <f t="shared" si="3"/>
        <v>2025</v>
      </c>
      <c r="R22" s="219" t="s">
        <v>86</v>
      </c>
      <c r="S22" s="61" t="str">
        <f t="shared" si="5"/>
        <v>PAGO</v>
      </c>
      <c r="T22" s="276" t="str">
        <f t="shared" ca="1" si="6"/>
        <v>✓ OK</v>
      </c>
    </row>
    <row r="23" spans="2:20" ht="15.75" customHeight="1">
      <c r="B23" s="473">
        <v>45839</v>
      </c>
      <c r="C23" s="61" t="str">
        <f t="shared" si="4"/>
        <v>Julho</v>
      </c>
      <c r="D23" s="61">
        <v>2025</v>
      </c>
      <c r="E23" s="306">
        <v>9</v>
      </c>
      <c r="F23" s="219" t="s">
        <v>97</v>
      </c>
      <c r="G23" s="215" t="s">
        <v>19</v>
      </c>
      <c r="H23" s="219" t="s">
        <v>81</v>
      </c>
      <c r="I23" s="222" t="s">
        <v>49</v>
      </c>
      <c r="J23" s="567">
        <v>32.9</v>
      </c>
      <c r="K23" s="556">
        <f t="shared" si="0"/>
        <v>296.09999999999997</v>
      </c>
      <c r="L23" s="493">
        <v>0</v>
      </c>
      <c r="M23" s="61" t="s">
        <v>52</v>
      </c>
      <c r="N23" s="307">
        <f t="shared" si="1"/>
        <v>296.09999999999997</v>
      </c>
      <c r="O23" s="63">
        <v>45839</v>
      </c>
      <c r="P23" s="388" t="str">
        <f t="shared" si="2"/>
        <v>julho</v>
      </c>
      <c r="Q23" s="388">
        <f t="shared" si="3"/>
        <v>2025</v>
      </c>
      <c r="R23" s="219" t="s">
        <v>86</v>
      </c>
      <c r="S23" s="61" t="str">
        <f t="shared" si="5"/>
        <v>PAGO</v>
      </c>
      <c r="T23" s="276" t="str">
        <f t="shared" ca="1" si="6"/>
        <v>✓ OK</v>
      </c>
    </row>
    <row r="24" spans="2:20" ht="15.75" customHeight="1">
      <c r="B24" s="473">
        <v>45839</v>
      </c>
      <c r="C24" s="61" t="str">
        <f t="shared" si="4"/>
        <v>Julho</v>
      </c>
      <c r="D24" s="61">
        <v>2025</v>
      </c>
      <c r="E24" s="306">
        <v>6</v>
      </c>
      <c r="F24" s="219" t="s">
        <v>98</v>
      </c>
      <c r="G24" s="215" t="s">
        <v>19</v>
      </c>
      <c r="H24" s="219" t="s">
        <v>81</v>
      </c>
      <c r="I24" s="222" t="s">
        <v>49</v>
      </c>
      <c r="J24" s="567">
        <v>32.9</v>
      </c>
      <c r="K24" s="556">
        <f t="shared" si="0"/>
        <v>197.39999999999998</v>
      </c>
      <c r="L24" s="493">
        <v>0</v>
      </c>
      <c r="M24" s="61" t="s">
        <v>52</v>
      </c>
      <c r="N24" s="307">
        <f t="shared" si="1"/>
        <v>197.39999999999998</v>
      </c>
      <c r="O24" s="63">
        <v>45839</v>
      </c>
      <c r="P24" s="388" t="str">
        <f t="shared" si="2"/>
        <v>julho</v>
      </c>
      <c r="Q24" s="388">
        <f t="shared" si="3"/>
        <v>2025</v>
      </c>
      <c r="R24" s="219" t="s">
        <v>86</v>
      </c>
      <c r="S24" s="61" t="str">
        <f t="shared" si="5"/>
        <v>PAGO</v>
      </c>
      <c r="T24" s="276" t="str">
        <f t="shared" ca="1" si="6"/>
        <v>✓ OK</v>
      </c>
    </row>
    <row r="25" spans="2:20" ht="15.75" customHeight="1">
      <c r="B25" s="473">
        <v>45839</v>
      </c>
      <c r="C25" s="61" t="str">
        <f t="shared" si="4"/>
        <v>Julho</v>
      </c>
      <c r="D25" s="61">
        <v>2025</v>
      </c>
      <c r="E25" s="306">
        <v>2</v>
      </c>
      <c r="F25" s="219" t="s">
        <v>99</v>
      </c>
      <c r="G25" s="215" t="s">
        <v>22</v>
      </c>
      <c r="H25" s="219" t="s">
        <v>81</v>
      </c>
      <c r="I25" s="222" t="s">
        <v>49</v>
      </c>
      <c r="J25" s="567">
        <v>174.5</v>
      </c>
      <c r="K25" s="556">
        <f t="shared" si="0"/>
        <v>349</v>
      </c>
      <c r="L25" s="493">
        <v>0</v>
      </c>
      <c r="M25" s="61" t="s">
        <v>52</v>
      </c>
      <c r="N25" s="307">
        <f t="shared" si="1"/>
        <v>349</v>
      </c>
      <c r="O25" s="63">
        <v>45839</v>
      </c>
      <c r="P25" s="388" t="str">
        <f t="shared" si="2"/>
        <v>julho</v>
      </c>
      <c r="Q25" s="388">
        <f t="shared" si="3"/>
        <v>2025</v>
      </c>
      <c r="R25" s="243">
        <v>26462</v>
      </c>
      <c r="S25" s="61" t="str">
        <f t="shared" si="5"/>
        <v>PAGO</v>
      </c>
      <c r="T25" s="276" t="str">
        <f t="shared" ca="1" si="6"/>
        <v>✓ OK</v>
      </c>
    </row>
    <row r="26" spans="2:20" ht="15.75" customHeight="1">
      <c r="B26" s="473">
        <v>45839</v>
      </c>
      <c r="C26" s="61" t="str">
        <f t="shared" si="4"/>
        <v>Julho</v>
      </c>
      <c r="D26" s="61">
        <v>2025</v>
      </c>
      <c r="E26" s="306">
        <v>2</v>
      </c>
      <c r="F26" s="219" t="s">
        <v>100</v>
      </c>
      <c r="G26" s="215" t="s">
        <v>22</v>
      </c>
      <c r="H26" s="219" t="s">
        <v>81</v>
      </c>
      <c r="I26" s="222" t="s">
        <v>49</v>
      </c>
      <c r="J26" s="567">
        <v>174.5</v>
      </c>
      <c r="K26" s="556">
        <f t="shared" si="0"/>
        <v>349</v>
      </c>
      <c r="L26" s="493">
        <v>0</v>
      </c>
      <c r="M26" s="61" t="s">
        <v>52</v>
      </c>
      <c r="N26" s="307">
        <f t="shared" si="1"/>
        <v>349</v>
      </c>
      <c r="O26" s="63">
        <v>45839</v>
      </c>
      <c r="P26" s="388" t="str">
        <f t="shared" si="2"/>
        <v>julho</v>
      </c>
      <c r="Q26" s="388">
        <f t="shared" si="3"/>
        <v>2025</v>
      </c>
      <c r="R26" s="243">
        <v>26462</v>
      </c>
      <c r="S26" s="61" t="str">
        <f t="shared" si="5"/>
        <v>PAGO</v>
      </c>
      <c r="T26" s="276" t="str">
        <f t="shared" ca="1" si="6"/>
        <v>✓ OK</v>
      </c>
    </row>
    <row r="27" spans="2:20" ht="15.75" customHeight="1">
      <c r="B27" s="473">
        <v>45839</v>
      </c>
      <c r="C27" s="61" t="str">
        <f t="shared" si="4"/>
        <v>Julho</v>
      </c>
      <c r="D27" s="61">
        <v>2025</v>
      </c>
      <c r="E27" s="306">
        <v>2</v>
      </c>
      <c r="F27" s="219" t="s">
        <v>101</v>
      </c>
      <c r="G27" s="215" t="s">
        <v>22</v>
      </c>
      <c r="H27" s="219" t="s">
        <v>81</v>
      </c>
      <c r="I27" s="222" t="s">
        <v>49</v>
      </c>
      <c r="J27" s="567">
        <v>174.5</v>
      </c>
      <c r="K27" s="556">
        <f t="shared" si="0"/>
        <v>349</v>
      </c>
      <c r="L27" s="493">
        <v>0</v>
      </c>
      <c r="M27" s="61" t="s">
        <v>52</v>
      </c>
      <c r="N27" s="307">
        <f t="shared" si="1"/>
        <v>349</v>
      </c>
      <c r="O27" s="63">
        <v>45839</v>
      </c>
      <c r="P27" s="388" t="str">
        <f t="shared" si="2"/>
        <v>julho</v>
      </c>
      <c r="Q27" s="388">
        <f t="shared" si="3"/>
        <v>2025</v>
      </c>
      <c r="R27" s="243">
        <v>26462</v>
      </c>
      <c r="S27" s="61" t="str">
        <f t="shared" si="5"/>
        <v>PAGO</v>
      </c>
      <c r="T27" s="276" t="str">
        <f t="shared" ca="1" si="6"/>
        <v>✓ OK</v>
      </c>
    </row>
    <row r="28" spans="2:20" ht="15.75" customHeight="1">
      <c r="B28" s="473">
        <v>45839</v>
      </c>
      <c r="C28" s="61" t="str">
        <f t="shared" si="4"/>
        <v>Julho</v>
      </c>
      <c r="D28" s="61">
        <v>2025</v>
      </c>
      <c r="E28" s="306">
        <v>2</v>
      </c>
      <c r="F28" s="219" t="s">
        <v>102</v>
      </c>
      <c r="G28" s="215" t="s">
        <v>22</v>
      </c>
      <c r="H28" s="219" t="s">
        <v>81</v>
      </c>
      <c r="I28" s="222" t="s">
        <v>49</v>
      </c>
      <c r="J28" s="567">
        <v>174.5</v>
      </c>
      <c r="K28" s="556">
        <f t="shared" si="0"/>
        <v>349</v>
      </c>
      <c r="L28" s="493">
        <v>0</v>
      </c>
      <c r="M28" s="61" t="s">
        <v>52</v>
      </c>
      <c r="N28" s="307">
        <f t="shared" si="1"/>
        <v>349</v>
      </c>
      <c r="O28" s="63">
        <v>45839</v>
      </c>
      <c r="P28" s="388" t="str">
        <f t="shared" si="2"/>
        <v>julho</v>
      </c>
      <c r="Q28" s="388">
        <f t="shared" si="3"/>
        <v>2025</v>
      </c>
      <c r="R28" s="219" t="s">
        <v>86</v>
      </c>
      <c r="S28" s="61" t="str">
        <f t="shared" si="5"/>
        <v>PAGO</v>
      </c>
      <c r="T28" s="276" t="str">
        <f t="shared" ca="1" si="6"/>
        <v>✓ OK</v>
      </c>
    </row>
    <row r="29" spans="2:20" ht="15.75" customHeight="1">
      <c r="B29" s="473">
        <v>45839</v>
      </c>
      <c r="C29" s="61" t="str">
        <f t="shared" si="4"/>
        <v>Julho</v>
      </c>
      <c r="D29" s="61">
        <v>2025</v>
      </c>
      <c r="E29" s="306">
        <v>3</v>
      </c>
      <c r="F29" s="219" t="s">
        <v>103</v>
      </c>
      <c r="G29" s="215" t="s">
        <v>22</v>
      </c>
      <c r="H29" s="219" t="s">
        <v>81</v>
      </c>
      <c r="I29" s="222" t="s">
        <v>49</v>
      </c>
      <c r="J29" s="567">
        <v>169</v>
      </c>
      <c r="K29" s="556">
        <f t="shared" si="0"/>
        <v>507</v>
      </c>
      <c r="L29" s="493">
        <v>0</v>
      </c>
      <c r="M29" s="61" t="s">
        <v>52</v>
      </c>
      <c r="N29" s="307">
        <f t="shared" si="1"/>
        <v>507</v>
      </c>
      <c r="O29" s="63">
        <v>45839</v>
      </c>
      <c r="P29" s="388" t="str">
        <f t="shared" si="2"/>
        <v>julho</v>
      </c>
      <c r="Q29" s="388">
        <f t="shared" si="3"/>
        <v>2025</v>
      </c>
      <c r="R29" s="219" t="s">
        <v>86</v>
      </c>
      <c r="S29" s="61" t="str">
        <f t="shared" si="5"/>
        <v>PAGO</v>
      </c>
      <c r="T29" s="276" t="str">
        <f t="shared" ca="1" si="6"/>
        <v>✓ OK</v>
      </c>
    </row>
    <row r="30" spans="2:20" ht="15.75" customHeight="1">
      <c r="B30" s="473">
        <v>45841</v>
      </c>
      <c r="C30" s="61" t="str">
        <f t="shared" si="4"/>
        <v>Julho</v>
      </c>
      <c r="D30" s="61">
        <v>2025</v>
      </c>
      <c r="E30" s="306">
        <v>1</v>
      </c>
      <c r="F30" s="219" t="s">
        <v>104</v>
      </c>
      <c r="G30" s="215" t="s">
        <v>37</v>
      </c>
      <c r="H30" s="219" t="s">
        <v>105</v>
      </c>
      <c r="I30" s="222" t="s">
        <v>46</v>
      </c>
      <c r="J30" s="567">
        <v>63.24</v>
      </c>
      <c r="K30" s="556">
        <f t="shared" si="0"/>
        <v>63.24</v>
      </c>
      <c r="L30" s="493">
        <v>0</v>
      </c>
      <c r="M30" s="61" t="s">
        <v>52</v>
      </c>
      <c r="N30" s="307">
        <f t="shared" si="1"/>
        <v>63.24</v>
      </c>
      <c r="O30" s="63">
        <v>45841</v>
      </c>
      <c r="P30" s="388" t="str">
        <f t="shared" si="2"/>
        <v>julho</v>
      </c>
      <c r="Q30" s="388">
        <f t="shared" si="3"/>
        <v>2025</v>
      </c>
      <c r="R30" s="219" t="s">
        <v>106</v>
      </c>
      <c r="S30" s="61" t="str">
        <f t="shared" si="5"/>
        <v>PAGO</v>
      </c>
      <c r="T30" s="276" t="str">
        <f t="shared" ca="1" si="6"/>
        <v>✓ OK</v>
      </c>
    </row>
    <row r="31" spans="2:20" ht="15.75" customHeight="1">
      <c r="B31" s="473">
        <v>45841</v>
      </c>
      <c r="C31" s="61" t="str">
        <f t="shared" si="4"/>
        <v>Julho</v>
      </c>
      <c r="D31" s="61">
        <v>2025</v>
      </c>
      <c r="E31" s="306">
        <v>1</v>
      </c>
      <c r="F31" s="219" t="s">
        <v>107</v>
      </c>
      <c r="G31" s="215" t="s">
        <v>35</v>
      </c>
      <c r="H31" s="219" t="s">
        <v>108</v>
      </c>
      <c r="I31" s="222" t="s">
        <v>46</v>
      </c>
      <c r="J31" s="567">
        <v>3500</v>
      </c>
      <c r="K31" s="556">
        <f t="shared" si="0"/>
        <v>3500</v>
      </c>
      <c r="L31" s="493">
        <v>0</v>
      </c>
      <c r="M31" s="61" t="s">
        <v>45</v>
      </c>
      <c r="N31" s="307">
        <f t="shared" si="1"/>
        <v>3500</v>
      </c>
      <c r="O31" s="63">
        <v>45841</v>
      </c>
      <c r="P31" s="388" t="str">
        <f t="shared" si="2"/>
        <v>julho</v>
      </c>
      <c r="Q31" s="388">
        <f t="shared" si="3"/>
        <v>2025</v>
      </c>
      <c r="R31" s="219"/>
      <c r="S31" s="61" t="str">
        <f t="shared" si="5"/>
        <v>PAGO</v>
      </c>
      <c r="T31" s="276" t="str">
        <f t="shared" ca="1" si="6"/>
        <v>✓ OK</v>
      </c>
    </row>
    <row r="32" spans="2:20" ht="15.75" customHeight="1">
      <c r="B32" s="473">
        <v>45848</v>
      </c>
      <c r="C32" s="61" t="str">
        <f t="shared" si="4"/>
        <v>Julho</v>
      </c>
      <c r="D32" s="61">
        <v>2025</v>
      </c>
      <c r="E32" s="306">
        <v>1</v>
      </c>
      <c r="F32" s="219" t="s">
        <v>40</v>
      </c>
      <c r="G32" s="215" t="s">
        <v>40</v>
      </c>
      <c r="H32" s="219" t="s">
        <v>109</v>
      </c>
      <c r="I32" s="222" t="s">
        <v>46</v>
      </c>
      <c r="J32" s="567">
        <v>2782.5</v>
      </c>
      <c r="K32" s="556">
        <f t="shared" si="0"/>
        <v>2782.5</v>
      </c>
      <c r="L32" s="493">
        <v>0</v>
      </c>
      <c r="M32" s="61" t="s">
        <v>45</v>
      </c>
      <c r="N32" s="307">
        <f t="shared" si="1"/>
        <v>2782.5</v>
      </c>
      <c r="O32" s="63">
        <v>45848</v>
      </c>
      <c r="P32" s="388" t="str">
        <f t="shared" si="2"/>
        <v>julho</v>
      </c>
      <c r="Q32" s="388">
        <f t="shared" si="3"/>
        <v>2025</v>
      </c>
      <c r="R32" s="219"/>
      <c r="S32" s="61" t="str">
        <f t="shared" si="5"/>
        <v>PAGO</v>
      </c>
      <c r="T32" s="276" t="str">
        <f t="shared" ca="1" si="6"/>
        <v>✓ OK</v>
      </c>
    </row>
    <row r="33" spans="2:20" ht="15.75" customHeight="1">
      <c r="B33" s="473">
        <v>45853</v>
      </c>
      <c r="C33" s="61" t="str">
        <f t="shared" si="4"/>
        <v>Julho</v>
      </c>
      <c r="D33" s="61">
        <v>2025</v>
      </c>
      <c r="E33" s="306">
        <v>1</v>
      </c>
      <c r="F33" s="219" t="s">
        <v>110</v>
      </c>
      <c r="G33" s="215" t="s">
        <v>110</v>
      </c>
      <c r="H33" s="219" t="s">
        <v>111</v>
      </c>
      <c r="I33" s="222" t="s">
        <v>46</v>
      </c>
      <c r="J33" s="567">
        <v>803.65</v>
      </c>
      <c r="K33" s="556">
        <f t="shared" si="0"/>
        <v>803.65</v>
      </c>
      <c r="L33" s="493">
        <v>0</v>
      </c>
      <c r="M33" s="61" t="s">
        <v>52</v>
      </c>
      <c r="N33" s="307">
        <f t="shared" si="1"/>
        <v>803.65</v>
      </c>
      <c r="O33" s="63">
        <v>45853</v>
      </c>
      <c r="P33" s="388" t="str">
        <f t="shared" si="2"/>
        <v>julho</v>
      </c>
      <c r="Q33" s="388">
        <f t="shared" si="3"/>
        <v>2025</v>
      </c>
      <c r="R33" s="219"/>
      <c r="S33" s="61" t="str">
        <f t="shared" si="5"/>
        <v>PAGO</v>
      </c>
      <c r="T33" s="276" t="str">
        <f t="shared" ca="1" si="6"/>
        <v>✓ OK</v>
      </c>
    </row>
    <row r="34" spans="2:20" ht="15.75" customHeight="1">
      <c r="B34" s="473">
        <v>45848</v>
      </c>
      <c r="C34" s="61" t="str">
        <f t="shared" si="4"/>
        <v>Julho</v>
      </c>
      <c r="D34" s="61">
        <v>2025</v>
      </c>
      <c r="E34" s="306">
        <v>1</v>
      </c>
      <c r="F34" s="219" t="s">
        <v>112</v>
      </c>
      <c r="G34" s="215" t="s">
        <v>37</v>
      </c>
      <c r="H34" s="219" t="s">
        <v>113</v>
      </c>
      <c r="I34" s="222" t="s">
        <v>46</v>
      </c>
      <c r="J34" s="567">
        <v>147</v>
      </c>
      <c r="K34" s="556">
        <f t="shared" si="0"/>
        <v>147</v>
      </c>
      <c r="L34" s="493">
        <v>0</v>
      </c>
      <c r="M34" s="61" t="s">
        <v>52</v>
      </c>
      <c r="N34" s="307">
        <f t="shared" si="1"/>
        <v>147</v>
      </c>
      <c r="O34" s="63">
        <v>45848</v>
      </c>
      <c r="P34" s="388" t="str">
        <f t="shared" si="2"/>
        <v>julho</v>
      </c>
      <c r="Q34" s="388">
        <f t="shared" si="3"/>
        <v>2025</v>
      </c>
      <c r="R34" s="219"/>
      <c r="S34" s="61" t="str">
        <f t="shared" si="5"/>
        <v>PAGO</v>
      </c>
      <c r="T34" s="276" t="str">
        <f t="shared" ca="1" si="6"/>
        <v>✓ OK</v>
      </c>
    </row>
    <row r="35" spans="2:20" ht="15.75" customHeight="1">
      <c r="B35" s="473">
        <v>45853</v>
      </c>
      <c r="C35" s="61" t="str">
        <f t="shared" si="4"/>
        <v>Julho</v>
      </c>
      <c r="D35" s="61">
        <v>2025</v>
      </c>
      <c r="E35" s="306">
        <v>1</v>
      </c>
      <c r="F35" s="219" t="s">
        <v>114</v>
      </c>
      <c r="G35" s="215" t="s">
        <v>37</v>
      </c>
      <c r="H35" s="219" t="s">
        <v>115</v>
      </c>
      <c r="I35" s="222" t="s">
        <v>46</v>
      </c>
      <c r="J35" s="567">
        <v>200</v>
      </c>
      <c r="K35" s="556">
        <f t="shared" si="0"/>
        <v>200</v>
      </c>
      <c r="L35" s="493">
        <v>0</v>
      </c>
      <c r="M35" s="61" t="s">
        <v>52</v>
      </c>
      <c r="N35" s="307">
        <f t="shared" si="1"/>
        <v>200</v>
      </c>
      <c r="O35" s="63">
        <v>45853</v>
      </c>
      <c r="P35" s="388" t="str">
        <f t="shared" si="2"/>
        <v>julho</v>
      </c>
      <c r="Q35" s="388">
        <f t="shared" si="3"/>
        <v>2025</v>
      </c>
      <c r="R35" s="219"/>
      <c r="S35" s="61" t="str">
        <f t="shared" si="5"/>
        <v>PAGO</v>
      </c>
      <c r="T35" s="276" t="str">
        <f t="shared" ca="1" si="6"/>
        <v>✓ OK</v>
      </c>
    </row>
    <row r="36" spans="2:20" ht="15.75" customHeight="1">
      <c r="B36" s="473">
        <v>45848</v>
      </c>
      <c r="C36" s="61" t="str">
        <f t="shared" si="4"/>
        <v>Julho</v>
      </c>
      <c r="D36" s="61">
        <v>2025</v>
      </c>
      <c r="E36" s="306">
        <v>1</v>
      </c>
      <c r="F36" s="219" t="s">
        <v>116</v>
      </c>
      <c r="G36" s="215" t="s">
        <v>37</v>
      </c>
      <c r="H36" s="219" t="s">
        <v>116</v>
      </c>
      <c r="I36" s="222" t="s">
        <v>46</v>
      </c>
      <c r="J36" s="567">
        <v>30</v>
      </c>
      <c r="K36" s="556">
        <f t="shared" si="0"/>
        <v>30</v>
      </c>
      <c r="L36" s="493">
        <v>0</v>
      </c>
      <c r="M36" s="61" t="s">
        <v>52</v>
      </c>
      <c r="N36" s="307">
        <f t="shared" si="1"/>
        <v>30</v>
      </c>
      <c r="O36" s="63">
        <v>45848</v>
      </c>
      <c r="P36" s="388" t="str">
        <f t="shared" si="2"/>
        <v>julho</v>
      </c>
      <c r="Q36" s="388">
        <f t="shared" si="3"/>
        <v>2025</v>
      </c>
      <c r="R36" s="219"/>
      <c r="S36" s="61" t="str">
        <f t="shared" si="5"/>
        <v>PAGO</v>
      </c>
      <c r="T36" s="276" t="str">
        <f t="shared" ca="1" si="6"/>
        <v>✓ OK</v>
      </c>
    </row>
    <row r="37" spans="2:20" ht="15.75" customHeight="1">
      <c r="B37" s="473">
        <v>45848</v>
      </c>
      <c r="C37" s="61" t="str">
        <f t="shared" si="4"/>
        <v>Julho</v>
      </c>
      <c r="D37" s="61">
        <v>2025</v>
      </c>
      <c r="E37" s="306">
        <v>1</v>
      </c>
      <c r="F37" s="219" t="s">
        <v>117</v>
      </c>
      <c r="G37" s="215" t="s">
        <v>37</v>
      </c>
      <c r="H37" s="219" t="s">
        <v>118</v>
      </c>
      <c r="I37" s="222" t="s">
        <v>46</v>
      </c>
      <c r="J37" s="567">
        <v>323.24</v>
      </c>
      <c r="K37" s="556">
        <f t="shared" si="0"/>
        <v>323.24</v>
      </c>
      <c r="L37" s="493">
        <v>0</v>
      </c>
      <c r="M37" s="61" t="s">
        <v>52</v>
      </c>
      <c r="N37" s="307">
        <f t="shared" si="1"/>
        <v>323.24</v>
      </c>
      <c r="O37" s="63">
        <v>45848</v>
      </c>
      <c r="P37" s="388" t="str">
        <f t="shared" si="2"/>
        <v>julho</v>
      </c>
      <c r="Q37" s="388">
        <f t="shared" si="3"/>
        <v>2025</v>
      </c>
      <c r="R37" s="219"/>
      <c r="S37" s="61" t="str">
        <f t="shared" si="5"/>
        <v>PAGO</v>
      </c>
      <c r="T37" s="276" t="str">
        <f t="shared" ca="1" si="6"/>
        <v>✓ OK</v>
      </c>
    </row>
    <row r="38" spans="2:20" ht="15.75" customHeight="1">
      <c r="B38" s="473">
        <v>45842</v>
      </c>
      <c r="C38" s="61" t="str">
        <f t="shared" si="4"/>
        <v>Julho</v>
      </c>
      <c r="D38" s="61">
        <v>2025</v>
      </c>
      <c r="E38" s="306">
        <v>1</v>
      </c>
      <c r="F38" s="219" t="s">
        <v>119</v>
      </c>
      <c r="G38" s="215" t="s">
        <v>34</v>
      </c>
      <c r="H38" s="219" t="s">
        <v>120</v>
      </c>
      <c r="I38" s="222" t="s">
        <v>51</v>
      </c>
      <c r="J38" s="567">
        <v>2034.37</v>
      </c>
      <c r="K38" s="556">
        <f t="shared" si="0"/>
        <v>2034.37</v>
      </c>
      <c r="L38" s="493">
        <v>0</v>
      </c>
      <c r="M38" s="61" t="s">
        <v>45</v>
      </c>
      <c r="N38" s="307">
        <f t="shared" si="1"/>
        <v>2034.37</v>
      </c>
      <c r="O38" s="63">
        <v>45842</v>
      </c>
      <c r="P38" s="388" t="str">
        <f t="shared" si="2"/>
        <v>julho</v>
      </c>
      <c r="Q38" s="388">
        <f t="shared" si="3"/>
        <v>2025</v>
      </c>
      <c r="R38" s="219"/>
      <c r="S38" s="61" t="str">
        <f t="shared" si="5"/>
        <v>PAGO</v>
      </c>
      <c r="T38" s="276" t="str">
        <f t="shared" ca="1" si="6"/>
        <v>✓ OK</v>
      </c>
    </row>
    <row r="39" spans="2:20" ht="15.75" customHeight="1">
      <c r="B39" s="473">
        <v>45842</v>
      </c>
      <c r="C39" s="61" t="str">
        <f t="shared" si="4"/>
        <v>Julho</v>
      </c>
      <c r="D39" s="61">
        <v>2025</v>
      </c>
      <c r="E39" s="306">
        <v>1</v>
      </c>
      <c r="F39" s="219" t="s">
        <v>121</v>
      </c>
      <c r="G39" s="215" t="s">
        <v>34</v>
      </c>
      <c r="H39" s="219" t="s">
        <v>120</v>
      </c>
      <c r="I39" s="222" t="s">
        <v>51</v>
      </c>
      <c r="J39" s="567">
        <v>1202.5999999999999</v>
      </c>
      <c r="K39" s="556">
        <f t="shared" ref="K39:K70" si="7">E39*J39</f>
        <v>1202.5999999999999</v>
      </c>
      <c r="L39" s="493">
        <v>0</v>
      </c>
      <c r="M39" s="61" t="s">
        <v>45</v>
      </c>
      <c r="N39" s="307">
        <f t="shared" si="1"/>
        <v>1202.5999999999999</v>
      </c>
      <c r="O39" s="63">
        <v>45842</v>
      </c>
      <c r="P39" s="388" t="str">
        <f t="shared" si="2"/>
        <v>julho</v>
      </c>
      <c r="Q39" s="388">
        <f t="shared" si="3"/>
        <v>2025</v>
      </c>
      <c r="R39" s="219"/>
      <c r="S39" s="61" t="str">
        <f t="shared" si="5"/>
        <v>PAGO</v>
      </c>
      <c r="T39" s="276" t="str">
        <f t="shared" ca="1" si="6"/>
        <v>✓ OK</v>
      </c>
    </row>
    <row r="40" spans="2:20" ht="15.75" customHeight="1">
      <c r="B40" s="473">
        <v>45858</v>
      </c>
      <c r="C40" s="61" t="str">
        <f>C38</f>
        <v>Julho</v>
      </c>
      <c r="D40" s="61">
        <v>2025</v>
      </c>
      <c r="E40" s="306">
        <v>1</v>
      </c>
      <c r="F40" s="219" t="s">
        <v>122</v>
      </c>
      <c r="G40" s="215" t="s">
        <v>31</v>
      </c>
      <c r="H40" s="219" t="s">
        <v>122</v>
      </c>
      <c r="I40" s="222" t="s">
        <v>51</v>
      </c>
      <c r="J40" s="567">
        <v>288.43</v>
      </c>
      <c r="K40" s="556">
        <f t="shared" si="7"/>
        <v>288.43</v>
      </c>
      <c r="L40" s="493">
        <v>0</v>
      </c>
      <c r="M40" s="61" t="s">
        <v>45</v>
      </c>
      <c r="N40" s="307">
        <f t="shared" si="1"/>
        <v>288.43</v>
      </c>
      <c r="O40" s="63">
        <v>45856</v>
      </c>
      <c r="P40" s="388" t="str">
        <f t="shared" si="2"/>
        <v>julho</v>
      </c>
      <c r="Q40" s="388">
        <f t="shared" si="3"/>
        <v>2025</v>
      </c>
      <c r="R40" s="219"/>
      <c r="S40" s="61" t="str">
        <f t="shared" si="5"/>
        <v>PAGO</v>
      </c>
      <c r="T40" s="276" t="str">
        <f t="shared" ca="1" si="6"/>
        <v>✓ OK</v>
      </c>
    </row>
    <row r="41" spans="2:20" ht="15.75" customHeight="1">
      <c r="B41" s="473">
        <v>45858</v>
      </c>
      <c r="C41" s="61" t="str">
        <f t="shared" ref="C41:C72" si="8">C40</f>
        <v>Julho</v>
      </c>
      <c r="D41" s="61">
        <v>2025</v>
      </c>
      <c r="E41" s="306">
        <v>1</v>
      </c>
      <c r="F41" s="219" t="s">
        <v>123</v>
      </c>
      <c r="G41" s="215" t="s">
        <v>29</v>
      </c>
      <c r="H41" s="219" t="s">
        <v>123</v>
      </c>
      <c r="I41" s="222" t="s">
        <v>51</v>
      </c>
      <c r="J41" s="567">
        <v>282.22000000000003</v>
      </c>
      <c r="K41" s="556">
        <f t="shared" si="7"/>
        <v>282.22000000000003</v>
      </c>
      <c r="L41" s="493">
        <v>0</v>
      </c>
      <c r="M41" s="61" t="s">
        <v>52</v>
      </c>
      <c r="N41" s="307">
        <f t="shared" si="1"/>
        <v>282.22000000000003</v>
      </c>
      <c r="O41" s="63">
        <v>45856</v>
      </c>
      <c r="P41" s="388" t="str">
        <f t="shared" si="2"/>
        <v>julho</v>
      </c>
      <c r="Q41" s="388">
        <f t="shared" si="3"/>
        <v>2025</v>
      </c>
      <c r="R41" s="219"/>
      <c r="S41" s="61" t="str">
        <f t="shared" si="5"/>
        <v>PAGO</v>
      </c>
      <c r="T41" s="276" t="str">
        <f t="shared" ca="1" si="6"/>
        <v>✓ OK</v>
      </c>
    </row>
    <row r="42" spans="2:20" ht="15.75" customHeight="1">
      <c r="B42" s="473">
        <v>45828</v>
      </c>
      <c r="C42" s="61" t="str">
        <f t="shared" si="8"/>
        <v>Julho</v>
      </c>
      <c r="D42" s="61">
        <v>2025</v>
      </c>
      <c r="E42" s="306">
        <v>1</v>
      </c>
      <c r="F42" s="219" t="s">
        <v>124</v>
      </c>
      <c r="G42" s="215" t="s">
        <v>29</v>
      </c>
      <c r="H42" s="219" t="s">
        <v>123</v>
      </c>
      <c r="I42" s="222" t="s">
        <v>51</v>
      </c>
      <c r="J42" s="567">
        <v>1341.69</v>
      </c>
      <c r="K42" s="556">
        <f t="shared" si="7"/>
        <v>1341.69</v>
      </c>
      <c r="L42" s="493">
        <v>0</v>
      </c>
      <c r="M42" s="61" t="s">
        <v>52</v>
      </c>
      <c r="N42" s="307">
        <f t="shared" si="1"/>
        <v>1341.69</v>
      </c>
      <c r="O42" s="63">
        <v>45856</v>
      </c>
      <c r="P42" s="388" t="str">
        <f t="shared" si="2"/>
        <v>julho</v>
      </c>
      <c r="Q42" s="388">
        <f t="shared" si="3"/>
        <v>2025</v>
      </c>
      <c r="R42" s="219"/>
      <c r="S42" s="61" t="str">
        <f t="shared" si="5"/>
        <v>PAGO</v>
      </c>
      <c r="T42" s="276" t="str">
        <f t="shared" ca="1" si="6"/>
        <v>✓ OK</v>
      </c>
    </row>
    <row r="43" spans="2:20" ht="15.75" customHeight="1">
      <c r="B43" s="473">
        <v>45853</v>
      </c>
      <c r="C43" s="61" t="str">
        <f t="shared" si="8"/>
        <v>Julho</v>
      </c>
      <c r="D43" s="61">
        <v>2025</v>
      </c>
      <c r="E43" s="306">
        <v>1</v>
      </c>
      <c r="F43" s="219" t="s">
        <v>125</v>
      </c>
      <c r="G43" s="215" t="s">
        <v>37</v>
      </c>
      <c r="H43" s="219" t="s">
        <v>126</v>
      </c>
      <c r="I43" s="222" t="s">
        <v>46</v>
      </c>
      <c r="J43" s="567">
        <v>134</v>
      </c>
      <c r="K43" s="556">
        <f t="shared" si="7"/>
        <v>134</v>
      </c>
      <c r="L43" s="493">
        <v>0</v>
      </c>
      <c r="M43" s="61" t="s">
        <v>48</v>
      </c>
      <c r="N43" s="307">
        <f t="shared" si="1"/>
        <v>134</v>
      </c>
      <c r="O43" s="63">
        <v>45853</v>
      </c>
      <c r="P43" s="388" t="str">
        <f t="shared" si="2"/>
        <v>julho</v>
      </c>
      <c r="Q43" s="388">
        <f t="shared" si="3"/>
        <v>2025</v>
      </c>
      <c r="R43" s="219"/>
      <c r="S43" s="61" t="str">
        <f t="shared" si="5"/>
        <v>PAGO</v>
      </c>
      <c r="T43" s="276" t="str">
        <f t="shared" ca="1" si="6"/>
        <v>✓ OK</v>
      </c>
    </row>
    <row r="44" spans="2:20" ht="15.75" customHeight="1">
      <c r="B44" s="473">
        <v>45841</v>
      </c>
      <c r="C44" s="61" t="str">
        <f t="shared" si="8"/>
        <v>Julho</v>
      </c>
      <c r="D44" s="61">
        <v>2025</v>
      </c>
      <c r="E44" s="306">
        <v>72</v>
      </c>
      <c r="F44" s="219" t="s">
        <v>127</v>
      </c>
      <c r="G44" s="215" t="s">
        <v>700</v>
      </c>
      <c r="H44" s="219" t="s">
        <v>128</v>
      </c>
      <c r="I44" s="222" t="s">
        <v>49</v>
      </c>
      <c r="J44" s="567">
        <v>3.99</v>
      </c>
      <c r="K44" s="556">
        <f t="shared" si="7"/>
        <v>287.28000000000003</v>
      </c>
      <c r="L44" s="493">
        <v>0</v>
      </c>
      <c r="M44" s="61" t="s">
        <v>45</v>
      </c>
      <c r="N44" s="307">
        <f t="shared" si="1"/>
        <v>287.28000000000003</v>
      </c>
      <c r="O44" s="63">
        <v>45845</v>
      </c>
      <c r="P44" s="388" t="str">
        <f t="shared" si="2"/>
        <v>julho</v>
      </c>
      <c r="Q44" s="388">
        <f t="shared" si="3"/>
        <v>2025</v>
      </c>
      <c r="R44" s="219"/>
      <c r="S44" s="61" t="str">
        <f t="shared" si="5"/>
        <v>PAGO</v>
      </c>
      <c r="T44" s="276" t="str">
        <f t="shared" ca="1" si="6"/>
        <v>✓ OK</v>
      </c>
    </row>
    <row r="45" spans="2:20" ht="15.75" customHeight="1">
      <c r="B45" s="473">
        <v>45841</v>
      </c>
      <c r="C45" s="61" t="str">
        <f t="shared" si="8"/>
        <v>Julho</v>
      </c>
      <c r="D45" s="61">
        <v>2025</v>
      </c>
      <c r="E45" s="306">
        <v>1</v>
      </c>
      <c r="F45" s="219" t="s">
        <v>129</v>
      </c>
      <c r="G45" s="215" t="s">
        <v>42</v>
      </c>
      <c r="H45" s="219" t="s">
        <v>130</v>
      </c>
      <c r="I45" s="222" t="s">
        <v>49</v>
      </c>
      <c r="J45" s="567">
        <v>200</v>
      </c>
      <c r="K45" s="556">
        <f t="shared" si="7"/>
        <v>200</v>
      </c>
      <c r="L45" s="493">
        <v>0</v>
      </c>
      <c r="M45" s="61" t="s">
        <v>45</v>
      </c>
      <c r="N45" s="307">
        <f t="shared" si="1"/>
        <v>200</v>
      </c>
      <c r="O45" s="63">
        <v>45841</v>
      </c>
      <c r="P45" s="388" t="str">
        <f t="shared" si="2"/>
        <v>julho</v>
      </c>
      <c r="Q45" s="388">
        <f t="shared" si="3"/>
        <v>2025</v>
      </c>
      <c r="R45" s="219"/>
      <c r="S45" s="61" t="str">
        <f t="shared" si="5"/>
        <v>PAGO</v>
      </c>
      <c r="T45" s="276" t="str">
        <f t="shared" ca="1" si="6"/>
        <v>✓ OK</v>
      </c>
    </row>
    <row r="46" spans="2:20" ht="15.75" customHeight="1">
      <c r="B46" s="473">
        <v>45856</v>
      </c>
      <c r="C46" s="61" t="str">
        <f t="shared" si="8"/>
        <v>Julho</v>
      </c>
      <c r="D46" s="61">
        <v>2025</v>
      </c>
      <c r="E46" s="306">
        <v>1</v>
      </c>
      <c r="F46" s="219" t="s">
        <v>131</v>
      </c>
      <c r="G46" s="215" t="s">
        <v>44</v>
      </c>
      <c r="H46" s="219" t="s">
        <v>81</v>
      </c>
      <c r="I46" s="222" t="s">
        <v>46</v>
      </c>
      <c r="J46" s="567">
        <v>430</v>
      </c>
      <c r="K46" s="556">
        <f t="shared" si="7"/>
        <v>430</v>
      </c>
      <c r="L46" s="493">
        <v>0</v>
      </c>
      <c r="M46" s="61" t="s">
        <v>52</v>
      </c>
      <c r="N46" s="307">
        <f t="shared" si="1"/>
        <v>430</v>
      </c>
      <c r="O46" s="63">
        <v>45856</v>
      </c>
      <c r="P46" s="388" t="str">
        <f t="shared" si="2"/>
        <v>julho</v>
      </c>
      <c r="Q46" s="388">
        <f t="shared" si="3"/>
        <v>2025</v>
      </c>
      <c r="R46" s="219"/>
      <c r="S46" s="61" t="str">
        <f t="shared" si="5"/>
        <v>PAGO</v>
      </c>
      <c r="T46" s="276" t="str">
        <f t="shared" ca="1" si="6"/>
        <v>✓ OK</v>
      </c>
    </row>
    <row r="47" spans="2:20" ht="15.75" customHeight="1">
      <c r="B47" s="473">
        <v>45848</v>
      </c>
      <c r="C47" s="61" t="str">
        <f t="shared" si="8"/>
        <v>Julho</v>
      </c>
      <c r="D47" s="61">
        <v>2025</v>
      </c>
      <c r="E47" s="306">
        <v>3</v>
      </c>
      <c r="F47" s="219" t="s">
        <v>132</v>
      </c>
      <c r="G47" s="215" t="s">
        <v>26</v>
      </c>
      <c r="H47" s="219" t="s">
        <v>133</v>
      </c>
      <c r="I47" s="222" t="s">
        <v>49</v>
      </c>
      <c r="J47" s="567">
        <v>32.9</v>
      </c>
      <c r="K47" s="556">
        <f t="shared" si="7"/>
        <v>98.699999999999989</v>
      </c>
      <c r="L47" s="493">
        <v>0</v>
      </c>
      <c r="M47" s="61" t="s">
        <v>52</v>
      </c>
      <c r="N47" s="307">
        <f t="shared" si="1"/>
        <v>98.699999999999989</v>
      </c>
      <c r="O47" s="63">
        <v>45848</v>
      </c>
      <c r="P47" s="388" t="str">
        <f t="shared" si="2"/>
        <v>julho</v>
      </c>
      <c r="Q47" s="388">
        <f t="shared" si="3"/>
        <v>2025</v>
      </c>
      <c r="R47" s="219"/>
      <c r="S47" s="61" t="str">
        <f t="shared" si="5"/>
        <v>PAGO</v>
      </c>
      <c r="T47" s="276" t="str">
        <f t="shared" ca="1" si="6"/>
        <v>✓ OK</v>
      </c>
    </row>
    <row r="48" spans="2:20" ht="15.75" customHeight="1">
      <c r="B48" s="473">
        <v>45848</v>
      </c>
      <c r="C48" s="61" t="str">
        <f t="shared" si="8"/>
        <v>Julho</v>
      </c>
      <c r="D48" s="61">
        <v>2025</v>
      </c>
      <c r="E48" s="306">
        <v>3</v>
      </c>
      <c r="F48" s="219" t="s">
        <v>134</v>
      </c>
      <c r="G48" s="215" t="s">
        <v>26</v>
      </c>
      <c r="H48" s="219" t="s">
        <v>133</v>
      </c>
      <c r="I48" s="222" t="s">
        <v>49</v>
      </c>
      <c r="J48" s="567">
        <v>29.9</v>
      </c>
      <c r="K48" s="556">
        <f t="shared" si="7"/>
        <v>89.699999999999989</v>
      </c>
      <c r="L48" s="493">
        <v>0</v>
      </c>
      <c r="M48" s="61" t="s">
        <v>52</v>
      </c>
      <c r="N48" s="307">
        <f t="shared" si="1"/>
        <v>89.699999999999989</v>
      </c>
      <c r="O48" s="63">
        <v>45848</v>
      </c>
      <c r="P48" s="388" t="str">
        <f t="shared" si="2"/>
        <v>julho</v>
      </c>
      <c r="Q48" s="388">
        <f t="shared" si="3"/>
        <v>2025</v>
      </c>
      <c r="R48" s="219"/>
      <c r="S48" s="61" t="str">
        <f t="shared" si="5"/>
        <v>PAGO</v>
      </c>
      <c r="T48" s="276" t="str">
        <f t="shared" ca="1" si="6"/>
        <v>✓ OK</v>
      </c>
    </row>
    <row r="49" spans="2:20" ht="15.75" customHeight="1">
      <c r="B49" s="473">
        <f>B48</f>
        <v>45848</v>
      </c>
      <c r="C49" s="61" t="str">
        <f t="shared" si="8"/>
        <v>Julho</v>
      </c>
      <c r="D49" s="61">
        <v>2025</v>
      </c>
      <c r="E49" s="306">
        <v>1</v>
      </c>
      <c r="F49" s="219" t="s">
        <v>135</v>
      </c>
      <c r="G49" s="215" t="s">
        <v>26</v>
      </c>
      <c r="H49" s="219" t="s">
        <v>133</v>
      </c>
      <c r="I49" s="222" t="s">
        <v>49</v>
      </c>
      <c r="J49" s="567">
        <v>39.9</v>
      </c>
      <c r="K49" s="556">
        <f t="shared" si="7"/>
        <v>39.9</v>
      </c>
      <c r="L49" s="493">
        <v>0</v>
      </c>
      <c r="M49" s="61" t="s">
        <v>52</v>
      </c>
      <c r="N49" s="307">
        <f t="shared" si="1"/>
        <v>39.9</v>
      </c>
      <c r="O49" s="63">
        <f t="shared" ref="O49:O54" si="9">O48</f>
        <v>45848</v>
      </c>
      <c r="P49" s="388" t="str">
        <f t="shared" si="2"/>
        <v>julho</v>
      </c>
      <c r="Q49" s="388">
        <f t="shared" si="3"/>
        <v>2025</v>
      </c>
      <c r="R49" s="219"/>
      <c r="S49" s="61" t="str">
        <f t="shared" si="5"/>
        <v>PAGO</v>
      </c>
      <c r="T49" s="276" t="str">
        <f t="shared" ca="1" si="6"/>
        <v>✓ OK</v>
      </c>
    </row>
    <row r="50" spans="2:20" ht="15.75" customHeight="1">
      <c r="B50" s="473">
        <f>B49</f>
        <v>45848</v>
      </c>
      <c r="C50" s="61" t="str">
        <f t="shared" si="8"/>
        <v>Julho</v>
      </c>
      <c r="D50" s="61">
        <v>2025</v>
      </c>
      <c r="E50" s="306">
        <v>1</v>
      </c>
      <c r="F50" s="219" t="s">
        <v>136</v>
      </c>
      <c r="G50" s="215" t="s">
        <v>26</v>
      </c>
      <c r="H50" s="219" t="s">
        <v>133</v>
      </c>
      <c r="I50" s="222" t="s">
        <v>49</v>
      </c>
      <c r="J50" s="567">
        <v>47.9</v>
      </c>
      <c r="K50" s="556">
        <f t="shared" si="7"/>
        <v>47.9</v>
      </c>
      <c r="L50" s="493">
        <v>0</v>
      </c>
      <c r="M50" s="61" t="s">
        <v>52</v>
      </c>
      <c r="N50" s="307">
        <f t="shared" si="1"/>
        <v>47.9</v>
      </c>
      <c r="O50" s="63">
        <f t="shared" si="9"/>
        <v>45848</v>
      </c>
      <c r="P50" s="388" t="str">
        <f t="shared" si="2"/>
        <v>julho</v>
      </c>
      <c r="Q50" s="388">
        <f t="shared" si="3"/>
        <v>2025</v>
      </c>
      <c r="R50" s="219"/>
      <c r="S50" s="61" t="str">
        <f t="shared" si="5"/>
        <v>PAGO</v>
      </c>
      <c r="T50" s="276" t="str">
        <f t="shared" ca="1" si="6"/>
        <v>✓ OK</v>
      </c>
    </row>
    <row r="51" spans="2:20" ht="15.75" customHeight="1">
      <c r="B51" s="473">
        <f>B50</f>
        <v>45848</v>
      </c>
      <c r="C51" s="61" t="str">
        <f t="shared" si="8"/>
        <v>Julho</v>
      </c>
      <c r="D51" s="61">
        <v>2025</v>
      </c>
      <c r="E51" s="306">
        <v>2</v>
      </c>
      <c r="F51" s="219" t="s">
        <v>137</v>
      </c>
      <c r="G51" s="215" t="s">
        <v>26</v>
      </c>
      <c r="H51" s="219" t="s">
        <v>133</v>
      </c>
      <c r="I51" s="222" t="s">
        <v>49</v>
      </c>
      <c r="J51" s="567">
        <v>18.899999999999999</v>
      </c>
      <c r="K51" s="556">
        <f t="shared" si="7"/>
        <v>37.799999999999997</v>
      </c>
      <c r="L51" s="493">
        <v>0</v>
      </c>
      <c r="M51" s="61" t="s">
        <v>52</v>
      </c>
      <c r="N51" s="307">
        <f t="shared" si="1"/>
        <v>37.799999999999997</v>
      </c>
      <c r="O51" s="63">
        <f t="shared" si="9"/>
        <v>45848</v>
      </c>
      <c r="P51" s="388" t="str">
        <f t="shared" si="2"/>
        <v>julho</v>
      </c>
      <c r="Q51" s="388">
        <f t="shared" si="3"/>
        <v>2025</v>
      </c>
      <c r="R51" s="219"/>
      <c r="S51" s="61" t="str">
        <f t="shared" si="5"/>
        <v>PAGO</v>
      </c>
      <c r="T51" s="276" t="str">
        <f t="shared" ca="1" si="6"/>
        <v>✓ OK</v>
      </c>
    </row>
    <row r="52" spans="2:20" ht="15.75" customHeight="1">
      <c r="B52" s="473">
        <f>B51</f>
        <v>45848</v>
      </c>
      <c r="C52" s="61" t="str">
        <f t="shared" si="8"/>
        <v>Julho</v>
      </c>
      <c r="D52" s="61">
        <v>2025</v>
      </c>
      <c r="E52" s="306">
        <v>2</v>
      </c>
      <c r="F52" s="219" t="s">
        <v>138</v>
      </c>
      <c r="G52" s="215" t="s">
        <v>26</v>
      </c>
      <c r="H52" s="219" t="s">
        <v>133</v>
      </c>
      <c r="I52" s="222" t="s">
        <v>49</v>
      </c>
      <c r="J52" s="567">
        <v>18.899999999999999</v>
      </c>
      <c r="K52" s="556">
        <f t="shared" si="7"/>
        <v>37.799999999999997</v>
      </c>
      <c r="L52" s="493">
        <v>0</v>
      </c>
      <c r="M52" s="61" t="s">
        <v>52</v>
      </c>
      <c r="N52" s="307">
        <f t="shared" si="1"/>
        <v>37.799999999999997</v>
      </c>
      <c r="O52" s="63">
        <f t="shared" si="9"/>
        <v>45848</v>
      </c>
      <c r="P52" s="388" t="str">
        <f t="shared" si="2"/>
        <v>julho</v>
      </c>
      <c r="Q52" s="388">
        <f t="shared" si="3"/>
        <v>2025</v>
      </c>
      <c r="R52" s="219"/>
      <c r="S52" s="61" t="str">
        <f t="shared" si="5"/>
        <v>PAGO</v>
      </c>
      <c r="T52" s="276" t="str">
        <f t="shared" ca="1" si="6"/>
        <v>✓ OK</v>
      </c>
    </row>
    <row r="53" spans="2:20" ht="15.75" customHeight="1">
      <c r="B53" s="473">
        <f>B52</f>
        <v>45848</v>
      </c>
      <c r="C53" s="61" t="str">
        <f t="shared" si="8"/>
        <v>Julho</v>
      </c>
      <c r="D53" s="61">
        <v>2025</v>
      </c>
      <c r="E53" s="306">
        <v>2</v>
      </c>
      <c r="F53" s="219" t="s">
        <v>139</v>
      </c>
      <c r="G53" s="215" t="s">
        <v>26</v>
      </c>
      <c r="H53" s="219" t="s">
        <v>133</v>
      </c>
      <c r="I53" s="222" t="s">
        <v>49</v>
      </c>
      <c r="J53" s="567">
        <v>11.5</v>
      </c>
      <c r="K53" s="556">
        <f t="shared" si="7"/>
        <v>23</v>
      </c>
      <c r="L53" s="493">
        <v>0</v>
      </c>
      <c r="M53" s="61" t="s">
        <v>52</v>
      </c>
      <c r="N53" s="307">
        <f t="shared" si="1"/>
        <v>23</v>
      </c>
      <c r="O53" s="63">
        <f t="shared" si="9"/>
        <v>45848</v>
      </c>
      <c r="P53" s="388" t="str">
        <f t="shared" si="2"/>
        <v>julho</v>
      </c>
      <c r="Q53" s="388">
        <f t="shared" si="3"/>
        <v>2025</v>
      </c>
      <c r="R53" s="219"/>
      <c r="S53" s="61" t="str">
        <f t="shared" si="5"/>
        <v>PAGO</v>
      </c>
      <c r="T53" s="276" t="str">
        <f t="shared" ca="1" si="6"/>
        <v>✓ OK</v>
      </c>
    </row>
    <row r="54" spans="2:20" ht="15.75" customHeight="1">
      <c r="B54" s="473">
        <v>45848</v>
      </c>
      <c r="C54" s="61" t="str">
        <f t="shared" si="8"/>
        <v>Julho</v>
      </c>
      <c r="D54" s="61">
        <v>2025</v>
      </c>
      <c r="E54" s="306">
        <v>2</v>
      </c>
      <c r="F54" s="219" t="s">
        <v>140</v>
      </c>
      <c r="G54" s="215" t="s">
        <v>26</v>
      </c>
      <c r="H54" s="219" t="s">
        <v>133</v>
      </c>
      <c r="I54" s="222" t="s">
        <v>49</v>
      </c>
      <c r="J54" s="567">
        <v>36.9</v>
      </c>
      <c r="K54" s="556">
        <f t="shared" si="7"/>
        <v>73.8</v>
      </c>
      <c r="L54" s="493">
        <v>0</v>
      </c>
      <c r="M54" s="61" t="s">
        <v>52</v>
      </c>
      <c r="N54" s="307">
        <f t="shared" si="1"/>
        <v>73.8</v>
      </c>
      <c r="O54" s="63">
        <f t="shared" si="9"/>
        <v>45848</v>
      </c>
      <c r="P54" s="388" t="str">
        <f t="shared" si="2"/>
        <v>julho</v>
      </c>
      <c r="Q54" s="388">
        <f t="shared" si="3"/>
        <v>2025</v>
      </c>
      <c r="R54" s="219"/>
      <c r="S54" s="61" t="str">
        <f t="shared" si="5"/>
        <v>PAGO</v>
      </c>
      <c r="T54" s="276" t="str">
        <f t="shared" ca="1" si="6"/>
        <v>✓ OK</v>
      </c>
    </row>
    <row r="55" spans="2:20" ht="15.75" customHeight="1">
      <c r="B55" s="473">
        <v>45848</v>
      </c>
      <c r="C55" s="61" t="str">
        <f t="shared" si="8"/>
        <v>Julho</v>
      </c>
      <c r="D55" s="61">
        <v>2025</v>
      </c>
      <c r="E55" s="306">
        <v>2</v>
      </c>
      <c r="F55" s="219" t="s">
        <v>141</v>
      </c>
      <c r="G55" s="215" t="s">
        <v>22</v>
      </c>
      <c r="H55" s="219" t="s">
        <v>81</v>
      </c>
      <c r="I55" s="222" t="s">
        <v>49</v>
      </c>
      <c r="J55" s="567">
        <v>174.5</v>
      </c>
      <c r="K55" s="556">
        <f t="shared" si="7"/>
        <v>349</v>
      </c>
      <c r="L55" s="493">
        <v>0</v>
      </c>
      <c r="M55" s="61" t="s">
        <v>52</v>
      </c>
      <c r="N55" s="307">
        <f t="shared" si="1"/>
        <v>349</v>
      </c>
      <c r="O55" s="63">
        <v>45848</v>
      </c>
      <c r="P55" s="388" t="str">
        <f t="shared" si="2"/>
        <v>julho</v>
      </c>
      <c r="Q55" s="388">
        <f t="shared" si="3"/>
        <v>2025</v>
      </c>
      <c r="R55" s="219"/>
      <c r="S55" s="61" t="str">
        <f t="shared" si="5"/>
        <v>PAGO</v>
      </c>
      <c r="T55" s="276" t="str">
        <f t="shared" ca="1" si="6"/>
        <v>✓ OK</v>
      </c>
    </row>
    <row r="56" spans="2:20" ht="15.75" customHeight="1">
      <c r="B56" s="473">
        <v>45848</v>
      </c>
      <c r="C56" s="61" t="str">
        <f t="shared" si="8"/>
        <v>Julho</v>
      </c>
      <c r="D56" s="61">
        <v>2025</v>
      </c>
      <c r="E56" s="306">
        <v>3</v>
      </c>
      <c r="F56" s="219" t="s">
        <v>142</v>
      </c>
      <c r="G56" s="215" t="s">
        <v>22</v>
      </c>
      <c r="H56" s="219" t="s">
        <v>81</v>
      </c>
      <c r="I56" s="222" t="s">
        <v>49</v>
      </c>
      <c r="J56" s="567">
        <v>67.900000000000006</v>
      </c>
      <c r="K56" s="556">
        <f t="shared" si="7"/>
        <v>203.70000000000002</v>
      </c>
      <c r="L56" s="493">
        <v>0</v>
      </c>
      <c r="M56" s="61" t="s">
        <v>52</v>
      </c>
      <c r="N56" s="307">
        <f t="shared" si="1"/>
        <v>203.70000000000002</v>
      </c>
      <c r="O56" s="63">
        <v>45848</v>
      </c>
      <c r="P56" s="388" t="str">
        <f t="shared" si="2"/>
        <v>julho</v>
      </c>
      <c r="Q56" s="388">
        <f t="shared" si="3"/>
        <v>2025</v>
      </c>
      <c r="R56" s="219"/>
      <c r="S56" s="61" t="str">
        <f t="shared" si="5"/>
        <v>PAGO</v>
      </c>
      <c r="T56" s="276" t="str">
        <f t="shared" ca="1" si="6"/>
        <v>✓ OK</v>
      </c>
    </row>
    <row r="57" spans="2:20" ht="15.75" customHeight="1">
      <c r="B57" s="473">
        <f t="shared" ref="B57:B64" si="10">B56</f>
        <v>45848</v>
      </c>
      <c r="C57" s="61" t="str">
        <f t="shared" si="8"/>
        <v>Julho</v>
      </c>
      <c r="D57" s="61">
        <v>2025</v>
      </c>
      <c r="E57" s="306">
        <v>1</v>
      </c>
      <c r="F57" s="219" t="s">
        <v>143</v>
      </c>
      <c r="G57" s="215" t="s">
        <v>26</v>
      </c>
      <c r="H57" s="219" t="s">
        <v>81</v>
      </c>
      <c r="I57" s="222" t="s">
        <v>49</v>
      </c>
      <c r="J57" s="567">
        <v>210</v>
      </c>
      <c r="K57" s="556">
        <f t="shared" si="7"/>
        <v>210</v>
      </c>
      <c r="L57" s="493">
        <v>0</v>
      </c>
      <c r="M57" s="61" t="s">
        <v>52</v>
      </c>
      <c r="N57" s="307">
        <f t="shared" si="1"/>
        <v>210</v>
      </c>
      <c r="O57" s="63">
        <f t="shared" ref="O57:O64" si="11">O56</f>
        <v>45848</v>
      </c>
      <c r="P57" s="388" t="str">
        <f t="shared" si="2"/>
        <v>julho</v>
      </c>
      <c r="Q57" s="388">
        <f t="shared" si="3"/>
        <v>2025</v>
      </c>
      <c r="R57" s="219"/>
      <c r="S57" s="61" t="str">
        <f t="shared" si="5"/>
        <v>PAGO</v>
      </c>
      <c r="T57" s="276" t="str">
        <f t="shared" ca="1" si="6"/>
        <v>✓ OK</v>
      </c>
    </row>
    <row r="58" spans="2:20" ht="15.75" customHeight="1">
      <c r="B58" s="473">
        <f t="shared" si="10"/>
        <v>45848</v>
      </c>
      <c r="C58" s="61" t="str">
        <f t="shared" si="8"/>
        <v>Julho</v>
      </c>
      <c r="D58" s="61">
        <v>2025</v>
      </c>
      <c r="E58" s="306">
        <v>3</v>
      </c>
      <c r="F58" s="219" t="s">
        <v>144</v>
      </c>
      <c r="G58" s="215" t="s">
        <v>26</v>
      </c>
      <c r="H58" s="219" t="s">
        <v>81</v>
      </c>
      <c r="I58" s="222" t="s">
        <v>49</v>
      </c>
      <c r="J58" s="567">
        <v>215</v>
      </c>
      <c r="K58" s="556">
        <f t="shared" si="7"/>
        <v>645</v>
      </c>
      <c r="L58" s="493">
        <v>0</v>
      </c>
      <c r="M58" s="61" t="s">
        <v>52</v>
      </c>
      <c r="N58" s="307">
        <f t="shared" si="1"/>
        <v>645</v>
      </c>
      <c r="O58" s="63">
        <f t="shared" si="11"/>
        <v>45848</v>
      </c>
      <c r="P58" s="388" t="str">
        <f t="shared" si="2"/>
        <v>julho</v>
      </c>
      <c r="Q58" s="388">
        <f t="shared" si="3"/>
        <v>2025</v>
      </c>
      <c r="R58" s="219"/>
      <c r="S58" s="61" t="str">
        <f t="shared" si="5"/>
        <v>PAGO</v>
      </c>
      <c r="T58" s="276" t="str">
        <f t="shared" ca="1" si="6"/>
        <v>✓ OK</v>
      </c>
    </row>
    <row r="59" spans="2:20" ht="15.75" customHeight="1">
      <c r="B59" s="473">
        <f t="shared" si="10"/>
        <v>45848</v>
      </c>
      <c r="C59" s="61" t="str">
        <f t="shared" si="8"/>
        <v>Julho</v>
      </c>
      <c r="D59" s="61">
        <v>2025</v>
      </c>
      <c r="E59" s="306">
        <v>2</v>
      </c>
      <c r="F59" s="219" t="s">
        <v>145</v>
      </c>
      <c r="G59" s="215" t="s">
        <v>26</v>
      </c>
      <c r="H59" s="219" t="s">
        <v>81</v>
      </c>
      <c r="I59" s="222" t="s">
        <v>49</v>
      </c>
      <c r="J59" s="567">
        <v>349</v>
      </c>
      <c r="K59" s="556">
        <f t="shared" si="7"/>
        <v>698</v>
      </c>
      <c r="L59" s="493">
        <v>0</v>
      </c>
      <c r="M59" s="61" t="s">
        <v>52</v>
      </c>
      <c r="N59" s="307">
        <f t="shared" si="1"/>
        <v>698</v>
      </c>
      <c r="O59" s="63">
        <f t="shared" si="11"/>
        <v>45848</v>
      </c>
      <c r="P59" s="388" t="str">
        <f t="shared" si="2"/>
        <v>julho</v>
      </c>
      <c r="Q59" s="388">
        <f t="shared" si="3"/>
        <v>2025</v>
      </c>
      <c r="R59" s="219"/>
      <c r="S59" s="61" t="str">
        <f t="shared" si="5"/>
        <v>PAGO</v>
      </c>
      <c r="T59" s="276" t="str">
        <f t="shared" ca="1" si="6"/>
        <v>✓ OK</v>
      </c>
    </row>
    <row r="60" spans="2:20" ht="15.75" customHeight="1">
      <c r="B60" s="473">
        <f t="shared" si="10"/>
        <v>45848</v>
      </c>
      <c r="C60" s="61" t="str">
        <f t="shared" si="8"/>
        <v>Julho</v>
      </c>
      <c r="D60" s="61">
        <v>2025</v>
      </c>
      <c r="E60" s="306">
        <v>3</v>
      </c>
      <c r="F60" s="219" t="s">
        <v>146</v>
      </c>
      <c r="G60" s="215" t="s">
        <v>26</v>
      </c>
      <c r="H60" s="219" t="s">
        <v>81</v>
      </c>
      <c r="I60" s="222" t="s">
        <v>49</v>
      </c>
      <c r="J60" s="567">
        <v>349</v>
      </c>
      <c r="K60" s="556">
        <f t="shared" si="7"/>
        <v>1047</v>
      </c>
      <c r="L60" s="493">
        <v>0</v>
      </c>
      <c r="M60" s="61" t="s">
        <v>52</v>
      </c>
      <c r="N60" s="307">
        <f t="shared" si="1"/>
        <v>1047</v>
      </c>
      <c r="O60" s="63">
        <f t="shared" si="11"/>
        <v>45848</v>
      </c>
      <c r="P60" s="388" t="str">
        <f t="shared" si="2"/>
        <v>julho</v>
      </c>
      <c r="Q60" s="388">
        <f t="shared" si="3"/>
        <v>2025</v>
      </c>
      <c r="R60" s="219"/>
      <c r="S60" s="61" t="str">
        <f t="shared" si="5"/>
        <v>PAGO</v>
      </c>
      <c r="T60" s="276" t="str">
        <f t="shared" ca="1" si="6"/>
        <v>✓ OK</v>
      </c>
    </row>
    <row r="61" spans="2:20" ht="15.75" customHeight="1">
      <c r="B61" s="473">
        <f t="shared" si="10"/>
        <v>45848</v>
      </c>
      <c r="C61" s="61" t="str">
        <f t="shared" si="8"/>
        <v>Julho</v>
      </c>
      <c r="D61" s="61">
        <v>2025</v>
      </c>
      <c r="E61" s="306">
        <v>1</v>
      </c>
      <c r="F61" s="219" t="s">
        <v>147</v>
      </c>
      <c r="G61" s="215" t="s">
        <v>26</v>
      </c>
      <c r="H61" s="219" t="s">
        <v>81</v>
      </c>
      <c r="I61" s="222" t="s">
        <v>49</v>
      </c>
      <c r="J61" s="567">
        <v>499</v>
      </c>
      <c r="K61" s="556">
        <f t="shared" si="7"/>
        <v>499</v>
      </c>
      <c r="L61" s="493">
        <v>0</v>
      </c>
      <c r="M61" s="61" t="s">
        <v>52</v>
      </c>
      <c r="N61" s="307">
        <f t="shared" si="1"/>
        <v>499</v>
      </c>
      <c r="O61" s="63">
        <f t="shared" si="11"/>
        <v>45848</v>
      </c>
      <c r="P61" s="388" t="str">
        <f t="shared" si="2"/>
        <v>julho</v>
      </c>
      <c r="Q61" s="388">
        <f t="shared" si="3"/>
        <v>2025</v>
      </c>
      <c r="R61" s="219"/>
      <c r="S61" s="61" t="str">
        <f t="shared" si="5"/>
        <v>PAGO</v>
      </c>
      <c r="T61" s="276" t="str">
        <f t="shared" ca="1" si="6"/>
        <v>✓ OK</v>
      </c>
    </row>
    <row r="62" spans="2:20" ht="15.75" customHeight="1">
      <c r="B62" s="473">
        <f t="shared" si="10"/>
        <v>45848</v>
      </c>
      <c r="C62" s="61" t="str">
        <f t="shared" si="8"/>
        <v>Julho</v>
      </c>
      <c r="D62" s="61">
        <v>2025</v>
      </c>
      <c r="E62" s="306">
        <v>2</v>
      </c>
      <c r="F62" s="219" t="s">
        <v>148</v>
      </c>
      <c r="G62" s="215" t="s">
        <v>26</v>
      </c>
      <c r="H62" s="219" t="s">
        <v>81</v>
      </c>
      <c r="I62" s="222" t="s">
        <v>49</v>
      </c>
      <c r="J62" s="567">
        <v>48</v>
      </c>
      <c r="K62" s="556">
        <f t="shared" si="7"/>
        <v>96</v>
      </c>
      <c r="L62" s="493">
        <v>0</v>
      </c>
      <c r="M62" s="61" t="s">
        <v>52</v>
      </c>
      <c r="N62" s="307">
        <f t="shared" si="1"/>
        <v>96</v>
      </c>
      <c r="O62" s="63">
        <f t="shared" si="11"/>
        <v>45848</v>
      </c>
      <c r="P62" s="388" t="str">
        <f t="shared" si="2"/>
        <v>julho</v>
      </c>
      <c r="Q62" s="388">
        <f t="shared" si="3"/>
        <v>2025</v>
      </c>
      <c r="R62" s="219"/>
      <c r="S62" s="61" t="str">
        <f t="shared" si="5"/>
        <v>PAGO</v>
      </c>
      <c r="T62" s="276" t="str">
        <f t="shared" ca="1" si="6"/>
        <v>✓ OK</v>
      </c>
    </row>
    <row r="63" spans="2:20" ht="15.75" customHeight="1">
      <c r="B63" s="473">
        <f t="shared" si="10"/>
        <v>45848</v>
      </c>
      <c r="C63" s="61" t="str">
        <f t="shared" si="8"/>
        <v>Julho</v>
      </c>
      <c r="D63" s="61">
        <v>2025</v>
      </c>
      <c r="E63" s="306">
        <v>1</v>
      </c>
      <c r="F63" s="219" t="s">
        <v>149</v>
      </c>
      <c r="G63" s="215" t="s">
        <v>26</v>
      </c>
      <c r="H63" s="219" t="s">
        <v>81</v>
      </c>
      <c r="I63" s="222" t="s">
        <v>49</v>
      </c>
      <c r="J63" s="567">
        <v>48</v>
      </c>
      <c r="K63" s="556">
        <f t="shared" si="7"/>
        <v>48</v>
      </c>
      <c r="L63" s="493">
        <v>0</v>
      </c>
      <c r="M63" s="61" t="s">
        <v>52</v>
      </c>
      <c r="N63" s="307">
        <f t="shared" si="1"/>
        <v>48</v>
      </c>
      <c r="O63" s="63">
        <f t="shared" si="11"/>
        <v>45848</v>
      </c>
      <c r="P63" s="388" t="str">
        <f t="shared" si="2"/>
        <v>julho</v>
      </c>
      <c r="Q63" s="388">
        <f t="shared" si="3"/>
        <v>2025</v>
      </c>
      <c r="R63" s="219"/>
      <c r="S63" s="61" t="str">
        <f t="shared" si="5"/>
        <v>PAGO</v>
      </c>
      <c r="T63" s="276" t="str">
        <f t="shared" ca="1" si="6"/>
        <v>✓ OK</v>
      </c>
    </row>
    <row r="64" spans="2:20" ht="15.75" customHeight="1">
      <c r="B64" s="473">
        <f t="shared" si="10"/>
        <v>45848</v>
      </c>
      <c r="C64" s="61" t="str">
        <f t="shared" si="8"/>
        <v>Julho</v>
      </c>
      <c r="D64" s="61">
        <v>2025</v>
      </c>
      <c r="E64" s="306">
        <v>1</v>
      </c>
      <c r="F64" s="219" t="s">
        <v>150</v>
      </c>
      <c r="G64" s="215" t="s">
        <v>26</v>
      </c>
      <c r="H64" s="219" t="s">
        <v>81</v>
      </c>
      <c r="I64" s="222" t="s">
        <v>49</v>
      </c>
      <c r="J64" s="567">
        <v>48</v>
      </c>
      <c r="K64" s="556">
        <f t="shared" si="7"/>
        <v>48</v>
      </c>
      <c r="L64" s="493">
        <v>0</v>
      </c>
      <c r="M64" s="61" t="s">
        <v>52</v>
      </c>
      <c r="N64" s="307">
        <f t="shared" si="1"/>
        <v>48</v>
      </c>
      <c r="O64" s="63">
        <f t="shared" si="11"/>
        <v>45848</v>
      </c>
      <c r="P64" s="388" t="str">
        <f t="shared" si="2"/>
        <v>julho</v>
      </c>
      <c r="Q64" s="388">
        <f t="shared" si="3"/>
        <v>2025</v>
      </c>
      <c r="R64" s="219"/>
      <c r="S64" s="61" t="str">
        <f t="shared" si="5"/>
        <v>PAGO</v>
      </c>
      <c r="T64" s="276" t="str">
        <f t="shared" ca="1" si="6"/>
        <v>✓ OK</v>
      </c>
    </row>
    <row r="65" spans="2:20" ht="15.75" customHeight="1">
      <c r="B65" s="473">
        <v>45868</v>
      </c>
      <c r="C65" s="61" t="str">
        <f t="shared" si="8"/>
        <v>Julho</v>
      </c>
      <c r="D65" s="61">
        <v>2025</v>
      </c>
      <c r="E65" s="306">
        <v>3</v>
      </c>
      <c r="F65" s="219" t="s">
        <v>151</v>
      </c>
      <c r="G65" s="215" t="s">
        <v>26</v>
      </c>
      <c r="H65" s="219" t="s">
        <v>152</v>
      </c>
      <c r="I65" s="222" t="s">
        <v>49</v>
      </c>
      <c r="J65" s="567">
        <v>124.8</v>
      </c>
      <c r="K65" s="556">
        <f t="shared" si="7"/>
        <v>374.4</v>
      </c>
      <c r="L65" s="493">
        <v>0</v>
      </c>
      <c r="M65" s="61" t="s">
        <v>52</v>
      </c>
      <c r="N65" s="307">
        <f t="shared" si="1"/>
        <v>374.4</v>
      </c>
      <c r="O65" s="63">
        <v>45868</v>
      </c>
      <c r="P65" s="388" t="str">
        <f t="shared" si="2"/>
        <v>julho</v>
      </c>
      <c r="Q65" s="388">
        <f t="shared" si="3"/>
        <v>2025</v>
      </c>
      <c r="R65" s="219"/>
      <c r="S65" s="61" t="str">
        <f t="shared" si="5"/>
        <v>PAGO</v>
      </c>
      <c r="T65" s="276" t="str">
        <f t="shared" ca="1" si="6"/>
        <v>✓ OK</v>
      </c>
    </row>
    <row r="66" spans="2:20" ht="15.75" customHeight="1">
      <c r="B66" s="473">
        <f>B65</f>
        <v>45868</v>
      </c>
      <c r="C66" s="61" t="str">
        <f t="shared" si="8"/>
        <v>Julho</v>
      </c>
      <c r="D66" s="61">
        <v>2025</v>
      </c>
      <c r="E66" s="306">
        <v>7</v>
      </c>
      <c r="F66" s="219" t="s">
        <v>153</v>
      </c>
      <c r="G66" s="215" t="s">
        <v>26</v>
      </c>
      <c r="H66" s="219" t="s">
        <v>152</v>
      </c>
      <c r="I66" s="222" t="s">
        <v>49</v>
      </c>
      <c r="J66" s="567">
        <v>48.28</v>
      </c>
      <c r="K66" s="556">
        <f t="shared" si="7"/>
        <v>337.96000000000004</v>
      </c>
      <c r="L66" s="493">
        <v>0</v>
      </c>
      <c r="M66" s="61" t="s">
        <v>52</v>
      </c>
      <c r="N66" s="307">
        <f t="shared" si="1"/>
        <v>337.96000000000004</v>
      </c>
      <c r="O66" s="63">
        <v>45868</v>
      </c>
      <c r="P66" s="388" t="str">
        <f t="shared" si="2"/>
        <v>julho</v>
      </c>
      <c r="Q66" s="388">
        <f t="shared" si="3"/>
        <v>2025</v>
      </c>
      <c r="R66" s="219"/>
      <c r="S66" s="61" t="str">
        <f t="shared" si="5"/>
        <v>PAGO</v>
      </c>
      <c r="T66" s="276" t="str">
        <f t="shared" ca="1" si="6"/>
        <v>✓ OK</v>
      </c>
    </row>
    <row r="67" spans="2:20" ht="15.75" customHeight="1">
      <c r="B67" s="473">
        <v>45848</v>
      </c>
      <c r="C67" s="61" t="str">
        <f t="shared" si="8"/>
        <v>Julho</v>
      </c>
      <c r="D67" s="61">
        <v>2025</v>
      </c>
      <c r="E67" s="306">
        <v>1</v>
      </c>
      <c r="F67" s="219" t="s">
        <v>154</v>
      </c>
      <c r="G67" s="215" t="s">
        <v>26</v>
      </c>
      <c r="H67" s="219" t="s">
        <v>81</v>
      </c>
      <c r="I67" s="222" t="s">
        <v>49</v>
      </c>
      <c r="J67" s="567">
        <v>160.16999999999999</v>
      </c>
      <c r="K67" s="556">
        <f t="shared" si="7"/>
        <v>160.16999999999999</v>
      </c>
      <c r="L67" s="493">
        <v>0</v>
      </c>
      <c r="M67" s="61" t="s">
        <v>45</v>
      </c>
      <c r="N67" s="307">
        <f t="shared" si="1"/>
        <v>160.16999999999999</v>
      </c>
      <c r="O67" s="63">
        <v>45847</v>
      </c>
      <c r="P67" s="388" t="str">
        <f t="shared" si="2"/>
        <v>julho</v>
      </c>
      <c r="Q67" s="388">
        <f t="shared" si="3"/>
        <v>2025</v>
      </c>
      <c r="R67" s="219" t="s">
        <v>155</v>
      </c>
      <c r="S67" s="61" t="str">
        <f t="shared" si="5"/>
        <v>PAGO</v>
      </c>
      <c r="T67" s="276" t="str">
        <f t="shared" ca="1" si="6"/>
        <v>✓ OK</v>
      </c>
    </row>
    <row r="68" spans="2:20" ht="15.75" customHeight="1">
      <c r="B68" s="473">
        <v>45868</v>
      </c>
      <c r="C68" s="61" t="str">
        <f t="shared" si="8"/>
        <v>Julho</v>
      </c>
      <c r="D68" s="61">
        <v>2025</v>
      </c>
      <c r="E68" s="306">
        <v>1</v>
      </c>
      <c r="F68" s="219" t="s">
        <v>156</v>
      </c>
      <c r="G68" s="215" t="s">
        <v>37</v>
      </c>
      <c r="H68" s="219" t="s">
        <v>157</v>
      </c>
      <c r="I68" s="222" t="s">
        <v>46</v>
      </c>
      <c r="J68" s="567">
        <v>468.9</v>
      </c>
      <c r="K68" s="556">
        <f t="shared" si="7"/>
        <v>468.9</v>
      </c>
      <c r="L68" s="493">
        <v>0</v>
      </c>
      <c r="M68" s="61" t="s">
        <v>52</v>
      </c>
      <c r="N68" s="307">
        <f t="shared" si="1"/>
        <v>468.9</v>
      </c>
      <c r="O68" s="63">
        <v>45868</v>
      </c>
      <c r="P68" s="388" t="str">
        <f t="shared" si="2"/>
        <v>julho</v>
      </c>
      <c r="Q68" s="388">
        <f t="shared" si="3"/>
        <v>2025</v>
      </c>
      <c r="R68" s="219"/>
      <c r="S68" s="61" t="str">
        <f t="shared" si="5"/>
        <v>PAGO</v>
      </c>
      <c r="T68" s="276" t="str">
        <f t="shared" ca="1" si="6"/>
        <v>✓ OK</v>
      </c>
    </row>
    <row r="69" spans="2:20" ht="15.75" customHeight="1">
      <c r="B69" s="473">
        <v>45839</v>
      </c>
      <c r="C69" s="61" t="str">
        <f t="shared" si="8"/>
        <v>Julho</v>
      </c>
      <c r="D69" s="61">
        <v>2025</v>
      </c>
      <c r="E69" s="306">
        <v>3</v>
      </c>
      <c r="F69" s="219" t="s">
        <v>158</v>
      </c>
      <c r="G69" s="215" t="s">
        <v>700</v>
      </c>
      <c r="H69" s="219" t="s">
        <v>159</v>
      </c>
      <c r="I69" s="222" t="s">
        <v>49</v>
      </c>
      <c r="J69" s="567">
        <v>142.80000000000001</v>
      </c>
      <c r="K69" s="556">
        <f t="shared" si="7"/>
        <v>428.40000000000003</v>
      </c>
      <c r="L69" s="493">
        <v>0</v>
      </c>
      <c r="M69" s="61" t="s">
        <v>52</v>
      </c>
      <c r="N69" s="307">
        <f t="shared" si="1"/>
        <v>428.40000000000003</v>
      </c>
      <c r="O69" s="63">
        <v>45845</v>
      </c>
      <c r="P69" s="388" t="str">
        <f t="shared" si="2"/>
        <v>julho</v>
      </c>
      <c r="Q69" s="388">
        <f t="shared" si="3"/>
        <v>2025</v>
      </c>
      <c r="R69" s="219"/>
      <c r="S69" s="61" t="str">
        <f t="shared" si="5"/>
        <v>PAGO</v>
      </c>
      <c r="T69" s="276" t="str">
        <f t="shared" ca="1" si="6"/>
        <v>✓ OK</v>
      </c>
    </row>
    <row r="70" spans="2:20" ht="15.75" customHeight="1">
      <c r="B70" s="473">
        <v>45842</v>
      </c>
      <c r="C70" s="61" t="str">
        <f t="shared" si="8"/>
        <v>Julho</v>
      </c>
      <c r="D70" s="61">
        <v>2025</v>
      </c>
      <c r="E70" s="306">
        <v>1</v>
      </c>
      <c r="F70" s="219" t="s">
        <v>160</v>
      </c>
      <c r="G70" s="215" t="s">
        <v>37</v>
      </c>
      <c r="H70" s="219" t="s">
        <v>161</v>
      </c>
      <c r="I70" s="222" t="s">
        <v>49</v>
      </c>
      <c r="J70" s="567">
        <v>82</v>
      </c>
      <c r="K70" s="556">
        <f t="shared" si="7"/>
        <v>82</v>
      </c>
      <c r="L70" s="493">
        <v>0</v>
      </c>
      <c r="M70" s="61" t="s">
        <v>50</v>
      </c>
      <c r="N70" s="307">
        <f t="shared" si="1"/>
        <v>82</v>
      </c>
      <c r="O70" s="63">
        <v>45842</v>
      </c>
      <c r="P70" s="388" t="str">
        <f t="shared" si="2"/>
        <v>julho</v>
      </c>
      <c r="Q70" s="388">
        <f t="shared" si="3"/>
        <v>2025</v>
      </c>
      <c r="R70" s="219"/>
      <c r="S70" s="61" t="str">
        <f t="shared" si="5"/>
        <v>PAGO</v>
      </c>
      <c r="T70" s="276" t="str">
        <f t="shared" ca="1" si="6"/>
        <v>✓ OK</v>
      </c>
    </row>
    <row r="71" spans="2:20" ht="15.75" customHeight="1">
      <c r="B71" s="473">
        <v>45809</v>
      </c>
      <c r="C71" s="61" t="str">
        <f t="shared" si="8"/>
        <v>Julho</v>
      </c>
      <c r="D71" s="61">
        <v>2025</v>
      </c>
      <c r="E71" s="306">
        <v>1</v>
      </c>
      <c r="F71" s="219" t="s">
        <v>162</v>
      </c>
      <c r="G71" s="215" t="s">
        <v>681</v>
      </c>
      <c r="H71" s="219" t="s">
        <v>163</v>
      </c>
      <c r="I71" s="222" t="s">
        <v>51</v>
      </c>
      <c r="J71" s="567">
        <v>227.76</v>
      </c>
      <c r="K71" s="556">
        <f t="shared" ref="K71:K102" si="12">E71*J71</f>
        <v>227.76</v>
      </c>
      <c r="L71" s="493">
        <v>0</v>
      </c>
      <c r="M71" s="61" t="s">
        <v>52</v>
      </c>
      <c r="N71" s="307">
        <f t="shared" ref="N71:N134" si="13">K71</f>
        <v>227.76</v>
      </c>
      <c r="O71" s="473">
        <v>45848</v>
      </c>
      <c r="P71" s="388" t="str">
        <f t="shared" ref="P71:P134" si="14">IF(O71&lt;&gt;"",TEXT(O71,"mmmm"),"")</f>
        <v>julho</v>
      </c>
      <c r="Q71" s="388">
        <f t="shared" ref="Q71:Q134" si="15">IF(O71="","",YEAR(O71))</f>
        <v>2025</v>
      </c>
      <c r="R71" s="219"/>
      <c r="S71" s="61" t="str">
        <f t="shared" si="5"/>
        <v>PAGO</v>
      </c>
      <c r="T71" s="276" t="str">
        <f t="shared" ca="1" si="6"/>
        <v>✓ OK</v>
      </c>
    </row>
    <row r="72" spans="2:20" ht="15.75" customHeight="1">
      <c r="B72" s="473">
        <v>45839</v>
      </c>
      <c r="C72" s="61" t="str">
        <f t="shared" si="8"/>
        <v>Julho</v>
      </c>
      <c r="D72" s="61">
        <v>2025</v>
      </c>
      <c r="E72" s="306">
        <v>1</v>
      </c>
      <c r="F72" s="219" t="s">
        <v>162</v>
      </c>
      <c r="G72" s="215" t="s">
        <v>681</v>
      </c>
      <c r="H72" s="219" t="s">
        <v>163</v>
      </c>
      <c r="I72" s="222" t="s">
        <v>51</v>
      </c>
      <c r="J72" s="567">
        <v>232.37</v>
      </c>
      <c r="K72" s="556">
        <f t="shared" si="12"/>
        <v>232.37</v>
      </c>
      <c r="L72" s="493">
        <v>0</v>
      </c>
      <c r="M72" s="61" t="s">
        <v>52</v>
      </c>
      <c r="N72" s="307">
        <f t="shared" si="13"/>
        <v>232.37</v>
      </c>
      <c r="O72" s="473">
        <v>45861</v>
      </c>
      <c r="P72" s="388" t="str">
        <f t="shared" si="14"/>
        <v>julho</v>
      </c>
      <c r="Q72" s="388">
        <f t="shared" si="15"/>
        <v>2025</v>
      </c>
      <c r="R72" s="219"/>
      <c r="S72" s="61" t="str">
        <f t="shared" ref="S72:S135" si="16">IF(K72&lt;&gt;"",IF(L72=0,"PAGO","A PAGAR")," ")</f>
        <v>PAGO</v>
      </c>
      <c r="T72" s="276" t="str">
        <f t="shared" ref="T72:T135" ca="1" si="17">IF(S72="PAGO", "✓ OK", IF(S72="A PAGAR", IF(O72&lt;TODAY(), "⚠ EM ATRASO", "EM DIA"), ""))</f>
        <v>✓ OK</v>
      </c>
    </row>
    <row r="73" spans="2:20" ht="15.75" customHeight="1">
      <c r="B73" s="473">
        <v>45847</v>
      </c>
      <c r="C73" s="61" t="str">
        <f t="shared" ref="C73:C104" si="18">C72</f>
        <v>Julho</v>
      </c>
      <c r="D73" s="61">
        <v>2025</v>
      </c>
      <c r="E73" s="306">
        <v>1</v>
      </c>
      <c r="F73" s="219" t="s">
        <v>164</v>
      </c>
      <c r="G73" s="215" t="s">
        <v>37</v>
      </c>
      <c r="H73" s="219" t="s">
        <v>165</v>
      </c>
      <c r="I73" s="222" t="s">
        <v>46</v>
      </c>
      <c r="J73" s="567">
        <v>150</v>
      </c>
      <c r="K73" s="556">
        <f t="shared" si="12"/>
        <v>150</v>
      </c>
      <c r="L73" s="493">
        <v>0</v>
      </c>
      <c r="M73" s="61" t="s">
        <v>50</v>
      </c>
      <c r="N73" s="307">
        <f t="shared" si="13"/>
        <v>150</v>
      </c>
      <c r="O73" s="63">
        <v>45850</v>
      </c>
      <c r="P73" s="388" t="str">
        <f t="shared" si="14"/>
        <v>julho</v>
      </c>
      <c r="Q73" s="388">
        <f t="shared" si="15"/>
        <v>2025</v>
      </c>
      <c r="R73" s="219" t="s">
        <v>166</v>
      </c>
      <c r="S73" s="61" t="str">
        <f t="shared" si="16"/>
        <v>PAGO</v>
      </c>
      <c r="T73" s="276" t="str">
        <f t="shared" ca="1" si="17"/>
        <v>✓ OK</v>
      </c>
    </row>
    <row r="74" spans="2:20" ht="15.75" customHeight="1">
      <c r="B74" s="473">
        <v>45850</v>
      </c>
      <c r="C74" s="61" t="str">
        <f t="shared" si="18"/>
        <v>Julho</v>
      </c>
      <c r="D74" s="61">
        <v>2025</v>
      </c>
      <c r="E74" s="306">
        <v>72</v>
      </c>
      <c r="F74" s="219" t="s">
        <v>167</v>
      </c>
      <c r="G74" s="215" t="s">
        <v>700</v>
      </c>
      <c r="H74" s="219" t="s">
        <v>168</v>
      </c>
      <c r="I74" s="222" t="s">
        <v>49</v>
      </c>
      <c r="J74" s="567">
        <v>3.98</v>
      </c>
      <c r="K74" s="556">
        <f t="shared" si="12"/>
        <v>286.56</v>
      </c>
      <c r="L74" s="493">
        <v>0</v>
      </c>
      <c r="M74" s="61" t="s">
        <v>45</v>
      </c>
      <c r="N74" s="307">
        <f t="shared" si="13"/>
        <v>286.56</v>
      </c>
      <c r="O74" s="63">
        <v>45850</v>
      </c>
      <c r="P74" s="388" t="str">
        <f t="shared" si="14"/>
        <v>julho</v>
      </c>
      <c r="Q74" s="388">
        <f t="shared" si="15"/>
        <v>2025</v>
      </c>
      <c r="R74" s="219" t="s">
        <v>169</v>
      </c>
      <c r="S74" s="61" t="str">
        <f t="shared" si="16"/>
        <v>PAGO</v>
      </c>
      <c r="T74" s="276" t="str">
        <f t="shared" ca="1" si="17"/>
        <v>✓ OK</v>
      </c>
    </row>
    <row r="75" spans="2:20" ht="15.75" customHeight="1">
      <c r="B75" s="473">
        <v>45852</v>
      </c>
      <c r="C75" s="61" t="str">
        <f t="shared" si="18"/>
        <v>Julho</v>
      </c>
      <c r="D75" t="str">
        <f t="shared" ref="D75:D83" si="19">IF(B75&lt;&gt;"",TEXT(B75,"aaaa"),"")</f>
        <v>2025</v>
      </c>
      <c r="E75" s="483">
        <v>1</v>
      </c>
      <c r="F75" s="219" t="s">
        <v>170</v>
      </c>
      <c r="G75" s="215" t="s">
        <v>26</v>
      </c>
      <c r="H75" s="219" t="s">
        <v>133</v>
      </c>
      <c r="I75" s="222" t="s">
        <v>49</v>
      </c>
      <c r="J75" s="567">
        <v>47.9</v>
      </c>
      <c r="K75" s="556">
        <f t="shared" si="12"/>
        <v>47.9</v>
      </c>
      <c r="L75" s="493">
        <v>0</v>
      </c>
      <c r="M75" s="61" t="s">
        <v>52</v>
      </c>
      <c r="N75" s="307">
        <f t="shared" si="13"/>
        <v>47.9</v>
      </c>
      <c r="O75" s="473">
        <v>45880</v>
      </c>
      <c r="P75" s="388" t="str">
        <f t="shared" si="14"/>
        <v>agosto</v>
      </c>
      <c r="Q75" s="388">
        <f t="shared" si="15"/>
        <v>2025</v>
      </c>
      <c r="R75" s="219" t="s">
        <v>171</v>
      </c>
      <c r="S75" s="61" t="str">
        <f t="shared" si="16"/>
        <v>PAGO</v>
      </c>
      <c r="T75" s="276" t="str">
        <f t="shared" ca="1" si="17"/>
        <v>✓ OK</v>
      </c>
    </row>
    <row r="76" spans="2:20" ht="15.75" customHeight="1">
      <c r="B76" s="473">
        <f t="shared" ref="B76:B83" si="20">B75</f>
        <v>45852</v>
      </c>
      <c r="C76" s="61" t="str">
        <f t="shared" si="18"/>
        <v>Julho</v>
      </c>
      <c r="D76" t="str">
        <f t="shared" si="19"/>
        <v>2025</v>
      </c>
      <c r="E76" s="483">
        <v>1</v>
      </c>
      <c r="F76" s="219" t="s">
        <v>172</v>
      </c>
      <c r="G76" s="215" t="s">
        <v>26</v>
      </c>
      <c r="H76" s="219" t="s">
        <v>133</v>
      </c>
      <c r="I76" s="222" t="s">
        <v>49</v>
      </c>
      <c r="J76" s="567">
        <v>39.9</v>
      </c>
      <c r="K76" s="556">
        <f t="shared" si="12"/>
        <v>39.9</v>
      </c>
      <c r="L76" s="493">
        <v>0</v>
      </c>
      <c r="M76" s="61" t="s">
        <v>52</v>
      </c>
      <c r="N76" s="307">
        <f t="shared" si="13"/>
        <v>39.9</v>
      </c>
      <c r="O76" s="473">
        <v>45880</v>
      </c>
      <c r="P76" s="388" t="str">
        <f t="shared" si="14"/>
        <v>agosto</v>
      </c>
      <c r="Q76" s="388">
        <f t="shared" si="15"/>
        <v>2025</v>
      </c>
      <c r="R76" s="219" t="s">
        <v>171</v>
      </c>
      <c r="S76" s="61" t="str">
        <f t="shared" si="16"/>
        <v>PAGO</v>
      </c>
      <c r="T76" s="276" t="str">
        <f t="shared" ca="1" si="17"/>
        <v>✓ OK</v>
      </c>
    </row>
    <row r="77" spans="2:20" ht="15.75" customHeight="1">
      <c r="B77" s="473">
        <f t="shared" si="20"/>
        <v>45852</v>
      </c>
      <c r="C77" s="61" t="str">
        <f t="shared" si="18"/>
        <v>Julho</v>
      </c>
      <c r="D77" t="str">
        <f t="shared" si="19"/>
        <v>2025</v>
      </c>
      <c r="E77" s="483">
        <v>3</v>
      </c>
      <c r="F77" s="219" t="s">
        <v>173</v>
      </c>
      <c r="G77" s="215" t="s">
        <v>26</v>
      </c>
      <c r="H77" s="219" t="s">
        <v>133</v>
      </c>
      <c r="I77" s="222" t="s">
        <v>49</v>
      </c>
      <c r="J77" s="567">
        <v>32.9</v>
      </c>
      <c r="K77" s="556">
        <f t="shared" si="12"/>
        <v>98.699999999999989</v>
      </c>
      <c r="L77" s="493">
        <v>0</v>
      </c>
      <c r="M77" s="61" t="s">
        <v>52</v>
      </c>
      <c r="N77" s="307">
        <f t="shared" si="13"/>
        <v>98.699999999999989</v>
      </c>
      <c r="O77" s="473">
        <v>45880</v>
      </c>
      <c r="P77" s="388" t="str">
        <f t="shared" si="14"/>
        <v>agosto</v>
      </c>
      <c r="Q77" s="388">
        <f t="shared" si="15"/>
        <v>2025</v>
      </c>
      <c r="R77" s="219" t="s">
        <v>171</v>
      </c>
      <c r="S77" s="61" t="str">
        <f t="shared" si="16"/>
        <v>PAGO</v>
      </c>
      <c r="T77" s="276" t="str">
        <f t="shared" ca="1" si="17"/>
        <v>✓ OK</v>
      </c>
    </row>
    <row r="78" spans="2:20" ht="15.75" customHeight="1">
      <c r="B78" s="473">
        <f t="shared" si="20"/>
        <v>45852</v>
      </c>
      <c r="C78" s="61" t="str">
        <f t="shared" si="18"/>
        <v>Julho</v>
      </c>
      <c r="D78" t="str">
        <f t="shared" si="19"/>
        <v>2025</v>
      </c>
      <c r="E78" s="483">
        <v>3</v>
      </c>
      <c r="F78" s="219" t="s">
        <v>174</v>
      </c>
      <c r="G78" s="215" t="s">
        <v>26</v>
      </c>
      <c r="H78" s="219" t="s">
        <v>133</v>
      </c>
      <c r="I78" s="222" t="s">
        <v>49</v>
      </c>
      <c r="J78" s="567">
        <v>32.9</v>
      </c>
      <c r="K78" s="556">
        <f t="shared" si="12"/>
        <v>98.699999999999989</v>
      </c>
      <c r="L78" s="493">
        <v>0</v>
      </c>
      <c r="M78" s="61" t="s">
        <v>52</v>
      </c>
      <c r="N78" s="307">
        <f t="shared" si="13"/>
        <v>98.699999999999989</v>
      </c>
      <c r="O78" s="473">
        <v>45880</v>
      </c>
      <c r="P78" s="388" t="str">
        <f t="shared" si="14"/>
        <v>agosto</v>
      </c>
      <c r="Q78" s="388">
        <f t="shared" si="15"/>
        <v>2025</v>
      </c>
      <c r="R78" s="219" t="s">
        <v>171</v>
      </c>
      <c r="S78" s="61" t="str">
        <f t="shared" si="16"/>
        <v>PAGO</v>
      </c>
      <c r="T78" s="276" t="str">
        <f t="shared" ca="1" si="17"/>
        <v>✓ OK</v>
      </c>
    </row>
    <row r="79" spans="2:20" ht="15.75" customHeight="1">
      <c r="B79" s="473">
        <f t="shared" si="20"/>
        <v>45852</v>
      </c>
      <c r="C79" s="61" t="str">
        <f t="shared" si="18"/>
        <v>Julho</v>
      </c>
      <c r="D79" t="str">
        <f t="shared" si="19"/>
        <v>2025</v>
      </c>
      <c r="E79" s="483">
        <v>24</v>
      </c>
      <c r="F79" s="219" t="s">
        <v>175</v>
      </c>
      <c r="G79" s="215" t="s">
        <v>26</v>
      </c>
      <c r="H79" s="219" t="s">
        <v>133</v>
      </c>
      <c r="I79" s="222" t="s">
        <v>49</v>
      </c>
      <c r="J79" s="567">
        <v>21.9</v>
      </c>
      <c r="K79" s="556">
        <f t="shared" si="12"/>
        <v>525.59999999999991</v>
      </c>
      <c r="L79" s="493">
        <v>0</v>
      </c>
      <c r="M79" s="61" t="s">
        <v>52</v>
      </c>
      <c r="N79" s="307">
        <f t="shared" si="13"/>
        <v>525.59999999999991</v>
      </c>
      <c r="O79" s="473">
        <v>45880</v>
      </c>
      <c r="P79" s="388" t="str">
        <f t="shared" si="14"/>
        <v>agosto</v>
      </c>
      <c r="Q79" s="388">
        <f t="shared" si="15"/>
        <v>2025</v>
      </c>
      <c r="R79" s="219" t="s">
        <v>171</v>
      </c>
      <c r="S79" s="61" t="str">
        <f t="shared" si="16"/>
        <v>PAGO</v>
      </c>
      <c r="T79" s="276" t="str">
        <f t="shared" ca="1" si="17"/>
        <v>✓ OK</v>
      </c>
    </row>
    <row r="80" spans="2:20" ht="15.75" customHeight="1">
      <c r="B80" s="473">
        <f t="shared" si="20"/>
        <v>45852</v>
      </c>
      <c r="C80" s="61" t="str">
        <f t="shared" si="18"/>
        <v>Julho</v>
      </c>
      <c r="D80" t="str">
        <f t="shared" si="19"/>
        <v>2025</v>
      </c>
      <c r="E80" s="483">
        <v>2</v>
      </c>
      <c r="F80" s="219" t="s">
        <v>176</v>
      </c>
      <c r="G80" s="215" t="s">
        <v>26</v>
      </c>
      <c r="H80" s="219" t="s">
        <v>133</v>
      </c>
      <c r="I80" s="222" t="s">
        <v>49</v>
      </c>
      <c r="J80" s="567">
        <v>13.9</v>
      </c>
      <c r="K80" s="556">
        <f t="shared" si="12"/>
        <v>27.8</v>
      </c>
      <c r="L80" s="493">
        <v>0</v>
      </c>
      <c r="M80" s="61" t="s">
        <v>52</v>
      </c>
      <c r="N80" s="307">
        <f t="shared" si="13"/>
        <v>27.8</v>
      </c>
      <c r="O80" s="473">
        <v>45880</v>
      </c>
      <c r="P80" s="388" t="str">
        <f t="shared" si="14"/>
        <v>agosto</v>
      </c>
      <c r="Q80" s="388">
        <f t="shared" si="15"/>
        <v>2025</v>
      </c>
      <c r="R80" s="219" t="s">
        <v>171</v>
      </c>
      <c r="S80" s="61" t="str">
        <f t="shared" si="16"/>
        <v>PAGO</v>
      </c>
      <c r="T80" s="276" t="str">
        <f t="shared" ca="1" si="17"/>
        <v>✓ OK</v>
      </c>
    </row>
    <row r="81" spans="2:20" ht="15.75" customHeight="1">
      <c r="B81" s="473">
        <f t="shared" si="20"/>
        <v>45852</v>
      </c>
      <c r="C81" s="61" t="str">
        <f t="shared" si="18"/>
        <v>Julho</v>
      </c>
      <c r="D81" t="str">
        <f t="shared" si="19"/>
        <v>2025</v>
      </c>
      <c r="E81" s="483">
        <v>1</v>
      </c>
      <c r="F81" s="219" t="s">
        <v>177</v>
      </c>
      <c r="G81" s="215" t="s">
        <v>26</v>
      </c>
      <c r="H81" s="219" t="s">
        <v>133</v>
      </c>
      <c r="I81" s="222" t="s">
        <v>49</v>
      </c>
      <c r="J81" s="567">
        <v>44.8</v>
      </c>
      <c r="K81" s="556">
        <f t="shared" si="12"/>
        <v>44.8</v>
      </c>
      <c r="L81" s="493">
        <v>0</v>
      </c>
      <c r="M81" s="61" t="s">
        <v>52</v>
      </c>
      <c r="N81" s="307">
        <f t="shared" si="13"/>
        <v>44.8</v>
      </c>
      <c r="O81" s="473">
        <v>45880</v>
      </c>
      <c r="P81" s="388" t="str">
        <f t="shared" si="14"/>
        <v>agosto</v>
      </c>
      <c r="Q81" s="388">
        <f t="shared" si="15"/>
        <v>2025</v>
      </c>
      <c r="R81" s="219" t="s">
        <v>171</v>
      </c>
      <c r="S81" s="61" t="str">
        <f t="shared" si="16"/>
        <v>PAGO</v>
      </c>
      <c r="T81" s="276" t="str">
        <f t="shared" ca="1" si="17"/>
        <v>✓ OK</v>
      </c>
    </row>
    <row r="82" spans="2:20" ht="15.75" customHeight="1">
      <c r="B82" s="473">
        <f t="shared" si="20"/>
        <v>45852</v>
      </c>
      <c r="C82" s="61" t="str">
        <f t="shared" si="18"/>
        <v>Julho</v>
      </c>
      <c r="D82" t="str">
        <f t="shared" si="19"/>
        <v>2025</v>
      </c>
      <c r="E82" s="483">
        <v>1</v>
      </c>
      <c r="F82" s="219" t="s">
        <v>178</v>
      </c>
      <c r="G82" s="215" t="s">
        <v>26</v>
      </c>
      <c r="H82" s="219" t="s">
        <v>133</v>
      </c>
      <c r="I82" s="222" t="s">
        <v>49</v>
      </c>
      <c r="J82" s="567">
        <v>117.9</v>
      </c>
      <c r="K82" s="556">
        <f t="shared" si="12"/>
        <v>117.9</v>
      </c>
      <c r="L82" s="493">
        <v>0</v>
      </c>
      <c r="M82" s="61" t="s">
        <v>52</v>
      </c>
      <c r="N82" s="307">
        <f t="shared" si="13"/>
        <v>117.9</v>
      </c>
      <c r="O82" s="473">
        <v>45880</v>
      </c>
      <c r="P82" s="388" t="str">
        <f t="shared" si="14"/>
        <v>agosto</v>
      </c>
      <c r="Q82" s="388">
        <f t="shared" si="15"/>
        <v>2025</v>
      </c>
      <c r="R82" s="219" t="s">
        <v>171</v>
      </c>
      <c r="S82" s="61" t="str">
        <f t="shared" si="16"/>
        <v>PAGO</v>
      </c>
      <c r="T82" s="276" t="str">
        <f t="shared" ca="1" si="17"/>
        <v>✓ OK</v>
      </c>
    </row>
    <row r="83" spans="2:20" ht="15.75" customHeight="1">
      <c r="B83" s="473">
        <f t="shared" si="20"/>
        <v>45852</v>
      </c>
      <c r="C83" s="61" t="str">
        <f t="shared" si="18"/>
        <v>Julho</v>
      </c>
      <c r="D83" t="str">
        <f t="shared" si="19"/>
        <v>2025</v>
      </c>
      <c r="E83" s="483">
        <v>2</v>
      </c>
      <c r="F83" s="219" t="s">
        <v>179</v>
      </c>
      <c r="G83" s="215" t="s">
        <v>26</v>
      </c>
      <c r="H83" s="219" t="s">
        <v>133</v>
      </c>
      <c r="I83" s="222" t="s">
        <v>49</v>
      </c>
      <c r="J83" s="567">
        <v>36.9</v>
      </c>
      <c r="K83" s="556">
        <f t="shared" si="12"/>
        <v>73.8</v>
      </c>
      <c r="L83" s="493">
        <v>0</v>
      </c>
      <c r="M83" s="61" t="s">
        <v>52</v>
      </c>
      <c r="N83" s="307">
        <f t="shared" si="13"/>
        <v>73.8</v>
      </c>
      <c r="O83" s="473">
        <v>45880</v>
      </c>
      <c r="P83" s="388" t="str">
        <f t="shared" si="14"/>
        <v>agosto</v>
      </c>
      <c r="Q83" s="388">
        <f t="shared" si="15"/>
        <v>2025</v>
      </c>
      <c r="R83" s="219" t="s">
        <v>171</v>
      </c>
      <c r="S83" s="61" t="str">
        <f t="shared" si="16"/>
        <v>PAGO</v>
      </c>
      <c r="T83" s="276" t="str">
        <f t="shared" ca="1" si="17"/>
        <v>✓ OK</v>
      </c>
    </row>
    <row r="84" spans="2:20" ht="15.75" customHeight="1">
      <c r="B84" s="473">
        <v>45851</v>
      </c>
      <c r="C84" s="61" t="str">
        <f t="shared" si="18"/>
        <v>Julho</v>
      </c>
      <c r="D84" s="61">
        <v>2025</v>
      </c>
      <c r="E84" s="306">
        <v>1</v>
      </c>
      <c r="F84" s="219" t="s">
        <v>180</v>
      </c>
      <c r="G84" s="215" t="s">
        <v>13</v>
      </c>
      <c r="H84" s="219" t="s">
        <v>181</v>
      </c>
      <c r="I84" s="222" t="s">
        <v>49</v>
      </c>
      <c r="J84" s="567">
        <v>42</v>
      </c>
      <c r="K84" s="556">
        <f t="shared" si="12"/>
        <v>42</v>
      </c>
      <c r="L84" s="493">
        <v>0</v>
      </c>
      <c r="M84" s="61" t="s">
        <v>50</v>
      </c>
      <c r="N84" s="307">
        <f t="shared" si="13"/>
        <v>42</v>
      </c>
      <c r="O84" s="63">
        <v>45851</v>
      </c>
      <c r="P84" s="388" t="str">
        <f t="shared" si="14"/>
        <v>julho</v>
      </c>
      <c r="Q84" s="388">
        <f t="shared" si="15"/>
        <v>2025</v>
      </c>
      <c r="R84" s="219" t="s">
        <v>182</v>
      </c>
      <c r="S84" s="61" t="str">
        <f t="shared" si="16"/>
        <v>PAGO</v>
      </c>
      <c r="T84" s="276" t="str">
        <f t="shared" ca="1" si="17"/>
        <v>✓ OK</v>
      </c>
    </row>
    <row r="85" spans="2:20" ht="15.75" customHeight="1">
      <c r="B85" s="473">
        <v>45851</v>
      </c>
      <c r="C85" s="61" t="str">
        <f t="shared" si="18"/>
        <v>Julho</v>
      </c>
      <c r="D85" s="61">
        <v>2025</v>
      </c>
      <c r="E85" s="306">
        <v>2</v>
      </c>
      <c r="F85" s="219" t="s">
        <v>183</v>
      </c>
      <c r="G85" s="215" t="s">
        <v>13</v>
      </c>
      <c r="H85" s="219" t="s">
        <v>181</v>
      </c>
      <c r="I85" s="222" t="s">
        <v>49</v>
      </c>
      <c r="J85" s="567">
        <f>38.88/2</f>
        <v>19.440000000000001</v>
      </c>
      <c r="K85" s="556">
        <f t="shared" si="12"/>
        <v>38.880000000000003</v>
      </c>
      <c r="L85" s="493">
        <v>0</v>
      </c>
      <c r="M85" s="61" t="s">
        <v>50</v>
      </c>
      <c r="N85" s="307">
        <f t="shared" si="13"/>
        <v>38.880000000000003</v>
      </c>
      <c r="O85" s="63">
        <v>45851</v>
      </c>
      <c r="P85" s="388" t="str">
        <f t="shared" si="14"/>
        <v>julho</v>
      </c>
      <c r="Q85" s="388">
        <f t="shared" si="15"/>
        <v>2025</v>
      </c>
      <c r="R85" s="219" t="s">
        <v>182</v>
      </c>
      <c r="S85" s="61" t="str">
        <f t="shared" si="16"/>
        <v>PAGO</v>
      </c>
      <c r="T85" s="276" t="str">
        <f t="shared" ca="1" si="17"/>
        <v>✓ OK</v>
      </c>
    </row>
    <row r="86" spans="2:20" ht="15.75" customHeight="1">
      <c r="B86" s="473">
        <v>45851</v>
      </c>
      <c r="C86" s="61" t="str">
        <f t="shared" si="18"/>
        <v>Julho</v>
      </c>
      <c r="D86" s="61">
        <v>2025</v>
      </c>
      <c r="E86" s="306">
        <v>2</v>
      </c>
      <c r="F86" s="219" t="s">
        <v>184</v>
      </c>
      <c r="G86" s="215" t="s">
        <v>13</v>
      </c>
      <c r="H86" s="219" t="s">
        <v>181</v>
      </c>
      <c r="I86" s="222" t="s">
        <v>49</v>
      </c>
      <c r="J86" s="567">
        <f>74.4/2</f>
        <v>37.200000000000003</v>
      </c>
      <c r="K86" s="556">
        <f t="shared" si="12"/>
        <v>74.400000000000006</v>
      </c>
      <c r="L86" s="493">
        <v>0</v>
      </c>
      <c r="M86" s="61" t="s">
        <v>50</v>
      </c>
      <c r="N86" s="307">
        <f t="shared" si="13"/>
        <v>74.400000000000006</v>
      </c>
      <c r="O86" s="63">
        <v>45851</v>
      </c>
      <c r="P86" s="388" t="str">
        <f t="shared" si="14"/>
        <v>julho</v>
      </c>
      <c r="Q86" s="388">
        <f t="shared" si="15"/>
        <v>2025</v>
      </c>
      <c r="R86" s="219" t="s">
        <v>182</v>
      </c>
      <c r="S86" s="61" t="str">
        <f t="shared" si="16"/>
        <v>PAGO</v>
      </c>
      <c r="T86" s="276" t="str">
        <f t="shared" ca="1" si="17"/>
        <v>✓ OK</v>
      </c>
    </row>
    <row r="87" spans="2:20" ht="15.75" customHeight="1">
      <c r="B87" s="473">
        <v>45851</v>
      </c>
      <c r="C87" s="61" t="str">
        <f t="shared" si="18"/>
        <v>Julho</v>
      </c>
      <c r="D87" s="61">
        <v>2025</v>
      </c>
      <c r="E87" s="306">
        <v>1</v>
      </c>
      <c r="F87" s="219" t="s">
        <v>185</v>
      </c>
      <c r="G87" s="215" t="s">
        <v>549</v>
      </c>
      <c r="H87" s="219" t="s">
        <v>181</v>
      </c>
      <c r="I87" s="222" t="s">
        <v>49</v>
      </c>
      <c r="J87" s="567">
        <v>12</v>
      </c>
      <c r="K87" s="556">
        <f t="shared" si="12"/>
        <v>12</v>
      </c>
      <c r="L87" s="493">
        <v>0</v>
      </c>
      <c r="M87" s="61" t="s">
        <v>50</v>
      </c>
      <c r="N87" s="307">
        <f t="shared" si="13"/>
        <v>12</v>
      </c>
      <c r="O87" s="63">
        <v>45851</v>
      </c>
      <c r="P87" s="388" t="str">
        <f t="shared" si="14"/>
        <v>julho</v>
      </c>
      <c r="Q87" s="388">
        <f t="shared" si="15"/>
        <v>2025</v>
      </c>
      <c r="R87" s="219" t="s">
        <v>106</v>
      </c>
      <c r="S87" s="61" t="str">
        <f t="shared" si="16"/>
        <v>PAGO</v>
      </c>
      <c r="T87" s="276" t="str">
        <f t="shared" ca="1" si="17"/>
        <v>✓ OK</v>
      </c>
    </row>
    <row r="88" spans="2:20" ht="15.75" customHeight="1">
      <c r="B88" s="473">
        <v>45854</v>
      </c>
      <c r="C88" s="61" t="str">
        <f t="shared" si="18"/>
        <v>Julho</v>
      </c>
      <c r="D88" t="str">
        <f t="shared" ref="D88:D114" si="21">IF(B88&lt;&gt;"",TEXT(B88,"aaaa"),"")</f>
        <v>2025</v>
      </c>
      <c r="E88" s="483">
        <v>2</v>
      </c>
      <c r="F88" s="219" t="s">
        <v>186</v>
      </c>
      <c r="G88" s="215" t="s">
        <v>548</v>
      </c>
      <c r="H88" s="219" t="s">
        <v>81</v>
      </c>
      <c r="I88" s="222" t="s">
        <v>49</v>
      </c>
      <c r="J88" s="567">
        <v>700</v>
      </c>
      <c r="K88" s="556">
        <f t="shared" si="12"/>
        <v>1400</v>
      </c>
      <c r="L88" s="493">
        <v>0</v>
      </c>
      <c r="M88" s="61" t="s">
        <v>52</v>
      </c>
      <c r="N88" s="307">
        <f t="shared" si="13"/>
        <v>1400</v>
      </c>
      <c r="O88" s="473">
        <v>45881</v>
      </c>
      <c r="P88" s="388" t="str">
        <f t="shared" si="14"/>
        <v>agosto</v>
      </c>
      <c r="Q88" s="388">
        <f t="shared" si="15"/>
        <v>2025</v>
      </c>
      <c r="R88" s="219" t="s">
        <v>187</v>
      </c>
      <c r="S88" s="61" t="str">
        <f t="shared" si="16"/>
        <v>PAGO</v>
      </c>
      <c r="T88" s="276" t="str">
        <f t="shared" ca="1" si="17"/>
        <v>✓ OK</v>
      </c>
    </row>
    <row r="89" spans="2:20" ht="15.75" customHeight="1">
      <c r="B89" s="473">
        <f t="shared" ref="B89:B112" si="22">B88</f>
        <v>45854</v>
      </c>
      <c r="C89" s="61" t="str">
        <f t="shared" si="18"/>
        <v>Julho</v>
      </c>
      <c r="D89" t="str">
        <f t="shared" si="21"/>
        <v>2025</v>
      </c>
      <c r="E89" s="483">
        <v>3</v>
      </c>
      <c r="F89" s="219" t="s">
        <v>188</v>
      </c>
      <c r="G89" s="215" t="s">
        <v>26</v>
      </c>
      <c r="H89" s="219" t="s">
        <v>81</v>
      </c>
      <c r="I89" s="222" t="s">
        <v>49</v>
      </c>
      <c r="J89" s="567">
        <v>145</v>
      </c>
      <c r="K89" s="556">
        <f t="shared" si="12"/>
        <v>435</v>
      </c>
      <c r="L89" s="493">
        <v>0</v>
      </c>
      <c r="M89" s="61" t="s">
        <v>52</v>
      </c>
      <c r="N89" s="307">
        <f t="shared" si="13"/>
        <v>435</v>
      </c>
      <c r="O89" s="473">
        <f t="shared" ref="O89:O113" si="23">O88</f>
        <v>45881</v>
      </c>
      <c r="P89" s="388" t="str">
        <f t="shared" si="14"/>
        <v>agosto</v>
      </c>
      <c r="Q89" s="388">
        <f t="shared" si="15"/>
        <v>2025</v>
      </c>
      <c r="R89" s="219" t="s">
        <v>187</v>
      </c>
      <c r="S89" s="61" t="str">
        <f t="shared" si="16"/>
        <v>PAGO</v>
      </c>
      <c r="T89" s="276" t="str">
        <f t="shared" ca="1" si="17"/>
        <v>✓ OK</v>
      </c>
    </row>
    <row r="90" spans="2:20" ht="15.75" customHeight="1">
      <c r="B90" s="473">
        <f t="shared" si="22"/>
        <v>45854</v>
      </c>
      <c r="C90" s="61" t="str">
        <f t="shared" si="18"/>
        <v>Julho</v>
      </c>
      <c r="D90" t="str">
        <f t="shared" si="21"/>
        <v>2025</v>
      </c>
      <c r="E90" s="483">
        <v>2</v>
      </c>
      <c r="F90" s="219" t="s">
        <v>145</v>
      </c>
      <c r="G90" s="215" t="s">
        <v>26</v>
      </c>
      <c r="H90" s="219" t="s">
        <v>81</v>
      </c>
      <c r="I90" s="222" t="s">
        <v>49</v>
      </c>
      <c r="J90" s="567">
        <v>349</v>
      </c>
      <c r="K90" s="556">
        <f t="shared" si="12"/>
        <v>698</v>
      </c>
      <c r="L90" s="493">
        <v>0</v>
      </c>
      <c r="M90" s="61" t="s">
        <v>52</v>
      </c>
      <c r="N90" s="307">
        <f t="shared" si="13"/>
        <v>698</v>
      </c>
      <c r="O90" s="473">
        <f t="shared" si="23"/>
        <v>45881</v>
      </c>
      <c r="P90" s="388" t="str">
        <f t="shared" si="14"/>
        <v>agosto</v>
      </c>
      <c r="Q90" s="388">
        <f t="shared" si="15"/>
        <v>2025</v>
      </c>
      <c r="R90" s="219" t="s">
        <v>187</v>
      </c>
      <c r="S90" s="61" t="str">
        <f t="shared" si="16"/>
        <v>PAGO</v>
      </c>
      <c r="T90" s="276" t="str">
        <f t="shared" ca="1" si="17"/>
        <v>✓ OK</v>
      </c>
    </row>
    <row r="91" spans="2:20" ht="15.75" customHeight="1">
      <c r="B91" s="473">
        <f t="shared" si="22"/>
        <v>45854</v>
      </c>
      <c r="C91" s="61" t="str">
        <f t="shared" si="18"/>
        <v>Julho</v>
      </c>
      <c r="D91" t="str">
        <f t="shared" si="21"/>
        <v>2025</v>
      </c>
      <c r="E91" s="483">
        <v>1</v>
      </c>
      <c r="F91" s="219" t="s">
        <v>146</v>
      </c>
      <c r="G91" s="215" t="s">
        <v>26</v>
      </c>
      <c r="H91" s="219" t="s">
        <v>81</v>
      </c>
      <c r="I91" s="222" t="s">
        <v>49</v>
      </c>
      <c r="J91" s="567">
        <v>349</v>
      </c>
      <c r="K91" s="556">
        <f t="shared" si="12"/>
        <v>349</v>
      </c>
      <c r="L91" s="493">
        <v>0</v>
      </c>
      <c r="M91" s="61" t="s">
        <v>52</v>
      </c>
      <c r="N91" s="307">
        <f t="shared" si="13"/>
        <v>349</v>
      </c>
      <c r="O91" s="473">
        <f t="shared" si="23"/>
        <v>45881</v>
      </c>
      <c r="P91" s="388" t="str">
        <f t="shared" si="14"/>
        <v>agosto</v>
      </c>
      <c r="Q91" s="388">
        <f t="shared" si="15"/>
        <v>2025</v>
      </c>
      <c r="R91" s="219" t="s">
        <v>187</v>
      </c>
      <c r="S91" s="61" t="str">
        <f t="shared" si="16"/>
        <v>PAGO</v>
      </c>
      <c r="T91" s="276" t="str">
        <f t="shared" ca="1" si="17"/>
        <v>✓ OK</v>
      </c>
    </row>
    <row r="92" spans="2:20" ht="15.75" customHeight="1">
      <c r="B92" s="473">
        <f t="shared" si="22"/>
        <v>45854</v>
      </c>
      <c r="C92" s="61" t="str">
        <f t="shared" si="18"/>
        <v>Julho</v>
      </c>
      <c r="D92" t="str">
        <f t="shared" si="21"/>
        <v>2025</v>
      </c>
      <c r="E92" s="483">
        <v>1</v>
      </c>
      <c r="F92" s="219" t="s">
        <v>189</v>
      </c>
      <c r="G92" s="215" t="s">
        <v>26</v>
      </c>
      <c r="H92" s="219" t="s">
        <v>81</v>
      </c>
      <c r="I92" s="222" t="s">
        <v>49</v>
      </c>
      <c r="J92" s="567">
        <v>48</v>
      </c>
      <c r="K92" s="556">
        <f t="shared" si="12"/>
        <v>48</v>
      </c>
      <c r="L92" s="493">
        <v>0</v>
      </c>
      <c r="M92" s="61" t="s">
        <v>52</v>
      </c>
      <c r="N92" s="307">
        <f t="shared" si="13"/>
        <v>48</v>
      </c>
      <c r="O92" s="473">
        <f t="shared" si="23"/>
        <v>45881</v>
      </c>
      <c r="P92" s="388" t="str">
        <f t="shared" si="14"/>
        <v>agosto</v>
      </c>
      <c r="Q92" s="388">
        <f t="shared" si="15"/>
        <v>2025</v>
      </c>
      <c r="R92" s="219" t="s">
        <v>187</v>
      </c>
      <c r="S92" s="61" t="str">
        <f t="shared" si="16"/>
        <v>PAGO</v>
      </c>
      <c r="T92" s="276" t="str">
        <f t="shared" ca="1" si="17"/>
        <v>✓ OK</v>
      </c>
    </row>
    <row r="93" spans="2:20" ht="15.75" customHeight="1">
      <c r="B93" s="473">
        <f t="shared" si="22"/>
        <v>45854</v>
      </c>
      <c r="C93" s="61" t="str">
        <f t="shared" si="18"/>
        <v>Julho</v>
      </c>
      <c r="D93" t="str">
        <f t="shared" si="21"/>
        <v>2025</v>
      </c>
      <c r="E93" s="483">
        <v>1</v>
      </c>
      <c r="F93" s="219" t="s">
        <v>190</v>
      </c>
      <c r="G93" s="215" t="s">
        <v>26</v>
      </c>
      <c r="H93" s="219" t="s">
        <v>81</v>
      </c>
      <c r="I93" s="222" t="s">
        <v>49</v>
      </c>
      <c r="J93" s="567">
        <v>48</v>
      </c>
      <c r="K93" s="556">
        <f t="shared" si="12"/>
        <v>48</v>
      </c>
      <c r="L93" s="493">
        <v>0</v>
      </c>
      <c r="M93" s="61" t="s">
        <v>52</v>
      </c>
      <c r="N93" s="307">
        <f t="shared" si="13"/>
        <v>48</v>
      </c>
      <c r="O93" s="473">
        <f t="shared" si="23"/>
        <v>45881</v>
      </c>
      <c r="P93" s="388" t="str">
        <f t="shared" si="14"/>
        <v>agosto</v>
      </c>
      <c r="Q93" s="388">
        <f t="shared" si="15"/>
        <v>2025</v>
      </c>
      <c r="R93" s="219" t="s">
        <v>187</v>
      </c>
      <c r="S93" s="61" t="str">
        <f t="shared" si="16"/>
        <v>PAGO</v>
      </c>
      <c r="T93" s="276" t="str">
        <f t="shared" ca="1" si="17"/>
        <v>✓ OK</v>
      </c>
    </row>
    <row r="94" spans="2:20" ht="15.75" customHeight="1">
      <c r="B94" s="473">
        <f t="shared" si="22"/>
        <v>45854</v>
      </c>
      <c r="C94" s="61" t="str">
        <f t="shared" si="18"/>
        <v>Julho</v>
      </c>
      <c r="D94" t="str">
        <f t="shared" si="21"/>
        <v>2025</v>
      </c>
      <c r="E94" s="483">
        <v>1</v>
      </c>
      <c r="F94" s="219" t="s">
        <v>191</v>
      </c>
      <c r="G94" s="215" t="s">
        <v>26</v>
      </c>
      <c r="H94" s="219" t="s">
        <v>81</v>
      </c>
      <c r="I94" s="222" t="s">
        <v>49</v>
      </c>
      <c r="J94" s="567">
        <v>48</v>
      </c>
      <c r="K94" s="556">
        <f t="shared" si="12"/>
        <v>48</v>
      </c>
      <c r="L94" s="493">
        <v>0</v>
      </c>
      <c r="M94" s="61" t="s">
        <v>52</v>
      </c>
      <c r="N94" s="307">
        <f t="shared" si="13"/>
        <v>48</v>
      </c>
      <c r="O94" s="473">
        <f t="shared" si="23"/>
        <v>45881</v>
      </c>
      <c r="P94" s="388" t="str">
        <f t="shared" si="14"/>
        <v>agosto</v>
      </c>
      <c r="Q94" s="388">
        <f t="shared" si="15"/>
        <v>2025</v>
      </c>
      <c r="R94" s="219" t="s">
        <v>187</v>
      </c>
      <c r="S94" s="61" t="str">
        <f t="shared" si="16"/>
        <v>PAGO</v>
      </c>
      <c r="T94" s="276" t="str">
        <f t="shared" ca="1" si="17"/>
        <v>✓ OK</v>
      </c>
    </row>
    <row r="95" spans="2:20" ht="15.75" customHeight="1">
      <c r="B95" s="473">
        <f t="shared" si="22"/>
        <v>45854</v>
      </c>
      <c r="C95" s="61" t="str">
        <f t="shared" si="18"/>
        <v>Julho</v>
      </c>
      <c r="D95" t="str">
        <f t="shared" si="21"/>
        <v>2025</v>
      </c>
      <c r="E95" s="483">
        <v>2</v>
      </c>
      <c r="F95" s="219" t="s">
        <v>149</v>
      </c>
      <c r="G95" s="215" t="s">
        <v>26</v>
      </c>
      <c r="H95" s="219" t="s">
        <v>81</v>
      </c>
      <c r="I95" s="222" t="s">
        <v>49</v>
      </c>
      <c r="J95" s="567">
        <v>48</v>
      </c>
      <c r="K95" s="556">
        <f t="shared" si="12"/>
        <v>96</v>
      </c>
      <c r="L95" s="493">
        <v>0</v>
      </c>
      <c r="M95" s="61" t="s">
        <v>52</v>
      </c>
      <c r="N95" s="307">
        <f t="shared" si="13"/>
        <v>96</v>
      </c>
      <c r="O95" s="473">
        <f t="shared" si="23"/>
        <v>45881</v>
      </c>
      <c r="P95" s="388" t="str">
        <f t="shared" si="14"/>
        <v>agosto</v>
      </c>
      <c r="Q95" s="388">
        <f t="shared" si="15"/>
        <v>2025</v>
      </c>
      <c r="R95" s="219" t="s">
        <v>187</v>
      </c>
      <c r="S95" s="61" t="str">
        <f t="shared" si="16"/>
        <v>PAGO</v>
      </c>
      <c r="T95" s="276" t="str">
        <f t="shared" ca="1" si="17"/>
        <v>✓ OK</v>
      </c>
    </row>
    <row r="96" spans="2:20" ht="15.75" customHeight="1">
      <c r="B96" s="473">
        <f t="shared" si="22"/>
        <v>45854</v>
      </c>
      <c r="C96" s="61" t="str">
        <f t="shared" si="18"/>
        <v>Julho</v>
      </c>
      <c r="D96" t="str">
        <f t="shared" si="21"/>
        <v>2025</v>
      </c>
      <c r="E96" s="483">
        <v>2</v>
      </c>
      <c r="F96" s="416" t="s">
        <v>192</v>
      </c>
      <c r="G96" s="215" t="s">
        <v>19</v>
      </c>
      <c r="H96" s="219" t="s">
        <v>81</v>
      </c>
      <c r="I96" s="222" t="s">
        <v>49</v>
      </c>
      <c r="J96" s="567">
        <v>75</v>
      </c>
      <c r="K96" s="556">
        <f t="shared" si="12"/>
        <v>150</v>
      </c>
      <c r="L96" s="493">
        <v>0</v>
      </c>
      <c r="M96" s="61" t="s">
        <v>52</v>
      </c>
      <c r="N96" s="307">
        <f t="shared" si="13"/>
        <v>150</v>
      </c>
      <c r="O96" s="473">
        <f t="shared" si="23"/>
        <v>45881</v>
      </c>
      <c r="P96" s="388" t="str">
        <f t="shared" si="14"/>
        <v>agosto</v>
      </c>
      <c r="Q96" s="388">
        <f t="shared" si="15"/>
        <v>2025</v>
      </c>
      <c r="R96" s="219" t="s">
        <v>193</v>
      </c>
      <c r="S96" s="61" t="str">
        <f t="shared" si="16"/>
        <v>PAGO</v>
      </c>
      <c r="T96" s="276" t="str">
        <f t="shared" ca="1" si="17"/>
        <v>✓ OK</v>
      </c>
    </row>
    <row r="97" spans="2:20" ht="15.75" customHeight="1">
      <c r="B97" s="473">
        <f t="shared" si="22"/>
        <v>45854</v>
      </c>
      <c r="C97" s="61" t="str">
        <f t="shared" si="18"/>
        <v>Julho</v>
      </c>
      <c r="D97" t="str">
        <f t="shared" si="21"/>
        <v>2025</v>
      </c>
      <c r="E97" s="483">
        <v>5</v>
      </c>
      <c r="F97" s="219" t="s">
        <v>194</v>
      </c>
      <c r="G97" s="215" t="s">
        <v>19</v>
      </c>
      <c r="H97" s="219" t="s">
        <v>81</v>
      </c>
      <c r="I97" s="222" t="s">
        <v>49</v>
      </c>
      <c r="J97" s="567">
        <v>60</v>
      </c>
      <c r="K97" s="556">
        <f t="shared" si="12"/>
        <v>300</v>
      </c>
      <c r="L97" s="493">
        <v>0</v>
      </c>
      <c r="M97" s="61" t="s">
        <v>52</v>
      </c>
      <c r="N97" s="307">
        <f t="shared" si="13"/>
        <v>300</v>
      </c>
      <c r="O97" s="473">
        <f t="shared" si="23"/>
        <v>45881</v>
      </c>
      <c r="P97" s="388" t="str">
        <f t="shared" si="14"/>
        <v>agosto</v>
      </c>
      <c r="Q97" s="388">
        <f t="shared" si="15"/>
        <v>2025</v>
      </c>
      <c r="R97" s="219" t="s">
        <v>193</v>
      </c>
      <c r="S97" s="61" t="str">
        <f t="shared" si="16"/>
        <v>PAGO</v>
      </c>
      <c r="T97" s="276" t="str">
        <f t="shared" ca="1" si="17"/>
        <v>✓ OK</v>
      </c>
    </row>
    <row r="98" spans="2:20" ht="15.75" customHeight="1">
      <c r="B98" s="473">
        <f t="shared" si="22"/>
        <v>45854</v>
      </c>
      <c r="C98" s="61" t="str">
        <f t="shared" si="18"/>
        <v>Julho</v>
      </c>
      <c r="D98" t="str">
        <f t="shared" si="21"/>
        <v>2025</v>
      </c>
      <c r="E98" s="483">
        <v>6</v>
      </c>
      <c r="F98" s="219" t="s">
        <v>195</v>
      </c>
      <c r="G98" s="215" t="s">
        <v>19</v>
      </c>
      <c r="H98" s="219" t="s">
        <v>81</v>
      </c>
      <c r="I98" s="222" t="s">
        <v>49</v>
      </c>
      <c r="J98" s="567">
        <v>69.900000000000006</v>
      </c>
      <c r="K98" s="556">
        <f t="shared" si="12"/>
        <v>419.40000000000003</v>
      </c>
      <c r="L98" s="493">
        <v>0</v>
      </c>
      <c r="M98" s="61" t="s">
        <v>52</v>
      </c>
      <c r="N98" s="307">
        <f t="shared" si="13"/>
        <v>419.40000000000003</v>
      </c>
      <c r="O98" s="473">
        <f t="shared" si="23"/>
        <v>45881</v>
      </c>
      <c r="P98" s="388" t="str">
        <f t="shared" si="14"/>
        <v>agosto</v>
      </c>
      <c r="Q98" s="388">
        <f t="shared" si="15"/>
        <v>2025</v>
      </c>
      <c r="R98" s="219" t="s">
        <v>193</v>
      </c>
      <c r="S98" s="61" t="str">
        <f t="shared" si="16"/>
        <v>PAGO</v>
      </c>
      <c r="T98" s="276" t="str">
        <f t="shared" ca="1" si="17"/>
        <v>✓ OK</v>
      </c>
    </row>
    <row r="99" spans="2:20" ht="15.75" customHeight="1">
      <c r="B99" s="473">
        <f t="shared" si="22"/>
        <v>45854</v>
      </c>
      <c r="C99" s="61" t="str">
        <f t="shared" si="18"/>
        <v>Julho</v>
      </c>
      <c r="D99" t="str">
        <f t="shared" si="21"/>
        <v>2025</v>
      </c>
      <c r="E99" s="483">
        <v>6</v>
      </c>
      <c r="F99" s="219" t="s">
        <v>196</v>
      </c>
      <c r="G99" s="215" t="s">
        <v>19</v>
      </c>
      <c r="H99" s="219" t="s">
        <v>81</v>
      </c>
      <c r="I99" s="222" t="s">
        <v>49</v>
      </c>
      <c r="J99" s="567">
        <v>73.900000000000006</v>
      </c>
      <c r="K99" s="556">
        <f t="shared" si="12"/>
        <v>443.40000000000003</v>
      </c>
      <c r="L99" s="493">
        <v>0</v>
      </c>
      <c r="M99" s="61" t="s">
        <v>52</v>
      </c>
      <c r="N99" s="307">
        <f t="shared" si="13"/>
        <v>443.40000000000003</v>
      </c>
      <c r="O99" s="473">
        <f t="shared" si="23"/>
        <v>45881</v>
      </c>
      <c r="P99" s="388" t="str">
        <f t="shared" si="14"/>
        <v>agosto</v>
      </c>
      <c r="Q99" s="388">
        <f t="shared" si="15"/>
        <v>2025</v>
      </c>
      <c r="R99" s="219" t="s">
        <v>193</v>
      </c>
      <c r="S99" s="61" t="str">
        <f t="shared" si="16"/>
        <v>PAGO</v>
      </c>
      <c r="T99" s="276" t="str">
        <f t="shared" ca="1" si="17"/>
        <v>✓ OK</v>
      </c>
    </row>
    <row r="100" spans="2:20" ht="15.75" customHeight="1">
      <c r="B100" s="473">
        <f t="shared" si="22"/>
        <v>45854</v>
      </c>
      <c r="C100" s="61" t="str">
        <f t="shared" si="18"/>
        <v>Julho</v>
      </c>
      <c r="D100" t="str">
        <f t="shared" si="21"/>
        <v>2025</v>
      </c>
      <c r="E100" s="483">
        <v>10</v>
      </c>
      <c r="F100" s="219" t="s">
        <v>197</v>
      </c>
      <c r="G100" s="215" t="s">
        <v>19</v>
      </c>
      <c r="H100" s="219" t="s">
        <v>81</v>
      </c>
      <c r="I100" s="222" t="s">
        <v>49</v>
      </c>
      <c r="J100" s="567">
        <v>32.799999999999997</v>
      </c>
      <c r="K100" s="556">
        <f t="shared" si="12"/>
        <v>328</v>
      </c>
      <c r="L100" s="493">
        <v>0</v>
      </c>
      <c r="M100" s="61" t="s">
        <v>52</v>
      </c>
      <c r="N100" s="307">
        <f t="shared" si="13"/>
        <v>328</v>
      </c>
      <c r="O100" s="473">
        <f t="shared" si="23"/>
        <v>45881</v>
      </c>
      <c r="P100" s="388" t="str">
        <f t="shared" si="14"/>
        <v>agosto</v>
      </c>
      <c r="Q100" s="388">
        <f t="shared" si="15"/>
        <v>2025</v>
      </c>
      <c r="R100" s="219" t="s">
        <v>193</v>
      </c>
      <c r="S100" s="61" t="str">
        <f t="shared" si="16"/>
        <v>PAGO</v>
      </c>
      <c r="T100" s="276" t="str">
        <f t="shared" ca="1" si="17"/>
        <v>✓ OK</v>
      </c>
    </row>
    <row r="101" spans="2:20" ht="15.75" customHeight="1">
      <c r="B101" s="473">
        <f t="shared" si="22"/>
        <v>45854</v>
      </c>
      <c r="C101" s="61" t="str">
        <f t="shared" si="18"/>
        <v>Julho</v>
      </c>
      <c r="D101" t="str">
        <f t="shared" si="21"/>
        <v>2025</v>
      </c>
      <c r="E101" s="483">
        <v>4</v>
      </c>
      <c r="F101" s="219" t="s">
        <v>198</v>
      </c>
      <c r="G101" s="215" t="s">
        <v>19</v>
      </c>
      <c r="H101" s="219" t="s">
        <v>81</v>
      </c>
      <c r="I101" s="222" t="s">
        <v>49</v>
      </c>
      <c r="J101" s="567">
        <v>48.9</v>
      </c>
      <c r="K101" s="556">
        <f t="shared" si="12"/>
        <v>195.6</v>
      </c>
      <c r="L101" s="493">
        <v>0</v>
      </c>
      <c r="M101" s="61" t="s">
        <v>52</v>
      </c>
      <c r="N101" s="307">
        <f t="shared" si="13"/>
        <v>195.6</v>
      </c>
      <c r="O101" s="473">
        <f t="shared" si="23"/>
        <v>45881</v>
      </c>
      <c r="P101" s="388" t="str">
        <f t="shared" si="14"/>
        <v>agosto</v>
      </c>
      <c r="Q101" s="388">
        <f t="shared" si="15"/>
        <v>2025</v>
      </c>
      <c r="R101" s="219" t="s">
        <v>193</v>
      </c>
      <c r="S101" s="61" t="str">
        <f t="shared" si="16"/>
        <v>PAGO</v>
      </c>
      <c r="T101" s="276" t="str">
        <f t="shared" ca="1" si="17"/>
        <v>✓ OK</v>
      </c>
    </row>
    <row r="102" spans="2:20" ht="15.75" customHeight="1">
      <c r="B102" s="473">
        <f t="shared" si="22"/>
        <v>45854</v>
      </c>
      <c r="C102" s="61" t="str">
        <f t="shared" si="18"/>
        <v>Julho</v>
      </c>
      <c r="D102" t="str">
        <f t="shared" si="21"/>
        <v>2025</v>
      </c>
      <c r="E102" s="483">
        <v>6</v>
      </c>
      <c r="F102" s="219" t="s">
        <v>199</v>
      </c>
      <c r="G102" s="215" t="s">
        <v>19</v>
      </c>
      <c r="H102" s="219" t="s">
        <v>81</v>
      </c>
      <c r="I102" s="222" t="s">
        <v>49</v>
      </c>
      <c r="J102" s="567">
        <v>59</v>
      </c>
      <c r="K102" s="556">
        <f t="shared" si="12"/>
        <v>354</v>
      </c>
      <c r="L102" s="493">
        <v>0</v>
      </c>
      <c r="M102" s="61" t="s">
        <v>52</v>
      </c>
      <c r="N102" s="307">
        <f t="shared" si="13"/>
        <v>354</v>
      </c>
      <c r="O102" s="473">
        <f t="shared" si="23"/>
        <v>45881</v>
      </c>
      <c r="P102" s="388" t="str">
        <f t="shared" si="14"/>
        <v>agosto</v>
      </c>
      <c r="Q102" s="388">
        <f t="shared" si="15"/>
        <v>2025</v>
      </c>
      <c r="R102" s="219" t="s">
        <v>193</v>
      </c>
      <c r="S102" s="61" t="str">
        <f t="shared" si="16"/>
        <v>PAGO</v>
      </c>
      <c r="T102" s="276" t="str">
        <f t="shared" ca="1" si="17"/>
        <v>✓ OK</v>
      </c>
    </row>
    <row r="103" spans="2:20" ht="15.75" customHeight="1">
      <c r="B103" s="473">
        <f t="shared" si="22"/>
        <v>45854</v>
      </c>
      <c r="C103" s="61" t="str">
        <f t="shared" si="18"/>
        <v>Julho</v>
      </c>
      <c r="D103" t="str">
        <f t="shared" si="21"/>
        <v>2025</v>
      </c>
      <c r="E103" s="483">
        <v>3</v>
      </c>
      <c r="F103" s="219" t="s">
        <v>200</v>
      </c>
      <c r="G103" s="215" t="s">
        <v>19</v>
      </c>
      <c r="H103" s="219" t="s">
        <v>81</v>
      </c>
      <c r="I103" s="222" t="s">
        <v>49</v>
      </c>
      <c r="J103" s="567">
        <v>58.9</v>
      </c>
      <c r="K103" s="556">
        <f t="shared" ref="K103:K134" si="24">E103*J103</f>
        <v>176.7</v>
      </c>
      <c r="L103" s="493">
        <v>0</v>
      </c>
      <c r="M103" s="61" t="s">
        <v>52</v>
      </c>
      <c r="N103" s="307">
        <f t="shared" si="13"/>
        <v>176.7</v>
      </c>
      <c r="O103" s="473">
        <f t="shared" si="23"/>
        <v>45881</v>
      </c>
      <c r="P103" s="388" t="str">
        <f t="shared" si="14"/>
        <v>agosto</v>
      </c>
      <c r="Q103" s="388">
        <f t="shared" si="15"/>
        <v>2025</v>
      </c>
      <c r="R103" s="219" t="s">
        <v>193</v>
      </c>
      <c r="S103" s="61" t="str">
        <f t="shared" si="16"/>
        <v>PAGO</v>
      </c>
      <c r="T103" s="276" t="str">
        <f t="shared" ca="1" si="17"/>
        <v>✓ OK</v>
      </c>
    </row>
    <row r="104" spans="2:20" ht="15.75" customHeight="1">
      <c r="B104" s="473">
        <f t="shared" si="22"/>
        <v>45854</v>
      </c>
      <c r="C104" s="61" t="str">
        <f t="shared" si="18"/>
        <v>Julho</v>
      </c>
      <c r="D104" t="str">
        <f t="shared" si="21"/>
        <v>2025</v>
      </c>
      <c r="E104" s="483">
        <v>2</v>
      </c>
      <c r="F104" s="219" t="s">
        <v>201</v>
      </c>
      <c r="G104" s="215" t="s">
        <v>19</v>
      </c>
      <c r="H104" s="219" t="s">
        <v>81</v>
      </c>
      <c r="I104" s="222" t="s">
        <v>49</v>
      </c>
      <c r="J104" s="567">
        <v>58.5</v>
      </c>
      <c r="K104" s="556">
        <f t="shared" si="24"/>
        <v>117</v>
      </c>
      <c r="L104" s="493">
        <v>0</v>
      </c>
      <c r="M104" s="61" t="s">
        <v>52</v>
      </c>
      <c r="N104" s="307">
        <f t="shared" si="13"/>
        <v>117</v>
      </c>
      <c r="O104" s="473">
        <f t="shared" si="23"/>
        <v>45881</v>
      </c>
      <c r="P104" s="388" t="str">
        <f t="shared" si="14"/>
        <v>agosto</v>
      </c>
      <c r="Q104" s="388">
        <f t="shared" si="15"/>
        <v>2025</v>
      </c>
      <c r="R104" s="219" t="s">
        <v>193</v>
      </c>
      <c r="S104" s="61" t="str">
        <f t="shared" si="16"/>
        <v>PAGO</v>
      </c>
      <c r="T104" s="276" t="str">
        <f t="shared" ca="1" si="17"/>
        <v>✓ OK</v>
      </c>
    </row>
    <row r="105" spans="2:20" ht="15.75" customHeight="1">
      <c r="B105" s="473">
        <f t="shared" si="22"/>
        <v>45854</v>
      </c>
      <c r="C105" s="61" t="str">
        <f t="shared" ref="C105:C118" si="25">C104</f>
        <v>Julho</v>
      </c>
      <c r="D105" t="str">
        <f t="shared" si="21"/>
        <v>2025</v>
      </c>
      <c r="E105" s="483">
        <v>3</v>
      </c>
      <c r="F105" s="219" t="s">
        <v>202</v>
      </c>
      <c r="G105" s="215" t="s">
        <v>19</v>
      </c>
      <c r="H105" s="219" t="s">
        <v>81</v>
      </c>
      <c r="I105" s="222" t="s">
        <v>49</v>
      </c>
      <c r="J105" s="567">
        <v>83</v>
      </c>
      <c r="K105" s="556">
        <f t="shared" si="24"/>
        <v>249</v>
      </c>
      <c r="L105" s="493">
        <v>0</v>
      </c>
      <c r="M105" s="61" t="s">
        <v>52</v>
      </c>
      <c r="N105" s="307">
        <f t="shared" si="13"/>
        <v>249</v>
      </c>
      <c r="O105" s="473">
        <f t="shared" si="23"/>
        <v>45881</v>
      </c>
      <c r="P105" s="388" t="str">
        <f t="shared" si="14"/>
        <v>agosto</v>
      </c>
      <c r="Q105" s="388">
        <f t="shared" si="15"/>
        <v>2025</v>
      </c>
      <c r="R105" s="219" t="s">
        <v>193</v>
      </c>
      <c r="S105" s="61" t="str">
        <f t="shared" si="16"/>
        <v>PAGO</v>
      </c>
      <c r="T105" s="276" t="str">
        <f t="shared" ca="1" si="17"/>
        <v>✓ OK</v>
      </c>
    </row>
    <row r="106" spans="2:20" ht="15.75" customHeight="1">
      <c r="B106" s="473">
        <f t="shared" si="22"/>
        <v>45854</v>
      </c>
      <c r="C106" s="61" t="str">
        <f t="shared" si="25"/>
        <v>Julho</v>
      </c>
      <c r="D106" t="str">
        <f t="shared" si="21"/>
        <v>2025</v>
      </c>
      <c r="E106" s="483">
        <v>2</v>
      </c>
      <c r="F106" s="219" t="s">
        <v>203</v>
      </c>
      <c r="G106" s="215" t="s">
        <v>19</v>
      </c>
      <c r="H106" s="219" t="s">
        <v>81</v>
      </c>
      <c r="I106" s="222" t="s">
        <v>49</v>
      </c>
      <c r="J106" s="567">
        <v>89</v>
      </c>
      <c r="K106" s="556">
        <f t="shared" si="24"/>
        <v>178</v>
      </c>
      <c r="L106" s="493">
        <v>0</v>
      </c>
      <c r="M106" s="61" t="s">
        <v>52</v>
      </c>
      <c r="N106" s="307">
        <f t="shared" si="13"/>
        <v>178</v>
      </c>
      <c r="O106" s="473">
        <f t="shared" si="23"/>
        <v>45881</v>
      </c>
      <c r="P106" s="388" t="str">
        <f t="shared" si="14"/>
        <v>agosto</v>
      </c>
      <c r="Q106" s="388">
        <f t="shared" si="15"/>
        <v>2025</v>
      </c>
      <c r="R106" s="219" t="s">
        <v>193</v>
      </c>
      <c r="S106" s="61" t="str">
        <f t="shared" si="16"/>
        <v>PAGO</v>
      </c>
      <c r="T106" s="276" t="str">
        <f t="shared" ca="1" si="17"/>
        <v>✓ OK</v>
      </c>
    </row>
    <row r="107" spans="2:20" ht="15.75" customHeight="1">
      <c r="B107" s="473">
        <f t="shared" si="22"/>
        <v>45854</v>
      </c>
      <c r="C107" s="61" t="str">
        <f t="shared" si="25"/>
        <v>Julho</v>
      </c>
      <c r="D107" t="str">
        <f t="shared" si="21"/>
        <v>2025</v>
      </c>
      <c r="E107" s="483">
        <v>2</v>
      </c>
      <c r="F107" s="416" t="s">
        <v>204</v>
      </c>
      <c r="G107" s="215" t="s">
        <v>19</v>
      </c>
      <c r="H107" s="219" t="s">
        <v>81</v>
      </c>
      <c r="I107" s="222" t="s">
        <v>49</v>
      </c>
      <c r="J107" s="567">
        <v>99</v>
      </c>
      <c r="K107" s="556">
        <f t="shared" si="24"/>
        <v>198</v>
      </c>
      <c r="L107" s="493">
        <v>0</v>
      </c>
      <c r="M107" s="61" t="s">
        <v>52</v>
      </c>
      <c r="N107" s="307">
        <f t="shared" si="13"/>
        <v>198</v>
      </c>
      <c r="O107" s="473">
        <f t="shared" si="23"/>
        <v>45881</v>
      </c>
      <c r="P107" s="388" t="str">
        <f t="shared" si="14"/>
        <v>agosto</v>
      </c>
      <c r="Q107" s="388">
        <f t="shared" si="15"/>
        <v>2025</v>
      </c>
      <c r="R107" s="219" t="s">
        <v>193</v>
      </c>
      <c r="S107" s="61" t="str">
        <f t="shared" si="16"/>
        <v>PAGO</v>
      </c>
      <c r="T107" s="276" t="str">
        <f t="shared" ca="1" si="17"/>
        <v>✓ OK</v>
      </c>
    </row>
    <row r="108" spans="2:20" ht="15.75" customHeight="1">
      <c r="B108" s="473">
        <f t="shared" si="22"/>
        <v>45854</v>
      </c>
      <c r="C108" s="61" t="str">
        <f t="shared" si="25"/>
        <v>Julho</v>
      </c>
      <c r="D108" t="str">
        <f t="shared" si="21"/>
        <v>2025</v>
      </c>
      <c r="E108" s="483">
        <v>1</v>
      </c>
      <c r="F108" s="219" t="s">
        <v>205</v>
      </c>
      <c r="G108" s="215" t="s">
        <v>19</v>
      </c>
      <c r="H108" s="219" t="s">
        <v>81</v>
      </c>
      <c r="I108" s="222" t="s">
        <v>49</v>
      </c>
      <c r="J108" s="567">
        <v>78.900000000000006</v>
      </c>
      <c r="K108" s="556">
        <f t="shared" si="24"/>
        <v>78.900000000000006</v>
      </c>
      <c r="L108" s="493">
        <v>0</v>
      </c>
      <c r="M108" s="61" t="s">
        <v>52</v>
      </c>
      <c r="N108" s="307">
        <f t="shared" si="13"/>
        <v>78.900000000000006</v>
      </c>
      <c r="O108" s="473">
        <f t="shared" si="23"/>
        <v>45881</v>
      </c>
      <c r="P108" s="388" t="str">
        <f t="shared" si="14"/>
        <v>agosto</v>
      </c>
      <c r="Q108" s="388">
        <f t="shared" si="15"/>
        <v>2025</v>
      </c>
      <c r="R108" s="219" t="s">
        <v>193</v>
      </c>
      <c r="S108" s="61" t="str">
        <f t="shared" si="16"/>
        <v>PAGO</v>
      </c>
      <c r="T108" s="276" t="str">
        <f t="shared" ca="1" si="17"/>
        <v>✓ OK</v>
      </c>
    </row>
    <row r="109" spans="2:20" ht="15.75" customHeight="1">
      <c r="B109" s="473">
        <f t="shared" si="22"/>
        <v>45854</v>
      </c>
      <c r="C109" s="61" t="str">
        <f t="shared" si="25"/>
        <v>Julho</v>
      </c>
      <c r="D109" t="str">
        <f t="shared" si="21"/>
        <v>2025</v>
      </c>
      <c r="E109" s="483">
        <v>2</v>
      </c>
      <c r="F109" s="219" t="s">
        <v>206</v>
      </c>
      <c r="G109" s="215" t="s">
        <v>19</v>
      </c>
      <c r="H109" s="219" t="s">
        <v>81</v>
      </c>
      <c r="I109" s="222" t="s">
        <v>49</v>
      </c>
      <c r="J109" s="567">
        <v>61</v>
      </c>
      <c r="K109" s="556">
        <f t="shared" si="24"/>
        <v>122</v>
      </c>
      <c r="L109" s="493">
        <v>0</v>
      </c>
      <c r="M109" s="61" t="s">
        <v>52</v>
      </c>
      <c r="N109" s="307">
        <f t="shared" si="13"/>
        <v>122</v>
      </c>
      <c r="O109" s="473">
        <f t="shared" si="23"/>
        <v>45881</v>
      </c>
      <c r="P109" s="388" t="str">
        <f t="shared" si="14"/>
        <v>agosto</v>
      </c>
      <c r="Q109" s="388">
        <f t="shared" si="15"/>
        <v>2025</v>
      </c>
      <c r="R109" s="219" t="s">
        <v>193</v>
      </c>
      <c r="S109" s="61" t="str">
        <f t="shared" si="16"/>
        <v>PAGO</v>
      </c>
      <c r="T109" s="276" t="str">
        <f t="shared" ca="1" si="17"/>
        <v>✓ OK</v>
      </c>
    </row>
    <row r="110" spans="2:20" ht="15.75" customHeight="1">
      <c r="B110" s="473">
        <f t="shared" si="22"/>
        <v>45854</v>
      </c>
      <c r="C110" s="61" t="str">
        <f t="shared" si="25"/>
        <v>Julho</v>
      </c>
      <c r="D110" t="str">
        <f t="shared" si="21"/>
        <v>2025</v>
      </c>
      <c r="E110" s="483">
        <v>2</v>
      </c>
      <c r="F110" s="219" t="s">
        <v>207</v>
      </c>
      <c r="G110" s="215" t="s">
        <v>19</v>
      </c>
      <c r="H110" s="219" t="s">
        <v>81</v>
      </c>
      <c r="I110" s="222" t="s">
        <v>49</v>
      </c>
      <c r="J110" s="567">
        <v>59.9</v>
      </c>
      <c r="K110" s="556">
        <f t="shared" si="24"/>
        <v>119.8</v>
      </c>
      <c r="L110" s="493">
        <v>0</v>
      </c>
      <c r="M110" s="61" t="s">
        <v>52</v>
      </c>
      <c r="N110" s="307">
        <f t="shared" si="13"/>
        <v>119.8</v>
      </c>
      <c r="O110" s="473">
        <f t="shared" si="23"/>
        <v>45881</v>
      </c>
      <c r="P110" s="388" t="str">
        <f t="shared" si="14"/>
        <v>agosto</v>
      </c>
      <c r="Q110" s="388">
        <f t="shared" si="15"/>
        <v>2025</v>
      </c>
      <c r="R110" s="219" t="s">
        <v>193</v>
      </c>
      <c r="S110" s="61" t="str">
        <f t="shared" si="16"/>
        <v>PAGO</v>
      </c>
      <c r="T110" s="276" t="str">
        <f t="shared" ca="1" si="17"/>
        <v>✓ OK</v>
      </c>
    </row>
    <row r="111" spans="2:20" ht="15.75" customHeight="1">
      <c r="B111" s="473">
        <f t="shared" si="22"/>
        <v>45854</v>
      </c>
      <c r="C111" s="61" t="str">
        <f t="shared" si="25"/>
        <v>Julho</v>
      </c>
      <c r="D111" t="str">
        <f t="shared" si="21"/>
        <v>2025</v>
      </c>
      <c r="E111" s="483">
        <v>1</v>
      </c>
      <c r="F111" s="219" t="s">
        <v>208</v>
      </c>
      <c r="G111" s="215" t="s">
        <v>19</v>
      </c>
      <c r="H111" s="219" t="s">
        <v>81</v>
      </c>
      <c r="I111" s="222" t="s">
        <v>49</v>
      </c>
      <c r="J111" s="567">
        <v>54.9</v>
      </c>
      <c r="K111" s="556">
        <f t="shared" si="24"/>
        <v>54.9</v>
      </c>
      <c r="L111" s="493">
        <v>0</v>
      </c>
      <c r="M111" s="61" t="s">
        <v>52</v>
      </c>
      <c r="N111" s="307">
        <f t="shared" si="13"/>
        <v>54.9</v>
      </c>
      <c r="O111" s="473">
        <f t="shared" si="23"/>
        <v>45881</v>
      </c>
      <c r="P111" s="388" t="str">
        <f t="shared" si="14"/>
        <v>agosto</v>
      </c>
      <c r="Q111" s="388">
        <f t="shared" si="15"/>
        <v>2025</v>
      </c>
      <c r="R111" s="219" t="s">
        <v>193</v>
      </c>
      <c r="S111" s="61" t="str">
        <f t="shared" si="16"/>
        <v>PAGO</v>
      </c>
      <c r="T111" s="276" t="str">
        <f t="shared" ca="1" si="17"/>
        <v>✓ OK</v>
      </c>
    </row>
    <row r="112" spans="2:20" ht="15.75" customHeight="1">
      <c r="B112" s="473">
        <f t="shared" si="22"/>
        <v>45854</v>
      </c>
      <c r="C112" s="61" t="str">
        <f t="shared" si="25"/>
        <v>Julho</v>
      </c>
      <c r="D112" t="str">
        <f t="shared" si="21"/>
        <v>2025</v>
      </c>
      <c r="E112" s="483">
        <v>1</v>
      </c>
      <c r="F112" s="219" t="s">
        <v>209</v>
      </c>
      <c r="G112" s="215" t="s">
        <v>19</v>
      </c>
      <c r="H112" s="219" t="s">
        <v>81</v>
      </c>
      <c r="I112" s="222" t="s">
        <v>49</v>
      </c>
      <c r="J112" s="567">
        <v>66.900000000000006</v>
      </c>
      <c r="K112" s="556">
        <f t="shared" si="24"/>
        <v>66.900000000000006</v>
      </c>
      <c r="L112" s="493">
        <v>0</v>
      </c>
      <c r="M112" s="61" t="s">
        <v>52</v>
      </c>
      <c r="N112" s="307">
        <f t="shared" si="13"/>
        <v>66.900000000000006</v>
      </c>
      <c r="O112" s="473">
        <f t="shared" si="23"/>
        <v>45881</v>
      </c>
      <c r="P112" s="388" t="str">
        <f t="shared" si="14"/>
        <v>agosto</v>
      </c>
      <c r="Q112" s="388">
        <f t="shared" si="15"/>
        <v>2025</v>
      </c>
      <c r="R112" s="219" t="s">
        <v>193</v>
      </c>
      <c r="S112" s="61" t="str">
        <f t="shared" si="16"/>
        <v>PAGO</v>
      </c>
      <c r="T112" s="276" t="str">
        <f t="shared" ca="1" si="17"/>
        <v>✓ OK</v>
      </c>
    </row>
    <row r="113" spans="2:20" ht="15.75" customHeight="1">
      <c r="B113" s="473">
        <v>45854</v>
      </c>
      <c r="C113" s="61" t="str">
        <f t="shared" si="25"/>
        <v>Julho</v>
      </c>
      <c r="D113" t="str">
        <f t="shared" si="21"/>
        <v>2025</v>
      </c>
      <c r="E113" s="483">
        <v>2</v>
      </c>
      <c r="F113" s="219" t="s">
        <v>210</v>
      </c>
      <c r="G113" s="215" t="s">
        <v>19</v>
      </c>
      <c r="H113" s="219" t="s">
        <v>81</v>
      </c>
      <c r="I113" s="222" t="s">
        <v>49</v>
      </c>
      <c r="J113" s="567">
        <v>47.9</v>
      </c>
      <c r="K113" s="556">
        <f t="shared" si="24"/>
        <v>95.8</v>
      </c>
      <c r="L113" s="493">
        <v>0</v>
      </c>
      <c r="M113" s="61" t="s">
        <v>52</v>
      </c>
      <c r="N113" s="307">
        <f t="shared" si="13"/>
        <v>95.8</v>
      </c>
      <c r="O113" s="473">
        <f t="shared" si="23"/>
        <v>45881</v>
      </c>
      <c r="P113" s="388" t="str">
        <f t="shared" si="14"/>
        <v>agosto</v>
      </c>
      <c r="Q113" s="388">
        <f t="shared" si="15"/>
        <v>2025</v>
      </c>
      <c r="R113" s="219" t="s">
        <v>193</v>
      </c>
      <c r="S113" s="61" t="str">
        <f t="shared" si="16"/>
        <v>PAGO</v>
      </c>
      <c r="T113" s="276" t="str">
        <f t="shared" ca="1" si="17"/>
        <v>✓ OK</v>
      </c>
    </row>
    <row r="114" spans="2:20" ht="15.75" customHeight="1">
      <c r="B114" s="473">
        <v>45855</v>
      </c>
      <c r="C114" s="61" t="str">
        <f t="shared" si="25"/>
        <v>Julho</v>
      </c>
      <c r="D114" t="str">
        <f t="shared" si="21"/>
        <v>2025</v>
      </c>
      <c r="E114" s="483">
        <v>4</v>
      </c>
      <c r="F114" s="219" t="s">
        <v>211</v>
      </c>
      <c r="G114" s="215" t="s">
        <v>37</v>
      </c>
      <c r="H114" s="219" t="s">
        <v>212</v>
      </c>
      <c r="I114" s="222" t="s">
        <v>49</v>
      </c>
      <c r="J114" s="567">
        <v>168.685</v>
      </c>
      <c r="K114" s="556">
        <f t="shared" si="24"/>
        <v>674.74</v>
      </c>
      <c r="L114" s="493">
        <v>0</v>
      </c>
      <c r="M114" s="61" t="s">
        <v>52</v>
      </c>
      <c r="N114" s="307">
        <f t="shared" si="13"/>
        <v>674.74</v>
      </c>
      <c r="O114" s="473">
        <v>45882</v>
      </c>
      <c r="P114" s="388" t="str">
        <f t="shared" si="14"/>
        <v>agosto</v>
      </c>
      <c r="Q114" s="388">
        <f t="shared" si="15"/>
        <v>2025</v>
      </c>
      <c r="R114" s="219" t="s">
        <v>213</v>
      </c>
      <c r="S114" s="61" t="str">
        <f t="shared" si="16"/>
        <v>PAGO</v>
      </c>
      <c r="T114" s="276" t="str">
        <f t="shared" ca="1" si="17"/>
        <v>✓ OK</v>
      </c>
    </row>
    <row r="115" spans="2:20" ht="15.75" customHeight="1">
      <c r="B115" s="473">
        <v>45856</v>
      </c>
      <c r="C115" s="61" t="str">
        <f t="shared" si="25"/>
        <v>Julho</v>
      </c>
      <c r="D115" s="61">
        <v>2025</v>
      </c>
      <c r="E115" s="306">
        <v>4</v>
      </c>
      <c r="F115" s="219" t="s">
        <v>214</v>
      </c>
      <c r="G115" s="215" t="s">
        <v>37</v>
      </c>
      <c r="H115" s="219" t="s">
        <v>215</v>
      </c>
      <c r="I115" s="222" t="s">
        <v>49</v>
      </c>
      <c r="J115" s="567">
        <f>51.96/4</f>
        <v>12.99</v>
      </c>
      <c r="K115" s="556">
        <f t="shared" si="24"/>
        <v>51.96</v>
      </c>
      <c r="L115" s="493">
        <v>0</v>
      </c>
      <c r="M115" s="61" t="s">
        <v>48</v>
      </c>
      <c r="N115" s="307">
        <f t="shared" si="13"/>
        <v>51.96</v>
      </c>
      <c r="O115" s="63">
        <v>45856</v>
      </c>
      <c r="P115" s="388" t="str">
        <f t="shared" si="14"/>
        <v>julho</v>
      </c>
      <c r="Q115" s="388">
        <f t="shared" si="15"/>
        <v>2025</v>
      </c>
      <c r="R115" s="219" t="s">
        <v>216</v>
      </c>
      <c r="S115" s="61" t="str">
        <f t="shared" si="16"/>
        <v>PAGO</v>
      </c>
      <c r="T115" s="276" t="str">
        <f t="shared" ca="1" si="17"/>
        <v>✓ OK</v>
      </c>
    </row>
    <row r="116" spans="2:20" ht="15.75" customHeight="1">
      <c r="B116" s="473">
        <v>45856</v>
      </c>
      <c r="C116" s="61" t="str">
        <f t="shared" si="25"/>
        <v>Julho</v>
      </c>
      <c r="D116" s="61">
        <v>2025</v>
      </c>
      <c r="E116" s="306">
        <v>3</v>
      </c>
      <c r="F116" s="219" t="s">
        <v>217</v>
      </c>
      <c r="G116" s="215" t="s">
        <v>37</v>
      </c>
      <c r="H116" s="219" t="s">
        <v>218</v>
      </c>
      <c r="I116" s="222" t="s">
        <v>49</v>
      </c>
      <c r="J116" s="567">
        <v>12.99</v>
      </c>
      <c r="K116" s="556">
        <f t="shared" si="24"/>
        <v>38.97</v>
      </c>
      <c r="L116" s="493">
        <v>0</v>
      </c>
      <c r="M116" s="61" t="s">
        <v>48</v>
      </c>
      <c r="N116" s="307">
        <f t="shared" si="13"/>
        <v>38.97</v>
      </c>
      <c r="O116" s="63">
        <v>45856</v>
      </c>
      <c r="P116" s="388" t="str">
        <f t="shared" si="14"/>
        <v>julho</v>
      </c>
      <c r="Q116" s="388">
        <f t="shared" si="15"/>
        <v>2025</v>
      </c>
      <c r="R116" s="219" t="s">
        <v>219</v>
      </c>
      <c r="S116" s="61" t="str">
        <f t="shared" si="16"/>
        <v>PAGO</v>
      </c>
      <c r="T116" s="276" t="str">
        <f t="shared" ca="1" si="17"/>
        <v>✓ OK</v>
      </c>
    </row>
    <row r="117" spans="2:20" ht="15.75" customHeight="1">
      <c r="B117" s="473">
        <v>45859</v>
      </c>
      <c r="C117" s="61" t="str">
        <f t="shared" si="25"/>
        <v>Julho</v>
      </c>
      <c r="D117" s="61">
        <v>2025</v>
      </c>
      <c r="E117" s="306">
        <v>1</v>
      </c>
      <c r="F117" s="219" t="s">
        <v>220</v>
      </c>
      <c r="G117" s="215" t="s">
        <v>549</v>
      </c>
      <c r="H117" s="219" t="s">
        <v>220</v>
      </c>
      <c r="I117" s="222" t="s">
        <v>49</v>
      </c>
      <c r="J117" s="567">
        <v>90</v>
      </c>
      <c r="K117" s="556">
        <f t="shared" si="24"/>
        <v>90</v>
      </c>
      <c r="L117" s="493">
        <v>0</v>
      </c>
      <c r="M117" s="61" t="s">
        <v>45</v>
      </c>
      <c r="N117" s="307">
        <f t="shared" si="13"/>
        <v>90</v>
      </c>
      <c r="O117" s="63">
        <v>45859</v>
      </c>
      <c r="P117" s="388" t="str">
        <f t="shared" si="14"/>
        <v>julho</v>
      </c>
      <c r="Q117" s="388">
        <f t="shared" si="15"/>
        <v>2025</v>
      </c>
      <c r="R117" s="219"/>
      <c r="S117" s="61" t="str">
        <f t="shared" si="16"/>
        <v>PAGO</v>
      </c>
      <c r="T117" s="276" t="str">
        <f t="shared" ca="1" si="17"/>
        <v>✓ OK</v>
      </c>
    </row>
    <row r="118" spans="2:20" ht="15.75" customHeight="1">
      <c r="B118" s="473">
        <v>45860</v>
      </c>
      <c r="C118" s="61" t="str">
        <f t="shared" si="25"/>
        <v>Julho</v>
      </c>
      <c r="D118" s="61">
        <v>2025</v>
      </c>
      <c r="E118" s="306">
        <f>12*7</f>
        <v>84</v>
      </c>
      <c r="F118" s="219" t="s">
        <v>221</v>
      </c>
      <c r="G118" s="215" t="s">
        <v>700</v>
      </c>
      <c r="H118" s="219" t="s">
        <v>222</v>
      </c>
      <c r="I118" s="222" t="s">
        <v>49</v>
      </c>
      <c r="J118" s="567">
        <f>47.88/12</f>
        <v>3.99</v>
      </c>
      <c r="K118" s="556">
        <f t="shared" si="24"/>
        <v>335.16</v>
      </c>
      <c r="L118" s="493">
        <v>0</v>
      </c>
      <c r="M118" s="61" t="s">
        <v>45</v>
      </c>
      <c r="N118" s="307">
        <f t="shared" si="13"/>
        <v>335.16</v>
      </c>
      <c r="O118" s="63">
        <v>45860</v>
      </c>
      <c r="P118" s="388" t="str">
        <f t="shared" si="14"/>
        <v>julho</v>
      </c>
      <c r="Q118" s="388">
        <f t="shared" si="15"/>
        <v>2025</v>
      </c>
      <c r="R118" s="219"/>
      <c r="S118" s="61" t="str">
        <f t="shared" si="16"/>
        <v>PAGO</v>
      </c>
      <c r="T118" s="276" t="str">
        <f t="shared" ca="1" si="17"/>
        <v>✓ OK</v>
      </c>
    </row>
    <row r="119" spans="2:20" ht="15.75" customHeight="1">
      <c r="B119" s="473">
        <v>45870</v>
      </c>
      <c r="C119" s="61" t="str">
        <f t="shared" ref="C119:C182" si="26">IF(B119&lt;&gt;"",PROPER(TEXT(B119,"mmmm")),"")</f>
        <v>Agosto</v>
      </c>
      <c r="D119" t="str">
        <f t="shared" ref="D119:D182" si="27">IF(B119&lt;&gt;"",TEXT(B119,"aaaa"),"")</f>
        <v>2025</v>
      </c>
      <c r="E119" s="483">
        <v>1</v>
      </c>
      <c r="F119" s="215" t="s">
        <v>77</v>
      </c>
      <c r="G119" s="215" t="s">
        <v>77</v>
      </c>
      <c r="H119" s="441" t="s">
        <v>78</v>
      </c>
      <c r="I119" s="222" t="s">
        <v>51</v>
      </c>
      <c r="J119" s="561">
        <v>1254.6600000000001</v>
      </c>
      <c r="K119" s="556">
        <f t="shared" si="24"/>
        <v>1254.6600000000001</v>
      </c>
      <c r="L119" s="493">
        <v>0</v>
      </c>
      <c r="M119" s="61" t="s">
        <v>45</v>
      </c>
      <c r="N119" s="307">
        <f t="shared" si="13"/>
        <v>1254.6600000000001</v>
      </c>
      <c r="O119" s="473">
        <f>B119</f>
        <v>45870</v>
      </c>
      <c r="P119" s="388" t="str">
        <f t="shared" si="14"/>
        <v>agosto</v>
      </c>
      <c r="Q119" s="388">
        <f t="shared" si="15"/>
        <v>2025</v>
      </c>
      <c r="R119" s="219"/>
      <c r="S119" s="61" t="str">
        <f t="shared" si="16"/>
        <v>PAGO</v>
      </c>
      <c r="T119" s="276" t="str">
        <f t="shared" ca="1" si="17"/>
        <v>✓ OK</v>
      </c>
    </row>
    <row r="120" spans="2:20" ht="15.75" customHeight="1">
      <c r="B120" s="473">
        <v>45872</v>
      </c>
      <c r="C120" s="61" t="str">
        <f t="shared" si="26"/>
        <v>Agosto</v>
      </c>
      <c r="D120" t="str">
        <f t="shared" si="27"/>
        <v>2025</v>
      </c>
      <c r="E120" s="483">
        <v>1</v>
      </c>
      <c r="F120" s="215" t="s">
        <v>104</v>
      </c>
      <c r="G120" s="215" t="s">
        <v>37</v>
      </c>
      <c r="H120" s="215" t="s">
        <v>105</v>
      </c>
      <c r="I120" s="222" t="s">
        <v>46</v>
      </c>
      <c r="J120" s="561">
        <v>63.24</v>
      </c>
      <c r="K120" s="556">
        <f t="shared" si="24"/>
        <v>63.24</v>
      </c>
      <c r="L120" s="493">
        <v>0</v>
      </c>
      <c r="M120" s="61"/>
      <c r="N120" s="307">
        <f t="shared" si="13"/>
        <v>63.24</v>
      </c>
      <c r="O120" s="473">
        <v>45873</v>
      </c>
      <c r="P120" s="388" t="str">
        <f t="shared" si="14"/>
        <v>agosto</v>
      </c>
      <c r="Q120" s="388">
        <f t="shared" si="15"/>
        <v>2025</v>
      </c>
      <c r="R120" s="219"/>
      <c r="S120" s="61" t="str">
        <f t="shared" si="16"/>
        <v>PAGO</v>
      </c>
      <c r="T120" s="276" t="str">
        <f t="shared" ca="1" si="17"/>
        <v>✓ OK</v>
      </c>
    </row>
    <row r="121" spans="2:20" ht="15.75" customHeight="1">
      <c r="B121" s="473">
        <v>45872</v>
      </c>
      <c r="C121" s="61" t="str">
        <f t="shared" si="26"/>
        <v>Agosto</v>
      </c>
      <c r="D121" t="str">
        <f t="shared" si="27"/>
        <v>2025</v>
      </c>
      <c r="E121" s="483">
        <v>1</v>
      </c>
      <c r="F121" s="215" t="s">
        <v>107</v>
      </c>
      <c r="G121" s="215" t="s">
        <v>35</v>
      </c>
      <c r="H121" s="215" t="s">
        <v>108</v>
      </c>
      <c r="I121" s="222" t="s">
        <v>46</v>
      </c>
      <c r="J121" s="561">
        <v>3500</v>
      </c>
      <c r="K121" s="556">
        <f t="shared" si="24"/>
        <v>3500</v>
      </c>
      <c r="L121" s="493">
        <v>0</v>
      </c>
      <c r="M121" s="61"/>
      <c r="N121" s="307">
        <f t="shared" si="13"/>
        <v>3500</v>
      </c>
      <c r="O121" s="473">
        <v>45870</v>
      </c>
      <c r="P121" s="388" t="str">
        <f t="shared" si="14"/>
        <v>agosto</v>
      </c>
      <c r="Q121" s="388">
        <f t="shared" si="15"/>
        <v>2025</v>
      </c>
      <c r="R121" s="219"/>
      <c r="S121" s="61" t="str">
        <f t="shared" si="16"/>
        <v>PAGO</v>
      </c>
      <c r="T121" s="276" t="str">
        <f t="shared" ca="1" si="17"/>
        <v>✓ OK</v>
      </c>
    </row>
    <row r="122" spans="2:20" ht="15.75" customHeight="1">
      <c r="B122" s="473">
        <v>45879</v>
      </c>
      <c r="C122" s="61" t="str">
        <f t="shared" si="26"/>
        <v>Agosto</v>
      </c>
      <c r="D122" t="str">
        <f t="shared" si="27"/>
        <v>2025</v>
      </c>
      <c r="E122" s="483">
        <v>1</v>
      </c>
      <c r="F122" s="215" t="s">
        <v>40</v>
      </c>
      <c r="G122" s="215" t="s">
        <v>40</v>
      </c>
      <c r="H122" s="215" t="s">
        <v>109</v>
      </c>
      <c r="I122" s="222" t="s">
        <v>46</v>
      </c>
      <c r="J122" s="561">
        <v>2782.5</v>
      </c>
      <c r="K122" s="556">
        <f t="shared" si="24"/>
        <v>2782.5</v>
      </c>
      <c r="L122" s="493">
        <v>0</v>
      </c>
      <c r="M122" s="61" t="s">
        <v>45</v>
      </c>
      <c r="N122" s="307">
        <f t="shared" si="13"/>
        <v>2782.5</v>
      </c>
      <c r="O122" s="473">
        <f t="shared" ref="O122:O135" si="28">B122</f>
        <v>45879</v>
      </c>
      <c r="P122" s="388" t="str">
        <f t="shared" si="14"/>
        <v>agosto</v>
      </c>
      <c r="Q122" s="388">
        <f t="shared" si="15"/>
        <v>2025</v>
      </c>
      <c r="R122" s="219"/>
      <c r="S122" s="61" t="str">
        <f t="shared" si="16"/>
        <v>PAGO</v>
      </c>
      <c r="T122" s="276" t="str">
        <f t="shared" ca="1" si="17"/>
        <v>✓ OK</v>
      </c>
    </row>
    <row r="123" spans="2:20" ht="15.75" customHeight="1">
      <c r="B123" s="473">
        <v>45884</v>
      </c>
      <c r="C123" s="61" t="str">
        <f t="shared" si="26"/>
        <v>Agosto</v>
      </c>
      <c r="D123" t="str">
        <f t="shared" si="27"/>
        <v>2025</v>
      </c>
      <c r="E123" s="483">
        <v>1</v>
      </c>
      <c r="F123" s="215" t="s">
        <v>110</v>
      </c>
      <c r="G123" s="215" t="s">
        <v>110</v>
      </c>
      <c r="H123" s="215" t="s">
        <v>111</v>
      </c>
      <c r="I123" s="222" t="s">
        <v>46</v>
      </c>
      <c r="J123" s="561">
        <v>803.65</v>
      </c>
      <c r="K123" s="556">
        <f t="shared" si="24"/>
        <v>803.65</v>
      </c>
      <c r="L123" s="493">
        <v>0</v>
      </c>
      <c r="M123" s="61"/>
      <c r="N123" s="307">
        <f t="shared" si="13"/>
        <v>803.65</v>
      </c>
      <c r="O123" s="473">
        <f t="shared" si="28"/>
        <v>45884</v>
      </c>
      <c r="P123" s="388" t="str">
        <f t="shared" si="14"/>
        <v>agosto</v>
      </c>
      <c r="Q123" s="388">
        <f t="shared" si="15"/>
        <v>2025</v>
      </c>
      <c r="R123" s="219"/>
      <c r="S123" s="61" t="str">
        <f t="shared" si="16"/>
        <v>PAGO</v>
      </c>
      <c r="T123" s="276" t="str">
        <f t="shared" ca="1" si="17"/>
        <v>✓ OK</v>
      </c>
    </row>
    <row r="124" spans="2:20" ht="15.75" customHeight="1">
      <c r="B124" s="473">
        <v>45879</v>
      </c>
      <c r="C124" s="61" t="str">
        <f t="shared" si="26"/>
        <v>Agosto</v>
      </c>
      <c r="D124" t="str">
        <f t="shared" si="27"/>
        <v>2025</v>
      </c>
      <c r="E124" s="483">
        <v>1</v>
      </c>
      <c r="F124" s="215" t="s">
        <v>112</v>
      </c>
      <c r="G124" s="215" t="s">
        <v>37</v>
      </c>
      <c r="H124" s="215" t="s">
        <v>113</v>
      </c>
      <c r="I124" s="222" t="s">
        <v>46</v>
      </c>
      <c r="J124" s="561">
        <v>147</v>
      </c>
      <c r="K124" s="556">
        <f t="shared" si="24"/>
        <v>147</v>
      </c>
      <c r="L124" s="493">
        <v>0</v>
      </c>
      <c r="M124" s="61" t="s">
        <v>45</v>
      </c>
      <c r="N124" s="307">
        <f t="shared" si="13"/>
        <v>147</v>
      </c>
      <c r="O124" s="473">
        <f t="shared" si="28"/>
        <v>45879</v>
      </c>
      <c r="P124" s="388" t="str">
        <f t="shared" si="14"/>
        <v>agosto</v>
      </c>
      <c r="Q124" s="388">
        <f t="shared" si="15"/>
        <v>2025</v>
      </c>
      <c r="R124" s="219"/>
      <c r="S124" s="61" t="str">
        <f t="shared" si="16"/>
        <v>PAGO</v>
      </c>
      <c r="T124" s="276" t="str">
        <f t="shared" ca="1" si="17"/>
        <v>✓ OK</v>
      </c>
    </row>
    <row r="125" spans="2:20" ht="15.75" customHeight="1">
      <c r="B125" s="473">
        <v>45884</v>
      </c>
      <c r="C125" s="61" t="str">
        <f t="shared" si="26"/>
        <v>Agosto</v>
      </c>
      <c r="D125" t="str">
        <f t="shared" si="27"/>
        <v>2025</v>
      </c>
      <c r="E125" s="483">
        <v>1</v>
      </c>
      <c r="F125" s="215" t="s">
        <v>114</v>
      </c>
      <c r="G125" s="215" t="s">
        <v>37</v>
      </c>
      <c r="H125" s="215" t="s">
        <v>115</v>
      </c>
      <c r="I125" s="222" t="s">
        <v>46</v>
      </c>
      <c r="J125" s="561">
        <v>210.94</v>
      </c>
      <c r="K125" s="556">
        <f t="shared" si="24"/>
        <v>210.94</v>
      </c>
      <c r="L125" s="493">
        <v>0</v>
      </c>
      <c r="M125" s="61"/>
      <c r="N125" s="307">
        <f t="shared" si="13"/>
        <v>210.94</v>
      </c>
      <c r="O125" s="473">
        <f t="shared" si="28"/>
        <v>45884</v>
      </c>
      <c r="P125" s="388" t="str">
        <f t="shared" si="14"/>
        <v>agosto</v>
      </c>
      <c r="Q125" s="388">
        <f t="shared" si="15"/>
        <v>2025</v>
      </c>
      <c r="R125" s="219"/>
      <c r="S125" s="61" t="str">
        <f t="shared" si="16"/>
        <v>PAGO</v>
      </c>
      <c r="T125" s="276" t="str">
        <f t="shared" ca="1" si="17"/>
        <v>✓ OK</v>
      </c>
    </row>
    <row r="126" spans="2:20" ht="15.75" customHeight="1">
      <c r="B126" s="473">
        <v>45879</v>
      </c>
      <c r="C126" s="61" t="str">
        <f t="shared" si="26"/>
        <v>Agosto</v>
      </c>
      <c r="D126" t="str">
        <f t="shared" si="27"/>
        <v>2025</v>
      </c>
      <c r="E126" s="483">
        <v>1</v>
      </c>
      <c r="F126" s="215" t="s">
        <v>116</v>
      </c>
      <c r="G126" s="215" t="s">
        <v>37</v>
      </c>
      <c r="H126" s="215" t="s">
        <v>116</v>
      </c>
      <c r="I126" s="222" t="s">
        <v>46</v>
      </c>
      <c r="J126" s="561">
        <v>30</v>
      </c>
      <c r="K126" s="556">
        <f t="shared" si="24"/>
        <v>30</v>
      </c>
      <c r="L126" s="493">
        <v>0</v>
      </c>
      <c r="M126" s="61" t="s">
        <v>45</v>
      </c>
      <c r="N126" s="307">
        <f t="shared" si="13"/>
        <v>30</v>
      </c>
      <c r="O126" s="473">
        <f t="shared" si="28"/>
        <v>45879</v>
      </c>
      <c r="P126" s="388" t="str">
        <f t="shared" si="14"/>
        <v>agosto</v>
      </c>
      <c r="Q126" s="388">
        <f t="shared" si="15"/>
        <v>2025</v>
      </c>
      <c r="R126" s="219"/>
      <c r="S126" s="61" t="str">
        <f t="shared" si="16"/>
        <v>PAGO</v>
      </c>
      <c r="T126" s="276" t="str">
        <f t="shared" ca="1" si="17"/>
        <v>✓ OK</v>
      </c>
    </row>
    <row r="127" spans="2:20" ht="15.75" customHeight="1">
      <c r="B127" s="473">
        <v>45879</v>
      </c>
      <c r="C127" s="61" t="str">
        <f t="shared" si="26"/>
        <v>Agosto</v>
      </c>
      <c r="D127" t="str">
        <f t="shared" si="27"/>
        <v>2025</v>
      </c>
      <c r="E127" s="483">
        <v>1</v>
      </c>
      <c r="F127" s="215" t="s">
        <v>117</v>
      </c>
      <c r="G127" s="215" t="s">
        <v>37</v>
      </c>
      <c r="H127" s="215" t="s">
        <v>118</v>
      </c>
      <c r="I127" s="222" t="s">
        <v>46</v>
      </c>
      <c r="J127" s="561">
        <v>323.24</v>
      </c>
      <c r="K127" s="556">
        <f t="shared" si="24"/>
        <v>323.24</v>
      </c>
      <c r="L127" s="493">
        <v>0</v>
      </c>
      <c r="M127" s="61" t="s">
        <v>45</v>
      </c>
      <c r="N127" s="307">
        <f t="shared" si="13"/>
        <v>323.24</v>
      </c>
      <c r="O127" s="473">
        <f t="shared" si="28"/>
        <v>45879</v>
      </c>
      <c r="P127" s="388" t="str">
        <f t="shared" si="14"/>
        <v>agosto</v>
      </c>
      <c r="Q127" s="388">
        <f t="shared" si="15"/>
        <v>2025</v>
      </c>
      <c r="R127" s="219"/>
      <c r="S127" s="61" t="str">
        <f t="shared" si="16"/>
        <v>PAGO</v>
      </c>
      <c r="T127" s="276" t="str">
        <f t="shared" ca="1" si="17"/>
        <v>✓ OK</v>
      </c>
    </row>
    <row r="128" spans="2:20" ht="15.75" customHeight="1">
      <c r="B128" s="473">
        <v>45873</v>
      </c>
      <c r="C128" s="61" t="str">
        <f t="shared" si="26"/>
        <v>Agosto</v>
      </c>
      <c r="D128" t="str">
        <f t="shared" si="27"/>
        <v>2025</v>
      </c>
      <c r="E128" s="483">
        <v>1</v>
      </c>
      <c r="F128" s="215" t="s">
        <v>119</v>
      </c>
      <c r="G128" s="215" t="s">
        <v>34</v>
      </c>
      <c r="H128" s="215" t="s">
        <v>120</v>
      </c>
      <c r="I128" s="222" t="s">
        <v>51</v>
      </c>
      <c r="J128" s="561">
        <v>2098.5300000000002</v>
      </c>
      <c r="K128" s="556">
        <f t="shared" si="24"/>
        <v>2098.5300000000002</v>
      </c>
      <c r="L128" s="493">
        <v>0</v>
      </c>
      <c r="M128" s="61"/>
      <c r="N128" s="307">
        <f t="shared" si="13"/>
        <v>2098.5300000000002</v>
      </c>
      <c r="O128" s="473">
        <f t="shared" si="28"/>
        <v>45873</v>
      </c>
      <c r="P128" s="388" t="str">
        <f t="shared" si="14"/>
        <v>agosto</v>
      </c>
      <c r="Q128" s="388">
        <f t="shared" si="15"/>
        <v>2025</v>
      </c>
      <c r="R128" s="219"/>
      <c r="S128" s="61" t="str">
        <f t="shared" si="16"/>
        <v>PAGO</v>
      </c>
      <c r="T128" s="276" t="str">
        <f t="shared" ca="1" si="17"/>
        <v>✓ OK</v>
      </c>
    </row>
    <row r="129" spans="2:20" ht="15.75" customHeight="1">
      <c r="B129" s="473">
        <v>45873</v>
      </c>
      <c r="C129" s="61" t="str">
        <f t="shared" si="26"/>
        <v>Agosto</v>
      </c>
      <c r="D129" t="str">
        <f t="shared" si="27"/>
        <v>2025</v>
      </c>
      <c r="E129" s="483">
        <v>1</v>
      </c>
      <c r="F129" s="215" t="s">
        <v>121</v>
      </c>
      <c r="G129" s="215" t="s">
        <v>34</v>
      </c>
      <c r="H129" s="215" t="s">
        <v>120</v>
      </c>
      <c r="I129" s="222" t="s">
        <v>51</v>
      </c>
      <c r="J129" s="561">
        <v>1540.86</v>
      </c>
      <c r="K129" s="556">
        <f t="shared" si="24"/>
        <v>1540.86</v>
      </c>
      <c r="L129" s="493">
        <v>0</v>
      </c>
      <c r="M129" s="61"/>
      <c r="N129" s="307">
        <f t="shared" si="13"/>
        <v>1540.86</v>
      </c>
      <c r="O129" s="473">
        <f t="shared" si="28"/>
        <v>45873</v>
      </c>
      <c r="P129" s="388" t="str">
        <f t="shared" si="14"/>
        <v>agosto</v>
      </c>
      <c r="Q129" s="388">
        <f t="shared" si="15"/>
        <v>2025</v>
      </c>
      <c r="R129" s="219"/>
      <c r="S129" s="61" t="str">
        <f t="shared" si="16"/>
        <v>PAGO</v>
      </c>
      <c r="T129" s="276" t="str">
        <f t="shared" ca="1" si="17"/>
        <v>✓ OK</v>
      </c>
    </row>
    <row r="130" spans="2:20" ht="15.75" customHeight="1">
      <c r="B130" s="473">
        <v>45889</v>
      </c>
      <c r="C130" s="61" t="str">
        <f t="shared" si="26"/>
        <v>Agosto</v>
      </c>
      <c r="D130" t="str">
        <f t="shared" si="27"/>
        <v>2025</v>
      </c>
      <c r="E130" s="483">
        <v>1</v>
      </c>
      <c r="F130" s="215" t="s">
        <v>122</v>
      </c>
      <c r="G130" s="215" t="s">
        <v>31</v>
      </c>
      <c r="H130" s="215" t="s">
        <v>122</v>
      </c>
      <c r="I130" s="222" t="s">
        <v>51</v>
      </c>
      <c r="J130" s="561">
        <v>315.93</v>
      </c>
      <c r="K130" s="556">
        <f t="shared" si="24"/>
        <v>315.93</v>
      </c>
      <c r="L130" s="493">
        <v>0</v>
      </c>
      <c r="M130" s="61"/>
      <c r="N130" s="307">
        <f t="shared" si="13"/>
        <v>315.93</v>
      </c>
      <c r="O130" s="473">
        <f t="shared" si="28"/>
        <v>45889</v>
      </c>
      <c r="P130" s="388" t="str">
        <f t="shared" si="14"/>
        <v>agosto</v>
      </c>
      <c r="Q130" s="388">
        <f t="shared" si="15"/>
        <v>2025</v>
      </c>
      <c r="R130" s="219"/>
      <c r="S130" s="61" t="str">
        <f t="shared" si="16"/>
        <v>PAGO</v>
      </c>
      <c r="T130" s="276" t="str">
        <f t="shared" ca="1" si="17"/>
        <v>✓ OK</v>
      </c>
    </row>
    <row r="131" spans="2:20" ht="15.75" customHeight="1">
      <c r="B131" s="473">
        <v>45889</v>
      </c>
      <c r="C131" s="61" t="str">
        <f t="shared" si="26"/>
        <v>Agosto</v>
      </c>
      <c r="D131" t="str">
        <f t="shared" si="27"/>
        <v>2025</v>
      </c>
      <c r="E131" s="483">
        <v>1</v>
      </c>
      <c r="F131" s="215" t="s">
        <v>123</v>
      </c>
      <c r="G131" s="215" t="s">
        <v>29</v>
      </c>
      <c r="H131" s="215" t="s">
        <v>123</v>
      </c>
      <c r="I131" s="222" t="s">
        <v>51</v>
      </c>
      <c r="J131" s="561">
        <v>309.89</v>
      </c>
      <c r="K131" s="556">
        <f t="shared" si="24"/>
        <v>309.89</v>
      </c>
      <c r="L131" s="493">
        <v>0</v>
      </c>
      <c r="M131" s="61"/>
      <c r="N131" s="307">
        <f t="shared" si="13"/>
        <v>309.89</v>
      </c>
      <c r="O131" s="473">
        <f t="shared" si="28"/>
        <v>45889</v>
      </c>
      <c r="P131" s="388" t="str">
        <f t="shared" si="14"/>
        <v>agosto</v>
      </c>
      <c r="Q131" s="388">
        <f t="shared" si="15"/>
        <v>2025</v>
      </c>
      <c r="R131" s="219"/>
      <c r="S131" s="61" t="str">
        <f t="shared" si="16"/>
        <v>PAGO</v>
      </c>
      <c r="T131" s="276" t="str">
        <f t="shared" ca="1" si="17"/>
        <v>✓ OK</v>
      </c>
    </row>
    <row r="132" spans="2:20" ht="15.75" customHeight="1">
      <c r="B132" s="473">
        <v>45889</v>
      </c>
      <c r="C132" s="61" t="str">
        <f t="shared" si="26"/>
        <v>Agosto</v>
      </c>
      <c r="D132" t="str">
        <f t="shared" si="27"/>
        <v>2025</v>
      </c>
      <c r="E132" s="483">
        <v>1</v>
      </c>
      <c r="F132" s="215" t="s">
        <v>124</v>
      </c>
      <c r="G132" s="215" t="s">
        <v>29</v>
      </c>
      <c r="H132" s="215" t="s">
        <v>123</v>
      </c>
      <c r="I132" s="222" t="s">
        <v>51</v>
      </c>
      <c r="J132" s="561">
        <v>1706.52</v>
      </c>
      <c r="K132" s="556">
        <f t="shared" si="24"/>
        <v>1706.52</v>
      </c>
      <c r="L132" s="493">
        <v>0</v>
      </c>
      <c r="M132" s="61"/>
      <c r="N132" s="307">
        <f t="shared" si="13"/>
        <v>1706.52</v>
      </c>
      <c r="O132" s="473">
        <f t="shared" si="28"/>
        <v>45889</v>
      </c>
      <c r="P132" s="388" t="str">
        <f t="shared" si="14"/>
        <v>agosto</v>
      </c>
      <c r="Q132" s="388">
        <f t="shared" si="15"/>
        <v>2025</v>
      </c>
      <c r="R132" s="219"/>
      <c r="S132" s="61" t="str">
        <f t="shared" si="16"/>
        <v>PAGO</v>
      </c>
      <c r="T132" s="276" t="str">
        <f t="shared" ca="1" si="17"/>
        <v>✓ OK</v>
      </c>
    </row>
    <row r="133" spans="2:20" ht="15.75" customHeight="1">
      <c r="B133" s="473">
        <v>45884</v>
      </c>
      <c r="C133" s="61" t="str">
        <f t="shared" si="26"/>
        <v>Agosto</v>
      </c>
      <c r="D133" t="str">
        <f t="shared" si="27"/>
        <v>2025</v>
      </c>
      <c r="E133" s="483">
        <v>1</v>
      </c>
      <c r="F133" s="215" t="s">
        <v>125</v>
      </c>
      <c r="G133" s="215" t="s">
        <v>37</v>
      </c>
      <c r="H133" s="215" t="s">
        <v>126</v>
      </c>
      <c r="I133" s="222" t="s">
        <v>46</v>
      </c>
      <c r="J133" s="561">
        <v>347.14</v>
      </c>
      <c r="K133" s="556">
        <f t="shared" si="24"/>
        <v>347.14</v>
      </c>
      <c r="L133" s="493">
        <v>0</v>
      </c>
      <c r="M133" s="61"/>
      <c r="N133" s="307">
        <f t="shared" si="13"/>
        <v>347.14</v>
      </c>
      <c r="O133" s="473">
        <f t="shared" si="28"/>
        <v>45884</v>
      </c>
      <c r="P133" s="388" t="str">
        <f t="shared" si="14"/>
        <v>agosto</v>
      </c>
      <c r="Q133" s="388">
        <f t="shared" si="15"/>
        <v>2025</v>
      </c>
      <c r="R133" s="219"/>
      <c r="S133" s="61" t="str">
        <f t="shared" si="16"/>
        <v>PAGO</v>
      </c>
      <c r="T133" s="276" t="str">
        <f t="shared" ca="1" si="17"/>
        <v>✓ OK</v>
      </c>
    </row>
    <row r="134" spans="2:20" ht="15.75" customHeight="1">
      <c r="B134" s="473">
        <v>45887</v>
      </c>
      <c r="C134" s="61" t="str">
        <f t="shared" si="26"/>
        <v>Agosto</v>
      </c>
      <c r="D134" t="str">
        <f t="shared" si="27"/>
        <v>2025</v>
      </c>
      <c r="E134" s="483">
        <v>1</v>
      </c>
      <c r="F134" s="215" t="s">
        <v>131</v>
      </c>
      <c r="G134" s="215" t="s">
        <v>44</v>
      </c>
      <c r="H134" s="215" t="s">
        <v>81</v>
      </c>
      <c r="I134" s="222" t="s">
        <v>46</v>
      </c>
      <c r="J134" s="561">
        <v>430</v>
      </c>
      <c r="K134" s="556">
        <f t="shared" si="24"/>
        <v>430</v>
      </c>
      <c r="L134" s="493">
        <v>0</v>
      </c>
      <c r="M134" s="61"/>
      <c r="N134" s="307">
        <f t="shared" si="13"/>
        <v>430</v>
      </c>
      <c r="O134" s="473">
        <f t="shared" si="28"/>
        <v>45887</v>
      </c>
      <c r="P134" s="388" t="str">
        <f t="shared" si="14"/>
        <v>agosto</v>
      </c>
      <c r="Q134" s="388">
        <f t="shared" si="15"/>
        <v>2025</v>
      </c>
      <c r="R134" s="219"/>
      <c r="S134" s="61" t="str">
        <f t="shared" si="16"/>
        <v>PAGO</v>
      </c>
      <c r="T134" s="276" t="str">
        <f t="shared" ca="1" si="17"/>
        <v>✓ OK</v>
      </c>
    </row>
    <row r="135" spans="2:20" ht="15.75" customHeight="1">
      <c r="B135" s="473">
        <v>45899</v>
      </c>
      <c r="C135" s="61" t="str">
        <f t="shared" si="26"/>
        <v>Agosto</v>
      </c>
      <c r="D135" t="str">
        <f t="shared" si="27"/>
        <v>2025</v>
      </c>
      <c r="E135" s="483">
        <v>1</v>
      </c>
      <c r="F135" s="215" t="s">
        <v>156</v>
      </c>
      <c r="G135" s="215" t="s">
        <v>37</v>
      </c>
      <c r="H135" s="215" t="s">
        <v>157</v>
      </c>
      <c r="I135" s="222" t="s">
        <v>46</v>
      </c>
      <c r="J135" s="561">
        <v>521</v>
      </c>
      <c r="K135" s="556">
        <f t="shared" ref="K135:K136" si="29">E135*J135</f>
        <v>521</v>
      </c>
      <c r="L135" s="493">
        <v>0</v>
      </c>
      <c r="M135" s="61"/>
      <c r="N135" s="307">
        <f t="shared" ref="N135:N198" si="30">K135</f>
        <v>521</v>
      </c>
      <c r="O135" s="473">
        <f t="shared" si="28"/>
        <v>45899</v>
      </c>
      <c r="P135" s="388" t="str">
        <f t="shared" ref="P135:P198" si="31">IF(O135&lt;&gt;"",TEXT(O135,"mmmm"),"")</f>
        <v>agosto</v>
      </c>
      <c r="Q135" s="388">
        <f t="shared" ref="Q135:Q198" si="32">IF(O135="","",YEAR(O135))</f>
        <v>2025</v>
      </c>
      <c r="R135" s="219"/>
      <c r="S135" s="61" t="str">
        <f t="shared" si="16"/>
        <v>PAGO</v>
      </c>
      <c r="T135" s="276" t="str">
        <f t="shared" ca="1" si="17"/>
        <v>✓ OK</v>
      </c>
    </row>
    <row r="136" spans="2:20" ht="15.75" customHeight="1">
      <c r="B136" s="473">
        <v>45870</v>
      </c>
      <c r="C136" s="61" t="str">
        <f t="shared" si="26"/>
        <v>Agosto</v>
      </c>
      <c r="D136" t="str">
        <f t="shared" si="27"/>
        <v>2025</v>
      </c>
      <c r="E136" s="483">
        <v>1</v>
      </c>
      <c r="F136" s="215" t="s">
        <v>162</v>
      </c>
      <c r="G136" s="215" t="s">
        <v>681</v>
      </c>
      <c r="H136" s="215" t="s">
        <v>163</v>
      </c>
      <c r="I136" s="222" t="s">
        <v>51</v>
      </c>
      <c r="J136" s="561">
        <v>272.75</v>
      </c>
      <c r="K136" s="556">
        <f t="shared" si="29"/>
        <v>272.75</v>
      </c>
      <c r="L136" s="493">
        <v>0</v>
      </c>
      <c r="M136" s="61"/>
      <c r="N136" s="307">
        <f t="shared" si="30"/>
        <v>272.75</v>
      </c>
      <c r="O136" s="473">
        <v>45892</v>
      </c>
      <c r="P136" s="388" t="str">
        <f t="shared" si="31"/>
        <v>agosto</v>
      </c>
      <c r="Q136" s="388">
        <f t="shared" si="32"/>
        <v>2025</v>
      </c>
      <c r="R136" s="219"/>
      <c r="S136" s="61" t="str">
        <f t="shared" ref="S136:S199" si="33">IF(K136&lt;&gt;"",IF(L136=0,"PAGO","A PAGAR")," ")</f>
        <v>PAGO</v>
      </c>
      <c r="T136" s="276" t="str">
        <f t="shared" ref="T136:T199" ca="1" si="34">IF(S136="PAGO", "✓ OK", IF(S136="A PAGAR", IF(O136&lt;TODAY(), "⚠ EM ATRASO", "EM DIA"), ""))</f>
        <v>✓ OK</v>
      </c>
    </row>
    <row r="137" spans="2:20" ht="15.75" customHeight="1">
      <c r="B137" s="473">
        <v>45878</v>
      </c>
      <c r="C137" s="61" t="str">
        <f t="shared" si="26"/>
        <v>Agosto</v>
      </c>
      <c r="D137" t="str">
        <f t="shared" si="27"/>
        <v>2025</v>
      </c>
      <c r="E137" s="483">
        <v>1</v>
      </c>
      <c r="F137" s="215" t="s">
        <v>164</v>
      </c>
      <c r="G137" s="215" t="s">
        <v>37</v>
      </c>
      <c r="H137" s="215" t="s">
        <v>165</v>
      </c>
      <c r="I137" s="222" t="s">
        <v>46</v>
      </c>
      <c r="J137" s="561">
        <v>150</v>
      </c>
      <c r="K137" s="556">
        <f t="shared" ref="K137:K181" si="35">IF(J137&lt;&gt;0,E137*J137,"")</f>
        <v>150</v>
      </c>
      <c r="L137" s="493">
        <v>0</v>
      </c>
      <c r="M137" s="61" t="s">
        <v>45</v>
      </c>
      <c r="N137" s="307">
        <f t="shared" si="30"/>
        <v>150</v>
      </c>
      <c r="O137" s="473">
        <f>B137</f>
        <v>45878</v>
      </c>
      <c r="P137" s="388" t="str">
        <f t="shared" si="31"/>
        <v>agosto</v>
      </c>
      <c r="Q137" s="388">
        <f t="shared" si="32"/>
        <v>2025</v>
      </c>
      <c r="R137" s="219"/>
      <c r="S137" s="61" t="str">
        <f t="shared" si="33"/>
        <v>PAGO</v>
      </c>
      <c r="T137" s="276" t="str">
        <f t="shared" ca="1" si="34"/>
        <v>✓ OK</v>
      </c>
    </row>
    <row r="138" spans="2:20" ht="15" customHeight="1">
      <c r="B138" s="282">
        <v>45870</v>
      </c>
      <c r="C138" s="61" t="str">
        <f t="shared" si="26"/>
        <v>Agosto</v>
      </c>
      <c r="D138" t="str">
        <f t="shared" si="27"/>
        <v>2025</v>
      </c>
      <c r="E138" s="483">
        <v>0.05</v>
      </c>
      <c r="F138" s="215" t="s">
        <v>397</v>
      </c>
      <c r="G138" s="215" t="s">
        <v>26</v>
      </c>
      <c r="H138" s="215" t="s">
        <v>398</v>
      </c>
      <c r="I138" s="472" t="s">
        <v>49</v>
      </c>
      <c r="J138" s="561">
        <v>79</v>
      </c>
      <c r="K138" s="556">
        <f t="shared" si="35"/>
        <v>3.95</v>
      </c>
      <c r="L138" s="523">
        <v>0</v>
      </c>
      <c r="M138"/>
      <c r="N138" s="307">
        <f t="shared" si="30"/>
        <v>3.95</v>
      </c>
      <c r="O138" s="282">
        <v>45870</v>
      </c>
      <c r="P138" s="388" t="str">
        <f t="shared" si="31"/>
        <v>agosto</v>
      </c>
      <c r="Q138" s="388">
        <f t="shared" si="32"/>
        <v>2025</v>
      </c>
      <c r="S138" s="61" t="str">
        <f t="shared" si="33"/>
        <v>PAGO</v>
      </c>
      <c r="T138" s="276" t="str">
        <f t="shared" ca="1" si="34"/>
        <v>✓ OK</v>
      </c>
    </row>
    <row r="139" spans="2:20" ht="15" customHeight="1">
      <c r="B139" s="282">
        <v>45870</v>
      </c>
      <c r="C139" s="61" t="str">
        <f t="shared" si="26"/>
        <v>Agosto</v>
      </c>
      <c r="D139" t="str">
        <f t="shared" si="27"/>
        <v>2025</v>
      </c>
      <c r="E139" s="483">
        <v>0.05</v>
      </c>
      <c r="F139" s="215" t="s">
        <v>397</v>
      </c>
      <c r="G139" s="215" t="s">
        <v>26</v>
      </c>
      <c r="H139" s="215" t="s">
        <v>398</v>
      </c>
      <c r="I139" s="222" t="s">
        <v>49</v>
      </c>
      <c r="J139" s="561">
        <v>79</v>
      </c>
      <c r="K139" s="556">
        <f t="shared" si="35"/>
        <v>3.95</v>
      </c>
      <c r="L139" s="523">
        <v>0</v>
      </c>
      <c r="M139"/>
      <c r="N139" s="307">
        <f t="shared" si="30"/>
        <v>3.95</v>
      </c>
      <c r="O139" s="282">
        <v>45870</v>
      </c>
      <c r="P139" s="388" t="str">
        <f t="shared" si="31"/>
        <v>agosto</v>
      </c>
      <c r="Q139" s="388">
        <f t="shared" si="32"/>
        <v>2025</v>
      </c>
      <c r="S139" s="61" t="str">
        <f t="shared" si="33"/>
        <v>PAGO</v>
      </c>
      <c r="T139" s="276" t="str">
        <f t="shared" ca="1" si="34"/>
        <v>✓ OK</v>
      </c>
    </row>
    <row r="140" spans="2:20" ht="15" customHeight="1">
      <c r="B140" s="282">
        <v>45870</v>
      </c>
      <c r="C140" s="61" t="str">
        <f t="shared" si="26"/>
        <v>Agosto</v>
      </c>
      <c r="D140" t="str">
        <f t="shared" si="27"/>
        <v>2025</v>
      </c>
      <c r="E140" s="483">
        <v>0.05</v>
      </c>
      <c r="F140" s="215" t="s">
        <v>397</v>
      </c>
      <c r="G140" s="215" t="s">
        <v>26</v>
      </c>
      <c r="H140" s="215" t="s">
        <v>398</v>
      </c>
      <c r="I140" s="222" t="s">
        <v>49</v>
      </c>
      <c r="J140" s="561">
        <v>79</v>
      </c>
      <c r="K140" s="556">
        <f t="shared" si="35"/>
        <v>3.95</v>
      </c>
      <c r="L140" s="523">
        <v>0</v>
      </c>
      <c r="M140"/>
      <c r="N140" s="307">
        <f t="shared" si="30"/>
        <v>3.95</v>
      </c>
      <c r="O140" s="282">
        <v>45870</v>
      </c>
      <c r="P140" s="388" t="str">
        <f t="shared" si="31"/>
        <v>agosto</v>
      </c>
      <c r="Q140" s="388">
        <f t="shared" si="32"/>
        <v>2025</v>
      </c>
      <c r="S140" s="61" t="str">
        <f t="shared" si="33"/>
        <v>PAGO</v>
      </c>
      <c r="T140" s="276" t="str">
        <f t="shared" ca="1" si="34"/>
        <v>✓ OK</v>
      </c>
    </row>
    <row r="141" spans="2:20" ht="15" customHeight="1">
      <c r="B141" s="282">
        <v>45870</v>
      </c>
      <c r="C141" s="61" t="str">
        <f t="shared" si="26"/>
        <v>Agosto</v>
      </c>
      <c r="D141" t="str">
        <f t="shared" si="27"/>
        <v>2025</v>
      </c>
      <c r="E141" s="483">
        <v>0.05</v>
      </c>
      <c r="F141" s="215" t="s">
        <v>397</v>
      </c>
      <c r="G141" s="215" t="s">
        <v>26</v>
      </c>
      <c r="H141" s="215" t="s">
        <v>398</v>
      </c>
      <c r="I141" s="222" t="s">
        <v>49</v>
      </c>
      <c r="J141" s="561">
        <v>79</v>
      </c>
      <c r="K141" s="556">
        <f t="shared" si="35"/>
        <v>3.95</v>
      </c>
      <c r="L141" s="523">
        <v>0</v>
      </c>
      <c r="M141"/>
      <c r="N141" s="307">
        <f t="shared" si="30"/>
        <v>3.95</v>
      </c>
      <c r="O141" s="282">
        <v>45870</v>
      </c>
      <c r="P141" s="388" t="str">
        <f t="shared" si="31"/>
        <v>agosto</v>
      </c>
      <c r="Q141" s="388">
        <f t="shared" si="32"/>
        <v>2025</v>
      </c>
      <c r="S141" s="61" t="str">
        <f t="shared" si="33"/>
        <v>PAGO</v>
      </c>
      <c r="T141" s="276" t="str">
        <f t="shared" ca="1" si="34"/>
        <v>✓ OK</v>
      </c>
    </row>
    <row r="142" spans="2:20" ht="15" customHeight="1">
      <c r="B142" s="282">
        <v>45870</v>
      </c>
      <c r="C142" s="61" t="str">
        <f t="shared" si="26"/>
        <v>Agosto</v>
      </c>
      <c r="D142" t="str">
        <f t="shared" si="27"/>
        <v>2025</v>
      </c>
      <c r="E142" s="483">
        <v>0.05</v>
      </c>
      <c r="F142" s="215" t="s">
        <v>397</v>
      </c>
      <c r="G142" s="215" t="s">
        <v>26</v>
      </c>
      <c r="H142" s="215" t="s">
        <v>398</v>
      </c>
      <c r="I142" s="222" t="s">
        <v>49</v>
      </c>
      <c r="J142" s="561">
        <v>79</v>
      </c>
      <c r="K142" s="556">
        <f t="shared" si="35"/>
        <v>3.95</v>
      </c>
      <c r="L142" s="523">
        <v>0</v>
      </c>
      <c r="M142"/>
      <c r="N142" s="307">
        <f t="shared" si="30"/>
        <v>3.95</v>
      </c>
      <c r="O142" s="282">
        <v>45870</v>
      </c>
      <c r="P142" s="388" t="str">
        <f t="shared" si="31"/>
        <v>agosto</v>
      </c>
      <c r="Q142" s="388">
        <f t="shared" si="32"/>
        <v>2025</v>
      </c>
      <c r="S142" s="61" t="str">
        <f t="shared" si="33"/>
        <v>PAGO</v>
      </c>
      <c r="T142" s="276" t="str">
        <f t="shared" ca="1" si="34"/>
        <v>✓ OK</v>
      </c>
    </row>
    <row r="143" spans="2:20" ht="15" customHeight="1">
      <c r="B143" s="282">
        <v>45870</v>
      </c>
      <c r="C143" s="61" t="str">
        <f t="shared" si="26"/>
        <v>Agosto</v>
      </c>
      <c r="D143" t="str">
        <f t="shared" si="27"/>
        <v>2025</v>
      </c>
      <c r="E143" s="483">
        <v>0.05</v>
      </c>
      <c r="F143" s="215" t="s">
        <v>397</v>
      </c>
      <c r="G143" s="215" t="s">
        <v>26</v>
      </c>
      <c r="H143" s="215" t="s">
        <v>398</v>
      </c>
      <c r="I143" s="222" t="s">
        <v>49</v>
      </c>
      <c r="J143" s="561">
        <v>79</v>
      </c>
      <c r="K143" s="556">
        <f t="shared" si="35"/>
        <v>3.95</v>
      </c>
      <c r="L143" s="523">
        <v>0</v>
      </c>
      <c r="M143"/>
      <c r="N143" s="307">
        <f t="shared" si="30"/>
        <v>3.95</v>
      </c>
      <c r="O143" s="282">
        <v>45870</v>
      </c>
      <c r="P143" s="388" t="str">
        <f t="shared" si="31"/>
        <v>agosto</v>
      </c>
      <c r="Q143" s="388">
        <f t="shared" si="32"/>
        <v>2025</v>
      </c>
      <c r="S143" s="61" t="str">
        <f t="shared" si="33"/>
        <v>PAGO</v>
      </c>
      <c r="T143" s="276" t="str">
        <f t="shared" ca="1" si="34"/>
        <v>✓ OK</v>
      </c>
    </row>
    <row r="144" spans="2:20" ht="15" customHeight="1">
      <c r="B144" s="282">
        <v>45871</v>
      </c>
      <c r="C144" s="61" t="str">
        <f t="shared" si="26"/>
        <v>Agosto</v>
      </c>
      <c r="D144" t="str">
        <f t="shared" si="27"/>
        <v>2025</v>
      </c>
      <c r="E144" s="483">
        <v>84</v>
      </c>
      <c r="F144" s="215" t="s">
        <v>399</v>
      </c>
      <c r="G144" s="215" t="s">
        <v>700</v>
      </c>
      <c r="H144" s="215" t="s">
        <v>400</v>
      </c>
      <c r="I144" s="222" t="s">
        <v>49</v>
      </c>
      <c r="J144" s="561">
        <v>3.99</v>
      </c>
      <c r="K144" s="556">
        <f t="shared" si="35"/>
        <v>335.16</v>
      </c>
      <c r="L144" s="523">
        <v>0</v>
      </c>
      <c r="M144"/>
      <c r="N144" s="307">
        <f t="shared" si="30"/>
        <v>335.16</v>
      </c>
      <c r="O144" s="282">
        <v>45871</v>
      </c>
      <c r="P144" s="388" t="str">
        <f t="shared" si="31"/>
        <v>agosto</v>
      </c>
      <c r="Q144" s="388">
        <f t="shared" si="32"/>
        <v>2025</v>
      </c>
      <c r="S144" s="61" t="str">
        <f t="shared" si="33"/>
        <v>PAGO</v>
      </c>
      <c r="T144" s="276" t="str">
        <f t="shared" ca="1" si="34"/>
        <v>✓ OK</v>
      </c>
    </row>
    <row r="145" spans="2:20" ht="15" customHeight="1">
      <c r="B145" s="282">
        <v>45870</v>
      </c>
      <c r="C145" s="61" t="str">
        <f t="shared" si="26"/>
        <v>Agosto</v>
      </c>
      <c r="D145" t="str">
        <f t="shared" si="27"/>
        <v>2025</v>
      </c>
      <c r="E145" s="483">
        <v>1</v>
      </c>
      <c r="F145" s="215" t="s">
        <v>401</v>
      </c>
      <c r="G145" s="215" t="s">
        <v>37</v>
      </c>
      <c r="H145" s="215" t="s">
        <v>402</v>
      </c>
      <c r="I145" s="472" t="s">
        <v>49</v>
      </c>
      <c r="J145" s="561">
        <v>180</v>
      </c>
      <c r="K145" s="556">
        <f t="shared" si="35"/>
        <v>180</v>
      </c>
      <c r="L145" s="523">
        <v>0</v>
      </c>
      <c r="M145"/>
      <c r="N145" s="307">
        <f t="shared" si="30"/>
        <v>180</v>
      </c>
      <c r="O145" s="282">
        <v>45870</v>
      </c>
      <c r="P145" s="388" t="str">
        <f t="shared" si="31"/>
        <v>agosto</v>
      </c>
      <c r="Q145" s="388">
        <f t="shared" si="32"/>
        <v>2025</v>
      </c>
      <c r="S145" s="61" t="str">
        <f t="shared" si="33"/>
        <v>PAGO</v>
      </c>
      <c r="T145" s="276" t="str">
        <f t="shared" ca="1" si="34"/>
        <v>✓ OK</v>
      </c>
    </row>
    <row r="146" spans="2:20" ht="15" customHeight="1">
      <c r="B146" s="282">
        <v>45870</v>
      </c>
      <c r="C146" s="61" t="str">
        <f t="shared" si="26"/>
        <v>Agosto</v>
      </c>
      <c r="D146" t="str">
        <f t="shared" si="27"/>
        <v>2025</v>
      </c>
      <c r="E146" s="483">
        <v>10</v>
      </c>
      <c r="F146" s="215" t="s">
        <v>403</v>
      </c>
      <c r="G146" s="215" t="s">
        <v>548</v>
      </c>
      <c r="H146" s="215" t="s">
        <v>81</v>
      </c>
      <c r="I146" s="222" t="s">
        <v>49</v>
      </c>
      <c r="J146" s="561">
        <v>115</v>
      </c>
      <c r="K146" s="556">
        <f t="shared" si="35"/>
        <v>1150</v>
      </c>
      <c r="L146" s="523">
        <v>0</v>
      </c>
      <c r="M146" t="s">
        <v>52</v>
      </c>
      <c r="N146" s="307">
        <f t="shared" si="30"/>
        <v>1150</v>
      </c>
      <c r="O146" s="282">
        <v>45890</v>
      </c>
      <c r="P146" s="388" t="str">
        <f t="shared" si="31"/>
        <v>agosto</v>
      </c>
      <c r="Q146" s="388">
        <f t="shared" si="32"/>
        <v>2025</v>
      </c>
      <c r="S146" s="61" t="str">
        <f t="shared" si="33"/>
        <v>PAGO</v>
      </c>
      <c r="T146" s="276" t="str">
        <f t="shared" ca="1" si="34"/>
        <v>✓ OK</v>
      </c>
    </row>
    <row r="147" spans="2:20" ht="15" customHeight="1">
      <c r="B147" s="282">
        <v>45876</v>
      </c>
      <c r="C147" s="61" t="str">
        <f t="shared" si="26"/>
        <v>Agosto</v>
      </c>
      <c r="D147" t="str">
        <f t="shared" si="27"/>
        <v>2025</v>
      </c>
      <c r="E147" s="483">
        <v>0.4</v>
      </c>
      <c r="F147" s="215" t="s">
        <v>397</v>
      </c>
      <c r="G147" s="215" t="s">
        <v>26</v>
      </c>
      <c r="H147" s="215" t="s">
        <v>404</v>
      </c>
      <c r="I147" s="472" t="s">
        <v>49</v>
      </c>
      <c r="J147" s="561">
        <v>79</v>
      </c>
      <c r="K147" s="556">
        <f t="shared" si="35"/>
        <v>31.6</v>
      </c>
      <c r="L147" s="523">
        <v>0</v>
      </c>
      <c r="M147" t="s">
        <v>45</v>
      </c>
      <c r="N147" s="307">
        <f t="shared" si="30"/>
        <v>31.6</v>
      </c>
      <c r="O147" s="282">
        <v>45876</v>
      </c>
      <c r="P147" s="388" t="str">
        <f t="shared" si="31"/>
        <v>agosto</v>
      </c>
      <c r="Q147" s="388">
        <f t="shared" si="32"/>
        <v>2025</v>
      </c>
      <c r="S147" s="61" t="str">
        <f t="shared" si="33"/>
        <v>PAGO</v>
      </c>
      <c r="T147" s="276" t="str">
        <f t="shared" ca="1" si="34"/>
        <v>✓ OK</v>
      </c>
    </row>
    <row r="148" spans="2:20" ht="15" customHeight="1">
      <c r="B148" s="282">
        <v>45877</v>
      </c>
      <c r="C148" s="61" t="str">
        <f t="shared" si="26"/>
        <v>Agosto</v>
      </c>
      <c r="D148" t="str">
        <f t="shared" si="27"/>
        <v>2025</v>
      </c>
      <c r="E148" s="480">
        <f>12*4</f>
        <v>48</v>
      </c>
      <c r="F148" s="215" t="s">
        <v>399</v>
      </c>
      <c r="G148" s="215" t="s">
        <v>700</v>
      </c>
      <c r="H148" s="215" t="s">
        <v>405</v>
      </c>
      <c r="I148" s="222" t="s">
        <v>49</v>
      </c>
      <c r="J148" s="561">
        <v>3.99</v>
      </c>
      <c r="K148" s="556">
        <f t="shared" si="35"/>
        <v>191.52</v>
      </c>
      <c r="L148" s="523">
        <v>0</v>
      </c>
      <c r="M148"/>
      <c r="N148" s="307">
        <f t="shared" si="30"/>
        <v>191.52</v>
      </c>
      <c r="O148" s="282">
        <v>45877</v>
      </c>
      <c r="P148" s="388" t="str">
        <f t="shared" si="31"/>
        <v>agosto</v>
      </c>
      <c r="Q148" s="388">
        <f t="shared" si="32"/>
        <v>2025</v>
      </c>
      <c r="S148" s="61" t="str">
        <f t="shared" si="33"/>
        <v>PAGO</v>
      </c>
      <c r="T148" s="276" t="str">
        <f t="shared" ca="1" si="34"/>
        <v>✓ OK</v>
      </c>
    </row>
    <row r="149" spans="2:20" ht="15" customHeight="1">
      <c r="B149" s="282">
        <v>45875</v>
      </c>
      <c r="C149" s="61" t="str">
        <f t="shared" si="26"/>
        <v>Agosto</v>
      </c>
      <c r="D149" t="str">
        <f t="shared" si="27"/>
        <v>2025</v>
      </c>
      <c r="E149" s="480">
        <v>1</v>
      </c>
      <c r="F149" s="215" t="s">
        <v>406</v>
      </c>
      <c r="G149" s="215" t="s">
        <v>26</v>
      </c>
      <c r="H149" s="215" t="s">
        <v>407</v>
      </c>
      <c r="I149" s="222" t="s">
        <v>49</v>
      </c>
      <c r="J149" s="561">
        <v>786.16</v>
      </c>
      <c r="K149" s="556">
        <f t="shared" si="35"/>
        <v>786.16</v>
      </c>
      <c r="L149" s="523">
        <v>0</v>
      </c>
      <c r="M149" s="472" t="s">
        <v>52</v>
      </c>
      <c r="N149" s="307">
        <f t="shared" si="30"/>
        <v>786.16</v>
      </c>
      <c r="O149" s="282">
        <v>45903</v>
      </c>
      <c r="P149" s="388" t="str">
        <f t="shared" si="31"/>
        <v>setembro</v>
      </c>
      <c r="Q149" s="388">
        <f t="shared" si="32"/>
        <v>2025</v>
      </c>
      <c r="S149" s="61" t="str">
        <f t="shared" si="33"/>
        <v>PAGO</v>
      </c>
      <c r="T149" s="276" t="str">
        <f t="shared" ca="1" si="34"/>
        <v>✓ OK</v>
      </c>
    </row>
    <row r="150" spans="2:20" ht="15" customHeight="1">
      <c r="B150" s="282">
        <v>45875</v>
      </c>
      <c r="C150" s="61" t="str">
        <f t="shared" si="26"/>
        <v>Agosto</v>
      </c>
      <c r="D150" t="str">
        <f t="shared" si="27"/>
        <v>2025</v>
      </c>
      <c r="E150" s="480">
        <v>8</v>
      </c>
      <c r="F150" s="215" t="s">
        <v>408</v>
      </c>
      <c r="G150" s="215" t="s">
        <v>26</v>
      </c>
      <c r="H150" s="215" t="s">
        <v>409</v>
      </c>
      <c r="I150" s="222" t="s">
        <v>49</v>
      </c>
      <c r="J150" s="561">
        <v>18.489999999999998</v>
      </c>
      <c r="K150" s="556">
        <f t="shared" si="35"/>
        <v>147.91999999999999</v>
      </c>
      <c r="L150" s="523">
        <v>0</v>
      </c>
      <c r="M150" s="223" t="s">
        <v>45</v>
      </c>
      <c r="N150" s="307">
        <f t="shared" si="30"/>
        <v>147.91999999999999</v>
      </c>
      <c r="O150" s="282">
        <v>45875</v>
      </c>
      <c r="P150" s="388" t="str">
        <f t="shared" si="31"/>
        <v>agosto</v>
      </c>
      <c r="Q150" s="388">
        <f t="shared" si="32"/>
        <v>2025</v>
      </c>
      <c r="S150" s="61" t="str">
        <f t="shared" si="33"/>
        <v>PAGO</v>
      </c>
      <c r="T150" s="276" t="str">
        <f t="shared" ca="1" si="34"/>
        <v>✓ OK</v>
      </c>
    </row>
    <row r="151" spans="2:20" ht="15" customHeight="1">
      <c r="B151" s="282">
        <v>45882</v>
      </c>
      <c r="C151" s="61" t="str">
        <f t="shared" si="26"/>
        <v>Agosto</v>
      </c>
      <c r="D151" t="str">
        <f t="shared" si="27"/>
        <v>2025</v>
      </c>
      <c r="E151" s="480">
        <v>1</v>
      </c>
      <c r="F151" s="215" t="s">
        <v>410</v>
      </c>
      <c r="G151" s="215" t="s">
        <v>682</v>
      </c>
      <c r="H151" s="215" t="s">
        <v>130</v>
      </c>
      <c r="I151" s="222" t="s">
        <v>49</v>
      </c>
      <c r="J151" s="561">
        <v>200</v>
      </c>
      <c r="K151" s="556">
        <f t="shared" si="35"/>
        <v>200</v>
      </c>
      <c r="L151" s="523">
        <v>0</v>
      </c>
      <c r="M151" s="223" t="s">
        <v>45</v>
      </c>
      <c r="N151" s="307">
        <f t="shared" si="30"/>
        <v>200</v>
      </c>
      <c r="O151" s="282">
        <v>45882</v>
      </c>
      <c r="P151" s="388" t="str">
        <f t="shared" si="31"/>
        <v>agosto</v>
      </c>
      <c r="Q151" s="388">
        <f t="shared" si="32"/>
        <v>2025</v>
      </c>
      <c r="S151" s="61" t="str">
        <f t="shared" si="33"/>
        <v>PAGO</v>
      </c>
      <c r="T151" s="276" t="str">
        <f t="shared" ca="1" si="34"/>
        <v>✓ OK</v>
      </c>
    </row>
    <row r="152" spans="2:20" ht="15" customHeight="1">
      <c r="B152" s="282">
        <v>45882</v>
      </c>
      <c r="C152" s="61" t="str">
        <f t="shared" si="26"/>
        <v>Agosto</v>
      </c>
      <c r="D152" t="str">
        <f t="shared" si="27"/>
        <v>2025</v>
      </c>
      <c r="E152" s="480">
        <v>1</v>
      </c>
      <c r="F152" s="215" t="s">
        <v>412</v>
      </c>
      <c r="G152" s="215" t="s">
        <v>22</v>
      </c>
      <c r="H152" s="215" t="s">
        <v>411</v>
      </c>
      <c r="I152" s="472" t="s">
        <v>49</v>
      </c>
      <c r="J152" s="561">
        <v>52.03</v>
      </c>
      <c r="K152" s="556">
        <f t="shared" si="35"/>
        <v>52.03</v>
      </c>
      <c r="L152" s="523">
        <v>0</v>
      </c>
      <c r="M152" s="223" t="s">
        <v>52</v>
      </c>
      <c r="N152" s="307">
        <f t="shared" si="30"/>
        <v>52.03</v>
      </c>
      <c r="O152" s="282">
        <v>45894</v>
      </c>
      <c r="P152" s="388" t="str">
        <f t="shared" si="31"/>
        <v>agosto</v>
      </c>
      <c r="Q152" s="388">
        <f t="shared" si="32"/>
        <v>2025</v>
      </c>
      <c r="R152" s="488" t="s">
        <v>413</v>
      </c>
      <c r="S152" s="61" t="str">
        <f t="shared" si="33"/>
        <v>PAGO</v>
      </c>
      <c r="T152" s="276" t="str">
        <f t="shared" ca="1" si="34"/>
        <v>✓ OK</v>
      </c>
    </row>
    <row r="153" spans="2:20" ht="15" customHeight="1">
      <c r="B153" s="282">
        <v>45882</v>
      </c>
      <c r="C153" s="61" t="str">
        <f t="shared" si="26"/>
        <v>Agosto</v>
      </c>
      <c r="D153" t="str">
        <f t="shared" si="27"/>
        <v>2025</v>
      </c>
      <c r="E153" s="480">
        <v>1</v>
      </c>
      <c r="F153" s="215" t="s">
        <v>414</v>
      </c>
      <c r="G153" s="215" t="s">
        <v>22</v>
      </c>
      <c r="H153" s="215" t="s">
        <v>411</v>
      </c>
      <c r="I153" s="472" t="s">
        <v>49</v>
      </c>
      <c r="J153" s="561">
        <v>52.03</v>
      </c>
      <c r="K153" s="556">
        <f t="shared" si="35"/>
        <v>52.03</v>
      </c>
      <c r="L153" s="523">
        <v>0</v>
      </c>
      <c r="M153" s="223" t="s">
        <v>52</v>
      </c>
      <c r="N153" s="307">
        <f t="shared" si="30"/>
        <v>52.03</v>
      </c>
      <c r="O153" s="282">
        <v>45894</v>
      </c>
      <c r="P153" s="388" t="str">
        <f t="shared" si="31"/>
        <v>agosto</v>
      </c>
      <c r="Q153" s="388">
        <f t="shared" si="32"/>
        <v>2025</v>
      </c>
      <c r="R153" s="488" t="s">
        <v>413</v>
      </c>
      <c r="S153" s="61" t="str">
        <f t="shared" si="33"/>
        <v>PAGO</v>
      </c>
      <c r="T153" s="276" t="str">
        <f t="shared" ca="1" si="34"/>
        <v>✓ OK</v>
      </c>
    </row>
    <row r="154" spans="2:20" ht="15" customHeight="1">
      <c r="B154" s="282">
        <v>45882</v>
      </c>
      <c r="C154" s="61" t="str">
        <f t="shared" si="26"/>
        <v>Agosto</v>
      </c>
      <c r="D154" t="str">
        <f t="shared" si="27"/>
        <v>2025</v>
      </c>
      <c r="E154" s="480">
        <v>1</v>
      </c>
      <c r="F154" s="215" t="s">
        <v>415</v>
      </c>
      <c r="G154" s="215" t="s">
        <v>22</v>
      </c>
      <c r="H154" s="215" t="s">
        <v>411</v>
      </c>
      <c r="I154" s="472" t="s">
        <v>49</v>
      </c>
      <c r="J154" s="561">
        <v>52.02</v>
      </c>
      <c r="K154" s="556">
        <f t="shared" si="35"/>
        <v>52.02</v>
      </c>
      <c r="L154" s="523">
        <v>0</v>
      </c>
      <c r="M154" s="223" t="s">
        <v>52</v>
      </c>
      <c r="N154" s="307">
        <f t="shared" si="30"/>
        <v>52.02</v>
      </c>
      <c r="O154" s="282">
        <v>45894</v>
      </c>
      <c r="P154" s="388" t="str">
        <f t="shared" si="31"/>
        <v>agosto</v>
      </c>
      <c r="Q154" s="388">
        <f t="shared" si="32"/>
        <v>2025</v>
      </c>
      <c r="R154" s="488" t="s">
        <v>413</v>
      </c>
      <c r="S154" s="61" t="str">
        <f t="shared" si="33"/>
        <v>PAGO</v>
      </c>
      <c r="T154" s="276" t="str">
        <f t="shared" ca="1" si="34"/>
        <v>✓ OK</v>
      </c>
    </row>
    <row r="155" spans="2:20" ht="15" customHeight="1">
      <c r="B155" s="282">
        <v>45882</v>
      </c>
      <c r="C155" s="61" t="str">
        <f t="shared" si="26"/>
        <v>Agosto</v>
      </c>
      <c r="D155" t="str">
        <f t="shared" si="27"/>
        <v>2025</v>
      </c>
      <c r="E155" s="480">
        <v>18</v>
      </c>
      <c r="F155" s="215" t="s">
        <v>420</v>
      </c>
      <c r="G155" s="215" t="s">
        <v>22</v>
      </c>
      <c r="H155" s="215" t="s">
        <v>411</v>
      </c>
      <c r="I155" s="472" t="s">
        <v>49</v>
      </c>
      <c r="J155" s="561">
        <v>4.17</v>
      </c>
      <c r="K155" s="556">
        <f t="shared" si="35"/>
        <v>75.06</v>
      </c>
      <c r="L155" s="523">
        <v>0</v>
      </c>
      <c r="M155" s="223" t="s">
        <v>52</v>
      </c>
      <c r="N155" s="307">
        <f t="shared" si="30"/>
        <v>75.06</v>
      </c>
      <c r="O155" s="282">
        <v>45894</v>
      </c>
      <c r="P155" s="388" t="str">
        <f t="shared" si="31"/>
        <v>agosto</v>
      </c>
      <c r="Q155" s="388">
        <f t="shared" si="32"/>
        <v>2025</v>
      </c>
      <c r="R155" s="488" t="s">
        <v>413</v>
      </c>
      <c r="S155" s="61" t="str">
        <f t="shared" si="33"/>
        <v>PAGO</v>
      </c>
      <c r="T155" s="276" t="str">
        <f t="shared" ca="1" si="34"/>
        <v>✓ OK</v>
      </c>
    </row>
    <row r="156" spans="2:20" ht="15" customHeight="1">
      <c r="B156" s="282">
        <v>45882</v>
      </c>
      <c r="C156" s="61" t="str">
        <f t="shared" si="26"/>
        <v>Agosto</v>
      </c>
      <c r="D156" t="str">
        <f t="shared" si="27"/>
        <v>2025</v>
      </c>
      <c r="E156" s="480">
        <v>18</v>
      </c>
      <c r="F156" s="215" t="s">
        <v>421</v>
      </c>
      <c r="G156" s="215" t="s">
        <v>22</v>
      </c>
      <c r="H156" s="215" t="s">
        <v>411</v>
      </c>
      <c r="I156" s="472" t="s">
        <v>49</v>
      </c>
      <c r="J156" s="561">
        <v>4.17</v>
      </c>
      <c r="K156" s="556">
        <f t="shared" si="35"/>
        <v>75.06</v>
      </c>
      <c r="L156" s="523">
        <v>0</v>
      </c>
      <c r="M156" s="223" t="s">
        <v>52</v>
      </c>
      <c r="N156" s="307">
        <f t="shared" si="30"/>
        <v>75.06</v>
      </c>
      <c r="O156" s="282">
        <v>45894</v>
      </c>
      <c r="P156" s="388" t="str">
        <f t="shared" si="31"/>
        <v>agosto</v>
      </c>
      <c r="Q156" s="388">
        <f t="shared" si="32"/>
        <v>2025</v>
      </c>
      <c r="R156" s="488" t="s">
        <v>413</v>
      </c>
      <c r="S156" s="61" t="str">
        <f t="shared" si="33"/>
        <v>PAGO</v>
      </c>
      <c r="T156" s="276" t="str">
        <f t="shared" ca="1" si="34"/>
        <v>✓ OK</v>
      </c>
    </row>
    <row r="157" spans="2:20" ht="15" customHeight="1">
      <c r="B157" s="282">
        <v>45882</v>
      </c>
      <c r="C157" s="61" t="str">
        <f t="shared" si="26"/>
        <v>Agosto</v>
      </c>
      <c r="D157" t="str">
        <f t="shared" si="27"/>
        <v>2025</v>
      </c>
      <c r="E157" s="480">
        <v>18</v>
      </c>
      <c r="F157" s="215" t="s">
        <v>422</v>
      </c>
      <c r="G157" s="215" t="s">
        <v>22</v>
      </c>
      <c r="H157" s="215" t="s">
        <v>411</v>
      </c>
      <c r="I157" s="472" t="s">
        <v>49</v>
      </c>
      <c r="J157" s="561">
        <v>4.17</v>
      </c>
      <c r="K157" s="556">
        <f t="shared" si="35"/>
        <v>75.06</v>
      </c>
      <c r="L157" s="523">
        <v>0</v>
      </c>
      <c r="M157" s="223" t="s">
        <v>52</v>
      </c>
      <c r="N157" s="307">
        <f t="shared" si="30"/>
        <v>75.06</v>
      </c>
      <c r="O157" s="282">
        <v>45894</v>
      </c>
      <c r="P157" s="388" t="str">
        <f t="shared" si="31"/>
        <v>agosto</v>
      </c>
      <c r="Q157" s="388">
        <f t="shared" si="32"/>
        <v>2025</v>
      </c>
      <c r="R157" s="488" t="s">
        <v>413</v>
      </c>
      <c r="S157" s="61" t="str">
        <f t="shared" si="33"/>
        <v>PAGO</v>
      </c>
      <c r="T157" s="276" t="str">
        <f t="shared" ca="1" si="34"/>
        <v>✓ OK</v>
      </c>
    </row>
    <row r="158" spans="2:20" ht="15" customHeight="1">
      <c r="B158" s="282">
        <v>45882</v>
      </c>
      <c r="C158" s="61" t="str">
        <f t="shared" si="26"/>
        <v>Agosto</v>
      </c>
      <c r="D158" t="str">
        <f t="shared" si="27"/>
        <v>2025</v>
      </c>
      <c r="E158" s="480">
        <v>18</v>
      </c>
      <c r="F158" s="215" t="s">
        <v>416</v>
      </c>
      <c r="G158" s="215" t="s">
        <v>22</v>
      </c>
      <c r="H158" s="215" t="s">
        <v>411</v>
      </c>
      <c r="I158" s="472" t="s">
        <v>49</v>
      </c>
      <c r="J158" s="561">
        <v>4.17</v>
      </c>
      <c r="K158" s="556">
        <f t="shared" si="35"/>
        <v>75.06</v>
      </c>
      <c r="L158" s="523">
        <v>0</v>
      </c>
      <c r="M158" s="223" t="s">
        <v>52</v>
      </c>
      <c r="N158" s="307">
        <f t="shared" si="30"/>
        <v>75.06</v>
      </c>
      <c r="O158" s="282">
        <v>45894</v>
      </c>
      <c r="P158" s="388" t="str">
        <f t="shared" si="31"/>
        <v>agosto</v>
      </c>
      <c r="Q158" s="388">
        <f t="shared" si="32"/>
        <v>2025</v>
      </c>
      <c r="R158" s="488" t="s">
        <v>413</v>
      </c>
      <c r="S158" s="61" t="str">
        <f t="shared" si="33"/>
        <v>PAGO</v>
      </c>
      <c r="T158" s="276" t="str">
        <f t="shared" ca="1" si="34"/>
        <v>✓ OK</v>
      </c>
    </row>
    <row r="159" spans="2:20" ht="15" customHeight="1">
      <c r="B159" s="282">
        <v>45882</v>
      </c>
      <c r="C159" s="61" t="str">
        <f t="shared" si="26"/>
        <v>Agosto</v>
      </c>
      <c r="D159" t="str">
        <f t="shared" si="27"/>
        <v>2025</v>
      </c>
      <c r="E159" s="480">
        <v>18</v>
      </c>
      <c r="F159" s="215" t="s">
        <v>417</v>
      </c>
      <c r="G159" s="215" t="s">
        <v>22</v>
      </c>
      <c r="H159" s="215" t="s">
        <v>411</v>
      </c>
      <c r="I159" s="472" t="s">
        <v>49</v>
      </c>
      <c r="J159" s="561">
        <v>4.17</v>
      </c>
      <c r="K159" s="556">
        <f t="shared" si="35"/>
        <v>75.06</v>
      </c>
      <c r="L159" s="523">
        <v>0</v>
      </c>
      <c r="M159" s="223" t="s">
        <v>52</v>
      </c>
      <c r="N159" s="307">
        <f t="shared" si="30"/>
        <v>75.06</v>
      </c>
      <c r="O159" s="282">
        <v>45894</v>
      </c>
      <c r="P159" s="388" t="str">
        <f t="shared" si="31"/>
        <v>agosto</v>
      </c>
      <c r="Q159" s="388">
        <f t="shared" si="32"/>
        <v>2025</v>
      </c>
      <c r="R159" s="488" t="s">
        <v>413</v>
      </c>
      <c r="S159" s="61" t="str">
        <f t="shared" si="33"/>
        <v>PAGO</v>
      </c>
      <c r="T159" s="276" t="str">
        <f t="shared" ca="1" si="34"/>
        <v>✓ OK</v>
      </c>
    </row>
    <row r="160" spans="2:20" ht="15" customHeight="1">
      <c r="B160" s="282">
        <v>45882</v>
      </c>
      <c r="C160" s="61" t="str">
        <f t="shared" si="26"/>
        <v>Agosto</v>
      </c>
      <c r="D160" t="str">
        <f t="shared" si="27"/>
        <v>2025</v>
      </c>
      <c r="E160" s="480">
        <v>18</v>
      </c>
      <c r="F160" s="215" t="s">
        <v>418</v>
      </c>
      <c r="G160" s="215" t="s">
        <v>22</v>
      </c>
      <c r="H160" s="215" t="s">
        <v>411</v>
      </c>
      <c r="I160" s="472" t="s">
        <v>49</v>
      </c>
      <c r="J160" s="561">
        <v>4.17</v>
      </c>
      <c r="K160" s="556">
        <f t="shared" si="35"/>
        <v>75.06</v>
      </c>
      <c r="L160" s="523">
        <v>0</v>
      </c>
      <c r="M160" s="223" t="s">
        <v>52</v>
      </c>
      <c r="N160" s="307">
        <f t="shared" si="30"/>
        <v>75.06</v>
      </c>
      <c r="O160" s="282">
        <v>45894</v>
      </c>
      <c r="P160" s="388" t="str">
        <f t="shared" si="31"/>
        <v>agosto</v>
      </c>
      <c r="Q160" s="388">
        <f t="shared" si="32"/>
        <v>2025</v>
      </c>
      <c r="R160" s="488" t="s">
        <v>413</v>
      </c>
      <c r="S160" s="61" t="str">
        <f t="shared" si="33"/>
        <v>PAGO</v>
      </c>
      <c r="T160" s="276" t="str">
        <f t="shared" ca="1" si="34"/>
        <v>✓ OK</v>
      </c>
    </row>
    <row r="161" spans="2:20" ht="15" customHeight="1">
      <c r="B161" s="282">
        <v>45882</v>
      </c>
      <c r="C161" s="61" t="str">
        <f t="shared" si="26"/>
        <v>Agosto</v>
      </c>
      <c r="D161" t="str">
        <f t="shared" si="27"/>
        <v>2025</v>
      </c>
      <c r="E161" s="480">
        <v>3</v>
      </c>
      <c r="F161" s="215" t="s">
        <v>419</v>
      </c>
      <c r="G161" s="215" t="s">
        <v>22</v>
      </c>
      <c r="H161" s="215" t="s">
        <v>411</v>
      </c>
      <c r="I161" s="472" t="s">
        <v>49</v>
      </c>
      <c r="J161" s="561">
        <v>25.02</v>
      </c>
      <c r="K161" s="556">
        <f t="shared" si="35"/>
        <v>75.06</v>
      </c>
      <c r="L161" s="523">
        <v>0</v>
      </c>
      <c r="M161" s="223" t="s">
        <v>52</v>
      </c>
      <c r="N161" s="307">
        <f t="shared" si="30"/>
        <v>75.06</v>
      </c>
      <c r="O161" s="282">
        <v>45894</v>
      </c>
      <c r="P161" s="388" t="str">
        <f t="shared" si="31"/>
        <v>agosto</v>
      </c>
      <c r="Q161" s="388">
        <f t="shared" si="32"/>
        <v>2025</v>
      </c>
      <c r="R161" s="488" t="s">
        <v>413</v>
      </c>
      <c r="S161" s="61" t="str">
        <f t="shared" si="33"/>
        <v>PAGO</v>
      </c>
      <c r="T161" s="276" t="str">
        <f t="shared" ca="1" si="34"/>
        <v>✓ OK</v>
      </c>
    </row>
    <row r="162" spans="2:20" ht="15" customHeight="1">
      <c r="B162" s="282">
        <v>45882</v>
      </c>
      <c r="C162" s="61" t="str">
        <f t="shared" si="26"/>
        <v>Agosto</v>
      </c>
      <c r="D162" t="str">
        <f t="shared" si="27"/>
        <v>2025</v>
      </c>
      <c r="E162" s="480">
        <v>3</v>
      </c>
      <c r="F162" s="215" t="s">
        <v>423</v>
      </c>
      <c r="G162" s="215" t="s">
        <v>22</v>
      </c>
      <c r="H162" s="215" t="s">
        <v>411</v>
      </c>
      <c r="I162" s="472" t="s">
        <v>49</v>
      </c>
      <c r="J162" s="561">
        <v>39.42</v>
      </c>
      <c r="K162" s="556">
        <f t="shared" si="35"/>
        <v>118.26</v>
      </c>
      <c r="L162" s="523">
        <v>0</v>
      </c>
      <c r="M162" s="223" t="s">
        <v>52</v>
      </c>
      <c r="N162" s="307">
        <f t="shared" si="30"/>
        <v>118.26</v>
      </c>
      <c r="O162" s="282">
        <v>45894</v>
      </c>
      <c r="P162" s="388" t="str">
        <f t="shared" si="31"/>
        <v>agosto</v>
      </c>
      <c r="Q162" s="388">
        <f t="shared" si="32"/>
        <v>2025</v>
      </c>
      <c r="R162" s="488" t="s">
        <v>413</v>
      </c>
      <c r="S162" s="61" t="str">
        <f t="shared" si="33"/>
        <v>PAGO</v>
      </c>
      <c r="T162" s="276" t="str">
        <f t="shared" ca="1" si="34"/>
        <v>✓ OK</v>
      </c>
    </row>
    <row r="163" spans="2:20" ht="15" customHeight="1">
      <c r="B163" s="549">
        <v>45873</v>
      </c>
      <c r="C163" s="489" t="str">
        <f t="shared" si="26"/>
        <v>Agosto</v>
      </c>
      <c r="D163" s="490" t="str">
        <f t="shared" si="27"/>
        <v>2025</v>
      </c>
      <c r="E163" s="491">
        <v>1</v>
      </c>
      <c r="F163" s="492" t="s">
        <v>424</v>
      </c>
      <c r="G163" s="492" t="s">
        <v>19</v>
      </c>
      <c r="H163" s="492" t="s">
        <v>81</v>
      </c>
      <c r="I163" s="520" t="s">
        <v>49</v>
      </c>
      <c r="J163" s="568">
        <v>789.68</v>
      </c>
      <c r="K163" s="557">
        <f t="shared" si="35"/>
        <v>789.68</v>
      </c>
      <c r="L163" s="523">
        <v>0</v>
      </c>
      <c r="M163" s="517" t="s">
        <v>52</v>
      </c>
      <c r="N163" s="493">
        <f t="shared" si="30"/>
        <v>789.68</v>
      </c>
      <c r="O163" s="495">
        <v>45901</v>
      </c>
      <c r="P163" s="496" t="str">
        <f t="shared" si="31"/>
        <v>setembro</v>
      </c>
      <c r="Q163" s="496">
        <f t="shared" si="32"/>
        <v>2025</v>
      </c>
      <c r="R163" s="497" t="s">
        <v>425</v>
      </c>
      <c r="S163" s="61" t="str">
        <f t="shared" si="33"/>
        <v>PAGO</v>
      </c>
      <c r="T163" s="276" t="str">
        <f t="shared" ca="1" si="34"/>
        <v>✓ OK</v>
      </c>
    </row>
    <row r="164" spans="2:20" ht="15" customHeight="1">
      <c r="B164" s="495">
        <v>45873</v>
      </c>
      <c r="C164" s="489" t="str">
        <f t="shared" si="26"/>
        <v>Agosto</v>
      </c>
      <c r="D164" s="490" t="str">
        <f t="shared" si="27"/>
        <v>2025</v>
      </c>
      <c r="E164" s="491">
        <v>1</v>
      </c>
      <c r="F164" s="492" t="s">
        <v>426</v>
      </c>
      <c r="G164" s="492" t="s">
        <v>19</v>
      </c>
      <c r="H164" s="492" t="s">
        <v>81</v>
      </c>
      <c r="I164" s="520" t="s">
        <v>49</v>
      </c>
      <c r="J164" s="568">
        <v>789.67</v>
      </c>
      <c r="K164" s="557">
        <f t="shared" si="35"/>
        <v>789.67</v>
      </c>
      <c r="L164" s="514">
        <v>0</v>
      </c>
      <c r="M164" s="517" t="s">
        <v>52</v>
      </c>
      <c r="N164" s="493">
        <f t="shared" si="30"/>
        <v>789.67</v>
      </c>
      <c r="O164" s="495">
        <v>45908</v>
      </c>
      <c r="P164" s="496" t="str">
        <f t="shared" si="31"/>
        <v>setembro</v>
      </c>
      <c r="Q164" s="496">
        <f t="shared" si="32"/>
        <v>2025</v>
      </c>
      <c r="R164" s="497" t="s">
        <v>425</v>
      </c>
      <c r="S164" s="61" t="str">
        <f t="shared" si="33"/>
        <v>PAGO</v>
      </c>
      <c r="T164" s="276" t="str">
        <f t="shared" ca="1" si="34"/>
        <v>✓ OK</v>
      </c>
    </row>
    <row r="165" spans="2:20" ht="15" customHeight="1">
      <c r="B165" s="549">
        <v>45873</v>
      </c>
      <c r="C165" s="489" t="str">
        <f t="shared" si="26"/>
        <v>Agosto</v>
      </c>
      <c r="D165" s="490" t="str">
        <f t="shared" si="27"/>
        <v>2025</v>
      </c>
      <c r="E165" s="491">
        <v>1</v>
      </c>
      <c r="F165" s="492" t="s">
        <v>428</v>
      </c>
      <c r="G165" s="492" t="s">
        <v>19</v>
      </c>
      <c r="H165" s="492" t="s">
        <v>81</v>
      </c>
      <c r="I165" s="520" t="s">
        <v>49</v>
      </c>
      <c r="J165" s="568">
        <v>646.05999999999995</v>
      </c>
      <c r="K165" s="557">
        <f t="shared" si="35"/>
        <v>646.05999999999995</v>
      </c>
      <c r="L165" s="523">
        <v>0</v>
      </c>
      <c r="M165" s="494" t="s">
        <v>52</v>
      </c>
      <c r="N165" s="493">
        <f t="shared" si="30"/>
        <v>646.05999999999995</v>
      </c>
      <c r="O165" s="495">
        <v>45898</v>
      </c>
      <c r="P165" s="496" t="str">
        <f t="shared" si="31"/>
        <v>agosto</v>
      </c>
      <c r="Q165" s="496">
        <f t="shared" si="32"/>
        <v>2025</v>
      </c>
      <c r="R165" s="497" t="s">
        <v>427</v>
      </c>
      <c r="S165" s="61" t="str">
        <f t="shared" si="33"/>
        <v>PAGO</v>
      </c>
      <c r="T165" s="276" t="str">
        <f t="shared" ca="1" si="34"/>
        <v>✓ OK</v>
      </c>
    </row>
    <row r="166" spans="2:20" ht="15" customHeight="1">
      <c r="B166" s="495">
        <v>45873</v>
      </c>
      <c r="C166" s="489" t="str">
        <f t="shared" si="26"/>
        <v>Agosto</v>
      </c>
      <c r="D166" s="490" t="str">
        <f t="shared" si="27"/>
        <v>2025</v>
      </c>
      <c r="E166" s="491">
        <v>1</v>
      </c>
      <c r="F166" s="492" t="s">
        <v>429</v>
      </c>
      <c r="G166" s="492" t="s">
        <v>19</v>
      </c>
      <c r="H166" s="492" t="s">
        <v>81</v>
      </c>
      <c r="I166" s="520" t="s">
        <v>49</v>
      </c>
      <c r="J166" s="568">
        <v>646.07000000000005</v>
      </c>
      <c r="K166" s="557">
        <f t="shared" si="35"/>
        <v>646.07000000000005</v>
      </c>
      <c r="L166" s="523">
        <v>0</v>
      </c>
      <c r="M166" s="517" t="s">
        <v>52</v>
      </c>
      <c r="N166" s="493">
        <f t="shared" si="30"/>
        <v>646.07000000000005</v>
      </c>
      <c r="O166" s="495">
        <v>45905</v>
      </c>
      <c r="P166" s="496" t="str">
        <f t="shared" si="31"/>
        <v>setembro</v>
      </c>
      <c r="Q166" s="496">
        <f t="shared" si="32"/>
        <v>2025</v>
      </c>
      <c r="R166" s="497" t="s">
        <v>427</v>
      </c>
      <c r="S166" s="61" t="str">
        <f t="shared" si="33"/>
        <v>PAGO</v>
      </c>
      <c r="T166" s="276" t="str">
        <f t="shared" ca="1" si="34"/>
        <v>✓ OK</v>
      </c>
    </row>
    <row r="167" spans="2:20" ht="15" customHeight="1">
      <c r="B167" s="550">
        <v>45873</v>
      </c>
      <c r="C167" s="498" t="str">
        <f t="shared" si="26"/>
        <v>Agosto</v>
      </c>
      <c r="D167" s="499" t="str">
        <f t="shared" si="27"/>
        <v>2025</v>
      </c>
      <c r="E167" s="500">
        <v>1</v>
      </c>
      <c r="F167" s="501" t="s">
        <v>430</v>
      </c>
      <c r="G167" s="501" t="s">
        <v>26</v>
      </c>
      <c r="H167" s="501" t="s">
        <v>81</v>
      </c>
      <c r="I167" s="521" t="s">
        <v>49</v>
      </c>
      <c r="J167" s="569">
        <v>748.79</v>
      </c>
      <c r="K167" s="558">
        <f t="shared" si="35"/>
        <v>748.79</v>
      </c>
      <c r="L167" s="523">
        <v>0</v>
      </c>
      <c r="M167" s="518" t="s">
        <v>52</v>
      </c>
      <c r="N167" s="502">
        <f t="shared" si="30"/>
        <v>748.79</v>
      </c>
      <c r="O167" s="504">
        <v>45902</v>
      </c>
      <c r="P167" s="505" t="str">
        <f t="shared" si="31"/>
        <v>setembro</v>
      </c>
      <c r="Q167" s="505">
        <f t="shared" si="32"/>
        <v>2025</v>
      </c>
      <c r="R167" s="506" t="s">
        <v>434</v>
      </c>
      <c r="S167" s="61" t="str">
        <f t="shared" si="33"/>
        <v>PAGO</v>
      </c>
      <c r="T167" s="276" t="str">
        <f t="shared" ca="1" si="34"/>
        <v>✓ OK</v>
      </c>
    </row>
    <row r="168" spans="2:20" ht="15" customHeight="1">
      <c r="B168" s="504">
        <v>45873</v>
      </c>
      <c r="C168" s="498" t="str">
        <f t="shared" si="26"/>
        <v>Agosto</v>
      </c>
      <c r="D168" s="499" t="str">
        <f t="shared" si="27"/>
        <v>2025</v>
      </c>
      <c r="E168" s="500">
        <v>1</v>
      </c>
      <c r="F168" s="501" t="s">
        <v>431</v>
      </c>
      <c r="G168" s="501" t="s">
        <v>26</v>
      </c>
      <c r="H168" s="501" t="s">
        <v>81</v>
      </c>
      <c r="I168" s="521" t="s">
        <v>49</v>
      </c>
      <c r="J168" s="569">
        <v>748.79</v>
      </c>
      <c r="K168" s="558">
        <f t="shared" si="35"/>
        <v>748.79</v>
      </c>
      <c r="L168" s="514">
        <v>0</v>
      </c>
      <c r="M168" s="518" t="s">
        <v>52</v>
      </c>
      <c r="N168" s="502">
        <f t="shared" si="30"/>
        <v>748.79</v>
      </c>
      <c r="O168" s="504">
        <v>45908</v>
      </c>
      <c r="P168" s="505" t="str">
        <f t="shared" si="31"/>
        <v>setembro</v>
      </c>
      <c r="Q168" s="505">
        <f t="shared" si="32"/>
        <v>2025</v>
      </c>
      <c r="R168" s="506" t="s">
        <v>434</v>
      </c>
      <c r="S168" s="61" t="str">
        <f t="shared" si="33"/>
        <v>PAGO</v>
      </c>
      <c r="T168" s="276" t="str">
        <f t="shared" ca="1" si="34"/>
        <v>✓ OK</v>
      </c>
    </row>
    <row r="169" spans="2:20" ht="15" customHeight="1">
      <c r="B169" s="550">
        <v>45873</v>
      </c>
      <c r="C169" s="498" t="str">
        <f t="shared" si="26"/>
        <v>Agosto</v>
      </c>
      <c r="D169" s="499" t="str">
        <f t="shared" si="27"/>
        <v>2025</v>
      </c>
      <c r="E169" s="500">
        <v>1</v>
      </c>
      <c r="F169" s="501" t="s">
        <v>432</v>
      </c>
      <c r="G169" s="501" t="s">
        <v>26</v>
      </c>
      <c r="H169" s="501" t="s">
        <v>81</v>
      </c>
      <c r="I169" s="521" t="s">
        <v>49</v>
      </c>
      <c r="J169" s="569">
        <v>612.64</v>
      </c>
      <c r="K169" s="558">
        <f t="shared" si="35"/>
        <v>612.64</v>
      </c>
      <c r="L169" s="523">
        <v>0</v>
      </c>
      <c r="M169" s="503" t="s">
        <v>52</v>
      </c>
      <c r="N169" s="502">
        <f t="shared" si="30"/>
        <v>612.64</v>
      </c>
      <c r="O169" s="504">
        <v>45898</v>
      </c>
      <c r="P169" s="505" t="str">
        <f t="shared" si="31"/>
        <v>agosto</v>
      </c>
      <c r="Q169" s="505">
        <f t="shared" si="32"/>
        <v>2025</v>
      </c>
      <c r="R169" s="506" t="s">
        <v>427</v>
      </c>
      <c r="S169" s="61" t="str">
        <f t="shared" si="33"/>
        <v>PAGO</v>
      </c>
      <c r="T169" s="276" t="str">
        <f t="shared" ca="1" si="34"/>
        <v>✓ OK</v>
      </c>
    </row>
    <row r="170" spans="2:20" ht="15" customHeight="1">
      <c r="B170" s="504">
        <v>45873</v>
      </c>
      <c r="C170" s="498" t="str">
        <f t="shared" si="26"/>
        <v>Agosto</v>
      </c>
      <c r="D170" s="499" t="str">
        <f t="shared" si="27"/>
        <v>2025</v>
      </c>
      <c r="E170" s="500">
        <v>1</v>
      </c>
      <c r="F170" s="501" t="s">
        <v>433</v>
      </c>
      <c r="G170" s="501" t="s">
        <v>26</v>
      </c>
      <c r="H170" s="501" t="s">
        <v>81</v>
      </c>
      <c r="I170" s="521" t="s">
        <v>49</v>
      </c>
      <c r="J170" s="569">
        <v>612.64</v>
      </c>
      <c r="K170" s="558">
        <f t="shared" si="35"/>
        <v>612.64</v>
      </c>
      <c r="L170" s="523">
        <v>0</v>
      </c>
      <c r="M170" s="518" t="s">
        <v>52</v>
      </c>
      <c r="N170" s="502">
        <f t="shared" si="30"/>
        <v>612.64</v>
      </c>
      <c r="O170" s="504">
        <v>45905</v>
      </c>
      <c r="P170" s="505" t="str">
        <f t="shared" si="31"/>
        <v>setembro</v>
      </c>
      <c r="Q170" s="505">
        <f t="shared" si="32"/>
        <v>2025</v>
      </c>
      <c r="R170" s="506" t="s">
        <v>427</v>
      </c>
      <c r="S170" s="61" t="str">
        <f t="shared" si="33"/>
        <v>PAGO</v>
      </c>
      <c r="T170" s="276" t="str">
        <f t="shared" ca="1" si="34"/>
        <v>✓ OK</v>
      </c>
    </row>
    <row r="171" spans="2:20" ht="15" customHeight="1">
      <c r="B171" s="282">
        <v>45873</v>
      </c>
      <c r="C171" s="61" t="str">
        <f t="shared" si="26"/>
        <v>Agosto</v>
      </c>
      <c r="D171" t="str">
        <f t="shared" si="27"/>
        <v>2025</v>
      </c>
      <c r="E171" s="480">
        <v>1</v>
      </c>
      <c r="F171" s="215" t="s">
        <v>437</v>
      </c>
      <c r="G171" s="215" t="s">
        <v>42</v>
      </c>
      <c r="H171" s="215" t="s">
        <v>438</v>
      </c>
      <c r="I171" s="472" t="s">
        <v>49</v>
      </c>
      <c r="J171" s="561">
        <v>569.79999999999995</v>
      </c>
      <c r="K171" s="556">
        <f t="shared" si="35"/>
        <v>569.79999999999995</v>
      </c>
      <c r="L171" s="523">
        <v>0</v>
      </c>
      <c r="M171" s="223" t="s">
        <v>45</v>
      </c>
      <c r="N171" s="307">
        <f t="shared" si="30"/>
        <v>569.79999999999995</v>
      </c>
      <c r="O171" s="282">
        <v>45887</v>
      </c>
      <c r="P171" s="388" t="str">
        <f t="shared" si="31"/>
        <v>agosto</v>
      </c>
      <c r="Q171" s="388">
        <f t="shared" si="32"/>
        <v>2025</v>
      </c>
      <c r="R171" s="488" t="s">
        <v>439</v>
      </c>
      <c r="S171" s="61" t="str">
        <f t="shared" si="33"/>
        <v>PAGO</v>
      </c>
      <c r="T171" s="276" t="str">
        <f t="shared" ca="1" si="34"/>
        <v>✓ OK</v>
      </c>
    </row>
    <row r="172" spans="2:20" ht="15" customHeight="1">
      <c r="B172" s="282">
        <v>45889</v>
      </c>
      <c r="C172" s="61" t="str">
        <f t="shared" si="26"/>
        <v>Agosto</v>
      </c>
      <c r="D172" t="str">
        <f t="shared" si="27"/>
        <v>2025</v>
      </c>
      <c r="E172" s="480">
        <v>2</v>
      </c>
      <c r="F172" s="215" t="s">
        <v>442</v>
      </c>
      <c r="G172" s="215" t="s">
        <v>26</v>
      </c>
      <c r="H172" s="215" t="s">
        <v>133</v>
      </c>
      <c r="I172" s="472" t="s">
        <v>49</v>
      </c>
      <c r="J172" s="561">
        <v>39.9</v>
      </c>
      <c r="K172" s="559">
        <f t="shared" si="35"/>
        <v>79.8</v>
      </c>
      <c r="L172" s="514">
        <v>0</v>
      </c>
      <c r="M172" s="519" t="s">
        <v>52</v>
      </c>
      <c r="N172" s="307">
        <f t="shared" si="30"/>
        <v>79.8</v>
      </c>
      <c r="O172" s="282">
        <v>45917</v>
      </c>
      <c r="P172" s="388" t="str">
        <f t="shared" si="31"/>
        <v>setembro</v>
      </c>
      <c r="Q172" s="388">
        <f t="shared" si="32"/>
        <v>2025</v>
      </c>
      <c r="R172" s="488" t="s">
        <v>440</v>
      </c>
      <c r="S172" s="61" t="str">
        <f t="shared" si="33"/>
        <v>PAGO</v>
      </c>
      <c r="T172" s="276" t="str">
        <f t="shared" ca="1" si="34"/>
        <v>✓ OK</v>
      </c>
    </row>
    <row r="173" spans="2:20" ht="15" customHeight="1">
      <c r="B173" s="282">
        <v>45889</v>
      </c>
      <c r="C173" s="61" t="str">
        <f t="shared" si="26"/>
        <v>Agosto</v>
      </c>
      <c r="D173" t="str">
        <f t="shared" si="27"/>
        <v>2025</v>
      </c>
      <c r="E173" s="480">
        <v>2</v>
      </c>
      <c r="F173" s="215" t="s">
        <v>441</v>
      </c>
      <c r="G173" s="215" t="s">
        <v>26</v>
      </c>
      <c r="H173" s="215" t="s">
        <v>133</v>
      </c>
      <c r="I173" s="472" t="s">
        <v>49</v>
      </c>
      <c r="J173" s="561">
        <v>47.9</v>
      </c>
      <c r="K173" s="559">
        <f t="shared" si="35"/>
        <v>95.8</v>
      </c>
      <c r="L173" s="514">
        <v>0</v>
      </c>
      <c r="M173" s="519" t="s">
        <v>52</v>
      </c>
      <c r="N173" s="307">
        <f t="shared" si="30"/>
        <v>95.8</v>
      </c>
      <c r="O173" s="282">
        <v>45917</v>
      </c>
      <c r="P173" s="388" t="str">
        <f t="shared" si="31"/>
        <v>setembro</v>
      </c>
      <c r="Q173" s="388">
        <f t="shared" si="32"/>
        <v>2025</v>
      </c>
      <c r="R173" s="488" t="s">
        <v>440</v>
      </c>
      <c r="S173" s="61" t="str">
        <f t="shared" si="33"/>
        <v>PAGO</v>
      </c>
      <c r="T173" s="276" t="str">
        <f t="shared" ca="1" si="34"/>
        <v>✓ OK</v>
      </c>
    </row>
    <row r="174" spans="2:20" ht="15" customHeight="1">
      <c r="B174" s="282">
        <v>45889</v>
      </c>
      <c r="C174" s="61" t="str">
        <f t="shared" si="26"/>
        <v>Agosto</v>
      </c>
      <c r="D174" t="str">
        <f t="shared" si="27"/>
        <v>2025</v>
      </c>
      <c r="E174" s="480">
        <v>1</v>
      </c>
      <c r="F174" s="215" t="s">
        <v>443</v>
      </c>
      <c r="G174" s="215" t="s">
        <v>26</v>
      </c>
      <c r="H174" s="215" t="s">
        <v>133</v>
      </c>
      <c r="I174" s="472" t="s">
        <v>49</v>
      </c>
      <c r="J174" s="561">
        <v>67.5</v>
      </c>
      <c r="K174" s="559">
        <f t="shared" si="35"/>
        <v>67.5</v>
      </c>
      <c r="L174" s="514">
        <v>0</v>
      </c>
      <c r="M174" s="519" t="s">
        <v>52</v>
      </c>
      <c r="N174" s="307">
        <f t="shared" si="30"/>
        <v>67.5</v>
      </c>
      <c r="O174" s="282">
        <v>45917</v>
      </c>
      <c r="P174" s="388" t="str">
        <f t="shared" si="31"/>
        <v>setembro</v>
      </c>
      <c r="Q174" s="388">
        <f t="shared" si="32"/>
        <v>2025</v>
      </c>
      <c r="R174" s="488" t="s">
        <v>440</v>
      </c>
      <c r="S174" s="61" t="str">
        <f t="shared" si="33"/>
        <v>PAGO</v>
      </c>
      <c r="T174" s="276" t="str">
        <f t="shared" ca="1" si="34"/>
        <v>✓ OK</v>
      </c>
    </row>
    <row r="175" spans="2:20" ht="15" customHeight="1">
      <c r="B175" s="282">
        <v>45889</v>
      </c>
      <c r="C175" s="61" t="str">
        <f t="shared" si="26"/>
        <v>Agosto</v>
      </c>
      <c r="D175" t="str">
        <f t="shared" si="27"/>
        <v>2025</v>
      </c>
      <c r="E175" s="480">
        <v>2</v>
      </c>
      <c r="F175" s="215" t="s">
        <v>444</v>
      </c>
      <c r="G175" s="215" t="s">
        <v>26</v>
      </c>
      <c r="H175" s="215" t="s">
        <v>133</v>
      </c>
      <c r="I175" s="472" t="s">
        <v>49</v>
      </c>
      <c r="J175" s="561">
        <v>18.899999999999999</v>
      </c>
      <c r="K175" s="559">
        <f t="shared" si="35"/>
        <v>37.799999999999997</v>
      </c>
      <c r="L175" s="514">
        <v>0</v>
      </c>
      <c r="M175" s="519" t="s">
        <v>52</v>
      </c>
      <c r="N175" s="307">
        <f t="shared" si="30"/>
        <v>37.799999999999997</v>
      </c>
      <c r="O175" s="282">
        <v>45917</v>
      </c>
      <c r="P175" s="388" t="str">
        <f t="shared" si="31"/>
        <v>setembro</v>
      </c>
      <c r="Q175" s="388">
        <f t="shared" si="32"/>
        <v>2025</v>
      </c>
      <c r="R175" s="488" t="s">
        <v>440</v>
      </c>
      <c r="S175" s="61" t="str">
        <f t="shared" si="33"/>
        <v>PAGO</v>
      </c>
      <c r="T175" s="276" t="str">
        <f t="shared" ca="1" si="34"/>
        <v>✓ OK</v>
      </c>
    </row>
    <row r="176" spans="2:20" ht="15" customHeight="1">
      <c r="B176" s="282">
        <v>45889</v>
      </c>
      <c r="C176" s="61" t="str">
        <f t="shared" si="26"/>
        <v>Agosto</v>
      </c>
      <c r="D176" t="str">
        <f t="shared" si="27"/>
        <v>2025</v>
      </c>
      <c r="E176" s="480">
        <v>1</v>
      </c>
      <c r="F176" s="215" t="s">
        <v>446</v>
      </c>
      <c r="G176" s="215" t="s">
        <v>26</v>
      </c>
      <c r="H176" s="215" t="s">
        <v>133</v>
      </c>
      <c r="I176" s="472" t="s">
        <v>49</v>
      </c>
      <c r="J176" s="561">
        <v>18.899999999999999</v>
      </c>
      <c r="K176" s="559">
        <f t="shared" si="35"/>
        <v>18.899999999999999</v>
      </c>
      <c r="L176" s="514">
        <v>0</v>
      </c>
      <c r="M176" s="519" t="s">
        <v>52</v>
      </c>
      <c r="N176" s="307">
        <f t="shared" si="30"/>
        <v>18.899999999999999</v>
      </c>
      <c r="O176" s="282">
        <v>45917</v>
      </c>
      <c r="P176" s="388" t="str">
        <f t="shared" si="31"/>
        <v>setembro</v>
      </c>
      <c r="Q176" s="388">
        <f t="shared" si="32"/>
        <v>2025</v>
      </c>
      <c r="R176" s="488" t="s">
        <v>440</v>
      </c>
      <c r="S176" s="61" t="str">
        <f t="shared" si="33"/>
        <v>PAGO</v>
      </c>
      <c r="T176" s="276" t="str">
        <f t="shared" ca="1" si="34"/>
        <v>✓ OK</v>
      </c>
    </row>
    <row r="177" spans="2:20" ht="15" customHeight="1">
      <c r="B177" s="282">
        <v>45889</v>
      </c>
      <c r="C177" s="61" t="str">
        <f t="shared" si="26"/>
        <v>Agosto</v>
      </c>
      <c r="D177" t="str">
        <f t="shared" si="27"/>
        <v>2025</v>
      </c>
      <c r="E177" s="480">
        <v>1</v>
      </c>
      <c r="F177" s="215" t="s">
        <v>445</v>
      </c>
      <c r="G177" s="215" t="s">
        <v>26</v>
      </c>
      <c r="H177" s="215" t="s">
        <v>133</v>
      </c>
      <c r="I177" s="472" t="s">
        <v>49</v>
      </c>
      <c r="J177" s="561">
        <v>18.899999999999999</v>
      </c>
      <c r="K177" s="559">
        <f t="shared" si="35"/>
        <v>18.899999999999999</v>
      </c>
      <c r="L177" s="514">
        <v>0</v>
      </c>
      <c r="M177" s="519" t="s">
        <v>52</v>
      </c>
      <c r="N177" s="307">
        <f t="shared" si="30"/>
        <v>18.899999999999999</v>
      </c>
      <c r="O177" s="282">
        <v>45917</v>
      </c>
      <c r="P177" s="388" t="str">
        <f t="shared" si="31"/>
        <v>setembro</v>
      </c>
      <c r="Q177" s="388">
        <f t="shared" si="32"/>
        <v>2025</v>
      </c>
      <c r="R177" s="488" t="s">
        <v>440</v>
      </c>
      <c r="S177" s="61" t="str">
        <f t="shared" si="33"/>
        <v>PAGO</v>
      </c>
      <c r="T177" s="276" t="str">
        <f t="shared" ca="1" si="34"/>
        <v>✓ OK</v>
      </c>
    </row>
    <row r="178" spans="2:20" ht="15" customHeight="1">
      <c r="B178" s="282">
        <v>45889</v>
      </c>
      <c r="C178" s="61" t="str">
        <f t="shared" si="26"/>
        <v>Agosto</v>
      </c>
      <c r="D178" t="str">
        <f t="shared" si="27"/>
        <v>2025</v>
      </c>
      <c r="E178" s="480">
        <v>1</v>
      </c>
      <c r="F178" s="215" t="s">
        <v>447</v>
      </c>
      <c r="G178" s="215" t="s">
        <v>26</v>
      </c>
      <c r="H178" s="215" t="s">
        <v>133</v>
      </c>
      <c r="I178" s="472" t="s">
        <v>49</v>
      </c>
      <c r="J178" s="561">
        <v>44.5</v>
      </c>
      <c r="K178" s="559">
        <f t="shared" si="35"/>
        <v>44.5</v>
      </c>
      <c r="L178" s="514">
        <v>0</v>
      </c>
      <c r="M178" s="519" t="s">
        <v>52</v>
      </c>
      <c r="N178" s="307">
        <f t="shared" si="30"/>
        <v>44.5</v>
      </c>
      <c r="O178" s="282">
        <v>45917</v>
      </c>
      <c r="P178" s="388" t="str">
        <f t="shared" si="31"/>
        <v>setembro</v>
      </c>
      <c r="Q178" s="388">
        <f t="shared" si="32"/>
        <v>2025</v>
      </c>
      <c r="R178" s="488" t="s">
        <v>440</v>
      </c>
      <c r="S178" s="61" t="str">
        <f t="shared" si="33"/>
        <v>PAGO</v>
      </c>
      <c r="T178" s="276" t="str">
        <f t="shared" ca="1" si="34"/>
        <v>✓ OK</v>
      </c>
    </row>
    <row r="179" spans="2:20" ht="15" customHeight="1">
      <c r="B179" s="282">
        <v>45890</v>
      </c>
      <c r="C179" s="61" t="str">
        <f t="shared" si="26"/>
        <v>Agosto</v>
      </c>
      <c r="D179" t="str">
        <f t="shared" si="27"/>
        <v>2025</v>
      </c>
      <c r="E179" s="480">
        <v>0.35</v>
      </c>
      <c r="F179" s="215" t="s">
        <v>448</v>
      </c>
      <c r="G179" s="215" t="s">
        <v>26</v>
      </c>
      <c r="H179" s="215" t="s">
        <v>449</v>
      </c>
      <c r="I179" s="215" t="s">
        <v>49</v>
      </c>
      <c r="J179" s="561">
        <v>79</v>
      </c>
      <c r="K179" s="560">
        <f t="shared" si="35"/>
        <v>27.65</v>
      </c>
      <c r="L179" s="523">
        <v>0</v>
      </c>
      <c r="M179" t="s">
        <v>310</v>
      </c>
      <c r="N179" s="307">
        <f t="shared" si="30"/>
        <v>27.65</v>
      </c>
      <c r="O179" s="282">
        <v>45890</v>
      </c>
      <c r="P179" s="388" t="str">
        <f t="shared" si="31"/>
        <v>agosto</v>
      </c>
      <c r="Q179" s="388">
        <f t="shared" si="32"/>
        <v>2025</v>
      </c>
      <c r="S179" s="61" t="str">
        <f t="shared" si="33"/>
        <v>PAGO</v>
      </c>
      <c r="T179" s="276" t="str">
        <f t="shared" ca="1" si="34"/>
        <v>✓ OK</v>
      </c>
    </row>
    <row r="180" spans="2:20" ht="15" customHeight="1">
      <c r="B180" s="282">
        <v>45889</v>
      </c>
      <c r="C180" s="61" t="str">
        <f t="shared" si="26"/>
        <v>Agosto</v>
      </c>
      <c r="D180" t="str">
        <f t="shared" si="27"/>
        <v>2025</v>
      </c>
      <c r="E180" s="480">
        <v>10</v>
      </c>
      <c r="F180" s="215" t="s">
        <v>450</v>
      </c>
      <c r="G180" s="215" t="s">
        <v>548</v>
      </c>
      <c r="H180" s="215" t="s">
        <v>451</v>
      </c>
      <c r="I180" s="215" t="s">
        <v>49</v>
      </c>
      <c r="J180" s="561">
        <v>115</v>
      </c>
      <c r="K180" s="559">
        <f t="shared" si="35"/>
        <v>1150</v>
      </c>
      <c r="L180" s="514">
        <v>0</v>
      </c>
      <c r="M180" s="472" t="s">
        <v>52</v>
      </c>
      <c r="N180" s="307">
        <f t="shared" si="30"/>
        <v>1150</v>
      </c>
      <c r="O180" s="282">
        <v>45909</v>
      </c>
      <c r="P180" s="388" t="str">
        <f t="shared" si="31"/>
        <v>setembro</v>
      </c>
      <c r="Q180" s="388">
        <f t="shared" si="32"/>
        <v>2025</v>
      </c>
      <c r="R180" s="488" t="s">
        <v>452</v>
      </c>
      <c r="S180" s="61" t="str">
        <f t="shared" si="33"/>
        <v>PAGO</v>
      </c>
      <c r="T180" s="276" t="str">
        <f t="shared" ca="1" si="34"/>
        <v>✓ OK</v>
      </c>
    </row>
    <row r="181" spans="2:20" ht="15" customHeight="1">
      <c r="B181" s="282">
        <v>45896</v>
      </c>
      <c r="C181" s="61" t="str">
        <f t="shared" si="26"/>
        <v>Agosto</v>
      </c>
      <c r="D181" t="str">
        <f t="shared" si="27"/>
        <v>2025</v>
      </c>
      <c r="E181" s="480">
        <v>1</v>
      </c>
      <c r="F181" s="215" t="s">
        <v>453</v>
      </c>
      <c r="G181" s="215" t="s">
        <v>26</v>
      </c>
      <c r="H181" s="215" t="s">
        <v>454</v>
      </c>
      <c r="I181" s="215" t="s">
        <v>49</v>
      </c>
      <c r="J181" s="561">
        <v>36.590000000000003</v>
      </c>
      <c r="K181" s="560">
        <f t="shared" si="35"/>
        <v>36.590000000000003</v>
      </c>
      <c r="L181" s="523">
        <v>0</v>
      </c>
      <c r="M181" t="s">
        <v>311</v>
      </c>
      <c r="N181" s="307">
        <f t="shared" si="30"/>
        <v>36.590000000000003</v>
      </c>
      <c r="O181" s="282">
        <v>45896</v>
      </c>
      <c r="P181" s="388" t="str">
        <f t="shared" si="31"/>
        <v>agosto</v>
      </c>
      <c r="Q181" s="388">
        <f t="shared" si="32"/>
        <v>2025</v>
      </c>
      <c r="S181" s="61" t="str">
        <f t="shared" si="33"/>
        <v>PAGO</v>
      </c>
      <c r="T181" s="276" t="str">
        <f t="shared" ca="1" si="34"/>
        <v>✓ OK</v>
      </c>
    </row>
    <row r="182" spans="2:20" ht="15" customHeight="1">
      <c r="B182" s="473">
        <v>45901</v>
      </c>
      <c r="C182" s="61" t="str">
        <f t="shared" si="26"/>
        <v>Setembro</v>
      </c>
      <c r="D182" t="str">
        <f t="shared" si="27"/>
        <v>2025</v>
      </c>
      <c r="E182" s="483">
        <v>1</v>
      </c>
      <c r="F182" s="215" t="s">
        <v>77</v>
      </c>
      <c r="G182" s="215" t="s">
        <v>77</v>
      </c>
      <c r="H182" s="441" t="s">
        <v>78</v>
      </c>
      <c r="I182" s="222" t="s">
        <v>51</v>
      </c>
      <c r="J182" s="561">
        <v>1377.15</v>
      </c>
      <c r="K182" s="556">
        <f t="shared" ref="K182:K198" si="36">E182*J182</f>
        <v>1377.15</v>
      </c>
      <c r="L182" s="493">
        <v>0</v>
      </c>
      <c r="M182" s="61" t="s">
        <v>45</v>
      </c>
      <c r="N182" s="307">
        <f t="shared" si="30"/>
        <v>1377.15</v>
      </c>
      <c r="O182" s="473">
        <f>B182</f>
        <v>45901</v>
      </c>
      <c r="P182" s="388" t="str">
        <f t="shared" si="31"/>
        <v>setembro</v>
      </c>
      <c r="Q182" s="388">
        <f t="shared" si="32"/>
        <v>2025</v>
      </c>
      <c r="R182" s="219"/>
      <c r="S182" s="61" t="str">
        <f t="shared" si="33"/>
        <v>PAGO</v>
      </c>
      <c r="T182" s="276" t="str">
        <f t="shared" ca="1" si="34"/>
        <v>✓ OK</v>
      </c>
    </row>
    <row r="183" spans="2:20" ht="15" customHeight="1">
      <c r="B183" s="473">
        <v>45902</v>
      </c>
      <c r="C183" s="61" t="str">
        <f t="shared" ref="C183:C246" si="37">IF(B183&lt;&gt;"",PROPER(TEXT(B183,"mmmm")),"")</f>
        <v>Setembro</v>
      </c>
      <c r="D183" t="str">
        <f t="shared" ref="D183:D246" si="38">IF(B183&lt;&gt;"",TEXT(B183,"aaaa"),"")</f>
        <v>2025</v>
      </c>
      <c r="E183" s="483">
        <v>1</v>
      </c>
      <c r="F183" s="215" t="s">
        <v>104</v>
      </c>
      <c r="G183" s="215" t="s">
        <v>37</v>
      </c>
      <c r="H183" s="215" t="s">
        <v>105</v>
      </c>
      <c r="I183" s="222" t="s">
        <v>46</v>
      </c>
      <c r="J183" s="561">
        <v>63.24</v>
      </c>
      <c r="K183" s="556">
        <f t="shared" si="36"/>
        <v>63.24</v>
      </c>
      <c r="L183" s="493">
        <v>0</v>
      </c>
      <c r="M183" s="61"/>
      <c r="N183" s="307">
        <f t="shared" si="30"/>
        <v>63.24</v>
      </c>
      <c r="O183" s="473">
        <v>45902</v>
      </c>
      <c r="P183" s="388" t="str">
        <f t="shared" si="31"/>
        <v>setembro</v>
      </c>
      <c r="Q183" s="388">
        <f t="shared" si="32"/>
        <v>2025</v>
      </c>
      <c r="R183" s="219"/>
      <c r="S183" s="61" t="str">
        <f t="shared" si="33"/>
        <v>PAGO</v>
      </c>
      <c r="T183" s="276" t="str">
        <f t="shared" ca="1" si="34"/>
        <v>✓ OK</v>
      </c>
    </row>
    <row r="184" spans="2:20" ht="15" customHeight="1">
      <c r="B184" s="473">
        <v>45903</v>
      </c>
      <c r="C184" s="61" t="str">
        <f t="shared" si="37"/>
        <v>Setembro</v>
      </c>
      <c r="D184" t="str">
        <f t="shared" si="38"/>
        <v>2025</v>
      </c>
      <c r="E184" s="483">
        <v>1</v>
      </c>
      <c r="F184" s="215" t="s">
        <v>107</v>
      </c>
      <c r="G184" s="215" t="s">
        <v>35</v>
      </c>
      <c r="H184" s="215" t="s">
        <v>108</v>
      </c>
      <c r="I184" s="222" t="s">
        <v>46</v>
      </c>
      <c r="J184" s="561">
        <v>3500</v>
      </c>
      <c r="K184" s="556">
        <f t="shared" si="36"/>
        <v>3500</v>
      </c>
      <c r="L184" s="493">
        <v>0</v>
      </c>
      <c r="M184" s="61"/>
      <c r="N184" s="307">
        <f t="shared" si="30"/>
        <v>3500</v>
      </c>
      <c r="O184" s="473">
        <v>45901</v>
      </c>
      <c r="P184" s="388" t="str">
        <f t="shared" si="31"/>
        <v>setembro</v>
      </c>
      <c r="Q184" s="388">
        <f t="shared" si="32"/>
        <v>2025</v>
      </c>
      <c r="R184" s="219"/>
      <c r="S184" s="61" t="str">
        <f t="shared" si="33"/>
        <v>PAGO</v>
      </c>
      <c r="T184" s="276" t="str">
        <f t="shared" ca="1" si="34"/>
        <v>✓ OK</v>
      </c>
    </row>
    <row r="185" spans="2:20" ht="15" customHeight="1">
      <c r="B185" s="473">
        <v>45910</v>
      </c>
      <c r="C185" s="61" t="str">
        <f t="shared" si="37"/>
        <v>Setembro</v>
      </c>
      <c r="D185" t="str">
        <f t="shared" si="38"/>
        <v>2025</v>
      </c>
      <c r="E185" s="483">
        <v>1</v>
      </c>
      <c r="F185" s="215" t="s">
        <v>40</v>
      </c>
      <c r="G185" s="215" t="s">
        <v>40</v>
      </c>
      <c r="H185" s="215" t="s">
        <v>109</v>
      </c>
      <c r="I185" s="222" t="s">
        <v>46</v>
      </c>
      <c r="J185" s="561">
        <v>2782.5</v>
      </c>
      <c r="K185" s="556">
        <f t="shared" si="36"/>
        <v>2782.5</v>
      </c>
      <c r="L185" s="513">
        <v>0</v>
      </c>
      <c r="M185" s="61" t="s">
        <v>45</v>
      </c>
      <c r="N185" s="307">
        <f t="shared" si="30"/>
        <v>2782.5</v>
      </c>
      <c r="O185" s="473">
        <f t="shared" ref="O185:O197" si="39">B185</f>
        <v>45910</v>
      </c>
      <c r="P185" s="388" t="str">
        <f t="shared" si="31"/>
        <v>setembro</v>
      </c>
      <c r="Q185" s="388">
        <f t="shared" si="32"/>
        <v>2025</v>
      </c>
      <c r="R185" s="219"/>
      <c r="S185" s="61" t="str">
        <f t="shared" si="33"/>
        <v>PAGO</v>
      </c>
      <c r="T185" s="276" t="str">
        <f t="shared" ca="1" si="34"/>
        <v>✓ OK</v>
      </c>
    </row>
    <row r="186" spans="2:20" ht="15" customHeight="1">
      <c r="B186" s="473">
        <v>45915</v>
      </c>
      <c r="C186" s="61" t="str">
        <f t="shared" si="37"/>
        <v>Setembro</v>
      </c>
      <c r="D186" t="str">
        <f t="shared" si="38"/>
        <v>2025</v>
      </c>
      <c r="E186" s="483">
        <v>1</v>
      </c>
      <c r="F186" s="215" t="s">
        <v>110</v>
      </c>
      <c r="G186" s="215" t="s">
        <v>110</v>
      </c>
      <c r="H186" s="215" t="s">
        <v>111</v>
      </c>
      <c r="I186" s="222" t="s">
        <v>46</v>
      </c>
      <c r="J186" s="561">
        <v>603.85</v>
      </c>
      <c r="K186" s="556">
        <f t="shared" si="36"/>
        <v>603.85</v>
      </c>
      <c r="L186" s="513">
        <v>0</v>
      </c>
      <c r="M186" s="61"/>
      <c r="N186" s="307">
        <f t="shared" si="30"/>
        <v>603.85</v>
      </c>
      <c r="O186" s="473">
        <f t="shared" si="39"/>
        <v>45915</v>
      </c>
      <c r="P186" s="388" t="str">
        <f t="shared" si="31"/>
        <v>setembro</v>
      </c>
      <c r="Q186" s="388">
        <f t="shared" si="32"/>
        <v>2025</v>
      </c>
      <c r="R186" s="219"/>
      <c r="S186" s="61" t="str">
        <f t="shared" si="33"/>
        <v>PAGO</v>
      </c>
      <c r="T186" s="276" t="str">
        <f t="shared" ca="1" si="34"/>
        <v>✓ OK</v>
      </c>
    </row>
    <row r="187" spans="2:20" ht="15" customHeight="1">
      <c r="B187" s="473">
        <v>45910</v>
      </c>
      <c r="C187" s="61" t="str">
        <f t="shared" si="37"/>
        <v>Setembro</v>
      </c>
      <c r="D187" t="str">
        <f t="shared" si="38"/>
        <v>2025</v>
      </c>
      <c r="E187" s="483">
        <v>1</v>
      </c>
      <c r="F187" s="215" t="s">
        <v>112</v>
      </c>
      <c r="G187" s="215" t="s">
        <v>37</v>
      </c>
      <c r="H187" s="215" t="s">
        <v>113</v>
      </c>
      <c r="I187" s="222" t="s">
        <v>46</v>
      </c>
      <c r="J187" s="561">
        <v>147</v>
      </c>
      <c r="K187" s="556">
        <f t="shared" si="36"/>
        <v>147</v>
      </c>
      <c r="L187" s="513">
        <v>0</v>
      </c>
      <c r="M187" s="61" t="s">
        <v>45</v>
      </c>
      <c r="N187" s="307">
        <f t="shared" si="30"/>
        <v>147</v>
      </c>
      <c r="O187" s="473">
        <f t="shared" si="39"/>
        <v>45910</v>
      </c>
      <c r="P187" s="388" t="str">
        <f t="shared" si="31"/>
        <v>setembro</v>
      </c>
      <c r="Q187" s="388">
        <f t="shared" si="32"/>
        <v>2025</v>
      </c>
      <c r="R187" s="219"/>
      <c r="S187" s="61" t="str">
        <f t="shared" si="33"/>
        <v>PAGO</v>
      </c>
      <c r="T187" s="276" t="str">
        <f t="shared" ca="1" si="34"/>
        <v>✓ OK</v>
      </c>
    </row>
    <row r="188" spans="2:20" ht="15" customHeight="1">
      <c r="B188" s="473">
        <v>45915</v>
      </c>
      <c r="C188" s="61" t="str">
        <f t="shared" si="37"/>
        <v>Setembro</v>
      </c>
      <c r="D188" t="str">
        <f t="shared" si="38"/>
        <v>2025</v>
      </c>
      <c r="E188" s="483">
        <v>1</v>
      </c>
      <c r="F188" s="215" t="s">
        <v>114</v>
      </c>
      <c r="G188" s="215" t="s">
        <v>37</v>
      </c>
      <c r="H188" s="215" t="s">
        <v>115</v>
      </c>
      <c r="I188" s="222" t="s">
        <v>46</v>
      </c>
      <c r="J188" s="561">
        <v>210.94</v>
      </c>
      <c r="K188" s="556">
        <f t="shared" si="36"/>
        <v>210.94</v>
      </c>
      <c r="L188" s="513">
        <v>0</v>
      </c>
      <c r="M188" s="61" t="s">
        <v>52</v>
      </c>
      <c r="N188" s="307">
        <f t="shared" si="30"/>
        <v>210.94</v>
      </c>
      <c r="O188" s="473">
        <f t="shared" si="39"/>
        <v>45915</v>
      </c>
      <c r="P188" s="388" t="str">
        <f t="shared" si="31"/>
        <v>setembro</v>
      </c>
      <c r="Q188" s="388">
        <f t="shared" si="32"/>
        <v>2025</v>
      </c>
      <c r="R188" s="219"/>
      <c r="S188" s="61" t="str">
        <f t="shared" si="33"/>
        <v>PAGO</v>
      </c>
      <c r="T188" s="276" t="str">
        <f t="shared" ca="1" si="34"/>
        <v>✓ OK</v>
      </c>
    </row>
    <row r="189" spans="2:20" ht="15" customHeight="1">
      <c r="B189" s="473">
        <v>45910</v>
      </c>
      <c r="C189" s="61" t="str">
        <f t="shared" si="37"/>
        <v>Setembro</v>
      </c>
      <c r="D189" t="str">
        <f t="shared" si="38"/>
        <v>2025</v>
      </c>
      <c r="E189" s="483">
        <v>1</v>
      </c>
      <c r="F189" s="215" t="s">
        <v>117</v>
      </c>
      <c r="G189" s="215" t="s">
        <v>37</v>
      </c>
      <c r="H189" s="215" t="s">
        <v>118</v>
      </c>
      <c r="I189" s="222" t="s">
        <v>46</v>
      </c>
      <c r="J189" s="561">
        <v>323.24</v>
      </c>
      <c r="K189" s="556">
        <f t="shared" si="36"/>
        <v>323.24</v>
      </c>
      <c r="L189" s="513">
        <v>0</v>
      </c>
      <c r="M189" s="61" t="s">
        <v>45</v>
      </c>
      <c r="N189" s="307">
        <f t="shared" si="30"/>
        <v>323.24</v>
      </c>
      <c r="O189" s="473">
        <f t="shared" si="39"/>
        <v>45910</v>
      </c>
      <c r="P189" s="388" t="str">
        <f t="shared" si="31"/>
        <v>setembro</v>
      </c>
      <c r="Q189" s="388">
        <f t="shared" si="32"/>
        <v>2025</v>
      </c>
      <c r="R189" s="219"/>
      <c r="S189" s="61" t="str">
        <f t="shared" si="33"/>
        <v>PAGO</v>
      </c>
      <c r="T189" s="276" t="str">
        <f t="shared" ca="1" si="34"/>
        <v>✓ OK</v>
      </c>
    </row>
    <row r="190" spans="2:20" ht="15" customHeight="1">
      <c r="B190" s="473">
        <v>45904</v>
      </c>
      <c r="C190" s="61" t="str">
        <f t="shared" si="37"/>
        <v>Setembro</v>
      </c>
      <c r="D190" t="str">
        <f t="shared" si="38"/>
        <v>2025</v>
      </c>
      <c r="E190" s="483">
        <v>1</v>
      </c>
      <c r="F190" s="215" t="s">
        <v>119</v>
      </c>
      <c r="G190" s="215" t="s">
        <v>34</v>
      </c>
      <c r="H190" s="215" t="s">
        <v>120</v>
      </c>
      <c r="I190" s="222" t="s">
        <v>51</v>
      </c>
      <c r="J190" s="561">
        <v>1950.94</v>
      </c>
      <c r="K190" s="556">
        <f t="shared" si="36"/>
        <v>1950.94</v>
      </c>
      <c r="L190" s="493">
        <v>0</v>
      </c>
      <c r="M190" s="61"/>
      <c r="N190" s="307">
        <f t="shared" si="30"/>
        <v>1950.94</v>
      </c>
      <c r="O190" s="473">
        <f t="shared" si="39"/>
        <v>45904</v>
      </c>
      <c r="P190" s="388" t="str">
        <f t="shared" si="31"/>
        <v>setembro</v>
      </c>
      <c r="Q190" s="388">
        <f t="shared" si="32"/>
        <v>2025</v>
      </c>
      <c r="R190" s="219"/>
      <c r="S190" s="61" t="str">
        <f t="shared" si="33"/>
        <v>PAGO</v>
      </c>
      <c r="T190" s="276" t="str">
        <f t="shared" ca="1" si="34"/>
        <v>✓ OK</v>
      </c>
    </row>
    <row r="191" spans="2:20" ht="15" customHeight="1">
      <c r="B191" s="473">
        <v>45904</v>
      </c>
      <c r="C191" s="61" t="str">
        <f t="shared" si="37"/>
        <v>Setembro</v>
      </c>
      <c r="D191" t="str">
        <f t="shared" si="38"/>
        <v>2025</v>
      </c>
      <c r="E191" s="483">
        <v>1</v>
      </c>
      <c r="F191" s="215" t="s">
        <v>121</v>
      </c>
      <c r="G191" s="215" t="s">
        <v>34</v>
      </c>
      <c r="H191" s="215" t="s">
        <v>120</v>
      </c>
      <c r="I191" s="222" t="s">
        <v>51</v>
      </c>
      <c r="J191" s="561">
        <v>1407.19</v>
      </c>
      <c r="K191" s="556">
        <f t="shared" si="36"/>
        <v>1407.19</v>
      </c>
      <c r="L191" s="493">
        <v>0</v>
      </c>
      <c r="M191" s="61"/>
      <c r="N191" s="307">
        <f t="shared" si="30"/>
        <v>1407.19</v>
      </c>
      <c r="O191" s="473">
        <f t="shared" si="39"/>
        <v>45904</v>
      </c>
      <c r="P191" s="388" t="str">
        <f t="shared" si="31"/>
        <v>setembro</v>
      </c>
      <c r="Q191" s="388">
        <f t="shared" si="32"/>
        <v>2025</v>
      </c>
      <c r="R191" s="219"/>
      <c r="S191" s="61" t="str">
        <f t="shared" si="33"/>
        <v>PAGO</v>
      </c>
      <c r="T191" s="276" t="str">
        <f t="shared" ca="1" si="34"/>
        <v>✓ OK</v>
      </c>
    </row>
    <row r="192" spans="2:20" ht="15" customHeight="1">
      <c r="B192" s="473">
        <v>45920</v>
      </c>
      <c r="C192" s="61" t="str">
        <f t="shared" si="37"/>
        <v>Setembro</v>
      </c>
      <c r="D192" t="str">
        <f t="shared" si="38"/>
        <v>2025</v>
      </c>
      <c r="E192" s="483">
        <v>1</v>
      </c>
      <c r="F192" s="215" t="s">
        <v>122</v>
      </c>
      <c r="G192" s="215" t="s">
        <v>31</v>
      </c>
      <c r="H192" s="215" t="s">
        <v>122</v>
      </c>
      <c r="I192" s="222" t="s">
        <v>51</v>
      </c>
      <c r="J192" s="561">
        <v>307.2</v>
      </c>
      <c r="K192" s="556">
        <f t="shared" si="36"/>
        <v>307.2</v>
      </c>
      <c r="L192" s="513">
        <v>0</v>
      </c>
      <c r="M192" s="61" t="s">
        <v>45</v>
      </c>
      <c r="N192" s="307">
        <f t="shared" si="30"/>
        <v>307.2</v>
      </c>
      <c r="O192" s="473">
        <f t="shared" si="39"/>
        <v>45920</v>
      </c>
      <c r="P192" s="388" t="str">
        <f t="shared" si="31"/>
        <v>setembro</v>
      </c>
      <c r="Q192" s="388">
        <f t="shared" si="32"/>
        <v>2025</v>
      </c>
      <c r="R192" s="219"/>
      <c r="S192" s="61" t="str">
        <f t="shared" si="33"/>
        <v>PAGO</v>
      </c>
      <c r="T192" s="276" t="str">
        <f t="shared" ca="1" si="34"/>
        <v>✓ OK</v>
      </c>
    </row>
    <row r="193" spans="2:20" ht="15" customHeight="1">
      <c r="B193" s="473">
        <v>45920</v>
      </c>
      <c r="C193" s="61" t="str">
        <f t="shared" si="37"/>
        <v>Setembro</v>
      </c>
      <c r="D193" t="str">
        <f t="shared" si="38"/>
        <v>2025</v>
      </c>
      <c r="E193" s="483">
        <v>1</v>
      </c>
      <c r="F193" s="215" t="s">
        <v>123</v>
      </c>
      <c r="G193" s="215" t="s">
        <v>29</v>
      </c>
      <c r="H193" s="215" t="s">
        <v>123</v>
      </c>
      <c r="I193" s="222" t="s">
        <v>51</v>
      </c>
      <c r="J193" s="561">
        <v>283</v>
      </c>
      <c r="K193" s="556">
        <f t="shared" si="36"/>
        <v>283</v>
      </c>
      <c r="L193" s="513">
        <v>0</v>
      </c>
      <c r="M193" s="61" t="s">
        <v>45</v>
      </c>
      <c r="N193" s="307">
        <f t="shared" si="30"/>
        <v>283</v>
      </c>
      <c r="O193" s="473">
        <f t="shared" si="39"/>
        <v>45920</v>
      </c>
      <c r="P193" s="388" t="str">
        <f t="shared" si="31"/>
        <v>setembro</v>
      </c>
      <c r="Q193" s="388">
        <f t="shared" si="32"/>
        <v>2025</v>
      </c>
      <c r="R193" s="219"/>
      <c r="S193" s="61" t="str">
        <f t="shared" si="33"/>
        <v>PAGO</v>
      </c>
      <c r="T193" s="276" t="str">
        <f t="shared" ca="1" si="34"/>
        <v>✓ OK</v>
      </c>
    </row>
    <row r="194" spans="2:20" ht="15" customHeight="1">
      <c r="B194" s="473">
        <v>45920</v>
      </c>
      <c r="C194" s="61" t="str">
        <f t="shared" si="37"/>
        <v>Setembro</v>
      </c>
      <c r="D194" t="str">
        <f t="shared" si="38"/>
        <v>2025</v>
      </c>
      <c r="E194" s="483">
        <v>1</v>
      </c>
      <c r="F194" s="215" t="s">
        <v>124</v>
      </c>
      <c r="G194" s="215" t="s">
        <v>29</v>
      </c>
      <c r="H194" s="215" t="s">
        <v>123</v>
      </c>
      <c r="I194" s="222" t="s">
        <v>51</v>
      </c>
      <c r="J194" s="561">
        <v>1226.79</v>
      </c>
      <c r="K194" s="556">
        <f t="shared" si="36"/>
        <v>1226.79</v>
      </c>
      <c r="L194" s="513">
        <v>0</v>
      </c>
      <c r="M194" s="61" t="s">
        <v>45</v>
      </c>
      <c r="N194" s="307">
        <f t="shared" si="30"/>
        <v>1226.79</v>
      </c>
      <c r="O194" s="473">
        <f t="shared" si="39"/>
        <v>45920</v>
      </c>
      <c r="P194" s="388" t="str">
        <f t="shared" si="31"/>
        <v>setembro</v>
      </c>
      <c r="Q194" s="388">
        <f t="shared" si="32"/>
        <v>2025</v>
      </c>
      <c r="R194" s="219"/>
      <c r="S194" s="61" t="str">
        <f t="shared" si="33"/>
        <v>PAGO</v>
      </c>
      <c r="T194" s="276" t="str">
        <f t="shared" ca="1" si="34"/>
        <v>✓ OK</v>
      </c>
    </row>
    <row r="195" spans="2:20" ht="14.55" customHeight="1">
      <c r="B195" s="473">
        <v>45915</v>
      </c>
      <c r="C195" s="61" t="str">
        <f t="shared" si="37"/>
        <v>Setembro</v>
      </c>
      <c r="D195" t="str">
        <f t="shared" si="38"/>
        <v>2025</v>
      </c>
      <c r="E195" s="483">
        <v>1</v>
      </c>
      <c r="F195" s="215" t="s">
        <v>125</v>
      </c>
      <c r="G195" s="215" t="s">
        <v>37</v>
      </c>
      <c r="H195" s="215" t="s">
        <v>126</v>
      </c>
      <c r="I195" s="222" t="s">
        <v>46</v>
      </c>
      <c r="J195" s="561">
        <v>326.27</v>
      </c>
      <c r="K195" s="556">
        <f t="shared" si="36"/>
        <v>326.27</v>
      </c>
      <c r="L195" s="513">
        <v>0</v>
      </c>
      <c r="M195" s="61"/>
      <c r="N195" s="307">
        <f t="shared" si="30"/>
        <v>326.27</v>
      </c>
      <c r="O195" s="473">
        <f t="shared" si="39"/>
        <v>45915</v>
      </c>
      <c r="P195" s="388" t="str">
        <f t="shared" si="31"/>
        <v>setembro</v>
      </c>
      <c r="Q195" s="388">
        <f t="shared" si="32"/>
        <v>2025</v>
      </c>
      <c r="R195" s="219"/>
      <c r="S195" s="61" t="str">
        <f t="shared" si="33"/>
        <v>PAGO</v>
      </c>
      <c r="T195" s="276" t="str">
        <f t="shared" ca="1" si="34"/>
        <v>✓ OK</v>
      </c>
    </row>
    <row r="196" spans="2:20" ht="15" customHeight="1">
      <c r="B196" s="473">
        <v>45918</v>
      </c>
      <c r="C196" s="61" t="str">
        <f t="shared" si="37"/>
        <v>Setembro</v>
      </c>
      <c r="D196" t="str">
        <f t="shared" si="38"/>
        <v>2025</v>
      </c>
      <c r="E196" s="483">
        <v>1</v>
      </c>
      <c r="F196" s="215" t="s">
        <v>131</v>
      </c>
      <c r="G196" s="215" t="s">
        <v>44</v>
      </c>
      <c r="H196" s="215" t="s">
        <v>81</v>
      </c>
      <c r="I196" s="222" t="s">
        <v>46</v>
      </c>
      <c r="J196" s="561">
        <v>430</v>
      </c>
      <c r="K196" s="556">
        <f t="shared" si="36"/>
        <v>430</v>
      </c>
      <c r="L196" s="513">
        <v>0</v>
      </c>
      <c r="M196" s="61"/>
      <c r="N196" s="307">
        <f t="shared" si="30"/>
        <v>430</v>
      </c>
      <c r="O196" s="473">
        <f t="shared" si="39"/>
        <v>45918</v>
      </c>
      <c r="P196" s="388" t="str">
        <f t="shared" si="31"/>
        <v>setembro</v>
      </c>
      <c r="Q196" s="388">
        <f t="shared" si="32"/>
        <v>2025</v>
      </c>
      <c r="R196" s="219"/>
      <c r="S196" s="61" t="str">
        <f t="shared" si="33"/>
        <v>PAGO</v>
      </c>
      <c r="T196" s="276" t="str">
        <f t="shared" ca="1" si="34"/>
        <v>✓ OK</v>
      </c>
    </row>
    <row r="197" spans="2:20" ht="15" customHeight="1">
      <c r="B197" s="473">
        <v>45930</v>
      </c>
      <c r="C197" s="61" t="str">
        <f t="shared" si="37"/>
        <v>Setembro</v>
      </c>
      <c r="D197" t="str">
        <f t="shared" si="38"/>
        <v>2025</v>
      </c>
      <c r="E197" s="483">
        <v>1</v>
      </c>
      <c r="F197" s="215" t="s">
        <v>156</v>
      </c>
      <c r="G197" s="215" t="s">
        <v>37</v>
      </c>
      <c r="H197" s="215" t="s">
        <v>157</v>
      </c>
      <c r="I197" s="222" t="s">
        <v>46</v>
      </c>
      <c r="J197" s="561">
        <v>468.9</v>
      </c>
      <c r="K197" s="556">
        <f t="shared" si="36"/>
        <v>468.9</v>
      </c>
      <c r="L197" s="513">
        <v>0</v>
      </c>
      <c r="M197" s="61" t="s">
        <v>52</v>
      </c>
      <c r="N197" s="307">
        <f t="shared" si="30"/>
        <v>468.9</v>
      </c>
      <c r="O197" s="473">
        <f t="shared" si="39"/>
        <v>45930</v>
      </c>
      <c r="P197" s="388" t="str">
        <f t="shared" si="31"/>
        <v>setembro</v>
      </c>
      <c r="Q197" s="388">
        <f t="shared" si="32"/>
        <v>2025</v>
      </c>
      <c r="R197" s="219"/>
      <c r="S197" s="61" t="str">
        <f t="shared" si="33"/>
        <v>PAGO</v>
      </c>
      <c r="T197" s="276" t="str">
        <f t="shared" ca="1" si="34"/>
        <v>✓ OK</v>
      </c>
    </row>
    <row r="198" spans="2:20" ht="15" customHeight="1">
      <c r="B198" s="473">
        <v>45901</v>
      </c>
      <c r="C198" s="61" t="str">
        <f t="shared" si="37"/>
        <v>Setembro</v>
      </c>
      <c r="D198" t="str">
        <f t="shared" si="38"/>
        <v>2025</v>
      </c>
      <c r="E198" s="483">
        <v>1</v>
      </c>
      <c r="F198" s="215" t="s">
        <v>162</v>
      </c>
      <c r="G198" s="215" t="s">
        <v>681</v>
      </c>
      <c r="H198" s="215" t="s">
        <v>163</v>
      </c>
      <c r="I198" s="222" t="s">
        <v>51</v>
      </c>
      <c r="J198" s="561">
        <v>249.65</v>
      </c>
      <c r="K198" s="556">
        <f t="shared" si="36"/>
        <v>249.65</v>
      </c>
      <c r="L198" s="493">
        <v>0</v>
      </c>
      <c r="M198" s="61"/>
      <c r="N198" s="307">
        <f t="shared" si="30"/>
        <v>249.65</v>
      </c>
      <c r="O198" s="473">
        <v>45923</v>
      </c>
      <c r="P198" s="388" t="str">
        <f t="shared" si="31"/>
        <v>setembro</v>
      </c>
      <c r="Q198" s="388">
        <f t="shared" si="32"/>
        <v>2025</v>
      </c>
      <c r="R198" s="219"/>
      <c r="S198" s="61" t="str">
        <f t="shared" si="33"/>
        <v>PAGO</v>
      </c>
      <c r="T198" s="276" t="str">
        <f t="shared" ca="1" si="34"/>
        <v>✓ OK</v>
      </c>
    </row>
    <row r="199" spans="2:20" ht="15" customHeight="1">
      <c r="B199" s="473">
        <v>45909</v>
      </c>
      <c r="C199" s="61" t="str">
        <f t="shared" si="37"/>
        <v>Setembro</v>
      </c>
      <c r="D199" t="str">
        <f t="shared" si="38"/>
        <v>2025</v>
      </c>
      <c r="E199" s="483">
        <v>1</v>
      </c>
      <c r="F199" s="215" t="s">
        <v>164</v>
      </c>
      <c r="G199" s="215" t="s">
        <v>37</v>
      </c>
      <c r="H199" s="215" t="s">
        <v>165</v>
      </c>
      <c r="I199" s="222" t="s">
        <v>46</v>
      </c>
      <c r="J199" s="561">
        <v>150</v>
      </c>
      <c r="K199" s="556">
        <f t="shared" ref="K199:K225" si="40">IF(J199&lt;&gt;0,E199*J199,"")</f>
        <v>150</v>
      </c>
      <c r="L199" s="513">
        <v>0</v>
      </c>
      <c r="M199" s="61" t="s">
        <v>45</v>
      </c>
      <c r="N199" s="307">
        <f t="shared" ref="N199:N267" si="41">K199</f>
        <v>150</v>
      </c>
      <c r="O199" s="473">
        <f>B199</f>
        <v>45909</v>
      </c>
      <c r="P199" s="388" t="str">
        <f t="shared" ref="P199:P262" si="42">IF(O199&lt;&gt;"",TEXT(O199,"mmmm"),"")</f>
        <v>setembro</v>
      </c>
      <c r="Q199" s="388">
        <f t="shared" ref="Q199:Q262" si="43">IF(O199="","",YEAR(O199))</f>
        <v>2025</v>
      </c>
      <c r="R199" s="219"/>
      <c r="S199" s="61" t="str">
        <f t="shared" si="33"/>
        <v>PAGO</v>
      </c>
      <c r="T199" s="276" t="str">
        <f t="shared" ca="1" si="34"/>
        <v>✓ OK</v>
      </c>
    </row>
    <row r="200" spans="2:20" ht="15" customHeight="1">
      <c r="B200" s="282">
        <v>45901</v>
      </c>
      <c r="C200" s="61" t="str">
        <f t="shared" si="37"/>
        <v>Setembro</v>
      </c>
      <c r="D200" t="str">
        <f t="shared" si="38"/>
        <v>2025</v>
      </c>
      <c r="E200" s="480">
        <v>1</v>
      </c>
      <c r="F200" s="215" t="s">
        <v>455</v>
      </c>
      <c r="G200" s="215" t="s">
        <v>26</v>
      </c>
      <c r="H200" s="215" t="s">
        <v>81</v>
      </c>
      <c r="I200" s="222" t="s">
        <v>49</v>
      </c>
      <c r="J200" s="561">
        <v>923.45</v>
      </c>
      <c r="K200" s="559">
        <f t="shared" si="40"/>
        <v>923.45</v>
      </c>
      <c r="L200" s="514">
        <v>0</v>
      </c>
      <c r="M200" s="61" t="s">
        <v>52</v>
      </c>
      <c r="N200" s="307">
        <f t="shared" si="41"/>
        <v>923.45</v>
      </c>
      <c r="O200" s="473">
        <v>45936</v>
      </c>
      <c r="P200" s="388" t="str">
        <f t="shared" si="42"/>
        <v>outubro</v>
      </c>
      <c r="Q200" s="388">
        <f t="shared" si="43"/>
        <v>2025</v>
      </c>
      <c r="R200" s="488" t="s">
        <v>456</v>
      </c>
      <c r="S200" s="61" t="str">
        <f t="shared" ref="S200:S263" si="44">IF(K200&lt;&gt;"",IF(L200=0,"PAGO","A PAGAR")," ")</f>
        <v>PAGO</v>
      </c>
      <c r="T200" s="276" t="str">
        <f t="shared" ref="T200:T263" ca="1" si="45">IF(S200="PAGO", "✓ OK", IF(S200="A PAGAR", IF(O200&lt;TODAY(), "⚠ EM ATRASO", "EM DIA"), ""))</f>
        <v>✓ OK</v>
      </c>
    </row>
    <row r="201" spans="2:20" ht="15" customHeight="1">
      <c r="B201" s="282">
        <v>45901</v>
      </c>
      <c r="C201" s="61" t="str">
        <f t="shared" si="37"/>
        <v>Setembro</v>
      </c>
      <c r="D201" t="str">
        <f t="shared" si="38"/>
        <v>2025</v>
      </c>
      <c r="E201" s="480">
        <v>1</v>
      </c>
      <c r="F201" s="215" t="s">
        <v>457</v>
      </c>
      <c r="G201" s="215" t="s">
        <v>26</v>
      </c>
      <c r="H201" s="215" t="s">
        <v>81</v>
      </c>
      <c r="I201" s="222" t="s">
        <v>49</v>
      </c>
      <c r="J201" s="561">
        <v>739.13</v>
      </c>
      <c r="K201" s="559">
        <f t="shared" si="40"/>
        <v>739.13</v>
      </c>
      <c r="L201" s="514">
        <v>0</v>
      </c>
      <c r="M201" s="61" t="s">
        <v>52</v>
      </c>
      <c r="N201" s="307">
        <f t="shared" si="41"/>
        <v>739.13</v>
      </c>
      <c r="O201" s="282">
        <v>45933</v>
      </c>
      <c r="P201" s="388" t="str">
        <f t="shared" si="42"/>
        <v>outubro</v>
      </c>
      <c r="Q201" s="388">
        <f t="shared" si="43"/>
        <v>2025</v>
      </c>
      <c r="R201" s="488" t="s">
        <v>458</v>
      </c>
      <c r="S201" s="61" t="str">
        <f t="shared" si="44"/>
        <v>PAGO</v>
      </c>
      <c r="T201" s="276" t="str">
        <f t="shared" ca="1" si="45"/>
        <v>✓ OK</v>
      </c>
    </row>
    <row r="202" spans="2:20" ht="15" customHeight="1">
      <c r="B202" s="282">
        <v>45901</v>
      </c>
      <c r="C202" s="61" t="str">
        <f t="shared" si="37"/>
        <v>Setembro</v>
      </c>
      <c r="D202" t="str">
        <f t="shared" si="38"/>
        <v>2025</v>
      </c>
      <c r="E202" s="480">
        <v>1</v>
      </c>
      <c r="F202" s="215" t="s">
        <v>19</v>
      </c>
      <c r="G202" s="215" t="s">
        <v>19</v>
      </c>
      <c r="H202" s="215" t="s">
        <v>81</v>
      </c>
      <c r="I202" s="222" t="s">
        <v>49</v>
      </c>
      <c r="J202" s="561">
        <v>903.45</v>
      </c>
      <c r="K202" s="559">
        <f t="shared" si="40"/>
        <v>903.45</v>
      </c>
      <c r="L202" s="514">
        <v>0</v>
      </c>
      <c r="M202" s="61" t="s">
        <v>52</v>
      </c>
      <c r="N202" s="307">
        <f t="shared" si="41"/>
        <v>903.45</v>
      </c>
      <c r="O202" s="282">
        <v>45936</v>
      </c>
      <c r="P202" s="388" t="str">
        <f t="shared" si="42"/>
        <v>outubro</v>
      </c>
      <c r="Q202" s="388">
        <f t="shared" si="43"/>
        <v>2025</v>
      </c>
      <c r="R202" s="488" t="s">
        <v>459</v>
      </c>
      <c r="S202" s="61" t="str">
        <f t="shared" si="44"/>
        <v>PAGO</v>
      </c>
      <c r="T202" s="276" t="str">
        <f t="shared" ca="1" si="45"/>
        <v>✓ OK</v>
      </c>
    </row>
    <row r="203" spans="2:20" ht="15" customHeight="1">
      <c r="B203" s="282">
        <v>45901</v>
      </c>
      <c r="C203" s="61" t="str">
        <f t="shared" si="37"/>
        <v>Setembro</v>
      </c>
      <c r="D203" t="str">
        <f t="shared" si="38"/>
        <v>2025</v>
      </c>
      <c r="E203" s="480">
        <v>1</v>
      </c>
      <c r="F203" s="215" t="s">
        <v>460</v>
      </c>
      <c r="G203" s="215" t="s">
        <v>19</v>
      </c>
      <c r="H203" s="215" t="s">
        <v>81</v>
      </c>
      <c r="I203" s="222" t="s">
        <v>49</v>
      </c>
      <c r="J203" s="561">
        <v>755.55</v>
      </c>
      <c r="K203" s="559">
        <f t="shared" si="40"/>
        <v>755.55</v>
      </c>
      <c r="L203" s="514">
        <v>0</v>
      </c>
      <c r="M203" s="61" t="s">
        <v>52</v>
      </c>
      <c r="N203" s="307">
        <f t="shared" si="41"/>
        <v>755.55</v>
      </c>
      <c r="O203" s="282">
        <v>45933</v>
      </c>
      <c r="P203" s="388" t="str">
        <f t="shared" si="42"/>
        <v>outubro</v>
      </c>
      <c r="Q203" s="388">
        <f t="shared" si="43"/>
        <v>2025</v>
      </c>
      <c r="R203" s="488" t="s">
        <v>461</v>
      </c>
      <c r="S203" s="61" t="str">
        <f t="shared" si="44"/>
        <v>PAGO</v>
      </c>
      <c r="T203" s="276" t="str">
        <f t="shared" ca="1" si="45"/>
        <v>✓ OK</v>
      </c>
    </row>
    <row r="204" spans="2:20" ht="15" customHeight="1">
      <c r="B204" s="282">
        <v>45908</v>
      </c>
      <c r="C204" s="61" t="str">
        <f t="shared" si="37"/>
        <v>Setembro</v>
      </c>
      <c r="D204" t="str">
        <f t="shared" si="38"/>
        <v>2025</v>
      </c>
      <c r="E204" s="480">
        <v>36</v>
      </c>
      <c r="F204" s="215" t="s">
        <v>462</v>
      </c>
      <c r="G204" s="215" t="s">
        <v>700</v>
      </c>
      <c r="H204" s="215" t="s">
        <v>463</v>
      </c>
      <c r="I204" s="472" t="s">
        <v>49</v>
      </c>
      <c r="J204" s="561">
        <v>4.99</v>
      </c>
      <c r="K204" s="559">
        <f t="shared" si="40"/>
        <v>179.64000000000001</v>
      </c>
      <c r="L204" s="514">
        <v>0</v>
      </c>
      <c r="M204" s="61" t="s">
        <v>48</v>
      </c>
      <c r="N204" s="307">
        <f t="shared" si="41"/>
        <v>179.64000000000001</v>
      </c>
      <c r="O204" s="282">
        <v>45908</v>
      </c>
      <c r="P204" s="388" t="str">
        <f t="shared" si="42"/>
        <v>setembro</v>
      </c>
      <c r="Q204" s="388">
        <f t="shared" si="43"/>
        <v>2025</v>
      </c>
      <c r="R204" s="488" t="s">
        <v>464</v>
      </c>
      <c r="S204" s="61" t="str">
        <f t="shared" si="44"/>
        <v>PAGO</v>
      </c>
      <c r="T204" s="276" t="str">
        <f t="shared" ca="1" si="45"/>
        <v>✓ OK</v>
      </c>
    </row>
    <row r="205" spans="2:20" ht="15" customHeight="1">
      <c r="B205" s="282">
        <v>45905</v>
      </c>
      <c r="C205" s="61" t="str">
        <f t="shared" si="37"/>
        <v>Setembro</v>
      </c>
      <c r="D205" t="str">
        <f t="shared" si="38"/>
        <v>2025</v>
      </c>
      <c r="E205" s="480">
        <v>1</v>
      </c>
      <c r="F205" s="215" t="s">
        <v>465</v>
      </c>
      <c r="G205" s="215" t="s">
        <v>22</v>
      </c>
      <c r="H205" s="215" t="s">
        <v>81</v>
      </c>
      <c r="I205" s="222" t="s">
        <v>49</v>
      </c>
      <c r="J205" s="561">
        <v>97.69</v>
      </c>
      <c r="K205" s="559">
        <f t="shared" si="40"/>
        <v>97.69</v>
      </c>
      <c r="L205" s="514">
        <v>0</v>
      </c>
      <c r="M205" s="61" t="s">
        <v>52</v>
      </c>
      <c r="N205" s="307">
        <f t="shared" si="41"/>
        <v>97.69</v>
      </c>
      <c r="O205" s="282">
        <v>45933</v>
      </c>
      <c r="P205" s="388" t="str">
        <f t="shared" si="42"/>
        <v>outubro</v>
      </c>
      <c r="Q205" s="388">
        <f t="shared" si="43"/>
        <v>2025</v>
      </c>
      <c r="R205" s="488" t="s">
        <v>466</v>
      </c>
      <c r="S205" s="61" t="str">
        <f t="shared" si="44"/>
        <v>PAGO</v>
      </c>
      <c r="T205" s="276" t="str">
        <f t="shared" ca="1" si="45"/>
        <v>✓ OK</v>
      </c>
    </row>
    <row r="206" spans="2:20" ht="15" customHeight="1">
      <c r="B206" s="282">
        <v>45909</v>
      </c>
      <c r="C206" s="61" t="str">
        <f t="shared" si="37"/>
        <v>Setembro</v>
      </c>
      <c r="D206" t="str">
        <f t="shared" si="38"/>
        <v>2025</v>
      </c>
      <c r="E206" s="480">
        <v>48</v>
      </c>
      <c r="F206" s="215" t="s">
        <v>467</v>
      </c>
      <c r="G206" s="215" t="s">
        <v>13</v>
      </c>
      <c r="H206" s="215" t="s">
        <v>463</v>
      </c>
      <c r="I206" s="222" t="s">
        <v>49</v>
      </c>
      <c r="J206" s="561">
        <v>0.99</v>
      </c>
      <c r="K206" s="559">
        <f t="shared" si="40"/>
        <v>47.519999999999996</v>
      </c>
      <c r="L206" s="514">
        <v>0</v>
      </c>
      <c r="M206" s="61" t="s">
        <v>48</v>
      </c>
      <c r="N206" s="307">
        <f t="shared" si="41"/>
        <v>47.519999999999996</v>
      </c>
      <c r="O206" s="282">
        <v>45909</v>
      </c>
      <c r="P206" s="388" t="str">
        <f t="shared" si="42"/>
        <v>setembro</v>
      </c>
      <c r="Q206" s="388">
        <f t="shared" si="43"/>
        <v>2025</v>
      </c>
      <c r="R206" s="488" t="s">
        <v>469</v>
      </c>
      <c r="S206" s="61" t="str">
        <f t="shared" si="44"/>
        <v>PAGO</v>
      </c>
      <c r="T206" s="276" t="str">
        <f t="shared" ca="1" si="45"/>
        <v>✓ OK</v>
      </c>
    </row>
    <row r="207" spans="2:20" ht="15" customHeight="1">
      <c r="B207" s="282">
        <v>45909</v>
      </c>
      <c r="C207" s="61" t="str">
        <f t="shared" si="37"/>
        <v>Setembro</v>
      </c>
      <c r="D207" t="str">
        <f t="shared" si="38"/>
        <v>2025</v>
      </c>
      <c r="E207" s="480">
        <v>48</v>
      </c>
      <c r="F207" s="215" t="s">
        <v>468</v>
      </c>
      <c r="G207" s="215" t="s">
        <v>19</v>
      </c>
      <c r="H207" s="215" t="s">
        <v>463</v>
      </c>
      <c r="I207" s="222" t="s">
        <v>49</v>
      </c>
      <c r="J207" s="561">
        <v>0.99</v>
      </c>
      <c r="K207" s="559">
        <f t="shared" si="40"/>
        <v>47.519999999999996</v>
      </c>
      <c r="L207" s="514">
        <v>0</v>
      </c>
      <c r="M207" s="61" t="s">
        <v>48</v>
      </c>
      <c r="N207" s="307">
        <f t="shared" si="41"/>
        <v>47.519999999999996</v>
      </c>
      <c r="O207" s="282">
        <v>45909</v>
      </c>
      <c r="P207" s="388" t="str">
        <f t="shared" si="42"/>
        <v>setembro</v>
      </c>
      <c r="Q207" s="388">
        <f t="shared" si="43"/>
        <v>2025</v>
      </c>
      <c r="R207" s="488" t="s">
        <v>469</v>
      </c>
      <c r="S207" s="61" t="str">
        <f t="shared" si="44"/>
        <v>PAGO</v>
      </c>
      <c r="T207" s="276" t="str">
        <f t="shared" ca="1" si="45"/>
        <v>✓ OK</v>
      </c>
    </row>
    <row r="208" spans="2:20" ht="15" customHeight="1">
      <c r="B208" s="282">
        <v>45910</v>
      </c>
      <c r="C208" s="61" t="str">
        <f t="shared" si="37"/>
        <v>Setembro</v>
      </c>
      <c r="D208" t="str">
        <f t="shared" si="38"/>
        <v>2025</v>
      </c>
      <c r="E208" s="480">
        <v>10</v>
      </c>
      <c r="F208" s="215" t="s">
        <v>470</v>
      </c>
      <c r="G208" s="215" t="s">
        <v>37</v>
      </c>
      <c r="H208" s="215" t="s">
        <v>471</v>
      </c>
      <c r="I208" s="472" t="s">
        <v>49</v>
      </c>
      <c r="J208" s="561">
        <f>80.91/10</f>
        <v>8.0909999999999993</v>
      </c>
      <c r="K208" s="559">
        <f t="shared" si="40"/>
        <v>80.91</v>
      </c>
      <c r="L208" s="514">
        <v>0</v>
      </c>
      <c r="M208" s="61" t="s">
        <v>48</v>
      </c>
      <c r="N208" s="307">
        <f t="shared" si="41"/>
        <v>80.91</v>
      </c>
      <c r="O208" s="522">
        <v>45910</v>
      </c>
      <c r="P208" s="388" t="str">
        <f t="shared" si="42"/>
        <v>setembro</v>
      </c>
      <c r="Q208" s="388">
        <f t="shared" si="43"/>
        <v>2025</v>
      </c>
      <c r="S208" s="61" t="str">
        <f t="shared" si="44"/>
        <v>PAGO</v>
      </c>
      <c r="T208" s="276" t="str">
        <f t="shared" ca="1" si="45"/>
        <v>✓ OK</v>
      </c>
    </row>
    <row r="209" spans="2:20" ht="15" customHeight="1">
      <c r="B209" s="282">
        <v>45911</v>
      </c>
      <c r="C209" s="61" t="str">
        <f t="shared" si="37"/>
        <v>Setembro</v>
      </c>
      <c r="D209" t="str">
        <f t="shared" si="38"/>
        <v>2025</v>
      </c>
      <c r="E209" s="480">
        <v>1</v>
      </c>
      <c r="F209" s="215" t="s">
        <v>472</v>
      </c>
      <c r="G209" s="215" t="s">
        <v>37</v>
      </c>
      <c r="H209" s="215" t="s">
        <v>473</v>
      </c>
      <c r="I209" s="472" t="s">
        <v>49</v>
      </c>
      <c r="J209" s="561">
        <v>180</v>
      </c>
      <c r="K209" s="559">
        <f t="shared" si="40"/>
        <v>180</v>
      </c>
      <c r="L209" s="514">
        <v>0</v>
      </c>
      <c r="M209" s="61" t="s">
        <v>45</v>
      </c>
      <c r="N209" s="307">
        <f t="shared" si="41"/>
        <v>180</v>
      </c>
      <c r="O209" s="282">
        <v>45911</v>
      </c>
      <c r="P209" s="388" t="str">
        <f t="shared" si="42"/>
        <v>setembro</v>
      </c>
      <c r="Q209" s="388">
        <f t="shared" si="43"/>
        <v>2025</v>
      </c>
      <c r="S209" s="61" t="str">
        <f t="shared" si="44"/>
        <v>PAGO</v>
      </c>
      <c r="T209" s="276" t="str">
        <f t="shared" ca="1" si="45"/>
        <v>✓ OK</v>
      </c>
    </row>
    <row r="210" spans="2:20" ht="15" customHeight="1">
      <c r="B210" s="282">
        <v>45916</v>
      </c>
      <c r="C210" s="61" t="str">
        <f t="shared" si="37"/>
        <v>Setembro</v>
      </c>
      <c r="D210" t="str">
        <f t="shared" si="38"/>
        <v>2025</v>
      </c>
      <c r="E210" s="480">
        <v>1</v>
      </c>
      <c r="F210" s="215" t="s">
        <v>474</v>
      </c>
      <c r="G210" s="215" t="s">
        <v>37</v>
      </c>
      <c r="H210" s="215" t="s">
        <v>475</v>
      </c>
      <c r="I210" s="472" t="s">
        <v>49</v>
      </c>
      <c r="J210" s="561">
        <v>50</v>
      </c>
      <c r="K210" s="559">
        <f t="shared" si="40"/>
        <v>50</v>
      </c>
      <c r="L210" s="514">
        <v>0</v>
      </c>
      <c r="M210" s="61" t="s">
        <v>45</v>
      </c>
      <c r="N210" s="307">
        <f t="shared" si="41"/>
        <v>50</v>
      </c>
      <c r="O210" s="282">
        <v>45911</v>
      </c>
      <c r="P210" s="388" t="str">
        <f t="shared" si="42"/>
        <v>setembro</v>
      </c>
      <c r="Q210" s="388">
        <f t="shared" si="43"/>
        <v>2025</v>
      </c>
      <c r="S210" s="61" t="str">
        <f t="shared" si="44"/>
        <v>PAGO</v>
      </c>
      <c r="T210" s="276" t="str">
        <f t="shared" ca="1" si="45"/>
        <v>✓ OK</v>
      </c>
    </row>
    <row r="211" spans="2:20" ht="15" customHeight="1">
      <c r="B211" s="282">
        <v>45911</v>
      </c>
      <c r="C211" s="61" t="str">
        <f t="shared" si="37"/>
        <v>Setembro</v>
      </c>
      <c r="D211" t="str">
        <f t="shared" si="38"/>
        <v>2025</v>
      </c>
      <c r="E211" s="480">
        <v>10</v>
      </c>
      <c r="F211" s="215" t="s">
        <v>476</v>
      </c>
      <c r="G211" s="215" t="s">
        <v>548</v>
      </c>
      <c r="H211" s="215" t="s">
        <v>477</v>
      </c>
      <c r="I211" s="472" t="s">
        <v>49</v>
      </c>
      <c r="J211" s="561">
        <v>115</v>
      </c>
      <c r="K211" s="559">
        <f t="shared" si="40"/>
        <v>1150</v>
      </c>
      <c r="L211" s="514">
        <v>0</v>
      </c>
      <c r="M211" s="61" t="s">
        <v>52</v>
      </c>
      <c r="N211" s="307">
        <f t="shared" si="41"/>
        <v>1150</v>
      </c>
      <c r="O211" s="282">
        <v>45931</v>
      </c>
      <c r="P211" s="388" t="str">
        <f t="shared" si="42"/>
        <v>outubro</v>
      </c>
      <c r="Q211" s="388">
        <f t="shared" si="43"/>
        <v>2025</v>
      </c>
      <c r="R211" s="488" t="s">
        <v>478</v>
      </c>
      <c r="S211" s="61" t="str">
        <f t="shared" si="44"/>
        <v>PAGO</v>
      </c>
      <c r="T211" s="276" t="str">
        <f t="shared" ca="1" si="45"/>
        <v>✓ OK</v>
      </c>
    </row>
    <row r="212" spans="2:20" ht="15" customHeight="1">
      <c r="B212" s="282">
        <v>45912</v>
      </c>
      <c r="C212" s="61" t="str">
        <f t="shared" si="37"/>
        <v>Setembro</v>
      </c>
      <c r="D212" t="str">
        <f t="shared" si="38"/>
        <v>2025</v>
      </c>
      <c r="E212" s="480">
        <v>2</v>
      </c>
      <c r="F212" s="215" t="s">
        <v>479</v>
      </c>
      <c r="G212" s="215" t="s">
        <v>26</v>
      </c>
      <c r="H212" s="215" t="s">
        <v>81</v>
      </c>
      <c r="I212" s="472" t="s">
        <v>49</v>
      </c>
      <c r="J212" s="561">
        <v>14</v>
      </c>
      <c r="K212" s="559">
        <f t="shared" si="40"/>
        <v>28</v>
      </c>
      <c r="L212" s="514">
        <v>0</v>
      </c>
      <c r="M212" s="61" t="s">
        <v>52</v>
      </c>
      <c r="N212" s="307">
        <f t="shared" si="41"/>
        <v>28</v>
      </c>
      <c r="O212" s="282">
        <v>45947</v>
      </c>
      <c r="P212" s="388" t="str">
        <f t="shared" si="42"/>
        <v>outubro</v>
      </c>
      <c r="Q212" s="388">
        <f t="shared" si="43"/>
        <v>2025</v>
      </c>
      <c r="R212" s="488" t="s">
        <v>484</v>
      </c>
      <c r="S212" s="61" t="str">
        <f t="shared" si="44"/>
        <v>PAGO</v>
      </c>
      <c r="T212" s="276" t="str">
        <f t="shared" ca="1" si="45"/>
        <v>✓ OK</v>
      </c>
    </row>
    <row r="213" spans="2:20" ht="15" customHeight="1">
      <c r="B213" s="282">
        <v>45912</v>
      </c>
      <c r="C213" s="61" t="str">
        <f t="shared" si="37"/>
        <v>Setembro</v>
      </c>
      <c r="D213" t="str">
        <f t="shared" si="38"/>
        <v>2025</v>
      </c>
      <c r="E213" s="480">
        <v>2</v>
      </c>
      <c r="F213" s="215" t="s">
        <v>480</v>
      </c>
      <c r="G213" s="215" t="s">
        <v>26</v>
      </c>
      <c r="H213" s="215" t="s">
        <v>81</v>
      </c>
      <c r="I213" s="472" t="s">
        <v>49</v>
      </c>
      <c r="J213" s="561">
        <v>22</v>
      </c>
      <c r="K213" s="559">
        <f t="shared" si="40"/>
        <v>44</v>
      </c>
      <c r="L213" s="514">
        <v>0</v>
      </c>
      <c r="M213" s="61" t="s">
        <v>52</v>
      </c>
      <c r="N213" s="307">
        <f t="shared" si="41"/>
        <v>44</v>
      </c>
      <c r="O213" s="282">
        <v>45947</v>
      </c>
      <c r="P213" s="388" t="str">
        <f t="shared" si="42"/>
        <v>outubro</v>
      </c>
      <c r="Q213" s="388">
        <f t="shared" si="43"/>
        <v>2025</v>
      </c>
      <c r="R213" s="488" t="s">
        <v>484</v>
      </c>
      <c r="S213" s="61" t="str">
        <f t="shared" si="44"/>
        <v>PAGO</v>
      </c>
      <c r="T213" s="276" t="str">
        <f t="shared" ca="1" si="45"/>
        <v>✓ OK</v>
      </c>
    </row>
    <row r="214" spans="2:20" ht="15" customHeight="1">
      <c r="B214" s="282">
        <v>45912</v>
      </c>
      <c r="C214" s="61" t="str">
        <f t="shared" si="37"/>
        <v>Setembro</v>
      </c>
      <c r="D214" t="str">
        <f t="shared" si="38"/>
        <v>2025</v>
      </c>
      <c r="E214" s="480">
        <v>3</v>
      </c>
      <c r="F214" s="215" t="s">
        <v>481</v>
      </c>
      <c r="G214" s="215" t="s">
        <v>26</v>
      </c>
      <c r="H214" s="215" t="s">
        <v>81</v>
      </c>
      <c r="I214" s="472" t="s">
        <v>49</v>
      </c>
      <c r="J214" s="561">
        <v>23</v>
      </c>
      <c r="K214" s="559">
        <f t="shared" si="40"/>
        <v>69</v>
      </c>
      <c r="L214" s="514">
        <v>0</v>
      </c>
      <c r="M214" s="61" t="s">
        <v>52</v>
      </c>
      <c r="N214" s="307">
        <f t="shared" si="41"/>
        <v>69</v>
      </c>
      <c r="O214" s="282">
        <v>45947</v>
      </c>
      <c r="P214" s="388" t="str">
        <f t="shared" si="42"/>
        <v>outubro</v>
      </c>
      <c r="Q214" s="388">
        <f t="shared" si="43"/>
        <v>2025</v>
      </c>
      <c r="R214" s="488" t="s">
        <v>484</v>
      </c>
      <c r="S214" s="61" t="str">
        <f t="shared" si="44"/>
        <v>PAGO</v>
      </c>
      <c r="T214" s="276" t="str">
        <f t="shared" ca="1" si="45"/>
        <v>✓ OK</v>
      </c>
    </row>
    <row r="215" spans="2:20" ht="15" customHeight="1">
      <c r="B215" s="282">
        <v>45912</v>
      </c>
      <c r="C215" s="61" t="str">
        <f t="shared" si="37"/>
        <v>Setembro</v>
      </c>
      <c r="D215" t="str">
        <f t="shared" si="38"/>
        <v>2025</v>
      </c>
      <c r="E215" s="480">
        <v>10</v>
      </c>
      <c r="F215" s="215" t="s">
        <v>482</v>
      </c>
      <c r="G215" s="215" t="s">
        <v>26</v>
      </c>
      <c r="H215" s="215" t="s">
        <v>81</v>
      </c>
      <c r="I215" s="472" t="s">
        <v>49</v>
      </c>
      <c r="J215" s="561">
        <v>7</v>
      </c>
      <c r="K215" s="559">
        <f t="shared" si="40"/>
        <v>70</v>
      </c>
      <c r="L215" s="514">
        <v>0</v>
      </c>
      <c r="M215" s="61" t="s">
        <v>52</v>
      </c>
      <c r="N215" s="307">
        <f t="shared" si="41"/>
        <v>70</v>
      </c>
      <c r="O215" s="282">
        <v>45947</v>
      </c>
      <c r="P215" s="388" t="str">
        <f t="shared" si="42"/>
        <v>outubro</v>
      </c>
      <c r="Q215" s="388">
        <f t="shared" si="43"/>
        <v>2025</v>
      </c>
      <c r="R215" s="488" t="s">
        <v>484</v>
      </c>
      <c r="S215" s="61" t="str">
        <f t="shared" si="44"/>
        <v>PAGO</v>
      </c>
      <c r="T215" s="276" t="str">
        <f t="shared" ca="1" si="45"/>
        <v>✓ OK</v>
      </c>
    </row>
    <row r="216" spans="2:20" ht="15" customHeight="1">
      <c r="B216" s="282">
        <v>45912</v>
      </c>
      <c r="C216" s="61" t="str">
        <f t="shared" si="37"/>
        <v>Setembro</v>
      </c>
      <c r="D216" t="str">
        <f t="shared" si="38"/>
        <v>2025</v>
      </c>
      <c r="E216" s="480">
        <v>1</v>
      </c>
      <c r="F216" s="215" t="s">
        <v>483</v>
      </c>
      <c r="G216" s="215" t="s">
        <v>26</v>
      </c>
      <c r="H216" s="215" t="s">
        <v>81</v>
      </c>
      <c r="I216" s="472" t="s">
        <v>49</v>
      </c>
      <c r="J216" s="561">
        <v>45</v>
      </c>
      <c r="K216" s="559">
        <f t="shared" si="40"/>
        <v>45</v>
      </c>
      <c r="L216" s="514">
        <v>0</v>
      </c>
      <c r="M216" s="61" t="s">
        <v>52</v>
      </c>
      <c r="N216" s="307">
        <f t="shared" si="41"/>
        <v>45</v>
      </c>
      <c r="O216" s="282">
        <v>45947</v>
      </c>
      <c r="P216" s="388" t="str">
        <f t="shared" si="42"/>
        <v>outubro</v>
      </c>
      <c r="Q216" s="388">
        <f t="shared" si="43"/>
        <v>2025</v>
      </c>
      <c r="R216" s="488" t="s">
        <v>484</v>
      </c>
      <c r="S216" s="61" t="str">
        <f t="shared" si="44"/>
        <v>PAGO</v>
      </c>
      <c r="T216" s="276" t="str">
        <f t="shared" ca="1" si="45"/>
        <v>✓ OK</v>
      </c>
    </row>
    <row r="217" spans="2:20" ht="15" customHeight="1">
      <c r="B217" s="282">
        <v>45912</v>
      </c>
      <c r="C217" s="61" t="str">
        <f t="shared" si="37"/>
        <v>Setembro</v>
      </c>
      <c r="D217" t="str">
        <f t="shared" si="38"/>
        <v>2025</v>
      </c>
      <c r="E217" s="480">
        <v>1</v>
      </c>
      <c r="F217" s="215" t="s">
        <v>147</v>
      </c>
      <c r="G217" s="215" t="s">
        <v>26</v>
      </c>
      <c r="H217" s="215" t="s">
        <v>81</v>
      </c>
      <c r="I217" s="472" t="s">
        <v>49</v>
      </c>
      <c r="J217" s="561">
        <v>499</v>
      </c>
      <c r="K217" s="559">
        <f t="shared" si="40"/>
        <v>499</v>
      </c>
      <c r="L217" s="514">
        <v>0</v>
      </c>
      <c r="M217" s="61" t="s">
        <v>52</v>
      </c>
      <c r="N217" s="307">
        <f t="shared" si="41"/>
        <v>499</v>
      </c>
      <c r="O217" s="282">
        <v>45947</v>
      </c>
      <c r="P217" s="388" t="str">
        <f t="shared" si="42"/>
        <v>outubro</v>
      </c>
      <c r="Q217" s="388">
        <f t="shared" si="43"/>
        <v>2025</v>
      </c>
      <c r="R217" s="488" t="s">
        <v>484</v>
      </c>
      <c r="S217" s="61" t="str">
        <f t="shared" si="44"/>
        <v>PAGO</v>
      </c>
      <c r="T217" s="276" t="str">
        <f t="shared" ca="1" si="45"/>
        <v>✓ OK</v>
      </c>
    </row>
    <row r="218" spans="2:20" ht="15" customHeight="1">
      <c r="B218" s="282">
        <v>45912</v>
      </c>
      <c r="C218" s="61" t="str">
        <f t="shared" si="37"/>
        <v>Setembro</v>
      </c>
      <c r="D218" t="str">
        <f t="shared" si="38"/>
        <v>2025</v>
      </c>
      <c r="E218" s="480">
        <v>2</v>
      </c>
      <c r="F218" s="215" t="s">
        <v>145</v>
      </c>
      <c r="G218" s="215" t="s">
        <v>26</v>
      </c>
      <c r="H218" s="215" t="s">
        <v>81</v>
      </c>
      <c r="I218" s="472" t="s">
        <v>49</v>
      </c>
      <c r="J218" s="561">
        <v>349</v>
      </c>
      <c r="K218" s="559">
        <f t="shared" si="40"/>
        <v>698</v>
      </c>
      <c r="L218" s="514">
        <v>0</v>
      </c>
      <c r="M218" s="61" t="s">
        <v>52</v>
      </c>
      <c r="N218" s="307">
        <f t="shared" si="41"/>
        <v>698</v>
      </c>
      <c r="O218" s="282">
        <v>45947</v>
      </c>
      <c r="P218" s="388" t="str">
        <f t="shared" si="42"/>
        <v>outubro</v>
      </c>
      <c r="Q218" s="388">
        <f t="shared" si="43"/>
        <v>2025</v>
      </c>
      <c r="R218" s="488" t="s">
        <v>484</v>
      </c>
      <c r="S218" s="61" t="str">
        <f t="shared" si="44"/>
        <v>PAGO</v>
      </c>
      <c r="T218" s="276" t="str">
        <f t="shared" ca="1" si="45"/>
        <v>✓ OK</v>
      </c>
    </row>
    <row r="219" spans="2:20" ht="15" customHeight="1">
      <c r="B219" s="282">
        <v>45912</v>
      </c>
      <c r="C219" s="61" t="str">
        <f t="shared" si="37"/>
        <v>Setembro</v>
      </c>
      <c r="D219" t="str">
        <f t="shared" si="38"/>
        <v>2025</v>
      </c>
      <c r="E219" s="480">
        <v>2</v>
      </c>
      <c r="F219" s="215" t="s">
        <v>188</v>
      </c>
      <c r="G219" s="215" t="s">
        <v>26</v>
      </c>
      <c r="H219" s="215" t="s">
        <v>81</v>
      </c>
      <c r="I219" s="472" t="s">
        <v>49</v>
      </c>
      <c r="J219" s="561">
        <v>145</v>
      </c>
      <c r="K219" s="559">
        <f t="shared" si="40"/>
        <v>290</v>
      </c>
      <c r="L219" s="514">
        <v>0</v>
      </c>
      <c r="M219" s="61" t="s">
        <v>52</v>
      </c>
      <c r="N219" s="307">
        <f t="shared" si="41"/>
        <v>290</v>
      </c>
      <c r="O219" s="282">
        <v>45947</v>
      </c>
      <c r="P219" s="388" t="str">
        <f t="shared" si="42"/>
        <v>outubro</v>
      </c>
      <c r="Q219" s="388">
        <f t="shared" si="43"/>
        <v>2025</v>
      </c>
      <c r="R219" s="488" t="s">
        <v>484</v>
      </c>
      <c r="S219" s="61" t="str">
        <f t="shared" si="44"/>
        <v>PAGO</v>
      </c>
      <c r="T219" s="276" t="str">
        <f t="shared" ca="1" si="45"/>
        <v>✓ OK</v>
      </c>
    </row>
    <row r="220" spans="2:20" ht="15" customHeight="1">
      <c r="B220" s="282">
        <v>45912</v>
      </c>
      <c r="C220" s="61" t="str">
        <f t="shared" si="37"/>
        <v>Setembro</v>
      </c>
      <c r="D220" t="str">
        <f t="shared" si="38"/>
        <v>2025</v>
      </c>
      <c r="E220" s="480">
        <v>1</v>
      </c>
      <c r="F220" s="215" t="s">
        <v>19</v>
      </c>
      <c r="G220" s="215" t="s">
        <v>19</v>
      </c>
      <c r="H220" s="215" t="s">
        <v>81</v>
      </c>
      <c r="I220" s="472" t="s">
        <v>49</v>
      </c>
      <c r="J220" s="561">
        <v>3838.2</v>
      </c>
      <c r="K220" s="559">
        <f t="shared" si="40"/>
        <v>3838.2</v>
      </c>
      <c r="L220" s="514">
        <v>0</v>
      </c>
      <c r="M220" s="61" t="s">
        <v>52</v>
      </c>
      <c r="N220" s="307">
        <f t="shared" si="41"/>
        <v>3838.2</v>
      </c>
      <c r="O220" s="282">
        <v>45947</v>
      </c>
      <c r="P220" s="388" t="str">
        <f t="shared" si="42"/>
        <v>outubro</v>
      </c>
      <c r="Q220" s="388">
        <f t="shared" si="43"/>
        <v>2025</v>
      </c>
      <c r="R220" s="488" t="s">
        <v>514</v>
      </c>
      <c r="S220" s="61" t="str">
        <f t="shared" si="44"/>
        <v>PAGO</v>
      </c>
      <c r="T220" s="276" t="str">
        <f t="shared" ca="1" si="45"/>
        <v>✓ OK</v>
      </c>
    </row>
    <row r="221" spans="2:20" ht="15" customHeight="1">
      <c r="B221" s="282">
        <v>45920</v>
      </c>
      <c r="C221" s="61" t="str">
        <f t="shared" si="37"/>
        <v>Setembro</v>
      </c>
      <c r="D221" t="str">
        <f t="shared" si="38"/>
        <v>2025</v>
      </c>
      <c r="E221" s="480">
        <v>12</v>
      </c>
      <c r="F221" s="215" t="s">
        <v>167</v>
      </c>
      <c r="G221" s="215" t="s">
        <v>700</v>
      </c>
      <c r="H221" s="215" t="s">
        <v>488</v>
      </c>
      <c r="I221" s="472" t="s">
        <v>49</v>
      </c>
      <c r="J221" s="516">
        <f>47.88/12</f>
        <v>3.99</v>
      </c>
      <c r="K221" s="559">
        <f t="shared" si="40"/>
        <v>47.88</v>
      </c>
      <c r="L221" s="514">
        <v>0</v>
      </c>
      <c r="M221" s="61" t="s">
        <v>45</v>
      </c>
      <c r="N221" s="307">
        <f t="shared" si="41"/>
        <v>47.88</v>
      </c>
      <c r="O221" s="282">
        <v>45920</v>
      </c>
      <c r="P221" s="388" t="str">
        <f t="shared" si="42"/>
        <v>setembro</v>
      </c>
      <c r="Q221" s="388">
        <f t="shared" si="43"/>
        <v>2025</v>
      </c>
      <c r="S221" s="61" t="str">
        <f t="shared" si="44"/>
        <v>PAGO</v>
      </c>
      <c r="T221" s="276" t="str">
        <f t="shared" ca="1" si="45"/>
        <v>✓ OK</v>
      </c>
    </row>
    <row r="222" spans="2:20" ht="15" customHeight="1">
      <c r="B222" s="282">
        <v>45920</v>
      </c>
      <c r="C222" s="61" t="str">
        <f t="shared" si="37"/>
        <v>Setembro</v>
      </c>
      <c r="D222" t="str">
        <f t="shared" si="38"/>
        <v>2025</v>
      </c>
      <c r="E222" s="480">
        <v>12</v>
      </c>
      <c r="F222" s="215" t="s">
        <v>167</v>
      </c>
      <c r="G222" s="215" t="s">
        <v>700</v>
      </c>
      <c r="H222" s="215" t="s">
        <v>488</v>
      </c>
      <c r="I222" s="472" t="s">
        <v>49</v>
      </c>
      <c r="J222" s="516">
        <f>47.88/12</f>
        <v>3.99</v>
      </c>
      <c r="K222" s="559">
        <f t="shared" si="40"/>
        <v>47.88</v>
      </c>
      <c r="L222" s="514">
        <v>0</v>
      </c>
      <c r="M222" s="61" t="s">
        <v>45</v>
      </c>
      <c r="N222" s="307">
        <f t="shared" si="41"/>
        <v>47.88</v>
      </c>
      <c r="O222" s="282">
        <v>45920</v>
      </c>
      <c r="P222" s="388" t="str">
        <f t="shared" si="42"/>
        <v>setembro</v>
      </c>
      <c r="Q222" s="388">
        <f t="shared" si="43"/>
        <v>2025</v>
      </c>
      <c r="S222" s="61" t="str">
        <f t="shared" si="44"/>
        <v>PAGO</v>
      </c>
      <c r="T222" s="276" t="str">
        <f t="shared" ca="1" si="45"/>
        <v>✓ OK</v>
      </c>
    </row>
    <row r="223" spans="2:20" ht="15" customHeight="1">
      <c r="B223" s="282">
        <v>45920</v>
      </c>
      <c r="C223" s="61" t="str">
        <f t="shared" si="37"/>
        <v>Setembro</v>
      </c>
      <c r="D223" t="str">
        <f t="shared" si="38"/>
        <v>2025</v>
      </c>
      <c r="E223" s="480">
        <v>12</v>
      </c>
      <c r="F223" s="215" t="s">
        <v>167</v>
      </c>
      <c r="G223" s="215" t="s">
        <v>700</v>
      </c>
      <c r="H223" s="215" t="s">
        <v>488</v>
      </c>
      <c r="I223" s="472" t="s">
        <v>49</v>
      </c>
      <c r="J223" s="516">
        <f>47.88/12</f>
        <v>3.99</v>
      </c>
      <c r="K223" s="559">
        <f t="shared" si="40"/>
        <v>47.88</v>
      </c>
      <c r="L223" s="514">
        <v>0</v>
      </c>
      <c r="M223" s="61" t="s">
        <v>48</v>
      </c>
      <c r="N223" s="307">
        <f t="shared" si="41"/>
        <v>47.88</v>
      </c>
      <c r="O223" s="282">
        <v>45920</v>
      </c>
      <c r="P223" s="388" t="str">
        <f t="shared" si="42"/>
        <v>setembro</v>
      </c>
      <c r="Q223" s="388">
        <f t="shared" si="43"/>
        <v>2025</v>
      </c>
      <c r="S223" s="61" t="str">
        <f t="shared" si="44"/>
        <v>PAGO</v>
      </c>
      <c r="T223" s="276" t="str">
        <f t="shared" ca="1" si="45"/>
        <v>✓ OK</v>
      </c>
    </row>
    <row r="224" spans="2:20" ht="15" customHeight="1">
      <c r="B224" s="282">
        <v>45920</v>
      </c>
      <c r="C224" s="61" t="str">
        <f t="shared" si="37"/>
        <v>Setembro</v>
      </c>
      <c r="D224" t="str">
        <f t="shared" si="38"/>
        <v>2025</v>
      </c>
      <c r="E224" s="480">
        <v>12</v>
      </c>
      <c r="F224" s="215" t="s">
        <v>167</v>
      </c>
      <c r="G224" s="215" t="s">
        <v>700</v>
      </c>
      <c r="H224" s="215" t="s">
        <v>488</v>
      </c>
      <c r="I224" s="472" t="s">
        <v>49</v>
      </c>
      <c r="J224" s="516">
        <f>47.88/12</f>
        <v>3.99</v>
      </c>
      <c r="K224" s="559">
        <f t="shared" si="40"/>
        <v>47.88</v>
      </c>
      <c r="L224" s="514">
        <v>0</v>
      </c>
      <c r="M224" s="61" t="s">
        <v>48</v>
      </c>
      <c r="N224" s="307">
        <f t="shared" si="41"/>
        <v>47.88</v>
      </c>
      <c r="O224" s="282">
        <v>45920</v>
      </c>
      <c r="P224" s="388" t="str">
        <f t="shared" si="42"/>
        <v>setembro</v>
      </c>
      <c r="Q224" s="388">
        <f t="shared" si="43"/>
        <v>2025</v>
      </c>
      <c r="S224" s="61" t="str">
        <f t="shared" si="44"/>
        <v>PAGO</v>
      </c>
      <c r="T224" s="276" t="str">
        <f t="shared" ca="1" si="45"/>
        <v>✓ OK</v>
      </c>
    </row>
    <row r="225" spans="2:20" ht="15" customHeight="1">
      <c r="B225" s="282">
        <v>45915</v>
      </c>
      <c r="C225" s="61" t="str">
        <f t="shared" si="37"/>
        <v>Setembro</v>
      </c>
      <c r="D225" t="str">
        <f t="shared" si="38"/>
        <v>2025</v>
      </c>
      <c r="E225" s="480">
        <v>1</v>
      </c>
      <c r="F225" s="215" t="s">
        <v>22</v>
      </c>
      <c r="G225" s="215" t="s">
        <v>22</v>
      </c>
      <c r="H225" s="215" t="s">
        <v>411</v>
      </c>
      <c r="I225" s="472" t="s">
        <v>49</v>
      </c>
      <c r="J225" s="516">
        <v>691.7</v>
      </c>
      <c r="K225" s="559">
        <f t="shared" si="40"/>
        <v>691.7</v>
      </c>
      <c r="L225" s="514">
        <v>0</v>
      </c>
      <c r="M225" s="61" t="s">
        <v>52</v>
      </c>
      <c r="N225" s="307">
        <f t="shared" si="41"/>
        <v>691.7</v>
      </c>
      <c r="O225" s="282">
        <v>45924</v>
      </c>
      <c r="P225" s="388" t="str">
        <f t="shared" si="42"/>
        <v>setembro</v>
      </c>
      <c r="Q225" s="388">
        <f t="shared" si="43"/>
        <v>2025</v>
      </c>
      <c r="R225" s="488" t="s">
        <v>489</v>
      </c>
      <c r="S225" s="61" t="str">
        <f t="shared" si="44"/>
        <v>PAGO</v>
      </c>
      <c r="T225" s="276" t="str">
        <f t="shared" ca="1" si="45"/>
        <v>✓ OK</v>
      </c>
    </row>
    <row r="226" spans="2:20" ht="15" customHeight="1">
      <c r="B226" s="473">
        <v>45931</v>
      </c>
      <c r="C226" s="61" t="str">
        <f t="shared" si="37"/>
        <v>Outubro</v>
      </c>
      <c r="D226" t="str">
        <f t="shared" si="38"/>
        <v>2025</v>
      </c>
      <c r="E226" s="483">
        <v>1</v>
      </c>
      <c r="F226" s="215" t="s">
        <v>77</v>
      </c>
      <c r="G226" s="215" t="s">
        <v>77</v>
      </c>
      <c r="H226" s="441" t="s">
        <v>78</v>
      </c>
      <c r="I226" s="222" t="s">
        <v>51</v>
      </c>
      <c r="J226" s="561">
        <v>1516.26</v>
      </c>
      <c r="K226" s="556">
        <f t="shared" ref="K226:K244" si="46">E226*J226</f>
        <v>1516.26</v>
      </c>
      <c r="L226" s="493">
        <v>0</v>
      </c>
      <c r="M226" s="61" t="s">
        <v>45</v>
      </c>
      <c r="N226" s="307">
        <f t="shared" si="41"/>
        <v>1516.26</v>
      </c>
      <c r="O226" s="473">
        <f>B226</f>
        <v>45931</v>
      </c>
      <c r="P226" s="388" t="str">
        <f t="shared" si="42"/>
        <v>outubro</v>
      </c>
      <c r="Q226" s="388">
        <f t="shared" si="43"/>
        <v>2025</v>
      </c>
      <c r="R226" s="219"/>
      <c r="S226" s="61" t="str">
        <f t="shared" si="44"/>
        <v>PAGO</v>
      </c>
      <c r="T226" s="276" t="str">
        <f t="shared" ca="1" si="45"/>
        <v>✓ OK</v>
      </c>
    </row>
    <row r="227" spans="2:20" ht="15" customHeight="1">
      <c r="B227" s="473">
        <v>45933</v>
      </c>
      <c r="C227" s="61" t="str">
        <f t="shared" si="37"/>
        <v>Outubro</v>
      </c>
      <c r="D227" t="str">
        <f t="shared" si="38"/>
        <v>2025</v>
      </c>
      <c r="E227" s="483">
        <v>1</v>
      </c>
      <c r="F227" s="215" t="s">
        <v>104</v>
      </c>
      <c r="G227" s="215" t="s">
        <v>37</v>
      </c>
      <c r="H227" s="215" t="s">
        <v>105</v>
      </c>
      <c r="I227" s="222" t="s">
        <v>46</v>
      </c>
      <c r="J227" s="561">
        <v>63.24</v>
      </c>
      <c r="K227" s="556">
        <f t="shared" si="46"/>
        <v>63.24</v>
      </c>
      <c r="L227" s="493">
        <v>0</v>
      </c>
      <c r="M227" s="61"/>
      <c r="N227" s="307">
        <f t="shared" si="41"/>
        <v>63.24</v>
      </c>
      <c r="O227" s="473">
        <v>45933</v>
      </c>
      <c r="P227" s="388" t="str">
        <f t="shared" si="42"/>
        <v>outubro</v>
      </c>
      <c r="Q227" s="388">
        <f t="shared" si="43"/>
        <v>2025</v>
      </c>
      <c r="R227" s="219"/>
      <c r="S227" s="61" t="str">
        <f t="shared" si="44"/>
        <v>PAGO</v>
      </c>
      <c r="T227" s="276" t="str">
        <f t="shared" ca="1" si="45"/>
        <v>✓ OK</v>
      </c>
    </row>
    <row r="228" spans="2:20" ht="15" customHeight="1">
      <c r="B228" s="473">
        <v>45933</v>
      </c>
      <c r="C228" s="61" t="str">
        <f t="shared" si="37"/>
        <v>Outubro</v>
      </c>
      <c r="D228" t="str">
        <f t="shared" si="38"/>
        <v>2025</v>
      </c>
      <c r="E228" s="483">
        <v>1</v>
      </c>
      <c r="F228" s="215" t="s">
        <v>107</v>
      </c>
      <c r="G228" s="215" t="s">
        <v>35</v>
      </c>
      <c r="H228" s="215" t="s">
        <v>108</v>
      </c>
      <c r="I228" s="222" t="s">
        <v>46</v>
      </c>
      <c r="J228" s="561">
        <v>3500</v>
      </c>
      <c r="K228" s="556">
        <f t="shared" si="46"/>
        <v>3500</v>
      </c>
      <c r="L228" s="493">
        <v>0</v>
      </c>
      <c r="M228" s="61" t="s">
        <v>45</v>
      </c>
      <c r="N228" s="307">
        <f t="shared" si="41"/>
        <v>3500</v>
      </c>
      <c r="O228" s="473">
        <v>45931</v>
      </c>
      <c r="P228" s="388" t="str">
        <f t="shared" si="42"/>
        <v>outubro</v>
      </c>
      <c r="Q228" s="388">
        <f t="shared" si="43"/>
        <v>2025</v>
      </c>
      <c r="R228" s="219"/>
      <c r="S228" s="61" t="str">
        <f t="shared" si="44"/>
        <v>PAGO</v>
      </c>
      <c r="T228" s="276" t="str">
        <f t="shared" ca="1" si="45"/>
        <v>✓ OK</v>
      </c>
    </row>
    <row r="229" spans="2:20" ht="15" customHeight="1">
      <c r="B229" s="473">
        <v>45940</v>
      </c>
      <c r="C229" s="61" t="str">
        <f t="shared" si="37"/>
        <v>Outubro</v>
      </c>
      <c r="D229" t="str">
        <f t="shared" si="38"/>
        <v>2025</v>
      </c>
      <c r="E229" s="483">
        <v>1</v>
      </c>
      <c r="F229" s="215" t="s">
        <v>40</v>
      </c>
      <c r="G229" s="215" t="s">
        <v>40</v>
      </c>
      <c r="H229" s="215" t="s">
        <v>109</v>
      </c>
      <c r="I229" s="222" t="s">
        <v>46</v>
      </c>
      <c r="J229" s="561">
        <v>2782.5</v>
      </c>
      <c r="K229" s="556">
        <f t="shared" si="46"/>
        <v>2782.5</v>
      </c>
      <c r="L229" s="493">
        <v>0</v>
      </c>
      <c r="M229" s="61" t="s">
        <v>45</v>
      </c>
      <c r="N229" s="307">
        <f t="shared" si="41"/>
        <v>2782.5</v>
      </c>
      <c r="O229" s="473">
        <f t="shared" ref="O229:O234" si="47">B229</f>
        <v>45940</v>
      </c>
      <c r="P229" s="388" t="str">
        <f t="shared" si="42"/>
        <v>outubro</v>
      </c>
      <c r="Q229" s="388">
        <f t="shared" si="43"/>
        <v>2025</v>
      </c>
      <c r="R229" s="219"/>
      <c r="S229" s="61" t="str">
        <f t="shared" si="44"/>
        <v>PAGO</v>
      </c>
      <c r="T229" s="276" t="str">
        <f t="shared" ca="1" si="45"/>
        <v>✓ OK</v>
      </c>
    </row>
    <row r="230" spans="2:20" ht="15" customHeight="1">
      <c r="B230" s="473">
        <v>45945</v>
      </c>
      <c r="C230" s="61" t="str">
        <f t="shared" si="37"/>
        <v>Outubro</v>
      </c>
      <c r="D230" t="str">
        <f t="shared" si="38"/>
        <v>2025</v>
      </c>
      <c r="E230" s="483">
        <v>1</v>
      </c>
      <c r="F230" s="215" t="s">
        <v>110</v>
      </c>
      <c r="G230" s="215" t="s">
        <v>110</v>
      </c>
      <c r="H230" s="215" t="s">
        <v>111</v>
      </c>
      <c r="I230" s="222" t="s">
        <v>46</v>
      </c>
      <c r="J230" s="561">
        <v>703.85</v>
      </c>
      <c r="K230" s="556">
        <f t="shared" si="46"/>
        <v>703.85</v>
      </c>
      <c r="L230" s="513">
        <v>0</v>
      </c>
      <c r="M230" s="61"/>
      <c r="N230" s="307">
        <f t="shared" si="41"/>
        <v>703.85</v>
      </c>
      <c r="O230" s="473">
        <f t="shared" si="47"/>
        <v>45945</v>
      </c>
      <c r="P230" s="388" t="str">
        <f t="shared" si="42"/>
        <v>outubro</v>
      </c>
      <c r="Q230" s="388">
        <f t="shared" si="43"/>
        <v>2025</v>
      </c>
      <c r="R230" s="219"/>
      <c r="S230" s="61" t="str">
        <f t="shared" si="44"/>
        <v>PAGO</v>
      </c>
      <c r="T230" s="276" t="str">
        <f t="shared" ca="1" si="45"/>
        <v>✓ OK</v>
      </c>
    </row>
    <row r="231" spans="2:20" ht="15" customHeight="1">
      <c r="B231" s="473">
        <v>45940</v>
      </c>
      <c r="C231" s="61" t="str">
        <f t="shared" si="37"/>
        <v>Outubro</v>
      </c>
      <c r="D231" t="str">
        <f t="shared" si="38"/>
        <v>2025</v>
      </c>
      <c r="E231" s="483">
        <v>1</v>
      </c>
      <c r="F231" s="215" t="s">
        <v>112</v>
      </c>
      <c r="G231" s="215" t="s">
        <v>37</v>
      </c>
      <c r="H231" s="215" t="s">
        <v>113</v>
      </c>
      <c r="I231" s="222" t="s">
        <v>46</v>
      </c>
      <c r="J231" s="561">
        <v>147</v>
      </c>
      <c r="K231" s="556">
        <f t="shared" si="46"/>
        <v>147</v>
      </c>
      <c r="L231" s="493">
        <v>0</v>
      </c>
      <c r="M231" s="61" t="s">
        <v>45</v>
      </c>
      <c r="N231" s="307">
        <f t="shared" si="41"/>
        <v>147</v>
      </c>
      <c r="O231" s="473">
        <f t="shared" si="47"/>
        <v>45940</v>
      </c>
      <c r="P231" s="388" t="str">
        <f t="shared" si="42"/>
        <v>outubro</v>
      </c>
      <c r="Q231" s="388">
        <f t="shared" si="43"/>
        <v>2025</v>
      </c>
      <c r="R231" s="219"/>
      <c r="S231" s="61" t="str">
        <f t="shared" si="44"/>
        <v>PAGO</v>
      </c>
      <c r="T231" s="276" t="str">
        <f t="shared" ca="1" si="45"/>
        <v>✓ OK</v>
      </c>
    </row>
    <row r="232" spans="2:20" ht="15" customHeight="1">
      <c r="B232" s="473">
        <v>45945</v>
      </c>
      <c r="C232" s="61" t="str">
        <f t="shared" si="37"/>
        <v>Outubro</v>
      </c>
      <c r="D232" t="str">
        <f t="shared" si="38"/>
        <v>2025</v>
      </c>
      <c r="E232" s="483">
        <v>1</v>
      </c>
      <c r="F232" s="215" t="s">
        <v>114</v>
      </c>
      <c r="G232" s="215" t="s">
        <v>37</v>
      </c>
      <c r="H232" s="215" t="s">
        <v>115</v>
      </c>
      <c r="I232" s="222" t="s">
        <v>46</v>
      </c>
      <c r="J232" s="561">
        <v>210.94</v>
      </c>
      <c r="K232" s="556">
        <f t="shared" si="46"/>
        <v>210.94</v>
      </c>
      <c r="L232" s="513">
        <v>0</v>
      </c>
      <c r="M232" s="61" t="s">
        <v>52</v>
      </c>
      <c r="N232" s="307">
        <f t="shared" si="41"/>
        <v>210.94</v>
      </c>
      <c r="O232" s="473">
        <f t="shared" si="47"/>
        <v>45945</v>
      </c>
      <c r="P232" s="388" t="str">
        <f t="shared" si="42"/>
        <v>outubro</v>
      </c>
      <c r="Q232" s="388">
        <f t="shared" si="43"/>
        <v>2025</v>
      </c>
      <c r="R232" s="219"/>
      <c r="S232" s="61" t="str">
        <f t="shared" si="44"/>
        <v>PAGO</v>
      </c>
      <c r="T232" s="276" t="str">
        <f t="shared" ca="1" si="45"/>
        <v>✓ OK</v>
      </c>
    </row>
    <row r="233" spans="2:20" ht="15" customHeight="1">
      <c r="B233" s="473">
        <v>45940</v>
      </c>
      <c r="C233" s="61" t="str">
        <f t="shared" si="37"/>
        <v>Outubro</v>
      </c>
      <c r="D233" t="str">
        <f t="shared" si="38"/>
        <v>2025</v>
      </c>
      <c r="E233" s="483">
        <v>1</v>
      </c>
      <c r="F233" s="215" t="s">
        <v>116</v>
      </c>
      <c r="G233" s="215" t="s">
        <v>37</v>
      </c>
      <c r="H233" s="215" t="s">
        <v>116</v>
      </c>
      <c r="I233" s="222" t="s">
        <v>46</v>
      </c>
      <c r="J233" s="561">
        <v>20</v>
      </c>
      <c r="K233" s="556">
        <f t="shared" si="46"/>
        <v>20</v>
      </c>
      <c r="L233" s="493">
        <v>0</v>
      </c>
      <c r="M233" s="61" t="s">
        <v>45</v>
      </c>
      <c r="N233" s="307">
        <f t="shared" si="41"/>
        <v>20</v>
      </c>
      <c r="O233" s="473">
        <f t="shared" si="47"/>
        <v>45940</v>
      </c>
      <c r="P233" s="388" t="str">
        <f t="shared" si="42"/>
        <v>outubro</v>
      </c>
      <c r="Q233" s="388">
        <f t="shared" si="43"/>
        <v>2025</v>
      </c>
      <c r="R233" s="219"/>
      <c r="S233" s="61" t="str">
        <f t="shared" si="44"/>
        <v>PAGO</v>
      </c>
      <c r="T233" s="276" t="str">
        <f t="shared" ca="1" si="45"/>
        <v>✓ OK</v>
      </c>
    </row>
    <row r="234" spans="2:20" ht="15" customHeight="1">
      <c r="B234" s="473">
        <v>45940</v>
      </c>
      <c r="C234" s="61" t="str">
        <f t="shared" si="37"/>
        <v>Outubro</v>
      </c>
      <c r="D234" t="str">
        <f t="shared" si="38"/>
        <v>2025</v>
      </c>
      <c r="E234" s="483">
        <v>1</v>
      </c>
      <c r="F234" s="215" t="s">
        <v>117</v>
      </c>
      <c r="G234" s="215" t="s">
        <v>37</v>
      </c>
      <c r="H234" s="215" t="s">
        <v>118</v>
      </c>
      <c r="I234" s="222" t="s">
        <v>46</v>
      </c>
      <c r="J234" s="561">
        <v>323.24</v>
      </c>
      <c r="K234" s="556">
        <f t="shared" si="46"/>
        <v>323.24</v>
      </c>
      <c r="L234" s="493">
        <v>0</v>
      </c>
      <c r="M234" s="61" t="s">
        <v>45</v>
      </c>
      <c r="N234" s="307">
        <f t="shared" si="41"/>
        <v>323.24</v>
      </c>
      <c r="O234" s="473">
        <f t="shared" si="47"/>
        <v>45940</v>
      </c>
      <c r="P234" s="388" t="str">
        <f t="shared" si="42"/>
        <v>outubro</v>
      </c>
      <c r="Q234" s="388">
        <f t="shared" si="43"/>
        <v>2025</v>
      </c>
      <c r="R234" s="219"/>
      <c r="S234" s="61" t="str">
        <f t="shared" si="44"/>
        <v>PAGO</v>
      </c>
      <c r="T234" s="276" t="str">
        <f t="shared" ca="1" si="45"/>
        <v>✓ OK</v>
      </c>
    </row>
    <row r="235" spans="2:20" ht="15" customHeight="1">
      <c r="B235" s="473">
        <v>45932</v>
      </c>
      <c r="C235" s="61" t="str">
        <f t="shared" si="37"/>
        <v>Outubro</v>
      </c>
      <c r="D235" t="str">
        <f t="shared" si="38"/>
        <v>2025</v>
      </c>
      <c r="E235" s="483">
        <v>1</v>
      </c>
      <c r="F235" s="215" t="s">
        <v>500</v>
      </c>
      <c r="G235" s="215" t="s">
        <v>34</v>
      </c>
      <c r="H235" s="215" t="s">
        <v>120</v>
      </c>
      <c r="I235" s="222" t="s">
        <v>49</v>
      </c>
      <c r="J235" s="561">
        <v>429.62</v>
      </c>
      <c r="K235" s="556">
        <f t="shared" si="46"/>
        <v>429.62</v>
      </c>
      <c r="L235" s="493">
        <v>0</v>
      </c>
      <c r="M235" s="61" t="s">
        <v>45</v>
      </c>
      <c r="N235" s="307">
        <f t="shared" si="41"/>
        <v>429.62</v>
      </c>
      <c r="O235" s="473">
        <v>45931</v>
      </c>
      <c r="P235" s="388" t="str">
        <f t="shared" si="42"/>
        <v>outubro</v>
      </c>
      <c r="Q235" s="388">
        <f t="shared" si="43"/>
        <v>2025</v>
      </c>
      <c r="R235" s="219"/>
      <c r="S235" s="61" t="str">
        <f t="shared" si="44"/>
        <v>PAGO</v>
      </c>
      <c r="T235" s="276" t="str">
        <f t="shared" ca="1" si="45"/>
        <v>✓ OK</v>
      </c>
    </row>
    <row r="236" spans="2:20" ht="15" customHeight="1">
      <c r="B236" s="473">
        <v>45931</v>
      </c>
      <c r="C236" s="61" t="str">
        <f t="shared" si="37"/>
        <v>Outubro</v>
      </c>
      <c r="D236" t="str">
        <f t="shared" si="38"/>
        <v>2025</v>
      </c>
      <c r="E236" s="483">
        <v>1</v>
      </c>
      <c r="F236" s="215" t="s">
        <v>119</v>
      </c>
      <c r="G236" s="215" t="s">
        <v>34</v>
      </c>
      <c r="H236" s="215" t="s">
        <v>120</v>
      </c>
      <c r="I236" s="222" t="s">
        <v>51</v>
      </c>
      <c r="J236" s="561">
        <v>2402.59</v>
      </c>
      <c r="K236" s="556">
        <f t="shared" si="46"/>
        <v>2402.59</v>
      </c>
      <c r="L236" s="493">
        <v>0</v>
      </c>
      <c r="M236" s="61" t="s">
        <v>45</v>
      </c>
      <c r="N236" s="307">
        <f t="shared" si="41"/>
        <v>2402.59</v>
      </c>
      <c r="O236" s="473">
        <v>45931</v>
      </c>
      <c r="P236" s="388" t="str">
        <f t="shared" si="42"/>
        <v>outubro</v>
      </c>
      <c r="Q236" s="388">
        <f t="shared" si="43"/>
        <v>2025</v>
      </c>
      <c r="R236" s="219"/>
      <c r="S236" s="61" t="str">
        <f t="shared" si="44"/>
        <v>PAGO</v>
      </c>
      <c r="T236" s="276" t="str">
        <f t="shared" ca="1" si="45"/>
        <v>✓ OK</v>
      </c>
    </row>
    <row r="237" spans="2:20" ht="15" customHeight="1">
      <c r="B237" s="473">
        <v>45931</v>
      </c>
      <c r="C237" s="61" t="str">
        <f t="shared" si="37"/>
        <v>Outubro</v>
      </c>
      <c r="D237" t="str">
        <f t="shared" si="38"/>
        <v>2025</v>
      </c>
      <c r="E237" s="483">
        <v>1</v>
      </c>
      <c r="F237" s="215" t="s">
        <v>499</v>
      </c>
      <c r="G237" s="215" t="s">
        <v>34</v>
      </c>
      <c r="H237" s="215" t="s">
        <v>120</v>
      </c>
      <c r="I237" s="222" t="s">
        <v>51</v>
      </c>
      <c r="J237" s="561">
        <v>808.46</v>
      </c>
      <c r="K237" s="556">
        <f t="shared" si="46"/>
        <v>808.46</v>
      </c>
      <c r="L237" s="493">
        <v>0</v>
      </c>
      <c r="M237" s="61"/>
      <c r="N237" s="307">
        <f t="shared" si="41"/>
        <v>808.46</v>
      </c>
      <c r="O237" s="473">
        <f t="shared" ref="O237:O243" si="48">B237</f>
        <v>45931</v>
      </c>
      <c r="P237" s="388" t="str">
        <f t="shared" si="42"/>
        <v>outubro</v>
      </c>
      <c r="Q237" s="388">
        <f t="shared" si="43"/>
        <v>2025</v>
      </c>
      <c r="R237" s="219"/>
      <c r="S237" s="61" t="str">
        <f t="shared" si="44"/>
        <v>PAGO</v>
      </c>
      <c r="T237" s="276" t="str">
        <f t="shared" ca="1" si="45"/>
        <v>✓ OK</v>
      </c>
    </row>
    <row r="238" spans="2:20" ht="15" customHeight="1">
      <c r="B238" s="473">
        <v>45950</v>
      </c>
      <c r="C238" s="61" t="str">
        <f t="shared" si="37"/>
        <v>Outubro</v>
      </c>
      <c r="D238" t="str">
        <f t="shared" si="38"/>
        <v>2025</v>
      </c>
      <c r="E238" s="483">
        <v>1</v>
      </c>
      <c r="F238" s="215" t="s">
        <v>122</v>
      </c>
      <c r="G238" s="215" t="s">
        <v>31</v>
      </c>
      <c r="H238" s="215" t="s">
        <v>122</v>
      </c>
      <c r="I238" s="222" t="s">
        <v>51</v>
      </c>
      <c r="J238" s="561">
        <v>508.43</v>
      </c>
      <c r="K238" s="556">
        <f t="shared" si="46"/>
        <v>508.43</v>
      </c>
      <c r="L238" s="513">
        <v>0</v>
      </c>
      <c r="M238" s="61" t="s">
        <v>45</v>
      </c>
      <c r="N238" s="307">
        <f t="shared" si="41"/>
        <v>508.43</v>
      </c>
      <c r="O238" s="473">
        <f t="shared" si="48"/>
        <v>45950</v>
      </c>
      <c r="P238" s="388" t="str">
        <f t="shared" si="42"/>
        <v>outubro</v>
      </c>
      <c r="Q238" s="388">
        <f t="shared" si="43"/>
        <v>2025</v>
      </c>
      <c r="R238" s="219"/>
      <c r="S238" s="61" t="str">
        <f t="shared" si="44"/>
        <v>PAGO</v>
      </c>
      <c r="T238" s="276" t="str">
        <f t="shared" ca="1" si="45"/>
        <v>✓ OK</v>
      </c>
    </row>
    <row r="239" spans="2:20" ht="15" customHeight="1">
      <c r="B239" s="473">
        <v>45950</v>
      </c>
      <c r="C239" s="61" t="str">
        <f t="shared" si="37"/>
        <v>Outubro</v>
      </c>
      <c r="D239" t="str">
        <f t="shared" si="38"/>
        <v>2025</v>
      </c>
      <c r="E239" s="483">
        <v>1</v>
      </c>
      <c r="F239" s="215" t="s">
        <v>123</v>
      </c>
      <c r="G239" s="215" t="s">
        <v>29</v>
      </c>
      <c r="H239" s="215" t="s">
        <v>123</v>
      </c>
      <c r="I239" s="222" t="s">
        <v>51</v>
      </c>
      <c r="J239" s="561">
        <v>500.12</v>
      </c>
      <c r="K239" s="556">
        <f t="shared" si="46"/>
        <v>500.12</v>
      </c>
      <c r="L239" s="513">
        <v>0</v>
      </c>
      <c r="M239" s="61" t="s">
        <v>45</v>
      </c>
      <c r="N239" s="307">
        <f t="shared" si="41"/>
        <v>500.12</v>
      </c>
      <c r="O239" s="473">
        <f t="shared" si="48"/>
        <v>45950</v>
      </c>
      <c r="P239" s="388" t="str">
        <f t="shared" si="42"/>
        <v>outubro</v>
      </c>
      <c r="Q239" s="388">
        <f t="shared" si="43"/>
        <v>2025</v>
      </c>
      <c r="R239" s="219"/>
      <c r="S239" s="61" t="str">
        <f t="shared" si="44"/>
        <v>PAGO</v>
      </c>
      <c r="T239" s="276" t="str">
        <f t="shared" ca="1" si="45"/>
        <v>✓ OK</v>
      </c>
    </row>
    <row r="240" spans="2:20" ht="15" customHeight="1">
      <c r="B240" s="473">
        <v>45950</v>
      </c>
      <c r="C240" s="61" t="str">
        <f t="shared" si="37"/>
        <v>Outubro</v>
      </c>
      <c r="D240" t="str">
        <f t="shared" si="38"/>
        <v>2025</v>
      </c>
      <c r="E240" s="483">
        <v>1</v>
      </c>
      <c r="F240" s="215" t="s">
        <v>124</v>
      </c>
      <c r="G240" s="215" t="s">
        <v>29</v>
      </c>
      <c r="H240" s="215" t="s">
        <v>123</v>
      </c>
      <c r="I240" s="222" t="s">
        <v>51</v>
      </c>
      <c r="J240" s="561">
        <v>1153.8499999999999</v>
      </c>
      <c r="K240" s="556">
        <f t="shared" si="46"/>
        <v>1153.8499999999999</v>
      </c>
      <c r="L240" s="513">
        <v>0</v>
      </c>
      <c r="M240" s="61" t="s">
        <v>45</v>
      </c>
      <c r="N240" s="307">
        <f t="shared" si="41"/>
        <v>1153.8499999999999</v>
      </c>
      <c r="O240" s="473">
        <f t="shared" si="48"/>
        <v>45950</v>
      </c>
      <c r="P240" s="388" t="str">
        <f t="shared" si="42"/>
        <v>outubro</v>
      </c>
      <c r="Q240" s="388">
        <f t="shared" si="43"/>
        <v>2025</v>
      </c>
      <c r="R240" s="219"/>
      <c r="S240" s="61" t="str">
        <f t="shared" si="44"/>
        <v>PAGO</v>
      </c>
      <c r="T240" s="276" t="str">
        <f t="shared" ca="1" si="45"/>
        <v>✓ OK</v>
      </c>
    </row>
    <row r="241" spans="2:20" ht="15" customHeight="1">
      <c r="B241" s="473">
        <v>45945</v>
      </c>
      <c r="C241" s="61" t="str">
        <f t="shared" si="37"/>
        <v>Outubro</v>
      </c>
      <c r="D241" t="str">
        <f t="shared" si="38"/>
        <v>2025</v>
      </c>
      <c r="E241" s="483">
        <v>1</v>
      </c>
      <c r="F241" s="215" t="s">
        <v>125</v>
      </c>
      <c r="G241" s="215" t="s">
        <v>37</v>
      </c>
      <c r="H241" s="215" t="s">
        <v>126</v>
      </c>
      <c r="I241" s="222" t="s">
        <v>46</v>
      </c>
      <c r="J241" s="561">
        <v>326.27</v>
      </c>
      <c r="K241" s="556">
        <f t="shared" si="46"/>
        <v>326.27</v>
      </c>
      <c r="L241" s="513">
        <v>0</v>
      </c>
      <c r="M241" s="61"/>
      <c r="N241" s="307">
        <f t="shared" si="41"/>
        <v>326.27</v>
      </c>
      <c r="O241" s="473">
        <f t="shared" si="48"/>
        <v>45945</v>
      </c>
      <c r="P241" s="388" t="str">
        <f t="shared" si="42"/>
        <v>outubro</v>
      </c>
      <c r="Q241" s="388">
        <f t="shared" si="43"/>
        <v>2025</v>
      </c>
      <c r="R241" s="219"/>
      <c r="S241" s="61" t="str">
        <f t="shared" si="44"/>
        <v>PAGO</v>
      </c>
      <c r="T241" s="276" t="str">
        <f t="shared" ca="1" si="45"/>
        <v>✓ OK</v>
      </c>
    </row>
    <row r="242" spans="2:20" ht="15" customHeight="1">
      <c r="B242" s="473">
        <v>45948</v>
      </c>
      <c r="C242" s="61" t="str">
        <f t="shared" si="37"/>
        <v>Outubro</v>
      </c>
      <c r="D242" t="str">
        <f t="shared" si="38"/>
        <v>2025</v>
      </c>
      <c r="E242" s="483">
        <v>1</v>
      </c>
      <c r="F242" s="215" t="s">
        <v>131</v>
      </c>
      <c r="G242" s="215" t="s">
        <v>44</v>
      </c>
      <c r="H242" s="215" t="s">
        <v>81</v>
      </c>
      <c r="I242" s="222" t="s">
        <v>46</v>
      </c>
      <c r="J242" s="561">
        <v>430</v>
      </c>
      <c r="K242" s="556">
        <f t="shared" si="46"/>
        <v>430</v>
      </c>
      <c r="L242" s="513">
        <v>0</v>
      </c>
      <c r="M242" s="61"/>
      <c r="N242" s="307">
        <f t="shared" si="41"/>
        <v>430</v>
      </c>
      <c r="O242" s="473">
        <f t="shared" si="48"/>
        <v>45948</v>
      </c>
      <c r="P242" s="388" t="str">
        <f t="shared" si="42"/>
        <v>outubro</v>
      </c>
      <c r="Q242" s="388">
        <f t="shared" si="43"/>
        <v>2025</v>
      </c>
      <c r="R242" s="219"/>
      <c r="S242" s="61" t="str">
        <f t="shared" si="44"/>
        <v>PAGO</v>
      </c>
      <c r="T242" s="276" t="str">
        <f t="shared" ca="1" si="45"/>
        <v>✓ OK</v>
      </c>
    </row>
    <row r="243" spans="2:20" ht="15" customHeight="1">
      <c r="B243" s="473">
        <v>45960</v>
      </c>
      <c r="C243" s="61" t="str">
        <f t="shared" si="37"/>
        <v>Outubro</v>
      </c>
      <c r="D243" t="str">
        <f t="shared" si="38"/>
        <v>2025</v>
      </c>
      <c r="E243" s="483">
        <v>1</v>
      </c>
      <c r="F243" s="215" t="s">
        <v>156</v>
      </c>
      <c r="G243" s="215" t="s">
        <v>37</v>
      </c>
      <c r="H243" s="215" t="s">
        <v>157</v>
      </c>
      <c r="I243" s="222" t="s">
        <v>46</v>
      </c>
      <c r="J243" s="561">
        <v>521</v>
      </c>
      <c r="K243" s="556">
        <f t="shared" si="46"/>
        <v>521</v>
      </c>
      <c r="L243" s="513">
        <v>0</v>
      </c>
      <c r="M243" s="61" t="s">
        <v>52</v>
      </c>
      <c r="N243" s="307">
        <f t="shared" si="41"/>
        <v>521</v>
      </c>
      <c r="O243" s="473">
        <f t="shared" si="48"/>
        <v>45960</v>
      </c>
      <c r="P243" s="388" t="str">
        <f t="shared" si="42"/>
        <v>outubro</v>
      </c>
      <c r="Q243" s="388">
        <f t="shared" si="43"/>
        <v>2025</v>
      </c>
      <c r="R243" s="219"/>
      <c r="S243" s="61" t="str">
        <f t="shared" si="44"/>
        <v>PAGO</v>
      </c>
      <c r="T243" s="276" t="str">
        <f t="shared" ca="1" si="45"/>
        <v>✓ OK</v>
      </c>
    </row>
    <row r="244" spans="2:20" ht="15" customHeight="1">
      <c r="B244" s="473">
        <v>45931</v>
      </c>
      <c r="C244" s="61" t="str">
        <f t="shared" si="37"/>
        <v>Outubro</v>
      </c>
      <c r="D244" t="str">
        <f t="shared" si="38"/>
        <v>2025</v>
      </c>
      <c r="E244" s="483">
        <v>1</v>
      </c>
      <c r="F244" s="215" t="s">
        <v>162</v>
      </c>
      <c r="G244" s="215" t="s">
        <v>681</v>
      </c>
      <c r="H244" s="215" t="s">
        <v>163</v>
      </c>
      <c r="I244" s="222" t="s">
        <v>51</v>
      </c>
      <c r="J244" s="561">
        <v>232.37</v>
      </c>
      <c r="K244" s="556">
        <f t="shared" si="46"/>
        <v>232.37</v>
      </c>
      <c r="L244" s="513">
        <v>0</v>
      </c>
      <c r="M244" s="61"/>
      <c r="N244" s="307">
        <f t="shared" si="41"/>
        <v>232.37</v>
      </c>
      <c r="O244" s="473">
        <v>45953</v>
      </c>
      <c r="P244" s="388" t="str">
        <f t="shared" si="42"/>
        <v>outubro</v>
      </c>
      <c r="Q244" s="388">
        <f t="shared" si="43"/>
        <v>2025</v>
      </c>
      <c r="R244" s="219"/>
      <c r="S244" s="61" t="str">
        <f t="shared" si="44"/>
        <v>PAGO</v>
      </c>
      <c r="T244" s="276" t="str">
        <f t="shared" ca="1" si="45"/>
        <v>✓ OK</v>
      </c>
    </row>
    <row r="245" spans="2:20" ht="15" customHeight="1">
      <c r="B245" s="473">
        <v>45939</v>
      </c>
      <c r="C245" s="61" t="str">
        <f t="shared" si="37"/>
        <v>Outubro</v>
      </c>
      <c r="D245" t="str">
        <f t="shared" si="38"/>
        <v>2025</v>
      </c>
      <c r="E245" s="483">
        <v>1</v>
      </c>
      <c r="F245" s="215" t="s">
        <v>164</v>
      </c>
      <c r="G245" s="215" t="s">
        <v>37</v>
      </c>
      <c r="H245" s="215" t="s">
        <v>165</v>
      </c>
      <c r="I245" s="222" t="s">
        <v>46</v>
      </c>
      <c r="J245" s="561">
        <v>150</v>
      </c>
      <c r="K245" s="556">
        <f t="shared" ref="K245:K266" si="49">IF(J245&lt;&gt;0,E245*J245,"")</f>
        <v>150</v>
      </c>
      <c r="L245" s="493">
        <v>0</v>
      </c>
      <c r="M245" s="61" t="s">
        <v>45</v>
      </c>
      <c r="N245" s="307">
        <f t="shared" si="41"/>
        <v>150</v>
      </c>
      <c r="O245" s="473">
        <v>45940</v>
      </c>
      <c r="P245" s="388" t="str">
        <f t="shared" si="42"/>
        <v>outubro</v>
      </c>
      <c r="Q245" s="388">
        <f t="shared" si="43"/>
        <v>2025</v>
      </c>
      <c r="R245" s="219"/>
      <c r="S245" s="61" t="str">
        <f t="shared" si="44"/>
        <v>PAGO</v>
      </c>
      <c r="T245" s="276" t="str">
        <f t="shared" ca="1" si="45"/>
        <v>✓ OK</v>
      </c>
    </row>
    <row r="246" spans="2:20" ht="15" customHeight="1">
      <c r="B246" s="282">
        <v>45927</v>
      </c>
      <c r="C246" s="61" t="str">
        <f t="shared" si="37"/>
        <v>Setembro</v>
      </c>
      <c r="D246" t="str">
        <f t="shared" si="38"/>
        <v>2025</v>
      </c>
      <c r="E246" s="480">
        <v>12</v>
      </c>
      <c r="F246" s="215" t="s">
        <v>167</v>
      </c>
      <c r="G246" s="215" t="s">
        <v>700</v>
      </c>
      <c r="H246" s="215" t="s">
        <v>488</v>
      </c>
      <c r="I246" s="472" t="s">
        <v>49</v>
      </c>
      <c r="J246" s="516">
        <f>47.88/12</f>
        <v>3.99</v>
      </c>
      <c r="K246" s="559">
        <f t="shared" si="49"/>
        <v>47.88</v>
      </c>
      <c r="L246" s="514">
        <v>0</v>
      </c>
      <c r="M246" s="61" t="s">
        <v>45</v>
      </c>
      <c r="N246" s="307">
        <f t="shared" si="41"/>
        <v>47.88</v>
      </c>
      <c r="O246" s="282">
        <v>45927</v>
      </c>
      <c r="P246" s="388" t="str">
        <f t="shared" si="42"/>
        <v>setembro</v>
      </c>
      <c r="Q246" s="388">
        <f t="shared" si="43"/>
        <v>2025</v>
      </c>
      <c r="S246" s="61" t="str">
        <f t="shared" si="44"/>
        <v>PAGO</v>
      </c>
      <c r="T246" s="276" t="str">
        <f t="shared" ca="1" si="45"/>
        <v>✓ OK</v>
      </c>
    </row>
    <row r="247" spans="2:20" ht="15" customHeight="1">
      <c r="B247" s="282">
        <v>45927</v>
      </c>
      <c r="C247" s="61" t="str">
        <f t="shared" ref="C247:C310" si="50">IF(B247&lt;&gt;"",PROPER(TEXT(B247,"mmmm")),"")</f>
        <v>Setembro</v>
      </c>
      <c r="D247" t="str">
        <f t="shared" ref="D247:D310" si="51">IF(B247&lt;&gt;"",TEXT(B247,"aaaa"),"")</f>
        <v>2025</v>
      </c>
      <c r="E247" s="480">
        <v>12</v>
      </c>
      <c r="F247" s="215" t="s">
        <v>167</v>
      </c>
      <c r="G247" s="215" t="s">
        <v>700</v>
      </c>
      <c r="H247" s="215" t="s">
        <v>488</v>
      </c>
      <c r="I247" s="472" t="s">
        <v>49</v>
      </c>
      <c r="J247" s="516">
        <f>47.88/12</f>
        <v>3.99</v>
      </c>
      <c r="K247" s="559">
        <f t="shared" si="49"/>
        <v>47.88</v>
      </c>
      <c r="L247" s="514">
        <v>0</v>
      </c>
      <c r="M247" s="61" t="s">
        <v>45</v>
      </c>
      <c r="N247" s="307">
        <f t="shared" si="41"/>
        <v>47.88</v>
      </c>
      <c r="O247" s="282">
        <v>45927</v>
      </c>
      <c r="P247" s="388" t="str">
        <f t="shared" si="42"/>
        <v>setembro</v>
      </c>
      <c r="Q247" s="388">
        <f t="shared" si="43"/>
        <v>2025</v>
      </c>
      <c r="S247" s="61" t="str">
        <f t="shared" si="44"/>
        <v>PAGO</v>
      </c>
      <c r="T247" s="276" t="str">
        <f t="shared" ca="1" si="45"/>
        <v>✓ OK</v>
      </c>
    </row>
    <row r="248" spans="2:20" ht="15" customHeight="1">
      <c r="B248" s="282">
        <v>45927</v>
      </c>
      <c r="C248" s="61" t="str">
        <f t="shared" si="50"/>
        <v>Setembro</v>
      </c>
      <c r="D248" t="str">
        <f t="shared" si="51"/>
        <v>2025</v>
      </c>
      <c r="E248" s="480">
        <v>12</v>
      </c>
      <c r="F248" s="215" t="s">
        <v>167</v>
      </c>
      <c r="G248" s="215" t="s">
        <v>700</v>
      </c>
      <c r="H248" s="215" t="s">
        <v>488</v>
      </c>
      <c r="I248" s="472" t="s">
        <v>49</v>
      </c>
      <c r="J248" s="516">
        <f>47.88/12</f>
        <v>3.99</v>
      </c>
      <c r="K248" s="559">
        <f t="shared" si="49"/>
        <v>47.88</v>
      </c>
      <c r="L248" s="514">
        <v>0</v>
      </c>
      <c r="M248" s="61" t="s">
        <v>45</v>
      </c>
      <c r="N248" s="307">
        <f t="shared" si="41"/>
        <v>47.88</v>
      </c>
      <c r="O248" s="282">
        <v>45927</v>
      </c>
      <c r="P248" s="388" t="str">
        <f t="shared" si="42"/>
        <v>setembro</v>
      </c>
      <c r="Q248" s="388">
        <f t="shared" si="43"/>
        <v>2025</v>
      </c>
      <c r="S248" s="61" t="str">
        <f t="shared" si="44"/>
        <v>PAGO</v>
      </c>
      <c r="T248" s="276" t="str">
        <f t="shared" ca="1" si="45"/>
        <v>✓ OK</v>
      </c>
    </row>
    <row r="249" spans="2:20" ht="15" customHeight="1">
      <c r="B249" s="282">
        <v>45927</v>
      </c>
      <c r="C249" s="61" t="str">
        <f t="shared" si="50"/>
        <v>Setembro</v>
      </c>
      <c r="D249" t="str">
        <f t="shared" si="51"/>
        <v>2025</v>
      </c>
      <c r="E249" s="480">
        <v>12</v>
      </c>
      <c r="F249" s="215" t="s">
        <v>167</v>
      </c>
      <c r="G249" s="215" t="s">
        <v>700</v>
      </c>
      <c r="H249" s="215" t="s">
        <v>488</v>
      </c>
      <c r="I249" s="472" t="s">
        <v>49</v>
      </c>
      <c r="J249" s="516">
        <f>47.88/12</f>
        <v>3.99</v>
      </c>
      <c r="K249" s="559">
        <f t="shared" si="49"/>
        <v>47.88</v>
      </c>
      <c r="L249" s="514">
        <v>0</v>
      </c>
      <c r="M249" s="61" t="s">
        <v>45</v>
      </c>
      <c r="N249" s="307">
        <f t="shared" si="41"/>
        <v>47.88</v>
      </c>
      <c r="O249" s="282">
        <v>45927</v>
      </c>
      <c r="P249" s="388" t="str">
        <f t="shared" si="42"/>
        <v>setembro</v>
      </c>
      <c r="Q249" s="388">
        <f t="shared" si="43"/>
        <v>2025</v>
      </c>
      <c r="S249" s="61" t="str">
        <f t="shared" si="44"/>
        <v>PAGO</v>
      </c>
      <c r="T249" s="276" t="str">
        <f t="shared" ca="1" si="45"/>
        <v>✓ OK</v>
      </c>
    </row>
    <row r="250" spans="2:20" ht="15" customHeight="1">
      <c r="B250" s="282">
        <v>45927</v>
      </c>
      <c r="C250" s="61" t="str">
        <f t="shared" si="50"/>
        <v>Setembro</v>
      </c>
      <c r="D250" t="str">
        <f t="shared" si="51"/>
        <v>2025</v>
      </c>
      <c r="E250" s="480">
        <v>12</v>
      </c>
      <c r="F250" s="215" t="s">
        <v>167</v>
      </c>
      <c r="G250" s="215" t="s">
        <v>700</v>
      </c>
      <c r="H250" s="215" t="s">
        <v>488</v>
      </c>
      <c r="I250" s="472" t="s">
        <v>49</v>
      </c>
      <c r="J250" s="516">
        <v>5.79</v>
      </c>
      <c r="K250" s="559">
        <f t="shared" si="49"/>
        <v>69.48</v>
      </c>
      <c r="L250" s="514">
        <v>0</v>
      </c>
      <c r="M250" s="61" t="s">
        <v>45</v>
      </c>
      <c r="N250" s="307">
        <f t="shared" si="41"/>
        <v>69.48</v>
      </c>
      <c r="O250" s="282">
        <v>45927</v>
      </c>
      <c r="P250" s="388" t="str">
        <f t="shared" si="42"/>
        <v>setembro</v>
      </c>
      <c r="Q250" s="388">
        <f t="shared" si="43"/>
        <v>2025</v>
      </c>
      <c r="S250" s="61" t="str">
        <f t="shared" si="44"/>
        <v>PAGO</v>
      </c>
      <c r="T250" s="276" t="str">
        <f t="shared" ca="1" si="45"/>
        <v>✓ OK</v>
      </c>
    </row>
    <row r="251" spans="2:20" ht="15" customHeight="1">
      <c r="B251" s="282">
        <v>45927</v>
      </c>
      <c r="C251" s="61" t="str">
        <f t="shared" si="50"/>
        <v>Setembro</v>
      </c>
      <c r="D251" t="str">
        <f t="shared" si="51"/>
        <v>2025</v>
      </c>
      <c r="E251" s="480">
        <v>1</v>
      </c>
      <c r="F251" s="215" t="s">
        <v>492</v>
      </c>
      <c r="G251" s="215" t="s">
        <v>13</v>
      </c>
      <c r="H251" s="215" t="s">
        <v>488</v>
      </c>
      <c r="I251" s="519" t="s">
        <v>49</v>
      </c>
      <c r="J251" s="516">
        <v>12.99</v>
      </c>
      <c r="K251" s="559">
        <f t="shared" si="49"/>
        <v>12.99</v>
      </c>
      <c r="L251" s="514">
        <v>0</v>
      </c>
      <c r="M251" s="519" t="s">
        <v>45</v>
      </c>
      <c r="N251" s="307">
        <f t="shared" si="41"/>
        <v>12.99</v>
      </c>
      <c r="O251" s="282">
        <v>45927</v>
      </c>
      <c r="P251" s="388" t="str">
        <f t="shared" si="42"/>
        <v>setembro</v>
      </c>
      <c r="Q251" s="388">
        <f t="shared" si="43"/>
        <v>2025</v>
      </c>
      <c r="S251" s="61" t="str">
        <f t="shared" si="44"/>
        <v>PAGO</v>
      </c>
      <c r="T251" s="276" t="str">
        <f t="shared" ca="1" si="45"/>
        <v>✓ OK</v>
      </c>
    </row>
    <row r="252" spans="2:20" ht="15" customHeight="1">
      <c r="B252" s="282">
        <v>45927</v>
      </c>
      <c r="C252" s="61" t="str">
        <f t="shared" si="50"/>
        <v>Setembro</v>
      </c>
      <c r="D252" t="str">
        <f t="shared" si="51"/>
        <v>2025</v>
      </c>
      <c r="E252" s="480">
        <v>24</v>
      </c>
      <c r="F252" s="215" t="s">
        <v>493</v>
      </c>
      <c r="G252" s="215" t="s">
        <v>13</v>
      </c>
      <c r="H252" s="215" t="s">
        <v>488</v>
      </c>
      <c r="I252" s="519" t="s">
        <v>49</v>
      </c>
      <c r="J252" s="516">
        <v>3.99</v>
      </c>
      <c r="K252" s="559">
        <f t="shared" si="49"/>
        <v>95.76</v>
      </c>
      <c r="L252" s="514">
        <v>0</v>
      </c>
      <c r="M252" s="519" t="s">
        <v>45</v>
      </c>
      <c r="N252" s="307">
        <f t="shared" si="41"/>
        <v>95.76</v>
      </c>
      <c r="O252" s="282">
        <v>45927</v>
      </c>
      <c r="P252" s="388" t="str">
        <f t="shared" si="42"/>
        <v>setembro</v>
      </c>
      <c r="Q252" s="388">
        <f t="shared" si="43"/>
        <v>2025</v>
      </c>
      <c r="S252" s="61" t="str">
        <f t="shared" si="44"/>
        <v>PAGO</v>
      </c>
      <c r="T252" s="276" t="str">
        <f t="shared" ca="1" si="45"/>
        <v>✓ OK</v>
      </c>
    </row>
    <row r="253" spans="2:20" ht="15" customHeight="1">
      <c r="B253" s="282">
        <v>45927</v>
      </c>
      <c r="C253" s="61" t="str">
        <f t="shared" si="50"/>
        <v>Setembro</v>
      </c>
      <c r="D253" t="str">
        <f t="shared" si="51"/>
        <v>2025</v>
      </c>
      <c r="E253" s="480">
        <v>12</v>
      </c>
      <c r="F253" s="215" t="s">
        <v>167</v>
      </c>
      <c r="G253" s="215" t="s">
        <v>700</v>
      </c>
      <c r="H253" s="215" t="s">
        <v>488</v>
      </c>
      <c r="I253" s="472" t="s">
        <v>49</v>
      </c>
      <c r="J253" s="516">
        <f>47.88/12</f>
        <v>3.99</v>
      </c>
      <c r="K253" s="559">
        <f t="shared" si="49"/>
        <v>47.88</v>
      </c>
      <c r="L253" s="514">
        <v>0</v>
      </c>
      <c r="M253" s="61" t="s">
        <v>45</v>
      </c>
      <c r="N253" s="307">
        <f t="shared" si="41"/>
        <v>47.88</v>
      </c>
      <c r="O253" s="282">
        <v>45927</v>
      </c>
      <c r="P253" s="388" t="str">
        <f t="shared" si="42"/>
        <v>setembro</v>
      </c>
      <c r="Q253" s="388">
        <f t="shared" si="43"/>
        <v>2025</v>
      </c>
      <c r="S253" s="61" t="str">
        <f t="shared" si="44"/>
        <v>PAGO</v>
      </c>
      <c r="T253" s="276" t="str">
        <f t="shared" ca="1" si="45"/>
        <v>✓ OK</v>
      </c>
    </row>
    <row r="254" spans="2:20" ht="15" customHeight="1">
      <c r="B254" s="282">
        <v>45927</v>
      </c>
      <c r="C254" s="61" t="str">
        <f t="shared" si="50"/>
        <v>Setembro</v>
      </c>
      <c r="D254" t="str">
        <f t="shared" si="51"/>
        <v>2025</v>
      </c>
      <c r="E254" s="480">
        <v>12</v>
      </c>
      <c r="F254" s="215" t="s">
        <v>167</v>
      </c>
      <c r="G254" s="215" t="s">
        <v>700</v>
      </c>
      <c r="H254" s="215" t="s">
        <v>488</v>
      </c>
      <c r="I254" s="472" t="s">
        <v>49</v>
      </c>
      <c r="J254" s="516">
        <f>47.88/12</f>
        <v>3.99</v>
      </c>
      <c r="K254" s="559">
        <f t="shared" si="49"/>
        <v>47.88</v>
      </c>
      <c r="L254" s="514">
        <v>0</v>
      </c>
      <c r="M254" s="61" t="s">
        <v>45</v>
      </c>
      <c r="N254" s="307">
        <f t="shared" si="41"/>
        <v>47.88</v>
      </c>
      <c r="O254" s="282">
        <v>45927</v>
      </c>
      <c r="P254" s="388" t="str">
        <f t="shared" si="42"/>
        <v>setembro</v>
      </c>
      <c r="Q254" s="388">
        <f t="shared" si="43"/>
        <v>2025</v>
      </c>
      <c r="S254" s="61" t="str">
        <f t="shared" si="44"/>
        <v>PAGO</v>
      </c>
      <c r="T254" s="276" t="str">
        <f t="shared" ca="1" si="45"/>
        <v>✓ OK</v>
      </c>
    </row>
    <row r="255" spans="2:20" ht="15" customHeight="1">
      <c r="B255" s="282">
        <v>45927</v>
      </c>
      <c r="C255" s="61" t="str">
        <f t="shared" si="50"/>
        <v>Setembro</v>
      </c>
      <c r="D255" t="str">
        <f t="shared" si="51"/>
        <v>2025</v>
      </c>
      <c r="E255" s="480">
        <v>12</v>
      </c>
      <c r="F255" s="215" t="s">
        <v>167</v>
      </c>
      <c r="G255" s="215" t="s">
        <v>700</v>
      </c>
      <c r="H255" s="215" t="s">
        <v>488</v>
      </c>
      <c r="I255" s="472" t="s">
        <v>49</v>
      </c>
      <c r="J255" s="516">
        <f>47.88/12</f>
        <v>3.99</v>
      </c>
      <c r="K255" s="559">
        <f t="shared" si="49"/>
        <v>47.88</v>
      </c>
      <c r="L255" s="514">
        <v>0</v>
      </c>
      <c r="M255" s="61" t="s">
        <v>45</v>
      </c>
      <c r="N255" s="307">
        <f t="shared" si="41"/>
        <v>47.88</v>
      </c>
      <c r="O255" s="282">
        <v>45927</v>
      </c>
      <c r="P255" s="388" t="str">
        <f t="shared" si="42"/>
        <v>setembro</v>
      </c>
      <c r="Q255" s="388">
        <f t="shared" si="43"/>
        <v>2025</v>
      </c>
      <c r="S255" s="61" t="str">
        <f t="shared" si="44"/>
        <v>PAGO</v>
      </c>
      <c r="T255" s="276" t="str">
        <f t="shared" ca="1" si="45"/>
        <v>✓ OK</v>
      </c>
    </row>
    <row r="256" spans="2:20" ht="15" customHeight="1">
      <c r="B256" s="282">
        <v>45927</v>
      </c>
      <c r="C256" s="61" t="str">
        <f t="shared" si="50"/>
        <v>Setembro</v>
      </c>
      <c r="D256" t="str">
        <f t="shared" si="51"/>
        <v>2025</v>
      </c>
      <c r="E256" s="480">
        <v>12</v>
      </c>
      <c r="F256" s="215" t="s">
        <v>167</v>
      </c>
      <c r="G256" s="215" t="s">
        <v>700</v>
      </c>
      <c r="H256" s="215" t="s">
        <v>488</v>
      </c>
      <c r="I256" s="472" t="s">
        <v>49</v>
      </c>
      <c r="J256" s="516">
        <v>1.8</v>
      </c>
      <c r="K256" s="559">
        <f t="shared" si="49"/>
        <v>21.6</v>
      </c>
      <c r="L256" s="514">
        <v>0</v>
      </c>
      <c r="M256" s="61" t="s">
        <v>45</v>
      </c>
      <c r="N256" s="307">
        <f t="shared" si="41"/>
        <v>21.6</v>
      </c>
      <c r="O256" s="282">
        <v>45927</v>
      </c>
      <c r="P256" s="388" t="str">
        <f t="shared" si="42"/>
        <v>setembro</v>
      </c>
      <c r="Q256" s="388">
        <f t="shared" si="43"/>
        <v>2025</v>
      </c>
      <c r="S256" s="61" t="str">
        <f t="shared" si="44"/>
        <v>PAGO</v>
      </c>
      <c r="T256" s="276" t="str">
        <f t="shared" ca="1" si="45"/>
        <v>✓ OK</v>
      </c>
    </row>
    <row r="257" spans="2:20" ht="15" customHeight="1">
      <c r="B257" s="282">
        <v>45927</v>
      </c>
      <c r="C257" s="61" t="str">
        <f t="shared" si="50"/>
        <v>Setembro</v>
      </c>
      <c r="D257" t="str">
        <f t="shared" si="51"/>
        <v>2025</v>
      </c>
      <c r="E257" s="480">
        <v>12</v>
      </c>
      <c r="F257" s="215" t="s">
        <v>167</v>
      </c>
      <c r="G257" s="215" t="s">
        <v>700</v>
      </c>
      <c r="H257" s="215" t="s">
        <v>488</v>
      </c>
      <c r="I257" s="472" t="s">
        <v>49</v>
      </c>
      <c r="J257" s="516">
        <f>47.88/12</f>
        <v>3.99</v>
      </c>
      <c r="K257" s="559">
        <f t="shared" si="49"/>
        <v>47.88</v>
      </c>
      <c r="L257" s="514">
        <v>0</v>
      </c>
      <c r="M257" s="61" t="s">
        <v>45</v>
      </c>
      <c r="N257" s="307">
        <f t="shared" si="41"/>
        <v>47.88</v>
      </c>
      <c r="O257" s="282">
        <v>45927</v>
      </c>
      <c r="P257" s="388" t="str">
        <f t="shared" si="42"/>
        <v>setembro</v>
      </c>
      <c r="Q257" s="388">
        <f t="shared" si="43"/>
        <v>2025</v>
      </c>
      <c r="S257" s="61" t="str">
        <f t="shared" si="44"/>
        <v>PAGO</v>
      </c>
      <c r="T257" s="276" t="str">
        <f t="shared" ca="1" si="45"/>
        <v>✓ OK</v>
      </c>
    </row>
    <row r="258" spans="2:20" ht="15" customHeight="1">
      <c r="B258" s="282">
        <v>45927</v>
      </c>
      <c r="C258" s="61" t="str">
        <f t="shared" si="50"/>
        <v>Setembro</v>
      </c>
      <c r="D258" t="str">
        <f t="shared" si="51"/>
        <v>2025</v>
      </c>
      <c r="E258" s="480">
        <v>12</v>
      </c>
      <c r="F258" s="215" t="s">
        <v>167</v>
      </c>
      <c r="G258" s="215" t="s">
        <v>700</v>
      </c>
      <c r="H258" s="215" t="s">
        <v>488</v>
      </c>
      <c r="I258" s="472" t="s">
        <v>49</v>
      </c>
      <c r="J258" s="516">
        <f>47.88/12</f>
        <v>3.99</v>
      </c>
      <c r="K258" s="559">
        <f t="shared" si="49"/>
        <v>47.88</v>
      </c>
      <c r="L258" s="514">
        <v>0</v>
      </c>
      <c r="M258" s="61" t="s">
        <v>45</v>
      </c>
      <c r="N258" s="307">
        <f t="shared" si="41"/>
        <v>47.88</v>
      </c>
      <c r="O258" s="282">
        <v>45927</v>
      </c>
      <c r="P258" s="388" t="str">
        <f t="shared" si="42"/>
        <v>setembro</v>
      </c>
      <c r="Q258" s="388">
        <f t="shared" si="43"/>
        <v>2025</v>
      </c>
      <c r="S258" s="61" t="str">
        <f t="shared" si="44"/>
        <v>PAGO</v>
      </c>
      <c r="T258" s="276" t="str">
        <f t="shared" ca="1" si="45"/>
        <v>✓ OK</v>
      </c>
    </row>
    <row r="259" spans="2:20" ht="15" customHeight="1">
      <c r="B259" s="282">
        <v>45927</v>
      </c>
      <c r="C259" s="61" t="str">
        <f t="shared" si="50"/>
        <v>Setembro</v>
      </c>
      <c r="D259" t="str">
        <f t="shared" si="51"/>
        <v>2025</v>
      </c>
      <c r="E259" s="480">
        <v>12</v>
      </c>
      <c r="F259" s="215" t="s">
        <v>167</v>
      </c>
      <c r="G259" s="215" t="s">
        <v>700</v>
      </c>
      <c r="H259" s="215" t="s">
        <v>488</v>
      </c>
      <c r="I259" s="472" t="s">
        <v>49</v>
      </c>
      <c r="J259" s="516">
        <f>47.88/12</f>
        <v>3.99</v>
      </c>
      <c r="K259" s="559">
        <f t="shared" si="49"/>
        <v>47.88</v>
      </c>
      <c r="L259" s="514">
        <v>0</v>
      </c>
      <c r="M259" s="61" t="s">
        <v>45</v>
      </c>
      <c r="N259" s="307">
        <f t="shared" si="41"/>
        <v>47.88</v>
      </c>
      <c r="O259" s="282">
        <v>45927</v>
      </c>
      <c r="P259" s="388" t="str">
        <f t="shared" si="42"/>
        <v>setembro</v>
      </c>
      <c r="Q259" s="388">
        <f t="shared" si="43"/>
        <v>2025</v>
      </c>
      <c r="S259" s="61" t="str">
        <f t="shared" si="44"/>
        <v>PAGO</v>
      </c>
      <c r="T259" s="276" t="str">
        <f t="shared" ca="1" si="45"/>
        <v>✓ OK</v>
      </c>
    </row>
    <row r="260" spans="2:20" ht="15" customHeight="1">
      <c r="B260" s="282">
        <v>45930</v>
      </c>
      <c r="C260" s="61" t="str">
        <f t="shared" si="50"/>
        <v>Setembro</v>
      </c>
      <c r="D260" t="str">
        <f t="shared" si="51"/>
        <v>2025</v>
      </c>
      <c r="E260" s="480">
        <v>2</v>
      </c>
      <c r="F260" s="215" t="s">
        <v>494</v>
      </c>
      <c r="G260" s="215" t="s">
        <v>26</v>
      </c>
      <c r="H260" s="215" t="s">
        <v>495</v>
      </c>
      <c r="I260" s="519" t="s">
        <v>49</v>
      </c>
      <c r="J260" s="516">
        <v>220</v>
      </c>
      <c r="K260" s="559">
        <f t="shared" si="49"/>
        <v>440</v>
      </c>
      <c r="L260" s="514">
        <v>0</v>
      </c>
      <c r="M260" s="519" t="s">
        <v>45</v>
      </c>
      <c r="N260" s="307">
        <f t="shared" si="41"/>
        <v>440</v>
      </c>
      <c r="O260" s="282">
        <v>45930</v>
      </c>
      <c r="P260" s="388" t="str">
        <f t="shared" si="42"/>
        <v>setembro</v>
      </c>
      <c r="Q260" s="388">
        <f t="shared" si="43"/>
        <v>2025</v>
      </c>
      <c r="S260" s="61" t="str">
        <f t="shared" si="44"/>
        <v>PAGO</v>
      </c>
      <c r="T260" s="276" t="str">
        <f t="shared" ca="1" si="45"/>
        <v>✓ OK</v>
      </c>
    </row>
    <row r="261" spans="2:20" ht="15" customHeight="1">
      <c r="B261" s="282">
        <v>45926</v>
      </c>
      <c r="C261" s="61" t="str">
        <f t="shared" si="50"/>
        <v>Setembro</v>
      </c>
      <c r="D261" t="str">
        <f t="shared" si="51"/>
        <v>2025</v>
      </c>
      <c r="E261" s="480">
        <v>1</v>
      </c>
      <c r="F261" s="215" t="s">
        <v>496</v>
      </c>
      <c r="G261" s="215" t="s">
        <v>26</v>
      </c>
      <c r="H261" s="215" t="s">
        <v>81</v>
      </c>
      <c r="I261" s="519" t="s">
        <v>49</v>
      </c>
      <c r="J261" s="516">
        <v>105.26</v>
      </c>
      <c r="K261" s="559">
        <f t="shared" si="49"/>
        <v>105.26</v>
      </c>
      <c r="L261" s="514">
        <v>0</v>
      </c>
      <c r="M261" s="61" t="s">
        <v>52</v>
      </c>
      <c r="N261" s="307">
        <f t="shared" si="41"/>
        <v>105.26</v>
      </c>
      <c r="O261" s="282">
        <v>45954</v>
      </c>
      <c r="P261" s="388" t="str">
        <f t="shared" si="42"/>
        <v>outubro</v>
      </c>
      <c r="Q261" s="388">
        <f t="shared" si="43"/>
        <v>2025</v>
      </c>
      <c r="R261" s="488" t="s">
        <v>497</v>
      </c>
      <c r="S261" s="61" t="str">
        <f t="shared" si="44"/>
        <v>PAGO</v>
      </c>
      <c r="T261" s="276" t="str">
        <f t="shared" ca="1" si="45"/>
        <v>✓ OK</v>
      </c>
    </row>
    <row r="262" spans="2:20" ht="15" customHeight="1">
      <c r="B262" s="282">
        <v>45930</v>
      </c>
      <c r="C262" s="61" t="str">
        <f t="shared" si="50"/>
        <v>Setembro</v>
      </c>
      <c r="D262" t="str">
        <f t="shared" si="51"/>
        <v>2025</v>
      </c>
      <c r="E262" s="480">
        <v>7</v>
      </c>
      <c r="F262" s="215" t="s">
        <v>476</v>
      </c>
      <c r="G262" s="215" t="s">
        <v>548</v>
      </c>
      <c r="H262" s="215" t="s">
        <v>451</v>
      </c>
      <c r="I262" s="519" t="s">
        <v>49</v>
      </c>
      <c r="J262" s="516">
        <v>115</v>
      </c>
      <c r="K262" s="559">
        <f t="shared" si="49"/>
        <v>805</v>
      </c>
      <c r="L262" s="514">
        <v>0</v>
      </c>
      <c r="M262" s="61" t="s">
        <v>52</v>
      </c>
      <c r="N262" s="307">
        <f t="shared" si="41"/>
        <v>805</v>
      </c>
      <c r="O262" s="282">
        <v>45957</v>
      </c>
      <c r="P262" s="388" t="str">
        <f t="shared" si="42"/>
        <v>outubro</v>
      </c>
      <c r="Q262" s="388">
        <f t="shared" si="43"/>
        <v>2025</v>
      </c>
      <c r="R262" s="488" t="s">
        <v>498</v>
      </c>
      <c r="S262" s="61" t="str">
        <f t="shared" si="44"/>
        <v>PAGO</v>
      </c>
      <c r="T262" s="276" t="str">
        <f t="shared" ca="1" si="45"/>
        <v>✓ OK</v>
      </c>
    </row>
    <row r="263" spans="2:20" ht="15" customHeight="1">
      <c r="B263" s="282">
        <v>45936</v>
      </c>
      <c r="C263" s="61" t="str">
        <f t="shared" si="50"/>
        <v>Outubro</v>
      </c>
      <c r="D263" t="str">
        <f t="shared" si="51"/>
        <v>2025</v>
      </c>
      <c r="E263" s="480">
        <v>1</v>
      </c>
      <c r="F263" s="215" t="s">
        <v>502</v>
      </c>
      <c r="G263" s="215" t="s">
        <v>682</v>
      </c>
      <c r="H263" s="215" t="s">
        <v>503</v>
      </c>
      <c r="I263" s="519" t="s">
        <v>49</v>
      </c>
      <c r="J263" s="516">
        <v>200</v>
      </c>
      <c r="K263" s="559">
        <f t="shared" si="49"/>
        <v>200</v>
      </c>
      <c r="L263" s="514">
        <v>0</v>
      </c>
      <c r="M263" s="61" t="s">
        <v>45</v>
      </c>
      <c r="N263" s="307">
        <f t="shared" si="41"/>
        <v>200</v>
      </c>
      <c r="O263" s="282">
        <v>45940</v>
      </c>
      <c r="P263" s="388" t="str">
        <f t="shared" ref="P263:P328" si="52">IF(O263&lt;&gt;"",TEXT(O263,"mmmm"),"")</f>
        <v>outubro</v>
      </c>
      <c r="Q263" s="388">
        <f t="shared" ref="Q263:Q328" si="53">IF(O263="","",YEAR(O263))</f>
        <v>2025</v>
      </c>
      <c r="R263" s="488" t="s">
        <v>504</v>
      </c>
      <c r="S263" s="61" t="str">
        <f t="shared" si="44"/>
        <v>PAGO</v>
      </c>
      <c r="T263" s="276" t="str">
        <f t="shared" ca="1" si="45"/>
        <v>✓ OK</v>
      </c>
    </row>
    <row r="264" spans="2:20" ht="15" customHeight="1">
      <c r="B264" s="282">
        <v>45937</v>
      </c>
      <c r="C264" s="61" t="str">
        <f t="shared" si="50"/>
        <v>Outubro</v>
      </c>
      <c r="D264" t="str">
        <f t="shared" si="51"/>
        <v>2025</v>
      </c>
      <c r="E264" s="480">
        <v>1</v>
      </c>
      <c r="F264" s="215" t="s">
        <v>505</v>
      </c>
      <c r="G264" s="215" t="s">
        <v>37</v>
      </c>
      <c r="H264" s="215" t="s">
        <v>506</v>
      </c>
      <c r="I264" s="519" t="s">
        <v>49</v>
      </c>
      <c r="J264" s="516">
        <v>45</v>
      </c>
      <c r="K264" s="559">
        <f t="shared" si="49"/>
        <v>45</v>
      </c>
      <c r="L264" s="514">
        <v>0</v>
      </c>
      <c r="M264" s="61" t="s">
        <v>45</v>
      </c>
      <c r="N264" s="307">
        <f t="shared" si="41"/>
        <v>45</v>
      </c>
      <c r="O264" s="282">
        <v>45940</v>
      </c>
      <c r="P264" s="388" t="str">
        <f t="shared" si="52"/>
        <v>outubro</v>
      </c>
      <c r="Q264" s="388">
        <f t="shared" si="53"/>
        <v>2025</v>
      </c>
      <c r="S264" s="61" t="str">
        <f t="shared" ref="S264:S329" si="54">IF(K264&lt;&gt;"",IF(L264=0,"PAGO","A PAGAR")," ")</f>
        <v>PAGO</v>
      </c>
      <c r="T264" s="276" t="str">
        <f t="shared" ref="T264:T327" ca="1" si="55">IF(S264="PAGO", "✓ OK", IF(S264="A PAGAR", IF(O264&lt;TODAY(), "⚠ EM ATRASO", "EM DIA"), ""))</f>
        <v>✓ OK</v>
      </c>
    </row>
    <row r="265" spans="2:20" ht="15" customHeight="1">
      <c r="B265" s="282">
        <v>45938</v>
      </c>
      <c r="C265" s="61" t="str">
        <f t="shared" si="50"/>
        <v>Outubro</v>
      </c>
      <c r="D265" t="str">
        <f t="shared" si="51"/>
        <v>2025</v>
      </c>
      <c r="E265" s="480">
        <v>1</v>
      </c>
      <c r="F265" s="215" t="s">
        <v>507</v>
      </c>
      <c r="G265" s="215" t="s">
        <v>26</v>
      </c>
      <c r="H265" s="215" t="s">
        <v>120</v>
      </c>
      <c r="I265" s="519" t="s">
        <v>49</v>
      </c>
      <c r="J265" s="516">
        <v>3030</v>
      </c>
      <c r="K265" s="559">
        <f t="shared" si="49"/>
        <v>3030</v>
      </c>
      <c r="L265" s="514">
        <v>0</v>
      </c>
      <c r="M265" s="61" t="s">
        <v>52</v>
      </c>
      <c r="N265" s="307">
        <f t="shared" si="41"/>
        <v>3030</v>
      </c>
      <c r="O265" s="282">
        <v>45973</v>
      </c>
      <c r="P265" s="388" t="str">
        <f t="shared" si="52"/>
        <v>novembro</v>
      </c>
      <c r="Q265" s="388">
        <f t="shared" si="53"/>
        <v>2025</v>
      </c>
      <c r="R265" s="488" t="s">
        <v>508</v>
      </c>
      <c r="S265" s="61" t="str">
        <f t="shared" si="54"/>
        <v>PAGO</v>
      </c>
      <c r="T265" s="276" t="str">
        <f t="shared" ca="1" si="55"/>
        <v>✓ OK</v>
      </c>
    </row>
    <row r="266" spans="2:20" ht="15" customHeight="1">
      <c r="B266" s="282">
        <v>45938</v>
      </c>
      <c r="C266" s="61" t="str">
        <f t="shared" si="50"/>
        <v>Outubro</v>
      </c>
      <c r="D266" t="str">
        <f t="shared" si="51"/>
        <v>2025</v>
      </c>
      <c r="E266" s="480">
        <v>1</v>
      </c>
      <c r="F266" s="215" t="s">
        <v>22</v>
      </c>
      <c r="G266" s="215" t="s">
        <v>22</v>
      </c>
      <c r="H266" s="215" t="s">
        <v>120</v>
      </c>
      <c r="I266" s="519" t="s">
        <v>49</v>
      </c>
      <c r="J266" s="516">
        <v>2546.8000000000002</v>
      </c>
      <c r="K266" s="559">
        <f t="shared" si="49"/>
        <v>2546.8000000000002</v>
      </c>
      <c r="L266" s="514">
        <v>0</v>
      </c>
      <c r="M266" s="61" t="s">
        <v>52</v>
      </c>
      <c r="N266" s="307">
        <f t="shared" si="41"/>
        <v>2546.8000000000002</v>
      </c>
      <c r="O266" s="282">
        <v>45973</v>
      </c>
      <c r="P266" s="388" t="str">
        <f t="shared" si="52"/>
        <v>novembro</v>
      </c>
      <c r="Q266" s="388">
        <f t="shared" si="53"/>
        <v>2025</v>
      </c>
      <c r="R266" s="488" t="s">
        <v>509</v>
      </c>
      <c r="S266" s="61" t="str">
        <f t="shared" si="54"/>
        <v>PAGO</v>
      </c>
      <c r="T266" s="276" t="str">
        <f t="shared" ca="1" si="55"/>
        <v>✓ OK</v>
      </c>
    </row>
    <row r="267" spans="2:20" ht="15" customHeight="1">
      <c r="B267" s="282">
        <v>45911</v>
      </c>
      <c r="C267" s="61" t="str">
        <f t="shared" si="50"/>
        <v>Setembro</v>
      </c>
      <c r="D267" t="str">
        <f t="shared" si="51"/>
        <v>2025</v>
      </c>
      <c r="E267" s="480">
        <v>1</v>
      </c>
      <c r="F267" s="215" t="s">
        <v>510</v>
      </c>
      <c r="G267" s="215" t="s">
        <v>26</v>
      </c>
      <c r="H267" s="215" t="s">
        <v>133</v>
      </c>
      <c r="I267" s="519" t="s">
        <v>49</v>
      </c>
      <c r="J267" s="516">
        <v>694.3</v>
      </c>
      <c r="K267" s="559">
        <v>717.34</v>
      </c>
      <c r="L267" s="514">
        <v>0</v>
      </c>
      <c r="M267" s="61" t="s">
        <v>52</v>
      </c>
      <c r="N267" s="307">
        <f t="shared" si="41"/>
        <v>717.34</v>
      </c>
      <c r="O267" s="282">
        <v>45944</v>
      </c>
      <c r="P267" s="388" t="str">
        <f t="shared" si="52"/>
        <v>outubro</v>
      </c>
      <c r="Q267" s="388">
        <f t="shared" si="53"/>
        <v>2025</v>
      </c>
      <c r="R267" s="488" t="s">
        <v>511</v>
      </c>
      <c r="S267" s="61" t="str">
        <f t="shared" si="54"/>
        <v>PAGO</v>
      </c>
      <c r="T267" s="276" t="str">
        <f t="shared" ca="1" si="55"/>
        <v>✓ OK</v>
      </c>
    </row>
    <row r="268" spans="2:20" ht="15" customHeight="1">
      <c r="B268" s="282">
        <v>45917</v>
      </c>
      <c r="C268" s="61" t="str">
        <f t="shared" si="50"/>
        <v>Setembro</v>
      </c>
      <c r="D268" t="str">
        <f t="shared" si="51"/>
        <v>2025</v>
      </c>
      <c r="E268" s="480">
        <v>1</v>
      </c>
      <c r="F268" s="215" t="s">
        <v>522</v>
      </c>
      <c r="G268" s="215" t="s">
        <v>26</v>
      </c>
      <c r="H268" s="215" t="s">
        <v>407</v>
      </c>
      <c r="I268" s="519" t="s">
        <v>49</v>
      </c>
      <c r="J268" s="516">
        <v>689.36</v>
      </c>
      <c r="K268" s="559">
        <f t="shared" ref="K268:K276" si="56">IF(J268&lt;&gt;0,E268*J268,"")</f>
        <v>689.36</v>
      </c>
      <c r="L268" s="514">
        <v>0</v>
      </c>
      <c r="M268" s="61" t="s">
        <v>52</v>
      </c>
      <c r="N268" s="307">
        <v>732.65</v>
      </c>
      <c r="O268" s="282">
        <v>45958</v>
      </c>
      <c r="P268" s="388" t="str">
        <f t="shared" si="52"/>
        <v>outubro</v>
      </c>
      <c r="Q268" s="388">
        <f t="shared" si="53"/>
        <v>2025</v>
      </c>
      <c r="R268" s="488" t="s">
        <v>523</v>
      </c>
      <c r="S268" s="61" t="str">
        <f t="shared" si="54"/>
        <v>PAGO</v>
      </c>
      <c r="T268" s="276" t="str">
        <f t="shared" ca="1" si="55"/>
        <v>✓ OK</v>
      </c>
    </row>
    <row r="269" spans="2:20" ht="15" customHeight="1">
      <c r="B269" s="282">
        <v>45944</v>
      </c>
      <c r="C269" s="61" t="str">
        <f t="shared" si="50"/>
        <v>Outubro</v>
      </c>
      <c r="D269" t="str">
        <f t="shared" si="51"/>
        <v>2025</v>
      </c>
      <c r="E269" s="480">
        <v>12</v>
      </c>
      <c r="F269" s="215" t="s">
        <v>399</v>
      </c>
      <c r="G269" s="215" t="s">
        <v>700</v>
      </c>
      <c r="H269" s="215" t="s">
        <v>488</v>
      </c>
      <c r="I269" s="519" t="s">
        <v>49</v>
      </c>
      <c r="J269" s="516">
        <v>3.99</v>
      </c>
      <c r="K269" s="559">
        <f t="shared" si="56"/>
        <v>47.88</v>
      </c>
      <c r="L269" s="514">
        <v>0</v>
      </c>
      <c r="M269" s="61" t="s">
        <v>45</v>
      </c>
      <c r="N269" s="307">
        <f t="shared" ref="N269:N300" si="57">K269</f>
        <v>47.88</v>
      </c>
      <c r="O269" s="282">
        <v>45944</v>
      </c>
      <c r="P269" s="388" t="str">
        <f t="shared" si="52"/>
        <v>outubro</v>
      </c>
      <c r="Q269" s="388">
        <f t="shared" si="53"/>
        <v>2025</v>
      </c>
      <c r="S269" s="61" t="str">
        <f t="shared" si="54"/>
        <v>PAGO</v>
      </c>
      <c r="T269" s="276" t="str">
        <f t="shared" ca="1" si="55"/>
        <v>✓ OK</v>
      </c>
    </row>
    <row r="270" spans="2:20" ht="15" customHeight="1">
      <c r="B270" s="282">
        <v>45945</v>
      </c>
      <c r="C270" s="61" t="str">
        <f t="shared" si="50"/>
        <v>Outubro</v>
      </c>
      <c r="D270" t="str">
        <f t="shared" si="51"/>
        <v>2025</v>
      </c>
      <c r="E270" s="480">
        <v>1</v>
      </c>
      <c r="F270" s="215" t="s">
        <v>512</v>
      </c>
      <c r="G270" s="215" t="s">
        <v>37</v>
      </c>
      <c r="H270" s="215" t="s">
        <v>513</v>
      </c>
      <c r="I270" s="472" t="s">
        <v>49</v>
      </c>
      <c r="J270" s="516">
        <v>95</v>
      </c>
      <c r="K270" s="559">
        <f t="shared" si="56"/>
        <v>95</v>
      </c>
      <c r="L270" s="514">
        <v>0</v>
      </c>
      <c r="M270" s="61" t="s">
        <v>45</v>
      </c>
      <c r="N270" s="307">
        <f t="shared" si="57"/>
        <v>95</v>
      </c>
      <c r="O270" s="282">
        <v>45945</v>
      </c>
      <c r="P270" s="388" t="str">
        <f t="shared" si="52"/>
        <v>outubro</v>
      </c>
      <c r="Q270" s="388">
        <f t="shared" si="53"/>
        <v>2025</v>
      </c>
      <c r="S270" s="61" t="str">
        <f t="shared" si="54"/>
        <v>PAGO</v>
      </c>
      <c r="T270" s="276" t="str">
        <f t="shared" ca="1" si="55"/>
        <v>✓ OK</v>
      </c>
    </row>
    <row r="271" spans="2:20" ht="15" customHeight="1">
      <c r="B271" s="282">
        <v>45947</v>
      </c>
      <c r="C271" s="61" t="str">
        <f t="shared" si="50"/>
        <v>Outubro</v>
      </c>
      <c r="D271" t="str">
        <f t="shared" si="51"/>
        <v>2025</v>
      </c>
      <c r="E271" s="480">
        <v>1</v>
      </c>
      <c r="F271" s="215" t="s">
        <v>474</v>
      </c>
      <c r="G271" s="215" t="s">
        <v>37</v>
      </c>
      <c r="H271" s="215" t="s">
        <v>515</v>
      </c>
      <c r="I271" s="519" t="s">
        <v>49</v>
      </c>
      <c r="J271" s="516">
        <v>50</v>
      </c>
      <c r="K271" s="559">
        <f t="shared" si="56"/>
        <v>50</v>
      </c>
      <c r="L271" s="514">
        <v>0</v>
      </c>
      <c r="M271" s="61" t="s">
        <v>45</v>
      </c>
      <c r="N271" s="307">
        <f t="shared" si="57"/>
        <v>50</v>
      </c>
      <c r="O271" s="282">
        <v>45947</v>
      </c>
      <c r="P271" s="388" t="str">
        <f t="shared" si="52"/>
        <v>outubro</v>
      </c>
      <c r="Q271" s="388">
        <f t="shared" si="53"/>
        <v>2025</v>
      </c>
      <c r="S271" s="61" t="str">
        <f t="shared" si="54"/>
        <v>PAGO</v>
      </c>
      <c r="T271" s="276" t="str">
        <f t="shared" ca="1" si="55"/>
        <v>✓ OK</v>
      </c>
    </row>
    <row r="272" spans="2:20" ht="15" customHeight="1">
      <c r="B272" s="282">
        <v>45950</v>
      </c>
      <c r="C272" s="61" t="str">
        <f t="shared" si="50"/>
        <v>Outubro</v>
      </c>
      <c r="D272" t="str">
        <f t="shared" si="51"/>
        <v>2025</v>
      </c>
      <c r="E272" s="480">
        <v>10</v>
      </c>
      <c r="F272" s="215" t="s">
        <v>476</v>
      </c>
      <c r="G272" s="215" t="s">
        <v>548</v>
      </c>
      <c r="H272" s="215" t="s">
        <v>451</v>
      </c>
      <c r="I272" s="472" t="s">
        <v>49</v>
      </c>
      <c r="J272" s="516">
        <v>115</v>
      </c>
      <c r="K272" s="516">
        <f t="shared" si="56"/>
        <v>1150</v>
      </c>
      <c r="L272" s="514">
        <v>0</v>
      </c>
      <c r="M272" s="61" t="s">
        <v>52</v>
      </c>
      <c r="N272" s="307">
        <f t="shared" si="57"/>
        <v>1150</v>
      </c>
      <c r="O272" s="282">
        <v>45978</v>
      </c>
      <c r="P272" s="388" t="str">
        <f t="shared" si="52"/>
        <v>novembro</v>
      </c>
      <c r="Q272" s="388">
        <f t="shared" si="53"/>
        <v>2025</v>
      </c>
      <c r="R272" s="488" t="s">
        <v>516</v>
      </c>
      <c r="S272" s="61" t="str">
        <f t="shared" si="54"/>
        <v>PAGO</v>
      </c>
      <c r="T272" s="276" t="str">
        <f t="shared" ca="1" si="55"/>
        <v>✓ OK</v>
      </c>
    </row>
    <row r="273" spans="2:20" ht="15" customHeight="1">
      <c r="B273" s="282">
        <v>45952</v>
      </c>
      <c r="C273" s="61" t="str">
        <f t="shared" si="50"/>
        <v>Outubro</v>
      </c>
      <c r="D273" t="str">
        <f t="shared" si="51"/>
        <v>2025</v>
      </c>
      <c r="E273" s="480">
        <v>1</v>
      </c>
      <c r="F273" s="215" t="s">
        <v>517</v>
      </c>
      <c r="G273" s="215" t="s">
        <v>22</v>
      </c>
      <c r="H273" s="215" t="s">
        <v>518</v>
      </c>
      <c r="I273" s="472" t="s">
        <v>49</v>
      </c>
      <c r="J273" s="516">
        <v>227</v>
      </c>
      <c r="K273" s="516">
        <f t="shared" si="56"/>
        <v>227</v>
      </c>
      <c r="L273" s="514">
        <v>0</v>
      </c>
      <c r="M273" s="61" t="s">
        <v>52</v>
      </c>
      <c r="N273" s="307">
        <f t="shared" si="57"/>
        <v>227</v>
      </c>
      <c r="O273" s="282">
        <v>45980</v>
      </c>
      <c r="P273" s="388" t="str">
        <f t="shared" si="52"/>
        <v>novembro</v>
      </c>
      <c r="Q273" s="388">
        <f t="shared" si="53"/>
        <v>2025</v>
      </c>
      <c r="R273" s="488" t="s">
        <v>519</v>
      </c>
      <c r="S273" s="61" t="str">
        <f t="shared" si="54"/>
        <v>PAGO</v>
      </c>
      <c r="T273" s="276" t="str">
        <f t="shared" ca="1" si="55"/>
        <v>✓ OK</v>
      </c>
    </row>
    <row r="274" spans="2:20" ht="15" customHeight="1">
      <c r="B274" s="282">
        <v>45954</v>
      </c>
      <c r="C274" s="61" t="str">
        <f t="shared" si="50"/>
        <v>Outubro</v>
      </c>
      <c r="D274" t="str">
        <f t="shared" si="51"/>
        <v>2025</v>
      </c>
      <c r="E274" s="480">
        <v>1</v>
      </c>
      <c r="F274" s="215" t="s">
        <v>520</v>
      </c>
      <c r="G274" s="215" t="s">
        <v>34</v>
      </c>
      <c r="H274" s="215" t="s">
        <v>120</v>
      </c>
      <c r="I274" s="472" t="s">
        <v>49</v>
      </c>
      <c r="J274" s="516">
        <v>1439.34</v>
      </c>
      <c r="K274" s="516">
        <f t="shared" si="56"/>
        <v>1439.34</v>
      </c>
      <c r="L274" s="514">
        <v>0</v>
      </c>
      <c r="M274" s="61" t="s">
        <v>45</v>
      </c>
      <c r="N274" s="307">
        <f t="shared" si="57"/>
        <v>1439.34</v>
      </c>
      <c r="O274" s="282">
        <v>45954</v>
      </c>
      <c r="P274" s="388" t="str">
        <f t="shared" si="52"/>
        <v>outubro</v>
      </c>
      <c r="Q274" s="388">
        <f t="shared" si="53"/>
        <v>2025</v>
      </c>
      <c r="S274" s="61" t="str">
        <f t="shared" si="54"/>
        <v>PAGO</v>
      </c>
      <c r="T274" s="276" t="str">
        <f t="shared" ca="1" si="55"/>
        <v>✓ OK</v>
      </c>
    </row>
    <row r="275" spans="2:20" ht="15" customHeight="1">
      <c r="B275" s="282">
        <v>45954</v>
      </c>
      <c r="C275" s="61" t="str">
        <f t="shared" si="50"/>
        <v>Outubro</v>
      </c>
      <c r="D275" t="str">
        <f t="shared" si="51"/>
        <v>2025</v>
      </c>
      <c r="E275" s="480">
        <v>1</v>
      </c>
      <c r="F275" s="215" t="s">
        <v>521</v>
      </c>
      <c r="G275" s="215" t="s">
        <v>31</v>
      </c>
      <c r="H275" s="215" t="s">
        <v>123</v>
      </c>
      <c r="I275" s="472" t="s">
        <v>49</v>
      </c>
      <c r="J275" s="516">
        <v>107.74</v>
      </c>
      <c r="K275" s="516">
        <f t="shared" si="56"/>
        <v>107.74</v>
      </c>
      <c r="L275" s="514">
        <v>0</v>
      </c>
      <c r="M275" s="61" t="s">
        <v>45</v>
      </c>
      <c r="N275" s="307">
        <f t="shared" si="57"/>
        <v>107.74</v>
      </c>
      <c r="O275" s="282">
        <v>45954</v>
      </c>
      <c r="P275" s="388" t="str">
        <f t="shared" si="52"/>
        <v>outubro</v>
      </c>
      <c r="Q275" s="388">
        <f t="shared" si="53"/>
        <v>2025</v>
      </c>
      <c r="S275" s="61" t="str">
        <f t="shared" si="54"/>
        <v>PAGO</v>
      </c>
      <c r="T275" s="276" t="str">
        <f t="shared" ca="1" si="55"/>
        <v>✓ OK</v>
      </c>
    </row>
    <row r="276" spans="2:20" ht="15" customHeight="1">
      <c r="B276" s="282">
        <v>45958</v>
      </c>
      <c r="C276" s="61" t="str">
        <f t="shared" si="50"/>
        <v>Outubro</v>
      </c>
      <c r="D276" t="str">
        <f t="shared" si="51"/>
        <v>2025</v>
      </c>
      <c r="E276" s="480">
        <v>120</v>
      </c>
      <c r="F276" s="215" t="s">
        <v>167</v>
      </c>
      <c r="G276" s="215" t="s">
        <v>700</v>
      </c>
      <c r="H276" s="215" t="s">
        <v>488</v>
      </c>
      <c r="I276" s="519" t="s">
        <v>49</v>
      </c>
      <c r="J276" s="516">
        <v>3.89</v>
      </c>
      <c r="K276" s="516">
        <f t="shared" si="56"/>
        <v>466.8</v>
      </c>
      <c r="L276" s="514">
        <v>0</v>
      </c>
      <c r="M276" s="61" t="s">
        <v>45</v>
      </c>
      <c r="N276" s="307">
        <f t="shared" si="57"/>
        <v>466.8</v>
      </c>
      <c r="O276" s="282">
        <v>45958</v>
      </c>
      <c r="P276" s="388" t="str">
        <f t="shared" si="52"/>
        <v>outubro</v>
      </c>
      <c r="Q276" s="388">
        <f t="shared" si="53"/>
        <v>2025</v>
      </c>
      <c r="S276" s="61" t="str">
        <f t="shared" si="54"/>
        <v>PAGO</v>
      </c>
      <c r="T276" s="276" t="str">
        <f t="shared" ca="1" si="55"/>
        <v>✓ OK</v>
      </c>
    </row>
    <row r="277" spans="2:20" ht="15" customHeight="1">
      <c r="B277" s="473">
        <v>45962</v>
      </c>
      <c r="C277" s="61" t="str">
        <f t="shared" si="50"/>
        <v>Novembro</v>
      </c>
      <c r="D277" t="str">
        <f t="shared" si="51"/>
        <v>2025</v>
      </c>
      <c r="E277" s="483">
        <v>1</v>
      </c>
      <c r="F277" s="215" t="s">
        <v>107</v>
      </c>
      <c r="G277" s="215" t="s">
        <v>35</v>
      </c>
      <c r="H277" s="215" t="s">
        <v>108</v>
      </c>
      <c r="I277" s="222" t="s">
        <v>46</v>
      </c>
      <c r="J277" s="561">
        <v>3500</v>
      </c>
      <c r="K277" s="556">
        <f>E277*J277</f>
        <v>3500</v>
      </c>
      <c r="L277" s="493">
        <v>0</v>
      </c>
      <c r="M277" s="61" t="s">
        <v>45</v>
      </c>
      <c r="N277" s="307">
        <f t="shared" si="57"/>
        <v>3500</v>
      </c>
      <c r="O277" s="473">
        <v>45962</v>
      </c>
      <c r="P277" s="388" t="str">
        <f t="shared" si="52"/>
        <v>novembro</v>
      </c>
      <c r="Q277" s="388">
        <f t="shared" si="53"/>
        <v>2025</v>
      </c>
      <c r="R277" s="219"/>
      <c r="S277" s="61" t="str">
        <f t="shared" si="54"/>
        <v>PAGO</v>
      </c>
      <c r="T277" s="276" t="str">
        <f t="shared" ca="1" si="55"/>
        <v>✓ OK</v>
      </c>
    </row>
    <row r="278" spans="2:20" ht="15" customHeight="1">
      <c r="B278" s="473">
        <v>45964</v>
      </c>
      <c r="C278" s="61" t="str">
        <f t="shared" si="50"/>
        <v>Novembro</v>
      </c>
      <c r="D278" t="str">
        <f t="shared" si="51"/>
        <v>2025</v>
      </c>
      <c r="E278" s="483">
        <v>1</v>
      </c>
      <c r="F278" s="215" t="s">
        <v>104</v>
      </c>
      <c r="G278" s="215" t="s">
        <v>37</v>
      </c>
      <c r="H278" s="215" t="s">
        <v>105</v>
      </c>
      <c r="I278" s="222" t="s">
        <v>46</v>
      </c>
      <c r="J278" s="561">
        <v>63.24</v>
      </c>
      <c r="K278" s="516">
        <f t="shared" ref="K278:K311" si="58">IF(J278&lt;&gt;0,E278*J278,"")</f>
        <v>63.24</v>
      </c>
      <c r="L278" s="493">
        <v>0</v>
      </c>
      <c r="M278" s="61"/>
      <c r="N278" s="307">
        <f t="shared" si="57"/>
        <v>63.24</v>
      </c>
      <c r="O278" s="473">
        <f t="shared" ref="O278:O293" si="59">B278</f>
        <v>45964</v>
      </c>
      <c r="P278" s="388" t="str">
        <f t="shared" si="52"/>
        <v>novembro</v>
      </c>
      <c r="Q278" s="388">
        <f t="shared" si="53"/>
        <v>2025</v>
      </c>
      <c r="R278" s="219"/>
      <c r="S278" s="61" t="str">
        <f t="shared" si="54"/>
        <v>PAGO</v>
      </c>
      <c r="T278" s="276" t="str">
        <f t="shared" ca="1" si="55"/>
        <v>✓ OK</v>
      </c>
    </row>
    <row r="279" spans="2:20" ht="15" customHeight="1">
      <c r="B279" s="473">
        <v>45971</v>
      </c>
      <c r="C279" s="61" t="str">
        <f t="shared" si="50"/>
        <v>Novembro</v>
      </c>
      <c r="D279" t="str">
        <f t="shared" si="51"/>
        <v>2025</v>
      </c>
      <c r="E279" s="483">
        <v>1</v>
      </c>
      <c r="F279" s="215" t="s">
        <v>535</v>
      </c>
      <c r="G279" s="215" t="s">
        <v>40</v>
      </c>
      <c r="H279" s="215" t="s">
        <v>109</v>
      </c>
      <c r="I279" s="222" t="s">
        <v>46</v>
      </c>
      <c r="J279" s="561">
        <v>2974.33</v>
      </c>
      <c r="K279" s="516">
        <f t="shared" si="58"/>
        <v>2974.33</v>
      </c>
      <c r="L279" s="493">
        <v>0</v>
      </c>
      <c r="M279" s="61" t="s">
        <v>45</v>
      </c>
      <c r="N279" s="307">
        <f t="shared" si="57"/>
        <v>2974.33</v>
      </c>
      <c r="O279" s="473">
        <f t="shared" si="59"/>
        <v>45971</v>
      </c>
      <c r="P279" s="388" t="str">
        <f t="shared" si="52"/>
        <v>novembro</v>
      </c>
      <c r="Q279" s="388">
        <f t="shared" si="53"/>
        <v>2025</v>
      </c>
      <c r="R279" s="219"/>
      <c r="S279" s="61" t="str">
        <f t="shared" si="54"/>
        <v>PAGO</v>
      </c>
      <c r="T279" s="276" t="str">
        <f t="shared" ca="1" si="55"/>
        <v>✓ OK</v>
      </c>
    </row>
    <row r="280" spans="2:20" ht="15" customHeight="1">
      <c r="B280" s="473">
        <v>45976</v>
      </c>
      <c r="C280" s="61" t="str">
        <f t="shared" si="50"/>
        <v>Novembro</v>
      </c>
      <c r="D280" t="str">
        <f t="shared" si="51"/>
        <v>2025</v>
      </c>
      <c r="E280" s="483">
        <v>1</v>
      </c>
      <c r="F280" s="215" t="s">
        <v>110</v>
      </c>
      <c r="G280" s="215" t="s">
        <v>110</v>
      </c>
      <c r="H280" s="215" t="s">
        <v>111</v>
      </c>
      <c r="I280" s="222" t="s">
        <v>46</v>
      </c>
      <c r="J280" s="561">
        <v>653.85</v>
      </c>
      <c r="K280" s="516">
        <f t="shared" si="58"/>
        <v>653.85</v>
      </c>
      <c r="L280" s="493">
        <v>0</v>
      </c>
      <c r="M280" s="61" t="s">
        <v>52</v>
      </c>
      <c r="N280" s="307">
        <f t="shared" si="57"/>
        <v>653.85</v>
      </c>
      <c r="O280" s="473">
        <f t="shared" si="59"/>
        <v>45976</v>
      </c>
      <c r="P280" s="388" t="str">
        <f t="shared" si="52"/>
        <v>novembro</v>
      </c>
      <c r="Q280" s="388">
        <f t="shared" si="53"/>
        <v>2025</v>
      </c>
      <c r="R280" s="219"/>
      <c r="S280" s="61" t="str">
        <f t="shared" si="54"/>
        <v>PAGO</v>
      </c>
      <c r="T280" s="276" t="str">
        <f t="shared" ca="1" si="55"/>
        <v>✓ OK</v>
      </c>
    </row>
    <row r="281" spans="2:20" ht="15" customHeight="1">
      <c r="B281" s="473">
        <v>45971</v>
      </c>
      <c r="C281" s="61" t="str">
        <f t="shared" si="50"/>
        <v>Novembro</v>
      </c>
      <c r="D281" t="str">
        <f t="shared" si="51"/>
        <v>2025</v>
      </c>
      <c r="E281" s="483">
        <v>1</v>
      </c>
      <c r="F281" s="215" t="s">
        <v>112</v>
      </c>
      <c r="G281" s="215" t="s">
        <v>37</v>
      </c>
      <c r="H281" s="215" t="s">
        <v>113</v>
      </c>
      <c r="I281" s="222" t="s">
        <v>46</v>
      </c>
      <c r="J281" s="561">
        <v>147</v>
      </c>
      <c r="K281" s="516">
        <f t="shared" si="58"/>
        <v>147</v>
      </c>
      <c r="L281" s="493">
        <v>0</v>
      </c>
      <c r="M281" s="61" t="s">
        <v>45</v>
      </c>
      <c r="N281" s="307">
        <f t="shared" si="57"/>
        <v>147</v>
      </c>
      <c r="O281" s="473">
        <f t="shared" si="59"/>
        <v>45971</v>
      </c>
      <c r="P281" s="388" t="str">
        <f t="shared" si="52"/>
        <v>novembro</v>
      </c>
      <c r="Q281" s="388">
        <f t="shared" si="53"/>
        <v>2025</v>
      </c>
      <c r="R281" s="219"/>
      <c r="S281" s="61" t="str">
        <f t="shared" si="54"/>
        <v>PAGO</v>
      </c>
      <c r="T281" s="276" t="str">
        <f t="shared" ca="1" si="55"/>
        <v>✓ OK</v>
      </c>
    </row>
    <row r="282" spans="2:20" ht="15" customHeight="1">
      <c r="B282" s="473">
        <v>45976</v>
      </c>
      <c r="C282" s="61" t="str">
        <f t="shared" si="50"/>
        <v>Novembro</v>
      </c>
      <c r="D282" t="str">
        <f t="shared" si="51"/>
        <v>2025</v>
      </c>
      <c r="E282" s="483">
        <v>1</v>
      </c>
      <c r="F282" s="215" t="s">
        <v>114</v>
      </c>
      <c r="G282" s="215" t="s">
        <v>37</v>
      </c>
      <c r="H282" s="215" t="s">
        <v>115</v>
      </c>
      <c r="I282" s="222" t="s">
        <v>46</v>
      </c>
      <c r="J282" s="561">
        <v>210.94</v>
      </c>
      <c r="K282" s="516">
        <f t="shared" si="58"/>
        <v>210.94</v>
      </c>
      <c r="L282" s="493">
        <v>0</v>
      </c>
      <c r="M282" s="61" t="s">
        <v>52</v>
      </c>
      <c r="N282" s="307">
        <f t="shared" si="57"/>
        <v>210.94</v>
      </c>
      <c r="O282" s="473">
        <f t="shared" si="59"/>
        <v>45976</v>
      </c>
      <c r="P282" s="388" t="str">
        <f t="shared" si="52"/>
        <v>novembro</v>
      </c>
      <c r="Q282" s="388">
        <f t="shared" si="53"/>
        <v>2025</v>
      </c>
      <c r="R282" s="219"/>
      <c r="S282" s="61" t="str">
        <f t="shared" si="54"/>
        <v>PAGO</v>
      </c>
      <c r="T282" s="276" t="str">
        <f t="shared" ca="1" si="55"/>
        <v>✓ OK</v>
      </c>
    </row>
    <row r="283" spans="2:20" ht="15" customHeight="1">
      <c r="B283" s="473">
        <v>45971</v>
      </c>
      <c r="C283" s="61" t="str">
        <f t="shared" si="50"/>
        <v>Novembro</v>
      </c>
      <c r="D283" t="str">
        <f t="shared" si="51"/>
        <v>2025</v>
      </c>
      <c r="E283" s="483">
        <v>1</v>
      </c>
      <c r="F283" s="215" t="s">
        <v>117</v>
      </c>
      <c r="G283" s="215" t="s">
        <v>37</v>
      </c>
      <c r="H283" s="215" t="s">
        <v>118</v>
      </c>
      <c r="I283" s="222" t="s">
        <v>46</v>
      </c>
      <c r="J283" s="561">
        <v>479.29</v>
      </c>
      <c r="K283" s="516">
        <f t="shared" si="58"/>
        <v>479.29</v>
      </c>
      <c r="L283" s="493">
        <v>0</v>
      </c>
      <c r="M283" s="61" t="s">
        <v>45</v>
      </c>
      <c r="N283" s="307">
        <f t="shared" si="57"/>
        <v>479.29</v>
      </c>
      <c r="O283" s="473">
        <f t="shared" si="59"/>
        <v>45971</v>
      </c>
      <c r="P283" s="388" t="str">
        <f t="shared" si="52"/>
        <v>novembro</v>
      </c>
      <c r="Q283" s="388">
        <f t="shared" si="53"/>
        <v>2025</v>
      </c>
      <c r="R283" s="219"/>
      <c r="S283" s="61" t="str">
        <f t="shared" si="54"/>
        <v>PAGO</v>
      </c>
      <c r="T283" s="276" t="str">
        <f t="shared" ca="1" si="55"/>
        <v>✓ OK</v>
      </c>
    </row>
    <row r="284" spans="2:20" ht="15" customHeight="1">
      <c r="B284" s="473">
        <v>45979</v>
      </c>
      <c r="C284" s="61" t="str">
        <f t="shared" si="50"/>
        <v>Novembro</v>
      </c>
      <c r="D284" t="str">
        <f t="shared" si="51"/>
        <v>2025</v>
      </c>
      <c r="E284" s="483">
        <v>1</v>
      </c>
      <c r="F284" s="215" t="s">
        <v>131</v>
      </c>
      <c r="G284" s="215" t="s">
        <v>44</v>
      </c>
      <c r="H284" s="215" t="s">
        <v>81</v>
      </c>
      <c r="I284" s="222" t="s">
        <v>46</v>
      </c>
      <c r="J284" s="561">
        <v>430</v>
      </c>
      <c r="K284" s="516">
        <f t="shared" si="58"/>
        <v>430</v>
      </c>
      <c r="L284" s="493">
        <v>0</v>
      </c>
      <c r="M284" s="61"/>
      <c r="N284" s="307">
        <f t="shared" si="57"/>
        <v>430</v>
      </c>
      <c r="O284" s="473">
        <f t="shared" si="59"/>
        <v>45979</v>
      </c>
      <c r="P284" s="388" t="str">
        <f t="shared" si="52"/>
        <v>novembro</v>
      </c>
      <c r="Q284" s="388">
        <f t="shared" si="53"/>
        <v>2025</v>
      </c>
      <c r="R284" s="219"/>
      <c r="S284" s="61" t="str">
        <f t="shared" si="54"/>
        <v>PAGO</v>
      </c>
      <c r="T284" s="276" t="str">
        <f t="shared" ca="1" si="55"/>
        <v>✓ OK</v>
      </c>
    </row>
    <row r="285" spans="2:20" ht="15" customHeight="1">
      <c r="B285" s="473">
        <v>45991</v>
      </c>
      <c r="C285" s="61" t="str">
        <f t="shared" si="50"/>
        <v>Novembro</v>
      </c>
      <c r="D285" t="str">
        <f t="shared" si="51"/>
        <v>2025</v>
      </c>
      <c r="E285" s="483">
        <v>1</v>
      </c>
      <c r="F285" s="215" t="s">
        <v>156</v>
      </c>
      <c r="G285" s="215" t="s">
        <v>37</v>
      </c>
      <c r="H285" s="215" t="s">
        <v>157</v>
      </c>
      <c r="I285" s="222" t="s">
        <v>46</v>
      </c>
      <c r="J285" s="561">
        <v>468.9</v>
      </c>
      <c r="K285" s="516">
        <f t="shared" si="58"/>
        <v>468.9</v>
      </c>
      <c r="L285" s="493">
        <v>0</v>
      </c>
      <c r="M285" s="61" t="s">
        <v>52</v>
      </c>
      <c r="N285" s="307">
        <f t="shared" si="57"/>
        <v>468.9</v>
      </c>
      <c r="O285" s="473">
        <f t="shared" si="59"/>
        <v>45991</v>
      </c>
      <c r="P285" s="388" t="str">
        <f t="shared" si="52"/>
        <v>novembro</v>
      </c>
      <c r="Q285" s="388">
        <f t="shared" si="53"/>
        <v>2025</v>
      </c>
      <c r="R285" s="219"/>
      <c r="S285" s="61" t="str">
        <f t="shared" si="54"/>
        <v>PAGO</v>
      </c>
      <c r="T285" s="276" t="str">
        <f t="shared" ca="1" si="55"/>
        <v>✓ OK</v>
      </c>
    </row>
    <row r="286" spans="2:20" ht="15" customHeight="1">
      <c r="B286" s="473">
        <v>45970</v>
      </c>
      <c r="C286" s="61" t="str">
        <f t="shared" si="50"/>
        <v>Novembro</v>
      </c>
      <c r="D286" t="str">
        <f t="shared" si="51"/>
        <v>2025</v>
      </c>
      <c r="E286" s="483">
        <v>1</v>
      </c>
      <c r="F286" s="215" t="s">
        <v>164</v>
      </c>
      <c r="G286" s="215" t="s">
        <v>37</v>
      </c>
      <c r="H286" s="215" t="s">
        <v>165</v>
      </c>
      <c r="I286" s="222" t="s">
        <v>46</v>
      </c>
      <c r="J286" s="561">
        <v>150</v>
      </c>
      <c r="K286" s="516">
        <f t="shared" si="58"/>
        <v>150</v>
      </c>
      <c r="L286" s="493">
        <v>0</v>
      </c>
      <c r="M286" s="61" t="s">
        <v>45</v>
      </c>
      <c r="N286" s="307">
        <f t="shared" si="57"/>
        <v>150</v>
      </c>
      <c r="O286" s="473">
        <f t="shared" si="59"/>
        <v>45970</v>
      </c>
      <c r="P286" s="388" t="str">
        <f t="shared" si="52"/>
        <v>novembro</v>
      </c>
      <c r="Q286" s="388">
        <f t="shared" si="53"/>
        <v>2025</v>
      </c>
      <c r="R286" s="219"/>
      <c r="S286" s="61" t="str">
        <f t="shared" si="54"/>
        <v>PAGO</v>
      </c>
      <c r="T286" s="276" t="str">
        <f t="shared" ca="1" si="55"/>
        <v>✓ OK</v>
      </c>
    </row>
    <row r="287" spans="2:20" ht="15" customHeight="1">
      <c r="B287" s="473">
        <v>45962</v>
      </c>
      <c r="C287" s="61" t="str">
        <f t="shared" si="50"/>
        <v>Novembro</v>
      </c>
      <c r="D287" t="str">
        <f t="shared" si="51"/>
        <v>2025</v>
      </c>
      <c r="E287" s="483">
        <v>1</v>
      </c>
      <c r="F287" s="215" t="s">
        <v>77</v>
      </c>
      <c r="G287" s="215" t="s">
        <v>77</v>
      </c>
      <c r="H287" s="441" t="s">
        <v>78</v>
      </c>
      <c r="I287" s="222" t="s">
        <v>51</v>
      </c>
      <c r="J287" s="561">
        <v>1519.81</v>
      </c>
      <c r="K287" s="516">
        <f t="shared" si="58"/>
        <v>1519.81</v>
      </c>
      <c r="L287" s="493">
        <v>0</v>
      </c>
      <c r="M287" s="61" t="s">
        <v>45</v>
      </c>
      <c r="N287" s="307">
        <f t="shared" si="57"/>
        <v>1519.81</v>
      </c>
      <c r="O287" s="473">
        <f t="shared" si="59"/>
        <v>45962</v>
      </c>
      <c r="P287" s="388" t="str">
        <f t="shared" si="52"/>
        <v>novembro</v>
      </c>
      <c r="Q287" s="388">
        <f t="shared" si="53"/>
        <v>2025</v>
      </c>
      <c r="R287" s="219"/>
      <c r="S287" s="61" t="str">
        <f t="shared" si="54"/>
        <v>PAGO</v>
      </c>
      <c r="T287" s="276" t="str">
        <f t="shared" ca="1" si="55"/>
        <v>✓ OK</v>
      </c>
    </row>
    <row r="288" spans="2:20" ht="15" customHeight="1">
      <c r="B288" s="473">
        <v>45966</v>
      </c>
      <c r="C288" s="61" t="str">
        <f t="shared" si="50"/>
        <v>Novembro</v>
      </c>
      <c r="D288" t="str">
        <f t="shared" si="51"/>
        <v>2025</v>
      </c>
      <c r="E288" s="483">
        <v>1</v>
      </c>
      <c r="F288" s="215" t="s">
        <v>119</v>
      </c>
      <c r="G288" s="215" t="s">
        <v>34</v>
      </c>
      <c r="H288" s="215" t="s">
        <v>120</v>
      </c>
      <c r="I288" s="222" t="s">
        <v>51</v>
      </c>
      <c r="J288" s="561">
        <v>2072.8000000000002</v>
      </c>
      <c r="K288" s="516">
        <f t="shared" si="58"/>
        <v>2072.8000000000002</v>
      </c>
      <c r="L288" s="493">
        <v>0</v>
      </c>
      <c r="M288" s="61" t="s">
        <v>45</v>
      </c>
      <c r="N288" s="307">
        <f t="shared" si="57"/>
        <v>2072.8000000000002</v>
      </c>
      <c r="O288" s="473">
        <f t="shared" si="59"/>
        <v>45966</v>
      </c>
      <c r="P288" s="388" t="str">
        <f t="shared" si="52"/>
        <v>novembro</v>
      </c>
      <c r="Q288" s="388">
        <f t="shared" si="53"/>
        <v>2025</v>
      </c>
      <c r="R288" s="219"/>
      <c r="S288" s="61" t="str">
        <f t="shared" si="54"/>
        <v>PAGO</v>
      </c>
      <c r="T288" s="276" t="str">
        <f t="shared" ca="1" si="55"/>
        <v>✓ OK</v>
      </c>
    </row>
    <row r="289" spans="2:20" ht="15" customHeight="1">
      <c r="B289" s="473">
        <v>45966</v>
      </c>
      <c r="C289" s="61" t="str">
        <f t="shared" si="50"/>
        <v>Novembro</v>
      </c>
      <c r="D289" t="str">
        <f t="shared" si="51"/>
        <v>2025</v>
      </c>
      <c r="E289" s="483">
        <v>1</v>
      </c>
      <c r="F289" s="215" t="s">
        <v>524</v>
      </c>
      <c r="G289" s="215" t="s">
        <v>34</v>
      </c>
      <c r="H289" s="215" t="s">
        <v>120</v>
      </c>
      <c r="I289" s="222" t="s">
        <v>51</v>
      </c>
      <c r="J289" s="561">
        <v>814.22</v>
      </c>
      <c r="K289" s="516">
        <f t="shared" si="58"/>
        <v>814.22</v>
      </c>
      <c r="L289" s="493">
        <v>0</v>
      </c>
      <c r="M289" s="61" t="s">
        <v>45</v>
      </c>
      <c r="N289" s="307">
        <f t="shared" si="57"/>
        <v>814.22</v>
      </c>
      <c r="O289" s="473">
        <f t="shared" si="59"/>
        <v>45966</v>
      </c>
      <c r="P289" s="388" t="str">
        <f t="shared" si="52"/>
        <v>novembro</v>
      </c>
      <c r="Q289" s="388">
        <f t="shared" si="53"/>
        <v>2025</v>
      </c>
      <c r="R289" s="219"/>
      <c r="S289" s="61" t="str">
        <f t="shared" si="54"/>
        <v>PAGO</v>
      </c>
      <c r="T289" s="276" t="str">
        <f t="shared" ca="1" si="55"/>
        <v>✓ OK</v>
      </c>
    </row>
    <row r="290" spans="2:20" ht="15" customHeight="1">
      <c r="B290" s="473">
        <v>45981</v>
      </c>
      <c r="C290" s="61" t="str">
        <f t="shared" si="50"/>
        <v>Novembro</v>
      </c>
      <c r="D290" t="str">
        <f t="shared" si="51"/>
        <v>2025</v>
      </c>
      <c r="E290" s="483">
        <v>1</v>
      </c>
      <c r="F290" s="215" t="s">
        <v>122</v>
      </c>
      <c r="G290" s="215" t="s">
        <v>31</v>
      </c>
      <c r="H290" s="215" t="s">
        <v>122</v>
      </c>
      <c r="I290" s="222" t="s">
        <v>51</v>
      </c>
      <c r="J290" s="561">
        <v>250.63</v>
      </c>
      <c r="K290" s="516">
        <f t="shared" si="58"/>
        <v>250.63</v>
      </c>
      <c r="L290" s="493">
        <v>0</v>
      </c>
      <c r="M290" s="61" t="s">
        <v>45</v>
      </c>
      <c r="N290" s="307">
        <f t="shared" si="57"/>
        <v>250.63</v>
      </c>
      <c r="O290" s="473">
        <f t="shared" si="59"/>
        <v>45981</v>
      </c>
      <c r="P290" s="388" t="str">
        <f t="shared" si="52"/>
        <v>novembro</v>
      </c>
      <c r="Q290" s="388">
        <f t="shared" si="53"/>
        <v>2025</v>
      </c>
      <c r="R290" s="219"/>
      <c r="S290" s="61" t="str">
        <f t="shared" si="54"/>
        <v>PAGO</v>
      </c>
      <c r="T290" s="276" t="str">
        <f t="shared" ca="1" si="55"/>
        <v>✓ OK</v>
      </c>
    </row>
    <row r="291" spans="2:20" ht="15" customHeight="1">
      <c r="B291" s="473">
        <v>45981</v>
      </c>
      <c r="C291" s="61" t="str">
        <f t="shared" si="50"/>
        <v>Novembro</v>
      </c>
      <c r="D291" t="str">
        <f t="shared" si="51"/>
        <v>2025</v>
      </c>
      <c r="E291" s="483">
        <v>1</v>
      </c>
      <c r="F291" s="215" t="s">
        <v>123</v>
      </c>
      <c r="G291" s="215" t="s">
        <v>29</v>
      </c>
      <c r="H291" s="215" t="s">
        <v>123</v>
      </c>
      <c r="I291" s="222" t="s">
        <v>51</v>
      </c>
      <c r="J291" s="561">
        <v>346.99</v>
      </c>
      <c r="K291" s="516">
        <f t="shared" si="58"/>
        <v>346.99</v>
      </c>
      <c r="L291" s="493">
        <v>0</v>
      </c>
      <c r="M291" s="61" t="s">
        <v>45</v>
      </c>
      <c r="N291" s="307">
        <f t="shared" si="57"/>
        <v>346.99</v>
      </c>
      <c r="O291" s="473">
        <f t="shared" si="59"/>
        <v>45981</v>
      </c>
      <c r="P291" s="388" t="str">
        <f t="shared" si="52"/>
        <v>novembro</v>
      </c>
      <c r="Q291" s="388">
        <f t="shared" si="53"/>
        <v>2025</v>
      </c>
      <c r="R291" s="219"/>
      <c r="S291" s="61" t="str">
        <f t="shared" si="54"/>
        <v>PAGO</v>
      </c>
      <c r="T291" s="276" t="str">
        <f t="shared" ca="1" si="55"/>
        <v>✓ OK</v>
      </c>
    </row>
    <row r="292" spans="2:20" ht="15" customHeight="1">
      <c r="B292" s="473">
        <v>45981</v>
      </c>
      <c r="C292" s="61" t="str">
        <f t="shared" si="50"/>
        <v>Novembro</v>
      </c>
      <c r="D292" t="str">
        <f t="shared" si="51"/>
        <v>2025</v>
      </c>
      <c r="E292" s="483">
        <v>1</v>
      </c>
      <c r="F292" s="215" t="s">
        <v>124</v>
      </c>
      <c r="G292" s="215" t="s">
        <v>29</v>
      </c>
      <c r="H292" s="215" t="s">
        <v>123</v>
      </c>
      <c r="I292" s="222" t="s">
        <v>51</v>
      </c>
      <c r="J292" s="561">
        <v>1103.18</v>
      </c>
      <c r="K292" s="516">
        <f t="shared" si="58"/>
        <v>1103.18</v>
      </c>
      <c r="L292" s="493">
        <v>0</v>
      </c>
      <c r="M292" s="61" t="s">
        <v>45</v>
      </c>
      <c r="N292" s="307">
        <f t="shared" si="57"/>
        <v>1103.18</v>
      </c>
      <c r="O292" s="473">
        <f t="shared" si="59"/>
        <v>45981</v>
      </c>
      <c r="P292" s="388" t="str">
        <f t="shared" si="52"/>
        <v>novembro</v>
      </c>
      <c r="Q292" s="388">
        <f t="shared" si="53"/>
        <v>2025</v>
      </c>
      <c r="R292" s="219"/>
      <c r="S292" s="61" t="str">
        <f t="shared" si="54"/>
        <v>PAGO</v>
      </c>
      <c r="T292" s="276" t="str">
        <f t="shared" ca="1" si="55"/>
        <v>✓ OK</v>
      </c>
    </row>
    <row r="293" spans="2:20" ht="15" customHeight="1">
      <c r="B293" s="473">
        <v>45984</v>
      </c>
      <c r="C293" s="61" t="str">
        <f t="shared" si="50"/>
        <v>Novembro</v>
      </c>
      <c r="D293" t="str">
        <f t="shared" si="51"/>
        <v>2025</v>
      </c>
      <c r="E293" s="483">
        <v>1</v>
      </c>
      <c r="F293" s="215" t="s">
        <v>162</v>
      </c>
      <c r="G293" s="215" t="s">
        <v>681</v>
      </c>
      <c r="H293" s="215" t="s">
        <v>163</v>
      </c>
      <c r="I293" s="222" t="s">
        <v>51</v>
      </c>
      <c r="J293" s="561">
        <v>232.37</v>
      </c>
      <c r="K293" s="516">
        <f t="shared" si="58"/>
        <v>232.37</v>
      </c>
      <c r="L293" s="493">
        <v>0</v>
      </c>
      <c r="M293" s="61" t="s">
        <v>45</v>
      </c>
      <c r="N293" s="307">
        <f t="shared" si="57"/>
        <v>232.37</v>
      </c>
      <c r="O293" s="473">
        <f t="shared" si="59"/>
        <v>45984</v>
      </c>
      <c r="P293" s="388" t="str">
        <f t="shared" si="52"/>
        <v>novembro</v>
      </c>
      <c r="Q293" s="388">
        <f t="shared" si="53"/>
        <v>2025</v>
      </c>
      <c r="R293" s="219"/>
      <c r="S293" s="61" t="str">
        <f t="shared" si="54"/>
        <v>PAGO</v>
      </c>
      <c r="T293" s="276" t="str">
        <f t="shared" ca="1" si="55"/>
        <v>✓ OK</v>
      </c>
    </row>
    <row r="294" spans="2:20" ht="15" customHeight="1">
      <c r="B294" s="282">
        <v>45964</v>
      </c>
      <c r="C294" s="61" t="str">
        <f t="shared" si="50"/>
        <v>Novembro</v>
      </c>
      <c r="D294" t="str">
        <f t="shared" si="51"/>
        <v>2025</v>
      </c>
      <c r="E294" s="480">
        <v>1</v>
      </c>
      <c r="F294" s="215" t="s">
        <v>526</v>
      </c>
      <c r="G294" s="215" t="s">
        <v>22</v>
      </c>
      <c r="H294" s="215" t="s">
        <v>411</v>
      </c>
      <c r="I294" s="519" t="s">
        <v>49</v>
      </c>
      <c r="J294" s="516">
        <v>431.68</v>
      </c>
      <c r="K294" s="516">
        <f t="shared" si="58"/>
        <v>431.68</v>
      </c>
      <c r="L294" s="493">
        <v>0</v>
      </c>
      <c r="M294" s="61" t="s">
        <v>52</v>
      </c>
      <c r="N294" s="307">
        <f t="shared" si="57"/>
        <v>431.68</v>
      </c>
      <c r="O294" s="282">
        <v>45973</v>
      </c>
      <c r="P294" s="388" t="str">
        <f t="shared" si="52"/>
        <v>novembro</v>
      </c>
      <c r="Q294" s="388">
        <f t="shared" si="53"/>
        <v>2025</v>
      </c>
      <c r="R294" s="488" t="s">
        <v>525</v>
      </c>
      <c r="S294" s="61" t="str">
        <f t="shared" si="54"/>
        <v>PAGO</v>
      </c>
      <c r="T294" s="276" t="str">
        <f t="shared" ca="1" si="55"/>
        <v>✓ OK</v>
      </c>
    </row>
    <row r="295" spans="2:20" ht="15" customHeight="1">
      <c r="B295" s="282">
        <v>45964</v>
      </c>
      <c r="C295" s="61" t="str">
        <f t="shared" si="50"/>
        <v>Novembro</v>
      </c>
      <c r="D295" t="str">
        <f t="shared" si="51"/>
        <v>2025</v>
      </c>
      <c r="E295" s="480">
        <v>1</v>
      </c>
      <c r="F295" s="215" t="s">
        <v>528</v>
      </c>
      <c r="G295" s="215" t="s">
        <v>22</v>
      </c>
      <c r="H295" s="215" t="s">
        <v>411</v>
      </c>
      <c r="I295" s="519" t="s">
        <v>49</v>
      </c>
      <c r="J295" s="516">
        <v>569.41999999999996</v>
      </c>
      <c r="K295" s="516">
        <f t="shared" si="58"/>
        <v>569.41999999999996</v>
      </c>
      <c r="L295" s="493">
        <v>0</v>
      </c>
      <c r="M295" s="61" t="s">
        <v>52</v>
      </c>
      <c r="N295" s="307">
        <f t="shared" si="57"/>
        <v>569.41999999999996</v>
      </c>
      <c r="O295" s="282">
        <v>45973</v>
      </c>
      <c r="P295" s="388" t="str">
        <f t="shared" si="52"/>
        <v>novembro</v>
      </c>
      <c r="Q295" s="388">
        <f t="shared" si="53"/>
        <v>2025</v>
      </c>
      <c r="R295" s="488" t="s">
        <v>527</v>
      </c>
      <c r="S295" s="61" t="str">
        <f t="shared" si="54"/>
        <v>PAGO</v>
      </c>
      <c r="T295" s="276" t="str">
        <f t="shared" ca="1" si="55"/>
        <v>✓ OK</v>
      </c>
    </row>
    <row r="296" spans="2:20" ht="15" customHeight="1">
      <c r="B296" s="282">
        <v>45966</v>
      </c>
      <c r="C296" s="61" t="str">
        <f t="shared" si="50"/>
        <v>Novembro</v>
      </c>
      <c r="D296" t="str">
        <f t="shared" si="51"/>
        <v>2025</v>
      </c>
      <c r="E296" s="480">
        <v>1</v>
      </c>
      <c r="F296" s="215" t="s">
        <v>529</v>
      </c>
      <c r="G296" s="215" t="s">
        <v>26</v>
      </c>
      <c r="H296" s="215" t="s">
        <v>407</v>
      </c>
      <c r="I296" s="472" t="s">
        <v>49</v>
      </c>
      <c r="J296" s="516">
        <v>2461.34</v>
      </c>
      <c r="K296" s="516">
        <f t="shared" si="58"/>
        <v>2461.34</v>
      </c>
      <c r="L296" s="493">
        <v>0</v>
      </c>
      <c r="M296" s="61" t="s">
        <v>52</v>
      </c>
      <c r="N296" s="307">
        <f t="shared" si="57"/>
        <v>2461.34</v>
      </c>
      <c r="O296" s="282">
        <v>45994</v>
      </c>
      <c r="P296" s="388" t="str">
        <f t="shared" si="52"/>
        <v>dezembro</v>
      </c>
      <c r="Q296" s="388">
        <f t="shared" si="53"/>
        <v>2025</v>
      </c>
      <c r="R296" s="488" t="s">
        <v>530</v>
      </c>
      <c r="S296" s="61" t="str">
        <f t="shared" si="54"/>
        <v>PAGO</v>
      </c>
      <c r="T296" s="276" t="str">
        <f t="shared" ca="1" si="55"/>
        <v>✓ OK</v>
      </c>
    </row>
    <row r="297" spans="2:20" ht="15" customHeight="1">
      <c r="B297" s="282">
        <v>45965</v>
      </c>
      <c r="C297" s="61" t="str">
        <f t="shared" si="50"/>
        <v>Novembro</v>
      </c>
      <c r="D297" t="str">
        <f t="shared" si="51"/>
        <v>2025</v>
      </c>
      <c r="E297" s="480">
        <v>1</v>
      </c>
      <c r="F297" s="215" t="s">
        <v>531</v>
      </c>
      <c r="G297" s="215" t="s">
        <v>26</v>
      </c>
      <c r="H297" s="215" t="s">
        <v>518</v>
      </c>
      <c r="I297" s="519" t="s">
        <v>49</v>
      </c>
      <c r="J297" s="516">
        <v>2704</v>
      </c>
      <c r="K297" s="516">
        <f t="shared" si="58"/>
        <v>2704</v>
      </c>
      <c r="L297" s="493">
        <v>0</v>
      </c>
      <c r="M297" s="61" t="s">
        <v>52</v>
      </c>
      <c r="N297" s="307">
        <f t="shared" si="57"/>
        <v>2704</v>
      </c>
      <c r="O297" s="282">
        <v>46000</v>
      </c>
      <c r="P297" s="388" t="str">
        <f t="shared" si="52"/>
        <v>dezembro</v>
      </c>
      <c r="Q297" s="388">
        <f t="shared" si="53"/>
        <v>2025</v>
      </c>
      <c r="R297" s="488" t="s">
        <v>532</v>
      </c>
      <c r="S297" s="61" t="str">
        <f t="shared" si="54"/>
        <v>PAGO</v>
      </c>
      <c r="T297" s="276" t="str">
        <f t="shared" ca="1" si="55"/>
        <v>✓ OK</v>
      </c>
    </row>
    <row r="298" spans="2:20" ht="15" customHeight="1">
      <c r="B298" s="282">
        <v>45965</v>
      </c>
      <c r="C298" s="61" t="str">
        <f t="shared" si="50"/>
        <v>Novembro</v>
      </c>
      <c r="D298" t="str">
        <f t="shared" si="51"/>
        <v>2025</v>
      </c>
      <c r="E298" s="480">
        <v>1</v>
      </c>
      <c r="F298" s="215" t="s">
        <v>533</v>
      </c>
      <c r="G298" s="215" t="s">
        <v>26</v>
      </c>
      <c r="H298" s="215" t="s">
        <v>518</v>
      </c>
      <c r="I298" s="519" t="s">
        <v>49</v>
      </c>
      <c r="J298" s="516">
        <v>163.9</v>
      </c>
      <c r="K298" s="516">
        <f t="shared" si="58"/>
        <v>163.9</v>
      </c>
      <c r="L298" s="493">
        <v>0</v>
      </c>
      <c r="M298" s="61" t="s">
        <v>52</v>
      </c>
      <c r="N298" s="307">
        <f t="shared" si="57"/>
        <v>163.9</v>
      </c>
      <c r="O298" s="282">
        <v>46000</v>
      </c>
      <c r="P298" s="388" t="str">
        <f t="shared" si="52"/>
        <v>dezembro</v>
      </c>
      <c r="Q298" s="388">
        <f t="shared" si="53"/>
        <v>2025</v>
      </c>
      <c r="R298" s="488" t="s">
        <v>534</v>
      </c>
      <c r="S298" s="61" t="str">
        <f t="shared" si="54"/>
        <v>PAGO</v>
      </c>
      <c r="T298" s="276" t="str">
        <f t="shared" ca="1" si="55"/>
        <v>✓ OK</v>
      </c>
    </row>
    <row r="299" spans="2:20" ht="15" customHeight="1">
      <c r="B299" s="282">
        <v>45972</v>
      </c>
      <c r="C299" s="61" t="str">
        <f t="shared" si="50"/>
        <v>Novembro</v>
      </c>
      <c r="D299" t="str">
        <f t="shared" si="51"/>
        <v>2025</v>
      </c>
      <c r="E299" s="480">
        <v>1</v>
      </c>
      <c r="F299" s="215" t="s">
        <v>474</v>
      </c>
      <c r="G299" s="215" t="s">
        <v>37</v>
      </c>
      <c r="H299" s="215" t="s">
        <v>515</v>
      </c>
      <c r="I299" s="519" t="s">
        <v>49</v>
      </c>
      <c r="J299" s="516">
        <v>50</v>
      </c>
      <c r="K299" s="516">
        <f t="shared" si="58"/>
        <v>50</v>
      </c>
      <c r="L299" s="493">
        <v>0</v>
      </c>
      <c r="M299" s="61" t="s">
        <v>45</v>
      </c>
      <c r="N299" s="307">
        <f t="shared" si="57"/>
        <v>50</v>
      </c>
      <c r="O299" s="282">
        <v>45972</v>
      </c>
      <c r="P299" s="388" t="str">
        <f t="shared" si="52"/>
        <v>novembro</v>
      </c>
      <c r="Q299" s="388">
        <f t="shared" si="53"/>
        <v>2025</v>
      </c>
      <c r="S299" s="61" t="str">
        <f t="shared" si="54"/>
        <v>PAGO</v>
      </c>
      <c r="T299" s="276" t="str">
        <f t="shared" ca="1" si="55"/>
        <v>✓ OK</v>
      </c>
    </row>
    <row r="300" spans="2:20" ht="15" customHeight="1">
      <c r="B300" s="282">
        <v>45971</v>
      </c>
      <c r="C300" s="61" t="str">
        <f t="shared" si="50"/>
        <v>Novembro</v>
      </c>
      <c r="D300" t="str">
        <f t="shared" si="51"/>
        <v>2025</v>
      </c>
      <c r="E300" s="480">
        <v>1</v>
      </c>
      <c r="F300" s="215" t="s">
        <v>536</v>
      </c>
      <c r="G300" s="215" t="s">
        <v>37</v>
      </c>
      <c r="H300" s="215" t="s">
        <v>518</v>
      </c>
      <c r="I300" s="519" t="s">
        <v>49</v>
      </c>
      <c r="J300" s="516">
        <v>218.85</v>
      </c>
      <c r="K300" s="516">
        <f t="shared" si="58"/>
        <v>218.85</v>
      </c>
      <c r="L300" s="493">
        <v>0</v>
      </c>
      <c r="M300" s="61" t="s">
        <v>52</v>
      </c>
      <c r="N300" s="307">
        <f t="shared" si="57"/>
        <v>218.85</v>
      </c>
      <c r="O300" s="282">
        <v>45999</v>
      </c>
      <c r="P300" s="388" t="str">
        <f t="shared" si="52"/>
        <v>dezembro</v>
      </c>
      <c r="Q300" s="388">
        <f t="shared" si="53"/>
        <v>2025</v>
      </c>
      <c r="R300" s="488" t="s">
        <v>537</v>
      </c>
      <c r="S300" s="61" t="str">
        <f t="shared" si="54"/>
        <v>PAGO</v>
      </c>
      <c r="T300" s="276" t="str">
        <f t="shared" ca="1" si="55"/>
        <v>✓ OK</v>
      </c>
    </row>
    <row r="301" spans="2:20" ht="15" customHeight="1">
      <c r="B301" s="282">
        <v>45971</v>
      </c>
      <c r="C301" s="61" t="str">
        <f t="shared" si="50"/>
        <v>Novembro</v>
      </c>
      <c r="D301" t="str">
        <f t="shared" si="51"/>
        <v>2025</v>
      </c>
      <c r="E301" s="480">
        <v>1</v>
      </c>
      <c r="F301" s="215" t="s">
        <v>538</v>
      </c>
      <c r="G301" s="215" t="s">
        <v>37</v>
      </c>
      <c r="H301" s="215" t="s">
        <v>518</v>
      </c>
      <c r="I301" s="519" t="s">
        <v>49</v>
      </c>
      <c r="J301" s="516">
        <v>194.15</v>
      </c>
      <c r="K301" s="516">
        <f t="shared" si="58"/>
        <v>194.15</v>
      </c>
      <c r="L301" s="493">
        <v>0</v>
      </c>
      <c r="M301" s="61" t="s">
        <v>52</v>
      </c>
      <c r="N301" s="307">
        <f t="shared" ref="N301:N334" si="60">K301</f>
        <v>194.15</v>
      </c>
      <c r="O301" s="282">
        <v>45999</v>
      </c>
      <c r="P301" s="388" t="str">
        <f t="shared" si="52"/>
        <v>dezembro</v>
      </c>
      <c r="Q301" s="388">
        <f t="shared" si="53"/>
        <v>2025</v>
      </c>
      <c r="R301" s="488" t="s">
        <v>539</v>
      </c>
      <c r="S301" s="61" t="str">
        <f t="shared" si="54"/>
        <v>PAGO</v>
      </c>
      <c r="T301" s="276" t="str">
        <f t="shared" ca="1" si="55"/>
        <v>✓ OK</v>
      </c>
    </row>
    <row r="302" spans="2:20" ht="15" customHeight="1">
      <c r="B302" s="282">
        <v>45974</v>
      </c>
      <c r="C302" s="61" t="str">
        <f t="shared" si="50"/>
        <v>Novembro</v>
      </c>
      <c r="D302" t="str">
        <f t="shared" si="51"/>
        <v>2025</v>
      </c>
      <c r="E302" s="480">
        <v>1</v>
      </c>
      <c r="F302" s="215" t="s">
        <v>540</v>
      </c>
      <c r="G302" s="215" t="s">
        <v>37</v>
      </c>
      <c r="H302" s="215" t="s">
        <v>120</v>
      </c>
      <c r="I302" s="519" t="s">
        <v>49</v>
      </c>
      <c r="J302" s="516">
        <v>160</v>
      </c>
      <c r="K302" s="516">
        <f t="shared" si="58"/>
        <v>160</v>
      </c>
      <c r="L302" s="493">
        <v>0</v>
      </c>
      <c r="M302" s="61" t="s">
        <v>45</v>
      </c>
      <c r="N302" s="307">
        <f t="shared" si="60"/>
        <v>160</v>
      </c>
      <c r="O302" s="282">
        <v>45974</v>
      </c>
      <c r="P302" s="388" t="str">
        <f t="shared" si="52"/>
        <v>novembro</v>
      </c>
      <c r="Q302" s="388">
        <f t="shared" si="53"/>
        <v>2025</v>
      </c>
      <c r="S302" s="61" t="str">
        <f t="shared" si="54"/>
        <v>PAGO</v>
      </c>
      <c r="T302" s="276" t="str">
        <f t="shared" ca="1" si="55"/>
        <v>✓ OK</v>
      </c>
    </row>
    <row r="303" spans="2:20" ht="15" customHeight="1">
      <c r="B303" s="282">
        <v>45977</v>
      </c>
      <c r="C303" s="61" t="str">
        <f t="shared" si="50"/>
        <v>Novembro</v>
      </c>
      <c r="D303" t="str">
        <f t="shared" si="51"/>
        <v>2025</v>
      </c>
      <c r="E303" s="480">
        <v>1</v>
      </c>
      <c r="F303" s="215" t="s">
        <v>541</v>
      </c>
      <c r="G303" s="215" t="s">
        <v>549</v>
      </c>
      <c r="H303" s="215" t="s">
        <v>120</v>
      </c>
      <c r="I303" s="519" t="s">
        <v>49</v>
      </c>
      <c r="J303" s="516">
        <v>80</v>
      </c>
      <c r="K303" s="516">
        <f t="shared" si="58"/>
        <v>80</v>
      </c>
      <c r="L303" s="493">
        <v>0</v>
      </c>
      <c r="M303" s="61" t="s">
        <v>45</v>
      </c>
      <c r="N303" s="307">
        <f t="shared" si="60"/>
        <v>80</v>
      </c>
      <c r="O303" s="282">
        <v>45977</v>
      </c>
      <c r="P303" s="388" t="str">
        <f t="shared" si="52"/>
        <v>novembro</v>
      </c>
      <c r="Q303" s="388">
        <f t="shared" si="53"/>
        <v>2025</v>
      </c>
      <c r="S303" s="61" t="str">
        <f t="shared" si="54"/>
        <v>PAGO</v>
      </c>
      <c r="T303" s="276" t="str">
        <f t="shared" ca="1" si="55"/>
        <v>✓ OK</v>
      </c>
    </row>
    <row r="304" spans="2:20" ht="15" customHeight="1">
      <c r="B304" s="282">
        <v>45979</v>
      </c>
      <c r="C304" s="61" t="str">
        <f t="shared" si="50"/>
        <v>Novembro</v>
      </c>
      <c r="D304" t="str">
        <f t="shared" si="51"/>
        <v>2025</v>
      </c>
      <c r="E304" s="480">
        <v>1</v>
      </c>
      <c r="F304" s="215" t="s">
        <v>542</v>
      </c>
      <c r="G304" s="215" t="s">
        <v>42</v>
      </c>
      <c r="H304" s="215" t="s">
        <v>438</v>
      </c>
      <c r="I304" s="519" t="s">
        <v>49</v>
      </c>
      <c r="J304" s="516">
        <v>310</v>
      </c>
      <c r="K304" s="516">
        <f t="shared" si="58"/>
        <v>310</v>
      </c>
      <c r="L304" s="493">
        <v>0</v>
      </c>
      <c r="M304" s="61" t="s">
        <v>52</v>
      </c>
      <c r="N304" s="307">
        <f t="shared" si="60"/>
        <v>310</v>
      </c>
      <c r="O304" s="282">
        <v>45994</v>
      </c>
      <c r="P304" s="388" t="str">
        <f t="shared" si="52"/>
        <v>dezembro</v>
      </c>
      <c r="Q304" s="388">
        <f t="shared" si="53"/>
        <v>2025</v>
      </c>
      <c r="S304" s="61" t="str">
        <f t="shared" si="54"/>
        <v>PAGO</v>
      </c>
      <c r="T304" s="276" t="str">
        <f t="shared" ca="1" si="55"/>
        <v>✓ OK</v>
      </c>
    </row>
    <row r="305" spans="2:20" ht="15" customHeight="1">
      <c r="B305" s="282">
        <v>45980</v>
      </c>
      <c r="C305" s="61" t="str">
        <f t="shared" si="50"/>
        <v>Novembro</v>
      </c>
      <c r="D305" t="str">
        <f t="shared" si="51"/>
        <v>2025</v>
      </c>
      <c r="E305" s="480">
        <v>1</v>
      </c>
      <c r="F305" s="215" t="s">
        <v>543</v>
      </c>
      <c r="G305" s="215" t="s">
        <v>34</v>
      </c>
      <c r="H305" s="215" t="s">
        <v>81</v>
      </c>
      <c r="I305" s="472" t="s">
        <v>49</v>
      </c>
      <c r="J305" s="516">
        <v>1192.01</v>
      </c>
      <c r="K305" s="516">
        <f t="shared" si="58"/>
        <v>1192.01</v>
      </c>
      <c r="L305" s="493">
        <v>0</v>
      </c>
      <c r="M305" s="61" t="s">
        <v>45</v>
      </c>
      <c r="N305" s="307">
        <f t="shared" si="60"/>
        <v>1192.01</v>
      </c>
      <c r="O305" s="282">
        <v>45980</v>
      </c>
      <c r="P305" s="388" t="str">
        <f t="shared" si="52"/>
        <v>novembro</v>
      </c>
      <c r="Q305" s="388">
        <f t="shared" si="53"/>
        <v>2025</v>
      </c>
      <c r="S305" s="61" t="str">
        <f t="shared" si="54"/>
        <v>PAGO</v>
      </c>
      <c r="T305" s="276" t="str">
        <f t="shared" ca="1" si="55"/>
        <v>✓ OK</v>
      </c>
    </row>
    <row r="306" spans="2:20" ht="15" customHeight="1">
      <c r="B306" s="282">
        <v>45980</v>
      </c>
      <c r="C306" s="61" t="str">
        <f t="shared" si="50"/>
        <v>Novembro</v>
      </c>
      <c r="D306" t="str">
        <f t="shared" si="51"/>
        <v>2025</v>
      </c>
      <c r="E306" s="480">
        <v>1</v>
      </c>
      <c r="F306" s="215" t="s">
        <v>544</v>
      </c>
      <c r="G306" s="215" t="s">
        <v>26</v>
      </c>
      <c r="H306" s="215" t="s">
        <v>545</v>
      </c>
      <c r="I306" s="519" t="s">
        <v>49</v>
      </c>
      <c r="J306" s="516">
        <v>172</v>
      </c>
      <c r="K306" s="516">
        <f t="shared" si="58"/>
        <v>172</v>
      </c>
      <c r="L306" s="493">
        <v>0</v>
      </c>
      <c r="M306" s="61" t="s">
        <v>45</v>
      </c>
      <c r="N306" s="307">
        <f t="shared" si="60"/>
        <v>172</v>
      </c>
      <c r="O306" s="282">
        <v>45980</v>
      </c>
      <c r="P306" s="388" t="str">
        <f t="shared" si="52"/>
        <v>novembro</v>
      </c>
      <c r="Q306" s="388">
        <f t="shared" si="53"/>
        <v>2025</v>
      </c>
      <c r="S306" s="61" t="str">
        <f t="shared" si="54"/>
        <v>PAGO</v>
      </c>
      <c r="T306" s="276" t="str">
        <f t="shared" ca="1" si="55"/>
        <v>✓ OK</v>
      </c>
    </row>
    <row r="307" spans="2:20" ht="15" customHeight="1">
      <c r="B307" s="282">
        <v>45980</v>
      </c>
      <c r="C307" s="61" t="str">
        <f t="shared" si="50"/>
        <v>Novembro</v>
      </c>
      <c r="D307" t="str">
        <f t="shared" si="51"/>
        <v>2025</v>
      </c>
      <c r="E307" s="480">
        <v>1</v>
      </c>
      <c r="F307" s="215" t="s">
        <v>546</v>
      </c>
      <c r="G307" s="215" t="s">
        <v>34</v>
      </c>
      <c r="H307" s="215" t="s">
        <v>120</v>
      </c>
      <c r="I307" s="519" t="s">
        <v>49</v>
      </c>
      <c r="J307" s="516">
        <v>225.17</v>
      </c>
      <c r="K307" s="516">
        <f t="shared" si="58"/>
        <v>225.17</v>
      </c>
      <c r="L307" s="493">
        <v>0</v>
      </c>
      <c r="M307" s="61" t="s">
        <v>45</v>
      </c>
      <c r="N307" s="307">
        <f t="shared" si="60"/>
        <v>225.17</v>
      </c>
      <c r="O307" s="282">
        <v>45980</v>
      </c>
      <c r="P307" s="388" t="str">
        <f t="shared" si="52"/>
        <v>novembro</v>
      </c>
      <c r="Q307" s="388">
        <f t="shared" si="53"/>
        <v>2025</v>
      </c>
      <c r="S307" s="61" t="str">
        <f t="shared" si="54"/>
        <v>PAGO</v>
      </c>
      <c r="T307" s="276" t="str">
        <f t="shared" ca="1" si="55"/>
        <v>✓ OK</v>
      </c>
    </row>
    <row r="308" spans="2:20" ht="15" customHeight="1">
      <c r="B308" s="282">
        <v>45980</v>
      </c>
      <c r="C308" s="61" t="str">
        <f t="shared" si="50"/>
        <v>Novembro</v>
      </c>
      <c r="D308" t="str">
        <f t="shared" si="51"/>
        <v>2025</v>
      </c>
      <c r="E308" s="480">
        <v>1</v>
      </c>
      <c r="F308" s="215" t="s">
        <v>547</v>
      </c>
      <c r="G308" s="215" t="s">
        <v>34</v>
      </c>
      <c r="H308" s="215" t="s">
        <v>120</v>
      </c>
      <c r="I308" s="519" t="s">
        <v>49</v>
      </c>
      <c r="J308" s="516">
        <v>144.41999999999999</v>
      </c>
      <c r="K308" s="516">
        <f t="shared" si="58"/>
        <v>144.41999999999999</v>
      </c>
      <c r="L308" s="493">
        <v>0</v>
      </c>
      <c r="M308" s="61" t="s">
        <v>45</v>
      </c>
      <c r="N308" s="307">
        <f t="shared" si="60"/>
        <v>144.41999999999999</v>
      </c>
      <c r="O308" s="282">
        <v>45980</v>
      </c>
      <c r="P308" s="388" t="str">
        <f t="shared" si="52"/>
        <v>novembro</v>
      </c>
      <c r="Q308" s="388">
        <f t="shared" si="53"/>
        <v>2025</v>
      </c>
      <c r="S308" s="61" t="str">
        <f t="shared" si="54"/>
        <v>PAGO</v>
      </c>
      <c r="T308" s="276" t="str">
        <f t="shared" ca="1" si="55"/>
        <v>✓ OK</v>
      </c>
    </row>
    <row r="309" spans="2:20" ht="15" customHeight="1">
      <c r="B309" s="282">
        <v>45982</v>
      </c>
      <c r="C309" s="61" t="str">
        <f t="shared" si="50"/>
        <v>Novembro</v>
      </c>
      <c r="D309" t="str">
        <f t="shared" si="51"/>
        <v>2025</v>
      </c>
      <c r="E309" s="480">
        <v>1</v>
      </c>
      <c r="F309" s="215" t="s">
        <v>565</v>
      </c>
      <c r="G309" s="215" t="s">
        <v>548</v>
      </c>
      <c r="H309" s="215" t="s">
        <v>451</v>
      </c>
      <c r="I309" s="519" t="s">
        <v>49</v>
      </c>
      <c r="J309" s="516">
        <v>1150</v>
      </c>
      <c r="K309" s="516">
        <f t="shared" si="58"/>
        <v>1150</v>
      </c>
      <c r="L309" s="493">
        <v>0</v>
      </c>
      <c r="M309" s="61" t="s">
        <v>52</v>
      </c>
      <c r="N309" s="307">
        <f t="shared" si="60"/>
        <v>1150</v>
      </c>
      <c r="O309" s="282">
        <v>46011</v>
      </c>
      <c r="P309" s="388" t="str">
        <f t="shared" si="52"/>
        <v>dezembro</v>
      </c>
      <c r="Q309" s="388">
        <f t="shared" si="53"/>
        <v>2025</v>
      </c>
      <c r="R309" s="488" t="s">
        <v>564</v>
      </c>
      <c r="S309" s="61" t="str">
        <f t="shared" si="54"/>
        <v>PAGO</v>
      </c>
      <c r="T309" s="276" t="str">
        <f t="shared" ca="1" si="55"/>
        <v>✓ OK</v>
      </c>
    </row>
    <row r="310" spans="2:20" ht="15" customHeight="1">
      <c r="B310" s="282">
        <v>45982</v>
      </c>
      <c r="C310" s="61" t="str">
        <f t="shared" si="50"/>
        <v>Novembro</v>
      </c>
      <c r="D310" t="str">
        <f t="shared" si="51"/>
        <v>2025</v>
      </c>
      <c r="E310" s="480">
        <v>1</v>
      </c>
      <c r="F310" s="215" t="s">
        <v>566</v>
      </c>
      <c r="G310" s="215" t="s">
        <v>548</v>
      </c>
      <c r="H310" s="215" t="s">
        <v>451</v>
      </c>
      <c r="I310" s="519" t="s">
        <v>49</v>
      </c>
      <c r="J310" s="516">
        <v>1150</v>
      </c>
      <c r="K310" s="516">
        <f t="shared" si="58"/>
        <v>1150</v>
      </c>
      <c r="L310" s="493">
        <v>0</v>
      </c>
      <c r="M310" s="61" t="s">
        <v>52</v>
      </c>
      <c r="N310" s="307">
        <f t="shared" si="60"/>
        <v>1150</v>
      </c>
      <c r="O310" s="282">
        <v>46041</v>
      </c>
      <c r="P310" s="388" t="str">
        <f t="shared" si="52"/>
        <v>janeiro</v>
      </c>
      <c r="Q310" s="388">
        <f t="shared" si="53"/>
        <v>2026</v>
      </c>
      <c r="R310" s="488" t="s">
        <v>564</v>
      </c>
      <c r="S310" s="61" t="str">
        <f t="shared" si="54"/>
        <v>PAGO</v>
      </c>
      <c r="T310" s="276" t="str">
        <f t="shared" ca="1" si="55"/>
        <v>✓ OK</v>
      </c>
    </row>
    <row r="311" spans="2:20" ht="15" customHeight="1">
      <c r="B311" s="282">
        <v>45988</v>
      </c>
      <c r="C311" s="61" t="str">
        <f t="shared" ref="C311:C355" si="61">IF(B311&lt;&gt;"",PROPER(TEXT(B311,"mmmm")),"")</f>
        <v>Novembro</v>
      </c>
      <c r="D311" t="str">
        <f t="shared" ref="D311:D355" si="62">IF(B311&lt;&gt;"",TEXT(B311,"aaaa"),"")</f>
        <v>2025</v>
      </c>
      <c r="E311" s="480">
        <v>24</v>
      </c>
      <c r="F311" s="215" t="s">
        <v>167</v>
      </c>
      <c r="G311" s="215" t="s">
        <v>700</v>
      </c>
      <c r="H311" s="215" t="s">
        <v>550</v>
      </c>
      <c r="I311" s="472" t="s">
        <v>49</v>
      </c>
      <c r="J311" s="516">
        <v>3.5</v>
      </c>
      <c r="K311" s="516">
        <f t="shared" si="58"/>
        <v>84</v>
      </c>
      <c r="L311" s="514">
        <v>0</v>
      </c>
      <c r="M311" s="519" t="s">
        <v>45</v>
      </c>
      <c r="N311" s="307">
        <f t="shared" si="60"/>
        <v>84</v>
      </c>
      <c r="O311" s="473">
        <f>B311</f>
        <v>45988</v>
      </c>
      <c r="P311" s="388" t="str">
        <f t="shared" si="52"/>
        <v>novembro</v>
      </c>
      <c r="Q311" s="388">
        <f t="shared" si="53"/>
        <v>2025</v>
      </c>
      <c r="S311" s="61" t="str">
        <f t="shared" si="54"/>
        <v>PAGO</v>
      </c>
      <c r="T311" s="276" t="str">
        <f t="shared" ca="1" si="55"/>
        <v>✓ OK</v>
      </c>
    </row>
    <row r="312" spans="2:20" ht="15" customHeight="1">
      <c r="B312" s="570">
        <v>45992</v>
      </c>
      <c r="C312" s="61" t="str">
        <f t="shared" si="61"/>
        <v>Dezembro</v>
      </c>
      <c r="D312" t="str">
        <f t="shared" si="62"/>
        <v>2025</v>
      </c>
      <c r="E312" s="483">
        <v>1</v>
      </c>
      <c r="F312" s="215" t="s">
        <v>107</v>
      </c>
      <c r="G312" s="215" t="s">
        <v>35</v>
      </c>
      <c r="H312" s="215" t="s">
        <v>108</v>
      </c>
      <c r="I312" s="222" t="s">
        <v>46</v>
      </c>
      <c r="J312" s="561">
        <v>3500</v>
      </c>
      <c r="K312" s="556">
        <f>E312*J312</f>
        <v>3500</v>
      </c>
      <c r="L312" s="493">
        <v>0</v>
      </c>
      <c r="M312" s="61" t="s">
        <v>45</v>
      </c>
      <c r="N312" s="307">
        <f t="shared" si="60"/>
        <v>3500</v>
      </c>
      <c r="O312" s="473">
        <v>45992</v>
      </c>
      <c r="P312" s="388" t="str">
        <f t="shared" si="52"/>
        <v>dezembro</v>
      </c>
      <c r="Q312" s="388">
        <f t="shared" si="53"/>
        <v>2025</v>
      </c>
      <c r="R312" s="219"/>
      <c r="S312" s="61" t="str">
        <f t="shared" si="54"/>
        <v>PAGO</v>
      </c>
      <c r="T312" s="276" t="str">
        <f t="shared" ca="1" si="55"/>
        <v>✓ OK</v>
      </c>
    </row>
    <row r="313" spans="2:20" ht="15" customHeight="1">
      <c r="B313" s="570">
        <v>45994</v>
      </c>
      <c r="C313" s="61" t="str">
        <f t="shared" si="61"/>
        <v>Dezembro</v>
      </c>
      <c r="D313" t="str">
        <f t="shared" si="62"/>
        <v>2025</v>
      </c>
      <c r="E313" s="483">
        <v>1</v>
      </c>
      <c r="F313" s="215" t="s">
        <v>104</v>
      </c>
      <c r="G313" s="215" t="s">
        <v>37</v>
      </c>
      <c r="H313" s="215" t="s">
        <v>105</v>
      </c>
      <c r="I313" s="222" t="s">
        <v>46</v>
      </c>
      <c r="J313" s="561">
        <v>63.24</v>
      </c>
      <c r="K313" s="516">
        <f t="shared" ref="K313:K355" si="63">IF(J313&lt;&gt;0,E313*J313,"")</f>
        <v>63.24</v>
      </c>
      <c r="L313" s="493">
        <v>0</v>
      </c>
      <c r="M313" s="61"/>
      <c r="N313" s="307">
        <f t="shared" si="60"/>
        <v>63.24</v>
      </c>
      <c r="O313" s="473">
        <f>B313</f>
        <v>45994</v>
      </c>
      <c r="P313" s="388" t="str">
        <f t="shared" si="52"/>
        <v>dezembro</v>
      </c>
      <c r="Q313" s="388">
        <f t="shared" si="53"/>
        <v>2025</v>
      </c>
      <c r="R313" s="219"/>
      <c r="S313" s="61" t="str">
        <f t="shared" si="54"/>
        <v>PAGO</v>
      </c>
      <c r="T313" s="276" t="str">
        <f t="shared" ca="1" si="55"/>
        <v>✓ OK</v>
      </c>
    </row>
    <row r="314" spans="2:20" ht="15" customHeight="1">
      <c r="B314" s="570">
        <v>46001</v>
      </c>
      <c r="C314" s="61" t="str">
        <f t="shared" si="61"/>
        <v>Dezembro</v>
      </c>
      <c r="D314" t="str">
        <f t="shared" si="62"/>
        <v>2025</v>
      </c>
      <c r="E314" s="483">
        <v>1</v>
      </c>
      <c r="F314" s="215" t="s">
        <v>535</v>
      </c>
      <c r="G314" s="215" t="s">
        <v>40</v>
      </c>
      <c r="H314" s="215" t="s">
        <v>109</v>
      </c>
      <c r="I314" s="222" t="s">
        <v>46</v>
      </c>
      <c r="J314" s="561">
        <v>2974.33</v>
      </c>
      <c r="K314" s="516">
        <f t="shared" si="63"/>
        <v>2974.33</v>
      </c>
      <c r="L314" s="493">
        <v>0</v>
      </c>
      <c r="M314" s="61" t="s">
        <v>45</v>
      </c>
      <c r="N314" s="307">
        <f t="shared" si="60"/>
        <v>2974.33</v>
      </c>
      <c r="O314" s="473">
        <v>46003</v>
      </c>
      <c r="P314" s="388" t="str">
        <f t="shared" si="52"/>
        <v>dezembro</v>
      </c>
      <c r="Q314" s="388">
        <f t="shared" si="53"/>
        <v>2025</v>
      </c>
      <c r="R314" s="219"/>
      <c r="S314" s="61" t="str">
        <f t="shared" si="54"/>
        <v>PAGO</v>
      </c>
      <c r="T314" s="276" t="str">
        <f t="shared" ca="1" si="55"/>
        <v>✓ OK</v>
      </c>
    </row>
    <row r="315" spans="2:20" ht="15" customHeight="1">
      <c r="B315" s="570">
        <v>46006</v>
      </c>
      <c r="C315" s="61" t="str">
        <f t="shared" si="61"/>
        <v>Dezembro</v>
      </c>
      <c r="D315" t="str">
        <f t="shared" si="62"/>
        <v>2025</v>
      </c>
      <c r="E315" s="483">
        <v>1</v>
      </c>
      <c r="F315" s="215" t="s">
        <v>110</v>
      </c>
      <c r="G315" s="215" t="s">
        <v>110</v>
      </c>
      <c r="H315" s="215" t="s">
        <v>111</v>
      </c>
      <c r="I315" s="222" t="s">
        <v>46</v>
      </c>
      <c r="J315" s="561">
        <v>803.35</v>
      </c>
      <c r="K315" s="516">
        <f t="shared" si="63"/>
        <v>803.35</v>
      </c>
      <c r="L315" s="493">
        <v>0</v>
      </c>
      <c r="M315" s="61" t="s">
        <v>52</v>
      </c>
      <c r="N315" s="307">
        <f t="shared" si="60"/>
        <v>803.35</v>
      </c>
      <c r="O315" s="473">
        <f t="shared" ref="O315:O322" si="64">B315</f>
        <v>46006</v>
      </c>
      <c r="P315" s="388" t="str">
        <f t="shared" si="52"/>
        <v>dezembro</v>
      </c>
      <c r="Q315" s="388">
        <f t="shared" si="53"/>
        <v>2025</v>
      </c>
      <c r="R315" s="219"/>
      <c r="S315" s="61" t="str">
        <f t="shared" si="54"/>
        <v>PAGO</v>
      </c>
      <c r="T315" s="276" t="str">
        <f t="shared" ca="1" si="55"/>
        <v>✓ OK</v>
      </c>
    </row>
    <row r="316" spans="2:20" ht="15" customHeight="1">
      <c r="B316" s="570">
        <v>46001</v>
      </c>
      <c r="C316" s="61" t="str">
        <f t="shared" si="61"/>
        <v>Dezembro</v>
      </c>
      <c r="D316" t="str">
        <f t="shared" si="62"/>
        <v>2025</v>
      </c>
      <c r="E316" s="483">
        <v>1</v>
      </c>
      <c r="F316" s="215" t="s">
        <v>112</v>
      </c>
      <c r="G316" s="215" t="s">
        <v>37</v>
      </c>
      <c r="H316" s="215" t="s">
        <v>113</v>
      </c>
      <c r="I316" s="222" t="s">
        <v>46</v>
      </c>
      <c r="J316" s="561">
        <v>147</v>
      </c>
      <c r="K316" s="516">
        <f t="shared" si="63"/>
        <v>147</v>
      </c>
      <c r="L316" s="493">
        <v>0</v>
      </c>
      <c r="M316" s="61" t="s">
        <v>45</v>
      </c>
      <c r="N316" s="307">
        <f t="shared" si="60"/>
        <v>147</v>
      </c>
      <c r="O316" s="473">
        <f t="shared" si="64"/>
        <v>46001</v>
      </c>
      <c r="P316" s="388" t="str">
        <f t="shared" si="52"/>
        <v>dezembro</v>
      </c>
      <c r="Q316" s="388">
        <f t="shared" si="53"/>
        <v>2025</v>
      </c>
      <c r="R316" s="219"/>
      <c r="S316" s="61" t="str">
        <f t="shared" si="54"/>
        <v>PAGO</v>
      </c>
      <c r="T316" s="276" t="str">
        <f t="shared" ca="1" si="55"/>
        <v>✓ OK</v>
      </c>
    </row>
    <row r="317" spans="2:20" ht="15" customHeight="1">
      <c r="B317" s="570">
        <v>46006</v>
      </c>
      <c r="C317" s="61" t="str">
        <f t="shared" si="61"/>
        <v>Dezembro</v>
      </c>
      <c r="D317" t="str">
        <f t="shared" si="62"/>
        <v>2025</v>
      </c>
      <c r="E317" s="483">
        <v>1</v>
      </c>
      <c r="F317" s="215" t="s">
        <v>114</v>
      </c>
      <c r="G317" s="215" t="s">
        <v>37</v>
      </c>
      <c r="H317" s="215" t="s">
        <v>115</v>
      </c>
      <c r="I317" s="222" t="s">
        <v>46</v>
      </c>
      <c r="J317" s="561">
        <v>210.94</v>
      </c>
      <c r="K317" s="516">
        <f t="shared" si="63"/>
        <v>210.94</v>
      </c>
      <c r="L317" s="493">
        <v>0</v>
      </c>
      <c r="M317" s="61" t="s">
        <v>52</v>
      </c>
      <c r="N317" s="307">
        <f t="shared" si="60"/>
        <v>210.94</v>
      </c>
      <c r="O317" s="473">
        <f t="shared" si="64"/>
        <v>46006</v>
      </c>
      <c r="P317" s="388" t="str">
        <f t="shared" si="52"/>
        <v>dezembro</v>
      </c>
      <c r="Q317" s="388">
        <f t="shared" si="53"/>
        <v>2025</v>
      </c>
      <c r="R317" s="219"/>
      <c r="S317" s="61" t="str">
        <f t="shared" si="54"/>
        <v>PAGO</v>
      </c>
      <c r="T317" s="276" t="str">
        <f t="shared" ca="1" si="55"/>
        <v>✓ OK</v>
      </c>
    </row>
    <row r="318" spans="2:20" ht="15" customHeight="1">
      <c r="B318" s="570">
        <v>46001</v>
      </c>
      <c r="C318" s="61" t="str">
        <f t="shared" si="61"/>
        <v>Dezembro</v>
      </c>
      <c r="D318" t="str">
        <f t="shared" si="62"/>
        <v>2025</v>
      </c>
      <c r="E318" s="483">
        <v>1</v>
      </c>
      <c r="F318" s="215" t="s">
        <v>117</v>
      </c>
      <c r="G318" s="215" t="s">
        <v>37</v>
      </c>
      <c r="H318" s="215" t="s">
        <v>118</v>
      </c>
      <c r="I318" s="222" t="s">
        <v>46</v>
      </c>
      <c r="J318" s="561">
        <v>479.29</v>
      </c>
      <c r="K318" s="516">
        <f t="shared" si="63"/>
        <v>479.29</v>
      </c>
      <c r="L318" s="493">
        <v>0</v>
      </c>
      <c r="M318" s="61" t="s">
        <v>45</v>
      </c>
      <c r="N318" s="307">
        <f t="shared" si="60"/>
        <v>479.29</v>
      </c>
      <c r="O318" s="473">
        <f t="shared" si="64"/>
        <v>46001</v>
      </c>
      <c r="P318" s="388" t="str">
        <f t="shared" si="52"/>
        <v>dezembro</v>
      </c>
      <c r="Q318" s="388">
        <f t="shared" si="53"/>
        <v>2025</v>
      </c>
      <c r="R318" s="219"/>
      <c r="S318" s="61" t="str">
        <f t="shared" si="54"/>
        <v>PAGO</v>
      </c>
      <c r="T318" s="276" t="str">
        <f t="shared" ca="1" si="55"/>
        <v>✓ OK</v>
      </c>
    </row>
    <row r="319" spans="2:20" ht="15" customHeight="1">
      <c r="B319" s="570">
        <v>46009</v>
      </c>
      <c r="C319" s="61" t="str">
        <f t="shared" si="61"/>
        <v>Dezembro</v>
      </c>
      <c r="D319" t="str">
        <f t="shared" si="62"/>
        <v>2025</v>
      </c>
      <c r="E319" s="483">
        <v>1</v>
      </c>
      <c r="F319" s="215" t="s">
        <v>131</v>
      </c>
      <c r="G319" s="215" t="s">
        <v>44</v>
      </c>
      <c r="H319" s="215" t="s">
        <v>81</v>
      </c>
      <c r="I319" s="222" t="s">
        <v>46</v>
      </c>
      <c r="J319" s="561">
        <v>430</v>
      </c>
      <c r="K319" s="516">
        <f t="shared" si="63"/>
        <v>430</v>
      </c>
      <c r="L319" s="493">
        <v>0</v>
      </c>
      <c r="M319" s="61"/>
      <c r="N319" s="307">
        <f t="shared" si="60"/>
        <v>430</v>
      </c>
      <c r="O319" s="473">
        <f t="shared" si="64"/>
        <v>46009</v>
      </c>
      <c r="P319" s="388" t="str">
        <f t="shared" si="52"/>
        <v>dezembro</v>
      </c>
      <c r="Q319" s="388">
        <f t="shared" si="53"/>
        <v>2025</v>
      </c>
      <c r="R319" s="219"/>
      <c r="S319" s="61" t="str">
        <f t="shared" si="54"/>
        <v>PAGO</v>
      </c>
      <c r="T319" s="276" t="str">
        <f t="shared" ca="1" si="55"/>
        <v>✓ OK</v>
      </c>
    </row>
    <row r="320" spans="2:20" ht="15" customHeight="1">
      <c r="B320" s="570">
        <v>46021</v>
      </c>
      <c r="C320" s="61" t="str">
        <f t="shared" si="61"/>
        <v>Dezembro</v>
      </c>
      <c r="D320" t="str">
        <f t="shared" si="62"/>
        <v>2025</v>
      </c>
      <c r="E320" s="483">
        <v>1</v>
      </c>
      <c r="F320" s="215" t="s">
        <v>156</v>
      </c>
      <c r="G320" s="215" t="s">
        <v>37</v>
      </c>
      <c r="H320" s="215" t="s">
        <v>157</v>
      </c>
      <c r="I320" s="222" t="s">
        <v>46</v>
      </c>
      <c r="J320" s="561">
        <v>468.9</v>
      </c>
      <c r="K320" s="516">
        <f>J320</f>
        <v>468.9</v>
      </c>
      <c r="L320" s="493">
        <v>0</v>
      </c>
      <c r="M320" s="61" t="s">
        <v>52</v>
      </c>
      <c r="N320" s="307">
        <f t="shared" si="60"/>
        <v>468.9</v>
      </c>
      <c r="O320" s="473">
        <f t="shared" si="64"/>
        <v>46021</v>
      </c>
      <c r="P320" s="388" t="str">
        <f t="shared" si="52"/>
        <v>dezembro</v>
      </c>
      <c r="Q320" s="388">
        <f t="shared" si="53"/>
        <v>2025</v>
      </c>
      <c r="R320" s="219"/>
      <c r="S320" s="61" t="str">
        <f t="shared" si="54"/>
        <v>PAGO</v>
      </c>
      <c r="T320" s="276" t="str">
        <f t="shared" ca="1" si="55"/>
        <v>✓ OK</v>
      </c>
    </row>
    <row r="321" spans="2:20" ht="15" customHeight="1">
      <c r="B321" s="570">
        <v>46000</v>
      </c>
      <c r="C321" s="61" t="str">
        <f t="shared" si="61"/>
        <v>Dezembro</v>
      </c>
      <c r="D321" t="str">
        <f t="shared" si="62"/>
        <v>2025</v>
      </c>
      <c r="E321" s="483">
        <v>1</v>
      </c>
      <c r="F321" s="215" t="s">
        <v>164</v>
      </c>
      <c r="G321" s="215" t="s">
        <v>37</v>
      </c>
      <c r="H321" s="215" t="s">
        <v>165</v>
      </c>
      <c r="I321" s="222" t="s">
        <v>46</v>
      </c>
      <c r="J321" s="561">
        <v>150</v>
      </c>
      <c r="K321" s="516">
        <f t="shared" si="63"/>
        <v>150</v>
      </c>
      <c r="L321" s="493">
        <v>0</v>
      </c>
      <c r="M321" s="61" t="s">
        <v>45</v>
      </c>
      <c r="N321" s="307">
        <f t="shared" si="60"/>
        <v>150</v>
      </c>
      <c r="O321" s="473">
        <f t="shared" si="64"/>
        <v>46000</v>
      </c>
      <c r="P321" s="388" t="str">
        <f t="shared" si="52"/>
        <v>dezembro</v>
      </c>
      <c r="Q321" s="388">
        <f t="shared" si="53"/>
        <v>2025</v>
      </c>
      <c r="R321" s="219"/>
      <c r="S321" s="61" t="str">
        <f t="shared" si="54"/>
        <v>PAGO</v>
      </c>
      <c r="T321" s="276" t="str">
        <f t="shared" ca="1" si="55"/>
        <v>✓ OK</v>
      </c>
    </row>
    <row r="322" spans="2:20" ht="15" customHeight="1">
      <c r="B322" s="570">
        <v>45992</v>
      </c>
      <c r="C322" s="61" t="str">
        <f t="shared" si="61"/>
        <v>Dezembro</v>
      </c>
      <c r="D322" t="str">
        <f t="shared" si="62"/>
        <v>2025</v>
      </c>
      <c r="E322" s="483">
        <v>1</v>
      </c>
      <c r="F322" s="215" t="s">
        <v>77</v>
      </c>
      <c r="G322" s="215" t="s">
        <v>77</v>
      </c>
      <c r="H322" s="441" t="s">
        <v>78</v>
      </c>
      <c r="I322" s="222" t="s">
        <v>51</v>
      </c>
      <c r="J322" s="561">
        <v>1620.5</v>
      </c>
      <c r="K322" s="516">
        <f t="shared" si="63"/>
        <v>1620.5</v>
      </c>
      <c r="L322" s="493">
        <v>0</v>
      </c>
      <c r="M322" s="61" t="s">
        <v>45</v>
      </c>
      <c r="N322" s="307">
        <f t="shared" si="60"/>
        <v>1620.5</v>
      </c>
      <c r="O322" s="473">
        <f t="shared" si="64"/>
        <v>45992</v>
      </c>
      <c r="P322" s="388" t="str">
        <f t="shared" si="52"/>
        <v>dezembro</v>
      </c>
      <c r="Q322" s="388">
        <f t="shared" si="53"/>
        <v>2025</v>
      </c>
      <c r="R322" s="219"/>
      <c r="S322" s="61" t="str">
        <f t="shared" si="54"/>
        <v>PAGO</v>
      </c>
      <c r="T322" s="276" t="str">
        <f t="shared" ca="1" si="55"/>
        <v>✓ OK</v>
      </c>
    </row>
    <row r="323" spans="2:20" ht="15" customHeight="1">
      <c r="B323" s="570">
        <v>45996</v>
      </c>
      <c r="C323" s="61" t="str">
        <f t="shared" si="61"/>
        <v>Dezembro</v>
      </c>
      <c r="D323" t="str">
        <f t="shared" si="62"/>
        <v>2025</v>
      </c>
      <c r="E323" s="483">
        <v>1</v>
      </c>
      <c r="F323" s="215" t="s">
        <v>119</v>
      </c>
      <c r="G323" s="215" t="s">
        <v>34</v>
      </c>
      <c r="H323" s="215" t="s">
        <v>120</v>
      </c>
      <c r="I323" s="222" t="s">
        <v>51</v>
      </c>
      <c r="J323" s="561">
        <v>2429.3200000000002</v>
      </c>
      <c r="K323" s="516">
        <f t="shared" si="63"/>
        <v>2429.3200000000002</v>
      </c>
      <c r="L323" s="493">
        <v>0</v>
      </c>
      <c r="M323" s="61" t="s">
        <v>45</v>
      </c>
      <c r="N323" s="307">
        <f t="shared" si="60"/>
        <v>2429.3200000000002</v>
      </c>
      <c r="O323" s="473">
        <v>45993</v>
      </c>
      <c r="P323" s="388" t="str">
        <f t="shared" si="52"/>
        <v>dezembro</v>
      </c>
      <c r="Q323" s="388">
        <f t="shared" si="53"/>
        <v>2025</v>
      </c>
      <c r="R323" s="219"/>
      <c r="S323" s="61" t="str">
        <f t="shared" si="54"/>
        <v>PAGO</v>
      </c>
      <c r="T323" s="276" t="str">
        <f t="shared" ca="1" si="55"/>
        <v>✓ OK</v>
      </c>
    </row>
    <row r="324" spans="2:20" ht="15" customHeight="1">
      <c r="B324" s="570">
        <v>45996</v>
      </c>
      <c r="C324" s="61" t="str">
        <f t="shared" si="61"/>
        <v>Dezembro</v>
      </c>
      <c r="D324" t="str">
        <f t="shared" si="62"/>
        <v>2025</v>
      </c>
      <c r="E324" s="483">
        <v>1</v>
      </c>
      <c r="F324" s="215" t="s">
        <v>551</v>
      </c>
      <c r="G324" s="215" t="s">
        <v>34</v>
      </c>
      <c r="H324" s="215" t="s">
        <v>120</v>
      </c>
      <c r="I324" s="222" t="s">
        <v>51</v>
      </c>
      <c r="J324" s="561">
        <v>1076.83</v>
      </c>
      <c r="K324" s="516">
        <f t="shared" si="63"/>
        <v>1076.83</v>
      </c>
      <c r="L324" s="493">
        <v>0</v>
      </c>
      <c r="M324" s="61" t="s">
        <v>45</v>
      </c>
      <c r="N324" s="307">
        <f t="shared" si="60"/>
        <v>1076.83</v>
      </c>
      <c r="O324" s="473">
        <v>45993</v>
      </c>
      <c r="P324" s="388" t="str">
        <f t="shared" si="52"/>
        <v>dezembro</v>
      </c>
      <c r="Q324" s="388">
        <f t="shared" si="53"/>
        <v>2025</v>
      </c>
      <c r="R324" s="219"/>
      <c r="S324" s="61" t="str">
        <f t="shared" si="54"/>
        <v>PAGO</v>
      </c>
      <c r="T324" s="276" t="str">
        <f t="shared" ca="1" si="55"/>
        <v>✓ OK</v>
      </c>
    </row>
    <row r="325" spans="2:20" ht="15" customHeight="1">
      <c r="B325" s="570">
        <v>46011</v>
      </c>
      <c r="C325" s="61" t="str">
        <f t="shared" si="61"/>
        <v>Dezembro</v>
      </c>
      <c r="D325" t="str">
        <f t="shared" si="62"/>
        <v>2025</v>
      </c>
      <c r="E325" s="483">
        <v>1</v>
      </c>
      <c r="F325" s="215" t="s">
        <v>122</v>
      </c>
      <c r="G325" s="215" t="s">
        <v>31</v>
      </c>
      <c r="H325" s="215" t="s">
        <v>122</v>
      </c>
      <c r="I325" s="222" t="s">
        <v>51</v>
      </c>
      <c r="J325" s="561">
        <v>108.94</v>
      </c>
      <c r="K325" s="516">
        <f t="shared" si="63"/>
        <v>108.94</v>
      </c>
      <c r="L325" s="493">
        <v>0</v>
      </c>
      <c r="M325" s="61" t="s">
        <v>45</v>
      </c>
      <c r="N325" s="307">
        <f t="shared" si="60"/>
        <v>108.94</v>
      </c>
      <c r="O325" s="473">
        <f>B325</f>
        <v>46011</v>
      </c>
      <c r="P325" s="388" t="str">
        <f t="shared" si="52"/>
        <v>dezembro</v>
      </c>
      <c r="Q325" s="388">
        <f t="shared" si="53"/>
        <v>2025</v>
      </c>
      <c r="R325" s="219"/>
      <c r="S325" s="61" t="str">
        <f t="shared" si="54"/>
        <v>PAGO</v>
      </c>
      <c r="T325" s="276" t="str">
        <f t="shared" ca="1" si="55"/>
        <v>✓ OK</v>
      </c>
    </row>
    <row r="326" spans="2:20" ht="15" customHeight="1">
      <c r="B326" s="573">
        <v>46011</v>
      </c>
      <c r="C326" s="576" t="str">
        <f t="shared" si="61"/>
        <v>Dezembro</v>
      </c>
      <c r="D326" s="577" t="str">
        <f t="shared" si="62"/>
        <v>2025</v>
      </c>
      <c r="E326" s="578">
        <v>1</v>
      </c>
      <c r="F326" s="579" t="s">
        <v>122</v>
      </c>
      <c r="G326" s="579" t="s">
        <v>31</v>
      </c>
      <c r="H326" s="579" t="s">
        <v>656</v>
      </c>
      <c r="I326" s="580" t="s">
        <v>51</v>
      </c>
      <c r="J326" s="581">
        <v>458.23</v>
      </c>
      <c r="K326" s="582">
        <f t="shared" si="63"/>
        <v>458.23</v>
      </c>
      <c r="L326" s="493">
        <v>0</v>
      </c>
      <c r="M326" s="576"/>
      <c r="N326" s="583">
        <f t="shared" si="60"/>
        <v>458.23</v>
      </c>
      <c r="O326" s="573">
        <v>46064</v>
      </c>
      <c r="P326" s="388" t="str">
        <f t="shared" si="52"/>
        <v>fevereiro</v>
      </c>
      <c r="Q326" s="388">
        <f t="shared" si="53"/>
        <v>2026</v>
      </c>
      <c r="R326" s="584"/>
      <c r="S326" s="61" t="str">
        <f t="shared" si="54"/>
        <v>PAGO</v>
      </c>
      <c r="T326" s="276" t="str">
        <f t="shared" ca="1" si="55"/>
        <v>✓ OK</v>
      </c>
    </row>
    <row r="327" spans="2:20" ht="15" customHeight="1">
      <c r="B327" s="573">
        <v>46011</v>
      </c>
      <c r="C327" s="576" t="str">
        <f t="shared" si="61"/>
        <v>Dezembro</v>
      </c>
      <c r="D327" s="577" t="str">
        <f t="shared" si="62"/>
        <v>2025</v>
      </c>
      <c r="E327" s="578">
        <v>1</v>
      </c>
      <c r="F327" s="579" t="s">
        <v>123</v>
      </c>
      <c r="G327" s="579" t="s">
        <v>29</v>
      </c>
      <c r="H327" s="579" t="s">
        <v>123</v>
      </c>
      <c r="I327" s="580" t="s">
        <v>51</v>
      </c>
      <c r="J327" s="581">
        <v>608.16</v>
      </c>
      <c r="K327" s="582">
        <f t="shared" si="63"/>
        <v>608.16</v>
      </c>
      <c r="L327" s="493">
        <v>0</v>
      </c>
      <c r="M327" s="576"/>
      <c r="N327" s="583">
        <f t="shared" si="60"/>
        <v>608.16</v>
      </c>
      <c r="O327" s="573">
        <v>46064</v>
      </c>
      <c r="P327" s="388" t="str">
        <f t="shared" si="52"/>
        <v>fevereiro</v>
      </c>
      <c r="Q327" s="388">
        <f t="shared" si="53"/>
        <v>2026</v>
      </c>
      <c r="R327" s="584"/>
      <c r="S327" s="61" t="str">
        <f t="shared" si="54"/>
        <v>PAGO</v>
      </c>
      <c r="T327" s="276" t="str">
        <f t="shared" ca="1" si="55"/>
        <v>✓ OK</v>
      </c>
    </row>
    <row r="328" spans="2:20" ht="15" customHeight="1">
      <c r="B328" s="570">
        <v>46011</v>
      </c>
      <c r="C328" s="61" t="str">
        <f t="shared" si="61"/>
        <v>Dezembro</v>
      </c>
      <c r="D328" t="str">
        <f t="shared" si="62"/>
        <v>2025</v>
      </c>
      <c r="E328" s="483">
        <v>1</v>
      </c>
      <c r="F328" s="215" t="s">
        <v>123</v>
      </c>
      <c r="G328" s="215" t="s">
        <v>29</v>
      </c>
      <c r="H328" s="215" t="s">
        <v>123</v>
      </c>
      <c r="I328" s="222" t="s">
        <v>51</v>
      </c>
      <c r="J328" s="561">
        <v>215.71</v>
      </c>
      <c r="K328" s="516">
        <f t="shared" si="63"/>
        <v>215.71</v>
      </c>
      <c r="L328" s="493">
        <v>0</v>
      </c>
      <c r="M328" s="61" t="s">
        <v>45</v>
      </c>
      <c r="N328" s="307">
        <f t="shared" si="60"/>
        <v>215.71</v>
      </c>
      <c r="O328" s="473">
        <f>B328</f>
        <v>46011</v>
      </c>
      <c r="P328" s="388" t="str">
        <f t="shared" si="52"/>
        <v>dezembro</v>
      </c>
      <c r="Q328" s="388">
        <f t="shared" si="53"/>
        <v>2025</v>
      </c>
      <c r="R328" s="219"/>
      <c r="S328" s="61" t="str">
        <f t="shared" si="54"/>
        <v>PAGO</v>
      </c>
      <c r="T328" s="276" t="str">
        <f t="shared" ref="T328:T391" ca="1" si="65">IF(S328="PAGO", "✓ OK", IF(S328="A PAGAR", IF(O328&lt;TODAY(), "⚠ EM ATRASO", "EM DIA"), ""))</f>
        <v>✓ OK</v>
      </c>
    </row>
    <row r="329" spans="2:20" ht="15" customHeight="1">
      <c r="B329" s="570">
        <v>46011</v>
      </c>
      <c r="C329" s="61" t="str">
        <f t="shared" si="61"/>
        <v>Dezembro</v>
      </c>
      <c r="D329" t="str">
        <f t="shared" si="62"/>
        <v>2025</v>
      </c>
      <c r="E329" s="483">
        <v>1</v>
      </c>
      <c r="F329" s="215" t="s">
        <v>124</v>
      </c>
      <c r="G329" s="215" t="s">
        <v>29</v>
      </c>
      <c r="H329" s="215" t="s">
        <v>123</v>
      </c>
      <c r="I329" s="222" t="s">
        <v>51</v>
      </c>
      <c r="J329" s="561">
        <v>1245.32</v>
      </c>
      <c r="K329" s="516">
        <f t="shared" si="63"/>
        <v>1245.32</v>
      </c>
      <c r="L329" s="493">
        <v>0</v>
      </c>
      <c r="M329" s="61" t="s">
        <v>45</v>
      </c>
      <c r="N329" s="307">
        <f t="shared" si="60"/>
        <v>1245.32</v>
      </c>
      <c r="O329" s="473">
        <f>B329</f>
        <v>46011</v>
      </c>
      <c r="P329" s="388" t="str">
        <f t="shared" ref="P329:P404" si="66">IF(O329&lt;&gt;"",TEXT(O329,"mmmm"),"")</f>
        <v>dezembro</v>
      </c>
      <c r="Q329" s="388">
        <f t="shared" ref="Q329:Q404" si="67">IF(O329="","",YEAR(O329))</f>
        <v>2025</v>
      </c>
      <c r="R329" s="219"/>
      <c r="S329" s="61" t="str">
        <f t="shared" si="54"/>
        <v>PAGO</v>
      </c>
      <c r="T329" s="276" t="str">
        <f t="shared" ca="1" si="65"/>
        <v>✓ OK</v>
      </c>
    </row>
    <row r="330" spans="2:20" ht="15" customHeight="1">
      <c r="B330" s="570">
        <v>46014</v>
      </c>
      <c r="C330" s="61" t="str">
        <f t="shared" si="61"/>
        <v>Dezembro</v>
      </c>
      <c r="D330" t="str">
        <f t="shared" si="62"/>
        <v>2025</v>
      </c>
      <c r="E330" s="483">
        <v>1</v>
      </c>
      <c r="F330" s="215" t="s">
        <v>162</v>
      </c>
      <c r="G330" s="215" t="s">
        <v>681</v>
      </c>
      <c r="H330" s="215" t="s">
        <v>163</v>
      </c>
      <c r="I330" s="222" t="s">
        <v>51</v>
      </c>
      <c r="J330" s="561">
        <v>422.92</v>
      </c>
      <c r="K330" s="516">
        <f t="shared" si="63"/>
        <v>422.92</v>
      </c>
      <c r="L330" s="493">
        <v>0</v>
      </c>
      <c r="M330" s="61" t="s">
        <v>45</v>
      </c>
      <c r="N330" s="307">
        <f t="shared" si="60"/>
        <v>422.92</v>
      </c>
      <c r="O330" s="473">
        <f>B330</f>
        <v>46014</v>
      </c>
      <c r="P330" s="388" t="str">
        <f t="shared" si="66"/>
        <v>dezembro</v>
      </c>
      <c r="Q330" s="388">
        <f t="shared" si="67"/>
        <v>2025</v>
      </c>
      <c r="R330" s="219"/>
      <c r="S330" s="61" t="str">
        <f t="shared" ref="S330:S395" si="68">IF(K330&lt;&gt;"",IF(L330=0,"PAGO","A PAGAR")," ")</f>
        <v>PAGO</v>
      </c>
      <c r="T330" s="276" t="str">
        <f t="shared" ca="1" si="65"/>
        <v>✓ OK</v>
      </c>
    </row>
    <row r="331" spans="2:20" ht="15" customHeight="1">
      <c r="B331" s="282">
        <v>45992</v>
      </c>
      <c r="C331" s="61" t="str">
        <f t="shared" si="61"/>
        <v>Dezembro</v>
      </c>
      <c r="D331" t="str">
        <f t="shared" si="62"/>
        <v>2025</v>
      </c>
      <c r="E331" s="480">
        <v>1</v>
      </c>
      <c r="F331" s="215" t="s">
        <v>552</v>
      </c>
      <c r="G331" s="215" t="s">
        <v>19</v>
      </c>
      <c r="H331" s="215" t="s">
        <v>518</v>
      </c>
      <c r="I331" s="222" t="s">
        <v>49</v>
      </c>
      <c r="J331" s="516">
        <v>2207.9</v>
      </c>
      <c r="K331" s="516">
        <f t="shared" si="63"/>
        <v>2207.9</v>
      </c>
      <c r="L331" s="514">
        <v>0</v>
      </c>
      <c r="M331" s="61" t="s">
        <v>52</v>
      </c>
      <c r="N331" s="307">
        <f t="shared" si="60"/>
        <v>2207.9</v>
      </c>
      <c r="O331" s="473">
        <v>46027</v>
      </c>
      <c r="P331" s="388" t="str">
        <f t="shared" si="66"/>
        <v>janeiro</v>
      </c>
      <c r="Q331" s="388">
        <f t="shared" si="67"/>
        <v>2026</v>
      </c>
      <c r="R331" s="488" t="s">
        <v>553</v>
      </c>
      <c r="S331" s="61" t="str">
        <f t="shared" si="68"/>
        <v>PAGO</v>
      </c>
      <c r="T331" s="276" t="str">
        <f t="shared" ca="1" si="65"/>
        <v>✓ OK</v>
      </c>
    </row>
    <row r="332" spans="2:20" ht="15" customHeight="1">
      <c r="B332" s="282">
        <v>45993</v>
      </c>
      <c r="C332" s="61" t="str">
        <f t="shared" si="61"/>
        <v>Dezembro</v>
      </c>
      <c r="D332" t="str">
        <f t="shared" si="62"/>
        <v>2025</v>
      </c>
      <c r="E332" s="480">
        <v>1</v>
      </c>
      <c r="F332" s="215" t="s">
        <v>554</v>
      </c>
      <c r="G332" s="215" t="s">
        <v>26</v>
      </c>
      <c r="H332" s="215" t="s">
        <v>518</v>
      </c>
      <c r="I332" s="519" t="s">
        <v>49</v>
      </c>
      <c r="J332" s="516">
        <v>3085</v>
      </c>
      <c r="K332" s="516">
        <f t="shared" si="63"/>
        <v>3085</v>
      </c>
      <c r="L332" s="514">
        <v>0</v>
      </c>
      <c r="M332" s="61" t="s">
        <v>52</v>
      </c>
      <c r="N332" s="307">
        <f t="shared" si="60"/>
        <v>3085</v>
      </c>
      <c r="O332" s="282">
        <v>46028</v>
      </c>
      <c r="P332" s="388" t="str">
        <f t="shared" si="66"/>
        <v>janeiro</v>
      </c>
      <c r="Q332" s="388">
        <f t="shared" si="67"/>
        <v>2026</v>
      </c>
      <c r="R332" s="488" t="s">
        <v>555</v>
      </c>
      <c r="S332" s="61" t="str">
        <f t="shared" si="68"/>
        <v>PAGO</v>
      </c>
      <c r="T332" s="276" t="str">
        <f t="shared" ca="1" si="65"/>
        <v>✓ OK</v>
      </c>
    </row>
    <row r="333" spans="2:20" ht="15" customHeight="1">
      <c r="B333" s="282">
        <v>45994</v>
      </c>
      <c r="C333" s="61" t="str">
        <f t="shared" si="61"/>
        <v>Dezembro</v>
      </c>
      <c r="D333" t="str">
        <f t="shared" si="62"/>
        <v>2025</v>
      </c>
      <c r="E333" s="480">
        <v>1</v>
      </c>
      <c r="F333" s="215" t="s">
        <v>557</v>
      </c>
      <c r="G333" s="215" t="s">
        <v>26</v>
      </c>
      <c r="H333" s="215" t="s">
        <v>411</v>
      </c>
      <c r="I333" s="519" t="s">
        <v>49</v>
      </c>
      <c r="J333" s="516">
        <v>237</v>
      </c>
      <c r="K333" s="516">
        <f t="shared" si="63"/>
        <v>237</v>
      </c>
      <c r="L333" s="514">
        <v>0</v>
      </c>
      <c r="M333" s="61" t="s">
        <v>52</v>
      </c>
      <c r="N333" s="307">
        <f t="shared" si="60"/>
        <v>237</v>
      </c>
      <c r="O333" s="282">
        <v>46003</v>
      </c>
      <c r="P333" s="388" t="str">
        <f t="shared" si="66"/>
        <v>dezembro</v>
      </c>
      <c r="Q333" s="388">
        <f t="shared" si="67"/>
        <v>2025</v>
      </c>
      <c r="R333" s="488" t="s">
        <v>558</v>
      </c>
      <c r="S333" s="61" t="str">
        <f t="shared" si="68"/>
        <v>PAGO</v>
      </c>
      <c r="T333" s="276" t="str">
        <f t="shared" ca="1" si="65"/>
        <v>✓ OK</v>
      </c>
    </row>
    <row r="334" spans="2:20" ht="15" customHeight="1">
      <c r="B334" s="282">
        <v>45995</v>
      </c>
      <c r="C334" s="61" t="str">
        <f t="shared" si="61"/>
        <v>Dezembro</v>
      </c>
      <c r="D334" t="str">
        <f t="shared" si="62"/>
        <v>2025</v>
      </c>
      <c r="E334" s="480">
        <v>1</v>
      </c>
      <c r="F334" s="215" t="s">
        <v>559</v>
      </c>
      <c r="G334" s="215" t="s">
        <v>34</v>
      </c>
      <c r="H334" s="215" t="s">
        <v>120</v>
      </c>
      <c r="I334" s="519" t="s">
        <v>49</v>
      </c>
      <c r="J334" s="516">
        <v>2383.09</v>
      </c>
      <c r="K334" s="516">
        <f t="shared" si="63"/>
        <v>2383.09</v>
      </c>
      <c r="L334" s="514">
        <v>0</v>
      </c>
      <c r="M334" s="61" t="s">
        <v>45</v>
      </c>
      <c r="N334" s="307">
        <f t="shared" si="60"/>
        <v>2383.09</v>
      </c>
      <c r="O334" s="282">
        <v>45995</v>
      </c>
      <c r="P334" s="388" t="str">
        <f t="shared" si="66"/>
        <v>dezembro</v>
      </c>
      <c r="Q334" s="388">
        <f t="shared" si="67"/>
        <v>2025</v>
      </c>
      <c r="S334" s="61" t="str">
        <f t="shared" si="68"/>
        <v>PAGO</v>
      </c>
      <c r="T334" s="276" t="str">
        <f t="shared" ca="1" si="65"/>
        <v>✓ OK</v>
      </c>
    </row>
    <row r="335" spans="2:20" ht="15" customHeight="1">
      <c r="B335" s="282">
        <v>45994</v>
      </c>
      <c r="C335" s="61" t="str">
        <f t="shared" si="61"/>
        <v>Dezembro</v>
      </c>
      <c r="D335" t="str">
        <f t="shared" si="62"/>
        <v>2025</v>
      </c>
      <c r="E335" s="480">
        <v>1</v>
      </c>
      <c r="F335" s="215" t="s">
        <v>560</v>
      </c>
      <c r="G335" s="215" t="s">
        <v>26</v>
      </c>
      <c r="H335" s="215" t="s">
        <v>407</v>
      </c>
      <c r="I335" s="519" t="s">
        <v>49</v>
      </c>
      <c r="J335" s="516">
        <v>747.08</v>
      </c>
      <c r="K335" s="516">
        <f t="shared" si="63"/>
        <v>747.08</v>
      </c>
      <c r="L335" s="514">
        <v>0</v>
      </c>
      <c r="M335" s="61" t="s">
        <v>52</v>
      </c>
      <c r="N335" s="307">
        <f t="shared" ref="N335:N355" si="69">K335</f>
        <v>747.08</v>
      </c>
      <c r="O335" s="282">
        <v>46022</v>
      </c>
      <c r="P335" s="388" t="str">
        <f t="shared" si="66"/>
        <v>dezembro</v>
      </c>
      <c r="Q335" s="388">
        <f t="shared" si="67"/>
        <v>2025</v>
      </c>
      <c r="R335" s="488" t="s">
        <v>561</v>
      </c>
      <c r="S335" s="61" t="str">
        <f t="shared" si="68"/>
        <v>PAGO</v>
      </c>
      <c r="T335" s="276" t="str">
        <f t="shared" ca="1" si="65"/>
        <v>✓ OK</v>
      </c>
    </row>
    <row r="336" spans="2:20" ht="15" customHeight="1">
      <c r="B336" s="282">
        <v>45995</v>
      </c>
      <c r="C336" s="61" t="str">
        <f t="shared" si="61"/>
        <v>Dezembro</v>
      </c>
      <c r="D336" t="str">
        <f t="shared" si="62"/>
        <v>2025</v>
      </c>
      <c r="E336" s="480">
        <v>1</v>
      </c>
      <c r="F336" s="215" t="s">
        <v>562</v>
      </c>
      <c r="G336" s="215" t="s">
        <v>26</v>
      </c>
      <c r="H336" s="215" t="s">
        <v>133</v>
      </c>
      <c r="I336" s="519" t="s">
        <v>49</v>
      </c>
      <c r="J336" s="516">
        <v>702.8</v>
      </c>
      <c r="K336" s="516">
        <f t="shared" si="63"/>
        <v>702.8</v>
      </c>
      <c r="L336" s="514">
        <v>0</v>
      </c>
      <c r="M336" s="61" t="s">
        <v>52</v>
      </c>
      <c r="N336" s="307">
        <f t="shared" si="69"/>
        <v>702.8</v>
      </c>
      <c r="O336" s="282">
        <v>46023</v>
      </c>
      <c r="P336" s="388" t="str">
        <f t="shared" si="66"/>
        <v>janeiro</v>
      </c>
      <c r="Q336" s="388">
        <f t="shared" si="67"/>
        <v>2026</v>
      </c>
      <c r="R336" s="488" t="s">
        <v>563</v>
      </c>
      <c r="S336" s="61" t="str">
        <f t="shared" si="68"/>
        <v>PAGO</v>
      </c>
      <c r="T336" s="276" t="str">
        <f t="shared" ca="1" si="65"/>
        <v>✓ OK</v>
      </c>
    </row>
    <row r="337" spans="2:20" ht="15" customHeight="1">
      <c r="B337" s="282">
        <v>45996</v>
      </c>
      <c r="C337" s="61" t="str">
        <f t="shared" si="61"/>
        <v>Dezembro</v>
      </c>
      <c r="D337" t="str">
        <f t="shared" si="62"/>
        <v>2025</v>
      </c>
      <c r="E337" s="483">
        <v>1</v>
      </c>
      <c r="F337" s="215" t="s">
        <v>567</v>
      </c>
      <c r="G337" s="215" t="s">
        <v>37</v>
      </c>
      <c r="H337" s="215" t="s">
        <v>402</v>
      </c>
      <c r="I337" s="472" t="s">
        <v>49</v>
      </c>
      <c r="J337" s="561">
        <v>180</v>
      </c>
      <c r="K337" s="556">
        <f t="shared" si="63"/>
        <v>180</v>
      </c>
      <c r="L337" s="523">
        <v>0</v>
      </c>
      <c r="M337" s="61" t="s">
        <v>45</v>
      </c>
      <c r="N337" s="307">
        <f t="shared" si="69"/>
        <v>180</v>
      </c>
      <c r="O337" s="282">
        <v>45996</v>
      </c>
      <c r="P337" s="388" t="str">
        <f t="shared" si="66"/>
        <v>dezembro</v>
      </c>
      <c r="Q337" s="388">
        <f t="shared" si="67"/>
        <v>2025</v>
      </c>
      <c r="S337" s="61" t="str">
        <f t="shared" si="68"/>
        <v>PAGO</v>
      </c>
      <c r="T337" s="276" t="str">
        <f t="shared" ca="1" si="65"/>
        <v>✓ OK</v>
      </c>
    </row>
    <row r="338" spans="2:20" ht="15" customHeight="1">
      <c r="B338" s="282">
        <v>45998</v>
      </c>
      <c r="C338" s="61" t="str">
        <f t="shared" si="61"/>
        <v>Dezembro</v>
      </c>
      <c r="D338" t="str">
        <f t="shared" si="62"/>
        <v>2025</v>
      </c>
      <c r="E338" s="480">
        <v>24</v>
      </c>
      <c r="F338" s="215" t="s">
        <v>167</v>
      </c>
      <c r="G338" s="215" t="s">
        <v>700</v>
      </c>
      <c r="H338" s="215" t="s">
        <v>550</v>
      </c>
      <c r="I338" s="472" t="s">
        <v>49</v>
      </c>
      <c r="J338" s="516">
        <v>3.69</v>
      </c>
      <c r="K338" s="516">
        <f t="shared" si="63"/>
        <v>88.56</v>
      </c>
      <c r="L338" s="514">
        <v>0</v>
      </c>
      <c r="M338" s="519" t="s">
        <v>45</v>
      </c>
      <c r="N338" s="307">
        <f t="shared" si="69"/>
        <v>88.56</v>
      </c>
      <c r="O338" s="473">
        <v>45996</v>
      </c>
      <c r="P338" s="388" t="str">
        <f t="shared" si="66"/>
        <v>dezembro</v>
      </c>
      <c r="Q338" s="388">
        <f t="shared" si="67"/>
        <v>2025</v>
      </c>
      <c r="S338" s="61" t="str">
        <f t="shared" si="68"/>
        <v>PAGO</v>
      </c>
      <c r="T338" s="276" t="str">
        <f t="shared" ca="1" si="65"/>
        <v>✓ OK</v>
      </c>
    </row>
    <row r="339" spans="2:20" ht="15" customHeight="1">
      <c r="B339" s="282">
        <v>45998</v>
      </c>
      <c r="C339" s="61" t="str">
        <f t="shared" si="61"/>
        <v>Dezembro</v>
      </c>
      <c r="D339" t="str">
        <f t="shared" si="62"/>
        <v>2025</v>
      </c>
      <c r="E339" s="480">
        <v>12</v>
      </c>
      <c r="F339" s="215" t="s">
        <v>167</v>
      </c>
      <c r="G339" s="215" t="s">
        <v>700</v>
      </c>
      <c r="H339" s="215" t="s">
        <v>550</v>
      </c>
      <c r="I339" s="472" t="s">
        <v>49</v>
      </c>
      <c r="J339" s="516">
        <v>3.49</v>
      </c>
      <c r="K339" s="516">
        <f t="shared" si="63"/>
        <v>41.88</v>
      </c>
      <c r="L339" s="514">
        <v>0</v>
      </c>
      <c r="M339" s="519" t="s">
        <v>45</v>
      </c>
      <c r="N339" s="307">
        <f t="shared" si="69"/>
        <v>41.88</v>
      </c>
      <c r="O339" s="473">
        <v>45996</v>
      </c>
      <c r="P339" s="388" t="str">
        <f t="shared" si="66"/>
        <v>dezembro</v>
      </c>
      <c r="Q339" s="388">
        <f t="shared" si="67"/>
        <v>2025</v>
      </c>
      <c r="S339" s="61" t="str">
        <f t="shared" si="68"/>
        <v>PAGO</v>
      </c>
      <c r="T339" s="276" t="str">
        <f t="shared" ca="1" si="65"/>
        <v>✓ OK</v>
      </c>
    </row>
    <row r="340" spans="2:20" ht="15" customHeight="1">
      <c r="B340" s="282">
        <v>46001</v>
      </c>
      <c r="C340" s="61" t="str">
        <f t="shared" si="61"/>
        <v>Dezembro</v>
      </c>
      <c r="D340" t="str">
        <f t="shared" si="62"/>
        <v>2025</v>
      </c>
      <c r="E340" s="480">
        <v>1</v>
      </c>
      <c r="F340" s="215" t="s">
        <v>502</v>
      </c>
      <c r="G340" s="215" t="s">
        <v>682</v>
      </c>
      <c r="H340" s="215" t="s">
        <v>568</v>
      </c>
      <c r="I340" s="519" t="s">
        <v>49</v>
      </c>
      <c r="J340" s="516">
        <v>750</v>
      </c>
      <c r="K340" s="559">
        <f t="shared" si="63"/>
        <v>750</v>
      </c>
      <c r="L340" s="514">
        <v>0</v>
      </c>
      <c r="M340" s="61" t="s">
        <v>45</v>
      </c>
      <c r="N340" s="307">
        <f t="shared" si="69"/>
        <v>750</v>
      </c>
      <c r="O340" s="282">
        <v>46001</v>
      </c>
      <c r="P340" s="388" t="str">
        <f t="shared" si="66"/>
        <v>dezembro</v>
      </c>
      <c r="Q340" s="388">
        <f t="shared" si="67"/>
        <v>2025</v>
      </c>
      <c r="R340" s="488"/>
      <c r="S340" s="61" t="str">
        <f t="shared" si="68"/>
        <v>PAGO</v>
      </c>
      <c r="T340" s="276" t="str">
        <f t="shared" ca="1" si="65"/>
        <v>✓ OK</v>
      </c>
    </row>
    <row r="341" spans="2:20" ht="15" customHeight="1">
      <c r="B341" s="282">
        <v>46001</v>
      </c>
      <c r="C341" s="61" t="str">
        <f t="shared" si="61"/>
        <v>Dezembro</v>
      </c>
      <c r="D341" t="str">
        <f t="shared" si="62"/>
        <v>2025</v>
      </c>
      <c r="E341" s="480">
        <f>20*12</f>
        <v>240</v>
      </c>
      <c r="F341" s="215" t="s">
        <v>399</v>
      </c>
      <c r="G341" s="215" t="s">
        <v>700</v>
      </c>
      <c r="H341" s="215" t="s">
        <v>550</v>
      </c>
      <c r="I341" s="472" t="s">
        <v>49</v>
      </c>
      <c r="J341" s="516">
        <v>2.6524999999999999</v>
      </c>
      <c r="K341" s="516">
        <f t="shared" si="63"/>
        <v>636.59999999999991</v>
      </c>
      <c r="L341" s="514">
        <v>0</v>
      </c>
      <c r="M341" s="61" t="s">
        <v>45</v>
      </c>
      <c r="N341" s="307">
        <f t="shared" si="69"/>
        <v>636.59999999999991</v>
      </c>
      <c r="O341" s="282">
        <v>46037</v>
      </c>
      <c r="P341" s="388" t="str">
        <f t="shared" si="66"/>
        <v>janeiro</v>
      </c>
      <c r="Q341" s="388">
        <f t="shared" si="67"/>
        <v>2026</v>
      </c>
      <c r="S341" s="61" t="str">
        <f t="shared" si="68"/>
        <v>PAGO</v>
      </c>
      <c r="T341" s="276" t="str">
        <f t="shared" ca="1" si="65"/>
        <v>✓ OK</v>
      </c>
    </row>
    <row r="342" spans="2:20" ht="15" customHeight="1">
      <c r="B342" s="282">
        <v>46006</v>
      </c>
      <c r="C342" s="61" t="str">
        <f t="shared" si="61"/>
        <v>Dezembro</v>
      </c>
      <c r="D342" t="str">
        <f t="shared" si="62"/>
        <v>2025</v>
      </c>
      <c r="E342" s="480">
        <v>1</v>
      </c>
      <c r="F342" s="215" t="s">
        <v>569</v>
      </c>
      <c r="G342" s="215" t="s">
        <v>34</v>
      </c>
      <c r="H342" s="215" t="s">
        <v>120</v>
      </c>
      <c r="I342" s="472" t="s">
        <v>51</v>
      </c>
      <c r="J342" s="516">
        <v>693.2</v>
      </c>
      <c r="K342" s="516">
        <f t="shared" si="63"/>
        <v>693.2</v>
      </c>
      <c r="L342" s="514">
        <v>0</v>
      </c>
      <c r="M342" s="61"/>
      <c r="N342" s="307">
        <f t="shared" si="69"/>
        <v>693.2</v>
      </c>
      <c r="O342" s="282">
        <v>46006</v>
      </c>
      <c r="P342" s="388" t="str">
        <f t="shared" si="66"/>
        <v>dezembro</v>
      </c>
      <c r="Q342" s="388">
        <f t="shared" si="67"/>
        <v>2025</v>
      </c>
      <c r="S342" s="61" t="str">
        <f t="shared" si="68"/>
        <v>PAGO</v>
      </c>
      <c r="T342" s="276" t="str">
        <f t="shared" ca="1" si="65"/>
        <v>✓ OK</v>
      </c>
    </row>
    <row r="343" spans="2:20" ht="15" customHeight="1">
      <c r="B343" s="282">
        <v>46010</v>
      </c>
      <c r="C343" s="61" t="str">
        <f t="shared" si="61"/>
        <v>Dezembro</v>
      </c>
      <c r="D343" t="str">
        <f t="shared" si="62"/>
        <v>2025</v>
      </c>
      <c r="E343" s="480">
        <v>1</v>
      </c>
      <c r="F343" s="215" t="s">
        <v>571</v>
      </c>
      <c r="G343" s="215" t="s">
        <v>42</v>
      </c>
      <c r="H343" s="215" t="s">
        <v>570</v>
      </c>
      <c r="I343" s="472" t="s">
        <v>49</v>
      </c>
      <c r="J343" s="516">
        <v>60</v>
      </c>
      <c r="K343" s="516">
        <f t="shared" si="63"/>
        <v>60</v>
      </c>
      <c r="L343" s="514">
        <v>0</v>
      </c>
      <c r="M343" s="61" t="s">
        <v>45</v>
      </c>
      <c r="N343" s="307">
        <f t="shared" si="69"/>
        <v>60</v>
      </c>
      <c r="O343" s="282">
        <v>46010</v>
      </c>
      <c r="P343" s="388" t="str">
        <f t="shared" si="66"/>
        <v>dezembro</v>
      </c>
      <c r="Q343" s="388">
        <f t="shared" si="67"/>
        <v>2025</v>
      </c>
      <c r="S343" s="61" t="str">
        <f t="shared" si="68"/>
        <v>PAGO</v>
      </c>
      <c r="T343" s="276" t="str">
        <f t="shared" ca="1" si="65"/>
        <v>✓ OK</v>
      </c>
    </row>
    <row r="344" spans="2:20" ht="15" customHeight="1">
      <c r="B344" s="570">
        <v>46010</v>
      </c>
      <c r="C344" s="61" t="str">
        <f t="shared" si="61"/>
        <v>Dezembro</v>
      </c>
      <c r="D344" t="str">
        <f t="shared" si="62"/>
        <v>2025</v>
      </c>
      <c r="E344" s="483">
        <v>1</v>
      </c>
      <c r="F344" s="215" t="s">
        <v>572</v>
      </c>
      <c r="G344" s="215" t="s">
        <v>34</v>
      </c>
      <c r="H344" s="215" t="s">
        <v>120</v>
      </c>
      <c r="I344" s="222" t="s">
        <v>51</v>
      </c>
      <c r="J344" s="561">
        <v>1021.75</v>
      </c>
      <c r="K344" s="516">
        <f t="shared" si="63"/>
        <v>1021.75</v>
      </c>
      <c r="L344" s="493">
        <v>0</v>
      </c>
      <c r="M344" s="61" t="s">
        <v>45</v>
      </c>
      <c r="N344" s="307">
        <f t="shared" si="69"/>
        <v>1021.75</v>
      </c>
      <c r="O344" s="473">
        <v>46010</v>
      </c>
      <c r="P344" s="388" t="str">
        <f t="shared" si="66"/>
        <v>dezembro</v>
      </c>
      <c r="Q344" s="388">
        <f t="shared" si="67"/>
        <v>2025</v>
      </c>
      <c r="R344" s="219"/>
      <c r="S344" s="61" t="str">
        <f t="shared" si="68"/>
        <v>PAGO</v>
      </c>
      <c r="T344" s="276" t="str">
        <f t="shared" ca="1" si="65"/>
        <v>✓ OK</v>
      </c>
    </row>
    <row r="345" spans="2:20" ht="15" customHeight="1">
      <c r="B345" s="570">
        <v>46010</v>
      </c>
      <c r="C345" s="61" t="str">
        <f t="shared" si="61"/>
        <v>Dezembro</v>
      </c>
      <c r="D345" t="str">
        <f t="shared" si="62"/>
        <v>2025</v>
      </c>
      <c r="E345" s="483">
        <v>1</v>
      </c>
      <c r="F345" s="215" t="s">
        <v>573</v>
      </c>
      <c r="G345" s="215" t="s">
        <v>34</v>
      </c>
      <c r="H345" s="215" t="s">
        <v>120</v>
      </c>
      <c r="I345" s="222" t="s">
        <v>51</v>
      </c>
      <c r="J345" s="561">
        <v>124.39</v>
      </c>
      <c r="K345" s="516">
        <f t="shared" si="63"/>
        <v>124.39</v>
      </c>
      <c r="L345" s="493">
        <v>0</v>
      </c>
      <c r="M345" s="61" t="s">
        <v>45</v>
      </c>
      <c r="N345" s="307">
        <f t="shared" si="69"/>
        <v>124.39</v>
      </c>
      <c r="O345" s="473">
        <v>46010</v>
      </c>
      <c r="P345" s="388" t="str">
        <f t="shared" si="66"/>
        <v>dezembro</v>
      </c>
      <c r="Q345" s="388">
        <f t="shared" si="67"/>
        <v>2025</v>
      </c>
      <c r="R345" s="219"/>
      <c r="S345" s="61" t="str">
        <f t="shared" si="68"/>
        <v>PAGO</v>
      </c>
      <c r="T345" s="276" t="str">
        <f t="shared" ca="1" si="65"/>
        <v>✓ OK</v>
      </c>
    </row>
    <row r="346" spans="2:20" ht="15" customHeight="1">
      <c r="B346" s="572">
        <v>46009</v>
      </c>
      <c r="C346" s="61" t="str">
        <f t="shared" si="61"/>
        <v>Dezembro</v>
      </c>
      <c r="D346" t="str">
        <f t="shared" si="62"/>
        <v>2025</v>
      </c>
      <c r="E346" s="480">
        <v>1</v>
      </c>
      <c r="F346" s="215" t="s">
        <v>574</v>
      </c>
      <c r="G346" s="215" t="s">
        <v>22</v>
      </c>
      <c r="H346" s="215" t="s">
        <v>411</v>
      </c>
      <c r="I346" s="472" t="s">
        <v>49</v>
      </c>
      <c r="J346" s="516">
        <v>239.94</v>
      </c>
      <c r="K346" s="516">
        <f t="shared" si="63"/>
        <v>239.94</v>
      </c>
      <c r="L346" s="514">
        <v>0</v>
      </c>
      <c r="M346" s="61"/>
      <c r="N346" s="307">
        <f t="shared" si="69"/>
        <v>239.94</v>
      </c>
      <c r="O346" s="282">
        <v>46020</v>
      </c>
      <c r="P346" s="388" t="str">
        <f t="shared" si="66"/>
        <v>dezembro</v>
      </c>
      <c r="Q346" s="388">
        <f t="shared" si="67"/>
        <v>2025</v>
      </c>
      <c r="S346" s="61" t="str">
        <f t="shared" si="68"/>
        <v>PAGO</v>
      </c>
      <c r="T346" s="276" t="str">
        <f t="shared" ca="1" si="65"/>
        <v>✓ OK</v>
      </c>
    </row>
    <row r="347" spans="2:20" ht="15" customHeight="1">
      <c r="B347" s="282">
        <v>46010</v>
      </c>
      <c r="C347" s="61" t="str">
        <f t="shared" si="61"/>
        <v>Dezembro</v>
      </c>
      <c r="D347" t="str">
        <f t="shared" si="62"/>
        <v>2025</v>
      </c>
      <c r="E347" s="480">
        <v>10</v>
      </c>
      <c r="F347" s="215" t="s">
        <v>450</v>
      </c>
      <c r="G347" s="215" t="s">
        <v>548</v>
      </c>
      <c r="H347" s="215" t="s">
        <v>451</v>
      </c>
      <c r="I347" s="472" t="s">
        <v>49</v>
      </c>
      <c r="J347" s="516">
        <v>115</v>
      </c>
      <c r="K347" s="516">
        <f t="shared" si="63"/>
        <v>1150</v>
      </c>
      <c r="L347" s="514">
        <v>0</v>
      </c>
      <c r="M347" s="61" t="s">
        <v>52</v>
      </c>
      <c r="N347" s="307">
        <f t="shared" si="69"/>
        <v>1150</v>
      </c>
      <c r="O347" s="282">
        <v>46037</v>
      </c>
      <c r="P347" s="388" t="str">
        <f t="shared" si="66"/>
        <v>janeiro</v>
      </c>
      <c r="Q347" s="388">
        <f t="shared" si="67"/>
        <v>2026</v>
      </c>
      <c r="R347" s="488" t="s">
        <v>578</v>
      </c>
      <c r="S347" s="61" t="str">
        <f t="shared" si="68"/>
        <v>PAGO</v>
      </c>
      <c r="T347" s="276" t="str">
        <f t="shared" ca="1" si="65"/>
        <v>✓ OK</v>
      </c>
    </row>
    <row r="348" spans="2:20" ht="15" customHeight="1">
      <c r="B348" s="282">
        <v>46014</v>
      </c>
      <c r="C348" s="61" t="str">
        <f t="shared" si="61"/>
        <v>Dezembro</v>
      </c>
      <c r="D348" t="str">
        <f t="shared" si="62"/>
        <v>2025</v>
      </c>
      <c r="E348" s="480">
        <v>1</v>
      </c>
      <c r="F348" s="215" t="s">
        <v>562</v>
      </c>
      <c r="G348" s="215" t="s">
        <v>26</v>
      </c>
      <c r="H348" s="492" t="s">
        <v>133</v>
      </c>
      <c r="I348" s="519" t="s">
        <v>49</v>
      </c>
      <c r="J348" s="516">
        <v>737.1</v>
      </c>
      <c r="K348" s="516">
        <f t="shared" si="63"/>
        <v>737.1</v>
      </c>
      <c r="L348" s="514">
        <v>0</v>
      </c>
      <c r="M348" s="61" t="s">
        <v>52</v>
      </c>
      <c r="N348" s="307">
        <f t="shared" si="69"/>
        <v>737.1</v>
      </c>
      <c r="O348" s="282">
        <v>46042</v>
      </c>
      <c r="P348" s="388" t="str">
        <f t="shared" si="66"/>
        <v>janeiro</v>
      </c>
      <c r="Q348" s="388">
        <f t="shared" si="67"/>
        <v>2026</v>
      </c>
      <c r="R348" s="497" t="s">
        <v>579</v>
      </c>
      <c r="S348" s="61" t="str">
        <f t="shared" si="68"/>
        <v>PAGO</v>
      </c>
      <c r="T348" s="276" t="str">
        <f t="shared" ca="1" si="65"/>
        <v>✓ OK</v>
      </c>
    </row>
    <row r="349" spans="2:20" ht="15" customHeight="1">
      <c r="B349" s="282">
        <v>46010</v>
      </c>
      <c r="C349" s="61" t="str">
        <f t="shared" si="61"/>
        <v>Dezembro</v>
      </c>
      <c r="D349" t="str">
        <f t="shared" si="62"/>
        <v>2025</v>
      </c>
      <c r="E349" s="480">
        <v>1</v>
      </c>
      <c r="F349" s="215" t="s">
        <v>554</v>
      </c>
      <c r="G349" s="215" t="s">
        <v>26</v>
      </c>
      <c r="H349" s="215" t="s">
        <v>518</v>
      </c>
      <c r="I349" s="519" t="s">
        <v>49</v>
      </c>
      <c r="J349" s="516">
        <v>1972</v>
      </c>
      <c r="K349" s="516">
        <f t="shared" si="63"/>
        <v>1972</v>
      </c>
      <c r="L349" s="514">
        <v>0</v>
      </c>
      <c r="M349" s="61" t="s">
        <v>52</v>
      </c>
      <c r="N349" s="307">
        <f t="shared" si="69"/>
        <v>1972</v>
      </c>
      <c r="O349" s="282">
        <v>46045</v>
      </c>
      <c r="P349" s="388" t="str">
        <f t="shared" si="66"/>
        <v>janeiro</v>
      </c>
      <c r="Q349" s="388">
        <f t="shared" si="67"/>
        <v>2026</v>
      </c>
      <c r="R349" s="488" t="s">
        <v>575</v>
      </c>
      <c r="S349" s="61" t="str">
        <f t="shared" si="68"/>
        <v>PAGO</v>
      </c>
      <c r="T349" s="276" t="str">
        <f t="shared" ca="1" si="65"/>
        <v>✓ OK</v>
      </c>
    </row>
    <row r="350" spans="2:20" ht="15" customHeight="1">
      <c r="B350" s="282">
        <v>46010</v>
      </c>
      <c r="C350" s="61" t="str">
        <f t="shared" si="61"/>
        <v>Dezembro</v>
      </c>
      <c r="D350" t="str">
        <f t="shared" si="62"/>
        <v>2025</v>
      </c>
      <c r="E350" s="480">
        <v>1</v>
      </c>
      <c r="F350" s="215" t="s">
        <v>576</v>
      </c>
      <c r="G350" s="215" t="s">
        <v>19</v>
      </c>
      <c r="H350" s="215" t="s">
        <v>518</v>
      </c>
      <c r="I350" s="519" t="s">
        <v>49</v>
      </c>
      <c r="J350" s="516">
        <v>1535.97</v>
      </c>
      <c r="K350" s="516">
        <f t="shared" si="63"/>
        <v>1535.97</v>
      </c>
      <c r="L350" s="514">
        <v>0</v>
      </c>
      <c r="M350" s="61" t="s">
        <v>52</v>
      </c>
      <c r="N350" s="493">
        <f t="shared" si="69"/>
        <v>1535.97</v>
      </c>
      <c r="O350" s="282">
        <v>46045</v>
      </c>
      <c r="P350" s="388" t="str">
        <f t="shared" si="66"/>
        <v>janeiro</v>
      </c>
      <c r="Q350" s="388">
        <f t="shared" si="67"/>
        <v>2026</v>
      </c>
      <c r="R350" s="497" t="s">
        <v>577</v>
      </c>
      <c r="S350" s="61" t="str">
        <f t="shared" si="68"/>
        <v>PAGO</v>
      </c>
      <c r="T350" s="276" t="str">
        <f t="shared" ca="1" si="65"/>
        <v>✓ OK</v>
      </c>
    </row>
    <row r="351" spans="2:20" ht="15" customHeight="1">
      <c r="B351" s="282">
        <v>46010</v>
      </c>
      <c r="C351" s="61" t="str">
        <f t="shared" si="61"/>
        <v>Dezembro</v>
      </c>
      <c r="D351" t="str">
        <f t="shared" si="62"/>
        <v>2025</v>
      </c>
      <c r="E351" s="480">
        <v>1</v>
      </c>
      <c r="F351" s="215" t="s">
        <v>576</v>
      </c>
      <c r="G351" s="215" t="s">
        <v>19</v>
      </c>
      <c r="H351" s="215" t="s">
        <v>518</v>
      </c>
      <c r="I351" s="519" t="s">
        <v>49</v>
      </c>
      <c r="J351" s="516">
        <v>1535.97</v>
      </c>
      <c r="K351" s="516">
        <f t="shared" si="63"/>
        <v>1535.97</v>
      </c>
      <c r="L351" s="514">
        <v>0</v>
      </c>
      <c r="M351" s="61" t="s">
        <v>52</v>
      </c>
      <c r="N351" s="493">
        <f t="shared" si="69"/>
        <v>1535.97</v>
      </c>
      <c r="O351" s="282">
        <v>46052</v>
      </c>
      <c r="P351" s="388" t="str">
        <f t="shared" si="66"/>
        <v>janeiro</v>
      </c>
      <c r="Q351" s="388">
        <f t="shared" si="67"/>
        <v>2026</v>
      </c>
      <c r="R351" s="497" t="s">
        <v>577</v>
      </c>
      <c r="S351" s="61" t="str">
        <f t="shared" si="68"/>
        <v>PAGO</v>
      </c>
      <c r="T351" s="276" t="str">
        <f t="shared" ca="1" si="65"/>
        <v>✓ OK</v>
      </c>
    </row>
    <row r="352" spans="2:20" ht="15" customHeight="1">
      <c r="B352" s="282">
        <v>46010</v>
      </c>
      <c r="C352" s="61" t="str">
        <f t="shared" si="61"/>
        <v>Dezembro</v>
      </c>
      <c r="D352" t="str">
        <f t="shared" si="62"/>
        <v>2025</v>
      </c>
      <c r="E352" s="480">
        <v>1</v>
      </c>
      <c r="F352" s="215" t="s">
        <v>576</v>
      </c>
      <c r="G352" s="215" t="s">
        <v>19</v>
      </c>
      <c r="H352" s="215" t="s">
        <v>518</v>
      </c>
      <c r="I352" s="519" t="s">
        <v>49</v>
      </c>
      <c r="J352" s="516">
        <v>1535.97</v>
      </c>
      <c r="K352" s="516">
        <f t="shared" si="63"/>
        <v>1535.97</v>
      </c>
      <c r="L352" s="514">
        <v>0</v>
      </c>
      <c r="M352" s="61"/>
      <c r="N352" s="493">
        <f t="shared" si="69"/>
        <v>1535.97</v>
      </c>
      <c r="O352" s="282">
        <v>46059</v>
      </c>
      <c r="P352" s="388" t="str">
        <f t="shared" si="66"/>
        <v>fevereiro</v>
      </c>
      <c r="Q352" s="388">
        <f t="shared" si="67"/>
        <v>2026</v>
      </c>
      <c r="R352" s="497" t="s">
        <v>577</v>
      </c>
      <c r="S352" s="61" t="str">
        <f t="shared" si="68"/>
        <v>PAGO</v>
      </c>
      <c r="T352" s="276" t="str">
        <f t="shared" ca="1" si="65"/>
        <v>✓ OK</v>
      </c>
    </row>
    <row r="353" spans="2:20" ht="15" customHeight="1">
      <c r="B353" s="282">
        <v>46018</v>
      </c>
      <c r="C353" s="61" t="str">
        <f t="shared" si="61"/>
        <v>Dezembro</v>
      </c>
      <c r="D353" t="str">
        <f t="shared" si="62"/>
        <v>2025</v>
      </c>
      <c r="E353" s="480">
        <v>72</v>
      </c>
      <c r="F353" s="215" t="s">
        <v>399</v>
      </c>
      <c r="G353" s="215" t="s">
        <v>700</v>
      </c>
      <c r="H353" s="215" t="s">
        <v>580</v>
      </c>
      <c r="I353" s="519" t="s">
        <v>49</v>
      </c>
      <c r="J353" s="516">
        <v>2.99</v>
      </c>
      <c r="K353" s="516">
        <f t="shared" si="63"/>
        <v>215.28000000000003</v>
      </c>
      <c r="L353" s="514">
        <v>0</v>
      </c>
      <c r="M353" s="61" t="s">
        <v>45</v>
      </c>
      <c r="N353" s="493">
        <f t="shared" si="69"/>
        <v>215.28000000000003</v>
      </c>
      <c r="O353" s="282">
        <v>46018</v>
      </c>
      <c r="P353" s="388" t="str">
        <f t="shared" si="66"/>
        <v>dezembro</v>
      </c>
      <c r="Q353" s="388">
        <f t="shared" si="67"/>
        <v>2025</v>
      </c>
      <c r="R353" s="497"/>
      <c r="S353" s="61" t="str">
        <f t="shared" si="68"/>
        <v>PAGO</v>
      </c>
      <c r="T353" s="276" t="str">
        <f t="shared" ca="1" si="65"/>
        <v>✓ OK</v>
      </c>
    </row>
    <row r="354" spans="2:20" ht="15" customHeight="1">
      <c r="B354" s="282">
        <v>46018</v>
      </c>
      <c r="C354" s="61" t="str">
        <f t="shared" si="61"/>
        <v>Dezembro</v>
      </c>
      <c r="D354" t="str">
        <f t="shared" si="62"/>
        <v>2025</v>
      </c>
      <c r="E354" s="480">
        <v>1</v>
      </c>
      <c r="F354" s="215" t="s">
        <v>581</v>
      </c>
      <c r="G354" s="215" t="s">
        <v>13</v>
      </c>
      <c r="H354" s="215" t="s">
        <v>582</v>
      </c>
      <c r="I354" s="519" t="s">
        <v>49</v>
      </c>
      <c r="J354" s="516">
        <v>310.93</v>
      </c>
      <c r="K354" s="516">
        <f t="shared" si="63"/>
        <v>310.93</v>
      </c>
      <c r="L354" s="514">
        <v>0</v>
      </c>
      <c r="M354" s="61" t="s">
        <v>48</v>
      </c>
      <c r="N354" s="493">
        <f t="shared" si="69"/>
        <v>310.93</v>
      </c>
      <c r="O354" s="282">
        <v>46018</v>
      </c>
      <c r="P354" s="388" t="str">
        <f t="shared" si="66"/>
        <v>dezembro</v>
      </c>
      <c r="Q354" s="388">
        <f t="shared" si="67"/>
        <v>2025</v>
      </c>
      <c r="R354" s="497"/>
      <c r="S354" s="61" t="str">
        <f t="shared" si="68"/>
        <v>PAGO</v>
      </c>
      <c r="T354" s="276" t="str">
        <f t="shared" ca="1" si="65"/>
        <v>✓ OK</v>
      </c>
    </row>
    <row r="355" spans="2:20" ht="15" customHeight="1">
      <c r="B355" s="282">
        <v>46018</v>
      </c>
      <c r="C355" s="61" t="str">
        <f t="shared" si="61"/>
        <v>Dezembro</v>
      </c>
      <c r="D355" t="str">
        <f t="shared" si="62"/>
        <v>2025</v>
      </c>
      <c r="E355" s="480">
        <v>1</v>
      </c>
      <c r="F355" s="215" t="s">
        <v>583</v>
      </c>
      <c r="G355" s="215" t="s">
        <v>26</v>
      </c>
      <c r="H355" s="215" t="s">
        <v>584</v>
      </c>
      <c r="I355" s="519" t="s">
        <v>49</v>
      </c>
      <c r="J355" s="516">
        <f>426.59-310.93</f>
        <v>115.65999999999997</v>
      </c>
      <c r="K355" s="516">
        <f t="shared" si="63"/>
        <v>115.65999999999997</v>
      </c>
      <c r="L355" s="514">
        <v>0</v>
      </c>
      <c r="M355" s="61" t="s">
        <v>48</v>
      </c>
      <c r="N355" s="493">
        <f t="shared" si="69"/>
        <v>115.65999999999997</v>
      </c>
      <c r="O355" s="282">
        <v>46018</v>
      </c>
      <c r="P355" s="388" t="str">
        <f t="shared" si="66"/>
        <v>dezembro</v>
      </c>
      <c r="Q355" s="388">
        <f t="shared" si="67"/>
        <v>2025</v>
      </c>
      <c r="R355" s="497"/>
      <c r="S355" s="61" t="str">
        <f t="shared" si="68"/>
        <v>PAGO</v>
      </c>
      <c r="T355" s="276" t="str">
        <f t="shared" ca="1" si="65"/>
        <v>✓ OK</v>
      </c>
    </row>
    <row r="356" spans="2:20" ht="15" customHeight="1">
      <c r="B356" s="282">
        <v>46020</v>
      </c>
      <c r="C356" s="61" t="str">
        <f t="shared" ref="C356" si="70">IF(B356&lt;&gt;"",PROPER(TEXT(B356,"mmmm")),"")</f>
        <v>Dezembro</v>
      </c>
      <c r="D356" t="str">
        <f t="shared" ref="D356" si="71">IF(B356&lt;&gt;"",TEXT(B356,"aaaa"),"")</f>
        <v>2025</v>
      </c>
      <c r="E356" s="480">
        <v>1</v>
      </c>
      <c r="F356" s="215" t="s">
        <v>585</v>
      </c>
      <c r="G356" s="215" t="s">
        <v>13</v>
      </c>
      <c r="H356" s="215" t="s">
        <v>586</v>
      </c>
      <c r="I356" s="519" t="s">
        <v>49</v>
      </c>
      <c r="J356" s="516">
        <v>256</v>
      </c>
      <c r="K356" s="516">
        <f t="shared" ref="K356" si="72">IF(J356&lt;&gt;0,E356*J356,"")</f>
        <v>256</v>
      </c>
      <c r="L356" s="514">
        <v>0</v>
      </c>
      <c r="M356" s="61" t="s">
        <v>48</v>
      </c>
      <c r="N356" s="493">
        <f t="shared" ref="N356" si="73">K356</f>
        <v>256</v>
      </c>
      <c r="O356" s="282">
        <v>46020</v>
      </c>
      <c r="P356" s="388" t="str">
        <f t="shared" ref="P356" si="74">IF(O356&lt;&gt;"",TEXT(O356,"mmmm"),"")</f>
        <v>dezembro</v>
      </c>
      <c r="Q356" s="388">
        <f t="shared" ref="Q356" si="75">IF(O356="","",YEAR(O356))</f>
        <v>2025</v>
      </c>
      <c r="R356" s="497"/>
      <c r="S356" s="61" t="str">
        <f t="shared" si="68"/>
        <v>PAGO</v>
      </c>
      <c r="T356" s="276" t="str">
        <f t="shared" ca="1" si="65"/>
        <v>✓ OK</v>
      </c>
    </row>
    <row r="357" spans="2:20" ht="15" customHeight="1">
      <c r="B357" s="282">
        <v>46020</v>
      </c>
      <c r="C357" s="61" t="str">
        <f t="shared" ref="C357" si="76">IF(B357&lt;&gt;"",PROPER(TEXT(B357,"mmmm")),"")</f>
        <v>Dezembro</v>
      </c>
      <c r="D357" t="str">
        <f t="shared" ref="D357" si="77">IF(B357&lt;&gt;"",TEXT(B357,"aaaa"),"")</f>
        <v>2025</v>
      </c>
      <c r="E357" s="480">
        <v>1</v>
      </c>
      <c r="F357" s="215" t="s">
        <v>437</v>
      </c>
      <c r="G357" s="215" t="s">
        <v>42</v>
      </c>
      <c r="H357" s="215" t="s">
        <v>587</v>
      </c>
      <c r="I357" s="519" t="s">
        <v>49</v>
      </c>
      <c r="J357" s="516">
        <v>56.5</v>
      </c>
      <c r="K357" s="516">
        <f t="shared" ref="K357" si="78">IF(J357&lt;&gt;0,E357*J357,"")</f>
        <v>56.5</v>
      </c>
      <c r="L357" s="514">
        <v>0</v>
      </c>
      <c r="M357" s="61" t="s">
        <v>48</v>
      </c>
      <c r="N357" s="493">
        <f t="shared" ref="N357" si="79">K357</f>
        <v>56.5</v>
      </c>
      <c r="O357" s="282">
        <v>46020</v>
      </c>
      <c r="P357" s="388" t="str">
        <f t="shared" ref="P357" si="80">IF(O357&lt;&gt;"",TEXT(O357,"mmmm"),"")</f>
        <v>dezembro</v>
      </c>
      <c r="Q357" s="388">
        <f t="shared" ref="Q357" si="81">IF(O357="","",YEAR(O357))</f>
        <v>2025</v>
      </c>
      <c r="R357" s="497"/>
      <c r="S357" s="61" t="str">
        <f t="shared" si="68"/>
        <v>PAGO</v>
      </c>
      <c r="T357" s="276" t="str">
        <f t="shared" ca="1" si="65"/>
        <v>✓ OK</v>
      </c>
    </row>
    <row r="358" spans="2:20" ht="15" customHeight="1">
      <c r="B358" s="282">
        <v>46020</v>
      </c>
      <c r="C358" s="61" t="str">
        <f t="shared" ref="C358:C381" si="82">IF(B358&lt;&gt;"",PROPER(TEXT(B358,"mmmm")),"")</f>
        <v>Dezembro</v>
      </c>
      <c r="D358" t="str">
        <f t="shared" ref="D358:D421" si="83">IF(B358&lt;&gt;"",TEXT(B358,"aaaa"),"")</f>
        <v>2025</v>
      </c>
      <c r="E358" s="480">
        <v>1</v>
      </c>
      <c r="F358" s="215" t="s">
        <v>588</v>
      </c>
      <c r="G358" s="215" t="s">
        <v>26</v>
      </c>
      <c r="H358" s="215" t="s">
        <v>589</v>
      </c>
      <c r="I358" s="519" t="s">
        <v>49</v>
      </c>
      <c r="J358" s="516">
        <v>13.9</v>
      </c>
      <c r="K358" s="516">
        <f t="shared" ref="K358:K360" si="84">IF(J358&lt;&gt;0,E358*J358,"")</f>
        <v>13.9</v>
      </c>
      <c r="L358" s="514">
        <v>0</v>
      </c>
      <c r="M358" s="61" t="s">
        <v>48</v>
      </c>
      <c r="N358" s="493">
        <f t="shared" ref="N358:N359" si="85">K358</f>
        <v>13.9</v>
      </c>
      <c r="O358" s="282">
        <v>46020</v>
      </c>
      <c r="P358" s="388" t="str">
        <f t="shared" ref="P358:P360" si="86">IF(O358&lt;&gt;"",TEXT(O358,"mmmm"),"")</f>
        <v>dezembro</v>
      </c>
      <c r="Q358" s="388">
        <f t="shared" ref="Q358:Q360" si="87">IF(O358="","",YEAR(O358))</f>
        <v>2025</v>
      </c>
      <c r="R358" s="497"/>
      <c r="S358" s="61" t="str">
        <f t="shared" si="68"/>
        <v>PAGO</v>
      </c>
      <c r="T358" s="276" t="str">
        <f t="shared" ca="1" si="65"/>
        <v>✓ OK</v>
      </c>
    </row>
    <row r="359" spans="2:20" ht="15" customHeight="1">
      <c r="B359" s="282">
        <v>46020</v>
      </c>
      <c r="C359" s="61" t="str">
        <f t="shared" si="82"/>
        <v>Dezembro</v>
      </c>
      <c r="D359" t="str">
        <f t="shared" si="83"/>
        <v>2025</v>
      </c>
      <c r="E359" s="480">
        <v>1</v>
      </c>
      <c r="F359" s="215" t="s">
        <v>590</v>
      </c>
      <c r="G359" s="215" t="s">
        <v>26</v>
      </c>
      <c r="H359" s="215" t="s">
        <v>580</v>
      </c>
      <c r="I359" s="519" t="s">
        <v>49</v>
      </c>
      <c r="J359" s="516">
        <v>68.53</v>
      </c>
      <c r="K359" s="516">
        <f t="shared" si="84"/>
        <v>68.53</v>
      </c>
      <c r="L359" s="514">
        <v>0</v>
      </c>
      <c r="M359" s="61" t="s">
        <v>48</v>
      </c>
      <c r="N359" s="493">
        <f t="shared" si="85"/>
        <v>68.53</v>
      </c>
      <c r="O359" s="282">
        <v>46020</v>
      </c>
      <c r="P359" s="388" t="str">
        <f t="shared" si="86"/>
        <v>dezembro</v>
      </c>
      <c r="Q359" s="388">
        <f t="shared" si="87"/>
        <v>2025</v>
      </c>
      <c r="R359" s="497"/>
      <c r="S359" s="61" t="str">
        <f t="shared" si="68"/>
        <v>PAGO</v>
      </c>
      <c r="T359" s="276" t="str">
        <f t="shared" ca="1" si="65"/>
        <v>✓ OK</v>
      </c>
    </row>
    <row r="360" spans="2:20" ht="15" customHeight="1">
      <c r="B360" s="282">
        <v>46020</v>
      </c>
      <c r="C360" s="61" t="str">
        <f t="shared" si="82"/>
        <v>Dezembro</v>
      </c>
      <c r="D360" t="str">
        <f t="shared" si="83"/>
        <v>2025</v>
      </c>
      <c r="E360" s="480">
        <v>1</v>
      </c>
      <c r="F360" s="215" t="s">
        <v>647</v>
      </c>
      <c r="G360" s="215" t="s">
        <v>26</v>
      </c>
      <c r="H360" s="215" t="s">
        <v>133</v>
      </c>
      <c r="I360" s="519" t="s">
        <v>49</v>
      </c>
      <c r="J360" s="516">
        <v>370.9</v>
      </c>
      <c r="K360" s="516">
        <f t="shared" si="84"/>
        <v>370.9</v>
      </c>
      <c r="L360" s="514">
        <v>0</v>
      </c>
      <c r="M360" s="61" t="s">
        <v>45</v>
      </c>
      <c r="N360" s="493">
        <f>370.9+7.41+8.54</f>
        <v>386.85</v>
      </c>
      <c r="O360" s="282">
        <v>46048</v>
      </c>
      <c r="P360" s="388" t="str">
        <f t="shared" si="86"/>
        <v>janeiro</v>
      </c>
      <c r="Q360" s="388">
        <f t="shared" si="87"/>
        <v>2026</v>
      </c>
      <c r="R360" s="497"/>
      <c r="S360" s="61" t="str">
        <f t="shared" si="68"/>
        <v>PAGO</v>
      </c>
      <c r="T360" s="276" t="str">
        <f t="shared" ca="1" si="65"/>
        <v>✓ OK</v>
      </c>
    </row>
    <row r="361" spans="2:20" ht="15" customHeight="1">
      <c r="B361" s="282">
        <v>46020</v>
      </c>
      <c r="C361" s="61" t="str">
        <f t="shared" ref="C361" si="88">IF(B361&lt;&gt;"",PROPER(TEXT(B361,"mmmm")),"")</f>
        <v>Dezembro</v>
      </c>
      <c r="D361" t="str">
        <f t="shared" ref="D361" si="89">IF(B361&lt;&gt;"",TEXT(B361,"aaaa"),"")</f>
        <v>2025</v>
      </c>
      <c r="E361" s="480">
        <v>1</v>
      </c>
      <c r="F361" s="215" t="s">
        <v>542</v>
      </c>
      <c r="G361" s="215" t="s">
        <v>42</v>
      </c>
      <c r="H361" s="215" t="s">
        <v>133</v>
      </c>
      <c r="I361" s="519" t="s">
        <v>49</v>
      </c>
      <c r="J361" s="516">
        <v>453.6</v>
      </c>
      <c r="K361" s="516">
        <f t="shared" ref="K361" si="90">IF(J361&lt;&gt;0,E361*J361,"")</f>
        <v>453.6</v>
      </c>
      <c r="L361" s="514">
        <v>0</v>
      </c>
      <c r="M361" s="61" t="s">
        <v>45</v>
      </c>
      <c r="N361" s="493">
        <f>K361+9.07+10.5</f>
        <v>473.17</v>
      </c>
      <c r="O361" s="282">
        <v>46048</v>
      </c>
      <c r="P361" s="388" t="str">
        <f t="shared" ref="P361" si="91">IF(O361&lt;&gt;"",TEXT(O361,"mmmm"),"")</f>
        <v>janeiro</v>
      </c>
      <c r="Q361" s="388">
        <f t="shared" ref="Q361" si="92">IF(O361="","",YEAR(O361))</f>
        <v>2026</v>
      </c>
      <c r="R361" s="497"/>
      <c r="S361" s="61" t="str">
        <f t="shared" ref="S361" si="93">IF(K361&lt;&gt;"",IF(L361=0,"PAGO","A PAGAR")," ")</f>
        <v>PAGO</v>
      </c>
      <c r="T361" s="276" t="str">
        <f t="shared" ca="1" si="65"/>
        <v>✓ OK</v>
      </c>
    </row>
    <row r="362" spans="2:20" ht="15" customHeight="1">
      <c r="B362" s="282">
        <v>46021</v>
      </c>
      <c r="C362" s="61" t="str">
        <f t="shared" ref="C362" si="94">IF(B362&lt;&gt;"",PROPER(TEXT(B362,"mmmm")),"")</f>
        <v>Dezembro</v>
      </c>
      <c r="D362" t="str">
        <f t="shared" ref="D362" si="95">IF(B362&lt;&gt;"",TEXT(B362,"aaaa"),"")</f>
        <v>2025</v>
      </c>
      <c r="E362" s="480">
        <v>1</v>
      </c>
      <c r="F362" s="215" t="s">
        <v>596</v>
      </c>
      <c r="G362" s="215" t="s">
        <v>26</v>
      </c>
      <c r="H362" s="215" t="s">
        <v>407</v>
      </c>
      <c r="I362" s="519" t="s">
        <v>49</v>
      </c>
      <c r="J362" s="516">
        <v>1292.1400000000001</v>
      </c>
      <c r="K362" s="516">
        <f t="shared" ref="K362" si="96">IF(J362&lt;&gt;0,E362*J362,"")</f>
        <v>1292.1400000000001</v>
      </c>
      <c r="L362" s="514">
        <v>0</v>
      </c>
      <c r="M362" s="61" t="s">
        <v>52</v>
      </c>
      <c r="N362" s="493">
        <f t="shared" ref="N362" si="97">K362</f>
        <v>1292.1400000000001</v>
      </c>
      <c r="O362" s="282">
        <v>46049</v>
      </c>
      <c r="P362" s="388" t="str">
        <f t="shared" ref="P362" si="98">IF(O362&lt;&gt;"",TEXT(O362,"mmmm"),"")</f>
        <v>janeiro</v>
      </c>
      <c r="Q362" s="388">
        <f t="shared" ref="Q362" si="99">IF(O362="","",YEAR(O362))</f>
        <v>2026</v>
      </c>
      <c r="R362" s="497" t="s">
        <v>597</v>
      </c>
      <c r="S362" s="61" t="str">
        <f t="shared" si="68"/>
        <v>PAGO</v>
      </c>
      <c r="T362" s="276" t="str">
        <f t="shared" ca="1" si="65"/>
        <v>✓ OK</v>
      </c>
    </row>
    <row r="363" spans="2:20" ht="15" customHeight="1">
      <c r="B363" s="573">
        <v>46023</v>
      </c>
      <c r="C363" s="61" t="str">
        <f t="shared" si="82"/>
        <v>Janeiro</v>
      </c>
      <c r="D363" t="str">
        <f t="shared" si="83"/>
        <v>2026</v>
      </c>
      <c r="E363" s="483">
        <v>1</v>
      </c>
      <c r="F363" s="215" t="s">
        <v>107</v>
      </c>
      <c r="G363" s="215" t="s">
        <v>35</v>
      </c>
      <c r="H363" s="215" t="s">
        <v>120</v>
      </c>
      <c r="I363" s="222" t="s">
        <v>46</v>
      </c>
      <c r="J363" s="561">
        <v>3500</v>
      </c>
      <c r="K363" s="556">
        <v>3500</v>
      </c>
      <c r="L363" s="493">
        <v>0</v>
      </c>
      <c r="M363" s="61" t="s">
        <v>45</v>
      </c>
      <c r="N363" s="307">
        <v>3500</v>
      </c>
      <c r="O363" s="473">
        <v>46023</v>
      </c>
      <c r="P363" s="388" t="str">
        <f t="shared" si="66"/>
        <v>janeiro</v>
      </c>
      <c r="Q363" s="388">
        <f t="shared" si="67"/>
        <v>2026</v>
      </c>
      <c r="R363" s="219"/>
      <c r="S363" s="61" t="str">
        <f t="shared" si="68"/>
        <v>PAGO</v>
      </c>
      <c r="T363" s="276" t="str">
        <f t="shared" ca="1" si="65"/>
        <v>✓ OK</v>
      </c>
    </row>
    <row r="364" spans="2:20" ht="15" customHeight="1">
      <c r="B364" s="573">
        <v>46025</v>
      </c>
      <c r="C364" s="61" t="str">
        <f t="shared" si="82"/>
        <v>Janeiro</v>
      </c>
      <c r="D364" t="str">
        <f t="shared" si="83"/>
        <v>2026</v>
      </c>
      <c r="E364" s="483">
        <v>1</v>
      </c>
      <c r="F364" s="215" t="s">
        <v>104</v>
      </c>
      <c r="G364" s="215" t="s">
        <v>37</v>
      </c>
      <c r="H364" s="215" t="s">
        <v>105</v>
      </c>
      <c r="I364" s="222" t="s">
        <v>46</v>
      </c>
      <c r="J364" s="561">
        <v>63.82</v>
      </c>
      <c r="K364" s="516">
        <v>63.24</v>
      </c>
      <c r="L364" s="493">
        <v>0</v>
      </c>
      <c r="M364" s="61"/>
      <c r="N364" s="307">
        <v>63.24</v>
      </c>
      <c r="O364" s="473">
        <v>46025</v>
      </c>
      <c r="P364" s="388" t="str">
        <f t="shared" si="66"/>
        <v>janeiro</v>
      </c>
      <c r="Q364" s="388">
        <f t="shared" si="67"/>
        <v>2026</v>
      </c>
      <c r="R364" s="219"/>
      <c r="S364" s="61" t="str">
        <f t="shared" si="68"/>
        <v>PAGO</v>
      </c>
      <c r="T364" s="276" t="str">
        <f t="shared" ca="1" si="65"/>
        <v>✓ OK</v>
      </c>
    </row>
    <row r="365" spans="2:20" ht="15" customHeight="1">
      <c r="B365" s="573">
        <v>46032</v>
      </c>
      <c r="C365" s="61" t="str">
        <f t="shared" si="82"/>
        <v>Janeiro</v>
      </c>
      <c r="D365" t="str">
        <f t="shared" si="83"/>
        <v>2026</v>
      </c>
      <c r="E365" s="483">
        <v>1</v>
      </c>
      <c r="F365" s="215" t="s">
        <v>535</v>
      </c>
      <c r="G365" s="215" t="s">
        <v>40</v>
      </c>
      <c r="H365" s="215" t="s">
        <v>109</v>
      </c>
      <c r="I365" s="222" t="s">
        <v>46</v>
      </c>
      <c r="J365" s="561">
        <v>2974.33</v>
      </c>
      <c r="K365" s="516">
        <v>2974.33</v>
      </c>
      <c r="L365" s="493">
        <v>0</v>
      </c>
      <c r="M365" s="61" t="s">
        <v>45</v>
      </c>
      <c r="N365" s="307">
        <v>2974.33</v>
      </c>
      <c r="O365" s="473">
        <v>46034</v>
      </c>
      <c r="P365" s="388" t="str">
        <f t="shared" si="66"/>
        <v>janeiro</v>
      </c>
      <c r="Q365" s="388">
        <f t="shared" si="67"/>
        <v>2026</v>
      </c>
      <c r="R365" s="219"/>
      <c r="S365" s="61" t="str">
        <f t="shared" si="68"/>
        <v>PAGO</v>
      </c>
      <c r="T365" s="276" t="str">
        <f t="shared" ca="1" si="65"/>
        <v>✓ OK</v>
      </c>
    </row>
    <row r="366" spans="2:20" ht="15" customHeight="1">
      <c r="B366" s="573">
        <v>46037</v>
      </c>
      <c r="C366" s="61" t="str">
        <f t="shared" si="82"/>
        <v>Janeiro</v>
      </c>
      <c r="D366" t="str">
        <f t="shared" si="83"/>
        <v>2026</v>
      </c>
      <c r="E366" s="483">
        <v>1</v>
      </c>
      <c r="F366" s="215" t="s">
        <v>110</v>
      </c>
      <c r="G366" s="215" t="s">
        <v>110</v>
      </c>
      <c r="H366" s="215" t="s">
        <v>111</v>
      </c>
      <c r="I366" s="222" t="s">
        <v>46</v>
      </c>
      <c r="J366" s="561">
        <v>503.85</v>
      </c>
      <c r="K366" s="516">
        <f>E366*J366</f>
        <v>503.85</v>
      </c>
      <c r="L366" s="493">
        <v>0</v>
      </c>
      <c r="M366" s="61" t="s">
        <v>52</v>
      </c>
      <c r="N366" s="307">
        <f>K366</f>
        <v>503.85</v>
      </c>
      <c r="O366" s="473">
        <v>46037</v>
      </c>
      <c r="P366" s="388" t="str">
        <f t="shared" si="66"/>
        <v>janeiro</v>
      </c>
      <c r="Q366" s="388">
        <f t="shared" si="67"/>
        <v>2026</v>
      </c>
      <c r="R366" s="219"/>
      <c r="S366" s="61" t="str">
        <f t="shared" si="68"/>
        <v>PAGO</v>
      </c>
      <c r="T366" s="276" t="str">
        <f t="shared" ca="1" si="65"/>
        <v>✓ OK</v>
      </c>
    </row>
    <row r="367" spans="2:20" ht="15" customHeight="1">
      <c r="B367" s="573">
        <v>46032</v>
      </c>
      <c r="C367" s="61" t="str">
        <f t="shared" si="82"/>
        <v>Janeiro</v>
      </c>
      <c r="D367" t="str">
        <f t="shared" si="83"/>
        <v>2026</v>
      </c>
      <c r="E367" s="483">
        <v>1</v>
      </c>
      <c r="F367" s="215" t="s">
        <v>112</v>
      </c>
      <c r="G367" s="215" t="s">
        <v>37</v>
      </c>
      <c r="H367" s="215" t="s">
        <v>113</v>
      </c>
      <c r="I367" s="222" t="s">
        <v>46</v>
      </c>
      <c r="J367" s="561">
        <v>147</v>
      </c>
      <c r="K367" s="516">
        <v>147</v>
      </c>
      <c r="L367" s="493">
        <v>0</v>
      </c>
      <c r="M367" s="61" t="s">
        <v>45</v>
      </c>
      <c r="N367" s="307">
        <v>147</v>
      </c>
      <c r="O367" s="473">
        <v>46032</v>
      </c>
      <c r="P367" s="388" t="str">
        <f t="shared" si="66"/>
        <v>janeiro</v>
      </c>
      <c r="Q367" s="388">
        <f t="shared" si="67"/>
        <v>2026</v>
      </c>
      <c r="R367" s="219"/>
      <c r="S367" s="61" t="str">
        <f t="shared" si="68"/>
        <v>PAGO</v>
      </c>
      <c r="T367" s="276" t="str">
        <f t="shared" ca="1" si="65"/>
        <v>✓ OK</v>
      </c>
    </row>
    <row r="368" spans="2:20" ht="15" customHeight="1">
      <c r="B368" s="573">
        <v>46037</v>
      </c>
      <c r="C368" s="61" t="str">
        <f t="shared" si="82"/>
        <v>Janeiro</v>
      </c>
      <c r="D368" t="str">
        <f t="shared" si="83"/>
        <v>2026</v>
      </c>
      <c r="E368" s="483">
        <v>1</v>
      </c>
      <c r="F368" s="215" t="s">
        <v>114</v>
      </c>
      <c r="G368" s="215" t="s">
        <v>37</v>
      </c>
      <c r="H368" s="215" t="s">
        <v>115</v>
      </c>
      <c r="I368" s="222" t="s">
        <v>46</v>
      </c>
      <c r="J368" s="561">
        <v>210.94</v>
      </c>
      <c r="K368" s="516">
        <v>210.94</v>
      </c>
      <c r="L368" s="493">
        <v>0</v>
      </c>
      <c r="M368" s="61" t="s">
        <v>52</v>
      </c>
      <c r="N368" s="307">
        <v>210.94</v>
      </c>
      <c r="O368" s="473">
        <v>46037</v>
      </c>
      <c r="P368" s="388" t="str">
        <f t="shared" si="66"/>
        <v>janeiro</v>
      </c>
      <c r="Q368" s="388">
        <f t="shared" si="67"/>
        <v>2026</v>
      </c>
      <c r="R368" s="219"/>
      <c r="S368" s="61" t="str">
        <f t="shared" si="68"/>
        <v>PAGO</v>
      </c>
      <c r="T368" s="276" t="str">
        <f t="shared" ca="1" si="65"/>
        <v>✓ OK</v>
      </c>
    </row>
    <row r="369" spans="2:20" ht="15" customHeight="1">
      <c r="B369" s="573">
        <v>46032</v>
      </c>
      <c r="C369" s="61" t="str">
        <f t="shared" si="82"/>
        <v>Janeiro</v>
      </c>
      <c r="D369" t="str">
        <f t="shared" si="83"/>
        <v>2026</v>
      </c>
      <c r="E369" s="483">
        <v>1</v>
      </c>
      <c r="F369" s="215" t="s">
        <v>117</v>
      </c>
      <c r="G369" s="215" t="s">
        <v>37</v>
      </c>
      <c r="H369" s="215" t="s">
        <v>118</v>
      </c>
      <c r="I369" s="222" t="s">
        <v>46</v>
      </c>
      <c r="J369" s="561">
        <v>323.24</v>
      </c>
      <c r="K369" s="516">
        <f>J369*E369</f>
        <v>323.24</v>
      </c>
      <c r="L369" s="493">
        <v>0</v>
      </c>
      <c r="M369" s="61" t="s">
        <v>45</v>
      </c>
      <c r="N369" s="307">
        <f>K369</f>
        <v>323.24</v>
      </c>
      <c r="O369" s="473">
        <v>46032</v>
      </c>
      <c r="P369" s="388" t="str">
        <f t="shared" si="66"/>
        <v>janeiro</v>
      </c>
      <c r="Q369" s="388">
        <f t="shared" si="67"/>
        <v>2026</v>
      </c>
      <c r="R369" s="219"/>
      <c r="S369" s="61" t="str">
        <f t="shared" si="68"/>
        <v>PAGO</v>
      </c>
      <c r="T369" s="276" t="str">
        <f t="shared" ca="1" si="65"/>
        <v>✓ OK</v>
      </c>
    </row>
    <row r="370" spans="2:20" ht="15" customHeight="1">
      <c r="B370" s="573">
        <v>46040</v>
      </c>
      <c r="C370" s="61" t="str">
        <f t="shared" si="82"/>
        <v>Janeiro</v>
      </c>
      <c r="D370" t="str">
        <f t="shared" si="83"/>
        <v>2026</v>
      </c>
      <c r="E370" s="483">
        <v>1</v>
      </c>
      <c r="F370" s="215" t="s">
        <v>131</v>
      </c>
      <c r="G370" s="215" t="s">
        <v>44</v>
      </c>
      <c r="H370" s="215" t="s">
        <v>81</v>
      </c>
      <c r="I370" s="222" t="s">
        <v>46</v>
      </c>
      <c r="J370" s="561">
        <v>450</v>
      </c>
      <c r="K370" s="516">
        <f>J370*E370</f>
        <v>450</v>
      </c>
      <c r="L370" s="493">
        <v>0</v>
      </c>
      <c r="M370" s="61"/>
      <c r="N370" s="307">
        <f>K370</f>
        <v>450</v>
      </c>
      <c r="O370" s="473">
        <v>46040</v>
      </c>
      <c r="P370" s="388" t="str">
        <f t="shared" si="66"/>
        <v>janeiro</v>
      </c>
      <c r="Q370" s="388">
        <f t="shared" si="67"/>
        <v>2026</v>
      </c>
      <c r="R370" s="219"/>
      <c r="S370" s="61" t="str">
        <f t="shared" si="68"/>
        <v>PAGO</v>
      </c>
      <c r="T370" s="276" t="str">
        <f t="shared" ca="1" si="65"/>
        <v>✓ OK</v>
      </c>
    </row>
    <row r="371" spans="2:20" ht="15" customHeight="1">
      <c r="B371" s="573">
        <v>46052</v>
      </c>
      <c r="C371" s="61" t="str">
        <f t="shared" si="82"/>
        <v>Janeiro</v>
      </c>
      <c r="D371" t="str">
        <f t="shared" si="83"/>
        <v>2026</v>
      </c>
      <c r="E371" s="483">
        <v>1</v>
      </c>
      <c r="F371" s="215" t="s">
        <v>156</v>
      </c>
      <c r="G371" s="215" t="s">
        <v>37</v>
      </c>
      <c r="H371" s="215" t="s">
        <v>157</v>
      </c>
      <c r="I371" s="222" t="s">
        <v>46</v>
      </c>
      <c r="J371" s="561">
        <v>468.9</v>
      </c>
      <c r="K371" s="516">
        <f>J371*E371</f>
        <v>468.9</v>
      </c>
      <c r="L371" s="493">
        <v>0</v>
      </c>
      <c r="M371" s="61" t="s">
        <v>52</v>
      </c>
      <c r="N371" s="307">
        <f>K371</f>
        <v>468.9</v>
      </c>
      <c r="O371" s="473">
        <v>46052</v>
      </c>
      <c r="P371" s="388" t="str">
        <f t="shared" si="66"/>
        <v>janeiro</v>
      </c>
      <c r="Q371" s="388">
        <f t="shared" si="67"/>
        <v>2026</v>
      </c>
      <c r="R371" s="219"/>
      <c r="S371" s="61" t="str">
        <f t="shared" si="68"/>
        <v>PAGO</v>
      </c>
      <c r="T371" s="276" t="str">
        <f t="shared" ca="1" si="65"/>
        <v>✓ OK</v>
      </c>
    </row>
    <row r="372" spans="2:20" ht="15" customHeight="1">
      <c r="B372" s="573">
        <v>46031</v>
      </c>
      <c r="C372" s="61" t="str">
        <f t="shared" si="82"/>
        <v>Janeiro</v>
      </c>
      <c r="D372" t="str">
        <f t="shared" si="83"/>
        <v>2026</v>
      </c>
      <c r="E372" s="483">
        <v>1</v>
      </c>
      <c r="F372" s="215" t="s">
        <v>164</v>
      </c>
      <c r="G372" s="215" t="s">
        <v>37</v>
      </c>
      <c r="H372" s="215" t="s">
        <v>165</v>
      </c>
      <c r="I372" s="222" t="s">
        <v>46</v>
      </c>
      <c r="J372" s="561">
        <v>150</v>
      </c>
      <c r="K372" s="516">
        <v>150</v>
      </c>
      <c r="L372" s="493">
        <v>0</v>
      </c>
      <c r="M372" s="61" t="s">
        <v>45</v>
      </c>
      <c r="N372" s="307">
        <v>150</v>
      </c>
      <c r="O372" s="473">
        <v>46031</v>
      </c>
      <c r="P372" s="388" t="str">
        <f t="shared" si="66"/>
        <v>janeiro</v>
      </c>
      <c r="Q372" s="388">
        <f t="shared" si="67"/>
        <v>2026</v>
      </c>
      <c r="R372" s="219"/>
      <c r="S372" s="61" t="str">
        <f t="shared" si="68"/>
        <v>PAGO</v>
      </c>
      <c r="T372" s="276" t="str">
        <f t="shared" ca="1" si="65"/>
        <v>✓ OK</v>
      </c>
    </row>
    <row r="373" spans="2:20" ht="15" customHeight="1">
      <c r="B373" s="573">
        <v>46023</v>
      </c>
      <c r="C373" s="61" t="str">
        <f t="shared" si="82"/>
        <v>Janeiro</v>
      </c>
      <c r="D373" t="str">
        <f t="shared" si="83"/>
        <v>2026</v>
      </c>
      <c r="E373" s="483">
        <v>1</v>
      </c>
      <c r="F373" s="215" t="s">
        <v>77</v>
      </c>
      <c r="G373" s="215" t="s">
        <v>77</v>
      </c>
      <c r="H373" s="441" t="s">
        <v>78</v>
      </c>
      <c r="I373" s="222" t="s">
        <v>51</v>
      </c>
      <c r="J373" s="561">
        <v>1740.4</v>
      </c>
      <c r="K373" s="516">
        <f>J373*E373</f>
        <v>1740.4</v>
      </c>
      <c r="L373" s="493">
        <v>0</v>
      </c>
      <c r="M373" s="61" t="s">
        <v>45</v>
      </c>
      <c r="N373" s="307">
        <f t="shared" ref="N373:N379" si="100">K373</f>
        <v>1740.4</v>
      </c>
      <c r="O373" s="473">
        <v>46023</v>
      </c>
      <c r="P373" s="388" t="str">
        <f t="shared" si="66"/>
        <v>janeiro</v>
      </c>
      <c r="Q373" s="388">
        <f t="shared" si="67"/>
        <v>2026</v>
      </c>
      <c r="R373" s="219"/>
      <c r="S373" s="61" t="str">
        <f t="shared" si="68"/>
        <v>PAGO</v>
      </c>
      <c r="T373" s="276" t="str">
        <f t="shared" ca="1" si="65"/>
        <v>✓ OK</v>
      </c>
    </row>
    <row r="374" spans="2:20" ht="15" customHeight="1">
      <c r="B374" s="573">
        <v>46027</v>
      </c>
      <c r="C374" s="61" t="str">
        <f t="shared" si="82"/>
        <v>Janeiro</v>
      </c>
      <c r="D374" t="str">
        <f t="shared" si="83"/>
        <v>2026</v>
      </c>
      <c r="E374" s="483">
        <v>1</v>
      </c>
      <c r="F374" s="215" t="s">
        <v>119</v>
      </c>
      <c r="G374" s="215" t="s">
        <v>34</v>
      </c>
      <c r="H374" s="215" t="s">
        <v>120</v>
      </c>
      <c r="I374" s="222" t="s">
        <v>51</v>
      </c>
      <c r="J374" s="561">
        <v>2072.8000000000002</v>
      </c>
      <c r="K374" s="516">
        <f>J374</f>
        <v>2072.8000000000002</v>
      </c>
      <c r="L374" s="493">
        <v>0</v>
      </c>
      <c r="M374" s="61" t="s">
        <v>45</v>
      </c>
      <c r="N374" s="307">
        <f t="shared" si="100"/>
        <v>2072.8000000000002</v>
      </c>
      <c r="O374" s="473">
        <v>46027</v>
      </c>
      <c r="P374" s="388" t="str">
        <f t="shared" si="66"/>
        <v>janeiro</v>
      </c>
      <c r="Q374" s="388">
        <f t="shared" si="67"/>
        <v>2026</v>
      </c>
      <c r="R374" s="219"/>
      <c r="S374" s="61" t="str">
        <f t="shared" si="68"/>
        <v>PAGO</v>
      </c>
      <c r="T374" s="276" t="str">
        <f t="shared" ca="1" si="65"/>
        <v>✓ OK</v>
      </c>
    </row>
    <row r="375" spans="2:20" ht="15" customHeight="1">
      <c r="B375" s="573">
        <v>46027</v>
      </c>
      <c r="C375" s="61" t="str">
        <f t="shared" si="82"/>
        <v>Janeiro</v>
      </c>
      <c r="D375" t="str">
        <f t="shared" si="83"/>
        <v>2026</v>
      </c>
      <c r="E375" s="483">
        <v>1</v>
      </c>
      <c r="F375" s="215" t="s">
        <v>551</v>
      </c>
      <c r="G375" s="215" t="s">
        <v>34</v>
      </c>
      <c r="H375" s="215" t="s">
        <v>120</v>
      </c>
      <c r="I375" s="222" t="s">
        <v>51</v>
      </c>
      <c r="J375" s="561">
        <v>994.59</v>
      </c>
      <c r="K375" s="516">
        <f>J375</f>
        <v>994.59</v>
      </c>
      <c r="L375" s="493">
        <v>0</v>
      </c>
      <c r="M375" s="61" t="s">
        <v>45</v>
      </c>
      <c r="N375" s="307">
        <f t="shared" si="100"/>
        <v>994.59</v>
      </c>
      <c r="O375" s="473">
        <v>46027</v>
      </c>
      <c r="P375" s="388" t="str">
        <f t="shared" si="66"/>
        <v>janeiro</v>
      </c>
      <c r="Q375" s="388">
        <f t="shared" si="67"/>
        <v>2026</v>
      </c>
      <c r="R375" s="219"/>
      <c r="S375" s="61" t="str">
        <f t="shared" si="68"/>
        <v>PAGO</v>
      </c>
      <c r="T375" s="276" t="str">
        <f t="shared" ca="1" si="65"/>
        <v>✓ OK</v>
      </c>
    </row>
    <row r="376" spans="2:20" ht="15" customHeight="1">
      <c r="B376" s="573">
        <v>46042</v>
      </c>
      <c r="C376" s="61" t="str">
        <f t="shared" si="82"/>
        <v>Janeiro</v>
      </c>
      <c r="D376" t="str">
        <f t="shared" si="83"/>
        <v>2026</v>
      </c>
      <c r="E376" s="483">
        <v>1</v>
      </c>
      <c r="F376" s="215" t="s">
        <v>122</v>
      </c>
      <c r="G376" s="215" t="s">
        <v>31</v>
      </c>
      <c r="H376" s="215" t="s">
        <v>122</v>
      </c>
      <c r="I376" s="222" t="s">
        <v>51</v>
      </c>
      <c r="J376" s="561">
        <v>326.57</v>
      </c>
      <c r="K376" s="516">
        <f>J376*E376</f>
        <v>326.57</v>
      </c>
      <c r="L376" s="493">
        <v>0</v>
      </c>
      <c r="M376" s="61" t="s">
        <v>45</v>
      </c>
      <c r="N376" s="307">
        <f t="shared" si="100"/>
        <v>326.57</v>
      </c>
      <c r="O376" s="473">
        <v>46042</v>
      </c>
      <c r="P376" s="388" t="str">
        <f t="shared" si="66"/>
        <v>janeiro</v>
      </c>
      <c r="Q376" s="388">
        <f t="shared" si="67"/>
        <v>2026</v>
      </c>
      <c r="R376" s="219"/>
      <c r="S376" s="61" t="str">
        <f t="shared" si="68"/>
        <v>PAGO</v>
      </c>
      <c r="T376" s="276" t="str">
        <f t="shared" ca="1" si="65"/>
        <v>✓ OK</v>
      </c>
    </row>
    <row r="377" spans="2:20" ht="15" customHeight="1">
      <c r="B377" s="573">
        <v>46042</v>
      </c>
      <c r="C377" s="61" t="str">
        <f t="shared" si="82"/>
        <v>Janeiro</v>
      </c>
      <c r="D377" t="str">
        <f t="shared" si="83"/>
        <v>2026</v>
      </c>
      <c r="E377" s="483">
        <v>1</v>
      </c>
      <c r="F377" s="215" t="s">
        <v>123</v>
      </c>
      <c r="G377" s="215" t="s">
        <v>29</v>
      </c>
      <c r="H377" s="215" t="s">
        <v>123</v>
      </c>
      <c r="I377" s="222" t="s">
        <v>51</v>
      </c>
      <c r="J377" s="561">
        <v>321.73</v>
      </c>
      <c r="K377" s="516">
        <f>J377*E377</f>
        <v>321.73</v>
      </c>
      <c r="L377" s="493">
        <v>0</v>
      </c>
      <c r="M377" s="61" t="s">
        <v>45</v>
      </c>
      <c r="N377" s="307">
        <f t="shared" si="100"/>
        <v>321.73</v>
      </c>
      <c r="O377" s="473">
        <v>46042</v>
      </c>
      <c r="P377" s="388" t="str">
        <f t="shared" si="66"/>
        <v>janeiro</v>
      </c>
      <c r="Q377" s="388">
        <f t="shared" si="67"/>
        <v>2026</v>
      </c>
      <c r="R377" s="219"/>
      <c r="S377" s="61" t="str">
        <f t="shared" si="68"/>
        <v>PAGO</v>
      </c>
      <c r="T377" s="276" t="str">
        <f t="shared" ca="1" si="65"/>
        <v>✓ OK</v>
      </c>
    </row>
    <row r="378" spans="2:20" ht="15" customHeight="1">
      <c r="B378" s="573">
        <v>46042</v>
      </c>
      <c r="C378" s="61" t="str">
        <f t="shared" si="82"/>
        <v>Janeiro</v>
      </c>
      <c r="D378" t="str">
        <f t="shared" si="83"/>
        <v>2026</v>
      </c>
      <c r="E378" s="483">
        <v>1</v>
      </c>
      <c r="F378" s="215" t="s">
        <v>124</v>
      </c>
      <c r="G378" s="215" t="s">
        <v>29</v>
      </c>
      <c r="H378" s="215" t="s">
        <v>123</v>
      </c>
      <c r="I378" s="222" t="s">
        <v>51</v>
      </c>
      <c r="J378" s="561">
        <v>1822.5</v>
      </c>
      <c r="K378" s="516">
        <f>J378*E378</f>
        <v>1822.5</v>
      </c>
      <c r="L378" s="493">
        <v>0</v>
      </c>
      <c r="M378" s="61" t="s">
        <v>45</v>
      </c>
      <c r="N378" s="307">
        <f t="shared" si="100"/>
        <v>1822.5</v>
      </c>
      <c r="O378" s="473">
        <v>46042</v>
      </c>
      <c r="P378" s="388" t="str">
        <f t="shared" si="66"/>
        <v>janeiro</v>
      </c>
      <c r="Q378" s="388">
        <f t="shared" si="67"/>
        <v>2026</v>
      </c>
      <c r="R378" s="219"/>
      <c r="S378" s="61" t="str">
        <f t="shared" si="68"/>
        <v>PAGO</v>
      </c>
      <c r="T378" s="276" t="str">
        <f t="shared" ca="1" si="65"/>
        <v>✓ OK</v>
      </c>
    </row>
    <row r="379" spans="2:20" ht="15" customHeight="1">
      <c r="B379" s="573">
        <v>46045</v>
      </c>
      <c r="C379" s="61" t="str">
        <f t="shared" si="82"/>
        <v>Janeiro</v>
      </c>
      <c r="D379" t="str">
        <f t="shared" si="83"/>
        <v>2026</v>
      </c>
      <c r="E379" s="483">
        <v>1</v>
      </c>
      <c r="F379" s="215" t="s">
        <v>162</v>
      </c>
      <c r="G379" s="215" t="s">
        <v>681</v>
      </c>
      <c r="H379" s="215" t="s">
        <v>163</v>
      </c>
      <c r="I379" s="222" t="s">
        <v>51</v>
      </c>
      <c r="J379" s="561">
        <v>380.63</v>
      </c>
      <c r="K379" s="516">
        <f>J379*E379</f>
        <v>380.63</v>
      </c>
      <c r="L379" s="493">
        <v>0</v>
      </c>
      <c r="M379" s="61" t="s">
        <v>45</v>
      </c>
      <c r="N379" s="307">
        <f t="shared" si="100"/>
        <v>380.63</v>
      </c>
      <c r="O379" s="473">
        <v>46045</v>
      </c>
      <c r="P379" s="388" t="str">
        <f t="shared" si="66"/>
        <v>janeiro</v>
      </c>
      <c r="Q379" s="388">
        <f t="shared" si="67"/>
        <v>2026</v>
      </c>
      <c r="R379" s="219"/>
      <c r="S379" s="61" t="str">
        <f t="shared" si="68"/>
        <v>PAGO</v>
      </c>
      <c r="T379" s="276" t="str">
        <f t="shared" ca="1" si="65"/>
        <v>✓ OK</v>
      </c>
    </row>
    <row r="380" spans="2:20" ht="15" customHeight="1">
      <c r="B380" s="574">
        <v>46037</v>
      </c>
      <c r="C380" s="61" t="str">
        <f t="shared" si="82"/>
        <v>Janeiro</v>
      </c>
      <c r="D380" t="str">
        <f t="shared" si="83"/>
        <v>2026</v>
      </c>
      <c r="E380" s="480">
        <v>1</v>
      </c>
      <c r="F380" s="215" t="s">
        <v>569</v>
      </c>
      <c r="G380" s="215" t="s">
        <v>34</v>
      </c>
      <c r="H380" s="215" t="s">
        <v>120</v>
      </c>
      <c r="I380" s="472" t="s">
        <v>51</v>
      </c>
      <c r="J380" s="516">
        <v>693.2</v>
      </c>
      <c r="K380" s="516">
        <v>693.2</v>
      </c>
      <c r="L380" s="493">
        <v>0</v>
      </c>
      <c r="M380" s="61"/>
      <c r="N380" s="307">
        <v>693.2</v>
      </c>
      <c r="O380" s="282">
        <v>46037</v>
      </c>
      <c r="P380" s="388" t="str">
        <f t="shared" si="66"/>
        <v>janeiro</v>
      </c>
      <c r="Q380" s="388">
        <f t="shared" si="67"/>
        <v>2026</v>
      </c>
      <c r="S380" s="61" t="str">
        <f t="shared" si="68"/>
        <v>PAGO</v>
      </c>
      <c r="T380" s="276" t="str">
        <f t="shared" ca="1" si="65"/>
        <v>✓ OK</v>
      </c>
    </row>
    <row r="381" spans="2:20" ht="15" customHeight="1">
      <c r="B381" s="282">
        <v>46024</v>
      </c>
      <c r="C381" s="61" t="str">
        <f t="shared" si="82"/>
        <v>Janeiro</v>
      </c>
      <c r="D381" t="str">
        <f t="shared" si="83"/>
        <v>2026</v>
      </c>
      <c r="E381" s="480">
        <v>1</v>
      </c>
      <c r="F381" s="215" t="s">
        <v>591</v>
      </c>
      <c r="G381" s="215" t="s">
        <v>26</v>
      </c>
      <c r="H381" s="215" t="s">
        <v>592</v>
      </c>
      <c r="I381" s="519" t="s">
        <v>49</v>
      </c>
      <c r="J381" s="516">
        <v>64.95</v>
      </c>
      <c r="K381" s="516">
        <f t="shared" ref="K381:K417" si="101">IF(J381&lt;&gt;0,E381*J381,"")</f>
        <v>64.95</v>
      </c>
      <c r="L381" s="514">
        <v>0</v>
      </c>
      <c r="M381" s="61" t="s">
        <v>45</v>
      </c>
      <c r="N381" s="307">
        <f t="shared" ref="N381:N417" si="102">K381</f>
        <v>64.95</v>
      </c>
      <c r="O381" s="282">
        <v>46024</v>
      </c>
      <c r="P381" s="388" t="str">
        <f t="shared" si="66"/>
        <v>janeiro</v>
      </c>
      <c r="Q381" s="388">
        <f t="shared" si="67"/>
        <v>2026</v>
      </c>
      <c r="S381" s="61" t="str">
        <f t="shared" si="68"/>
        <v>PAGO</v>
      </c>
      <c r="T381" s="276" t="str">
        <f t="shared" ca="1" si="65"/>
        <v>✓ OK</v>
      </c>
    </row>
    <row r="382" spans="2:20" ht="15" customHeight="1">
      <c r="B382" s="282">
        <v>46028</v>
      </c>
      <c r="C382" s="61" t="str">
        <f t="shared" ref="C382:C417" si="103">IF(B382&lt;&gt;"",PROPER(TEXT(B382,"mmmm")),"")</f>
        <v>Janeiro</v>
      </c>
      <c r="D382" t="str">
        <f t="shared" si="83"/>
        <v>2026</v>
      </c>
      <c r="E382" s="480">
        <v>4</v>
      </c>
      <c r="F382" s="215" t="s">
        <v>593</v>
      </c>
      <c r="G382" s="215" t="s">
        <v>26</v>
      </c>
      <c r="H382" s="215" t="s">
        <v>594</v>
      </c>
      <c r="I382" s="519" t="s">
        <v>49</v>
      </c>
      <c r="J382" s="516">
        <v>12</v>
      </c>
      <c r="K382" s="516">
        <f t="shared" si="101"/>
        <v>48</v>
      </c>
      <c r="L382" s="514">
        <v>0</v>
      </c>
      <c r="M382" s="61" t="s">
        <v>45</v>
      </c>
      <c r="N382" s="307">
        <f t="shared" si="102"/>
        <v>48</v>
      </c>
      <c r="O382" s="282">
        <v>46028</v>
      </c>
      <c r="P382" s="388" t="str">
        <f t="shared" si="66"/>
        <v>janeiro</v>
      </c>
      <c r="Q382" s="388">
        <f t="shared" si="67"/>
        <v>2026</v>
      </c>
      <c r="S382" s="61" t="str">
        <f t="shared" si="68"/>
        <v>PAGO</v>
      </c>
      <c r="T382" s="276" t="str">
        <f t="shared" ca="1" si="65"/>
        <v>✓ OK</v>
      </c>
    </row>
    <row r="383" spans="2:20" ht="15" customHeight="1">
      <c r="B383" s="282">
        <v>46028</v>
      </c>
      <c r="C383" s="61" t="str">
        <f t="shared" si="103"/>
        <v>Janeiro</v>
      </c>
      <c r="D383" t="str">
        <f t="shared" si="83"/>
        <v>2026</v>
      </c>
      <c r="E383" s="480">
        <v>3</v>
      </c>
      <c r="F383" s="215" t="s">
        <v>595</v>
      </c>
      <c r="G383" s="215" t="s">
        <v>549</v>
      </c>
      <c r="H383" s="215" t="s">
        <v>120</v>
      </c>
      <c r="I383" s="519" t="s">
        <v>49</v>
      </c>
      <c r="J383" s="516">
        <v>80</v>
      </c>
      <c r="K383" s="516">
        <f t="shared" si="101"/>
        <v>240</v>
      </c>
      <c r="L383" s="514">
        <v>0</v>
      </c>
      <c r="M383" s="61"/>
      <c r="N383" s="307">
        <f t="shared" si="102"/>
        <v>240</v>
      </c>
      <c r="O383" s="282">
        <v>46028</v>
      </c>
      <c r="P383" s="388" t="str">
        <f t="shared" si="66"/>
        <v>janeiro</v>
      </c>
      <c r="Q383" s="388">
        <f t="shared" si="67"/>
        <v>2026</v>
      </c>
      <c r="S383" s="61" t="str">
        <f t="shared" si="68"/>
        <v>PAGO</v>
      </c>
      <c r="T383" s="276" t="str">
        <f t="shared" ca="1" si="65"/>
        <v>✓ OK</v>
      </c>
    </row>
    <row r="384" spans="2:20" ht="15" customHeight="1">
      <c r="B384" s="282">
        <v>46027</v>
      </c>
      <c r="C384" s="61" t="str">
        <f t="shared" si="103"/>
        <v>Janeiro</v>
      </c>
      <c r="D384" t="str">
        <f t="shared" si="83"/>
        <v>2026</v>
      </c>
      <c r="E384" s="480">
        <v>1</v>
      </c>
      <c r="F384" s="215" t="s">
        <v>528</v>
      </c>
      <c r="G384" s="215" t="s">
        <v>22</v>
      </c>
      <c r="H384" s="215" t="s">
        <v>411</v>
      </c>
      <c r="I384" s="519" t="s">
        <v>49</v>
      </c>
      <c r="J384" s="516">
        <v>951.7</v>
      </c>
      <c r="K384" s="516">
        <f t="shared" si="101"/>
        <v>951.7</v>
      </c>
      <c r="L384" s="514">
        <v>0</v>
      </c>
      <c r="M384" s="61" t="s">
        <v>52</v>
      </c>
      <c r="N384" s="307">
        <f t="shared" si="102"/>
        <v>951.7</v>
      </c>
      <c r="O384" s="282">
        <v>46036</v>
      </c>
      <c r="P384" s="388" t="str">
        <f t="shared" si="66"/>
        <v>janeiro</v>
      </c>
      <c r="Q384" s="388">
        <f t="shared" si="67"/>
        <v>2026</v>
      </c>
      <c r="R384" s="488" t="s">
        <v>598</v>
      </c>
      <c r="S384" s="61" t="str">
        <f t="shared" si="68"/>
        <v>PAGO</v>
      </c>
      <c r="T384" s="276" t="str">
        <f t="shared" ca="1" si="65"/>
        <v>✓ OK</v>
      </c>
    </row>
    <row r="385" spans="2:20" ht="15" customHeight="1">
      <c r="B385" s="282">
        <v>46028</v>
      </c>
      <c r="C385" s="61" t="str">
        <f t="shared" si="103"/>
        <v>Janeiro</v>
      </c>
      <c r="D385" t="str">
        <f t="shared" si="83"/>
        <v>2026</v>
      </c>
      <c r="E385" s="480">
        <v>1</v>
      </c>
      <c r="F385" s="215" t="s">
        <v>599</v>
      </c>
      <c r="G385" s="215" t="s">
        <v>19</v>
      </c>
      <c r="H385" s="215" t="s">
        <v>518</v>
      </c>
      <c r="I385" s="519" t="s">
        <v>49</v>
      </c>
      <c r="J385" s="516">
        <v>1836.4</v>
      </c>
      <c r="K385" s="516">
        <f t="shared" si="101"/>
        <v>1836.4</v>
      </c>
      <c r="L385" s="514">
        <v>0</v>
      </c>
      <c r="M385" s="61" t="s">
        <v>52</v>
      </c>
      <c r="N385" s="307">
        <f t="shared" si="102"/>
        <v>1836.4</v>
      </c>
      <c r="O385" s="282">
        <v>46063</v>
      </c>
      <c r="P385" s="388" t="str">
        <f t="shared" si="66"/>
        <v>fevereiro</v>
      </c>
      <c r="Q385" s="388">
        <f t="shared" si="67"/>
        <v>2026</v>
      </c>
      <c r="R385" s="488" t="s">
        <v>600</v>
      </c>
      <c r="S385" s="61" t="str">
        <f t="shared" si="68"/>
        <v>PAGO</v>
      </c>
      <c r="T385" s="276" t="str">
        <f t="shared" ca="1" si="65"/>
        <v>✓ OK</v>
      </c>
    </row>
    <row r="386" spans="2:20" ht="15" customHeight="1">
      <c r="B386" s="282">
        <v>46028</v>
      </c>
      <c r="C386" s="61" t="str">
        <f t="shared" si="103"/>
        <v>Janeiro</v>
      </c>
      <c r="D386" t="str">
        <f t="shared" si="83"/>
        <v>2026</v>
      </c>
      <c r="E386" s="480">
        <v>1</v>
      </c>
      <c r="F386" s="215" t="s">
        <v>601</v>
      </c>
      <c r="G386" s="215" t="s">
        <v>26</v>
      </c>
      <c r="H386" s="215" t="s">
        <v>518</v>
      </c>
      <c r="I386" s="519" t="s">
        <v>49</v>
      </c>
      <c r="J386" s="516">
        <v>360.9</v>
      </c>
      <c r="K386" s="516">
        <f t="shared" si="101"/>
        <v>360.9</v>
      </c>
      <c r="L386" s="514">
        <v>0</v>
      </c>
      <c r="M386" s="61" t="s">
        <v>52</v>
      </c>
      <c r="N386" s="307">
        <f t="shared" si="102"/>
        <v>360.9</v>
      </c>
      <c r="O386" s="282">
        <v>46062</v>
      </c>
      <c r="P386" s="388" t="str">
        <f t="shared" si="66"/>
        <v>fevereiro</v>
      </c>
      <c r="Q386" s="388">
        <f t="shared" si="67"/>
        <v>2026</v>
      </c>
      <c r="R386" s="488" t="s">
        <v>602</v>
      </c>
      <c r="S386" s="61" t="str">
        <f t="shared" si="68"/>
        <v>PAGO</v>
      </c>
      <c r="T386" s="276" t="str">
        <f t="shared" ca="1" si="65"/>
        <v>✓ OK</v>
      </c>
    </row>
    <row r="387" spans="2:20" ht="15" customHeight="1">
      <c r="B387" s="282">
        <v>46028</v>
      </c>
      <c r="C387" s="61" t="str">
        <f t="shared" si="103"/>
        <v>Janeiro</v>
      </c>
      <c r="D387" t="str">
        <f t="shared" si="83"/>
        <v>2026</v>
      </c>
      <c r="E387" s="480">
        <v>1</v>
      </c>
      <c r="F387" s="215" t="s">
        <v>601</v>
      </c>
      <c r="G387" s="215" t="s">
        <v>26</v>
      </c>
      <c r="H387" s="215" t="s">
        <v>518</v>
      </c>
      <c r="I387" s="519" t="s">
        <v>49</v>
      </c>
      <c r="J387" s="516">
        <v>802</v>
      </c>
      <c r="K387" s="516">
        <f t="shared" si="101"/>
        <v>802</v>
      </c>
      <c r="L387" s="514">
        <v>0</v>
      </c>
      <c r="M387" s="61" t="s">
        <v>52</v>
      </c>
      <c r="N387" s="307">
        <f t="shared" si="102"/>
        <v>802</v>
      </c>
      <c r="O387" s="282">
        <v>46062</v>
      </c>
      <c r="P387" s="388" t="str">
        <f t="shared" si="66"/>
        <v>fevereiro</v>
      </c>
      <c r="Q387" s="388">
        <f t="shared" si="67"/>
        <v>2026</v>
      </c>
      <c r="R387" s="488" t="s">
        <v>603</v>
      </c>
      <c r="S387" s="61" t="str">
        <f t="shared" si="68"/>
        <v>PAGO</v>
      </c>
      <c r="T387" s="276" t="str">
        <f t="shared" ca="1" si="65"/>
        <v>✓ OK</v>
      </c>
    </row>
    <row r="388" spans="2:20" ht="15" customHeight="1">
      <c r="B388" s="282">
        <v>46029</v>
      </c>
      <c r="C388" s="61" t="str">
        <f t="shared" si="103"/>
        <v>Janeiro</v>
      </c>
      <c r="D388" t="str">
        <f>IF(B388&lt;&gt;"",TEXT(B388,"aaaa"),"")</f>
        <v>2026</v>
      </c>
      <c r="E388" s="480">
        <v>1</v>
      </c>
      <c r="F388" s="215" t="s">
        <v>604</v>
      </c>
      <c r="G388" s="215" t="s">
        <v>26</v>
      </c>
      <c r="H388" s="215" t="s">
        <v>133</v>
      </c>
      <c r="I388" s="519" t="s">
        <v>49</v>
      </c>
      <c r="J388" s="516">
        <v>184.3</v>
      </c>
      <c r="K388" s="516">
        <f>IF(J388&lt;&gt;0,E388*J388,"")</f>
        <v>184.3</v>
      </c>
      <c r="L388" s="514">
        <v>0</v>
      </c>
      <c r="M388" s="519" t="s">
        <v>48</v>
      </c>
      <c r="N388" s="307">
        <f>K388</f>
        <v>184.3</v>
      </c>
      <c r="O388" s="282">
        <v>46029</v>
      </c>
      <c r="P388" s="388" t="str">
        <f>IF(O388&lt;&gt;"",TEXT(O388,"mmmm"),"")</f>
        <v>janeiro</v>
      </c>
      <c r="Q388" s="388">
        <f t="shared" si="67"/>
        <v>2026</v>
      </c>
      <c r="S388" s="61" t="str">
        <f t="shared" si="68"/>
        <v>PAGO</v>
      </c>
      <c r="T388" s="276" t="str">
        <f t="shared" ca="1" si="65"/>
        <v>✓ OK</v>
      </c>
    </row>
    <row r="389" spans="2:20" ht="15" customHeight="1">
      <c r="B389" s="282">
        <v>46030</v>
      </c>
      <c r="C389" s="61" t="str">
        <f t="shared" si="103"/>
        <v>Janeiro</v>
      </c>
      <c r="D389" t="str">
        <f t="shared" si="83"/>
        <v>2026</v>
      </c>
      <c r="E389" s="480">
        <v>1</v>
      </c>
      <c r="F389" s="215" t="s">
        <v>605</v>
      </c>
      <c r="G389" s="215" t="s">
        <v>37</v>
      </c>
      <c r="H389" s="215" t="s">
        <v>606</v>
      </c>
      <c r="I389" s="519" t="s">
        <v>49</v>
      </c>
      <c r="J389" s="516">
        <v>40</v>
      </c>
      <c r="K389" s="516">
        <f t="shared" si="101"/>
        <v>40</v>
      </c>
      <c r="L389" s="514">
        <v>0</v>
      </c>
      <c r="M389" s="61" t="s">
        <v>45</v>
      </c>
      <c r="N389" s="307">
        <f t="shared" si="102"/>
        <v>40</v>
      </c>
      <c r="O389" s="282">
        <v>46030</v>
      </c>
      <c r="P389" s="388" t="str">
        <f t="shared" si="66"/>
        <v>janeiro</v>
      </c>
      <c r="Q389" s="388">
        <f t="shared" si="67"/>
        <v>2026</v>
      </c>
      <c r="S389" s="61" t="str">
        <f t="shared" si="68"/>
        <v>PAGO</v>
      </c>
      <c r="T389" s="276" t="str">
        <f t="shared" ca="1" si="65"/>
        <v>✓ OK</v>
      </c>
    </row>
    <row r="390" spans="2:20" ht="15" customHeight="1">
      <c r="B390" s="282">
        <v>46030</v>
      </c>
      <c r="C390" s="61" t="str">
        <f t="shared" si="103"/>
        <v>Janeiro</v>
      </c>
      <c r="D390" t="str">
        <f t="shared" si="83"/>
        <v>2026</v>
      </c>
      <c r="E390" s="480">
        <v>1</v>
      </c>
      <c r="F390" s="215" t="s">
        <v>607</v>
      </c>
      <c r="G390" s="215" t="s">
        <v>26</v>
      </c>
      <c r="H390" s="215" t="s">
        <v>449</v>
      </c>
      <c r="I390" s="519" t="s">
        <v>49</v>
      </c>
      <c r="J390" s="516">
        <v>37.5</v>
      </c>
      <c r="K390" s="516">
        <f t="shared" si="101"/>
        <v>37.5</v>
      </c>
      <c r="L390" s="514">
        <v>0</v>
      </c>
      <c r="M390" s="61" t="s">
        <v>45</v>
      </c>
      <c r="N390" s="307">
        <f t="shared" si="102"/>
        <v>37.5</v>
      </c>
      <c r="O390" s="282">
        <v>46030</v>
      </c>
      <c r="P390" s="388" t="str">
        <f t="shared" si="66"/>
        <v>janeiro</v>
      </c>
      <c r="Q390" s="388">
        <f t="shared" si="67"/>
        <v>2026</v>
      </c>
      <c r="S390" s="61" t="str">
        <f t="shared" si="68"/>
        <v>PAGO</v>
      </c>
      <c r="T390" s="276" t="str">
        <f t="shared" ca="1" si="65"/>
        <v>✓ OK</v>
      </c>
    </row>
    <row r="391" spans="2:20" ht="15" customHeight="1">
      <c r="B391" s="282">
        <v>46030</v>
      </c>
      <c r="C391" s="61" t="str">
        <f t="shared" si="103"/>
        <v>Janeiro</v>
      </c>
      <c r="D391" t="str">
        <f t="shared" si="83"/>
        <v>2026</v>
      </c>
      <c r="E391" s="480">
        <v>37</v>
      </c>
      <c r="F391" s="215" t="s">
        <v>608</v>
      </c>
      <c r="G391" s="215" t="s">
        <v>549</v>
      </c>
      <c r="H391" s="215" t="s">
        <v>120</v>
      </c>
      <c r="I391" s="519" t="s">
        <v>49</v>
      </c>
      <c r="J391" s="516">
        <v>10</v>
      </c>
      <c r="K391" s="516">
        <f t="shared" si="101"/>
        <v>370</v>
      </c>
      <c r="L391" s="514">
        <v>0</v>
      </c>
      <c r="M391" s="61" t="s">
        <v>45</v>
      </c>
      <c r="N391" s="307">
        <f t="shared" si="102"/>
        <v>370</v>
      </c>
      <c r="O391" s="282">
        <v>46030</v>
      </c>
      <c r="P391" s="388" t="str">
        <f t="shared" si="66"/>
        <v>janeiro</v>
      </c>
      <c r="Q391" s="388">
        <f t="shared" si="67"/>
        <v>2026</v>
      </c>
      <c r="S391" s="61" t="str">
        <f t="shared" si="68"/>
        <v>PAGO</v>
      </c>
      <c r="T391" s="276" t="str">
        <f t="shared" ca="1" si="65"/>
        <v>✓ OK</v>
      </c>
    </row>
    <row r="392" spans="2:20" ht="15" customHeight="1">
      <c r="B392" s="282">
        <v>46030</v>
      </c>
      <c r="C392" s="61" t="str">
        <f t="shared" si="103"/>
        <v>Janeiro</v>
      </c>
      <c r="D392" t="str">
        <f t="shared" si="83"/>
        <v>2026</v>
      </c>
      <c r="E392" s="480">
        <f>15*12</f>
        <v>180</v>
      </c>
      <c r="F392" s="215" t="s">
        <v>609</v>
      </c>
      <c r="G392" s="215" t="s">
        <v>13</v>
      </c>
      <c r="H392" s="215" t="s">
        <v>580</v>
      </c>
      <c r="I392" s="519" t="s">
        <v>49</v>
      </c>
      <c r="J392" s="516">
        <v>0.99</v>
      </c>
      <c r="K392" s="516">
        <f t="shared" si="101"/>
        <v>178.2</v>
      </c>
      <c r="L392" s="514">
        <v>0</v>
      </c>
      <c r="M392" s="61" t="s">
        <v>45</v>
      </c>
      <c r="N392" s="307">
        <f t="shared" si="102"/>
        <v>178.2</v>
      </c>
      <c r="O392" s="282">
        <v>46030</v>
      </c>
      <c r="P392" s="388" t="str">
        <f t="shared" si="66"/>
        <v>janeiro</v>
      </c>
      <c r="Q392" s="388">
        <f t="shared" si="67"/>
        <v>2026</v>
      </c>
      <c r="S392" s="61" t="str">
        <f t="shared" si="68"/>
        <v>PAGO</v>
      </c>
      <c r="T392" s="276" t="str">
        <f t="shared" ref="T392:T455" ca="1" si="104">IF(S392="PAGO", "✓ OK", IF(S392="A PAGAR", IF(O392&lt;TODAY(), "⚠ EM ATRASO", "EM DIA"), ""))</f>
        <v>✓ OK</v>
      </c>
    </row>
    <row r="393" spans="2:20" ht="15" customHeight="1">
      <c r="B393" s="282">
        <v>46030</v>
      </c>
      <c r="C393" s="61" t="str">
        <f t="shared" si="103"/>
        <v>Janeiro</v>
      </c>
      <c r="D393" t="str">
        <f t="shared" si="83"/>
        <v>2026</v>
      </c>
      <c r="E393" s="480">
        <v>180</v>
      </c>
      <c r="F393" s="215" t="s">
        <v>610</v>
      </c>
      <c r="G393" s="215" t="s">
        <v>13</v>
      </c>
      <c r="H393" s="215" t="s">
        <v>580</v>
      </c>
      <c r="I393" s="519" t="s">
        <v>49</v>
      </c>
      <c r="J393" s="516">
        <v>1.08335</v>
      </c>
      <c r="K393" s="516">
        <f t="shared" si="101"/>
        <v>195.00300000000001</v>
      </c>
      <c r="L393" s="514">
        <v>0</v>
      </c>
      <c r="M393" s="61" t="s">
        <v>45</v>
      </c>
      <c r="N393" s="307">
        <f t="shared" si="102"/>
        <v>195.00300000000001</v>
      </c>
      <c r="O393" s="282">
        <v>46030</v>
      </c>
      <c r="P393" s="388" t="str">
        <f t="shared" si="66"/>
        <v>janeiro</v>
      </c>
      <c r="Q393" s="388">
        <f t="shared" si="67"/>
        <v>2026</v>
      </c>
      <c r="S393" s="61" t="str">
        <f t="shared" si="68"/>
        <v>PAGO</v>
      </c>
      <c r="T393" s="276" t="str">
        <f t="shared" ca="1" si="104"/>
        <v>✓ OK</v>
      </c>
    </row>
    <row r="394" spans="2:20" ht="15" customHeight="1">
      <c r="B394" s="282">
        <v>46031</v>
      </c>
      <c r="C394" s="61" t="str">
        <f t="shared" si="103"/>
        <v>Janeiro</v>
      </c>
      <c r="D394" t="str">
        <f t="shared" si="83"/>
        <v>2026</v>
      </c>
      <c r="E394" s="480">
        <v>1</v>
      </c>
      <c r="F394" s="215" t="s">
        <v>612</v>
      </c>
      <c r="G394" s="215" t="s">
        <v>42</v>
      </c>
      <c r="H394" s="215" t="s">
        <v>611</v>
      </c>
      <c r="I394" s="519" t="s">
        <v>49</v>
      </c>
      <c r="J394" s="516">
        <v>106.89</v>
      </c>
      <c r="K394" s="516">
        <f t="shared" si="101"/>
        <v>106.89</v>
      </c>
      <c r="L394" s="514">
        <v>0</v>
      </c>
      <c r="M394" s="61" t="s">
        <v>45</v>
      </c>
      <c r="N394" s="307">
        <f t="shared" si="102"/>
        <v>106.89</v>
      </c>
      <c r="O394" s="282">
        <v>46031</v>
      </c>
      <c r="P394" s="388" t="str">
        <f t="shared" si="66"/>
        <v>janeiro</v>
      </c>
      <c r="Q394" s="388">
        <f t="shared" si="67"/>
        <v>2026</v>
      </c>
      <c r="S394" s="61" t="str">
        <f t="shared" si="68"/>
        <v>PAGO</v>
      </c>
      <c r="T394" s="276" t="str">
        <f t="shared" ca="1" si="104"/>
        <v>✓ OK</v>
      </c>
    </row>
    <row r="395" spans="2:20" ht="15" customHeight="1">
      <c r="B395" s="282">
        <v>46034</v>
      </c>
      <c r="C395" s="61" t="str">
        <f t="shared" si="103"/>
        <v>Janeiro</v>
      </c>
      <c r="D395" t="str">
        <f t="shared" si="83"/>
        <v>2026</v>
      </c>
      <c r="E395" s="480">
        <v>1</v>
      </c>
      <c r="F395" s="215" t="s">
        <v>437</v>
      </c>
      <c r="G395" s="215" t="s">
        <v>42</v>
      </c>
      <c r="H395" s="215" t="s">
        <v>438</v>
      </c>
      <c r="I395" s="519" t="s">
        <v>49</v>
      </c>
      <c r="J395" s="516">
        <v>153.30000000000001</v>
      </c>
      <c r="K395" s="516">
        <f t="shared" si="101"/>
        <v>153.30000000000001</v>
      </c>
      <c r="L395" s="514">
        <v>0</v>
      </c>
      <c r="M395" s="61" t="s">
        <v>52</v>
      </c>
      <c r="N395" s="307">
        <f t="shared" si="102"/>
        <v>153.30000000000001</v>
      </c>
      <c r="O395" s="282">
        <v>46049</v>
      </c>
      <c r="P395" s="388" t="str">
        <f t="shared" si="66"/>
        <v>janeiro</v>
      </c>
      <c r="Q395" s="388">
        <f t="shared" si="67"/>
        <v>2026</v>
      </c>
      <c r="R395" s="488" t="s">
        <v>613</v>
      </c>
      <c r="S395" s="61" t="str">
        <f t="shared" si="68"/>
        <v>PAGO</v>
      </c>
      <c r="T395" s="276" t="str">
        <f t="shared" ca="1" si="104"/>
        <v>✓ OK</v>
      </c>
    </row>
    <row r="396" spans="2:20" ht="15" customHeight="1">
      <c r="B396" s="282">
        <v>46034</v>
      </c>
      <c r="C396" s="61" t="str">
        <f t="shared" si="103"/>
        <v>Janeiro</v>
      </c>
      <c r="D396" t="str">
        <f t="shared" si="83"/>
        <v>2026</v>
      </c>
      <c r="E396" s="480">
        <v>1</v>
      </c>
      <c r="F396" s="215" t="s">
        <v>450</v>
      </c>
      <c r="G396" s="215" t="s">
        <v>548</v>
      </c>
      <c r="H396" s="215" t="s">
        <v>451</v>
      </c>
      <c r="I396" s="519" t="s">
        <v>49</v>
      </c>
      <c r="J396" s="516">
        <v>1150</v>
      </c>
      <c r="K396" s="516">
        <f t="shared" si="101"/>
        <v>1150</v>
      </c>
      <c r="L396" s="514">
        <v>0</v>
      </c>
      <c r="M396" s="61" t="s">
        <v>52</v>
      </c>
      <c r="N396" s="307">
        <f t="shared" si="102"/>
        <v>1150</v>
      </c>
      <c r="O396" s="282">
        <v>46055</v>
      </c>
      <c r="P396" s="388" t="str">
        <f t="shared" si="66"/>
        <v>fevereiro</v>
      </c>
      <c r="Q396" s="388">
        <f t="shared" si="67"/>
        <v>2026</v>
      </c>
      <c r="R396" s="488" t="s">
        <v>614</v>
      </c>
      <c r="S396" s="61" t="str">
        <f t="shared" ref="S396:S463" si="105">IF(K396&lt;&gt;"",IF(L396=0,"PAGO","A PAGAR")," ")</f>
        <v>PAGO</v>
      </c>
      <c r="T396" s="276" t="str">
        <f t="shared" ca="1" si="104"/>
        <v>✓ OK</v>
      </c>
    </row>
    <row r="397" spans="2:20" ht="15" customHeight="1">
      <c r="B397" s="282">
        <v>46035</v>
      </c>
      <c r="C397" s="61" t="str">
        <f t="shared" si="103"/>
        <v>Janeiro</v>
      </c>
      <c r="D397" t="str">
        <f t="shared" si="83"/>
        <v>2026</v>
      </c>
      <c r="E397" s="480">
        <v>1</v>
      </c>
      <c r="F397" s="215" t="s">
        <v>615</v>
      </c>
      <c r="G397" s="215" t="s">
        <v>26</v>
      </c>
      <c r="H397" s="215" t="s">
        <v>133</v>
      </c>
      <c r="I397" s="519" t="s">
        <v>49</v>
      </c>
      <c r="J397" s="516">
        <v>647.29999999999995</v>
      </c>
      <c r="K397" s="516">
        <f t="shared" si="101"/>
        <v>647.29999999999995</v>
      </c>
      <c r="L397" s="514">
        <v>0</v>
      </c>
      <c r="M397" s="61" t="s">
        <v>52</v>
      </c>
      <c r="N397" s="307">
        <f t="shared" si="102"/>
        <v>647.29999999999995</v>
      </c>
      <c r="O397" s="282">
        <v>46063</v>
      </c>
      <c r="P397" s="388" t="str">
        <f t="shared" si="66"/>
        <v>fevereiro</v>
      </c>
      <c r="Q397" s="388">
        <f t="shared" si="67"/>
        <v>2026</v>
      </c>
      <c r="S397" s="61" t="str">
        <f t="shared" si="105"/>
        <v>PAGO</v>
      </c>
      <c r="T397" s="276" t="str">
        <f t="shared" ca="1" si="104"/>
        <v>✓ OK</v>
      </c>
    </row>
    <row r="398" spans="2:20" ht="15" customHeight="1">
      <c r="B398" s="282">
        <v>46035</v>
      </c>
      <c r="C398" s="61" t="str">
        <f t="shared" si="103"/>
        <v>Janeiro</v>
      </c>
      <c r="D398" t="str">
        <f t="shared" si="83"/>
        <v>2026</v>
      </c>
      <c r="E398" s="480">
        <v>5</v>
      </c>
      <c r="F398" s="215" t="s">
        <v>616</v>
      </c>
      <c r="G398" s="215" t="s">
        <v>549</v>
      </c>
      <c r="H398" s="215" t="s">
        <v>120</v>
      </c>
      <c r="I398" s="519" t="s">
        <v>49</v>
      </c>
      <c r="J398" s="516">
        <v>80</v>
      </c>
      <c r="K398" s="516">
        <f t="shared" si="101"/>
        <v>400</v>
      </c>
      <c r="L398" s="514">
        <v>0</v>
      </c>
      <c r="M398" s="61" t="s">
        <v>45</v>
      </c>
      <c r="N398" s="307">
        <f t="shared" si="102"/>
        <v>400</v>
      </c>
      <c r="O398" s="282">
        <v>46035</v>
      </c>
      <c r="P398" s="388" t="str">
        <f t="shared" si="66"/>
        <v>janeiro</v>
      </c>
      <c r="Q398" s="388">
        <f t="shared" si="67"/>
        <v>2026</v>
      </c>
      <c r="S398" s="61" t="str">
        <f t="shared" si="105"/>
        <v>PAGO</v>
      </c>
      <c r="T398" s="276" t="str">
        <f t="shared" ca="1" si="104"/>
        <v>✓ OK</v>
      </c>
    </row>
    <row r="399" spans="2:20" ht="15" customHeight="1">
      <c r="B399" s="282">
        <v>46036</v>
      </c>
      <c r="C399" s="61" t="str">
        <f t="shared" si="103"/>
        <v>Janeiro</v>
      </c>
      <c r="D399" t="str">
        <f t="shared" si="83"/>
        <v>2026</v>
      </c>
      <c r="E399" s="480">
        <v>1</v>
      </c>
      <c r="F399" s="215" t="s">
        <v>617</v>
      </c>
      <c r="G399" s="215" t="s">
        <v>700</v>
      </c>
      <c r="H399" s="215" t="s">
        <v>618</v>
      </c>
      <c r="I399" s="472" t="s">
        <v>49</v>
      </c>
      <c r="J399" s="516">
        <v>480</v>
      </c>
      <c r="K399" s="516">
        <f t="shared" si="101"/>
        <v>480</v>
      </c>
      <c r="L399" s="514">
        <v>0</v>
      </c>
      <c r="M399" s="61" t="s">
        <v>45</v>
      </c>
      <c r="N399" s="307">
        <f t="shared" si="102"/>
        <v>480</v>
      </c>
      <c r="O399" s="282">
        <v>46043</v>
      </c>
      <c r="P399" s="388" t="str">
        <f t="shared" si="66"/>
        <v>janeiro</v>
      </c>
      <c r="Q399" s="388">
        <f t="shared" si="67"/>
        <v>2026</v>
      </c>
      <c r="R399" s="488" t="s">
        <v>619</v>
      </c>
      <c r="S399" s="61" t="str">
        <f t="shared" si="105"/>
        <v>PAGO</v>
      </c>
      <c r="T399" s="276" t="str">
        <f t="shared" ca="1" si="104"/>
        <v>✓ OK</v>
      </c>
    </row>
    <row r="400" spans="2:20" ht="15" customHeight="1">
      <c r="B400" s="282">
        <v>46036</v>
      </c>
      <c r="C400" s="61" t="str">
        <f t="shared" si="103"/>
        <v>Janeiro</v>
      </c>
      <c r="D400" t="str">
        <f t="shared" si="83"/>
        <v>2026</v>
      </c>
      <c r="E400" s="480">
        <v>1</v>
      </c>
      <c r="F400" s="215" t="s">
        <v>620</v>
      </c>
      <c r="G400" s="215" t="s">
        <v>26</v>
      </c>
      <c r="H400" s="215" t="s">
        <v>621</v>
      </c>
      <c r="I400" s="519" t="s">
        <v>49</v>
      </c>
      <c r="J400" s="516">
        <v>90</v>
      </c>
      <c r="K400" s="516">
        <f t="shared" si="101"/>
        <v>90</v>
      </c>
      <c r="L400" s="514">
        <v>0</v>
      </c>
      <c r="M400" s="61" t="s">
        <v>45</v>
      </c>
      <c r="N400" s="307">
        <f t="shared" si="102"/>
        <v>90</v>
      </c>
      <c r="O400" s="282">
        <v>46036</v>
      </c>
      <c r="P400" s="388" t="str">
        <f t="shared" si="66"/>
        <v>janeiro</v>
      </c>
      <c r="Q400" s="388">
        <f t="shared" si="67"/>
        <v>2026</v>
      </c>
      <c r="S400" s="61" t="str">
        <f t="shared" si="105"/>
        <v>PAGO</v>
      </c>
      <c r="T400" s="276" t="str">
        <f t="shared" ca="1" si="104"/>
        <v>✓ OK</v>
      </c>
    </row>
    <row r="401" spans="2:20" ht="15" customHeight="1">
      <c r="B401" s="282">
        <v>46036</v>
      </c>
      <c r="C401" s="61" t="str">
        <f t="shared" si="103"/>
        <v>Janeiro</v>
      </c>
      <c r="D401" t="str">
        <f t="shared" si="83"/>
        <v>2026</v>
      </c>
      <c r="E401" s="480">
        <v>1</v>
      </c>
      <c r="F401" s="215" t="s">
        <v>554</v>
      </c>
      <c r="G401" s="215" t="s">
        <v>26</v>
      </c>
      <c r="H401" s="215" t="s">
        <v>518</v>
      </c>
      <c r="I401" s="519" t="s">
        <v>49</v>
      </c>
      <c r="J401" s="516">
        <v>4831.1000000000004</v>
      </c>
      <c r="K401" s="516">
        <f t="shared" si="101"/>
        <v>4831.1000000000004</v>
      </c>
      <c r="L401" s="514">
        <v>0</v>
      </c>
      <c r="M401" s="61" t="s">
        <v>52</v>
      </c>
      <c r="N401" s="307">
        <f t="shared" si="102"/>
        <v>4831.1000000000004</v>
      </c>
      <c r="O401" s="282">
        <v>46070</v>
      </c>
      <c r="P401" s="388" t="str">
        <f t="shared" si="66"/>
        <v>fevereiro</v>
      </c>
      <c r="Q401" s="388">
        <f t="shared" si="67"/>
        <v>2026</v>
      </c>
      <c r="R401" s="488" t="s">
        <v>663</v>
      </c>
      <c r="S401" s="61" t="str">
        <f t="shared" si="105"/>
        <v>PAGO</v>
      </c>
      <c r="T401" s="276" t="str">
        <f t="shared" ca="1" si="104"/>
        <v>✓ OK</v>
      </c>
    </row>
    <row r="402" spans="2:20" ht="15" customHeight="1">
      <c r="B402" s="282">
        <v>46036</v>
      </c>
      <c r="C402" s="61" t="str">
        <f t="shared" si="103"/>
        <v>Janeiro</v>
      </c>
      <c r="D402" t="str">
        <f t="shared" si="83"/>
        <v>2026</v>
      </c>
      <c r="E402" s="480">
        <v>1</v>
      </c>
      <c r="F402" s="215" t="s">
        <v>664</v>
      </c>
      <c r="G402" s="215" t="s">
        <v>22</v>
      </c>
      <c r="H402" s="215" t="s">
        <v>518</v>
      </c>
      <c r="I402" s="519" t="s">
        <v>49</v>
      </c>
      <c r="J402" s="516">
        <v>948.6</v>
      </c>
      <c r="K402" s="516">
        <f t="shared" si="101"/>
        <v>948.6</v>
      </c>
      <c r="L402" s="514">
        <v>0</v>
      </c>
      <c r="M402" s="61" t="s">
        <v>52</v>
      </c>
      <c r="N402" s="307">
        <f t="shared" si="102"/>
        <v>948.6</v>
      </c>
      <c r="O402" s="282">
        <v>46071</v>
      </c>
      <c r="P402" s="388" t="str">
        <f t="shared" si="66"/>
        <v>fevereiro</v>
      </c>
      <c r="Q402" s="388">
        <f t="shared" si="67"/>
        <v>2026</v>
      </c>
      <c r="R402" s="488" t="s">
        <v>665</v>
      </c>
      <c r="S402" s="61" t="str">
        <f t="shared" si="105"/>
        <v>PAGO</v>
      </c>
      <c r="T402" s="276" t="str">
        <f t="shared" ca="1" si="104"/>
        <v>✓ OK</v>
      </c>
    </row>
    <row r="403" spans="2:20" ht="15" customHeight="1">
      <c r="B403" s="282">
        <v>46038</v>
      </c>
      <c r="C403" s="61" t="str">
        <f t="shared" si="103"/>
        <v>Janeiro</v>
      </c>
      <c r="D403" t="str">
        <f t="shared" si="83"/>
        <v>2026</v>
      </c>
      <c r="E403" s="480">
        <v>1</v>
      </c>
      <c r="F403" s="215" t="s">
        <v>622</v>
      </c>
      <c r="G403" s="215" t="s">
        <v>682</v>
      </c>
      <c r="H403" s="215" t="s">
        <v>623</v>
      </c>
      <c r="I403" s="519" t="s">
        <v>49</v>
      </c>
      <c r="J403" s="516">
        <v>850</v>
      </c>
      <c r="K403" s="516">
        <f t="shared" si="101"/>
        <v>850</v>
      </c>
      <c r="L403" s="514">
        <v>0</v>
      </c>
      <c r="M403" s="61" t="s">
        <v>45</v>
      </c>
      <c r="N403" s="307">
        <f t="shared" si="102"/>
        <v>850</v>
      </c>
      <c r="O403" s="282">
        <v>46038</v>
      </c>
      <c r="P403" s="388" t="str">
        <f t="shared" si="66"/>
        <v>janeiro</v>
      </c>
      <c r="Q403" s="388">
        <f t="shared" si="67"/>
        <v>2026</v>
      </c>
      <c r="S403" s="61" t="str">
        <f t="shared" si="105"/>
        <v>PAGO</v>
      </c>
      <c r="T403" s="276" t="str">
        <f t="shared" ca="1" si="104"/>
        <v>✓ OK</v>
      </c>
    </row>
    <row r="404" spans="2:20" ht="15" customHeight="1">
      <c r="B404" s="282">
        <v>46038</v>
      </c>
      <c r="C404" s="61" t="str">
        <f t="shared" si="103"/>
        <v>Janeiro</v>
      </c>
      <c r="D404" t="str">
        <f t="shared" si="83"/>
        <v>2026</v>
      </c>
      <c r="E404" s="480">
        <v>1</v>
      </c>
      <c r="F404" s="215" t="s">
        <v>624</v>
      </c>
      <c r="G404" s="215" t="s">
        <v>19</v>
      </c>
      <c r="H404" s="215" t="s">
        <v>411</v>
      </c>
      <c r="I404" s="519" t="s">
        <v>49</v>
      </c>
      <c r="J404" s="516">
        <v>283.39999999999998</v>
      </c>
      <c r="K404" s="516">
        <f t="shared" si="101"/>
        <v>283.39999999999998</v>
      </c>
      <c r="L404" s="514">
        <v>0</v>
      </c>
      <c r="M404" s="61" t="s">
        <v>52</v>
      </c>
      <c r="N404" s="307">
        <f t="shared" si="102"/>
        <v>283.39999999999998</v>
      </c>
      <c r="O404" s="282">
        <v>46048</v>
      </c>
      <c r="P404" s="388" t="str">
        <f t="shared" si="66"/>
        <v>janeiro</v>
      </c>
      <c r="Q404" s="388">
        <f t="shared" si="67"/>
        <v>2026</v>
      </c>
      <c r="R404" s="488" t="s">
        <v>625</v>
      </c>
      <c r="S404" s="61" t="str">
        <f t="shared" si="105"/>
        <v>PAGO</v>
      </c>
      <c r="T404" s="276" t="str">
        <f t="shared" ca="1" si="104"/>
        <v>✓ OK</v>
      </c>
    </row>
    <row r="405" spans="2:20" ht="15" customHeight="1">
      <c r="B405" s="282">
        <v>46041</v>
      </c>
      <c r="C405" s="61" t="str">
        <f t="shared" si="103"/>
        <v>Janeiro</v>
      </c>
      <c r="D405" t="str">
        <f t="shared" si="83"/>
        <v>2026</v>
      </c>
      <c r="E405" s="480">
        <v>1</v>
      </c>
      <c r="F405" s="215" t="s">
        <v>626</v>
      </c>
      <c r="G405" s="215" t="s">
        <v>37</v>
      </c>
      <c r="H405" s="215" t="s">
        <v>627</v>
      </c>
      <c r="I405" s="519" t="s">
        <v>51</v>
      </c>
      <c r="J405" s="516">
        <v>1116.5999999999999</v>
      </c>
      <c r="K405" s="516">
        <f t="shared" si="101"/>
        <v>1116.5999999999999</v>
      </c>
      <c r="L405" s="514">
        <v>0</v>
      </c>
      <c r="M405" s="61" t="s">
        <v>52</v>
      </c>
      <c r="N405" s="307">
        <f t="shared" si="102"/>
        <v>1116.5999999999999</v>
      </c>
      <c r="O405" s="282">
        <v>46078</v>
      </c>
      <c r="P405" s="388" t="str">
        <f t="shared" ref="P405:P464" si="106">IF(O405&lt;&gt;"",TEXT(O405,"mmmm"),"")</f>
        <v>fevereiro</v>
      </c>
      <c r="Q405" s="388">
        <f t="shared" ref="Q405:Q464" si="107">IF(O405="","",YEAR(O405))</f>
        <v>2026</v>
      </c>
      <c r="S405" s="61" t="str">
        <f t="shared" si="105"/>
        <v>PAGO</v>
      </c>
      <c r="T405" s="276" t="str">
        <f t="shared" ca="1" si="104"/>
        <v>✓ OK</v>
      </c>
    </row>
    <row r="406" spans="2:20" ht="15" customHeight="1">
      <c r="B406" s="282">
        <v>46041</v>
      </c>
      <c r="C406" s="61" t="str">
        <f t="shared" ref="C406" si="108">IF(B406&lt;&gt;"",PROPER(TEXT(B406,"mmmm")),"")</f>
        <v>Janeiro</v>
      </c>
      <c r="D406" t="str">
        <f t="shared" ref="D406" si="109">IF(B406&lt;&gt;"",TEXT(B406,"aaaa"),"")</f>
        <v>2026</v>
      </c>
      <c r="E406" s="480">
        <v>1</v>
      </c>
      <c r="F406" s="215" t="s">
        <v>673</v>
      </c>
      <c r="G406" s="215" t="s">
        <v>37</v>
      </c>
      <c r="H406" s="215" t="s">
        <v>627</v>
      </c>
      <c r="I406" s="519" t="s">
        <v>51</v>
      </c>
      <c r="J406" s="516">
        <v>433.61</v>
      </c>
      <c r="K406" s="516">
        <f t="shared" ref="K406" si="110">IF(J406&lt;&gt;0,E406*J406,"")</f>
        <v>433.61</v>
      </c>
      <c r="L406" s="514">
        <v>0</v>
      </c>
      <c r="M406" s="61" t="s">
        <v>52</v>
      </c>
      <c r="N406" s="307">
        <f t="shared" ref="N406" si="111">K406</f>
        <v>433.61</v>
      </c>
      <c r="O406" s="282">
        <v>46083</v>
      </c>
      <c r="P406" s="388" t="str">
        <f t="shared" ref="P406" si="112">IF(O406&lt;&gt;"",TEXT(O406,"mmmm"),"")</f>
        <v>março</v>
      </c>
      <c r="Q406" s="388">
        <f t="shared" ref="Q406" si="113">IF(O406="","",YEAR(O406))</f>
        <v>2026</v>
      </c>
      <c r="S406" s="61" t="str">
        <f t="shared" ref="S406" si="114">IF(K406&lt;&gt;"",IF(L406=0,"PAGO","A PAGAR")," ")</f>
        <v>PAGO</v>
      </c>
      <c r="T406" s="276" t="str">
        <f t="shared" ca="1" si="104"/>
        <v>✓ OK</v>
      </c>
    </row>
    <row r="407" spans="2:20" ht="15" customHeight="1">
      <c r="B407" s="282">
        <v>46038</v>
      </c>
      <c r="C407" s="61" t="str">
        <f t="shared" si="103"/>
        <v>Janeiro</v>
      </c>
      <c r="D407" t="str">
        <f t="shared" si="83"/>
        <v>2026</v>
      </c>
      <c r="E407" s="480">
        <v>1</v>
      </c>
      <c r="F407" s="215" t="s">
        <v>599</v>
      </c>
      <c r="G407" s="215" t="s">
        <v>19</v>
      </c>
      <c r="H407" s="215" t="s">
        <v>628</v>
      </c>
      <c r="I407" s="519" t="s">
        <v>49</v>
      </c>
      <c r="J407" s="516">
        <v>653</v>
      </c>
      <c r="K407" s="516">
        <f t="shared" si="101"/>
        <v>653</v>
      </c>
      <c r="L407" s="514">
        <v>0</v>
      </c>
      <c r="M407" s="61" t="s">
        <v>52</v>
      </c>
      <c r="N407" s="307">
        <f t="shared" si="102"/>
        <v>653</v>
      </c>
      <c r="O407" s="282">
        <v>46055</v>
      </c>
      <c r="P407" s="388" t="str">
        <f t="shared" si="106"/>
        <v>fevereiro</v>
      </c>
      <c r="Q407" s="388">
        <f t="shared" si="107"/>
        <v>2026</v>
      </c>
      <c r="S407" s="61" t="str">
        <f t="shared" si="105"/>
        <v>PAGO</v>
      </c>
      <c r="T407" s="276" t="str">
        <f t="shared" ca="1" si="104"/>
        <v>✓ OK</v>
      </c>
    </row>
    <row r="408" spans="2:20" ht="15" customHeight="1">
      <c r="B408" s="282">
        <v>46042</v>
      </c>
      <c r="C408" s="61" t="str">
        <f t="shared" si="103"/>
        <v>Janeiro</v>
      </c>
      <c r="D408" t="str">
        <f t="shared" si="83"/>
        <v>2026</v>
      </c>
      <c r="E408" s="480">
        <v>3</v>
      </c>
      <c r="F408" s="215" t="s">
        <v>616</v>
      </c>
      <c r="G408" s="215" t="s">
        <v>549</v>
      </c>
      <c r="H408" s="215" t="s">
        <v>120</v>
      </c>
      <c r="I408" s="519" t="s">
        <v>49</v>
      </c>
      <c r="J408" s="516">
        <v>80</v>
      </c>
      <c r="K408" s="516">
        <f t="shared" si="101"/>
        <v>240</v>
      </c>
      <c r="L408" s="514">
        <v>0</v>
      </c>
      <c r="M408" s="61" t="s">
        <v>45</v>
      </c>
      <c r="N408" s="307">
        <f t="shared" si="102"/>
        <v>240</v>
      </c>
      <c r="O408" s="282">
        <v>46042</v>
      </c>
      <c r="P408" s="388" t="str">
        <f t="shared" si="106"/>
        <v>janeiro</v>
      </c>
      <c r="Q408" s="388">
        <f t="shared" si="107"/>
        <v>2026</v>
      </c>
      <c r="S408" s="61" t="str">
        <f t="shared" si="105"/>
        <v>PAGO</v>
      </c>
      <c r="T408" s="276" t="str">
        <f t="shared" ca="1" si="104"/>
        <v>✓ OK</v>
      </c>
    </row>
    <row r="409" spans="2:20" ht="15" customHeight="1">
      <c r="B409" s="282">
        <v>46036</v>
      </c>
      <c r="C409" s="61" t="str">
        <f t="shared" si="103"/>
        <v>Janeiro</v>
      </c>
      <c r="D409" t="str">
        <f t="shared" si="83"/>
        <v>2026</v>
      </c>
      <c r="E409" s="480">
        <v>36</v>
      </c>
      <c r="F409" s="215" t="s">
        <v>617</v>
      </c>
      <c r="G409" s="215" t="s">
        <v>700</v>
      </c>
      <c r="H409" s="215" t="s">
        <v>618</v>
      </c>
      <c r="I409" s="519" t="s">
        <v>49</v>
      </c>
      <c r="J409" s="516">
        <v>11.9</v>
      </c>
      <c r="K409" s="516">
        <f t="shared" si="101"/>
        <v>428.40000000000003</v>
      </c>
      <c r="L409" s="514">
        <v>0</v>
      </c>
      <c r="M409" s="61" t="s">
        <v>45</v>
      </c>
      <c r="N409" s="307">
        <f t="shared" si="102"/>
        <v>428.40000000000003</v>
      </c>
      <c r="O409" s="282">
        <v>46043</v>
      </c>
      <c r="P409" s="388" t="str">
        <f t="shared" si="106"/>
        <v>janeiro</v>
      </c>
      <c r="Q409" s="388">
        <f t="shared" si="107"/>
        <v>2026</v>
      </c>
      <c r="S409" s="61" t="str">
        <f t="shared" si="105"/>
        <v>PAGO</v>
      </c>
      <c r="T409" s="276" t="str">
        <f t="shared" ca="1" si="104"/>
        <v>✓ OK</v>
      </c>
    </row>
    <row r="410" spans="2:20" ht="15" customHeight="1">
      <c r="B410" s="282">
        <v>46043</v>
      </c>
      <c r="C410" s="61" t="str">
        <f t="shared" si="103"/>
        <v>Janeiro</v>
      </c>
      <c r="D410" t="str">
        <f t="shared" si="83"/>
        <v>2026</v>
      </c>
      <c r="E410" s="480">
        <v>1</v>
      </c>
      <c r="F410" s="215" t="s">
        <v>629</v>
      </c>
      <c r="G410" s="215" t="s">
        <v>37</v>
      </c>
      <c r="H410" s="215" t="s">
        <v>630</v>
      </c>
      <c r="I410" s="519" t="s">
        <v>49</v>
      </c>
      <c r="J410" s="516">
        <v>125.06</v>
      </c>
      <c r="K410" s="516">
        <f t="shared" si="101"/>
        <v>125.06</v>
      </c>
      <c r="L410" s="514">
        <v>0</v>
      </c>
      <c r="M410" s="61" t="s">
        <v>52</v>
      </c>
      <c r="N410" s="307">
        <f t="shared" si="102"/>
        <v>125.06</v>
      </c>
      <c r="O410" s="282">
        <v>46076</v>
      </c>
      <c r="P410" s="388" t="str">
        <f t="shared" si="106"/>
        <v>fevereiro</v>
      </c>
      <c r="Q410" s="388">
        <f t="shared" si="107"/>
        <v>2026</v>
      </c>
      <c r="S410" s="61" t="str">
        <f t="shared" si="105"/>
        <v>PAGO</v>
      </c>
      <c r="T410" s="276" t="str">
        <f t="shared" ca="1" si="104"/>
        <v>✓ OK</v>
      </c>
    </row>
    <row r="411" spans="2:20" ht="15" customHeight="1">
      <c r="B411" s="282">
        <v>46044</v>
      </c>
      <c r="C411" s="61" t="str">
        <f t="shared" si="103"/>
        <v>Janeiro</v>
      </c>
      <c r="D411" t="str">
        <f t="shared" si="83"/>
        <v>2026</v>
      </c>
      <c r="E411" s="480">
        <v>1</v>
      </c>
      <c r="F411" s="215" t="s">
        <v>631</v>
      </c>
      <c r="G411" s="215" t="s">
        <v>26</v>
      </c>
      <c r="H411" s="215" t="s">
        <v>133</v>
      </c>
      <c r="I411" s="519" t="s">
        <v>49</v>
      </c>
      <c r="J411" s="516">
        <v>733.7</v>
      </c>
      <c r="K411" s="516">
        <f t="shared" si="101"/>
        <v>733.7</v>
      </c>
      <c r="L411" s="514">
        <v>0</v>
      </c>
      <c r="M411" s="61" t="s">
        <v>52</v>
      </c>
      <c r="N411" s="307">
        <f t="shared" si="102"/>
        <v>733.7</v>
      </c>
      <c r="O411" s="282">
        <v>46072</v>
      </c>
      <c r="P411" s="388" t="str">
        <f t="shared" si="106"/>
        <v>fevereiro</v>
      </c>
      <c r="Q411" s="388">
        <f t="shared" si="107"/>
        <v>2026</v>
      </c>
      <c r="R411" s="488" t="s">
        <v>632</v>
      </c>
      <c r="S411" s="61" t="str">
        <f t="shared" si="105"/>
        <v>PAGO</v>
      </c>
      <c r="T411" s="276" t="str">
        <f t="shared" ca="1" si="104"/>
        <v>✓ OK</v>
      </c>
    </row>
    <row r="412" spans="2:20" ht="15" customHeight="1">
      <c r="B412" s="282">
        <v>46044</v>
      </c>
      <c r="C412" s="61" t="str">
        <f t="shared" si="103"/>
        <v>Janeiro</v>
      </c>
      <c r="D412" t="str">
        <f t="shared" si="83"/>
        <v>2026</v>
      </c>
      <c r="E412" s="480">
        <v>1</v>
      </c>
      <c r="F412" s="215" t="s">
        <v>633</v>
      </c>
      <c r="G412" s="215" t="s">
        <v>26</v>
      </c>
      <c r="H412" s="215" t="s">
        <v>411</v>
      </c>
      <c r="I412" s="519" t="s">
        <v>49</v>
      </c>
      <c r="J412" s="516">
        <v>497.7</v>
      </c>
      <c r="K412" s="516">
        <f t="shared" si="101"/>
        <v>497.7</v>
      </c>
      <c r="L412" s="514">
        <v>0</v>
      </c>
      <c r="M412" s="61" t="s">
        <v>52</v>
      </c>
      <c r="N412" s="307">
        <f t="shared" si="102"/>
        <v>497.7</v>
      </c>
      <c r="O412" s="282">
        <v>46055</v>
      </c>
      <c r="P412" s="388" t="str">
        <f t="shared" si="106"/>
        <v>fevereiro</v>
      </c>
      <c r="Q412" s="388">
        <f t="shared" si="107"/>
        <v>2026</v>
      </c>
      <c r="R412" s="488" t="s">
        <v>634</v>
      </c>
      <c r="S412" s="61" t="str">
        <f t="shared" si="105"/>
        <v>PAGO</v>
      </c>
      <c r="T412" s="276" t="str">
        <f t="shared" ca="1" si="104"/>
        <v>✓ OK</v>
      </c>
    </row>
    <row r="413" spans="2:20" ht="15" customHeight="1">
      <c r="B413" s="282">
        <v>46045</v>
      </c>
      <c r="C413" s="61" t="str">
        <f t="shared" si="103"/>
        <v>Janeiro</v>
      </c>
      <c r="D413" t="str">
        <f t="shared" si="83"/>
        <v>2026</v>
      </c>
      <c r="E413" s="480">
        <v>1</v>
      </c>
      <c r="F413" s="215" t="s">
        <v>635</v>
      </c>
      <c r="G413" s="215" t="s">
        <v>19</v>
      </c>
      <c r="H413" s="215" t="s">
        <v>628</v>
      </c>
      <c r="I413" s="519" t="s">
        <v>49</v>
      </c>
      <c r="J413" s="516">
        <v>2268.8000000000002</v>
      </c>
      <c r="K413" s="516">
        <f t="shared" si="101"/>
        <v>2268.8000000000002</v>
      </c>
      <c r="L413" s="514">
        <v>0</v>
      </c>
      <c r="M413" s="61" t="s">
        <v>52</v>
      </c>
      <c r="N413" s="307">
        <f t="shared" si="102"/>
        <v>2268.8000000000002</v>
      </c>
      <c r="O413" s="282">
        <v>46062</v>
      </c>
      <c r="P413" s="388" t="str">
        <f t="shared" si="106"/>
        <v>fevereiro</v>
      </c>
      <c r="Q413" s="388">
        <f t="shared" si="107"/>
        <v>2026</v>
      </c>
      <c r="R413" s="488" t="s">
        <v>636</v>
      </c>
      <c r="S413" s="61" t="str">
        <f t="shared" si="105"/>
        <v>PAGO</v>
      </c>
      <c r="T413" s="276" t="str">
        <f t="shared" ca="1" si="104"/>
        <v>✓ OK</v>
      </c>
    </row>
    <row r="414" spans="2:20" ht="15" customHeight="1">
      <c r="B414" s="282">
        <v>46045</v>
      </c>
      <c r="C414" s="61" t="str">
        <f t="shared" si="103"/>
        <v>Janeiro</v>
      </c>
      <c r="D414" t="str">
        <f t="shared" si="83"/>
        <v>2026</v>
      </c>
      <c r="E414" s="480">
        <v>1</v>
      </c>
      <c r="F414" s="215" t="s">
        <v>666</v>
      </c>
      <c r="G414" s="215" t="s">
        <v>13</v>
      </c>
      <c r="H414" s="215" t="s">
        <v>518</v>
      </c>
      <c r="I414" s="519" t="s">
        <v>49</v>
      </c>
      <c r="J414" s="516">
        <v>865.8</v>
      </c>
      <c r="K414" s="516">
        <f t="shared" si="101"/>
        <v>865.8</v>
      </c>
      <c r="L414" s="514">
        <v>0</v>
      </c>
      <c r="M414" s="61" t="s">
        <v>52</v>
      </c>
      <c r="N414" s="307">
        <f t="shared" si="102"/>
        <v>865.8</v>
      </c>
      <c r="O414" s="282">
        <v>46080</v>
      </c>
      <c r="P414" s="388" t="str">
        <f t="shared" si="106"/>
        <v>fevereiro</v>
      </c>
      <c r="Q414" s="388">
        <f t="shared" si="107"/>
        <v>2026</v>
      </c>
      <c r="R414" s="488" t="s">
        <v>667</v>
      </c>
      <c r="S414" s="61" t="str">
        <f t="shared" si="105"/>
        <v>PAGO</v>
      </c>
      <c r="T414" s="276" t="str">
        <f t="shared" ca="1" si="104"/>
        <v>✓ OK</v>
      </c>
    </row>
    <row r="415" spans="2:20" ht="15" customHeight="1">
      <c r="B415" s="282">
        <v>46045</v>
      </c>
      <c r="C415" s="61" t="str">
        <f t="shared" si="103"/>
        <v>Janeiro</v>
      </c>
      <c r="D415" t="str">
        <f t="shared" si="83"/>
        <v>2026</v>
      </c>
      <c r="E415" s="480">
        <v>1</v>
      </c>
      <c r="F415" s="215" t="s">
        <v>601</v>
      </c>
      <c r="G415" s="215" t="s">
        <v>26</v>
      </c>
      <c r="H415" s="215" t="s">
        <v>518</v>
      </c>
      <c r="I415" s="519" t="s">
        <v>49</v>
      </c>
      <c r="J415" s="516">
        <v>921</v>
      </c>
      <c r="K415" s="516">
        <f t="shared" si="101"/>
        <v>921</v>
      </c>
      <c r="L415" s="514">
        <v>0</v>
      </c>
      <c r="M415" s="61" t="s">
        <v>52</v>
      </c>
      <c r="N415" s="307">
        <f t="shared" si="102"/>
        <v>921</v>
      </c>
      <c r="O415" s="282">
        <v>46080</v>
      </c>
      <c r="P415" s="388" t="str">
        <f t="shared" si="106"/>
        <v>fevereiro</v>
      </c>
      <c r="Q415" s="388">
        <f t="shared" si="107"/>
        <v>2026</v>
      </c>
      <c r="R415" s="488" t="s">
        <v>668</v>
      </c>
      <c r="S415" s="61" t="str">
        <f t="shared" si="105"/>
        <v>PAGO</v>
      </c>
      <c r="T415" s="276" t="str">
        <f t="shared" ca="1" si="104"/>
        <v>✓ OK</v>
      </c>
    </row>
    <row r="416" spans="2:20" ht="15" customHeight="1">
      <c r="B416" s="282">
        <v>46049</v>
      </c>
      <c r="C416" s="61" t="str">
        <f t="shared" si="103"/>
        <v>Janeiro</v>
      </c>
      <c r="D416" t="str">
        <f t="shared" si="83"/>
        <v>2026</v>
      </c>
      <c r="E416" s="480">
        <v>1</v>
      </c>
      <c r="F416" s="215" t="s">
        <v>637</v>
      </c>
      <c r="G416" s="215" t="s">
        <v>37</v>
      </c>
      <c r="H416" s="215" t="s">
        <v>638</v>
      </c>
      <c r="I416" s="519" t="s">
        <v>49</v>
      </c>
      <c r="J416" s="516">
        <v>2000</v>
      </c>
      <c r="K416" s="516">
        <f t="shared" si="101"/>
        <v>2000</v>
      </c>
      <c r="L416" s="514">
        <v>0</v>
      </c>
      <c r="M416" s="61" t="s">
        <v>45</v>
      </c>
      <c r="N416" s="307">
        <f t="shared" si="102"/>
        <v>2000</v>
      </c>
      <c r="O416" s="282">
        <v>46049</v>
      </c>
      <c r="P416" s="388" t="str">
        <f t="shared" si="106"/>
        <v>janeiro</v>
      </c>
      <c r="Q416" s="388">
        <f t="shared" si="107"/>
        <v>2026</v>
      </c>
      <c r="S416" s="61" t="str">
        <f t="shared" si="105"/>
        <v>PAGO</v>
      </c>
      <c r="T416" s="276" t="str">
        <f t="shared" ca="1" si="104"/>
        <v>✓ OK</v>
      </c>
    </row>
    <row r="417" spans="2:20" ht="15" customHeight="1">
      <c r="B417" s="282">
        <v>46078</v>
      </c>
      <c r="C417" s="61" t="str">
        <f t="shared" si="103"/>
        <v>Fevereiro</v>
      </c>
      <c r="D417" t="str">
        <f t="shared" si="83"/>
        <v>2026</v>
      </c>
      <c r="E417" s="480">
        <v>1</v>
      </c>
      <c r="F417" s="215" t="s">
        <v>450</v>
      </c>
      <c r="G417" s="215" t="s">
        <v>548</v>
      </c>
      <c r="H417" s="215" t="s">
        <v>451</v>
      </c>
      <c r="I417" s="519" t="s">
        <v>49</v>
      </c>
      <c r="J417" s="516">
        <v>1099</v>
      </c>
      <c r="K417" s="516">
        <f t="shared" si="101"/>
        <v>1099</v>
      </c>
      <c r="L417" s="514">
        <v>0</v>
      </c>
      <c r="M417" s="61" t="s">
        <v>52</v>
      </c>
      <c r="N417" s="307">
        <f t="shared" si="102"/>
        <v>1099</v>
      </c>
      <c r="O417" s="282">
        <v>46078</v>
      </c>
      <c r="P417" s="388" t="str">
        <f t="shared" si="106"/>
        <v>fevereiro</v>
      </c>
      <c r="Q417" s="388">
        <f t="shared" si="107"/>
        <v>2026</v>
      </c>
      <c r="R417" s="488" t="s">
        <v>639</v>
      </c>
      <c r="S417" s="61" t="str">
        <f t="shared" si="105"/>
        <v>PAGO</v>
      </c>
      <c r="T417" s="276" t="str">
        <f t="shared" ca="1" si="104"/>
        <v>✓ OK</v>
      </c>
    </row>
    <row r="418" spans="2:20" ht="15" customHeight="1">
      <c r="B418" s="282">
        <v>46108</v>
      </c>
      <c r="C418" s="61" t="str">
        <f t="shared" ref="C418:C419" si="115">IF(B418&lt;&gt;"",PROPER(TEXT(B418,"mmmm")),"")</f>
        <v>Março</v>
      </c>
      <c r="D418" t="str">
        <f t="shared" ref="D418:D419" si="116">IF(B418&lt;&gt;"",TEXT(B418,"aaaa"),"")</f>
        <v>2026</v>
      </c>
      <c r="E418" s="480">
        <v>1</v>
      </c>
      <c r="F418" s="215" t="s">
        <v>450</v>
      </c>
      <c r="G418" s="215" t="s">
        <v>548</v>
      </c>
      <c r="H418" s="215" t="s">
        <v>451</v>
      </c>
      <c r="I418" s="519" t="s">
        <v>49</v>
      </c>
      <c r="J418" s="516">
        <v>1099</v>
      </c>
      <c r="K418" s="516">
        <f t="shared" ref="K418:K419" si="117">IF(J418&lt;&gt;0,E418*J418,"")</f>
        <v>1099</v>
      </c>
      <c r="L418" s="514">
        <v>0</v>
      </c>
      <c r="M418" s="61" t="s">
        <v>52</v>
      </c>
      <c r="N418" s="307">
        <f t="shared" ref="N418:N419" si="118">K418</f>
        <v>1099</v>
      </c>
      <c r="O418" s="282">
        <v>46108</v>
      </c>
      <c r="P418" s="388" t="str">
        <f t="shared" ref="P418:P419" si="119">IF(O418&lt;&gt;"",TEXT(O418,"mmmm"),"")</f>
        <v>março</v>
      </c>
      <c r="Q418" s="388">
        <f t="shared" ref="Q418:Q419" si="120">IF(O418="","",YEAR(O418))</f>
        <v>2026</v>
      </c>
      <c r="R418" s="488" t="s">
        <v>639</v>
      </c>
      <c r="S418" s="61" t="str">
        <f t="shared" si="105"/>
        <v>PAGO</v>
      </c>
      <c r="T418" s="276" t="str">
        <f t="shared" ca="1" si="104"/>
        <v>✓ OK</v>
      </c>
    </row>
    <row r="419" spans="2:20" ht="15" customHeight="1">
      <c r="B419" s="282">
        <v>46139</v>
      </c>
      <c r="C419" s="61" t="str">
        <f t="shared" si="115"/>
        <v>Abril</v>
      </c>
      <c r="D419" t="str">
        <f t="shared" si="116"/>
        <v>2026</v>
      </c>
      <c r="E419" s="480">
        <v>1</v>
      </c>
      <c r="F419" s="215" t="s">
        <v>450</v>
      </c>
      <c r="G419" s="215" t="s">
        <v>548</v>
      </c>
      <c r="H419" s="215" t="s">
        <v>451</v>
      </c>
      <c r="I419" s="519" t="s">
        <v>49</v>
      </c>
      <c r="J419" s="516">
        <v>1099</v>
      </c>
      <c r="K419" s="516">
        <f t="shared" si="117"/>
        <v>1099</v>
      </c>
      <c r="L419" s="514">
        <f>K419</f>
        <v>1099</v>
      </c>
      <c r="M419" s="61" t="s">
        <v>52</v>
      </c>
      <c r="N419" s="307">
        <f t="shared" si="118"/>
        <v>1099</v>
      </c>
      <c r="O419" s="282">
        <v>46139</v>
      </c>
      <c r="P419" s="388" t="str">
        <f t="shared" si="119"/>
        <v>abril</v>
      </c>
      <c r="Q419" s="388">
        <f t="shared" si="120"/>
        <v>2026</v>
      </c>
      <c r="R419" s="488" t="s">
        <v>639</v>
      </c>
      <c r="S419" s="61" t="str">
        <f t="shared" si="105"/>
        <v>A PAGAR</v>
      </c>
      <c r="T419" s="276" t="str">
        <f t="shared" ca="1" si="104"/>
        <v>EM DIA</v>
      </c>
    </row>
    <row r="420" spans="2:20" ht="15" customHeight="1">
      <c r="B420" s="282">
        <v>46049</v>
      </c>
      <c r="C420" s="61" t="str">
        <f t="shared" ref="C420:C454" si="121">IF(B420&lt;&gt;"",PROPER(TEXT(B420,"mmmm")),"")</f>
        <v>Janeiro</v>
      </c>
      <c r="D420" t="str">
        <f t="shared" si="83"/>
        <v>2026</v>
      </c>
      <c r="E420" s="480">
        <v>4</v>
      </c>
      <c r="F420" s="215" t="s">
        <v>616</v>
      </c>
      <c r="G420" s="215" t="s">
        <v>549</v>
      </c>
      <c r="H420" s="215" t="s">
        <v>120</v>
      </c>
      <c r="I420" s="519" t="s">
        <v>49</v>
      </c>
      <c r="J420" s="516">
        <v>77.5</v>
      </c>
      <c r="K420" s="516">
        <f t="shared" ref="K420:K464" si="122">IF(J420&lt;&gt;0,E420*J420,"")</f>
        <v>310</v>
      </c>
      <c r="L420" s="514">
        <v>0</v>
      </c>
      <c r="M420" s="61" t="s">
        <v>45</v>
      </c>
      <c r="N420" s="307">
        <f t="shared" ref="N420:N451" si="123">K420</f>
        <v>310</v>
      </c>
      <c r="O420" s="282">
        <v>46049</v>
      </c>
      <c r="P420" s="388" t="str">
        <f t="shared" si="106"/>
        <v>janeiro</v>
      </c>
      <c r="Q420" s="388">
        <f t="shared" si="107"/>
        <v>2026</v>
      </c>
      <c r="S420" s="61" t="str">
        <f t="shared" si="105"/>
        <v>PAGO</v>
      </c>
      <c r="T420" s="276" t="str">
        <f t="shared" ca="1" si="104"/>
        <v>✓ OK</v>
      </c>
    </row>
    <row r="421" spans="2:20" ht="15" customHeight="1">
      <c r="B421" s="282">
        <v>46050</v>
      </c>
      <c r="C421" s="61" t="str">
        <f t="shared" si="121"/>
        <v>Janeiro</v>
      </c>
      <c r="D421" t="str">
        <f t="shared" si="83"/>
        <v>2026</v>
      </c>
      <c r="E421" s="480">
        <v>1</v>
      </c>
      <c r="F421" s="215" t="s">
        <v>640</v>
      </c>
      <c r="G421" s="215" t="s">
        <v>26</v>
      </c>
      <c r="H421" s="215" t="s">
        <v>407</v>
      </c>
      <c r="I421" s="519" t="s">
        <v>49</v>
      </c>
      <c r="J421" s="516">
        <v>4021.74</v>
      </c>
      <c r="K421" s="516">
        <f t="shared" si="122"/>
        <v>4021.74</v>
      </c>
      <c r="L421" s="514">
        <v>0</v>
      </c>
      <c r="M421" s="61" t="s">
        <v>52</v>
      </c>
      <c r="N421" s="307">
        <f t="shared" si="123"/>
        <v>4021.74</v>
      </c>
      <c r="O421" s="282">
        <v>46078</v>
      </c>
      <c r="P421" s="388" t="str">
        <f t="shared" si="106"/>
        <v>fevereiro</v>
      </c>
      <c r="Q421" s="388">
        <f t="shared" si="107"/>
        <v>2026</v>
      </c>
      <c r="R421" s="488" t="s">
        <v>641</v>
      </c>
      <c r="S421" s="61" t="str">
        <f t="shared" si="105"/>
        <v>PAGO</v>
      </c>
      <c r="T421" s="276" t="str">
        <f t="shared" ca="1" si="104"/>
        <v>✓ OK</v>
      </c>
    </row>
    <row r="422" spans="2:20" ht="15" customHeight="1">
      <c r="B422" s="282">
        <v>46053</v>
      </c>
      <c r="C422" s="61" t="str">
        <f t="shared" ref="C422" si="124">IF(B422&lt;&gt;"",PROPER(TEXT(B422,"mmmm")),"")</f>
        <v>Janeiro</v>
      </c>
      <c r="D422" t="str">
        <f t="shared" ref="D422" si="125">IF(B422&lt;&gt;"",TEXT(B422,"aaaa"),"")</f>
        <v>2026</v>
      </c>
      <c r="E422" s="480">
        <v>1</v>
      </c>
      <c r="F422" s="215" t="s">
        <v>607</v>
      </c>
      <c r="G422" s="215" t="s">
        <v>26</v>
      </c>
      <c r="H422" s="215" t="s">
        <v>449</v>
      </c>
      <c r="I422" s="519" t="s">
        <v>49</v>
      </c>
      <c r="J422" s="516">
        <v>75</v>
      </c>
      <c r="K422" s="516">
        <f t="shared" ref="K422" si="126">IF(J422&lt;&gt;0,E422*J422,"")</f>
        <v>75</v>
      </c>
      <c r="L422" s="514">
        <v>0</v>
      </c>
      <c r="M422" s="61" t="s">
        <v>48</v>
      </c>
      <c r="N422" s="307">
        <f t="shared" ref="N422" si="127">K422</f>
        <v>75</v>
      </c>
      <c r="O422" s="282">
        <v>46053</v>
      </c>
      <c r="P422" s="388" t="str">
        <f t="shared" ref="P422" si="128">IF(O422&lt;&gt;"",TEXT(O422,"mmmm"),"")</f>
        <v>janeiro</v>
      </c>
      <c r="Q422" s="388">
        <f t="shared" ref="Q422" si="129">IF(O422="","",YEAR(O422))</f>
        <v>2026</v>
      </c>
      <c r="R422" s="488" t="s">
        <v>106</v>
      </c>
      <c r="S422" s="61" t="str">
        <f t="shared" ref="S422" si="130">IF(K422&lt;&gt;"",IF(L422=0,"PAGO","A PAGAR")," ")</f>
        <v>PAGO</v>
      </c>
      <c r="T422" s="276" t="str">
        <f t="shared" ca="1" si="104"/>
        <v>✓ OK</v>
      </c>
    </row>
    <row r="423" spans="2:20" ht="15" customHeight="1">
      <c r="B423" s="282">
        <v>46053</v>
      </c>
      <c r="C423" s="61" t="str">
        <f t="shared" ref="C423" si="131">IF(B423&lt;&gt;"",PROPER(TEXT(B423,"mmmm")),"")</f>
        <v>Janeiro</v>
      </c>
      <c r="D423" t="str">
        <f t="shared" ref="D423" si="132">IF(B423&lt;&gt;"",TEXT(B423,"aaaa"),"")</f>
        <v>2026</v>
      </c>
      <c r="E423" s="480">
        <v>1</v>
      </c>
      <c r="F423" s="215" t="s">
        <v>642</v>
      </c>
      <c r="G423" s="215" t="s">
        <v>26</v>
      </c>
      <c r="H423" s="215" t="s">
        <v>550</v>
      </c>
      <c r="I423" s="519" t="s">
        <v>49</v>
      </c>
      <c r="J423" s="516">
        <f>11.65+11.65+179.8+91.96</f>
        <v>295.06</v>
      </c>
      <c r="K423" s="516">
        <f t="shared" ref="K423" si="133">IF(J423&lt;&gt;0,E423*J423,"")</f>
        <v>295.06</v>
      </c>
      <c r="L423" s="514">
        <v>0</v>
      </c>
      <c r="M423" s="61" t="s">
        <v>48</v>
      </c>
      <c r="N423" s="307">
        <f t="shared" ref="N423" si="134">K423</f>
        <v>295.06</v>
      </c>
      <c r="O423" s="282">
        <v>46053</v>
      </c>
      <c r="P423" s="388" t="str">
        <f t="shared" ref="P423" si="135">IF(O423&lt;&gt;"",TEXT(O423,"mmmm"),"")</f>
        <v>janeiro</v>
      </c>
      <c r="Q423" s="388">
        <f t="shared" ref="Q423" si="136">IF(O423="","",YEAR(O423))</f>
        <v>2026</v>
      </c>
      <c r="R423" s="488" t="s">
        <v>106</v>
      </c>
      <c r="S423" s="61" t="str">
        <f t="shared" ref="S423" si="137">IF(K423&lt;&gt;"",IF(L423=0,"PAGO","A PAGAR")," ")</f>
        <v>PAGO</v>
      </c>
      <c r="T423" s="276" t="str">
        <f t="shared" ca="1" si="104"/>
        <v>✓ OK</v>
      </c>
    </row>
    <row r="424" spans="2:20" ht="15" customHeight="1">
      <c r="B424" s="597">
        <v>46054</v>
      </c>
      <c r="C424" s="61" t="str">
        <f t="shared" si="121"/>
        <v>Fevereiro</v>
      </c>
      <c r="D424" t="str">
        <f t="shared" ref="D424:D441" si="138">IF(B424&lt;&gt;"",TEXT(B424,"aaaa"),"")</f>
        <v>2026</v>
      </c>
      <c r="E424" s="483">
        <v>1</v>
      </c>
      <c r="F424" s="215" t="s">
        <v>107</v>
      </c>
      <c r="G424" s="215" t="s">
        <v>35</v>
      </c>
      <c r="H424" s="215" t="s">
        <v>120</v>
      </c>
      <c r="I424" s="222" t="s">
        <v>46</v>
      </c>
      <c r="J424" s="561">
        <v>3500</v>
      </c>
      <c r="K424" s="556">
        <v>3500</v>
      </c>
      <c r="L424" s="493">
        <v>0</v>
      </c>
      <c r="M424" s="61" t="s">
        <v>45</v>
      </c>
      <c r="N424" s="307">
        <v>3500</v>
      </c>
      <c r="O424" s="473">
        <v>46054</v>
      </c>
      <c r="P424" s="388" t="str">
        <f t="shared" si="106"/>
        <v>fevereiro</v>
      </c>
      <c r="Q424" s="388">
        <f t="shared" si="107"/>
        <v>2026</v>
      </c>
      <c r="R424" s="219"/>
      <c r="S424" s="61" t="str">
        <f t="shared" si="105"/>
        <v>PAGO</v>
      </c>
      <c r="T424" s="276" t="str">
        <f t="shared" ca="1" si="104"/>
        <v>✓ OK</v>
      </c>
    </row>
    <row r="425" spans="2:20" ht="15" customHeight="1">
      <c r="B425" s="597">
        <v>46056</v>
      </c>
      <c r="C425" s="61" t="str">
        <f t="shared" si="121"/>
        <v>Fevereiro</v>
      </c>
      <c r="D425" t="str">
        <f t="shared" si="138"/>
        <v>2026</v>
      </c>
      <c r="E425" s="483">
        <v>1</v>
      </c>
      <c r="F425" s="215" t="s">
        <v>104</v>
      </c>
      <c r="G425" s="215" t="s">
        <v>37</v>
      </c>
      <c r="H425" s="215" t="s">
        <v>105</v>
      </c>
      <c r="I425" s="222" t="s">
        <v>46</v>
      </c>
      <c r="J425" s="561">
        <v>63.82</v>
      </c>
      <c r="K425" s="516">
        <v>63.24</v>
      </c>
      <c r="L425" s="493">
        <f t="shared" ref="L425" si="139">K425</f>
        <v>63.24</v>
      </c>
      <c r="M425" s="61"/>
      <c r="N425" s="307">
        <v>63.24</v>
      </c>
      <c r="O425" s="473">
        <v>46056</v>
      </c>
      <c r="P425" s="388" t="str">
        <f t="shared" si="106"/>
        <v>fevereiro</v>
      </c>
      <c r="Q425" s="388">
        <f t="shared" si="107"/>
        <v>2026</v>
      </c>
      <c r="R425" s="219"/>
      <c r="S425" s="61" t="str">
        <f t="shared" si="105"/>
        <v>A PAGAR</v>
      </c>
      <c r="T425" s="276" t="str">
        <f t="shared" ca="1" si="104"/>
        <v>⚠ EM ATRASO</v>
      </c>
    </row>
    <row r="426" spans="2:20" ht="15" customHeight="1">
      <c r="B426" s="597">
        <v>46063</v>
      </c>
      <c r="C426" s="61" t="str">
        <f t="shared" si="121"/>
        <v>Fevereiro</v>
      </c>
      <c r="D426" t="str">
        <f t="shared" si="138"/>
        <v>2026</v>
      </c>
      <c r="E426" s="483">
        <v>1</v>
      </c>
      <c r="F426" s="215" t="s">
        <v>535</v>
      </c>
      <c r="G426" s="215" t="s">
        <v>40</v>
      </c>
      <c r="H426" s="215" t="s">
        <v>109</v>
      </c>
      <c r="I426" s="222" t="s">
        <v>46</v>
      </c>
      <c r="J426" s="561">
        <v>2974.33</v>
      </c>
      <c r="K426" s="516">
        <v>2974.33</v>
      </c>
      <c r="L426" s="493">
        <v>0</v>
      </c>
      <c r="M426" s="61" t="s">
        <v>45</v>
      </c>
      <c r="N426" s="307">
        <v>2974.33</v>
      </c>
      <c r="O426" s="473">
        <v>46065</v>
      </c>
      <c r="P426" s="388" t="str">
        <f t="shared" si="106"/>
        <v>fevereiro</v>
      </c>
      <c r="Q426" s="388">
        <f t="shared" si="107"/>
        <v>2026</v>
      </c>
      <c r="R426" s="219"/>
      <c r="S426" s="61" t="str">
        <f t="shared" si="105"/>
        <v>PAGO</v>
      </c>
      <c r="T426" s="276" t="str">
        <f t="shared" ca="1" si="104"/>
        <v>✓ OK</v>
      </c>
    </row>
    <row r="427" spans="2:20" ht="15" customHeight="1">
      <c r="B427" s="597">
        <v>46068</v>
      </c>
      <c r="C427" s="61" t="str">
        <f t="shared" si="121"/>
        <v>Fevereiro</v>
      </c>
      <c r="D427" t="str">
        <f t="shared" si="138"/>
        <v>2026</v>
      </c>
      <c r="E427" s="483">
        <v>1</v>
      </c>
      <c r="F427" s="215" t="s">
        <v>110</v>
      </c>
      <c r="G427" s="215" t="s">
        <v>110</v>
      </c>
      <c r="H427" s="215" t="s">
        <v>111</v>
      </c>
      <c r="I427" s="222" t="s">
        <v>46</v>
      </c>
      <c r="J427" s="561">
        <v>301.93</v>
      </c>
      <c r="K427" s="516">
        <f>E427*J427</f>
        <v>301.93</v>
      </c>
      <c r="L427" s="493">
        <v>0</v>
      </c>
      <c r="M427" s="61" t="s">
        <v>52</v>
      </c>
      <c r="N427" s="307">
        <f>K427</f>
        <v>301.93</v>
      </c>
      <c r="O427" s="473">
        <v>46068</v>
      </c>
      <c r="P427" s="388" t="str">
        <f t="shared" si="106"/>
        <v>fevereiro</v>
      </c>
      <c r="Q427" s="388">
        <f t="shared" si="107"/>
        <v>2026</v>
      </c>
      <c r="R427" s="219"/>
      <c r="S427" s="61" t="str">
        <f t="shared" si="105"/>
        <v>PAGO</v>
      </c>
      <c r="T427" s="276" t="str">
        <f t="shared" ca="1" si="104"/>
        <v>✓ OK</v>
      </c>
    </row>
    <row r="428" spans="2:20" ht="15" customHeight="1">
      <c r="B428" s="597">
        <v>46063</v>
      </c>
      <c r="C428" s="61" t="str">
        <f t="shared" si="121"/>
        <v>Fevereiro</v>
      </c>
      <c r="D428" t="str">
        <f t="shared" si="138"/>
        <v>2026</v>
      </c>
      <c r="E428" s="483">
        <v>1</v>
      </c>
      <c r="F428" s="215" t="s">
        <v>112</v>
      </c>
      <c r="G428" s="215" t="s">
        <v>37</v>
      </c>
      <c r="H428" s="215" t="s">
        <v>113</v>
      </c>
      <c r="I428" s="222" t="s">
        <v>46</v>
      </c>
      <c r="J428" s="561">
        <v>152</v>
      </c>
      <c r="K428" s="516">
        <f>J428</f>
        <v>152</v>
      </c>
      <c r="L428" s="493">
        <v>0</v>
      </c>
      <c r="M428" s="61" t="s">
        <v>45</v>
      </c>
      <c r="N428" s="307">
        <f>K428</f>
        <v>152</v>
      </c>
      <c r="O428" s="473">
        <v>46063</v>
      </c>
      <c r="P428" s="388" t="str">
        <f t="shared" si="106"/>
        <v>fevereiro</v>
      </c>
      <c r="Q428" s="388">
        <f t="shared" si="107"/>
        <v>2026</v>
      </c>
      <c r="R428" s="219"/>
      <c r="S428" s="61" t="str">
        <f t="shared" si="105"/>
        <v>PAGO</v>
      </c>
      <c r="T428" s="276" t="str">
        <f t="shared" ca="1" si="104"/>
        <v>✓ OK</v>
      </c>
    </row>
    <row r="429" spans="2:20" ht="15" customHeight="1">
      <c r="B429" s="597">
        <v>46068</v>
      </c>
      <c r="C429" s="61" t="str">
        <f t="shared" si="121"/>
        <v>Fevereiro</v>
      </c>
      <c r="D429" t="str">
        <f t="shared" si="138"/>
        <v>2026</v>
      </c>
      <c r="E429" s="483">
        <v>1</v>
      </c>
      <c r="F429" s="215" t="s">
        <v>114</v>
      </c>
      <c r="G429" s="215" t="s">
        <v>37</v>
      </c>
      <c r="H429" s="215" t="s">
        <v>115</v>
      </c>
      <c r="I429" s="222" t="s">
        <v>46</v>
      </c>
      <c r="J429" s="561">
        <v>210.94</v>
      </c>
      <c r="K429" s="516">
        <v>210.94</v>
      </c>
      <c r="L429" s="493">
        <v>0</v>
      </c>
      <c r="M429" s="61" t="s">
        <v>52</v>
      </c>
      <c r="N429" s="307">
        <v>210.94</v>
      </c>
      <c r="O429" s="473">
        <v>46068</v>
      </c>
      <c r="P429" s="388" t="str">
        <f t="shared" si="106"/>
        <v>fevereiro</v>
      </c>
      <c r="Q429" s="388">
        <f t="shared" si="107"/>
        <v>2026</v>
      </c>
      <c r="R429" s="219"/>
      <c r="S429" s="61" t="str">
        <f t="shared" si="105"/>
        <v>PAGO</v>
      </c>
      <c r="T429" s="276" t="str">
        <f t="shared" ca="1" si="104"/>
        <v>✓ OK</v>
      </c>
    </row>
    <row r="430" spans="2:20" ht="15" customHeight="1">
      <c r="B430" s="597">
        <v>46063</v>
      </c>
      <c r="C430" s="61" t="str">
        <f t="shared" si="121"/>
        <v>Fevereiro</v>
      </c>
      <c r="D430" t="str">
        <f t="shared" si="138"/>
        <v>2026</v>
      </c>
      <c r="E430" s="483">
        <v>1</v>
      </c>
      <c r="F430" s="215" t="s">
        <v>117</v>
      </c>
      <c r="G430" s="215" t="s">
        <v>37</v>
      </c>
      <c r="H430" s="215" t="s">
        <v>118</v>
      </c>
      <c r="I430" s="222" t="s">
        <v>46</v>
      </c>
      <c r="J430" s="561">
        <v>323.24</v>
      </c>
      <c r="K430" s="516">
        <f>J430*E430</f>
        <v>323.24</v>
      </c>
      <c r="L430" s="493">
        <v>0</v>
      </c>
      <c r="M430" s="61" t="s">
        <v>45</v>
      </c>
      <c r="N430" s="307">
        <f>K430</f>
        <v>323.24</v>
      </c>
      <c r="O430" s="473">
        <v>46063</v>
      </c>
      <c r="P430" s="388" t="str">
        <f t="shared" si="106"/>
        <v>fevereiro</v>
      </c>
      <c r="Q430" s="388">
        <f t="shared" si="107"/>
        <v>2026</v>
      </c>
      <c r="R430" s="219"/>
      <c r="S430" s="61" t="str">
        <f t="shared" si="105"/>
        <v>PAGO</v>
      </c>
      <c r="T430" s="276" t="str">
        <f t="shared" ca="1" si="104"/>
        <v>✓ OK</v>
      </c>
    </row>
    <row r="431" spans="2:20" ht="15" customHeight="1">
      <c r="B431" s="597">
        <v>46071</v>
      </c>
      <c r="C431" s="61" t="str">
        <f t="shared" si="121"/>
        <v>Fevereiro</v>
      </c>
      <c r="D431" t="str">
        <f t="shared" si="138"/>
        <v>2026</v>
      </c>
      <c r="E431" s="483">
        <v>1</v>
      </c>
      <c r="F431" s="215" t="s">
        <v>131</v>
      </c>
      <c r="G431" s="215" t="s">
        <v>44</v>
      </c>
      <c r="H431" s="215" t="s">
        <v>81</v>
      </c>
      <c r="I431" s="222" t="s">
        <v>46</v>
      </c>
      <c r="J431" s="561">
        <v>450</v>
      </c>
      <c r="K431" s="516">
        <f>J431*E431</f>
        <v>450</v>
      </c>
      <c r="L431" s="493">
        <v>0</v>
      </c>
      <c r="M431" s="61"/>
      <c r="N431" s="307">
        <f>K431</f>
        <v>450</v>
      </c>
      <c r="O431" s="473">
        <v>46071</v>
      </c>
      <c r="P431" s="388" t="str">
        <f t="shared" si="106"/>
        <v>fevereiro</v>
      </c>
      <c r="Q431" s="388">
        <f t="shared" si="107"/>
        <v>2026</v>
      </c>
      <c r="R431" s="219"/>
      <c r="S431" s="61" t="str">
        <f t="shared" si="105"/>
        <v>PAGO</v>
      </c>
      <c r="T431" s="276" t="str">
        <f t="shared" ca="1" si="104"/>
        <v>✓ OK</v>
      </c>
    </row>
    <row r="432" spans="2:20" ht="15" customHeight="1">
      <c r="B432" s="597">
        <v>46081</v>
      </c>
      <c r="C432" s="61" t="str">
        <f t="shared" si="121"/>
        <v>Fevereiro</v>
      </c>
      <c r="D432" t="str">
        <f t="shared" si="138"/>
        <v>2026</v>
      </c>
      <c r="E432" s="483">
        <v>1</v>
      </c>
      <c r="F432" s="215" t="s">
        <v>156</v>
      </c>
      <c r="G432" s="215" t="s">
        <v>37</v>
      </c>
      <c r="H432" s="215" t="s">
        <v>157</v>
      </c>
      <c r="I432" s="222" t="s">
        <v>46</v>
      </c>
      <c r="J432" s="561">
        <v>468.9</v>
      </c>
      <c r="K432" s="516">
        <f>J432*E432</f>
        <v>468.9</v>
      </c>
      <c r="L432" s="596">
        <v>0</v>
      </c>
      <c r="M432" s="61" t="s">
        <v>52</v>
      </c>
      <c r="N432" s="307">
        <f>K432</f>
        <v>468.9</v>
      </c>
      <c r="O432" s="473">
        <v>46081</v>
      </c>
      <c r="P432" s="388" t="str">
        <f t="shared" si="106"/>
        <v>fevereiro</v>
      </c>
      <c r="Q432" s="388">
        <f t="shared" si="107"/>
        <v>2026</v>
      </c>
      <c r="R432" s="219"/>
      <c r="S432" s="61" t="str">
        <f t="shared" si="105"/>
        <v>PAGO</v>
      </c>
      <c r="T432" s="276" t="str">
        <f t="shared" ca="1" si="104"/>
        <v>✓ OK</v>
      </c>
    </row>
    <row r="433" spans="2:20" ht="15" customHeight="1">
      <c r="B433" s="597">
        <v>46062</v>
      </c>
      <c r="C433" s="61" t="str">
        <f t="shared" si="121"/>
        <v>Fevereiro</v>
      </c>
      <c r="D433" t="str">
        <f t="shared" si="138"/>
        <v>2026</v>
      </c>
      <c r="E433" s="483">
        <v>1</v>
      </c>
      <c r="F433" s="215" t="s">
        <v>164</v>
      </c>
      <c r="G433" s="215" t="s">
        <v>37</v>
      </c>
      <c r="H433" s="215" t="s">
        <v>165</v>
      </c>
      <c r="I433" s="222" t="s">
        <v>46</v>
      </c>
      <c r="J433" s="561">
        <v>150</v>
      </c>
      <c r="K433" s="516">
        <v>150</v>
      </c>
      <c r="L433" s="493">
        <v>0</v>
      </c>
      <c r="M433" s="61" t="s">
        <v>45</v>
      </c>
      <c r="N433" s="307">
        <v>150</v>
      </c>
      <c r="O433" s="473">
        <v>46062</v>
      </c>
      <c r="P433" s="388" t="str">
        <f t="shared" si="106"/>
        <v>fevereiro</v>
      </c>
      <c r="Q433" s="388">
        <f t="shared" si="107"/>
        <v>2026</v>
      </c>
      <c r="R433" s="219"/>
      <c r="S433" s="61" t="str">
        <f t="shared" si="105"/>
        <v>PAGO</v>
      </c>
      <c r="T433" s="276" t="str">
        <f t="shared" ca="1" si="104"/>
        <v>✓ OK</v>
      </c>
    </row>
    <row r="434" spans="2:20" ht="15" customHeight="1">
      <c r="B434" s="597">
        <v>46054</v>
      </c>
      <c r="C434" s="61" t="str">
        <f t="shared" si="121"/>
        <v>Fevereiro</v>
      </c>
      <c r="D434" t="str">
        <f t="shared" si="138"/>
        <v>2026</v>
      </c>
      <c r="E434" s="483">
        <v>1</v>
      </c>
      <c r="F434" s="215" t="s">
        <v>77</v>
      </c>
      <c r="G434" s="215" t="s">
        <v>77</v>
      </c>
      <c r="H434" s="441" t="s">
        <v>78</v>
      </c>
      <c r="I434" s="222" t="s">
        <v>51</v>
      </c>
      <c r="J434" s="561">
        <v>2164.3200000000002</v>
      </c>
      <c r="K434" s="516">
        <f>J434*E434</f>
        <v>2164.3200000000002</v>
      </c>
      <c r="L434" s="493">
        <v>0</v>
      </c>
      <c r="M434" s="61" t="s">
        <v>45</v>
      </c>
      <c r="N434" s="307">
        <f t="shared" ref="N434:N440" si="140">K434</f>
        <v>2164.3200000000002</v>
      </c>
      <c r="O434" s="473">
        <v>46054</v>
      </c>
      <c r="P434" s="388" t="str">
        <f t="shared" si="106"/>
        <v>fevereiro</v>
      </c>
      <c r="Q434" s="388">
        <f t="shared" si="107"/>
        <v>2026</v>
      </c>
      <c r="R434" s="219"/>
      <c r="S434" s="61" t="str">
        <f t="shared" si="105"/>
        <v>PAGO</v>
      </c>
      <c r="T434" s="276" t="str">
        <f t="shared" ca="1" si="104"/>
        <v>✓ OK</v>
      </c>
    </row>
    <row r="435" spans="2:20" ht="15" customHeight="1">
      <c r="B435" s="597">
        <v>46058</v>
      </c>
      <c r="C435" s="61" t="str">
        <f t="shared" si="121"/>
        <v>Fevereiro</v>
      </c>
      <c r="D435" t="str">
        <f t="shared" si="138"/>
        <v>2026</v>
      </c>
      <c r="E435" s="483">
        <v>1</v>
      </c>
      <c r="F435" s="215" t="s">
        <v>119</v>
      </c>
      <c r="G435" s="215" t="s">
        <v>34</v>
      </c>
      <c r="H435" s="215" t="s">
        <v>120</v>
      </c>
      <c r="I435" s="222" t="s">
        <v>51</v>
      </c>
      <c r="J435" s="561">
        <v>2074.35</v>
      </c>
      <c r="K435" s="516">
        <f>J435</f>
        <v>2074.35</v>
      </c>
      <c r="L435" s="493">
        <v>0</v>
      </c>
      <c r="M435" s="61" t="s">
        <v>45</v>
      </c>
      <c r="N435" s="307">
        <f t="shared" si="140"/>
        <v>2074.35</v>
      </c>
      <c r="O435" s="473">
        <v>46058</v>
      </c>
      <c r="P435" s="388" t="str">
        <f t="shared" si="106"/>
        <v>fevereiro</v>
      </c>
      <c r="Q435" s="388">
        <f t="shared" si="107"/>
        <v>2026</v>
      </c>
      <c r="R435" s="219"/>
      <c r="S435" s="61" t="str">
        <f t="shared" si="105"/>
        <v>PAGO</v>
      </c>
      <c r="T435" s="276" t="str">
        <f t="shared" ca="1" si="104"/>
        <v>✓ OK</v>
      </c>
    </row>
    <row r="436" spans="2:20" ht="15" customHeight="1">
      <c r="B436" s="597">
        <v>46058</v>
      </c>
      <c r="C436" s="61" t="str">
        <f t="shared" si="121"/>
        <v>Fevereiro</v>
      </c>
      <c r="D436" t="str">
        <f t="shared" si="138"/>
        <v>2026</v>
      </c>
      <c r="E436" s="483">
        <v>1</v>
      </c>
      <c r="F436" s="215" t="s">
        <v>551</v>
      </c>
      <c r="G436" s="215" t="s">
        <v>34</v>
      </c>
      <c r="H436" s="215" t="s">
        <v>120</v>
      </c>
      <c r="I436" s="222" t="s">
        <v>51</v>
      </c>
      <c r="J436" s="561">
        <v>1014.46</v>
      </c>
      <c r="K436" s="516">
        <f>J436</f>
        <v>1014.46</v>
      </c>
      <c r="L436" s="493">
        <v>0</v>
      </c>
      <c r="M436" s="61" t="s">
        <v>45</v>
      </c>
      <c r="N436" s="307">
        <f t="shared" si="140"/>
        <v>1014.46</v>
      </c>
      <c r="O436" s="473">
        <v>46058</v>
      </c>
      <c r="P436" s="388" t="str">
        <f t="shared" si="106"/>
        <v>fevereiro</v>
      </c>
      <c r="Q436" s="388">
        <f t="shared" si="107"/>
        <v>2026</v>
      </c>
      <c r="R436" s="219"/>
      <c r="S436" s="61" t="str">
        <f t="shared" si="105"/>
        <v>PAGO</v>
      </c>
      <c r="T436" s="276" t="str">
        <f t="shared" ca="1" si="104"/>
        <v>✓ OK</v>
      </c>
    </row>
    <row r="437" spans="2:20" ht="15" customHeight="1">
      <c r="B437" s="597">
        <v>46073</v>
      </c>
      <c r="C437" s="61" t="str">
        <f t="shared" si="121"/>
        <v>Fevereiro</v>
      </c>
      <c r="D437" t="str">
        <f t="shared" si="138"/>
        <v>2026</v>
      </c>
      <c r="E437" s="483">
        <v>1</v>
      </c>
      <c r="F437" s="215" t="s">
        <v>122</v>
      </c>
      <c r="G437" s="215" t="s">
        <v>31</v>
      </c>
      <c r="H437" s="215" t="s">
        <v>122</v>
      </c>
      <c r="I437" s="222" t="s">
        <v>51</v>
      </c>
      <c r="J437" s="561">
        <v>328.2</v>
      </c>
      <c r="K437" s="516">
        <f>J437*E437</f>
        <v>328.2</v>
      </c>
      <c r="L437" s="493">
        <v>0</v>
      </c>
      <c r="M437" s="61" t="s">
        <v>45</v>
      </c>
      <c r="N437" s="307">
        <f t="shared" si="140"/>
        <v>328.2</v>
      </c>
      <c r="O437" s="473">
        <v>46073</v>
      </c>
      <c r="P437" s="388" t="str">
        <f t="shared" si="106"/>
        <v>fevereiro</v>
      </c>
      <c r="Q437" s="388">
        <f t="shared" si="107"/>
        <v>2026</v>
      </c>
      <c r="R437" s="219"/>
      <c r="S437" s="61" t="str">
        <f t="shared" si="105"/>
        <v>PAGO</v>
      </c>
      <c r="T437" s="276" t="str">
        <f t="shared" ca="1" si="104"/>
        <v>✓ OK</v>
      </c>
    </row>
    <row r="438" spans="2:20" ht="15" customHeight="1">
      <c r="B438" s="597">
        <v>46073</v>
      </c>
      <c r="C438" s="61" t="str">
        <f t="shared" si="121"/>
        <v>Fevereiro</v>
      </c>
      <c r="D438" t="str">
        <f t="shared" si="138"/>
        <v>2026</v>
      </c>
      <c r="E438" s="483">
        <v>1</v>
      </c>
      <c r="F438" s="215" t="s">
        <v>123</v>
      </c>
      <c r="G438" s="215" t="s">
        <v>29</v>
      </c>
      <c r="H438" s="215" t="s">
        <v>123</v>
      </c>
      <c r="I438" s="222" t="s">
        <v>51</v>
      </c>
      <c r="J438" s="561">
        <v>320.58</v>
      </c>
      <c r="K438" s="516">
        <f>J438*E438</f>
        <v>320.58</v>
      </c>
      <c r="L438" s="493">
        <v>0</v>
      </c>
      <c r="M438" s="61" t="s">
        <v>45</v>
      </c>
      <c r="N438" s="307">
        <f t="shared" si="140"/>
        <v>320.58</v>
      </c>
      <c r="O438" s="473">
        <v>46073</v>
      </c>
      <c r="P438" s="388" t="str">
        <f t="shared" si="106"/>
        <v>fevereiro</v>
      </c>
      <c r="Q438" s="388">
        <f t="shared" si="107"/>
        <v>2026</v>
      </c>
      <c r="R438" s="219"/>
      <c r="S438" s="61" t="str">
        <f t="shared" si="105"/>
        <v>PAGO</v>
      </c>
      <c r="T438" s="276" t="str">
        <f t="shared" ca="1" si="104"/>
        <v>✓ OK</v>
      </c>
    </row>
    <row r="439" spans="2:20" ht="15" customHeight="1">
      <c r="B439" s="597">
        <v>46073</v>
      </c>
      <c r="C439" s="61" t="str">
        <f t="shared" si="121"/>
        <v>Fevereiro</v>
      </c>
      <c r="D439" t="str">
        <f t="shared" si="138"/>
        <v>2026</v>
      </c>
      <c r="E439" s="483">
        <v>1</v>
      </c>
      <c r="F439" s="215" t="s">
        <v>124</v>
      </c>
      <c r="G439" s="215" t="s">
        <v>29</v>
      </c>
      <c r="H439" s="215" t="s">
        <v>123</v>
      </c>
      <c r="I439" s="222" t="s">
        <v>51</v>
      </c>
      <c r="J439" s="561">
        <v>2625.51</v>
      </c>
      <c r="K439" s="516">
        <f>J439*E439</f>
        <v>2625.51</v>
      </c>
      <c r="L439" s="493">
        <v>0</v>
      </c>
      <c r="M439" s="61" t="s">
        <v>45</v>
      </c>
      <c r="N439" s="307">
        <f t="shared" si="140"/>
        <v>2625.51</v>
      </c>
      <c r="O439" s="473">
        <v>46073</v>
      </c>
      <c r="P439" s="388" t="str">
        <f t="shared" si="106"/>
        <v>fevereiro</v>
      </c>
      <c r="Q439" s="388">
        <f t="shared" si="107"/>
        <v>2026</v>
      </c>
      <c r="R439" s="219"/>
      <c r="S439" s="61" t="str">
        <f t="shared" si="105"/>
        <v>PAGO</v>
      </c>
      <c r="T439" s="276" t="str">
        <f t="shared" ca="1" si="104"/>
        <v>✓ OK</v>
      </c>
    </row>
    <row r="440" spans="2:20" ht="15" customHeight="1">
      <c r="B440" s="597">
        <v>46076</v>
      </c>
      <c r="C440" s="61" t="str">
        <f t="shared" si="121"/>
        <v>Fevereiro</v>
      </c>
      <c r="D440" t="str">
        <f t="shared" si="138"/>
        <v>2026</v>
      </c>
      <c r="E440" s="483">
        <v>1</v>
      </c>
      <c r="F440" s="215" t="s">
        <v>162</v>
      </c>
      <c r="G440" s="215" t="s">
        <v>681</v>
      </c>
      <c r="H440" s="215" t="s">
        <v>163</v>
      </c>
      <c r="I440" s="222" t="s">
        <v>51</v>
      </c>
      <c r="J440" s="561">
        <v>327.39999999999998</v>
      </c>
      <c r="K440" s="516">
        <f>J440*E440</f>
        <v>327.39999999999998</v>
      </c>
      <c r="L440" s="493">
        <v>0</v>
      </c>
      <c r="M440" s="61" t="s">
        <v>45</v>
      </c>
      <c r="N440" s="307">
        <f t="shared" si="140"/>
        <v>327.39999999999998</v>
      </c>
      <c r="O440" s="473">
        <v>46076</v>
      </c>
      <c r="P440" s="388" t="str">
        <f t="shared" si="106"/>
        <v>fevereiro</v>
      </c>
      <c r="Q440" s="388">
        <f t="shared" si="107"/>
        <v>2026</v>
      </c>
      <c r="R440" s="219"/>
      <c r="S440" s="61" t="str">
        <f t="shared" si="105"/>
        <v>PAGO</v>
      </c>
      <c r="T440" s="276" t="str">
        <f t="shared" ca="1" si="104"/>
        <v>✓ OK</v>
      </c>
    </row>
    <row r="441" spans="2:20" ht="15" customHeight="1">
      <c r="B441" s="598">
        <v>46068</v>
      </c>
      <c r="C441" s="61" t="str">
        <f t="shared" si="121"/>
        <v>Fevereiro</v>
      </c>
      <c r="D441" t="str">
        <f t="shared" si="138"/>
        <v>2026</v>
      </c>
      <c r="E441" s="480">
        <v>1</v>
      </c>
      <c r="F441" s="215" t="s">
        <v>569</v>
      </c>
      <c r="G441" s="215" t="s">
        <v>34</v>
      </c>
      <c r="H441" s="215" t="s">
        <v>120</v>
      </c>
      <c r="I441" s="472" t="s">
        <v>51</v>
      </c>
      <c r="J441" s="516">
        <v>693.2</v>
      </c>
      <c r="K441" s="516">
        <v>693.2</v>
      </c>
      <c r="L441" s="493">
        <v>0</v>
      </c>
      <c r="M441" s="61" t="s">
        <v>45</v>
      </c>
      <c r="N441" s="307">
        <v>693.2</v>
      </c>
      <c r="O441" s="282">
        <v>46068</v>
      </c>
      <c r="P441" s="388" t="str">
        <f t="shared" si="106"/>
        <v>fevereiro</v>
      </c>
      <c r="Q441" s="388">
        <f t="shared" si="107"/>
        <v>2026</v>
      </c>
      <c r="S441" s="61" t="str">
        <f t="shared" si="105"/>
        <v>PAGO</v>
      </c>
      <c r="T441" s="276" t="str">
        <f t="shared" ca="1" si="104"/>
        <v>✓ OK</v>
      </c>
    </row>
    <row r="442" spans="2:20" ht="15" customHeight="1">
      <c r="B442" s="282">
        <v>46054</v>
      </c>
      <c r="C442" s="61" t="str">
        <f t="shared" si="121"/>
        <v>Fevereiro</v>
      </c>
      <c r="D442" t="str">
        <f t="shared" ref="D442:D464" si="141">IF(B442&lt;&gt;"",TEXT(B442,"aaaa"),"")</f>
        <v>2026</v>
      </c>
      <c r="E442" s="480">
        <v>1</v>
      </c>
      <c r="F442" s="215" t="s">
        <v>643</v>
      </c>
      <c r="G442" s="215" t="s">
        <v>34</v>
      </c>
      <c r="H442" s="215" t="s">
        <v>120</v>
      </c>
      <c r="I442" s="472" t="s">
        <v>49</v>
      </c>
      <c r="J442" s="516">
        <v>3125</v>
      </c>
      <c r="K442" s="516">
        <f t="shared" si="122"/>
        <v>3125</v>
      </c>
      <c r="L442" s="514">
        <v>0</v>
      </c>
      <c r="M442" s="61" t="s">
        <v>45</v>
      </c>
      <c r="N442" s="307">
        <f t="shared" si="123"/>
        <v>3125</v>
      </c>
      <c r="O442" s="282">
        <v>46054</v>
      </c>
      <c r="P442" s="388" t="str">
        <f t="shared" si="106"/>
        <v>fevereiro</v>
      </c>
      <c r="Q442" s="388">
        <f t="shared" si="107"/>
        <v>2026</v>
      </c>
      <c r="S442" s="61" t="str">
        <f t="shared" si="105"/>
        <v>PAGO</v>
      </c>
      <c r="T442" s="276" t="str">
        <f t="shared" ca="1" si="104"/>
        <v>✓ OK</v>
      </c>
    </row>
    <row r="443" spans="2:20" ht="15" customHeight="1">
      <c r="B443" s="282">
        <v>46082</v>
      </c>
      <c r="C443" s="61" t="str">
        <f t="shared" ref="C443:C445" si="142">IF(B443&lt;&gt;"",PROPER(TEXT(B443,"mmmm")),"")</f>
        <v>Março</v>
      </c>
      <c r="D443" t="str">
        <f t="shared" ref="D443:D445" si="143">IF(B443&lt;&gt;"",TEXT(B443,"aaaa"),"")</f>
        <v>2026</v>
      </c>
      <c r="E443" s="480">
        <v>1</v>
      </c>
      <c r="F443" s="215" t="s">
        <v>644</v>
      </c>
      <c r="G443" s="215" t="s">
        <v>34</v>
      </c>
      <c r="H443" s="215" t="s">
        <v>120</v>
      </c>
      <c r="I443" s="472" t="s">
        <v>49</v>
      </c>
      <c r="J443" s="516">
        <v>3125</v>
      </c>
      <c r="K443" s="516">
        <f t="shared" ref="K443:K445" si="144">IF(J443&lt;&gt;0,E443*J443,"")</f>
        <v>3125</v>
      </c>
      <c r="L443" s="514">
        <v>0</v>
      </c>
      <c r="M443" s="61" t="s">
        <v>45</v>
      </c>
      <c r="N443" s="307">
        <f t="shared" ref="N443:N445" si="145">K443</f>
        <v>3125</v>
      </c>
      <c r="O443" s="282">
        <v>46082</v>
      </c>
      <c r="P443" s="388" t="str">
        <f t="shared" ref="P443:P445" si="146">IF(O443&lt;&gt;"",TEXT(O443,"mmmm"),"")</f>
        <v>março</v>
      </c>
      <c r="Q443" s="388">
        <f t="shared" ref="Q443:Q445" si="147">IF(O443="","",YEAR(O443))</f>
        <v>2026</v>
      </c>
      <c r="R443" s="488" t="s">
        <v>675</v>
      </c>
      <c r="S443" s="61" t="str">
        <f t="shared" ref="S443:S445" si="148">IF(K443&lt;&gt;"",IF(L443=0,"PAGO","A PAGAR")," ")</f>
        <v>PAGO</v>
      </c>
      <c r="T443" s="276" t="str">
        <f t="shared" ca="1" si="104"/>
        <v>✓ OK</v>
      </c>
    </row>
    <row r="444" spans="2:20" ht="15" customHeight="1">
      <c r="B444" s="282">
        <v>46113</v>
      </c>
      <c r="C444" s="61" t="str">
        <f t="shared" si="142"/>
        <v>Abril</v>
      </c>
      <c r="D444" t="str">
        <f t="shared" si="143"/>
        <v>2026</v>
      </c>
      <c r="E444" s="480">
        <v>1</v>
      </c>
      <c r="F444" s="215" t="s">
        <v>645</v>
      </c>
      <c r="G444" s="215" t="s">
        <v>34</v>
      </c>
      <c r="H444" s="215" t="s">
        <v>120</v>
      </c>
      <c r="I444" s="472" t="s">
        <v>49</v>
      </c>
      <c r="J444" s="516">
        <v>3125</v>
      </c>
      <c r="K444" s="516">
        <f t="shared" si="144"/>
        <v>3125</v>
      </c>
      <c r="L444" s="514">
        <v>0</v>
      </c>
      <c r="M444" s="61" t="s">
        <v>45</v>
      </c>
      <c r="N444" s="307">
        <f t="shared" si="145"/>
        <v>3125</v>
      </c>
      <c r="O444" s="282">
        <v>46113</v>
      </c>
      <c r="P444" s="388" t="str">
        <f t="shared" si="146"/>
        <v>abril</v>
      </c>
      <c r="Q444" s="388">
        <f t="shared" si="147"/>
        <v>2026</v>
      </c>
      <c r="S444" s="61" t="str">
        <f t="shared" si="105"/>
        <v>PAGO</v>
      </c>
      <c r="T444" s="276" t="str">
        <f t="shared" ca="1" si="104"/>
        <v>✓ OK</v>
      </c>
    </row>
    <row r="445" spans="2:20" ht="15" customHeight="1">
      <c r="B445" s="282">
        <v>46143</v>
      </c>
      <c r="C445" s="61" t="str">
        <f t="shared" si="142"/>
        <v>Maio</v>
      </c>
      <c r="D445" t="str">
        <f t="shared" si="143"/>
        <v>2026</v>
      </c>
      <c r="E445" s="480">
        <v>1</v>
      </c>
      <c r="F445" s="215" t="s">
        <v>646</v>
      </c>
      <c r="G445" s="215" t="s">
        <v>34</v>
      </c>
      <c r="H445" s="215" t="s">
        <v>120</v>
      </c>
      <c r="I445" s="472" t="s">
        <v>49</v>
      </c>
      <c r="J445" s="516">
        <v>3125</v>
      </c>
      <c r="K445" s="516">
        <f t="shared" si="144"/>
        <v>3125</v>
      </c>
      <c r="L445" s="514">
        <f>K445</f>
        <v>3125</v>
      </c>
      <c r="M445" s="61" t="s">
        <v>45</v>
      </c>
      <c r="N445" s="307">
        <f t="shared" si="145"/>
        <v>3125</v>
      </c>
      <c r="O445" s="282">
        <v>46145</v>
      </c>
      <c r="P445" s="388" t="str">
        <f t="shared" si="146"/>
        <v>maio</v>
      </c>
      <c r="Q445" s="388">
        <f t="shared" si="147"/>
        <v>2026</v>
      </c>
      <c r="S445" s="61" t="str">
        <f t="shared" si="148"/>
        <v>A PAGAR</v>
      </c>
      <c r="T445" s="276" t="str">
        <f t="shared" ca="1" si="104"/>
        <v>EM DIA</v>
      </c>
    </row>
    <row r="446" spans="2:20" ht="15" customHeight="1">
      <c r="B446" s="282">
        <v>46056</v>
      </c>
      <c r="C446" s="61" t="str">
        <f t="shared" si="121"/>
        <v>Fevereiro</v>
      </c>
      <c r="D446" t="str">
        <f t="shared" si="141"/>
        <v>2026</v>
      </c>
      <c r="E446" s="480">
        <v>3</v>
      </c>
      <c r="F446" s="215" t="s">
        <v>616</v>
      </c>
      <c r="G446" s="215" t="s">
        <v>549</v>
      </c>
      <c r="H446" s="215" t="s">
        <v>120</v>
      </c>
      <c r="I446" s="519" t="s">
        <v>49</v>
      </c>
      <c r="J446" s="516">
        <v>80</v>
      </c>
      <c r="K446" s="516">
        <f t="shared" si="122"/>
        <v>240</v>
      </c>
      <c r="L446" s="514">
        <v>0</v>
      </c>
      <c r="M446" s="61" t="s">
        <v>45</v>
      </c>
      <c r="N446" s="307">
        <f t="shared" si="123"/>
        <v>240</v>
      </c>
      <c r="O446" s="282">
        <v>46056</v>
      </c>
      <c r="P446" s="388" t="str">
        <f t="shared" si="106"/>
        <v>fevereiro</v>
      </c>
      <c r="Q446" s="388">
        <f t="shared" si="107"/>
        <v>2026</v>
      </c>
      <c r="S446" s="61" t="str">
        <f t="shared" si="105"/>
        <v>PAGO</v>
      </c>
      <c r="T446" s="276" t="str">
        <f t="shared" ca="1" si="104"/>
        <v>✓ OK</v>
      </c>
    </row>
    <row r="447" spans="2:20" ht="15" customHeight="1">
      <c r="B447" s="282">
        <v>46057</v>
      </c>
      <c r="C447" s="61" t="str">
        <f t="shared" si="121"/>
        <v>Fevereiro</v>
      </c>
      <c r="D447" t="str">
        <f t="shared" si="141"/>
        <v>2026</v>
      </c>
      <c r="E447" s="480">
        <v>1</v>
      </c>
      <c r="F447" s="215" t="s">
        <v>649</v>
      </c>
      <c r="G447" s="215" t="s">
        <v>31</v>
      </c>
      <c r="H447" s="215" t="s">
        <v>648</v>
      </c>
      <c r="I447" s="519" t="s">
        <v>49</v>
      </c>
      <c r="J447" s="516">
        <v>31.5</v>
      </c>
      <c r="K447" s="516">
        <f t="shared" si="122"/>
        <v>31.5</v>
      </c>
      <c r="L447" s="514">
        <v>0</v>
      </c>
      <c r="M447" s="61" t="s">
        <v>48</v>
      </c>
      <c r="N447" s="307">
        <f t="shared" si="123"/>
        <v>31.5</v>
      </c>
      <c r="O447" s="282">
        <v>46057</v>
      </c>
      <c r="P447" s="388" t="str">
        <f t="shared" si="106"/>
        <v>fevereiro</v>
      </c>
      <c r="Q447" s="388">
        <f t="shared" si="107"/>
        <v>2026</v>
      </c>
      <c r="S447" s="61" t="str">
        <f t="shared" si="105"/>
        <v>PAGO</v>
      </c>
      <c r="T447" s="276" t="str">
        <f t="shared" ca="1" si="104"/>
        <v>✓ OK</v>
      </c>
    </row>
    <row r="448" spans="2:20" ht="15" customHeight="1">
      <c r="B448" s="282">
        <v>46057</v>
      </c>
      <c r="C448" s="61" t="str">
        <f t="shared" si="121"/>
        <v>Fevereiro</v>
      </c>
      <c r="D448" t="str">
        <f t="shared" si="141"/>
        <v>2026</v>
      </c>
      <c r="E448" s="480">
        <v>1</v>
      </c>
      <c r="F448" s="215" t="s">
        <v>650</v>
      </c>
      <c r="G448" s="215" t="s">
        <v>22</v>
      </c>
      <c r="H448" s="215" t="s">
        <v>651</v>
      </c>
      <c r="I448" s="519" t="s">
        <v>49</v>
      </c>
      <c r="J448" s="516">
        <v>196.44</v>
      </c>
      <c r="K448" s="516">
        <f t="shared" si="122"/>
        <v>196.44</v>
      </c>
      <c r="L448" s="514">
        <v>0</v>
      </c>
      <c r="M448" s="61" t="s">
        <v>52</v>
      </c>
      <c r="N448" s="307">
        <f t="shared" si="123"/>
        <v>196.44</v>
      </c>
      <c r="O448" s="282">
        <v>46064</v>
      </c>
      <c r="P448" s="388" t="str">
        <f t="shared" si="106"/>
        <v>fevereiro</v>
      </c>
      <c r="Q448" s="388">
        <f t="shared" si="107"/>
        <v>2026</v>
      </c>
      <c r="S448" s="61" t="str">
        <f t="shared" si="105"/>
        <v>PAGO</v>
      </c>
      <c r="T448" s="276" t="str">
        <f t="shared" ca="1" si="104"/>
        <v>✓ OK</v>
      </c>
    </row>
    <row r="449" spans="2:20" ht="15" customHeight="1">
      <c r="B449" s="282">
        <v>46058</v>
      </c>
      <c r="C449" s="61" t="str">
        <f t="shared" si="121"/>
        <v>Fevereiro</v>
      </c>
      <c r="D449" t="str">
        <f t="shared" si="141"/>
        <v>2026</v>
      </c>
      <c r="E449" s="480">
        <v>1</v>
      </c>
      <c r="F449" s="215" t="s">
        <v>652</v>
      </c>
      <c r="G449" s="215" t="s">
        <v>37</v>
      </c>
      <c r="H449" s="215" t="s">
        <v>653</v>
      </c>
      <c r="I449" s="519" t="s">
        <v>49</v>
      </c>
      <c r="J449" s="516">
        <v>12.5</v>
      </c>
      <c r="K449" s="516">
        <f t="shared" si="122"/>
        <v>12.5</v>
      </c>
      <c r="L449" s="514">
        <v>0</v>
      </c>
      <c r="M449" s="61" t="s">
        <v>45</v>
      </c>
      <c r="N449" s="307">
        <f t="shared" si="123"/>
        <v>12.5</v>
      </c>
      <c r="O449" s="282">
        <v>46058</v>
      </c>
      <c r="P449" s="388" t="str">
        <f t="shared" si="106"/>
        <v>fevereiro</v>
      </c>
      <c r="Q449" s="388">
        <f t="shared" si="107"/>
        <v>2026</v>
      </c>
      <c r="S449" s="61" t="str">
        <f t="shared" si="105"/>
        <v>PAGO</v>
      </c>
      <c r="T449" s="276" t="str">
        <f t="shared" ca="1" si="104"/>
        <v>✓ OK</v>
      </c>
    </row>
    <row r="450" spans="2:20" ht="15" customHeight="1">
      <c r="B450" s="282">
        <v>46059</v>
      </c>
      <c r="C450" s="61" t="str">
        <f t="shared" si="121"/>
        <v>Fevereiro</v>
      </c>
      <c r="D450" t="str">
        <f t="shared" si="141"/>
        <v>2026</v>
      </c>
      <c r="E450" s="480">
        <v>1</v>
      </c>
      <c r="F450" s="215" t="s">
        <v>654</v>
      </c>
      <c r="G450" s="215" t="s">
        <v>682</v>
      </c>
      <c r="H450" s="215" t="s">
        <v>623</v>
      </c>
      <c r="I450" s="519" t="s">
        <v>49</v>
      </c>
      <c r="J450" s="516">
        <v>900</v>
      </c>
      <c r="K450" s="516">
        <f t="shared" si="122"/>
        <v>900</v>
      </c>
      <c r="L450" s="514">
        <v>0</v>
      </c>
      <c r="M450" s="61" t="s">
        <v>45</v>
      </c>
      <c r="N450" s="307">
        <f t="shared" si="123"/>
        <v>900</v>
      </c>
      <c r="O450" s="282">
        <v>46059</v>
      </c>
      <c r="P450" s="388" t="str">
        <f t="shared" si="106"/>
        <v>fevereiro</v>
      </c>
      <c r="Q450" s="388">
        <f t="shared" si="107"/>
        <v>2026</v>
      </c>
      <c r="S450" s="61" t="str">
        <f t="shared" si="105"/>
        <v>PAGO</v>
      </c>
      <c r="T450" s="276" t="str">
        <f t="shared" ca="1" si="104"/>
        <v>✓ OK</v>
      </c>
    </row>
    <row r="451" spans="2:20" ht="15" customHeight="1">
      <c r="B451" s="282">
        <v>46062</v>
      </c>
      <c r="C451" s="61" t="str">
        <f t="shared" si="121"/>
        <v>Fevereiro</v>
      </c>
      <c r="D451" t="str">
        <f t="shared" si="141"/>
        <v>2026</v>
      </c>
      <c r="E451" s="480">
        <v>1</v>
      </c>
      <c r="F451" s="215" t="s">
        <v>655</v>
      </c>
      <c r="G451" s="215" t="s">
        <v>22</v>
      </c>
      <c r="H451" s="215" t="s">
        <v>411</v>
      </c>
      <c r="I451" s="519" t="s">
        <v>49</v>
      </c>
      <c r="J451" s="516">
        <v>305.56</v>
      </c>
      <c r="K451" s="516">
        <f t="shared" si="122"/>
        <v>305.56</v>
      </c>
      <c r="L451" s="514">
        <v>0</v>
      </c>
      <c r="M451" s="61" t="s">
        <v>52</v>
      </c>
      <c r="N451" s="307">
        <f t="shared" si="123"/>
        <v>305.56</v>
      </c>
      <c r="O451" s="282">
        <v>46071</v>
      </c>
      <c r="P451" s="388" t="str">
        <f t="shared" si="106"/>
        <v>fevereiro</v>
      </c>
      <c r="Q451" s="388">
        <f t="shared" si="107"/>
        <v>2026</v>
      </c>
      <c r="S451" s="61" t="str">
        <f t="shared" si="105"/>
        <v>PAGO</v>
      </c>
      <c r="T451" s="276" t="str">
        <f t="shared" ca="1" si="104"/>
        <v>✓ OK</v>
      </c>
    </row>
    <row r="452" spans="2:20" ht="15" customHeight="1">
      <c r="B452" s="282">
        <v>46064</v>
      </c>
      <c r="C452" s="61" t="str">
        <f t="shared" si="121"/>
        <v>Fevereiro</v>
      </c>
      <c r="D452" t="str">
        <f t="shared" si="141"/>
        <v>2026</v>
      </c>
      <c r="E452" s="480">
        <v>1</v>
      </c>
      <c r="F452" s="215" t="s">
        <v>657</v>
      </c>
      <c r="G452" s="215" t="s">
        <v>31</v>
      </c>
      <c r="H452" s="215" t="s">
        <v>120</v>
      </c>
      <c r="I452" s="519" t="s">
        <v>49</v>
      </c>
      <c r="J452" s="516">
        <v>234.08</v>
      </c>
      <c r="K452" s="516">
        <f t="shared" si="122"/>
        <v>234.08</v>
      </c>
      <c r="L452" s="514">
        <v>0</v>
      </c>
      <c r="M452" s="61"/>
      <c r="N452" s="307">
        <f t="shared" ref="N452:N464" si="149">K452</f>
        <v>234.08</v>
      </c>
      <c r="O452" s="282">
        <v>46064</v>
      </c>
      <c r="P452" s="388" t="str">
        <f t="shared" si="106"/>
        <v>fevereiro</v>
      </c>
      <c r="Q452" s="388">
        <f t="shared" si="107"/>
        <v>2026</v>
      </c>
      <c r="S452" s="61" t="str">
        <f t="shared" si="105"/>
        <v>PAGO</v>
      </c>
      <c r="T452" s="276" t="str">
        <f t="shared" ca="1" si="104"/>
        <v>✓ OK</v>
      </c>
    </row>
    <row r="453" spans="2:20" ht="15" customHeight="1">
      <c r="B453" s="282">
        <v>46064</v>
      </c>
      <c r="C453" s="61" t="str">
        <f t="shared" si="121"/>
        <v>Fevereiro</v>
      </c>
      <c r="D453" t="str">
        <f t="shared" si="141"/>
        <v>2026</v>
      </c>
      <c r="E453" s="480">
        <v>1</v>
      </c>
      <c r="F453" s="215" t="s">
        <v>658</v>
      </c>
      <c r="G453" s="215" t="s">
        <v>31</v>
      </c>
      <c r="H453" s="215" t="s">
        <v>120</v>
      </c>
      <c r="I453" s="519" t="s">
        <v>49</v>
      </c>
      <c r="J453" s="516">
        <v>24</v>
      </c>
      <c r="K453" s="516">
        <f t="shared" si="122"/>
        <v>24</v>
      </c>
      <c r="L453" s="514">
        <v>0</v>
      </c>
      <c r="M453" s="61" t="s">
        <v>45</v>
      </c>
      <c r="N453" s="307">
        <f t="shared" si="149"/>
        <v>24</v>
      </c>
      <c r="O453" s="282">
        <v>46064</v>
      </c>
      <c r="P453" s="388" t="str">
        <f t="shared" si="106"/>
        <v>fevereiro</v>
      </c>
      <c r="Q453" s="388">
        <f t="shared" si="107"/>
        <v>2026</v>
      </c>
      <c r="S453" s="61" t="str">
        <f t="shared" si="105"/>
        <v>PAGO</v>
      </c>
      <c r="T453" s="276" t="str">
        <f t="shared" ca="1" si="104"/>
        <v>✓ OK</v>
      </c>
    </row>
    <row r="454" spans="2:20" ht="15" customHeight="1">
      <c r="B454" s="282">
        <v>46064</v>
      </c>
      <c r="C454" s="61" t="str">
        <f t="shared" si="121"/>
        <v>Fevereiro</v>
      </c>
      <c r="D454" t="str">
        <f t="shared" si="141"/>
        <v>2026</v>
      </c>
      <c r="E454" s="480">
        <v>1</v>
      </c>
      <c r="F454" s="215" t="s">
        <v>601</v>
      </c>
      <c r="G454" s="215" t="s">
        <v>26</v>
      </c>
      <c r="H454" s="215" t="s">
        <v>518</v>
      </c>
      <c r="I454" s="519" t="s">
        <v>49</v>
      </c>
      <c r="J454" s="516">
        <v>2846</v>
      </c>
      <c r="K454" s="516">
        <f t="shared" si="122"/>
        <v>2846</v>
      </c>
      <c r="L454" s="514">
        <v>0</v>
      </c>
      <c r="M454" s="61" t="s">
        <v>52</v>
      </c>
      <c r="N454" s="307">
        <f t="shared" si="149"/>
        <v>2846</v>
      </c>
      <c r="O454" s="282">
        <v>46099</v>
      </c>
      <c r="P454" s="388" t="str">
        <f t="shared" si="106"/>
        <v>março</v>
      </c>
      <c r="Q454" s="388">
        <f t="shared" si="107"/>
        <v>2026</v>
      </c>
      <c r="R454" s="488" t="s">
        <v>676</v>
      </c>
      <c r="S454" s="61" t="str">
        <f t="shared" si="105"/>
        <v>PAGO</v>
      </c>
      <c r="T454" s="276" t="str">
        <f t="shared" ca="1" si="104"/>
        <v>✓ OK</v>
      </c>
    </row>
    <row r="455" spans="2:20" ht="15" customHeight="1">
      <c r="B455" s="282">
        <v>46067</v>
      </c>
      <c r="C455" s="61" t="str">
        <f>IF(B455&lt;&gt;"",PROPER(TEXT(B455,"mmmm")),"")</f>
        <v>Fevereiro</v>
      </c>
      <c r="D455" t="str">
        <f>IF(B455&lt;&gt;"",TEXT(B455,"aaaa"),"")</f>
        <v>2026</v>
      </c>
      <c r="E455" s="480">
        <v>5</v>
      </c>
      <c r="F455" s="215" t="s">
        <v>659</v>
      </c>
      <c r="G455" s="215" t="s">
        <v>700</v>
      </c>
      <c r="H455" s="215" t="s">
        <v>660</v>
      </c>
      <c r="I455" s="472" t="s">
        <v>49</v>
      </c>
      <c r="J455" s="516">
        <v>4.99</v>
      </c>
      <c r="K455" s="516">
        <f>IF(J455&lt;&gt;0,E455*J455,"")</f>
        <v>24.950000000000003</v>
      </c>
      <c r="L455" s="514">
        <v>0</v>
      </c>
      <c r="M455" s="61"/>
      <c r="N455" s="307">
        <f>K455</f>
        <v>24.950000000000003</v>
      </c>
      <c r="O455" s="282">
        <v>46067</v>
      </c>
      <c r="P455" s="388" t="str">
        <f t="shared" si="106"/>
        <v>fevereiro</v>
      </c>
      <c r="Q455" s="388">
        <f t="shared" si="107"/>
        <v>2026</v>
      </c>
      <c r="S455" s="61" t="str">
        <f t="shared" si="105"/>
        <v>PAGO</v>
      </c>
      <c r="T455" s="276" t="str">
        <f t="shared" ca="1" si="104"/>
        <v>✓ OK</v>
      </c>
    </row>
    <row r="456" spans="2:20" ht="15" customHeight="1">
      <c r="B456" s="282">
        <v>46068</v>
      </c>
      <c r="C456" s="61" t="str">
        <f t="shared" ref="C456:C464" si="150">IF(B456&lt;&gt;"",PROPER(TEXT(B456,"mmmm")),"")</f>
        <v>Fevereiro</v>
      </c>
      <c r="D456" t="str">
        <f t="shared" si="141"/>
        <v>2026</v>
      </c>
      <c r="E456" s="480">
        <v>1</v>
      </c>
      <c r="F456" s="215" t="s">
        <v>661</v>
      </c>
      <c r="G456" s="215" t="s">
        <v>37</v>
      </c>
      <c r="H456" s="215" t="s">
        <v>662</v>
      </c>
      <c r="I456" s="519" t="s">
        <v>49</v>
      </c>
      <c r="J456" s="516">
        <v>168.5</v>
      </c>
      <c r="K456" s="516">
        <f t="shared" si="122"/>
        <v>168.5</v>
      </c>
      <c r="L456" s="514">
        <v>0</v>
      </c>
      <c r="M456" s="61"/>
      <c r="N456" s="307">
        <f t="shared" si="149"/>
        <v>168.5</v>
      </c>
      <c r="O456" s="282">
        <v>46068</v>
      </c>
      <c r="P456" s="388" t="str">
        <f t="shared" si="106"/>
        <v>fevereiro</v>
      </c>
      <c r="Q456" s="388">
        <f t="shared" si="107"/>
        <v>2026</v>
      </c>
      <c r="S456" s="61" t="str">
        <f t="shared" si="105"/>
        <v>PAGO</v>
      </c>
      <c r="T456" s="276" t="str">
        <f t="shared" ref="T456:T520" ca="1" si="151">IF(S456="PAGO", "✓ OK", IF(S456="A PAGAR", IF(O456&lt;TODAY(), "⚠ EM ATRASO", "EM DIA"), ""))</f>
        <v>✓ OK</v>
      </c>
    </row>
    <row r="457" spans="2:20" ht="15" customHeight="1">
      <c r="B457" s="282">
        <v>46070</v>
      </c>
      <c r="C457" s="61" t="str">
        <f t="shared" si="150"/>
        <v>Fevereiro</v>
      </c>
      <c r="D457" t="str">
        <f t="shared" si="141"/>
        <v>2026</v>
      </c>
      <c r="E457" s="480">
        <v>3</v>
      </c>
      <c r="F457" s="215" t="s">
        <v>616</v>
      </c>
      <c r="G457" s="215" t="s">
        <v>549</v>
      </c>
      <c r="H457" s="215" t="s">
        <v>120</v>
      </c>
      <c r="I457" s="519" t="s">
        <v>49</v>
      </c>
      <c r="J457" s="516">
        <v>80</v>
      </c>
      <c r="K457" s="516">
        <f t="shared" si="122"/>
        <v>240</v>
      </c>
      <c r="L457" s="514">
        <v>0</v>
      </c>
      <c r="M457" s="61"/>
      <c r="N457" s="307">
        <f t="shared" si="149"/>
        <v>240</v>
      </c>
      <c r="O457" s="282">
        <v>46070</v>
      </c>
      <c r="P457" s="388" t="str">
        <f t="shared" si="106"/>
        <v>fevereiro</v>
      </c>
      <c r="Q457" s="388">
        <f t="shared" si="107"/>
        <v>2026</v>
      </c>
      <c r="S457" s="61" t="str">
        <f t="shared" si="105"/>
        <v>PAGO</v>
      </c>
      <c r="T457" s="276" t="str">
        <f t="shared" ca="1" si="151"/>
        <v>✓ OK</v>
      </c>
    </row>
    <row r="458" spans="2:20" ht="15" customHeight="1">
      <c r="B458" s="282">
        <v>46072</v>
      </c>
      <c r="C458" s="61" t="str">
        <f t="shared" si="150"/>
        <v>Fevereiro</v>
      </c>
      <c r="D458" t="str">
        <f t="shared" si="141"/>
        <v>2026</v>
      </c>
      <c r="E458" s="480">
        <v>1</v>
      </c>
      <c r="F458" s="215" t="s">
        <v>669</v>
      </c>
      <c r="G458" s="215" t="s">
        <v>26</v>
      </c>
      <c r="H458" s="215" t="s">
        <v>120</v>
      </c>
      <c r="I458" s="519" t="s">
        <v>49</v>
      </c>
      <c r="J458" s="516">
        <v>56.7</v>
      </c>
      <c r="K458" s="516">
        <f t="shared" si="122"/>
        <v>56.7</v>
      </c>
      <c r="L458" s="514">
        <v>0</v>
      </c>
      <c r="M458" s="61" t="s">
        <v>48</v>
      </c>
      <c r="N458" s="307">
        <f t="shared" si="149"/>
        <v>56.7</v>
      </c>
      <c r="O458" s="282">
        <v>46072</v>
      </c>
      <c r="P458" s="388" t="str">
        <f t="shared" si="106"/>
        <v>fevereiro</v>
      </c>
      <c r="Q458" s="388">
        <f t="shared" si="107"/>
        <v>2026</v>
      </c>
      <c r="S458" s="61" t="str">
        <f t="shared" si="105"/>
        <v>PAGO</v>
      </c>
      <c r="T458" s="276" t="str">
        <f t="shared" ca="1" si="151"/>
        <v>✓ OK</v>
      </c>
    </row>
    <row r="459" spans="2:20" ht="15" customHeight="1">
      <c r="B459" s="282">
        <v>46072</v>
      </c>
      <c r="C459" s="61" t="str">
        <f t="shared" si="150"/>
        <v>Fevereiro</v>
      </c>
      <c r="D459" t="str">
        <f t="shared" si="141"/>
        <v>2026</v>
      </c>
      <c r="E459" s="480">
        <v>1</v>
      </c>
      <c r="F459" s="215" t="s">
        <v>670</v>
      </c>
      <c r="G459" s="215" t="s">
        <v>19</v>
      </c>
      <c r="H459" s="215" t="s">
        <v>518</v>
      </c>
      <c r="I459" s="519" t="s">
        <v>49</v>
      </c>
      <c r="J459" s="516">
        <v>1305.4000000000001</v>
      </c>
      <c r="K459" s="516">
        <f t="shared" si="122"/>
        <v>1305.4000000000001</v>
      </c>
      <c r="L459" s="514">
        <v>0</v>
      </c>
      <c r="M459" s="61" t="s">
        <v>52</v>
      </c>
      <c r="N459" s="307">
        <f t="shared" si="149"/>
        <v>1305.4000000000001</v>
      </c>
      <c r="O459" s="282">
        <v>46107</v>
      </c>
      <c r="P459" s="388" t="str">
        <f t="shared" si="106"/>
        <v>março</v>
      </c>
      <c r="Q459" s="388">
        <f t="shared" si="107"/>
        <v>2026</v>
      </c>
      <c r="R459" s="488" t="s">
        <v>674</v>
      </c>
      <c r="S459" s="61" t="str">
        <f t="shared" si="105"/>
        <v>PAGO</v>
      </c>
      <c r="T459" s="276" t="str">
        <f t="shared" ca="1" si="151"/>
        <v>✓ OK</v>
      </c>
    </row>
    <row r="460" spans="2:20" ht="15" customHeight="1">
      <c r="B460" s="282">
        <v>46072</v>
      </c>
      <c r="C460" s="61" t="str">
        <f t="shared" ref="C460" si="152">IF(B460&lt;&gt;"",PROPER(TEXT(B460,"mmmm")),"")</f>
        <v>Fevereiro</v>
      </c>
      <c r="D460" t="str">
        <f t="shared" ref="D460" si="153">IF(B460&lt;&gt;"",TEXT(B460,"aaaa"),"")</f>
        <v>2026</v>
      </c>
      <c r="E460" s="480">
        <v>1</v>
      </c>
      <c r="F460" s="215" t="s">
        <v>655</v>
      </c>
      <c r="G460" s="215" t="s">
        <v>22</v>
      </c>
      <c r="H460" s="215" t="s">
        <v>411</v>
      </c>
      <c r="I460" s="519" t="s">
        <v>49</v>
      </c>
      <c r="J460" s="516">
        <v>235.98</v>
      </c>
      <c r="K460" s="516">
        <f t="shared" ref="K460" si="154">IF(J460&lt;&gt;0,E460*J460,"")</f>
        <v>235.98</v>
      </c>
      <c r="L460" s="514">
        <v>0</v>
      </c>
      <c r="M460" s="61" t="s">
        <v>52</v>
      </c>
      <c r="N460" s="307">
        <f t="shared" ref="N460" si="155">K460</f>
        <v>235.98</v>
      </c>
      <c r="O460" s="282">
        <v>46083</v>
      </c>
      <c r="P460" s="388" t="str">
        <f t="shared" ref="P460" si="156">IF(O460&lt;&gt;"",TEXT(O460,"mmmm"),"")</f>
        <v>março</v>
      </c>
      <c r="Q460" s="388">
        <f t="shared" ref="Q460" si="157">IF(O460="","",YEAR(O460))</f>
        <v>2026</v>
      </c>
      <c r="R460" s="488" t="s">
        <v>694</v>
      </c>
      <c r="S460" s="61" t="str">
        <f t="shared" ref="S460" si="158">IF(K460&lt;&gt;"",IF(L460=0,"PAGO","A PAGAR")," ")</f>
        <v>PAGO</v>
      </c>
      <c r="T460" s="276" t="str">
        <f t="shared" ca="1" si="151"/>
        <v>✓ OK</v>
      </c>
    </row>
    <row r="461" spans="2:20" ht="15" customHeight="1">
      <c r="B461" s="282">
        <v>46076</v>
      </c>
      <c r="C461" s="61" t="str">
        <f t="shared" si="150"/>
        <v>Fevereiro</v>
      </c>
      <c r="D461" t="str">
        <f t="shared" si="141"/>
        <v>2026</v>
      </c>
      <c r="E461" s="480">
        <v>2</v>
      </c>
      <c r="F461" s="215" t="s">
        <v>671</v>
      </c>
      <c r="G461" s="215" t="s">
        <v>13</v>
      </c>
      <c r="H461" s="215" t="s">
        <v>672</v>
      </c>
      <c r="I461" s="472" t="s">
        <v>49</v>
      </c>
      <c r="J461" s="516">
        <v>12.99</v>
      </c>
      <c r="K461" s="516">
        <f t="shared" si="122"/>
        <v>25.98</v>
      </c>
      <c r="L461" s="514">
        <v>0</v>
      </c>
      <c r="M461" s="61" t="s">
        <v>48</v>
      </c>
      <c r="N461" s="307">
        <f t="shared" si="149"/>
        <v>25.98</v>
      </c>
      <c r="O461" s="282">
        <v>46076</v>
      </c>
      <c r="P461" s="388" t="str">
        <f t="shared" si="106"/>
        <v>fevereiro</v>
      </c>
      <c r="Q461" s="388">
        <f t="shared" si="107"/>
        <v>2026</v>
      </c>
      <c r="S461" s="61" t="str">
        <f t="shared" si="105"/>
        <v>PAGO</v>
      </c>
      <c r="T461" s="276" t="str">
        <f t="shared" ca="1" si="151"/>
        <v>✓ OK</v>
      </c>
    </row>
    <row r="462" spans="2:20" ht="15" customHeight="1">
      <c r="B462" s="282">
        <v>46076</v>
      </c>
      <c r="C462" s="61" t="str">
        <f t="shared" ref="C462" si="159">IF(B462&lt;&gt;"",PROPER(TEXT(B462,"mmmm")),"")</f>
        <v>Fevereiro</v>
      </c>
      <c r="D462" t="str">
        <f t="shared" ref="D462" si="160">IF(B462&lt;&gt;"",TEXT(B462,"aaaa"),"")</f>
        <v>2026</v>
      </c>
      <c r="E462" s="480">
        <v>1</v>
      </c>
      <c r="F462" s="215" t="s">
        <v>616</v>
      </c>
      <c r="G462" s="215" t="s">
        <v>549</v>
      </c>
      <c r="H462" s="215" t="s">
        <v>120</v>
      </c>
      <c r="I462" s="519" t="s">
        <v>49</v>
      </c>
      <c r="J462" s="516">
        <v>160</v>
      </c>
      <c r="K462" s="516">
        <f t="shared" ref="K462" si="161">IF(J462&lt;&gt;0,E462*J462,"")</f>
        <v>160</v>
      </c>
      <c r="L462" s="514">
        <v>0</v>
      </c>
      <c r="M462" s="61" t="s">
        <v>45</v>
      </c>
      <c r="N462" s="307">
        <f t="shared" ref="N462" si="162">K462</f>
        <v>160</v>
      </c>
      <c r="O462" s="282">
        <v>46076</v>
      </c>
      <c r="P462" s="388" t="str">
        <f t="shared" ref="P462" si="163">IF(O462&lt;&gt;"",TEXT(O462,"mmmm"),"")</f>
        <v>fevereiro</v>
      </c>
      <c r="Q462" s="388">
        <f t="shared" ref="Q462" si="164">IF(O462="","",YEAR(O462))</f>
        <v>2026</v>
      </c>
      <c r="S462" s="61" t="str">
        <f t="shared" ref="S462" si="165">IF(K462&lt;&gt;"",IF(L462=0,"PAGO","A PAGAR")," ")</f>
        <v>PAGO</v>
      </c>
      <c r="T462" s="276" t="str">
        <f t="shared" ca="1" si="151"/>
        <v>✓ OK</v>
      </c>
    </row>
    <row r="463" spans="2:20" ht="15" customHeight="1">
      <c r="B463" s="282">
        <v>46081</v>
      </c>
      <c r="C463" s="61" t="str">
        <f t="shared" si="150"/>
        <v>Fevereiro</v>
      </c>
      <c r="D463" t="str">
        <f t="shared" si="141"/>
        <v>2026</v>
      </c>
      <c r="E463" s="480">
        <v>216</v>
      </c>
      <c r="F463" s="215" t="s">
        <v>167</v>
      </c>
      <c r="G463" s="215" t="s">
        <v>700</v>
      </c>
      <c r="H463" s="215" t="s">
        <v>120</v>
      </c>
      <c r="I463" s="519" t="s">
        <v>49</v>
      </c>
      <c r="J463" s="516">
        <v>3.59</v>
      </c>
      <c r="K463" s="516">
        <f t="shared" si="122"/>
        <v>775.43999999999994</v>
      </c>
      <c r="L463" s="514">
        <v>0</v>
      </c>
      <c r="M463" s="61" t="s">
        <v>45</v>
      </c>
      <c r="N463" s="307">
        <f t="shared" si="149"/>
        <v>775.43999999999994</v>
      </c>
      <c r="O463" s="282">
        <v>46081</v>
      </c>
      <c r="P463" s="388" t="str">
        <f t="shared" si="106"/>
        <v>fevereiro</v>
      </c>
      <c r="Q463" s="388">
        <f t="shared" si="107"/>
        <v>2026</v>
      </c>
      <c r="S463" s="61" t="str">
        <f t="shared" si="105"/>
        <v>PAGO</v>
      </c>
      <c r="T463" s="276" t="str">
        <f t="shared" ca="1" si="151"/>
        <v>✓ OK</v>
      </c>
    </row>
    <row r="464" spans="2:20" ht="15" customHeight="1">
      <c r="B464" s="282">
        <v>46081</v>
      </c>
      <c r="C464" s="61" t="str">
        <f t="shared" si="150"/>
        <v>Fevereiro</v>
      </c>
      <c r="D464" t="str">
        <f t="shared" si="141"/>
        <v>2026</v>
      </c>
      <c r="E464" s="480">
        <v>144</v>
      </c>
      <c r="F464" s="215" t="s">
        <v>678</v>
      </c>
      <c r="G464" s="215" t="s">
        <v>13</v>
      </c>
      <c r="H464" s="215" t="s">
        <v>120</v>
      </c>
      <c r="I464" s="519" t="s">
        <v>49</v>
      </c>
      <c r="J464" s="516">
        <v>0.98</v>
      </c>
      <c r="K464" s="516">
        <f t="shared" si="122"/>
        <v>141.12</v>
      </c>
      <c r="L464" s="514">
        <v>0</v>
      </c>
      <c r="M464" s="61" t="s">
        <v>45</v>
      </c>
      <c r="N464" s="307">
        <f t="shared" si="149"/>
        <v>141.12</v>
      </c>
      <c r="O464" s="282">
        <v>46081</v>
      </c>
      <c r="P464" s="388" t="str">
        <f t="shared" si="106"/>
        <v>fevereiro</v>
      </c>
      <c r="Q464" s="388">
        <f t="shared" si="107"/>
        <v>2026</v>
      </c>
      <c r="S464" s="61" t="str">
        <f t="shared" ref="S464:S465" si="166">IF(K464&lt;&gt;"",IF(L464=0,"PAGO","A PAGAR")," ")</f>
        <v>PAGO</v>
      </c>
      <c r="T464" s="276" t="str">
        <f t="shared" ca="1" si="151"/>
        <v>✓ OK</v>
      </c>
    </row>
    <row r="465" spans="2:20" ht="15" customHeight="1">
      <c r="B465" s="282">
        <v>46081</v>
      </c>
      <c r="C465" s="61" t="str">
        <f t="shared" ref="C465" si="167">IF(B465&lt;&gt;"",PROPER(TEXT(B465,"mmmm")),"")</f>
        <v>Fevereiro</v>
      </c>
      <c r="D465" t="str">
        <f t="shared" ref="D465" si="168">IF(B465&lt;&gt;"",TEXT(B465,"aaaa"),"")</f>
        <v>2026</v>
      </c>
      <c r="E465" s="480">
        <v>180</v>
      </c>
      <c r="F465" s="215" t="s">
        <v>679</v>
      </c>
      <c r="G465" s="215" t="s">
        <v>13</v>
      </c>
      <c r="H465" s="215" t="s">
        <v>120</v>
      </c>
      <c r="I465" s="519" t="s">
        <v>49</v>
      </c>
      <c r="J465" s="516">
        <v>0.78</v>
      </c>
      <c r="K465" s="516">
        <f t="shared" ref="K465" si="169">IF(J465&lt;&gt;0,E465*J465,"")</f>
        <v>140.4</v>
      </c>
      <c r="L465" s="514">
        <v>0</v>
      </c>
      <c r="M465" s="61" t="s">
        <v>45</v>
      </c>
      <c r="N465" s="307">
        <f t="shared" ref="N465" si="170">K465</f>
        <v>140.4</v>
      </c>
      <c r="O465" s="282">
        <v>46081</v>
      </c>
      <c r="P465" s="388" t="str">
        <f t="shared" ref="P465" si="171">IF(O465&lt;&gt;"",TEXT(O465,"mmmm"),"")</f>
        <v>fevereiro</v>
      </c>
      <c r="Q465" s="388">
        <f t="shared" ref="Q465" si="172">IF(O465="","",YEAR(O465))</f>
        <v>2026</v>
      </c>
      <c r="S465" s="61" t="str">
        <f t="shared" si="166"/>
        <v>PAGO</v>
      </c>
      <c r="T465" s="276" t="str">
        <f t="shared" ca="1" si="151"/>
        <v>✓ OK</v>
      </c>
    </row>
    <row r="466" spans="2:20" ht="15" customHeight="1">
      <c r="B466" s="599">
        <v>46082</v>
      </c>
      <c r="C466" s="61" t="str">
        <f t="shared" ref="C466:C531" si="173">IF(B466&lt;&gt;"",PROPER(TEXT(B466,"mmmm")),"")</f>
        <v>Março</v>
      </c>
      <c r="D466" t="str">
        <f t="shared" ref="D466:D531" si="174">IF(B466&lt;&gt;"",TEXT(B466,"aaaa"),"")</f>
        <v>2026</v>
      </c>
      <c r="E466" s="483">
        <v>1</v>
      </c>
      <c r="F466" s="215" t="s">
        <v>107</v>
      </c>
      <c r="G466" s="215" t="s">
        <v>35</v>
      </c>
      <c r="H466" s="215" t="s">
        <v>120</v>
      </c>
      <c r="I466" s="222" t="s">
        <v>46</v>
      </c>
      <c r="J466" s="561">
        <v>3500</v>
      </c>
      <c r="K466" s="556">
        <v>3500</v>
      </c>
      <c r="L466" s="596">
        <v>0</v>
      </c>
      <c r="M466" s="61" t="s">
        <v>45</v>
      </c>
      <c r="N466" s="307">
        <v>3500</v>
      </c>
      <c r="O466" s="473">
        <v>46082</v>
      </c>
      <c r="P466" s="388" t="str">
        <f t="shared" ref="P466:P471" si="175">IF(O466&lt;&gt;"",TEXT(O466,"mmmm"),"")</f>
        <v>março</v>
      </c>
      <c r="Q466" s="388">
        <f t="shared" ref="Q466:Q531" si="176">IF(O466="","",YEAR(O466))</f>
        <v>2026</v>
      </c>
      <c r="R466" s="219"/>
      <c r="S466" s="61" t="str">
        <f t="shared" ref="S466:S531" si="177">IF(K466&lt;&gt;"",IF(L466=0,"PAGO","A PAGAR")," ")</f>
        <v>PAGO</v>
      </c>
      <c r="T466" s="276" t="str">
        <f t="shared" ca="1" si="151"/>
        <v>✓ OK</v>
      </c>
    </row>
    <row r="467" spans="2:20" ht="15" customHeight="1">
      <c r="B467" s="599">
        <v>46084</v>
      </c>
      <c r="C467" s="61" t="str">
        <f t="shared" si="173"/>
        <v>Março</v>
      </c>
      <c r="D467" t="str">
        <f t="shared" si="174"/>
        <v>2026</v>
      </c>
      <c r="E467" s="483">
        <v>1</v>
      </c>
      <c r="F467" s="215" t="s">
        <v>104</v>
      </c>
      <c r="G467" s="215" t="s">
        <v>37</v>
      </c>
      <c r="H467" s="215" t="s">
        <v>105</v>
      </c>
      <c r="I467" s="222" t="s">
        <v>46</v>
      </c>
      <c r="J467" s="561">
        <v>63.82</v>
      </c>
      <c r="K467" s="516">
        <v>63.24</v>
      </c>
      <c r="L467" s="596">
        <f t="shared" ref="L467" si="178">K467</f>
        <v>63.24</v>
      </c>
      <c r="M467" s="61"/>
      <c r="N467" s="307">
        <v>63.24</v>
      </c>
      <c r="O467" s="473">
        <v>46084</v>
      </c>
      <c r="P467" s="388" t="str">
        <f t="shared" si="175"/>
        <v>março</v>
      </c>
      <c r="Q467" s="388">
        <f t="shared" si="176"/>
        <v>2026</v>
      </c>
      <c r="R467" s="219"/>
      <c r="S467" s="61" t="str">
        <f t="shared" si="177"/>
        <v>A PAGAR</v>
      </c>
      <c r="T467" s="276" t="str">
        <f t="shared" ca="1" si="151"/>
        <v>⚠ EM ATRASO</v>
      </c>
    </row>
    <row r="468" spans="2:20" ht="15" customHeight="1">
      <c r="B468" s="599">
        <v>46091</v>
      </c>
      <c r="C468" s="61" t="str">
        <f t="shared" si="173"/>
        <v>Março</v>
      </c>
      <c r="D468" t="str">
        <f t="shared" si="174"/>
        <v>2026</v>
      </c>
      <c r="E468" s="483">
        <v>1</v>
      </c>
      <c r="F468" s="215" t="s">
        <v>535</v>
      </c>
      <c r="G468" s="215" t="s">
        <v>40</v>
      </c>
      <c r="H468" s="215" t="s">
        <v>109</v>
      </c>
      <c r="I468" s="222" t="s">
        <v>46</v>
      </c>
      <c r="J468" s="561">
        <v>2974.33</v>
      </c>
      <c r="K468" s="516">
        <v>2974.33</v>
      </c>
      <c r="L468" s="596">
        <v>0</v>
      </c>
      <c r="M468" s="61" t="s">
        <v>45</v>
      </c>
      <c r="N468" s="307">
        <v>2974.33</v>
      </c>
      <c r="O468" s="473">
        <v>46091</v>
      </c>
      <c r="P468" s="388" t="str">
        <f t="shared" si="175"/>
        <v>março</v>
      </c>
      <c r="Q468" s="388">
        <f t="shared" si="176"/>
        <v>2026</v>
      </c>
      <c r="R468" s="219"/>
      <c r="S468" s="61" t="str">
        <f t="shared" si="177"/>
        <v>PAGO</v>
      </c>
      <c r="T468" s="276" t="str">
        <f t="shared" ca="1" si="151"/>
        <v>✓ OK</v>
      </c>
    </row>
    <row r="469" spans="2:20" ht="15" customHeight="1">
      <c r="B469" s="599">
        <v>46096</v>
      </c>
      <c r="C469" s="61" t="str">
        <f t="shared" si="173"/>
        <v>Março</v>
      </c>
      <c r="D469" t="str">
        <f t="shared" si="174"/>
        <v>2026</v>
      </c>
      <c r="E469" s="483">
        <v>1</v>
      </c>
      <c r="F469" s="215" t="s">
        <v>110</v>
      </c>
      <c r="G469" s="215" t="s">
        <v>110</v>
      </c>
      <c r="H469" s="215" t="s">
        <v>111</v>
      </c>
      <c r="I469" s="222" t="s">
        <v>46</v>
      </c>
      <c r="J469" s="561">
        <v>401.93</v>
      </c>
      <c r="K469" s="516">
        <f>E469*J469</f>
        <v>401.93</v>
      </c>
      <c r="L469" s="596">
        <v>0</v>
      </c>
      <c r="M469" s="61" t="s">
        <v>52</v>
      </c>
      <c r="N469" s="307">
        <f>K469</f>
        <v>401.93</v>
      </c>
      <c r="O469" s="473">
        <v>46096</v>
      </c>
      <c r="P469" s="388" t="str">
        <f t="shared" si="175"/>
        <v>março</v>
      </c>
      <c r="Q469" s="388">
        <f t="shared" si="176"/>
        <v>2026</v>
      </c>
      <c r="R469" s="219"/>
      <c r="S469" s="61" t="str">
        <f t="shared" si="177"/>
        <v>PAGO</v>
      </c>
      <c r="T469" s="276" t="str">
        <f t="shared" ca="1" si="151"/>
        <v>✓ OK</v>
      </c>
    </row>
    <row r="470" spans="2:20" ht="15" customHeight="1">
      <c r="B470" s="599">
        <v>46091</v>
      </c>
      <c r="C470" s="61" t="str">
        <f t="shared" si="173"/>
        <v>Março</v>
      </c>
      <c r="D470" t="str">
        <f t="shared" si="174"/>
        <v>2026</v>
      </c>
      <c r="E470" s="483">
        <v>1</v>
      </c>
      <c r="F470" s="215" t="s">
        <v>112</v>
      </c>
      <c r="G470" s="215" t="s">
        <v>37</v>
      </c>
      <c r="H470" s="215" t="s">
        <v>113</v>
      </c>
      <c r="I470" s="222" t="s">
        <v>46</v>
      </c>
      <c r="J470" s="561">
        <v>152</v>
      </c>
      <c r="K470" s="516">
        <f>J470</f>
        <v>152</v>
      </c>
      <c r="L470" s="596">
        <v>0</v>
      </c>
      <c r="M470" s="61" t="s">
        <v>45</v>
      </c>
      <c r="N470" s="307">
        <f>K470</f>
        <v>152</v>
      </c>
      <c r="O470" s="473">
        <v>46091</v>
      </c>
      <c r="P470" s="388" t="str">
        <f t="shared" si="175"/>
        <v>março</v>
      </c>
      <c r="Q470" s="388">
        <f t="shared" si="176"/>
        <v>2026</v>
      </c>
      <c r="R470" s="219"/>
      <c r="S470" s="61" t="str">
        <f t="shared" si="177"/>
        <v>PAGO</v>
      </c>
      <c r="T470" s="276" t="str">
        <f t="shared" ca="1" si="151"/>
        <v>✓ OK</v>
      </c>
    </row>
    <row r="471" spans="2:20" ht="15" customHeight="1">
      <c r="B471" s="599">
        <v>46096</v>
      </c>
      <c r="C471" s="61" t="str">
        <f t="shared" si="173"/>
        <v>Março</v>
      </c>
      <c r="D471" t="str">
        <f t="shared" si="174"/>
        <v>2026</v>
      </c>
      <c r="E471" s="483">
        <v>1</v>
      </c>
      <c r="F471" s="215" t="s">
        <v>114</v>
      </c>
      <c r="G471" s="215" t="s">
        <v>37</v>
      </c>
      <c r="H471" s="215" t="s">
        <v>115</v>
      </c>
      <c r="I471" s="222" t="s">
        <v>46</v>
      </c>
      <c r="J471" s="561">
        <v>210.94</v>
      </c>
      <c r="K471" s="516">
        <v>210.94</v>
      </c>
      <c r="L471" s="596">
        <v>0</v>
      </c>
      <c r="M471" s="61" t="s">
        <v>52</v>
      </c>
      <c r="N471" s="307">
        <v>210.94</v>
      </c>
      <c r="O471" s="473">
        <v>46096</v>
      </c>
      <c r="P471" s="388" t="str">
        <f t="shared" si="175"/>
        <v>março</v>
      </c>
      <c r="Q471" s="388">
        <f t="shared" si="176"/>
        <v>2026</v>
      </c>
      <c r="R471" s="219"/>
      <c r="S471" s="61" t="str">
        <f t="shared" si="177"/>
        <v>PAGO</v>
      </c>
      <c r="T471" s="276" t="str">
        <f t="shared" ca="1" si="151"/>
        <v>✓ OK</v>
      </c>
    </row>
    <row r="472" spans="2:20" ht="15" customHeight="1">
      <c r="B472" s="599">
        <v>46091</v>
      </c>
      <c r="C472" s="61" t="str">
        <f t="shared" si="173"/>
        <v>Março</v>
      </c>
      <c r="D472" t="str">
        <f t="shared" si="174"/>
        <v>2026</v>
      </c>
      <c r="E472" s="483">
        <v>1</v>
      </c>
      <c r="F472" s="215" t="s">
        <v>117</v>
      </c>
      <c r="G472" s="215" t="s">
        <v>37</v>
      </c>
      <c r="H472" s="215" t="s">
        <v>118</v>
      </c>
      <c r="I472" s="222" t="s">
        <v>46</v>
      </c>
      <c r="J472" s="561">
        <v>337.01</v>
      </c>
      <c r="K472" s="516">
        <f>J472*E472</f>
        <v>337.01</v>
      </c>
      <c r="L472" s="596">
        <v>0</v>
      </c>
      <c r="M472" s="61" t="s">
        <v>45</v>
      </c>
      <c r="N472" s="307">
        <f>K472</f>
        <v>337.01</v>
      </c>
      <c r="O472" s="473">
        <v>46091</v>
      </c>
      <c r="P472" s="388" t="str">
        <f t="shared" ref="P472:P537" si="179">IF(O472&lt;&gt;"",TEXT(O472,"mmmm"),"")</f>
        <v>março</v>
      </c>
      <c r="Q472" s="388">
        <f t="shared" si="176"/>
        <v>2026</v>
      </c>
      <c r="R472" s="219"/>
      <c r="S472" s="61" t="str">
        <f t="shared" si="177"/>
        <v>PAGO</v>
      </c>
      <c r="T472" s="276" t="str">
        <f t="shared" ca="1" si="151"/>
        <v>✓ OK</v>
      </c>
    </row>
    <row r="473" spans="2:20" ht="15" customHeight="1">
      <c r="B473" s="599">
        <v>46099</v>
      </c>
      <c r="C473" s="61" t="str">
        <f t="shared" si="173"/>
        <v>Março</v>
      </c>
      <c r="D473" t="str">
        <f t="shared" si="174"/>
        <v>2026</v>
      </c>
      <c r="E473" s="483">
        <v>1</v>
      </c>
      <c r="F473" s="215" t="s">
        <v>131</v>
      </c>
      <c r="G473" s="215" t="s">
        <v>44</v>
      </c>
      <c r="H473" s="215" t="s">
        <v>81</v>
      </c>
      <c r="I473" s="222" t="s">
        <v>46</v>
      </c>
      <c r="J473" s="561">
        <v>450</v>
      </c>
      <c r="K473" s="516">
        <f>J473*E473</f>
        <v>450</v>
      </c>
      <c r="L473" s="596">
        <v>0</v>
      </c>
      <c r="M473" s="61"/>
      <c r="N473" s="307">
        <f>K473</f>
        <v>450</v>
      </c>
      <c r="O473" s="473">
        <v>46099</v>
      </c>
      <c r="P473" s="388" t="str">
        <f t="shared" si="179"/>
        <v>março</v>
      </c>
      <c r="Q473" s="388">
        <f t="shared" si="176"/>
        <v>2026</v>
      </c>
      <c r="R473" s="219"/>
      <c r="S473" s="61" t="str">
        <f t="shared" si="177"/>
        <v>PAGO</v>
      </c>
      <c r="T473" s="276" t="str">
        <f t="shared" ca="1" si="151"/>
        <v>✓ OK</v>
      </c>
    </row>
    <row r="474" spans="2:20" ht="15" customHeight="1">
      <c r="B474" s="599">
        <v>46109</v>
      </c>
      <c r="C474" s="61" t="str">
        <f t="shared" si="173"/>
        <v>Março</v>
      </c>
      <c r="D474" t="str">
        <f t="shared" si="174"/>
        <v>2026</v>
      </c>
      <c r="E474" s="483">
        <v>1</v>
      </c>
      <c r="F474" s="215" t="s">
        <v>156</v>
      </c>
      <c r="G474" s="215" t="s">
        <v>37</v>
      </c>
      <c r="H474" s="215" t="s">
        <v>157</v>
      </c>
      <c r="I474" s="222" t="s">
        <v>46</v>
      </c>
      <c r="J474" s="561">
        <v>468.9</v>
      </c>
      <c r="K474" s="516">
        <f>J474*E474</f>
        <v>468.9</v>
      </c>
      <c r="L474" s="596">
        <v>0</v>
      </c>
      <c r="M474" s="61" t="s">
        <v>52</v>
      </c>
      <c r="N474" s="307">
        <f>K474</f>
        <v>468.9</v>
      </c>
      <c r="O474" s="473">
        <v>46109</v>
      </c>
      <c r="P474" s="388" t="str">
        <f t="shared" si="179"/>
        <v>março</v>
      </c>
      <c r="Q474" s="388">
        <f t="shared" si="176"/>
        <v>2026</v>
      </c>
      <c r="R474" s="219"/>
      <c r="S474" s="61" t="str">
        <f t="shared" si="177"/>
        <v>PAGO</v>
      </c>
      <c r="T474" s="276" t="str">
        <f t="shared" ca="1" si="151"/>
        <v>✓ OK</v>
      </c>
    </row>
    <row r="475" spans="2:20" ht="15" customHeight="1">
      <c r="B475" s="599">
        <v>46109</v>
      </c>
      <c r="C475" s="61" t="str">
        <f t="shared" ref="C475" si="180">IF(B475&lt;&gt;"",PROPER(TEXT(B475,"mmmm")),"")</f>
        <v>Março</v>
      </c>
      <c r="D475" t="str">
        <f t="shared" ref="D475" si="181">IF(B475&lt;&gt;"",TEXT(B475,"aaaa"),"")</f>
        <v>2026</v>
      </c>
      <c r="E475" s="483">
        <f>5*12</f>
        <v>60</v>
      </c>
      <c r="F475" s="215" t="s">
        <v>692</v>
      </c>
      <c r="G475" s="215" t="s">
        <v>700</v>
      </c>
      <c r="H475" s="215" t="s">
        <v>693</v>
      </c>
      <c r="I475" s="222" t="s">
        <v>49</v>
      </c>
      <c r="J475" s="561">
        <v>4.99</v>
      </c>
      <c r="K475" s="516">
        <f>J475*E475</f>
        <v>299.40000000000003</v>
      </c>
      <c r="L475" s="596">
        <v>0</v>
      </c>
      <c r="M475" s="61" t="s">
        <v>45</v>
      </c>
      <c r="N475" s="307">
        <f>K475</f>
        <v>299.40000000000003</v>
      </c>
      <c r="O475" s="473">
        <v>46109</v>
      </c>
      <c r="P475" s="388" t="str">
        <f t="shared" ref="P475" si="182">IF(O475&lt;&gt;"",TEXT(O475,"mmmm"),"")</f>
        <v>março</v>
      </c>
      <c r="Q475" s="388">
        <f t="shared" ref="Q475" si="183">IF(O475="","",YEAR(O475))</f>
        <v>2026</v>
      </c>
      <c r="R475" s="219"/>
      <c r="S475" s="61" t="str">
        <f t="shared" ref="S475" si="184">IF(K475&lt;&gt;"",IF(L475=0,"PAGO","A PAGAR")," ")</f>
        <v>PAGO</v>
      </c>
      <c r="T475" s="276" t="str">
        <f t="shared" ca="1" si="151"/>
        <v>✓ OK</v>
      </c>
    </row>
    <row r="476" spans="2:20" ht="15" customHeight="1">
      <c r="B476" s="599">
        <v>46090</v>
      </c>
      <c r="C476" s="61" t="str">
        <f t="shared" si="173"/>
        <v>Março</v>
      </c>
      <c r="D476" t="str">
        <f t="shared" si="174"/>
        <v>2026</v>
      </c>
      <c r="E476" s="483">
        <v>1</v>
      </c>
      <c r="F476" s="215" t="s">
        <v>164</v>
      </c>
      <c r="G476" s="215" t="s">
        <v>37</v>
      </c>
      <c r="H476" s="215" t="s">
        <v>165</v>
      </c>
      <c r="I476" s="222" t="s">
        <v>46</v>
      </c>
      <c r="J476" s="561">
        <v>150</v>
      </c>
      <c r="K476" s="516">
        <v>150</v>
      </c>
      <c r="L476" s="596">
        <v>0</v>
      </c>
      <c r="M476" s="61" t="s">
        <v>45</v>
      </c>
      <c r="N476" s="307">
        <v>150</v>
      </c>
      <c r="O476" s="473">
        <v>46090</v>
      </c>
      <c r="P476" s="388" t="str">
        <f t="shared" si="179"/>
        <v>março</v>
      </c>
      <c r="Q476" s="388">
        <f t="shared" si="176"/>
        <v>2026</v>
      </c>
      <c r="R476" s="219"/>
      <c r="S476" s="61" t="str">
        <f t="shared" si="177"/>
        <v>PAGO</v>
      </c>
      <c r="T476" s="276" t="str">
        <f t="shared" ca="1" si="151"/>
        <v>✓ OK</v>
      </c>
    </row>
    <row r="477" spans="2:20" ht="15" customHeight="1">
      <c r="B477" s="599">
        <v>46082</v>
      </c>
      <c r="C477" s="61" t="str">
        <f t="shared" si="173"/>
        <v>Março</v>
      </c>
      <c r="D477" t="str">
        <f t="shared" si="174"/>
        <v>2026</v>
      </c>
      <c r="E477" s="483">
        <v>1</v>
      </c>
      <c r="F477" s="215" t="s">
        <v>77</v>
      </c>
      <c r="G477" s="215" t="s">
        <v>77</v>
      </c>
      <c r="H477" s="441" t="s">
        <v>78</v>
      </c>
      <c r="I477" s="222" t="s">
        <v>51</v>
      </c>
      <c r="J477" s="561">
        <v>1645.38</v>
      </c>
      <c r="K477" s="516">
        <f>J477*E477</f>
        <v>1645.38</v>
      </c>
      <c r="L477" s="596">
        <v>0</v>
      </c>
      <c r="M477" s="61" t="s">
        <v>45</v>
      </c>
      <c r="N477" s="307">
        <f t="shared" ref="N477:N542" si="185">K477</f>
        <v>1645.38</v>
      </c>
      <c r="O477" s="473">
        <v>46082</v>
      </c>
      <c r="P477" s="388" t="str">
        <f t="shared" si="179"/>
        <v>março</v>
      </c>
      <c r="Q477" s="388">
        <f t="shared" si="176"/>
        <v>2026</v>
      </c>
      <c r="R477" s="219"/>
      <c r="S477" s="61" t="str">
        <f t="shared" si="177"/>
        <v>PAGO</v>
      </c>
      <c r="T477" s="276" t="str">
        <f t="shared" ca="1" si="151"/>
        <v>✓ OK</v>
      </c>
    </row>
    <row r="478" spans="2:20" ht="15" customHeight="1">
      <c r="B478" s="599">
        <v>46086</v>
      </c>
      <c r="C478" s="61" t="str">
        <f t="shared" si="173"/>
        <v>Março</v>
      </c>
      <c r="D478" t="str">
        <f t="shared" si="174"/>
        <v>2026</v>
      </c>
      <c r="E478" s="483">
        <v>1</v>
      </c>
      <c r="F478" s="215" t="s">
        <v>119</v>
      </c>
      <c r="G478" s="215" t="s">
        <v>34</v>
      </c>
      <c r="H478" s="215" t="s">
        <v>120</v>
      </c>
      <c r="I478" s="222" t="s">
        <v>51</v>
      </c>
      <c r="J478" s="561">
        <v>2074.35</v>
      </c>
      <c r="K478" s="516">
        <f>J478</f>
        <v>2074.35</v>
      </c>
      <c r="L478" s="596">
        <v>0</v>
      </c>
      <c r="M478" s="61" t="s">
        <v>45</v>
      </c>
      <c r="N478" s="307">
        <f t="shared" si="185"/>
        <v>2074.35</v>
      </c>
      <c r="O478" s="473">
        <v>46086</v>
      </c>
      <c r="P478" s="388" t="str">
        <f t="shared" si="179"/>
        <v>março</v>
      </c>
      <c r="Q478" s="388">
        <f t="shared" si="176"/>
        <v>2026</v>
      </c>
      <c r="R478" s="219"/>
      <c r="S478" s="61" t="str">
        <f t="shared" si="177"/>
        <v>PAGO</v>
      </c>
      <c r="T478" s="276" t="str">
        <f t="shared" ca="1" si="151"/>
        <v>✓ OK</v>
      </c>
    </row>
    <row r="479" spans="2:20" ht="15" customHeight="1">
      <c r="B479" s="599">
        <v>46086</v>
      </c>
      <c r="C479" s="61" t="str">
        <f t="shared" si="173"/>
        <v>Março</v>
      </c>
      <c r="D479" t="str">
        <f t="shared" si="174"/>
        <v>2026</v>
      </c>
      <c r="E479" s="483">
        <v>1</v>
      </c>
      <c r="F479" s="215" t="s">
        <v>551</v>
      </c>
      <c r="G479" s="215" t="s">
        <v>34</v>
      </c>
      <c r="H479" s="215" t="s">
        <v>120</v>
      </c>
      <c r="I479" s="222" t="s">
        <v>51</v>
      </c>
      <c r="J479" s="561">
        <v>937.12</v>
      </c>
      <c r="K479" s="516">
        <f>J479</f>
        <v>937.12</v>
      </c>
      <c r="L479" s="596">
        <v>0</v>
      </c>
      <c r="M479" s="61" t="s">
        <v>45</v>
      </c>
      <c r="N479" s="307">
        <f t="shared" si="185"/>
        <v>937.12</v>
      </c>
      <c r="O479" s="473">
        <v>46086</v>
      </c>
      <c r="P479" s="388" t="str">
        <f t="shared" si="179"/>
        <v>março</v>
      </c>
      <c r="Q479" s="388">
        <f t="shared" si="176"/>
        <v>2026</v>
      </c>
      <c r="R479" s="219"/>
      <c r="S479" s="61" t="str">
        <f t="shared" si="177"/>
        <v>PAGO</v>
      </c>
      <c r="T479" s="276" t="str">
        <f t="shared" ca="1" si="151"/>
        <v>✓ OK</v>
      </c>
    </row>
    <row r="480" spans="2:20" ht="15" customHeight="1">
      <c r="B480" s="599">
        <v>46101</v>
      </c>
      <c r="C480" s="61" t="str">
        <f t="shared" si="173"/>
        <v>Março</v>
      </c>
      <c r="D480" t="str">
        <f t="shared" si="174"/>
        <v>2026</v>
      </c>
      <c r="E480" s="483">
        <v>1</v>
      </c>
      <c r="F480" s="215" t="s">
        <v>122</v>
      </c>
      <c r="G480" s="215" t="s">
        <v>31</v>
      </c>
      <c r="H480" s="215" t="s">
        <v>122</v>
      </c>
      <c r="I480" s="222" t="s">
        <v>51</v>
      </c>
      <c r="J480" s="561">
        <v>321.39999999999998</v>
      </c>
      <c r="K480" s="516">
        <f>J480*E480</f>
        <v>321.39999999999998</v>
      </c>
      <c r="L480" s="596">
        <v>0</v>
      </c>
      <c r="M480" s="61" t="s">
        <v>45</v>
      </c>
      <c r="N480" s="307">
        <f t="shared" si="185"/>
        <v>321.39999999999998</v>
      </c>
      <c r="O480" s="473">
        <v>46101</v>
      </c>
      <c r="P480" s="388" t="str">
        <f t="shared" si="179"/>
        <v>março</v>
      </c>
      <c r="Q480" s="388">
        <f t="shared" si="176"/>
        <v>2026</v>
      </c>
      <c r="R480" s="219"/>
      <c r="S480" s="61" t="str">
        <f t="shared" si="177"/>
        <v>PAGO</v>
      </c>
      <c r="T480" s="276" t="str">
        <f t="shared" ca="1" si="151"/>
        <v>✓ OK</v>
      </c>
    </row>
    <row r="481" spans="2:23" ht="15" customHeight="1">
      <c r="B481" s="599">
        <v>46101</v>
      </c>
      <c r="C481" s="61" t="str">
        <f t="shared" si="173"/>
        <v>Março</v>
      </c>
      <c r="D481" t="str">
        <f t="shared" si="174"/>
        <v>2026</v>
      </c>
      <c r="E481" s="483">
        <v>1</v>
      </c>
      <c r="F481" s="215" t="s">
        <v>123</v>
      </c>
      <c r="G481" s="215" t="s">
        <v>29</v>
      </c>
      <c r="H481" s="215" t="s">
        <v>123</v>
      </c>
      <c r="I481" s="222" t="s">
        <v>51</v>
      </c>
      <c r="J481" s="561">
        <v>312.93</v>
      </c>
      <c r="K481" s="516">
        <f>J481*E481</f>
        <v>312.93</v>
      </c>
      <c r="L481" s="596">
        <v>0</v>
      </c>
      <c r="M481" s="61" t="s">
        <v>45</v>
      </c>
      <c r="N481" s="307">
        <f t="shared" si="185"/>
        <v>312.93</v>
      </c>
      <c r="O481" s="473">
        <v>46101</v>
      </c>
      <c r="P481" s="388" t="str">
        <f t="shared" si="179"/>
        <v>março</v>
      </c>
      <c r="Q481" s="388">
        <f t="shared" si="176"/>
        <v>2026</v>
      </c>
      <c r="R481" s="219"/>
      <c r="S481" s="61" t="str">
        <f t="shared" si="177"/>
        <v>PAGO</v>
      </c>
      <c r="T481" s="276" t="str">
        <f t="shared" ca="1" si="151"/>
        <v>✓ OK</v>
      </c>
    </row>
    <row r="482" spans="2:23" ht="15" customHeight="1">
      <c r="B482" s="599">
        <v>46101</v>
      </c>
      <c r="C482" s="61" t="str">
        <f t="shared" si="173"/>
        <v>Março</v>
      </c>
      <c r="D482" t="str">
        <f t="shared" si="174"/>
        <v>2026</v>
      </c>
      <c r="E482" s="483">
        <v>1</v>
      </c>
      <c r="F482" s="215" t="s">
        <v>124</v>
      </c>
      <c r="G482" s="215" t="s">
        <v>29</v>
      </c>
      <c r="H482" s="215" t="s">
        <v>123</v>
      </c>
      <c r="I482" s="222" t="s">
        <v>51</v>
      </c>
      <c r="J482" s="561">
        <v>1368.55</v>
      </c>
      <c r="K482" s="516">
        <f>J482*E482</f>
        <v>1368.55</v>
      </c>
      <c r="L482" s="596">
        <v>0</v>
      </c>
      <c r="M482" s="61" t="s">
        <v>45</v>
      </c>
      <c r="N482" s="307">
        <f t="shared" si="185"/>
        <v>1368.55</v>
      </c>
      <c r="O482" s="473">
        <v>46101</v>
      </c>
      <c r="P482" s="388" t="str">
        <f t="shared" si="179"/>
        <v>março</v>
      </c>
      <c r="Q482" s="388">
        <f t="shared" si="176"/>
        <v>2026</v>
      </c>
      <c r="R482" s="219"/>
      <c r="S482" s="61" t="str">
        <f t="shared" si="177"/>
        <v>PAGO</v>
      </c>
      <c r="T482" s="276" t="str">
        <f t="shared" ca="1" si="151"/>
        <v>✓ OK</v>
      </c>
    </row>
    <row r="483" spans="2:23" ht="15" customHeight="1">
      <c r="B483" s="599">
        <v>46104</v>
      </c>
      <c r="C483" s="61" t="str">
        <f t="shared" si="173"/>
        <v>Março</v>
      </c>
      <c r="D483" t="str">
        <f t="shared" si="174"/>
        <v>2026</v>
      </c>
      <c r="E483" s="483">
        <v>1</v>
      </c>
      <c r="F483" s="215" t="s">
        <v>162</v>
      </c>
      <c r="G483" s="215" t="s">
        <v>681</v>
      </c>
      <c r="H483" s="215" t="s">
        <v>163</v>
      </c>
      <c r="I483" s="222" t="s">
        <v>51</v>
      </c>
      <c r="J483" s="561">
        <v>236.81</v>
      </c>
      <c r="K483" s="516">
        <f>J483*E483</f>
        <v>236.81</v>
      </c>
      <c r="L483" s="596">
        <v>0</v>
      </c>
      <c r="M483" s="61" t="s">
        <v>45</v>
      </c>
      <c r="N483" s="307">
        <f t="shared" si="185"/>
        <v>236.81</v>
      </c>
      <c r="O483" s="473">
        <v>46104</v>
      </c>
      <c r="P483" s="388" t="str">
        <f t="shared" si="179"/>
        <v>março</v>
      </c>
      <c r="Q483" s="388">
        <f t="shared" si="176"/>
        <v>2026</v>
      </c>
      <c r="R483" s="219"/>
      <c r="S483" s="61" t="str">
        <f t="shared" si="177"/>
        <v>PAGO</v>
      </c>
      <c r="T483" s="276" t="str">
        <f t="shared" ca="1" si="151"/>
        <v>✓ OK</v>
      </c>
    </row>
    <row r="484" spans="2:23" ht="15" customHeight="1">
      <c r="B484" s="600">
        <v>46096</v>
      </c>
      <c r="C484" s="61" t="str">
        <f t="shared" si="173"/>
        <v>Março</v>
      </c>
      <c r="D484" t="str">
        <f t="shared" si="174"/>
        <v>2026</v>
      </c>
      <c r="E484" s="480">
        <v>1</v>
      </c>
      <c r="F484" s="215" t="s">
        <v>569</v>
      </c>
      <c r="G484" s="215" t="s">
        <v>34</v>
      </c>
      <c r="H484" s="215" t="s">
        <v>120</v>
      </c>
      <c r="I484" s="472" t="s">
        <v>51</v>
      </c>
      <c r="J484" s="516">
        <v>693.2</v>
      </c>
      <c r="K484" s="516">
        <f t="shared" ref="K484:K549" si="186">J484*E484</f>
        <v>693.2</v>
      </c>
      <c r="L484" s="596">
        <v>0</v>
      </c>
      <c r="M484" s="61" t="s">
        <v>45</v>
      </c>
      <c r="N484" s="307">
        <f t="shared" si="185"/>
        <v>693.2</v>
      </c>
      <c r="O484" s="282">
        <v>46096</v>
      </c>
      <c r="P484" s="388" t="str">
        <f t="shared" si="179"/>
        <v>março</v>
      </c>
      <c r="Q484" s="388">
        <f t="shared" si="176"/>
        <v>2026</v>
      </c>
      <c r="S484" s="61" t="str">
        <f t="shared" si="177"/>
        <v>PAGO</v>
      </c>
      <c r="T484" s="276" t="str">
        <f t="shared" ca="1" si="151"/>
        <v>✓ OK</v>
      </c>
    </row>
    <row r="485" spans="2:23" ht="15" customHeight="1">
      <c r="B485" s="282">
        <v>46084</v>
      </c>
      <c r="C485" s="61" t="str">
        <f t="shared" si="173"/>
        <v>Março</v>
      </c>
      <c r="D485" t="str">
        <f t="shared" si="174"/>
        <v>2026</v>
      </c>
      <c r="E485" s="480">
        <v>1</v>
      </c>
      <c r="F485" s="215" t="s">
        <v>604</v>
      </c>
      <c r="G485" s="215" t="s">
        <v>26</v>
      </c>
      <c r="H485" s="215" t="s">
        <v>133</v>
      </c>
      <c r="I485" s="472" t="s">
        <v>49</v>
      </c>
      <c r="J485" s="516">
        <v>471.7</v>
      </c>
      <c r="K485" s="516">
        <f t="shared" si="186"/>
        <v>471.7</v>
      </c>
      <c r="L485" s="514">
        <v>0</v>
      </c>
      <c r="M485" s="61" t="s">
        <v>52</v>
      </c>
      <c r="N485" s="307">
        <f t="shared" si="185"/>
        <v>471.7</v>
      </c>
      <c r="O485" s="282">
        <v>46112</v>
      </c>
      <c r="P485" s="388" t="str">
        <f t="shared" si="179"/>
        <v>março</v>
      </c>
      <c r="Q485" s="388">
        <f t="shared" si="176"/>
        <v>2026</v>
      </c>
      <c r="S485" s="61" t="str">
        <f t="shared" si="177"/>
        <v>PAGO</v>
      </c>
      <c r="T485" s="276" t="str">
        <f t="shared" ca="1" si="151"/>
        <v>✓ OK</v>
      </c>
    </row>
    <row r="486" spans="2:23" ht="15" customHeight="1">
      <c r="B486" s="282">
        <v>46085</v>
      </c>
      <c r="C486" s="61" t="str">
        <f t="shared" ref="C486" si="187">IF(B486&lt;&gt;"",PROPER(TEXT(B486,"mmmm")),"")</f>
        <v>Março</v>
      </c>
      <c r="D486" t="str">
        <f t="shared" ref="D486" si="188">IF(B486&lt;&gt;"",TEXT(B486,"aaaa"),"")</f>
        <v>2026</v>
      </c>
      <c r="E486" s="480">
        <v>1</v>
      </c>
      <c r="F486" s="215" t="s">
        <v>450</v>
      </c>
      <c r="G486" s="215" t="s">
        <v>548</v>
      </c>
      <c r="H486" s="215" t="s">
        <v>451</v>
      </c>
      <c r="I486" s="472" t="s">
        <v>49</v>
      </c>
      <c r="J486" s="516">
        <v>1059</v>
      </c>
      <c r="K486" s="516">
        <f t="shared" ref="K486" si="189">J486*E486</f>
        <v>1059</v>
      </c>
      <c r="L486" s="514">
        <v>0</v>
      </c>
      <c r="M486" s="61" t="s">
        <v>52</v>
      </c>
      <c r="N486" s="307">
        <f t="shared" ref="N486" si="190">K486</f>
        <v>1059</v>
      </c>
      <c r="O486" s="282">
        <v>46110</v>
      </c>
      <c r="P486" s="388" t="str">
        <f t="shared" ref="P486" si="191">IF(O486&lt;&gt;"",TEXT(O486,"mmmm"),"")</f>
        <v>março</v>
      </c>
      <c r="Q486" s="388">
        <f t="shared" ref="Q486" si="192">IF(O486="","",YEAR(O486))</f>
        <v>2026</v>
      </c>
      <c r="R486" s="488" t="s">
        <v>3910</v>
      </c>
      <c r="S486" s="61" t="str">
        <f t="shared" ref="S486:S487" si="193">IF(K486&lt;&gt;"",IF(L486=0,"PAGO","A PAGAR")," ")</f>
        <v>PAGO</v>
      </c>
      <c r="T486" s="276" t="str">
        <f t="shared" ca="1" si="151"/>
        <v>✓ OK</v>
      </c>
    </row>
    <row r="487" spans="2:23" ht="15" customHeight="1">
      <c r="B487" s="282">
        <v>46116</v>
      </c>
      <c r="C487" s="61" t="str">
        <f t="shared" ref="C487:C488" si="194">IF(B487&lt;&gt;"",PROPER(TEXT(B487,"mmmm")),"")</f>
        <v>Abril</v>
      </c>
      <c r="D487" t="str">
        <f t="shared" ref="D487:D488" si="195">IF(B487&lt;&gt;"",TEXT(B487,"aaaa"),"")</f>
        <v>2026</v>
      </c>
      <c r="E487" s="480">
        <v>1</v>
      </c>
      <c r="F487" s="215" t="s">
        <v>450</v>
      </c>
      <c r="G487" s="215" t="s">
        <v>548</v>
      </c>
      <c r="H487" s="215" t="s">
        <v>451</v>
      </c>
      <c r="I487" s="472" t="s">
        <v>49</v>
      </c>
      <c r="J487" s="516">
        <v>1059</v>
      </c>
      <c r="K487" s="516">
        <f t="shared" ref="K487:K488" si="196">J487*E487</f>
        <v>1059</v>
      </c>
      <c r="L487" s="514">
        <f>K487</f>
        <v>1059</v>
      </c>
      <c r="M487" s="61" t="s">
        <v>52</v>
      </c>
      <c r="N487" s="307">
        <f t="shared" ref="N487:N488" si="197">K487</f>
        <v>1059</v>
      </c>
      <c r="O487" s="282">
        <v>46140</v>
      </c>
      <c r="P487" s="388" t="str">
        <f t="shared" ref="P487:P488" si="198">IF(O487&lt;&gt;"",TEXT(O487,"mmmm"),"")</f>
        <v>abril</v>
      </c>
      <c r="Q487" s="388">
        <f t="shared" ref="Q487:Q488" si="199">IF(O487="","",YEAR(O487))</f>
        <v>2026</v>
      </c>
      <c r="R487" s="488" t="s">
        <v>3910</v>
      </c>
      <c r="S487" s="61" t="str">
        <f t="shared" si="193"/>
        <v>A PAGAR</v>
      </c>
      <c r="T487" s="276" t="str">
        <f t="shared" ca="1" si="151"/>
        <v>EM DIA</v>
      </c>
    </row>
    <row r="488" spans="2:23" ht="15" customHeight="1">
      <c r="B488" s="282">
        <v>46146</v>
      </c>
      <c r="C488" s="61" t="str">
        <f t="shared" si="194"/>
        <v>Maio</v>
      </c>
      <c r="D488" t="str">
        <f t="shared" si="195"/>
        <v>2026</v>
      </c>
      <c r="E488" s="480">
        <v>1</v>
      </c>
      <c r="F488" s="215" t="s">
        <v>450</v>
      </c>
      <c r="G488" s="215" t="s">
        <v>548</v>
      </c>
      <c r="H488" s="215" t="s">
        <v>451</v>
      </c>
      <c r="I488" s="472" t="s">
        <v>49</v>
      </c>
      <c r="J488" s="516">
        <v>1059</v>
      </c>
      <c r="K488" s="516">
        <f t="shared" si="196"/>
        <v>1059</v>
      </c>
      <c r="L488" s="514">
        <f>K488</f>
        <v>1059</v>
      </c>
      <c r="M488" s="61" t="s">
        <v>52</v>
      </c>
      <c r="N488" s="307">
        <f t="shared" si="197"/>
        <v>1059</v>
      </c>
      <c r="O488" s="282">
        <v>46170</v>
      </c>
      <c r="P488" s="388" t="str">
        <f t="shared" si="198"/>
        <v>maio</v>
      </c>
      <c r="Q488" s="388">
        <f t="shared" si="199"/>
        <v>2026</v>
      </c>
      <c r="R488" s="488" t="s">
        <v>3910</v>
      </c>
      <c r="S488" s="61" t="str">
        <f t="shared" ref="S488" si="200">IF(K488&lt;&gt;"",IF(L488=0,"PAGO","A PAGAR")," ")</f>
        <v>A PAGAR</v>
      </c>
      <c r="T488" s="276" t="str">
        <f t="shared" ca="1" si="151"/>
        <v>EM DIA</v>
      </c>
    </row>
    <row r="489" spans="2:23" ht="15" customHeight="1">
      <c r="B489" s="282">
        <v>46087</v>
      </c>
      <c r="C489" s="61" t="str">
        <f t="shared" si="173"/>
        <v>Março</v>
      </c>
      <c r="D489" t="str">
        <f t="shared" si="174"/>
        <v>2026</v>
      </c>
      <c r="E489" s="480">
        <v>1</v>
      </c>
      <c r="F489" s="215" t="s">
        <v>695</v>
      </c>
      <c r="G489" s="215" t="s">
        <v>42</v>
      </c>
      <c r="H489" s="215" t="s">
        <v>438</v>
      </c>
      <c r="I489" s="519" t="s">
        <v>49</v>
      </c>
      <c r="J489" s="516">
        <v>189.5</v>
      </c>
      <c r="K489" s="516">
        <f t="shared" si="186"/>
        <v>189.5</v>
      </c>
      <c r="L489" s="514">
        <v>0</v>
      </c>
      <c r="M489" s="61" t="s">
        <v>52</v>
      </c>
      <c r="N489" s="307">
        <f t="shared" si="185"/>
        <v>189.5</v>
      </c>
      <c r="O489" s="282">
        <v>46104</v>
      </c>
      <c r="P489" s="388" t="str">
        <f t="shared" si="179"/>
        <v>março</v>
      </c>
      <c r="Q489" s="388">
        <f t="shared" si="176"/>
        <v>2026</v>
      </c>
      <c r="R489" s="488" t="s">
        <v>696</v>
      </c>
      <c r="S489" s="61" t="str">
        <f t="shared" si="177"/>
        <v>PAGO</v>
      </c>
      <c r="T489" s="276" t="str">
        <f t="shared" ca="1" si="151"/>
        <v>✓ OK</v>
      </c>
    </row>
    <row r="490" spans="2:23" ht="15" customHeight="1">
      <c r="B490" s="282">
        <v>46091</v>
      </c>
      <c r="C490" s="61" t="str">
        <f t="shared" si="173"/>
        <v>Março</v>
      </c>
      <c r="D490" t="str">
        <f t="shared" si="174"/>
        <v>2026</v>
      </c>
      <c r="E490" s="480">
        <v>8</v>
      </c>
      <c r="F490" s="215" t="s">
        <v>616</v>
      </c>
      <c r="G490" s="215" t="s">
        <v>549</v>
      </c>
      <c r="H490" s="215" t="s">
        <v>120</v>
      </c>
      <c r="I490" s="519" t="s">
        <v>49</v>
      </c>
      <c r="J490" s="516">
        <v>10</v>
      </c>
      <c r="K490" s="516">
        <f t="shared" si="186"/>
        <v>80</v>
      </c>
      <c r="L490" s="514">
        <v>0</v>
      </c>
      <c r="M490" s="61" t="s">
        <v>45</v>
      </c>
      <c r="N490" s="307">
        <f t="shared" si="185"/>
        <v>80</v>
      </c>
      <c r="O490" s="282">
        <v>46091</v>
      </c>
      <c r="P490" s="388" t="str">
        <f t="shared" si="179"/>
        <v>março</v>
      </c>
      <c r="Q490" s="388">
        <f t="shared" si="176"/>
        <v>2026</v>
      </c>
      <c r="S490" s="61" t="str">
        <f t="shared" si="177"/>
        <v>PAGO</v>
      </c>
      <c r="T490" s="276" t="str">
        <f t="shared" ca="1" si="151"/>
        <v>✓ OK</v>
      </c>
    </row>
    <row r="491" spans="2:23" ht="15" customHeight="1">
      <c r="B491" s="282">
        <v>46091</v>
      </c>
      <c r="C491" s="61" t="str">
        <f t="shared" si="173"/>
        <v>Março</v>
      </c>
      <c r="D491" t="str">
        <f t="shared" si="174"/>
        <v>2026</v>
      </c>
      <c r="E491" s="480">
        <v>1</v>
      </c>
      <c r="F491" s="215" t="s">
        <v>633</v>
      </c>
      <c r="G491" s="215" t="s">
        <v>19</v>
      </c>
      <c r="H491" s="215" t="s">
        <v>411</v>
      </c>
      <c r="I491" s="519" t="s">
        <v>49</v>
      </c>
      <c r="J491" s="516">
        <v>368.05</v>
      </c>
      <c r="K491" s="516">
        <f t="shared" si="186"/>
        <v>368.05</v>
      </c>
      <c r="L491" s="514">
        <v>0</v>
      </c>
      <c r="M491" s="61" t="s">
        <v>52</v>
      </c>
      <c r="N491" s="307">
        <f t="shared" si="185"/>
        <v>368.05</v>
      </c>
      <c r="O491" s="282">
        <v>46099</v>
      </c>
      <c r="P491" s="388" t="str">
        <f t="shared" si="179"/>
        <v>março</v>
      </c>
      <c r="Q491" s="388">
        <f t="shared" si="176"/>
        <v>2026</v>
      </c>
      <c r="R491" s="488" t="s">
        <v>697</v>
      </c>
      <c r="S491" s="61" t="str">
        <f t="shared" si="177"/>
        <v>PAGO</v>
      </c>
      <c r="T491" s="276" t="str">
        <f t="shared" ca="1" si="151"/>
        <v>✓ OK</v>
      </c>
      <c r="V491" s="282">
        <v>46114</v>
      </c>
      <c r="W491" s="223" t="s">
        <v>3922</v>
      </c>
    </row>
    <row r="492" spans="2:23" ht="15" customHeight="1">
      <c r="B492" s="282">
        <v>46088</v>
      </c>
      <c r="C492" s="61" t="str">
        <f t="shared" si="173"/>
        <v>Março</v>
      </c>
      <c r="D492" t="str">
        <f t="shared" si="174"/>
        <v>2026</v>
      </c>
      <c r="E492" s="480">
        <v>1</v>
      </c>
      <c r="F492" s="215" t="s">
        <v>576</v>
      </c>
      <c r="G492" s="215" t="s">
        <v>19</v>
      </c>
      <c r="H492" s="215" t="s">
        <v>518</v>
      </c>
      <c r="I492" s="519" t="s">
        <v>49</v>
      </c>
      <c r="J492" s="516">
        <v>1275.8</v>
      </c>
      <c r="K492" s="516">
        <f t="shared" si="186"/>
        <v>1275.8</v>
      </c>
      <c r="L492" s="514">
        <f t="shared" ref="L492:L507" si="201">K492</f>
        <v>1275.8</v>
      </c>
      <c r="M492" s="61" t="s">
        <v>52</v>
      </c>
      <c r="N492" s="307">
        <f t="shared" si="185"/>
        <v>1275.8</v>
      </c>
      <c r="O492" s="282">
        <v>46123</v>
      </c>
      <c r="P492" s="388" t="str">
        <f t="shared" si="179"/>
        <v>abril</v>
      </c>
      <c r="Q492" s="388">
        <f t="shared" si="176"/>
        <v>2026</v>
      </c>
      <c r="R492" s="488" t="s">
        <v>698</v>
      </c>
      <c r="S492" s="61" t="str">
        <f t="shared" si="177"/>
        <v>A PAGAR</v>
      </c>
      <c r="T492" s="276" t="str">
        <f t="shared" ca="1" si="151"/>
        <v>⚠ EM ATRASO</v>
      </c>
    </row>
    <row r="493" spans="2:23" ht="15" customHeight="1">
      <c r="B493" s="522">
        <v>46088</v>
      </c>
      <c r="C493" s="61" t="str">
        <f t="shared" si="173"/>
        <v>Março</v>
      </c>
      <c r="D493" t="str">
        <f t="shared" si="174"/>
        <v>2026</v>
      </c>
      <c r="E493" s="480">
        <v>1</v>
      </c>
      <c r="F493" s="215" t="s">
        <v>601</v>
      </c>
      <c r="G493" s="215" t="s">
        <v>26</v>
      </c>
      <c r="H493" s="215" t="s">
        <v>518</v>
      </c>
      <c r="I493" s="519" t="s">
        <v>49</v>
      </c>
      <c r="J493" s="516">
        <v>757</v>
      </c>
      <c r="K493" s="516">
        <f t="shared" si="186"/>
        <v>757</v>
      </c>
      <c r="L493" s="514">
        <f t="shared" si="201"/>
        <v>757</v>
      </c>
      <c r="M493" s="61" t="s">
        <v>52</v>
      </c>
      <c r="N493" s="307">
        <f t="shared" si="185"/>
        <v>757</v>
      </c>
      <c r="O493" s="282">
        <v>46123</v>
      </c>
      <c r="P493" s="388" t="str">
        <f t="shared" si="179"/>
        <v>abril</v>
      </c>
      <c r="Q493" s="388">
        <f t="shared" si="176"/>
        <v>2026</v>
      </c>
      <c r="R493" s="488" t="s">
        <v>3913</v>
      </c>
      <c r="S493" s="61" t="str">
        <f t="shared" si="177"/>
        <v>A PAGAR</v>
      </c>
      <c r="T493" s="276" t="str">
        <f t="shared" ca="1" si="151"/>
        <v>⚠ EM ATRASO</v>
      </c>
    </row>
    <row r="494" spans="2:23" ht="15" customHeight="1">
      <c r="B494" s="282">
        <v>46093</v>
      </c>
      <c r="C494" s="61" t="str">
        <f t="shared" si="173"/>
        <v>Março</v>
      </c>
      <c r="D494" t="str">
        <f t="shared" si="174"/>
        <v>2026</v>
      </c>
      <c r="E494" s="480">
        <v>1</v>
      </c>
      <c r="F494" s="215" t="s">
        <v>408</v>
      </c>
      <c r="G494" s="215" t="s">
        <v>26</v>
      </c>
      <c r="H494" s="215" t="s">
        <v>409</v>
      </c>
      <c r="I494" s="519" t="s">
        <v>49</v>
      </c>
      <c r="J494" s="516">
        <v>491.28</v>
      </c>
      <c r="K494" s="516">
        <f t="shared" si="186"/>
        <v>491.28</v>
      </c>
      <c r="L494" s="514">
        <v>0</v>
      </c>
      <c r="M494" s="61" t="s">
        <v>52</v>
      </c>
      <c r="N494" s="307">
        <f t="shared" si="185"/>
        <v>491.28</v>
      </c>
      <c r="O494" s="282">
        <v>46100</v>
      </c>
      <c r="P494" s="388" t="str">
        <f t="shared" si="179"/>
        <v>março</v>
      </c>
      <c r="Q494" s="388">
        <f t="shared" si="176"/>
        <v>2026</v>
      </c>
      <c r="R494" s="488" t="s">
        <v>701</v>
      </c>
      <c r="S494" s="61" t="str">
        <f t="shared" si="177"/>
        <v>PAGO</v>
      </c>
      <c r="T494" s="276" t="str">
        <f t="shared" ca="1" si="151"/>
        <v>✓ OK</v>
      </c>
    </row>
    <row r="495" spans="2:23" ht="15" customHeight="1">
      <c r="B495" s="282">
        <v>46094</v>
      </c>
      <c r="C495" s="61" t="str">
        <f t="shared" si="173"/>
        <v>Março</v>
      </c>
      <c r="D495" t="str">
        <f t="shared" si="174"/>
        <v>2026</v>
      </c>
      <c r="E495" s="480">
        <v>1</v>
      </c>
      <c r="F495" s="215" t="s">
        <v>607</v>
      </c>
      <c r="G495" s="215" t="s">
        <v>26</v>
      </c>
      <c r="H495" s="215" t="s">
        <v>449</v>
      </c>
      <c r="I495" s="519" t="s">
        <v>49</v>
      </c>
      <c r="J495" s="516">
        <v>75</v>
      </c>
      <c r="K495" s="516">
        <f t="shared" si="186"/>
        <v>75</v>
      </c>
      <c r="L495" s="514">
        <v>0</v>
      </c>
      <c r="M495" s="61" t="s">
        <v>45</v>
      </c>
      <c r="N495" s="307">
        <f t="shared" si="185"/>
        <v>75</v>
      </c>
      <c r="O495" s="282">
        <v>46094</v>
      </c>
      <c r="P495" s="388" t="str">
        <f t="shared" si="179"/>
        <v>março</v>
      </c>
      <c r="Q495" s="388">
        <f t="shared" si="176"/>
        <v>2026</v>
      </c>
      <c r="S495" s="61" t="str">
        <f t="shared" si="177"/>
        <v>PAGO</v>
      </c>
      <c r="T495" s="276" t="str">
        <f t="shared" ca="1" si="151"/>
        <v>✓ OK</v>
      </c>
    </row>
    <row r="496" spans="2:23" ht="15" customHeight="1">
      <c r="B496" s="282">
        <v>46097</v>
      </c>
      <c r="C496" s="61" t="str">
        <f t="shared" si="173"/>
        <v>Março</v>
      </c>
      <c r="D496" t="str">
        <f t="shared" si="174"/>
        <v>2026</v>
      </c>
      <c r="E496" s="480">
        <v>1</v>
      </c>
      <c r="F496" s="215" t="s">
        <v>702</v>
      </c>
      <c r="G496" s="215" t="s">
        <v>26</v>
      </c>
      <c r="H496" s="215" t="s">
        <v>592</v>
      </c>
      <c r="I496" s="519" t="s">
        <v>49</v>
      </c>
      <c r="J496" s="516">
        <v>358.96</v>
      </c>
      <c r="K496" s="516">
        <f t="shared" si="186"/>
        <v>358.96</v>
      </c>
      <c r="L496" s="514">
        <v>0</v>
      </c>
      <c r="M496" s="61" t="s">
        <v>45</v>
      </c>
      <c r="N496" s="307">
        <f t="shared" si="185"/>
        <v>358.96</v>
      </c>
      <c r="O496" s="282">
        <v>46097</v>
      </c>
      <c r="P496" s="388" t="str">
        <f t="shared" si="179"/>
        <v>março</v>
      </c>
      <c r="Q496" s="388">
        <f t="shared" si="176"/>
        <v>2026</v>
      </c>
      <c r="S496" s="61" t="str">
        <f t="shared" si="177"/>
        <v>PAGO</v>
      </c>
      <c r="T496" s="276" t="str">
        <f t="shared" ca="1" si="151"/>
        <v>✓ OK</v>
      </c>
    </row>
    <row r="497" spans="2:20" ht="15" customHeight="1">
      <c r="B497" s="698">
        <v>46098</v>
      </c>
      <c r="C497" s="699" t="str">
        <f t="shared" si="173"/>
        <v>Março</v>
      </c>
      <c r="D497" s="700" t="str">
        <f t="shared" si="174"/>
        <v>2026</v>
      </c>
      <c r="E497" s="701">
        <v>6</v>
      </c>
      <c r="F497" s="702" t="s">
        <v>703</v>
      </c>
      <c r="G497" s="702" t="s">
        <v>13</v>
      </c>
      <c r="H497" s="702" t="s">
        <v>705</v>
      </c>
      <c r="I497" s="703" t="s">
        <v>49</v>
      </c>
      <c r="J497" s="704">
        <v>4.45</v>
      </c>
      <c r="K497" s="704">
        <f t="shared" si="186"/>
        <v>26.700000000000003</v>
      </c>
      <c r="L497" s="514">
        <v>0</v>
      </c>
      <c r="M497" s="61" t="s">
        <v>48</v>
      </c>
      <c r="N497" s="307">
        <f t="shared" si="185"/>
        <v>26.700000000000003</v>
      </c>
      <c r="O497" s="282">
        <v>46098</v>
      </c>
      <c r="P497" s="388" t="str">
        <f t="shared" si="179"/>
        <v>março</v>
      </c>
      <c r="Q497" s="388">
        <f t="shared" si="176"/>
        <v>2026</v>
      </c>
      <c r="S497" s="61" t="str">
        <f t="shared" si="177"/>
        <v>PAGO</v>
      </c>
      <c r="T497" s="276" t="str">
        <f t="shared" ca="1" si="151"/>
        <v>✓ OK</v>
      </c>
    </row>
    <row r="498" spans="2:20" ht="15" customHeight="1">
      <c r="B498" s="698">
        <v>46098</v>
      </c>
      <c r="C498" s="699" t="str">
        <f t="shared" si="173"/>
        <v>Março</v>
      </c>
      <c r="D498" s="700" t="str">
        <f t="shared" si="174"/>
        <v>2026</v>
      </c>
      <c r="E498" s="701">
        <v>24</v>
      </c>
      <c r="F498" s="702" t="s">
        <v>706</v>
      </c>
      <c r="G498" s="702" t="s">
        <v>13</v>
      </c>
      <c r="H498" s="702" t="s">
        <v>705</v>
      </c>
      <c r="I498" s="703" t="s">
        <v>49</v>
      </c>
      <c r="J498" s="704">
        <f>90.9/24</f>
        <v>3.7875000000000001</v>
      </c>
      <c r="K498" s="704">
        <f t="shared" si="186"/>
        <v>90.9</v>
      </c>
      <c r="L498" s="514">
        <v>0</v>
      </c>
      <c r="M498" s="61" t="s">
        <v>48</v>
      </c>
      <c r="N498" s="307">
        <f t="shared" si="185"/>
        <v>90.9</v>
      </c>
      <c r="O498" s="282">
        <v>46098</v>
      </c>
      <c r="P498" s="388" t="str">
        <f t="shared" si="179"/>
        <v>março</v>
      </c>
      <c r="Q498" s="388">
        <f t="shared" si="176"/>
        <v>2026</v>
      </c>
      <c r="S498" s="61" t="str">
        <f t="shared" si="177"/>
        <v>PAGO</v>
      </c>
      <c r="T498" s="276" t="str">
        <f t="shared" ca="1" si="151"/>
        <v>✓ OK</v>
      </c>
    </row>
    <row r="499" spans="2:20" ht="15" customHeight="1">
      <c r="B499" s="698">
        <v>46098</v>
      </c>
      <c r="C499" s="699" t="str">
        <f t="shared" si="173"/>
        <v>Março</v>
      </c>
      <c r="D499" s="700" t="str">
        <f t="shared" si="174"/>
        <v>2026</v>
      </c>
      <c r="E499" s="701">
        <v>12</v>
      </c>
      <c r="F499" s="702" t="s">
        <v>704</v>
      </c>
      <c r="G499" s="702" t="s">
        <v>13</v>
      </c>
      <c r="H499" s="702" t="s">
        <v>705</v>
      </c>
      <c r="I499" s="703" t="s">
        <v>49</v>
      </c>
      <c r="J499" s="704">
        <f>45.98/12</f>
        <v>3.8316666666666666</v>
      </c>
      <c r="K499" s="704">
        <f>(J499*E499)</f>
        <v>45.98</v>
      </c>
      <c r="L499" s="514">
        <v>0</v>
      </c>
      <c r="M499" s="61" t="s">
        <v>48</v>
      </c>
      <c r="N499" s="307">
        <f t="shared" si="185"/>
        <v>45.98</v>
      </c>
      <c r="O499" s="282">
        <v>46098</v>
      </c>
      <c r="P499" s="388" t="str">
        <f t="shared" si="179"/>
        <v>março</v>
      </c>
      <c r="Q499" s="388">
        <f t="shared" si="176"/>
        <v>2026</v>
      </c>
      <c r="S499" s="61" t="str">
        <f t="shared" si="177"/>
        <v>PAGO</v>
      </c>
      <c r="T499" s="276" t="str">
        <f t="shared" ca="1" si="151"/>
        <v>✓ OK</v>
      </c>
    </row>
    <row r="500" spans="2:20" ht="15" customHeight="1">
      <c r="B500" s="282">
        <v>46087</v>
      </c>
      <c r="C500" s="61" t="str">
        <f t="shared" si="173"/>
        <v>Março</v>
      </c>
      <c r="D500" t="str">
        <f t="shared" si="174"/>
        <v>2026</v>
      </c>
      <c r="E500" s="480">
        <v>1</v>
      </c>
      <c r="F500" s="702" t="s">
        <v>3911</v>
      </c>
      <c r="G500" s="215" t="s">
        <v>37</v>
      </c>
      <c r="H500" s="702" t="s">
        <v>3912</v>
      </c>
      <c r="I500" s="519" t="s">
        <v>49</v>
      </c>
      <c r="J500" s="516">
        <v>52.9</v>
      </c>
      <c r="K500" s="516">
        <f t="shared" si="186"/>
        <v>52.9</v>
      </c>
      <c r="L500" s="514">
        <v>0</v>
      </c>
      <c r="M500" s="61" t="s">
        <v>48</v>
      </c>
      <c r="N500" s="307">
        <f t="shared" si="185"/>
        <v>52.9</v>
      </c>
      <c r="O500" s="282">
        <v>46087</v>
      </c>
      <c r="P500" s="388" t="str">
        <f t="shared" si="179"/>
        <v>março</v>
      </c>
      <c r="Q500" s="388">
        <f t="shared" si="176"/>
        <v>2026</v>
      </c>
      <c r="S500" s="61" t="str">
        <f t="shared" si="177"/>
        <v>PAGO</v>
      </c>
      <c r="T500" s="276" t="str">
        <f t="shared" ca="1" si="151"/>
        <v>✓ OK</v>
      </c>
    </row>
    <row r="501" spans="2:20" ht="15" customHeight="1">
      <c r="B501" s="282">
        <v>46087</v>
      </c>
      <c r="C501" s="61" t="str">
        <f t="shared" si="173"/>
        <v>Março</v>
      </c>
      <c r="D501" t="str">
        <f t="shared" si="174"/>
        <v>2026</v>
      </c>
      <c r="E501" s="480">
        <v>1</v>
      </c>
      <c r="F501" s="702" t="s">
        <v>635</v>
      </c>
      <c r="G501" s="215" t="s">
        <v>19</v>
      </c>
      <c r="H501" s="702" t="s">
        <v>628</v>
      </c>
      <c r="I501" s="519" t="s">
        <v>49</v>
      </c>
      <c r="J501" s="516">
        <v>954.4</v>
      </c>
      <c r="K501" s="516">
        <f t="shared" si="186"/>
        <v>954.4</v>
      </c>
      <c r="L501" s="514">
        <v>0</v>
      </c>
      <c r="M501" s="61" t="s">
        <v>52</v>
      </c>
      <c r="N501" s="307">
        <f t="shared" si="185"/>
        <v>954.4</v>
      </c>
      <c r="O501" s="282">
        <v>46104</v>
      </c>
      <c r="P501" s="388" t="str">
        <f t="shared" si="179"/>
        <v>março</v>
      </c>
      <c r="Q501" s="388">
        <f t="shared" si="176"/>
        <v>2026</v>
      </c>
      <c r="S501" s="61" t="str">
        <f t="shared" si="177"/>
        <v>PAGO</v>
      </c>
      <c r="T501" s="276" t="str">
        <f t="shared" ca="1" si="151"/>
        <v>✓ OK</v>
      </c>
    </row>
    <row r="502" spans="2:20" ht="15" customHeight="1">
      <c r="B502" s="282">
        <v>46101</v>
      </c>
      <c r="C502" s="61" t="str">
        <f t="shared" si="173"/>
        <v>Março</v>
      </c>
      <c r="D502" t="str">
        <f t="shared" si="174"/>
        <v>2026</v>
      </c>
      <c r="E502" s="480">
        <v>1</v>
      </c>
      <c r="F502" s="702" t="s">
        <v>3914</v>
      </c>
      <c r="G502" s="215" t="s">
        <v>26</v>
      </c>
      <c r="H502" s="702" t="s">
        <v>407</v>
      </c>
      <c r="I502" s="472" t="s">
        <v>49</v>
      </c>
      <c r="J502" s="516">
        <v>331.6</v>
      </c>
      <c r="K502" s="516">
        <f t="shared" si="186"/>
        <v>331.6</v>
      </c>
      <c r="L502" s="514">
        <f t="shared" si="201"/>
        <v>331.6</v>
      </c>
      <c r="M502" s="61" t="s">
        <v>52</v>
      </c>
      <c r="N502" s="307">
        <f t="shared" si="185"/>
        <v>331.6</v>
      </c>
      <c r="O502" s="282">
        <v>46129</v>
      </c>
      <c r="P502" s="388" t="str">
        <f t="shared" si="179"/>
        <v>abril</v>
      </c>
      <c r="Q502" s="388">
        <f t="shared" si="176"/>
        <v>2026</v>
      </c>
      <c r="R502" s="488" t="s">
        <v>3915</v>
      </c>
      <c r="S502" s="61" t="str">
        <f t="shared" si="177"/>
        <v>A PAGAR</v>
      </c>
      <c r="T502" s="276" t="str">
        <f t="shared" ca="1" si="151"/>
        <v>EM DIA</v>
      </c>
    </row>
    <row r="503" spans="2:20" ht="15" customHeight="1">
      <c r="B503" s="282">
        <v>46104</v>
      </c>
      <c r="C503" s="61" t="str">
        <f t="shared" si="173"/>
        <v>Março</v>
      </c>
      <c r="D503" t="str">
        <f t="shared" si="174"/>
        <v>2026</v>
      </c>
      <c r="E503" s="480">
        <v>10</v>
      </c>
      <c r="F503" s="702" t="s">
        <v>616</v>
      </c>
      <c r="G503" s="215" t="s">
        <v>549</v>
      </c>
      <c r="H503" s="702" t="s">
        <v>120</v>
      </c>
      <c r="I503" s="519" t="s">
        <v>49</v>
      </c>
      <c r="J503" s="516">
        <v>8</v>
      </c>
      <c r="K503" s="516">
        <f t="shared" si="186"/>
        <v>80</v>
      </c>
      <c r="L503" s="514">
        <v>0</v>
      </c>
      <c r="M503" s="61"/>
      <c r="N503" s="307">
        <f t="shared" si="185"/>
        <v>80</v>
      </c>
      <c r="O503" s="282">
        <v>46104</v>
      </c>
      <c r="P503" s="388" t="str">
        <f t="shared" si="179"/>
        <v>março</v>
      </c>
      <c r="Q503" s="388">
        <f t="shared" si="176"/>
        <v>2026</v>
      </c>
      <c r="S503" s="61" t="str">
        <f t="shared" si="177"/>
        <v>PAGO</v>
      </c>
      <c r="T503" s="276" t="str">
        <f t="shared" ca="1" si="151"/>
        <v>✓ OK</v>
      </c>
    </row>
    <row r="504" spans="2:20" ht="15" customHeight="1">
      <c r="B504" s="282">
        <v>46106</v>
      </c>
      <c r="C504" s="61" t="str">
        <f t="shared" si="173"/>
        <v>Março</v>
      </c>
      <c r="D504" t="str">
        <f t="shared" si="174"/>
        <v>2026</v>
      </c>
      <c r="E504" s="480">
        <v>1</v>
      </c>
      <c r="F504" s="702" t="s">
        <v>3916</v>
      </c>
      <c r="G504" s="215" t="s">
        <v>26</v>
      </c>
      <c r="H504" s="702" t="s">
        <v>407</v>
      </c>
      <c r="I504" s="519" t="s">
        <v>49</v>
      </c>
      <c r="J504" s="516">
        <v>505.98</v>
      </c>
      <c r="K504" s="516">
        <f t="shared" si="186"/>
        <v>505.98</v>
      </c>
      <c r="L504" s="514">
        <f t="shared" si="201"/>
        <v>505.98</v>
      </c>
      <c r="M504" s="61" t="s">
        <v>52</v>
      </c>
      <c r="N504" s="307">
        <f t="shared" si="185"/>
        <v>505.98</v>
      </c>
      <c r="O504" s="282">
        <v>46134</v>
      </c>
      <c r="P504" s="388" t="str">
        <f t="shared" si="179"/>
        <v>abril</v>
      </c>
      <c r="Q504" s="388">
        <f t="shared" si="176"/>
        <v>2026</v>
      </c>
      <c r="R504" s="488" t="s">
        <v>3917</v>
      </c>
      <c r="S504" s="61" t="str">
        <f t="shared" si="177"/>
        <v>A PAGAR</v>
      </c>
      <c r="T504" s="276" t="str">
        <f t="shared" ca="1" si="151"/>
        <v>EM DIA</v>
      </c>
    </row>
    <row r="505" spans="2:20" ht="15" customHeight="1">
      <c r="B505" s="282">
        <v>46106</v>
      </c>
      <c r="C505" s="61" t="str">
        <f t="shared" ref="C505" si="202">IF(B505&lt;&gt;"",PROPER(TEXT(B505,"mmmm")),"")</f>
        <v>Março</v>
      </c>
      <c r="D505" t="str">
        <f t="shared" ref="D505" si="203">IF(B505&lt;&gt;"",TEXT(B505,"aaaa"),"")</f>
        <v>2026</v>
      </c>
      <c r="E505" s="480">
        <v>1</v>
      </c>
      <c r="F505" s="702" t="s">
        <v>3920</v>
      </c>
      <c r="G505" s="215" t="s">
        <v>26</v>
      </c>
      <c r="H505" s="702" t="s">
        <v>518</v>
      </c>
      <c r="I505" s="519" t="s">
        <v>49</v>
      </c>
      <c r="J505" s="516">
        <v>410</v>
      </c>
      <c r="K505" s="516">
        <f t="shared" ref="K505" si="204">J505*E505</f>
        <v>410</v>
      </c>
      <c r="L505" s="514">
        <f t="shared" ref="L505" si="205">K505</f>
        <v>410</v>
      </c>
      <c r="M505" s="61" t="s">
        <v>52</v>
      </c>
      <c r="N505" s="307">
        <f t="shared" ref="N505" si="206">K505</f>
        <v>410</v>
      </c>
      <c r="O505" s="282">
        <v>46134</v>
      </c>
      <c r="P505" s="388" t="str">
        <f t="shared" ref="P505" si="207">IF(O505&lt;&gt;"",TEXT(O505,"mmmm"),"")</f>
        <v>abril</v>
      </c>
      <c r="Q505" s="388">
        <f t="shared" ref="Q505" si="208">IF(O505="","",YEAR(O505))</f>
        <v>2026</v>
      </c>
      <c r="R505" s="488" t="s">
        <v>3921</v>
      </c>
      <c r="S505" s="61" t="str">
        <f t="shared" ref="S505" si="209">IF(K505&lt;&gt;"",IF(L505=0,"PAGO","A PAGAR")," ")</f>
        <v>A PAGAR</v>
      </c>
      <c r="T505" s="276" t="str">
        <f t="shared" ref="T505" ca="1" si="210">IF(S505="PAGO", "✓ OK", IF(S505="A PAGAR", IF(O505&lt;TODAY(), "⚠ EM ATRASO", "EM DIA"), ""))</f>
        <v>EM DIA</v>
      </c>
    </row>
    <row r="506" spans="2:20" ht="15" customHeight="1">
      <c r="B506" s="282">
        <v>46111</v>
      </c>
      <c r="C506" s="61" t="str">
        <f t="shared" si="173"/>
        <v>Março</v>
      </c>
      <c r="D506" t="str">
        <f t="shared" si="174"/>
        <v>2026</v>
      </c>
      <c r="E506" s="480">
        <v>10</v>
      </c>
      <c r="F506" s="702" t="s">
        <v>616</v>
      </c>
      <c r="G506" s="215" t="s">
        <v>549</v>
      </c>
      <c r="H506" s="702" t="s">
        <v>120</v>
      </c>
      <c r="I506" s="519" t="s">
        <v>49</v>
      </c>
      <c r="J506" s="516">
        <v>8</v>
      </c>
      <c r="K506" s="516">
        <f t="shared" si="186"/>
        <v>80</v>
      </c>
      <c r="L506" s="514">
        <v>0</v>
      </c>
      <c r="M506" s="61" t="s">
        <v>45</v>
      </c>
      <c r="N506" s="307">
        <f t="shared" si="185"/>
        <v>80</v>
      </c>
      <c r="O506" s="282">
        <v>46111</v>
      </c>
      <c r="P506" s="388" t="str">
        <f t="shared" si="179"/>
        <v>março</v>
      </c>
      <c r="Q506" s="388">
        <f t="shared" si="176"/>
        <v>2026</v>
      </c>
      <c r="S506" s="61" t="str">
        <f t="shared" si="177"/>
        <v>PAGO</v>
      </c>
      <c r="T506" s="276" t="str">
        <f t="shared" ca="1" si="151"/>
        <v>✓ OK</v>
      </c>
    </row>
    <row r="507" spans="2:20" ht="15" customHeight="1">
      <c r="B507" s="282">
        <v>46108</v>
      </c>
      <c r="C507" s="61" t="str">
        <f t="shared" si="173"/>
        <v>Março</v>
      </c>
      <c r="D507" t="str">
        <f t="shared" si="174"/>
        <v>2026</v>
      </c>
      <c r="E507" s="480">
        <v>1</v>
      </c>
      <c r="F507" s="702" t="s">
        <v>635</v>
      </c>
      <c r="G507" s="215" t="s">
        <v>19</v>
      </c>
      <c r="H507" s="702" t="s">
        <v>628</v>
      </c>
      <c r="I507" s="519" t="s">
        <v>49</v>
      </c>
      <c r="J507" s="516">
        <v>951.3</v>
      </c>
      <c r="K507" s="516">
        <f t="shared" si="186"/>
        <v>951.3</v>
      </c>
      <c r="L507" s="514">
        <f t="shared" si="201"/>
        <v>951.3</v>
      </c>
      <c r="M507" s="61" t="s">
        <v>52</v>
      </c>
      <c r="N507" s="307">
        <f t="shared" si="185"/>
        <v>951.3</v>
      </c>
      <c r="O507" s="282">
        <v>46125</v>
      </c>
      <c r="P507" s="388" t="str">
        <f t="shared" si="179"/>
        <v>abril</v>
      </c>
      <c r="Q507" s="388">
        <f t="shared" si="176"/>
        <v>2026</v>
      </c>
      <c r="R507" s="488" t="s">
        <v>3918</v>
      </c>
      <c r="S507" s="61" t="str">
        <f t="shared" si="177"/>
        <v>A PAGAR</v>
      </c>
      <c r="T507" s="276" t="str">
        <f t="shared" ca="1" si="151"/>
        <v>EM DIA</v>
      </c>
    </row>
    <row r="508" spans="2:20" ht="15" customHeight="1">
      <c r="B508" s="599">
        <v>46113</v>
      </c>
      <c r="C508" s="61" t="str">
        <f t="shared" si="173"/>
        <v>Abril</v>
      </c>
      <c r="D508" t="s">
        <v>3919</v>
      </c>
      <c r="E508" s="483">
        <v>1</v>
      </c>
      <c r="F508" s="215" t="s">
        <v>107</v>
      </c>
      <c r="G508" s="215" t="s">
        <v>35</v>
      </c>
      <c r="H508" s="215" t="s">
        <v>120</v>
      </c>
      <c r="I508" s="222" t="s">
        <v>46</v>
      </c>
      <c r="J508" s="561">
        <v>3500</v>
      </c>
      <c r="K508" s="556">
        <v>3500</v>
      </c>
      <c r="L508" s="596">
        <v>0</v>
      </c>
      <c r="M508" s="61" t="s">
        <v>45</v>
      </c>
      <c r="N508" s="307">
        <f t="shared" si="185"/>
        <v>3500</v>
      </c>
      <c r="O508" s="473">
        <f>B508</f>
        <v>46113</v>
      </c>
      <c r="P508" s="388" t="str">
        <f t="shared" si="179"/>
        <v>abril</v>
      </c>
      <c r="Q508" s="388">
        <v>2026</v>
      </c>
      <c r="R508" s="219"/>
      <c r="S508" s="61" t="str">
        <f t="shared" si="177"/>
        <v>PAGO</v>
      </c>
      <c r="T508" s="276" t="str">
        <f t="shared" ca="1" si="151"/>
        <v>✓ OK</v>
      </c>
    </row>
    <row r="509" spans="2:20" ht="15" customHeight="1">
      <c r="B509" s="599">
        <v>46122</v>
      </c>
      <c r="C509" s="61" t="str">
        <f t="shared" si="173"/>
        <v>Abril</v>
      </c>
      <c r="D509" t="s">
        <v>3919</v>
      </c>
      <c r="E509" s="483">
        <v>1</v>
      </c>
      <c r="F509" s="215" t="s">
        <v>535</v>
      </c>
      <c r="G509" s="215" t="s">
        <v>40</v>
      </c>
      <c r="H509" s="215" t="s">
        <v>109</v>
      </c>
      <c r="I509" s="222" t="s">
        <v>46</v>
      </c>
      <c r="J509" s="561">
        <v>2974.33</v>
      </c>
      <c r="K509" s="516">
        <v>2974.33</v>
      </c>
      <c r="L509" s="596">
        <v>0</v>
      </c>
      <c r="M509" s="61" t="s">
        <v>45</v>
      </c>
      <c r="N509" s="307">
        <f t="shared" si="185"/>
        <v>2974.33</v>
      </c>
      <c r="O509" s="473">
        <f t="shared" ref="O509:O525" si="211">B509</f>
        <v>46122</v>
      </c>
      <c r="P509" s="388" t="str">
        <f t="shared" si="179"/>
        <v>abril</v>
      </c>
      <c r="Q509" s="388">
        <v>2026</v>
      </c>
      <c r="R509" s="219"/>
      <c r="S509" s="61" t="str">
        <f t="shared" si="177"/>
        <v>PAGO</v>
      </c>
      <c r="T509" s="276" t="str">
        <f t="shared" ca="1" si="151"/>
        <v>✓ OK</v>
      </c>
    </row>
    <row r="510" spans="2:20" ht="15" customHeight="1">
      <c r="B510" s="599">
        <v>46127</v>
      </c>
      <c r="C510" s="61" t="str">
        <f t="shared" si="173"/>
        <v>Abril</v>
      </c>
      <c r="D510" t="s">
        <v>3919</v>
      </c>
      <c r="E510" s="483">
        <v>1</v>
      </c>
      <c r="F510" s="215" t="s">
        <v>110</v>
      </c>
      <c r="G510" s="215" t="s">
        <v>110</v>
      </c>
      <c r="H510" s="215" t="s">
        <v>111</v>
      </c>
      <c r="I510" s="222" t="s">
        <v>46</v>
      </c>
      <c r="J510" s="561">
        <v>401.93</v>
      </c>
      <c r="K510" s="516">
        <v>401.93</v>
      </c>
      <c r="L510" s="596">
        <f t="shared" ref="L510:L571" si="212">K510</f>
        <v>401.93</v>
      </c>
      <c r="M510" s="61" t="s">
        <v>52</v>
      </c>
      <c r="N510" s="307">
        <f t="shared" si="185"/>
        <v>401.93</v>
      </c>
      <c r="O510" s="473">
        <f t="shared" si="211"/>
        <v>46127</v>
      </c>
      <c r="P510" s="388" t="str">
        <f t="shared" si="179"/>
        <v>abril</v>
      </c>
      <c r="Q510" s="388">
        <v>2026</v>
      </c>
      <c r="R510" s="219"/>
      <c r="S510" s="61" t="str">
        <f t="shared" si="177"/>
        <v>A PAGAR</v>
      </c>
      <c r="T510" s="276" t="str">
        <f t="shared" ca="1" si="151"/>
        <v>EM DIA</v>
      </c>
    </row>
    <row r="511" spans="2:20" ht="15" customHeight="1">
      <c r="B511" s="599">
        <v>46122</v>
      </c>
      <c r="C511" s="61" t="str">
        <f t="shared" si="173"/>
        <v>Abril</v>
      </c>
      <c r="D511" t="s">
        <v>3919</v>
      </c>
      <c r="E511" s="483">
        <v>1</v>
      </c>
      <c r="F511" s="215" t="s">
        <v>112</v>
      </c>
      <c r="G511" s="215" t="s">
        <v>37</v>
      </c>
      <c r="H511" s="215" t="s">
        <v>113</v>
      </c>
      <c r="I511" s="222" t="s">
        <v>46</v>
      </c>
      <c r="J511" s="561">
        <v>152</v>
      </c>
      <c r="K511" s="516">
        <v>152</v>
      </c>
      <c r="L511" s="596">
        <v>0</v>
      </c>
      <c r="M511" s="61" t="s">
        <v>45</v>
      </c>
      <c r="N511" s="307">
        <f t="shared" si="185"/>
        <v>152</v>
      </c>
      <c r="O511" s="473">
        <f t="shared" si="211"/>
        <v>46122</v>
      </c>
      <c r="P511" s="388" t="str">
        <f t="shared" si="179"/>
        <v>abril</v>
      </c>
      <c r="Q511" s="388">
        <v>2026</v>
      </c>
      <c r="R511" s="219"/>
      <c r="S511" s="61" t="str">
        <f t="shared" si="177"/>
        <v>PAGO</v>
      </c>
      <c r="T511" s="276" t="str">
        <f t="shared" ca="1" si="151"/>
        <v>✓ OK</v>
      </c>
    </row>
    <row r="512" spans="2:20" ht="15" customHeight="1">
      <c r="B512" s="599">
        <v>46127</v>
      </c>
      <c r="C512" s="61" t="str">
        <f t="shared" si="173"/>
        <v>Abril</v>
      </c>
      <c r="D512" t="s">
        <v>3919</v>
      </c>
      <c r="E512" s="483">
        <v>1</v>
      </c>
      <c r="F512" s="215" t="s">
        <v>114</v>
      </c>
      <c r="G512" s="215" t="s">
        <v>37</v>
      </c>
      <c r="H512" s="215" t="s">
        <v>115</v>
      </c>
      <c r="I512" s="222" t="s">
        <v>46</v>
      </c>
      <c r="J512" s="561">
        <v>210.94</v>
      </c>
      <c r="K512" s="516">
        <v>210.94</v>
      </c>
      <c r="L512" s="596">
        <f t="shared" si="212"/>
        <v>210.94</v>
      </c>
      <c r="M512" s="61" t="s">
        <v>52</v>
      </c>
      <c r="N512" s="307">
        <f t="shared" si="185"/>
        <v>210.94</v>
      </c>
      <c r="O512" s="473">
        <f t="shared" si="211"/>
        <v>46127</v>
      </c>
      <c r="P512" s="388" t="str">
        <f t="shared" si="179"/>
        <v>abril</v>
      </c>
      <c r="Q512" s="388">
        <v>2026</v>
      </c>
      <c r="R512" s="219"/>
      <c r="S512" s="61" t="str">
        <f t="shared" si="177"/>
        <v>A PAGAR</v>
      </c>
      <c r="T512" s="276" t="str">
        <f t="shared" ca="1" si="151"/>
        <v>EM DIA</v>
      </c>
    </row>
    <row r="513" spans="2:20" ht="15" customHeight="1">
      <c r="B513" s="599">
        <v>46122</v>
      </c>
      <c r="C513" s="61" t="str">
        <f t="shared" si="173"/>
        <v>Abril</v>
      </c>
      <c r="D513" t="s">
        <v>3919</v>
      </c>
      <c r="E513" s="483">
        <v>1</v>
      </c>
      <c r="F513" s="215" t="s">
        <v>117</v>
      </c>
      <c r="G513" s="215" t="s">
        <v>37</v>
      </c>
      <c r="H513" s="215" t="s">
        <v>118</v>
      </c>
      <c r="I513" s="222" t="s">
        <v>46</v>
      </c>
      <c r="J513" s="561">
        <v>337.01</v>
      </c>
      <c r="K513" s="516">
        <v>337.01</v>
      </c>
      <c r="L513" s="596">
        <v>0</v>
      </c>
      <c r="M513" s="61" t="s">
        <v>45</v>
      </c>
      <c r="N513" s="307">
        <f t="shared" si="185"/>
        <v>337.01</v>
      </c>
      <c r="O513" s="473">
        <f t="shared" si="211"/>
        <v>46122</v>
      </c>
      <c r="P513" s="388" t="str">
        <f t="shared" si="179"/>
        <v>abril</v>
      </c>
      <c r="Q513" s="388">
        <v>2026</v>
      </c>
      <c r="R513" s="219"/>
      <c r="S513" s="61" t="str">
        <f t="shared" si="177"/>
        <v>PAGO</v>
      </c>
      <c r="T513" s="276" t="str">
        <f t="shared" ca="1" si="151"/>
        <v>✓ OK</v>
      </c>
    </row>
    <row r="514" spans="2:20" ht="15" customHeight="1">
      <c r="B514" s="599">
        <v>46130</v>
      </c>
      <c r="C514" s="61" t="str">
        <f t="shared" si="173"/>
        <v>Abril</v>
      </c>
      <c r="D514" t="s">
        <v>3919</v>
      </c>
      <c r="E514" s="483">
        <v>1</v>
      </c>
      <c r="F514" s="215" t="s">
        <v>131</v>
      </c>
      <c r="G514" s="215" t="s">
        <v>44</v>
      </c>
      <c r="H514" s="215" t="s">
        <v>81</v>
      </c>
      <c r="I514" s="222" t="s">
        <v>46</v>
      </c>
      <c r="J514" s="561">
        <v>450</v>
      </c>
      <c r="K514" s="516">
        <v>450</v>
      </c>
      <c r="L514" s="596">
        <f t="shared" si="212"/>
        <v>450</v>
      </c>
      <c r="M514" s="61"/>
      <c r="N514" s="307">
        <f t="shared" si="185"/>
        <v>450</v>
      </c>
      <c r="O514" s="473">
        <f t="shared" si="211"/>
        <v>46130</v>
      </c>
      <c r="P514" s="388" t="str">
        <f t="shared" si="179"/>
        <v>abril</v>
      </c>
      <c r="Q514" s="388">
        <v>2026</v>
      </c>
      <c r="R514" s="219"/>
      <c r="S514" s="61" t="str">
        <f t="shared" si="177"/>
        <v>A PAGAR</v>
      </c>
      <c r="T514" s="276" t="str">
        <f t="shared" ca="1" si="151"/>
        <v>EM DIA</v>
      </c>
    </row>
    <row r="515" spans="2:20" ht="15" customHeight="1">
      <c r="B515" s="599">
        <v>46140</v>
      </c>
      <c r="C515" s="61" t="str">
        <f t="shared" si="173"/>
        <v>Abril</v>
      </c>
      <c r="D515" t="s">
        <v>3919</v>
      </c>
      <c r="E515" s="483">
        <v>1</v>
      </c>
      <c r="F515" s="215" t="s">
        <v>156</v>
      </c>
      <c r="G515" s="215" t="s">
        <v>37</v>
      </c>
      <c r="H515" s="215" t="s">
        <v>157</v>
      </c>
      <c r="I515" s="222" t="s">
        <v>46</v>
      </c>
      <c r="J515" s="561">
        <v>468.9</v>
      </c>
      <c r="K515" s="516">
        <v>468.9</v>
      </c>
      <c r="L515" s="596">
        <f t="shared" si="212"/>
        <v>468.9</v>
      </c>
      <c r="M515" s="61" t="s">
        <v>52</v>
      </c>
      <c r="N515" s="307">
        <f t="shared" si="185"/>
        <v>468.9</v>
      </c>
      <c r="O515" s="473">
        <f t="shared" si="211"/>
        <v>46140</v>
      </c>
      <c r="P515" s="388" t="str">
        <f t="shared" si="179"/>
        <v>abril</v>
      </c>
      <c r="Q515" s="388">
        <v>2026</v>
      </c>
      <c r="R515" s="219"/>
      <c r="S515" s="61" t="str">
        <f t="shared" si="177"/>
        <v>A PAGAR</v>
      </c>
      <c r="T515" s="276" t="str">
        <f t="shared" ca="1" si="151"/>
        <v>EM DIA</v>
      </c>
    </row>
    <row r="516" spans="2:20" ht="15" customHeight="1">
      <c r="B516" s="599">
        <v>46121</v>
      </c>
      <c r="C516" s="61" t="str">
        <f t="shared" si="173"/>
        <v>Abril</v>
      </c>
      <c r="D516" t="s">
        <v>3919</v>
      </c>
      <c r="E516" s="483">
        <v>1</v>
      </c>
      <c r="F516" s="215" t="s">
        <v>164</v>
      </c>
      <c r="G516" s="215" t="s">
        <v>37</v>
      </c>
      <c r="H516" s="215" t="s">
        <v>165</v>
      </c>
      <c r="I516" s="222" t="s">
        <v>46</v>
      </c>
      <c r="J516" s="561">
        <v>150</v>
      </c>
      <c r="K516" s="516">
        <v>150</v>
      </c>
      <c r="L516" s="596">
        <v>0</v>
      </c>
      <c r="M516" s="61" t="s">
        <v>45</v>
      </c>
      <c r="N516" s="307">
        <f t="shared" si="185"/>
        <v>150</v>
      </c>
      <c r="O516" s="473">
        <f t="shared" si="211"/>
        <v>46121</v>
      </c>
      <c r="P516" s="388" t="str">
        <f t="shared" si="179"/>
        <v>abril</v>
      </c>
      <c r="Q516" s="388">
        <v>2026</v>
      </c>
      <c r="R516" s="219"/>
      <c r="S516" s="61" t="str">
        <f t="shared" si="177"/>
        <v>PAGO</v>
      </c>
      <c r="T516" s="276" t="str">
        <f t="shared" ca="1" si="151"/>
        <v>✓ OK</v>
      </c>
    </row>
    <row r="517" spans="2:20" ht="15" customHeight="1">
      <c r="B517" s="599">
        <v>46113</v>
      </c>
      <c r="C517" s="61" t="str">
        <f t="shared" si="173"/>
        <v>Abril</v>
      </c>
      <c r="D517" t="s">
        <v>3919</v>
      </c>
      <c r="E517" s="483">
        <v>1</v>
      </c>
      <c r="F517" s="215" t="s">
        <v>77</v>
      </c>
      <c r="G517" s="215" t="s">
        <v>77</v>
      </c>
      <c r="H517" s="441" t="s">
        <v>78</v>
      </c>
      <c r="I517" s="222" t="s">
        <v>51</v>
      </c>
      <c r="J517" s="561">
        <v>1645.38</v>
      </c>
      <c r="K517" s="516">
        <v>1645.38</v>
      </c>
      <c r="L517" s="596">
        <v>0</v>
      </c>
      <c r="M517" s="61" t="s">
        <v>45</v>
      </c>
      <c r="N517" s="307">
        <f t="shared" si="185"/>
        <v>1645.38</v>
      </c>
      <c r="O517" s="473">
        <f t="shared" si="211"/>
        <v>46113</v>
      </c>
      <c r="P517" s="388" t="str">
        <f t="shared" si="179"/>
        <v>abril</v>
      </c>
      <c r="Q517" s="388">
        <v>2026</v>
      </c>
      <c r="R517" s="219"/>
      <c r="S517" s="61" t="str">
        <f t="shared" si="177"/>
        <v>PAGO</v>
      </c>
      <c r="T517" s="276" t="str">
        <f t="shared" ca="1" si="151"/>
        <v>✓ OK</v>
      </c>
    </row>
    <row r="518" spans="2:20" ht="15" customHeight="1">
      <c r="B518" s="599">
        <v>46117</v>
      </c>
      <c r="C518" s="61" t="str">
        <f t="shared" si="173"/>
        <v>Abril</v>
      </c>
      <c r="D518" t="s">
        <v>3919</v>
      </c>
      <c r="E518" s="483">
        <v>1</v>
      </c>
      <c r="F518" s="215" t="s">
        <v>119</v>
      </c>
      <c r="G518" s="215" t="s">
        <v>34</v>
      </c>
      <c r="H518" s="215" t="s">
        <v>120</v>
      </c>
      <c r="I518" s="222" t="s">
        <v>51</v>
      </c>
      <c r="J518" s="561">
        <v>2074.35</v>
      </c>
      <c r="K518" s="516">
        <f>J518</f>
        <v>2074.35</v>
      </c>
      <c r="L518" s="596">
        <v>0</v>
      </c>
      <c r="M518" s="61" t="s">
        <v>45</v>
      </c>
      <c r="N518" s="307">
        <f t="shared" si="185"/>
        <v>2074.35</v>
      </c>
      <c r="O518" s="473">
        <f t="shared" si="211"/>
        <v>46117</v>
      </c>
      <c r="P518" s="388" t="str">
        <f t="shared" si="179"/>
        <v>abril</v>
      </c>
      <c r="Q518" s="388">
        <v>2026</v>
      </c>
      <c r="R518" s="219"/>
      <c r="S518" s="61" t="str">
        <f t="shared" si="177"/>
        <v>PAGO</v>
      </c>
      <c r="T518" s="276" t="str">
        <f t="shared" ca="1" si="151"/>
        <v>✓ OK</v>
      </c>
    </row>
    <row r="519" spans="2:20" ht="15" customHeight="1">
      <c r="B519" s="599">
        <v>46117</v>
      </c>
      <c r="C519" s="61" t="str">
        <f t="shared" si="173"/>
        <v>Abril</v>
      </c>
      <c r="D519" t="s">
        <v>3919</v>
      </c>
      <c r="E519" s="483">
        <v>1</v>
      </c>
      <c r="F519" s="215" t="s">
        <v>551</v>
      </c>
      <c r="G519" s="215" t="s">
        <v>34</v>
      </c>
      <c r="H519" s="215" t="s">
        <v>120</v>
      </c>
      <c r="I519" s="222" t="s">
        <v>51</v>
      </c>
      <c r="J519" s="561">
        <v>1018.24</v>
      </c>
      <c r="K519" s="516">
        <f>J519</f>
        <v>1018.24</v>
      </c>
      <c r="L519" s="596">
        <v>0</v>
      </c>
      <c r="M519" s="61" t="s">
        <v>45</v>
      </c>
      <c r="N519" s="307">
        <f t="shared" si="185"/>
        <v>1018.24</v>
      </c>
      <c r="O519" s="473">
        <f t="shared" si="211"/>
        <v>46117</v>
      </c>
      <c r="P519" s="388" t="str">
        <f t="shared" si="179"/>
        <v>abril</v>
      </c>
      <c r="Q519" s="388">
        <v>2026</v>
      </c>
      <c r="R519" s="219"/>
      <c r="S519" s="61" t="str">
        <f t="shared" si="177"/>
        <v>PAGO</v>
      </c>
      <c r="T519" s="276" t="str">
        <f t="shared" ca="1" si="151"/>
        <v>✓ OK</v>
      </c>
    </row>
    <row r="520" spans="2:20" ht="15" customHeight="1">
      <c r="B520" s="599">
        <v>46132</v>
      </c>
      <c r="C520" s="61" t="str">
        <f t="shared" si="173"/>
        <v>Abril</v>
      </c>
      <c r="D520" t="s">
        <v>3919</v>
      </c>
      <c r="E520" s="483">
        <v>1</v>
      </c>
      <c r="F520" s="215" t="s">
        <v>122</v>
      </c>
      <c r="G520" s="215" t="s">
        <v>31</v>
      </c>
      <c r="H520" s="215" t="s">
        <v>122</v>
      </c>
      <c r="I520" s="222" t="s">
        <v>51</v>
      </c>
      <c r="J520" s="561">
        <v>321.39999999999998</v>
      </c>
      <c r="K520" s="516">
        <v>321.39999999999998</v>
      </c>
      <c r="L520" s="596">
        <f t="shared" si="212"/>
        <v>321.39999999999998</v>
      </c>
      <c r="M520" s="61" t="s">
        <v>45</v>
      </c>
      <c r="N520" s="307">
        <f t="shared" si="185"/>
        <v>321.39999999999998</v>
      </c>
      <c r="O520" s="473">
        <f t="shared" si="211"/>
        <v>46132</v>
      </c>
      <c r="P520" s="388" t="str">
        <f t="shared" si="179"/>
        <v>abril</v>
      </c>
      <c r="Q520" s="388">
        <v>2026</v>
      </c>
      <c r="R520" s="219"/>
      <c r="S520" s="61" t="str">
        <f t="shared" si="177"/>
        <v>A PAGAR</v>
      </c>
      <c r="T520" s="276" t="str">
        <f t="shared" ca="1" si="151"/>
        <v>EM DIA</v>
      </c>
    </row>
    <row r="521" spans="2:20" ht="15" customHeight="1">
      <c r="B521" s="599">
        <v>46132</v>
      </c>
      <c r="C521" s="61" t="str">
        <f t="shared" si="173"/>
        <v>Abril</v>
      </c>
      <c r="D521" t="s">
        <v>3919</v>
      </c>
      <c r="E521" s="483">
        <v>1</v>
      </c>
      <c r="F521" s="215" t="s">
        <v>123</v>
      </c>
      <c r="G521" s="215" t="s">
        <v>29</v>
      </c>
      <c r="H521" s="215" t="s">
        <v>123</v>
      </c>
      <c r="I521" s="222" t="s">
        <v>51</v>
      </c>
      <c r="J521" s="561">
        <v>312.93</v>
      </c>
      <c r="K521" s="516">
        <v>312.93</v>
      </c>
      <c r="L521" s="596">
        <f t="shared" si="212"/>
        <v>312.93</v>
      </c>
      <c r="M521" s="61" t="s">
        <v>45</v>
      </c>
      <c r="N521" s="307">
        <f t="shared" si="185"/>
        <v>312.93</v>
      </c>
      <c r="O521" s="473">
        <f t="shared" si="211"/>
        <v>46132</v>
      </c>
      <c r="P521" s="388" t="str">
        <f t="shared" si="179"/>
        <v>abril</v>
      </c>
      <c r="Q521" s="388">
        <v>2026</v>
      </c>
      <c r="R521" s="219"/>
      <c r="S521" s="61" t="str">
        <f t="shared" si="177"/>
        <v>A PAGAR</v>
      </c>
      <c r="T521" s="276" t="str">
        <f t="shared" ref="T521:T523" ca="1" si="213">IF(S521="PAGO", "✓ OK", IF(S521="A PAGAR", IF(O521&lt;TODAY(), "⚠ EM ATRASO", "EM DIA"), ""))</f>
        <v>EM DIA</v>
      </c>
    </row>
    <row r="522" spans="2:20" ht="15" customHeight="1">
      <c r="B522" s="599">
        <v>46132</v>
      </c>
      <c r="C522" s="61" t="str">
        <f t="shared" si="173"/>
        <v>Abril</v>
      </c>
      <c r="D522" t="s">
        <v>3919</v>
      </c>
      <c r="E522" s="483">
        <v>1</v>
      </c>
      <c r="F522" s="215" t="s">
        <v>124</v>
      </c>
      <c r="G522" s="215" t="s">
        <v>29</v>
      </c>
      <c r="H522" s="215" t="s">
        <v>123</v>
      </c>
      <c r="I522" s="222" t="s">
        <v>51</v>
      </c>
      <c r="J522" s="561">
        <v>1368.55</v>
      </c>
      <c r="K522" s="516">
        <v>1368.55</v>
      </c>
      <c r="L522" s="596">
        <f t="shared" si="212"/>
        <v>1368.55</v>
      </c>
      <c r="M522" s="61" t="s">
        <v>45</v>
      </c>
      <c r="N522" s="307">
        <f t="shared" si="185"/>
        <v>1368.55</v>
      </c>
      <c r="O522" s="473">
        <f t="shared" si="211"/>
        <v>46132</v>
      </c>
      <c r="P522" s="388" t="str">
        <f t="shared" si="179"/>
        <v>abril</v>
      </c>
      <c r="Q522" s="388">
        <v>2026</v>
      </c>
      <c r="R522" s="219"/>
      <c r="S522" s="61" t="str">
        <f t="shared" si="177"/>
        <v>A PAGAR</v>
      </c>
      <c r="T522" s="276" t="str">
        <f t="shared" ca="1" si="213"/>
        <v>EM DIA</v>
      </c>
    </row>
    <row r="523" spans="2:20" ht="15" customHeight="1">
      <c r="B523" s="599">
        <v>46135</v>
      </c>
      <c r="C523" s="61" t="str">
        <f t="shared" si="173"/>
        <v>Abril</v>
      </c>
      <c r="D523" t="s">
        <v>3919</v>
      </c>
      <c r="E523" s="483">
        <v>1</v>
      </c>
      <c r="F523" s="215" t="s">
        <v>162</v>
      </c>
      <c r="G523" s="215" t="s">
        <v>681</v>
      </c>
      <c r="H523" s="215" t="s">
        <v>163</v>
      </c>
      <c r="I523" s="222" t="s">
        <v>51</v>
      </c>
      <c r="J523" s="561">
        <v>236.81</v>
      </c>
      <c r="K523" s="516">
        <v>236.81</v>
      </c>
      <c r="L523" s="596">
        <f t="shared" si="212"/>
        <v>236.81</v>
      </c>
      <c r="M523" s="61" t="s">
        <v>45</v>
      </c>
      <c r="N523" s="307">
        <f t="shared" si="185"/>
        <v>236.81</v>
      </c>
      <c r="O523" s="473">
        <f t="shared" si="211"/>
        <v>46135</v>
      </c>
      <c r="P523" s="388" t="str">
        <f t="shared" si="179"/>
        <v>abril</v>
      </c>
      <c r="Q523" s="388">
        <v>2026</v>
      </c>
      <c r="R523" s="219"/>
      <c r="S523" s="61" t="str">
        <f t="shared" si="177"/>
        <v>A PAGAR</v>
      </c>
      <c r="T523" s="276" t="str">
        <f t="shared" ca="1" si="213"/>
        <v>EM DIA</v>
      </c>
    </row>
    <row r="524" spans="2:20" ht="15" customHeight="1">
      <c r="B524" s="282">
        <v>46114</v>
      </c>
      <c r="C524" s="61" t="str">
        <f t="shared" si="173"/>
        <v>Abril</v>
      </c>
      <c r="D524" t="str">
        <f t="shared" si="174"/>
        <v>2026</v>
      </c>
      <c r="E524" s="480">
        <v>1</v>
      </c>
      <c r="F524" s="215" t="s">
        <v>3923</v>
      </c>
      <c r="G524" s="215" t="s">
        <v>34</v>
      </c>
      <c r="H524" s="215" t="s">
        <v>515</v>
      </c>
      <c r="I524" s="519" t="s">
        <v>49</v>
      </c>
      <c r="J524" s="516">
        <v>80</v>
      </c>
      <c r="K524" s="516">
        <f t="shared" si="186"/>
        <v>80</v>
      </c>
      <c r="L524" s="596">
        <v>0</v>
      </c>
      <c r="M524" s="61" t="s">
        <v>45</v>
      </c>
      <c r="N524" s="307">
        <f t="shared" si="185"/>
        <v>80</v>
      </c>
      <c r="O524" s="473">
        <f t="shared" si="211"/>
        <v>46114</v>
      </c>
      <c r="P524" s="388" t="str">
        <f t="shared" si="179"/>
        <v>abril</v>
      </c>
      <c r="Q524" s="388">
        <f t="shared" si="176"/>
        <v>2026</v>
      </c>
      <c r="S524" s="61" t="str">
        <f t="shared" si="177"/>
        <v>PAGO</v>
      </c>
      <c r="T524" s="276" t="str">
        <f t="shared" ref="T524:T587" ca="1" si="214">IF(S524="PAGO", "✓ OK", IF(S524="A PAGAR", IF(O524&lt;TODAY(), "⚠ EM ATRASO", "EM DIA"), ""))</f>
        <v>✓ OK</v>
      </c>
    </row>
    <row r="525" spans="2:20" ht="15" customHeight="1">
      <c r="B525" s="282">
        <v>46115</v>
      </c>
      <c r="C525" s="61" t="str">
        <f t="shared" si="173"/>
        <v>Abril</v>
      </c>
      <c r="D525" t="str">
        <f t="shared" si="174"/>
        <v>2026</v>
      </c>
      <c r="E525" s="480">
        <v>1</v>
      </c>
      <c r="F525" s="215" t="s">
        <v>3924</v>
      </c>
      <c r="G525" s="215" t="s">
        <v>37</v>
      </c>
      <c r="H525" s="215" t="s">
        <v>3926</v>
      </c>
      <c r="I525" s="519" t="s">
        <v>49</v>
      </c>
      <c r="J525" s="516">
        <v>32</v>
      </c>
      <c r="K525" s="516">
        <f t="shared" si="186"/>
        <v>32</v>
      </c>
      <c r="L525" s="596">
        <v>0</v>
      </c>
      <c r="M525" s="61" t="s">
        <v>48</v>
      </c>
      <c r="N525" s="307">
        <f t="shared" si="185"/>
        <v>32</v>
      </c>
      <c r="O525" s="473">
        <f t="shared" si="211"/>
        <v>46115</v>
      </c>
      <c r="P525" s="388" t="str">
        <f t="shared" si="179"/>
        <v>abril</v>
      </c>
      <c r="Q525" s="388">
        <f t="shared" si="176"/>
        <v>2026</v>
      </c>
      <c r="S525" s="61" t="str">
        <f t="shared" si="177"/>
        <v>PAGO</v>
      </c>
      <c r="T525" s="276" t="str">
        <f t="shared" ca="1" si="214"/>
        <v>✓ OK</v>
      </c>
    </row>
    <row r="526" spans="2:20" ht="15" customHeight="1">
      <c r="B526" s="282">
        <v>46116</v>
      </c>
      <c r="C526" s="61" t="str">
        <f t="shared" si="173"/>
        <v>Abril</v>
      </c>
      <c r="D526" t="str">
        <f t="shared" si="174"/>
        <v>2026</v>
      </c>
      <c r="E526" s="480">
        <v>1</v>
      </c>
      <c r="F526" s="215" t="s">
        <v>3925</v>
      </c>
      <c r="G526" s="215" t="s">
        <v>37</v>
      </c>
      <c r="H526" s="215" t="s">
        <v>672</v>
      </c>
      <c r="I526" s="519" t="s">
        <v>49</v>
      </c>
      <c r="J526" s="516">
        <v>8.99</v>
      </c>
      <c r="K526" s="516">
        <f t="shared" si="186"/>
        <v>8.99</v>
      </c>
      <c r="L526" s="596">
        <v>0</v>
      </c>
      <c r="M526" s="61" t="s">
        <v>48</v>
      </c>
      <c r="N526" s="307">
        <f t="shared" si="185"/>
        <v>8.99</v>
      </c>
      <c r="O526" s="282">
        <v>46116</v>
      </c>
      <c r="P526" s="388" t="str">
        <f t="shared" si="179"/>
        <v>abril</v>
      </c>
      <c r="Q526" s="388">
        <f t="shared" si="176"/>
        <v>2026</v>
      </c>
      <c r="S526" s="61" t="str">
        <f t="shared" si="177"/>
        <v>PAGO</v>
      </c>
      <c r="T526" s="276" t="str">
        <f t="shared" ca="1" si="214"/>
        <v>✓ OK</v>
      </c>
    </row>
    <row r="527" spans="2:20" ht="15" customHeight="1">
      <c r="B527" s="282">
        <v>46118</v>
      </c>
      <c r="C527" s="61" t="str">
        <f t="shared" si="173"/>
        <v>Abril</v>
      </c>
      <c r="D527" t="str">
        <f t="shared" si="174"/>
        <v>2026</v>
      </c>
      <c r="E527" s="480">
        <v>1</v>
      </c>
      <c r="F527" s="215" t="s">
        <v>3927</v>
      </c>
      <c r="G527" s="215" t="s">
        <v>26</v>
      </c>
      <c r="H527" s="215" t="s">
        <v>518</v>
      </c>
      <c r="I527" s="519" t="s">
        <v>49</v>
      </c>
      <c r="J527" s="516">
        <v>2312.5</v>
      </c>
      <c r="K527" s="516">
        <f t="shared" si="186"/>
        <v>2312.5</v>
      </c>
      <c r="L527" s="596">
        <f t="shared" si="212"/>
        <v>2312.5</v>
      </c>
      <c r="M527" s="61" t="s">
        <v>52</v>
      </c>
      <c r="N527" s="307">
        <f t="shared" si="185"/>
        <v>2312.5</v>
      </c>
      <c r="O527" s="282">
        <v>46153</v>
      </c>
      <c r="P527" s="388" t="str">
        <f t="shared" si="179"/>
        <v>maio</v>
      </c>
      <c r="Q527" s="388">
        <f t="shared" si="176"/>
        <v>2026</v>
      </c>
      <c r="R527" s="488" t="s">
        <v>3928</v>
      </c>
      <c r="S527" s="61" t="str">
        <f t="shared" si="177"/>
        <v>A PAGAR</v>
      </c>
      <c r="T527" s="276" t="str">
        <f t="shared" ca="1" si="214"/>
        <v>EM DIA</v>
      </c>
    </row>
    <row r="528" spans="2:20" ht="15" customHeight="1">
      <c r="B528" s="282">
        <v>46118</v>
      </c>
      <c r="C528" s="61" t="str">
        <f t="shared" si="173"/>
        <v>Abril</v>
      </c>
      <c r="D528" t="str">
        <f t="shared" si="174"/>
        <v>2026</v>
      </c>
      <c r="E528" s="480">
        <v>1</v>
      </c>
      <c r="F528" s="215" t="s">
        <v>670</v>
      </c>
      <c r="G528" s="215" t="s">
        <v>19</v>
      </c>
      <c r="H528" s="215" t="s">
        <v>518</v>
      </c>
      <c r="I528" s="519" t="s">
        <v>49</v>
      </c>
      <c r="J528" s="516">
        <v>2691.8</v>
      </c>
      <c r="K528" s="516">
        <f t="shared" si="186"/>
        <v>2691.8</v>
      </c>
      <c r="L528" s="596">
        <f t="shared" si="212"/>
        <v>2691.8</v>
      </c>
      <c r="M528" s="61" t="s">
        <v>52</v>
      </c>
      <c r="N528" s="307">
        <f t="shared" si="185"/>
        <v>2691.8</v>
      </c>
      <c r="O528" s="282">
        <v>46153</v>
      </c>
      <c r="P528" s="388" t="str">
        <f t="shared" si="179"/>
        <v>maio</v>
      </c>
      <c r="Q528" s="388">
        <f t="shared" si="176"/>
        <v>2026</v>
      </c>
      <c r="R528" s="488" t="s">
        <v>3929</v>
      </c>
      <c r="S528" s="61" t="str">
        <f t="shared" si="177"/>
        <v>A PAGAR</v>
      </c>
      <c r="T528" s="276" t="str">
        <f t="shared" ca="1" si="214"/>
        <v>EM DIA</v>
      </c>
    </row>
    <row r="529" spans="3:20" ht="15" customHeight="1">
      <c r="C529" s="61" t="str">
        <f t="shared" si="173"/>
        <v/>
      </c>
      <c r="D529" t="str">
        <f t="shared" si="174"/>
        <v/>
      </c>
      <c r="G529" s="215"/>
      <c r="K529" s="516">
        <f t="shared" si="186"/>
        <v>0</v>
      </c>
      <c r="L529" s="596">
        <f t="shared" si="212"/>
        <v>0</v>
      </c>
      <c r="M529" s="61"/>
      <c r="N529" s="307">
        <f t="shared" si="185"/>
        <v>0</v>
      </c>
      <c r="P529" s="388" t="str">
        <f t="shared" si="179"/>
        <v/>
      </c>
      <c r="Q529" s="388" t="str">
        <f t="shared" si="176"/>
        <v/>
      </c>
      <c r="S529" s="61" t="str">
        <f t="shared" si="177"/>
        <v>PAGO</v>
      </c>
      <c r="T529" s="276" t="str">
        <f t="shared" ca="1" si="214"/>
        <v>✓ OK</v>
      </c>
    </row>
    <row r="530" spans="3:20" ht="15" customHeight="1">
      <c r="C530" s="61" t="str">
        <f t="shared" si="173"/>
        <v/>
      </c>
      <c r="D530" t="str">
        <f t="shared" si="174"/>
        <v/>
      </c>
      <c r="G530" s="215"/>
      <c r="K530" s="516">
        <f t="shared" si="186"/>
        <v>0</v>
      </c>
      <c r="L530" s="596">
        <f t="shared" si="212"/>
        <v>0</v>
      </c>
      <c r="M530" s="61"/>
      <c r="N530" s="307">
        <f t="shared" si="185"/>
        <v>0</v>
      </c>
      <c r="P530" s="388" t="str">
        <f t="shared" si="179"/>
        <v/>
      </c>
      <c r="Q530" s="388" t="str">
        <f t="shared" si="176"/>
        <v/>
      </c>
      <c r="S530" s="61" t="str">
        <f t="shared" si="177"/>
        <v>PAGO</v>
      </c>
      <c r="T530" s="276" t="str">
        <f t="shared" ca="1" si="214"/>
        <v>✓ OK</v>
      </c>
    </row>
    <row r="531" spans="3:20" ht="15" customHeight="1">
      <c r="C531" s="61" t="str">
        <f t="shared" si="173"/>
        <v/>
      </c>
      <c r="D531" t="str">
        <f t="shared" si="174"/>
        <v/>
      </c>
      <c r="G531" s="215"/>
      <c r="K531" s="516">
        <f t="shared" si="186"/>
        <v>0</v>
      </c>
      <c r="L531" s="596">
        <f t="shared" si="212"/>
        <v>0</v>
      </c>
      <c r="M531" s="61"/>
      <c r="N531" s="307">
        <f t="shared" si="185"/>
        <v>0</v>
      </c>
      <c r="P531" s="388" t="str">
        <f t="shared" si="179"/>
        <v/>
      </c>
      <c r="Q531" s="388" t="str">
        <f t="shared" si="176"/>
        <v/>
      </c>
      <c r="S531" s="61" t="str">
        <f t="shared" si="177"/>
        <v>PAGO</v>
      </c>
      <c r="T531" s="276" t="str">
        <f t="shared" ca="1" si="214"/>
        <v>✓ OK</v>
      </c>
    </row>
    <row r="532" spans="3:20" ht="15" customHeight="1">
      <c r="C532" s="61" t="str">
        <f t="shared" ref="C532:C595" si="215">IF(B532&lt;&gt;"",PROPER(TEXT(B532,"mmmm")),"")</f>
        <v/>
      </c>
      <c r="D532" t="str">
        <f t="shared" ref="D532:D595" si="216">IF(B532&lt;&gt;"",TEXT(B532,"aaaa"),"")</f>
        <v/>
      </c>
      <c r="G532" s="215"/>
      <c r="K532" s="516">
        <f t="shared" si="186"/>
        <v>0</v>
      </c>
      <c r="L532" s="596">
        <f t="shared" si="212"/>
        <v>0</v>
      </c>
      <c r="M532" s="61"/>
      <c r="N532" s="307">
        <f t="shared" si="185"/>
        <v>0</v>
      </c>
      <c r="P532" s="388" t="str">
        <f t="shared" si="179"/>
        <v/>
      </c>
      <c r="Q532" s="388" t="str">
        <f t="shared" ref="Q532:Q595" si="217">IF(O532="","",YEAR(O532))</f>
        <v/>
      </c>
      <c r="S532" s="61" t="str">
        <f t="shared" ref="S532:S595" si="218">IF(K532&lt;&gt;"",IF(L532=0,"PAGO","A PAGAR")," ")</f>
        <v>PAGO</v>
      </c>
      <c r="T532" s="276" t="str">
        <f t="shared" ca="1" si="214"/>
        <v>✓ OK</v>
      </c>
    </row>
    <row r="533" spans="3:20" ht="15" customHeight="1">
      <c r="C533" s="61" t="str">
        <f t="shared" si="215"/>
        <v/>
      </c>
      <c r="D533" t="str">
        <f t="shared" si="216"/>
        <v/>
      </c>
      <c r="G533" s="215"/>
      <c r="K533" s="516">
        <f t="shared" si="186"/>
        <v>0</v>
      </c>
      <c r="L533" s="596">
        <f t="shared" si="212"/>
        <v>0</v>
      </c>
      <c r="M533" s="61"/>
      <c r="N533" s="307">
        <f t="shared" si="185"/>
        <v>0</v>
      </c>
      <c r="P533" s="388" t="str">
        <f t="shared" si="179"/>
        <v/>
      </c>
      <c r="Q533" s="388" t="str">
        <f t="shared" si="217"/>
        <v/>
      </c>
      <c r="S533" s="61" t="str">
        <f t="shared" si="218"/>
        <v>PAGO</v>
      </c>
      <c r="T533" s="276" t="str">
        <f t="shared" ca="1" si="214"/>
        <v>✓ OK</v>
      </c>
    </row>
    <row r="534" spans="3:20" ht="15" customHeight="1">
      <c r="C534" s="61" t="str">
        <f t="shared" si="215"/>
        <v/>
      </c>
      <c r="D534" t="str">
        <f t="shared" si="216"/>
        <v/>
      </c>
      <c r="G534" s="215"/>
      <c r="K534" s="516">
        <f t="shared" si="186"/>
        <v>0</v>
      </c>
      <c r="L534" s="596">
        <f t="shared" si="212"/>
        <v>0</v>
      </c>
      <c r="M534" s="61"/>
      <c r="N534" s="307">
        <f t="shared" si="185"/>
        <v>0</v>
      </c>
      <c r="P534" s="388" t="str">
        <f t="shared" si="179"/>
        <v/>
      </c>
      <c r="Q534" s="388" t="str">
        <f t="shared" si="217"/>
        <v/>
      </c>
      <c r="S534" s="61" t="str">
        <f t="shared" si="218"/>
        <v>PAGO</v>
      </c>
      <c r="T534" s="276" t="str">
        <f t="shared" ca="1" si="214"/>
        <v>✓ OK</v>
      </c>
    </row>
    <row r="535" spans="3:20" ht="15" customHeight="1">
      <c r="C535" s="61" t="str">
        <f t="shared" si="215"/>
        <v/>
      </c>
      <c r="D535" t="str">
        <f t="shared" si="216"/>
        <v/>
      </c>
      <c r="G535" s="215"/>
      <c r="K535" s="516">
        <f t="shared" si="186"/>
        <v>0</v>
      </c>
      <c r="L535" s="596">
        <f t="shared" si="212"/>
        <v>0</v>
      </c>
      <c r="M535" s="61"/>
      <c r="N535" s="307">
        <f t="shared" si="185"/>
        <v>0</v>
      </c>
      <c r="P535" s="388" t="str">
        <f t="shared" si="179"/>
        <v/>
      </c>
      <c r="Q535" s="388" t="str">
        <f t="shared" si="217"/>
        <v/>
      </c>
      <c r="S535" s="61" t="str">
        <f t="shared" si="218"/>
        <v>PAGO</v>
      </c>
      <c r="T535" s="276" t="str">
        <f t="shared" ca="1" si="214"/>
        <v>✓ OK</v>
      </c>
    </row>
    <row r="536" spans="3:20" ht="15" customHeight="1">
      <c r="C536" s="61" t="str">
        <f t="shared" si="215"/>
        <v/>
      </c>
      <c r="D536" t="str">
        <f t="shared" si="216"/>
        <v/>
      </c>
      <c r="G536" s="215"/>
      <c r="K536" s="516">
        <f t="shared" si="186"/>
        <v>0</v>
      </c>
      <c r="L536" s="596">
        <f t="shared" si="212"/>
        <v>0</v>
      </c>
      <c r="M536" s="61"/>
      <c r="N536" s="307">
        <f t="shared" si="185"/>
        <v>0</v>
      </c>
      <c r="P536" s="388" t="str">
        <f t="shared" si="179"/>
        <v/>
      </c>
      <c r="Q536" s="388" t="str">
        <f t="shared" si="217"/>
        <v/>
      </c>
      <c r="S536" s="61" t="str">
        <f t="shared" si="218"/>
        <v>PAGO</v>
      </c>
      <c r="T536" s="276" t="str">
        <f t="shared" ca="1" si="214"/>
        <v>✓ OK</v>
      </c>
    </row>
    <row r="537" spans="3:20" ht="15" customHeight="1">
      <c r="C537" s="61" t="str">
        <f t="shared" si="215"/>
        <v/>
      </c>
      <c r="D537" t="str">
        <f t="shared" si="216"/>
        <v/>
      </c>
      <c r="G537" s="215"/>
      <c r="K537" s="516">
        <f t="shared" si="186"/>
        <v>0</v>
      </c>
      <c r="L537" s="596">
        <f t="shared" si="212"/>
        <v>0</v>
      </c>
      <c r="M537" s="61"/>
      <c r="N537" s="307">
        <f t="shared" si="185"/>
        <v>0</v>
      </c>
      <c r="P537" s="388" t="str">
        <f t="shared" si="179"/>
        <v/>
      </c>
      <c r="Q537" s="388" t="str">
        <f t="shared" si="217"/>
        <v/>
      </c>
      <c r="S537" s="61" t="str">
        <f t="shared" si="218"/>
        <v>PAGO</v>
      </c>
      <c r="T537" s="276" t="str">
        <f t="shared" ca="1" si="214"/>
        <v>✓ OK</v>
      </c>
    </row>
    <row r="538" spans="3:20" ht="15" customHeight="1">
      <c r="C538" s="61" t="str">
        <f t="shared" si="215"/>
        <v/>
      </c>
      <c r="D538" t="str">
        <f t="shared" si="216"/>
        <v/>
      </c>
      <c r="G538" s="215"/>
      <c r="K538" s="516">
        <f t="shared" si="186"/>
        <v>0</v>
      </c>
      <c r="L538" s="596">
        <f t="shared" si="212"/>
        <v>0</v>
      </c>
      <c r="M538" s="61"/>
      <c r="N538" s="307">
        <f t="shared" si="185"/>
        <v>0</v>
      </c>
      <c r="P538" s="388" t="str">
        <f t="shared" ref="P538:P601" si="219">IF(O538&lt;&gt;"",TEXT(O538,"mmmm"),"")</f>
        <v/>
      </c>
      <c r="Q538" s="388" t="str">
        <f t="shared" si="217"/>
        <v/>
      </c>
      <c r="S538" s="61" t="str">
        <f t="shared" si="218"/>
        <v>PAGO</v>
      </c>
      <c r="T538" s="276" t="str">
        <f t="shared" ca="1" si="214"/>
        <v>✓ OK</v>
      </c>
    </row>
    <row r="539" spans="3:20" ht="15" customHeight="1">
      <c r="C539" s="61" t="str">
        <f t="shared" si="215"/>
        <v/>
      </c>
      <c r="D539" t="str">
        <f t="shared" si="216"/>
        <v/>
      </c>
      <c r="G539" s="215"/>
      <c r="K539" s="516">
        <f t="shared" si="186"/>
        <v>0</v>
      </c>
      <c r="L539" s="596">
        <f t="shared" si="212"/>
        <v>0</v>
      </c>
      <c r="M539" s="61"/>
      <c r="N539" s="307">
        <f t="shared" si="185"/>
        <v>0</v>
      </c>
      <c r="P539" s="388" t="str">
        <f t="shared" si="219"/>
        <v/>
      </c>
      <c r="Q539" s="388" t="str">
        <f t="shared" si="217"/>
        <v/>
      </c>
      <c r="S539" s="61" t="str">
        <f t="shared" si="218"/>
        <v>PAGO</v>
      </c>
      <c r="T539" s="276" t="str">
        <f t="shared" ca="1" si="214"/>
        <v>✓ OK</v>
      </c>
    </row>
    <row r="540" spans="3:20" ht="15" customHeight="1">
      <c r="C540" s="61" t="str">
        <f t="shared" si="215"/>
        <v/>
      </c>
      <c r="D540" t="str">
        <f t="shared" si="216"/>
        <v/>
      </c>
      <c r="G540" s="215"/>
      <c r="K540" s="516">
        <f t="shared" si="186"/>
        <v>0</v>
      </c>
      <c r="L540" s="596">
        <f t="shared" si="212"/>
        <v>0</v>
      </c>
      <c r="M540" s="61"/>
      <c r="N540" s="307">
        <f t="shared" si="185"/>
        <v>0</v>
      </c>
      <c r="P540" s="388" t="str">
        <f t="shared" si="219"/>
        <v/>
      </c>
      <c r="Q540" s="388" t="str">
        <f t="shared" si="217"/>
        <v/>
      </c>
      <c r="S540" s="61" t="str">
        <f t="shared" si="218"/>
        <v>PAGO</v>
      </c>
      <c r="T540" s="276" t="str">
        <f t="shared" ca="1" si="214"/>
        <v>✓ OK</v>
      </c>
    </row>
    <row r="541" spans="3:20" ht="15" customHeight="1">
      <c r="C541" s="61" t="str">
        <f t="shared" si="215"/>
        <v/>
      </c>
      <c r="D541" t="str">
        <f t="shared" si="216"/>
        <v/>
      </c>
      <c r="G541" s="215"/>
      <c r="K541" s="516">
        <f t="shared" si="186"/>
        <v>0</v>
      </c>
      <c r="L541" s="596">
        <f t="shared" si="212"/>
        <v>0</v>
      </c>
      <c r="M541" s="61"/>
      <c r="N541" s="307">
        <f t="shared" si="185"/>
        <v>0</v>
      </c>
      <c r="P541" s="388" t="str">
        <f t="shared" si="219"/>
        <v/>
      </c>
      <c r="Q541" s="388" t="str">
        <f t="shared" si="217"/>
        <v/>
      </c>
      <c r="S541" s="61" t="str">
        <f t="shared" si="218"/>
        <v>PAGO</v>
      </c>
      <c r="T541" s="276" t="str">
        <f t="shared" ca="1" si="214"/>
        <v>✓ OK</v>
      </c>
    </row>
    <row r="542" spans="3:20" ht="15" customHeight="1">
      <c r="C542" s="61" t="str">
        <f t="shared" si="215"/>
        <v/>
      </c>
      <c r="D542" t="str">
        <f t="shared" si="216"/>
        <v/>
      </c>
      <c r="G542" s="215"/>
      <c r="K542" s="516">
        <f t="shared" si="186"/>
        <v>0</v>
      </c>
      <c r="L542" s="596">
        <f t="shared" si="212"/>
        <v>0</v>
      </c>
      <c r="M542" s="61"/>
      <c r="N542" s="307">
        <f t="shared" si="185"/>
        <v>0</v>
      </c>
      <c r="P542" s="388" t="str">
        <f t="shared" si="219"/>
        <v/>
      </c>
      <c r="Q542" s="388" t="str">
        <f t="shared" si="217"/>
        <v/>
      </c>
      <c r="S542" s="61" t="str">
        <f t="shared" si="218"/>
        <v>PAGO</v>
      </c>
      <c r="T542" s="276" t="str">
        <f t="shared" ca="1" si="214"/>
        <v>✓ OK</v>
      </c>
    </row>
    <row r="543" spans="3:20" ht="15" customHeight="1">
      <c r="C543" s="61" t="str">
        <f t="shared" si="215"/>
        <v/>
      </c>
      <c r="D543" t="str">
        <f t="shared" si="216"/>
        <v/>
      </c>
      <c r="G543" s="215"/>
      <c r="K543" s="516">
        <f t="shared" si="186"/>
        <v>0</v>
      </c>
      <c r="L543" s="596">
        <f t="shared" si="212"/>
        <v>0</v>
      </c>
      <c r="M543" s="61"/>
      <c r="N543" s="307">
        <f t="shared" ref="N543:N606" si="220">K543</f>
        <v>0</v>
      </c>
      <c r="P543" s="388" t="str">
        <f t="shared" si="219"/>
        <v/>
      </c>
      <c r="Q543" s="388" t="str">
        <f t="shared" si="217"/>
        <v/>
      </c>
      <c r="S543" s="61" t="str">
        <f t="shared" si="218"/>
        <v>PAGO</v>
      </c>
      <c r="T543" s="276" t="str">
        <f t="shared" ca="1" si="214"/>
        <v>✓ OK</v>
      </c>
    </row>
    <row r="544" spans="3:20" ht="15" customHeight="1">
      <c r="C544" s="61" t="str">
        <f t="shared" si="215"/>
        <v/>
      </c>
      <c r="D544" t="str">
        <f t="shared" si="216"/>
        <v/>
      </c>
      <c r="G544" s="215"/>
      <c r="K544" s="516">
        <f t="shared" si="186"/>
        <v>0</v>
      </c>
      <c r="L544" s="596">
        <f t="shared" si="212"/>
        <v>0</v>
      </c>
      <c r="M544" s="61"/>
      <c r="N544" s="307">
        <f t="shared" si="220"/>
        <v>0</v>
      </c>
      <c r="P544" s="388" t="str">
        <f t="shared" si="219"/>
        <v/>
      </c>
      <c r="Q544" s="388" t="str">
        <f t="shared" si="217"/>
        <v/>
      </c>
      <c r="S544" s="61" t="str">
        <f t="shared" si="218"/>
        <v>PAGO</v>
      </c>
      <c r="T544" s="276" t="str">
        <f t="shared" ca="1" si="214"/>
        <v>✓ OK</v>
      </c>
    </row>
    <row r="545" spans="3:20" ht="15" customHeight="1">
      <c r="C545" s="61" t="str">
        <f t="shared" si="215"/>
        <v/>
      </c>
      <c r="D545" t="str">
        <f t="shared" si="216"/>
        <v/>
      </c>
      <c r="G545" s="215"/>
      <c r="K545" s="516">
        <f t="shared" si="186"/>
        <v>0</v>
      </c>
      <c r="L545" s="596">
        <f t="shared" si="212"/>
        <v>0</v>
      </c>
      <c r="M545" s="61"/>
      <c r="N545" s="307">
        <f t="shared" si="220"/>
        <v>0</v>
      </c>
      <c r="P545" s="388" t="str">
        <f t="shared" si="219"/>
        <v/>
      </c>
      <c r="Q545" s="388" t="str">
        <f t="shared" si="217"/>
        <v/>
      </c>
      <c r="S545" s="61" t="str">
        <f t="shared" si="218"/>
        <v>PAGO</v>
      </c>
      <c r="T545" s="276" t="str">
        <f t="shared" ca="1" si="214"/>
        <v>✓ OK</v>
      </c>
    </row>
    <row r="546" spans="3:20" ht="15" customHeight="1">
      <c r="C546" s="61" t="str">
        <f t="shared" si="215"/>
        <v/>
      </c>
      <c r="D546" t="str">
        <f t="shared" si="216"/>
        <v/>
      </c>
      <c r="G546" s="215"/>
      <c r="K546" s="516">
        <f t="shared" si="186"/>
        <v>0</v>
      </c>
      <c r="L546" s="596">
        <f t="shared" si="212"/>
        <v>0</v>
      </c>
      <c r="M546" s="61"/>
      <c r="N546" s="307">
        <f t="shared" si="220"/>
        <v>0</v>
      </c>
      <c r="P546" s="388" t="str">
        <f t="shared" si="219"/>
        <v/>
      </c>
      <c r="Q546" s="388" t="str">
        <f t="shared" si="217"/>
        <v/>
      </c>
      <c r="S546" s="61" t="str">
        <f t="shared" si="218"/>
        <v>PAGO</v>
      </c>
      <c r="T546" s="276" t="str">
        <f t="shared" ca="1" si="214"/>
        <v>✓ OK</v>
      </c>
    </row>
    <row r="547" spans="3:20" ht="15" customHeight="1">
      <c r="C547" s="61" t="str">
        <f t="shared" si="215"/>
        <v/>
      </c>
      <c r="D547" t="str">
        <f t="shared" si="216"/>
        <v/>
      </c>
      <c r="G547" s="215"/>
      <c r="K547" s="516">
        <f t="shared" si="186"/>
        <v>0</v>
      </c>
      <c r="L547" s="596">
        <f t="shared" si="212"/>
        <v>0</v>
      </c>
      <c r="M547" s="61"/>
      <c r="N547" s="307">
        <f t="shared" si="220"/>
        <v>0</v>
      </c>
      <c r="P547" s="388" t="str">
        <f t="shared" si="219"/>
        <v/>
      </c>
      <c r="Q547" s="388" t="str">
        <f t="shared" si="217"/>
        <v/>
      </c>
      <c r="S547" s="61" t="str">
        <f t="shared" si="218"/>
        <v>PAGO</v>
      </c>
      <c r="T547" s="276" t="str">
        <f t="shared" ca="1" si="214"/>
        <v>✓ OK</v>
      </c>
    </row>
    <row r="548" spans="3:20" ht="15" customHeight="1">
      <c r="C548" s="61" t="str">
        <f t="shared" si="215"/>
        <v/>
      </c>
      <c r="D548" t="str">
        <f t="shared" si="216"/>
        <v/>
      </c>
      <c r="G548" s="215"/>
      <c r="K548" s="516">
        <f t="shared" si="186"/>
        <v>0</v>
      </c>
      <c r="L548" s="596">
        <f t="shared" si="212"/>
        <v>0</v>
      </c>
      <c r="M548" s="61"/>
      <c r="N548" s="307">
        <f t="shared" si="220"/>
        <v>0</v>
      </c>
      <c r="P548" s="388" t="str">
        <f t="shared" si="219"/>
        <v/>
      </c>
      <c r="Q548" s="388" t="str">
        <f t="shared" si="217"/>
        <v/>
      </c>
      <c r="S548" s="61" t="str">
        <f t="shared" si="218"/>
        <v>PAGO</v>
      </c>
      <c r="T548" s="276" t="str">
        <f t="shared" ca="1" si="214"/>
        <v>✓ OK</v>
      </c>
    </row>
    <row r="549" spans="3:20" ht="15" customHeight="1">
      <c r="C549" s="61" t="str">
        <f t="shared" si="215"/>
        <v/>
      </c>
      <c r="D549" t="str">
        <f t="shared" si="216"/>
        <v/>
      </c>
      <c r="G549" s="215"/>
      <c r="K549" s="516">
        <f t="shared" si="186"/>
        <v>0</v>
      </c>
      <c r="L549" s="596">
        <f t="shared" si="212"/>
        <v>0</v>
      </c>
      <c r="M549" s="61"/>
      <c r="N549" s="307">
        <f t="shared" si="220"/>
        <v>0</v>
      </c>
      <c r="P549" s="388" t="str">
        <f t="shared" si="219"/>
        <v/>
      </c>
      <c r="Q549" s="388" t="str">
        <f t="shared" si="217"/>
        <v/>
      </c>
      <c r="S549" s="61" t="str">
        <f t="shared" si="218"/>
        <v>PAGO</v>
      </c>
      <c r="T549" s="276" t="str">
        <f t="shared" ca="1" si="214"/>
        <v>✓ OK</v>
      </c>
    </row>
    <row r="550" spans="3:20" ht="15" customHeight="1">
      <c r="C550" s="61" t="str">
        <f t="shared" si="215"/>
        <v/>
      </c>
      <c r="D550" t="str">
        <f t="shared" si="216"/>
        <v/>
      </c>
      <c r="G550" s="215"/>
      <c r="K550" s="516">
        <f t="shared" ref="K550:K566" si="221">J550*E550</f>
        <v>0</v>
      </c>
      <c r="L550" s="596">
        <f t="shared" si="212"/>
        <v>0</v>
      </c>
      <c r="M550" s="61"/>
      <c r="N550" s="307">
        <f t="shared" si="220"/>
        <v>0</v>
      </c>
      <c r="P550" s="388" t="str">
        <f t="shared" si="219"/>
        <v/>
      </c>
      <c r="Q550" s="388" t="str">
        <f t="shared" si="217"/>
        <v/>
      </c>
      <c r="S550" s="61" t="str">
        <f t="shared" si="218"/>
        <v>PAGO</v>
      </c>
      <c r="T550" s="276" t="str">
        <f t="shared" ca="1" si="214"/>
        <v>✓ OK</v>
      </c>
    </row>
    <row r="551" spans="3:20" ht="15" customHeight="1">
      <c r="C551" s="61" t="str">
        <f t="shared" si="215"/>
        <v/>
      </c>
      <c r="D551" t="str">
        <f t="shared" si="216"/>
        <v/>
      </c>
      <c r="G551" s="215"/>
      <c r="K551" s="516">
        <f t="shared" si="221"/>
        <v>0</v>
      </c>
      <c r="L551" s="596">
        <f t="shared" si="212"/>
        <v>0</v>
      </c>
      <c r="M551" s="61"/>
      <c r="N551" s="307">
        <f t="shared" si="220"/>
        <v>0</v>
      </c>
      <c r="P551" s="388" t="str">
        <f t="shared" si="219"/>
        <v/>
      </c>
      <c r="Q551" s="388" t="str">
        <f t="shared" si="217"/>
        <v/>
      </c>
      <c r="S551" s="61" t="str">
        <f t="shared" si="218"/>
        <v>PAGO</v>
      </c>
      <c r="T551" s="276" t="str">
        <f t="shared" ca="1" si="214"/>
        <v>✓ OK</v>
      </c>
    </row>
    <row r="552" spans="3:20" ht="15" customHeight="1">
      <c r="C552" s="61" t="str">
        <f t="shared" si="215"/>
        <v/>
      </c>
      <c r="D552" t="str">
        <f t="shared" si="216"/>
        <v/>
      </c>
      <c r="G552" s="215"/>
      <c r="K552" s="516">
        <f t="shared" si="221"/>
        <v>0</v>
      </c>
      <c r="L552" s="596">
        <f t="shared" si="212"/>
        <v>0</v>
      </c>
      <c r="M552" s="61"/>
      <c r="N552" s="307">
        <f t="shared" si="220"/>
        <v>0</v>
      </c>
      <c r="P552" s="388" t="str">
        <f t="shared" si="219"/>
        <v/>
      </c>
      <c r="Q552" s="388" t="str">
        <f t="shared" si="217"/>
        <v/>
      </c>
      <c r="S552" s="61" t="str">
        <f t="shared" si="218"/>
        <v>PAGO</v>
      </c>
      <c r="T552" s="276" t="str">
        <f t="shared" ca="1" si="214"/>
        <v>✓ OK</v>
      </c>
    </row>
    <row r="553" spans="3:20" ht="15" customHeight="1">
      <c r="C553" s="61" t="str">
        <f t="shared" si="215"/>
        <v/>
      </c>
      <c r="D553" t="str">
        <f t="shared" si="216"/>
        <v/>
      </c>
      <c r="G553" s="215"/>
      <c r="K553" s="516">
        <f t="shared" si="221"/>
        <v>0</v>
      </c>
      <c r="L553" s="596">
        <f t="shared" si="212"/>
        <v>0</v>
      </c>
      <c r="M553" s="61"/>
      <c r="N553" s="307">
        <f t="shared" si="220"/>
        <v>0</v>
      </c>
      <c r="P553" s="388" t="str">
        <f t="shared" si="219"/>
        <v/>
      </c>
      <c r="Q553" s="388" t="str">
        <f t="shared" si="217"/>
        <v/>
      </c>
      <c r="S553" s="61" t="str">
        <f t="shared" si="218"/>
        <v>PAGO</v>
      </c>
      <c r="T553" s="276" t="str">
        <f t="shared" ca="1" si="214"/>
        <v>✓ OK</v>
      </c>
    </row>
    <row r="554" spans="3:20" ht="15" customHeight="1">
      <c r="C554" s="61" t="str">
        <f t="shared" si="215"/>
        <v/>
      </c>
      <c r="D554" t="str">
        <f t="shared" si="216"/>
        <v/>
      </c>
      <c r="G554" s="215"/>
      <c r="K554" s="516">
        <f t="shared" si="221"/>
        <v>0</v>
      </c>
      <c r="L554" s="596">
        <f t="shared" si="212"/>
        <v>0</v>
      </c>
      <c r="M554" s="61"/>
      <c r="N554" s="307">
        <f t="shared" si="220"/>
        <v>0</v>
      </c>
      <c r="P554" s="388" t="str">
        <f t="shared" si="219"/>
        <v/>
      </c>
      <c r="Q554" s="388" t="str">
        <f t="shared" si="217"/>
        <v/>
      </c>
      <c r="S554" s="61" t="str">
        <f t="shared" si="218"/>
        <v>PAGO</v>
      </c>
      <c r="T554" s="276" t="str">
        <f t="shared" ca="1" si="214"/>
        <v>✓ OK</v>
      </c>
    </row>
    <row r="555" spans="3:20" ht="15" customHeight="1">
      <c r="C555" s="61" t="str">
        <f t="shared" si="215"/>
        <v/>
      </c>
      <c r="D555" t="str">
        <f t="shared" si="216"/>
        <v/>
      </c>
      <c r="G555" s="215"/>
      <c r="K555" s="516">
        <f t="shared" si="221"/>
        <v>0</v>
      </c>
      <c r="L555" s="596">
        <f t="shared" si="212"/>
        <v>0</v>
      </c>
      <c r="M555" s="61"/>
      <c r="N555" s="307">
        <f t="shared" si="220"/>
        <v>0</v>
      </c>
      <c r="P555" s="388" t="str">
        <f t="shared" si="219"/>
        <v/>
      </c>
      <c r="Q555" s="388" t="str">
        <f t="shared" si="217"/>
        <v/>
      </c>
      <c r="S555" s="61" t="str">
        <f t="shared" si="218"/>
        <v>PAGO</v>
      </c>
      <c r="T555" s="276" t="str">
        <f t="shared" ca="1" si="214"/>
        <v>✓ OK</v>
      </c>
    </row>
    <row r="556" spans="3:20" ht="15" customHeight="1">
      <c r="C556" s="61" t="str">
        <f t="shared" si="215"/>
        <v/>
      </c>
      <c r="D556" t="str">
        <f t="shared" si="216"/>
        <v/>
      </c>
      <c r="G556" s="215"/>
      <c r="K556" s="516">
        <f t="shared" si="221"/>
        <v>0</v>
      </c>
      <c r="L556" s="596">
        <f t="shared" si="212"/>
        <v>0</v>
      </c>
      <c r="M556" s="61"/>
      <c r="N556" s="307">
        <f t="shared" si="220"/>
        <v>0</v>
      </c>
      <c r="P556" s="388" t="str">
        <f t="shared" si="219"/>
        <v/>
      </c>
      <c r="Q556" s="388" t="str">
        <f t="shared" si="217"/>
        <v/>
      </c>
      <c r="S556" s="61" t="str">
        <f t="shared" si="218"/>
        <v>PAGO</v>
      </c>
      <c r="T556" s="276" t="str">
        <f t="shared" ca="1" si="214"/>
        <v>✓ OK</v>
      </c>
    </row>
    <row r="557" spans="3:20" ht="15" customHeight="1">
      <c r="C557" s="61" t="str">
        <f t="shared" si="215"/>
        <v/>
      </c>
      <c r="D557" t="str">
        <f t="shared" si="216"/>
        <v/>
      </c>
      <c r="G557" s="215"/>
      <c r="K557" s="516">
        <f t="shared" si="221"/>
        <v>0</v>
      </c>
      <c r="L557" s="596">
        <f t="shared" si="212"/>
        <v>0</v>
      </c>
      <c r="M557" s="61"/>
      <c r="N557" s="307">
        <f t="shared" si="220"/>
        <v>0</v>
      </c>
      <c r="P557" s="388" t="str">
        <f t="shared" si="219"/>
        <v/>
      </c>
      <c r="Q557" s="388" t="str">
        <f t="shared" si="217"/>
        <v/>
      </c>
      <c r="S557" s="61" t="str">
        <f t="shared" si="218"/>
        <v>PAGO</v>
      </c>
      <c r="T557" s="276" t="str">
        <f t="shared" ca="1" si="214"/>
        <v>✓ OK</v>
      </c>
    </row>
    <row r="558" spans="3:20" ht="15" customHeight="1">
      <c r="C558" s="61" t="str">
        <f t="shared" si="215"/>
        <v/>
      </c>
      <c r="D558" t="str">
        <f t="shared" si="216"/>
        <v/>
      </c>
      <c r="G558" s="215"/>
      <c r="K558" s="516">
        <f t="shared" si="221"/>
        <v>0</v>
      </c>
      <c r="L558" s="596">
        <f t="shared" si="212"/>
        <v>0</v>
      </c>
      <c r="M558" s="61"/>
      <c r="N558" s="307">
        <f t="shared" si="220"/>
        <v>0</v>
      </c>
      <c r="P558" s="388" t="str">
        <f t="shared" si="219"/>
        <v/>
      </c>
      <c r="Q558" s="388" t="str">
        <f t="shared" si="217"/>
        <v/>
      </c>
      <c r="S558" s="61" t="str">
        <f t="shared" si="218"/>
        <v>PAGO</v>
      </c>
      <c r="T558" s="276" t="str">
        <f t="shared" ca="1" si="214"/>
        <v>✓ OK</v>
      </c>
    </row>
    <row r="559" spans="3:20" ht="15" customHeight="1">
      <c r="C559" s="61" t="str">
        <f t="shared" si="215"/>
        <v/>
      </c>
      <c r="D559" t="str">
        <f t="shared" si="216"/>
        <v/>
      </c>
      <c r="G559" s="215"/>
      <c r="K559" s="516">
        <f t="shared" si="221"/>
        <v>0</v>
      </c>
      <c r="L559" s="596">
        <f t="shared" si="212"/>
        <v>0</v>
      </c>
      <c r="M559" s="61"/>
      <c r="N559" s="307">
        <f t="shared" si="220"/>
        <v>0</v>
      </c>
      <c r="P559" s="388" t="str">
        <f t="shared" si="219"/>
        <v/>
      </c>
      <c r="Q559" s="388" t="str">
        <f t="shared" si="217"/>
        <v/>
      </c>
      <c r="S559" s="61" t="str">
        <f t="shared" si="218"/>
        <v>PAGO</v>
      </c>
      <c r="T559" s="276" t="str">
        <f t="shared" ca="1" si="214"/>
        <v>✓ OK</v>
      </c>
    </row>
    <row r="560" spans="3:20" ht="15" customHeight="1">
      <c r="C560" s="61" t="str">
        <f t="shared" si="215"/>
        <v/>
      </c>
      <c r="D560" t="str">
        <f t="shared" si="216"/>
        <v/>
      </c>
      <c r="G560" s="215"/>
      <c r="K560" s="516">
        <f t="shared" si="221"/>
        <v>0</v>
      </c>
      <c r="L560" s="596">
        <f t="shared" si="212"/>
        <v>0</v>
      </c>
      <c r="M560" s="61"/>
      <c r="N560" s="307">
        <f t="shared" si="220"/>
        <v>0</v>
      </c>
      <c r="P560" s="388" t="str">
        <f t="shared" si="219"/>
        <v/>
      </c>
      <c r="Q560" s="388" t="str">
        <f t="shared" si="217"/>
        <v/>
      </c>
      <c r="S560" s="61" t="str">
        <f t="shared" si="218"/>
        <v>PAGO</v>
      </c>
      <c r="T560" s="276" t="str">
        <f t="shared" ca="1" si="214"/>
        <v>✓ OK</v>
      </c>
    </row>
    <row r="561" spans="3:20" ht="15" customHeight="1">
      <c r="C561" s="61" t="str">
        <f t="shared" si="215"/>
        <v/>
      </c>
      <c r="D561" t="str">
        <f t="shared" si="216"/>
        <v/>
      </c>
      <c r="G561" s="215"/>
      <c r="K561" s="516">
        <f t="shared" si="221"/>
        <v>0</v>
      </c>
      <c r="L561" s="596">
        <f t="shared" si="212"/>
        <v>0</v>
      </c>
      <c r="M561" s="61"/>
      <c r="N561" s="307">
        <f t="shared" si="220"/>
        <v>0</v>
      </c>
      <c r="P561" s="388" t="str">
        <f t="shared" si="219"/>
        <v/>
      </c>
      <c r="Q561" s="388" t="str">
        <f t="shared" si="217"/>
        <v/>
      </c>
      <c r="S561" s="61" t="str">
        <f t="shared" si="218"/>
        <v>PAGO</v>
      </c>
      <c r="T561" s="276" t="str">
        <f t="shared" ca="1" si="214"/>
        <v>✓ OK</v>
      </c>
    </row>
    <row r="562" spans="3:20" ht="15" customHeight="1">
      <c r="C562" s="61" t="str">
        <f t="shared" si="215"/>
        <v/>
      </c>
      <c r="D562" t="str">
        <f t="shared" si="216"/>
        <v/>
      </c>
      <c r="G562" s="215"/>
      <c r="K562" s="516">
        <f t="shared" si="221"/>
        <v>0</v>
      </c>
      <c r="L562" s="596">
        <f t="shared" si="212"/>
        <v>0</v>
      </c>
      <c r="M562" s="61"/>
      <c r="N562" s="307">
        <f t="shared" si="220"/>
        <v>0</v>
      </c>
      <c r="P562" s="388" t="str">
        <f t="shared" si="219"/>
        <v/>
      </c>
      <c r="Q562" s="388" t="str">
        <f t="shared" si="217"/>
        <v/>
      </c>
      <c r="S562" s="61" t="str">
        <f t="shared" si="218"/>
        <v>PAGO</v>
      </c>
      <c r="T562" s="276" t="str">
        <f t="shared" ca="1" si="214"/>
        <v>✓ OK</v>
      </c>
    </row>
    <row r="563" spans="3:20" ht="15" customHeight="1">
      <c r="C563" s="61" t="str">
        <f t="shared" si="215"/>
        <v/>
      </c>
      <c r="D563" t="str">
        <f t="shared" si="216"/>
        <v/>
      </c>
      <c r="G563" s="215"/>
      <c r="K563" s="516">
        <f t="shared" si="221"/>
        <v>0</v>
      </c>
      <c r="L563" s="596">
        <f t="shared" si="212"/>
        <v>0</v>
      </c>
      <c r="M563" s="61"/>
      <c r="N563" s="307">
        <f t="shared" si="220"/>
        <v>0</v>
      </c>
      <c r="P563" s="388" t="str">
        <f t="shared" si="219"/>
        <v/>
      </c>
      <c r="Q563" s="388" t="str">
        <f t="shared" si="217"/>
        <v/>
      </c>
      <c r="S563" s="61" t="str">
        <f t="shared" si="218"/>
        <v>PAGO</v>
      </c>
      <c r="T563" s="276" t="str">
        <f t="shared" ca="1" si="214"/>
        <v>✓ OK</v>
      </c>
    </row>
    <row r="564" spans="3:20" ht="15" customHeight="1">
      <c r="C564" s="61" t="str">
        <f t="shared" si="215"/>
        <v/>
      </c>
      <c r="D564" t="str">
        <f t="shared" si="216"/>
        <v/>
      </c>
      <c r="G564" s="215"/>
      <c r="K564" s="516">
        <f t="shared" si="221"/>
        <v>0</v>
      </c>
      <c r="L564" s="596">
        <f t="shared" si="212"/>
        <v>0</v>
      </c>
      <c r="M564" s="61"/>
      <c r="N564" s="307">
        <f t="shared" si="220"/>
        <v>0</v>
      </c>
      <c r="P564" s="388" t="str">
        <f t="shared" si="219"/>
        <v/>
      </c>
      <c r="Q564" s="388" t="str">
        <f t="shared" si="217"/>
        <v/>
      </c>
      <c r="S564" s="61" t="str">
        <f t="shared" si="218"/>
        <v>PAGO</v>
      </c>
      <c r="T564" s="276" t="str">
        <f t="shared" ca="1" si="214"/>
        <v>✓ OK</v>
      </c>
    </row>
    <row r="565" spans="3:20" ht="15" customHeight="1">
      <c r="C565" s="61" t="str">
        <f t="shared" si="215"/>
        <v/>
      </c>
      <c r="D565" t="str">
        <f t="shared" si="216"/>
        <v/>
      </c>
      <c r="G565" s="215"/>
      <c r="K565" s="516">
        <f t="shared" si="221"/>
        <v>0</v>
      </c>
      <c r="L565" s="596">
        <f t="shared" si="212"/>
        <v>0</v>
      </c>
      <c r="M565" s="61"/>
      <c r="N565" s="307">
        <f t="shared" si="220"/>
        <v>0</v>
      </c>
      <c r="P565" s="388" t="str">
        <f t="shared" si="219"/>
        <v/>
      </c>
      <c r="Q565" s="388" t="str">
        <f t="shared" si="217"/>
        <v/>
      </c>
      <c r="S565" s="61" t="str">
        <f t="shared" si="218"/>
        <v>PAGO</v>
      </c>
      <c r="T565" s="276" t="str">
        <f t="shared" ca="1" si="214"/>
        <v>✓ OK</v>
      </c>
    </row>
    <row r="566" spans="3:20" ht="15" customHeight="1">
      <c r="C566" s="61" t="str">
        <f t="shared" si="215"/>
        <v/>
      </c>
      <c r="D566" t="str">
        <f t="shared" si="216"/>
        <v/>
      </c>
      <c r="G566" s="215"/>
      <c r="K566" s="516">
        <f t="shared" si="221"/>
        <v>0</v>
      </c>
      <c r="L566" s="596">
        <f t="shared" si="212"/>
        <v>0</v>
      </c>
      <c r="M566" s="61"/>
      <c r="N566" s="307">
        <f t="shared" si="220"/>
        <v>0</v>
      </c>
      <c r="P566" s="388" t="str">
        <f t="shared" si="219"/>
        <v/>
      </c>
      <c r="Q566" s="388" t="str">
        <f t="shared" si="217"/>
        <v/>
      </c>
      <c r="S566" s="61" t="str">
        <f t="shared" si="218"/>
        <v>PAGO</v>
      </c>
      <c r="T566" s="276" t="str">
        <f t="shared" ca="1" si="214"/>
        <v>✓ OK</v>
      </c>
    </row>
    <row r="567" spans="3:20" ht="15" customHeight="1">
      <c r="C567" s="61" t="str">
        <f t="shared" si="215"/>
        <v/>
      </c>
      <c r="D567" t="str">
        <f t="shared" si="216"/>
        <v/>
      </c>
      <c r="G567" s="215"/>
      <c r="L567" s="596">
        <f t="shared" si="212"/>
        <v>0</v>
      </c>
      <c r="M567" s="61"/>
      <c r="N567" s="307">
        <f t="shared" si="220"/>
        <v>0</v>
      </c>
      <c r="P567" s="388" t="str">
        <f t="shared" si="219"/>
        <v/>
      </c>
      <c r="Q567" s="388" t="str">
        <f t="shared" si="217"/>
        <v/>
      </c>
      <c r="S567" s="61" t="str">
        <f t="shared" si="218"/>
        <v xml:space="preserve"> </v>
      </c>
      <c r="T567" s="276" t="str">
        <f t="shared" ca="1" si="214"/>
        <v/>
      </c>
    </row>
    <row r="568" spans="3:20" ht="15" customHeight="1">
      <c r="C568" s="61" t="str">
        <f t="shared" si="215"/>
        <v/>
      </c>
      <c r="D568" t="str">
        <f t="shared" si="216"/>
        <v/>
      </c>
      <c r="G568" s="215"/>
      <c r="L568" s="596">
        <f t="shared" si="212"/>
        <v>0</v>
      </c>
      <c r="M568" s="61"/>
      <c r="N568" s="307">
        <f t="shared" si="220"/>
        <v>0</v>
      </c>
      <c r="P568" s="388" t="str">
        <f t="shared" si="219"/>
        <v/>
      </c>
      <c r="Q568" s="388" t="str">
        <f t="shared" si="217"/>
        <v/>
      </c>
      <c r="S568" s="61" t="str">
        <f t="shared" si="218"/>
        <v xml:space="preserve"> </v>
      </c>
      <c r="T568" s="276" t="str">
        <f t="shared" ca="1" si="214"/>
        <v/>
      </c>
    </row>
    <row r="569" spans="3:20" ht="15" customHeight="1">
      <c r="C569" s="61" t="str">
        <f t="shared" si="215"/>
        <v/>
      </c>
      <c r="D569" t="str">
        <f t="shared" si="216"/>
        <v/>
      </c>
      <c r="G569" s="215"/>
      <c r="L569" s="596">
        <f t="shared" si="212"/>
        <v>0</v>
      </c>
      <c r="M569" s="61"/>
      <c r="N569" s="307">
        <f t="shared" si="220"/>
        <v>0</v>
      </c>
      <c r="P569" s="388" t="str">
        <f t="shared" si="219"/>
        <v/>
      </c>
      <c r="Q569" s="388" t="str">
        <f t="shared" si="217"/>
        <v/>
      </c>
      <c r="S569" s="61" t="str">
        <f t="shared" si="218"/>
        <v xml:space="preserve"> </v>
      </c>
      <c r="T569" s="276" t="str">
        <f t="shared" ca="1" si="214"/>
        <v/>
      </c>
    </row>
    <row r="570" spans="3:20" ht="15" customHeight="1">
      <c r="C570" s="61" t="str">
        <f t="shared" si="215"/>
        <v/>
      </c>
      <c r="D570" t="str">
        <f t="shared" si="216"/>
        <v/>
      </c>
      <c r="G570" s="215"/>
      <c r="L570" s="596">
        <f t="shared" si="212"/>
        <v>0</v>
      </c>
      <c r="M570" s="61"/>
      <c r="N570" s="307">
        <f t="shared" si="220"/>
        <v>0</v>
      </c>
      <c r="P570" s="388" t="str">
        <f t="shared" si="219"/>
        <v/>
      </c>
      <c r="Q570" s="388" t="str">
        <f t="shared" si="217"/>
        <v/>
      </c>
      <c r="S570" s="61" t="str">
        <f t="shared" si="218"/>
        <v xml:space="preserve"> </v>
      </c>
      <c r="T570" s="276" t="str">
        <f t="shared" ca="1" si="214"/>
        <v/>
      </c>
    </row>
    <row r="571" spans="3:20" ht="15" customHeight="1">
      <c r="C571" s="61" t="str">
        <f t="shared" si="215"/>
        <v/>
      </c>
      <c r="D571" t="str">
        <f t="shared" si="216"/>
        <v/>
      </c>
      <c r="G571" s="215"/>
      <c r="L571" s="596">
        <f t="shared" si="212"/>
        <v>0</v>
      </c>
      <c r="M571" s="61"/>
      <c r="N571" s="307">
        <f t="shared" si="220"/>
        <v>0</v>
      </c>
      <c r="P571" s="388" t="str">
        <f t="shared" si="219"/>
        <v/>
      </c>
      <c r="Q571" s="388" t="str">
        <f t="shared" si="217"/>
        <v/>
      </c>
      <c r="S571" s="61" t="str">
        <f t="shared" si="218"/>
        <v xml:space="preserve"> </v>
      </c>
      <c r="T571" s="276" t="str">
        <f t="shared" ca="1" si="214"/>
        <v/>
      </c>
    </row>
    <row r="572" spans="3:20" ht="15" customHeight="1">
      <c r="C572" s="61" t="str">
        <f t="shared" si="215"/>
        <v/>
      </c>
      <c r="D572" t="str">
        <f t="shared" si="216"/>
        <v/>
      </c>
      <c r="G572" s="215"/>
      <c r="L572" s="596">
        <f t="shared" ref="L572:L635" si="222">K572</f>
        <v>0</v>
      </c>
      <c r="M572" s="61"/>
      <c r="N572" s="307">
        <f t="shared" si="220"/>
        <v>0</v>
      </c>
      <c r="P572" s="388" t="str">
        <f t="shared" si="219"/>
        <v/>
      </c>
      <c r="Q572" s="388" t="str">
        <f t="shared" si="217"/>
        <v/>
      </c>
      <c r="S572" s="61" t="str">
        <f t="shared" si="218"/>
        <v xml:space="preserve"> </v>
      </c>
      <c r="T572" s="276" t="str">
        <f t="shared" ca="1" si="214"/>
        <v/>
      </c>
    </row>
    <row r="573" spans="3:20" ht="15" customHeight="1">
      <c r="C573" s="61" t="str">
        <f t="shared" si="215"/>
        <v/>
      </c>
      <c r="D573" t="str">
        <f t="shared" si="216"/>
        <v/>
      </c>
      <c r="G573" s="215"/>
      <c r="L573" s="596">
        <f t="shared" si="222"/>
        <v>0</v>
      </c>
      <c r="M573" s="61"/>
      <c r="N573" s="307">
        <f t="shared" si="220"/>
        <v>0</v>
      </c>
      <c r="P573" s="388" t="str">
        <f t="shared" si="219"/>
        <v/>
      </c>
      <c r="Q573" s="388" t="str">
        <f t="shared" si="217"/>
        <v/>
      </c>
      <c r="S573" s="61" t="str">
        <f t="shared" si="218"/>
        <v xml:space="preserve"> </v>
      </c>
      <c r="T573" s="276" t="str">
        <f t="shared" ca="1" si="214"/>
        <v/>
      </c>
    </row>
    <row r="574" spans="3:20" ht="15" customHeight="1">
      <c r="C574" s="61" t="str">
        <f t="shared" si="215"/>
        <v/>
      </c>
      <c r="D574" t="str">
        <f t="shared" si="216"/>
        <v/>
      </c>
      <c r="G574" s="215"/>
      <c r="L574" s="596">
        <f t="shared" si="222"/>
        <v>0</v>
      </c>
      <c r="M574" s="61"/>
      <c r="N574" s="307">
        <f t="shared" si="220"/>
        <v>0</v>
      </c>
      <c r="P574" s="388" t="str">
        <f t="shared" si="219"/>
        <v/>
      </c>
      <c r="Q574" s="388" t="str">
        <f t="shared" si="217"/>
        <v/>
      </c>
      <c r="S574" s="61" t="str">
        <f t="shared" si="218"/>
        <v xml:space="preserve"> </v>
      </c>
      <c r="T574" s="276" t="str">
        <f t="shared" ca="1" si="214"/>
        <v/>
      </c>
    </row>
    <row r="575" spans="3:20" ht="15" customHeight="1">
      <c r="C575" s="61" t="str">
        <f t="shared" si="215"/>
        <v/>
      </c>
      <c r="D575" t="str">
        <f t="shared" si="216"/>
        <v/>
      </c>
      <c r="G575" s="215"/>
      <c r="L575" s="596">
        <f t="shared" si="222"/>
        <v>0</v>
      </c>
      <c r="M575" s="61"/>
      <c r="N575" s="307">
        <f t="shared" si="220"/>
        <v>0</v>
      </c>
      <c r="P575" s="388" t="str">
        <f t="shared" si="219"/>
        <v/>
      </c>
      <c r="Q575" s="388" t="str">
        <f t="shared" si="217"/>
        <v/>
      </c>
      <c r="S575" s="61" t="str">
        <f t="shared" si="218"/>
        <v xml:space="preserve"> </v>
      </c>
      <c r="T575" s="276" t="str">
        <f t="shared" ca="1" si="214"/>
        <v/>
      </c>
    </row>
    <row r="576" spans="3:20" ht="15" customHeight="1">
      <c r="C576" s="61" t="str">
        <f t="shared" si="215"/>
        <v/>
      </c>
      <c r="D576" t="str">
        <f t="shared" si="216"/>
        <v/>
      </c>
      <c r="G576" s="215"/>
      <c r="L576" s="596">
        <f t="shared" si="222"/>
        <v>0</v>
      </c>
      <c r="M576" s="61"/>
      <c r="N576" s="307">
        <f t="shared" si="220"/>
        <v>0</v>
      </c>
      <c r="P576" s="388" t="str">
        <f t="shared" si="219"/>
        <v/>
      </c>
      <c r="Q576" s="388" t="str">
        <f t="shared" si="217"/>
        <v/>
      </c>
      <c r="S576" s="61" t="str">
        <f t="shared" si="218"/>
        <v xml:space="preserve"> </v>
      </c>
      <c r="T576" s="276" t="str">
        <f t="shared" ca="1" si="214"/>
        <v/>
      </c>
    </row>
    <row r="577" spans="3:20" ht="15" customHeight="1">
      <c r="C577" s="61" t="str">
        <f t="shared" si="215"/>
        <v/>
      </c>
      <c r="D577" t="str">
        <f t="shared" si="216"/>
        <v/>
      </c>
      <c r="G577" s="215"/>
      <c r="L577" s="596">
        <f t="shared" si="222"/>
        <v>0</v>
      </c>
      <c r="M577" s="61"/>
      <c r="N577" s="307">
        <f t="shared" si="220"/>
        <v>0</v>
      </c>
      <c r="P577" s="388" t="str">
        <f t="shared" si="219"/>
        <v/>
      </c>
      <c r="Q577" s="388" t="str">
        <f t="shared" si="217"/>
        <v/>
      </c>
      <c r="S577" s="61" t="str">
        <f t="shared" si="218"/>
        <v xml:space="preserve"> </v>
      </c>
      <c r="T577" s="276" t="str">
        <f t="shared" ca="1" si="214"/>
        <v/>
      </c>
    </row>
    <row r="578" spans="3:20" ht="15" customHeight="1">
      <c r="C578" s="61" t="str">
        <f t="shared" si="215"/>
        <v/>
      </c>
      <c r="D578" t="str">
        <f t="shared" si="216"/>
        <v/>
      </c>
      <c r="G578" s="215"/>
      <c r="L578" s="596">
        <f t="shared" si="222"/>
        <v>0</v>
      </c>
      <c r="M578" s="61"/>
      <c r="N578" s="307">
        <f t="shared" si="220"/>
        <v>0</v>
      </c>
      <c r="P578" s="388" t="str">
        <f t="shared" si="219"/>
        <v/>
      </c>
      <c r="Q578" s="388" t="str">
        <f t="shared" si="217"/>
        <v/>
      </c>
      <c r="S578" s="61" t="str">
        <f t="shared" si="218"/>
        <v xml:space="preserve"> </v>
      </c>
      <c r="T578" s="276" t="str">
        <f t="shared" ca="1" si="214"/>
        <v/>
      </c>
    </row>
    <row r="579" spans="3:20" ht="15" customHeight="1">
      <c r="C579" s="61" t="str">
        <f t="shared" si="215"/>
        <v/>
      </c>
      <c r="D579" t="str">
        <f t="shared" si="216"/>
        <v/>
      </c>
      <c r="G579" s="215"/>
      <c r="L579" s="596">
        <f t="shared" si="222"/>
        <v>0</v>
      </c>
      <c r="M579" s="61"/>
      <c r="N579" s="307">
        <f t="shared" si="220"/>
        <v>0</v>
      </c>
      <c r="P579" s="388" t="str">
        <f t="shared" si="219"/>
        <v/>
      </c>
      <c r="Q579" s="388" t="str">
        <f t="shared" si="217"/>
        <v/>
      </c>
      <c r="S579" s="61" t="str">
        <f t="shared" si="218"/>
        <v xml:space="preserve"> </v>
      </c>
      <c r="T579" s="276" t="str">
        <f t="shared" ca="1" si="214"/>
        <v/>
      </c>
    </row>
    <row r="580" spans="3:20" ht="15" customHeight="1">
      <c r="C580" s="61" t="str">
        <f t="shared" si="215"/>
        <v/>
      </c>
      <c r="D580" t="str">
        <f t="shared" si="216"/>
        <v/>
      </c>
      <c r="G580" s="215"/>
      <c r="L580" s="596">
        <f t="shared" si="222"/>
        <v>0</v>
      </c>
      <c r="M580" s="61"/>
      <c r="N580" s="307">
        <f t="shared" si="220"/>
        <v>0</v>
      </c>
      <c r="P580" s="388" t="str">
        <f t="shared" si="219"/>
        <v/>
      </c>
      <c r="Q580" s="388" t="str">
        <f t="shared" si="217"/>
        <v/>
      </c>
      <c r="S580" s="61" t="str">
        <f t="shared" si="218"/>
        <v xml:space="preserve"> </v>
      </c>
      <c r="T580" s="276" t="str">
        <f t="shared" ca="1" si="214"/>
        <v/>
      </c>
    </row>
    <row r="581" spans="3:20" ht="15" customHeight="1">
      <c r="C581" s="61" t="str">
        <f t="shared" si="215"/>
        <v/>
      </c>
      <c r="D581" t="str">
        <f t="shared" si="216"/>
        <v/>
      </c>
      <c r="G581" s="215"/>
      <c r="L581" s="596">
        <f t="shared" si="222"/>
        <v>0</v>
      </c>
      <c r="M581" s="61"/>
      <c r="N581" s="307">
        <f t="shared" si="220"/>
        <v>0</v>
      </c>
      <c r="P581" s="388" t="str">
        <f t="shared" si="219"/>
        <v/>
      </c>
      <c r="Q581" s="388" t="str">
        <f t="shared" si="217"/>
        <v/>
      </c>
      <c r="S581" s="61" t="str">
        <f t="shared" si="218"/>
        <v xml:space="preserve"> </v>
      </c>
      <c r="T581" s="276" t="str">
        <f t="shared" ca="1" si="214"/>
        <v/>
      </c>
    </row>
    <row r="582" spans="3:20" ht="15" customHeight="1">
      <c r="C582" s="61" t="str">
        <f t="shared" si="215"/>
        <v/>
      </c>
      <c r="D582" t="str">
        <f t="shared" si="216"/>
        <v/>
      </c>
      <c r="G582" s="215"/>
      <c r="L582" s="596">
        <f t="shared" si="222"/>
        <v>0</v>
      </c>
      <c r="M582" s="61"/>
      <c r="N582" s="307">
        <f t="shared" si="220"/>
        <v>0</v>
      </c>
      <c r="P582" s="388" t="str">
        <f t="shared" si="219"/>
        <v/>
      </c>
      <c r="Q582" s="388" t="str">
        <f t="shared" si="217"/>
        <v/>
      </c>
      <c r="S582" s="61" t="str">
        <f t="shared" si="218"/>
        <v xml:space="preserve"> </v>
      </c>
      <c r="T582" s="276" t="str">
        <f t="shared" ca="1" si="214"/>
        <v/>
      </c>
    </row>
    <row r="583" spans="3:20" ht="15" customHeight="1">
      <c r="C583" s="61" t="str">
        <f t="shared" si="215"/>
        <v/>
      </c>
      <c r="D583" t="str">
        <f t="shared" si="216"/>
        <v/>
      </c>
      <c r="G583" s="215"/>
      <c r="L583" s="596">
        <f t="shared" si="222"/>
        <v>0</v>
      </c>
      <c r="M583" s="61"/>
      <c r="N583" s="307">
        <f t="shared" si="220"/>
        <v>0</v>
      </c>
      <c r="P583" s="388" t="str">
        <f t="shared" si="219"/>
        <v/>
      </c>
      <c r="Q583" s="388" t="str">
        <f t="shared" si="217"/>
        <v/>
      </c>
      <c r="S583" s="61" t="str">
        <f t="shared" si="218"/>
        <v xml:space="preserve"> </v>
      </c>
      <c r="T583" s="276" t="str">
        <f t="shared" ca="1" si="214"/>
        <v/>
      </c>
    </row>
    <row r="584" spans="3:20" ht="15" customHeight="1">
      <c r="C584" s="61" t="str">
        <f t="shared" si="215"/>
        <v/>
      </c>
      <c r="D584" t="str">
        <f t="shared" si="216"/>
        <v/>
      </c>
      <c r="G584" s="215"/>
      <c r="L584" s="596">
        <f t="shared" si="222"/>
        <v>0</v>
      </c>
      <c r="M584" s="61"/>
      <c r="N584" s="307">
        <f t="shared" si="220"/>
        <v>0</v>
      </c>
      <c r="P584" s="388" t="str">
        <f t="shared" si="219"/>
        <v/>
      </c>
      <c r="Q584" s="388" t="str">
        <f t="shared" si="217"/>
        <v/>
      </c>
      <c r="S584" s="61" t="str">
        <f t="shared" si="218"/>
        <v xml:space="preserve"> </v>
      </c>
      <c r="T584" s="276" t="str">
        <f t="shared" ca="1" si="214"/>
        <v/>
      </c>
    </row>
    <row r="585" spans="3:20" ht="15" customHeight="1">
      <c r="C585" s="61" t="str">
        <f t="shared" si="215"/>
        <v/>
      </c>
      <c r="D585" t="str">
        <f t="shared" si="216"/>
        <v/>
      </c>
      <c r="G585" s="215"/>
      <c r="L585" s="596">
        <f t="shared" si="222"/>
        <v>0</v>
      </c>
      <c r="M585" s="61"/>
      <c r="N585" s="307">
        <f t="shared" si="220"/>
        <v>0</v>
      </c>
      <c r="P585" s="388" t="str">
        <f t="shared" si="219"/>
        <v/>
      </c>
      <c r="Q585" s="388" t="str">
        <f t="shared" si="217"/>
        <v/>
      </c>
      <c r="S585" s="61" t="str">
        <f t="shared" si="218"/>
        <v xml:space="preserve"> </v>
      </c>
      <c r="T585" s="276" t="str">
        <f t="shared" ca="1" si="214"/>
        <v/>
      </c>
    </row>
    <row r="586" spans="3:20" ht="15" customHeight="1">
      <c r="C586" s="61" t="str">
        <f t="shared" si="215"/>
        <v/>
      </c>
      <c r="D586" t="str">
        <f t="shared" si="216"/>
        <v/>
      </c>
      <c r="G586" s="215"/>
      <c r="L586" s="596">
        <f t="shared" si="222"/>
        <v>0</v>
      </c>
      <c r="M586" s="61"/>
      <c r="N586" s="307">
        <f t="shared" si="220"/>
        <v>0</v>
      </c>
      <c r="P586" s="388" t="str">
        <f t="shared" si="219"/>
        <v/>
      </c>
      <c r="Q586" s="388" t="str">
        <f t="shared" si="217"/>
        <v/>
      </c>
      <c r="S586" s="61" t="str">
        <f t="shared" si="218"/>
        <v xml:space="preserve"> </v>
      </c>
      <c r="T586" s="276" t="str">
        <f t="shared" ca="1" si="214"/>
        <v/>
      </c>
    </row>
    <row r="587" spans="3:20" ht="15" customHeight="1">
      <c r="C587" s="61" t="str">
        <f t="shared" si="215"/>
        <v/>
      </c>
      <c r="D587" t="str">
        <f t="shared" si="216"/>
        <v/>
      </c>
      <c r="G587" s="215"/>
      <c r="L587" s="596">
        <f t="shared" si="222"/>
        <v>0</v>
      </c>
      <c r="M587" s="61"/>
      <c r="N587" s="307">
        <f t="shared" si="220"/>
        <v>0</v>
      </c>
      <c r="P587" s="388" t="str">
        <f t="shared" si="219"/>
        <v/>
      </c>
      <c r="Q587" s="388" t="str">
        <f t="shared" si="217"/>
        <v/>
      </c>
      <c r="S587" s="61" t="str">
        <f t="shared" si="218"/>
        <v xml:space="preserve"> </v>
      </c>
      <c r="T587" s="276" t="str">
        <f t="shared" ca="1" si="214"/>
        <v/>
      </c>
    </row>
    <row r="588" spans="3:20" ht="15" customHeight="1">
      <c r="C588" s="61" t="str">
        <f t="shared" si="215"/>
        <v/>
      </c>
      <c r="D588" t="str">
        <f t="shared" si="216"/>
        <v/>
      </c>
      <c r="G588" s="215"/>
      <c r="L588" s="596">
        <f t="shared" si="222"/>
        <v>0</v>
      </c>
      <c r="M588" s="61"/>
      <c r="N588" s="307">
        <f t="shared" si="220"/>
        <v>0</v>
      </c>
      <c r="P588" s="388" t="str">
        <f t="shared" si="219"/>
        <v/>
      </c>
      <c r="Q588" s="388" t="str">
        <f t="shared" si="217"/>
        <v/>
      </c>
      <c r="S588" s="61" t="str">
        <f t="shared" si="218"/>
        <v xml:space="preserve"> </v>
      </c>
      <c r="T588" s="276" t="str">
        <f t="shared" ref="T588:T651" ca="1" si="223">IF(S588="PAGO", "✓ OK", IF(S588="A PAGAR", IF(O588&lt;TODAY(), "⚠ EM ATRASO", "EM DIA"), ""))</f>
        <v/>
      </c>
    </row>
    <row r="589" spans="3:20" ht="15" customHeight="1">
      <c r="C589" s="61" t="str">
        <f t="shared" si="215"/>
        <v/>
      </c>
      <c r="D589" t="str">
        <f t="shared" si="216"/>
        <v/>
      </c>
      <c r="G589" s="215"/>
      <c r="L589" s="596">
        <f t="shared" si="222"/>
        <v>0</v>
      </c>
      <c r="M589" s="61"/>
      <c r="N589" s="307">
        <f t="shared" si="220"/>
        <v>0</v>
      </c>
      <c r="P589" s="388" t="str">
        <f t="shared" si="219"/>
        <v/>
      </c>
      <c r="Q589" s="388" t="str">
        <f t="shared" si="217"/>
        <v/>
      </c>
      <c r="S589" s="61" t="str">
        <f t="shared" si="218"/>
        <v xml:space="preserve"> </v>
      </c>
      <c r="T589" s="276" t="str">
        <f t="shared" ca="1" si="223"/>
        <v/>
      </c>
    </row>
    <row r="590" spans="3:20" ht="15" customHeight="1">
      <c r="C590" s="61" t="str">
        <f t="shared" si="215"/>
        <v/>
      </c>
      <c r="D590" t="str">
        <f t="shared" si="216"/>
        <v/>
      </c>
      <c r="G590" s="215"/>
      <c r="L590" s="596">
        <f t="shared" si="222"/>
        <v>0</v>
      </c>
      <c r="M590" s="61"/>
      <c r="N590" s="307">
        <f t="shared" si="220"/>
        <v>0</v>
      </c>
      <c r="P590" s="388" t="str">
        <f t="shared" si="219"/>
        <v/>
      </c>
      <c r="Q590" s="388" t="str">
        <f t="shared" si="217"/>
        <v/>
      </c>
      <c r="S590" s="61" t="str">
        <f t="shared" si="218"/>
        <v xml:space="preserve"> </v>
      </c>
      <c r="T590" s="276" t="str">
        <f t="shared" ca="1" si="223"/>
        <v/>
      </c>
    </row>
    <row r="591" spans="3:20" ht="15" customHeight="1">
      <c r="C591" s="61" t="str">
        <f t="shared" si="215"/>
        <v/>
      </c>
      <c r="D591" t="str">
        <f t="shared" si="216"/>
        <v/>
      </c>
      <c r="G591" s="215"/>
      <c r="L591" s="596">
        <f t="shared" si="222"/>
        <v>0</v>
      </c>
      <c r="M591" s="61"/>
      <c r="N591" s="307">
        <f t="shared" si="220"/>
        <v>0</v>
      </c>
      <c r="P591" s="388" t="str">
        <f t="shared" si="219"/>
        <v/>
      </c>
      <c r="Q591" s="388" t="str">
        <f t="shared" si="217"/>
        <v/>
      </c>
      <c r="S591" s="61" t="str">
        <f t="shared" si="218"/>
        <v xml:space="preserve"> </v>
      </c>
      <c r="T591" s="276" t="str">
        <f t="shared" ca="1" si="223"/>
        <v/>
      </c>
    </row>
    <row r="592" spans="3:20" ht="15" customHeight="1">
      <c r="C592" s="61" t="str">
        <f t="shared" si="215"/>
        <v/>
      </c>
      <c r="D592" t="str">
        <f t="shared" si="216"/>
        <v/>
      </c>
      <c r="G592" s="215"/>
      <c r="L592" s="596">
        <f t="shared" si="222"/>
        <v>0</v>
      </c>
      <c r="M592" s="61"/>
      <c r="N592" s="307">
        <f t="shared" si="220"/>
        <v>0</v>
      </c>
      <c r="P592" s="388" t="str">
        <f t="shared" si="219"/>
        <v/>
      </c>
      <c r="Q592" s="388" t="str">
        <f t="shared" si="217"/>
        <v/>
      </c>
      <c r="S592" s="61" t="str">
        <f t="shared" si="218"/>
        <v xml:space="preserve"> </v>
      </c>
      <c r="T592" s="276" t="str">
        <f t="shared" ca="1" si="223"/>
        <v/>
      </c>
    </row>
    <row r="593" spans="3:20" ht="15" customHeight="1">
      <c r="C593" s="61" t="str">
        <f t="shared" si="215"/>
        <v/>
      </c>
      <c r="D593" t="str">
        <f t="shared" si="216"/>
        <v/>
      </c>
      <c r="G593" s="215"/>
      <c r="L593" s="596">
        <f t="shared" si="222"/>
        <v>0</v>
      </c>
      <c r="M593" s="61"/>
      <c r="N593" s="307">
        <f t="shared" si="220"/>
        <v>0</v>
      </c>
      <c r="P593" s="388" t="str">
        <f t="shared" si="219"/>
        <v/>
      </c>
      <c r="Q593" s="388" t="str">
        <f t="shared" si="217"/>
        <v/>
      </c>
      <c r="S593" s="61" t="str">
        <f t="shared" si="218"/>
        <v xml:space="preserve"> </v>
      </c>
      <c r="T593" s="276" t="str">
        <f t="shared" ca="1" si="223"/>
        <v/>
      </c>
    </row>
    <row r="594" spans="3:20" ht="15" customHeight="1">
      <c r="C594" s="61" t="str">
        <f t="shared" si="215"/>
        <v/>
      </c>
      <c r="D594" t="str">
        <f t="shared" si="216"/>
        <v/>
      </c>
      <c r="G594" s="215"/>
      <c r="L594" s="596">
        <f t="shared" si="222"/>
        <v>0</v>
      </c>
      <c r="M594" s="61"/>
      <c r="N594" s="307">
        <f t="shared" si="220"/>
        <v>0</v>
      </c>
      <c r="P594" s="388" t="str">
        <f t="shared" si="219"/>
        <v/>
      </c>
      <c r="Q594" s="388" t="str">
        <f t="shared" si="217"/>
        <v/>
      </c>
      <c r="S594" s="61" t="str">
        <f t="shared" si="218"/>
        <v xml:space="preserve"> </v>
      </c>
      <c r="T594" s="276" t="str">
        <f t="shared" ca="1" si="223"/>
        <v/>
      </c>
    </row>
    <row r="595" spans="3:20" ht="15" customHeight="1">
      <c r="C595" s="61" t="str">
        <f t="shared" si="215"/>
        <v/>
      </c>
      <c r="D595" t="str">
        <f t="shared" si="216"/>
        <v/>
      </c>
      <c r="G595" s="215"/>
      <c r="L595" s="596">
        <f t="shared" si="222"/>
        <v>0</v>
      </c>
      <c r="M595" s="61"/>
      <c r="N595" s="307">
        <f t="shared" si="220"/>
        <v>0</v>
      </c>
      <c r="P595" s="388" t="str">
        <f t="shared" si="219"/>
        <v/>
      </c>
      <c r="Q595" s="388" t="str">
        <f t="shared" si="217"/>
        <v/>
      </c>
      <c r="S595" s="61" t="str">
        <f t="shared" si="218"/>
        <v xml:space="preserve"> </v>
      </c>
      <c r="T595" s="276" t="str">
        <f t="shared" ca="1" si="223"/>
        <v/>
      </c>
    </row>
    <row r="596" spans="3:20" ht="15" customHeight="1">
      <c r="C596" s="61" t="str">
        <f t="shared" ref="C596:C659" si="224">IF(B596&lt;&gt;"",PROPER(TEXT(B596,"mmmm")),"")</f>
        <v/>
      </c>
      <c r="D596" t="str">
        <f t="shared" ref="D596:D659" si="225">IF(B596&lt;&gt;"",TEXT(B596,"aaaa"),"")</f>
        <v/>
      </c>
      <c r="G596" s="215"/>
      <c r="L596" s="596">
        <f t="shared" si="222"/>
        <v>0</v>
      </c>
      <c r="M596" s="61"/>
      <c r="N596" s="307">
        <f t="shared" si="220"/>
        <v>0</v>
      </c>
      <c r="P596" s="388" t="str">
        <f t="shared" si="219"/>
        <v/>
      </c>
      <c r="Q596" s="388" t="str">
        <f t="shared" ref="Q596:Q659" si="226">IF(O596="","",YEAR(O596))</f>
        <v/>
      </c>
      <c r="S596" s="61" t="str">
        <f t="shared" ref="S596:S659" si="227">IF(K596&lt;&gt;"",IF(L596=0,"PAGO","A PAGAR")," ")</f>
        <v xml:space="preserve"> </v>
      </c>
      <c r="T596" s="276" t="str">
        <f t="shared" ca="1" si="223"/>
        <v/>
      </c>
    </row>
    <row r="597" spans="3:20" ht="15" customHeight="1">
      <c r="C597" s="61" t="str">
        <f t="shared" si="224"/>
        <v/>
      </c>
      <c r="D597" t="str">
        <f t="shared" si="225"/>
        <v/>
      </c>
      <c r="G597" s="215"/>
      <c r="L597" s="596">
        <f t="shared" si="222"/>
        <v>0</v>
      </c>
      <c r="M597" s="61"/>
      <c r="N597" s="307">
        <f t="shared" si="220"/>
        <v>0</v>
      </c>
      <c r="P597" s="388" t="str">
        <f t="shared" si="219"/>
        <v/>
      </c>
      <c r="Q597" s="388" t="str">
        <f t="shared" si="226"/>
        <v/>
      </c>
      <c r="S597" s="61" t="str">
        <f t="shared" si="227"/>
        <v xml:space="preserve"> </v>
      </c>
      <c r="T597" s="276" t="str">
        <f t="shared" ca="1" si="223"/>
        <v/>
      </c>
    </row>
    <row r="598" spans="3:20" ht="15" customHeight="1">
      <c r="C598" s="61" t="str">
        <f t="shared" si="224"/>
        <v/>
      </c>
      <c r="D598" t="str">
        <f t="shared" si="225"/>
        <v/>
      </c>
      <c r="G598" s="215"/>
      <c r="L598" s="596">
        <f t="shared" si="222"/>
        <v>0</v>
      </c>
      <c r="M598" s="61"/>
      <c r="N598" s="307">
        <f t="shared" si="220"/>
        <v>0</v>
      </c>
      <c r="P598" s="388" t="str">
        <f t="shared" si="219"/>
        <v/>
      </c>
      <c r="Q598" s="388" t="str">
        <f t="shared" si="226"/>
        <v/>
      </c>
      <c r="S598" s="61" t="str">
        <f t="shared" si="227"/>
        <v xml:space="preserve"> </v>
      </c>
      <c r="T598" s="276" t="str">
        <f t="shared" ca="1" si="223"/>
        <v/>
      </c>
    </row>
    <row r="599" spans="3:20" ht="15" customHeight="1">
      <c r="C599" s="61" t="str">
        <f t="shared" si="224"/>
        <v/>
      </c>
      <c r="D599" t="str">
        <f t="shared" si="225"/>
        <v/>
      </c>
      <c r="G599" s="215"/>
      <c r="L599" s="596">
        <f t="shared" si="222"/>
        <v>0</v>
      </c>
      <c r="M599" s="61"/>
      <c r="N599" s="307">
        <f t="shared" si="220"/>
        <v>0</v>
      </c>
      <c r="P599" s="388" t="str">
        <f t="shared" si="219"/>
        <v/>
      </c>
      <c r="Q599" s="388" t="str">
        <f t="shared" si="226"/>
        <v/>
      </c>
      <c r="S599" s="61" t="str">
        <f t="shared" si="227"/>
        <v xml:space="preserve"> </v>
      </c>
      <c r="T599" s="276" t="str">
        <f t="shared" ca="1" si="223"/>
        <v/>
      </c>
    </row>
    <row r="600" spans="3:20" ht="15" customHeight="1">
      <c r="C600" s="61" t="str">
        <f t="shared" si="224"/>
        <v/>
      </c>
      <c r="D600" t="str">
        <f t="shared" si="225"/>
        <v/>
      </c>
      <c r="G600" s="215"/>
      <c r="L600" s="596">
        <f t="shared" si="222"/>
        <v>0</v>
      </c>
      <c r="M600" s="61"/>
      <c r="N600" s="307">
        <f t="shared" si="220"/>
        <v>0</v>
      </c>
      <c r="P600" s="388" t="str">
        <f t="shared" si="219"/>
        <v/>
      </c>
      <c r="Q600" s="388" t="str">
        <f t="shared" si="226"/>
        <v/>
      </c>
      <c r="S600" s="61" t="str">
        <f t="shared" si="227"/>
        <v xml:space="preserve"> </v>
      </c>
      <c r="T600" s="276" t="str">
        <f t="shared" ca="1" si="223"/>
        <v/>
      </c>
    </row>
    <row r="601" spans="3:20" ht="15" customHeight="1">
      <c r="C601" s="61" t="str">
        <f t="shared" si="224"/>
        <v/>
      </c>
      <c r="D601" t="str">
        <f t="shared" si="225"/>
        <v/>
      </c>
      <c r="G601" s="215"/>
      <c r="L601" s="596">
        <f t="shared" si="222"/>
        <v>0</v>
      </c>
      <c r="M601" s="61"/>
      <c r="N601" s="307">
        <f t="shared" si="220"/>
        <v>0</v>
      </c>
      <c r="P601" s="388" t="str">
        <f t="shared" si="219"/>
        <v/>
      </c>
      <c r="Q601" s="388" t="str">
        <f t="shared" si="226"/>
        <v/>
      </c>
      <c r="S601" s="61" t="str">
        <f t="shared" si="227"/>
        <v xml:space="preserve"> </v>
      </c>
      <c r="T601" s="276" t="str">
        <f t="shared" ca="1" si="223"/>
        <v/>
      </c>
    </row>
    <row r="602" spans="3:20" ht="15" customHeight="1">
      <c r="C602" s="61" t="str">
        <f t="shared" si="224"/>
        <v/>
      </c>
      <c r="D602" t="str">
        <f t="shared" si="225"/>
        <v/>
      </c>
      <c r="G602" s="215"/>
      <c r="L602" s="596">
        <f t="shared" si="222"/>
        <v>0</v>
      </c>
      <c r="M602" s="61"/>
      <c r="N602" s="307">
        <f t="shared" si="220"/>
        <v>0</v>
      </c>
      <c r="P602" s="388" t="str">
        <f t="shared" ref="P602:P665" si="228">IF(O602&lt;&gt;"",TEXT(O602,"mmmm"),"")</f>
        <v/>
      </c>
      <c r="Q602" s="388" t="str">
        <f t="shared" si="226"/>
        <v/>
      </c>
      <c r="S602" s="61" t="str">
        <f t="shared" si="227"/>
        <v xml:space="preserve"> </v>
      </c>
      <c r="T602" s="276" t="str">
        <f t="shared" ca="1" si="223"/>
        <v/>
      </c>
    </row>
    <row r="603" spans="3:20" ht="15" customHeight="1">
      <c r="C603" s="61" t="str">
        <f t="shared" si="224"/>
        <v/>
      </c>
      <c r="D603" t="str">
        <f t="shared" si="225"/>
        <v/>
      </c>
      <c r="G603" s="215"/>
      <c r="L603" s="596">
        <f t="shared" si="222"/>
        <v>0</v>
      </c>
      <c r="M603" s="61"/>
      <c r="N603" s="307">
        <f t="shared" si="220"/>
        <v>0</v>
      </c>
      <c r="P603" s="388" t="str">
        <f t="shared" si="228"/>
        <v/>
      </c>
      <c r="Q603" s="388" t="str">
        <f t="shared" si="226"/>
        <v/>
      </c>
      <c r="S603" s="61" t="str">
        <f t="shared" si="227"/>
        <v xml:space="preserve"> </v>
      </c>
      <c r="T603" s="276" t="str">
        <f t="shared" ca="1" si="223"/>
        <v/>
      </c>
    </row>
    <row r="604" spans="3:20" ht="15" customHeight="1">
      <c r="C604" s="61" t="str">
        <f t="shared" si="224"/>
        <v/>
      </c>
      <c r="D604" t="str">
        <f t="shared" si="225"/>
        <v/>
      </c>
      <c r="G604" s="215"/>
      <c r="L604" s="596">
        <f t="shared" si="222"/>
        <v>0</v>
      </c>
      <c r="M604" s="61"/>
      <c r="N604" s="307">
        <f t="shared" si="220"/>
        <v>0</v>
      </c>
      <c r="P604" s="388" t="str">
        <f t="shared" si="228"/>
        <v/>
      </c>
      <c r="Q604" s="388" t="str">
        <f t="shared" si="226"/>
        <v/>
      </c>
      <c r="S604" s="61" t="str">
        <f t="shared" si="227"/>
        <v xml:space="preserve"> </v>
      </c>
      <c r="T604" s="276" t="str">
        <f t="shared" ca="1" si="223"/>
        <v/>
      </c>
    </row>
    <row r="605" spans="3:20" ht="15" customHeight="1">
      <c r="C605" s="61" t="str">
        <f t="shared" si="224"/>
        <v/>
      </c>
      <c r="D605" t="str">
        <f t="shared" si="225"/>
        <v/>
      </c>
      <c r="G605" s="215"/>
      <c r="L605" s="596">
        <f t="shared" si="222"/>
        <v>0</v>
      </c>
      <c r="M605" s="61"/>
      <c r="N605" s="307">
        <f t="shared" si="220"/>
        <v>0</v>
      </c>
      <c r="P605" s="388" t="str">
        <f t="shared" si="228"/>
        <v/>
      </c>
      <c r="Q605" s="388" t="str">
        <f t="shared" si="226"/>
        <v/>
      </c>
      <c r="S605" s="61" t="str">
        <f t="shared" si="227"/>
        <v xml:space="preserve"> </v>
      </c>
      <c r="T605" s="276" t="str">
        <f t="shared" ca="1" si="223"/>
        <v/>
      </c>
    </row>
    <row r="606" spans="3:20" ht="15" customHeight="1">
      <c r="C606" s="61" t="str">
        <f t="shared" si="224"/>
        <v/>
      </c>
      <c r="D606" t="str">
        <f t="shared" si="225"/>
        <v/>
      </c>
      <c r="G606" s="215"/>
      <c r="L606" s="596">
        <f t="shared" si="222"/>
        <v>0</v>
      </c>
      <c r="M606" s="61"/>
      <c r="N606" s="307">
        <f t="shared" si="220"/>
        <v>0</v>
      </c>
      <c r="P606" s="388" t="str">
        <f t="shared" si="228"/>
        <v/>
      </c>
      <c r="Q606" s="388" t="str">
        <f t="shared" si="226"/>
        <v/>
      </c>
      <c r="S606" s="61" t="str">
        <f t="shared" si="227"/>
        <v xml:space="preserve"> </v>
      </c>
      <c r="T606" s="276" t="str">
        <f t="shared" ca="1" si="223"/>
        <v/>
      </c>
    </row>
    <row r="607" spans="3:20" ht="15" customHeight="1">
      <c r="C607" s="61" t="str">
        <f t="shared" si="224"/>
        <v/>
      </c>
      <c r="D607" t="str">
        <f t="shared" si="225"/>
        <v/>
      </c>
      <c r="G607" s="215"/>
      <c r="L607" s="596">
        <f t="shared" si="222"/>
        <v>0</v>
      </c>
      <c r="M607" s="61"/>
      <c r="N607" s="307">
        <f t="shared" ref="N607:N670" si="229">K607</f>
        <v>0</v>
      </c>
      <c r="P607" s="388" t="str">
        <f t="shared" si="228"/>
        <v/>
      </c>
      <c r="Q607" s="388" t="str">
        <f t="shared" si="226"/>
        <v/>
      </c>
      <c r="S607" s="61" t="str">
        <f t="shared" si="227"/>
        <v xml:space="preserve"> </v>
      </c>
      <c r="T607" s="276" t="str">
        <f t="shared" ca="1" si="223"/>
        <v/>
      </c>
    </row>
    <row r="608" spans="3:20" ht="15" customHeight="1">
      <c r="C608" s="61" t="str">
        <f t="shared" si="224"/>
        <v/>
      </c>
      <c r="D608" t="str">
        <f t="shared" si="225"/>
        <v/>
      </c>
      <c r="G608" s="215"/>
      <c r="L608" s="596">
        <f t="shared" si="222"/>
        <v>0</v>
      </c>
      <c r="M608" s="61"/>
      <c r="N608" s="307">
        <f t="shared" si="229"/>
        <v>0</v>
      </c>
      <c r="P608" s="388" t="str">
        <f t="shared" si="228"/>
        <v/>
      </c>
      <c r="Q608" s="388" t="str">
        <f t="shared" si="226"/>
        <v/>
      </c>
      <c r="S608" s="61" t="str">
        <f t="shared" si="227"/>
        <v xml:space="preserve"> </v>
      </c>
      <c r="T608" s="276" t="str">
        <f t="shared" ca="1" si="223"/>
        <v/>
      </c>
    </row>
    <row r="609" spans="3:20" ht="15" customHeight="1">
      <c r="C609" s="61" t="str">
        <f t="shared" si="224"/>
        <v/>
      </c>
      <c r="D609" t="str">
        <f t="shared" si="225"/>
        <v/>
      </c>
      <c r="G609" s="215"/>
      <c r="L609" s="596">
        <f t="shared" si="222"/>
        <v>0</v>
      </c>
      <c r="M609" s="61"/>
      <c r="N609" s="307">
        <f t="shared" si="229"/>
        <v>0</v>
      </c>
      <c r="P609" s="388" t="str">
        <f t="shared" si="228"/>
        <v/>
      </c>
      <c r="Q609" s="388" t="str">
        <f t="shared" si="226"/>
        <v/>
      </c>
      <c r="S609" s="61" t="str">
        <f t="shared" si="227"/>
        <v xml:space="preserve"> </v>
      </c>
      <c r="T609" s="276" t="str">
        <f t="shared" ca="1" si="223"/>
        <v/>
      </c>
    </row>
    <row r="610" spans="3:20" ht="15" customHeight="1">
      <c r="C610" s="61" t="str">
        <f t="shared" si="224"/>
        <v/>
      </c>
      <c r="D610" t="str">
        <f t="shared" si="225"/>
        <v/>
      </c>
      <c r="G610" s="215"/>
      <c r="L610" s="596">
        <f t="shared" si="222"/>
        <v>0</v>
      </c>
      <c r="M610" s="61"/>
      <c r="N610" s="307">
        <f t="shared" si="229"/>
        <v>0</v>
      </c>
      <c r="P610" s="388" t="str">
        <f t="shared" si="228"/>
        <v/>
      </c>
      <c r="Q610" s="388" t="str">
        <f t="shared" si="226"/>
        <v/>
      </c>
      <c r="S610" s="61" t="str">
        <f t="shared" si="227"/>
        <v xml:space="preserve"> </v>
      </c>
      <c r="T610" s="276" t="str">
        <f t="shared" ca="1" si="223"/>
        <v/>
      </c>
    </row>
    <row r="611" spans="3:20" ht="15" customHeight="1">
      <c r="C611" s="61" t="str">
        <f t="shared" si="224"/>
        <v/>
      </c>
      <c r="D611" t="str">
        <f t="shared" si="225"/>
        <v/>
      </c>
      <c r="G611" s="215"/>
      <c r="L611" s="596">
        <f t="shared" si="222"/>
        <v>0</v>
      </c>
      <c r="M611" s="61"/>
      <c r="N611" s="307">
        <f t="shared" si="229"/>
        <v>0</v>
      </c>
      <c r="P611" s="388" t="str">
        <f t="shared" si="228"/>
        <v/>
      </c>
      <c r="Q611" s="388" t="str">
        <f t="shared" si="226"/>
        <v/>
      </c>
      <c r="S611" s="61" t="str">
        <f t="shared" si="227"/>
        <v xml:space="preserve"> </v>
      </c>
      <c r="T611" s="276" t="str">
        <f t="shared" ca="1" si="223"/>
        <v/>
      </c>
    </row>
    <row r="612" spans="3:20" ht="15" customHeight="1">
      <c r="C612" s="61" t="str">
        <f t="shared" si="224"/>
        <v/>
      </c>
      <c r="D612" t="str">
        <f t="shared" si="225"/>
        <v/>
      </c>
      <c r="G612" s="215"/>
      <c r="L612" s="596">
        <f t="shared" si="222"/>
        <v>0</v>
      </c>
      <c r="M612" s="61"/>
      <c r="N612" s="307">
        <f t="shared" si="229"/>
        <v>0</v>
      </c>
      <c r="P612" s="388" t="str">
        <f t="shared" si="228"/>
        <v/>
      </c>
      <c r="Q612" s="388" t="str">
        <f t="shared" si="226"/>
        <v/>
      </c>
      <c r="S612" s="61" t="str">
        <f t="shared" si="227"/>
        <v xml:space="preserve"> </v>
      </c>
      <c r="T612" s="276" t="str">
        <f t="shared" ca="1" si="223"/>
        <v/>
      </c>
    </row>
    <row r="613" spans="3:20" ht="15" customHeight="1">
      <c r="C613" s="61" t="str">
        <f t="shared" si="224"/>
        <v/>
      </c>
      <c r="D613" t="str">
        <f t="shared" si="225"/>
        <v/>
      </c>
      <c r="G613" s="215"/>
      <c r="L613" s="596">
        <f t="shared" si="222"/>
        <v>0</v>
      </c>
      <c r="M613" s="61"/>
      <c r="N613" s="307">
        <f t="shared" si="229"/>
        <v>0</v>
      </c>
      <c r="P613" s="388" t="str">
        <f t="shared" si="228"/>
        <v/>
      </c>
      <c r="Q613" s="388" t="str">
        <f t="shared" si="226"/>
        <v/>
      </c>
      <c r="S613" s="61" t="str">
        <f t="shared" si="227"/>
        <v xml:space="preserve"> </v>
      </c>
      <c r="T613" s="276" t="str">
        <f t="shared" ca="1" si="223"/>
        <v/>
      </c>
    </row>
    <row r="614" spans="3:20" ht="15" customHeight="1">
      <c r="C614" s="61" t="str">
        <f t="shared" si="224"/>
        <v/>
      </c>
      <c r="D614" t="str">
        <f t="shared" si="225"/>
        <v/>
      </c>
      <c r="G614" s="215"/>
      <c r="L614" s="596">
        <f t="shared" si="222"/>
        <v>0</v>
      </c>
      <c r="M614" s="61"/>
      <c r="N614" s="307">
        <f t="shared" si="229"/>
        <v>0</v>
      </c>
      <c r="P614" s="388" t="str">
        <f t="shared" si="228"/>
        <v/>
      </c>
      <c r="Q614" s="388" t="str">
        <f t="shared" si="226"/>
        <v/>
      </c>
      <c r="S614" s="61" t="str">
        <f t="shared" si="227"/>
        <v xml:space="preserve"> </v>
      </c>
      <c r="T614" s="276" t="str">
        <f t="shared" ca="1" si="223"/>
        <v/>
      </c>
    </row>
    <row r="615" spans="3:20" ht="15" customHeight="1">
      <c r="C615" s="61" t="str">
        <f t="shared" si="224"/>
        <v/>
      </c>
      <c r="D615" t="str">
        <f t="shared" si="225"/>
        <v/>
      </c>
      <c r="G615" s="215"/>
      <c r="L615" s="596">
        <f t="shared" si="222"/>
        <v>0</v>
      </c>
      <c r="M615" s="61"/>
      <c r="N615" s="307">
        <f t="shared" si="229"/>
        <v>0</v>
      </c>
      <c r="P615" s="388" t="str">
        <f t="shared" si="228"/>
        <v/>
      </c>
      <c r="Q615" s="388" t="str">
        <f t="shared" si="226"/>
        <v/>
      </c>
      <c r="S615" s="61" t="str">
        <f t="shared" si="227"/>
        <v xml:space="preserve"> </v>
      </c>
      <c r="T615" s="276" t="str">
        <f t="shared" ca="1" si="223"/>
        <v/>
      </c>
    </row>
    <row r="616" spans="3:20" ht="15" customHeight="1">
      <c r="C616" s="61" t="str">
        <f t="shared" si="224"/>
        <v/>
      </c>
      <c r="D616" t="str">
        <f t="shared" si="225"/>
        <v/>
      </c>
      <c r="G616" s="215"/>
      <c r="L616" s="596">
        <f t="shared" si="222"/>
        <v>0</v>
      </c>
      <c r="M616" s="61"/>
      <c r="N616" s="307">
        <f t="shared" si="229"/>
        <v>0</v>
      </c>
      <c r="P616" s="388" t="str">
        <f t="shared" si="228"/>
        <v/>
      </c>
      <c r="Q616" s="388" t="str">
        <f t="shared" si="226"/>
        <v/>
      </c>
      <c r="S616" s="61" t="str">
        <f t="shared" si="227"/>
        <v xml:space="preserve"> </v>
      </c>
      <c r="T616" s="276" t="str">
        <f t="shared" ca="1" si="223"/>
        <v/>
      </c>
    </row>
    <row r="617" spans="3:20" ht="15" customHeight="1">
      <c r="C617" s="61" t="str">
        <f t="shared" si="224"/>
        <v/>
      </c>
      <c r="D617" t="str">
        <f t="shared" si="225"/>
        <v/>
      </c>
      <c r="G617" s="215"/>
      <c r="L617" s="596">
        <f t="shared" si="222"/>
        <v>0</v>
      </c>
      <c r="M617" s="61"/>
      <c r="N617" s="307">
        <f t="shared" si="229"/>
        <v>0</v>
      </c>
      <c r="P617" s="388" t="str">
        <f t="shared" si="228"/>
        <v/>
      </c>
      <c r="Q617" s="388" t="str">
        <f t="shared" si="226"/>
        <v/>
      </c>
      <c r="S617" s="61" t="str">
        <f t="shared" si="227"/>
        <v xml:space="preserve"> </v>
      </c>
      <c r="T617" s="276" t="str">
        <f t="shared" ca="1" si="223"/>
        <v/>
      </c>
    </row>
    <row r="618" spans="3:20" ht="15" customHeight="1">
      <c r="C618" s="61" t="str">
        <f t="shared" si="224"/>
        <v/>
      </c>
      <c r="D618" t="str">
        <f t="shared" si="225"/>
        <v/>
      </c>
      <c r="G618" s="215"/>
      <c r="L618" s="596">
        <f t="shared" si="222"/>
        <v>0</v>
      </c>
      <c r="M618" s="61"/>
      <c r="N618" s="307">
        <f t="shared" si="229"/>
        <v>0</v>
      </c>
      <c r="P618" s="388" t="str">
        <f t="shared" si="228"/>
        <v/>
      </c>
      <c r="Q618" s="388" t="str">
        <f t="shared" si="226"/>
        <v/>
      </c>
      <c r="S618" s="61" t="str">
        <f t="shared" si="227"/>
        <v xml:space="preserve"> </v>
      </c>
      <c r="T618" s="276" t="str">
        <f t="shared" ca="1" si="223"/>
        <v/>
      </c>
    </row>
    <row r="619" spans="3:20" ht="15" customHeight="1">
      <c r="C619" s="61" t="str">
        <f t="shared" si="224"/>
        <v/>
      </c>
      <c r="D619" t="str">
        <f t="shared" si="225"/>
        <v/>
      </c>
      <c r="G619" s="215"/>
      <c r="L619" s="596">
        <f t="shared" si="222"/>
        <v>0</v>
      </c>
      <c r="M619" s="61"/>
      <c r="N619" s="307">
        <f t="shared" si="229"/>
        <v>0</v>
      </c>
      <c r="P619" s="388" t="str">
        <f t="shared" si="228"/>
        <v/>
      </c>
      <c r="Q619" s="388" t="str">
        <f t="shared" si="226"/>
        <v/>
      </c>
      <c r="S619" s="61" t="str">
        <f t="shared" si="227"/>
        <v xml:space="preserve"> </v>
      </c>
      <c r="T619" s="276" t="str">
        <f t="shared" ca="1" si="223"/>
        <v/>
      </c>
    </row>
    <row r="620" spans="3:20" ht="15" customHeight="1">
      <c r="C620" s="61" t="str">
        <f t="shared" si="224"/>
        <v/>
      </c>
      <c r="D620" t="str">
        <f t="shared" si="225"/>
        <v/>
      </c>
      <c r="G620" s="215"/>
      <c r="L620" s="596">
        <f t="shared" si="222"/>
        <v>0</v>
      </c>
      <c r="M620" s="61"/>
      <c r="N620" s="307">
        <f t="shared" si="229"/>
        <v>0</v>
      </c>
      <c r="P620" s="388" t="str">
        <f t="shared" si="228"/>
        <v/>
      </c>
      <c r="Q620" s="388" t="str">
        <f t="shared" si="226"/>
        <v/>
      </c>
      <c r="S620" s="61" t="str">
        <f t="shared" si="227"/>
        <v xml:space="preserve"> </v>
      </c>
      <c r="T620" s="276" t="str">
        <f t="shared" ca="1" si="223"/>
        <v/>
      </c>
    </row>
    <row r="621" spans="3:20" ht="15" customHeight="1">
      <c r="C621" s="61" t="str">
        <f t="shared" si="224"/>
        <v/>
      </c>
      <c r="D621" t="str">
        <f t="shared" si="225"/>
        <v/>
      </c>
      <c r="G621" s="215"/>
      <c r="L621" s="596">
        <f t="shared" si="222"/>
        <v>0</v>
      </c>
      <c r="M621" s="61"/>
      <c r="N621" s="307">
        <f t="shared" si="229"/>
        <v>0</v>
      </c>
      <c r="P621" s="388" t="str">
        <f t="shared" si="228"/>
        <v/>
      </c>
      <c r="Q621" s="388" t="str">
        <f t="shared" si="226"/>
        <v/>
      </c>
      <c r="S621" s="61" t="str">
        <f t="shared" si="227"/>
        <v xml:space="preserve"> </v>
      </c>
      <c r="T621" s="276" t="str">
        <f t="shared" ca="1" si="223"/>
        <v/>
      </c>
    </row>
    <row r="622" spans="3:20" ht="15" customHeight="1">
      <c r="C622" s="61" t="str">
        <f t="shared" si="224"/>
        <v/>
      </c>
      <c r="D622" t="str">
        <f t="shared" si="225"/>
        <v/>
      </c>
      <c r="G622" s="215"/>
      <c r="L622" s="596">
        <f t="shared" si="222"/>
        <v>0</v>
      </c>
      <c r="M622" s="61"/>
      <c r="N622" s="307">
        <f t="shared" si="229"/>
        <v>0</v>
      </c>
      <c r="P622" s="388" t="str">
        <f t="shared" si="228"/>
        <v/>
      </c>
      <c r="Q622" s="388" t="str">
        <f t="shared" si="226"/>
        <v/>
      </c>
      <c r="S622" s="61" t="str">
        <f t="shared" si="227"/>
        <v xml:space="preserve"> </v>
      </c>
      <c r="T622" s="276" t="str">
        <f t="shared" ca="1" si="223"/>
        <v/>
      </c>
    </row>
    <row r="623" spans="3:20" ht="15" customHeight="1">
      <c r="C623" s="61" t="str">
        <f t="shared" si="224"/>
        <v/>
      </c>
      <c r="D623" t="str">
        <f t="shared" si="225"/>
        <v/>
      </c>
      <c r="G623" s="215"/>
      <c r="L623" s="596">
        <f t="shared" si="222"/>
        <v>0</v>
      </c>
      <c r="M623" s="61"/>
      <c r="N623" s="307">
        <f t="shared" si="229"/>
        <v>0</v>
      </c>
      <c r="P623" s="388" t="str">
        <f t="shared" si="228"/>
        <v/>
      </c>
      <c r="Q623" s="388" t="str">
        <f t="shared" si="226"/>
        <v/>
      </c>
      <c r="S623" s="61" t="str">
        <f t="shared" si="227"/>
        <v xml:space="preserve"> </v>
      </c>
      <c r="T623" s="276" t="str">
        <f t="shared" ca="1" si="223"/>
        <v/>
      </c>
    </row>
    <row r="624" spans="3:20" ht="15" customHeight="1">
      <c r="C624" s="61" t="str">
        <f t="shared" si="224"/>
        <v/>
      </c>
      <c r="D624" t="str">
        <f t="shared" si="225"/>
        <v/>
      </c>
      <c r="G624" s="215"/>
      <c r="L624" s="596">
        <f t="shared" si="222"/>
        <v>0</v>
      </c>
      <c r="M624" s="61"/>
      <c r="N624" s="307">
        <f t="shared" si="229"/>
        <v>0</v>
      </c>
      <c r="P624" s="388" t="str">
        <f t="shared" si="228"/>
        <v/>
      </c>
      <c r="Q624" s="388" t="str">
        <f t="shared" si="226"/>
        <v/>
      </c>
      <c r="S624" s="61" t="str">
        <f t="shared" si="227"/>
        <v xml:space="preserve"> </v>
      </c>
      <c r="T624" s="276" t="str">
        <f t="shared" ca="1" si="223"/>
        <v/>
      </c>
    </row>
    <row r="625" spans="3:20" ht="15" customHeight="1">
      <c r="C625" s="61" t="str">
        <f t="shared" si="224"/>
        <v/>
      </c>
      <c r="D625" t="str">
        <f t="shared" si="225"/>
        <v/>
      </c>
      <c r="G625" s="215"/>
      <c r="L625" s="596">
        <f t="shared" si="222"/>
        <v>0</v>
      </c>
      <c r="M625" s="61"/>
      <c r="N625" s="307">
        <f t="shared" si="229"/>
        <v>0</v>
      </c>
      <c r="P625" s="388" t="str">
        <f t="shared" si="228"/>
        <v/>
      </c>
      <c r="Q625" s="388" t="str">
        <f t="shared" si="226"/>
        <v/>
      </c>
      <c r="S625" s="61" t="str">
        <f t="shared" si="227"/>
        <v xml:space="preserve"> </v>
      </c>
      <c r="T625" s="276" t="str">
        <f t="shared" ca="1" si="223"/>
        <v/>
      </c>
    </row>
    <row r="626" spans="3:20" ht="15" customHeight="1">
      <c r="C626" s="61" t="str">
        <f t="shared" si="224"/>
        <v/>
      </c>
      <c r="D626" t="str">
        <f t="shared" si="225"/>
        <v/>
      </c>
      <c r="G626" s="215"/>
      <c r="L626" s="596">
        <f t="shared" si="222"/>
        <v>0</v>
      </c>
      <c r="M626" s="61"/>
      <c r="N626" s="307">
        <f t="shared" si="229"/>
        <v>0</v>
      </c>
      <c r="P626" s="388" t="str">
        <f t="shared" si="228"/>
        <v/>
      </c>
      <c r="Q626" s="388" t="str">
        <f t="shared" si="226"/>
        <v/>
      </c>
      <c r="S626" s="61" t="str">
        <f t="shared" si="227"/>
        <v xml:space="preserve"> </v>
      </c>
      <c r="T626" s="276" t="str">
        <f t="shared" ca="1" si="223"/>
        <v/>
      </c>
    </row>
    <row r="627" spans="3:20" ht="15" customHeight="1">
      <c r="C627" s="61" t="str">
        <f t="shared" si="224"/>
        <v/>
      </c>
      <c r="D627" t="str">
        <f t="shared" si="225"/>
        <v/>
      </c>
      <c r="G627" s="215"/>
      <c r="L627" s="596">
        <f t="shared" si="222"/>
        <v>0</v>
      </c>
      <c r="M627" s="61"/>
      <c r="N627" s="307">
        <f t="shared" si="229"/>
        <v>0</v>
      </c>
      <c r="P627" s="388" t="str">
        <f t="shared" si="228"/>
        <v/>
      </c>
      <c r="Q627" s="388" t="str">
        <f t="shared" si="226"/>
        <v/>
      </c>
      <c r="S627" s="61" t="str">
        <f t="shared" si="227"/>
        <v xml:space="preserve"> </v>
      </c>
      <c r="T627" s="276" t="str">
        <f t="shared" ca="1" si="223"/>
        <v/>
      </c>
    </row>
    <row r="628" spans="3:20" ht="15" customHeight="1">
      <c r="C628" s="61" t="str">
        <f t="shared" si="224"/>
        <v/>
      </c>
      <c r="D628" t="str">
        <f t="shared" si="225"/>
        <v/>
      </c>
      <c r="G628" s="215"/>
      <c r="L628" s="596">
        <f t="shared" si="222"/>
        <v>0</v>
      </c>
      <c r="M628" s="61"/>
      <c r="N628" s="307">
        <f t="shared" si="229"/>
        <v>0</v>
      </c>
      <c r="P628" s="388" t="str">
        <f t="shared" si="228"/>
        <v/>
      </c>
      <c r="Q628" s="388" t="str">
        <f t="shared" si="226"/>
        <v/>
      </c>
      <c r="S628" s="61" t="str">
        <f t="shared" si="227"/>
        <v xml:space="preserve"> </v>
      </c>
      <c r="T628" s="276" t="str">
        <f t="shared" ca="1" si="223"/>
        <v/>
      </c>
    </row>
    <row r="629" spans="3:20" ht="15" customHeight="1">
      <c r="C629" s="61" t="str">
        <f t="shared" si="224"/>
        <v/>
      </c>
      <c r="D629" t="str">
        <f t="shared" si="225"/>
        <v/>
      </c>
      <c r="G629" s="215"/>
      <c r="L629" s="596">
        <f t="shared" si="222"/>
        <v>0</v>
      </c>
      <c r="M629" s="61"/>
      <c r="N629" s="307">
        <f t="shared" si="229"/>
        <v>0</v>
      </c>
      <c r="P629" s="388" t="str">
        <f t="shared" si="228"/>
        <v/>
      </c>
      <c r="Q629" s="388" t="str">
        <f t="shared" si="226"/>
        <v/>
      </c>
      <c r="S629" s="61" t="str">
        <f t="shared" si="227"/>
        <v xml:space="preserve"> </v>
      </c>
      <c r="T629" s="276" t="str">
        <f t="shared" ca="1" si="223"/>
        <v/>
      </c>
    </row>
    <row r="630" spans="3:20" ht="15" customHeight="1">
      <c r="C630" s="61" t="str">
        <f t="shared" si="224"/>
        <v/>
      </c>
      <c r="D630" t="str">
        <f t="shared" si="225"/>
        <v/>
      </c>
      <c r="G630" s="215"/>
      <c r="L630" s="596">
        <f t="shared" si="222"/>
        <v>0</v>
      </c>
      <c r="M630" s="61"/>
      <c r="N630" s="307">
        <f t="shared" si="229"/>
        <v>0</v>
      </c>
      <c r="P630" s="388" t="str">
        <f t="shared" si="228"/>
        <v/>
      </c>
      <c r="Q630" s="388" t="str">
        <f t="shared" si="226"/>
        <v/>
      </c>
      <c r="S630" s="61" t="str">
        <f t="shared" si="227"/>
        <v xml:space="preserve"> </v>
      </c>
      <c r="T630" s="276" t="str">
        <f t="shared" ca="1" si="223"/>
        <v/>
      </c>
    </row>
    <row r="631" spans="3:20" ht="15" customHeight="1">
      <c r="C631" s="61" t="str">
        <f t="shared" si="224"/>
        <v/>
      </c>
      <c r="D631" t="str">
        <f t="shared" si="225"/>
        <v/>
      </c>
      <c r="G631" s="215"/>
      <c r="L631" s="596">
        <f t="shared" si="222"/>
        <v>0</v>
      </c>
      <c r="M631" s="61"/>
      <c r="N631" s="307">
        <f t="shared" si="229"/>
        <v>0</v>
      </c>
      <c r="P631" s="388" t="str">
        <f t="shared" si="228"/>
        <v/>
      </c>
      <c r="Q631" s="388" t="str">
        <f t="shared" si="226"/>
        <v/>
      </c>
      <c r="S631" s="61" t="str">
        <f t="shared" si="227"/>
        <v xml:space="preserve"> </v>
      </c>
      <c r="T631" s="276" t="str">
        <f t="shared" ca="1" si="223"/>
        <v/>
      </c>
    </row>
    <row r="632" spans="3:20" ht="15" customHeight="1">
      <c r="C632" s="61" t="str">
        <f t="shared" si="224"/>
        <v/>
      </c>
      <c r="D632" t="str">
        <f t="shared" si="225"/>
        <v/>
      </c>
      <c r="G632" s="215"/>
      <c r="L632" s="596">
        <f t="shared" si="222"/>
        <v>0</v>
      </c>
      <c r="M632" s="61"/>
      <c r="N632" s="307">
        <f t="shared" si="229"/>
        <v>0</v>
      </c>
      <c r="P632" s="388" t="str">
        <f t="shared" si="228"/>
        <v/>
      </c>
      <c r="Q632" s="388" t="str">
        <f t="shared" si="226"/>
        <v/>
      </c>
      <c r="S632" s="61" t="str">
        <f t="shared" si="227"/>
        <v xml:space="preserve"> </v>
      </c>
      <c r="T632" s="276" t="str">
        <f t="shared" ca="1" si="223"/>
        <v/>
      </c>
    </row>
    <row r="633" spans="3:20" ht="15" customHeight="1">
      <c r="C633" s="61" t="str">
        <f t="shared" si="224"/>
        <v/>
      </c>
      <c r="D633" t="str">
        <f t="shared" si="225"/>
        <v/>
      </c>
      <c r="G633" s="215"/>
      <c r="L633" s="596">
        <f t="shared" si="222"/>
        <v>0</v>
      </c>
      <c r="M633" s="61"/>
      <c r="N633" s="307">
        <f t="shared" si="229"/>
        <v>0</v>
      </c>
      <c r="P633" s="388" t="str">
        <f t="shared" si="228"/>
        <v/>
      </c>
      <c r="Q633" s="388" t="str">
        <f t="shared" si="226"/>
        <v/>
      </c>
      <c r="S633" s="61" t="str">
        <f t="shared" si="227"/>
        <v xml:space="preserve"> </v>
      </c>
      <c r="T633" s="276" t="str">
        <f t="shared" ca="1" si="223"/>
        <v/>
      </c>
    </row>
    <row r="634" spans="3:20" ht="15" customHeight="1">
      <c r="C634" s="61" t="str">
        <f t="shared" si="224"/>
        <v/>
      </c>
      <c r="D634" t="str">
        <f t="shared" si="225"/>
        <v/>
      </c>
      <c r="G634" s="215"/>
      <c r="L634" s="596">
        <f t="shared" si="222"/>
        <v>0</v>
      </c>
      <c r="M634" s="61"/>
      <c r="N634" s="307">
        <f t="shared" si="229"/>
        <v>0</v>
      </c>
      <c r="P634" s="388" t="str">
        <f t="shared" si="228"/>
        <v/>
      </c>
      <c r="Q634" s="388" t="str">
        <f t="shared" si="226"/>
        <v/>
      </c>
      <c r="S634" s="61" t="str">
        <f t="shared" si="227"/>
        <v xml:space="preserve"> </v>
      </c>
      <c r="T634" s="276" t="str">
        <f t="shared" ca="1" si="223"/>
        <v/>
      </c>
    </row>
    <row r="635" spans="3:20" ht="15" customHeight="1">
      <c r="C635" s="61" t="str">
        <f t="shared" si="224"/>
        <v/>
      </c>
      <c r="D635" t="str">
        <f t="shared" si="225"/>
        <v/>
      </c>
      <c r="G635" s="215"/>
      <c r="L635" s="596">
        <f t="shared" si="222"/>
        <v>0</v>
      </c>
      <c r="M635" s="61"/>
      <c r="N635" s="307">
        <f t="shared" si="229"/>
        <v>0</v>
      </c>
      <c r="P635" s="388" t="str">
        <f t="shared" si="228"/>
        <v/>
      </c>
      <c r="Q635" s="388" t="str">
        <f t="shared" si="226"/>
        <v/>
      </c>
      <c r="S635" s="61" t="str">
        <f t="shared" si="227"/>
        <v xml:space="preserve"> </v>
      </c>
      <c r="T635" s="276" t="str">
        <f t="shared" ca="1" si="223"/>
        <v/>
      </c>
    </row>
    <row r="636" spans="3:20" ht="15" customHeight="1">
      <c r="C636" s="61" t="str">
        <f t="shared" si="224"/>
        <v/>
      </c>
      <c r="D636" t="str">
        <f t="shared" si="225"/>
        <v/>
      </c>
      <c r="G636" s="215"/>
      <c r="L636" s="596">
        <f t="shared" ref="L636:L689" si="230">K636</f>
        <v>0</v>
      </c>
      <c r="M636" s="61"/>
      <c r="N636" s="307">
        <f t="shared" si="229"/>
        <v>0</v>
      </c>
      <c r="P636" s="388" t="str">
        <f t="shared" si="228"/>
        <v/>
      </c>
      <c r="Q636" s="388" t="str">
        <f t="shared" si="226"/>
        <v/>
      </c>
      <c r="S636" s="61" t="str">
        <f t="shared" si="227"/>
        <v xml:space="preserve"> </v>
      </c>
      <c r="T636" s="276" t="str">
        <f t="shared" ca="1" si="223"/>
        <v/>
      </c>
    </row>
    <row r="637" spans="3:20" ht="15" customHeight="1">
      <c r="C637" s="61" t="str">
        <f t="shared" si="224"/>
        <v/>
      </c>
      <c r="D637" t="str">
        <f t="shared" si="225"/>
        <v/>
      </c>
      <c r="G637" s="215"/>
      <c r="L637" s="596">
        <f t="shared" si="230"/>
        <v>0</v>
      </c>
      <c r="M637" s="61"/>
      <c r="N637" s="307">
        <f t="shared" si="229"/>
        <v>0</v>
      </c>
      <c r="P637" s="388" t="str">
        <f t="shared" si="228"/>
        <v/>
      </c>
      <c r="Q637" s="388" t="str">
        <f t="shared" si="226"/>
        <v/>
      </c>
      <c r="S637" s="61" t="str">
        <f t="shared" si="227"/>
        <v xml:space="preserve"> </v>
      </c>
      <c r="T637" s="276" t="str">
        <f t="shared" ca="1" si="223"/>
        <v/>
      </c>
    </row>
    <row r="638" spans="3:20" ht="15" customHeight="1">
      <c r="C638" s="61" t="str">
        <f t="shared" si="224"/>
        <v/>
      </c>
      <c r="D638" t="str">
        <f t="shared" si="225"/>
        <v/>
      </c>
      <c r="G638" s="215"/>
      <c r="L638" s="596">
        <f t="shared" si="230"/>
        <v>0</v>
      </c>
      <c r="M638" s="61"/>
      <c r="N638" s="307">
        <f t="shared" si="229"/>
        <v>0</v>
      </c>
      <c r="P638" s="388" t="str">
        <f t="shared" si="228"/>
        <v/>
      </c>
      <c r="Q638" s="388" t="str">
        <f t="shared" si="226"/>
        <v/>
      </c>
      <c r="S638" s="61" t="str">
        <f t="shared" si="227"/>
        <v xml:space="preserve"> </v>
      </c>
      <c r="T638" s="276" t="str">
        <f t="shared" ca="1" si="223"/>
        <v/>
      </c>
    </row>
    <row r="639" spans="3:20" ht="15" customHeight="1">
      <c r="C639" s="61" t="str">
        <f t="shared" si="224"/>
        <v/>
      </c>
      <c r="D639" t="str">
        <f t="shared" si="225"/>
        <v/>
      </c>
      <c r="G639" s="215"/>
      <c r="L639" s="596">
        <f t="shared" si="230"/>
        <v>0</v>
      </c>
      <c r="M639" s="61"/>
      <c r="N639" s="307">
        <f t="shared" si="229"/>
        <v>0</v>
      </c>
      <c r="P639" s="388" t="str">
        <f t="shared" si="228"/>
        <v/>
      </c>
      <c r="Q639" s="388" t="str">
        <f t="shared" si="226"/>
        <v/>
      </c>
      <c r="S639" s="61" t="str">
        <f t="shared" si="227"/>
        <v xml:space="preserve"> </v>
      </c>
      <c r="T639" s="276" t="str">
        <f t="shared" ca="1" si="223"/>
        <v/>
      </c>
    </row>
    <row r="640" spans="3:20" ht="15" customHeight="1">
      <c r="C640" s="61" t="str">
        <f t="shared" si="224"/>
        <v/>
      </c>
      <c r="D640" t="str">
        <f t="shared" si="225"/>
        <v/>
      </c>
      <c r="G640" s="215"/>
      <c r="L640" s="596">
        <f t="shared" si="230"/>
        <v>0</v>
      </c>
      <c r="M640" s="61"/>
      <c r="N640" s="307">
        <f t="shared" si="229"/>
        <v>0</v>
      </c>
      <c r="P640" s="388" t="str">
        <f t="shared" si="228"/>
        <v/>
      </c>
      <c r="Q640" s="388" t="str">
        <f t="shared" si="226"/>
        <v/>
      </c>
      <c r="S640" s="61" t="str">
        <f t="shared" si="227"/>
        <v xml:space="preserve"> </v>
      </c>
      <c r="T640" s="276" t="str">
        <f t="shared" ca="1" si="223"/>
        <v/>
      </c>
    </row>
    <row r="641" spans="3:20" ht="15" customHeight="1">
      <c r="C641" s="61" t="str">
        <f t="shared" si="224"/>
        <v/>
      </c>
      <c r="D641" t="str">
        <f t="shared" si="225"/>
        <v/>
      </c>
      <c r="G641" s="215"/>
      <c r="L641" s="596">
        <f t="shared" si="230"/>
        <v>0</v>
      </c>
      <c r="M641" s="61"/>
      <c r="N641" s="307">
        <f t="shared" si="229"/>
        <v>0</v>
      </c>
      <c r="P641" s="388" t="str">
        <f t="shared" si="228"/>
        <v/>
      </c>
      <c r="Q641" s="388" t="str">
        <f t="shared" si="226"/>
        <v/>
      </c>
      <c r="S641" s="61" t="str">
        <f t="shared" si="227"/>
        <v xml:space="preserve"> </v>
      </c>
      <c r="T641" s="276" t="str">
        <f t="shared" ca="1" si="223"/>
        <v/>
      </c>
    </row>
    <row r="642" spans="3:20" ht="15" customHeight="1">
      <c r="C642" s="61" t="str">
        <f t="shared" si="224"/>
        <v/>
      </c>
      <c r="D642" t="str">
        <f t="shared" si="225"/>
        <v/>
      </c>
      <c r="G642" s="215"/>
      <c r="L642" s="596">
        <f t="shared" si="230"/>
        <v>0</v>
      </c>
      <c r="M642" s="61"/>
      <c r="N642" s="307">
        <f t="shared" si="229"/>
        <v>0</v>
      </c>
      <c r="P642" s="388" t="str">
        <f t="shared" si="228"/>
        <v/>
      </c>
      <c r="Q642" s="388" t="str">
        <f t="shared" si="226"/>
        <v/>
      </c>
      <c r="S642" s="61" t="str">
        <f t="shared" si="227"/>
        <v xml:space="preserve"> </v>
      </c>
      <c r="T642" s="276" t="str">
        <f t="shared" ca="1" si="223"/>
        <v/>
      </c>
    </row>
    <row r="643" spans="3:20" ht="15" customHeight="1">
      <c r="C643" s="61" t="str">
        <f t="shared" si="224"/>
        <v/>
      </c>
      <c r="D643" t="str">
        <f t="shared" si="225"/>
        <v/>
      </c>
      <c r="G643" s="215"/>
      <c r="L643" s="596">
        <f t="shared" si="230"/>
        <v>0</v>
      </c>
      <c r="M643" s="61"/>
      <c r="N643" s="307">
        <f t="shared" si="229"/>
        <v>0</v>
      </c>
      <c r="P643" s="388" t="str">
        <f t="shared" si="228"/>
        <v/>
      </c>
      <c r="Q643" s="388" t="str">
        <f t="shared" si="226"/>
        <v/>
      </c>
      <c r="S643" s="61" t="str">
        <f t="shared" si="227"/>
        <v xml:space="preserve"> </v>
      </c>
      <c r="T643" s="276" t="str">
        <f t="shared" ca="1" si="223"/>
        <v/>
      </c>
    </row>
    <row r="644" spans="3:20" ht="15" customHeight="1">
      <c r="C644" s="61" t="str">
        <f t="shared" si="224"/>
        <v/>
      </c>
      <c r="D644" t="str">
        <f t="shared" si="225"/>
        <v/>
      </c>
      <c r="G644" s="215"/>
      <c r="L644" s="596">
        <f t="shared" si="230"/>
        <v>0</v>
      </c>
      <c r="M644" s="61"/>
      <c r="N644" s="307">
        <f t="shared" si="229"/>
        <v>0</v>
      </c>
      <c r="P644" s="388" t="str">
        <f t="shared" si="228"/>
        <v/>
      </c>
      <c r="Q644" s="388" t="str">
        <f t="shared" si="226"/>
        <v/>
      </c>
      <c r="S644" s="61" t="str">
        <f t="shared" si="227"/>
        <v xml:space="preserve"> </v>
      </c>
      <c r="T644" s="276" t="str">
        <f t="shared" ca="1" si="223"/>
        <v/>
      </c>
    </row>
    <row r="645" spans="3:20" ht="15" customHeight="1">
      <c r="C645" s="61" t="str">
        <f t="shared" si="224"/>
        <v/>
      </c>
      <c r="D645" t="str">
        <f t="shared" si="225"/>
        <v/>
      </c>
      <c r="G645" s="215"/>
      <c r="L645" s="596">
        <f t="shared" si="230"/>
        <v>0</v>
      </c>
      <c r="M645" s="61"/>
      <c r="N645" s="307">
        <f t="shared" si="229"/>
        <v>0</v>
      </c>
      <c r="P645" s="388" t="str">
        <f t="shared" si="228"/>
        <v/>
      </c>
      <c r="Q645" s="388" t="str">
        <f t="shared" si="226"/>
        <v/>
      </c>
      <c r="S645" s="61" t="str">
        <f t="shared" si="227"/>
        <v xml:space="preserve"> </v>
      </c>
      <c r="T645" s="276" t="str">
        <f t="shared" ca="1" si="223"/>
        <v/>
      </c>
    </row>
    <row r="646" spans="3:20" ht="15" customHeight="1">
      <c r="C646" s="61" t="str">
        <f t="shared" si="224"/>
        <v/>
      </c>
      <c r="D646" t="str">
        <f t="shared" si="225"/>
        <v/>
      </c>
      <c r="G646" s="215"/>
      <c r="L646" s="596">
        <f t="shared" si="230"/>
        <v>0</v>
      </c>
      <c r="M646" s="61"/>
      <c r="N646" s="307">
        <f t="shared" si="229"/>
        <v>0</v>
      </c>
      <c r="P646" s="388" t="str">
        <f t="shared" si="228"/>
        <v/>
      </c>
      <c r="Q646" s="388" t="str">
        <f t="shared" si="226"/>
        <v/>
      </c>
      <c r="S646" s="61" t="str">
        <f t="shared" si="227"/>
        <v xml:space="preserve"> </v>
      </c>
      <c r="T646" s="276" t="str">
        <f t="shared" ca="1" si="223"/>
        <v/>
      </c>
    </row>
    <row r="647" spans="3:20" ht="15" customHeight="1">
      <c r="C647" s="61" t="str">
        <f t="shared" si="224"/>
        <v/>
      </c>
      <c r="D647" t="str">
        <f t="shared" si="225"/>
        <v/>
      </c>
      <c r="G647" s="215"/>
      <c r="L647" s="596">
        <f t="shared" si="230"/>
        <v>0</v>
      </c>
      <c r="M647" s="61"/>
      <c r="N647" s="307">
        <f t="shared" si="229"/>
        <v>0</v>
      </c>
      <c r="P647" s="388" t="str">
        <f t="shared" si="228"/>
        <v/>
      </c>
      <c r="Q647" s="388" t="str">
        <f t="shared" si="226"/>
        <v/>
      </c>
      <c r="S647" s="61" t="str">
        <f t="shared" si="227"/>
        <v xml:space="preserve"> </v>
      </c>
      <c r="T647" s="276" t="str">
        <f t="shared" ca="1" si="223"/>
        <v/>
      </c>
    </row>
    <row r="648" spans="3:20" ht="15" customHeight="1">
      <c r="C648" s="61" t="str">
        <f t="shared" si="224"/>
        <v/>
      </c>
      <c r="D648" t="str">
        <f t="shared" si="225"/>
        <v/>
      </c>
      <c r="G648" s="215"/>
      <c r="L648" s="596">
        <f t="shared" si="230"/>
        <v>0</v>
      </c>
      <c r="M648" s="61"/>
      <c r="N648" s="307">
        <f t="shared" si="229"/>
        <v>0</v>
      </c>
      <c r="P648" s="388" t="str">
        <f t="shared" si="228"/>
        <v/>
      </c>
      <c r="Q648" s="388" t="str">
        <f t="shared" si="226"/>
        <v/>
      </c>
      <c r="S648" s="61" t="str">
        <f t="shared" si="227"/>
        <v xml:space="preserve"> </v>
      </c>
      <c r="T648" s="276" t="str">
        <f t="shared" ca="1" si="223"/>
        <v/>
      </c>
    </row>
    <row r="649" spans="3:20" ht="15" customHeight="1">
      <c r="C649" s="61" t="str">
        <f t="shared" si="224"/>
        <v/>
      </c>
      <c r="D649" t="str">
        <f t="shared" si="225"/>
        <v/>
      </c>
      <c r="G649" s="215"/>
      <c r="L649" s="596">
        <f t="shared" si="230"/>
        <v>0</v>
      </c>
      <c r="M649" s="61"/>
      <c r="N649" s="307">
        <f t="shared" si="229"/>
        <v>0</v>
      </c>
      <c r="P649" s="388" t="str">
        <f t="shared" si="228"/>
        <v/>
      </c>
      <c r="Q649" s="388" t="str">
        <f t="shared" si="226"/>
        <v/>
      </c>
      <c r="S649" s="61" t="str">
        <f t="shared" si="227"/>
        <v xml:space="preserve"> </v>
      </c>
      <c r="T649" s="276" t="str">
        <f t="shared" ca="1" si="223"/>
        <v/>
      </c>
    </row>
    <row r="650" spans="3:20" ht="15" customHeight="1">
      <c r="C650" s="61" t="str">
        <f t="shared" si="224"/>
        <v/>
      </c>
      <c r="D650" t="str">
        <f t="shared" si="225"/>
        <v/>
      </c>
      <c r="G650" s="215"/>
      <c r="L650" s="596">
        <f t="shared" si="230"/>
        <v>0</v>
      </c>
      <c r="M650" s="61"/>
      <c r="N650" s="307">
        <f t="shared" si="229"/>
        <v>0</v>
      </c>
      <c r="P650" s="388" t="str">
        <f t="shared" si="228"/>
        <v/>
      </c>
      <c r="Q650" s="388" t="str">
        <f t="shared" si="226"/>
        <v/>
      </c>
      <c r="S650" s="61" t="str">
        <f t="shared" si="227"/>
        <v xml:space="preserve"> </v>
      </c>
      <c r="T650" s="276" t="str">
        <f t="shared" ca="1" si="223"/>
        <v/>
      </c>
    </row>
    <row r="651" spans="3:20" ht="15" customHeight="1">
      <c r="C651" s="61" t="str">
        <f t="shared" si="224"/>
        <v/>
      </c>
      <c r="D651" t="str">
        <f t="shared" si="225"/>
        <v/>
      </c>
      <c r="G651" s="215"/>
      <c r="L651" s="596">
        <f t="shared" si="230"/>
        <v>0</v>
      </c>
      <c r="M651" s="61"/>
      <c r="N651" s="307">
        <f t="shared" si="229"/>
        <v>0</v>
      </c>
      <c r="P651" s="388" t="str">
        <f t="shared" si="228"/>
        <v/>
      </c>
      <c r="Q651" s="388" t="str">
        <f t="shared" si="226"/>
        <v/>
      </c>
      <c r="S651" s="61" t="str">
        <f t="shared" si="227"/>
        <v xml:space="preserve"> </v>
      </c>
      <c r="T651" s="276" t="str">
        <f t="shared" ca="1" si="223"/>
        <v/>
      </c>
    </row>
    <row r="652" spans="3:20" ht="15" customHeight="1">
      <c r="C652" s="61" t="str">
        <f t="shared" si="224"/>
        <v/>
      </c>
      <c r="D652" t="str">
        <f t="shared" si="225"/>
        <v/>
      </c>
      <c r="G652" s="215"/>
      <c r="L652" s="596">
        <f t="shared" si="230"/>
        <v>0</v>
      </c>
      <c r="M652" s="61"/>
      <c r="N652" s="307">
        <f t="shared" si="229"/>
        <v>0</v>
      </c>
      <c r="P652" s="388" t="str">
        <f t="shared" si="228"/>
        <v/>
      </c>
      <c r="Q652" s="388" t="str">
        <f t="shared" si="226"/>
        <v/>
      </c>
      <c r="S652" s="61" t="str">
        <f t="shared" si="227"/>
        <v xml:space="preserve"> </v>
      </c>
      <c r="T652" s="276" t="str">
        <f t="shared" ref="T652:T695" ca="1" si="231">IF(S652="PAGO", "✓ OK", IF(S652="A PAGAR", IF(O652&lt;TODAY(), "⚠ EM ATRASO", "EM DIA"), ""))</f>
        <v/>
      </c>
    </row>
    <row r="653" spans="3:20" ht="15" customHeight="1">
      <c r="C653" s="61" t="str">
        <f t="shared" si="224"/>
        <v/>
      </c>
      <c r="D653" t="str">
        <f t="shared" si="225"/>
        <v/>
      </c>
      <c r="G653" s="215"/>
      <c r="L653" s="596">
        <f t="shared" si="230"/>
        <v>0</v>
      </c>
      <c r="M653" s="61"/>
      <c r="N653" s="307">
        <f t="shared" si="229"/>
        <v>0</v>
      </c>
      <c r="P653" s="388" t="str">
        <f t="shared" si="228"/>
        <v/>
      </c>
      <c r="Q653" s="388" t="str">
        <f t="shared" si="226"/>
        <v/>
      </c>
      <c r="S653" s="61" t="str">
        <f t="shared" si="227"/>
        <v xml:space="preserve"> </v>
      </c>
      <c r="T653" s="276" t="str">
        <f t="shared" ca="1" si="231"/>
        <v/>
      </c>
    </row>
    <row r="654" spans="3:20" ht="15" customHeight="1">
      <c r="C654" s="61" t="str">
        <f t="shared" si="224"/>
        <v/>
      </c>
      <c r="D654" t="str">
        <f t="shared" si="225"/>
        <v/>
      </c>
      <c r="G654" s="215"/>
      <c r="L654" s="596">
        <f t="shared" si="230"/>
        <v>0</v>
      </c>
      <c r="M654" s="61"/>
      <c r="N654" s="307">
        <f t="shared" si="229"/>
        <v>0</v>
      </c>
      <c r="P654" s="388" t="str">
        <f t="shared" si="228"/>
        <v/>
      </c>
      <c r="Q654" s="388" t="str">
        <f t="shared" si="226"/>
        <v/>
      </c>
      <c r="S654" s="61" t="str">
        <f t="shared" si="227"/>
        <v xml:space="preserve"> </v>
      </c>
      <c r="T654" s="276" t="str">
        <f t="shared" ca="1" si="231"/>
        <v/>
      </c>
    </row>
    <row r="655" spans="3:20" ht="15" customHeight="1">
      <c r="C655" s="61" t="str">
        <f t="shared" si="224"/>
        <v/>
      </c>
      <c r="D655" t="str">
        <f t="shared" si="225"/>
        <v/>
      </c>
      <c r="G655" s="215"/>
      <c r="L655" s="596">
        <f t="shared" si="230"/>
        <v>0</v>
      </c>
      <c r="M655" s="61"/>
      <c r="N655" s="307">
        <f t="shared" si="229"/>
        <v>0</v>
      </c>
      <c r="P655" s="388" t="str">
        <f t="shared" si="228"/>
        <v/>
      </c>
      <c r="Q655" s="388" t="str">
        <f t="shared" si="226"/>
        <v/>
      </c>
      <c r="S655" s="61" t="str">
        <f t="shared" si="227"/>
        <v xml:space="preserve"> </v>
      </c>
      <c r="T655" s="276" t="str">
        <f t="shared" ca="1" si="231"/>
        <v/>
      </c>
    </row>
    <row r="656" spans="3:20" ht="15" customHeight="1">
      <c r="C656" s="61" t="str">
        <f t="shared" si="224"/>
        <v/>
      </c>
      <c r="D656" t="str">
        <f t="shared" si="225"/>
        <v/>
      </c>
      <c r="G656" s="215"/>
      <c r="L656" s="596">
        <f t="shared" si="230"/>
        <v>0</v>
      </c>
      <c r="M656" s="61"/>
      <c r="N656" s="307">
        <f t="shared" si="229"/>
        <v>0</v>
      </c>
      <c r="P656" s="388" t="str">
        <f t="shared" si="228"/>
        <v/>
      </c>
      <c r="Q656" s="388" t="str">
        <f t="shared" si="226"/>
        <v/>
      </c>
      <c r="S656" s="61" t="str">
        <f t="shared" si="227"/>
        <v xml:space="preserve"> </v>
      </c>
      <c r="T656" s="276" t="str">
        <f t="shared" ca="1" si="231"/>
        <v/>
      </c>
    </row>
    <row r="657" spans="3:20" ht="15" customHeight="1">
      <c r="C657" s="61" t="str">
        <f t="shared" si="224"/>
        <v/>
      </c>
      <c r="D657" t="str">
        <f t="shared" si="225"/>
        <v/>
      </c>
      <c r="G657" s="215"/>
      <c r="L657" s="596">
        <f t="shared" si="230"/>
        <v>0</v>
      </c>
      <c r="M657" s="61"/>
      <c r="N657" s="307">
        <f t="shared" si="229"/>
        <v>0</v>
      </c>
      <c r="P657" s="388" t="str">
        <f t="shared" si="228"/>
        <v/>
      </c>
      <c r="Q657" s="388" t="str">
        <f t="shared" si="226"/>
        <v/>
      </c>
      <c r="S657" s="61" t="str">
        <f t="shared" si="227"/>
        <v xml:space="preserve"> </v>
      </c>
      <c r="T657" s="276" t="str">
        <f t="shared" ca="1" si="231"/>
        <v/>
      </c>
    </row>
    <row r="658" spans="3:20" ht="15" customHeight="1">
      <c r="C658" s="61" t="str">
        <f t="shared" si="224"/>
        <v/>
      </c>
      <c r="D658" t="str">
        <f t="shared" si="225"/>
        <v/>
      </c>
      <c r="G658" s="215"/>
      <c r="L658" s="596">
        <f t="shared" si="230"/>
        <v>0</v>
      </c>
      <c r="M658" s="61"/>
      <c r="N658" s="307">
        <f t="shared" si="229"/>
        <v>0</v>
      </c>
      <c r="P658" s="388" t="str">
        <f t="shared" si="228"/>
        <v/>
      </c>
      <c r="Q658" s="388" t="str">
        <f t="shared" si="226"/>
        <v/>
      </c>
      <c r="S658" s="61" t="str">
        <f t="shared" si="227"/>
        <v xml:space="preserve"> </v>
      </c>
      <c r="T658" s="276" t="str">
        <f t="shared" ca="1" si="231"/>
        <v/>
      </c>
    </row>
    <row r="659" spans="3:20" ht="15" customHeight="1">
      <c r="C659" s="61" t="str">
        <f t="shared" si="224"/>
        <v/>
      </c>
      <c r="D659" t="str">
        <f t="shared" si="225"/>
        <v/>
      </c>
      <c r="G659" s="215"/>
      <c r="L659" s="596">
        <f t="shared" si="230"/>
        <v>0</v>
      </c>
      <c r="M659" s="61"/>
      <c r="N659" s="307">
        <f t="shared" si="229"/>
        <v>0</v>
      </c>
      <c r="P659" s="388" t="str">
        <f t="shared" si="228"/>
        <v/>
      </c>
      <c r="Q659" s="388" t="str">
        <f t="shared" si="226"/>
        <v/>
      </c>
      <c r="S659" s="61" t="str">
        <f t="shared" si="227"/>
        <v xml:space="preserve"> </v>
      </c>
      <c r="T659" s="276" t="str">
        <f t="shared" ca="1" si="231"/>
        <v/>
      </c>
    </row>
    <row r="660" spans="3:20" ht="15" customHeight="1">
      <c r="C660" s="61" t="str">
        <f t="shared" ref="C660:C695" si="232">IF(B660&lt;&gt;"",PROPER(TEXT(B660,"mmmm")),"")</f>
        <v/>
      </c>
      <c r="D660" t="str">
        <f t="shared" ref="D660:D685" si="233">IF(B660&lt;&gt;"",TEXT(B660,"aaaa"),"")</f>
        <v/>
      </c>
      <c r="G660" s="215"/>
      <c r="L660" s="596">
        <f t="shared" si="230"/>
        <v>0</v>
      </c>
      <c r="M660" s="61"/>
      <c r="N660" s="307">
        <f t="shared" si="229"/>
        <v>0</v>
      </c>
      <c r="P660" s="388" t="str">
        <f t="shared" si="228"/>
        <v/>
      </c>
      <c r="Q660" s="388" t="str">
        <f t="shared" ref="Q660:Q695" si="234">IF(O660="","",YEAR(O660))</f>
        <v/>
      </c>
      <c r="S660" s="61" t="str">
        <f t="shared" ref="S660:S695" si="235">IF(K660&lt;&gt;"",IF(L660=0,"PAGO","A PAGAR")," ")</f>
        <v xml:space="preserve"> </v>
      </c>
      <c r="T660" s="276" t="str">
        <f t="shared" ca="1" si="231"/>
        <v/>
      </c>
    </row>
    <row r="661" spans="3:20" ht="15" customHeight="1">
      <c r="C661" s="61" t="str">
        <f t="shared" si="232"/>
        <v/>
      </c>
      <c r="D661" t="str">
        <f t="shared" si="233"/>
        <v/>
      </c>
      <c r="G661" s="215"/>
      <c r="L661" s="596">
        <f t="shared" si="230"/>
        <v>0</v>
      </c>
      <c r="M661" s="61"/>
      <c r="N661" s="307">
        <f t="shared" si="229"/>
        <v>0</v>
      </c>
      <c r="P661" s="388" t="str">
        <f t="shared" si="228"/>
        <v/>
      </c>
      <c r="Q661" s="388" t="str">
        <f t="shared" si="234"/>
        <v/>
      </c>
      <c r="S661" s="61" t="str">
        <f t="shared" si="235"/>
        <v xml:space="preserve"> </v>
      </c>
      <c r="T661" s="276" t="str">
        <f t="shared" ca="1" si="231"/>
        <v/>
      </c>
    </row>
    <row r="662" spans="3:20" ht="15" customHeight="1">
      <c r="C662" s="61" t="str">
        <f t="shared" si="232"/>
        <v/>
      </c>
      <c r="D662" t="str">
        <f t="shared" si="233"/>
        <v/>
      </c>
      <c r="G662" s="215"/>
      <c r="L662" s="596">
        <f t="shared" si="230"/>
        <v>0</v>
      </c>
      <c r="M662" s="61"/>
      <c r="N662" s="307">
        <f t="shared" si="229"/>
        <v>0</v>
      </c>
      <c r="P662" s="388" t="str">
        <f t="shared" si="228"/>
        <v/>
      </c>
      <c r="Q662" s="388" t="str">
        <f t="shared" si="234"/>
        <v/>
      </c>
      <c r="S662" s="61" t="str">
        <f t="shared" si="235"/>
        <v xml:space="preserve"> </v>
      </c>
      <c r="T662" s="276" t="str">
        <f t="shared" ca="1" si="231"/>
        <v/>
      </c>
    </row>
    <row r="663" spans="3:20" ht="15" customHeight="1">
      <c r="C663" s="61" t="str">
        <f t="shared" si="232"/>
        <v/>
      </c>
      <c r="D663" t="str">
        <f t="shared" si="233"/>
        <v/>
      </c>
      <c r="G663" s="215"/>
      <c r="L663" s="596">
        <f t="shared" si="230"/>
        <v>0</v>
      </c>
      <c r="M663" s="61"/>
      <c r="N663" s="307">
        <f t="shared" si="229"/>
        <v>0</v>
      </c>
      <c r="P663" s="388" t="str">
        <f t="shared" si="228"/>
        <v/>
      </c>
      <c r="Q663" s="388" t="str">
        <f t="shared" si="234"/>
        <v/>
      </c>
      <c r="S663" s="61" t="str">
        <f t="shared" si="235"/>
        <v xml:space="preserve"> </v>
      </c>
      <c r="T663" s="276" t="str">
        <f t="shared" ca="1" si="231"/>
        <v/>
      </c>
    </row>
    <row r="664" spans="3:20" ht="15" customHeight="1">
      <c r="C664" s="61" t="str">
        <f t="shared" si="232"/>
        <v/>
      </c>
      <c r="D664" t="str">
        <f t="shared" si="233"/>
        <v/>
      </c>
      <c r="G664" s="215"/>
      <c r="L664" s="596">
        <f t="shared" si="230"/>
        <v>0</v>
      </c>
      <c r="M664" s="61"/>
      <c r="N664" s="307">
        <f t="shared" si="229"/>
        <v>0</v>
      </c>
      <c r="P664" s="388" t="str">
        <f t="shared" si="228"/>
        <v/>
      </c>
      <c r="Q664" s="388" t="str">
        <f t="shared" si="234"/>
        <v/>
      </c>
      <c r="S664" s="61" t="str">
        <f t="shared" si="235"/>
        <v xml:space="preserve"> </v>
      </c>
      <c r="T664" s="276" t="str">
        <f t="shared" ca="1" si="231"/>
        <v/>
      </c>
    </row>
    <row r="665" spans="3:20" ht="15" customHeight="1">
      <c r="C665" s="61" t="str">
        <f t="shared" si="232"/>
        <v/>
      </c>
      <c r="D665" t="str">
        <f t="shared" si="233"/>
        <v/>
      </c>
      <c r="G665" s="215"/>
      <c r="L665" s="596">
        <f t="shared" si="230"/>
        <v>0</v>
      </c>
      <c r="M665" s="61"/>
      <c r="N665" s="307">
        <f t="shared" si="229"/>
        <v>0</v>
      </c>
      <c r="P665" s="388" t="str">
        <f t="shared" si="228"/>
        <v/>
      </c>
      <c r="Q665" s="388" t="str">
        <f t="shared" si="234"/>
        <v/>
      </c>
      <c r="S665" s="61" t="str">
        <f t="shared" si="235"/>
        <v xml:space="preserve"> </v>
      </c>
      <c r="T665" s="276" t="str">
        <f t="shared" ca="1" si="231"/>
        <v/>
      </c>
    </row>
    <row r="666" spans="3:20" ht="15" customHeight="1">
      <c r="C666" s="61" t="str">
        <f t="shared" si="232"/>
        <v/>
      </c>
      <c r="D666" t="str">
        <f t="shared" si="233"/>
        <v/>
      </c>
      <c r="G666" s="215"/>
      <c r="L666" s="596">
        <f t="shared" si="230"/>
        <v>0</v>
      </c>
      <c r="M666" s="61"/>
      <c r="N666" s="307">
        <f t="shared" si="229"/>
        <v>0</v>
      </c>
      <c r="P666" s="388" t="str">
        <f t="shared" ref="P666:P695" si="236">IF(O666&lt;&gt;"",TEXT(O666,"mmmm"),"")</f>
        <v/>
      </c>
      <c r="Q666" s="388" t="str">
        <f t="shared" si="234"/>
        <v/>
      </c>
      <c r="S666" s="61" t="str">
        <f t="shared" si="235"/>
        <v xml:space="preserve"> </v>
      </c>
      <c r="T666" s="276" t="str">
        <f t="shared" ca="1" si="231"/>
        <v/>
      </c>
    </row>
    <row r="667" spans="3:20" ht="15" customHeight="1">
      <c r="C667" s="61" t="str">
        <f t="shared" si="232"/>
        <v/>
      </c>
      <c r="D667" t="str">
        <f t="shared" si="233"/>
        <v/>
      </c>
      <c r="G667" s="215"/>
      <c r="L667" s="596">
        <f t="shared" si="230"/>
        <v>0</v>
      </c>
      <c r="M667" s="61"/>
      <c r="N667" s="307">
        <f t="shared" si="229"/>
        <v>0</v>
      </c>
      <c r="P667" s="388" t="str">
        <f t="shared" si="236"/>
        <v/>
      </c>
      <c r="Q667" s="388" t="str">
        <f t="shared" si="234"/>
        <v/>
      </c>
      <c r="S667" s="61" t="str">
        <f t="shared" si="235"/>
        <v xml:space="preserve"> </v>
      </c>
      <c r="T667" s="276" t="str">
        <f t="shared" ca="1" si="231"/>
        <v/>
      </c>
    </row>
    <row r="668" spans="3:20" ht="15" customHeight="1">
      <c r="C668" s="61" t="str">
        <f t="shared" si="232"/>
        <v/>
      </c>
      <c r="D668" t="str">
        <f t="shared" si="233"/>
        <v/>
      </c>
      <c r="G668" s="215"/>
      <c r="L668" s="596">
        <f t="shared" si="230"/>
        <v>0</v>
      </c>
      <c r="M668" s="61"/>
      <c r="N668" s="307">
        <f t="shared" si="229"/>
        <v>0</v>
      </c>
      <c r="P668" s="388" t="str">
        <f t="shared" si="236"/>
        <v/>
      </c>
      <c r="Q668" s="388" t="str">
        <f t="shared" si="234"/>
        <v/>
      </c>
      <c r="S668" s="61" t="str">
        <f t="shared" si="235"/>
        <v xml:space="preserve"> </v>
      </c>
      <c r="T668" s="276" t="str">
        <f t="shared" ca="1" si="231"/>
        <v/>
      </c>
    </row>
    <row r="669" spans="3:20" ht="15" customHeight="1">
      <c r="C669" s="61" t="str">
        <f t="shared" si="232"/>
        <v/>
      </c>
      <c r="D669" t="str">
        <f t="shared" si="233"/>
        <v/>
      </c>
      <c r="G669" s="215"/>
      <c r="L669" s="596">
        <f t="shared" si="230"/>
        <v>0</v>
      </c>
      <c r="M669" s="61"/>
      <c r="N669" s="307">
        <f t="shared" si="229"/>
        <v>0</v>
      </c>
      <c r="P669" s="388" t="str">
        <f t="shared" si="236"/>
        <v/>
      </c>
      <c r="Q669" s="388" t="str">
        <f t="shared" si="234"/>
        <v/>
      </c>
      <c r="S669" s="61" t="str">
        <f t="shared" si="235"/>
        <v xml:space="preserve"> </v>
      </c>
      <c r="T669" s="276" t="str">
        <f t="shared" ca="1" si="231"/>
        <v/>
      </c>
    </row>
    <row r="670" spans="3:20" ht="15" customHeight="1">
      <c r="C670" s="61" t="str">
        <f t="shared" si="232"/>
        <v/>
      </c>
      <c r="D670" t="str">
        <f t="shared" si="233"/>
        <v/>
      </c>
      <c r="G670" s="215"/>
      <c r="L670" s="596">
        <f t="shared" si="230"/>
        <v>0</v>
      </c>
      <c r="M670" s="61"/>
      <c r="N670" s="307">
        <f t="shared" si="229"/>
        <v>0</v>
      </c>
      <c r="P670" s="388" t="str">
        <f t="shared" si="236"/>
        <v/>
      </c>
      <c r="Q670" s="388" t="str">
        <f t="shared" si="234"/>
        <v/>
      </c>
      <c r="S670" s="61" t="str">
        <f t="shared" si="235"/>
        <v xml:space="preserve"> </v>
      </c>
      <c r="T670" s="276" t="str">
        <f t="shared" ca="1" si="231"/>
        <v/>
      </c>
    </row>
    <row r="671" spans="3:20" ht="15" customHeight="1">
      <c r="C671" s="61" t="str">
        <f t="shared" si="232"/>
        <v/>
      </c>
      <c r="D671" t="str">
        <f t="shared" si="233"/>
        <v/>
      </c>
      <c r="G671" s="215"/>
      <c r="L671" s="596">
        <f t="shared" si="230"/>
        <v>0</v>
      </c>
      <c r="M671" s="61"/>
      <c r="N671" s="307">
        <f t="shared" ref="N671:N694" si="237">K671</f>
        <v>0</v>
      </c>
      <c r="P671" s="388" t="str">
        <f t="shared" si="236"/>
        <v/>
      </c>
      <c r="Q671" s="388" t="str">
        <f t="shared" si="234"/>
        <v/>
      </c>
      <c r="S671" s="61" t="str">
        <f t="shared" si="235"/>
        <v xml:space="preserve"> </v>
      </c>
      <c r="T671" s="276" t="str">
        <f t="shared" ca="1" si="231"/>
        <v/>
      </c>
    </row>
    <row r="672" spans="3:20" ht="15" customHeight="1">
      <c r="C672" s="61" t="str">
        <f t="shared" si="232"/>
        <v/>
      </c>
      <c r="D672" t="str">
        <f t="shared" si="233"/>
        <v/>
      </c>
      <c r="G672" s="215"/>
      <c r="L672" s="596">
        <f t="shared" si="230"/>
        <v>0</v>
      </c>
      <c r="M672" s="61"/>
      <c r="N672" s="307">
        <f t="shared" si="237"/>
        <v>0</v>
      </c>
      <c r="P672" s="388" t="str">
        <f t="shared" si="236"/>
        <v/>
      </c>
      <c r="Q672" s="388" t="str">
        <f t="shared" si="234"/>
        <v/>
      </c>
      <c r="S672" s="61" t="str">
        <f t="shared" si="235"/>
        <v xml:space="preserve"> </v>
      </c>
      <c r="T672" s="276" t="str">
        <f t="shared" ca="1" si="231"/>
        <v/>
      </c>
    </row>
    <row r="673" spans="3:20" ht="15" customHeight="1">
      <c r="C673" s="61" t="str">
        <f t="shared" si="232"/>
        <v/>
      </c>
      <c r="D673" t="str">
        <f t="shared" si="233"/>
        <v/>
      </c>
      <c r="G673" s="215"/>
      <c r="L673" s="596">
        <f t="shared" si="230"/>
        <v>0</v>
      </c>
      <c r="M673" s="61"/>
      <c r="N673" s="307">
        <f t="shared" si="237"/>
        <v>0</v>
      </c>
      <c r="P673" s="388" t="str">
        <f t="shared" si="236"/>
        <v/>
      </c>
      <c r="Q673" s="388" t="str">
        <f t="shared" si="234"/>
        <v/>
      </c>
      <c r="S673" s="61" t="str">
        <f t="shared" si="235"/>
        <v xml:space="preserve"> </v>
      </c>
      <c r="T673" s="276" t="str">
        <f t="shared" ca="1" si="231"/>
        <v/>
      </c>
    </row>
    <row r="674" spans="3:20" ht="15" customHeight="1">
      <c r="C674" s="61" t="str">
        <f t="shared" si="232"/>
        <v/>
      </c>
      <c r="D674" t="str">
        <f t="shared" si="233"/>
        <v/>
      </c>
      <c r="G674" s="215"/>
      <c r="L674" s="596">
        <f t="shared" si="230"/>
        <v>0</v>
      </c>
      <c r="M674" s="61"/>
      <c r="N674" s="307">
        <f t="shared" si="237"/>
        <v>0</v>
      </c>
      <c r="P674" s="388" t="str">
        <f t="shared" si="236"/>
        <v/>
      </c>
      <c r="Q674" s="388" t="str">
        <f t="shared" si="234"/>
        <v/>
      </c>
      <c r="S674" s="61" t="str">
        <f t="shared" si="235"/>
        <v xml:space="preserve"> </v>
      </c>
      <c r="T674" s="276" t="str">
        <f t="shared" ca="1" si="231"/>
        <v/>
      </c>
    </row>
    <row r="675" spans="3:20" ht="15" customHeight="1">
      <c r="C675" s="61" t="str">
        <f t="shared" si="232"/>
        <v/>
      </c>
      <c r="D675" t="str">
        <f t="shared" si="233"/>
        <v/>
      </c>
      <c r="G675" s="215"/>
      <c r="L675" s="596">
        <f t="shared" si="230"/>
        <v>0</v>
      </c>
      <c r="M675" s="61"/>
      <c r="N675" s="307">
        <f t="shared" si="237"/>
        <v>0</v>
      </c>
      <c r="P675" s="388" t="str">
        <f t="shared" si="236"/>
        <v/>
      </c>
      <c r="Q675" s="388" t="str">
        <f t="shared" si="234"/>
        <v/>
      </c>
      <c r="S675" s="61" t="str">
        <f t="shared" si="235"/>
        <v xml:space="preserve"> </v>
      </c>
      <c r="T675" s="276" t="str">
        <f t="shared" ca="1" si="231"/>
        <v/>
      </c>
    </row>
    <row r="676" spans="3:20" ht="15" customHeight="1">
      <c r="C676" s="61" t="str">
        <f t="shared" si="232"/>
        <v/>
      </c>
      <c r="D676" t="str">
        <f t="shared" si="233"/>
        <v/>
      </c>
      <c r="G676" s="215"/>
      <c r="L676" s="596">
        <f t="shared" si="230"/>
        <v>0</v>
      </c>
      <c r="M676" s="61"/>
      <c r="N676" s="307">
        <f t="shared" si="237"/>
        <v>0</v>
      </c>
      <c r="P676" s="388" t="str">
        <f t="shared" si="236"/>
        <v/>
      </c>
      <c r="Q676" s="388" t="str">
        <f t="shared" si="234"/>
        <v/>
      </c>
      <c r="S676" s="61" t="str">
        <f t="shared" si="235"/>
        <v xml:space="preserve"> </v>
      </c>
      <c r="T676" s="276" t="str">
        <f t="shared" ca="1" si="231"/>
        <v/>
      </c>
    </row>
    <row r="677" spans="3:20" ht="15" customHeight="1">
      <c r="C677" s="61" t="str">
        <f t="shared" si="232"/>
        <v/>
      </c>
      <c r="D677" t="str">
        <f t="shared" si="233"/>
        <v/>
      </c>
      <c r="G677" s="215"/>
      <c r="L677" s="596">
        <f t="shared" si="230"/>
        <v>0</v>
      </c>
      <c r="M677" s="61"/>
      <c r="N677" s="307">
        <f t="shared" si="237"/>
        <v>0</v>
      </c>
      <c r="P677" s="388" t="str">
        <f t="shared" si="236"/>
        <v/>
      </c>
      <c r="Q677" s="388" t="str">
        <f t="shared" si="234"/>
        <v/>
      </c>
      <c r="S677" s="61" t="str">
        <f t="shared" si="235"/>
        <v xml:space="preserve"> </v>
      </c>
      <c r="T677" s="276" t="str">
        <f t="shared" ca="1" si="231"/>
        <v/>
      </c>
    </row>
    <row r="678" spans="3:20" ht="15" customHeight="1">
      <c r="C678" s="61" t="str">
        <f t="shared" si="232"/>
        <v/>
      </c>
      <c r="D678" t="str">
        <f t="shared" si="233"/>
        <v/>
      </c>
      <c r="G678" s="215"/>
      <c r="L678" s="596">
        <f t="shared" si="230"/>
        <v>0</v>
      </c>
      <c r="M678" s="61"/>
      <c r="N678" s="307">
        <f t="shared" si="237"/>
        <v>0</v>
      </c>
      <c r="P678" s="388" t="str">
        <f t="shared" si="236"/>
        <v/>
      </c>
      <c r="Q678" s="388" t="str">
        <f t="shared" si="234"/>
        <v/>
      </c>
      <c r="S678" s="61" t="str">
        <f t="shared" si="235"/>
        <v xml:space="preserve"> </v>
      </c>
      <c r="T678" s="276" t="str">
        <f t="shared" ca="1" si="231"/>
        <v/>
      </c>
    </row>
    <row r="679" spans="3:20" ht="15" customHeight="1">
      <c r="C679" s="61" t="str">
        <f t="shared" si="232"/>
        <v/>
      </c>
      <c r="D679" t="str">
        <f t="shared" si="233"/>
        <v/>
      </c>
      <c r="G679" s="215"/>
      <c r="L679" s="596">
        <f t="shared" si="230"/>
        <v>0</v>
      </c>
      <c r="M679" s="61"/>
      <c r="N679" s="307">
        <f t="shared" si="237"/>
        <v>0</v>
      </c>
      <c r="P679" s="388" t="str">
        <f t="shared" si="236"/>
        <v/>
      </c>
      <c r="Q679" s="388" t="str">
        <f t="shared" si="234"/>
        <v/>
      </c>
      <c r="S679" s="61" t="str">
        <f t="shared" si="235"/>
        <v xml:space="preserve"> </v>
      </c>
      <c r="T679" s="276" t="str">
        <f t="shared" ca="1" si="231"/>
        <v/>
      </c>
    </row>
    <row r="680" spans="3:20" ht="15" customHeight="1">
      <c r="C680" s="61" t="str">
        <f t="shared" si="232"/>
        <v/>
      </c>
      <c r="D680" t="str">
        <f t="shared" si="233"/>
        <v/>
      </c>
      <c r="G680" s="215"/>
      <c r="L680" s="596">
        <f t="shared" si="230"/>
        <v>0</v>
      </c>
      <c r="M680" s="61"/>
      <c r="N680" s="307">
        <f t="shared" si="237"/>
        <v>0</v>
      </c>
      <c r="P680" s="388" t="str">
        <f t="shared" si="236"/>
        <v/>
      </c>
      <c r="Q680" s="388" t="str">
        <f t="shared" si="234"/>
        <v/>
      </c>
      <c r="S680" s="61" t="str">
        <f t="shared" si="235"/>
        <v xml:space="preserve"> </v>
      </c>
      <c r="T680" s="276" t="str">
        <f t="shared" ca="1" si="231"/>
        <v/>
      </c>
    </row>
    <row r="681" spans="3:20" ht="15" customHeight="1">
      <c r="C681" s="61" t="str">
        <f t="shared" si="232"/>
        <v/>
      </c>
      <c r="D681" t="str">
        <f t="shared" si="233"/>
        <v/>
      </c>
      <c r="G681" s="215"/>
      <c r="L681" s="596">
        <f t="shared" si="230"/>
        <v>0</v>
      </c>
      <c r="M681" s="61"/>
      <c r="N681" s="307">
        <f t="shared" si="237"/>
        <v>0</v>
      </c>
      <c r="P681" s="388" t="str">
        <f t="shared" si="236"/>
        <v/>
      </c>
      <c r="Q681" s="388" t="str">
        <f t="shared" si="234"/>
        <v/>
      </c>
      <c r="S681" s="61" t="str">
        <f t="shared" si="235"/>
        <v xml:space="preserve"> </v>
      </c>
      <c r="T681" s="276" t="str">
        <f t="shared" ca="1" si="231"/>
        <v/>
      </c>
    </row>
    <row r="682" spans="3:20" ht="15" customHeight="1">
      <c r="C682" s="61" t="str">
        <f t="shared" si="232"/>
        <v/>
      </c>
      <c r="D682" t="str">
        <f t="shared" si="233"/>
        <v/>
      </c>
      <c r="G682" s="215"/>
      <c r="L682" s="596">
        <f t="shared" si="230"/>
        <v>0</v>
      </c>
      <c r="M682" s="61"/>
      <c r="N682" s="307">
        <f t="shared" si="237"/>
        <v>0</v>
      </c>
      <c r="P682" s="388" t="str">
        <f t="shared" si="236"/>
        <v/>
      </c>
      <c r="Q682" s="388" t="str">
        <f t="shared" si="234"/>
        <v/>
      </c>
      <c r="S682" s="61" t="str">
        <f t="shared" si="235"/>
        <v xml:space="preserve"> </v>
      </c>
      <c r="T682" s="276" t="str">
        <f t="shared" ca="1" si="231"/>
        <v/>
      </c>
    </row>
    <row r="683" spans="3:20" ht="15" customHeight="1">
      <c r="C683" s="61" t="str">
        <f t="shared" si="232"/>
        <v/>
      </c>
      <c r="D683" t="str">
        <f t="shared" si="233"/>
        <v/>
      </c>
      <c r="G683" s="215"/>
      <c r="L683" s="596">
        <f t="shared" si="230"/>
        <v>0</v>
      </c>
      <c r="M683" s="61"/>
      <c r="N683" s="307">
        <f t="shared" si="237"/>
        <v>0</v>
      </c>
      <c r="P683" s="388" t="str">
        <f t="shared" si="236"/>
        <v/>
      </c>
      <c r="Q683" s="388" t="str">
        <f t="shared" si="234"/>
        <v/>
      </c>
      <c r="S683" s="61" t="str">
        <f t="shared" si="235"/>
        <v xml:space="preserve"> </v>
      </c>
      <c r="T683" s="276" t="str">
        <f t="shared" ca="1" si="231"/>
        <v/>
      </c>
    </row>
    <row r="684" spans="3:20" ht="15" customHeight="1">
      <c r="C684" s="61" t="str">
        <f t="shared" si="232"/>
        <v/>
      </c>
      <c r="D684" t="str">
        <f t="shared" si="233"/>
        <v/>
      </c>
      <c r="G684" s="215"/>
      <c r="L684" s="596">
        <f t="shared" si="230"/>
        <v>0</v>
      </c>
      <c r="M684" s="61"/>
      <c r="N684" s="307">
        <f t="shared" si="237"/>
        <v>0</v>
      </c>
      <c r="P684" s="388" t="str">
        <f t="shared" si="236"/>
        <v/>
      </c>
      <c r="Q684" s="388" t="str">
        <f t="shared" si="234"/>
        <v/>
      </c>
      <c r="S684" s="61" t="str">
        <f t="shared" si="235"/>
        <v xml:space="preserve"> </v>
      </c>
      <c r="T684" s="276" t="str">
        <f t="shared" ca="1" si="231"/>
        <v/>
      </c>
    </row>
    <row r="685" spans="3:20" ht="15" customHeight="1">
      <c r="C685" s="61" t="str">
        <f t="shared" si="232"/>
        <v/>
      </c>
      <c r="D685" t="str">
        <f t="shared" si="233"/>
        <v/>
      </c>
      <c r="G685" s="215"/>
      <c r="L685" s="596">
        <f t="shared" si="230"/>
        <v>0</v>
      </c>
      <c r="M685" s="61"/>
      <c r="N685" s="307">
        <f t="shared" si="237"/>
        <v>0</v>
      </c>
      <c r="P685" s="388" t="str">
        <f t="shared" si="236"/>
        <v/>
      </c>
      <c r="Q685" s="388" t="str">
        <f t="shared" si="234"/>
        <v/>
      </c>
      <c r="S685" s="61" t="str">
        <f t="shared" si="235"/>
        <v xml:space="preserve"> </v>
      </c>
      <c r="T685" s="276" t="str">
        <f t="shared" ca="1" si="231"/>
        <v/>
      </c>
    </row>
    <row r="686" spans="3:20" ht="15" customHeight="1">
      <c r="C686" s="61" t="str">
        <f t="shared" si="232"/>
        <v/>
      </c>
      <c r="G686" s="215"/>
      <c r="L686" s="596">
        <f t="shared" si="230"/>
        <v>0</v>
      </c>
      <c r="M686" s="61"/>
      <c r="N686" s="307">
        <f t="shared" si="237"/>
        <v>0</v>
      </c>
      <c r="P686" s="388" t="str">
        <f t="shared" si="236"/>
        <v/>
      </c>
      <c r="Q686" s="388" t="str">
        <f t="shared" si="234"/>
        <v/>
      </c>
      <c r="S686" s="61" t="str">
        <f t="shared" si="235"/>
        <v xml:space="preserve"> </v>
      </c>
      <c r="T686" s="276" t="str">
        <f t="shared" ca="1" si="231"/>
        <v/>
      </c>
    </row>
    <row r="687" spans="3:20" ht="15" customHeight="1">
      <c r="C687" s="61" t="str">
        <f t="shared" si="232"/>
        <v/>
      </c>
      <c r="G687" s="215"/>
      <c r="L687" s="596">
        <f t="shared" si="230"/>
        <v>0</v>
      </c>
      <c r="M687" s="61"/>
      <c r="N687" s="307">
        <f t="shared" si="237"/>
        <v>0</v>
      </c>
      <c r="P687" s="388" t="str">
        <f t="shared" si="236"/>
        <v/>
      </c>
      <c r="Q687" s="388" t="str">
        <f t="shared" si="234"/>
        <v/>
      </c>
      <c r="S687" s="61" t="str">
        <f t="shared" si="235"/>
        <v xml:space="preserve"> </v>
      </c>
      <c r="T687" s="276" t="str">
        <f t="shared" ca="1" si="231"/>
        <v/>
      </c>
    </row>
    <row r="688" spans="3:20" ht="15" customHeight="1">
      <c r="C688" s="61" t="str">
        <f t="shared" si="232"/>
        <v/>
      </c>
      <c r="G688" s="215"/>
      <c r="L688" s="596">
        <f t="shared" si="230"/>
        <v>0</v>
      </c>
      <c r="M688" s="61"/>
      <c r="N688" s="307">
        <f t="shared" si="237"/>
        <v>0</v>
      </c>
      <c r="P688" s="388" t="str">
        <f t="shared" si="236"/>
        <v/>
      </c>
      <c r="Q688" s="388" t="str">
        <f t="shared" si="234"/>
        <v/>
      </c>
      <c r="S688" s="61" t="str">
        <f t="shared" si="235"/>
        <v xml:space="preserve"> </v>
      </c>
      <c r="T688" s="276" t="str">
        <f t="shared" ca="1" si="231"/>
        <v/>
      </c>
    </row>
    <row r="689" spans="2:20" ht="15" customHeight="1">
      <c r="C689" s="61" t="str">
        <f t="shared" si="232"/>
        <v/>
      </c>
      <c r="G689" s="215"/>
      <c r="L689" s="596">
        <f t="shared" si="230"/>
        <v>0</v>
      </c>
      <c r="M689" s="61"/>
      <c r="N689" s="307">
        <f t="shared" si="237"/>
        <v>0</v>
      </c>
      <c r="P689" s="388" t="str">
        <f t="shared" si="236"/>
        <v/>
      </c>
      <c r="Q689" s="388" t="str">
        <f t="shared" si="234"/>
        <v/>
      </c>
      <c r="S689" s="61" t="str">
        <f t="shared" si="235"/>
        <v xml:space="preserve"> </v>
      </c>
      <c r="T689" s="276" t="str">
        <f t="shared" ca="1" si="231"/>
        <v/>
      </c>
    </row>
    <row r="690" spans="2:20" ht="15" customHeight="1">
      <c r="C690" s="61" t="str">
        <f t="shared" si="232"/>
        <v/>
      </c>
      <c r="G690" s="215"/>
      <c r="M690" s="61"/>
      <c r="N690" s="307">
        <f t="shared" si="237"/>
        <v>0</v>
      </c>
      <c r="P690" s="388" t="str">
        <f t="shared" si="236"/>
        <v/>
      </c>
      <c r="Q690" s="388" t="str">
        <f t="shared" si="234"/>
        <v/>
      </c>
      <c r="S690" s="61" t="str">
        <f t="shared" si="235"/>
        <v xml:space="preserve"> </v>
      </c>
      <c r="T690" s="276" t="str">
        <f t="shared" ca="1" si="231"/>
        <v/>
      </c>
    </row>
    <row r="691" spans="2:20" ht="15" customHeight="1">
      <c r="C691" s="61" t="str">
        <f t="shared" si="232"/>
        <v/>
      </c>
      <c r="G691" s="215"/>
      <c r="M691" s="61"/>
      <c r="N691" s="307">
        <f t="shared" si="237"/>
        <v>0</v>
      </c>
      <c r="P691" s="388" t="str">
        <f t="shared" si="236"/>
        <v/>
      </c>
      <c r="Q691" s="388" t="str">
        <f t="shared" si="234"/>
        <v/>
      </c>
      <c r="S691" s="61" t="str">
        <f t="shared" si="235"/>
        <v xml:space="preserve"> </v>
      </c>
      <c r="T691" s="276" t="str">
        <f t="shared" ca="1" si="231"/>
        <v/>
      </c>
    </row>
    <row r="692" spans="2:20" ht="15" customHeight="1">
      <c r="C692" s="61" t="str">
        <f t="shared" si="232"/>
        <v/>
      </c>
      <c r="G692" s="215"/>
      <c r="M692" s="61"/>
      <c r="N692" s="307">
        <f t="shared" si="237"/>
        <v>0</v>
      </c>
      <c r="P692" s="388" t="str">
        <f t="shared" si="236"/>
        <v/>
      </c>
      <c r="Q692" s="388" t="str">
        <f t="shared" si="234"/>
        <v/>
      </c>
      <c r="S692" s="61" t="str">
        <f t="shared" si="235"/>
        <v xml:space="preserve"> </v>
      </c>
      <c r="T692" s="276" t="str">
        <f t="shared" ca="1" si="231"/>
        <v/>
      </c>
    </row>
    <row r="693" spans="2:20" ht="15" customHeight="1">
      <c r="C693" s="61" t="str">
        <f t="shared" si="232"/>
        <v/>
      </c>
      <c r="G693" s="215"/>
      <c r="M693" s="61"/>
      <c r="N693" s="307">
        <f t="shared" si="237"/>
        <v>0</v>
      </c>
      <c r="P693" s="388" t="str">
        <f t="shared" si="236"/>
        <v/>
      </c>
      <c r="Q693" s="388" t="str">
        <f t="shared" si="234"/>
        <v/>
      </c>
      <c r="S693" s="61" t="str">
        <f t="shared" si="235"/>
        <v xml:space="preserve"> </v>
      </c>
      <c r="T693" s="276" t="str">
        <f t="shared" ca="1" si="231"/>
        <v/>
      </c>
    </row>
    <row r="694" spans="2:20" ht="15" customHeight="1">
      <c r="C694" s="61" t="str">
        <f t="shared" si="232"/>
        <v/>
      </c>
      <c r="G694" s="215"/>
      <c r="M694" s="61"/>
      <c r="N694" s="307">
        <f t="shared" si="237"/>
        <v>0</v>
      </c>
      <c r="P694" s="388" t="str">
        <f t="shared" si="236"/>
        <v/>
      </c>
      <c r="Q694" s="388" t="str">
        <f t="shared" si="234"/>
        <v/>
      </c>
      <c r="S694" s="61" t="str">
        <f t="shared" si="235"/>
        <v xml:space="preserve"> </v>
      </c>
      <c r="T694" s="276" t="str">
        <f t="shared" ca="1" si="231"/>
        <v/>
      </c>
    </row>
    <row r="695" spans="2:20" ht="15" customHeight="1">
      <c r="C695" s="61" t="str">
        <f t="shared" si="232"/>
        <v/>
      </c>
      <c r="G695" s="215"/>
      <c r="M695" s="61"/>
      <c r="P695" s="388" t="str">
        <f t="shared" si="236"/>
        <v/>
      </c>
      <c r="Q695" s="388" t="str">
        <f t="shared" si="234"/>
        <v/>
      </c>
      <c r="S695" s="61" t="str">
        <f t="shared" si="235"/>
        <v xml:space="preserve"> </v>
      </c>
      <c r="T695" s="276" t="str">
        <f t="shared" ca="1" si="231"/>
        <v/>
      </c>
    </row>
    <row r="696" spans="2:20" ht="15" customHeight="1">
      <c r="B696" s="282">
        <v>46108</v>
      </c>
      <c r="G696" s="215"/>
    </row>
    <row r="697" spans="2:20" ht="15" customHeight="1">
      <c r="G697" s="215"/>
    </row>
    <row r="698" spans="2:20" ht="15" customHeight="1">
      <c r="G698" s="215"/>
    </row>
    <row r="699" spans="2:20" ht="15" customHeight="1">
      <c r="G699" s="215"/>
    </row>
    <row r="700" spans="2:20" ht="15" customHeight="1">
      <c r="G700" s="215"/>
    </row>
    <row r="701" spans="2:20" ht="15" customHeight="1">
      <c r="G701" s="215"/>
    </row>
    <row r="702" spans="2:20" ht="15" customHeight="1">
      <c r="G702" s="215"/>
    </row>
    <row r="703" spans="2:20" ht="15" customHeight="1">
      <c r="G703" s="215"/>
    </row>
    <row r="704" spans="2:20" ht="15" customHeight="1">
      <c r="G704" s="215"/>
    </row>
    <row r="705" spans="7:7" ht="15" customHeight="1">
      <c r="G705" s="215"/>
    </row>
    <row r="706" spans="7:7" ht="15" customHeight="1">
      <c r="G706" s="215"/>
    </row>
    <row r="707" spans="7:7" ht="15" customHeight="1">
      <c r="G707" s="215"/>
    </row>
    <row r="708" spans="7:7" ht="15" customHeight="1">
      <c r="G708" s="215"/>
    </row>
    <row r="709" spans="7:7" ht="15" customHeight="1">
      <c r="G709" s="215"/>
    </row>
    <row r="710" spans="7:7" ht="15" customHeight="1">
      <c r="G710" s="215"/>
    </row>
    <row r="711" spans="7:7" ht="15" customHeight="1">
      <c r="G711" s="215"/>
    </row>
    <row r="712" spans="7:7" ht="15" customHeight="1">
      <c r="G712" s="215"/>
    </row>
    <row r="713" spans="7:7" ht="15" customHeight="1">
      <c r="G713" s="215"/>
    </row>
    <row r="714" spans="7:7" ht="15" customHeight="1">
      <c r="G714" s="215"/>
    </row>
    <row r="715" spans="7:7" ht="15" customHeight="1">
      <c r="G715" s="215"/>
    </row>
    <row r="716" spans="7:7" ht="15" customHeight="1">
      <c r="G716" s="215"/>
    </row>
    <row r="717" spans="7:7" ht="15" customHeight="1">
      <c r="G717" s="215"/>
    </row>
    <row r="718" spans="7:7" ht="15" customHeight="1">
      <c r="G718" s="215"/>
    </row>
    <row r="719" spans="7:7" ht="15" customHeight="1">
      <c r="G719" s="215"/>
    </row>
    <row r="720" spans="7:7" ht="15" customHeight="1">
      <c r="G720" s="215"/>
    </row>
    <row r="721" spans="7:7" ht="15" customHeight="1">
      <c r="G721" s="215"/>
    </row>
    <row r="722" spans="7:7" ht="15" customHeight="1">
      <c r="G722" s="215"/>
    </row>
    <row r="723" spans="7:7" ht="15" customHeight="1">
      <c r="G723" s="215"/>
    </row>
    <row r="724" spans="7:7" ht="15" customHeight="1">
      <c r="G724" s="215"/>
    </row>
    <row r="725" spans="7:7" ht="15" customHeight="1">
      <c r="G725" s="215"/>
    </row>
    <row r="726" spans="7:7" ht="15" customHeight="1">
      <c r="G726" s="215"/>
    </row>
    <row r="727" spans="7:7" ht="15" customHeight="1">
      <c r="G727" s="215"/>
    </row>
    <row r="728" spans="7:7" ht="15" customHeight="1">
      <c r="G728" s="215"/>
    </row>
    <row r="729" spans="7:7" ht="15" customHeight="1">
      <c r="G729" s="215"/>
    </row>
    <row r="730" spans="7:7" ht="15" customHeight="1">
      <c r="G730" s="215"/>
    </row>
    <row r="731" spans="7:7" ht="15" customHeight="1">
      <c r="G731" s="215"/>
    </row>
    <row r="732" spans="7:7" ht="15" customHeight="1">
      <c r="G732" s="215"/>
    </row>
    <row r="733" spans="7:7" ht="15" customHeight="1">
      <c r="G733" s="215"/>
    </row>
    <row r="734" spans="7:7" ht="15" customHeight="1">
      <c r="G734" s="215"/>
    </row>
    <row r="735" spans="7:7" ht="15" customHeight="1">
      <c r="G735" s="215"/>
    </row>
    <row r="736" spans="7:7" ht="15" customHeight="1">
      <c r="G736" s="215"/>
    </row>
    <row r="737" spans="7:7" ht="15" customHeight="1">
      <c r="G737" s="215"/>
    </row>
    <row r="738" spans="7:7" ht="15" customHeight="1">
      <c r="G738" s="215"/>
    </row>
    <row r="739" spans="7:7" ht="15" customHeight="1">
      <c r="G739" s="215"/>
    </row>
    <row r="740" spans="7:7" ht="15" customHeight="1">
      <c r="G740" s="215"/>
    </row>
    <row r="741" spans="7:7" ht="15" customHeight="1">
      <c r="G741" s="215"/>
    </row>
    <row r="742" spans="7:7" ht="15" customHeight="1">
      <c r="G742" s="215"/>
    </row>
    <row r="743" spans="7:7" ht="15" customHeight="1">
      <c r="G743" s="215"/>
    </row>
    <row r="744" spans="7:7" ht="15" customHeight="1">
      <c r="G744" s="215"/>
    </row>
    <row r="745" spans="7:7" ht="15" customHeight="1">
      <c r="G745" s="215"/>
    </row>
    <row r="746" spans="7:7" ht="15" customHeight="1">
      <c r="G746" s="215"/>
    </row>
    <row r="747" spans="7:7" ht="15" customHeight="1">
      <c r="G747" s="215"/>
    </row>
    <row r="748" spans="7:7" ht="15" customHeight="1">
      <c r="G748" s="215"/>
    </row>
    <row r="749" spans="7:7" ht="15" customHeight="1">
      <c r="G749" s="215"/>
    </row>
    <row r="750" spans="7:7" ht="15" customHeight="1">
      <c r="G750" s="215"/>
    </row>
    <row r="751" spans="7:7" ht="15" customHeight="1">
      <c r="G751" s="215"/>
    </row>
    <row r="752" spans="7:7" ht="15" customHeight="1">
      <c r="G752" s="215"/>
    </row>
    <row r="753" spans="7:7" ht="15" customHeight="1">
      <c r="G753" s="215"/>
    </row>
    <row r="754" spans="7:7" ht="15" customHeight="1">
      <c r="G754" s="215"/>
    </row>
    <row r="755" spans="7:7" ht="15" customHeight="1">
      <c r="G755" s="215"/>
    </row>
    <row r="756" spans="7:7" ht="15" customHeight="1">
      <c r="G756" s="215"/>
    </row>
    <row r="757" spans="7:7" ht="15" customHeight="1">
      <c r="G757" s="215"/>
    </row>
    <row r="758" spans="7:7" ht="15" customHeight="1">
      <c r="G758" s="215"/>
    </row>
    <row r="759" spans="7:7" ht="15" customHeight="1">
      <c r="G759" s="215"/>
    </row>
    <row r="760" spans="7:7" ht="15" customHeight="1">
      <c r="G760" s="215"/>
    </row>
    <row r="761" spans="7:7" ht="15" customHeight="1">
      <c r="G761" s="215"/>
    </row>
    <row r="762" spans="7:7" ht="15" customHeight="1">
      <c r="G762" s="215"/>
    </row>
    <row r="763" spans="7:7" ht="15" customHeight="1">
      <c r="G763" s="215"/>
    </row>
    <row r="764" spans="7:7" ht="15" customHeight="1">
      <c r="G764" s="215"/>
    </row>
    <row r="765" spans="7:7" ht="15" customHeight="1">
      <c r="G765" s="215"/>
    </row>
    <row r="766" spans="7:7" ht="15" customHeight="1">
      <c r="G766" s="215"/>
    </row>
    <row r="767" spans="7:7" ht="15" customHeight="1">
      <c r="G767" s="215"/>
    </row>
    <row r="768" spans="7:7" ht="15" customHeight="1">
      <c r="G768" s="215"/>
    </row>
    <row r="769" spans="7:7" ht="15" customHeight="1">
      <c r="G769" s="215"/>
    </row>
    <row r="770" spans="7:7" ht="15" customHeight="1">
      <c r="G770" s="215"/>
    </row>
    <row r="771" spans="7:7" ht="15" customHeight="1">
      <c r="G771" s="215"/>
    </row>
    <row r="772" spans="7:7" ht="15" customHeight="1">
      <c r="G772" s="215"/>
    </row>
    <row r="773" spans="7:7" ht="15" customHeight="1">
      <c r="G773" s="215"/>
    </row>
    <row r="774" spans="7:7" ht="15" customHeight="1">
      <c r="G774" s="215"/>
    </row>
    <row r="775" spans="7:7" ht="15" customHeight="1">
      <c r="G775" s="215"/>
    </row>
    <row r="776" spans="7:7" ht="15" customHeight="1">
      <c r="G776" s="215"/>
    </row>
    <row r="777" spans="7:7" ht="15" customHeight="1">
      <c r="G777" s="215"/>
    </row>
    <row r="778" spans="7:7" ht="15" customHeight="1">
      <c r="G778" s="215"/>
    </row>
    <row r="779" spans="7:7" ht="15" customHeight="1">
      <c r="G779" s="215"/>
    </row>
    <row r="780" spans="7:7" ht="15" customHeight="1">
      <c r="G780" s="215"/>
    </row>
    <row r="781" spans="7:7" ht="15" customHeight="1">
      <c r="G781" s="215"/>
    </row>
    <row r="782" spans="7:7" ht="15" customHeight="1">
      <c r="G782" s="215"/>
    </row>
    <row r="783" spans="7:7" ht="15" customHeight="1">
      <c r="G783" s="215"/>
    </row>
    <row r="784" spans="7:7" ht="15" customHeight="1">
      <c r="G784" s="215"/>
    </row>
    <row r="785" spans="7:7" ht="15" customHeight="1">
      <c r="G785" s="215"/>
    </row>
    <row r="786" spans="7:7" ht="15" customHeight="1">
      <c r="G786" s="215"/>
    </row>
    <row r="787" spans="7:7" ht="15" customHeight="1">
      <c r="G787" s="215"/>
    </row>
    <row r="788" spans="7:7" ht="15" customHeight="1">
      <c r="G788" s="215"/>
    </row>
    <row r="789" spans="7:7" ht="15" customHeight="1">
      <c r="G789" s="215"/>
    </row>
    <row r="790" spans="7:7" ht="15" customHeight="1">
      <c r="G790" s="215"/>
    </row>
    <row r="791" spans="7:7" ht="15" customHeight="1">
      <c r="G791" s="215"/>
    </row>
    <row r="792" spans="7:7" ht="15" customHeight="1">
      <c r="G792" s="215"/>
    </row>
    <row r="793" spans="7:7" ht="15" customHeight="1">
      <c r="G793" s="215"/>
    </row>
    <row r="794" spans="7:7" ht="15" customHeight="1">
      <c r="G794" s="215"/>
    </row>
    <row r="795" spans="7:7" ht="15" customHeight="1">
      <c r="G795" s="215"/>
    </row>
    <row r="796" spans="7:7" ht="15" customHeight="1">
      <c r="G796" s="215"/>
    </row>
    <row r="797" spans="7:7" ht="15" customHeight="1">
      <c r="G797" s="215"/>
    </row>
    <row r="798" spans="7:7" ht="15" customHeight="1">
      <c r="G798" s="215"/>
    </row>
    <row r="799" spans="7:7" ht="15" customHeight="1">
      <c r="G799" s="215"/>
    </row>
    <row r="800" spans="7:7" ht="15" customHeight="1">
      <c r="G800" s="215"/>
    </row>
    <row r="801" spans="7:7" ht="15" customHeight="1">
      <c r="G801" s="215"/>
    </row>
    <row r="802" spans="7:7" ht="15" customHeight="1">
      <c r="G802" s="215"/>
    </row>
    <row r="803" spans="7:7" ht="15" customHeight="1">
      <c r="G803" s="215"/>
    </row>
    <row r="804" spans="7:7" ht="15" customHeight="1">
      <c r="G804" s="215"/>
    </row>
    <row r="805" spans="7:7" ht="15" customHeight="1">
      <c r="G805" s="215"/>
    </row>
    <row r="806" spans="7:7" ht="15" customHeight="1">
      <c r="G806" s="215"/>
    </row>
    <row r="807" spans="7:7" ht="15" customHeight="1">
      <c r="G807" s="215"/>
    </row>
    <row r="808" spans="7:7" ht="15" customHeight="1">
      <c r="G808" s="215"/>
    </row>
    <row r="809" spans="7:7" ht="15" customHeight="1">
      <c r="G809" s="215"/>
    </row>
    <row r="810" spans="7:7" ht="15" customHeight="1">
      <c r="G810" s="215"/>
    </row>
    <row r="811" spans="7:7" ht="15" customHeight="1">
      <c r="G811" s="215"/>
    </row>
    <row r="812" spans="7:7" ht="15" customHeight="1">
      <c r="G812" s="215"/>
    </row>
    <row r="813" spans="7:7" ht="15" customHeight="1">
      <c r="G813" s="215"/>
    </row>
    <row r="814" spans="7:7" ht="15" customHeight="1">
      <c r="G814" s="215"/>
    </row>
    <row r="815" spans="7:7" ht="15" customHeight="1">
      <c r="G815" s="215"/>
    </row>
    <row r="816" spans="7:7" ht="15" customHeight="1">
      <c r="G816" s="215"/>
    </row>
    <row r="817" spans="7:7" ht="15" customHeight="1">
      <c r="G817" s="215"/>
    </row>
    <row r="818" spans="7:7" ht="15" customHeight="1">
      <c r="G818" s="215"/>
    </row>
    <row r="819" spans="7:7" ht="15" customHeight="1">
      <c r="G819" s="215"/>
    </row>
    <row r="820" spans="7:7" ht="15" customHeight="1">
      <c r="G820" s="215"/>
    </row>
    <row r="821" spans="7:7" ht="15" customHeight="1">
      <c r="G821" s="215"/>
    </row>
    <row r="822" spans="7:7" ht="15" customHeight="1">
      <c r="G822" s="215"/>
    </row>
    <row r="823" spans="7:7" ht="15" customHeight="1">
      <c r="G823" s="215"/>
    </row>
    <row r="824" spans="7:7" ht="15" customHeight="1">
      <c r="G824" s="215"/>
    </row>
    <row r="825" spans="7:7" ht="15" customHeight="1">
      <c r="G825" s="215"/>
    </row>
    <row r="826" spans="7:7" ht="15" customHeight="1">
      <c r="G826" s="215"/>
    </row>
    <row r="827" spans="7:7" ht="15" customHeight="1">
      <c r="G827" s="215"/>
    </row>
    <row r="828" spans="7:7" ht="15" customHeight="1">
      <c r="G828" s="215"/>
    </row>
    <row r="829" spans="7:7" ht="15" customHeight="1">
      <c r="G829" s="215"/>
    </row>
    <row r="830" spans="7:7" ht="15" customHeight="1">
      <c r="G830" s="215"/>
    </row>
    <row r="831" spans="7:7" ht="15" customHeight="1">
      <c r="G831" s="215"/>
    </row>
    <row r="832" spans="7:7" ht="15" customHeight="1">
      <c r="G832" s="215"/>
    </row>
    <row r="833" spans="7:7" ht="15" customHeight="1">
      <c r="G833" s="215"/>
    </row>
    <row r="834" spans="7:7" ht="15" customHeight="1">
      <c r="G834" s="215"/>
    </row>
    <row r="835" spans="7:7" ht="15" customHeight="1">
      <c r="G835" s="215"/>
    </row>
    <row r="836" spans="7:7" ht="15" customHeight="1">
      <c r="G836" s="215"/>
    </row>
    <row r="837" spans="7:7" ht="15" customHeight="1">
      <c r="G837" s="215"/>
    </row>
    <row r="838" spans="7:7" ht="15" customHeight="1">
      <c r="G838" s="215"/>
    </row>
    <row r="839" spans="7:7" ht="15" customHeight="1">
      <c r="G839" s="215"/>
    </row>
    <row r="840" spans="7:7" ht="15" customHeight="1">
      <c r="G840" s="215"/>
    </row>
    <row r="841" spans="7:7" ht="15" customHeight="1">
      <c r="G841" s="215"/>
    </row>
    <row r="842" spans="7:7" ht="15" customHeight="1">
      <c r="G842" s="215"/>
    </row>
    <row r="843" spans="7:7" ht="15" customHeight="1">
      <c r="G843" s="215"/>
    </row>
    <row r="844" spans="7:7" ht="15" customHeight="1">
      <c r="G844" s="215"/>
    </row>
    <row r="845" spans="7:7" ht="15" customHeight="1">
      <c r="G845" s="215"/>
    </row>
    <row r="846" spans="7:7" ht="15" customHeight="1">
      <c r="G846" s="215"/>
    </row>
    <row r="847" spans="7:7" ht="15" customHeight="1">
      <c r="G847" s="215"/>
    </row>
    <row r="848" spans="7:7" ht="15" customHeight="1">
      <c r="G848" s="215"/>
    </row>
    <row r="849" spans="7:7" ht="15" customHeight="1">
      <c r="G849" s="215"/>
    </row>
    <row r="850" spans="7:7" ht="15" customHeight="1">
      <c r="G850" s="215"/>
    </row>
    <row r="851" spans="7:7" ht="15" customHeight="1">
      <c r="G851" s="215"/>
    </row>
    <row r="852" spans="7:7" ht="15" customHeight="1">
      <c r="G852" s="215"/>
    </row>
    <row r="853" spans="7:7" ht="15" customHeight="1">
      <c r="G853" s="215"/>
    </row>
    <row r="854" spans="7:7" ht="15" customHeight="1">
      <c r="G854" s="215"/>
    </row>
    <row r="855" spans="7:7" ht="15" customHeight="1">
      <c r="G855" s="215"/>
    </row>
    <row r="856" spans="7:7" ht="15" customHeight="1">
      <c r="G856" s="215"/>
    </row>
    <row r="857" spans="7:7" ht="15" customHeight="1">
      <c r="G857" s="215"/>
    </row>
    <row r="858" spans="7:7" ht="15" customHeight="1">
      <c r="G858" s="215"/>
    </row>
    <row r="859" spans="7:7" ht="15" customHeight="1">
      <c r="G859" s="215"/>
    </row>
    <row r="860" spans="7:7" ht="15" customHeight="1">
      <c r="G860" s="215"/>
    </row>
    <row r="861" spans="7:7" ht="15" customHeight="1">
      <c r="G861" s="215"/>
    </row>
    <row r="862" spans="7:7" ht="15" customHeight="1">
      <c r="G862" s="215"/>
    </row>
    <row r="863" spans="7:7" ht="15" customHeight="1">
      <c r="G863" s="215"/>
    </row>
    <row r="864" spans="7:7" ht="15" customHeight="1">
      <c r="G864" s="215"/>
    </row>
    <row r="865" spans="7:7" ht="15" customHeight="1">
      <c r="G865" s="215"/>
    </row>
    <row r="866" spans="7:7" ht="15" customHeight="1">
      <c r="G866" s="215"/>
    </row>
    <row r="867" spans="7:7" ht="15" customHeight="1">
      <c r="G867" s="215"/>
    </row>
    <row r="868" spans="7:7" ht="15" customHeight="1">
      <c r="G868" s="215"/>
    </row>
    <row r="869" spans="7:7" ht="15" customHeight="1">
      <c r="G869" s="215"/>
    </row>
    <row r="870" spans="7:7" ht="15" customHeight="1">
      <c r="G870" s="215"/>
    </row>
    <row r="871" spans="7:7" ht="15" customHeight="1">
      <c r="G871" s="215"/>
    </row>
    <row r="872" spans="7:7" ht="15" customHeight="1">
      <c r="G872" s="215"/>
    </row>
    <row r="873" spans="7:7" ht="15" customHeight="1">
      <c r="G873" s="215"/>
    </row>
    <row r="874" spans="7:7" ht="15" customHeight="1">
      <c r="G874" s="215"/>
    </row>
    <row r="875" spans="7:7" ht="15" customHeight="1">
      <c r="G875" s="215"/>
    </row>
    <row r="876" spans="7:7" ht="15" customHeight="1">
      <c r="G876" s="215"/>
    </row>
    <row r="877" spans="7:7" ht="15" customHeight="1">
      <c r="G877" s="215"/>
    </row>
    <row r="878" spans="7:7" ht="15" customHeight="1">
      <c r="G878" s="215"/>
    </row>
    <row r="879" spans="7:7" ht="15" customHeight="1">
      <c r="G879" s="215"/>
    </row>
    <row r="880" spans="7:7" ht="15" customHeight="1">
      <c r="G880" s="215"/>
    </row>
    <row r="881" spans="7:7" ht="15" customHeight="1">
      <c r="G881" s="215"/>
    </row>
    <row r="882" spans="7:7" ht="15" customHeight="1">
      <c r="G882" s="215"/>
    </row>
    <row r="883" spans="7:7" ht="15" customHeight="1">
      <c r="G883" s="215"/>
    </row>
    <row r="884" spans="7:7" ht="15" customHeight="1">
      <c r="G884" s="215"/>
    </row>
    <row r="885" spans="7:7" ht="15" customHeight="1">
      <c r="G885" s="215"/>
    </row>
    <row r="886" spans="7:7" ht="15" customHeight="1">
      <c r="G886" s="215"/>
    </row>
    <row r="887" spans="7:7" ht="15" customHeight="1">
      <c r="G887" s="215"/>
    </row>
    <row r="888" spans="7:7" ht="15" customHeight="1">
      <c r="G888" s="215"/>
    </row>
    <row r="889" spans="7:7" ht="15" customHeight="1">
      <c r="G889" s="215"/>
    </row>
    <row r="890" spans="7:7" ht="15" customHeight="1">
      <c r="G890" s="215"/>
    </row>
  </sheetData>
  <autoFilter ref="B6:S696" xr:uid="{00000000-0001-0000-0100-000000000000}"/>
  <dataConsolidate/>
  <mergeCells count="1">
    <mergeCell ref="F3:G3"/>
  </mergeCells>
  <phoneticPr fontId="73" type="noConversion"/>
  <conditionalFormatting sqref="B455:N455">
    <cfRule type="expression" dxfId="42" priority="19">
      <formula>#REF!="⚠️ EM ATRASO"</formula>
    </cfRule>
  </conditionalFormatting>
  <conditionalFormatting sqref="B7:T9999">
    <cfRule type="expression" dxfId="41" priority="16">
      <formula>$T7="⚠️ EM ATRASO"</formula>
    </cfRule>
  </conditionalFormatting>
  <conditionalFormatting sqref="B466:T483 B484:J484 L484:M484 O484:T484 N484:N485 K484:K488 M485 F485:H488 C485:D489 M486:N488 F489:F499 H489:H499">
    <cfRule type="expression" dxfId="40" priority="1">
      <formula>$T466="⚠️ EM ATRASO"</formula>
    </cfRule>
  </conditionalFormatting>
  <conditionalFormatting sqref="C1:E1">
    <cfRule type="cellIs" dxfId="39" priority="12" operator="lessThan">
      <formula>0</formula>
    </cfRule>
    <cfRule type="cellIs" dxfId="38" priority="13" operator="greaterThan">
      <formula>0</formula>
    </cfRule>
  </conditionalFormatting>
  <conditionalFormatting sqref="L1:L330 L333:L1048576">
    <cfRule type="cellIs" dxfId="37" priority="6" operator="equal">
      <formula>0</formula>
    </cfRule>
  </conditionalFormatting>
  <conditionalFormatting sqref="M3:M4">
    <cfRule type="containsText" dxfId="36" priority="14" operator="containsText" text="OK">
      <formula>NOT(ISERROR(SEARCH(("OK"),(M3))))</formula>
    </cfRule>
    <cfRule type="containsText" dxfId="35" priority="15" operator="containsText" text="ERRO">
      <formula>NOT(ISERROR(SEARCH(("ERRO"),(M3))))</formula>
    </cfRule>
  </conditionalFormatting>
  <conditionalFormatting sqref="S1:S1048576">
    <cfRule type="cellIs" dxfId="34" priority="7" operator="equal">
      <formula>"A PAGAR"</formula>
    </cfRule>
    <cfRule type="cellIs" dxfId="33" priority="8" operator="equal">
      <formula>"PAGO"</formula>
    </cfRule>
  </conditionalFormatting>
  <conditionalFormatting sqref="T1:T1048576">
    <cfRule type="containsText" dxfId="32" priority="3" stopIfTrue="1" operator="containsText" text="✔ OK">
      <formula>NOT(ISERROR(SEARCH("✔ OK",T1)))</formula>
    </cfRule>
    <cfRule type="containsText" dxfId="31" priority="5" operator="containsText" text="⚠️ EM ATRASO">
      <formula>NOT(ISERROR(SEARCH("⚠️ EM ATRASO",T1)))</formula>
    </cfRule>
  </conditionalFormatting>
  <dataValidations count="4">
    <dataValidation type="list" allowBlank="1" showErrorMessage="1" sqref="C7:C118" xr:uid="{00000000-0002-0000-0100-000001000000}">
      <formula1>"Janeiro,Fevereiro,Março,Abril,Maio,Junho,Julho,Agosto,Setembro,Outubro,Novembro,Dezembro"</formula1>
    </dataValidation>
    <dataValidation type="list" allowBlank="1" showErrorMessage="1" sqref="D115:D118 D84:D87 D7:D74" xr:uid="{00000000-0002-0000-0100-000002000000}">
      <formula1>"2023,2024,2025,2026"</formula1>
    </dataValidation>
    <dataValidation type="list" allowBlank="1" showInputMessage="1" showErrorMessage="1" sqref="M7:M137 M253:M259 M182:M250 M261:M336 M338:M695" xr:uid="{76BE644F-DB1A-4E5A-8C49-EFE5BF90EB44}">
      <formula1>"PIX,DEBITO,CREDITO,BOLETO,DINHEIRO"</formula1>
    </dataValidation>
    <dataValidation allowBlank="1" showInputMessage="1" showErrorMessage="1" sqref="C119:C177 C226:C245 C277 C312 C182:C199 C337 P1:Q330 P332:Q1048576" xr:uid="{5FD9C375-511C-4C7B-9278-05824CFFB273}"/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F256750-A083-40A7-B2F7-21F8340CB736}">
          <x14:formula1>
            <xm:f>AUX!$B$3:$B$5</xm:f>
          </x14:formula1>
          <xm:sqref>I4:I5 I1:I2 I7:I1048576</xm:sqref>
        </x14:dataValidation>
        <x14:dataValidation type="list" allowBlank="1" showInputMessage="1" showErrorMessage="1" xr:uid="{D8BA4A1D-B6E2-4067-89CD-E2754510E097}">
          <x14:formula1>
            <xm:f>AUX!$D$3:$D$7</xm:f>
          </x14:formula1>
          <xm:sqref>M138:M181 M337</xm:sqref>
        </x14:dataValidation>
        <x14:dataValidation type="list" allowBlank="1" showErrorMessage="1" xr:uid="{00000000-0002-0000-0100-000000000000}">
          <x14:formula1>
            <xm:f>'📈Det. Resultados'!$B$11:$B$29</xm:f>
          </x14:formula1>
          <xm:sqref>G7:G146 G148 G151:G890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AN10590"/>
  <sheetViews>
    <sheetView showGridLines="0" topLeftCell="F1" workbookViewId="0">
      <pane ySplit="6" topLeftCell="A283" activePane="bottomLeft" state="frozen"/>
      <selection pane="bottomLeft" activeCell="N298" sqref="N298"/>
    </sheetView>
  </sheetViews>
  <sheetFormatPr defaultColWidth="11.19921875" defaultRowHeight="15" customHeight="1" outlineLevelRow="1"/>
  <cols>
    <col min="1" max="1" width="10.296875" customWidth="1"/>
    <col min="2" max="2" width="12.59765625" customWidth="1"/>
    <col min="3" max="3" width="11.19921875" customWidth="1"/>
    <col min="4" max="4" width="14.19921875" customWidth="1"/>
    <col min="5" max="5" width="11.59765625" style="218" customWidth="1"/>
    <col min="6" max="6" width="11.19921875" style="218" customWidth="1"/>
    <col min="7" max="9" width="11.19921875" style="218"/>
    <col min="10" max="10" width="13.09765625" style="218" customWidth="1"/>
    <col min="11" max="11" width="12.09765625" style="218" customWidth="1"/>
    <col min="12" max="12" width="13.09765625" style="218" customWidth="1"/>
    <col min="13" max="13" width="12.796875" style="218" customWidth="1"/>
    <col min="14" max="14" width="12.09765625" style="218" customWidth="1"/>
    <col min="15" max="15" width="11.19921875" style="218"/>
    <col min="16" max="16" width="16.19921875" style="218" customWidth="1"/>
    <col min="17" max="17" width="15.69921875" style="218" customWidth="1"/>
    <col min="18" max="18" width="13.19921875" customWidth="1"/>
    <col min="20" max="20" width="14.19921875" customWidth="1"/>
  </cols>
  <sheetData>
    <row r="1" spans="1:40" ht="15" customHeight="1">
      <c r="A1" s="233"/>
      <c r="B1" s="233"/>
      <c r="C1" s="233"/>
      <c r="D1" s="233"/>
      <c r="E1" s="232"/>
      <c r="F1" s="232"/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3"/>
      <c r="S1" s="233"/>
      <c r="T1" s="233"/>
    </row>
    <row r="2" spans="1:40" ht="15" customHeight="1">
      <c r="A2" s="233"/>
      <c r="B2" s="233"/>
      <c r="C2" s="233"/>
      <c r="D2" s="233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  <c r="Q2" s="232"/>
      <c r="R2" s="233"/>
      <c r="S2" s="233"/>
      <c r="T2" s="233"/>
    </row>
    <row r="3" spans="1:40" ht="18.600000000000001" thickBot="1">
      <c r="A3" s="64"/>
      <c r="B3" s="65"/>
      <c r="C3" s="64"/>
      <c r="D3" s="308"/>
      <c r="E3" s="66"/>
      <c r="F3" s="66"/>
      <c r="G3" s="234"/>
      <c r="H3" s="234"/>
      <c r="I3" s="309"/>
      <c r="J3" s="235"/>
      <c r="K3" s="235"/>
      <c r="L3" s="236"/>
      <c r="M3" s="236"/>
      <c r="N3" s="234"/>
      <c r="O3" s="468"/>
      <c r="P3" s="470" t="s">
        <v>390</v>
      </c>
      <c r="Q3" s="471">
        <v>2026</v>
      </c>
      <c r="R3" s="310"/>
      <c r="S3" s="237"/>
      <c r="T3" s="311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</row>
    <row r="4" spans="1:40" ht="16.8" thickTop="1" thickBot="1">
      <c r="A4" s="64"/>
      <c r="B4" s="65"/>
      <c r="C4" s="64"/>
      <c r="D4" s="308"/>
      <c r="E4" s="66"/>
      <c r="F4" s="66"/>
      <c r="G4" s="66"/>
      <c r="H4" s="66"/>
      <c r="I4" s="66"/>
      <c r="J4" s="68">
        <v>1.01E-2</v>
      </c>
      <c r="K4" s="68">
        <f>(0.0189+0.0135)</f>
        <v>3.2399999999999998E-2</v>
      </c>
      <c r="L4" s="68">
        <v>0.06</v>
      </c>
      <c r="M4" s="68">
        <v>5.8999999999999999E-3</v>
      </c>
      <c r="N4" s="66"/>
      <c r="O4" s="66"/>
      <c r="P4" s="469">
        <f>SUMIFS(P6:P30000,D6:D30000,P3,C6:C30000,Q3)</f>
        <v>11558.45</v>
      </c>
      <c r="Q4" s="469">
        <f>SUMIFS(Q6:Q30000,D6:D30000,P3,C6:C30000,Q3)</f>
        <v>11441.709654999999</v>
      </c>
      <c r="R4" s="66"/>
      <c r="S4" s="69">
        <f>SUM(S6:S332780)</f>
        <v>0</v>
      </c>
      <c r="T4" s="70">
        <f>IFERROR((P6/Q6),"S/D")</f>
        <v>1.0334849111202977</v>
      </c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</row>
    <row r="5" spans="1:40" ht="16.2" collapsed="1" thickTop="1">
      <c r="A5" s="71" t="s">
        <v>60</v>
      </c>
      <c r="B5" s="72" t="s">
        <v>223</v>
      </c>
      <c r="C5" s="72" t="s">
        <v>224</v>
      </c>
      <c r="D5" s="312" t="s">
        <v>225</v>
      </c>
      <c r="E5" s="73" t="s">
        <v>226</v>
      </c>
      <c r="F5" s="73" t="s">
        <v>227</v>
      </c>
      <c r="G5" s="73" t="s">
        <v>228</v>
      </c>
      <c r="H5" s="73" t="s">
        <v>229</v>
      </c>
      <c r="I5" s="313" t="s">
        <v>230</v>
      </c>
      <c r="J5" s="73" t="s">
        <v>231</v>
      </c>
      <c r="K5" s="73" t="s">
        <v>232</v>
      </c>
      <c r="L5" s="74" t="s">
        <v>233</v>
      </c>
      <c r="M5" s="74" t="s">
        <v>234</v>
      </c>
      <c r="N5" s="74" t="s">
        <v>235</v>
      </c>
      <c r="O5" s="313" t="s">
        <v>236</v>
      </c>
      <c r="P5" s="73" t="s">
        <v>237</v>
      </c>
      <c r="Q5" s="313" t="s">
        <v>238</v>
      </c>
      <c r="R5" s="313" t="s">
        <v>239</v>
      </c>
      <c r="S5" s="75" t="s">
        <v>240</v>
      </c>
      <c r="T5" s="314" t="s">
        <v>241</v>
      </c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</row>
    <row r="6" spans="1:40" ht="15.75" hidden="1" customHeight="1" outlineLevel="1">
      <c r="A6" s="76">
        <v>45839</v>
      </c>
      <c r="B6" s="77" t="str">
        <f>IF(A6="","",TEXT(A6,"DDDD"))</f>
        <v>terça-feira</v>
      </c>
      <c r="C6" s="78">
        <v>2025</v>
      </c>
      <c r="D6" s="315" t="str">
        <f>IF(A6&lt;&gt;"",PROPER(TEXT(A6,"Mmmm")),"")</f>
        <v>Julho</v>
      </c>
      <c r="E6" s="228">
        <v>0</v>
      </c>
      <c r="F6" s="228">
        <v>698.6</v>
      </c>
      <c r="G6" s="228"/>
      <c r="H6" s="228"/>
      <c r="I6" s="316"/>
      <c r="J6" s="229">
        <f>IF(E6=0,0,(1-J$4)*E6)</f>
        <v>0</v>
      </c>
      <c r="K6" s="229">
        <f>IF(F6=0,0,(1-K$4)*F6)</f>
        <v>675.96536000000003</v>
      </c>
      <c r="L6" s="229">
        <f>IF(G6=0,0,(1-L$4)*G6)</f>
        <v>0</v>
      </c>
      <c r="M6" s="229">
        <f>IF(H6=0,0,(1-M$4)*H6)</f>
        <v>0</v>
      </c>
      <c r="N6" s="230"/>
      <c r="O6" s="317">
        <v>0</v>
      </c>
      <c r="P6" s="231">
        <f t="shared" ref="P6:P69" si="0">IF(E6="","",E6+F6+G6+H6+I6+O6)</f>
        <v>698.6</v>
      </c>
      <c r="Q6" s="318">
        <f t="shared" ref="Q6:Q13" si="1">IF(P6="","",J6+K6+L6+M6+N6+O6)</f>
        <v>675.96536000000003</v>
      </c>
      <c r="R6" s="319"/>
      <c r="S6" s="79"/>
      <c r="T6" s="320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</row>
    <row r="7" spans="1:40" ht="15.75" hidden="1" customHeight="1" outlineLevel="1">
      <c r="A7" s="76">
        <v>45840</v>
      </c>
      <c r="B7" s="77" t="str">
        <f t="shared" ref="B7:B70" si="2">IF(A7="","",TEXT(A7,"DDDD"))</f>
        <v>quarta-feira</v>
      </c>
      <c r="C7" s="78">
        <v>2025</v>
      </c>
      <c r="D7" s="315" t="str">
        <f>IF(A7&lt;&gt;"",PROPER(TEXT(A7,"Mmmm")),"")</f>
        <v>Julho</v>
      </c>
      <c r="E7" s="228">
        <v>0</v>
      </c>
      <c r="F7" s="228">
        <v>920.8</v>
      </c>
      <c r="G7" s="228"/>
      <c r="H7" s="228"/>
      <c r="I7" s="316"/>
      <c r="J7" s="229">
        <f t="shared" ref="J7:J70" si="3">IF(E7=0,0,(1-J$4)*E7)</f>
        <v>0</v>
      </c>
      <c r="K7" s="229">
        <f t="shared" ref="K7:K70" si="4">IF(F7=0,0,(1-K$4)*F7)</f>
        <v>890.96607999999992</v>
      </c>
      <c r="L7" s="229">
        <f t="shared" ref="L7:L70" si="5">IF(G7=0,0,(1-L$4)*G7)</f>
        <v>0</v>
      </c>
      <c r="M7" s="229">
        <f t="shared" ref="M7:M70" si="6">IF(H7=0,0,(1-M$4)*H7)</f>
        <v>0</v>
      </c>
      <c r="N7" s="230"/>
      <c r="O7" s="317">
        <v>0</v>
      </c>
      <c r="P7" s="231">
        <f t="shared" si="0"/>
        <v>920.8</v>
      </c>
      <c r="Q7" s="318">
        <f t="shared" si="1"/>
        <v>890.96607999999992</v>
      </c>
      <c r="R7" s="319"/>
      <c r="S7" s="79"/>
      <c r="T7" s="320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</row>
    <row r="8" spans="1:40" ht="15.75" hidden="1" customHeight="1" outlineLevel="1">
      <c r="A8" s="76">
        <v>45841</v>
      </c>
      <c r="B8" s="77" t="str">
        <f t="shared" si="2"/>
        <v>quinta-feira</v>
      </c>
      <c r="C8" s="78">
        <v>2025</v>
      </c>
      <c r="D8" s="315" t="str">
        <f t="shared" ref="D8:D71" si="7">IF(A8&lt;&gt;"",PROPER(TEXT(A8,"Mmmm")),"")</f>
        <v>Julho</v>
      </c>
      <c r="E8" s="228">
        <v>0</v>
      </c>
      <c r="F8" s="228">
        <v>1096.5999999999999</v>
      </c>
      <c r="G8" s="228"/>
      <c r="H8" s="228"/>
      <c r="I8" s="316"/>
      <c r="J8" s="229">
        <f t="shared" si="3"/>
        <v>0</v>
      </c>
      <c r="K8" s="229">
        <f t="shared" si="4"/>
        <v>1061.07016</v>
      </c>
      <c r="L8" s="229">
        <f t="shared" si="5"/>
        <v>0</v>
      </c>
      <c r="M8" s="229">
        <f t="shared" si="6"/>
        <v>0</v>
      </c>
      <c r="N8" s="230"/>
      <c r="O8" s="317">
        <v>0</v>
      </c>
      <c r="P8" s="231">
        <f t="shared" si="0"/>
        <v>1096.5999999999999</v>
      </c>
      <c r="Q8" s="318">
        <f t="shared" si="1"/>
        <v>1061.07016</v>
      </c>
      <c r="R8" s="319"/>
      <c r="S8" s="79"/>
      <c r="T8" s="320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</row>
    <row r="9" spans="1:40" ht="15.75" hidden="1" customHeight="1" outlineLevel="1">
      <c r="A9" s="76">
        <v>45842</v>
      </c>
      <c r="B9" s="77" t="str">
        <f t="shared" si="2"/>
        <v>sexta-feira</v>
      </c>
      <c r="C9" s="78">
        <v>2025</v>
      </c>
      <c r="D9" s="315" t="str">
        <f t="shared" si="7"/>
        <v>Julho</v>
      </c>
      <c r="E9" s="228">
        <v>0</v>
      </c>
      <c r="F9" s="228">
        <v>1039.05</v>
      </c>
      <c r="G9" s="228"/>
      <c r="H9" s="228"/>
      <c r="I9" s="316"/>
      <c r="J9" s="229">
        <f t="shared" si="3"/>
        <v>0</v>
      </c>
      <c r="K9" s="229">
        <f t="shared" si="4"/>
        <v>1005.38478</v>
      </c>
      <c r="L9" s="229">
        <f t="shared" si="5"/>
        <v>0</v>
      </c>
      <c r="M9" s="229">
        <f t="shared" si="6"/>
        <v>0</v>
      </c>
      <c r="N9" s="230"/>
      <c r="O9" s="317">
        <v>0</v>
      </c>
      <c r="P9" s="231">
        <f t="shared" si="0"/>
        <v>1039.05</v>
      </c>
      <c r="Q9" s="318">
        <f t="shared" si="1"/>
        <v>1005.38478</v>
      </c>
      <c r="R9" s="319"/>
      <c r="S9" s="79"/>
      <c r="T9" s="320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</row>
    <row r="10" spans="1:40" ht="15.75" hidden="1" customHeight="1" outlineLevel="1">
      <c r="A10" s="76">
        <v>45843</v>
      </c>
      <c r="B10" s="77" t="str">
        <f t="shared" si="2"/>
        <v>sábado</v>
      </c>
      <c r="C10" s="78">
        <v>2025</v>
      </c>
      <c r="D10" s="315" t="str">
        <f t="shared" si="7"/>
        <v>Julho</v>
      </c>
      <c r="E10" s="228">
        <v>0</v>
      </c>
      <c r="F10" s="228">
        <v>1969.65</v>
      </c>
      <c r="G10" s="228"/>
      <c r="H10" s="228"/>
      <c r="I10" s="316"/>
      <c r="J10" s="229">
        <f t="shared" si="3"/>
        <v>0</v>
      </c>
      <c r="K10" s="229">
        <f t="shared" si="4"/>
        <v>1905.8333400000001</v>
      </c>
      <c r="L10" s="229">
        <f t="shared" si="5"/>
        <v>0</v>
      </c>
      <c r="M10" s="229">
        <f t="shared" si="6"/>
        <v>0</v>
      </c>
      <c r="N10" s="230"/>
      <c r="O10" s="317">
        <v>0</v>
      </c>
      <c r="P10" s="231">
        <f t="shared" si="0"/>
        <v>1969.65</v>
      </c>
      <c r="Q10" s="318">
        <f t="shared" si="1"/>
        <v>1905.8333400000001</v>
      </c>
      <c r="R10" s="319"/>
      <c r="S10" s="79"/>
      <c r="T10" s="320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</row>
    <row r="11" spans="1:40" ht="15.75" hidden="1" customHeight="1" outlineLevel="1">
      <c r="A11" s="76">
        <v>45844</v>
      </c>
      <c r="B11" s="77" t="str">
        <f t="shared" si="2"/>
        <v>domingo</v>
      </c>
      <c r="C11" s="78">
        <v>2025</v>
      </c>
      <c r="D11" s="315" t="str">
        <f t="shared" si="7"/>
        <v>Julho</v>
      </c>
      <c r="E11" s="228">
        <v>0</v>
      </c>
      <c r="F11" s="228">
        <v>1377.6</v>
      </c>
      <c r="G11" s="228"/>
      <c r="H11" s="228"/>
      <c r="I11" s="316"/>
      <c r="J11" s="229">
        <f t="shared" si="3"/>
        <v>0</v>
      </c>
      <c r="K11" s="229">
        <f t="shared" si="4"/>
        <v>1332.96576</v>
      </c>
      <c r="L11" s="229">
        <f t="shared" si="5"/>
        <v>0</v>
      </c>
      <c r="M11" s="229">
        <f t="shared" si="6"/>
        <v>0</v>
      </c>
      <c r="N11" s="230"/>
      <c r="O11" s="317">
        <v>0</v>
      </c>
      <c r="P11" s="231">
        <f t="shared" si="0"/>
        <v>1377.6</v>
      </c>
      <c r="Q11" s="318">
        <f t="shared" si="1"/>
        <v>1332.96576</v>
      </c>
      <c r="R11" s="319"/>
      <c r="S11" s="79"/>
      <c r="T11" s="320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</row>
    <row r="12" spans="1:40" ht="15.75" hidden="1" customHeight="1" outlineLevel="1">
      <c r="A12" s="76">
        <v>45845</v>
      </c>
      <c r="B12" s="77" t="str">
        <f t="shared" si="2"/>
        <v>segunda-feira</v>
      </c>
      <c r="C12" s="78">
        <v>2025</v>
      </c>
      <c r="D12" s="315" t="str">
        <f t="shared" si="7"/>
        <v>Julho</v>
      </c>
      <c r="E12" s="228">
        <v>0</v>
      </c>
      <c r="F12" s="228">
        <v>1160.8</v>
      </c>
      <c r="G12" s="228"/>
      <c r="H12" s="228"/>
      <c r="I12" s="316"/>
      <c r="J12" s="229">
        <f t="shared" si="3"/>
        <v>0</v>
      </c>
      <c r="K12" s="229">
        <f t="shared" si="4"/>
        <v>1123.1900800000001</v>
      </c>
      <c r="L12" s="229">
        <f t="shared" si="5"/>
        <v>0</v>
      </c>
      <c r="M12" s="229">
        <f t="shared" si="6"/>
        <v>0</v>
      </c>
      <c r="N12" s="230"/>
      <c r="O12" s="317">
        <v>0</v>
      </c>
      <c r="P12" s="231">
        <f t="shared" si="0"/>
        <v>1160.8</v>
      </c>
      <c r="Q12" s="318">
        <f t="shared" si="1"/>
        <v>1123.1900800000001</v>
      </c>
      <c r="R12" s="319"/>
      <c r="S12" s="79"/>
      <c r="T12" s="320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7"/>
    </row>
    <row r="13" spans="1:40" ht="15.75" hidden="1" customHeight="1" outlineLevel="1">
      <c r="A13" s="76">
        <v>45846</v>
      </c>
      <c r="B13" s="77" t="str">
        <f t="shared" si="2"/>
        <v>terça-feira</v>
      </c>
      <c r="C13" s="78">
        <v>2025</v>
      </c>
      <c r="D13" s="315" t="str">
        <f t="shared" si="7"/>
        <v>Julho</v>
      </c>
      <c r="E13" s="228">
        <v>0</v>
      </c>
      <c r="F13" s="228">
        <v>911</v>
      </c>
      <c r="G13" s="228"/>
      <c r="H13" s="228"/>
      <c r="I13" s="316"/>
      <c r="J13" s="229">
        <f t="shared" si="3"/>
        <v>0</v>
      </c>
      <c r="K13" s="229">
        <f t="shared" si="4"/>
        <v>881.48360000000002</v>
      </c>
      <c r="L13" s="229">
        <f t="shared" si="5"/>
        <v>0</v>
      </c>
      <c r="M13" s="229">
        <f t="shared" si="6"/>
        <v>0</v>
      </c>
      <c r="N13" s="230"/>
      <c r="O13" s="317">
        <v>0</v>
      </c>
      <c r="P13" s="231">
        <f t="shared" si="0"/>
        <v>911</v>
      </c>
      <c r="Q13" s="318">
        <f t="shared" si="1"/>
        <v>881.48360000000002</v>
      </c>
      <c r="R13" s="319"/>
      <c r="S13" s="79"/>
      <c r="T13" s="320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</row>
    <row r="14" spans="1:40" ht="15.75" hidden="1" customHeight="1" outlineLevel="1">
      <c r="A14" s="76">
        <v>45847</v>
      </c>
      <c r="B14" s="77" t="str">
        <f t="shared" si="2"/>
        <v>quarta-feira</v>
      </c>
      <c r="C14" s="78">
        <v>2025</v>
      </c>
      <c r="D14" s="315" t="str">
        <f t="shared" si="7"/>
        <v>Julho</v>
      </c>
      <c r="E14" s="228">
        <v>0</v>
      </c>
      <c r="F14" s="389">
        <v>640</v>
      </c>
      <c r="G14" s="228"/>
      <c r="H14" s="228"/>
      <c r="I14" s="316"/>
      <c r="J14" s="229">
        <f t="shared" si="3"/>
        <v>0</v>
      </c>
      <c r="K14" s="229">
        <f t="shared" si="4"/>
        <v>619.26400000000001</v>
      </c>
      <c r="L14" s="229">
        <f t="shared" si="5"/>
        <v>0</v>
      </c>
      <c r="M14" s="229">
        <f t="shared" si="6"/>
        <v>0</v>
      </c>
      <c r="N14" s="230"/>
      <c r="O14" s="317"/>
      <c r="P14" s="231">
        <f t="shared" si="0"/>
        <v>640</v>
      </c>
      <c r="Q14" s="318">
        <f t="shared" ref="Q14:Q67" si="8">IF(P14="","",J14+K14+L14+M14+N14+O14)</f>
        <v>619.26400000000001</v>
      </c>
      <c r="R14" s="319"/>
      <c r="S14" s="79"/>
      <c r="T14" s="320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</row>
    <row r="15" spans="1:40" ht="15.75" hidden="1" customHeight="1" outlineLevel="1">
      <c r="A15" s="76">
        <v>45848</v>
      </c>
      <c r="B15" s="77" t="str">
        <f t="shared" si="2"/>
        <v>quinta-feira</v>
      </c>
      <c r="C15" s="78">
        <v>2025</v>
      </c>
      <c r="D15" s="315" t="str">
        <f t="shared" si="7"/>
        <v>Julho</v>
      </c>
      <c r="E15" s="228">
        <v>0</v>
      </c>
      <c r="F15" s="389">
        <v>1000</v>
      </c>
      <c r="G15" s="389"/>
      <c r="H15" s="228"/>
      <c r="I15" s="316"/>
      <c r="J15" s="229">
        <f t="shared" si="3"/>
        <v>0</v>
      </c>
      <c r="K15" s="229">
        <f t="shared" si="4"/>
        <v>967.6</v>
      </c>
      <c r="L15" s="229">
        <f t="shared" si="5"/>
        <v>0</v>
      </c>
      <c r="M15" s="229">
        <f t="shared" si="6"/>
        <v>0</v>
      </c>
      <c r="N15" s="230"/>
      <c r="O15" s="317"/>
      <c r="P15" s="231">
        <f t="shared" si="0"/>
        <v>1000</v>
      </c>
      <c r="Q15" s="318">
        <f t="shared" si="8"/>
        <v>967.6</v>
      </c>
      <c r="R15" s="319"/>
      <c r="S15" s="79"/>
      <c r="T15" s="320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</row>
    <row r="16" spans="1:40" ht="15.75" hidden="1" customHeight="1" outlineLevel="1">
      <c r="A16" s="76">
        <v>45849</v>
      </c>
      <c r="B16" s="77" t="str">
        <f t="shared" si="2"/>
        <v>sexta-feira</v>
      </c>
      <c r="C16" s="78">
        <v>2025</v>
      </c>
      <c r="D16" s="315" t="str">
        <f t="shared" si="7"/>
        <v>Julho</v>
      </c>
      <c r="E16" s="228">
        <v>0</v>
      </c>
      <c r="F16" s="389">
        <v>1186.55</v>
      </c>
      <c r="G16" s="389"/>
      <c r="H16" s="228"/>
      <c r="I16" s="316"/>
      <c r="J16" s="229">
        <f t="shared" si="3"/>
        <v>0</v>
      </c>
      <c r="K16" s="229">
        <f t="shared" si="4"/>
        <v>1148.1057799999999</v>
      </c>
      <c r="L16" s="229">
        <f t="shared" si="5"/>
        <v>0</v>
      </c>
      <c r="M16" s="229">
        <f t="shared" si="6"/>
        <v>0</v>
      </c>
      <c r="N16" s="230"/>
      <c r="O16" s="317"/>
      <c r="P16" s="231">
        <f t="shared" si="0"/>
        <v>1186.55</v>
      </c>
      <c r="Q16" s="318">
        <f t="shared" si="8"/>
        <v>1148.1057799999999</v>
      </c>
      <c r="R16" s="319"/>
      <c r="S16" s="79"/>
      <c r="T16" s="320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7"/>
      <c r="AM16" s="67"/>
      <c r="AN16" s="67"/>
    </row>
    <row r="17" spans="1:40" ht="15.75" hidden="1" customHeight="1" outlineLevel="1">
      <c r="A17" s="76">
        <v>45850</v>
      </c>
      <c r="B17" s="77" t="str">
        <f t="shared" si="2"/>
        <v>sábado</v>
      </c>
      <c r="C17" s="78">
        <v>2025</v>
      </c>
      <c r="D17" s="315" t="str">
        <f t="shared" si="7"/>
        <v>Julho</v>
      </c>
      <c r="E17" s="228">
        <v>0</v>
      </c>
      <c r="F17" s="389">
        <v>1348.95</v>
      </c>
      <c r="G17" s="389"/>
      <c r="H17" s="228"/>
      <c r="I17" s="316"/>
      <c r="J17" s="229">
        <f t="shared" si="3"/>
        <v>0</v>
      </c>
      <c r="K17" s="229">
        <f t="shared" si="4"/>
        <v>1305.2440200000001</v>
      </c>
      <c r="L17" s="229">
        <f t="shared" si="5"/>
        <v>0</v>
      </c>
      <c r="M17" s="229">
        <f t="shared" si="6"/>
        <v>0</v>
      </c>
      <c r="N17" s="230"/>
      <c r="O17" s="317"/>
      <c r="P17" s="231">
        <f t="shared" si="0"/>
        <v>1348.95</v>
      </c>
      <c r="Q17" s="318">
        <f t="shared" si="8"/>
        <v>1305.2440200000001</v>
      </c>
      <c r="R17" s="319"/>
      <c r="S17" s="79"/>
      <c r="T17" s="320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</row>
    <row r="18" spans="1:40" ht="15.75" hidden="1" customHeight="1" outlineLevel="1">
      <c r="A18" s="76">
        <v>45851</v>
      </c>
      <c r="B18" s="77" t="str">
        <f t="shared" si="2"/>
        <v>domingo</v>
      </c>
      <c r="C18" s="78">
        <v>2025</v>
      </c>
      <c r="D18" s="315" t="str">
        <f t="shared" si="7"/>
        <v>Julho</v>
      </c>
      <c r="E18" s="228">
        <v>0</v>
      </c>
      <c r="F18" s="389">
        <v>1592</v>
      </c>
      <c r="G18" s="389"/>
      <c r="H18" s="228"/>
      <c r="I18" s="316"/>
      <c r="J18" s="229">
        <f t="shared" si="3"/>
        <v>0</v>
      </c>
      <c r="K18" s="229">
        <f t="shared" si="4"/>
        <v>1540.4192</v>
      </c>
      <c r="L18" s="229">
        <f t="shared" si="5"/>
        <v>0</v>
      </c>
      <c r="M18" s="229">
        <f t="shared" si="6"/>
        <v>0</v>
      </c>
      <c r="N18" s="230"/>
      <c r="O18" s="317"/>
      <c r="P18" s="231">
        <f t="shared" si="0"/>
        <v>1592</v>
      </c>
      <c r="Q18" s="318">
        <f t="shared" si="8"/>
        <v>1540.4192</v>
      </c>
      <c r="R18" s="319"/>
      <c r="S18" s="79"/>
      <c r="T18" s="320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67"/>
      <c r="AN18" s="67"/>
    </row>
    <row r="19" spans="1:40" ht="15.75" hidden="1" customHeight="1" outlineLevel="1">
      <c r="A19" s="76">
        <v>45852</v>
      </c>
      <c r="B19" s="77" t="str">
        <f t="shared" si="2"/>
        <v>segunda-feira</v>
      </c>
      <c r="C19" s="78">
        <v>2025</v>
      </c>
      <c r="D19" s="315" t="str">
        <f t="shared" si="7"/>
        <v>Julho</v>
      </c>
      <c r="E19" s="228">
        <v>0</v>
      </c>
      <c r="F19" s="389">
        <v>838.8</v>
      </c>
      <c r="G19" s="389"/>
      <c r="H19" s="228"/>
      <c r="I19" s="316"/>
      <c r="J19" s="229">
        <f t="shared" si="3"/>
        <v>0</v>
      </c>
      <c r="K19" s="229">
        <f t="shared" si="4"/>
        <v>811.62288000000001</v>
      </c>
      <c r="L19" s="229">
        <f t="shared" si="5"/>
        <v>0</v>
      </c>
      <c r="M19" s="229">
        <f t="shared" si="6"/>
        <v>0</v>
      </c>
      <c r="N19" s="230"/>
      <c r="O19" s="317"/>
      <c r="P19" s="231">
        <f t="shared" si="0"/>
        <v>838.8</v>
      </c>
      <c r="Q19" s="318">
        <f t="shared" si="8"/>
        <v>811.62288000000001</v>
      </c>
      <c r="R19" s="319"/>
      <c r="S19" s="79"/>
      <c r="T19" s="320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</row>
    <row r="20" spans="1:40" ht="15.75" hidden="1" customHeight="1" outlineLevel="1">
      <c r="A20" s="76">
        <v>45853</v>
      </c>
      <c r="B20" s="77" t="str">
        <f t="shared" si="2"/>
        <v>terça-feira</v>
      </c>
      <c r="C20" s="78">
        <v>2025</v>
      </c>
      <c r="D20" s="315" t="str">
        <f t="shared" si="7"/>
        <v>Julho</v>
      </c>
      <c r="E20" s="228">
        <v>0</v>
      </c>
      <c r="F20" s="389">
        <v>885.8</v>
      </c>
      <c r="G20" s="228"/>
      <c r="H20" s="228"/>
      <c r="I20" s="316"/>
      <c r="J20" s="229">
        <f t="shared" si="3"/>
        <v>0</v>
      </c>
      <c r="K20" s="229">
        <f t="shared" si="4"/>
        <v>857.10007999999993</v>
      </c>
      <c r="L20" s="229">
        <f t="shared" si="5"/>
        <v>0</v>
      </c>
      <c r="M20" s="229">
        <f t="shared" si="6"/>
        <v>0</v>
      </c>
      <c r="N20" s="230"/>
      <c r="O20" s="317"/>
      <c r="P20" s="231">
        <f t="shared" si="0"/>
        <v>885.8</v>
      </c>
      <c r="Q20" s="318">
        <f t="shared" si="8"/>
        <v>857.10007999999993</v>
      </c>
      <c r="R20" s="319"/>
      <c r="S20" s="79"/>
      <c r="T20" s="320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</row>
    <row r="21" spans="1:40" ht="15.75" hidden="1" customHeight="1" outlineLevel="1">
      <c r="A21" s="76">
        <v>45854</v>
      </c>
      <c r="B21" s="77" t="str">
        <f t="shared" si="2"/>
        <v>quarta-feira</v>
      </c>
      <c r="C21" s="78">
        <v>2025</v>
      </c>
      <c r="D21" s="315" t="str">
        <f t="shared" si="7"/>
        <v>Julho</v>
      </c>
      <c r="E21" s="228">
        <v>0</v>
      </c>
      <c r="F21" s="389">
        <v>1209.8499999999999</v>
      </c>
      <c r="G21" s="228"/>
      <c r="H21" s="228"/>
      <c r="I21" s="316"/>
      <c r="J21" s="229">
        <f t="shared" si="3"/>
        <v>0</v>
      </c>
      <c r="K21" s="229">
        <f t="shared" si="4"/>
        <v>1170.65086</v>
      </c>
      <c r="L21" s="229">
        <f t="shared" si="5"/>
        <v>0</v>
      </c>
      <c r="M21" s="229">
        <f t="shared" si="6"/>
        <v>0</v>
      </c>
      <c r="N21" s="230"/>
      <c r="O21" s="317"/>
      <c r="P21" s="231">
        <f t="shared" si="0"/>
        <v>1209.8499999999999</v>
      </c>
      <c r="Q21" s="318">
        <f t="shared" si="8"/>
        <v>1170.65086</v>
      </c>
      <c r="R21" s="319"/>
      <c r="S21" s="79"/>
      <c r="T21" s="320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</row>
    <row r="22" spans="1:40" ht="15.75" hidden="1" customHeight="1" outlineLevel="1">
      <c r="A22" s="76">
        <v>45855</v>
      </c>
      <c r="B22" s="77" t="str">
        <f t="shared" si="2"/>
        <v>quinta-feira</v>
      </c>
      <c r="C22" s="78">
        <v>2025</v>
      </c>
      <c r="D22" s="315" t="str">
        <f t="shared" si="7"/>
        <v>Julho</v>
      </c>
      <c r="E22" s="389">
        <v>0</v>
      </c>
      <c r="F22" s="438">
        <v>975.6</v>
      </c>
      <c r="G22" s="389"/>
      <c r="H22" s="228"/>
      <c r="I22" s="316"/>
      <c r="J22" s="229">
        <f t="shared" si="3"/>
        <v>0</v>
      </c>
      <c r="K22" s="229">
        <f t="shared" si="4"/>
        <v>943.99056000000007</v>
      </c>
      <c r="L22" s="229">
        <f t="shared" si="5"/>
        <v>0</v>
      </c>
      <c r="M22" s="229">
        <f t="shared" si="6"/>
        <v>0</v>
      </c>
      <c r="N22" s="230"/>
      <c r="O22" s="317"/>
      <c r="P22" s="231">
        <f t="shared" si="0"/>
        <v>975.6</v>
      </c>
      <c r="Q22" s="318">
        <f t="shared" si="8"/>
        <v>943.99056000000007</v>
      </c>
      <c r="R22" s="319"/>
      <c r="S22" s="79"/>
      <c r="T22" s="320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</row>
    <row r="23" spans="1:40" ht="15.75" hidden="1" customHeight="1" outlineLevel="1">
      <c r="A23" s="76">
        <v>45856</v>
      </c>
      <c r="B23" s="77" t="str">
        <f t="shared" si="2"/>
        <v>sexta-feira</v>
      </c>
      <c r="C23" s="78">
        <v>2025</v>
      </c>
      <c r="D23" s="315" t="str">
        <f t="shared" si="7"/>
        <v>Julho</v>
      </c>
      <c r="E23" s="389">
        <v>0</v>
      </c>
      <c r="F23" s="439">
        <v>1659.25</v>
      </c>
      <c r="G23" s="389"/>
      <c r="H23" s="228"/>
      <c r="I23" s="316"/>
      <c r="J23" s="229">
        <f t="shared" si="3"/>
        <v>0</v>
      </c>
      <c r="K23" s="229">
        <f t="shared" si="4"/>
        <v>1605.4902999999999</v>
      </c>
      <c r="L23" s="229">
        <f t="shared" si="5"/>
        <v>0</v>
      </c>
      <c r="M23" s="229">
        <f t="shared" si="6"/>
        <v>0</v>
      </c>
      <c r="N23" s="230"/>
      <c r="O23" s="317"/>
      <c r="P23" s="231">
        <f t="shared" si="0"/>
        <v>1659.25</v>
      </c>
      <c r="Q23" s="318">
        <f t="shared" si="8"/>
        <v>1605.4902999999999</v>
      </c>
      <c r="R23" s="319"/>
      <c r="S23" s="79"/>
      <c r="T23" s="320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</row>
    <row r="24" spans="1:40" ht="15.75" hidden="1" customHeight="1" outlineLevel="1">
      <c r="A24" s="76">
        <v>45857</v>
      </c>
      <c r="B24" s="77" t="str">
        <f t="shared" si="2"/>
        <v>sábado</v>
      </c>
      <c r="C24" s="78">
        <v>2025</v>
      </c>
      <c r="D24" s="315" t="str">
        <f t="shared" si="7"/>
        <v>Julho</v>
      </c>
      <c r="E24" s="389">
        <v>0</v>
      </c>
      <c r="F24" s="439">
        <v>2219.9499999999998</v>
      </c>
      <c r="G24" s="389"/>
      <c r="H24" s="228"/>
      <c r="I24" s="316"/>
      <c r="J24" s="229">
        <f t="shared" si="3"/>
        <v>0</v>
      </c>
      <c r="K24" s="229">
        <f t="shared" si="4"/>
        <v>2148.0236199999999</v>
      </c>
      <c r="L24" s="229">
        <f t="shared" si="5"/>
        <v>0</v>
      </c>
      <c r="M24" s="229">
        <f t="shared" si="6"/>
        <v>0</v>
      </c>
      <c r="N24" s="230"/>
      <c r="O24" s="317"/>
      <c r="P24" s="231">
        <f t="shared" si="0"/>
        <v>2219.9499999999998</v>
      </c>
      <c r="Q24" s="318">
        <f t="shared" si="8"/>
        <v>2148.0236199999999</v>
      </c>
      <c r="R24" s="319"/>
      <c r="S24" s="79"/>
      <c r="T24" s="320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</row>
    <row r="25" spans="1:40" ht="15.75" hidden="1" customHeight="1" outlineLevel="1">
      <c r="A25" s="76">
        <v>45858</v>
      </c>
      <c r="B25" s="77" t="str">
        <f t="shared" si="2"/>
        <v>domingo</v>
      </c>
      <c r="C25" s="78">
        <v>2025</v>
      </c>
      <c r="D25" s="315" t="str">
        <f t="shared" si="7"/>
        <v>Julho</v>
      </c>
      <c r="E25" s="389">
        <v>0</v>
      </c>
      <c r="F25" s="439">
        <v>2293.15</v>
      </c>
      <c r="G25" s="389"/>
      <c r="H25" s="228"/>
      <c r="I25" s="316"/>
      <c r="J25" s="229">
        <f t="shared" si="3"/>
        <v>0</v>
      </c>
      <c r="K25" s="229">
        <f t="shared" si="4"/>
        <v>2218.85194</v>
      </c>
      <c r="L25" s="229">
        <f t="shared" si="5"/>
        <v>0</v>
      </c>
      <c r="M25" s="229">
        <f t="shared" si="6"/>
        <v>0</v>
      </c>
      <c r="N25" s="230"/>
      <c r="O25" s="317"/>
      <c r="P25" s="231">
        <f t="shared" si="0"/>
        <v>2293.15</v>
      </c>
      <c r="Q25" s="318">
        <f t="shared" si="8"/>
        <v>2218.85194</v>
      </c>
      <c r="R25" s="319"/>
      <c r="S25" s="79"/>
      <c r="T25" s="320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</row>
    <row r="26" spans="1:40" ht="15.75" hidden="1" customHeight="1" outlineLevel="1">
      <c r="A26" s="76">
        <v>45859</v>
      </c>
      <c r="B26" s="77" t="str">
        <f t="shared" si="2"/>
        <v>segunda-feira</v>
      </c>
      <c r="C26" s="78">
        <v>2025</v>
      </c>
      <c r="D26" s="315" t="str">
        <f t="shared" si="7"/>
        <v>Julho</v>
      </c>
      <c r="E26" s="389">
        <v>0</v>
      </c>
      <c r="F26" s="438">
        <v>994.4</v>
      </c>
      <c r="G26" s="389"/>
      <c r="H26" s="228"/>
      <c r="I26" s="316"/>
      <c r="J26" s="229">
        <f t="shared" si="3"/>
        <v>0</v>
      </c>
      <c r="K26" s="229">
        <f t="shared" si="4"/>
        <v>962.18143999999995</v>
      </c>
      <c r="L26" s="229">
        <f t="shared" si="5"/>
        <v>0</v>
      </c>
      <c r="M26" s="229">
        <f t="shared" si="6"/>
        <v>0</v>
      </c>
      <c r="N26" s="230"/>
      <c r="O26" s="317"/>
      <c r="P26" s="231">
        <f t="shared" si="0"/>
        <v>994.4</v>
      </c>
      <c r="Q26" s="318">
        <f t="shared" si="8"/>
        <v>962.18143999999995</v>
      </c>
      <c r="R26" s="319"/>
      <c r="S26" s="79"/>
      <c r="T26" s="320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</row>
    <row r="27" spans="1:40" ht="15.75" hidden="1" customHeight="1" outlineLevel="1">
      <c r="A27" s="76">
        <v>45860</v>
      </c>
      <c r="B27" s="77" t="str">
        <f t="shared" si="2"/>
        <v>terça-feira</v>
      </c>
      <c r="C27" s="78">
        <v>2025</v>
      </c>
      <c r="D27" s="315" t="str">
        <f t="shared" si="7"/>
        <v>Julho</v>
      </c>
      <c r="E27" s="389">
        <v>0</v>
      </c>
      <c r="F27" s="439">
        <v>1032.4000000000001</v>
      </c>
      <c r="G27" s="389"/>
      <c r="H27" s="228"/>
      <c r="I27" s="316"/>
      <c r="J27" s="229">
        <f t="shared" si="3"/>
        <v>0</v>
      </c>
      <c r="K27" s="229">
        <f t="shared" si="4"/>
        <v>998.95024000000012</v>
      </c>
      <c r="L27" s="229">
        <f t="shared" si="5"/>
        <v>0</v>
      </c>
      <c r="M27" s="229">
        <f t="shared" si="6"/>
        <v>0</v>
      </c>
      <c r="N27" s="230"/>
      <c r="O27" s="317"/>
      <c r="P27" s="231">
        <f t="shared" si="0"/>
        <v>1032.4000000000001</v>
      </c>
      <c r="Q27" s="318">
        <f t="shared" si="8"/>
        <v>998.95024000000012</v>
      </c>
      <c r="R27" s="319"/>
      <c r="S27" s="79"/>
      <c r="T27" s="320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</row>
    <row r="28" spans="1:40" ht="15.75" hidden="1" customHeight="1" outlineLevel="1">
      <c r="A28" s="76">
        <v>45861</v>
      </c>
      <c r="B28" s="77" t="str">
        <f t="shared" si="2"/>
        <v>quarta-feira</v>
      </c>
      <c r="C28" s="78">
        <v>2025</v>
      </c>
      <c r="D28" s="315" t="str">
        <f t="shared" si="7"/>
        <v>Julho</v>
      </c>
      <c r="E28" s="389">
        <v>0</v>
      </c>
      <c r="F28" s="438">
        <v>888</v>
      </c>
      <c r="G28" s="389"/>
      <c r="H28" s="228"/>
      <c r="I28" s="316"/>
      <c r="J28" s="229">
        <f t="shared" si="3"/>
        <v>0</v>
      </c>
      <c r="K28" s="229">
        <f t="shared" si="4"/>
        <v>859.22879999999998</v>
      </c>
      <c r="L28" s="229">
        <f t="shared" si="5"/>
        <v>0</v>
      </c>
      <c r="M28" s="229">
        <f t="shared" si="6"/>
        <v>0</v>
      </c>
      <c r="N28" s="230"/>
      <c r="O28" s="317"/>
      <c r="P28" s="231">
        <f t="shared" si="0"/>
        <v>888</v>
      </c>
      <c r="Q28" s="318">
        <f t="shared" si="8"/>
        <v>859.22879999999998</v>
      </c>
      <c r="R28" s="319"/>
      <c r="S28" s="79"/>
      <c r="T28" s="320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7"/>
    </row>
    <row r="29" spans="1:40" ht="15.75" hidden="1" customHeight="1" outlineLevel="1">
      <c r="A29" s="76">
        <v>45862</v>
      </c>
      <c r="B29" s="77" t="str">
        <f t="shared" si="2"/>
        <v>quinta-feira</v>
      </c>
      <c r="C29" s="78">
        <v>2025</v>
      </c>
      <c r="D29" s="315" t="str">
        <f t="shared" si="7"/>
        <v>Julho</v>
      </c>
      <c r="E29" s="389">
        <v>0</v>
      </c>
      <c r="F29" s="439">
        <v>1348.1</v>
      </c>
      <c r="G29" s="389"/>
      <c r="H29" s="228"/>
      <c r="I29" s="316"/>
      <c r="J29" s="229">
        <f t="shared" si="3"/>
        <v>0</v>
      </c>
      <c r="K29" s="229">
        <f t="shared" si="4"/>
        <v>1304.42156</v>
      </c>
      <c r="L29" s="229">
        <f t="shared" si="5"/>
        <v>0</v>
      </c>
      <c r="M29" s="229">
        <f t="shared" si="6"/>
        <v>0</v>
      </c>
      <c r="N29" s="230"/>
      <c r="O29" s="317"/>
      <c r="P29" s="231">
        <f t="shared" si="0"/>
        <v>1348.1</v>
      </c>
      <c r="Q29" s="318">
        <f t="shared" si="8"/>
        <v>1304.42156</v>
      </c>
      <c r="R29" s="319"/>
      <c r="S29" s="79"/>
      <c r="T29" s="320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</row>
    <row r="30" spans="1:40" ht="15.75" hidden="1" customHeight="1" outlineLevel="1">
      <c r="A30" s="76">
        <v>45863</v>
      </c>
      <c r="B30" s="77" t="str">
        <f t="shared" si="2"/>
        <v>sexta-feira</v>
      </c>
      <c r="C30" s="78">
        <v>2025</v>
      </c>
      <c r="D30" s="315" t="str">
        <f t="shared" si="7"/>
        <v>Julho</v>
      </c>
      <c r="E30" s="389">
        <v>0</v>
      </c>
      <c r="F30" s="438">
        <v>956</v>
      </c>
      <c r="G30" s="389"/>
      <c r="H30" s="228"/>
      <c r="I30" s="316"/>
      <c r="J30" s="229">
        <f t="shared" si="3"/>
        <v>0</v>
      </c>
      <c r="K30" s="229">
        <f t="shared" si="4"/>
        <v>925.02560000000005</v>
      </c>
      <c r="L30" s="229">
        <f t="shared" si="5"/>
        <v>0</v>
      </c>
      <c r="M30" s="229">
        <f t="shared" si="6"/>
        <v>0</v>
      </c>
      <c r="N30" s="230"/>
      <c r="O30" s="317"/>
      <c r="P30" s="231">
        <f t="shared" si="0"/>
        <v>956</v>
      </c>
      <c r="Q30" s="318">
        <f t="shared" si="8"/>
        <v>925.02560000000005</v>
      </c>
      <c r="R30" s="319"/>
      <c r="S30" s="79"/>
      <c r="T30" s="320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67"/>
    </row>
    <row r="31" spans="1:40" ht="15.75" hidden="1" customHeight="1" outlineLevel="1">
      <c r="A31" s="76">
        <v>45864</v>
      </c>
      <c r="B31" s="77" t="str">
        <f t="shared" si="2"/>
        <v>sábado</v>
      </c>
      <c r="C31" s="78">
        <v>2025</v>
      </c>
      <c r="D31" s="315" t="str">
        <f t="shared" si="7"/>
        <v>Julho</v>
      </c>
      <c r="E31" s="389">
        <v>0</v>
      </c>
      <c r="F31" s="439">
        <v>1816.25</v>
      </c>
      <c r="G31" s="389"/>
      <c r="H31" s="228"/>
      <c r="I31" s="316"/>
      <c r="J31" s="229">
        <f t="shared" si="3"/>
        <v>0</v>
      </c>
      <c r="K31" s="229">
        <f t="shared" si="4"/>
        <v>1757.4035000000001</v>
      </c>
      <c r="L31" s="229">
        <f t="shared" si="5"/>
        <v>0</v>
      </c>
      <c r="M31" s="229">
        <f t="shared" si="6"/>
        <v>0</v>
      </c>
      <c r="N31" s="230"/>
      <c r="O31" s="317"/>
      <c r="P31" s="231">
        <f t="shared" si="0"/>
        <v>1816.25</v>
      </c>
      <c r="Q31" s="318">
        <f t="shared" si="8"/>
        <v>1757.4035000000001</v>
      </c>
      <c r="R31" s="319"/>
      <c r="S31" s="79"/>
      <c r="T31" s="320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</row>
    <row r="32" spans="1:40" ht="15.75" hidden="1" customHeight="1" outlineLevel="1">
      <c r="A32" s="76">
        <v>45865</v>
      </c>
      <c r="B32" s="77" t="str">
        <f t="shared" si="2"/>
        <v>domingo</v>
      </c>
      <c r="C32" s="78">
        <v>2025</v>
      </c>
      <c r="D32" s="315" t="str">
        <f t="shared" si="7"/>
        <v>Julho</v>
      </c>
      <c r="E32" s="389">
        <v>0</v>
      </c>
      <c r="F32" s="439">
        <v>1496.9</v>
      </c>
      <c r="G32" s="389"/>
      <c r="H32" s="228"/>
      <c r="I32" s="316"/>
      <c r="J32" s="229">
        <f t="shared" si="3"/>
        <v>0</v>
      </c>
      <c r="K32" s="229">
        <f t="shared" si="4"/>
        <v>1448.4004400000001</v>
      </c>
      <c r="L32" s="229">
        <f t="shared" si="5"/>
        <v>0</v>
      </c>
      <c r="M32" s="229">
        <f t="shared" si="6"/>
        <v>0</v>
      </c>
      <c r="N32" s="230"/>
      <c r="O32" s="317"/>
      <c r="P32" s="231">
        <f t="shared" si="0"/>
        <v>1496.9</v>
      </c>
      <c r="Q32" s="318">
        <f t="shared" si="8"/>
        <v>1448.4004400000001</v>
      </c>
      <c r="R32" s="319"/>
      <c r="S32" s="79"/>
      <c r="T32" s="320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</row>
    <row r="33" spans="1:40" ht="15.75" hidden="1" customHeight="1" outlineLevel="1">
      <c r="A33" s="76">
        <v>45866</v>
      </c>
      <c r="B33" s="77" t="str">
        <f t="shared" si="2"/>
        <v>segunda-feira</v>
      </c>
      <c r="C33" s="78">
        <v>2025</v>
      </c>
      <c r="D33" s="315" t="str">
        <f t="shared" si="7"/>
        <v>Julho</v>
      </c>
      <c r="E33" s="389">
        <v>0</v>
      </c>
      <c r="F33" s="438">
        <v>635.20000000000005</v>
      </c>
      <c r="G33" s="389"/>
      <c r="H33" s="228"/>
      <c r="I33" s="316"/>
      <c r="J33" s="229">
        <f t="shared" si="3"/>
        <v>0</v>
      </c>
      <c r="K33" s="229">
        <f t="shared" si="4"/>
        <v>614.61952000000008</v>
      </c>
      <c r="L33" s="229">
        <f t="shared" si="5"/>
        <v>0</v>
      </c>
      <c r="M33" s="229">
        <f t="shared" si="6"/>
        <v>0</v>
      </c>
      <c r="N33" s="230"/>
      <c r="O33" s="317"/>
      <c r="P33" s="231">
        <f t="shared" si="0"/>
        <v>635.20000000000005</v>
      </c>
      <c r="Q33" s="318">
        <f t="shared" si="8"/>
        <v>614.61952000000008</v>
      </c>
      <c r="R33" s="319"/>
      <c r="S33" s="79"/>
      <c r="T33" s="320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</row>
    <row r="34" spans="1:40" ht="15.75" hidden="1" customHeight="1" outlineLevel="1">
      <c r="A34" s="76">
        <v>45867</v>
      </c>
      <c r="B34" s="77" t="str">
        <f t="shared" si="2"/>
        <v>terça-feira</v>
      </c>
      <c r="C34" s="78">
        <v>2025</v>
      </c>
      <c r="D34" s="315" t="str">
        <f t="shared" si="7"/>
        <v>Julho</v>
      </c>
      <c r="E34" s="389">
        <v>0</v>
      </c>
      <c r="F34" s="439">
        <v>1387.7</v>
      </c>
      <c r="G34" s="389"/>
      <c r="H34" s="228"/>
      <c r="I34" s="316"/>
      <c r="J34" s="229">
        <f t="shared" si="3"/>
        <v>0</v>
      </c>
      <c r="K34" s="229">
        <f t="shared" si="4"/>
        <v>1342.7385200000001</v>
      </c>
      <c r="L34" s="229">
        <f t="shared" si="5"/>
        <v>0</v>
      </c>
      <c r="M34" s="229">
        <f t="shared" si="6"/>
        <v>0</v>
      </c>
      <c r="N34" s="230"/>
      <c r="O34" s="317"/>
      <c r="P34" s="231">
        <f t="shared" si="0"/>
        <v>1387.7</v>
      </c>
      <c r="Q34" s="318">
        <f t="shared" si="8"/>
        <v>1342.7385200000001</v>
      </c>
      <c r="R34" s="319"/>
      <c r="S34" s="79"/>
      <c r="T34" s="320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</row>
    <row r="35" spans="1:40" ht="15.75" hidden="1" customHeight="1" outlineLevel="1">
      <c r="A35" s="76">
        <v>45868</v>
      </c>
      <c r="B35" s="77" t="str">
        <f t="shared" si="2"/>
        <v>quarta-feira</v>
      </c>
      <c r="C35" s="78">
        <v>2025</v>
      </c>
      <c r="D35" s="315" t="str">
        <f t="shared" si="7"/>
        <v>Julho</v>
      </c>
      <c r="E35" s="389">
        <v>0</v>
      </c>
      <c r="F35" s="439">
        <v>1126.25</v>
      </c>
      <c r="G35" s="389"/>
      <c r="H35" s="228"/>
      <c r="I35" s="316"/>
      <c r="J35" s="229">
        <f t="shared" si="3"/>
        <v>0</v>
      </c>
      <c r="K35" s="229">
        <f t="shared" si="4"/>
        <v>1089.7595000000001</v>
      </c>
      <c r="L35" s="229">
        <f t="shared" si="5"/>
        <v>0</v>
      </c>
      <c r="M35" s="229">
        <f t="shared" si="6"/>
        <v>0</v>
      </c>
      <c r="N35" s="230"/>
      <c r="O35" s="317"/>
      <c r="P35" s="231">
        <f t="shared" si="0"/>
        <v>1126.25</v>
      </c>
      <c r="Q35" s="318">
        <f t="shared" si="8"/>
        <v>1089.7595000000001</v>
      </c>
      <c r="R35" s="319"/>
      <c r="S35" s="79"/>
      <c r="T35" s="320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</row>
    <row r="36" spans="1:40" ht="15.75" hidden="1" customHeight="1" outlineLevel="1" thickBot="1">
      <c r="A36" s="76">
        <v>45869</v>
      </c>
      <c r="B36" s="77" t="str">
        <f t="shared" si="2"/>
        <v>quinta-feira</v>
      </c>
      <c r="C36" s="78">
        <v>2025</v>
      </c>
      <c r="D36" s="315" t="str">
        <f t="shared" si="7"/>
        <v>Julho</v>
      </c>
      <c r="E36" s="228">
        <v>0</v>
      </c>
      <c r="F36" s="389">
        <v>1022.15</v>
      </c>
      <c r="G36" s="228"/>
      <c r="H36" s="228"/>
      <c r="I36" s="316"/>
      <c r="J36" s="229">
        <f t="shared" si="3"/>
        <v>0</v>
      </c>
      <c r="K36" s="229">
        <f t="shared" si="4"/>
        <v>989.03233999999998</v>
      </c>
      <c r="L36" s="229">
        <f t="shared" si="5"/>
        <v>0</v>
      </c>
      <c r="M36" s="229">
        <f t="shared" si="6"/>
        <v>0</v>
      </c>
      <c r="N36" s="230"/>
      <c r="O36" s="317"/>
      <c r="P36" s="231">
        <f t="shared" si="0"/>
        <v>1022.15</v>
      </c>
      <c r="Q36" s="318">
        <f t="shared" si="8"/>
        <v>989.03233999999998</v>
      </c>
      <c r="R36" s="319"/>
      <c r="S36" s="79"/>
      <c r="T36" s="320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</row>
    <row r="37" spans="1:40" ht="15.75" hidden="1" customHeight="1" outlineLevel="1" thickTop="1">
      <c r="A37" s="76">
        <v>45870</v>
      </c>
      <c r="B37" s="77" t="str">
        <f t="shared" si="2"/>
        <v>sexta-feira</v>
      </c>
      <c r="C37" s="78">
        <v>2025</v>
      </c>
      <c r="D37" s="315" t="str">
        <f t="shared" si="7"/>
        <v>Agosto</v>
      </c>
      <c r="E37" s="228">
        <v>0</v>
      </c>
      <c r="F37" s="484">
        <v>868.6</v>
      </c>
      <c r="G37" s="228"/>
      <c r="H37" s="228"/>
      <c r="I37" s="316"/>
      <c r="J37" s="229">
        <f t="shared" si="3"/>
        <v>0</v>
      </c>
      <c r="K37" s="229">
        <f t="shared" si="4"/>
        <v>840.45735999999999</v>
      </c>
      <c r="L37" s="229">
        <f t="shared" si="5"/>
        <v>0</v>
      </c>
      <c r="M37" s="229">
        <f t="shared" si="6"/>
        <v>0</v>
      </c>
      <c r="N37" s="230"/>
      <c r="O37" s="317"/>
      <c r="P37" s="231">
        <f t="shared" si="0"/>
        <v>868.6</v>
      </c>
      <c r="Q37" s="318">
        <f t="shared" si="8"/>
        <v>840.45735999999999</v>
      </c>
      <c r="R37" s="319"/>
      <c r="S37" s="79"/>
      <c r="T37" s="320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</row>
    <row r="38" spans="1:40" ht="15.75" hidden="1" customHeight="1" outlineLevel="1">
      <c r="A38" s="76">
        <v>45871</v>
      </c>
      <c r="B38" s="77" t="str">
        <f t="shared" si="2"/>
        <v>sábado</v>
      </c>
      <c r="C38" s="78">
        <v>2025</v>
      </c>
      <c r="D38" s="315" t="str">
        <f t="shared" si="7"/>
        <v>Agosto</v>
      </c>
      <c r="E38" s="228">
        <v>0</v>
      </c>
      <c r="F38" s="485">
        <v>2350.6</v>
      </c>
      <c r="G38" s="228"/>
      <c r="H38" s="228"/>
      <c r="I38" s="316"/>
      <c r="J38" s="229">
        <f t="shared" si="3"/>
        <v>0</v>
      </c>
      <c r="K38" s="229">
        <f t="shared" si="4"/>
        <v>2274.44056</v>
      </c>
      <c r="L38" s="229">
        <f t="shared" si="5"/>
        <v>0</v>
      </c>
      <c r="M38" s="229">
        <f t="shared" si="6"/>
        <v>0</v>
      </c>
      <c r="N38" s="230"/>
      <c r="O38" s="317"/>
      <c r="P38" s="231">
        <f t="shared" si="0"/>
        <v>2350.6</v>
      </c>
      <c r="Q38" s="318">
        <f t="shared" si="8"/>
        <v>2274.44056</v>
      </c>
      <c r="R38" s="319"/>
      <c r="S38" s="79"/>
      <c r="T38" s="320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</row>
    <row r="39" spans="1:40" ht="15.75" hidden="1" customHeight="1" outlineLevel="1">
      <c r="A39" s="76">
        <v>45872</v>
      </c>
      <c r="B39" s="77" t="str">
        <f t="shared" si="2"/>
        <v>domingo</v>
      </c>
      <c r="C39" s="78">
        <v>2025</v>
      </c>
      <c r="D39" s="315" t="str">
        <f t="shared" si="7"/>
        <v>Agosto</v>
      </c>
      <c r="E39" s="228">
        <v>0</v>
      </c>
      <c r="F39" s="485">
        <v>1040.75</v>
      </c>
      <c r="G39" s="228"/>
      <c r="H39" s="228"/>
      <c r="I39" s="316"/>
      <c r="J39" s="229">
        <f t="shared" si="3"/>
        <v>0</v>
      </c>
      <c r="K39" s="229">
        <f t="shared" si="4"/>
        <v>1007.0297</v>
      </c>
      <c r="L39" s="229">
        <f t="shared" si="5"/>
        <v>0</v>
      </c>
      <c r="M39" s="229">
        <f t="shared" si="6"/>
        <v>0</v>
      </c>
      <c r="N39" s="230"/>
      <c r="O39" s="317"/>
      <c r="P39" s="231">
        <f t="shared" si="0"/>
        <v>1040.75</v>
      </c>
      <c r="Q39" s="318">
        <f t="shared" si="8"/>
        <v>1007.0297</v>
      </c>
      <c r="R39" s="319"/>
      <c r="S39" s="79"/>
      <c r="T39" s="320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</row>
    <row r="40" spans="1:40" ht="15.75" hidden="1" customHeight="1" outlineLevel="1">
      <c r="A40" s="76">
        <v>45873</v>
      </c>
      <c r="B40" s="77" t="str">
        <f t="shared" si="2"/>
        <v>segunda-feira</v>
      </c>
      <c r="C40" s="78">
        <v>2025</v>
      </c>
      <c r="D40" s="315" t="str">
        <f t="shared" si="7"/>
        <v>Agosto</v>
      </c>
      <c r="E40" s="228">
        <v>0</v>
      </c>
      <c r="F40" s="485">
        <v>861.8</v>
      </c>
      <c r="G40" s="228"/>
      <c r="H40" s="228"/>
      <c r="I40" s="316"/>
      <c r="J40" s="229">
        <f t="shared" si="3"/>
        <v>0</v>
      </c>
      <c r="K40" s="229">
        <f t="shared" si="4"/>
        <v>833.87767999999994</v>
      </c>
      <c r="L40" s="229">
        <f t="shared" si="5"/>
        <v>0</v>
      </c>
      <c r="M40" s="229">
        <f t="shared" si="6"/>
        <v>0</v>
      </c>
      <c r="N40" s="230"/>
      <c r="O40" s="317"/>
      <c r="P40" s="231">
        <f t="shared" si="0"/>
        <v>861.8</v>
      </c>
      <c r="Q40" s="318">
        <f t="shared" si="8"/>
        <v>833.87767999999994</v>
      </c>
      <c r="R40" s="319"/>
      <c r="S40" s="79"/>
      <c r="T40" s="320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</row>
    <row r="41" spans="1:40" ht="15.75" hidden="1" customHeight="1" outlineLevel="1">
      <c r="A41" s="76">
        <v>45874</v>
      </c>
      <c r="B41" s="77" t="str">
        <f t="shared" si="2"/>
        <v>terça-feira</v>
      </c>
      <c r="C41" s="78">
        <v>2025</v>
      </c>
      <c r="D41" s="315" t="str">
        <f t="shared" si="7"/>
        <v>Agosto</v>
      </c>
      <c r="E41" s="228">
        <v>0</v>
      </c>
      <c r="F41" s="485">
        <v>530.1</v>
      </c>
      <c r="G41" s="228"/>
      <c r="H41" s="228"/>
      <c r="I41" s="316"/>
      <c r="J41" s="229">
        <f t="shared" si="3"/>
        <v>0</v>
      </c>
      <c r="K41" s="229">
        <f t="shared" si="4"/>
        <v>512.92475999999999</v>
      </c>
      <c r="L41" s="229">
        <f t="shared" si="5"/>
        <v>0</v>
      </c>
      <c r="M41" s="229">
        <f t="shared" si="6"/>
        <v>0</v>
      </c>
      <c r="N41" s="230"/>
      <c r="O41" s="317"/>
      <c r="P41" s="231">
        <f t="shared" si="0"/>
        <v>530.1</v>
      </c>
      <c r="Q41" s="318">
        <f t="shared" si="8"/>
        <v>512.92475999999999</v>
      </c>
      <c r="R41" s="319"/>
      <c r="S41" s="79"/>
      <c r="T41" s="320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</row>
    <row r="42" spans="1:40" ht="15.75" hidden="1" customHeight="1" outlineLevel="1">
      <c r="A42" s="76">
        <v>45875</v>
      </c>
      <c r="B42" s="77" t="str">
        <f t="shared" si="2"/>
        <v>quarta-feira</v>
      </c>
      <c r="C42" s="78">
        <v>2025</v>
      </c>
      <c r="D42" s="315" t="str">
        <f t="shared" si="7"/>
        <v>Agosto</v>
      </c>
      <c r="E42" s="228">
        <v>0</v>
      </c>
      <c r="F42" s="485">
        <v>618.9</v>
      </c>
      <c r="G42" s="228"/>
      <c r="H42" s="228"/>
      <c r="I42" s="316"/>
      <c r="J42" s="229">
        <f t="shared" si="3"/>
        <v>0</v>
      </c>
      <c r="K42" s="229">
        <f t="shared" si="4"/>
        <v>598.84763999999996</v>
      </c>
      <c r="L42" s="229">
        <f t="shared" si="5"/>
        <v>0</v>
      </c>
      <c r="M42" s="229">
        <f t="shared" si="6"/>
        <v>0</v>
      </c>
      <c r="N42" s="230"/>
      <c r="O42" s="317"/>
      <c r="P42" s="231">
        <f t="shared" si="0"/>
        <v>618.9</v>
      </c>
      <c r="Q42" s="318">
        <f t="shared" si="8"/>
        <v>598.84763999999996</v>
      </c>
      <c r="R42" s="319"/>
      <c r="S42" s="79"/>
      <c r="T42" s="320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</row>
    <row r="43" spans="1:40" ht="15.75" hidden="1" customHeight="1" outlineLevel="1">
      <c r="A43" s="76">
        <v>45876</v>
      </c>
      <c r="B43" s="77" t="str">
        <f t="shared" si="2"/>
        <v>quinta-feira</v>
      </c>
      <c r="C43" s="78">
        <v>2025</v>
      </c>
      <c r="D43" s="315" t="str">
        <f t="shared" si="7"/>
        <v>Agosto</v>
      </c>
      <c r="E43" s="228">
        <v>0</v>
      </c>
      <c r="F43" s="486">
        <v>957.5</v>
      </c>
      <c r="G43" s="228"/>
      <c r="H43" s="228"/>
      <c r="I43" s="316"/>
      <c r="J43" s="229">
        <f t="shared" si="3"/>
        <v>0</v>
      </c>
      <c r="K43" s="229">
        <f t="shared" si="4"/>
        <v>926.47699999999998</v>
      </c>
      <c r="L43" s="229">
        <f t="shared" si="5"/>
        <v>0</v>
      </c>
      <c r="M43" s="229">
        <f t="shared" si="6"/>
        <v>0</v>
      </c>
      <c r="N43" s="230"/>
      <c r="O43" s="317"/>
      <c r="P43" s="231">
        <f t="shared" si="0"/>
        <v>957.5</v>
      </c>
      <c r="Q43" s="318">
        <f t="shared" si="8"/>
        <v>926.47699999999998</v>
      </c>
      <c r="R43" s="319"/>
      <c r="S43" s="79"/>
      <c r="T43" s="320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</row>
    <row r="44" spans="1:40" ht="15.75" hidden="1" customHeight="1" outlineLevel="1">
      <c r="A44" s="76">
        <v>45877</v>
      </c>
      <c r="B44" s="77" t="str">
        <f t="shared" si="2"/>
        <v>sexta-feira</v>
      </c>
      <c r="C44" s="78">
        <v>2025</v>
      </c>
      <c r="D44" s="315" t="str">
        <f t="shared" si="7"/>
        <v>Agosto</v>
      </c>
      <c r="E44" s="228">
        <v>0</v>
      </c>
      <c r="F44" s="485">
        <v>415.6</v>
      </c>
      <c r="G44" s="228"/>
      <c r="H44" s="228"/>
      <c r="I44" s="316"/>
      <c r="J44" s="229">
        <f t="shared" si="3"/>
        <v>0</v>
      </c>
      <c r="K44" s="229">
        <f t="shared" si="4"/>
        <v>402.13456000000002</v>
      </c>
      <c r="L44" s="229">
        <f t="shared" si="5"/>
        <v>0</v>
      </c>
      <c r="M44" s="229">
        <f t="shared" si="6"/>
        <v>0</v>
      </c>
      <c r="N44" s="230"/>
      <c r="O44" s="317"/>
      <c r="P44" s="231">
        <f t="shared" si="0"/>
        <v>415.6</v>
      </c>
      <c r="Q44" s="318">
        <f t="shared" si="8"/>
        <v>402.13456000000002</v>
      </c>
      <c r="R44" s="319"/>
      <c r="S44" s="79"/>
      <c r="T44" s="320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</row>
    <row r="45" spans="1:40" ht="15.75" hidden="1" customHeight="1" outlineLevel="1">
      <c r="A45" s="76">
        <v>45878</v>
      </c>
      <c r="B45" s="77" t="str">
        <f t="shared" si="2"/>
        <v>sábado</v>
      </c>
      <c r="C45" s="78">
        <v>2025</v>
      </c>
      <c r="D45" s="315" t="str">
        <f t="shared" si="7"/>
        <v>Agosto</v>
      </c>
      <c r="E45" s="228">
        <v>0</v>
      </c>
      <c r="F45" s="485">
        <v>1791.6</v>
      </c>
      <c r="G45" s="228"/>
      <c r="H45" s="228"/>
      <c r="I45" s="316"/>
      <c r="J45" s="229">
        <f t="shared" si="3"/>
        <v>0</v>
      </c>
      <c r="K45" s="229">
        <f t="shared" si="4"/>
        <v>1733.55216</v>
      </c>
      <c r="L45" s="229">
        <f t="shared" si="5"/>
        <v>0</v>
      </c>
      <c r="M45" s="229">
        <f t="shared" si="6"/>
        <v>0</v>
      </c>
      <c r="N45" s="230"/>
      <c r="O45" s="317"/>
      <c r="P45" s="231">
        <f t="shared" si="0"/>
        <v>1791.6</v>
      </c>
      <c r="Q45" s="318">
        <f t="shared" si="8"/>
        <v>1733.55216</v>
      </c>
      <c r="R45" s="319"/>
      <c r="S45" s="79"/>
      <c r="T45" s="320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</row>
    <row r="46" spans="1:40" ht="15.75" hidden="1" customHeight="1" outlineLevel="1">
      <c r="A46" s="76">
        <v>45879</v>
      </c>
      <c r="B46" s="77" t="str">
        <f t="shared" si="2"/>
        <v>domingo</v>
      </c>
      <c r="C46" s="78">
        <v>2025</v>
      </c>
      <c r="D46" s="315" t="str">
        <f t="shared" si="7"/>
        <v>Agosto</v>
      </c>
      <c r="E46" s="228">
        <v>0</v>
      </c>
      <c r="F46" s="485">
        <v>1560</v>
      </c>
      <c r="G46" s="228"/>
      <c r="H46" s="228"/>
      <c r="I46" s="316"/>
      <c r="J46" s="229">
        <f t="shared" si="3"/>
        <v>0</v>
      </c>
      <c r="K46" s="229">
        <f t="shared" si="4"/>
        <v>1509.4560000000001</v>
      </c>
      <c r="L46" s="229">
        <f t="shared" si="5"/>
        <v>0</v>
      </c>
      <c r="M46" s="229">
        <f t="shared" si="6"/>
        <v>0</v>
      </c>
      <c r="N46" s="230"/>
      <c r="O46" s="317"/>
      <c r="P46" s="231">
        <f t="shared" si="0"/>
        <v>1560</v>
      </c>
      <c r="Q46" s="318">
        <f t="shared" si="8"/>
        <v>1509.4560000000001</v>
      </c>
      <c r="R46" s="319"/>
      <c r="S46" s="79"/>
      <c r="T46" s="320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7"/>
      <c r="AM46" s="67"/>
      <c r="AN46" s="67"/>
    </row>
    <row r="47" spans="1:40" ht="15.75" hidden="1" customHeight="1" outlineLevel="1">
      <c r="A47" s="76">
        <v>45880</v>
      </c>
      <c r="B47" s="77" t="str">
        <f t="shared" si="2"/>
        <v>segunda-feira</v>
      </c>
      <c r="C47" s="78">
        <v>2025</v>
      </c>
      <c r="D47" s="315" t="str">
        <f t="shared" si="7"/>
        <v>Agosto</v>
      </c>
      <c r="E47" s="228">
        <v>0</v>
      </c>
      <c r="F47" s="485">
        <v>636.5</v>
      </c>
      <c r="G47" s="228"/>
      <c r="H47" s="228"/>
      <c r="I47" s="316"/>
      <c r="J47" s="229">
        <f t="shared" si="3"/>
        <v>0</v>
      </c>
      <c r="K47" s="229">
        <f t="shared" si="4"/>
        <v>615.87739999999997</v>
      </c>
      <c r="L47" s="229">
        <f t="shared" si="5"/>
        <v>0</v>
      </c>
      <c r="M47" s="229">
        <f t="shared" si="6"/>
        <v>0</v>
      </c>
      <c r="N47" s="230"/>
      <c r="O47" s="317"/>
      <c r="P47" s="231">
        <f t="shared" si="0"/>
        <v>636.5</v>
      </c>
      <c r="Q47" s="318">
        <f t="shared" si="8"/>
        <v>615.87739999999997</v>
      </c>
      <c r="R47" s="319"/>
      <c r="S47" s="79"/>
      <c r="T47" s="320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</row>
    <row r="48" spans="1:40" ht="15.75" hidden="1" customHeight="1" outlineLevel="1">
      <c r="A48" s="76">
        <v>45881</v>
      </c>
      <c r="B48" s="77" t="str">
        <f t="shared" si="2"/>
        <v>terça-feira</v>
      </c>
      <c r="C48" s="78">
        <v>2025</v>
      </c>
      <c r="D48" s="315" t="str">
        <f t="shared" si="7"/>
        <v>Agosto</v>
      </c>
      <c r="E48" s="228">
        <v>0</v>
      </c>
      <c r="F48" s="485">
        <v>815.2</v>
      </c>
      <c r="G48" s="228"/>
      <c r="H48" s="228"/>
      <c r="I48" s="316"/>
      <c r="J48" s="229">
        <f t="shared" si="3"/>
        <v>0</v>
      </c>
      <c r="K48" s="229">
        <f t="shared" si="4"/>
        <v>788.78752000000009</v>
      </c>
      <c r="L48" s="229">
        <f t="shared" si="5"/>
        <v>0</v>
      </c>
      <c r="M48" s="229">
        <f t="shared" si="6"/>
        <v>0</v>
      </c>
      <c r="N48" s="230"/>
      <c r="O48" s="317"/>
      <c r="P48" s="231">
        <f t="shared" si="0"/>
        <v>815.2</v>
      </c>
      <c r="Q48" s="318">
        <f t="shared" si="8"/>
        <v>788.78752000000009</v>
      </c>
      <c r="R48" s="319"/>
      <c r="S48" s="79"/>
      <c r="T48" s="320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</row>
    <row r="49" spans="1:40" ht="15.75" hidden="1" customHeight="1" outlineLevel="1">
      <c r="A49" s="76">
        <v>45882</v>
      </c>
      <c r="B49" s="77" t="str">
        <f t="shared" si="2"/>
        <v>quarta-feira</v>
      </c>
      <c r="C49" s="78">
        <v>2025</v>
      </c>
      <c r="D49" s="315" t="str">
        <f t="shared" si="7"/>
        <v>Agosto</v>
      </c>
      <c r="E49" s="228">
        <v>0</v>
      </c>
      <c r="F49" s="485">
        <v>700.4</v>
      </c>
      <c r="G49" s="228"/>
      <c r="H49" s="228"/>
      <c r="I49" s="316"/>
      <c r="J49" s="229">
        <f t="shared" si="3"/>
        <v>0</v>
      </c>
      <c r="K49" s="229">
        <f t="shared" si="4"/>
        <v>677.70704000000001</v>
      </c>
      <c r="L49" s="229">
        <f t="shared" si="5"/>
        <v>0</v>
      </c>
      <c r="M49" s="229">
        <f t="shared" si="6"/>
        <v>0</v>
      </c>
      <c r="N49" s="230"/>
      <c r="O49" s="317"/>
      <c r="P49" s="231">
        <f t="shared" si="0"/>
        <v>700.4</v>
      </c>
      <c r="Q49" s="318">
        <f t="shared" si="8"/>
        <v>677.70704000000001</v>
      </c>
      <c r="R49" s="319"/>
      <c r="S49" s="79"/>
      <c r="T49" s="320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</row>
    <row r="50" spans="1:40" ht="15.75" hidden="1" customHeight="1" outlineLevel="1">
      <c r="A50" s="76">
        <v>45883</v>
      </c>
      <c r="B50" s="77" t="str">
        <f t="shared" si="2"/>
        <v>quinta-feira</v>
      </c>
      <c r="C50" s="78">
        <v>2025</v>
      </c>
      <c r="D50" s="315" t="str">
        <f t="shared" si="7"/>
        <v>Agosto</v>
      </c>
      <c r="E50" s="228">
        <v>0</v>
      </c>
      <c r="F50" s="485">
        <v>555.79999999999995</v>
      </c>
      <c r="G50" s="228"/>
      <c r="H50" s="228"/>
      <c r="I50" s="316"/>
      <c r="J50" s="229">
        <f t="shared" si="3"/>
        <v>0</v>
      </c>
      <c r="K50" s="229">
        <f t="shared" si="4"/>
        <v>537.79207999999994</v>
      </c>
      <c r="L50" s="229">
        <f t="shared" si="5"/>
        <v>0</v>
      </c>
      <c r="M50" s="229">
        <f t="shared" si="6"/>
        <v>0</v>
      </c>
      <c r="N50" s="230"/>
      <c r="O50" s="317"/>
      <c r="P50" s="231">
        <f t="shared" si="0"/>
        <v>555.79999999999995</v>
      </c>
      <c r="Q50" s="318">
        <f t="shared" si="8"/>
        <v>537.79207999999994</v>
      </c>
      <c r="R50" s="319"/>
      <c r="S50" s="79"/>
      <c r="T50" s="320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  <c r="AL50" s="67"/>
      <c r="AM50" s="67"/>
      <c r="AN50" s="67"/>
    </row>
    <row r="51" spans="1:40" ht="15.75" hidden="1" customHeight="1" outlineLevel="1">
      <c r="A51" s="76">
        <v>45884</v>
      </c>
      <c r="B51" s="77" t="str">
        <f t="shared" si="2"/>
        <v>sexta-feira</v>
      </c>
      <c r="C51" s="78">
        <v>2025</v>
      </c>
      <c r="D51" s="315" t="str">
        <f t="shared" si="7"/>
        <v>Agosto</v>
      </c>
      <c r="E51" s="228">
        <v>0</v>
      </c>
      <c r="F51" s="485">
        <v>522.4</v>
      </c>
      <c r="G51" s="228"/>
      <c r="H51" s="228"/>
      <c r="I51" s="316"/>
      <c r="J51" s="229">
        <f t="shared" si="3"/>
        <v>0</v>
      </c>
      <c r="K51" s="229">
        <f t="shared" si="4"/>
        <v>505.47424000000001</v>
      </c>
      <c r="L51" s="229">
        <f t="shared" si="5"/>
        <v>0</v>
      </c>
      <c r="M51" s="229">
        <f t="shared" si="6"/>
        <v>0</v>
      </c>
      <c r="N51" s="230"/>
      <c r="O51" s="317"/>
      <c r="P51" s="231">
        <f t="shared" si="0"/>
        <v>522.4</v>
      </c>
      <c r="Q51" s="318">
        <f t="shared" si="8"/>
        <v>505.47424000000001</v>
      </c>
      <c r="R51" s="319"/>
      <c r="S51" s="79"/>
      <c r="T51" s="320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</row>
    <row r="52" spans="1:40" ht="15.75" hidden="1" customHeight="1" outlineLevel="1">
      <c r="A52" s="76">
        <v>45885</v>
      </c>
      <c r="B52" s="77" t="str">
        <f t="shared" si="2"/>
        <v>sábado</v>
      </c>
      <c r="C52" s="78">
        <v>2025</v>
      </c>
      <c r="D52" s="315" t="str">
        <f t="shared" si="7"/>
        <v>Agosto</v>
      </c>
      <c r="E52" s="228">
        <v>0</v>
      </c>
      <c r="F52" s="485">
        <v>2029.36</v>
      </c>
      <c r="G52" s="228"/>
      <c r="H52" s="228"/>
      <c r="I52" s="316"/>
      <c r="J52" s="229">
        <f t="shared" si="3"/>
        <v>0</v>
      </c>
      <c r="K52" s="229">
        <f t="shared" si="4"/>
        <v>1963.6087359999999</v>
      </c>
      <c r="L52" s="229">
        <f t="shared" si="5"/>
        <v>0</v>
      </c>
      <c r="M52" s="229">
        <f t="shared" si="6"/>
        <v>0</v>
      </c>
      <c r="N52" s="230"/>
      <c r="O52" s="317"/>
      <c r="P52" s="231">
        <f t="shared" si="0"/>
        <v>2029.36</v>
      </c>
      <c r="Q52" s="318">
        <f t="shared" si="8"/>
        <v>1963.6087359999999</v>
      </c>
      <c r="R52" s="319"/>
      <c r="S52" s="79"/>
      <c r="T52" s="320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</row>
    <row r="53" spans="1:40" ht="15.75" hidden="1" customHeight="1" outlineLevel="1">
      <c r="A53" s="76">
        <v>45886</v>
      </c>
      <c r="B53" s="77" t="str">
        <f t="shared" si="2"/>
        <v>domingo</v>
      </c>
      <c r="C53" s="78">
        <v>2025</v>
      </c>
      <c r="D53" s="315" t="str">
        <f t="shared" si="7"/>
        <v>Agosto</v>
      </c>
      <c r="E53" s="228">
        <v>0</v>
      </c>
      <c r="F53" s="485">
        <v>1152.7</v>
      </c>
      <c r="G53" s="228"/>
      <c r="H53" s="228"/>
      <c r="I53" s="316"/>
      <c r="J53" s="229">
        <f t="shared" si="3"/>
        <v>0</v>
      </c>
      <c r="K53" s="229">
        <f t="shared" si="4"/>
        <v>1115.3525200000001</v>
      </c>
      <c r="L53" s="229">
        <f t="shared" si="5"/>
        <v>0</v>
      </c>
      <c r="M53" s="229">
        <f t="shared" si="6"/>
        <v>0</v>
      </c>
      <c r="N53" s="230"/>
      <c r="O53" s="317"/>
      <c r="P53" s="231">
        <f t="shared" si="0"/>
        <v>1152.7</v>
      </c>
      <c r="Q53" s="318">
        <f t="shared" si="8"/>
        <v>1115.3525200000001</v>
      </c>
      <c r="R53" s="319"/>
      <c r="S53" s="79"/>
      <c r="T53" s="320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</row>
    <row r="54" spans="1:40" ht="15.75" hidden="1" customHeight="1" outlineLevel="1">
      <c r="A54" s="76">
        <v>45887</v>
      </c>
      <c r="B54" s="77" t="str">
        <f t="shared" si="2"/>
        <v>segunda-feira</v>
      </c>
      <c r="C54" s="78">
        <v>2025</v>
      </c>
      <c r="D54" s="315" t="str">
        <f t="shared" si="7"/>
        <v>Agosto</v>
      </c>
      <c r="E54" s="228">
        <v>0</v>
      </c>
      <c r="F54" s="485">
        <v>514.29999999999995</v>
      </c>
      <c r="G54" s="228"/>
      <c r="H54" s="228"/>
      <c r="I54" s="316"/>
      <c r="J54" s="229">
        <f t="shared" si="3"/>
        <v>0</v>
      </c>
      <c r="K54" s="229">
        <f t="shared" si="4"/>
        <v>497.63667999999996</v>
      </c>
      <c r="L54" s="229">
        <f t="shared" si="5"/>
        <v>0</v>
      </c>
      <c r="M54" s="229">
        <f t="shared" si="6"/>
        <v>0</v>
      </c>
      <c r="N54" s="230"/>
      <c r="O54" s="317"/>
      <c r="P54" s="231">
        <f t="shared" si="0"/>
        <v>514.29999999999995</v>
      </c>
      <c r="Q54" s="318">
        <f t="shared" si="8"/>
        <v>497.63667999999996</v>
      </c>
      <c r="R54" s="319"/>
      <c r="S54" s="79"/>
      <c r="T54" s="320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</row>
    <row r="55" spans="1:40" ht="15.75" hidden="1" customHeight="1" outlineLevel="1">
      <c r="A55" s="76">
        <v>45888</v>
      </c>
      <c r="B55" s="77" t="str">
        <f t="shared" si="2"/>
        <v>terça-feira</v>
      </c>
      <c r="C55" s="78">
        <v>2025</v>
      </c>
      <c r="D55" s="315" t="str">
        <f t="shared" si="7"/>
        <v>Agosto</v>
      </c>
      <c r="E55" s="228">
        <v>0</v>
      </c>
      <c r="F55" s="485">
        <v>506.9</v>
      </c>
      <c r="G55" s="228"/>
      <c r="H55" s="228"/>
      <c r="I55" s="316"/>
      <c r="J55" s="229">
        <f t="shared" si="3"/>
        <v>0</v>
      </c>
      <c r="K55" s="229">
        <f t="shared" si="4"/>
        <v>490.47643999999997</v>
      </c>
      <c r="L55" s="229">
        <f t="shared" si="5"/>
        <v>0</v>
      </c>
      <c r="M55" s="229">
        <f t="shared" si="6"/>
        <v>0</v>
      </c>
      <c r="N55" s="230"/>
      <c r="O55" s="317"/>
      <c r="P55" s="231">
        <f t="shared" si="0"/>
        <v>506.9</v>
      </c>
      <c r="Q55" s="318">
        <f t="shared" si="8"/>
        <v>490.47643999999997</v>
      </c>
      <c r="R55" s="319"/>
      <c r="S55" s="79"/>
      <c r="T55" s="320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</row>
    <row r="56" spans="1:40" ht="15.75" hidden="1" customHeight="1" outlineLevel="1">
      <c r="A56" s="76">
        <v>45889</v>
      </c>
      <c r="B56" s="77" t="str">
        <f t="shared" si="2"/>
        <v>quarta-feira</v>
      </c>
      <c r="C56" s="78">
        <v>2025</v>
      </c>
      <c r="D56" s="315" t="str">
        <f t="shared" si="7"/>
        <v>Agosto</v>
      </c>
      <c r="E56" s="228">
        <v>0</v>
      </c>
      <c r="F56" s="485">
        <v>468.9</v>
      </c>
      <c r="G56" s="228"/>
      <c r="H56" s="228"/>
      <c r="I56" s="316"/>
      <c r="J56" s="229">
        <f t="shared" si="3"/>
        <v>0</v>
      </c>
      <c r="K56" s="229">
        <f t="shared" si="4"/>
        <v>453.70763999999997</v>
      </c>
      <c r="L56" s="229">
        <f t="shared" si="5"/>
        <v>0</v>
      </c>
      <c r="M56" s="229">
        <f t="shared" si="6"/>
        <v>0</v>
      </c>
      <c r="N56" s="230"/>
      <c r="O56" s="317"/>
      <c r="P56" s="231">
        <f t="shared" si="0"/>
        <v>468.9</v>
      </c>
      <c r="Q56" s="318">
        <f t="shared" si="8"/>
        <v>453.70763999999997</v>
      </c>
      <c r="R56" s="319"/>
      <c r="S56" s="79"/>
      <c r="T56" s="320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</row>
    <row r="57" spans="1:40" ht="15.75" hidden="1" customHeight="1" outlineLevel="1">
      <c r="A57" s="76">
        <v>45890</v>
      </c>
      <c r="B57" s="77" t="str">
        <f t="shared" si="2"/>
        <v>quinta-feira</v>
      </c>
      <c r="C57" s="78">
        <v>2025</v>
      </c>
      <c r="D57" s="315" t="str">
        <f t="shared" si="7"/>
        <v>Agosto</v>
      </c>
      <c r="E57" s="228">
        <v>0</v>
      </c>
      <c r="F57" s="485">
        <v>728.5</v>
      </c>
      <c r="G57" s="228"/>
      <c r="H57" s="228"/>
      <c r="I57" s="316"/>
      <c r="J57" s="229">
        <f t="shared" si="3"/>
        <v>0</v>
      </c>
      <c r="K57" s="229">
        <f t="shared" si="4"/>
        <v>704.89660000000003</v>
      </c>
      <c r="L57" s="229">
        <f t="shared" si="5"/>
        <v>0</v>
      </c>
      <c r="M57" s="229">
        <f t="shared" si="6"/>
        <v>0</v>
      </c>
      <c r="N57" s="230"/>
      <c r="O57" s="317"/>
      <c r="P57" s="231">
        <f t="shared" si="0"/>
        <v>728.5</v>
      </c>
      <c r="Q57" s="318">
        <f t="shared" si="8"/>
        <v>704.89660000000003</v>
      </c>
      <c r="R57" s="319"/>
      <c r="S57" s="79"/>
      <c r="T57" s="320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</row>
    <row r="58" spans="1:40" ht="15.75" hidden="1" customHeight="1" outlineLevel="1">
      <c r="A58" s="76">
        <v>45891</v>
      </c>
      <c r="B58" s="77" t="str">
        <f t="shared" si="2"/>
        <v>sexta-feira</v>
      </c>
      <c r="C58" s="78">
        <v>2025</v>
      </c>
      <c r="D58" s="315" t="str">
        <f t="shared" si="7"/>
        <v>Agosto</v>
      </c>
      <c r="E58" s="228">
        <v>0</v>
      </c>
      <c r="F58" s="485">
        <v>814.7</v>
      </c>
      <c r="G58" s="228"/>
      <c r="H58" s="228"/>
      <c r="I58" s="316"/>
      <c r="J58" s="229">
        <f t="shared" si="3"/>
        <v>0</v>
      </c>
      <c r="K58" s="229">
        <f t="shared" si="4"/>
        <v>788.30372000000011</v>
      </c>
      <c r="L58" s="229">
        <f t="shared" si="5"/>
        <v>0</v>
      </c>
      <c r="M58" s="229">
        <f t="shared" si="6"/>
        <v>0</v>
      </c>
      <c r="N58" s="230"/>
      <c r="O58" s="317"/>
      <c r="P58" s="231">
        <f t="shared" si="0"/>
        <v>814.7</v>
      </c>
      <c r="Q58" s="318">
        <f t="shared" si="8"/>
        <v>788.30372000000011</v>
      </c>
      <c r="R58" s="319"/>
      <c r="S58" s="79"/>
      <c r="T58" s="320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</row>
    <row r="59" spans="1:40" ht="15.75" hidden="1" customHeight="1" outlineLevel="1">
      <c r="A59" s="76">
        <v>45892</v>
      </c>
      <c r="B59" s="77" t="str">
        <f t="shared" si="2"/>
        <v>sábado</v>
      </c>
      <c r="C59" s="78">
        <v>2025</v>
      </c>
      <c r="D59" s="315" t="str">
        <f t="shared" si="7"/>
        <v>Agosto</v>
      </c>
      <c r="E59" s="228">
        <v>0</v>
      </c>
      <c r="F59" s="485">
        <v>1500</v>
      </c>
      <c r="G59" s="228"/>
      <c r="H59" s="228"/>
      <c r="I59" s="316"/>
      <c r="J59" s="229">
        <f t="shared" si="3"/>
        <v>0</v>
      </c>
      <c r="K59" s="229">
        <f t="shared" si="4"/>
        <v>1451.4</v>
      </c>
      <c r="L59" s="229">
        <f t="shared" si="5"/>
        <v>0</v>
      </c>
      <c r="M59" s="229">
        <f t="shared" si="6"/>
        <v>0</v>
      </c>
      <c r="N59" s="230"/>
      <c r="O59" s="317"/>
      <c r="P59" s="231">
        <f t="shared" si="0"/>
        <v>1500</v>
      </c>
      <c r="Q59" s="318">
        <f t="shared" si="8"/>
        <v>1451.4</v>
      </c>
      <c r="R59" s="319"/>
      <c r="S59" s="79"/>
      <c r="T59" s="320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</row>
    <row r="60" spans="1:40" ht="15.75" hidden="1" customHeight="1" outlineLevel="1">
      <c r="A60" s="76">
        <v>45893</v>
      </c>
      <c r="B60" s="77" t="str">
        <f t="shared" si="2"/>
        <v>domingo</v>
      </c>
      <c r="C60" s="78">
        <v>2025</v>
      </c>
      <c r="D60" s="315" t="str">
        <f t="shared" si="7"/>
        <v>Agosto</v>
      </c>
      <c r="E60" s="228">
        <v>0</v>
      </c>
      <c r="F60" s="485">
        <v>1000</v>
      </c>
      <c r="G60" s="228"/>
      <c r="H60" s="228"/>
      <c r="I60" s="316"/>
      <c r="J60" s="229">
        <f t="shared" si="3"/>
        <v>0</v>
      </c>
      <c r="K60" s="229">
        <f t="shared" si="4"/>
        <v>967.6</v>
      </c>
      <c r="L60" s="229">
        <f t="shared" si="5"/>
        <v>0</v>
      </c>
      <c r="M60" s="229">
        <f t="shared" si="6"/>
        <v>0</v>
      </c>
      <c r="N60" s="230"/>
      <c r="O60" s="317"/>
      <c r="P60" s="231">
        <f t="shared" si="0"/>
        <v>1000</v>
      </c>
      <c r="Q60" s="318">
        <f t="shared" si="8"/>
        <v>967.6</v>
      </c>
      <c r="R60" s="319"/>
      <c r="S60" s="79"/>
      <c r="T60" s="320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</row>
    <row r="61" spans="1:40" ht="15.75" hidden="1" customHeight="1" outlineLevel="1">
      <c r="A61" s="76">
        <v>45894</v>
      </c>
      <c r="B61" s="77" t="str">
        <f t="shared" si="2"/>
        <v>segunda-feira</v>
      </c>
      <c r="C61" s="78">
        <v>2025</v>
      </c>
      <c r="D61" s="315" t="str">
        <f t="shared" si="7"/>
        <v>Agosto</v>
      </c>
      <c r="E61" s="228">
        <v>0</v>
      </c>
      <c r="F61" s="485">
        <v>474.7</v>
      </c>
      <c r="G61" s="228"/>
      <c r="H61" s="228"/>
      <c r="I61" s="316"/>
      <c r="J61" s="229">
        <f t="shared" si="3"/>
        <v>0</v>
      </c>
      <c r="K61" s="229">
        <f t="shared" si="4"/>
        <v>459.31972000000002</v>
      </c>
      <c r="L61" s="229">
        <f t="shared" si="5"/>
        <v>0</v>
      </c>
      <c r="M61" s="229">
        <f t="shared" si="6"/>
        <v>0</v>
      </c>
      <c r="N61" s="230"/>
      <c r="O61" s="317"/>
      <c r="P61" s="231">
        <f t="shared" si="0"/>
        <v>474.7</v>
      </c>
      <c r="Q61" s="318">
        <f t="shared" si="8"/>
        <v>459.31972000000002</v>
      </c>
      <c r="R61" s="319"/>
      <c r="S61" s="79"/>
      <c r="T61" s="320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</row>
    <row r="62" spans="1:40" ht="15.75" hidden="1" customHeight="1" outlineLevel="1">
      <c r="A62" s="76">
        <v>45895</v>
      </c>
      <c r="B62" s="77" t="str">
        <f t="shared" si="2"/>
        <v>terça-feira</v>
      </c>
      <c r="C62" s="78">
        <v>2025</v>
      </c>
      <c r="D62" s="315" t="str">
        <f t="shared" si="7"/>
        <v>Agosto</v>
      </c>
      <c r="E62" s="228">
        <v>0</v>
      </c>
      <c r="F62" s="485">
        <v>381.4</v>
      </c>
      <c r="G62" s="228"/>
      <c r="H62" s="228"/>
      <c r="I62" s="316"/>
      <c r="J62" s="229">
        <f t="shared" si="3"/>
        <v>0</v>
      </c>
      <c r="K62" s="229">
        <f t="shared" si="4"/>
        <v>369.04264000000001</v>
      </c>
      <c r="L62" s="229">
        <f t="shared" si="5"/>
        <v>0</v>
      </c>
      <c r="M62" s="229">
        <f t="shared" si="6"/>
        <v>0</v>
      </c>
      <c r="N62" s="230"/>
      <c r="O62" s="317"/>
      <c r="P62" s="231">
        <f t="shared" si="0"/>
        <v>381.4</v>
      </c>
      <c r="Q62" s="318">
        <f t="shared" si="8"/>
        <v>369.04264000000001</v>
      </c>
      <c r="R62" s="319"/>
      <c r="S62" s="79"/>
      <c r="T62" s="320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</row>
    <row r="63" spans="1:40" ht="15.75" hidden="1" customHeight="1" outlineLevel="1">
      <c r="A63" s="76">
        <v>45896</v>
      </c>
      <c r="B63" s="77" t="str">
        <f t="shared" si="2"/>
        <v>quarta-feira</v>
      </c>
      <c r="C63" s="78">
        <v>2025</v>
      </c>
      <c r="D63" s="315" t="str">
        <f t="shared" si="7"/>
        <v>Agosto</v>
      </c>
      <c r="E63" s="228">
        <v>0</v>
      </c>
      <c r="F63" s="485">
        <v>332.8</v>
      </c>
      <c r="G63" s="228"/>
      <c r="H63" s="228"/>
      <c r="I63" s="316"/>
      <c r="J63" s="229">
        <f t="shared" si="3"/>
        <v>0</v>
      </c>
      <c r="K63" s="229">
        <f t="shared" si="4"/>
        <v>322.01728000000003</v>
      </c>
      <c r="L63" s="229">
        <f t="shared" si="5"/>
        <v>0</v>
      </c>
      <c r="M63" s="229">
        <f t="shared" si="6"/>
        <v>0</v>
      </c>
      <c r="N63" s="230"/>
      <c r="O63" s="317"/>
      <c r="P63" s="231">
        <f t="shared" si="0"/>
        <v>332.8</v>
      </c>
      <c r="Q63" s="318">
        <f t="shared" si="8"/>
        <v>322.01728000000003</v>
      </c>
      <c r="R63" s="319"/>
      <c r="S63" s="79"/>
      <c r="T63" s="320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</row>
    <row r="64" spans="1:40" ht="15.75" hidden="1" customHeight="1" outlineLevel="1">
      <c r="A64" s="76">
        <v>45897</v>
      </c>
      <c r="B64" s="77" t="str">
        <f t="shared" si="2"/>
        <v>quinta-feira</v>
      </c>
      <c r="C64" s="78">
        <v>2025</v>
      </c>
      <c r="D64" s="315" t="str">
        <f t="shared" si="7"/>
        <v>Agosto</v>
      </c>
      <c r="E64" s="228">
        <v>0</v>
      </c>
      <c r="F64" s="485">
        <v>760.3</v>
      </c>
      <c r="G64" s="228"/>
      <c r="H64" s="228"/>
      <c r="I64" s="316"/>
      <c r="J64" s="229">
        <f t="shared" si="3"/>
        <v>0</v>
      </c>
      <c r="K64" s="229">
        <f t="shared" si="4"/>
        <v>735.66627999999992</v>
      </c>
      <c r="L64" s="229">
        <f t="shared" si="5"/>
        <v>0</v>
      </c>
      <c r="M64" s="229">
        <f t="shared" si="6"/>
        <v>0</v>
      </c>
      <c r="N64" s="230"/>
      <c r="O64" s="317"/>
      <c r="P64" s="231">
        <f t="shared" si="0"/>
        <v>760.3</v>
      </c>
      <c r="Q64" s="318">
        <f t="shared" si="8"/>
        <v>735.66627999999992</v>
      </c>
      <c r="R64" s="319"/>
      <c r="S64" s="79"/>
      <c r="T64" s="320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</row>
    <row r="65" spans="1:40" ht="15.75" hidden="1" customHeight="1" outlineLevel="1">
      <c r="A65" s="76">
        <v>45898</v>
      </c>
      <c r="B65" s="77" t="str">
        <f t="shared" si="2"/>
        <v>sexta-feira</v>
      </c>
      <c r="C65" s="78">
        <v>2025</v>
      </c>
      <c r="D65" s="315" t="str">
        <f t="shared" si="7"/>
        <v>Agosto</v>
      </c>
      <c r="E65" s="228">
        <v>0</v>
      </c>
      <c r="F65" s="485">
        <v>806.9</v>
      </c>
      <c r="G65" s="228"/>
      <c r="H65" s="228"/>
      <c r="I65" s="316"/>
      <c r="J65" s="229">
        <f t="shared" si="3"/>
        <v>0</v>
      </c>
      <c r="K65" s="229">
        <f t="shared" si="4"/>
        <v>780.75644</v>
      </c>
      <c r="L65" s="229">
        <f t="shared" si="5"/>
        <v>0</v>
      </c>
      <c r="M65" s="229">
        <f t="shared" si="6"/>
        <v>0</v>
      </c>
      <c r="N65" s="230"/>
      <c r="O65" s="317"/>
      <c r="P65" s="231">
        <f t="shared" si="0"/>
        <v>806.9</v>
      </c>
      <c r="Q65" s="318">
        <f t="shared" si="8"/>
        <v>780.75644</v>
      </c>
      <c r="R65" s="319"/>
      <c r="S65" s="79"/>
      <c r="T65" s="320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</row>
    <row r="66" spans="1:40" ht="15.75" hidden="1" customHeight="1" outlineLevel="1">
      <c r="A66" s="76">
        <v>45899</v>
      </c>
      <c r="B66" s="77" t="str">
        <f t="shared" si="2"/>
        <v>sábado</v>
      </c>
      <c r="C66" s="78">
        <v>2025</v>
      </c>
      <c r="D66" s="315" t="str">
        <f t="shared" si="7"/>
        <v>Agosto</v>
      </c>
      <c r="E66" s="228">
        <v>0</v>
      </c>
      <c r="F66" s="485">
        <v>1500</v>
      </c>
      <c r="G66" s="228"/>
      <c r="H66" s="228"/>
      <c r="I66" s="316"/>
      <c r="J66" s="229">
        <f t="shared" si="3"/>
        <v>0</v>
      </c>
      <c r="K66" s="229">
        <f t="shared" si="4"/>
        <v>1451.4</v>
      </c>
      <c r="L66" s="229">
        <f t="shared" si="5"/>
        <v>0</v>
      </c>
      <c r="M66" s="229">
        <f t="shared" si="6"/>
        <v>0</v>
      </c>
      <c r="N66" s="230"/>
      <c r="O66" s="317"/>
      <c r="P66" s="231">
        <f t="shared" si="0"/>
        <v>1500</v>
      </c>
      <c r="Q66" s="318">
        <f t="shared" si="8"/>
        <v>1451.4</v>
      </c>
      <c r="R66" s="319"/>
      <c r="S66" s="79"/>
      <c r="T66" s="320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</row>
    <row r="67" spans="1:40" ht="15.75" hidden="1" customHeight="1" outlineLevel="1" thickBot="1">
      <c r="A67" s="76">
        <v>45900</v>
      </c>
      <c r="B67" s="77" t="str">
        <f t="shared" si="2"/>
        <v>domingo</v>
      </c>
      <c r="C67" s="78">
        <v>2025</v>
      </c>
      <c r="D67" s="315" t="str">
        <f t="shared" si="7"/>
        <v>Agosto</v>
      </c>
      <c r="E67" s="228">
        <v>0</v>
      </c>
      <c r="F67" s="507">
        <v>826.9</v>
      </c>
      <c r="G67" s="228"/>
      <c r="H67" s="228"/>
      <c r="I67" s="316"/>
      <c r="J67" s="229">
        <f t="shared" si="3"/>
        <v>0</v>
      </c>
      <c r="K67" s="229">
        <f t="shared" si="4"/>
        <v>800.10843999999997</v>
      </c>
      <c r="L67" s="229">
        <f t="shared" si="5"/>
        <v>0</v>
      </c>
      <c r="M67" s="229">
        <f t="shared" si="6"/>
        <v>0</v>
      </c>
      <c r="N67" s="230"/>
      <c r="O67" s="317"/>
      <c r="P67" s="231">
        <f t="shared" si="0"/>
        <v>826.9</v>
      </c>
      <c r="Q67" s="318">
        <f t="shared" si="8"/>
        <v>800.10843999999997</v>
      </c>
      <c r="R67" s="319"/>
      <c r="S67" s="79"/>
      <c r="T67" s="320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</row>
    <row r="68" spans="1:40" ht="15.75" hidden="1" customHeight="1" outlineLevel="1" thickTop="1">
      <c r="A68" s="76">
        <v>45901</v>
      </c>
      <c r="B68" s="77" t="str">
        <f t="shared" si="2"/>
        <v>segunda-feira</v>
      </c>
      <c r="C68" s="78">
        <v>2025</v>
      </c>
      <c r="D68" s="315" t="str">
        <f t="shared" si="7"/>
        <v>Setembro</v>
      </c>
      <c r="E68" s="228">
        <v>0</v>
      </c>
      <c r="F68" s="484">
        <v>579.70000000000005</v>
      </c>
      <c r="G68" s="228"/>
      <c r="H68" s="228"/>
      <c r="I68" s="316"/>
      <c r="J68" s="229">
        <f t="shared" si="3"/>
        <v>0</v>
      </c>
      <c r="K68" s="229">
        <f t="shared" si="4"/>
        <v>560.91772000000003</v>
      </c>
      <c r="L68" s="229">
        <f t="shared" si="5"/>
        <v>0</v>
      </c>
      <c r="M68" s="229">
        <f t="shared" si="6"/>
        <v>0</v>
      </c>
      <c r="N68" s="230"/>
      <c r="O68" s="317"/>
      <c r="P68" s="231">
        <f t="shared" si="0"/>
        <v>579.70000000000005</v>
      </c>
      <c r="Q68" s="318">
        <f t="shared" ref="Q68:Q322" si="9">IF(P68="","",J68+K68+L68+M68+N68+O68)</f>
        <v>560.91772000000003</v>
      </c>
      <c r="R68" s="319"/>
      <c r="S68" s="79"/>
      <c r="T68" s="320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</row>
    <row r="69" spans="1:40" ht="15.75" hidden="1" customHeight="1" outlineLevel="1">
      <c r="A69" s="76">
        <v>45902</v>
      </c>
      <c r="B69" s="77" t="str">
        <f t="shared" si="2"/>
        <v>terça-feira</v>
      </c>
      <c r="C69" s="78">
        <v>2025</v>
      </c>
      <c r="D69" s="315" t="str">
        <f t="shared" si="7"/>
        <v>Setembro</v>
      </c>
      <c r="E69" s="228">
        <v>0</v>
      </c>
      <c r="F69" s="485">
        <v>451.2</v>
      </c>
      <c r="G69" s="228"/>
      <c r="H69" s="228"/>
      <c r="I69" s="316"/>
      <c r="J69" s="229">
        <f t="shared" si="3"/>
        <v>0</v>
      </c>
      <c r="K69" s="229">
        <f t="shared" si="4"/>
        <v>436.58112</v>
      </c>
      <c r="L69" s="229">
        <f t="shared" si="5"/>
        <v>0</v>
      </c>
      <c r="M69" s="229">
        <f t="shared" si="6"/>
        <v>0</v>
      </c>
      <c r="N69" s="230"/>
      <c r="O69" s="317"/>
      <c r="P69" s="231">
        <f t="shared" si="0"/>
        <v>451.2</v>
      </c>
      <c r="Q69" s="318">
        <f t="shared" si="9"/>
        <v>436.58112</v>
      </c>
      <c r="R69" s="319"/>
      <c r="S69" s="79"/>
      <c r="T69" s="320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</row>
    <row r="70" spans="1:40" ht="15.75" hidden="1" customHeight="1" outlineLevel="1">
      <c r="A70" s="76">
        <v>45903</v>
      </c>
      <c r="B70" s="77" t="str">
        <f t="shared" si="2"/>
        <v>quarta-feira</v>
      </c>
      <c r="C70" s="78">
        <v>2025</v>
      </c>
      <c r="D70" s="315" t="str">
        <f t="shared" si="7"/>
        <v>Setembro</v>
      </c>
      <c r="E70" s="228">
        <v>0</v>
      </c>
      <c r="F70" s="485">
        <v>1100</v>
      </c>
      <c r="G70" s="228"/>
      <c r="H70" s="228"/>
      <c r="I70" s="316"/>
      <c r="J70" s="229">
        <f t="shared" si="3"/>
        <v>0</v>
      </c>
      <c r="K70" s="229">
        <f t="shared" si="4"/>
        <v>1064.3600000000001</v>
      </c>
      <c r="L70" s="229">
        <f t="shared" si="5"/>
        <v>0</v>
      </c>
      <c r="M70" s="229">
        <f t="shared" si="6"/>
        <v>0</v>
      </c>
      <c r="N70" s="230"/>
      <c r="O70" s="317"/>
      <c r="P70" s="231">
        <f t="shared" ref="P70:P128" si="10">IF(E70="","",E70+F70+G70+H70+I70+O70)</f>
        <v>1100</v>
      </c>
      <c r="Q70" s="318">
        <f t="shared" si="9"/>
        <v>1064.3600000000001</v>
      </c>
      <c r="R70" s="319"/>
      <c r="S70" s="79"/>
      <c r="T70" s="320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</row>
    <row r="71" spans="1:40" ht="15.75" hidden="1" customHeight="1" outlineLevel="1">
      <c r="A71" s="76">
        <v>45904</v>
      </c>
      <c r="B71" s="77" t="str">
        <f t="shared" ref="B71:B134" si="11">IF(A71="","",TEXT(A71,"DDDD"))</f>
        <v>quinta-feira</v>
      </c>
      <c r="C71" s="78">
        <v>2025</v>
      </c>
      <c r="D71" s="315" t="str">
        <f t="shared" si="7"/>
        <v>Setembro</v>
      </c>
      <c r="E71" s="228">
        <v>0</v>
      </c>
      <c r="F71" s="485">
        <v>664.4</v>
      </c>
      <c r="G71" s="228"/>
      <c r="H71" s="228"/>
      <c r="I71" s="316"/>
      <c r="J71" s="229">
        <f t="shared" ref="J71:J134" si="12">IF(E71=0,0,(1-J$4)*E71)</f>
        <v>0</v>
      </c>
      <c r="K71" s="229">
        <f t="shared" ref="K71:L134" si="13">IF(F71=0,0,(1-K$4)*F71)</f>
        <v>642.87343999999996</v>
      </c>
      <c r="L71" s="229">
        <f t="shared" si="13"/>
        <v>0</v>
      </c>
      <c r="M71" s="229">
        <f t="shared" ref="M71:M134" si="14">IF(H71=0,0,(1-M$4)*H71)</f>
        <v>0</v>
      </c>
      <c r="N71" s="230"/>
      <c r="O71" s="317"/>
      <c r="P71" s="231">
        <f t="shared" si="10"/>
        <v>664.4</v>
      </c>
      <c r="Q71" s="318">
        <f t="shared" si="9"/>
        <v>642.87343999999996</v>
      </c>
      <c r="R71" s="319"/>
      <c r="S71" s="79"/>
      <c r="T71" s="320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</row>
    <row r="72" spans="1:40" ht="15.75" hidden="1" customHeight="1" outlineLevel="1">
      <c r="A72" s="76">
        <v>45905</v>
      </c>
      <c r="B72" s="77" t="str">
        <f t="shared" si="11"/>
        <v>sexta-feira</v>
      </c>
      <c r="C72" s="78">
        <v>2025</v>
      </c>
      <c r="D72" s="315" t="str">
        <f t="shared" ref="D72:D135" si="15">IF(A72&lt;&gt;"",PROPER(TEXT(A72,"Mmmm")),"")</f>
        <v>Setembro</v>
      </c>
      <c r="E72" s="228">
        <v>0</v>
      </c>
      <c r="F72" s="485">
        <v>944.4</v>
      </c>
      <c r="G72" s="228"/>
      <c r="H72" s="228"/>
      <c r="I72" s="316"/>
      <c r="J72" s="229">
        <f t="shared" si="12"/>
        <v>0</v>
      </c>
      <c r="K72" s="229">
        <f t="shared" si="13"/>
        <v>913.80143999999996</v>
      </c>
      <c r="L72" s="229">
        <f t="shared" si="13"/>
        <v>0</v>
      </c>
      <c r="M72" s="229">
        <f t="shared" si="14"/>
        <v>0</v>
      </c>
      <c r="N72" s="230"/>
      <c r="O72" s="317"/>
      <c r="P72" s="231">
        <f t="shared" si="10"/>
        <v>944.4</v>
      </c>
      <c r="Q72" s="318">
        <f t="shared" si="9"/>
        <v>913.80143999999996</v>
      </c>
      <c r="R72" s="319"/>
      <c r="S72" s="79"/>
      <c r="T72" s="320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</row>
    <row r="73" spans="1:40" ht="15.75" hidden="1" customHeight="1" outlineLevel="1">
      <c r="A73" s="76">
        <v>45906</v>
      </c>
      <c r="B73" s="77" t="str">
        <f t="shared" si="11"/>
        <v>sábado</v>
      </c>
      <c r="C73" s="78">
        <v>2025</v>
      </c>
      <c r="D73" s="315" t="str">
        <f t="shared" si="15"/>
        <v>Setembro</v>
      </c>
      <c r="E73" s="228">
        <v>0</v>
      </c>
      <c r="F73" s="485">
        <v>1900</v>
      </c>
      <c r="G73" s="228"/>
      <c r="H73" s="228"/>
      <c r="I73" s="316"/>
      <c r="J73" s="229">
        <f t="shared" si="12"/>
        <v>0</v>
      </c>
      <c r="K73" s="229">
        <f t="shared" si="13"/>
        <v>1838.44</v>
      </c>
      <c r="L73" s="229">
        <f t="shared" si="13"/>
        <v>0</v>
      </c>
      <c r="M73" s="229">
        <f t="shared" si="14"/>
        <v>0</v>
      </c>
      <c r="N73" s="230"/>
      <c r="O73" s="317"/>
      <c r="P73" s="231">
        <f t="shared" si="10"/>
        <v>1900</v>
      </c>
      <c r="Q73" s="318">
        <f t="shared" si="9"/>
        <v>1838.44</v>
      </c>
      <c r="R73" s="319"/>
      <c r="S73" s="79"/>
      <c r="T73" s="320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</row>
    <row r="74" spans="1:40" ht="15.75" hidden="1" customHeight="1" outlineLevel="1">
      <c r="A74" s="76">
        <v>45907</v>
      </c>
      <c r="B74" s="77" t="str">
        <f t="shared" si="11"/>
        <v>domingo</v>
      </c>
      <c r="C74" s="78">
        <v>2025</v>
      </c>
      <c r="D74" s="315" t="str">
        <f t="shared" si="15"/>
        <v>Setembro</v>
      </c>
      <c r="E74" s="228">
        <v>0</v>
      </c>
      <c r="F74" s="486">
        <v>2000</v>
      </c>
      <c r="G74" s="228"/>
      <c r="H74" s="228"/>
      <c r="I74" s="316"/>
      <c r="J74" s="229">
        <f t="shared" si="12"/>
        <v>0</v>
      </c>
      <c r="K74" s="229">
        <f t="shared" si="13"/>
        <v>1935.2</v>
      </c>
      <c r="L74" s="229">
        <f t="shared" si="13"/>
        <v>0</v>
      </c>
      <c r="M74" s="229">
        <f t="shared" si="14"/>
        <v>0</v>
      </c>
      <c r="N74" s="230"/>
      <c r="O74" s="317"/>
      <c r="P74" s="231">
        <f t="shared" si="10"/>
        <v>2000</v>
      </c>
      <c r="Q74" s="318">
        <f t="shared" si="9"/>
        <v>1935.2</v>
      </c>
      <c r="R74" s="319"/>
      <c r="S74" s="79"/>
      <c r="T74" s="320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</row>
    <row r="75" spans="1:40" ht="15.75" hidden="1" customHeight="1" outlineLevel="1">
      <c r="A75" s="76">
        <v>45908</v>
      </c>
      <c r="B75" s="77" t="str">
        <f t="shared" si="11"/>
        <v>segunda-feira</v>
      </c>
      <c r="C75" s="78">
        <v>2025</v>
      </c>
      <c r="D75" s="315" t="str">
        <f t="shared" si="15"/>
        <v>Setembro</v>
      </c>
      <c r="E75" s="228">
        <v>0</v>
      </c>
      <c r="F75" s="485">
        <v>950</v>
      </c>
      <c r="G75" s="228"/>
      <c r="H75" s="228"/>
      <c r="I75" s="316"/>
      <c r="J75" s="229">
        <f t="shared" si="12"/>
        <v>0</v>
      </c>
      <c r="K75" s="229">
        <f t="shared" si="13"/>
        <v>919.22</v>
      </c>
      <c r="L75" s="229">
        <f t="shared" si="13"/>
        <v>0</v>
      </c>
      <c r="M75" s="229">
        <f t="shared" si="14"/>
        <v>0</v>
      </c>
      <c r="N75" s="230"/>
      <c r="O75" s="317"/>
      <c r="P75" s="231">
        <f t="shared" si="10"/>
        <v>950</v>
      </c>
      <c r="Q75" s="318">
        <f t="shared" si="9"/>
        <v>919.22</v>
      </c>
      <c r="R75" s="319"/>
      <c r="S75" s="79"/>
      <c r="T75" s="320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</row>
    <row r="76" spans="1:40" ht="15.75" hidden="1" customHeight="1" outlineLevel="1">
      <c r="A76" s="76">
        <v>45909</v>
      </c>
      <c r="B76" s="77" t="str">
        <f t="shared" si="11"/>
        <v>terça-feira</v>
      </c>
      <c r="C76" s="78">
        <v>2025</v>
      </c>
      <c r="D76" s="315" t="str">
        <f t="shared" si="15"/>
        <v>Setembro</v>
      </c>
      <c r="E76" s="228">
        <v>0</v>
      </c>
      <c r="F76" s="485">
        <v>885.4</v>
      </c>
      <c r="G76" s="228"/>
      <c r="H76" s="228"/>
      <c r="I76" s="316"/>
      <c r="J76" s="229">
        <f t="shared" si="12"/>
        <v>0</v>
      </c>
      <c r="K76" s="229">
        <f t="shared" si="13"/>
        <v>856.71303999999998</v>
      </c>
      <c r="L76" s="229">
        <f t="shared" si="13"/>
        <v>0</v>
      </c>
      <c r="M76" s="229">
        <f t="shared" si="14"/>
        <v>0</v>
      </c>
      <c r="N76" s="230"/>
      <c r="O76" s="317"/>
      <c r="P76" s="231">
        <f t="shared" si="10"/>
        <v>885.4</v>
      </c>
      <c r="Q76" s="318">
        <f t="shared" si="9"/>
        <v>856.71303999999998</v>
      </c>
      <c r="R76" s="319"/>
      <c r="S76" s="79"/>
      <c r="T76" s="320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</row>
    <row r="77" spans="1:40" ht="15.75" hidden="1" customHeight="1" outlineLevel="1">
      <c r="A77" s="76">
        <v>45910</v>
      </c>
      <c r="B77" s="77" t="str">
        <f t="shared" si="11"/>
        <v>quarta-feira</v>
      </c>
      <c r="C77" s="78">
        <v>2025</v>
      </c>
      <c r="D77" s="315" t="str">
        <f t="shared" si="15"/>
        <v>Setembro</v>
      </c>
      <c r="E77" s="228">
        <v>0</v>
      </c>
      <c r="F77" s="485">
        <v>659.9</v>
      </c>
      <c r="G77" s="228"/>
      <c r="H77" s="228"/>
      <c r="I77" s="316"/>
      <c r="J77" s="229">
        <f t="shared" si="12"/>
        <v>0</v>
      </c>
      <c r="K77" s="229">
        <f t="shared" si="13"/>
        <v>638.51923999999997</v>
      </c>
      <c r="L77" s="229">
        <f t="shared" si="13"/>
        <v>0</v>
      </c>
      <c r="M77" s="229">
        <f t="shared" si="14"/>
        <v>0</v>
      </c>
      <c r="N77" s="230"/>
      <c r="O77" s="317"/>
      <c r="P77" s="231">
        <f t="shared" si="10"/>
        <v>659.9</v>
      </c>
      <c r="Q77" s="318">
        <f t="shared" si="9"/>
        <v>638.51923999999997</v>
      </c>
      <c r="R77" s="319"/>
      <c r="S77" s="79"/>
      <c r="T77" s="320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</row>
    <row r="78" spans="1:40" ht="15.75" hidden="1" customHeight="1" outlineLevel="1">
      <c r="A78" s="76">
        <v>45911</v>
      </c>
      <c r="B78" s="77" t="str">
        <f t="shared" si="11"/>
        <v>quinta-feira</v>
      </c>
      <c r="C78" s="78">
        <v>2025</v>
      </c>
      <c r="D78" s="315" t="str">
        <f t="shared" si="15"/>
        <v>Setembro</v>
      </c>
      <c r="E78" s="228">
        <v>0</v>
      </c>
      <c r="F78" s="485">
        <v>815.5</v>
      </c>
      <c r="G78" s="228"/>
      <c r="H78" s="228"/>
      <c r="I78" s="316"/>
      <c r="J78" s="229">
        <f t="shared" si="12"/>
        <v>0</v>
      </c>
      <c r="K78" s="229">
        <f t="shared" si="13"/>
        <v>789.07780000000002</v>
      </c>
      <c r="L78" s="229">
        <f t="shared" si="13"/>
        <v>0</v>
      </c>
      <c r="M78" s="229">
        <f t="shared" si="14"/>
        <v>0</v>
      </c>
      <c r="N78" s="230"/>
      <c r="O78" s="317"/>
      <c r="P78" s="231">
        <f t="shared" si="10"/>
        <v>815.5</v>
      </c>
      <c r="Q78" s="318">
        <f t="shared" si="9"/>
        <v>789.07780000000002</v>
      </c>
      <c r="R78" s="319"/>
      <c r="S78" s="79"/>
      <c r="T78" s="320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</row>
    <row r="79" spans="1:40" ht="15.75" hidden="1" customHeight="1" outlineLevel="1">
      <c r="A79" s="76">
        <v>45912</v>
      </c>
      <c r="B79" s="77" t="str">
        <f t="shared" si="11"/>
        <v>sexta-feira</v>
      </c>
      <c r="C79" s="78">
        <v>2025</v>
      </c>
      <c r="D79" s="315" t="str">
        <f t="shared" si="15"/>
        <v>Setembro</v>
      </c>
      <c r="E79" s="228">
        <v>0</v>
      </c>
      <c r="F79" s="485">
        <v>556.29999999999995</v>
      </c>
      <c r="G79" s="228"/>
      <c r="H79" s="228"/>
      <c r="I79" s="316"/>
      <c r="J79" s="229">
        <f t="shared" si="12"/>
        <v>0</v>
      </c>
      <c r="K79" s="229">
        <f t="shared" si="13"/>
        <v>538.27587999999992</v>
      </c>
      <c r="L79" s="229">
        <f t="shared" si="13"/>
        <v>0</v>
      </c>
      <c r="M79" s="229">
        <f t="shared" si="14"/>
        <v>0</v>
      </c>
      <c r="N79" s="230"/>
      <c r="O79" s="317"/>
      <c r="P79" s="231">
        <f t="shared" si="10"/>
        <v>556.29999999999995</v>
      </c>
      <c r="Q79" s="318">
        <f t="shared" si="9"/>
        <v>538.27587999999992</v>
      </c>
      <c r="R79" s="319"/>
      <c r="S79" s="79"/>
      <c r="T79" s="320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</row>
    <row r="80" spans="1:40" ht="15.75" hidden="1" customHeight="1" outlineLevel="1">
      <c r="A80" s="76">
        <v>45913</v>
      </c>
      <c r="B80" s="77" t="str">
        <f t="shared" si="11"/>
        <v>sábado</v>
      </c>
      <c r="C80" s="78">
        <v>2025</v>
      </c>
      <c r="D80" s="315" t="str">
        <f t="shared" si="15"/>
        <v>Setembro</v>
      </c>
      <c r="E80" s="228">
        <v>0</v>
      </c>
      <c r="F80" s="485">
        <v>1100</v>
      </c>
      <c r="G80" s="228"/>
      <c r="H80" s="228"/>
      <c r="I80" s="316"/>
      <c r="J80" s="229">
        <f t="shared" si="12"/>
        <v>0</v>
      </c>
      <c r="K80" s="229">
        <f t="shared" si="13"/>
        <v>1064.3600000000001</v>
      </c>
      <c r="L80" s="229">
        <f t="shared" si="13"/>
        <v>0</v>
      </c>
      <c r="M80" s="229">
        <f t="shared" si="14"/>
        <v>0</v>
      </c>
      <c r="N80" s="230"/>
      <c r="O80" s="317"/>
      <c r="P80" s="231">
        <f t="shared" si="10"/>
        <v>1100</v>
      </c>
      <c r="Q80" s="318">
        <f t="shared" si="9"/>
        <v>1064.3600000000001</v>
      </c>
      <c r="R80" s="319"/>
      <c r="S80" s="79"/>
      <c r="T80" s="320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</row>
    <row r="81" spans="1:40" ht="15.75" hidden="1" customHeight="1" outlineLevel="1">
      <c r="A81" s="76">
        <v>45914</v>
      </c>
      <c r="B81" s="77" t="str">
        <f t="shared" si="11"/>
        <v>domingo</v>
      </c>
      <c r="C81" s="78">
        <v>2025</v>
      </c>
      <c r="D81" s="315" t="str">
        <f t="shared" si="15"/>
        <v>Setembro</v>
      </c>
      <c r="E81" s="228">
        <v>0</v>
      </c>
      <c r="F81" s="485">
        <v>1400</v>
      </c>
      <c r="G81" s="228"/>
      <c r="H81" s="228"/>
      <c r="I81" s="316"/>
      <c r="J81" s="229">
        <f t="shared" si="12"/>
        <v>0</v>
      </c>
      <c r="K81" s="229">
        <f t="shared" si="13"/>
        <v>1354.64</v>
      </c>
      <c r="L81" s="229">
        <f t="shared" si="13"/>
        <v>0</v>
      </c>
      <c r="M81" s="229">
        <f t="shared" si="14"/>
        <v>0</v>
      </c>
      <c r="N81" s="230"/>
      <c r="O81" s="317"/>
      <c r="P81" s="231">
        <f t="shared" si="10"/>
        <v>1400</v>
      </c>
      <c r="Q81" s="318">
        <f t="shared" si="9"/>
        <v>1354.64</v>
      </c>
      <c r="R81" s="319"/>
      <c r="S81" s="79"/>
      <c r="T81" s="320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</row>
    <row r="82" spans="1:40" ht="15.75" hidden="1" customHeight="1" outlineLevel="1">
      <c r="A82" s="76">
        <v>45915</v>
      </c>
      <c r="B82" s="77" t="str">
        <f t="shared" si="11"/>
        <v>segunda-feira</v>
      </c>
      <c r="C82" s="78">
        <v>2025</v>
      </c>
      <c r="D82" s="315" t="str">
        <f t="shared" si="15"/>
        <v>Setembro</v>
      </c>
      <c r="E82" s="228">
        <v>0</v>
      </c>
      <c r="F82" s="485">
        <v>70.400000000000006</v>
      </c>
      <c r="G82" s="228"/>
      <c r="H82" s="228"/>
      <c r="I82" s="316"/>
      <c r="J82" s="229">
        <f t="shared" si="12"/>
        <v>0</v>
      </c>
      <c r="K82" s="229">
        <f t="shared" si="13"/>
        <v>68.119040000000012</v>
      </c>
      <c r="L82" s="229">
        <f t="shared" si="13"/>
        <v>0</v>
      </c>
      <c r="M82" s="229">
        <f t="shared" si="14"/>
        <v>0</v>
      </c>
      <c r="N82" s="230"/>
      <c r="O82" s="317"/>
      <c r="P82" s="231">
        <f t="shared" si="10"/>
        <v>70.400000000000006</v>
      </c>
      <c r="Q82" s="318">
        <f t="shared" si="9"/>
        <v>68.119040000000012</v>
      </c>
      <c r="R82" s="319"/>
      <c r="S82" s="79"/>
      <c r="T82" s="320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</row>
    <row r="83" spans="1:40" ht="15.75" hidden="1" customHeight="1" outlineLevel="1">
      <c r="A83" s="76">
        <v>45916</v>
      </c>
      <c r="B83" s="77" t="str">
        <f t="shared" si="11"/>
        <v>terça-feira</v>
      </c>
      <c r="C83" s="78">
        <v>2025</v>
      </c>
      <c r="D83" s="315" t="str">
        <f t="shared" si="15"/>
        <v>Setembro</v>
      </c>
      <c r="E83" s="228">
        <v>0</v>
      </c>
      <c r="F83" s="485">
        <v>578.29999999999995</v>
      </c>
      <c r="G83" s="228"/>
      <c r="H83" s="228"/>
      <c r="I83" s="316"/>
      <c r="J83" s="229">
        <f t="shared" si="12"/>
        <v>0</v>
      </c>
      <c r="K83" s="229">
        <f t="shared" si="13"/>
        <v>559.56308000000001</v>
      </c>
      <c r="L83" s="229">
        <f t="shared" si="13"/>
        <v>0</v>
      </c>
      <c r="M83" s="229">
        <f t="shared" si="14"/>
        <v>0</v>
      </c>
      <c r="N83" s="230"/>
      <c r="O83" s="317"/>
      <c r="P83" s="231">
        <f t="shared" si="10"/>
        <v>578.29999999999995</v>
      </c>
      <c r="Q83" s="318">
        <f t="shared" si="9"/>
        <v>559.56308000000001</v>
      </c>
      <c r="R83" s="319"/>
      <c r="S83" s="79"/>
      <c r="T83" s="320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</row>
    <row r="84" spans="1:40" ht="15.75" hidden="1" customHeight="1" outlineLevel="1">
      <c r="A84" s="76">
        <v>45917</v>
      </c>
      <c r="B84" s="77" t="str">
        <f t="shared" si="11"/>
        <v>quarta-feira</v>
      </c>
      <c r="C84" s="78">
        <v>2025</v>
      </c>
      <c r="D84" s="315" t="str">
        <f t="shared" si="15"/>
        <v>Setembro</v>
      </c>
      <c r="E84" s="228">
        <v>0</v>
      </c>
      <c r="F84" s="485">
        <v>650.29999999999995</v>
      </c>
      <c r="G84" s="228"/>
      <c r="H84" s="228"/>
      <c r="I84" s="316"/>
      <c r="J84" s="229">
        <f t="shared" si="12"/>
        <v>0</v>
      </c>
      <c r="K84" s="229">
        <f t="shared" si="13"/>
        <v>629.23027999999999</v>
      </c>
      <c r="L84" s="229">
        <f t="shared" si="13"/>
        <v>0</v>
      </c>
      <c r="M84" s="229">
        <f t="shared" si="14"/>
        <v>0</v>
      </c>
      <c r="N84" s="230"/>
      <c r="O84" s="317"/>
      <c r="P84" s="231">
        <f t="shared" si="10"/>
        <v>650.29999999999995</v>
      </c>
      <c r="Q84" s="318">
        <f t="shared" si="9"/>
        <v>629.23027999999999</v>
      </c>
      <c r="R84" s="319"/>
      <c r="S84" s="79"/>
      <c r="T84" s="320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</row>
    <row r="85" spans="1:40" ht="15.75" hidden="1" customHeight="1" outlineLevel="1">
      <c r="A85" s="76">
        <v>45918</v>
      </c>
      <c r="B85" s="77" t="str">
        <f t="shared" si="11"/>
        <v>quinta-feira</v>
      </c>
      <c r="C85" s="78">
        <v>2025</v>
      </c>
      <c r="D85" s="315" t="str">
        <f t="shared" si="15"/>
        <v>Setembro</v>
      </c>
      <c r="E85" s="228">
        <v>0</v>
      </c>
      <c r="F85" s="485">
        <v>281.39999999999998</v>
      </c>
      <c r="G85" s="228"/>
      <c r="H85" s="228"/>
      <c r="I85" s="316"/>
      <c r="J85" s="229">
        <f t="shared" si="12"/>
        <v>0</v>
      </c>
      <c r="K85" s="229">
        <f t="shared" si="13"/>
        <v>272.28263999999996</v>
      </c>
      <c r="L85" s="229">
        <f t="shared" si="13"/>
        <v>0</v>
      </c>
      <c r="M85" s="229">
        <f t="shared" si="14"/>
        <v>0</v>
      </c>
      <c r="N85" s="230"/>
      <c r="O85" s="317"/>
      <c r="P85" s="231">
        <f t="shared" si="10"/>
        <v>281.39999999999998</v>
      </c>
      <c r="Q85" s="318">
        <f t="shared" si="9"/>
        <v>272.28263999999996</v>
      </c>
      <c r="R85" s="319"/>
      <c r="S85" s="79"/>
      <c r="T85" s="320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</row>
    <row r="86" spans="1:40" ht="15.75" hidden="1" customHeight="1" outlineLevel="1">
      <c r="A86" s="76">
        <v>45919</v>
      </c>
      <c r="B86" s="77" t="str">
        <f t="shared" si="11"/>
        <v>sexta-feira</v>
      </c>
      <c r="C86" s="78">
        <v>2025</v>
      </c>
      <c r="D86" s="315" t="str">
        <f t="shared" si="15"/>
        <v>Setembro</v>
      </c>
      <c r="E86" s="228">
        <v>0</v>
      </c>
      <c r="F86" s="485">
        <v>614.9</v>
      </c>
      <c r="G86" s="228"/>
      <c r="H86" s="228"/>
      <c r="I86" s="316"/>
      <c r="J86" s="229">
        <f t="shared" si="12"/>
        <v>0</v>
      </c>
      <c r="K86" s="229">
        <f t="shared" si="13"/>
        <v>594.97723999999994</v>
      </c>
      <c r="L86" s="229">
        <f t="shared" si="13"/>
        <v>0</v>
      </c>
      <c r="M86" s="229">
        <f t="shared" si="14"/>
        <v>0</v>
      </c>
      <c r="N86" s="230"/>
      <c r="O86" s="317"/>
      <c r="P86" s="231">
        <f t="shared" si="10"/>
        <v>614.9</v>
      </c>
      <c r="Q86" s="318">
        <f t="shared" si="9"/>
        <v>594.97723999999994</v>
      </c>
      <c r="R86" s="319"/>
      <c r="S86" s="79"/>
      <c r="T86" s="320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</row>
    <row r="87" spans="1:40" ht="15.75" hidden="1" customHeight="1" outlineLevel="1">
      <c r="A87" s="76">
        <v>45920</v>
      </c>
      <c r="B87" s="77" t="str">
        <f t="shared" si="11"/>
        <v>sábado</v>
      </c>
      <c r="C87" s="78">
        <v>2025</v>
      </c>
      <c r="D87" s="315" t="str">
        <f t="shared" si="15"/>
        <v>Setembro</v>
      </c>
      <c r="E87" s="228">
        <v>0</v>
      </c>
      <c r="F87" s="485">
        <v>1800</v>
      </c>
      <c r="G87" s="228"/>
      <c r="H87" s="228"/>
      <c r="I87" s="316"/>
      <c r="J87" s="229">
        <f t="shared" si="12"/>
        <v>0</v>
      </c>
      <c r="K87" s="229">
        <f t="shared" si="13"/>
        <v>1741.68</v>
      </c>
      <c r="L87" s="229">
        <f t="shared" si="13"/>
        <v>0</v>
      </c>
      <c r="M87" s="229">
        <f t="shared" si="14"/>
        <v>0</v>
      </c>
      <c r="N87" s="230"/>
      <c r="O87" s="317"/>
      <c r="P87" s="231">
        <f t="shared" si="10"/>
        <v>1800</v>
      </c>
      <c r="Q87" s="318">
        <f t="shared" si="9"/>
        <v>1741.68</v>
      </c>
      <c r="R87" s="319"/>
      <c r="S87" s="79"/>
      <c r="T87" s="320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</row>
    <row r="88" spans="1:40" ht="15.75" hidden="1" customHeight="1" outlineLevel="1">
      <c r="A88" s="76">
        <v>45921</v>
      </c>
      <c r="B88" s="77" t="str">
        <f t="shared" si="11"/>
        <v>domingo</v>
      </c>
      <c r="C88" s="78">
        <v>2025</v>
      </c>
      <c r="D88" s="315" t="str">
        <f t="shared" si="15"/>
        <v>Setembro</v>
      </c>
      <c r="E88" s="228">
        <v>0</v>
      </c>
      <c r="F88" s="485">
        <v>1300</v>
      </c>
      <c r="G88" s="228"/>
      <c r="H88" s="228"/>
      <c r="I88" s="316"/>
      <c r="J88" s="229">
        <f t="shared" si="12"/>
        <v>0</v>
      </c>
      <c r="K88" s="229">
        <f t="shared" si="13"/>
        <v>1257.8800000000001</v>
      </c>
      <c r="L88" s="229">
        <f t="shared" si="13"/>
        <v>0</v>
      </c>
      <c r="M88" s="229">
        <f t="shared" si="14"/>
        <v>0</v>
      </c>
      <c r="N88" s="230"/>
      <c r="O88" s="317"/>
      <c r="P88" s="231">
        <f t="shared" si="10"/>
        <v>1300</v>
      </c>
      <c r="Q88" s="318">
        <f t="shared" si="9"/>
        <v>1257.8800000000001</v>
      </c>
      <c r="R88" s="319"/>
      <c r="S88" s="79"/>
      <c r="T88" s="320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  <c r="AK88" s="67"/>
      <c r="AL88" s="67"/>
      <c r="AM88" s="67"/>
      <c r="AN88" s="67"/>
    </row>
    <row r="89" spans="1:40" ht="15.75" hidden="1" customHeight="1" outlineLevel="1">
      <c r="A89" s="76">
        <v>45922</v>
      </c>
      <c r="B89" s="77" t="str">
        <f t="shared" si="11"/>
        <v>segunda-feira</v>
      </c>
      <c r="C89" s="78">
        <v>2025</v>
      </c>
      <c r="D89" s="315" t="str">
        <f t="shared" si="15"/>
        <v>Setembro</v>
      </c>
      <c r="E89" s="228">
        <v>0</v>
      </c>
      <c r="F89" s="485">
        <v>655.7</v>
      </c>
      <c r="G89" s="228"/>
      <c r="H89" s="228"/>
      <c r="I89" s="316"/>
      <c r="J89" s="229">
        <f t="shared" si="12"/>
        <v>0</v>
      </c>
      <c r="K89" s="229">
        <f t="shared" si="13"/>
        <v>634.45532000000003</v>
      </c>
      <c r="L89" s="229">
        <f t="shared" si="13"/>
        <v>0</v>
      </c>
      <c r="M89" s="229">
        <f t="shared" si="14"/>
        <v>0</v>
      </c>
      <c r="N89" s="230"/>
      <c r="O89" s="317"/>
      <c r="P89" s="231">
        <f t="shared" si="10"/>
        <v>655.7</v>
      </c>
      <c r="Q89" s="318">
        <f t="shared" si="9"/>
        <v>634.45532000000003</v>
      </c>
      <c r="R89" s="319"/>
      <c r="S89" s="79"/>
      <c r="T89" s="320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</row>
    <row r="90" spans="1:40" ht="15.75" hidden="1" customHeight="1" outlineLevel="1">
      <c r="A90" s="76">
        <v>45923</v>
      </c>
      <c r="B90" s="77" t="str">
        <f t="shared" si="11"/>
        <v>terça-feira</v>
      </c>
      <c r="C90" s="78">
        <v>2025</v>
      </c>
      <c r="D90" s="315" t="str">
        <f t="shared" si="15"/>
        <v>Setembro</v>
      </c>
      <c r="E90" s="228">
        <v>0</v>
      </c>
      <c r="F90" s="485">
        <v>730.1</v>
      </c>
      <c r="G90" s="228"/>
      <c r="H90" s="228"/>
      <c r="I90" s="316"/>
      <c r="J90" s="229">
        <f t="shared" si="12"/>
        <v>0</v>
      </c>
      <c r="K90" s="229">
        <f t="shared" si="13"/>
        <v>706.44476000000009</v>
      </c>
      <c r="L90" s="229">
        <f t="shared" si="13"/>
        <v>0</v>
      </c>
      <c r="M90" s="229">
        <f t="shared" si="14"/>
        <v>0</v>
      </c>
      <c r="N90" s="230"/>
      <c r="O90" s="317"/>
      <c r="P90" s="231">
        <f t="shared" si="10"/>
        <v>730.1</v>
      </c>
      <c r="Q90" s="318">
        <f t="shared" si="9"/>
        <v>706.44476000000009</v>
      </c>
      <c r="R90" s="319"/>
      <c r="S90" s="79"/>
      <c r="T90" s="320"/>
      <c r="U90" s="67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67"/>
      <c r="AK90" s="67"/>
      <c r="AL90" s="67"/>
      <c r="AM90" s="67"/>
      <c r="AN90" s="67"/>
    </row>
    <row r="91" spans="1:40" ht="15.75" hidden="1" customHeight="1" outlineLevel="1">
      <c r="A91" s="76">
        <v>45924</v>
      </c>
      <c r="B91" s="77" t="str">
        <f t="shared" si="11"/>
        <v>quarta-feira</v>
      </c>
      <c r="C91" s="78">
        <v>2025</v>
      </c>
      <c r="D91" s="315" t="str">
        <f t="shared" si="15"/>
        <v>Setembro</v>
      </c>
      <c r="E91" s="228">
        <v>0</v>
      </c>
      <c r="F91" s="485">
        <v>444.6</v>
      </c>
      <c r="G91" s="228"/>
      <c r="H91" s="228"/>
      <c r="I91" s="316"/>
      <c r="J91" s="229">
        <f t="shared" si="12"/>
        <v>0</v>
      </c>
      <c r="K91" s="229">
        <f t="shared" si="13"/>
        <v>430.19496000000004</v>
      </c>
      <c r="L91" s="229">
        <f t="shared" si="13"/>
        <v>0</v>
      </c>
      <c r="M91" s="229">
        <f t="shared" si="14"/>
        <v>0</v>
      </c>
      <c r="N91" s="230"/>
      <c r="O91" s="317"/>
      <c r="P91" s="231">
        <f t="shared" si="10"/>
        <v>444.6</v>
      </c>
      <c r="Q91" s="318">
        <f t="shared" si="9"/>
        <v>430.19496000000004</v>
      </c>
      <c r="R91" s="319"/>
      <c r="S91" s="79"/>
      <c r="T91" s="320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</row>
    <row r="92" spans="1:40" ht="15.75" hidden="1" customHeight="1" outlineLevel="1">
      <c r="A92" s="76">
        <v>45925</v>
      </c>
      <c r="B92" s="77" t="str">
        <f t="shared" si="11"/>
        <v>quinta-feira</v>
      </c>
      <c r="C92" s="78">
        <v>2025</v>
      </c>
      <c r="D92" s="315" t="str">
        <f t="shared" si="15"/>
        <v>Setembro</v>
      </c>
      <c r="E92" s="228">
        <v>0</v>
      </c>
      <c r="F92" s="485">
        <v>695.4</v>
      </c>
      <c r="G92" s="228"/>
      <c r="H92" s="228"/>
      <c r="I92" s="316"/>
      <c r="J92" s="229">
        <f t="shared" si="12"/>
        <v>0</v>
      </c>
      <c r="K92" s="229">
        <f t="shared" si="13"/>
        <v>672.86904000000004</v>
      </c>
      <c r="L92" s="229">
        <f t="shared" si="13"/>
        <v>0</v>
      </c>
      <c r="M92" s="229">
        <f t="shared" si="14"/>
        <v>0</v>
      </c>
      <c r="N92" s="230"/>
      <c r="O92" s="317"/>
      <c r="P92" s="231">
        <f t="shared" si="10"/>
        <v>695.4</v>
      </c>
      <c r="Q92" s="318">
        <f t="shared" si="9"/>
        <v>672.86904000000004</v>
      </c>
      <c r="R92" s="319"/>
      <c r="S92" s="79"/>
      <c r="T92" s="320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67"/>
      <c r="AK92" s="67"/>
      <c r="AL92" s="67"/>
      <c r="AM92" s="67"/>
      <c r="AN92" s="67"/>
    </row>
    <row r="93" spans="1:40" ht="15.75" hidden="1" customHeight="1" outlineLevel="1">
      <c r="A93" s="76">
        <v>45926</v>
      </c>
      <c r="B93" s="77" t="str">
        <f t="shared" si="11"/>
        <v>sexta-feira</v>
      </c>
      <c r="C93" s="78">
        <v>2025</v>
      </c>
      <c r="D93" s="315" t="str">
        <f t="shared" si="15"/>
        <v>Setembro</v>
      </c>
      <c r="E93" s="228">
        <v>0</v>
      </c>
      <c r="F93" s="485">
        <v>698.3</v>
      </c>
      <c r="G93" s="228"/>
      <c r="H93" s="228"/>
      <c r="I93" s="316"/>
      <c r="J93" s="229">
        <f t="shared" si="12"/>
        <v>0</v>
      </c>
      <c r="K93" s="229">
        <f t="shared" si="13"/>
        <v>675.67507999999998</v>
      </c>
      <c r="L93" s="229">
        <f t="shared" si="13"/>
        <v>0</v>
      </c>
      <c r="M93" s="229">
        <f t="shared" si="14"/>
        <v>0</v>
      </c>
      <c r="N93" s="230"/>
      <c r="O93" s="317"/>
      <c r="P93" s="231">
        <f t="shared" si="10"/>
        <v>698.3</v>
      </c>
      <c r="Q93" s="318">
        <f t="shared" si="9"/>
        <v>675.67507999999998</v>
      </c>
      <c r="R93" s="319"/>
      <c r="S93" s="79"/>
      <c r="T93" s="320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</row>
    <row r="94" spans="1:40" ht="15.75" hidden="1" customHeight="1" outlineLevel="1">
      <c r="A94" s="76">
        <v>45927</v>
      </c>
      <c r="B94" s="77" t="str">
        <f t="shared" si="11"/>
        <v>sábado</v>
      </c>
      <c r="C94" s="78">
        <v>2025</v>
      </c>
      <c r="D94" s="315" t="str">
        <f t="shared" si="15"/>
        <v>Setembro</v>
      </c>
      <c r="E94" s="228">
        <v>0</v>
      </c>
      <c r="F94" s="485">
        <v>1200</v>
      </c>
      <c r="G94" s="228"/>
      <c r="H94" s="228"/>
      <c r="I94" s="316"/>
      <c r="J94" s="229">
        <f t="shared" si="12"/>
        <v>0</v>
      </c>
      <c r="K94" s="229">
        <f t="shared" si="13"/>
        <v>1161.1200000000001</v>
      </c>
      <c r="L94" s="229">
        <f t="shared" si="13"/>
        <v>0</v>
      </c>
      <c r="M94" s="229">
        <f t="shared" si="14"/>
        <v>0</v>
      </c>
      <c r="N94" s="230"/>
      <c r="O94" s="317"/>
      <c r="P94" s="231">
        <f t="shared" si="10"/>
        <v>1200</v>
      </c>
      <c r="Q94" s="318">
        <f t="shared" si="9"/>
        <v>1161.1200000000001</v>
      </c>
      <c r="R94" s="319"/>
      <c r="S94" s="79"/>
      <c r="T94" s="320"/>
      <c r="U94" s="67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67"/>
      <c r="AK94" s="67"/>
      <c r="AL94" s="67"/>
      <c r="AM94" s="67"/>
      <c r="AN94" s="67"/>
    </row>
    <row r="95" spans="1:40" ht="15.75" hidden="1" customHeight="1" outlineLevel="1">
      <c r="A95" s="76">
        <v>45928</v>
      </c>
      <c r="B95" s="77" t="str">
        <f t="shared" si="11"/>
        <v>domingo</v>
      </c>
      <c r="C95" s="78">
        <v>2025</v>
      </c>
      <c r="D95" s="315" t="str">
        <f t="shared" si="15"/>
        <v>Setembro</v>
      </c>
      <c r="E95" s="228">
        <v>0</v>
      </c>
      <c r="F95" s="485">
        <v>1400</v>
      </c>
      <c r="G95" s="228"/>
      <c r="H95" s="228"/>
      <c r="I95" s="316"/>
      <c r="J95" s="229">
        <f t="shared" si="12"/>
        <v>0</v>
      </c>
      <c r="K95" s="229">
        <f t="shared" si="13"/>
        <v>1354.64</v>
      </c>
      <c r="L95" s="229">
        <f t="shared" si="13"/>
        <v>0</v>
      </c>
      <c r="M95" s="229">
        <f t="shared" si="14"/>
        <v>0</v>
      </c>
      <c r="N95" s="230"/>
      <c r="O95" s="317"/>
      <c r="P95" s="231">
        <f t="shared" si="10"/>
        <v>1400</v>
      </c>
      <c r="Q95" s="318">
        <f t="shared" si="9"/>
        <v>1354.64</v>
      </c>
      <c r="R95" s="319"/>
      <c r="S95" s="79"/>
      <c r="T95" s="320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</row>
    <row r="96" spans="1:40" ht="15.75" hidden="1" customHeight="1" outlineLevel="1">
      <c r="A96" s="76">
        <v>45929</v>
      </c>
      <c r="B96" s="77" t="str">
        <f t="shared" si="11"/>
        <v>segunda-feira</v>
      </c>
      <c r="C96" s="78">
        <v>2025</v>
      </c>
      <c r="D96" s="315" t="str">
        <f t="shared" si="15"/>
        <v>Setembro</v>
      </c>
      <c r="E96" s="228">
        <v>0</v>
      </c>
      <c r="F96" s="485">
        <v>461.6</v>
      </c>
      <c r="G96" s="228"/>
      <c r="H96" s="228"/>
      <c r="I96" s="316"/>
      <c r="J96" s="229">
        <f t="shared" si="12"/>
        <v>0</v>
      </c>
      <c r="K96" s="229">
        <f t="shared" si="13"/>
        <v>446.64416000000006</v>
      </c>
      <c r="L96" s="229">
        <f t="shared" si="13"/>
        <v>0</v>
      </c>
      <c r="M96" s="229">
        <f t="shared" si="14"/>
        <v>0</v>
      </c>
      <c r="N96" s="230"/>
      <c r="O96" s="317"/>
      <c r="P96" s="231">
        <f t="shared" si="10"/>
        <v>461.6</v>
      </c>
      <c r="Q96" s="318">
        <f t="shared" si="9"/>
        <v>446.64416000000006</v>
      </c>
      <c r="R96" s="319"/>
      <c r="S96" s="79"/>
      <c r="T96" s="320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  <c r="AK96" s="67"/>
      <c r="AL96" s="67"/>
      <c r="AM96" s="67"/>
      <c r="AN96" s="67"/>
    </row>
    <row r="97" spans="1:40" ht="15.75" hidden="1" customHeight="1" outlineLevel="1" thickBot="1">
      <c r="A97" s="76">
        <v>45930</v>
      </c>
      <c r="B97" s="77" t="str">
        <f t="shared" si="11"/>
        <v>terça-feira</v>
      </c>
      <c r="C97" s="78">
        <v>2025</v>
      </c>
      <c r="D97" s="315" t="str">
        <f t="shared" si="15"/>
        <v>Setembro</v>
      </c>
      <c r="E97" s="228">
        <v>0</v>
      </c>
      <c r="F97" s="485">
        <v>876</v>
      </c>
      <c r="G97" s="228"/>
      <c r="H97" s="228"/>
      <c r="I97" s="316"/>
      <c r="J97" s="229">
        <f t="shared" si="12"/>
        <v>0</v>
      </c>
      <c r="K97" s="229">
        <f t="shared" si="13"/>
        <v>847.61760000000004</v>
      </c>
      <c r="L97" s="229">
        <f t="shared" si="13"/>
        <v>0</v>
      </c>
      <c r="M97" s="229">
        <f t="shared" si="14"/>
        <v>0</v>
      </c>
      <c r="N97" s="230"/>
      <c r="O97" s="317"/>
      <c r="P97" s="231">
        <f t="shared" si="10"/>
        <v>876</v>
      </c>
      <c r="Q97" s="318">
        <f t="shared" si="9"/>
        <v>847.61760000000004</v>
      </c>
      <c r="R97" s="319"/>
      <c r="S97" s="79"/>
      <c r="T97" s="320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</row>
    <row r="98" spans="1:40" ht="15.75" hidden="1" customHeight="1" outlineLevel="1" thickTop="1">
      <c r="A98" s="76">
        <v>45931</v>
      </c>
      <c r="B98" s="77" t="str">
        <f t="shared" si="11"/>
        <v>quarta-feira</v>
      </c>
      <c r="C98" s="78">
        <v>2025</v>
      </c>
      <c r="D98" s="315" t="str">
        <f t="shared" si="15"/>
        <v>Outubro</v>
      </c>
      <c r="E98" s="228">
        <v>0</v>
      </c>
      <c r="F98" s="484">
        <v>659</v>
      </c>
      <c r="G98" s="228"/>
      <c r="H98" s="228"/>
      <c r="I98" s="316"/>
      <c r="J98" s="229">
        <f t="shared" si="12"/>
        <v>0</v>
      </c>
      <c r="K98" s="229">
        <f t="shared" si="13"/>
        <v>637.64840000000004</v>
      </c>
      <c r="L98" s="229">
        <f t="shared" si="13"/>
        <v>0</v>
      </c>
      <c r="M98" s="229">
        <f t="shared" si="14"/>
        <v>0</v>
      </c>
      <c r="N98" s="230"/>
      <c r="O98" s="317"/>
      <c r="P98" s="231">
        <f t="shared" si="10"/>
        <v>659</v>
      </c>
      <c r="Q98" s="318">
        <f t="shared" si="9"/>
        <v>637.64840000000004</v>
      </c>
      <c r="R98" s="319"/>
      <c r="S98" s="79"/>
      <c r="T98" s="320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</row>
    <row r="99" spans="1:40" ht="15.75" hidden="1" customHeight="1" outlineLevel="1">
      <c r="A99" s="76">
        <v>45932</v>
      </c>
      <c r="B99" s="77" t="str">
        <f t="shared" si="11"/>
        <v>quinta-feira</v>
      </c>
      <c r="C99" s="78">
        <v>2025</v>
      </c>
      <c r="D99" s="315" t="str">
        <f t="shared" si="15"/>
        <v>Outubro</v>
      </c>
      <c r="E99" s="228">
        <v>0</v>
      </c>
      <c r="F99" s="485">
        <v>314</v>
      </c>
      <c r="G99" s="228"/>
      <c r="H99" s="228"/>
      <c r="I99" s="316"/>
      <c r="J99" s="229">
        <f t="shared" si="12"/>
        <v>0</v>
      </c>
      <c r="K99" s="229">
        <f t="shared" si="13"/>
        <v>303.82639999999998</v>
      </c>
      <c r="L99" s="229">
        <f t="shared" si="13"/>
        <v>0</v>
      </c>
      <c r="M99" s="229">
        <f t="shared" si="14"/>
        <v>0</v>
      </c>
      <c r="N99" s="230"/>
      <c r="O99" s="317"/>
      <c r="P99" s="231">
        <f t="shared" si="10"/>
        <v>314</v>
      </c>
      <c r="Q99" s="318">
        <f t="shared" si="9"/>
        <v>303.82639999999998</v>
      </c>
      <c r="R99" s="319"/>
      <c r="S99" s="79"/>
      <c r="T99" s="320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</row>
    <row r="100" spans="1:40" ht="15.75" hidden="1" customHeight="1" outlineLevel="1">
      <c r="A100" s="76">
        <v>45933</v>
      </c>
      <c r="B100" s="77" t="str">
        <f t="shared" si="11"/>
        <v>sexta-feira</v>
      </c>
      <c r="C100" s="78">
        <v>2025</v>
      </c>
      <c r="D100" s="315" t="str">
        <f t="shared" si="15"/>
        <v>Outubro</v>
      </c>
      <c r="E100" s="228">
        <v>0</v>
      </c>
      <c r="F100" s="485">
        <v>669.4</v>
      </c>
      <c r="G100" s="228"/>
      <c r="H100" s="228"/>
      <c r="I100" s="316"/>
      <c r="J100" s="229">
        <f t="shared" si="12"/>
        <v>0</v>
      </c>
      <c r="K100" s="229">
        <f t="shared" si="13"/>
        <v>647.71144000000004</v>
      </c>
      <c r="L100" s="229">
        <f t="shared" si="13"/>
        <v>0</v>
      </c>
      <c r="M100" s="229">
        <f t="shared" si="14"/>
        <v>0</v>
      </c>
      <c r="N100" s="230"/>
      <c r="O100" s="317"/>
      <c r="P100" s="231">
        <f t="shared" si="10"/>
        <v>669.4</v>
      </c>
      <c r="Q100" s="318">
        <f t="shared" si="9"/>
        <v>647.71144000000004</v>
      </c>
      <c r="R100" s="319"/>
      <c r="S100" s="79"/>
      <c r="T100" s="320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7"/>
      <c r="AM100" s="67"/>
      <c r="AN100" s="67"/>
    </row>
    <row r="101" spans="1:40" ht="15.75" hidden="1" customHeight="1" outlineLevel="1">
      <c r="A101" s="76">
        <v>45934</v>
      </c>
      <c r="B101" s="77" t="str">
        <f t="shared" si="11"/>
        <v>sábado</v>
      </c>
      <c r="C101" s="78">
        <v>2025</v>
      </c>
      <c r="D101" s="315" t="str">
        <f t="shared" si="15"/>
        <v>Outubro</v>
      </c>
      <c r="E101" s="228">
        <v>0</v>
      </c>
      <c r="F101" s="485">
        <v>1700</v>
      </c>
      <c r="G101" s="228"/>
      <c r="H101" s="228"/>
      <c r="I101" s="316"/>
      <c r="J101" s="229">
        <f t="shared" si="12"/>
        <v>0</v>
      </c>
      <c r="K101" s="229">
        <f t="shared" si="13"/>
        <v>1644.92</v>
      </c>
      <c r="L101" s="229">
        <f t="shared" si="13"/>
        <v>0</v>
      </c>
      <c r="M101" s="229">
        <f t="shared" si="14"/>
        <v>0</v>
      </c>
      <c r="N101" s="230"/>
      <c r="O101" s="317"/>
      <c r="P101" s="231">
        <f t="shared" si="10"/>
        <v>1700</v>
      </c>
      <c r="Q101" s="318">
        <f t="shared" si="9"/>
        <v>1644.92</v>
      </c>
      <c r="R101" s="319"/>
      <c r="S101" s="79"/>
      <c r="T101" s="320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</row>
    <row r="102" spans="1:40" ht="15.75" hidden="1" customHeight="1" outlineLevel="1">
      <c r="A102" s="76">
        <v>45935</v>
      </c>
      <c r="B102" s="77" t="str">
        <f t="shared" si="11"/>
        <v>domingo</v>
      </c>
      <c r="C102" s="78">
        <v>2025</v>
      </c>
      <c r="D102" s="315" t="str">
        <f t="shared" si="15"/>
        <v>Outubro</v>
      </c>
      <c r="E102" s="228">
        <v>0</v>
      </c>
      <c r="F102" s="485">
        <v>1600</v>
      </c>
      <c r="G102" s="228"/>
      <c r="H102" s="228"/>
      <c r="I102" s="316"/>
      <c r="J102" s="229">
        <f t="shared" si="12"/>
        <v>0</v>
      </c>
      <c r="K102" s="229">
        <f t="shared" si="13"/>
        <v>1548.16</v>
      </c>
      <c r="L102" s="229">
        <f t="shared" si="13"/>
        <v>0</v>
      </c>
      <c r="M102" s="229">
        <f t="shared" si="14"/>
        <v>0</v>
      </c>
      <c r="N102" s="230"/>
      <c r="O102" s="317"/>
      <c r="P102" s="231">
        <f t="shared" si="10"/>
        <v>1600</v>
      </c>
      <c r="Q102" s="318">
        <f t="shared" si="9"/>
        <v>1548.16</v>
      </c>
      <c r="R102" s="319"/>
      <c r="S102" s="79"/>
      <c r="T102" s="320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  <c r="AN102" s="67"/>
    </row>
    <row r="103" spans="1:40" ht="15.75" hidden="1" customHeight="1" outlineLevel="1">
      <c r="A103" s="76">
        <v>45936</v>
      </c>
      <c r="B103" s="77" t="str">
        <f t="shared" si="11"/>
        <v>segunda-feira</v>
      </c>
      <c r="C103" s="78">
        <v>2025</v>
      </c>
      <c r="D103" s="315" t="str">
        <f t="shared" si="15"/>
        <v>Outubro</v>
      </c>
      <c r="E103" s="228">
        <v>0</v>
      </c>
      <c r="F103" s="485">
        <v>623.6</v>
      </c>
      <c r="G103" s="228"/>
      <c r="H103" s="228"/>
      <c r="I103" s="316"/>
      <c r="J103" s="229">
        <f t="shared" si="12"/>
        <v>0</v>
      </c>
      <c r="K103" s="229">
        <f t="shared" si="13"/>
        <v>603.39535999999998</v>
      </c>
      <c r="L103" s="229">
        <f t="shared" si="13"/>
        <v>0</v>
      </c>
      <c r="M103" s="229">
        <f t="shared" si="14"/>
        <v>0</v>
      </c>
      <c r="N103" s="230"/>
      <c r="O103" s="317"/>
      <c r="P103" s="231">
        <f t="shared" si="10"/>
        <v>623.6</v>
      </c>
      <c r="Q103" s="318">
        <f t="shared" si="9"/>
        <v>603.39535999999998</v>
      </c>
      <c r="R103" s="319"/>
      <c r="S103" s="79"/>
      <c r="T103" s="320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</row>
    <row r="104" spans="1:40" ht="15.75" hidden="1" customHeight="1" outlineLevel="1">
      <c r="A104" s="76">
        <v>45937</v>
      </c>
      <c r="B104" s="77" t="str">
        <f t="shared" si="11"/>
        <v>terça-feira</v>
      </c>
      <c r="C104" s="78">
        <v>2025</v>
      </c>
      <c r="D104" s="315" t="str">
        <f t="shared" si="15"/>
        <v>Outubro</v>
      </c>
      <c r="E104" s="228">
        <v>0</v>
      </c>
      <c r="F104" s="486">
        <v>813</v>
      </c>
      <c r="G104" s="228"/>
      <c r="H104" s="228"/>
      <c r="I104" s="316"/>
      <c r="J104" s="229">
        <f t="shared" si="12"/>
        <v>0</v>
      </c>
      <c r="K104" s="229">
        <f t="shared" si="13"/>
        <v>786.65880000000004</v>
      </c>
      <c r="L104" s="229">
        <f t="shared" si="13"/>
        <v>0</v>
      </c>
      <c r="M104" s="229">
        <f t="shared" si="14"/>
        <v>0</v>
      </c>
      <c r="N104" s="230"/>
      <c r="O104" s="317"/>
      <c r="P104" s="231">
        <f t="shared" si="10"/>
        <v>813</v>
      </c>
      <c r="Q104" s="318">
        <f t="shared" si="9"/>
        <v>786.65880000000004</v>
      </c>
      <c r="R104" s="319"/>
      <c r="S104" s="79"/>
      <c r="T104" s="320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</row>
    <row r="105" spans="1:40" ht="15.75" hidden="1" customHeight="1" outlineLevel="1">
      <c r="A105" s="76">
        <v>45938</v>
      </c>
      <c r="B105" s="77" t="str">
        <f t="shared" si="11"/>
        <v>quarta-feira</v>
      </c>
      <c r="C105" s="78">
        <v>2025</v>
      </c>
      <c r="D105" s="315" t="str">
        <f t="shared" si="15"/>
        <v>Outubro</v>
      </c>
      <c r="E105" s="228">
        <v>0</v>
      </c>
      <c r="F105" s="485">
        <v>666.9</v>
      </c>
      <c r="G105" s="228"/>
      <c r="H105" s="228"/>
      <c r="I105" s="316"/>
      <c r="J105" s="229">
        <f t="shared" si="12"/>
        <v>0</v>
      </c>
      <c r="K105" s="229">
        <f t="shared" si="13"/>
        <v>645.29243999999994</v>
      </c>
      <c r="L105" s="229">
        <f t="shared" si="13"/>
        <v>0</v>
      </c>
      <c r="M105" s="229">
        <f t="shared" si="14"/>
        <v>0</v>
      </c>
      <c r="N105" s="230"/>
      <c r="O105" s="317"/>
      <c r="P105" s="231">
        <f t="shared" si="10"/>
        <v>666.9</v>
      </c>
      <c r="Q105" s="318">
        <f t="shared" si="9"/>
        <v>645.29243999999994</v>
      </c>
      <c r="R105" s="319"/>
      <c r="S105" s="79"/>
      <c r="T105" s="320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</row>
    <row r="106" spans="1:40" ht="15.75" hidden="1" customHeight="1" outlineLevel="1">
      <c r="A106" s="76">
        <v>45939</v>
      </c>
      <c r="B106" s="77" t="str">
        <f t="shared" si="11"/>
        <v>quinta-feira</v>
      </c>
      <c r="C106" s="78">
        <v>2025</v>
      </c>
      <c r="D106" s="315" t="str">
        <f t="shared" si="15"/>
        <v>Outubro</v>
      </c>
      <c r="E106" s="228">
        <v>0</v>
      </c>
      <c r="F106" s="485">
        <v>466.4</v>
      </c>
      <c r="G106" s="228"/>
      <c r="H106" s="228"/>
      <c r="I106" s="316"/>
      <c r="J106" s="229">
        <f t="shared" si="12"/>
        <v>0</v>
      </c>
      <c r="K106" s="229">
        <f t="shared" si="13"/>
        <v>451.28863999999999</v>
      </c>
      <c r="L106" s="229">
        <f t="shared" si="13"/>
        <v>0</v>
      </c>
      <c r="M106" s="229">
        <f t="shared" si="14"/>
        <v>0</v>
      </c>
      <c r="N106" s="230"/>
      <c r="O106" s="317"/>
      <c r="P106" s="231">
        <f t="shared" si="10"/>
        <v>466.4</v>
      </c>
      <c r="Q106" s="318">
        <f t="shared" si="9"/>
        <v>451.28863999999999</v>
      </c>
      <c r="R106" s="319"/>
      <c r="S106" s="79"/>
      <c r="T106" s="320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</row>
    <row r="107" spans="1:40" ht="15.75" hidden="1" customHeight="1" outlineLevel="1">
      <c r="A107" s="76">
        <v>45940</v>
      </c>
      <c r="B107" s="77" t="str">
        <f t="shared" si="11"/>
        <v>sexta-feira</v>
      </c>
      <c r="C107" s="78">
        <v>2025</v>
      </c>
      <c r="D107" s="315" t="str">
        <f t="shared" si="15"/>
        <v>Outubro</v>
      </c>
      <c r="E107" s="228">
        <v>0</v>
      </c>
      <c r="F107" s="485">
        <v>831.7</v>
      </c>
      <c r="G107" s="228"/>
      <c r="H107" s="228"/>
      <c r="I107" s="316"/>
      <c r="J107" s="229">
        <f t="shared" si="12"/>
        <v>0</v>
      </c>
      <c r="K107" s="229">
        <f t="shared" si="13"/>
        <v>804.75292000000002</v>
      </c>
      <c r="L107" s="229">
        <f t="shared" si="13"/>
        <v>0</v>
      </c>
      <c r="M107" s="229">
        <f t="shared" si="14"/>
        <v>0</v>
      </c>
      <c r="N107" s="230"/>
      <c r="O107" s="317"/>
      <c r="P107" s="231">
        <f t="shared" si="10"/>
        <v>831.7</v>
      </c>
      <c r="Q107" s="318">
        <f t="shared" si="9"/>
        <v>804.75292000000002</v>
      </c>
      <c r="R107" s="319"/>
      <c r="S107" s="79"/>
      <c r="T107" s="320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</row>
    <row r="108" spans="1:40" ht="15.75" hidden="1" customHeight="1" outlineLevel="1">
      <c r="A108" s="76">
        <v>45941</v>
      </c>
      <c r="B108" s="77" t="str">
        <f t="shared" si="11"/>
        <v>sábado</v>
      </c>
      <c r="C108" s="78">
        <v>2025</v>
      </c>
      <c r="D108" s="315" t="str">
        <f t="shared" si="15"/>
        <v>Outubro</v>
      </c>
      <c r="E108" s="228">
        <v>0</v>
      </c>
      <c r="F108" s="485">
        <v>1300</v>
      </c>
      <c r="G108" s="228"/>
      <c r="H108" s="228"/>
      <c r="I108" s="316"/>
      <c r="J108" s="229">
        <f t="shared" si="12"/>
        <v>0</v>
      </c>
      <c r="K108" s="229">
        <f t="shared" si="13"/>
        <v>1257.8800000000001</v>
      </c>
      <c r="L108" s="229">
        <f t="shared" si="13"/>
        <v>0</v>
      </c>
      <c r="M108" s="229">
        <f t="shared" si="14"/>
        <v>0</v>
      </c>
      <c r="N108" s="230"/>
      <c r="O108" s="317"/>
      <c r="P108" s="231">
        <f t="shared" si="10"/>
        <v>1300</v>
      </c>
      <c r="Q108" s="318">
        <f t="shared" si="9"/>
        <v>1257.8800000000001</v>
      </c>
      <c r="R108" s="319"/>
      <c r="S108" s="79"/>
      <c r="T108" s="320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7"/>
      <c r="AM108" s="67"/>
      <c r="AN108" s="67"/>
    </row>
    <row r="109" spans="1:40" ht="15.75" hidden="1" customHeight="1" outlineLevel="1">
      <c r="A109" s="76">
        <v>45942</v>
      </c>
      <c r="B109" s="77" t="str">
        <f t="shared" si="11"/>
        <v>domingo</v>
      </c>
      <c r="C109" s="78">
        <v>2025</v>
      </c>
      <c r="D109" s="315" t="str">
        <f t="shared" si="15"/>
        <v>Outubro</v>
      </c>
      <c r="E109" s="228">
        <v>0</v>
      </c>
      <c r="F109" s="485">
        <v>1000</v>
      </c>
      <c r="G109" s="228"/>
      <c r="H109" s="228"/>
      <c r="I109" s="316"/>
      <c r="J109" s="229">
        <f t="shared" si="12"/>
        <v>0</v>
      </c>
      <c r="K109" s="229">
        <f t="shared" si="13"/>
        <v>967.6</v>
      </c>
      <c r="L109" s="229">
        <f t="shared" si="13"/>
        <v>0</v>
      </c>
      <c r="M109" s="229">
        <f t="shared" si="14"/>
        <v>0</v>
      </c>
      <c r="N109" s="230"/>
      <c r="O109" s="317"/>
      <c r="P109" s="231">
        <f t="shared" si="10"/>
        <v>1000</v>
      </c>
      <c r="Q109" s="318">
        <f t="shared" si="9"/>
        <v>967.6</v>
      </c>
      <c r="R109" s="319"/>
      <c r="S109" s="79"/>
      <c r="T109" s="320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</row>
    <row r="110" spans="1:40" ht="15.75" hidden="1" customHeight="1" outlineLevel="1">
      <c r="A110" s="76">
        <v>45943</v>
      </c>
      <c r="B110" s="77" t="str">
        <f t="shared" si="11"/>
        <v>segunda-feira</v>
      </c>
      <c r="C110" s="78">
        <v>2025</v>
      </c>
      <c r="D110" s="315" t="str">
        <f t="shared" si="15"/>
        <v>Outubro</v>
      </c>
      <c r="E110" s="228">
        <v>0</v>
      </c>
      <c r="F110" s="485">
        <v>1000</v>
      </c>
      <c r="G110" s="228"/>
      <c r="H110" s="228"/>
      <c r="I110" s="316"/>
      <c r="J110" s="229">
        <f t="shared" si="12"/>
        <v>0</v>
      </c>
      <c r="K110" s="229">
        <f t="shared" si="13"/>
        <v>967.6</v>
      </c>
      <c r="L110" s="229">
        <f t="shared" si="13"/>
        <v>0</v>
      </c>
      <c r="M110" s="229">
        <f t="shared" si="14"/>
        <v>0</v>
      </c>
      <c r="N110" s="230"/>
      <c r="O110" s="317"/>
      <c r="P110" s="231">
        <f t="shared" si="10"/>
        <v>1000</v>
      </c>
      <c r="Q110" s="318">
        <f t="shared" si="9"/>
        <v>967.6</v>
      </c>
      <c r="R110" s="319"/>
      <c r="S110" s="79"/>
      <c r="T110" s="320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</row>
    <row r="111" spans="1:40" ht="15.75" hidden="1" customHeight="1" outlineLevel="1">
      <c r="A111" s="76">
        <v>45944</v>
      </c>
      <c r="B111" s="77" t="str">
        <f t="shared" si="11"/>
        <v>terça-feira</v>
      </c>
      <c r="C111" s="78">
        <v>2025</v>
      </c>
      <c r="D111" s="315" t="str">
        <f t="shared" si="15"/>
        <v>Outubro</v>
      </c>
      <c r="E111" s="228">
        <v>0</v>
      </c>
      <c r="F111" s="485">
        <v>648.9</v>
      </c>
      <c r="G111" s="228"/>
      <c r="H111" s="228"/>
      <c r="I111" s="316"/>
      <c r="J111" s="229">
        <f t="shared" si="12"/>
        <v>0</v>
      </c>
      <c r="K111" s="229">
        <f t="shared" si="13"/>
        <v>627.87563999999998</v>
      </c>
      <c r="L111" s="229">
        <f t="shared" si="13"/>
        <v>0</v>
      </c>
      <c r="M111" s="229">
        <f t="shared" si="14"/>
        <v>0</v>
      </c>
      <c r="N111" s="230"/>
      <c r="O111" s="317"/>
      <c r="P111" s="231">
        <f t="shared" si="10"/>
        <v>648.9</v>
      </c>
      <c r="Q111" s="318">
        <f t="shared" si="9"/>
        <v>627.87563999999998</v>
      </c>
      <c r="R111" s="319"/>
      <c r="S111" s="79"/>
      <c r="T111" s="320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</row>
    <row r="112" spans="1:40" ht="15.75" hidden="1" customHeight="1" outlineLevel="1">
      <c r="A112" s="76">
        <v>45945</v>
      </c>
      <c r="B112" s="77" t="str">
        <f t="shared" si="11"/>
        <v>quarta-feira</v>
      </c>
      <c r="C112" s="78">
        <v>2025</v>
      </c>
      <c r="D112" s="315" t="str">
        <f t="shared" si="15"/>
        <v>Outubro</v>
      </c>
      <c r="E112" s="228">
        <v>0</v>
      </c>
      <c r="F112" s="485">
        <v>803</v>
      </c>
      <c r="G112" s="228"/>
      <c r="H112" s="228"/>
      <c r="I112" s="316"/>
      <c r="J112" s="229">
        <f t="shared" si="12"/>
        <v>0</v>
      </c>
      <c r="K112" s="229">
        <f t="shared" si="13"/>
        <v>776.9828</v>
      </c>
      <c r="L112" s="229">
        <f t="shared" si="13"/>
        <v>0</v>
      </c>
      <c r="M112" s="229">
        <f t="shared" si="14"/>
        <v>0</v>
      </c>
      <c r="N112" s="230"/>
      <c r="O112" s="317"/>
      <c r="P112" s="231">
        <f t="shared" si="10"/>
        <v>803</v>
      </c>
      <c r="Q112" s="318">
        <f t="shared" si="9"/>
        <v>776.9828</v>
      </c>
      <c r="R112" s="319"/>
      <c r="S112" s="79"/>
      <c r="T112" s="320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7"/>
      <c r="AM112" s="67"/>
      <c r="AN112" s="67"/>
    </row>
    <row r="113" spans="1:40" ht="15.75" hidden="1" customHeight="1" outlineLevel="1">
      <c r="A113" s="76">
        <v>45946</v>
      </c>
      <c r="B113" s="77" t="str">
        <f t="shared" si="11"/>
        <v>quinta-feira</v>
      </c>
      <c r="C113" s="78">
        <v>2025</v>
      </c>
      <c r="D113" s="315" t="str">
        <f t="shared" si="15"/>
        <v>Outubro</v>
      </c>
      <c r="E113" s="228">
        <v>0</v>
      </c>
      <c r="F113" s="485">
        <v>629.9</v>
      </c>
      <c r="G113" s="228"/>
      <c r="H113" s="228"/>
      <c r="I113" s="316"/>
      <c r="J113" s="229">
        <f t="shared" si="12"/>
        <v>0</v>
      </c>
      <c r="K113" s="229">
        <f t="shared" si="13"/>
        <v>609.49123999999995</v>
      </c>
      <c r="L113" s="229">
        <f t="shared" si="13"/>
        <v>0</v>
      </c>
      <c r="M113" s="229">
        <f t="shared" si="14"/>
        <v>0</v>
      </c>
      <c r="N113" s="230"/>
      <c r="O113" s="317"/>
      <c r="P113" s="231">
        <f t="shared" si="10"/>
        <v>629.9</v>
      </c>
      <c r="Q113" s="318">
        <f t="shared" si="9"/>
        <v>609.49123999999995</v>
      </c>
      <c r="R113" s="319"/>
      <c r="S113" s="79"/>
      <c r="T113" s="320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</row>
    <row r="114" spans="1:40" ht="15.75" hidden="1" customHeight="1" outlineLevel="1">
      <c r="A114" s="76">
        <v>45947</v>
      </c>
      <c r="B114" s="77" t="str">
        <f t="shared" si="11"/>
        <v>sexta-feira</v>
      </c>
      <c r="C114" s="78">
        <v>2025</v>
      </c>
      <c r="D114" s="315" t="str">
        <f t="shared" si="15"/>
        <v>Outubro</v>
      </c>
      <c r="E114" s="228">
        <v>0</v>
      </c>
      <c r="F114" s="485">
        <v>495.1</v>
      </c>
      <c r="G114" s="228"/>
      <c r="H114" s="228"/>
      <c r="I114" s="316"/>
      <c r="J114" s="229">
        <f t="shared" si="12"/>
        <v>0</v>
      </c>
      <c r="K114" s="229">
        <f t="shared" si="13"/>
        <v>479.05876000000001</v>
      </c>
      <c r="L114" s="229">
        <f t="shared" si="13"/>
        <v>0</v>
      </c>
      <c r="M114" s="229">
        <f t="shared" si="14"/>
        <v>0</v>
      </c>
      <c r="N114" s="230"/>
      <c r="O114" s="317"/>
      <c r="P114" s="231">
        <f t="shared" si="10"/>
        <v>495.1</v>
      </c>
      <c r="Q114" s="318">
        <f t="shared" si="9"/>
        <v>479.05876000000001</v>
      </c>
      <c r="R114" s="319"/>
      <c r="S114" s="79"/>
      <c r="T114" s="320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7"/>
      <c r="AM114" s="67"/>
      <c r="AN114" s="67"/>
    </row>
    <row r="115" spans="1:40" ht="15.75" hidden="1" customHeight="1" outlineLevel="1">
      <c r="A115" s="76">
        <v>45948</v>
      </c>
      <c r="B115" s="77" t="str">
        <f t="shared" si="11"/>
        <v>sábado</v>
      </c>
      <c r="C115" s="78">
        <v>2025</v>
      </c>
      <c r="D115" s="315" t="str">
        <f t="shared" si="15"/>
        <v>Outubro</v>
      </c>
      <c r="E115" s="228">
        <v>0</v>
      </c>
      <c r="F115" s="485">
        <v>944.3</v>
      </c>
      <c r="G115" s="228"/>
      <c r="H115" s="228"/>
      <c r="I115" s="316"/>
      <c r="J115" s="229">
        <f t="shared" si="12"/>
        <v>0</v>
      </c>
      <c r="K115" s="229">
        <f t="shared" si="13"/>
        <v>913.70467999999994</v>
      </c>
      <c r="L115" s="229">
        <f t="shared" si="13"/>
        <v>0</v>
      </c>
      <c r="M115" s="229">
        <f t="shared" si="14"/>
        <v>0</v>
      </c>
      <c r="N115" s="230"/>
      <c r="O115" s="317"/>
      <c r="P115" s="231">
        <f t="shared" si="10"/>
        <v>944.3</v>
      </c>
      <c r="Q115" s="318">
        <f t="shared" si="9"/>
        <v>913.70467999999994</v>
      </c>
      <c r="R115" s="319"/>
      <c r="S115" s="79"/>
      <c r="T115" s="320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</row>
    <row r="116" spans="1:40" ht="15.75" hidden="1" customHeight="1" outlineLevel="1">
      <c r="A116" s="76">
        <v>45949</v>
      </c>
      <c r="B116" s="77" t="str">
        <f t="shared" si="11"/>
        <v>domingo</v>
      </c>
      <c r="C116" s="78">
        <v>2025</v>
      </c>
      <c r="D116" s="315" t="str">
        <f t="shared" si="15"/>
        <v>Outubro</v>
      </c>
      <c r="E116" s="228">
        <v>0</v>
      </c>
      <c r="F116" s="485">
        <v>977.5</v>
      </c>
      <c r="G116" s="228"/>
      <c r="H116" s="228"/>
      <c r="I116" s="316"/>
      <c r="J116" s="229">
        <f t="shared" si="12"/>
        <v>0</v>
      </c>
      <c r="K116" s="229">
        <f t="shared" si="13"/>
        <v>945.82900000000006</v>
      </c>
      <c r="L116" s="229">
        <f t="shared" si="13"/>
        <v>0</v>
      </c>
      <c r="M116" s="229">
        <f t="shared" si="14"/>
        <v>0</v>
      </c>
      <c r="N116" s="230"/>
      <c r="O116" s="317"/>
      <c r="P116" s="231">
        <f t="shared" si="10"/>
        <v>977.5</v>
      </c>
      <c r="Q116" s="318">
        <f t="shared" si="9"/>
        <v>945.82900000000006</v>
      </c>
      <c r="R116" s="319"/>
      <c r="S116" s="79"/>
      <c r="T116" s="320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7"/>
      <c r="AM116" s="67"/>
      <c r="AN116" s="67"/>
    </row>
    <row r="117" spans="1:40" ht="15.75" hidden="1" customHeight="1" outlineLevel="1">
      <c r="A117" s="76">
        <v>45950</v>
      </c>
      <c r="B117" s="77" t="str">
        <f t="shared" si="11"/>
        <v>segunda-feira</v>
      </c>
      <c r="C117" s="78">
        <v>2025</v>
      </c>
      <c r="D117" s="315" t="str">
        <f t="shared" si="15"/>
        <v>Outubro</v>
      </c>
      <c r="E117" s="228">
        <v>0</v>
      </c>
      <c r="F117" s="485">
        <v>0</v>
      </c>
      <c r="G117" s="228"/>
      <c r="H117" s="228"/>
      <c r="I117" s="316"/>
      <c r="J117" s="229">
        <f t="shared" si="12"/>
        <v>0</v>
      </c>
      <c r="K117" s="229">
        <f t="shared" si="13"/>
        <v>0</v>
      </c>
      <c r="L117" s="229">
        <f t="shared" si="13"/>
        <v>0</v>
      </c>
      <c r="M117" s="229">
        <f t="shared" si="14"/>
        <v>0</v>
      </c>
      <c r="N117" s="230"/>
      <c r="O117" s="317"/>
      <c r="P117" s="231">
        <f t="shared" si="10"/>
        <v>0</v>
      </c>
      <c r="Q117" s="318">
        <f t="shared" si="9"/>
        <v>0</v>
      </c>
      <c r="R117" s="319"/>
      <c r="S117" s="79"/>
      <c r="T117" s="320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</row>
    <row r="118" spans="1:40" ht="15.75" hidden="1" customHeight="1" outlineLevel="1">
      <c r="A118" s="76">
        <v>45951</v>
      </c>
      <c r="B118" s="77" t="str">
        <f t="shared" si="11"/>
        <v>terça-feira</v>
      </c>
      <c r="C118" s="78">
        <v>2025</v>
      </c>
      <c r="D118" s="315" t="str">
        <f t="shared" si="15"/>
        <v>Outubro</v>
      </c>
      <c r="E118" s="228">
        <v>0</v>
      </c>
      <c r="F118" s="485">
        <v>186.2</v>
      </c>
      <c r="G118" s="228"/>
      <c r="H118" s="228"/>
      <c r="I118" s="316"/>
      <c r="J118" s="229">
        <f t="shared" si="12"/>
        <v>0</v>
      </c>
      <c r="K118" s="229">
        <f t="shared" si="13"/>
        <v>180.16711999999998</v>
      </c>
      <c r="L118" s="229">
        <f t="shared" si="13"/>
        <v>0</v>
      </c>
      <c r="M118" s="229">
        <f t="shared" si="14"/>
        <v>0</v>
      </c>
      <c r="N118" s="230"/>
      <c r="O118" s="317"/>
      <c r="P118" s="231">
        <f t="shared" si="10"/>
        <v>186.2</v>
      </c>
      <c r="Q118" s="318">
        <f t="shared" si="9"/>
        <v>180.16711999999998</v>
      </c>
      <c r="R118" s="319"/>
      <c r="S118" s="79"/>
      <c r="T118" s="320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</row>
    <row r="119" spans="1:40" ht="15.75" hidden="1" customHeight="1" outlineLevel="1">
      <c r="A119" s="76">
        <v>45952</v>
      </c>
      <c r="B119" s="77" t="str">
        <f t="shared" si="11"/>
        <v>quarta-feira</v>
      </c>
      <c r="C119" s="78">
        <v>2025</v>
      </c>
      <c r="D119" s="315" t="str">
        <f t="shared" si="15"/>
        <v>Outubro</v>
      </c>
      <c r="E119" s="228">
        <v>0</v>
      </c>
      <c r="F119" s="485">
        <v>569.29999999999995</v>
      </c>
      <c r="G119" s="228"/>
      <c r="H119" s="228"/>
      <c r="I119" s="316"/>
      <c r="J119" s="229">
        <f t="shared" si="12"/>
        <v>0</v>
      </c>
      <c r="K119" s="229">
        <f t="shared" si="13"/>
        <v>550.85467999999992</v>
      </c>
      <c r="L119" s="229">
        <f t="shared" si="13"/>
        <v>0</v>
      </c>
      <c r="M119" s="229">
        <f t="shared" si="14"/>
        <v>0</v>
      </c>
      <c r="N119" s="230"/>
      <c r="O119" s="317"/>
      <c r="P119" s="231">
        <f t="shared" si="10"/>
        <v>569.29999999999995</v>
      </c>
      <c r="Q119" s="318">
        <f t="shared" si="9"/>
        <v>550.85467999999992</v>
      </c>
      <c r="R119" s="319"/>
      <c r="S119" s="79"/>
      <c r="T119" s="320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</row>
    <row r="120" spans="1:40" ht="15.75" hidden="1" customHeight="1" outlineLevel="1">
      <c r="A120" s="76">
        <v>45953</v>
      </c>
      <c r="B120" s="77" t="str">
        <f t="shared" si="11"/>
        <v>quinta-feira</v>
      </c>
      <c r="C120" s="78">
        <v>2025</v>
      </c>
      <c r="D120" s="315" t="str">
        <f t="shared" si="15"/>
        <v>Outubro</v>
      </c>
      <c r="E120" s="228">
        <v>0</v>
      </c>
      <c r="F120" s="485">
        <v>564</v>
      </c>
      <c r="G120" s="228"/>
      <c r="H120" s="228"/>
      <c r="I120" s="316"/>
      <c r="J120" s="229">
        <f t="shared" si="12"/>
        <v>0</v>
      </c>
      <c r="K120" s="229">
        <f t="shared" si="13"/>
        <v>545.72640000000001</v>
      </c>
      <c r="L120" s="229">
        <f t="shared" si="13"/>
        <v>0</v>
      </c>
      <c r="M120" s="229">
        <f t="shared" si="14"/>
        <v>0</v>
      </c>
      <c r="N120" s="230"/>
      <c r="O120" s="317"/>
      <c r="P120" s="231">
        <f t="shared" si="10"/>
        <v>564</v>
      </c>
      <c r="Q120" s="318">
        <f t="shared" si="9"/>
        <v>545.72640000000001</v>
      </c>
      <c r="R120" s="319"/>
      <c r="S120" s="79"/>
      <c r="T120" s="320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</row>
    <row r="121" spans="1:40" ht="15.75" hidden="1" customHeight="1" outlineLevel="1">
      <c r="A121" s="76">
        <v>45954</v>
      </c>
      <c r="B121" s="77" t="str">
        <f t="shared" si="11"/>
        <v>sexta-feira</v>
      </c>
      <c r="C121" s="78">
        <v>2025</v>
      </c>
      <c r="D121" s="315" t="str">
        <f t="shared" si="15"/>
        <v>Outubro</v>
      </c>
      <c r="E121" s="228">
        <v>0</v>
      </c>
      <c r="F121" s="485">
        <v>795.6</v>
      </c>
      <c r="G121" s="228"/>
      <c r="H121" s="228"/>
      <c r="I121" s="316"/>
      <c r="J121" s="229">
        <f t="shared" si="12"/>
        <v>0</v>
      </c>
      <c r="K121" s="229">
        <f t="shared" si="13"/>
        <v>769.82256000000007</v>
      </c>
      <c r="L121" s="229">
        <f t="shared" si="13"/>
        <v>0</v>
      </c>
      <c r="M121" s="229">
        <f t="shared" si="14"/>
        <v>0</v>
      </c>
      <c r="N121" s="230"/>
      <c r="O121" s="317"/>
      <c r="P121" s="231">
        <f t="shared" si="10"/>
        <v>795.6</v>
      </c>
      <c r="Q121" s="318">
        <f t="shared" si="9"/>
        <v>769.82256000000007</v>
      </c>
      <c r="R121" s="319"/>
      <c r="S121" s="79"/>
      <c r="T121" s="320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</row>
    <row r="122" spans="1:40" ht="15.75" hidden="1" customHeight="1" outlineLevel="1">
      <c r="A122" s="76">
        <v>45955</v>
      </c>
      <c r="B122" s="77" t="str">
        <f t="shared" si="11"/>
        <v>sábado</v>
      </c>
      <c r="C122" s="78">
        <v>2025</v>
      </c>
      <c r="D122" s="315" t="str">
        <f t="shared" si="15"/>
        <v>Outubro</v>
      </c>
      <c r="E122" s="228">
        <v>0</v>
      </c>
      <c r="F122" s="485">
        <v>1500</v>
      </c>
      <c r="G122" s="228"/>
      <c r="H122" s="228"/>
      <c r="I122" s="316"/>
      <c r="J122" s="229">
        <f t="shared" si="12"/>
        <v>0</v>
      </c>
      <c r="K122" s="229">
        <f t="shared" si="13"/>
        <v>1451.4</v>
      </c>
      <c r="L122" s="229">
        <f t="shared" si="13"/>
        <v>0</v>
      </c>
      <c r="M122" s="229">
        <f t="shared" si="14"/>
        <v>0</v>
      </c>
      <c r="N122" s="230"/>
      <c r="O122" s="317"/>
      <c r="P122" s="231">
        <f t="shared" si="10"/>
        <v>1500</v>
      </c>
      <c r="Q122" s="318">
        <f t="shared" si="9"/>
        <v>1451.4</v>
      </c>
      <c r="R122" s="319"/>
      <c r="S122" s="79"/>
      <c r="T122" s="320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</row>
    <row r="123" spans="1:40" ht="15.75" hidden="1" customHeight="1" outlineLevel="1">
      <c r="A123" s="76">
        <v>45956</v>
      </c>
      <c r="B123" s="77" t="str">
        <f t="shared" si="11"/>
        <v>domingo</v>
      </c>
      <c r="C123" s="78">
        <v>2025</v>
      </c>
      <c r="D123" s="315" t="str">
        <f t="shared" si="15"/>
        <v>Outubro</v>
      </c>
      <c r="E123" s="228">
        <v>0</v>
      </c>
      <c r="F123" s="485">
        <v>1000</v>
      </c>
      <c r="G123" s="228"/>
      <c r="H123" s="228"/>
      <c r="I123" s="316"/>
      <c r="J123" s="229">
        <f t="shared" si="12"/>
        <v>0</v>
      </c>
      <c r="K123" s="229">
        <f t="shared" si="13"/>
        <v>967.6</v>
      </c>
      <c r="L123" s="229">
        <f t="shared" si="13"/>
        <v>0</v>
      </c>
      <c r="M123" s="229">
        <f t="shared" si="14"/>
        <v>0</v>
      </c>
      <c r="N123" s="230"/>
      <c r="O123" s="317"/>
      <c r="P123" s="231">
        <f t="shared" si="10"/>
        <v>1000</v>
      </c>
      <c r="Q123" s="318">
        <f t="shared" si="9"/>
        <v>967.6</v>
      </c>
      <c r="R123" s="319"/>
      <c r="S123" s="79"/>
      <c r="T123" s="320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</row>
    <row r="124" spans="1:40" ht="15.75" hidden="1" customHeight="1" outlineLevel="1">
      <c r="A124" s="76">
        <v>45957</v>
      </c>
      <c r="B124" s="77" t="str">
        <f t="shared" si="11"/>
        <v>segunda-feira</v>
      </c>
      <c r="C124" s="78">
        <v>2025</v>
      </c>
      <c r="D124" s="315" t="str">
        <f t="shared" si="15"/>
        <v>Outubro</v>
      </c>
      <c r="E124" s="228">
        <v>0</v>
      </c>
      <c r="F124" s="485">
        <v>669.5</v>
      </c>
      <c r="G124" s="228"/>
      <c r="H124" s="228"/>
      <c r="I124" s="316"/>
      <c r="J124" s="229">
        <f t="shared" si="12"/>
        <v>0</v>
      </c>
      <c r="K124" s="229">
        <f t="shared" si="13"/>
        <v>647.80820000000006</v>
      </c>
      <c r="L124" s="229">
        <f t="shared" si="13"/>
        <v>0</v>
      </c>
      <c r="M124" s="229">
        <f t="shared" si="14"/>
        <v>0</v>
      </c>
      <c r="N124" s="230"/>
      <c r="O124" s="317"/>
      <c r="P124" s="231">
        <f t="shared" si="10"/>
        <v>669.5</v>
      </c>
      <c r="Q124" s="318">
        <f t="shared" si="9"/>
        <v>647.80820000000006</v>
      </c>
      <c r="R124" s="319"/>
      <c r="S124" s="79"/>
      <c r="T124" s="320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</row>
    <row r="125" spans="1:40" ht="15.75" hidden="1" customHeight="1" outlineLevel="1">
      <c r="A125" s="76">
        <v>45958</v>
      </c>
      <c r="B125" s="77" t="str">
        <f t="shared" si="11"/>
        <v>terça-feira</v>
      </c>
      <c r="C125" s="78">
        <v>2025</v>
      </c>
      <c r="D125" s="315" t="str">
        <f t="shared" si="15"/>
        <v>Outubro</v>
      </c>
      <c r="E125" s="228">
        <v>0</v>
      </c>
      <c r="F125" s="485">
        <v>519.1</v>
      </c>
      <c r="G125" s="228"/>
      <c r="H125" s="228"/>
      <c r="I125" s="316"/>
      <c r="J125" s="229">
        <f t="shared" si="12"/>
        <v>0</v>
      </c>
      <c r="K125" s="229">
        <f t="shared" si="13"/>
        <v>502.28116000000006</v>
      </c>
      <c r="L125" s="229">
        <f t="shared" si="13"/>
        <v>0</v>
      </c>
      <c r="M125" s="229">
        <f t="shared" si="14"/>
        <v>0</v>
      </c>
      <c r="N125" s="230"/>
      <c r="O125" s="317"/>
      <c r="P125" s="231">
        <f t="shared" si="10"/>
        <v>519.1</v>
      </c>
      <c r="Q125" s="318">
        <f t="shared" si="9"/>
        <v>502.28116000000006</v>
      </c>
      <c r="R125" s="319"/>
      <c r="S125" s="79"/>
      <c r="T125" s="320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</row>
    <row r="126" spans="1:40" ht="15.75" hidden="1" customHeight="1" outlineLevel="1">
      <c r="A126" s="76">
        <v>45959</v>
      </c>
      <c r="B126" s="77" t="str">
        <f t="shared" si="11"/>
        <v>quarta-feira</v>
      </c>
      <c r="C126" s="78">
        <v>2025</v>
      </c>
      <c r="D126" s="315" t="str">
        <f t="shared" si="15"/>
        <v>Outubro</v>
      </c>
      <c r="E126" s="228">
        <v>0</v>
      </c>
      <c r="F126" s="485">
        <v>547.1</v>
      </c>
      <c r="G126" s="228"/>
      <c r="H126" s="228"/>
      <c r="I126" s="316"/>
      <c r="J126" s="229">
        <f t="shared" si="12"/>
        <v>0</v>
      </c>
      <c r="K126" s="229">
        <f t="shared" si="13"/>
        <v>529.37396000000001</v>
      </c>
      <c r="L126" s="229">
        <f t="shared" si="13"/>
        <v>0</v>
      </c>
      <c r="M126" s="229">
        <f t="shared" si="14"/>
        <v>0</v>
      </c>
      <c r="N126" s="230"/>
      <c r="O126" s="317"/>
      <c r="P126" s="231">
        <f t="shared" si="10"/>
        <v>547.1</v>
      </c>
      <c r="Q126" s="318">
        <f t="shared" si="9"/>
        <v>529.37396000000001</v>
      </c>
      <c r="R126" s="319"/>
      <c r="S126" s="79"/>
      <c r="T126" s="320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</row>
    <row r="127" spans="1:40" ht="15.75" hidden="1" customHeight="1" outlineLevel="1">
      <c r="A127" s="76">
        <v>45960</v>
      </c>
      <c r="B127" s="77" t="str">
        <f t="shared" si="11"/>
        <v>quinta-feira</v>
      </c>
      <c r="C127" s="78">
        <v>2025</v>
      </c>
      <c r="D127" s="315" t="str">
        <f t="shared" si="15"/>
        <v>Outubro</v>
      </c>
      <c r="E127" s="228">
        <v>0</v>
      </c>
      <c r="F127" s="485">
        <v>489</v>
      </c>
      <c r="G127" s="228"/>
      <c r="H127" s="228"/>
      <c r="I127" s="316"/>
      <c r="J127" s="229">
        <f t="shared" si="12"/>
        <v>0</v>
      </c>
      <c r="K127" s="229">
        <f t="shared" si="13"/>
        <v>473.15640000000002</v>
      </c>
      <c r="L127" s="229">
        <f t="shared" si="13"/>
        <v>0</v>
      </c>
      <c r="M127" s="229">
        <f t="shared" si="14"/>
        <v>0</v>
      </c>
      <c r="N127" s="230"/>
      <c r="O127" s="317"/>
      <c r="P127" s="231">
        <f t="shared" si="10"/>
        <v>489</v>
      </c>
      <c r="Q127" s="318">
        <f t="shared" si="9"/>
        <v>473.15640000000002</v>
      </c>
      <c r="R127" s="319"/>
      <c r="S127" s="79"/>
      <c r="T127" s="320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</row>
    <row r="128" spans="1:40" ht="15.75" hidden="1" customHeight="1" outlineLevel="1" thickBot="1">
      <c r="A128" s="76">
        <v>45961</v>
      </c>
      <c r="B128" s="77" t="str">
        <f t="shared" si="11"/>
        <v>sexta-feira</v>
      </c>
      <c r="C128" s="78">
        <v>2025</v>
      </c>
      <c r="D128" s="315" t="str">
        <f t="shared" si="15"/>
        <v>Outubro</v>
      </c>
      <c r="E128" s="228">
        <v>0</v>
      </c>
      <c r="F128" s="507">
        <v>605.1</v>
      </c>
      <c r="G128" s="228"/>
      <c r="H128" s="228"/>
      <c r="I128" s="316"/>
      <c r="J128" s="229">
        <f t="shared" si="12"/>
        <v>0</v>
      </c>
      <c r="K128" s="229">
        <f t="shared" si="13"/>
        <v>585.49476000000004</v>
      </c>
      <c r="L128" s="229">
        <f t="shared" si="13"/>
        <v>0</v>
      </c>
      <c r="M128" s="229">
        <f t="shared" si="14"/>
        <v>0</v>
      </c>
      <c r="N128" s="230"/>
      <c r="O128" s="317"/>
      <c r="P128" s="231">
        <f t="shared" si="10"/>
        <v>605.1</v>
      </c>
      <c r="Q128" s="318">
        <f t="shared" si="9"/>
        <v>585.49476000000004</v>
      </c>
      <c r="R128" s="319"/>
      <c r="S128" s="79"/>
      <c r="T128" s="320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</row>
    <row r="129" spans="1:40" ht="15.75" hidden="1" customHeight="1" outlineLevel="1" thickTop="1">
      <c r="A129" s="76">
        <v>45962</v>
      </c>
      <c r="B129" s="77" t="str">
        <f t="shared" si="11"/>
        <v>sábado</v>
      </c>
      <c r="C129" t="str">
        <f t="shared" ref="C129:C192" si="16">IF(A129&lt;&gt;"",TEXT(A129,"aaaa"),"")</f>
        <v>2025</v>
      </c>
      <c r="D129" s="315" t="str">
        <f t="shared" si="15"/>
        <v>Novembro</v>
      </c>
      <c r="E129" s="228">
        <v>0</v>
      </c>
      <c r="F129" s="484">
        <v>1400</v>
      </c>
      <c r="G129" s="228"/>
      <c r="H129" s="228"/>
      <c r="I129" s="316"/>
      <c r="J129" s="229">
        <f t="shared" si="12"/>
        <v>0</v>
      </c>
      <c r="K129" s="229">
        <f t="shared" si="13"/>
        <v>1354.64</v>
      </c>
      <c r="L129" s="229">
        <f t="shared" si="13"/>
        <v>0</v>
      </c>
      <c r="M129" s="229">
        <f t="shared" si="14"/>
        <v>0</v>
      </c>
      <c r="N129" s="230"/>
      <c r="O129" s="317"/>
      <c r="P129" s="231">
        <f t="shared" ref="P129:P133" si="17">IF(E129="","",E129+F129+G129+H129+I129+O129)</f>
        <v>1400</v>
      </c>
      <c r="Q129" s="318">
        <f t="shared" si="9"/>
        <v>1354.64</v>
      </c>
      <c r="R129" s="319"/>
      <c r="S129" s="79"/>
      <c r="T129" s="320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</row>
    <row r="130" spans="1:40" ht="15.75" hidden="1" customHeight="1" outlineLevel="1">
      <c r="A130" s="76">
        <v>45963</v>
      </c>
      <c r="B130" s="77" t="str">
        <f t="shared" si="11"/>
        <v>domingo</v>
      </c>
      <c r="C130" t="str">
        <f t="shared" si="16"/>
        <v>2025</v>
      </c>
      <c r="D130" s="315" t="str">
        <f t="shared" si="15"/>
        <v>Novembro</v>
      </c>
      <c r="E130" s="228">
        <v>0</v>
      </c>
      <c r="F130" s="485">
        <v>1200</v>
      </c>
      <c r="G130" s="228"/>
      <c r="H130" s="228"/>
      <c r="I130" s="316"/>
      <c r="J130" s="229">
        <f t="shared" si="12"/>
        <v>0</v>
      </c>
      <c r="K130" s="229">
        <f t="shared" si="13"/>
        <v>1161.1200000000001</v>
      </c>
      <c r="L130" s="229">
        <f t="shared" si="13"/>
        <v>0</v>
      </c>
      <c r="M130" s="229">
        <f t="shared" si="14"/>
        <v>0</v>
      </c>
      <c r="N130" s="230"/>
      <c r="O130" s="317"/>
      <c r="P130" s="231">
        <f t="shared" si="17"/>
        <v>1200</v>
      </c>
      <c r="Q130" s="318">
        <f t="shared" si="9"/>
        <v>1161.1200000000001</v>
      </c>
      <c r="R130" s="319"/>
      <c r="S130" s="79"/>
      <c r="T130" s="320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7"/>
      <c r="AM130" s="67"/>
      <c r="AN130" s="67"/>
    </row>
    <row r="131" spans="1:40" ht="15.75" hidden="1" customHeight="1" outlineLevel="1">
      <c r="A131" s="76">
        <v>45964</v>
      </c>
      <c r="B131" s="77" t="str">
        <f t="shared" si="11"/>
        <v>segunda-feira</v>
      </c>
      <c r="C131" t="str">
        <f t="shared" si="16"/>
        <v>2025</v>
      </c>
      <c r="D131" s="315" t="str">
        <f t="shared" si="15"/>
        <v>Novembro</v>
      </c>
      <c r="E131" s="228">
        <v>0</v>
      </c>
      <c r="F131" s="485">
        <v>322.8</v>
      </c>
      <c r="G131" s="228"/>
      <c r="H131" s="228"/>
      <c r="I131" s="316"/>
      <c r="J131" s="229">
        <f t="shared" si="12"/>
        <v>0</v>
      </c>
      <c r="K131" s="229">
        <f t="shared" si="13"/>
        <v>312.34128000000004</v>
      </c>
      <c r="L131" s="229">
        <f t="shared" si="13"/>
        <v>0</v>
      </c>
      <c r="M131" s="229">
        <f t="shared" si="14"/>
        <v>0</v>
      </c>
      <c r="N131" s="230"/>
      <c r="O131" s="317"/>
      <c r="P131" s="231">
        <f t="shared" si="17"/>
        <v>322.8</v>
      </c>
      <c r="Q131" s="318">
        <f t="shared" si="9"/>
        <v>312.34128000000004</v>
      </c>
      <c r="R131" s="319"/>
      <c r="S131" s="79"/>
      <c r="T131" s="320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</row>
    <row r="132" spans="1:40" ht="15.75" hidden="1" customHeight="1" outlineLevel="1">
      <c r="A132" s="76">
        <v>45965</v>
      </c>
      <c r="B132" s="77" t="str">
        <f t="shared" si="11"/>
        <v>terça-feira</v>
      </c>
      <c r="C132" t="str">
        <f t="shared" si="16"/>
        <v>2025</v>
      </c>
      <c r="D132" s="315" t="str">
        <f t="shared" si="15"/>
        <v>Novembro</v>
      </c>
      <c r="E132" s="228">
        <v>0</v>
      </c>
      <c r="F132" s="485">
        <v>651.6</v>
      </c>
      <c r="G132" s="228"/>
      <c r="H132" s="228"/>
      <c r="I132" s="316"/>
      <c r="J132" s="229">
        <f t="shared" si="12"/>
        <v>0</v>
      </c>
      <c r="K132" s="229">
        <f t="shared" si="13"/>
        <v>630.48815999999999</v>
      </c>
      <c r="L132" s="229">
        <f t="shared" si="13"/>
        <v>0</v>
      </c>
      <c r="M132" s="229">
        <f t="shared" si="14"/>
        <v>0</v>
      </c>
      <c r="N132" s="230"/>
      <c r="O132" s="317"/>
      <c r="P132" s="231">
        <f t="shared" si="17"/>
        <v>651.6</v>
      </c>
      <c r="Q132" s="318">
        <f t="shared" si="9"/>
        <v>630.48815999999999</v>
      </c>
      <c r="R132" s="319"/>
      <c r="S132" s="79"/>
      <c r="T132" s="320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  <c r="AN132" s="67"/>
    </row>
    <row r="133" spans="1:40" ht="15.75" hidden="1" customHeight="1" outlineLevel="1">
      <c r="A133" s="76">
        <v>45966</v>
      </c>
      <c r="B133" s="77" t="str">
        <f t="shared" si="11"/>
        <v>quarta-feira</v>
      </c>
      <c r="C133" t="str">
        <f t="shared" si="16"/>
        <v>2025</v>
      </c>
      <c r="D133" s="315" t="str">
        <f t="shared" si="15"/>
        <v>Novembro</v>
      </c>
      <c r="E133" s="228">
        <v>0</v>
      </c>
      <c r="F133" s="485">
        <v>598.5</v>
      </c>
      <c r="G133" s="228"/>
      <c r="H133" s="228"/>
      <c r="I133" s="316"/>
      <c r="J133" s="229">
        <f t="shared" si="12"/>
        <v>0</v>
      </c>
      <c r="K133" s="229">
        <f t="shared" si="13"/>
        <v>579.10860000000002</v>
      </c>
      <c r="L133" s="229">
        <f t="shared" si="13"/>
        <v>0</v>
      </c>
      <c r="M133" s="229">
        <f t="shared" si="14"/>
        <v>0</v>
      </c>
      <c r="N133" s="230"/>
      <c r="O133" s="317"/>
      <c r="P133" s="231">
        <f t="shared" si="17"/>
        <v>598.5</v>
      </c>
      <c r="Q133" s="318">
        <f t="shared" si="9"/>
        <v>579.10860000000002</v>
      </c>
      <c r="R133" s="319"/>
      <c r="S133" s="79"/>
      <c r="T133" s="320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</row>
    <row r="134" spans="1:40" ht="15.75" hidden="1" customHeight="1" outlineLevel="1">
      <c r="A134" s="76">
        <v>45967</v>
      </c>
      <c r="B134" s="77" t="str">
        <f t="shared" si="11"/>
        <v>quinta-feira</v>
      </c>
      <c r="C134" t="str">
        <f t="shared" si="16"/>
        <v>2025</v>
      </c>
      <c r="D134" s="315" t="str">
        <f t="shared" si="15"/>
        <v>Novembro</v>
      </c>
      <c r="E134" s="228">
        <v>0</v>
      </c>
      <c r="F134" s="485">
        <v>495.4</v>
      </c>
      <c r="G134" s="228"/>
      <c r="H134" s="228"/>
      <c r="I134" s="316"/>
      <c r="J134" s="229">
        <f t="shared" si="12"/>
        <v>0</v>
      </c>
      <c r="K134" s="229">
        <f t="shared" si="13"/>
        <v>479.34904</v>
      </c>
      <c r="L134" s="229">
        <f t="shared" si="13"/>
        <v>0</v>
      </c>
      <c r="M134" s="229">
        <f t="shared" si="14"/>
        <v>0</v>
      </c>
      <c r="N134" s="230"/>
      <c r="O134" s="317"/>
      <c r="P134" s="231">
        <f t="shared" ref="P134:P197" si="18">IF(E134="","",E134+F134+G134+H134+I134+O134)</f>
        <v>495.4</v>
      </c>
      <c r="Q134" s="318">
        <f t="shared" si="9"/>
        <v>479.34904</v>
      </c>
      <c r="R134" s="319"/>
      <c r="S134" s="79"/>
      <c r="T134" s="320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7"/>
      <c r="AM134" s="67"/>
      <c r="AN134" s="67"/>
    </row>
    <row r="135" spans="1:40" ht="15.75" hidden="1" customHeight="1" outlineLevel="1">
      <c r="A135" s="76">
        <v>45968</v>
      </c>
      <c r="B135" s="77" t="str">
        <f t="shared" ref="B135:B198" si="19">IF(A135="","",TEXT(A135,"DDDD"))</f>
        <v>sexta-feira</v>
      </c>
      <c r="C135" t="str">
        <f t="shared" si="16"/>
        <v>2025</v>
      </c>
      <c r="D135" s="315" t="str">
        <f t="shared" si="15"/>
        <v>Novembro</v>
      </c>
      <c r="E135" s="228">
        <v>0</v>
      </c>
      <c r="F135" s="486">
        <v>1200</v>
      </c>
      <c r="G135" s="228"/>
      <c r="H135" s="228"/>
      <c r="I135" s="316"/>
      <c r="J135" s="229">
        <f t="shared" ref="J135:J198" si="20">IF(E135=0,0,(1-J$4)*E135)</f>
        <v>0</v>
      </c>
      <c r="K135" s="229">
        <f t="shared" ref="K135:L198" si="21">IF(F135=0,0,(1-K$4)*F135)</f>
        <v>1161.1200000000001</v>
      </c>
      <c r="L135" s="229">
        <f t="shared" si="21"/>
        <v>0</v>
      </c>
      <c r="M135" s="229">
        <f t="shared" ref="M135:M198" si="22">IF(H135=0,0,(1-M$4)*H135)</f>
        <v>0</v>
      </c>
      <c r="N135" s="230"/>
      <c r="O135" s="317"/>
      <c r="P135" s="231">
        <f t="shared" si="18"/>
        <v>1200</v>
      </c>
      <c r="Q135" s="318">
        <f t="shared" si="9"/>
        <v>1161.1200000000001</v>
      </c>
      <c r="R135" s="319"/>
      <c r="S135" s="79"/>
      <c r="T135" s="320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</row>
    <row r="136" spans="1:40" ht="15.75" hidden="1" customHeight="1" outlineLevel="1">
      <c r="A136" s="76">
        <v>45969</v>
      </c>
      <c r="B136" s="77" t="str">
        <f t="shared" si="19"/>
        <v>sábado</v>
      </c>
      <c r="C136" t="str">
        <f t="shared" si="16"/>
        <v>2025</v>
      </c>
      <c r="D136" s="315" t="str">
        <f t="shared" ref="D136:D199" si="23">IF(A136&lt;&gt;"",PROPER(TEXT(A136,"Mmmm")),"")</f>
        <v>Novembro</v>
      </c>
      <c r="E136" s="228">
        <v>0</v>
      </c>
      <c r="F136" s="485">
        <v>803.8</v>
      </c>
      <c r="G136" s="228"/>
      <c r="H136" s="228"/>
      <c r="I136" s="316"/>
      <c r="J136" s="229">
        <f t="shared" si="20"/>
        <v>0</v>
      </c>
      <c r="K136" s="229">
        <f t="shared" si="21"/>
        <v>777.75688000000002</v>
      </c>
      <c r="L136" s="229">
        <f t="shared" si="21"/>
        <v>0</v>
      </c>
      <c r="M136" s="229">
        <f t="shared" si="22"/>
        <v>0</v>
      </c>
      <c r="N136" s="230"/>
      <c r="O136" s="317"/>
      <c r="P136" s="231">
        <f t="shared" si="18"/>
        <v>803.8</v>
      </c>
      <c r="Q136" s="318">
        <f t="shared" si="9"/>
        <v>777.75688000000002</v>
      </c>
      <c r="R136" s="319"/>
      <c r="S136" s="79"/>
      <c r="T136" s="320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7"/>
      <c r="AM136" s="67"/>
      <c r="AN136" s="67"/>
    </row>
    <row r="137" spans="1:40" ht="15.75" hidden="1" customHeight="1" outlineLevel="1">
      <c r="A137" s="76">
        <v>45970</v>
      </c>
      <c r="B137" s="77" t="str">
        <f t="shared" si="19"/>
        <v>domingo</v>
      </c>
      <c r="C137" t="str">
        <f t="shared" si="16"/>
        <v>2025</v>
      </c>
      <c r="D137" s="315" t="str">
        <f t="shared" si="23"/>
        <v>Novembro</v>
      </c>
      <c r="E137" s="228">
        <v>0</v>
      </c>
      <c r="F137" s="485">
        <v>1100</v>
      </c>
      <c r="G137" s="228"/>
      <c r="H137" s="228"/>
      <c r="I137" s="316"/>
      <c r="J137" s="229">
        <f t="shared" si="20"/>
        <v>0</v>
      </c>
      <c r="K137" s="229">
        <f t="shared" si="21"/>
        <v>1064.3600000000001</v>
      </c>
      <c r="L137" s="229">
        <f t="shared" si="21"/>
        <v>0</v>
      </c>
      <c r="M137" s="229">
        <f t="shared" si="22"/>
        <v>0</v>
      </c>
      <c r="N137" s="230"/>
      <c r="O137" s="317"/>
      <c r="P137" s="231">
        <f t="shared" si="18"/>
        <v>1100</v>
      </c>
      <c r="Q137" s="318">
        <f t="shared" si="9"/>
        <v>1064.3600000000001</v>
      </c>
      <c r="R137" s="319"/>
      <c r="S137" s="79"/>
      <c r="T137" s="320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</row>
    <row r="138" spans="1:40" ht="15.75" hidden="1" customHeight="1" outlineLevel="1">
      <c r="A138" s="76">
        <v>45971</v>
      </c>
      <c r="B138" s="77" t="str">
        <f t="shared" si="19"/>
        <v>segunda-feira</v>
      </c>
      <c r="C138" t="str">
        <f t="shared" si="16"/>
        <v>2025</v>
      </c>
      <c r="D138" s="315" t="str">
        <f t="shared" si="23"/>
        <v>Novembro</v>
      </c>
      <c r="E138" s="228">
        <v>0</v>
      </c>
      <c r="F138" s="485">
        <v>578</v>
      </c>
      <c r="G138" s="228"/>
      <c r="H138" s="228"/>
      <c r="I138" s="316"/>
      <c r="J138" s="229">
        <f t="shared" si="20"/>
        <v>0</v>
      </c>
      <c r="K138" s="229">
        <f t="shared" si="21"/>
        <v>559.27279999999996</v>
      </c>
      <c r="L138" s="229">
        <f t="shared" si="21"/>
        <v>0</v>
      </c>
      <c r="M138" s="229">
        <f t="shared" si="22"/>
        <v>0</v>
      </c>
      <c r="N138" s="230"/>
      <c r="O138" s="317"/>
      <c r="P138" s="231">
        <f t="shared" si="18"/>
        <v>578</v>
      </c>
      <c r="Q138" s="318">
        <f t="shared" si="9"/>
        <v>559.27279999999996</v>
      </c>
      <c r="R138" s="319"/>
      <c r="S138" s="79"/>
      <c r="T138" s="320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  <c r="AN138" s="67"/>
    </row>
    <row r="139" spans="1:40" ht="15.75" hidden="1" customHeight="1" outlineLevel="1">
      <c r="A139" s="76">
        <v>45972</v>
      </c>
      <c r="B139" s="77" t="str">
        <f t="shared" si="19"/>
        <v>terça-feira</v>
      </c>
      <c r="C139" t="str">
        <f t="shared" si="16"/>
        <v>2025</v>
      </c>
      <c r="D139" s="315" t="str">
        <f t="shared" si="23"/>
        <v>Novembro</v>
      </c>
      <c r="E139" s="228">
        <v>0</v>
      </c>
      <c r="F139" s="485">
        <v>471.6</v>
      </c>
      <c r="G139" s="228"/>
      <c r="H139" s="228"/>
      <c r="I139" s="316"/>
      <c r="J139" s="229">
        <f t="shared" si="20"/>
        <v>0</v>
      </c>
      <c r="K139" s="229">
        <f t="shared" si="21"/>
        <v>456.32016000000004</v>
      </c>
      <c r="L139" s="229">
        <f t="shared" si="21"/>
        <v>0</v>
      </c>
      <c r="M139" s="229">
        <f t="shared" si="22"/>
        <v>0</v>
      </c>
      <c r="N139" s="230"/>
      <c r="O139" s="317"/>
      <c r="P139" s="231">
        <f t="shared" si="18"/>
        <v>471.6</v>
      </c>
      <c r="Q139" s="318">
        <f t="shared" si="9"/>
        <v>456.32016000000004</v>
      </c>
      <c r="R139" s="319"/>
      <c r="S139" s="79"/>
      <c r="T139" s="320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</row>
    <row r="140" spans="1:40" ht="15.75" hidden="1" customHeight="1" outlineLevel="1">
      <c r="A140" s="76">
        <v>45973</v>
      </c>
      <c r="B140" s="77" t="str">
        <f t="shared" si="19"/>
        <v>quarta-feira</v>
      </c>
      <c r="C140" t="str">
        <f t="shared" si="16"/>
        <v>2025</v>
      </c>
      <c r="D140" s="315" t="str">
        <f t="shared" si="23"/>
        <v>Novembro</v>
      </c>
      <c r="E140" s="228">
        <v>0</v>
      </c>
      <c r="F140" s="485">
        <v>1100</v>
      </c>
      <c r="G140" s="228"/>
      <c r="H140" s="228"/>
      <c r="I140" s="316"/>
      <c r="J140" s="229">
        <f t="shared" si="20"/>
        <v>0</v>
      </c>
      <c r="K140" s="229">
        <f t="shared" si="21"/>
        <v>1064.3600000000001</v>
      </c>
      <c r="L140" s="229">
        <f t="shared" si="21"/>
        <v>0</v>
      </c>
      <c r="M140" s="229">
        <f t="shared" si="22"/>
        <v>0</v>
      </c>
      <c r="N140" s="230"/>
      <c r="O140" s="317"/>
      <c r="P140" s="231">
        <f t="shared" si="18"/>
        <v>1100</v>
      </c>
      <c r="Q140" s="318">
        <f t="shared" si="9"/>
        <v>1064.3600000000001</v>
      </c>
      <c r="R140" s="319"/>
      <c r="S140" s="79"/>
      <c r="T140" s="320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  <c r="AN140" s="67"/>
    </row>
    <row r="141" spans="1:40" ht="15.75" hidden="1" customHeight="1" outlineLevel="1">
      <c r="A141" s="76">
        <v>45974</v>
      </c>
      <c r="B141" s="77" t="str">
        <f t="shared" si="19"/>
        <v>quinta-feira</v>
      </c>
      <c r="C141" t="str">
        <f t="shared" si="16"/>
        <v>2025</v>
      </c>
      <c r="D141" s="315" t="str">
        <f t="shared" si="23"/>
        <v>Novembro</v>
      </c>
      <c r="E141" s="228">
        <v>0</v>
      </c>
      <c r="F141" s="485">
        <v>485.7</v>
      </c>
      <c r="G141" s="228"/>
      <c r="H141" s="228"/>
      <c r="I141" s="316"/>
      <c r="J141" s="229">
        <f t="shared" si="20"/>
        <v>0</v>
      </c>
      <c r="K141" s="229">
        <f t="shared" si="21"/>
        <v>469.96332000000001</v>
      </c>
      <c r="L141" s="229">
        <f t="shared" si="21"/>
        <v>0</v>
      </c>
      <c r="M141" s="229">
        <f t="shared" si="22"/>
        <v>0</v>
      </c>
      <c r="N141" s="230"/>
      <c r="O141" s="317"/>
      <c r="P141" s="231">
        <f t="shared" si="18"/>
        <v>485.7</v>
      </c>
      <c r="Q141" s="318">
        <f t="shared" si="9"/>
        <v>469.96332000000001</v>
      </c>
      <c r="R141" s="319"/>
      <c r="S141" s="79"/>
      <c r="T141" s="320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</row>
    <row r="142" spans="1:40" ht="15.75" hidden="1" customHeight="1" outlineLevel="1">
      <c r="A142" s="76">
        <v>45975</v>
      </c>
      <c r="B142" s="77" t="str">
        <f t="shared" si="19"/>
        <v>sexta-feira</v>
      </c>
      <c r="C142" t="str">
        <f t="shared" si="16"/>
        <v>2025</v>
      </c>
      <c r="D142" s="315" t="str">
        <f t="shared" si="23"/>
        <v>Novembro</v>
      </c>
      <c r="E142" s="228">
        <v>0</v>
      </c>
      <c r="F142" s="485">
        <v>826.5</v>
      </c>
      <c r="G142" s="228"/>
      <c r="H142" s="228"/>
      <c r="I142" s="316"/>
      <c r="J142" s="229">
        <f t="shared" si="20"/>
        <v>0</v>
      </c>
      <c r="K142" s="229">
        <f t="shared" si="21"/>
        <v>799.72140000000002</v>
      </c>
      <c r="L142" s="229">
        <f t="shared" si="21"/>
        <v>0</v>
      </c>
      <c r="M142" s="229">
        <f t="shared" si="22"/>
        <v>0</v>
      </c>
      <c r="N142" s="230"/>
      <c r="O142" s="317"/>
      <c r="P142" s="231">
        <f t="shared" si="18"/>
        <v>826.5</v>
      </c>
      <c r="Q142" s="318">
        <f t="shared" si="9"/>
        <v>799.72140000000002</v>
      </c>
      <c r="R142" s="319"/>
      <c r="S142" s="79"/>
      <c r="T142" s="320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7"/>
      <c r="AM142" s="67"/>
      <c r="AN142" s="67"/>
    </row>
    <row r="143" spans="1:40" ht="15.75" hidden="1" customHeight="1" outlineLevel="1">
      <c r="A143" s="76">
        <v>45976</v>
      </c>
      <c r="B143" s="77" t="str">
        <f t="shared" si="19"/>
        <v>sábado</v>
      </c>
      <c r="C143" t="str">
        <f t="shared" si="16"/>
        <v>2025</v>
      </c>
      <c r="D143" s="315" t="str">
        <f t="shared" si="23"/>
        <v>Novembro</v>
      </c>
      <c r="E143" s="228">
        <v>0</v>
      </c>
      <c r="F143" s="485">
        <v>1200</v>
      </c>
      <c r="G143" s="228"/>
      <c r="H143" s="228"/>
      <c r="I143" s="316"/>
      <c r="J143" s="229">
        <f t="shared" si="20"/>
        <v>0</v>
      </c>
      <c r="K143" s="229">
        <f t="shared" si="21"/>
        <v>1161.1200000000001</v>
      </c>
      <c r="L143" s="229">
        <f t="shared" si="21"/>
        <v>0</v>
      </c>
      <c r="M143" s="229">
        <f t="shared" si="22"/>
        <v>0</v>
      </c>
      <c r="N143" s="230"/>
      <c r="O143" s="317"/>
      <c r="P143" s="231">
        <f t="shared" si="18"/>
        <v>1200</v>
      </c>
      <c r="Q143" s="318">
        <f t="shared" si="9"/>
        <v>1161.1200000000001</v>
      </c>
      <c r="R143" s="319"/>
      <c r="S143" s="79"/>
      <c r="T143" s="320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</row>
    <row r="144" spans="1:40" ht="15.75" hidden="1" customHeight="1" outlineLevel="1">
      <c r="A144" s="76">
        <v>45977</v>
      </c>
      <c r="B144" s="77" t="str">
        <f t="shared" si="19"/>
        <v>domingo</v>
      </c>
      <c r="C144" t="str">
        <f t="shared" si="16"/>
        <v>2025</v>
      </c>
      <c r="D144" s="315" t="str">
        <f t="shared" si="23"/>
        <v>Novembro</v>
      </c>
      <c r="E144" s="228">
        <v>0</v>
      </c>
      <c r="F144" s="485">
        <v>1300</v>
      </c>
      <c r="G144" s="228"/>
      <c r="H144" s="228"/>
      <c r="I144" s="316"/>
      <c r="J144" s="229">
        <f t="shared" si="20"/>
        <v>0</v>
      </c>
      <c r="K144" s="229">
        <f t="shared" si="21"/>
        <v>1257.8800000000001</v>
      </c>
      <c r="L144" s="229">
        <f t="shared" si="21"/>
        <v>0</v>
      </c>
      <c r="M144" s="229">
        <f t="shared" si="22"/>
        <v>0</v>
      </c>
      <c r="N144" s="230"/>
      <c r="O144" s="317"/>
      <c r="P144" s="231">
        <f t="shared" si="18"/>
        <v>1300</v>
      </c>
      <c r="Q144" s="318">
        <f t="shared" si="9"/>
        <v>1257.8800000000001</v>
      </c>
      <c r="R144" s="319"/>
      <c r="S144" s="79"/>
      <c r="T144" s="320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7"/>
      <c r="AM144" s="67"/>
      <c r="AN144" s="67"/>
    </row>
    <row r="145" spans="1:40" ht="15.75" hidden="1" customHeight="1" outlineLevel="1">
      <c r="A145" s="76">
        <v>45978</v>
      </c>
      <c r="B145" s="77" t="str">
        <f t="shared" si="19"/>
        <v>segunda-feira</v>
      </c>
      <c r="C145" t="str">
        <f t="shared" si="16"/>
        <v>2025</v>
      </c>
      <c r="D145" s="315" t="str">
        <f t="shared" si="23"/>
        <v>Novembro</v>
      </c>
      <c r="E145" s="228">
        <v>0</v>
      </c>
      <c r="F145" s="485">
        <v>432.6</v>
      </c>
      <c r="G145" s="228"/>
      <c r="H145" s="228"/>
      <c r="I145" s="316"/>
      <c r="J145" s="229">
        <f t="shared" si="20"/>
        <v>0</v>
      </c>
      <c r="K145" s="229">
        <f t="shared" si="21"/>
        <v>418.58376000000004</v>
      </c>
      <c r="L145" s="229">
        <f t="shared" si="21"/>
        <v>0</v>
      </c>
      <c r="M145" s="229">
        <f t="shared" si="22"/>
        <v>0</v>
      </c>
      <c r="N145" s="230"/>
      <c r="O145" s="317"/>
      <c r="P145" s="231">
        <f t="shared" si="18"/>
        <v>432.6</v>
      </c>
      <c r="Q145" s="318">
        <f t="shared" si="9"/>
        <v>418.58376000000004</v>
      </c>
      <c r="R145" s="319"/>
      <c r="S145" s="79"/>
      <c r="T145" s="320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</row>
    <row r="146" spans="1:40" ht="15.75" hidden="1" customHeight="1" outlineLevel="1">
      <c r="A146" s="76">
        <v>45979</v>
      </c>
      <c r="B146" s="77" t="str">
        <f t="shared" si="19"/>
        <v>terça-feira</v>
      </c>
      <c r="C146" t="str">
        <f t="shared" si="16"/>
        <v>2025</v>
      </c>
      <c r="D146" s="315" t="str">
        <f t="shared" si="23"/>
        <v>Novembro</v>
      </c>
      <c r="E146" s="228">
        <v>0</v>
      </c>
      <c r="F146" s="485">
        <v>524.79999999999995</v>
      </c>
      <c r="G146" s="228"/>
      <c r="H146" s="228"/>
      <c r="I146" s="316"/>
      <c r="J146" s="229">
        <f t="shared" si="20"/>
        <v>0</v>
      </c>
      <c r="K146" s="229">
        <f t="shared" si="21"/>
        <v>507.79647999999997</v>
      </c>
      <c r="L146" s="229">
        <f t="shared" si="21"/>
        <v>0</v>
      </c>
      <c r="M146" s="229">
        <f t="shared" si="22"/>
        <v>0</v>
      </c>
      <c r="N146" s="230"/>
      <c r="O146" s="317"/>
      <c r="P146" s="231">
        <f t="shared" si="18"/>
        <v>524.79999999999995</v>
      </c>
      <c r="Q146" s="318">
        <f t="shared" si="9"/>
        <v>507.79647999999997</v>
      </c>
      <c r="R146" s="319"/>
      <c r="S146" s="79"/>
      <c r="T146" s="320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7"/>
      <c r="AM146" s="67"/>
      <c r="AN146" s="67"/>
    </row>
    <row r="147" spans="1:40" ht="15.75" hidden="1" customHeight="1" outlineLevel="1">
      <c r="A147" s="76">
        <v>45980</v>
      </c>
      <c r="B147" s="77" t="str">
        <f t="shared" si="19"/>
        <v>quarta-feira</v>
      </c>
      <c r="C147" t="str">
        <f t="shared" si="16"/>
        <v>2025</v>
      </c>
      <c r="D147" s="315" t="str">
        <f t="shared" si="23"/>
        <v>Novembro</v>
      </c>
      <c r="E147" s="228">
        <v>0</v>
      </c>
      <c r="F147" s="485">
        <v>623.5</v>
      </c>
      <c r="G147" s="228"/>
      <c r="H147" s="228"/>
      <c r="I147" s="316"/>
      <c r="J147" s="229">
        <f t="shared" si="20"/>
        <v>0</v>
      </c>
      <c r="K147" s="229">
        <f t="shared" si="21"/>
        <v>603.29859999999996</v>
      </c>
      <c r="L147" s="229">
        <f t="shared" si="21"/>
        <v>0</v>
      </c>
      <c r="M147" s="229">
        <f t="shared" si="22"/>
        <v>0</v>
      </c>
      <c r="N147" s="230"/>
      <c r="O147" s="317"/>
      <c r="P147" s="231">
        <f t="shared" si="18"/>
        <v>623.5</v>
      </c>
      <c r="Q147" s="318">
        <f t="shared" si="9"/>
        <v>603.29859999999996</v>
      </c>
      <c r="R147" s="319"/>
      <c r="S147" s="79"/>
      <c r="T147" s="320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</row>
    <row r="148" spans="1:40" ht="15.75" hidden="1" customHeight="1" outlineLevel="1">
      <c r="A148" s="76">
        <v>45981</v>
      </c>
      <c r="B148" s="77" t="str">
        <f t="shared" si="19"/>
        <v>quinta-feira</v>
      </c>
      <c r="C148" t="str">
        <f t="shared" si="16"/>
        <v>2025</v>
      </c>
      <c r="D148" s="315" t="str">
        <f t="shared" si="23"/>
        <v>Novembro</v>
      </c>
      <c r="E148" s="228">
        <v>0</v>
      </c>
      <c r="F148" s="485">
        <v>1700</v>
      </c>
      <c r="G148" s="228"/>
      <c r="H148" s="228"/>
      <c r="I148" s="316"/>
      <c r="J148" s="229">
        <f t="shared" si="20"/>
        <v>0</v>
      </c>
      <c r="K148" s="229">
        <f t="shared" si="21"/>
        <v>1644.92</v>
      </c>
      <c r="L148" s="229">
        <f t="shared" si="21"/>
        <v>0</v>
      </c>
      <c r="M148" s="229">
        <f t="shared" si="22"/>
        <v>0</v>
      </c>
      <c r="N148" s="230"/>
      <c r="O148" s="317"/>
      <c r="P148" s="231">
        <f t="shared" si="18"/>
        <v>1700</v>
      </c>
      <c r="Q148" s="318">
        <f t="shared" si="9"/>
        <v>1644.92</v>
      </c>
      <c r="R148" s="319"/>
      <c r="S148" s="79"/>
      <c r="T148" s="320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  <c r="AN148" s="67"/>
    </row>
    <row r="149" spans="1:40" ht="15.75" hidden="1" customHeight="1" outlineLevel="1">
      <c r="A149" s="76">
        <v>45982</v>
      </c>
      <c r="B149" s="77" t="str">
        <f t="shared" si="19"/>
        <v>sexta-feira</v>
      </c>
      <c r="C149" t="str">
        <f t="shared" si="16"/>
        <v>2025</v>
      </c>
      <c r="D149" s="315" t="str">
        <f t="shared" si="23"/>
        <v>Novembro</v>
      </c>
      <c r="E149" s="228">
        <v>0</v>
      </c>
      <c r="F149" s="485">
        <v>1800</v>
      </c>
      <c r="G149" s="228"/>
      <c r="H149" s="228"/>
      <c r="I149" s="316"/>
      <c r="J149" s="229">
        <f t="shared" si="20"/>
        <v>0</v>
      </c>
      <c r="K149" s="229">
        <f t="shared" si="21"/>
        <v>1741.68</v>
      </c>
      <c r="L149" s="229">
        <f t="shared" si="21"/>
        <v>0</v>
      </c>
      <c r="M149" s="229">
        <f t="shared" si="22"/>
        <v>0</v>
      </c>
      <c r="N149" s="230"/>
      <c r="O149" s="317"/>
      <c r="P149" s="231">
        <f t="shared" si="18"/>
        <v>1800</v>
      </c>
      <c r="Q149" s="318">
        <f t="shared" si="9"/>
        <v>1741.68</v>
      </c>
      <c r="R149" s="319"/>
      <c r="S149" s="79"/>
      <c r="T149" s="320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</row>
    <row r="150" spans="1:40" ht="15.75" hidden="1" customHeight="1" outlineLevel="1">
      <c r="A150" s="76">
        <v>45983</v>
      </c>
      <c r="B150" s="77" t="str">
        <f t="shared" si="19"/>
        <v>sábado</v>
      </c>
      <c r="C150" t="str">
        <f t="shared" si="16"/>
        <v>2025</v>
      </c>
      <c r="D150" s="315" t="str">
        <f t="shared" si="23"/>
        <v>Novembro</v>
      </c>
      <c r="E150" s="228">
        <v>0</v>
      </c>
      <c r="F150" s="485">
        <v>1900</v>
      </c>
      <c r="G150" s="228"/>
      <c r="H150" s="228"/>
      <c r="I150" s="316"/>
      <c r="J150" s="229">
        <f t="shared" si="20"/>
        <v>0</v>
      </c>
      <c r="K150" s="229">
        <f t="shared" si="21"/>
        <v>1838.44</v>
      </c>
      <c r="L150" s="229">
        <f t="shared" si="21"/>
        <v>0</v>
      </c>
      <c r="M150" s="229">
        <f t="shared" si="22"/>
        <v>0</v>
      </c>
      <c r="N150" s="230"/>
      <c r="O150" s="317"/>
      <c r="P150" s="231">
        <f t="shared" si="18"/>
        <v>1900</v>
      </c>
      <c r="Q150" s="318">
        <f t="shared" si="9"/>
        <v>1838.44</v>
      </c>
      <c r="R150" s="319"/>
      <c r="S150" s="79"/>
      <c r="T150" s="320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  <c r="AN150" s="67"/>
    </row>
    <row r="151" spans="1:40" ht="15.75" hidden="1" customHeight="1" outlineLevel="1">
      <c r="A151" s="76">
        <v>45984</v>
      </c>
      <c r="B151" s="77" t="str">
        <f t="shared" si="19"/>
        <v>domingo</v>
      </c>
      <c r="C151" t="str">
        <f t="shared" si="16"/>
        <v>2025</v>
      </c>
      <c r="D151" s="315" t="str">
        <f t="shared" si="23"/>
        <v>Novembro</v>
      </c>
      <c r="E151" s="228">
        <v>0</v>
      </c>
      <c r="F151" s="485">
        <v>946.8</v>
      </c>
      <c r="G151" s="228"/>
      <c r="H151" s="228"/>
      <c r="I151" s="316"/>
      <c r="J151" s="229">
        <f t="shared" si="20"/>
        <v>0</v>
      </c>
      <c r="K151" s="229">
        <f t="shared" si="21"/>
        <v>916.12367999999992</v>
      </c>
      <c r="L151" s="229">
        <f t="shared" si="21"/>
        <v>0</v>
      </c>
      <c r="M151" s="229">
        <f t="shared" si="22"/>
        <v>0</v>
      </c>
      <c r="N151" s="230"/>
      <c r="O151" s="317"/>
      <c r="P151" s="231">
        <f t="shared" si="18"/>
        <v>946.8</v>
      </c>
      <c r="Q151" s="318">
        <f t="shared" si="9"/>
        <v>916.12367999999992</v>
      </c>
      <c r="R151" s="319"/>
      <c r="S151" s="79"/>
      <c r="T151" s="320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</row>
    <row r="152" spans="1:40" ht="15.75" hidden="1" customHeight="1" outlineLevel="1">
      <c r="A152" s="76">
        <v>45985</v>
      </c>
      <c r="B152" s="77" t="str">
        <f t="shared" si="19"/>
        <v>segunda-feira</v>
      </c>
      <c r="C152" t="str">
        <f t="shared" si="16"/>
        <v>2025</v>
      </c>
      <c r="D152" s="315" t="str">
        <f t="shared" si="23"/>
        <v>Novembro</v>
      </c>
      <c r="E152" s="228">
        <v>0</v>
      </c>
      <c r="F152" s="485">
        <v>794.7</v>
      </c>
      <c r="G152" s="228"/>
      <c r="H152" s="228"/>
      <c r="I152" s="316"/>
      <c r="J152" s="229">
        <f t="shared" si="20"/>
        <v>0</v>
      </c>
      <c r="K152" s="229">
        <f t="shared" si="21"/>
        <v>768.95172000000002</v>
      </c>
      <c r="L152" s="229">
        <f t="shared" si="21"/>
        <v>0</v>
      </c>
      <c r="M152" s="229">
        <f t="shared" si="22"/>
        <v>0</v>
      </c>
      <c r="N152" s="230"/>
      <c r="O152" s="317"/>
      <c r="P152" s="231">
        <f t="shared" si="18"/>
        <v>794.7</v>
      </c>
      <c r="Q152" s="318">
        <f t="shared" si="9"/>
        <v>768.95172000000002</v>
      </c>
      <c r="R152" s="319"/>
      <c r="S152" s="79"/>
      <c r="T152" s="320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7"/>
      <c r="AM152" s="67"/>
      <c r="AN152" s="67"/>
    </row>
    <row r="153" spans="1:40" ht="15.75" hidden="1" customHeight="1" outlineLevel="1">
      <c r="A153" s="76">
        <v>45986</v>
      </c>
      <c r="B153" s="77" t="str">
        <f t="shared" si="19"/>
        <v>terça-feira</v>
      </c>
      <c r="C153" t="str">
        <f t="shared" si="16"/>
        <v>2025</v>
      </c>
      <c r="D153" s="315" t="str">
        <f t="shared" si="23"/>
        <v>Novembro</v>
      </c>
      <c r="E153" s="228">
        <v>0</v>
      </c>
      <c r="F153" s="485">
        <v>396.5</v>
      </c>
      <c r="G153" s="228"/>
      <c r="H153" s="228"/>
      <c r="I153" s="316"/>
      <c r="J153" s="229">
        <f t="shared" si="20"/>
        <v>0</v>
      </c>
      <c r="K153" s="229">
        <f t="shared" si="21"/>
        <v>383.65340000000003</v>
      </c>
      <c r="L153" s="229">
        <f t="shared" si="21"/>
        <v>0</v>
      </c>
      <c r="M153" s="229">
        <f t="shared" si="22"/>
        <v>0</v>
      </c>
      <c r="N153" s="230"/>
      <c r="O153" s="317"/>
      <c r="P153" s="231">
        <f t="shared" si="18"/>
        <v>396.5</v>
      </c>
      <c r="Q153" s="318">
        <f t="shared" si="9"/>
        <v>383.65340000000003</v>
      </c>
      <c r="R153" s="319"/>
      <c r="S153" s="79"/>
      <c r="T153" s="320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</row>
    <row r="154" spans="1:40" ht="15.75" hidden="1" customHeight="1" outlineLevel="1">
      <c r="A154" s="76">
        <v>45987</v>
      </c>
      <c r="B154" s="77" t="str">
        <f t="shared" si="19"/>
        <v>quarta-feira</v>
      </c>
      <c r="C154" t="str">
        <f t="shared" si="16"/>
        <v>2025</v>
      </c>
      <c r="D154" s="315" t="str">
        <f t="shared" si="23"/>
        <v>Novembro</v>
      </c>
      <c r="E154" s="228">
        <v>0</v>
      </c>
      <c r="F154" s="485">
        <v>484.5</v>
      </c>
      <c r="G154" s="228"/>
      <c r="H154" s="228"/>
      <c r="I154" s="316"/>
      <c r="J154" s="229">
        <f t="shared" si="20"/>
        <v>0</v>
      </c>
      <c r="K154" s="229">
        <f t="shared" si="21"/>
        <v>468.80220000000003</v>
      </c>
      <c r="L154" s="229">
        <f t="shared" si="21"/>
        <v>0</v>
      </c>
      <c r="M154" s="229">
        <f t="shared" si="22"/>
        <v>0</v>
      </c>
      <c r="N154" s="230"/>
      <c r="O154" s="317"/>
      <c r="P154" s="231">
        <f t="shared" si="18"/>
        <v>484.5</v>
      </c>
      <c r="Q154" s="318">
        <f t="shared" si="9"/>
        <v>468.80220000000003</v>
      </c>
      <c r="R154" s="319"/>
      <c r="S154" s="79"/>
      <c r="T154" s="320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7"/>
      <c r="AM154" s="67"/>
      <c r="AN154" s="67"/>
    </row>
    <row r="155" spans="1:40" ht="15.75" hidden="1" customHeight="1" outlineLevel="1">
      <c r="A155" s="76">
        <v>45988</v>
      </c>
      <c r="B155" s="77" t="str">
        <f t="shared" si="19"/>
        <v>quinta-feira</v>
      </c>
      <c r="C155" t="str">
        <f t="shared" si="16"/>
        <v>2025</v>
      </c>
      <c r="D155" s="315" t="str">
        <f t="shared" si="23"/>
        <v>Novembro</v>
      </c>
      <c r="E155" s="228">
        <v>0</v>
      </c>
      <c r="F155" s="485">
        <v>583.5</v>
      </c>
      <c r="G155" s="228"/>
      <c r="H155" s="228"/>
      <c r="I155" s="316"/>
      <c r="J155" s="229">
        <f t="shared" si="20"/>
        <v>0</v>
      </c>
      <c r="K155" s="229">
        <f t="shared" si="21"/>
        <v>564.59460000000001</v>
      </c>
      <c r="L155" s="229">
        <f t="shared" si="21"/>
        <v>0</v>
      </c>
      <c r="M155" s="229">
        <f t="shared" si="22"/>
        <v>0</v>
      </c>
      <c r="N155" s="230"/>
      <c r="O155" s="317"/>
      <c r="P155" s="231">
        <f t="shared" si="18"/>
        <v>583.5</v>
      </c>
      <c r="Q155" s="318">
        <f t="shared" si="9"/>
        <v>564.59460000000001</v>
      </c>
      <c r="R155" s="319"/>
      <c r="S155" s="79"/>
      <c r="T155" s="320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</row>
    <row r="156" spans="1:40" ht="15.75" hidden="1" customHeight="1" outlineLevel="1">
      <c r="A156" s="76">
        <v>45989</v>
      </c>
      <c r="B156" s="77" t="str">
        <f t="shared" si="19"/>
        <v>sexta-feira</v>
      </c>
      <c r="C156" t="str">
        <f t="shared" si="16"/>
        <v>2025</v>
      </c>
      <c r="D156" s="315" t="str">
        <f t="shared" si="23"/>
        <v>Novembro</v>
      </c>
      <c r="E156" s="228">
        <v>0</v>
      </c>
      <c r="F156" s="485">
        <v>493.9</v>
      </c>
      <c r="G156" s="228"/>
      <c r="H156" s="228"/>
      <c r="I156" s="316"/>
      <c r="J156" s="229">
        <f t="shared" si="20"/>
        <v>0</v>
      </c>
      <c r="K156" s="229">
        <f t="shared" si="21"/>
        <v>477.89763999999997</v>
      </c>
      <c r="L156" s="229">
        <f t="shared" si="21"/>
        <v>0</v>
      </c>
      <c r="M156" s="229">
        <f t="shared" si="22"/>
        <v>0</v>
      </c>
      <c r="N156" s="230"/>
      <c r="O156" s="317"/>
      <c r="P156" s="231">
        <f t="shared" si="18"/>
        <v>493.9</v>
      </c>
      <c r="Q156" s="318">
        <f t="shared" si="9"/>
        <v>477.89763999999997</v>
      </c>
      <c r="R156" s="319"/>
      <c r="S156" s="79"/>
      <c r="T156" s="320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7"/>
      <c r="AM156" s="67"/>
      <c r="AN156" s="67"/>
    </row>
    <row r="157" spans="1:40" ht="15.75" hidden="1" customHeight="1" outlineLevel="1">
      <c r="A157" s="76">
        <v>45990</v>
      </c>
      <c r="B157" s="77" t="str">
        <f t="shared" si="19"/>
        <v>sábado</v>
      </c>
      <c r="C157" t="str">
        <f t="shared" si="16"/>
        <v>2025</v>
      </c>
      <c r="D157" s="315" t="str">
        <f t="shared" si="23"/>
        <v>Novembro</v>
      </c>
      <c r="E157" s="228">
        <v>0</v>
      </c>
      <c r="F157" s="485">
        <v>1000</v>
      </c>
      <c r="G157" s="228"/>
      <c r="H157" s="228"/>
      <c r="I157" s="316"/>
      <c r="J157" s="229">
        <f t="shared" si="20"/>
        <v>0</v>
      </c>
      <c r="K157" s="229">
        <f t="shared" si="21"/>
        <v>967.6</v>
      </c>
      <c r="L157" s="229">
        <f t="shared" si="21"/>
        <v>0</v>
      </c>
      <c r="M157" s="229">
        <f t="shared" si="22"/>
        <v>0</v>
      </c>
      <c r="N157" s="230"/>
      <c r="O157" s="317"/>
      <c r="P157" s="231">
        <f t="shared" si="18"/>
        <v>1000</v>
      </c>
      <c r="Q157" s="318">
        <f t="shared" si="9"/>
        <v>967.6</v>
      </c>
      <c r="R157" s="319"/>
      <c r="S157" s="79"/>
      <c r="T157" s="320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</row>
    <row r="158" spans="1:40" ht="15.75" hidden="1" customHeight="1" outlineLevel="1" thickBot="1">
      <c r="A158" s="76">
        <v>45991</v>
      </c>
      <c r="B158" s="77" t="str">
        <f t="shared" si="19"/>
        <v>domingo</v>
      </c>
      <c r="C158" t="str">
        <f t="shared" si="16"/>
        <v>2025</v>
      </c>
      <c r="D158" s="315" t="str">
        <f t="shared" si="23"/>
        <v>Novembro</v>
      </c>
      <c r="E158" s="228">
        <v>0</v>
      </c>
      <c r="F158" s="485">
        <v>1600</v>
      </c>
      <c r="G158" s="228"/>
      <c r="H158" s="228"/>
      <c r="I158" s="316"/>
      <c r="J158" s="229">
        <f t="shared" si="20"/>
        <v>0</v>
      </c>
      <c r="K158" s="229">
        <f t="shared" si="21"/>
        <v>1548.16</v>
      </c>
      <c r="L158" s="229">
        <f t="shared" si="21"/>
        <v>0</v>
      </c>
      <c r="M158" s="229">
        <f t="shared" si="22"/>
        <v>0</v>
      </c>
      <c r="N158" s="230"/>
      <c r="O158" s="317"/>
      <c r="P158" s="231">
        <f t="shared" si="18"/>
        <v>1600</v>
      </c>
      <c r="Q158" s="318">
        <f t="shared" si="9"/>
        <v>1548.16</v>
      </c>
      <c r="R158" s="319"/>
      <c r="S158" s="79"/>
      <c r="T158" s="320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7"/>
      <c r="AM158" s="67"/>
      <c r="AN158" s="67"/>
    </row>
    <row r="159" spans="1:40" ht="15.75" hidden="1" customHeight="1" outlineLevel="1" thickTop="1">
      <c r="A159" s="76">
        <v>45992</v>
      </c>
      <c r="B159" s="77" t="str">
        <f t="shared" si="19"/>
        <v>segunda-feira</v>
      </c>
      <c r="C159" t="str">
        <f t="shared" si="16"/>
        <v>2025</v>
      </c>
      <c r="D159" s="315" t="str">
        <f t="shared" si="23"/>
        <v>Dezembro</v>
      </c>
      <c r="E159" s="228">
        <v>0</v>
      </c>
      <c r="F159" s="484">
        <v>601.79999999999995</v>
      </c>
      <c r="G159" s="228"/>
      <c r="H159" s="228"/>
      <c r="I159" s="316"/>
      <c r="J159" s="229">
        <f t="shared" si="20"/>
        <v>0</v>
      </c>
      <c r="K159" s="229">
        <f t="shared" si="21"/>
        <v>582.30167999999992</v>
      </c>
      <c r="L159" s="229">
        <f t="shared" si="21"/>
        <v>0</v>
      </c>
      <c r="M159" s="229">
        <f t="shared" si="22"/>
        <v>0</v>
      </c>
      <c r="N159" s="230"/>
      <c r="O159" s="317"/>
      <c r="P159" s="231">
        <f t="shared" si="18"/>
        <v>601.79999999999995</v>
      </c>
      <c r="Q159" s="318">
        <f t="shared" si="9"/>
        <v>582.30167999999992</v>
      </c>
      <c r="R159" s="319"/>
      <c r="S159" s="79"/>
      <c r="T159" s="320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</row>
    <row r="160" spans="1:40" ht="15.75" hidden="1" customHeight="1" outlineLevel="1">
      <c r="A160" s="76">
        <v>45993</v>
      </c>
      <c r="B160" s="77" t="str">
        <f t="shared" si="19"/>
        <v>terça-feira</v>
      </c>
      <c r="C160" t="str">
        <f t="shared" si="16"/>
        <v>2025</v>
      </c>
      <c r="D160" s="315" t="str">
        <f t="shared" si="23"/>
        <v>Dezembro</v>
      </c>
      <c r="E160" s="228">
        <v>0</v>
      </c>
      <c r="F160" s="485">
        <v>458.3</v>
      </c>
      <c r="G160" s="228"/>
      <c r="H160" s="228"/>
      <c r="I160" s="316"/>
      <c r="J160" s="229">
        <f t="shared" si="20"/>
        <v>0</v>
      </c>
      <c r="K160" s="229">
        <f t="shared" si="21"/>
        <v>443.45107999999999</v>
      </c>
      <c r="L160" s="229">
        <f t="shared" si="21"/>
        <v>0</v>
      </c>
      <c r="M160" s="229">
        <f t="shared" si="22"/>
        <v>0</v>
      </c>
      <c r="N160" s="230"/>
      <c r="O160" s="317"/>
      <c r="P160" s="231">
        <f t="shared" si="18"/>
        <v>458.3</v>
      </c>
      <c r="Q160" s="318">
        <f t="shared" si="9"/>
        <v>443.45107999999999</v>
      </c>
      <c r="R160" s="319"/>
      <c r="S160" s="79"/>
      <c r="T160" s="320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7"/>
      <c r="AM160" s="67"/>
      <c r="AN160" s="67"/>
    </row>
    <row r="161" spans="1:40" ht="15.75" hidden="1" customHeight="1" outlineLevel="1">
      <c r="A161" s="76">
        <v>45994</v>
      </c>
      <c r="B161" s="77" t="str">
        <f t="shared" si="19"/>
        <v>quarta-feira</v>
      </c>
      <c r="C161" t="str">
        <f t="shared" si="16"/>
        <v>2025</v>
      </c>
      <c r="D161" s="315" t="str">
        <f t="shared" si="23"/>
        <v>Dezembro</v>
      </c>
      <c r="E161" s="228">
        <v>0</v>
      </c>
      <c r="F161" s="485">
        <v>544</v>
      </c>
      <c r="G161" s="228"/>
      <c r="H161" s="228"/>
      <c r="I161" s="316"/>
      <c r="J161" s="229">
        <f t="shared" si="20"/>
        <v>0</v>
      </c>
      <c r="K161" s="229">
        <f t="shared" si="21"/>
        <v>526.37440000000004</v>
      </c>
      <c r="L161" s="229">
        <f t="shared" si="21"/>
        <v>0</v>
      </c>
      <c r="M161" s="229">
        <f t="shared" si="22"/>
        <v>0</v>
      </c>
      <c r="N161" s="230"/>
      <c r="O161" s="317"/>
      <c r="P161" s="231">
        <f t="shared" si="18"/>
        <v>544</v>
      </c>
      <c r="Q161" s="318">
        <f t="shared" si="9"/>
        <v>526.37440000000004</v>
      </c>
      <c r="R161" s="319"/>
      <c r="S161" s="79"/>
      <c r="T161" s="320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</row>
    <row r="162" spans="1:40" ht="15.75" hidden="1" customHeight="1" outlineLevel="1">
      <c r="A162" s="76">
        <v>45995</v>
      </c>
      <c r="B162" s="77" t="str">
        <f t="shared" si="19"/>
        <v>quinta-feira</v>
      </c>
      <c r="C162" t="str">
        <f t="shared" si="16"/>
        <v>2025</v>
      </c>
      <c r="D162" s="315" t="str">
        <f t="shared" si="23"/>
        <v>Dezembro</v>
      </c>
      <c r="E162" s="228">
        <v>0</v>
      </c>
      <c r="F162" s="485">
        <v>1000</v>
      </c>
      <c r="G162" s="228"/>
      <c r="H162" s="228"/>
      <c r="I162" s="316"/>
      <c r="J162" s="229">
        <f t="shared" si="20"/>
        <v>0</v>
      </c>
      <c r="K162" s="229">
        <f t="shared" si="21"/>
        <v>967.6</v>
      </c>
      <c r="L162" s="229">
        <f t="shared" si="21"/>
        <v>0</v>
      </c>
      <c r="M162" s="229">
        <f t="shared" si="22"/>
        <v>0</v>
      </c>
      <c r="N162" s="230"/>
      <c r="O162" s="317"/>
      <c r="P162" s="231">
        <f t="shared" si="18"/>
        <v>1000</v>
      </c>
      <c r="Q162" s="318">
        <f t="shared" si="9"/>
        <v>967.6</v>
      </c>
      <c r="R162" s="319"/>
      <c r="S162" s="79"/>
      <c r="T162" s="320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  <c r="AK162" s="67"/>
      <c r="AL162" s="67"/>
      <c r="AM162" s="67"/>
      <c r="AN162" s="67"/>
    </row>
    <row r="163" spans="1:40" ht="15.75" hidden="1" customHeight="1" outlineLevel="1">
      <c r="A163" s="76">
        <v>45996</v>
      </c>
      <c r="B163" s="77" t="str">
        <f t="shared" si="19"/>
        <v>sexta-feira</v>
      </c>
      <c r="C163" t="str">
        <f t="shared" si="16"/>
        <v>2025</v>
      </c>
      <c r="D163" s="315" t="str">
        <f t="shared" si="23"/>
        <v>Dezembro</v>
      </c>
      <c r="E163" s="228">
        <v>0</v>
      </c>
      <c r="F163" s="485">
        <v>925.6</v>
      </c>
      <c r="G163" s="228"/>
      <c r="H163" s="228"/>
      <c r="I163" s="316"/>
      <c r="J163" s="229">
        <f t="shared" si="20"/>
        <v>0</v>
      </c>
      <c r="K163" s="229">
        <f t="shared" si="21"/>
        <v>895.61056000000008</v>
      </c>
      <c r="L163" s="229">
        <f t="shared" si="21"/>
        <v>0</v>
      </c>
      <c r="M163" s="229">
        <f t="shared" si="22"/>
        <v>0</v>
      </c>
      <c r="N163" s="230"/>
      <c r="O163" s="317"/>
      <c r="P163" s="231">
        <f t="shared" si="18"/>
        <v>925.6</v>
      </c>
      <c r="Q163" s="318">
        <f t="shared" si="9"/>
        <v>895.61056000000008</v>
      </c>
      <c r="R163" s="319"/>
      <c r="S163" s="79"/>
      <c r="T163" s="320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</row>
    <row r="164" spans="1:40" ht="15.75" hidden="1" customHeight="1" outlineLevel="1">
      <c r="A164" s="76">
        <v>45997</v>
      </c>
      <c r="B164" s="77" t="str">
        <f t="shared" si="19"/>
        <v>sábado</v>
      </c>
      <c r="C164" t="str">
        <f t="shared" si="16"/>
        <v>2025</v>
      </c>
      <c r="D164" s="315" t="str">
        <f t="shared" si="23"/>
        <v>Dezembro</v>
      </c>
      <c r="E164" s="228">
        <v>0</v>
      </c>
      <c r="F164" s="485">
        <v>1200</v>
      </c>
      <c r="G164" s="228"/>
      <c r="H164" s="228"/>
      <c r="I164" s="316"/>
      <c r="J164" s="229">
        <f t="shared" si="20"/>
        <v>0</v>
      </c>
      <c r="K164" s="229">
        <f t="shared" si="21"/>
        <v>1161.1200000000001</v>
      </c>
      <c r="L164" s="229">
        <f t="shared" si="21"/>
        <v>0</v>
      </c>
      <c r="M164" s="229">
        <f t="shared" si="22"/>
        <v>0</v>
      </c>
      <c r="N164" s="230"/>
      <c r="O164" s="317"/>
      <c r="P164" s="231">
        <f t="shared" si="18"/>
        <v>1200</v>
      </c>
      <c r="Q164" s="318">
        <f t="shared" si="9"/>
        <v>1161.1200000000001</v>
      </c>
      <c r="R164" s="319"/>
      <c r="S164" s="79"/>
      <c r="T164" s="320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  <c r="AN164" s="67"/>
    </row>
    <row r="165" spans="1:40" ht="15.75" hidden="1" customHeight="1" outlineLevel="1">
      <c r="A165" s="76">
        <v>45998</v>
      </c>
      <c r="B165" s="77" t="str">
        <f t="shared" si="19"/>
        <v>domingo</v>
      </c>
      <c r="C165" t="str">
        <f t="shared" si="16"/>
        <v>2025</v>
      </c>
      <c r="D165" s="315" t="str">
        <f t="shared" si="23"/>
        <v>Dezembro</v>
      </c>
      <c r="E165" s="228">
        <v>0</v>
      </c>
      <c r="F165" s="486">
        <v>1300</v>
      </c>
      <c r="G165" s="228"/>
      <c r="H165" s="228"/>
      <c r="I165" s="316"/>
      <c r="J165" s="229">
        <f t="shared" si="20"/>
        <v>0</v>
      </c>
      <c r="K165" s="229">
        <f t="shared" si="21"/>
        <v>1257.8800000000001</v>
      </c>
      <c r="L165" s="229">
        <f t="shared" si="21"/>
        <v>0</v>
      </c>
      <c r="M165" s="229">
        <f t="shared" si="22"/>
        <v>0</v>
      </c>
      <c r="N165" s="230"/>
      <c r="O165" s="317"/>
      <c r="P165" s="231">
        <f t="shared" si="18"/>
        <v>1300</v>
      </c>
      <c r="Q165" s="318">
        <f t="shared" si="9"/>
        <v>1257.8800000000001</v>
      </c>
      <c r="R165" s="319"/>
      <c r="S165" s="79"/>
      <c r="T165" s="320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</row>
    <row r="166" spans="1:40" ht="15.75" hidden="1" customHeight="1" outlineLevel="1">
      <c r="A166" s="76">
        <v>45999</v>
      </c>
      <c r="B166" s="77" t="str">
        <f t="shared" si="19"/>
        <v>segunda-feira</v>
      </c>
      <c r="C166" t="str">
        <f t="shared" si="16"/>
        <v>2025</v>
      </c>
      <c r="D166" s="315" t="str">
        <f t="shared" si="23"/>
        <v>Dezembro</v>
      </c>
      <c r="E166" s="228">
        <v>0</v>
      </c>
      <c r="F166" s="485">
        <v>767.8</v>
      </c>
      <c r="G166" s="228"/>
      <c r="H166" s="228"/>
      <c r="I166" s="316"/>
      <c r="J166" s="229">
        <f t="shared" si="20"/>
        <v>0</v>
      </c>
      <c r="K166" s="229">
        <f t="shared" si="21"/>
        <v>742.92327999999998</v>
      </c>
      <c r="L166" s="229">
        <f t="shared" si="21"/>
        <v>0</v>
      </c>
      <c r="M166" s="229">
        <f t="shared" si="22"/>
        <v>0</v>
      </c>
      <c r="N166" s="230"/>
      <c r="O166" s="317"/>
      <c r="P166" s="231">
        <f t="shared" si="18"/>
        <v>767.8</v>
      </c>
      <c r="Q166" s="318">
        <f t="shared" si="9"/>
        <v>742.92327999999998</v>
      </c>
      <c r="R166" s="319"/>
      <c r="S166" s="79"/>
      <c r="T166" s="320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  <c r="AN166" s="67"/>
    </row>
    <row r="167" spans="1:40" ht="15.75" hidden="1" customHeight="1" outlineLevel="1">
      <c r="A167" s="76">
        <v>46000</v>
      </c>
      <c r="B167" s="77" t="str">
        <f t="shared" si="19"/>
        <v>terça-feira</v>
      </c>
      <c r="C167" t="str">
        <f t="shared" si="16"/>
        <v>2025</v>
      </c>
      <c r="D167" s="315" t="str">
        <f t="shared" si="23"/>
        <v>Dezembro</v>
      </c>
      <c r="E167" s="228">
        <v>0</v>
      </c>
      <c r="F167" s="485">
        <v>570.29999999999995</v>
      </c>
      <c r="G167" s="228"/>
      <c r="H167" s="228"/>
      <c r="I167" s="316"/>
      <c r="J167" s="229">
        <f t="shared" si="20"/>
        <v>0</v>
      </c>
      <c r="K167" s="229">
        <f t="shared" si="21"/>
        <v>551.82227999999998</v>
      </c>
      <c r="L167" s="229">
        <f t="shared" si="21"/>
        <v>0</v>
      </c>
      <c r="M167" s="229">
        <f t="shared" si="22"/>
        <v>0</v>
      </c>
      <c r="N167" s="230"/>
      <c r="O167" s="317"/>
      <c r="P167" s="231">
        <f t="shared" si="18"/>
        <v>570.29999999999995</v>
      </c>
      <c r="Q167" s="318">
        <f t="shared" si="9"/>
        <v>551.82227999999998</v>
      </c>
      <c r="R167" s="319"/>
      <c r="S167" s="79"/>
      <c r="T167" s="320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</row>
    <row r="168" spans="1:40" ht="15.75" hidden="1" customHeight="1" outlineLevel="1">
      <c r="A168" s="76">
        <v>46001</v>
      </c>
      <c r="B168" s="77" t="str">
        <f t="shared" si="19"/>
        <v>quarta-feira</v>
      </c>
      <c r="C168" t="str">
        <f t="shared" si="16"/>
        <v>2025</v>
      </c>
      <c r="D168" s="315" t="str">
        <f t="shared" si="23"/>
        <v>Dezembro</v>
      </c>
      <c r="E168" s="228">
        <v>0</v>
      </c>
      <c r="F168" s="485">
        <v>739.1</v>
      </c>
      <c r="G168" s="228"/>
      <c r="H168" s="228"/>
      <c r="I168" s="316"/>
      <c r="J168" s="229">
        <f t="shared" si="20"/>
        <v>0</v>
      </c>
      <c r="K168" s="229">
        <f t="shared" si="21"/>
        <v>715.15316000000007</v>
      </c>
      <c r="L168" s="229">
        <f t="shared" si="21"/>
        <v>0</v>
      </c>
      <c r="M168" s="229">
        <f t="shared" si="22"/>
        <v>0</v>
      </c>
      <c r="N168" s="230"/>
      <c r="O168" s="317"/>
      <c r="P168" s="231">
        <f t="shared" si="18"/>
        <v>739.1</v>
      </c>
      <c r="Q168" s="318">
        <f t="shared" si="9"/>
        <v>715.15316000000007</v>
      </c>
      <c r="R168" s="319"/>
      <c r="S168" s="79"/>
      <c r="T168" s="320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</row>
    <row r="169" spans="1:40" ht="15.75" hidden="1" customHeight="1" outlineLevel="1">
      <c r="A169" s="76">
        <v>46002</v>
      </c>
      <c r="B169" s="77" t="str">
        <f t="shared" si="19"/>
        <v>quinta-feira</v>
      </c>
      <c r="C169" t="str">
        <f t="shared" si="16"/>
        <v>2025</v>
      </c>
      <c r="D169" s="315" t="str">
        <f t="shared" si="23"/>
        <v>Dezembro</v>
      </c>
      <c r="E169" s="228">
        <v>0</v>
      </c>
      <c r="F169" s="485">
        <v>1100</v>
      </c>
      <c r="G169" s="228"/>
      <c r="H169" s="228"/>
      <c r="I169" s="316"/>
      <c r="J169" s="229">
        <f t="shared" si="20"/>
        <v>0</v>
      </c>
      <c r="K169" s="229">
        <f t="shared" si="21"/>
        <v>1064.3600000000001</v>
      </c>
      <c r="L169" s="229">
        <f t="shared" si="21"/>
        <v>0</v>
      </c>
      <c r="M169" s="229">
        <f t="shared" si="22"/>
        <v>0</v>
      </c>
      <c r="N169" s="230"/>
      <c r="O169" s="317"/>
      <c r="P169" s="231">
        <f t="shared" si="18"/>
        <v>1100</v>
      </c>
      <c r="Q169" s="318">
        <f t="shared" si="9"/>
        <v>1064.3600000000001</v>
      </c>
      <c r="R169" s="319"/>
      <c r="S169" s="79"/>
      <c r="T169" s="320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</row>
    <row r="170" spans="1:40" ht="15.75" hidden="1" customHeight="1" outlineLevel="1">
      <c r="A170" s="76">
        <v>46003</v>
      </c>
      <c r="B170" s="77" t="str">
        <f t="shared" si="19"/>
        <v>sexta-feira</v>
      </c>
      <c r="C170" t="str">
        <f t="shared" si="16"/>
        <v>2025</v>
      </c>
      <c r="D170" s="315" t="str">
        <f t="shared" si="23"/>
        <v>Dezembro</v>
      </c>
      <c r="E170" s="228">
        <v>0</v>
      </c>
      <c r="F170" s="485">
        <v>1100</v>
      </c>
      <c r="G170" s="228"/>
      <c r="H170" s="228"/>
      <c r="I170" s="316"/>
      <c r="J170" s="229">
        <f t="shared" si="20"/>
        <v>0</v>
      </c>
      <c r="K170" s="229">
        <f t="shared" si="21"/>
        <v>1064.3600000000001</v>
      </c>
      <c r="L170" s="229">
        <f t="shared" si="21"/>
        <v>0</v>
      </c>
      <c r="M170" s="229">
        <f t="shared" si="22"/>
        <v>0</v>
      </c>
      <c r="N170" s="230"/>
      <c r="O170" s="317"/>
      <c r="P170" s="231">
        <f t="shared" si="18"/>
        <v>1100</v>
      </c>
      <c r="Q170" s="318">
        <f t="shared" si="9"/>
        <v>1064.3600000000001</v>
      </c>
      <c r="R170" s="319"/>
      <c r="S170" s="79"/>
      <c r="T170" s="320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  <c r="AK170" s="67"/>
      <c r="AL170" s="67"/>
      <c r="AM170" s="67"/>
      <c r="AN170" s="67"/>
    </row>
    <row r="171" spans="1:40" ht="15.75" hidden="1" customHeight="1" outlineLevel="1">
      <c r="A171" s="76">
        <v>46004</v>
      </c>
      <c r="B171" s="77" t="str">
        <f t="shared" si="19"/>
        <v>sábado</v>
      </c>
      <c r="C171" t="str">
        <f t="shared" si="16"/>
        <v>2025</v>
      </c>
      <c r="D171" s="315" t="str">
        <f t="shared" si="23"/>
        <v>Dezembro</v>
      </c>
      <c r="E171" s="228">
        <v>0</v>
      </c>
      <c r="F171" s="485">
        <v>1300</v>
      </c>
      <c r="G171" s="228"/>
      <c r="H171" s="228"/>
      <c r="I171" s="316"/>
      <c r="J171" s="229">
        <f t="shared" si="20"/>
        <v>0</v>
      </c>
      <c r="K171" s="229">
        <f t="shared" si="21"/>
        <v>1257.8800000000001</v>
      </c>
      <c r="L171" s="229">
        <f t="shared" si="21"/>
        <v>0</v>
      </c>
      <c r="M171" s="229">
        <f t="shared" si="22"/>
        <v>0</v>
      </c>
      <c r="N171" s="230"/>
      <c r="O171" s="317"/>
      <c r="P171" s="231">
        <f t="shared" si="18"/>
        <v>1300</v>
      </c>
      <c r="Q171" s="318">
        <f t="shared" si="9"/>
        <v>1257.8800000000001</v>
      </c>
      <c r="R171" s="319"/>
      <c r="S171" s="79"/>
      <c r="T171" s="320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</row>
    <row r="172" spans="1:40" ht="15.75" hidden="1" customHeight="1" outlineLevel="1">
      <c r="A172" s="76">
        <v>46005</v>
      </c>
      <c r="B172" s="77" t="str">
        <f t="shared" si="19"/>
        <v>domingo</v>
      </c>
      <c r="C172" t="str">
        <f t="shared" si="16"/>
        <v>2025</v>
      </c>
      <c r="D172" s="315" t="str">
        <f t="shared" si="23"/>
        <v>Dezembro</v>
      </c>
      <c r="E172" s="228">
        <v>0</v>
      </c>
      <c r="F172" s="485">
        <v>762.9</v>
      </c>
      <c r="G172" s="228"/>
      <c r="H172" s="228"/>
      <c r="I172" s="316"/>
      <c r="J172" s="229">
        <f t="shared" si="20"/>
        <v>0</v>
      </c>
      <c r="K172" s="229">
        <f t="shared" si="21"/>
        <v>738.18204000000003</v>
      </c>
      <c r="L172" s="229">
        <f t="shared" si="21"/>
        <v>0</v>
      </c>
      <c r="M172" s="229">
        <f t="shared" si="22"/>
        <v>0</v>
      </c>
      <c r="N172" s="230"/>
      <c r="O172" s="317"/>
      <c r="P172" s="231">
        <f t="shared" si="18"/>
        <v>762.9</v>
      </c>
      <c r="Q172" s="318">
        <f t="shared" si="9"/>
        <v>738.18204000000003</v>
      </c>
      <c r="R172" s="319"/>
      <c r="S172" s="79"/>
      <c r="T172" s="320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  <c r="AK172" s="67"/>
      <c r="AL172" s="67"/>
      <c r="AM172" s="67"/>
      <c r="AN172" s="67"/>
    </row>
    <row r="173" spans="1:40" ht="15.75" hidden="1" customHeight="1" outlineLevel="1">
      <c r="A173" s="76">
        <v>46006</v>
      </c>
      <c r="B173" s="77" t="str">
        <f t="shared" si="19"/>
        <v>segunda-feira</v>
      </c>
      <c r="C173" t="str">
        <f t="shared" si="16"/>
        <v>2025</v>
      </c>
      <c r="D173" s="315" t="str">
        <f t="shared" si="23"/>
        <v>Dezembro</v>
      </c>
      <c r="E173" s="228">
        <v>0</v>
      </c>
      <c r="F173" s="485">
        <v>730.5</v>
      </c>
      <c r="G173" s="228"/>
      <c r="H173" s="228"/>
      <c r="I173" s="316"/>
      <c r="J173" s="229">
        <f t="shared" si="20"/>
        <v>0</v>
      </c>
      <c r="K173" s="229">
        <f t="shared" si="21"/>
        <v>706.83180000000004</v>
      </c>
      <c r="L173" s="229">
        <f t="shared" si="21"/>
        <v>0</v>
      </c>
      <c r="M173" s="229">
        <f t="shared" si="22"/>
        <v>0</v>
      </c>
      <c r="N173" s="230"/>
      <c r="O173" s="317"/>
      <c r="P173" s="231">
        <f t="shared" si="18"/>
        <v>730.5</v>
      </c>
      <c r="Q173" s="318">
        <f t="shared" si="9"/>
        <v>706.83180000000004</v>
      </c>
      <c r="R173" s="319"/>
      <c r="S173" s="79"/>
      <c r="T173" s="320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</row>
    <row r="174" spans="1:40" ht="15.75" hidden="1" customHeight="1" outlineLevel="1">
      <c r="A174" s="76">
        <v>46007</v>
      </c>
      <c r="B174" s="77" t="str">
        <f t="shared" si="19"/>
        <v>terça-feira</v>
      </c>
      <c r="C174" t="str">
        <f t="shared" si="16"/>
        <v>2025</v>
      </c>
      <c r="D174" s="315" t="str">
        <f t="shared" si="23"/>
        <v>Dezembro</v>
      </c>
      <c r="E174" s="228">
        <v>0</v>
      </c>
      <c r="F174" s="485">
        <v>607.79999999999995</v>
      </c>
      <c r="G174" s="228"/>
      <c r="H174" s="228"/>
      <c r="I174" s="316"/>
      <c r="J174" s="229">
        <f t="shared" si="20"/>
        <v>0</v>
      </c>
      <c r="K174" s="229">
        <f t="shared" si="21"/>
        <v>588.10727999999995</v>
      </c>
      <c r="L174" s="229">
        <f t="shared" si="21"/>
        <v>0</v>
      </c>
      <c r="M174" s="229">
        <f t="shared" si="22"/>
        <v>0</v>
      </c>
      <c r="N174" s="230"/>
      <c r="O174" s="317"/>
      <c r="P174" s="231">
        <f t="shared" si="18"/>
        <v>607.79999999999995</v>
      </c>
      <c r="Q174" s="318">
        <f t="shared" si="9"/>
        <v>588.10727999999995</v>
      </c>
      <c r="R174" s="319"/>
      <c r="S174" s="79"/>
      <c r="T174" s="320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  <c r="AN174" s="67"/>
    </row>
    <row r="175" spans="1:40" ht="15.75" hidden="1" customHeight="1" outlineLevel="1">
      <c r="A175" s="76">
        <v>46008</v>
      </c>
      <c r="B175" s="77" t="str">
        <f t="shared" si="19"/>
        <v>quarta-feira</v>
      </c>
      <c r="C175" t="str">
        <f t="shared" si="16"/>
        <v>2025</v>
      </c>
      <c r="D175" s="315" t="str">
        <f t="shared" si="23"/>
        <v>Dezembro</v>
      </c>
      <c r="E175" s="228">
        <v>0</v>
      </c>
      <c r="F175" s="485">
        <v>1200</v>
      </c>
      <c r="G175" s="228"/>
      <c r="H175" s="228"/>
      <c r="I175" s="316"/>
      <c r="J175" s="229">
        <f t="shared" si="20"/>
        <v>0</v>
      </c>
      <c r="K175" s="229">
        <f t="shared" si="21"/>
        <v>1161.1200000000001</v>
      </c>
      <c r="L175" s="229">
        <f t="shared" si="21"/>
        <v>0</v>
      </c>
      <c r="M175" s="229">
        <f t="shared" si="22"/>
        <v>0</v>
      </c>
      <c r="N175" s="230"/>
      <c r="O175" s="317"/>
      <c r="P175" s="231">
        <f t="shared" si="18"/>
        <v>1200</v>
      </c>
      <c r="Q175" s="318">
        <f t="shared" si="9"/>
        <v>1161.1200000000001</v>
      </c>
      <c r="R175" s="319"/>
      <c r="S175" s="79"/>
      <c r="T175" s="320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</row>
    <row r="176" spans="1:40" ht="15.75" hidden="1" customHeight="1" outlineLevel="1">
      <c r="A176" s="76">
        <v>46009</v>
      </c>
      <c r="B176" s="77" t="str">
        <f t="shared" si="19"/>
        <v>quinta-feira</v>
      </c>
      <c r="C176" t="str">
        <f t="shared" si="16"/>
        <v>2025</v>
      </c>
      <c r="D176" s="315" t="str">
        <f t="shared" si="23"/>
        <v>Dezembro</v>
      </c>
      <c r="E176" s="228">
        <v>0</v>
      </c>
      <c r="F176" s="485">
        <v>1100</v>
      </c>
      <c r="G176" s="228"/>
      <c r="H176" s="228"/>
      <c r="I176" s="316"/>
      <c r="J176" s="229">
        <f t="shared" si="20"/>
        <v>0</v>
      </c>
      <c r="K176" s="229">
        <f t="shared" si="21"/>
        <v>1064.3600000000001</v>
      </c>
      <c r="L176" s="229">
        <f t="shared" si="21"/>
        <v>0</v>
      </c>
      <c r="M176" s="229">
        <f t="shared" si="22"/>
        <v>0</v>
      </c>
      <c r="N176" s="230"/>
      <c r="O176" s="317"/>
      <c r="P176" s="231">
        <f t="shared" si="18"/>
        <v>1100</v>
      </c>
      <c r="Q176" s="318">
        <f t="shared" si="9"/>
        <v>1064.3600000000001</v>
      </c>
      <c r="R176" s="319"/>
      <c r="S176" s="79"/>
      <c r="T176" s="320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  <c r="AK176" s="67"/>
      <c r="AL176" s="67"/>
      <c r="AM176" s="67"/>
      <c r="AN176" s="67"/>
    </row>
    <row r="177" spans="1:40" ht="15.75" hidden="1" customHeight="1" outlineLevel="1">
      <c r="A177" s="76">
        <v>46010</v>
      </c>
      <c r="B177" s="77" t="str">
        <f t="shared" si="19"/>
        <v>sexta-feira</v>
      </c>
      <c r="C177" t="str">
        <f t="shared" si="16"/>
        <v>2025</v>
      </c>
      <c r="D177" s="315" t="str">
        <f t="shared" si="23"/>
        <v>Dezembro</v>
      </c>
      <c r="E177" s="228">
        <v>0</v>
      </c>
      <c r="F177" s="485">
        <v>1100</v>
      </c>
      <c r="G177" s="228"/>
      <c r="H177" s="228"/>
      <c r="I177" s="316"/>
      <c r="J177" s="229">
        <f t="shared" si="20"/>
        <v>0</v>
      </c>
      <c r="K177" s="229">
        <f t="shared" si="21"/>
        <v>1064.3600000000001</v>
      </c>
      <c r="L177" s="229">
        <f t="shared" si="21"/>
        <v>0</v>
      </c>
      <c r="M177" s="229">
        <f t="shared" si="22"/>
        <v>0</v>
      </c>
      <c r="N177" s="230"/>
      <c r="O177" s="317"/>
      <c r="P177" s="231">
        <f t="shared" si="18"/>
        <v>1100</v>
      </c>
      <c r="Q177" s="318">
        <f t="shared" si="9"/>
        <v>1064.3600000000001</v>
      </c>
      <c r="R177" s="319"/>
      <c r="S177" s="79"/>
      <c r="T177" s="320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</row>
    <row r="178" spans="1:40" ht="15.75" hidden="1" customHeight="1" outlineLevel="1">
      <c r="A178" s="76">
        <v>46011</v>
      </c>
      <c r="B178" s="77" t="str">
        <f t="shared" si="19"/>
        <v>sábado</v>
      </c>
      <c r="C178" t="str">
        <f t="shared" si="16"/>
        <v>2025</v>
      </c>
      <c r="D178" s="315" t="str">
        <f t="shared" si="23"/>
        <v>Dezembro</v>
      </c>
      <c r="E178" s="228">
        <v>0</v>
      </c>
      <c r="F178" s="485">
        <v>1500</v>
      </c>
      <c r="G178" s="228"/>
      <c r="H178" s="228"/>
      <c r="I178" s="316"/>
      <c r="J178" s="229">
        <f t="shared" si="20"/>
        <v>0</v>
      </c>
      <c r="K178" s="229">
        <f t="shared" si="21"/>
        <v>1451.4</v>
      </c>
      <c r="L178" s="229">
        <f t="shared" si="21"/>
        <v>0</v>
      </c>
      <c r="M178" s="229">
        <f t="shared" si="22"/>
        <v>0</v>
      </c>
      <c r="N178" s="230"/>
      <c r="O178" s="317"/>
      <c r="P178" s="231">
        <f t="shared" si="18"/>
        <v>1500</v>
      </c>
      <c r="Q178" s="318">
        <f t="shared" si="9"/>
        <v>1451.4</v>
      </c>
      <c r="R178" s="319"/>
      <c r="S178" s="79"/>
      <c r="T178" s="320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  <c r="AK178" s="67"/>
      <c r="AL178" s="67"/>
      <c r="AM178" s="67"/>
      <c r="AN178" s="67"/>
    </row>
    <row r="179" spans="1:40" ht="15.75" hidden="1" customHeight="1" outlineLevel="1">
      <c r="A179" s="76">
        <v>46012</v>
      </c>
      <c r="B179" s="77" t="str">
        <f t="shared" si="19"/>
        <v>domingo</v>
      </c>
      <c r="C179" t="str">
        <f t="shared" si="16"/>
        <v>2025</v>
      </c>
      <c r="D179" s="315" t="str">
        <f t="shared" si="23"/>
        <v>Dezembro</v>
      </c>
      <c r="E179" s="228">
        <v>0</v>
      </c>
      <c r="F179" s="485">
        <v>1100</v>
      </c>
      <c r="G179" s="228"/>
      <c r="H179" s="228"/>
      <c r="I179" s="316"/>
      <c r="J179" s="229">
        <f t="shared" si="20"/>
        <v>0</v>
      </c>
      <c r="K179" s="229">
        <f t="shared" si="21"/>
        <v>1064.3600000000001</v>
      </c>
      <c r="L179" s="229">
        <f t="shared" si="21"/>
        <v>0</v>
      </c>
      <c r="M179" s="229">
        <f t="shared" si="22"/>
        <v>0</v>
      </c>
      <c r="N179" s="230"/>
      <c r="O179" s="317"/>
      <c r="P179" s="231">
        <f t="shared" si="18"/>
        <v>1100</v>
      </c>
      <c r="Q179" s="318">
        <f t="shared" si="9"/>
        <v>1064.3600000000001</v>
      </c>
      <c r="R179" s="319"/>
      <c r="S179" s="79"/>
      <c r="T179" s="320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</row>
    <row r="180" spans="1:40" ht="15.75" hidden="1" customHeight="1" outlineLevel="1">
      <c r="A180" s="76">
        <v>46013</v>
      </c>
      <c r="B180" s="77" t="str">
        <f t="shared" si="19"/>
        <v>segunda-feira</v>
      </c>
      <c r="C180" t="str">
        <f t="shared" si="16"/>
        <v>2025</v>
      </c>
      <c r="D180" s="315" t="str">
        <f t="shared" si="23"/>
        <v>Dezembro</v>
      </c>
      <c r="E180" s="228">
        <v>0</v>
      </c>
      <c r="F180" s="485">
        <v>1700</v>
      </c>
      <c r="G180" s="228"/>
      <c r="H180" s="228"/>
      <c r="I180" s="316"/>
      <c r="J180" s="229">
        <f t="shared" si="20"/>
        <v>0</v>
      </c>
      <c r="K180" s="229">
        <f t="shared" si="21"/>
        <v>1644.92</v>
      </c>
      <c r="L180" s="229">
        <f t="shared" si="21"/>
        <v>0</v>
      </c>
      <c r="M180" s="229">
        <f t="shared" si="22"/>
        <v>0</v>
      </c>
      <c r="N180" s="230"/>
      <c r="O180" s="317"/>
      <c r="P180" s="231">
        <f t="shared" si="18"/>
        <v>1700</v>
      </c>
      <c r="Q180" s="318">
        <f t="shared" si="9"/>
        <v>1644.92</v>
      </c>
      <c r="R180" s="319"/>
      <c r="S180" s="79"/>
      <c r="T180" s="320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  <c r="AN180" s="67"/>
    </row>
    <row r="181" spans="1:40" ht="15.75" hidden="1" customHeight="1" outlineLevel="1">
      <c r="A181" s="76">
        <v>46014</v>
      </c>
      <c r="B181" s="77" t="str">
        <f t="shared" si="19"/>
        <v>terça-feira</v>
      </c>
      <c r="C181" t="str">
        <f t="shared" si="16"/>
        <v>2025</v>
      </c>
      <c r="D181" s="315" t="str">
        <f t="shared" si="23"/>
        <v>Dezembro</v>
      </c>
      <c r="E181" s="228">
        <v>0</v>
      </c>
      <c r="F181" s="485">
        <v>2000</v>
      </c>
      <c r="G181" s="228"/>
      <c r="H181" s="228"/>
      <c r="I181" s="316"/>
      <c r="J181" s="229">
        <f t="shared" si="20"/>
        <v>0</v>
      </c>
      <c r="K181" s="229">
        <f t="shared" si="21"/>
        <v>1935.2</v>
      </c>
      <c r="L181" s="229">
        <f t="shared" si="21"/>
        <v>0</v>
      </c>
      <c r="M181" s="229">
        <f t="shared" si="22"/>
        <v>0</v>
      </c>
      <c r="N181" s="230"/>
      <c r="O181" s="317"/>
      <c r="P181" s="231">
        <f t="shared" si="18"/>
        <v>2000</v>
      </c>
      <c r="Q181" s="318">
        <f t="shared" si="9"/>
        <v>1935.2</v>
      </c>
      <c r="R181" s="319"/>
      <c r="S181" s="79"/>
      <c r="T181" s="320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</row>
    <row r="182" spans="1:40" ht="15.75" hidden="1" customHeight="1" outlineLevel="1">
      <c r="A182" s="76">
        <v>46015</v>
      </c>
      <c r="B182" s="77" t="str">
        <f t="shared" si="19"/>
        <v>quarta-feira</v>
      </c>
      <c r="C182" t="str">
        <f t="shared" si="16"/>
        <v>2025</v>
      </c>
      <c r="D182" s="315" t="str">
        <f t="shared" si="23"/>
        <v>Dezembro</v>
      </c>
      <c r="E182" s="228">
        <v>0</v>
      </c>
      <c r="F182" s="485">
        <v>2200</v>
      </c>
      <c r="G182" s="228"/>
      <c r="H182" s="228"/>
      <c r="I182" s="316"/>
      <c r="J182" s="229">
        <f t="shared" si="20"/>
        <v>0</v>
      </c>
      <c r="K182" s="229">
        <f t="shared" si="21"/>
        <v>2128.7200000000003</v>
      </c>
      <c r="L182" s="229">
        <f t="shared" si="21"/>
        <v>0</v>
      </c>
      <c r="M182" s="229">
        <f t="shared" si="22"/>
        <v>0</v>
      </c>
      <c r="N182" s="230"/>
      <c r="O182" s="317"/>
      <c r="P182" s="231">
        <f t="shared" si="18"/>
        <v>2200</v>
      </c>
      <c r="Q182" s="318">
        <f t="shared" si="9"/>
        <v>2128.7200000000003</v>
      </c>
      <c r="R182" s="319"/>
      <c r="S182" s="79"/>
      <c r="T182" s="320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</row>
    <row r="183" spans="1:40" ht="15.75" hidden="1" customHeight="1" outlineLevel="1">
      <c r="A183" s="76">
        <v>46016</v>
      </c>
      <c r="B183" s="77" t="str">
        <f t="shared" si="19"/>
        <v>quinta-feira</v>
      </c>
      <c r="C183" t="str">
        <f t="shared" si="16"/>
        <v>2025</v>
      </c>
      <c r="D183" s="315" t="str">
        <f t="shared" si="23"/>
        <v>Dezembro</v>
      </c>
      <c r="E183" s="228">
        <v>0</v>
      </c>
      <c r="F183" s="485">
        <v>0</v>
      </c>
      <c r="G183" s="228"/>
      <c r="H183" s="228"/>
      <c r="I183" s="316"/>
      <c r="J183" s="229">
        <f t="shared" si="20"/>
        <v>0</v>
      </c>
      <c r="K183" s="229">
        <f t="shared" si="21"/>
        <v>0</v>
      </c>
      <c r="L183" s="229">
        <f t="shared" si="21"/>
        <v>0</v>
      </c>
      <c r="M183" s="229">
        <f t="shared" si="22"/>
        <v>0</v>
      </c>
      <c r="N183" s="230"/>
      <c r="O183" s="317"/>
      <c r="P183" s="231">
        <f t="shared" si="18"/>
        <v>0</v>
      </c>
      <c r="Q183" s="318">
        <f t="shared" si="9"/>
        <v>0</v>
      </c>
      <c r="R183" s="319"/>
      <c r="S183" s="79"/>
      <c r="T183" s="320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</row>
    <row r="184" spans="1:40" ht="15.75" hidden="1" customHeight="1" outlineLevel="1">
      <c r="A184" s="76">
        <v>46017</v>
      </c>
      <c r="B184" s="77" t="str">
        <f t="shared" si="19"/>
        <v>sexta-feira</v>
      </c>
      <c r="C184" t="str">
        <f t="shared" si="16"/>
        <v>2025</v>
      </c>
      <c r="D184" s="315" t="str">
        <f t="shared" si="23"/>
        <v>Dezembro</v>
      </c>
      <c r="E184" s="228">
        <v>0</v>
      </c>
      <c r="F184" s="485">
        <v>1900</v>
      </c>
      <c r="G184" s="228"/>
      <c r="H184" s="228"/>
      <c r="I184" s="316"/>
      <c r="J184" s="229">
        <f t="shared" si="20"/>
        <v>0</v>
      </c>
      <c r="K184" s="229">
        <f t="shared" si="21"/>
        <v>1838.44</v>
      </c>
      <c r="L184" s="229">
        <f t="shared" si="21"/>
        <v>0</v>
      </c>
      <c r="M184" s="229">
        <f t="shared" si="22"/>
        <v>0</v>
      </c>
      <c r="N184" s="230"/>
      <c r="O184" s="317"/>
      <c r="P184" s="231">
        <f t="shared" si="18"/>
        <v>1900</v>
      </c>
      <c r="Q184" s="318">
        <f t="shared" si="9"/>
        <v>1838.44</v>
      </c>
      <c r="R184" s="319"/>
      <c r="S184" s="79"/>
      <c r="T184" s="320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</row>
    <row r="185" spans="1:40" ht="15.75" hidden="1" customHeight="1" outlineLevel="1">
      <c r="A185" s="76">
        <v>46018</v>
      </c>
      <c r="B185" s="77" t="str">
        <f t="shared" si="19"/>
        <v>sábado</v>
      </c>
      <c r="C185" t="str">
        <f t="shared" si="16"/>
        <v>2025</v>
      </c>
      <c r="D185" s="315" t="str">
        <f t="shared" si="23"/>
        <v>Dezembro</v>
      </c>
      <c r="E185" s="228">
        <v>0</v>
      </c>
      <c r="F185" s="485">
        <v>2200</v>
      </c>
      <c r="G185" s="228"/>
      <c r="H185" s="228"/>
      <c r="I185" s="316"/>
      <c r="J185" s="229">
        <f t="shared" si="20"/>
        <v>0</v>
      </c>
      <c r="K185" s="229">
        <f t="shared" si="21"/>
        <v>2128.7200000000003</v>
      </c>
      <c r="L185" s="229">
        <f t="shared" si="21"/>
        <v>0</v>
      </c>
      <c r="M185" s="229">
        <f t="shared" si="22"/>
        <v>0</v>
      </c>
      <c r="N185" s="230"/>
      <c r="O185" s="317"/>
      <c r="P185" s="231">
        <f t="shared" si="18"/>
        <v>2200</v>
      </c>
      <c r="Q185" s="318">
        <f t="shared" si="9"/>
        <v>2128.7200000000003</v>
      </c>
      <c r="R185" s="319"/>
      <c r="S185" s="79"/>
      <c r="T185" s="320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</row>
    <row r="186" spans="1:40" ht="15.75" hidden="1" customHeight="1" outlineLevel="1">
      <c r="A186" s="76">
        <v>46019</v>
      </c>
      <c r="B186" s="77" t="str">
        <f t="shared" si="19"/>
        <v>domingo</v>
      </c>
      <c r="C186" t="str">
        <f t="shared" si="16"/>
        <v>2025</v>
      </c>
      <c r="D186" s="315" t="str">
        <f t="shared" si="23"/>
        <v>Dezembro</v>
      </c>
      <c r="E186" s="228">
        <v>0</v>
      </c>
      <c r="F186" s="485">
        <v>1800</v>
      </c>
      <c r="G186" s="228"/>
      <c r="H186" s="228"/>
      <c r="I186" s="316"/>
      <c r="J186" s="229">
        <f t="shared" si="20"/>
        <v>0</v>
      </c>
      <c r="K186" s="229">
        <f t="shared" si="21"/>
        <v>1741.68</v>
      </c>
      <c r="L186" s="229">
        <f t="shared" si="21"/>
        <v>0</v>
      </c>
      <c r="M186" s="229">
        <f t="shared" si="22"/>
        <v>0</v>
      </c>
      <c r="N186" s="230"/>
      <c r="O186" s="317"/>
      <c r="P186" s="231">
        <f t="shared" si="18"/>
        <v>1800</v>
      </c>
      <c r="Q186" s="318">
        <f t="shared" si="9"/>
        <v>1741.68</v>
      </c>
      <c r="R186" s="319"/>
      <c r="S186" s="79"/>
      <c r="T186" s="320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</row>
    <row r="187" spans="1:40" ht="15.75" hidden="1" customHeight="1" outlineLevel="1">
      <c r="A187" s="76">
        <v>46020</v>
      </c>
      <c r="B187" s="77" t="str">
        <f t="shared" si="19"/>
        <v>segunda-feira</v>
      </c>
      <c r="C187" t="str">
        <f t="shared" si="16"/>
        <v>2025</v>
      </c>
      <c r="D187" s="315" t="str">
        <f t="shared" si="23"/>
        <v>Dezembro</v>
      </c>
      <c r="E187" s="228">
        <v>0</v>
      </c>
      <c r="F187" s="485">
        <v>3200</v>
      </c>
      <c r="G187" s="228"/>
      <c r="H187" s="228"/>
      <c r="I187" s="316"/>
      <c r="J187" s="229">
        <f t="shared" si="20"/>
        <v>0</v>
      </c>
      <c r="K187" s="229">
        <f t="shared" si="21"/>
        <v>3096.32</v>
      </c>
      <c r="L187" s="229">
        <f t="shared" si="21"/>
        <v>0</v>
      </c>
      <c r="M187" s="229">
        <f t="shared" si="22"/>
        <v>0</v>
      </c>
      <c r="N187" s="230"/>
      <c r="O187" s="317"/>
      <c r="P187" s="231">
        <f t="shared" si="18"/>
        <v>3200</v>
      </c>
      <c r="Q187" s="318">
        <f t="shared" si="9"/>
        <v>3096.32</v>
      </c>
      <c r="R187" s="319"/>
      <c r="S187" s="79"/>
      <c r="T187" s="320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</row>
    <row r="188" spans="1:40" ht="15.75" hidden="1" customHeight="1" outlineLevel="1">
      <c r="A188" s="76">
        <v>46021</v>
      </c>
      <c r="B188" s="77" t="str">
        <f t="shared" si="19"/>
        <v>terça-feira</v>
      </c>
      <c r="C188" t="str">
        <f t="shared" si="16"/>
        <v>2025</v>
      </c>
      <c r="D188" s="315" t="str">
        <f t="shared" si="23"/>
        <v>Dezembro</v>
      </c>
      <c r="E188" s="228">
        <v>0</v>
      </c>
      <c r="F188" s="485">
        <v>2500</v>
      </c>
      <c r="G188" s="228"/>
      <c r="H188" s="228"/>
      <c r="I188" s="316"/>
      <c r="J188" s="229">
        <f t="shared" si="20"/>
        <v>0</v>
      </c>
      <c r="K188" s="229">
        <f t="shared" si="21"/>
        <v>2419</v>
      </c>
      <c r="L188" s="229">
        <f t="shared" si="21"/>
        <v>0</v>
      </c>
      <c r="M188" s="229">
        <f t="shared" si="22"/>
        <v>0</v>
      </c>
      <c r="N188" s="230"/>
      <c r="O188" s="317"/>
      <c r="P188" s="231">
        <f t="shared" si="18"/>
        <v>2500</v>
      </c>
      <c r="Q188" s="318">
        <f t="shared" si="9"/>
        <v>2419</v>
      </c>
      <c r="R188" s="319"/>
      <c r="S188" s="79"/>
      <c r="T188" s="320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</row>
    <row r="189" spans="1:40" ht="15.75" hidden="1" customHeight="1" outlineLevel="1" thickBot="1">
      <c r="A189" s="76">
        <v>46022</v>
      </c>
      <c r="B189" s="77" t="str">
        <f t="shared" si="19"/>
        <v>quarta-feira</v>
      </c>
      <c r="C189" t="str">
        <f t="shared" si="16"/>
        <v>2025</v>
      </c>
      <c r="D189" s="315" t="str">
        <f t="shared" si="23"/>
        <v>Dezembro</v>
      </c>
      <c r="E189" s="228">
        <v>0</v>
      </c>
      <c r="F189" s="507">
        <v>2400</v>
      </c>
      <c r="G189" s="228"/>
      <c r="H189" s="228"/>
      <c r="I189" s="316"/>
      <c r="J189" s="229">
        <f t="shared" si="20"/>
        <v>0</v>
      </c>
      <c r="K189" s="229">
        <f t="shared" si="21"/>
        <v>2322.2400000000002</v>
      </c>
      <c r="L189" s="229">
        <f t="shared" si="21"/>
        <v>0</v>
      </c>
      <c r="M189" s="229">
        <f t="shared" si="22"/>
        <v>0</v>
      </c>
      <c r="N189" s="230"/>
      <c r="O189" s="317"/>
      <c r="P189" s="231">
        <f t="shared" si="18"/>
        <v>2400</v>
      </c>
      <c r="Q189" s="318">
        <f t="shared" si="9"/>
        <v>2322.2400000000002</v>
      </c>
      <c r="R189" s="319"/>
      <c r="S189" s="79"/>
      <c r="T189" s="320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</row>
    <row r="190" spans="1:40" ht="15.75" hidden="1" customHeight="1" outlineLevel="1" thickTop="1">
      <c r="A190" s="76">
        <v>46023</v>
      </c>
      <c r="B190" s="77" t="str">
        <f t="shared" si="19"/>
        <v>quinta-feira</v>
      </c>
      <c r="C190" t="str">
        <f t="shared" si="16"/>
        <v>2026</v>
      </c>
      <c r="D190" s="315" t="str">
        <f t="shared" si="23"/>
        <v>Janeiro</v>
      </c>
      <c r="E190" s="228">
        <v>0</v>
      </c>
      <c r="F190" s="484">
        <v>1828.61</v>
      </c>
      <c r="G190" s="228"/>
      <c r="H190" s="228"/>
      <c r="I190" s="316"/>
      <c r="J190" s="229">
        <f t="shared" si="20"/>
        <v>0</v>
      </c>
      <c r="K190" s="229">
        <f t="shared" si="21"/>
        <v>1769.363036</v>
      </c>
      <c r="L190" s="229">
        <f t="shared" si="21"/>
        <v>0</v>
      </c>
      <c r="M190" s="229">
        <f t="shared" si="22"/>
        <v>0</v>
      </c>
      <c r="N190" s="230"/>
      <c r="O190" s="317"/>
      <c r="P190" s="231">
        <f t="shared" si="18"/>
        <v>1828.61</v>
      </c>
      <c r="Q190" s="318">
        <f t="shared" si="9"/>
        <v>1769.363036</v>
      </c>
      <c r="R190" s="319"/>
      <c r="S190" s="79"/>
      <c r="T190" s="320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</row>
    <row r="191" spans="1:40" ht="15.75" hidden="1" customHeight="1" outlineLevel="1">
      <c r="A191" s="76">
        <v>46024</v>
      </c>
      <c r="B191" s="77" t="str">
        <f t="shared" si="19"/>
        <v>sexta-feira</v>
      </c>
      <c r="C191" t="str">
        <f t="shared" si="16"/>
        <v>2026</v>
      </c>
      <c r="D191" s="315" t="str">
        <f t="shared" si="23"/>
        <v>Janeiro</v>
      </c>
      <c r="E191" s="228">
        <v>0</v>
      </c>
      <c r="F191" s="485">
        <v>3158.3</v>
      </c>
      <c r="G191" s="228"/>
      <c r="H191" s="228"/>
      <c r="I191" s="316"/>
      <c r="J191" s="229">
        <f t="shared" si="20"/>
        <v>0</v>
      </c>
      <c r="K191" s="229">
        <f t="shared" si="21"/>
        <v>3055.9710800000003</v>
      </c>
      <c r="L191" s="229">
        <f t="shared" si="21"/>
        <v>0</v>
      </c>
      <c r="M191" s="229">
        <f t="shared" si="22"/>
        <v>0</v>
      </c>
      <c r="N191" s="230"/>
      <c r="O191" s="317"/>
      <c r="P191" s="231">
        <f t="shared" si="18"/>
        <v>3158.3</v>
      </c>
      <c r="Q191" s="318">
        <f t="shared" si="9"/>
        <v>3055.9710800000003</v>
      </c>
      <c r="R191" s="319"/>
      <c r="S191" s="79"/>
      <c r="T191" s="320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</row>
    <row r="192" spans="1:40" ht="15.75" hidden="1" customHeight="1" outlineLevel="1">
      <c r="A192" s="76">
        <v>46025</v>
      </c>
      <c r="B192" s="77" t="str">
        <f t="shared" si="19"/>
        <v>sábado</v>
      </c>
      <c r="C192" t="str">
        <f t="shared" si="16"/>
        <v>2026</v>
      </c>
      <c r="D192" s="315" t="str">
        <f t="shared" si="23"/>
        <v>Janeiro</v>
      </c>
      <c r="E192" s="228">
        <v>0</v>
      </c>
      <c r="F192" s="485">
        <v>2484.1</v>
      </c>
      <c r="G192" s="228"/>
      <c r="H192" s="228"/>
      <c r="I192" s="316"/>
      <c r="J192" s="229">
        <f t="shared" si="20"/>
        <v>0</v>
      </c>
      <c r="K192" s="229">
        <f t="shared" si="21"/>
        <v>2403.6151599999998</v>
      </c>
      <c r="L192" s="229">
        <f t="shared" si="21"/>
        <v>0</v>
      </c>
      <c r="M192" s="229">
        <f t="shared" si="22"/>
        <v>0</v>
      </c>
      <c r="N192" s="230"/>
      <c r="O192" s="317"/>
      <c r="P192" s="231">
        <f t="shared" si="18"/>
        <v>2484.1</v>
      </c>
      <c r="Q192" s="318">
        <f t="shared" si="9"/>
        <v>2403.6151599999998</v>
      </c>
      <c r="R192" s="319"/>
      <c r="S192" s="79"/>
      <c r="T192" s="320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</row>
    <row r="193" spans="1:40" ht="15.75" hidden="1" customHeight="1" outlineLevel="1">
      <c r="A193" s="76">
        <v>46026</v>
      </c>
      <c r="B193" s="77" t="str">
        <f t="shared" si="19"/>
        <v>domingo</v>
      </c>
      <c r="C193" t="str">
        <f t="shared" ref="C193:C256" si="24">IF(A193&lt;&gt;"",TEXT(A193,"aaaa"),"")</f>
        <v>2026</v>
      </c>
      <c r="D193" s="315" t="str">
        <f t="shared" si="23"/>
        <v>Janeiro</v>
      </c>
      <c r="E193" s="228">
        <v>0</v>
      </c>
      <c r="F193" s="485">
        <v>3664.3</v>
      </c>
      <c r="G193" s="228"/>
      <c r="H193" s="228"/>
      <c r="I193" s="316"/>
      <c r="J193" s="229">
        <f t="shared" si="20"/>
        <v>0</v>
      </c>
      <c r="K193" s="229">
        <f t="shared" si="21"/>
        <v>3545.5766800000001</v>
      </c>
      <c r="L193" s="229">
        <f t="shared" si="21"/>
        <v>0</v>
      </c>
      <c r="M193" s="229">
        <f t="shared" si="22"/>
        <v>0</v>
      </c>
      <c r="N193" s="230"/>
      <c r="O193" s="317"/>
      <c r="P193" s="231">
        <f t="shared" si="18"/>
        <v>3664.3</v>
      </c>
      <c r="Q193" s="318">
        <f t="shared" si="9"/>
        <v>3545.5766800000001</v>
      </c>
      <c r="R193" s="319"/>
      <c r="S193" s="79"/>
      <c r="T193" s="320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</row>
    <row r="194" spans="1:40" ht="15.75" hidden="1" customHeight="1" outlineLevel="1">
      <c r="A194" s="76">
        <v>46027</v>
      </c>
      <c r="B194" s="77" t="str">
        <f t="shared" si="19"/>
        <v>segunda-feira</v>
      </c>
      <c r="C194" t="str">
        <f t="shared" si="24"/>
        <v>2026</v>
      </c>
      <c r="D194" s="315" t="str">
        <f t="shared" si="23"/>
        <v>Janeiro</v>
      </c>
      <c r="E194" s="228">
        <v>0</v>
      </c>
      <c r="F194" s="485">
        <v>2855.7</v>
      </c>
      <c r="G194" s="228"/>
      <c r="H194" s="228"/>
      <c r="I194" s="316"/>
      <c r="J194" s="229">
        <f t="shared" si="20"/>
        <v>0</v>
      </c>
      <c r="K194" s="229">
        <f t="shared" si="21"/>
        <v>2763.1753199999998</v>
      </c>
      <c r="L194" s="229">
        <f t="shared" si="21"/>
        <v>0</v>
      </c>
      <c r="M194" s="229">
        <f t="shared" si="22"/>
        <v>0</v>
      </c>
      <c r="N194" s="230"/>
      <c r="O194" s="317"/>
      <c r="P194" s="231">
        <f t="shared" si="18"/>
        <v>2855.7</v>
      </c>
      <c r="Q194" s="318">
        <f t="shared" si="9"/>
        <v>2763.1753199999998</v>
      </c>
      <c r="R194" s="319"/>
      <c r="S194" s="79"/>
      <c r="T194" s="320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</row>
    <row r="195" spans="1:40" ht="15.75" hidden="1" customHeight="1" outlineLevel="1">
      <c r="A195" s="76">
        <v>46028</v>
      </c>
      <c r="B195" s="77" t="str">
        <f t="shared" si="19"/>
        <v>terça-feira</v>
      </c>
      <c r="C195" t="str">
        <f t="shared" si="24"/>
        <v>2026</v>
      </c>
      <c r="D195" s="315" t="str">
        <f t="shared" si="23"/>
        <v>Janeiro</v>
      </c>
      <c r="E195" s="228">
        <v>0</v>
      </c>
      <c r="F195" s="485">
        <v>2777.3</v>
      </c>
      <c r="G195" s="228"/>
      <c r="H195" s="228"/>
      <c r="I195" s="316"/>
      <c r="J195" s="229">
        <f t="shared" si="20"/>
        <v>0</v>
      </c>
      <c r="K195" s="229">
        <f t="shared" si="21"/>
        <v>2687.3154800000002</v>
      </c>
      <c r="L195" s="229">
        <f t="shared" si="21"/>
        <v>0</v>
      </c>
      <c r="M195" s="229">
        <f t="shared" si="22"/>
        <v>0</v>
      </c>
      <c r="N195" s="230"/>
      <c r="O195" s="317"/>
      <c r="P195" s="231">
        <f t="shared" si="18"/>
        <v>2777.3</v>
      </c>
      <c r="Q195" s="318">
        <f t="shared" si="9"/>
        <v>2687.3154800000002</v>
      </c>
      <c r="R195" s="319"/>
      <c r="S195" s="79"/>
      <c r="T195" s="320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</row>
    <row r="196" spans="1:40" ht="15.75" hidden="1" customHeight="1" outlineLevel="1">
      <c r="A196" s="76">
        <v>46029</v>
      </c>
      <c r="B196" s="77" t="str">
        <f t="shared" si="19"/>
        <v>quarta-feira</v>
      </c>
      <c r="C196" t="str">
        <f t="shared" si="24"/>
        <v>2026</v>
      </c>
      <c r="D196" s="315" t="str">
        <f t="shared" si="23"/>
        <v>Janeiro</v>
      </c>
      <c r="E196" s="228">
        <v>0</v>
      </c>
      <c r="F196" s="486">
        <v>2392.6</v>
      </c>
      <c r="G196" s="228"/>
      <c r="H196" s="228"/>
      <c r="I196" s="316"/>
      <c r="J196" s="229">
        <f t="shared" si="20"/>
        <v>0</v>
      </c>
      <c r="K196" s="229">
        <f t="shared" si="21"/>
        <v>2315.0797600000001</v>
      </c>
      <c r="L196" s="229">
        <f t="shared" si="21"/>
        <v>0</v>
      </c>
      <c r="M196" s="229">
        <f t="shared" si="22"/>
        <v>0</v>
      </c>
      <c r="N196" s="230"/>
      <c r="O196" s="317"/>
      <c r="P196" s="231">
        <f t="shared" si="18"/>
        <v>2392.6</v>
      </c>
      <c r="Q196" s="318">
        <f t="shared" si="9"/>
        <v>2315.0797600000001</v>
      </c>
      <c r="R196" s="319"/>
      <c r="S196" s="79"/>
      <c r="T196" s="320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</row>
    <row r="197" spans="1:40" ht="15.75" hidden="1" customHeight="1" outlineLevel="1">
      <c r="A197" s="76">
        <v>46030</v>
      </c>
      <c r="B197" s="77" t="str">
        <f t="shared" si="19"/>
        <v>quinta-feira</v>
      </c>
      <c r="C197" t="str">
        <f t="shared" si="24"/>
        <v>2026</v>
      </c>
      <c r="D197" s="315" t="str">
        <f t="shared" si="23"/>
        <v>Janeiro</v>
      </c>
      <c r="E197" s="228">
        <v>0</v>
      </c>
      <c r="F197" s="485">
        <v>2033.99</v>
      </c>
      <c r="G197" s="228"/>
      <c r="H197" s="228"/>
      <c r="I197" s="316"/>
      <c r="J197" s="229">
        <f t="shared" si="20"/>
        <v>0</v>
      </c>
      <c r="K197" s="229">
        <f t="shared" si="21"/>
        <v>1968.088724</v>
      </c>
      <c r="L197" s="229">
        <f t="shared" si="21"/>
        <v>0</v>
      </c>
      <c r="M197" s="229">
        <f t="shared" si="22"/>
        <v>0</v>
      </c>
      <c r="N197" s="230"/>
      <c r="O197" s="317"/>
      <c r="P197" s="231">
        <f t="shared" si="18"/>
        <v>2033.99</v>
      </c>
      <c r="Q197" s="318">
        <f t="shared" si="9"/>
        <v>1968.088724</v>
      </c>
      <c r="R197" s="319"/>
      <c r="S197" s="79"/>
      <c r="T197" s="320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</row>
    <row r="198" spans="1:40" ht="15.75" hidden="1" customHeight="1" outlineLevel="1">
      <c r="A198" s="76">
        <v>46031</v>
      </c>
      <c r="B198" s="77" t="str">
        <f t="shared" si="19"/>
        <v>sexta-feira</v>
      </c>
      <c r="C198" t="str">
        <f t="shared" si="24"/>
        <v>2026</v>
      </c>
      <c r="D198" s="315" t="str">
        <f t="shared" si="23"/>
        <v>Janeiro</v>
      </c>
      <c r="E198" s="228">
        <v>0</v>
      </c>
      <c r="F198" s="485">
        <v>2087.9499999999998</v>
      </c>
      <c r="G198" s="228"/>
      <c r="H198" s="228"/>
      <c r="I198" s="316"/>
      <c r="J198" s="229">
        <f t="shared" si="20"/>
        <v>0</v>
      </c>
      <c r="K198" s="229">
        <f t="shared" si="21"/>
        <v>2020.3004199999998</v>
      </c>
      <c r="L198" s="229">
        <f t="shared" si="21"/>
        <v>0</v>
      </c>
      <c r="M198" s="229">
        <f t="shared" si="22"/>
        <v>0</v>
      </c>
      <c r="N198" s="230"/>
      <c r="O198" s="317"/>
      <c r="P198" s="231">
        <f t="shared" ref="P198:P261" si="25">IF(E198="","",E198+F198+G198+H198+I198+O198)</f>
        <v>2087.9499999999998</v>
      </c>
      <c r="Q198" s="318">
        <f t="shared" si="9"/>
        <v>2020.3004199999998</v>
      </c>
      <c r="R198" s="319"/>
      <c r="S198" s="79"/>
      <c r="T198" s="320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</row>
    <row r="199" spans="1:40" ht="15.75" hidden="1" customHeight="1" outlineLevel="1">
      <c r="A199" s="76">
        <v>46032</v>
      </c>
      <c r="B199" s="77" t="str">
        <f t="shared" ref="B199:B262" si="26">IF(A199="","",TEXT(A199,"DDDD"))</f>
        <v>sábado</v>
      </c>
      <c r="C199" t="str">
        <f t="shared" si="24"/>
        <v>2026</v>
      </c>
      <c r="D199" s="315" t="str">
        <f t="shared" si="23"/>
        <v>Janeiro</v>
      </c>
      <c r="E199" s="228">
        <v>0</v>
      </c>
      <c r="F199" s="485">
        <v>2411.9499999999998</v>
      </c>
      <c r="G199" s="228"/>
      <c r="H199" s="228"/>
      <c r="I199" s="316"/>
      <c r="J199" s="229">
        <f t="shared" ref="J199:J262" si="27">IF(E199=0,0,(1-J$4)*E199)</f>
        <v>0</v>
      </c>
      <c r="K199" s="229">
        <f t="shared" ref="K199:L262" si="28">IF(F199=0,0,(1-K$4)*F199)</f>
        <v>2333.8028199999999</v>
      </c>
      <c r="L199" s="229">
        <f t="shared" si="28"/>
        <v>0</v>
      </c>
      <c r="M199" s="229">
        <f t="shared" ref="M199:M262" si="29">IF(H199=0,0,(1-M$4)*H199)</f>
        <v>0</v>
      </c>
      <c r="N199" s="230"/>
      <c r="O199" s="317"/>
      <c r="P199" s="231">
        <f t="shared" si="25"/>
        <v>2411.9499999999998</v>
      </c>
      <c r="Q199" s="318">
        <f t="shared" si="9"/>
        <v>2333.8028199999999</v>
      </c>
      <c r="R199" s="319"/>
      <c r="S199" s="79"/>
      <c r="T199" s="320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</row>
    <row r="200" spans="1:40" ht="15.75" hidden="1" customHeight="1" outlineLevel="1">
      <c r="A200" s="76">
        <v>46033</v>
      </c>
      <c r="B200" s="77" t="str">
        <f t="shared" si="26"/>
        <v>domingo</v>
      </c>
      <c r="C200" t="str">
        <f t="shared" si="24"/>
        <v>2026</v>
      </c>
      <c r="D200" s="315" t="str">
        <f t="shared" ref="D200:D263" si="30">IF(A200&lt;&gt;"",PROPER(TEXT(A200,"Mmmm")),"")</f>
        <v>Janeiro</v>
      </c>
      <c r="E200" s="228">
        <v>0</v>
      </c>
      <c r="F200" s="485">
        <v>2438.7800000000002</v>
      </c>
      <c r="G200" s="228"/>
      <c r="H200" s="228"/>
      <c r="I200" s="316"/>
      <c r="J200" s="229">
        <f t="shared" si="27"/>
        <v>0</v>
      </c>
      <c r="K200" s="229">
        <f t="shared" si="28"/>
        <v>2359.7635280000004</v>
      </c>
      <c r="L200" s="229">
        <f t="shared" si="28"/>
        <v>0</v>
      </c>
      <c r="M200" s="229">
        <f t="shared" si="29"/>
        <v>0</v>
      </c>
      <c r="N200" s="230"/>
      <c r="O200" s="317"/>
      <c r="P200" s="231">
        <f t="shared" si="25"/>
        <v>2438.7800000000002</v>
      </c>
      <c r="Q200" s="318">
        <f t="shared" si="9"/>
        <v>2359.7635280000004</v>
      </c>
      <c r="R200" s="319"/>
      <c r="S200" s="79"/>
      <c r="T200" s="320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  <c r="AL200" s="67"/>
      <c r="AM200" s="67"/>
      <c r="AN200" s="67"/>
    </row>
    <row r="201" spans="1:40" ht="15.75" hidden="1" customHeight="1" outlineLevel="1">
      <c r="A201" s="76">
        <v>46034</v>
      </c>
      <c r="B201" s="77" t="str">
        <f t="shared" si="26"/>
        <v>segunda-feira</v>
      </c>
      <c r="C201" t="str">
        <f t="shared" si="24"/>
        <v>2026</v>
      </c>
      <c r="D201" s="315" t="str">
        <f t="shared" si="30"/>
        <v>Janeiro</v>
      </c>
      <c r="E201" s="228">
        <v>0</v>
      </c>
      <c r="F201" s="485">
        <v>1907.1</v>
      </c>
      <c r="G201" s="228"/>
      <c r="H201" s="228"/>
      <c r="I201" s="316"/>
      <c r="J201" s="229">
        <f t="shared" si="27"/>
        <v>0</v>
      </c>
      <c r="K201" s="229">
        <f t="shared" si="28"/>
        <v>1845.30996</v>
      </c>
      <c r="L201" s="229">
        <f t="shared" si="28"/>
        <v>0</v>
      </c>
      <c r="M201" s="229">
        <f t="shared" si="29"/>
        <v>0</v>
      </c>
      <c r="N201" s="230"/>
      <c r="O201" s="317"/>
      <c r="P201" s="231">
        <f t="shared" si="25"/>
        <v>1907.1</v>
      </c>
      <c r="Q201" s="318">
        <f t="shared" si="9"/>
        <v>1845.30996</v>
      </c>
      <c r="R201" s="319"/>
      <c r="S201" s="79"/>
      <c r="T201" s="320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</row>
    <row r="202" spans="1:40" ht="15.75" hidden="1" customHeight="1" outlineLevel="1">
      <c r="A202" s="76">
        <v>46035</v>
      </c>
      <c r="B202" s="77" t="str">
        <f t="shared" si="26"/>
        <v>terça-feira</v>
      </c>
      <c r="C202" t="str">
        <f t="shared" si="24"/>
        <v>2026</v>
      </c>
      <c r="D202" s="315" t="str">
        <f t="shared" si="30"/>
        <v>Janeiro</v>
      </c>
      <c r="E202" s="228">
        <v>0</v>
      </c>
      <c r="F202" s="485">
        <v>1524.55</v>
      </c>
      <c r="G202" s="228"/>
      <c r="H202" s="228"/>
      <c r="I202" s="316"/>
      <c r="J202" s="229">
        <f t="shared" si="27"/>
        <v>0</v>
      </c>
      <c r="K202" s="229">
        <f t="shared" si="28"/>
        <v>1475.1545799999999</v>
      </c>
      <c r="L202" s="229">
        <f t="shared" si="28"/>
        <v>0</v>
      </c>
      <c r="M202" s="229">
        <f t="shared" si="29"/>
        <v>0</v>
      </c>
      <c r="N202" s="230"/>
      <c r="O202" s="317"/>
      <c r="P202" s="231">
        <f t="shared" si="25"/>
        <v>1524.55</v>
      </c>
      <c r="Q202" s="318">
        <f t="shared" si="9"/>
        <v>1475.1545799999999</v>
      </c>
      <c r="R202" s="319"/>
      <c r="S202" s="79"/>
      <c r="T202" s="320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  <c r="AL202" s="67"/>
      <c r="AM202" s="67"/>
      <c r="AN202" s="67"/>
    </row>
    <row r="203" spans="1:40" ht="15.75" hidden="1" customHeight="1" outlineLevel="1">
      <c r="A203" s="76">
        <v>46036</v>
      </c>
      <c r="B203" s="77" t="str">
        <f t="shared" si="26"/>
        <v>quarta-feira</v>
      </c>
      <c r="C203" t="str">
        <f t="shared" si="24"/>
        <v>2026</v>
      </c>
      <c r="D203" s="315" t="str">
        <f t="shared" si="30"/>
        <v>Janeiro</v>
      </c>
      <c r="E203" s="228">
        <v>0</v>
      </c>
      <c r="F203" s="485">
        <v>1552.29</v>
      </c>
      <c r="G203" s="228"/>
      <c r="H203" s="228"/>
      <c r="I203" s="316"/>
      <c r="J203" s="229">
        <f t="shared" si="27"/>
        <v>0</v>
      </c>
      <c r="K203" s="229">
        <f t="shared" si="28"/>
        <v>1501.9958039999999</v>
      </c>
      <c r="L203" s="229">
        <f t="shared" si="28"/>
        <v>0</v>
      </c>
      <c r="M203" s="229">
        <f t="shared" si="29"/>
        <v>0</v>
      </c>
      <c r="N203" s="230"/>
      <c r="O203" s="317"/>
      <c r="P203" s="231">
        <f t="shared" si="25"/>
        <v>1552.29</v>
      </c>
      <c r="Q203" s="318">
        <f t="shared" si="9"/>
        <v>1501.9958039999999</v>
      </c>
      <c r="R203" s="319"/>
      <c r="S203" s="79"/>
      <c r="T203" s="320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</row>
    <row r="204" spans="1:40" ht="15.75" hidden="1" customHeight="1" outlineLevel="1">
      <c r="A204" s="76">
        <v>46037</v>
      </c>
      <c r="B204" s="77" t="str">
        <f t="shared" si="26"/>
        <v>quinta-feira</v>
      </c>
      <c r="C204" t="str">
        <f t="shared" si="24"/>
        <v>2026</v>
      </c>
      <c r="D204" s="315" t="str">
        <f t="shared" si="30"/>
        <v>Janeiro</v>
      </c>
      <c r="E204" s="228">
        <v>0</v>
      </c>
      <c r="F204" s="485">
        <v>1426.8</v>
      </c>
      <c r="G204" s="228"/>
      <c r="H204" s="228"/>
      <c r="I204" s="316"/>
      <c r="J204" s="229">
        <f t="shared" si="27"/>
        <v>0</v>
      </c>
      <c r="K204" s="229">
        <f t="shared" si="28"/>
        <v>1380.57168</v>
      </c>
      <c r="L204" s="229">
        <f t="shared" si="28"/>
        <v>0</v>
      </c>
      <c r="M204" s="229">
        <f t="shared" si="29"/>
        <v>0</v>
      </c>
      <c r="N204" s="230"/>
      <c r="O204" s="317"/>
      <c r="P204" s="231">
        <f t="shared" si="25"/>
        <v>1426.8</v>
      </c>
      <c r="Q204" s="318">
        <f t="shared" si="9"/>
        <v>1380.57168</v>
      </c>
      <c r="R204" s="319"/>
      <c r="S204" s="79"/>
      <c r="T204" s="320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  <c r="AN204" s="67"/>
    </row>
    <row r="205" spans="1:40" ht="15.75" hidden="1" customHeight="1" outlineLevel="1">
      <c r="A205" s="76">
        <v>46038</v>
      </c>
      <c r="B205" s="77" t="str">
        <f t="shared" si="26"/>
        <v>sexta-feira</v>
      </c>
      <c r="C205" t="str">
        <f t="shared" si="24"/>
        <v>2026</v>
      </c>
      <c r="D205" s="315" t="str">
        <f t="shared" si="30"/>
        <v>Janeiro</v>
      </c>
      <c r="E205" s="228">
        <v>0</v>
      </c>
      <c r="F205" s="485">
        <v>1509.6</v>
      </c>
      <c r="G205" s="228"/>
      <c r="H205" s="228"/>
      <c r="I205" s="316"/>
      <c r="J205" s="229">
        <f t="shared" si="27"/>
        <v>0</v>
      </c>
      <c r="K205" s="229">
        <f t="shared" si="28"/>
        <v>1460.68896</v>
      </c>
      <c r="L205" s="229">
        <f t="shared" si="28"/>
        <v>0</v>
      </c>
      <c r="M205" s="229">
        <f t="shared" si="29"/>
        <v>0</v>
      </c>
      <c r="N205" s="230"/>
      <c r="O205" s="317"/>
      <c r="P205" s="231">
        <f t="shared" si="25"/>
        <v>1509.6</v>
      </c>
      <c r="Q205" s="318">
        <f t="shared" si="9"/>
        <v>1460.68896</v>
      </c>
      <c r="R205" s="319"/>
      <c r="S205" s="79"/>
      <c r="T205" s="320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</row>
    <row r="206" spans="1:40" ht="15.75" hidden="1" customHeight="1" outlineLevel="1">
      <c r="A206" s="76">
        <v>46039</v>
      </c>
      <c r="B206" s="77" t="str">
        <f t="shared" si="26"/>
        <v>sábado</v>
      </c>
      <c r="C206" t="str">
        <f t="shared" si="24"/>
        <v>2026</v>
      </c>
      <c r="D206" s="315" t="str">
        <f t="shared" si="30"/>
        <v>Janeiro</v>
      </c>
      <c r="E206" s="228">
        <v>0</v>
      </c>
      <c r="F206" s="485">
        <v>1709.8</v>
      </c>
      <c r="G206" s="228"/>
      <c r="H206" s="228"/>
      <c r="I206" s="316"/>
      <c r="J206" s="229">
        <f t="shared" si="27"/>
        <v>0</v>
      </c>
      <c r="K206" s="229">
        <f t="shared" si="28"/>
        <v>1654.40248</v>
      </c>
      <c r="L206" s="229">
        <f t="shared" si="28"/>
        <v>0</v>
      </c>
      <c r="M206" s="229">
        <f t="shared" si="29"/>
        <v>0</v>
      </c>
      <c r="N206" s="230"/>
      <c r="O206" s="317"/>
      <c r="P206" s="231">
        <f t="shared" si="25"/>
        <v>1709.8</v>
      </c>
      <c r="Q206" s="318">
        <f t="shared" si="9"/>
        <v>1654.40248</v>
      </c>
      <c r="R206" s="319"/>
      <c r="S206" s="79"/>
      <c r="T206" s="320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</row>
    <row r="207" spans="1:40" ht="15.75" hidden="1" customHeight="1" outlineLevel="1">
      <c r="A207" s="76">
        <v>46040</v>
      </c>
      <c r="B207" s="77" t="str">
        <f t="shared" si="26"/>
        <v>domingo</v>
      </c>
      <c r="C207" t="str">
        <f t="shared" si="24"/>
        <v>2026</v>
      </c>
      <c r="D207" s="315" t="str">
        <f t="shared" si="30"/>
        <v>Janeiro</v>
      </c>
      <c r="E207" s="228">
        <v>0</v>
      </c>
      <c r="F207" s="485">
        <v>1146.5</v>
      </c>
      <c r="G207" s="228"/>
      <c r="H207" s="228"/>
      <c r="I207" s="316"/>
      <c r="J207" s="229">
        <f t="shared" si="27"/>
        <v>0</v>
      </c>
      <c r="K207" s="229">
        <f t="shared" si="28"/>
        <v>1109.3534</v>
      </c>
      <c r="L207" s="229">
        <f t="shared" si="28"/>
        <v>0</v>
      </c>
      <c r="M207" s="229">
        <f t="shared" si="29"/>
        <v>0</v>
      </c>
      <c r="N207" s="230"/>
      <c r="O207" s="317"/>
      <c r="P207" s="231">
        <f t="shared" si="25"/>
        <v>1146.5</v>
      </c>
      <c r="Q207" s="318">
        <f t="shared" si="9"/>
        <v>1109.3534</v>
      </c>
      <c r="R207" s="319"/>
      <c r="S207" s="79"/>
      <c r="T207" s="320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</row>
    <row r="208" spans="1:40" ht="15.75" hidden="1" customHeight="1" outlineLevel="1">
      <c r="A208" s="76">
        <v>46041</v>
      </c>
      <c r="B208" s="77" t="str">
        <f t="shared" si="26"/>
        <v>segunda-feira</v>
      </c>
      <c r="C208" t="str">
        <f t="shared" si="24"/>
        <v>2026</v>
      </c>
      <c r="D208" s="315" t="str">
        <f t="shared" si="30"/>
        <v>Janeiro</v>
      </c>
      <c r="E208" s="228">
        <v>0</v>
      </c>
      <c r="F208" s="485">
        <v>2723.95</v>
      </c>
      <c r="G208" s="228"/>
      <c r="H208" s="228"/>
      <c r="I208" s="316"/>
      <c r="J208" s="229">
        <f t="shared" si="27"/>
        <v>0</v>
      </c>
      <c r="K208" s="229">
        <f t="shared" si="28"/>
        <v>2635.6940199999999</v>
      </c>
      <c r="L208" s="229">
        <f t="shared" si="28"/>
        <v>0</v>
      </c>
      <c r="M208" s="229">
        <f t="shared" si="29"/>
        <v>0</v>
      </c>
      <c r="N208" s="230"/>
      <c r="O208" s="317"/>
      <c r="P208" s="231">
        <f t="shared" si="25"/>
        <v>2723.95</v>
      </c>
      <c r="Q208" s="318">
        <f t="shared" si="9"/>
        <v>2635.6940199999999</v>
      </c>
      <c r="R208" s="319"/>
      <c r="S208" s="79"/>
      <c r="T208" s="320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</row>
    <row r="209" spans="1:40" ht="15.75" hidden="1" customHeight="1" outlineLevel="1">
      <c r="A209" s="76">
        <v>46042</v>
      </c>
      <c r="B209" s="77" t="str">
        <f t="shared" si="26"/>
        <v>terça-feira</v>
      </c>
      <c r="C209" t="str">
        <f t="shared" si="24"/>
        <v>2026</v>
      </c>
      <c r="D209" s="315" t="str">
        <f t="shared" si="30"/>
        <v>Janeiro</v>
      </c>
      <c r="E209" s="228">
        <v>0</v>
      </c>
      <c r="F209" s="485">
        <v>2080.25</v>
      </c>
      <c r="G209" s="228"/>
      <c r="H209" s="228"/>
      <c r="I209" s="316"/>
      <c r="J209" s="229">
        <f t="shared" si="27"/>
        <v>0</v>
      </c>
      <c r="K209" s="229">
        <f t="shared" si="28"/>
        <v>2012.8498999999999</v>
      </c>
      <c r="L209" s="229">
        <f t="shared" si="28"/>
        <v>0</v>
      </c>
      <c r="M209" s="229">
        <f t="shared" si="29"/>
        <v>0</v>
      </c>
      <c r="N209" s="230"/>
      <c r="O209" s="317"/>
      <c r="P209" s="231">
        <f t="shared" si="25"/>
        <v>2080.25</v>
      </c>
      <c r="Q209" s="318">
        <f t="shared" si="9"/>
        <v>2012.8498999999999</v>
      </c>
      <c r="R209" s="319"/>
      <c r="S209" s="79"/>
      <c r="T209" s="320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</row>
    <row r="210" spans="1:40" ht="15.75" hidden="1" customHeight="1" outlineLevel="1">
      <c r="A210" s="76">
        <v>46043</v>
      </c>
      <c r="B210" s="77" t="str">
        <f t="shared" si="26"/>
        <v>quarta-feira</v>
      </c>
      <c r="C210" t="str">
        <f t="shared" si="24"/>
        <v>2026</v>
      </c>
      <c r="D210" s="315" t="str">
        <f t="shared" si="30"/>
        <v>Janeiro</v>
      </c>
      <c r="E210" s="228">
        <v>0</v>
      </c>
      <c r="F210" s="485">
        <v>1642.79</v>
      </c>
      <c r="G210" s="228"/>
      <c r="H210" s="228"/>
      <c r="I210" s="316"/>
      <c r="J210" s="229">
        <f t="shared" si="27"/>
        <v>0</v>
      </c>
      <c r="K210" s="229">
        <f t="shared" si="28"/>
        <v>1589.5636039999999</v>
      </c>
      <c r="L210" s="229">
        <f t="shared" si="28"/>
        <v>0</v>
      </c>
      <c r="M210" s="229">
        <f t="shared" si="29"/>
        <v>0</v>
      </c>
      <c r="N210" s="230"/>
      <c r="O210" s="317"/>
      <c r="P210" s="231">
        <f t="shared" si="25"/>
        <v>1642.79</v>
      </c>
      <c r="Q210" s="318">
        <f t="shared" si="9"/>
        <v>1589.5636039999999</v>
      </c>
      <c r="R210" s="319"/>
      <c r="S210" s="79"/>
      <c r="T210" s="320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  <c r="AN210" s="67"/>
    </row>
    <row r="211" spans="1:40" ht="15.75" hidden="1" customHeight="1" outlineLevel="1">
      <c r="A211" s="76">
        <v>46044</v>
      </c>
      <c r="B211" s="77" t="str">
        <f t="shared" si="26"/>
        <v>quinta-feira</v>
      </c>
      <c r="C211" t="str">
        <f t="shared" si="24"/>
        <v>2026</v>
      </c>
      <c r="D211" s="315" t="str">
        <f t="shared" si="30"/>
        <v>Janeiro</v>
      </c>
      <c r="E211" s="228">
        <v>0</v>
      </c>
      <c r="F211" s="485">
        <v>1784.6</v>
      </c>
      <c r="G211" s="228"/>
      <c r="H211" s="228"/>
      <c r="I211" s="316"/>
      <c r="J211" s="229">
        <f t="shared" si="27"/>
        <v>0</v>
      </c>
      <c r="K211" s="229">
        <f t="shared" si="28"/>
        <v>1726.7789599999999</v>
      </c>
      <c r="L211" s="229">
        <f t="shared" si="28"/>
        <v>0</v>
      </c>
      <c r="M211" s="229">
        <f t="shared" si="29"/>
        <v>0</v>
      </c>
      <c r="N211" s="230"/>
      <c r="O211" s="317"/>
      <c r="P211" s="231">
        <f t="shared" si="25"/>
        <v>1784.6</v>
      </c>
      <c r="Q211" s="318">
        <f t="shared" si="9"/>
        <v>1726.7789599999999</v>
      </c>
      <c r="R211" s="319"/>
      <c r="S211" s="79"/>
      <c r="T211" s="320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</row>
    <row r="212" spans="1:40" ht="15.75" hidden="1" customHeight="1" outlineLevel="1">
      <c r="A212" s="76">
        <v>46045</v>
      </c>
      <c r="B212" s="77" t="str">
        <f t="shared" si="26"/>
        <v>sexta-feira</v>
      </c>
      <c r="C212" t="str">
        <f t="shared" si="24"/>
        <v>2026</v>
      </c>
      <c r="D212" s="315" t="str">
        <f t="shared" si="30"/>
        <v>Janeiro</v>
      </c>
      <c r="E212" s="228">
        <v>0</v>
      </c>
      <c r="F212" s="485">
        <v>1093.6500000000001</v>
      </c>
      <c r="G212" s="228"/>
      <c r="H212" s="228"/>
      <c r="I212" s="316"/>
      <c r="J212" s="229">
        <f t="shared" si="27"/>
        <v>0</v>
      </c>
      <c r="K212" s="229">
        <f t="shared" si="28"/>
        <v>1058.2157400000001</v>
      </c>
      <c r="L212" s="229">
        <f t="shared" si="28"/>
        <v>0</v>
      </c>
      <c r="M212" s="229">
        <f t="shared" si="29"/>
        <v>0</v>
      </c>
      <c r="N212" s="230"/>
      <c r="O212" s="317"/>
      <c r="P212" s="231">
        <f t="shared" si="25"/>
        <v>1093.6500000000001</v>
      </c>
      <c r="Q212" s="318">
        <f t="shared" si="9"/>
        <v>1058.2157400000001</v>
      </c>
      <c r="R212" s="319"/>
      <c r="S212" s="79"/>
      <c r="T212" s="320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  <c r="AN212" s="67"/>
    </row>
    <row r="213" spans="1:40" ht="15.75" hidden="1" customHeight="1" outlineLevel="1">
      <c r="A213" s="76">
        <v>46046</v>
      </c>
      <c r="B213" s="77" t="str">
        <f t="shared" si="26"/>
        <v>sábado</v>
      </c>
      <c r="C213" t="str">
        <f t="shared" si="24"/>
        <v>2026</v>
      </c>
      <c r="D213" s="315" t="str">
        <f t="shared" si="30"/>
        <v>Janeiro</v>
      </c>
      <c r="E213" s="228">
        <v>0</v>
      </c>
      <c r="F213" s="485">
        <v>1210.4100000000001</v>
      </c>
      <c r="G213" s="228"/>
      <c r="H213" s="228"/>
      <c r="I213" s="316"/>
      <c r="J213" s="229">
        <f t="shared" si="27"/>
        <v>0</v>
      </c>
      <c r="K213" s="229">
        <f t="shared" si="28"/>
        <v>1171.192716</v>
      </c>
      <c r="L213" s="229">
        <f t="shared" si="28"/>
        <v>0</v>
      </c>
      <c r="M213" s="229">
        <f t="shared" si="29"/>
        <v>0</v>
      </c>
      <c r="N213" s="230"/>
      <c r="O213" s="317"/>
      <c r="P213" s="231">
        <f t="shared" si="25"/>
        <v>1210.4100000000001</v>
      </c>
      <c r="Q213" s="318">
        <f t="shared" si="9"/>
        <v>1171.192716</v>
      </c>
      <c r="R213" s="319"/>
      <c r="S213" s="79"/>
      <c r="T213" s="320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</row>
    <row r="214" spans="1:40" ht="15.75" hidden="1" customHeight="1" outlineLevel="1">
      <c r="A214" s="76">
        <v>46047</v>
      </c>
      <c r="B214" s="77" t="str">
        <f t="shared" si="26"/>
        <v>domingo</v>
      </c>
      <c r="C214" t="str">
        <f t="shared" si="24"/>
        <v>2026</v>
      </c>
      <c r="D214" s="315" t="str">
        <f t="shared" si="30"/>
        <v>Janeiro</v>
      </c>
      <c r="E214" s="228">
        <v>0</v>
      </c>
      <c r="F214" s="485">
        <v>1123.8</v>
      </c>
      <c r="G214" s="228"/>
      <c r="H214" s="228"/>
      <c r="I214" s="316"/>
      <c r="J214" s="229">
        <f t="shared" si="27"/>
        <v>0</v>
      </c>
      <c r="K214" s="229">
        <f t="shared" si="28"/>
        <v>1087.38888</v>
      </c>
      <c r="L214" s="229">
        <f t="shared" si="28"/>
        <v>0</v>
      </c>
      <c r="M214" s="229">
        <f t="shared" si="29"/>
        <v>0</v>
      </c>
      <c r="N214" s="230"/>
      <c r="O214" s="317"/>
      <c r="P214" s="231">
        <f t="shared" si="25"/>
        <v>1123.8</v>
      </c>
      <c r="Q214" s="318">
        <f t="shared" si="9"/>
        <v>1087.38888</v>
      </c>
      <c r="R214" s="319"/>
      <c r="S214" s="79"/>
      <c r="T214" s="320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  <c r="AN214" s="67"/>
    </row>
    <row r="215" spans="1:40" ht="15.75" hidden="1" customHeight="1" outlineLevel="1">
      <c r="A215" s="76">
        <v>46048</v>
      </c>
      <c r="B215" s="77" t="str">
        <f t="shared" si="26"/>
        <v>segunda-feira</v>
      </c>
      <c r="C215" t="str">
        <f t="shared" si="24"/>
        <v>2026</v>
      </c>
      <c r="D215" s="315" t="str">
        <f t="shared" si="30"/>
        <v>Janeiro</v>
      </c>
      <c r="E215" s="228">
        <v>0</v>
      </c>
      <c r="F215" s="485">
        <v>1340.44</v>
      </c>
      <c r="G215" s="228"/>
      <c r="H215" s="228"/>
      <c r="I215" s="316"/>
      <c r="J215" s="229">
        <f t="shared" si="27"/>
        <v>0</v>
      </c>
      <c r="K215" s="229">
        <f t="shared" si="28"/>
        <v>1297.0097440000002</v>
      </c>
      <c r="L215" s="229">
        <f t="shared" si="28"/>
        <v>0</v>
      </c>
      <c r="M215" s="229">
        <f t="shared" si="29"/>
        <v>0</v>
      </c>
      <c r="N215" s="230"/>
      <c r="O215" s="317"/>
      <c r="P215" s="231">
        <f t="shared" si="25"/>
        <v>1340.44</v>
      </c>
      <c r="Q215" s="318">
        <f t="shared" si="9"/>
        <v>1297.0097440000002</v>
      </c>
      <c r="R215" s="319"/>
      <c r="S215" s="79"/>
      <c r="T215" s="320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</row>
    <row r="216" spans="1:40" ht="15.75" hidden="1" customHeight="1" outlineLevel="1">
      <c r="A216" s="76">
        <v>46049</v>
      </c>
      <c r="B216" s="77" t="str">
        <f t="shared" si="26"/>
        <v>terça-feira</v>
      </c>
      <c r="C216" t="str">
        <f t="shared" si="24"/>
        <v>2026</v>
      </c>
      <c r="D216" s="315" t="str">
        <f t="shared" si="30"/>
        <v>Janeiro</v>
      </c>
      <c r="E216" s="228">
        <v>0</v>
      </c>
      <c r="F216" s="485">
        <v>1466.69</v>
      </c>
      <c r="G216" s="228"/>
      <c r="H216" s="228"/>
      <c r="I216" s="316"/>
      <c r="J216" s="229">
        <f t="shared" si="27"/>
        <v>0</v>
      </c>
      <c r="K216" s="229">
        <f t="shared" si="28"/>
        <v>1419.1692440000002</v>
      </c>
      <c r="L216" s="229">
        <f t="shared" si="28"/>
        <v>0</v>
      </c>
      <c r="M216" s="229">
        <f t="shared" si="29"/>
        <v>0</v>
      </c>
      <c r="N216" s="230"/>
      <c r="O216" s="317"/>
      <c r="P216" s="231">
        <f t="shared" si="25"/>
        <v>1466.69</v>
      </c>
      <c r="Q216" s="318">
        <f t="shared" si="9"/>
        <v>1419.1692440000002</v>
      </c>
      <c r="R216" s="319"/>
      <c r="S216" s="79"/>
      <c r="T216" s="320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  <c r="AL216" s="67"/>
      <c r="AM216" s="67"/>
      <c r="AN216" s="67"/>
    </row>
    <row r="217" spans="1:40" ht="15.75" hidden="1" customHeight="1" outlineLevel="1">
      <c r="A217" s="76">
        <v>46050</v>
      </c>
      <c r="B217" s="77" t="str">
        <f t="shared" si="26"/>
        <v>quarta-feira</v>
      </c>
      <c r="C217" t="str">
        <f t="shared" si="24"/>
        <v>2026</v>
      </c>
      <c r="D217" s="315" t="str">
        <f t="shared" si="30"/>
        <v>Janeiro</v>
      </c>
      <c r="E217" s="228">
        <v>0</v>
      </c>
      <c r="F217" s="485">
        <v>1065.8499999999999</v>
      </c>
      <c r="G217" s="228"/>
      <c r="H217" s="228"/>
      <c r="I217" s="316"/>
      <c r="J217" s="229">
        <f t="shared" si="27"/>
        <v>0</v>
      </c>
      <c r="K217" s="229">
        <f t="shared" si="28"/>
        <v>1031.31646</v>
      </c>
      <c r="L217" s="229">
        <f t="shared" si="28"/>
        <v>0</v>
      </c>
      <c r="M217" s="229">
        <f t="shared" si="29"/>
        <v>0</v>
      </c>
      <c r="N217" s="230"/>
      <c r="O217" s="317"/>
      <c r="P217" s="231">
        <f t="shared" si="25"/>
        <v>1065.8499999999999</v>
      </c>
      <c r="Q217" s="318">
        <f t="shared" si="9"/>
        <v>1031.31646</v>
      </c>
      <c r="R217" s="319"/>
      <c r="S217" s="79"/>
      <c r="T217" s="320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</row>
    <row r="218" spans="1:40" ht="15.75" hidden="1" customHeight="1" outlineLevel="1">
      <c r="A218" s="76">
        <v>46051</v>
      </c>
      <c r="B218" s="77" t="str">
        <f t="shared" si="26"/>
        <v>quinta-feira</v>
      </c>
      <c r="C218" t="str">
        <f t="shared" si="24"/>
        <v>2026</v>
      </c>
      <c r="D218" s="315" t="str">
        <f t="shared" si="30"/>
        <v>Janeiro</v>
      </c>
      <c r="E218" s="228">
        <v>0</v>
      </c>
      <c r="F218" s="485">
        <v>2069.85</v>
      </c>
      <c r="G218" s="228"/>
      <c r="H218" s="228"/>
      <c r="I218" s="316"/>
      <c r="J218" s="229">
        <f t="shared" si="27"/>
        <v>0</v>
      </c>
      <c r="K218" s="229">
        <f t="shared" si="28"/>
        <v>2002.7868599999999</v>
      </c>
      <c r="L218" s="229">
        <f t="shared" si="28"/>
        <v>0</v>
      </c>
      <c r="M218" s="229">
        <f t="shared" si="29"/>
        <v>0</v>
      </c>
      <c r="N218" s="230"/>
      <c r="O218" s="317"/>
      <c r="P218" s="231">
        <f t="shared" si="25"/>
        <v>2069.85</v>
      </c>
      <c r="Q218" s="318">
        <f t="shared" si="9"/>
        <v>2002.7868599999999</v>
      </c>
      <c r="R218" s="319"/>
      <c r="S218" s="79"/>
      <c r="T218" s="320"/>
      <c r="U218" s="67"/>
      <c r="V218" s="67"/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  <c r="AL218" s="67"/>
      <c r="AM218" s="67"/>
      <c r="AN218" s="67"/>
    </row>
    <row r="219" spans="1:40" ht="15.75" hidden="1" customHeight="1" outlineLevel="1">
      <c r="A219" s="76">
        <v>46052</v>
      </c>
      <c r="B219" s="77" t="str">
        <f t="shared" si="26"/>
        <v>sexta-feira</v>
      </c>
      <c r="C219" t="str">
        <f t="shared" si="24"/>
        <v>2026</v>
      </c>
      <c r="D219" s="315" t="str">
        <f t="shared" si="30"/>
        <v>Janeiro</v>
      </c>
      <c r="E219" s="228">
        <v>0</v>
      </c>
      <c r="F219" s="485">
        <v>1461.4</v>
      </c>
      <c r="G219" s="228"/>
      <c r="H219" s="228"/>
      <c r="I219" s="316"/>
      <c r="J219" s="229">
        <f t="shared" si="27"/>
        <v>0</v>
      </c>
      <c r="K219" s="229">
        <f t="shared" si="28"/>
        <v>1414.0506400000002</v>
      </c>
      <c r="L219" s="229">
        <f t="shared" si="28"/>
        <v>0</v>
      </c>
      <c r="M219" s="229">
        <f t="shared" si="29"/>
        <v>0</v>
      </c>
      <c r="N219" s="230"/>
      <c r="O219" s="317"/>
      <c r="P219" s="231">
        <f t="shared" si="25"/>
        <v>1461.4</v>
      </c>
      <c r="Q219" s="318">
        <f t="shared" si="9"/>
        <v>1414.0506400000002</v>
      </c>
      <c r="R219" s="319"/>
      <c r="S219" s="79"/>
      <c r="T219" s="320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</row>
    <row r="220" spans="1:40" ht="15.75" hidden="1" customHeight="1" outlineLevel="1" thickBot="1">
      <c r="A220" s="76">
        <v>46053</v>
      </c>
      <c r="B220" s="77" t="str">
        <f t="shared" si="26"/>
        <v>sábado</v>
      </c>
      <c r="C220" t="str">
        <f t="shared" si="24"/>
        <v>2026</v>
      </c>
      <c r="D220" s="315" t="str">
        <f t="shared" si="30"/>
        <v>Janeiro</v>
      </c>
      <c r="E220" s="228">
        <v>0</v>
      </c>
      <c r="F220" s="507">
        <v>2228.15</v>
      </c>
      <c r="G220" s="228"/>
      <c r="H220" s="228"/>
      <c r="I220" s="316"/>
      <c r="J220" s="229">
        <f t="shared" si="27"/>
        <v>0</v>
      </c>
      <c r="K220" s="229">
        <f t="shared" si="28"/>
        <v>2155.9579400000002</v>
      </c>
      <c r="L220" s="229">
        <f t="shared" si="28"/>
        <v>0</v>
      </c>
      <c r="M220" s="229">
        <f t="shared" si="29"/>
        <v>0</v>
      </c>
      <c r="N220" s="230"/>
      <c r="O220" s="317"/>
      <c r="P220" s="231">
        <f t="shared" si="25"/>
        <v>2228.15</v>
      </c>
      <c r="Q220" s="318">
        <f t="shared" si="9"/>
        <v>2155.9579400000002</v>
      </c>
      <c r="R220" s="319"/>
      <c r="S220" s="79"/>
      <c r="T220" s="320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  <c r="AL220" s="67"/>
      <c r="AM220" s="67"/>
      <c r="AN220" s="67"/>
    </row>
    <row r="221" spans="1:40" ht="15.75" hidden="1" customHeight="1" outlineLevel="1">
      <c r="A221" s="76">
        <v>46054</v>
      </c>
      <c r="B221" s="77" t="str">
        <f t="shared" si="26"/>
        <v>domingo</v>
      </c>
      <c r="C221" t="str">
        <f t="shared" si="24"/>
        <v>2026</v>
      </c>
      <c r="D221" s="315" t="str">
        <f t="shared" si="30"/>
        <v>Fevereiro</v>
      </c>
      <c r="E221" s="228">
        <v>1276.9000000000001</v>
      </c>
      <c r="F221" s="228"/>
      <c r="G221" s="228"/>
      <c r="H221" s="228"/>
      <c r="I221" s="316"/>
      <c r="J221" s="229">
        <f t="shared" si="27"/>
        <v>1264.0033100000001</v>
      </c>
      <c r="K221" s="229">
        <f t="shared" si="28"/>
        <v>0</v>
      </c>
      <c r="L221" s="229">
        <f t="shared" si="28"/>
        <v>0</v>
      </c>
      <c r="M221" s="229">
        <f t="shared" si="29"/>
        <v>0</v>
      </c>
      <c r="N221" s="230"/>
      <c r="O221" s="317"/>
      <c r="P221" s="231">
        <f t="shared" si="25"/>
        <v>1276.9000000000001</v>
      </c>
      <c r="Q221" s="318">
        <f t="shared" si="9"/>
        <v>1264.0033100000001</v>
      </c>
      <c r="R221" s="319"/>
      <c r="S221" s="79"/>
      <c r="T221" s="320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</row>
    <row r="222" spans="1:40" ht="15.75" hidden="1" customHeight="1" outlineLevel="1">
      <c r="A222" s="76">
        <v>46055</v>
      </c>
      <c r="B222" s="77" t="str">
        <f t="shared" si="26"/>
        <v>segunda-feira</v>
      </c>
      <c r="C222" t="str">
        <f t="shared" si="24"/>
        <v>2026</v>
      </c>
      <c r="D222" s="315" t="str">
        <f t="shared" si="30"/>
        <v>Fevereiro</v>
      </c>
      <c r="E222" s="228">
        <v>921.9</v>
      </c>
      <c r="F222" s="228"/>
      <c r="G222" s="228"/>
      <c r="H222" s="228"/>
      <c r="I222" s="316"/>
      <c r="J222" s="229">
        <f t="shared" si="27"/>
        <v>912.58880999999997</v>
      </c>
      <c r="K222" s="229">
        <f t="shared" si="28"/>
        <v>0</v>
      </c>
      <c r="L222" s="229">
        <f t="shared" si="28"/>
        <v>0</v>
      </c>
      <c r="M222" s="229">
        <f t="shared" si="29"/>
        <v>0</v>
      </c>
      <c r="N222" s="230"/>
      <c r="O222" s="317"/>
      <c r="P222" s="231">
        <f t="shared" si="25"/>
        <v>921.9</v>
      </c>
      <c r="Q222" s="318">
        <f t="shared" si="9"/>
        <v>912.58880999999997</v>
      </c>
      <c r="R222" s="319"/>
      <c r="S222" s="79"/>
      <c r="T222" s="320"/>
      <c r="U222" s="67"/>
      <c r="V222" s="67"/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  <c r="AL222" s="67"/>
      <c r="AM222" s="67"/>
      <c r="AN222" s="67"/>
    </row>
    <row r="223" spans="1:40" ht="15.75" hidden="1" customHeight="1" outlineLevel="1">
      <c r="A223" s="76">
        <v>46056</v>
      </c>
      <c r="B223" s="77" t="str">
        <f t="shared" si="26"/>
        <v>terça-feira</v>
      </c>
      <c r="C223" t="str">
        <f t="shared" si="24"/>
        <v>2026</v>
      </c>
      <c r="D223" s="315" t="str">
        <f t="shared" si="30"/>
        <v>Fevereiro</v>
      </c>
      <c r="E223" s="228">
        <v>752.3</v>
      </c>
      <c r="F223" s="228"/>
      <c r="G223" s="228"/>
      <c r="H223" s="228"/>
      <c r="I223" s="316"/>
      <c r="J223" s="229">
        <f t="shared" si="27"/>
        <v>744.70177000000001</v>
      </c>
      <c r="K223" s="229">
        <f t="shared" si="28"/>
        <v>0</v>
      </c>
      <c r="L223" s="229">
        <f t="shared" si="28"/>
        <v>0</v>
      </c>
      <c r="M223" s="229">
        <f t="shared" si="29"/>
        <v>0</v>
      </c>
      <c r="N223" s="230"/>
      <c r="O223" s="317"/>
      <c r="P223" s="231">
        <f t="shared" si="25"/>
        <v>752.3</v>
      </c>
      <c r="Q223" s="318">
        <f t="shared" si="9"/>
        <v>744.70177000000001</v>
      </c>
      <c r="R223" s="319"/>
      <c r="S223" s="79"/>
      <c r="T223" s="320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</row>
    <row r="224" spans="1:40" ht="15.75" hidden="1" customHeight="1" outlineLevel="1">
      <c r="A224" s="76">
        <v>46057</v>
      </c>
      <c r="B224" s="77" t="str">
        <f t="shared" si="26"/>
        <v>quarta-feira</v>
      </c>
      <c r="C224" t="str">
        <f t="shared" si="24"/>
        <v>2026</v>
      </c>
      <c r="D224" s="315" t="str">
        <f t="shared" si="30"/>
        <v>Fevereiro</v>
      </c>
      <c r="E224" s="228">
        <v>1180.4000000000001</v>
      </c>
      <c r="F224" s="228"/>
      <c r="G224" s="228"/>
      <c r="H224" s="228"/>
      <c r="I224" s="316"/>
      <c r="J224" s="229">
        <f t="shared" si="27"/>
        <v>1168.4779600000002</v>
      </c>
      <c r="K224" s="229">
        <f t="shared" si="28"/>
        <v>0</v>
      </c>
      <c r="L224" s="229">
        <f t="shared" si="28"/>
        <v>0</v>
      </c>
      <c r="M224" s="229">
        <f t="shared" si="29"/>
        <v>0</v>
      </c>
      <c r="N224" s="230"/>
      <c r="O224" s="317"/>
      <c r="P224" s="231">
        <f t="shared" si="25"/>
        <v>1180.4000000000001</v>
      </c>
      <c r="Q224" s="318">
        <f t="shared" si="9"/>
        <v>1168.4779600000002</v>
      </c>
      <c r="R224" s="319"/>
      <c r="S224" s="79"/>
      <c r="T224" s="320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  <c r="AL224" s="67"/>
      <c r="AM224" s="67"/>
      <c r="AN224" s="67"/>
    </row>
    <row r="225" spans="1:40" ht="15.75" hidden="1" customHeight="1" outlineLevel="1">
      <c r="A225" s="76">
        <v>46058</v>
      </c>
      <c r="B225" s="77" t="str">
        <f t="shared" si="26"/>
        <v>quinta-feira</v>
      </c>
      <c r="C225" t="str">
        <f t="shared" si="24"/>
        <v>2026</v>
      </c>
      <c r="D225" s="315" t="str">
        <f t="shared" si="30"/>
        <v>Fevereiro</v>
      </c>
      <c r="E225" s="228">
        <v>909.35</v>
      </c>
      <c r="F225" s="228"/>
      <c r="G225" s="228"/>
      <c r="H225" s="228"/>
      <c r="I225" s="316"/>
      <c r="J225" s="229">
        <f t="shared" si="27"/>
        <v>900.16556500000002</v>
      </c>
      <c r="K225" s="229">
        <f t="shared" si="28"/>
        <v>0</v>
      </c>
      <c r="L225" s="229">
        <f t="shared" si="28"/>
        <v>0</v>
      </c>
      <c r="M225" s="229">
        <f t="shared" si="29"/>
        <v>0</v>
      </c>
      <c r="N225" s="230"/>
      <c r="O225" s="317"/>
      <c r="P225" s="231">
        <f t="shared" si="25"/>
        <v>909.35</v>
      </c>
      <c r="Q225" s="318">
        <f t="shared" si="9"/>
        <v>900.16556500000002</v>
      </c>
      <c r="R225" s="319"/>
      <c r="S225" s="79"/>
      <c r="T225" s="320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</row>
    <row r="226" spans="1:40" ht="15.75" hidden="1" customHeight="1" outlineLevel="1">
      <c r="A226" s="76">
        <v>46059</v>
      </c>
      <c r="B226" s="77" t="str">
        <f t="shared" si="26"/>
        <v>sexta-feira</v>
      </c>
      <c r="C226" t="str">
        <f t="shared" si="24"/>
        <v>2026</v>
      </c>
      <c r="D226" s="315" t="str">
        <f t="shared" si="30"/>
        <v>Fevereiro</v>
      </c>
      <c r="E226" s="228">
        <v>1211.8000000000002</v>
      </c>
      <c r="F226" s="228"/>
      <c r="G226" s="228"/>
      <c r="H226" s="228"/>
      <c r="I226" s="316"/>
      <c r="J226" s="229">
        <f t="shared" si="27"/>
        <v>1199.5608200000001</v>
      </c>
      <c r="K226" s="229">
        <f t="shared" si="28"/>
        <v>0</v>
      </c>
      <c r="L226" s="229">
        <f t="shared" si="28"/>
        <v>0</v>
      </c>
      <c r="M226" s="229">
        <f t="shared" si="29"/>
        <v>0</v>
      </c>
      <c r="N226" s="230"/>
      <c r="O226" s="317"/>
      <c r="P226" s="231">
        <f t="shared" si="25"/>
        <v>1211.8000000000002</v>
      </c>
      <c r="Q226" s="318">
        <f t="shared" si="9"/>
        <v>1199.5608200000001</v>
      </c>
      <c r="R226" s="319"/>
      <c r="S226" s="79"/>
      <c r="T226" s="320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  <c r="AL226" s="67"/>
      <c r="AM226" s="67"/>
      <c r="AN226" s="67"/>
    </row>
    <row r="227" spans="1:40" ht="15.75" hidden="1" customHeight="1" outlineLevel="1">
      <c r="A227" s="76">
        <v>46060</v>
      </c>
      <c r="B227" s="77" t="str">
        <f t="shared" si="26"/>
        <v>sábado</v>
      </c>
      <c r="C227" t="str">
        <f t="shared" si="24"/>
        <v>2026</v>
      </c>
      <c r="D227" s="315" t="str">
        <f t="shared" si="30"/>
        <v>Fevereiro</v>
      </c>
      <c r="E227" s="228">
        <v>1717.3500000000001</v>
      </c>
      <c r="F227" s="228"/>
      <c r="G227" s="228"/>
      <c r="H227" s="228"/>
      <c r="I227" s="316"/>
      <c r="J227" s="229">
        <f t="shared" si="27"/>
        <v>1700.0047650000001</v>
      </c>
      <c r="K227" s="229">
        <f t="shared" si="28"/>
        <v>0</v>
      </c>
      <c r="L227" s="229">
        <f t="shared" si="28"/>
        <v>0</v>
      </c>
      <c r="M227" s="229">
        <f t="shared" si="29"/>
        <v>0</v>
      </c>
      <c r="N227" s="230"/>
      <c r="O227" s="317"/>
      <c r="P227" s="231">
        <f t="shared" si="25"/>
        <v>1717.3500000000001</v>
      </c>
      <c r="Q227" s="318">
        <f t="shared" si="9"/>
        <v>1700.0047650000001</v>
      </c>
      <c r="R227" s="319"/>
      <c r="S227" s="79"/>
      <c r="T227" s="320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</row>
    <row r="228" spans="1:40" ht="15.75" hidden="1" customHeight="1" outlineLevel="1">
      <c r="A228" s="76">
        <v>46061</v>
      </c>
      <c r="B228" s="77" t="str">
        <f t="shared" si="26"/>
        <v>domingo</v>
      </c>
      <c r="C228" t="str">
        <f t="shared" si="24"/>
        <v>2026</v>
      </c>
      <c r="D228" s="315" t="str">
        <f t="shared" si="30"/>
        <v>Fevereiro</v>
      </c>
      <c r="E228" s="228">
        <v>1779.55</v>
      </c>
      <c r="F228" s="228"/>
      <c r="G228" s="228"/>
      <c r="H228" s="228"/>
      <c r="I228" s="316"/>
      <c r="J228" s="229">
        <f t="shared" si="27"/>
        <v>1761.5765449999999</v>
      </c>
      <c r="K228" s="229">
        <f t="shared" si="28"/>
        <v>0</v>
      </c>
      <c r="L228" s="229">
        <f t="shared" si="28"/>
        <v>0</v>
      </c>
      <c r="M228" s="229">
        <f t="shared" si="29"/>
        <v>0</v>
      </c>
      <c r="N228" s="230"/>
      <c r="O228" s="317"/>
      <c r="P228" s="231">
        <f t="shared" si="25"/>
        <v>1779.55</v>
      </c>
      <c r="Q228" s="318">
        <f t="shared" si="9"/>
        <v>1761.5765449999999</v>
      </c>
      <c r="R228" s="319"/>
      <c r="S228" s="79"/>
      <c r="T228" s="320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  <c r="AL228" s="67"/>
      <c r="AM228" s="67"/>
      <c r="AN228" s="67"/>
    </row>
    <row r="229" spans="1:40" ht="15.75" hidden="1" customHeight="1" outlineLevel="1">
      <c r="A229" s="76">
        <v>46062</v>
      </c>
      <c r="B229" s="77" t="str">
        <f t="shared" si="26"/>
        <v>segunda-feira</v>
      </c>
      <c r="C229" t="str">
        <f t="shared" si="24"/>
        <v>2026</v>
      </c>
      <c r="D229" s="315" t="str">
        <f t="shared" si="30"/>
        <v>Fevereiro</v>
      </c>
      <c r="E229" s="228">
        <v>855.2</v>
      </c>
      <c r="F229" s="228"/>
      <c r="G229" s="228"/>
      <c r="H229" s="228"/>
      <c r="I229" s="316"/>
      <c r="J229" s="229">
        <f t="shared" si="27"/>
        <v>846.56248000000005</v>
      </c>
      <c r="K229" s="229">
        <f t="shared" si="28"/>
        <v>0</v>
      </c>
      <c r="L229" s="229">
        <f t="shared" si="28"/>
        <v>0</v>
      </c>
      <c r="M229" s="229">
        <f t="shared" si="29"/>
        <v>0</v>
      </c>
      <c r="N229" s="230"/>
      <c r="O229" s="317"/>
      <c r="P229" s="231">
        <f t="shared" si="25"/>
        <v>855.2</v>
      </c>
      <c r="Q229" s="318">
        <f t="shared" si="9"/>
        <v>846.56248000000005</v>
      </c>
      <c r="R229" s="319"/>
      <c r="S229" s="79"/>
      <c r="T229" s="320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</row>
    <row r="230" spans="1:40" ht="15.75" hidden="1" customHeight="1" outlineLevel="1">
      <c r="A230" s="76">
        <v>46063</v>
      </c>
      <c r="B230" s="77" t="str">
        <f t="shared" si="26"/>
        <v>terça-feira</v>
      </c>
      <c r="C230" t="str">
        <f t="shared" si="24"/>
        <v>2026</v>
      </c>
      <c r="D230" s="315" t="str">
        <f t="shared" si="30"/>
        <v>Fevereiro</v>
      </c>
      <c r="E230" s="228">
        <v>463.2</v>
      </c>
      <c r="F230" s="228"/>
      <c r="G230" s="228"/>
      <c r="H230" s="228"/>
      <c r="I230" s="316"/>
      <c r="J230" s="229">
        <f t="shared" si="27"/>
        <v>458.52168</v>
      </c>
      <c r="K230" s="229">
        <f t="shared" si="28"/>
        <v>0</v>
      </c>
      <c r="L230" s="229">
        <f t="shared" si="28"/>
        <v>0</v>
      </c>
      <c r="M230" s="229">
        <f t="shared" si="29"/>
        <v>0</v>
      </c>
      <c r="N230" s="230"/>
      <c r="O230" s="317"/>
      <c r="P230" s="231">
        <f t="shared" si="25"/>
        <v>463.2</v>
      </c>
      <c r="Q230" s="318">
        <f t="shared" si="9"/>
        <v>458.52168</v>
      </c>
      <c r="R230" s="319"/>
      <c r="S230" s="79"/>
      <c r="T230" s="320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  <c r="AL230" s="67"/>
      <c r="AM230" s="67"/>
      <c r="AN230" s="67"/>
    </row>
    <row r="231" spans="1:40" ht="15.75" hidden="1" customHeight="1" outlineLevel="1">
      <c r="A231" s="76">
        <v>46064</v>
      </c>
      <c r="B231" s="77" t="str">
        <f t="shared" si="26"/>
        <v>quarta-feira</v>
      </c>
      <c r="C231" t="str">
        <f t="shared" si="24"/>
        <v>2026</v>
      </c>
      <c r="D231" s="315" t="str">
        <f t="shared" si="30"/>
        <v>Fevereiro</v>
      </c>
      <c r="E231" s="228">
        <v>807.3</v>
      </c>
      <c r="F231" s="228"/>
      <c r="G231" s="228"/>
      <c r="H231" s="228"/>
      <c r="I231" s="316"/>
      <c r="J231" s="229">
        <f t="shared" si="27"/>
        <v>799.14626999999996</v>
      </c>
      <c r="K231" s="229">
        <f t="shared" si="28"/>
        <v>0</v>
      </c>
      <c r="L231" s="229">
        <f t="shared" si="28"/>
        <v>0</v>
      </c>
      <c r="M231" s="229">
        <f t="shared" si="29"/>
        <v>0</v>
      </c>
      <c r="N231" s="230"/>
      <c r="O231" s="317"/>
      <c r="P231" s="231">
        <f t="shared" si="25"/>
        <v>807.3</v>
      </c>
      <c r="Q231" s="318">
        <f t="shared" si="9"/>
        <v>799.14626999999996</v>
      </c>
      <c r="R231" s="319"/>
      <c r="S231" s="79"/>
      <c r="T231" s="320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</row>
    <row r="232" spans="1:40" ht="15.75" hidden="1" customHeight="1" outlineLevel="1">
      <c r="A232" s="76">
        <v>46065</v>
      </c>
      <c r="B232" s="77" t="str">
        <f t="shared" si="26"/>
        <v>quinta-feira</v>
      </c>
      <c r="C232" t="str">
        <f t="shared" si="24"/>
        <v>2026</v>
      </c>
      <c r="D232" s="315" t="str">
        <f t="shared" si="30"/>
        <v>Fevereiro</v>
      </c>
      <c r="E232" s="228">
        <v>731.44999999999993</v>
      </c>
      <c r="F232" s="228"/>
      <c r="G232" s="228"/>
      <c r="H232" s="228"/>
      <c r="I232" s="316"/>
      <c r="J232" s="229">
        <f t="shared" si="27"/>
        <v>724.06235499999991</v>
      </c>
      <c r="K232" s="229">
        <f t="shared" si="28"/>
        <v>0</v>
      </c>
      <c r="L232" s="229">
        <f t="shared" si="28"/>
        <v>0</v>
      </c>
      <c r="M232" s="229">
        <f t="shared" si="29"/>
        <v>0</v>
      </c>
      <c r="N232" s="230"/>
      <c r="O232" s="317"/>
      <c r="P232" s="231">
        <f t="shared" si="25"/>
        <v>731.44999999999993</v>
      </c>
      <c r="Q232" s="318">
        <f t="shared" si="9"/>
        <v>724.06235499999991</v>
      </c>
      <c r="R232" s="319"/>
      <c r="S232" s="79"/>
      <c r="T232" s="320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  <c r="AL232" s="67"/>
      <c r="AM232" s="67"/>
      <c r="AN232" s="67"/>
    </row>
    <row r="233" spans="1:40" ht="15.75" hidden="1" customHeight="1" outlineLevel="1">
      <c r="A233" s="76">
        <v>46066</v>
      </c>
      <c r="B233" s="77" t="str">
        <f t="shared" si="26"/>
        <v>sexta-feira</v>
      </c>
      <c r="C233" t="str">
        <f t="shared" si="24"/>
        <v>2026</v>
      </c>
      <c r="D233" s="315" t="str">
        <f t="shared" si="30"/>
        <v>Fevereiro</v>
      </c>
      <c r="E233" s="228">
        <v>1157.5</v>
      </c>
      <c r="F233" s="228"/>
      <c r="G233" s="228"/>
      <c r="H233" s="228"/>
      <c r="I233" s="316"/>
      <c r="J233" s="229">
        <f t="shared" si="27"/>
        <v>1145.80925</v>
      </c>
      <c r="K233" s="229">
        <f t="shared" si="28"/>
        <v>0</v>
      </c>
      <c r="L233" s="229">
        <f t="shared" si="28"/>
        <v>0</v>
      </c>
      <c r="M233" s="229">
        <f t="shared" si="29"/>
        <v>0</v>
      </c>
      <c r="N233" s="230"/>
      <c r="O233" s="317"/>
      <c r="P233" s="231">
        <f t="shared" si="25"/>
        <v>1157.5</v>
      </c>
      <c r="Q233" s="318">
        <f t="shared" si="9"/>
        <v>1145.80925</v>
      </c>
      <c r="R233" s="319"/>
      <c r="S233" s="79"/>
      <c r="T233" s="320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</row>
    <row r="234" spans="1:40" ht="15.75" hidden="1" customHeight="1" outlineLevel="1">
      <c r="A234" s="76">
        <v>46067</v>
      </c>
      <c r="B234" s="77" t="str">
        <f t="shared" si="26"/>
        <v>sábado</v>
      </c>
      <c r="C234" t="str">
        <f t="shared" si="24"/>
        <v>2026</v>
      </c>
      <c r="D234" s="315" t="str">
        <f t="shared" si="30"/>
        <v>Fevereiro</v>
      </c>
      <c r="E234" s="228">
        <v>1976.05</v>
      </c>
      <c r="F234" s="228"/>
      <c r="G234" s="228"/>
      <c r="H234" s="228"/>
      <c r="I234" s="316"/>
      <c r="J234" s="229">
        <f t="shared" si="27"/>
        <v>1956.091895</v>
      </c>
      <c r="K234" s="229">
        <f t="shared" si="28"/>
        <v>0</v>
      </c>
      <c r="L234" s="229">
        <f t="shared" si="28"/>
        <v>0</v>
      </c>
      <c r="M234" s="229">
        <f t="shared" si="29"/>
        <v>0</v>
      </c>
      <c r="N234" s="230"/>
      <c r="O234" s="317"/>
      <c r="P234" s="231">
        <f t="shared" si="25"/>
        <v>1976.05</v>
      </c>
      <c r="Q234" s="318">
        <f t="shared" si="9"/>
        <v>1956.091895</v>
      </c>
      <c r="R234" s="319"/>
      <c r="S234" s="79"/>
      <c r="T234" s="320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  <c r="AN234" s="67"/>
    </row>
    <row r="235" spans="1:40" ht="15.75" hidden="1" customHeight="1" outlineLevel="1">
      <c r="A235" s="76">
        <v>46068</v>
      </c>
      <c r="B235" s="77" t="str">
        <f t="shared" si="26"/>
        <v>domingo</v>
      </c>
      <c r="C235" t="str">
        <f t="shared" si="24"/>
        <v>2026</v>
      </c>
      <c r="D235" s="315" t="str">
        <f t="shared" si="30"/>
        <v>Fevereiro</v>
      </c>
      <c r="E235" s="228">
        <v>1605.3000000000002</v>
      </c>
      <c r="F235" s="228"/>
      <c r="G235" s="228"/>
      <c r="H235" s="228"/>
      <c r="I235" s="316"/>
      <c r="J235" s="229">
        <f t="shared" si="27"/>
        <v>1589.0864700000002</v>
      </c>
      <c r="K235" s="229">
        <f t="shared" si="28"/>
        <v>0</v>
      </c>
      <c r="L235" s="229">
        <f t="shared" si="28"/>
        <v>0</v>
      </c>
      <c r="M235" s="229">
        <f t="shared" si="29"/>
        <v>0</v>
      </c>
      <c r="N235" s="230"/>
      <c r="O235" s="317"/>
      <c r="P235" s="231">
        <f t="shared" si="25"/>
        <v>1605.3000000000002</v>
      </c>
      <c r="Q235" s="318">
        <f t="shared" si="9"/>
        <v>1589.0864700000002</v>
      </c>
      <c r="R235" s="319"/>
      <c r="S235" s="79"/>
      <c r="T235" s="320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</row>
    <row r="236" spans="1:40" ht="15.75" hidden="1" customHeight="1" outlineLevel="1">
      <c r="A236" s="76">
        <v>46069</v>
      </c>
      <c r="B236" s="77" t="str">
        <f t="shared" si="26"/>
        <v>segunda-feira</v>
      </c>
      <c r="C236" t="str">
        <f t="shared" si="24"/>
        <v>2026</v>
      </c>
      <c r="D236" s="315" t="str">
        <f t="shared" si="30"/>
        <v>Fevereiro</v>
      </c>
      <c r="E236" s="228">
        <v>1616.7</v>
      </c>
      <c r="F236" s="228"/>
      <c r="G236" s="228"/>
      <c r="H236" s="228"/>
      <c r="I236" s="316"/>
      <c r="J236" s="229">
        <f t="shared" si="27"/>
        <v>1600.3713299999999</v>
      </c>
      <c r="K236" s="229">
        <f t="shared" si="28"/>
        <v>0</v>
      </c>
      <c r="L236" s="229">
        <f t="shared" si="28"/>
        <v>0</v>
      </c>
      <c r="M236" s="229">
        <f t="shared" si="29"/>
        <v>0</v>
      </c>
      <c r="N236" s="230"/>
      <c r="O236" s="317"/>
      <c r="P236" s="231">
        <f t="shared" si="25"/>
        <v>1616.7</v>
      </c>
      <c r="Q236" s="318">
        <f t="shared" si="9"/>
        <v>1600.3713299999999</v>
      </c>
      <c r="R236" s="319"/>
      <c r="S236" s="79"/>
      <c r="T236" s="320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  <c r="AN236" s="67"/>
    </row>
    <row r="237" spans="1:40" ht="15.75" hidden="1" customHeight="1" outlineLevel="1">
      <c r="A237" s="76">
        <v>46070</v>
      </c>
      <c r="B237" s="77" t="str">
        <f t="shared" si="26"/>
        <v>terça-feira</v>
      </c>
      <c r="C237" t="str">
        <f t="shared" si="24"/>
        <v>2026</v>
      </c>
      <c r="D237" s="315" t="str">
        <f t="shared" si="30"/>
        <v>Fevereiro</v>
      </c>
      <c r="E237" s="228">
        <v>909</v>
      </c>
      <c r="F237" s="228"/>
      <c r="G237" s="228"/>
      <c r="H237" s="228"/>
      <c r="I237" s="316"/>
      <c r="J237" s="229">
        <f t="shared" si="27"/>
        <v>899.81910000000005</v>
      </c>
      <c r="K237" s="229">
        <f t="shared" si="28"/>
        <v>0</v>
      </c>
      <c r="L237" s="229">
        <f t="shared" si="28"/>
        <v>0</v>
      </c>
      <c r="M237" s="229">
        <f t="shared" si="29"/>
        <v>0</v>
      </c>
      <c r="N237" s="230"/>
      <c r="O237" s="317"/>
      <c r="P237" s="231">
        <f t="shared" si="25"/>
        <v>909</v>
      </c>
      <c r="Q237" s="318">
        <f t="shared" si="9"/>
        <v>899.81910000000005</v>
      </c>
      <c r="R237" s="319"/>
      <c r="S237" s="79"/>
      <c r="T237" s="320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</row>
    <row r="238" spans="1:40" ht="15.75" hidden="1" customHeight="1" outlineLevel="1">
      <c r="A238" s="76">
        <v>46071</v>
      </c>
      <c r="B238" s="77" t="str">
        <f t="shared" si="26"/>
        <v>quarta-feira</v>
      </c>
      <c r="C238" t="str">
        <f t="shared" si="24"/>
        <v>2026</v>
      </c>
      <c r="D238" s="315" t="str">
        <f t="shared" si="30"/>
        <v>Fevereiro</v>
      </c>
      <c r="E238" s="228">
        <v>1197.4000000000001</v>
      </c>
      <c r="F238" s="228"/>
      <c r="G238" s="228"/>
      <c r="H238" s="228"/>
      <c r="I238" s="316"/>
      <c r="J238" s="229">
        <f t="shared" si="27"/>
        <v>1185.3062600000001</v>
      </c>
      <c r="K238" s="229">
        <f t="shared" si="28"/>
        <v>0</v>
      </c>
      <c r="L238" s="229">
        <f t="shared" si="28"/>
        <v>0</v>
      </c>
      <c r="M238" s="229">
        <f t="shared" si="29"/>
        <v>0</v>
      </c>
      <c r="N238" s="230"/>
      <c r="O238" s="317"/>
      <c r="P238" s="231">
        <f t="shared" si="25"/>
        <v>1197.4000000000001</v>
      </c>
      <c r="Q238" s="318">
        <f t="shared" si="9"/>
        <v>1185.3062600000001</v>
      </c>
      <c r="R238" s="319"/>
      <c r="S238" s="79"/>
      <c r="T238" s="320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  <c r="AL238" s="67"/>
      <c r="AM238" s="67"/>
      <c r="AN238" s="67"/>
    </row>
    <row r="239" spans="1:40" ht="15.75" hidden="1" customHeight="1" outlineLevel="1">
      <c r="A239" s="76">
        <v>46072</v>
      </c>
      <c r="B239" s="77" t="str">
        <f t="shared" si="26"/>
        <v>quinta-feira</v>
      </c>
      <c r="C239" t="str">
        <f t="shared" si="24"/>
        <v>2026</v>
      </c>
      <c r="D239" s="315" t="str">
        <f t="shared" si="30"/>
        <v>Fevereiro</v>
      </c>
      <c r="E239" s="228">
        <v>1105.5999999999999</v>
      </c>
      <c r="F239" s="228"/>
      <c r="G239" s="228"/>
      <c r="H239" s="228"/>
      <c r="I239" s="316"/>
      <c r="J239" s="229">
        <f t="shared" si="27"/>
        <v>1094.43344</v>
      </c>
      <c r="K239" s="229">
        <f t="shared" si="28"/>
        <v>0</v>
      </c>
      <c r="L239" s="229">
        <f t="shared" si="28"/>
        <v>0</v>
      </c>
      <c r="M239" s="229">
        <f t="shared" si="29"/>
        <v>0</v>
      </c>
      <c r="N239" s="230"/>
      <c r="O239" s="317"/>
      <c r="P239" s="231">
        <f t="shared" si="25"/>
        <v>1105.5999999999999</v>
      </c>
      <c r="Q239" s="318">
        <f t="shared" si="9"/>
        <v>1094.43344</v>
      </c>
      <c r="R239" s="319"/>
      <c r="S239" s="79"/>
      <c r="T239" s="320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</row>
    <row r="240" spans="1:40" ht="15.75" hidden="1" customHeight="1" outlineLevel="1">
      <c r="A240" s="76">
        <v>46073</v>
      </c>
      <c r="B240" s="77" t="str">
        <f t="shared" si="26"/>
        <v>sexta-feira</v>
      </c>
      <c r="C240" t="str">
        <f t="shared" si="24"/>
        <v>2026</v>
      </c>
      <c r="D240" s="315" t="str">
        <f t="shared" si="30"/>
        <v>Fevereiro</v>
      </c>
      <c r="E240" s="228">
        <v>1396.8999999999999</v>
      </c>
      <c r="F240" s="228"/>
      <c r="G240" s="228"/>
      <c r="H240" s="228"/>
      <c r="I240" s="316"/>
      <c r="J240" s="229">
        <f t="shared" si="27"/>
        <v>1382.7913099999998</v>
      </c>
      <c r="K240" s="229">
        <f t="shared" si="28"/>
        <v>0</v>
      </c>
      <c r="L240" s="229">
        <f t="shared" si="28"/>
        <v>0</v>
      </c>
      <c r="M240" s="229">
        <f t="shared" si="29"/>
        <v>0</v>
      </c>
      <c r="N240" s="230"/>
      <c r="O240" s="317"/>
      <c r="P240" s="231">
        <f t="shared" si="25"/>
        <v>1396.8999999999999</v>
      </c>
      <c r="Q240" s="318">
        <f t="shared" si="9"/>
        <v>1382.7913099999998</v>
      </c>
      <c r="R240" s="319"/>
      <c r="S240" s="79"/>
      <c r="T240" s="320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  <c r="AL240" s="67"/>
      <c r="AM240" s="67"/>
      <c r="AN240" s="67"/>
    </row>
    <row r="241" spans="1:40" ht="15.75" hidden="1" customHeight="1" outlineLevel="1">
      <c r="A241" s="76">
        <v>46074</v>
      </c>
      <c r="B241" s="77" t="str">
        <f t="shared" si="26"/>
        <v>sábado</v>
      </c>
      <c r="C241" t="str">
        <f t="shared" si="24"/>
        <v>2026</v>
      </c>
      <c r="D241" s="315" t="str">
        <f t="shared" si="30"/>
        <v>Fevereiro</v>
      </c>
      <c r="E241" s="228">
        <v>1514.3000000000002</v>
      </c>
      <c r="F241" s="228"/>
      <c r="G241" s="228"/>
      <c r="H241" s="228"/>
      <c r="I241" s="316"/>
      <c r="J241" s="229">
        <f t="shared" si="27"/>
        <v>1499.0055700000003</v>
      </c>
      <c r="K241" s="229">
        <f t="shared" si="28"/>
        <v>0</v>
      </c>
      <c r="L241" s="229">
        <f t="shared" si="28"/>
        <v>0</v>
      </c>
      <c r="M241" s="229">
        <f t="shared" si="29"/>
        <v>0</v>
      </c>
      <c r="N241" s="230"/>
      <c r="O241" s="317"/>
      <c r="P241" s="231">
        <f t="shared" si="25"/>
        <v>1514.3000000000002</v>
      </c>
      <c r="Q241" s="318">
        <f t="shared" si="9"/>
        <v>1499.0055700000003</v>
      </c>
      <c r="R241" s="319"/>
      <c r="S241" s="79"/>
      <c r="T241" s="320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</row>
    <row r="242" spans="1:40" ht="15.75" hidden="1" customHeight="1" outlineLevel="1">
      <c r="A242" s="76">
        <v>46075</v>
      </c>
      <c r="B242" s="77" t="str">
        <f t="shared" si="26"/>
        <v>domingo</v>
      </c>
      <c r="C242" t="str">
        <f t="shared" si="24"/>
        <v>2026</v>
      </c>
      <c r="D242" s="315" t="str">
        <f t="shared" si="30"/>
        <v>Fevereiro</v>
      </c>
      <c r="E242" s="228">
        <v>1278.5</v>
      </c>
      <c r="F242" s="228"/>
      <c r="G242" s="228"/>
      <c r="H242" s="228"/>
      <c r="I242" s="316"/>
      <c r="J242" s="229">
        <f t="shared" si="27"/>
        <v>1265.5871500000001</v>
      </c>
      <c r="K242" s="229">
        <f t="shared" si="28"/>
        <v>0</v>
      </c>
      <c r="L242" s="229">
        <f t="shared" si="28"/>
        <v>0</v>
      </c>
      <c r="M242" s="229">
        <f t="shared" si="29"/>
        <v>0</v>
      </c>
      <c r="N242" s="230"/>
      <c r="O242" s="317"/>
      <c r="P242" s="231">
        <f t="shared" si="25"/>
        <v>1278.5</v>
      </c>
      <c r="Q242" s="318">
        <f t="shared" si="9"/>
        <v>1265.5871500000001</v>
      </c>
      <c r="R242" s="319"/>
      <c r="S242" s="79"/>
      <c r="T242" s="320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</row>
    <row r="243" spans="1:40" ht="15.75" hidden="1" customHeight="1" outlineLevel="1">
      <c r="A243" s="76">
        <v>46076</v>
      </c>
      <c r="B243" s="77" t="str">
        <f t="shared" si="26"/>
        <v>segunda-feira</v>
      </c>
      <c r="C243" t="str">
        <f t="shared" si="24"/>
        <v>2026</v>
      </c>
      <c r="D243" s="315" t="str">
        <f t="shared" si="30"/>
        <v>Fevereiro</v>
      </c>
      <c r="E243" s="228">
        <v>764</v>
      </c>
      <c r="F243" s="228"/>
      <c r="G243" s="228"/>
      <c r="H243" s="228"/>
      <c r="I243" s="316"/>
      <c r="J243" s="229">
        <f t="shared" si="27"/>
        <v>756.28359999999998</v>
      </c>
      <c r="K243" s="229">
        <f t="shared" si="28"/>
        <v>0</v>
      </c>
      <c r="L243" s="229">
        <f t="shared" si="28"/>
        <v>0</v>
      </c>
      <c r="M243" s="229">
        <f t="shared" si="29"/>
        <v>0</v>
      </c>
      <c r="N243" s="230"/>
      <c r="O243" s="317"/>
      <c r="P243" s="231">
        <f t="shared" si="25"/>
        <v>764</v>
      </c>
      <c r="Q243" s="318">
        <f t="shared" si="9"/>
        <v>756.28359999999998</v>
      </c>
      <c r="R243" s="319"/>
      <c r="S243" s="79"/>
      <c r="T243" s="320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</row>
    <row r="244" spans="1:40" ht="15.75" hidden="1" customHeight="1" outlineLevel="1">
      <c r="A244" s="76">
        <v>46077</v>
      </c>
      <c r="B244" s="77" t="str">
        <f t="shared" si="26"/>
        <v>terça-feira</v>
      </c>
      <c r="C244" t="str">
        <f t="shared" si="24"/>
        <v>2026</v>
      </c>
      <c r="D244" s="315" t="str">
        <f t="shared" si="30"/>
        <v>Fevereiro</v>
      </c>
      <c r="E244" s="228">
        <v>471.3</v>
      </c>
      <c r="F244" s="228"/>
      <c r="G244" s="228"/>
      <c r="H244" s="228"/>
      <c r="I244" s="316"/>
      <c r="J244" s="229">
        <f t="shared" si="27"/>
        <v>466.53987000000001</v>
      </c>
      <c r="K244" s="229">
        <f t="shared" si="28"/>
        <v>0</v>
      </c>
      <c r="L244" s="229">
        <f t="shared" si="28"/>
        <v>0</v>
      </c>
      <c r="M244" s="229">
        <f t="shared" si="29"/>
        <v>0</v>
      </c>
      <c r="N244" s="230"/>
      <c r="O244" s="317"/>
      <c r="P244" s="231">
        <f t="shared" si="25"/>
        <v>471.3</v>
      </c>
      <c r="Q244" s="318">
        <f t="shared" si="9"/>
        <v>466.53987000000001</v>
      </c>
      <c r="R244" s="319"/>
      <c r="S244" s="79"/>
      <c r="T244" s="320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  <c r="AN244" s="67"/>
    </row>
    <row r="245" spans="1:40" ht="15.75" hidden="1" customHeight="1" outlineLevel="1">
      <c r="A245" s="76">
        <v>46078</v>
      </c>
      <c r="B245" s="77" t="str">
        <f t="shared" si="26"/>
        <v>quarta-feira</v>
      </c>
      <c r="C245" t="str">
        <f t="shared" si="24"/>
        <v>2026</v>
      </c>
      <c r="D245" s="315" t="str">
        <f t="shared" si="30"/>
        <v>Fevereiro</v>
      </c>
      <c r="E245" s="228">
        <v>718.30000000000007</v>
      </c>
      <c r="F245" s="228"/>
      <c r="G245" s="228"/>
      <c r="H245" s="228"/>
      <c r="I245" s="316"/>
      <c r="J245" s="229">
        <f t="shared" si="27"/>
        <v>711.0451700000001</v>
      </c>
      <c r="K245" s="229">
        <f t="shared" si="28"/>
        <v>0</v>
      </c>
      <c r="L245" s="229">
        <f t="shared" si="28"/>
        <v>0</v>
      </c>
      <c r="M245" s="229">
        <f t="shared" si="29"/>
        <v>0</v>
      </c>
      <c r="N245" s="230"/>
      <c r="O245" s="317"/>
      <c r="P245" s="231">
        <f t="shared" si="25"/>
        <v>718.30000000000007</v>
      </c>
      <c r="Q245" s="318">
        <f t="shared" si="9"/>
        <v>711.0451700000001</v>
      </c>
      <c r="R245" s="319"/>
      <c r="S245" s="79"/>
      <c r="T245" s="320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</row>
    <row r="246" spans="1:40" ht="15.75" hidden="1" customHeight="1" outlineLevel="1">
      <c r="A246" s="76">
        <v>46079</v>
      </c>
      <c r="B246" s="77" t="str">
        <f t="shared" si="26"/>
        <v>quinta-feira</v>
      </c>
      <c r="C246" t="str">
        <f t="shared" si="24"/>
        <v>2026</v>
      </c>
      <c r="D246" s="315" t="str">
        <f t="shared" si="30"/>
        <v>Fevereiro</v>
      </c>
      <c r="E246" s="228">
        <v>888.7</v>
      </c>
      <c r="F246" s="228"/>
      <c r="G246" s="228"/>
      <c r="H246" s="228"/>
      <c r="I246" s="316"/>
      <c r="J246" s="229">
        <f t="shared" si="27"/>
        <v>879.72413000000006</v>
      </c>
      <c r="K246" s="229">
        <f t="shared" si="28"/>
        <v>0</v>
      </c>
      <c r="L246" s="229">
        <f t="shared" si="28"/>
        <v>0</v>
      </c>
      <c r="M246" s="229">
        <f t="shared" si="29"/>
        <v>0</v>
      </c>
      <c r="N246" s="230"/>
      <c r="O246" s="317"/>
      <c r="P246" s="231">
        <f t="shared" si="25"/>
        <v>888.7</v>
      </c>
      <c r="Q246" s="318">
        <f t="shared" si="9"/>
        <v>879.72413000000006</v>
      </c>
      <c r="R246" s="319"/>
      <c r="S246" s="79"/>
      <c r="T246" s="320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</row>
    <row r="247" spans="1:40" ht="15.75" hidden="1" customHeight="1" outlineLevel="1">
      <c r="A247" s="76">
        <v>46080</v>
      </c>
      <c r="B247" s="77" t="str">
        <f t="shared" si="26"/>
        <v>sexta-feira</v>
      </c>
      <c r="C247" t="str">
        <f t="shared" si="24"/>
        <v>2026</v>
      </c>
      <c r="D247" s="315" t="str">
        <f t="shared" si="30"/>
        <v>Fevereiro</v>
      </c>
      <c r="E247" s="228">
        <v>1134.75</v>
      </c>
      <c r="F247" s="228"/>
      <c r="G247" s="228"/>
      <c r="H247" s="228"/>
      <c r="I247" s="316"/>
      <c r="J247" s="229">
        <f t="shared" si="27"/>
        <v>1123.289025</v>
      </c>
      <c r="K247" s="229">
        <f t="shared" si="28"/>
        <v>0</v>
      </c>
      <c r="L247" s="229">
        <f t="shared" si="28"/>
        <v>0</v>
      </c>
      <c r="M247" s="229">
        <f t="shared" si="29"/>
        <v>0</v>
      </c>
      <c r="N247" s="230"/>
      <c r="O247" s="317"/>
      <c r="P247" s="231">
        <f t="shared" si="25"/>
        <v>1134.75</v>
      </c>
      <c r="Q247" s="318">
        <f t="shared" si="9"/>
        <v>1123.289025</v>
      </c>
      <c r="R247" s="319"/>
      <c r="S247" s="79"/>
      <c r="T247" s="320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</row>
    <row r="248" spans="1:40" ht="15.75" hidden="1" customHeight="1" outlineLevel="1">
      <c r="A248" s="76">
        <v>46081</v>
      </c>
      <c r="B248" s="77" t="str">
        <f t="shared" si="26"/>
        <v>sábado</v>
      </c>
      <c r="C248" t="str">
        <f t="shared" si="24"/>
        <v>2026</v>
      </c>
      <c r="D248" s="315" t="str">
        <f t="shared" si="30"/>
        <v>Fevereiro</v>
      </c>
      <c r="E248" s="228">
        <v>714.7</v>
      </c>
      <c r="F248" s="228"/>
      <c r="G248" s="228"/>
      <c r="H248" s="228"/>
      <c r="I248" s="316"/>
      <c r="J248" s="229">
        <f t="shared" si="27"/>
        <v>707.48153000000002</v>
      </c>
      <c r="K248" s="229">
        <f t="shared" si="28"/>
        <v>0</v>
      </c>
      <c r="L248" s="229">
        <f t="shared" si="28"/>
        <v>0</v>
      </c>
      <c r="M248" s="229">
        <f t="shared" si="29"/>
        <v>0</v>
      </c>
      <c r="N248" s="230"/>
      <c r="O248" s="317"/>
      <c r="P248" s="231">
        <f t="shared" si="25"/>
        <v>714.7</v>
      </c>
      <c r="Q248" s="318">
        <f t="shared" si="9"/>
        <v>707.48153000000002</v>
      </c>
      <c r="R248" s="319"/>
      <c r="S248" s="79"/>
      <c r="T248" s="320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  <c r="AN248" s="67"/>
    </row>
    <row r="249" spans="1:40" ht="15.75" hidden="1" customHeight="1" outlineLevel="1">
      <c r="A249" s="76">
        <v>46082</v>
      </c>
      <c r="B249" s="77" t="str">
        <f t="shared" si="26"/>
        <v>domingo</v>
      </c>
      <c r="C249" t="str">
        <f t="shared" si="24"/>
        <v>2026</v>
      </c>
      <c r="D249" s="315" t="str">
        <f t="shared" si="30"/>
        <v>Março</v>
      </c>
      <c r="E249" s="228">
        <v>1422.4</v>
      </c>
      <c r="F249" s="228"/>
      <c r="G249" s="228"/>
      <c r="H249" s="228"/>
      <c r="I249" s="316"/>
      <c r="J249" s="229">
        <f t="shared" si="27"/>
        <v>1408.03376</v>
      </c>
      <c r="K249" s="229">
        <f t="shared" si="28"/>
        <v>0</v>
      </c>
      <c r="L249" s="229">
        <f t="shared" si="28"/>
        <v>0</v>
      </c>
      <c r="M249" s="229">
        <f t="shared" si="29"/>
        <v>0</v>
      </c>
      <c r="N249" s="230"/>
      <c r="O249" s="317"/>
      <c r="P249" s="231">
        <f t="shared" si="25"/>
        <v>1422.4</v>
      </c>
      <c r="Q249" s="318">
        <f t="shared" si="9"/>
        <v>1408.03376</v>
      </c>
      <c r="R249" s="319"/>
      <c r="S249" s="79"/>
      <c r="T249" s="320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</row>
    <row r="250" spans="1:40" ht="15.75" hidden="1" customHeight="1" outlineLevel="1">
      <c r="A250" s="76">
        <v>46083</v>
      </c>
      <c r="B250" s="77" t="str">
        <f t="shared" si="26"/>
        <v>segunda-feira</v>
      </c>
      <c r="C250" t="str">
        <f t="shared" si="24"/>
        <v>2026</v>
      </c>
      <c r="D250" s="315" t="str">
        <f t="shared" si="30"/>
        <v>Março</v>
      </c>
      <c r="E250" s="228">
        <v>1019.0500000000001</v>
      </c>
      <c r="F250" s="228"/>
      <c r="G250" s="228"/>
      <c r="H250" s="228"/>
      <c r="I250" s="316"/>
      <c r="J250" s="229">
        <f t="shared" si="27"/>
        <v>1008.757595</v>
      </c>
      <c r="K250" s="229">
        <f t="shared" si="28"/>
        <v>0</v>
      </c>
      <c r="L250" s="229">
        <f t="shared" si="28"/>
        <v>0</v>
      </c>
      <c r="M250" s="229">
        <f t="shared" si="29"/>
        <v>0</v>
      </c>
      <c r="N250" s="230"/>
      <c r="O250" s="317"/>
      <c r="P250" s="231">
        <f t="shared" si="25"/>
        <v>1019.0500000000001</v>
      </c>
      <c r="Q250" s="318">
        <f t="shared" si="9"/>
        <v>1008.757595</v>
      </c>
      <c r="R250" s="319"/>
      <c r="S250" s="79"/>
      <c r="T250" s="320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  <c r="AN250" s="67"/>
    </row>
    <row r="251" spans="1:40" ht="15.75" hidden="1" customHeight="1" outlineLevel="1">
      <c r="A251" s="76">
        <v>46084</v>
      </c>
      <c r="B251" s="77" t="str">
        <f t="shared" si="26"/>
        <v>terça-feira</v>
      </c>
      <c r="C251" t="str">
        <f t="shared" si="24"/>
        <v>2026</v>
      </c>
      <c r="D251" s="315" t="str">
        <f t="shared" si="30"/>
        <v>Março</v>
      </c>
      <c r="E251" s="228">
        <v>384.1</v>
      </c>
      <c r="F251" s="228"/>
      <c r="G251" s="228"/>
      <c r="H251" s="228"/>
      <c r="I251" s="316"/>
      <c r="J251" s="229">
        <f t="shared" si="27"/>
        <v>380.22059000000002</v>
      </c>
      <c r="K251" s="229">
        <f t="shared" si="28"/>
        <v>0</v>
      </c>
      <c r="L251" s="229">
        <f t="shared" si="28"/>
        <v>0</v>
      </c>
      <c r="M251" s="229">
        <f t="shared" si="29"/>
        <v>0</v>
      </c>
      <c r="N251" s="230"/>
      <c r="O251" s="317"/>
      <c r="P251" s="231">
        <f t="shared" si="25"/>
        <v>384.1</v>
      </c>
      <c r="Q251" s="318">
        <f t="shared" si="9"/>
        <v>380.22059000000002</v>
      </c>
      <c r="R251" s="319"/>
      <c r="S251" s="79"/>
      <c r="T251" s="320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</row>
    <row r="252" spans="1:40" ht="15.75" hidden="1" customHeight="1" outlineLevel="1">
      <c r="A252" s="76">
        <v>46085</v>
      </c>
      <c r="B252" s="77" t="str">
        <f t="shared" si="26"/>
        <v>quarta-feira</v>
      </c>
      <c r="C252" t="str">
        <f t="shared" si="24"/>
        <v>2026</v>
      </c>
      <c r="D252" s="315" t="str">
        <f t="shared" si="30"/>
        <v>Março</v>
      </c>
      <c r="E252" s="228">
        <v>749.09999999999991</v>
      </c>
      <c r="F252" s="228"/>
      <c r="G252" s="228"/>
      <c r="H252" s="228"/>
      <c r="I252" s="316"/>
      <c r="J252" s="229">
        <f t="shared" si="27"/>
        <v>741.53408999999988</v>
      </c>
      <c r="K252" s="229">
        <f t="shared" si="28"/>
        <v>0</v>
      </c>
      <c r="L252" s="229">
        <f t="shared" si="28"/>
        <v>0</v>
      </c>
      <c r="M252" s="229">
        <f t="shared" si="29"/>
        <v>0</v>
      </c>
      <c r="N252" s="230"/>
      <c r="O252" s="317"/>
      <c r="P252" s="231">
        <f t="shared" si="25"/>
        <v>749.09999999999991</v>
      </c>
      <c r="Q252" s="318">
        <f t="shared" si="9"/>
        <v>741.53408999999988</v>
      </c>
      <c r="R252" s="319"/>
      <c r="S252" s="79"/>
      <c r="T252" s="320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  <c r="AL252" s="67"/>
      <c r="AM252" s="67"/>
      <c r="AN252" s="67"/>
    </row>
    <row r="253" spans="1:40" ht="15.75" hidden="1" customHeight="1" outlineLevel="1">
      <c r="A253" s="76">
        <v>46086</v>
      </c>
      <c r="B253" s="77" t="str">
        <f t="shared" si="26"/>
        <v>quinta-feira</v>
      </c>
      <c r="C253" t="str">
        <f t="shared" si="24"/>
        <v>2026</v>
      </c>
      <c r="D253" s="315" t="str">
        <f t="shared" si="30"/>
        <v>Março</v>
      </c>
      <c r="E253" s="228">
        <v>858.5</v>
      </c>
      <c r="F253" s="228"/>
      <c r="G253" s="228"/>
      <c r="H253" s="228"/>
      <c r="I253" s="316"/>
      <c r="J253" s="229">
        <f t="shared" si="27"/>
        <v>849.82915000000003</v>
      </c>
      <c r="K253" s="229">
        <f t="shared" si="28"/>
        <v>0</v>
      </c>
      <c r="L253" s="229">
        <f t="shared" si="28"/>
        <v>0</v>
      </c>
      <c r="M253" s="229">
        <f t="shared" si="29"/>
        <v>0</v>
      </c>
      <c r="N253" s="230"/>
      <c r="O253" s="317"/>
      <c r="P253" s="231">
        <f t="shared" si="25"/>
        <v>858.5</v>
      </c>
      <c r="Q253" s="318">
        <f t="shared" si="9"/>
        <v>849.82915000000003</v>
      </c>
      <c r="R253" s="319"/>
      <c r="S253" s="79"/>
      <c r="T253" s="320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</row>
    <row r="254" spans="1:40" ht="15.75" hidden="1" customHeight="1" outlineLevel="1">
      <c r="A254" s="76">
        <v>46087</v>
      </c>
      <c r="B254" s="77" t="str">
        <f t="shared" si="26"/>
        <v>sexta-feira</v>
      </c>
      <c r="C254" t="str">
        <f t="shared" si="24"/>
        <v>2026</v>
      </c>
      <c r="D254" s="315" t="str">
        <f t="shared" si="30"/>
        <v>Março</v>
      </c>
      <c r="E254" s="228">
        <v>821.6</v>
      </c>
      <c r="F254" s="228"/>
      <c r="G254" s="228"/>
      <c r="H254" s="228"/>
      <c r="I254" s="316"/>
      <c r="J254" s="229">
        <f t="shared" si="27"/>
        <v>813.30183999999997</v>
      </c>
      <c r="K254" s="229">
        <f t="shared" si="28"/>
        <v>0</v>
      </c>
      <c r="L254" s="229">
        <f t="shared" si="28"/>
        <v>0</v>
      </c>
      <c r="M254" s="229">
        <f t="shared" si="29"/>
        <v>0</v>
      </c>
      <c r="N254" s="230"/>
      <c r="O254" s="317"/>
      <c r="P254" s="231">
        <f t="shared" si="25"/>
        <v>821.6</v>
      </c>
      <c r="Q254" s="318">
        <f t="shared" si="9"/>
        <v>813.30183999999997</v>
      </c>
      <c r="R254" s="319"/>
      <c r="S254" s="79"/>
      <c r="T254" s="320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</row>
    <row r="255" spans="1:40" ht="15.75" hidden="1" customHeight="1" outlineLevel="1">
      <c r="A255" s="76">
        <v>46088</v>
      </c>
      <c r="B255" s="77" t="str">
        <f t="shared" si="26"/>
        <v>sábado</v>
      </c>
      <c r="C255" t="str">
        <f t="shared" si="24"/>
        <v>2026</v>
      </c>
      <c r="D255" s="315" t="str">
        <f t="shared" si="30"/>
        <v>Março</v>
      </c>
      <c r="E255" s="228">
        <v>1265.6000000000001</v>
      </c>
      <c r="F255" s="228"/>
      <c r="G255" s="228"/>
      <c r="H255" s="228"/>
      <c r="I255" s="316"/>
      <c r="J255" s="229">
        <f t="shared" si="27"/>
        <v>1252.81744</v>
      </c>
      <c r="K255" s="229">
        <f t="shared" si="28"/>
        <v>0</v>
      </c>
      <c r="L255" s="229">
        <f t="shared" si="28"/>
        <v>0</v>
      </c>
      <c r="M255" s="229">
        <f t="shared" si="29"/>
        <v>0</v>
      </c>
      <c r="N255" s="230"/>
      <c r="O255" s="317"/>
      <c r="P255" s="231">
        <f t="shared" si="25"/>
        <v>1265.6000000000001</v>
      </c>
      <c r="Q255" s="318">
        <f t="shared" si="9"/>
        <v>1252.81744</v>
      </c>
      <c r="R255" s="319"/>
      <c r="S255" s="79"/>
      <c r="T255" s="320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</row>
    <row r="256" spans="1:40" ht="15.75" hidden="1" customHeight="1" outlineLevel="1">
      <c r="A256" s="76">
        <v>46089</v>
      </c>
      <c r="B256" s="77" t="str">
        <f t="shared" si="26"/>
        <v>domingo</v>
      </c>
      <c r="C256" t="str">
        <f t="shared" si="24"/>
        <v>2026</v>
      </c>
      <c r="D256" s="315" t="str">
        <f t="shared" si="30"/>
        <v>Março</v>
      </c>
      <c r="E256" s="228">
        <v>1977.9</v>
      </c>
      <c r="F256" s="228"/>
      <c r="G256" s="228"/>
      <c r="H256" s="228"/>
      <c r="I256" s="316"/>
      <c r="J256" s="229">
        <f t="shared" si="27"/>
        <v>1957.9232100000002</v>
      </c>
      <c r="K256" s="229">
        <f t="shared" si="28"/>
        <v>0</v>
      </c>
      <c r="L256" s="229">
        <f t="shared" si="28"/>
        <v>0</v>
      </c>
      <c r="M256" s="229">
        <f t="shared" si="29"/>
        <v>0</v>
      </c>
      <c r="N256" s="230"/>
      <c r="O256" s="317"/>
      <c r="P256" s="231">
        <f t="shared" si="25"/>
        <v>1977.9</v>
      </c>
      <c r="Q256" s="318">
        <f t="shared" si="9"/>
        <v>1957.9232100000002</v>
      </c>
      <c r="R256" s="319"/>
      <c r="S256" s="79"/>
      <c r="T256" s="320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</row>
    <row r="257" spans="1:40" ht="15.75" hidden="1" customHeight="1" outlineLevel="1">
      <c r="A257" s="76">
        <v>46090</v>
      </c>
      <c r="B257" s="77" t="str">
        <f t="shared" si="26"/>
        <v>segunda-feira</v>
      </c>
      <c r="C257" t="str">
        <f t="shared" ref="C257:C320" si="31">IF(A257&lt;&gt;"",TEXT(A257,"aaaa"),"")</f>
        <v>2026</v>
      </c>
      <c r="D257" s="315" t="str">
        <f t="shared" si="30"/>
        <v>Março</v>
      </c>
      <c r="E257" s="228">
        <v>981.25</v>
      </c>
      <c r="F257" s="228"/>
      <c r="G257" s="228"/>
      <c r="H257" s="228"/>
      <c r="I257" s="316"/>
      <c r="J257" s="229">
        <f t="shared" si="27"/>
        <v>971.33937500000002</v>
      </c>
      <c r="K257" s="229">
        <f t="shared" si="28"/>
        <v>0</v>
      </c>
      <c r="L257" s="229">
        <f t="shared" si="28"/>
        <v>0</v>
      </c>
      <c r="M257" s="229">
        <f t="shared" si="29"/>
        <v>0</v>
      </c>
      <c r="N257" s="230"/>
      <c r="O257" s="317"/>
      <c r="P257" s="231">
        <f t="shared" si="25"/>
        <v>981.25</v>
      </c>
      <c r="Q257" s="318">
        <f t="shared" si="9"/>
        <v>971.33937500000002</v>
      </c>
      <c r="R257" s="319"/>
      <c r="S257" s="79"/>
      <c r="T257" s="320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</row>
    <row r="258" spans="1:40" ht="15.75" hidden="1" customHeight="1" outlineLevel="1">
      <c r="A258" s="76">
        <v>46091</v>
      </c>
      <c r="B258" s="77" t="str">
        <f t="shared" si="26"/>
        <v>terça-feira</v>
      </c>
      <c r="C258" t="str">
        <f t="shared" si="31"/>
        <v>2026</v>
      </c>
      <c r="D258" s="315" t="str">
        <f t="shared" si="30"/>
        <v>Março</v>
      </c>
      <c r="E258" s="228">
        <v>880.1</v>
      </c>
      <c r="F258" s="228"/>
      <c r="G258" s="228"/>
      <c r="H258" s="228"/>
      <c r="I258" s="316"/>
      <c r="J258" s="229">
        <f t="shared" si="27"/>
        <v>871.21099000000004</v>
      </c>
      <c r="K258" s="229">
        <f t="shared" si="28"/>
        <v>0</v>
      </c>
      <c r="L258" s="229">
        <f t="shared" si="28"/>
        <v>0</v>
      </c>
      <c r="M258" s="229">
        <f t="shared" si="29"/>
        <v>0</v>
      </c>
      <c r="N258" s="230"/>
      <c r="O258" s="317"/>
      <c r="P258" s="231">
        <f t="shared" si="25"/>
        <v>880.1</v>
      </c>
      <c r="Q258" s="318">
        <f t="shared" si="9"/>
        <v>871.21099000000004</v>
      </c>
      <c r="R258" s="319"/>
      <c r="S258" s="79"/>
      <c r="T258" s="320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67"/>
      <c r="AK258" s="67"/>
      <c r="AL258" s="67"/>
      <c r="AM258" s="67"/>
      <c r="AN258" s="67"/>
    </row>
    <row r="259" spans="1:40" ht="15.75" hidden="1" customHeight="1" outlineLevel="1">
      <c r="A259" s="76">
        <v>46092</v>
      </c>
      <c r="B259" s="77" t="str">
        <f t="shared" si="26"/>
        <v>quarta-feira</v>
      </c>
      <c r="C259" t="str">
        <f t="shared" si="31"/>
        <v>2026</v>
      </c>
      <c r="D259" s="315" t="str">
        <f t="shared" si="30"/>
        <v>Março</v>
      </c>
      <c r="E259" s="228">
        <v>1096.4000000000001</v>
      </c>
      <c r="F259" s="228"/>
      <c r="G259" s="228"/>
      <c r="H259" s="228"/>
      <c r="I259" s="316"/>
      <c r="J259" s="229">
        <f t="shared" si="27"/>
        <v>1085.32636</v>
      </c>
      <c r="K259" s="229">
        <f t="shared" si="28"/>
        <v>0</v>
      </c>
      <c r="L259" s="229">
        <f t="shared" si="28"/>
        <v>0</v>
      </c>
      <c r="M259" s="229">
        <f t="shared" si="29"/>
        <v>0</v>
      </c>
      <c r="N259" s="230"/>
      <c r="O259" s="317"/>
      <c r="P259" s="231">
        <f t="shared" si="25"/>
        <v>1096.4000000000001</v>
      </c>
      <c r="Q259" s="318">
        <f t="shared" si="9"/>
        <v>1085.32636</v>
      </c>
      <c r="R259" s="319"/>
      <c r="S259" s="79"/>
      <c r="T259" s="320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</row>
    <row r="260" spans="1:40" ht="15.75" hidden="1" customHeight="1" outlineLevel="1">
      <c r="A260" s="76">
        <v>46093</v>
      </c>
      <c r="B260" s="77" t="str">
        <f t="shared" si="26"/>
        <v>quinta-feira</v>
      </c>
      <c r="C260" t="str">
        <f t="shared" si="31"/>
        <v>2026</v>
      </c>
      <c r="D260" s="315" t="str">
        <f t="shared" si="30"/>
        <v>Março</v>
      </c>
      <c r="E260" s="228">
        <v>709.09999999999991</v>
      </c>
      <c r="F260" s="228"/>
      <c r="G260" s="228"/>
      <c r="H260" s="228"/>
      <c r="I260" s="316"/>
      <c r="J260" s="229">
        <f t="shared" si="27"/>
        <v>701.93808999999987</v>
      </c>
      <c r="K260" s="229">
        <f t="shared" si="28"/>
        <v>0</v>
      </c>
      <c r="L260" s="229">
        <f t="shared" si="28"/>
        <v>0</v>
      </c>
      <c r="M260" s="229">
        <f t="shared" si="29"/>
        <v>0</v>
      </c>
      <c r="N260" s="230"/>
      <c r="O260" s="317"/>
      <c r="P260" s="231">
        <f t="shared" si="25"/>
        <v>709.09999999999991</v>
      </c>
      <c r="Q260" s="318">
        <f t="shared" si="9"/>
        <v>701.93808999999987</v>
      </c>
      <c r="R260" s="319"/>
      <c r="S260" s="79"/>
      <c r="T260" s="320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67"/>
      <c r="AK260" s="67"/>
      <c r="AL260" s="67"/>
      <c r="AM260" s="67"/>
      <c r="AN260" s="67"/>
    </row>
    <row r="261" spans="1:40" ht="15.75" hidden="1" customHeight="1" outlineLevel="1">
      <c r="A261" s="76">
        <v>46094</v>
      </c>
      <c r="B261" s="77" t="str">
        <f t="shared" si="26"/>
        <v>sexta-feira</v>
      </c>
      <c r="C261" t="str">
        <f t="shared" si="31"/>
        <v>2026</v>
      </c>
      <c r="D261" s="315" t="str">
        <f t="shared" si="30"/>
        <v>Março</v>
      </c>
      <c r="E261" s="228">
        <v>814.69999999999993</v>
      </c>
      <c r="F261" s="228"/>
      <c r="G261" s="228"/>
      <c r="H261" s="228"/>
      <c r="I261" s="316"/>
      <c r="J261" s="229">
        <f t="shared" si="27"/>
        <v>806.47152999999992</v>
      </c>
      <c r="K261" s="229">
        <f t="shared" si="28"/>
        <v>0</v>
      </c>
      <c r="L261" s="229">
        <f t="shared" si="28"/>
        <v>0</v>
      </c>
      <c r="M261" s="229">
        <f t="shared" si="29"/>
        <v>0</v>
      </c>
      <c r="N261" s="230"/>
      <c r="O261" s="317"/>
      <c r="P261" s="231">
        <f t="shared" si="25"/>
        <v>814.69999999999993</v>
      </c>
      <c r="Q261" s="318">
        <f t="shared" si="9"/>
        <v>806.47152999999992</v>
      </c>
      <c r="R261" s="319"/>
      <c r="S261" s="79"/>
      <c r="T261" s="320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</row>
    <row r="262" spans="1:40" ht="15.75" hidden="1" customHeight="1" outlineLevel="1">
      <c r="A262" s="76">
        <v>46095</v>
      </c>
      <c r="B262" s="77" t="str">
        <f t="shared" si="26"/>
        <v>sábado</v>
      </c>
      <c r="C262" t="str">
        <f t="shared" si="31"/>
        <v>2026</v>
      </c>
      <c r="D262" s="315" t="str">
        <f t="shared" si="30"/>
        <v>Março</v>
      </c>
      <c r="E262" s="228">
        <v>1525.7</v>
      </c>
      <c r="F262" s="228"/>
      <c r="G262" s="228"/>
      <c r="H262" s="228"/>
      <c r="I262" s="316"/>
      <c r="J262" s="229">
        <f t="shared" si="27"/>
        <v>1510.29043</v>
      </c>
      <c r="K262" s="229">
        <f t="shared" si="28"/>
        <v>0</v>
      </c>
      <c r="L262" s="229">
        <f t="shared" si="28"/>
        <v>0</v>
      </c>
      <c r="M262" s="229">
        <f t="shared" si="29"/>
        <v>0</v>
      </c>
      <c r="N262" s="230"/>
      <c r="O262" s="317"/>
      <c r="P262" s="231">
        <f t="shared" ref="P262:P325" si="32">IF(E262="","",E262+F262+G262+H262+I262+O262)</f>
        <v>1525.7</v>
      </c>
      <c r="Q262" s="318">
        <f t="shared" si="9"/>
        <v>1510.29043</v>
      </c>
      <c r="R262" s="319"/>
      <c r="S262" s="79"/>
      <c r="T262" s="320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67"/>
      <c r="AK262" s="67"/>
      <c r="AL262" s="67"/>
      <c r="AM262" s="67"/>
      <c r="AN262" s="67"/>
    </row>
    <row r="263" spans="1:40" ht="15.75" hidden="1" customHeight="1" outlineLevel="1">
      <c r="A263" s="76">
        <v>46096</v>
      </c>
      <c r="B263" s="77" t="str">
        <f t="shared" ref="B263:B326" si="33">IF(A263="","",TEXT(A263,"DDDD"))</f>
        <v>domingo</v>
      </c>
      <c r="C263" t="str">
        <f t="shared" si="31"/>
        <v>2026</v>
      </c>
      <c r="D263" s="315" t="str">
        <f t="shared" si="30"/>
        <v>Março</v>
      </c>
      <c r="E263" s="228">
        <v>963.5</v>
      </c>
      <c r="F263" s="228"/>
      <c r="G263" s="228"/>
      <c r="H263" s="228"/>
      <c r="I263" s="316"/>
      <c r="J263" s="229">
        <f t="shared" ref="J263:J326" si="34">IF(E263=0,0,(1-J$4)*E263)</f>
        <v>953.76864999999998</v>
      </c>
      <c r="K263" s="229">
        <f t="shared" ref="K263:L326" si="35">IF(F263=0,0,(1-K$4)*F263)</f>
        <v>0</v>
      </c>
      <c r="L263" s="229">
        <f t="shared" si="35"/>
        <v>0</v>
      </c>
      <c r="M263" s="229">
        <f t="shared" ref="M263:M326" si="36">IF(H263=0,0,(1-M$4)*H263)</f>
        <v>0</v>
      </c>
      <c r="N263" s="230"/>
      <c r="O263" s="317"/>
      <c r="P263" s="231">
        <f t="shared" si="32"/>
        <v>963.5</v>
      </c>
      <c r="Q263" s="318">
        <f t="shared" si="9"/>
        <v>953.76864999999998</v>
      </c>
      <c r="R263" s="319"/>
      <c r="S263" s="79"/>
      <c r="T263" s="320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</row>
    <row r="264" spans="1:40" ht="15.75" hidden="1" customHeight="1" outlineLevel="1">
      <c r="A264" s="76">
        <v>46097</v>
      </c>
      <c r="B264" s="77" t="str">
        <f t="shared" si="33"/>
        <v>segunda-feira</v>
      </c>
      <c r="C264" t="str">
        <f t="shared" si="31"/>
        <v>2026</v>
      </c>
      <c r="D264" s="315" t="str">
        <f t="shared" ref="D264:D327" si="37">IF(A264&lt;&gt;"",PROPER(TEXT(A264,"Mmmm")),"")</f>
        <v>Março</v>
      </c>
      <c r="E264" s="228">
        <v>622.5</v>
      </c>
      <c r="F264" s="228"/>
      <c r="G264" s="228"/>
      <c r="H264" s="228"/>
      <c r="I264" s="316"/>
      <c r="J264" s="229">
        <f t="shared" si="34"/>
        <v>616.21275000000003</v>
      </c>
      <c r="K264" s="229">
        <f t="shared" si="35"/>
        <v>0</v>
      </c>
      <c r="L264" s="229">
        <f t="shared" si="35"/>
        <v>0</v>
      </c>
      <c r="M264" s="229">
        <f t="shared" si="36"/>
        <v>0</v>
      </c>
      <c r="N264" s="230"/>
      <c r="O264" s="317"/>
      <c r="P264" s="231">
        <f t="shared" si="32"/>
        <v>622.5</v>
      </c>
      <c r="Q264" s="318">
        <f t="shared" si="9"/>
        <v>616.21275000000003</v>
      </c>
      <c r="R264" s="319"/>
      <c r="S264" s="79"/>
      <c r="T264" s="320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  <c r="AN264" s="67"/>
    </row>
    <row r="265" spans="1:40" ht="15.75" hidden="1" customHeight="1" outlineLevel="1">
      <c r="A265" s="76">
        <v>46098</v>
      </c>
      <c r="B265" s="77" t="str">
        <f t="shared" si="33"/>
        <v>terça-feira</v>
      </c>
      <c r="C265" t="str">
        <f t="shared" si="31"/>
        <v>2026</v>
      </c>
      <c r="D265" s="315" t="str">
        <f t="shared" si="37"/>
        <v>Março</v>
      </c>
      <c r="E265" s="228">
        <v>697.83</v>
      </c>
      <c r="F265" s="228"/>
      <c r="G265" s="228"/>
      <c r="H265" s="228"/>
      <c r="I265" s="316"/>
      <c r="J265" s="229">
        <f t="shared" si="34"/>
        <v>690.78191700000002</v>
      </c>
      <c r="K265" s="229">
        <f t="shared" si="35"/>
        <v>0</v>
      </c>
      <c r="L265" s="229">
        <f t="shared" si="35"/>
        <v>0</v>
      </c>
      <c r="M265" s="229">
        <f t="shared" si="36"/>
        <v>0</v>
      </c>
      <c r="N265" s="230"/>
      <c r="O265" s="317"/>
      <c r="P265" s="231">
        <f t="shared" si="32"/>
        <v>697.83</v>
      </c>
      <c r="Q265" s="318">
        <f t="shared" si="9"/>
        <v>690.78191700000002</v>
      </c>
      <c r="R265" s="319"/>
      <c r="S265" s="79"/>
      <c r="T265" s="320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</row>
    <row r="266" spans="1:40" ht="15.75" hidden="1" customHeight="1" outlineLevel="1">
      <c r="A266" s="76">
        <v>46099</v>
      </c>
      <c r="B266" s="77" t="str">
        <f t="shared" si="33"/>
        <v>quarta-feira</v>
      </c>
      <c r="C266" t="str">
        <f t="shared" si="31"/>
        <v>2026</v>
      </c>
      <c r="D266" s="315" t="str">
        <f t="shared" si="37"/>
        <v>Março</v>
      </c>
      <c r="E266" s="228">
        <v>636</v>
      </c>
      <c r="F266" s="228"/>
      <c r="G266" s="228"/>
      <c r="H266" s="228"/>
      <c r="I266" s="316"/>
      <c r="J266" s="229">
        <f t="shared" si="34"/>
        <v>629.57640000000004</v>
      </c>
      <c r="K266" s="229">
        <f t="shared" si="35"/>
        <v>0</v>
      </c>
      <c r="L266" s="229">
        <f t="shared" si="35"/>
        <v>0</v>
      </c>
      <c r="M266" s="229">
        <f t="shared" si="36"/>
        <v>0</v>
      </c>
      <c r="N266" s="230"/>
      <c r="O266" s="317"/>
      <c r="P266" s="231">
        <f t="shared" si="32"/>
        <v>636</v>
      </c>
      <c r="Q266" s="318">
        <f t="shared" si="9"/>
        <v>629.57640000000004</v>
      </c>
      <c r="R266" s="319"/>
      <c r="S266" s="79"/>
      <c r="T266" s="320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67"/>
      <c r="AK266" s="67"/>
      <c r="AL266" s="67"/>
      <c r="AM266" s="67"/>
      <c r="AN266" s="67"/>
    </row>
    <row r="267" spans="1:40" ht="15.75" hidden="1" customHeight="1" outlineLevel="1">
      <c r="A267" s="76">
        <v>46100</v>
      </c>
      <c r="B267" s="77" t="str">
        <f t="shared" si="33"/>
        <v>quinta-feira</v>
      </c>
      <c r="C267" t="str">
        <f t="shared" si="31"/>
        <v>2026</v>
      </c>
      <c r="D267" s="315" t="str">
        <f t="shared" si="37"/>
        <v>Março</v>
      </c>
      <c r="E267" s="228">
        <v>458.25</v>
      </c>
      <c r="F267" s="228"/>
      <c r="G267" s="228"/>
      <c r="H267" s="228"/>
      <c r="I267" s="316"/>
      <c r="J267" s="229">
        <f t="shared" si="34"/>
        <v>453.62167499999998</v>
      </c>
      <c r="K267" s="229">
        <f t="shared" si="35"/>
        <v>0</v>
      </c>
      <c r="L267" s="229">
        <f t="shared" si="35"/>
        <v>0</v>
      </c>
      <c r="M267" s="229">
        <f t="shared" si="36"/>
        <v>0</v>
      </c>
      <c r="N267" s="230"/>
      <c r="O267" s="317"/>
      <c r="P267" s="231">
        <f t="shared" si="32"/>
        <v>458.25</v>
      </c>
      <c r="Q267" s="318">
        <f t="shared" si="9"/>
        <v>453.62167499999998</v>
      </c>
      <c r="R267" s="319"/>
      <c r="S267" s="79"/>
      <c r="T267" s="320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</row>
    <row r="268" spans="1:40" ht="15.75" hidden="1" customHeight="1" outlineLevel="1">
      <c r="A268" s="76">
        <v>46101</v>
      </c>
      <c r="B268" s="77" t="str">
        <f t="shared" si="33"/>
        <v>sexta-feira</v>
      </c>
      <c r="C268" t="str">
        <f t="shared" si="31"/>
        <v>2026</v>
      </c>
      <c r="D268" s="315" t="str">
        <f t="shared" si="37"/>
        <v>Março</v>
      </c>
      <c r="E268" s="228">
        <v>398.2</v>
      </c>
      <c r="F268" s="228"/>
      <c r="G268" s="228"/>
      <c r="H268" s="228"/>
      <c r="I268" s="316"/>
      <c r="J268" s="229">
        <f t="shared" si="34"/>
        <v>394.17818</v>
      </c>
      <c r="K268" s="229">
        <f t="shared" si="35"/>
        <v>0</v>
      </c>
      <c r="L268" s="229">
        <f t="shared" si="35"/>
        <v>0</v>
      </c>
      <c r="M268" s="229">
        <f t="shared" si="36"/>
        <v>0</v>
      </c>
      <c r="N268" s="230"/>
      <c r="O268" s="317"/>
      <c r="P268" s="231">
        <f t="shared" si="32"/>
        <v>398.2</v>
      </c>
      <c r="Q268" s="318">
        <f t="shared" si="9"/>
        <v>394.17818</v>
      </c>
      <c r="R268" s="319"/>
      <c r="S268" s="79"/>
      <c r="T268" s="320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</row>
    <row r="269" spans="1:40" ht="15.75" hidden="1" customHeight="1" outlineLevel="1">
      <c r="A269" s="76">
        <v>46102</v>
      </c>
      <c r="B269" s="77" t="str">
        <f t="shared" si="33"/>
        <v>sábado</v>
      </c>
      <c r="C269" t="str">
        <f t="shared" si="31"/>
        <v>2026</v>
      </c>
      <c r="D269" s="315" t="str">
        <f t="shared" si="37"/>
        <v>Março</v>
      </c>
      <c r="E269" s="228">
        <v>1112.45</v>
      </c>
      <c r="F269" s="228"/>
      <c r="G269" s="228"/>
      <c r="H269" s="228"/>
      <c r="I269" s="316"/>
      <c r="J269" s="229">
        <f t="shared" si="34"/>
        <v>1101.2142550000001</v>
      </c>
      <c r="K269" s="229">
        <f t="shared" si="35"/>
        <v>0</v>
      </c>
      <c r="L269" s="229">
        <f t="shared" si="35"/>
        <v>0</v>
      </c>
      <c r="M269" s="229">
        <f t="shared" si="36"/>
        <v>0</v>
      </c>
      <c r="N269" s="230"/>
      <c r="O269" s="317"/>
      <c r="P269" s="231">
        <f t="shared" si="32"/>
        <v>1112.45</v>
      </c>
      <c r="Q269" s="318">
        <f t="shared" si="9"/>
        <v>1101.2142550000001</v>
      </c>
      <c r="R269" s="319"/>
      <c r="S269" s="79"/>
      <c r="T269" s="320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</row>
    <row r="270" spans="1:40" ht="15.75" hidden="1" customHeight="1" outlineLevel="1">
      <c r="A270" s="76">
        <v>46103</v>
      </c>
      <c r="B270" s="77" t="str">
        <f t="shared" si="33"/>
        <v>domingo</v>
      </c>
      <c r="C270" t="str">
        <f t="shared" si="31"/>
        <v>2026</v>
      </c>
      <c r="D270" s="315" t="str">
        <f t="shared" si="37"/>
        <v>Março</v>
      </c>
      <c r="E270" s="228">
        <v>848.9</v>
      </c>
      <c r="F270" s="228"/>
      <c r="G270" s="228"/>
      <c r="H270" s="228"/>
      <c r="I270" s="316"/>
      <c r="J270" s="229">
        <f t="shared" si="34"/>
        <v>840.32610999999997</v>
      </c>
      <c r="K270" s="229">
        <f t="shared" si="35"/>
        <v>0</v>
      </c>
      <c r="L270" s="229">
        <f t="shared" si="35"/>
        <v>0</v>
      </c>
      <c r="M270" s="229">
        <f t="shared" si="36"/>
        <v>0</v>
      </c>
      <c r="N270" s="230"/>
      <c r="O270" s="317"/>
      <c r="P270" s="231">
        <f t="shared" si="32"/>
        <v>848.9</v>
      </c>
      <c r="Q270" s="318">
        <f t="shared" si="9"/>
        <v>840.32610999999997</v>
      </c>
      <c r="R270" s="319"/>
      <c r="S270" s="79"/>
      <c r="T270" s="320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</row>
    <row r="271" spans="1:40" ht="15.75" hidden="1" customHeight="1" outlineLevel="1">
      <c r="A271" s="76">
        <v>46104</v>
      </c>
      <c r="B271" s="77" t="str">
        <f t="shared" si="33"/>
        <v>segunda-feira</v>
      </c>
      <c r="C271" t="str">
        <f t="shared" si="31"/>
        <v>2026</v>
      </c>
      <c r="D271" s="315" t="str">
        <f t="shared" si="37"/>
        <v>Março</v>
      </c>
      <c r="E271" s="228">
        <v>767.15</v>
      </c>
      <c r="F271" s="228"/>
      <c r="G271" s="228"/>
      <c r="H271" s="228"/>
      <c r="I271" s="316"/>
      <c r="J271" s="229">
        <f t="shared" si="34"/>
        <v>759.40178500000002</v>
      </c>
      <c r="K271" s="229">
        <f t="shared" si="35"/>
        <v>0</v>
      </c>
      <c r="L271" s="229">
        <f t="shared" si="35"/>
        <v>0</v>
      </c>
      <c r="M271" s="229">
        <f t="shared" si="36"/>
        <v>0</v>
      </c>
      <c r="N271" s="230"/>
      <c r="O271" s="317"/>
      <c r="P271" s="231">
        <f t="shared" si="32"/>
        <v>767.15</v>
      </c>
      <c r="Q271" s="318">
        <f t="shared" si="9"/>
        <v>759.40178500000002</v>
      </c>
      <c r="R271" s="319"/>
      <c r="S271" s="79"/>
      <c r="T271" s="320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</row>
    <row r="272" spans="1:40" ht="15.75" hidden="1" customHeight="1" outlineLevel="1">
      <c r="A272" s="76">
        <v>46105</v>
      </c>
      <c r="B272" s="77" t="str">
        <f t="shared" si="33"/>
        <v>terça-feira</v>
      </c>
      <c r="C272" t="str">
        <f t="shared" si="31"/>
        <v>2026</v>
      </c>
      <c r="D272" s="315" t="str">
        <f t="shared" si="37"/>
        <v>Março</v>
      </c>
      <c r="E272" s="228">
        <v>471.90000000000003</v>
      </c>
      <c r="F272" s="228"/>
      <c r="G272" s="228"/>
      <c r="H272" s="228"/>
      <c r="I272" s="316"/>
      <c r="J272" s="229">
        <f t="shared" si="34"/>
        <v>467.13381000000004</v>
      </c>
      <c r="K272" s="229">
        <f t="shared" si="35"/>
        <v>0</v>
      </c>
      <c r="L272" s="229">
        <f t="shared" si="35"/>
        <v>0</v>
      </c>
      <c r="M272" s="229">
        <f t="shared" si="36"/>
        <v>0</v>
      </c>
      <c r="N272" s="230"/>
      <c r="O272" s="317"/>
      <c r="P272" s="231">
        <f t="shared" si="32"/>
        <v>471.90000000000003</v>
      </c>
      <c r="Q272" s="318">
        <f t="shared" si="9"/>
        <v>467.13381000000004</v>
      </c>
      <c r="R272" s="319"/>
      <c r="S272" s="79"/>
      <c r="T272" s="320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</row>
    <row r="273" spans="1:40" ht="15.75" hidden="1" customHeight="1" outlineLevel="1">
      <c r="A273" s="76">
        <v>46106</v>
      </c>
      <c r="B273" s="77" t="str">
        <f t="shared" si="33"/>
        <v>quarta-feira</v>
      </c>
      <c r="C273" t="str">
        <f t="shared" si="31"/>
        <v>2026</v>
      </c>
      <c r="D273" s="315" t="str">
        <f t="shared" si="37"/>
        <v>Março</v>
      </c>
      <c r="E273" s="228">
        <v>622.79999999999995</v>
      </c>
      <c r="F273" s="228"/>
      <c r="G273" s="228"/>
      <c r="H273" s="228"/>
      <c r="I273" s="316"/>
      <c r="J273" s="229">
        <f t="shared" si="34"/>
        <v>616.5097199999999</v>
      </c>
      <c r="K273" s="229">
        <f t="shared" si="35"/>
        <v>0</v>
      </c>
      <c r="L273" s="229">
        <f t="shared" si="35"/>
        <v>0</v>
      </c>
      <c r="M273" s="229">
        <f t="shared" si="36"/>
        <v>0</v>
      </c>
      <c r="N273" s="230"/>
      <c r="O273" s="317"/>
      <c r="P273" s="231">
        <f t="shared" si="32"/>
        <v>622.79999999999995</v>
      </c>
      <c r="Q273" s="318">
        <f t="shared" si="9"/>
        <v>616.5097199999999</v>
      </c>
      <c r="R273" s="319"/>
      <c r="S273" s="79"/>
      <c r="T273" s="320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</row>
    <row r="274" spans="1:40" ht="15.75" hidden="1" customHeight="1" outlineLevel="1">
      <c r="A274" s="76">
        <v>46107</v>
      </c>
      <c r="B274" s="77" t="str">
        <f t="shared" si="33"/>
        <v>quinta-feira</v>
      </c>
      <c r="C274" t="str">
        <f t="shared" si="31"/>
        <v>2026</v>
      </c>
      <c r="D274" s="315" t="str">
        <f t="shared" si="37"/>
        <v>Março</v>
      </c>
      <c r="E274" s="228">
        <v>408.34999999999997</v>
      </c>
      <c r="F274" s="228"/>
      <c r="G274" s="228"/>
      <c r="H274" s="228"/>
      <c r="I274" s="316"/>
      <c r="J274" s="229">
        <f t="shared" si="34"/>
        <v>404.22566499999999</v>
      </c>
      <c r="K274" s="229">
        <f t="shared" si="35"/>
        <v>0</v>
      </c>
      <c r="L274" s="229">
        <f t="shared" si="35"/>
        <v>0</v>
      </c>
      <c r="M274" s="229">
        <f t="shared" si="36"/>
        <v>0</v>
      </c>
      <c r="N274" s="230"/>
      <c r="O274" s="317"/>
      <c r="P274" s="231">
        <f t="shared" si="32"/>
        <v>408.34999999999997</v>
      </c>
      <c r="Q274" s="318">
        <f t="shared" si="9"/>
        <v>404.22566499999999</v>
      </c>
      <c r="R274" s="319"/>
      <c r="S274" s="79"/>
      <c r="T274" s="320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  <c r="AI274" s="67"/>
      <c r="AJ274" s="67"/>
      <c r="AK274" s="67"/>
      <c r="AL274" s="67"/>
      <c r="AM274" s="67"/>
      <c r="AN274" s="67"/>
    </row>
    <row r="275" spans="1:40" ht="15.75" hidden="1" customHeight="1" outlineLevel="1">
      <c r="A275" s="76">
        <v>46108</v>
      </c>
      <c r="B275" s="77" t="str">
        <f t="shared" si="33"/>
        <v>sexta-feira</v>
      </c>
      <c r="C275" t="str">
        <f t="shared" si="31"/>
        <v>2026</v>
      </c>
      <c r="D275" s="315" t="str">
        <f t="shared" si="37"/>
        <v>Março</v>
      </c>
      <c r="E275" s="228">
        <v>443.29999999999995</v>
      </c>
      <c r="F275" s="228"/>
      <c r="G275" s="228"/>
      <c r="H275" s="228"/>
      <c r="I275" s="316"/>
      <c r="J275" s="229">
        <f t="shared" si="34"/>
        <v>438.82266999999996</v>
      </c>
      <c r="K275" s="229">
        <f t="shared" si="35"/>
        <v>0</v>
      </c>
      <c r="L275" s="229">
        <f t="shared" si="35"/>
        <v>0</v>
      </c>
      <c r="M275" s="229">
        <f t="shared" si="36"/>
        <v>0</v>
      </c>
      <c r="N275" s="230"/>
      <c r="O275" s="317"/>
      <c r="P275" s="231">
        <f t="shared" si="32"/>
        <v>443.29999999999995</v>
      </c>
      <c r="Q275" s="318">
        <f t="shared" si="9"/>
        <v>438.82266999999996</v>
      </c>
      <c r="R275" s="319"/>
      <c r="S275" s="79"/>
      <c r="T275" s="320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</row>
    <row r="276" spans="1:40" ht="15.75" hidden="1" customHeight="1" outlineLevel="1">
      <c r="A276" s="76">
        <v>46109</v>
      </c>
      <c r="B276" s="77" t="str">
        <f t="shared" si="33"/>
        <v>sábado</v>
      </c>
      <c r="C276" t="str">
        <f t="shared" si="31"/>
        <v>2026</v>
      </c>
      <c r="D276" s="315" t="str">
        <f t="shared" si="37"/>
        <v>Março</v>
      </c>
      <c r="E276" s="228">
        <v>923.45</v>
      </c>
      <c r="F276" s="228"/>
      <c r="G276" s="228"/>
      <c r="H276" s="228"/>
      <c r="I276" s="316"/>
      <c r="J276" s="229">
        <f t="shared" si="34"/>
        <v>914.123155</v>
      </c>
      <c r="K276" s="229">
        <f t="shared" si="35"/>
        <v>0</v>
      </c>
      <c r="L276" s="229">
        <f t="shared" si="35"/>
        <v>0</v>
      </c>
      <c r="M276" s="229">
        <f t="shared" si="36"/>
        <v>0</v>
      </c>
      <c r="N276" s="230"/>
      <c r="O276" s="317"/>
      <c r="P276" s="231">
        <f t="shared" si="32"/>
        <v>923.45</v>
      </c>
      <c r="Q276" s="318">
        <f t="shared" si="9"/>
        <v>914.123155</v>
      </c>
      <c r="R276" s="319"/>
      <c r="S276" s="79"/>
      <c r="T276" s="320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67"/>
      <c r="AK276" s="67"/>
      <c r="AL276" s="67"/>
      <c r="AM276" s="67"/>
      <c r="AN276" s="67"/>
    </row>
    <row r="277" spans="1:40" ht="15.75" hidden="1" customHeight="1" outlineLevel="1">
      <c r="A277" s="76">
        <v>46110</v>
      </c>
      <c r="B277" s="77" t="str">
        <f t="shared" si="33"/>
        <v>domingo</v>
      </c>
      <c r="C277" t="str">
        <f t="shared" si="31"/>
        <v>2026</v>
      </c>
      <c r="D277" s="315" t="str">
        <f t="shared" si="37"/>
        <v>Março</v>
      </c>
      <c r="E277" s="228">
        <v>707.15</v>
      </c>
      <c r="F277" s="228"/>
      <c r="G277" s="228"/>
      <c r="H277" s="228"/>
      <c r="I277" s="316"/>
      <c r="J277" s="229">
        <f t="shared" si="34"/>
        <v>700.00778500000001</v>
      </c>
      <c r="K277" s="229">
        <f t="shared" si="35"/>
        <v>0</v>
      </c>
      <c r="L277" s="229">
        <f t="shared" si="35"/>
        <v>0</v>
      </c>
      <c r="M277" s="229">
        <f t="shared" si="36"/>
        <v>0</v>
      </c>
      <c r="N277" s="230"/>
      <c r="O277" s="317"/>
      <c r="P277" s="231">
        <f t="shared" si="32"/>
        <v>707.15</v>
      </c>
      <c r="Q277" s="318">
        <f t="shared" si="9"/>
        <v>700.00778500000001</v>
      </c>
      <c r="R277" s="319"/>
      <c r="S277" s="79"/>
      <c r="T277" s="320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</row>
    <row r="278" spans="1:40" ht="15.75" hidden="1" customHeight="1" outlineLevel="1">
      <c r="A278" s="76">
        <v>46111</v>
      </c>
      <c r="B278" s="77" t="str">
        <f t="shared" si="33"/>
        <v>segunda-feira</v>
      </c>
      <c r="C278" t="str">
        <f t="shared" si="31"/>
        <v>2026</v>
      </c>
      <c r="D278" s="315" t="str">
        <f t="shared" si="37"/>
        <v>Março</v>
      </c>
      <c r="E278" s="228">
        <v>378.5</v>
      </c>
      <c r="F278" s="228"/>
      <c r="G278" s="228"/>
      <c r="H278" s="228"/>
      <c r="I278" s="316"/>
      <c r="J278" s="229">
        <f t="shared" si="34"/>
        <v>374.67714999999998</v>
      </c>
      <c r="K278" s="229">
        <f t="shared" si="35"/>
        <v>0</v>
      </c>
      <c r="L278" s="229">
        <f t="shared" si="35"/>
        <v>0</v>
      </c>
      <c r="M278" s="229">
        <f t="shared" si="36"/>
        <v>0</v>
      </c>
      <c r="N278" s="230"/>
      <c r="O278" s="317"/>
      <c r="P278" s="231">
        <f t="shared" si="32"/>
        <v>378.5</v>
      </c>
      <c r="Q278" s="318">
        <f t="shared" si="9"/>
        <v>374.67714999999998</v>
      </c>
      <c r="R278" s="319"/>
      <c r="S278" s="79"/>
      <c r="T278" s="320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67"/>
      <c r="AK278" s="67"/>
      <c r="AL278" s="67"/>
      <c r="AM278" s="67"/>
      <c r="AN278" s="67"/>
    </row>
    <row r="279" spans="1:40" ht="15.75" hidden="1" customHeight="1" outlineLevel="1">
      <c r="A279" s="76">
        <v>46112</v>
      </c>
      <c r="B279" s="77" t="str">
        <f t="shared" si="33"/>
        <v>terça-feira</v>
      </c>
      <c r="C279" t="str">
        <f t="shared" si="31"/>
        <v>2026</v>
      </c>
      <c r="D279" s="315" t="str">
        <f t="shared" si="37"/>
        <v>Março</v>
      </c>
      <c r="E279" s="228">
        <v>815.19999999999993</v>
      </c>
      <c r="F279" s="228"/>
      <c r="G279" s="228"/>
      <c r="H279" s="228"/>
      <c r="I279" s="316"/>
      <c r="J279" s="229">
        <f t="shared" si="34"/>
        <v>806.96647999999993</v>
      </c>
      <c r="K279" s="229">
        <f t="shared" si="35"/>
        <v>0</v>
      </c>
      <c r="L279" s="229">
        <f t="shared" si="35"/>
        <v>0</v>
      </c>
      <c r="M279" s="229">
        <f t="shared" si="36"/>
        <v>0</v>
      </c>
      <c r="N279" s="230"/>
      <c r="O279" s="317"/>
      <c r="P279" s="231">
        <f t="shared" si="32"/>
        <v>815.19999999999993</v>
      </c>
      <c r="Q279" s="318">
        <f t="shared" si="9"/>
        <v>806.96647999999993</v>
      </c>
      <c r="R279" s="319"/>
      <c r="S279" s="79"/>
      <c r="T279" s="320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</row>
    <row r="280" spans="1:40" ht="15.75" customHeight="1">
      <c r="A280" s="76">
        <v>46113</v>
      </c>
      <c r="B280" s="77" t="str">
        <f t="shared" si="33"/>
        <v>quarta-feira</v>
      </c>
      <c r="C280" t="str">
        <f t="shared" si="31"/>
        <v>2026</v>
      </c>
      <c r="D280" s="315" t="str">
        <f t="shared" si="37"/>
        <v>Abril</v>
      </c>
      <c r="E280" s="228">
        <v>676.55</v>
      </c>
      <c r="F280" s="228"/>
      <c r="G280" s="228"/>
      <c r="H280" s="228"/>
      <c r="I280" s="316"/>
      <c r="J280" s="229">
        <f t="shared" si="34"/>
        <v>669.71684499999992</v>
      </c>
      <c r="K280" s="229">
        <f t="shared" si="35"/>
        <v>0</v>
      </c>
      <c r="L280" s="229">
        <f t="shared" si="35"/>
        <v>0</v>
      </c>
      <c r="M280" s="229">
        <f t="shared" si="36"/>
        <v>0</v>
      </c>
      <c r="N280" s="230"/>
      <c r="O280" s="317"/>
      <c r="P280" s="231">
        <f t="shared" si="32"/>
        <v>676.55</v>
      </c>
      <c r="Q280" s="318">
        <f t="shared" si="9"/>
        <v>669.71684499999992</v>
      </c>
      <c r="R280" s="319"/>
      <c r="S280" s="79"/>
      <c r="T280" s="320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  <c r="AI280" s="67"/>
      <c r="AJ280" s="67"/>
      <c r="AK280" s="67"/>
      <c r="AL280" s="67"/>
      <c r="AM280" s="67"/>
      <c r="AN280" s="67"/>
    </row>
    <row r="281" spans="1:40" ht="15.75" customHeight="1">
      <c r="A281" s="76">
        <v>46114</v>
      </c>
      <c r="B281" s="77" t="str">
        <f t="shared" si="33"/>
        <v>quinta-feira</v>
      </c>
      <c r="C281" t="str">
        <f t="shared" si="31"/>
        <v>2026</v>
      </c>
      <c r="D281" s="315" t="str">
        <f t="shared" si="37"/>
        <v>Abril</v>
      </c>
      <c r="E281" s="228">
        <v>1418.4</v>
      </c>
      <c r="F281" s="228"/>
      <c r="G281" s="228"/>
      <c r="H281" s="228"/>
      <c r="I281" s="316"/>
      <c r="J281" s="229">
        <f t="shared" si="34"/>
        <v>1404.0741600000001</v>
      </c>
      <c r="K281" s="229">
        <f t="shared" si="35"/>
        <v>0</v>
      </c>
      <c r="L281" s="229">
        <f t="shared" si="35"/>
        <v>0</v>
      </c>
      <c r="M281" s="229">
        <f t="shared" si="36"/>
        <v>0</v>
      </c>
      <c r="N281" s="230"/>
      <c r="O281" s="317"/>
      <c r="P281" s="231">
        <f t="shared" si="32"/>
        <v>1418.4</v>
      </c>
      <c r="Q281" s="318">
        <f t="shared" si="9"/>
        <v>1404.0741600000001</v>
      </c>
      <c r="R281" s="319"/>
      <c r="S281" s="79"/>
      <c r="T281" s="320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</row>
    <row r="282" spans="1:40" ht="15.75" customHeight="1">
      <c r="A282" s="76">
        <v>46115</v>
      </c>
      <c r="B282" s="77" t="str">
        <f t="shared" si="33"/>
        <v>sexta-feira</v>
      </c>
      <c r="C282" t="str">
        <f t="shared" si="31"/>
        <v>2026</v>
      </c>
      <c r="D282" s="315" t="str">
        <f t="shared" si="37"/>
        <v>Abril</v>
      </c>
      <c r="E282" s="228">
        <v>1738.45</v>
      </c>
      <c r="F282" s="228"/>
      <c r="G282" s="228"/>
      <c r="H282" s="228"/>
      <c r="I282" s="316"/>
      <c r="J282" s="229">
        <f t="shared" si="34"/>
        <v>1720.8916550000001</v>
      </c>
      <c r="K282" s="229">
        <f t="shared" si="35"/>
        <v>0</v>
      </c>
      <c r="L282" s="229">
        <f t="shared" si="35"/>
        <v>0</v>
      </c>
      <c r="M282" s="229">
        <f t="shared" si="36"/>
        <v>0</v>
      </c>
      <c r="N282" s="230"/>
      <c r="O282" s="317"/>
      <c r="P282" s="231">
        <f t="shared" si="32"/>
        <v>1738.45</v>
      </c>
      <c r="Q282" s="318">
        <f t="shared" si="9"/>
        <v>1720.8916550000001</v>
      </c>
      <c r="R282" s="319"/>
      <c r="S282" s="79"/>
      <c r="T282" s="320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67"/>
      <c r="AK282" s="67"/>
      <c r="AL282" s="67"/>
      <c r="AM282" s="67"/>
      <c r="AN282" s="67"/>
    </row>
    <row r="283" spans="1:40" ht="15.75" customHeight="1">
      <c r="A283" s="76">
        <v>46116</v>
      </c>
      <c r="B283" s="77" t="str">
        <f t="shared" si="33"/>
        <v>sábado</v>
      </c>
      <c r="C283" t="str">
        <f t="shared" si="31"/>
        <v>2026</v>
      </c>
      <c r="D283" s="315" t="str">
        <f t="shared" si="37"/>
        <v>Abril</v>
      </c>
      <c r="E283" s="228">
        <v>1453.1</v>
      </c>
      <c r="F283" s="228"/>
      <c r="G283" s="228"/>
      <c r="H283" s="228"/>
      <c r="I283" s="316"/>
      <c r="J283" s="229">
        <f t="shared" si="34"/>
        <v>1438.4236899999999</v>
      </c>
      <c r="K283" s="229">
        <f t="shared" si="35"/>
        <v>0</v>
      </c>
      <c r="L283" s="229">
        <f t="shared" si="35"/>
        <v>0</v>
      </c>
      <c r="M283" s="229">
        <f t="shared" si="36"/>
        <v>0</v>
      </c>
      <c r="N283" s="230"/>
      <c r="O283" s="317"/>
      <c r="P283" s="231">
        <f t="shared" si="32"/>
        <v>1453.1</v>
      </c>
      <c r="Q283" s="318">
        <f t="shared" si="9"/>
        <v>1438.4236899999999</v>
      </c>
      <c r="R283" s="319"/>
      <c r="S283" s="79"/>
      <c r="T283" s="320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</row>
    <row r="284" spans="1:40" ht="15.75" customHeight="1">
      <c r="A284" s="76">
        <v>46117</v>
      </c>
      <c r="B284" s="77" t="str">
        <f t="shared" si="33"/>
        <v>domingo</v>
      </c>
      <c r="C284" t="str">
        <f t="shared" si="31"/>
        <v>2026</v>
      </c>
      <c r="D284" s="315" t="str">
        <f t="shared" si="37"/>
        <v>Abril</v>
      </c>
      <c r="E284" s="228">
        <v>1126.0999999999999</v>
      </c>
      <c r="F284" s="228"/>
      <c r="G284" s="228"/>
      <c r="H284" s="228"/>
      <c r="I284" s="316"/>
      <c r="J284" s="229">
        <f t="shared" si="34"/>
        <v>1114.7263899999998</v>
      </c>
      <c r="K284" s="229">
        <f t="shared" si="35"/>
        <v>0</v>
      </c>
      <c r="L284" s="229">
        <f t="shared" si="35"/>
        <v>0</v>
      </c>
      <c r="M284" s="229">
        <f t="shared" si="36"/>
        <v>0</v>
      </c>
      <c r="N284" s="230"/>
      <c r="O284" s="317"/>
      <c r="P284" s="231">
        <f t="shared" si="32"/>
        <v>1126.0999999999999</v>
      </c>
      <c r="Q284" s="318">
        <f t="shared" si="9"/>
        <v>1114.7263899999998</v>
      </c>
      <c r="R284" s="319"/>
      <c r="S284" s="79"/>
      <c r="T284" s="320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67"/>
      <c r="AK284" s="67"/>
      <c r="AL284" s="67"/>
      <c r="AM284" s="67"/>
      <c r="AN284" s="67"/>
    </row>
    <row r="285" spans="1:40" ht="15.75" customHeight="1">
      <c r="A285" s="76">
        <v>46118</v>
      </c>
      <c r="B285" s="77" t="str">
        <f t="shared" si="33"/>
        <v>segunda-feira</v>
      </c>
      <c r="C285" t="str">
        <f t="shared" si="31"/>
        <v>2026</v>
      </c>
      <c r="D285" s="315" t="str">
        <f t="shared" si="37"/>
        <v>Abril</v>
      </c>
      <c r="E285" s="228">
        <v>619.6</v>
      </c>
      <c r="F285" s="228"/>
      <c r="G285" s="228"/>
      <c r="H285" s="228"/>
      <c r="I285" s="316"/>
      <c r="J285" s="229">
        <f t="shared" si="34"/>
        <v>613.34204</v>
      </c>
      <c r="K285" s="229">
        <f t="shared" si="35"/>
        <v>0</v>
      </c>
      <c r="L285" s="229">
        <f t="shared" si="35"/>
        <v>0</v>
      </c>
      <c r="M285" s="229">
        <f t="shared" si="36"/>
        <v>0</v>
      </c>
      <c r="N285" s="230"/>
      <c r="O285" s="317"/>
      <c r="P285" s="231">
        <f t="shared" si="32"/>
        <v>619.6</v>
      </c>
      <c r="Q285" s="318">
        <f t="shared" si="9"/>
        <v>613.34204</v>
      </c>
      <c r="R285" s="319"/>
      <c r="S285" s="79"/>
      <c r="T285" s="320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</row>
    <row r="286" spans="1:40" ht="15.75" customHeight="1">
      <c r="A286" s="76">
        <v>46119</v>
      </c>
      <c r="B286" s="77" t="str">
        <f t="shared" si="33"/>
        <v>terça-feira</v>
      </c>
      <c r="C286" t="str">
        <f t="shared" si="31"/>
        <v>2026</v>
      </c>
      <c r="D286" s="315" t="str">
        <f t="shared" si="37"/>
        <v>Abril</v>
      </c>
      <c r="E286" s="228">
        <v>526.80000000000007</v>
      </c>
      <c r="F286" s="228"/>
      <c r="G286" s="228"/>
      <c r="H286" s="228"/>
      <c r="I286" s="316"/>
      <c r="J286" s="229">
        <f t="shared" si="34"/>
        <v>521.47932000000003</v>
      </c>
      <c r="K286" s="229">
        <f t="shared" si="35"/>
        <v>0</v>
      </c>
      <c r="L286" s="229">
        <f t="shared" si="35"/>
        <v>0</v>
      </c>
      <c r="M286" s="229">
        <f t="shared" si="36"/>
        <v>0</v>
      </c>
      <c r="N286" s="230"/>
      <c r="O286" s="317"/>
      <c r="P286" s="231">
        <f t="shared" si="32"/>
        <v>526.80000000000007</v>
      </c>
      <c r="Q286" s="318">
        <f t="shared" si="9"/>
        <v>521.47932000000003</v>
      </c>
      <c r="R286" s="319"/>
      <c r="S286" s="79"/>
      <c r="T286" s="320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67"/>
      <c r="AK286" s="67"/>
      <c r="AL286" s="67"/>
      <c r="AM286" s="67"/>
      <c r="AN286" s="67"/>
    </row>
    <row r="287" spans="1:40" ht="15.75" customHeight="1">
      <c r="A287" s="76">
        <v>46120</v>
      </c>
      <c r="B287" s="77" t="str">
        <f t="shared" si="33"/>
        <v>quarta-feira</v>
      </c>
      <c r="C287" t="str">
        <f t="shared" si="31"/>
        <v>2026</v>
      </c>
      <c r="D287" s="315" t="str">
        <f t="shared" si="37"/>
        <v>Abril</v>
      </c>
      <c r="E287" s="228">
        <v>712.30000000000007</v>
      </c>
      <c r="F287" s="228"/>
      <c r="G287" s="228"/>
      <c r="H287" s="228"/>
      <c r="I287" s="316"/>
      <c r="J287" s="229">
        <f t="shared" si="34"/>
        <v>705.10577000000012</v>
      </c>
      <c r="K287" s="229">
        <f t="shared" si="35"/>
        <v>0</v>
      </c>
      <c r="L287" s="229">
        <f t="shared" si="35"/>
        <v>0</v>
      </c>
      <c r="M287" s="229">
        <f t="shared" si="36"/>
        <v>0</v>
      </c>
      <c r="N287" s="230"/>
      <c r="O287" s="317"/>
      <c r="P287" s="231">
        <f t="shared" si="32"/>
        <v>712.30000000000007</v>
      </c>
      <c r="Q287" s="318">
        <f t="shared" si="9"/>
        <v>705.10577000000012</v>
      </c>
      <c r="R287" s="319"/>
      <c r="S287" s="79"/>
      <c r="T287" s="320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</row>
    <row r="288" spans="1:40" ht="15.75" customHeight="1">
      <c r="A288" s="76">
        <v>46121</v>
      </c>
      <c r="B288" s="77" t="str">
        <f t="shared" si="33"/>
        <v>quinta-feira</v>
      </c>
      <c r="C288" t="str">
        <f t="shared" si="31"/>
        <v>2026</v>
      </c>
      <c r="D288" s="315" t="str">
        <f t="shared" si="37"/>
        <v>Abril</v>
      </c>
      <c r="E288" s="228">
        <v>772.5</v>
      </c>
      <c r="F288" s="228"/>
      <c r="G288" s="228"/>
      <c r="H288" s="228"/>
      <c r="I288" s="316"/>
      <c r="J288" s="229">
        <f t="shared" si="34"/>
        <v>764.69775000000004</v>
      </c>
      <c r="K288" s="229">
        <f t="shared" si="35"/>
        <v>0</v>
      </c>
      <c r="L288" s="229">
        <f t="shared" si="35"/>
        <v>0</v>
      </c>
      <c r="M288" s="229">
        <f t="shared" si="36"/>
        <v>0</v>
      </c>
      <c r="N288" s="230"/>
      <c r="O288" s="317"/>
      <c r="P288" s="231">
        <f t="shared" si="32"/>
        <v>772.5</v>
      </c>
      <c r="Q288" s="318">
        <f t="shared" si="9"/>
        <v>764.69775000000004</v>
      </c>
      <c r="R288" s="319"/>
      <c r="S288" s="79"/>
      <c r="T288" s="320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  <c r="AI288" s="67"/>
      <c r="AJ288" s="67"/>
      <c r="AK288" s="67"/>
      <c r="AL288" s="67"/>
      <c r="AM288" s="67"/>
      <c r="AN288" s="67"/>
    </row>
    <row r="289" spans="1:40" ht="15.75" customHeight="1">
      <c r="A289" s="76">
        <v>46122</v>
      </c>
      <c r="B289" s="77" t="str">
        <f t="shared" si="33"/>
        <v>sexta-feira</v>
      </c>
      <c r="C289" t="str">
        <f t="shared" si="31"/>
        <v>2026</v>
      </c>
      <c r="D289" s="315" t="str">
        <f t="shared" si="37"/>
        <v>Abril</v>
      </c>
      <c r="E289" s="228">
        <v>777.9</v>
      </c>
      <c r="F289" s="228"/>
      <c r="G289" s="228"/>
      <c r="H289" s="228"/>
      <c r="I289" s="316"/>
      <c r="J289" s="229">
        <f t="shared" si="34"/>
        <v>770.04320999999993</v>
      </c>
      <c r="K289" s="229">
        <f t="shared" si="35"/>
        <v>0</v>
      </c>
      <c r="L289" s="229">
        <f t="shared" si="35"/>
        <v>0</v>
      </c>
      <c r="M289" s="229">
        <f t="shared" si="36"/>
        <v>0</v>
      </c>
      <c r="N289" s="230"/>
      <c r="O289" s="317"/>
      <c r="P289" s="231">
        <f t="shared" si="32"/>
        <v>777.9</v>
      </c>
      <c r="Q289" s="318">
        <f t="shared" si="9"/>
        <v>770.04320999999993</v>
      </c>
      <c r="R289" s="319"/>
      <c r="S289" s="79"/>
      <c r="T289" s="320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</row>
    <row r="290" spans="1:40" ht="15.75" customHeight="1">
      <c r="A290" s="76">
        <v>46123</v>
      </c>
      <c r="B290" s="77" t="str">
        <f t="shared" si="33"/>
        <v>sábado</v>
      </c>
      <c r="C290" t="str">
        <f t="shared" si="31"/>
        <v>2026</v>
      </c>
      <c r="D290" s="315" t="str">
        <f t="shared" si="37"/>
        <v>Abril</v>
      </c>
      <c r="E290" s="228">
        <v>1045.9000000000001</v>
      </c>
      <c r="F290" s="228"/>
      <c r="G290" s="228"/>
      <c r="H290" s="228"/>
      <c r="I290" s="316"/>
      <c r="J290" s="229">
        <f t="shared" si="34"/>
        <v>1035.3364100000001</v>
      </c>
      <c r="K290" s="229">
        <f t="shared" si="35"/>
        <v>0</v>
      </c>
      <c r="L290" s="229">
        <f t="shared" si="35"/>
        <v>0</v>
      </c>
      <c r="M290" s="229">
        <f t="shared" si="36"/>
        <v>0</v>
      </c>
      <c r="N290" s="230"/>
      <c r="O290" s="317"/>
      <c r="P290" s="231">
        <f t="shared" si="32"/>
        <v>1045.9000000000001</v>
      </c>
      <c r="Q290" s="318">
        <f t="shared" si="9"/>
        <v>1035.3364100000001</v>
      </c>
      <c r="R290" s="319"/>
      <c r="S290" s="79"/>
      <c r="T290" s="320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67"/>
      <c r="AK290" s="67"/>
      <c r="AL290" s="67"/>
      <c r="AM290" s="67"/>
      <c r="AN290" s="67"/>
    </row>
    <row r="291" spans="1:40" ht="15.75" customHeight="1">
      <c r="A291" s="76">
        <v>46124</v>
      </c>
      <c r="B291" s="77" t="str">
        <f t="shared" si="33"/>
        <v>domingo</v>
      </c>
      <c r="C291" t="str">
        <f t="shared" si="31"/>
        <v>2026</v>
      </c>
      <c r="D291" s="315" t="str">
        <f t="shared" si="37"/>
        <v>Abril</v>
      </c>
      <c r="E291" s="228">
        <v>690.84999999999991</v>
      </c>
      <c r="F291" s="228"/>
      <c r="G291" s="228"/>
      <c r="H291" s="228"/>
      <c r="I291" s="316"/>
      <c r="J291" s="229">
        <f t="shared" si="34"/>
        <v>683.87241499999993</v>
      </c>
      <c r="K291" s="229">
        <f t="shared" si="35"/>
        <v>0</v>
      </c>
      <c r="L291" s="229">
        <f t="shared" si="35"/>
        <v>0</v>
      </c>
      <c r="M291" s="229">
        <f t="shared" si="36"/>
        <v>0</v>
      </c>
      <c r="N291" s="230"/>
      <c r="O291" s="317"/>
      <c r="P291" s="231">
        <f t="shared" si="32"/>
        <v>690.84999999999991</v>
      </c>
      <c r="Q291" s="318">
        <f t="shared" si="9"/>
        <v>683.87241499999993</v>
      </c>
      <c r="R291" s="319"/>
      <c r="S291" s="79"/>
      <c r="T291" s="320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</row>
    <row r="292" spans="1:40" ht="15.75" customHeight="1">
      <c r="A292" s="76">
        <v>46125</v>
      </c>
      <c r="B292" s="77" t="str">
        <f t="shared" si="33"/>
        <v>segunda-feira</v>
      </c>
      <c r="C292" t="str">
        <f t="shared" si="31"/>
        <v>2026</v>
      </c>
      <c r="D292" s="315" t="str">
        <f t="shared" si="37"/>
        <v>Abril</v>
      </c>
      <c r="E292" s="228">
        <v>0</v>
      </c>
      <c r="F292" s="228"/>
      <c r="G292" s="228"/>
      <c r="H292" s="228"/>
      <c r="I292" s="316"/>
      <c r="J292" s="229">
        <f t="shared" si="34"/>
        <v>0</v>
      </c>
      <c r="K292" s="229">
        <f t="shared" si="35"/>
        <v>0</v>
      </c>
      <c r="L292" s="229">
        <f t="shared" si="35"/>
        <v>0</v>
      </c>
      <c r="M292" s="229">
        <f t="shared" si="36"/>
        <v>0</v>
      </c>
      <c r="N292" s="230"/>
      <c r="O292" s="317"/>
      <c r="P292" s="231">
        <f t="shared" si="32"/>
        <v>0</v>
      </c>
      <c r="Q292" s="318">
        <f t="shared" si="9"/>
        <v>0</v>
      </c>
      <c r="R292" s="319"/>
      <c r="S292" s="79"/>
      <c r="T292" s="320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67"/>
      <c r="AK292" s="67"/>
      <c r="AL292" s="67"/>
      <c r="AM292" s="67"/>
      <c r="AN292" s="67"/>
    </row>
    <row r="293" spans="1:40" ht="15.75" customHeight="1">
      <c r="A293" s="76">
        <v>46126</v>
      </c>
      <c r="B293" s="77" t="str">
        <f t="shared" si="33"/>
        <v>terça-feira</v>
      </c>
      <c r="C293" t="str">
        <f t="shared" si="31"/>
        <v>2026</v>
      </c>
      <c r="D293" s="315" t="str">
        <f t="shared" si="37"/>
        <v>Abril</v>
      </c>
      <c r="E293" s="228">
        <v>0</v>
      </c>
      <c r="F293" s="228"/>
      <c r="G293" s="228"/>
      <c r="H293" s="228"/>
      <c r="I293" s="316"/>
      <c r="J293" s="229">
        <f t="shared" si="34"/>
        <v>0</v>
      </c>
      <c r="K293" s="229">
        <f t="shared" si="35"/>
        <v>0</v>
      </c>
      <c r="L293" s="229">
        <f t="shared" si="35"/>
        <v>0</v>
      </c>
      <c r="M293" s="229">
        <f t="shared" si="36"/>
        <v>0</v>
      </c>
      <c r="N293" s="230"/>
      <c r="O293" s="317"/>
      <c r="P293" s="231">
        <f t="shared" si="32"/>
        <v>0</v>
      </c>
      <c r="Q293" s="318">
        <f t="shared" si="9"/>
        <v>0</v>
      </c>
      <c r="R293" s="319"/>
      <c r="S293" s="79"/>
      <c r="T293" s="320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</row>
    <row r="294" spans="1:40" ht="15.75" customHeight="1">
      <c r="A294" s="76">
        <v>46127</v>
      </c>
      <c r="B294" s="77" t="str">
        <f t="shared" si="33"/>
        <v>quarta-feira</v>
      </c>
      <c r="C294" t="str">
        <f t="shared" si="31"/>
        <v>2026</v>
      </c>
      <c r="D294" s="315" t="str">
        <f t="shared" si="37"/>
        <v>Abril</v>
      </c>
      <c r="E294" s="228">
        <v>0</v>
      </c>
      <c r="F294" s="228"/>
      <c r="G294" s="228"/>
      <c r="H294" s="228"/>
      <c r="I294" s="316"/>
      <c r="J294" s="229">
        <f t="shared" si="34"/>
        <v>0</v>
      </c>
      <c r="K294" s="229">
        <f t="shared" si="35"/>
        <v>0</v>
      </c>
      <c r="L294" s="229">
        <f t="shared" si="35"/>
        <v>0</v>
      </c>
      <c r="M294" s="229">
        <f t="shared" si="36"/>
        <v>0</v>
      </c>
      <c r="N294" s="230"/>
      <c r="O294" s="317"/>
      <c r="P294" s="231">
        <f t="shared" si="32"/>
        <v>0</v>
      </c>
      <c r="Q294" s="318">
        <f t="shared" si="9"/>
        <v>0</v>
      </c>
      <c r="R294" s="319"/>
      <c r="S294" s="79"/>
      <c r="T294" s="320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67"/>
      <c r="AK294" s="67"/>
      <c r="AL294" s="67"/>
      <c r="AM294" s="67"/>
      <c r="AN294" s="67"/>
    </row>
    <row r="295" spans="1:40" ht="15.75" customHeight="1">
      <c r="A295" s="76">
        <v>46128</v>
      </c>
      <c r="B295" s="77" t="str">
        <f t="shared" si="33"/>
        <v>quinta-feira</v>
      </c>
      <c r="C295" t="str">
        <f t="shared" si="31"/>
        <v>2026</v>
      </c>
      <c r="D295" s="315" t="str">
        <f t="shared" si="37"/>
        <v>Abril</v>
      </c>
      <c r="E295" s="228">
        <v>0</v>
      </c>
      <c r="F295" s="228"/>
      <c r="G295" s="228"/>
      <c r="H295" s="228"/>
      <c r="I295" s="316"/>
      <c r="J295" s="229">
        <f t="shared" si="34"/>
        <v>0</v>
      </c>
      <c r="K295" s="229">
        <f t="shared" si="35"/>
        <v>0</v>
      </c>
      <c r="L295" s="229">
        <f t="shared" si="35"/>
        <v>0</v>
      </c>
      <c r="M295" s="229">
        <f t="shared" si="36"/>
        <v>0</v>
      </c>
      <c r="N295" s="230"/>
      <c r="O295" s="317"/>
      <c r="P295" s="231">
        <f t="shared" si="32"/>
        <v>0</v>
      </c>
      <c r="Q295" s="318">
        <f t="shared" si="9"/>
        <v>0</v>
      </c>
      <c r="R295" s="319"/>
      <c r="S295" s="79"/>
      <c r="T295" s="320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</row>
    <row r="296" spans="1:40" ht="15.75" customHeight="1">
      <c r="A296" s="76">
        <v>46129</v>
      </c>
      <c r="B296" s="77" t="str">
        <f t="shared" si="33"/>
        <v>sexta-feira</v>
      </c>
      <c r="C296" t="str">
        <f t="shared" si="31"/>
        <v>2026</v>
      </c>
      <c r="D296" s="315" t="str">
        <f t="shared" si="37"/>
        <v>Abril</v>
      </c>
      <c r="E296" s="228">
        <v>0</v>
      </c>
      <c r="F296" s="228"/>
      <c r="G296" s="228"/>
      <c r="H296" s="228"/>
      <c r="I296" s="316"/>
      <c r="J296" s="229">
        <f t="shared" si="34"/>
        <v>0</v>
      </c>
      <c r="K296" s="229">
        <f t="shared" si="35"/>
        <v>0</v>
      </c>
      <c r="L296" s="229">
        <f t="shared" si="35"/>
        <v>0</v>
      </c>
      <c r="M296" s="229">
        <f t="shared" si="36"/>
        <v>0</v>
      </c>
      <c r="N296" s="230"/>
      <c r="O296" s="317"/>
      <c r="P296" s="231">
        <f t="shared" si="32"/>
        <v>0</v>
      </c>
      <c r="Q296" s="318">
        <f t="shared" si="9"/>
        <v>0</v>
      </c>
      <c r="R296" s="319"/>
      <c r="S296" s="79"/>
      <c r="T296" s="320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67"/>
      <c r="AK296" s="67"/>
      <c r="AL296" s="67"/>
      <c r="AM296" s="67"/>
      <c r="AN296" s="67"/>
    </row>
    <row r="297" spans="1:40" ht="15.75" customHeight="1">
      <c r="A297" s="76">
        <v>46130</v>
      </c>
      <c r="B297" s="77" t="str">
        <f t="shared" si="33"/>
        <v>sábado</v>
      </c>
      <c r="C297" t="str">
        <f t="shared" si="31"/>
        <v>2026</v>
      </c>
      <c r="D297" s="315" t="str">
        <f t="shared" si="37"/>
        <v>Abril</v>
      </c>
      <c r="E297" s="228">
        <v>0</v>
      </c>
      <c r="F297" s="228"/>
      <c r="G297" s="228"/>
      <c r="H297" s="228"/>
      <c r="I297" s="316"/>
      <c r="J297" s="229">
        <f t="shared" si="34"/>
        <v>0</v>
      </c>
      <c r="K297" s="229">
        <f t="shared" si="35"/>
        <v>0</v>
      </c>
      <c r="L297" s="229">
        <f t="shared" si="35"/>
        <v>0</v>
      </c>
      <c r="M297" s="229">
        <f t="shared" si="36"/>
        <v>0</v>
      </c>
      <c r="N297" s="230"/>
      <c r="O297" s="317"/>
      <c r="P297" s="231">
        <f t="shared" si="32"/>
        <v>0</v>
      </c>
      <c r="Q297" s="318">
        <f t="shared" si="9"/>
        <v>0</v>
      </c>
      <c r="R297" s="319"/>
      <c r="S297" s="79"/>
      <c r="T297" s="320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</row>
    <row r="298" spans="1:40" ht="15.75" customHeight="1">
      <c r="A298" s="76">
        <v>46131</v>
      </c>
      <c r="B298" s="77" t="str">
        <f t="shared" si="33"/>
        <v>domingo</v>
      </c>
      <c r="C298" t="str">
        <f t="shared" si="31"/>
        <v>2026</v>
      </c>
      <c r="D298" s="315" t="str">
        <f t="shared" si="37"/>
        <v>Abril</v>
      </c>
      <c r="E298" s="228">
        <v>0</v>
      </c>
      <c r="F298" s="228"/>
      <c r="G298" s="228"/>
      <c r="H298" s="228"/>
      <c r="I298" s="316"/>
      <c r="J298" s="229">
        <f t="shared" si="34"/>
        <v>0</v>
      </c>
      <c r="K298" s="229">
        <f t="shared" si="35"/>
        <v>0</v>
      </c>
      <c r="L298" s="229">
        <f t="shared" si="35"/>
        <v>0</v>
      </c>
      <c r="M298" s="229">
        <f t="shared" si="36"/>
        <v>0</v>
      </c>
      <c r="N298" s="230"/>
      <c r="O298" s="317"/>
      <c r="P298" s="231">
        <f t="shared" si="32"/>
        <v>0</v>
      </c>
      <c r="Q298" s="318">
        <f t="shared" si="9"/>
        <v>0</v>
      </c>
      <c r="R298" s="319"/>
      <c r="S298" s="79"/>
      <c r="T298" s="320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67"/>
      <c r="AK298" s="67"/>
      <c r="AL298" s="67"/>
      <c r="AM298" s="67"/>
      <c r="AN298" s="67"/>
    </row>
    <row r="299" spans="1:40" ht="15.75" customHeight="1">
      <c r="A299" s="76">
        <v>46132</v>
      </c>
      <c r="B299" s="77" t="str">
        <f t="shared" si="33"/>
        <v>segunda-feira</v>
      </c>
      <c r="C299" t="str">
        <f t="shared" si="31"/>
        <v>2026</v>
      </c>
      <c r="D299" s="315" t="str">
        <f t="shared" si="37"/>
        <v>Abril</v>
      </c>
      <c r="E299" s="228">
        <v>0</v>
      </c>
      <c r="F299" s="228"/>
      <c r="G299" s="228"/>
      <c r="H299" s="228"/>
      <c r="I299" s="316"/>
      <c r="J299" s="229">
        <f t="shared" si="34"/>
        <v>0</v>
      </c>
      <c r="K299" s="229">
        <f t="shared" si="35"/>
        <v>0</v>
      </c>
      <c r="L299" s="229">
        <f t="shared" si="35"/>
        <v>0</v>
      </c>
      <c r="M299" s="229">
        <f t="shared" si="36"/>
        <v>0</v>
      </c>
      <c r="N299" s="230"/>
      <c r="O299" s="317"/>
      <c r="P299" s="231">
        <f t="shared" si="32"/>
        <v>0</v>
      </c>
      <c r="Q299" s="318">
        <f t="shared" si="9"/>
        <v>0</v>
      </c>
      <c r="R299" s="319"/>
      <c r="S299" s="79"/>
      <c r="T299" s="320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</row>
    <row r="300" spans="1:40" ht="15.75" customHeight="1">
      <c r="A300" s="76">
        <v>46133</v>
      </c>
      <c r="B300" s="77" t="str">
        <f t="shared" si="33"/>
        <v>terça-feira</v>
      </c>
      <c r="C300" t="str">
        <f t="shared" si="31"/>
        <v>2026</v>
      </c>
      <c r="D300" s="315" t="str">
        <f t="shared" si="37"/>
        <v>Abril</v>
      </c>
      <c r="E300" s="228">
        <v>0</v>
      </c>
      <c r="F300" s="228"/>
      <c r="G300" s="228"/>
      <c r="H300" s="228"/>
      <c r="I300" s="316"/>
      <c r="J300" s="229">
        <f t="shared" si="34"/>
        <v>0</v>
      </c>
      <c r="K300" s="229">
        <f t="shared" si="35"/>
        <v>0</v>
      </c>
      <c r="L300" s="229">
        <f t="shared" si="35"/>
        <v>0</v>
      </c>
      <c r="M300" s="229">
        <f t="shared" si="36"/>
        <v>0</v>
      </c>
      <c r="N300" s="230"/>
      <c r="O300" s="317"/>
      <c r="P300" s="231">
        <f t="shared" si="32"/>
        <v>0</v>
      </c>
      <c r="Q300" s="318">
        <f t="shared" si="9"/>
        <v>0</v>
      </c>
      <c r="R300" s="319"/>
      <c r="S300" s="79"/>
      <c r="T300" s="320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  <c r="AI300" s="67"/>
      <c r="AJ300" s="67"/>
      <c r="AK300" s="67"/>
      <c r="AL300" s="67"/>
      <c r="AM300" s="67"/>
      <c r="AN300" s="67"/>
    </row>
    <row r="301" spans="1:40" ht="15.75" customHeight="1">
      <c r="A301" s="76">
        <v>46134</v>
      </c>
      <c r="B301" s="77" t="str">
        <f t="shared" si="33"/>
        <v>quarta-feira</v>
      </c>
      <c r="C301" t="str">
        <f t="shared" si="31"/>
        <v>2026</v>
      </c>
      <c r="D301" s="315" t="str">
        <f t="shared" si="37"/>
        <v>Abril</v>
      </c>
      <c r="E301" s="228">
        <v>0</v>
      </c>
      <c r="F301" s="228"/>
      <c r="G301" s="228"/>
      <c r="H301" s="228"/>
      <c r="I301" s="316"/>
      <c r="J301" s="229">
        <f t="shared" si="34"/>
        <v>0</v>
      </c>
      <c r="K301" s="229">
        <f t="shared" si="35"/>
        <v>0</v>
      </c>
      <c r="L301" s="229">
        <f t="shared" si="35"/>
        <v>0</v>
      </c>
      <c r="M301" s="229">
        <f t="shared" si="36"/>
        <v>0</v>
      </c>
      <c r="N301" s="230"/>
      <c r="O301" s="317"/>
      <c r="P301" s="231">
        <f t="shared" si="32"/>
        <v>0</v>
      </c>
      <c r="Q301" s="318">
        <f t="shared" si="9"/>
        <v>0</v>
      </c>
      <c r="R301" s="319"/>
      <c r="S301" s="79"/>
      <c r="T301" s="320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</row>
    <row r="302" spans="1:40" ht="15.75" customHeight="1">
      <c r="A302" s="76">
        <v>46135</v>
      </c>
      <c r="B302" s="77" t="str">
        <f t="shared" si="33"/>
        <v>quinta-feira</v>
      </c>
      <c r="C302" t="str">
        <f t="shared" si="31"/>
        <v>2026</v>
      </c>
      <c r="D302" s="315" t="str">
        <f t="shared" si="37"/>
        <v>Abril</v>
      </c>
      <c r="E302" s="228">
        <v>0</v>
      </c>
      <c r="F302" s="228"/>
      <c r="G302" s="228"/>
      <c r="H302" s="228"/>
      <c r="I302" s="316"/>
      <c r="J302" s="229">
        <f t="shared" si="34"/>
        <v>0</v>
      </c>
      <c r="K302" s="229">
        <f t="shared" si="35"/>
        <v>0</v>
      </c>
      <c r="L302" s="229">
        <f t="shared" si="35"/>
        <v>0</v>
      </c>
      <c r="M302" s="229">
        <f t="shared" si="36"/>
        <v>0</v>
      </c>
      <c r="N302" s="230"/>
      <c r="O302" s="317"/>
      <c r="P302" s="231">
        <f t="shared" si="32"/>
        <v>0</v>
      </c>
      <c r="Q302" s="318">
        <f t="shared" si="9"/>
        <v>0</v>
      </c>
      <c r="R302" s="319"/>
      <c r="S302" s="79"/>
      <c r="T302" s="320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67"/>
      <c r="AK302" s="67"/>
      <c r="AL302" s="67"/>
      <c r="AM302" s="67"/>
      <c r="AN302" s="67"/>
    </row>
    <row r="303" spans="1:40" ht="15.75" customHeight="1">
      <c r="A303" s="76">
        <v>46136</v>
      </c>
      <c r="B303" s="77" t="str">
        <f t="shared" si="33"/>
        <v>sexta-feira</v>
      </c>
      <c r="C303" t="str">
        <f t="shared" si="31"/>
        <v>2026</v>
      </c>
      <c r="D303" s="315" t="str">
        <f t="shared" si="37"/>
        <v>Abril</v>
      </c>
      <c r="E303" s="228">
        <v>0</v>
      </c>
      <c r="F303" s="228"/>
      <c r="G303" s="228"/>
      <c r="H303" s="228"/>
      <c r="I303" s="316"/>
      <c r="J303" s="229">
        <f t="shared" si="34"/>
        <v>0</v>
      </c>
      <c r="K303" s="229">
        <f t="shared" si="35"/>
        <v>0</v>
      </c>
      <c r="L303" s="229">
        <f t="shared" si="35"/>
        <v>0</v>
      </c>
      <c r="M303" s="229">
        <f t="shared" si="36"/>
        <v>0</v>
      </c>
      <c r="N303" s="230"/>
      <c r="O303" s="317"/>
      <c r="P303" s="231">
        <f t="shared" si="32"/>
        <v>0</v>
      </c>
      <c r="Q303" s="318">
        <f t="shared" si="9"/>
        <v>0</v>
      </c>
      <c r="R303" s="319"/>
      <c r="S303" s="79"/>
      <c r="T303" s="320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</row>
    <row r="304" spans="1:40" ht="15.75" customHeight="1">
      <c r="A304" s="76">
        <v>46137</v>
      </c>
      <c r="B304" s="77" t="str">
        <f t="shared" si="33"/>
        <v>sábado</v>
      </c>
      <c r="C304" t="str">
        <f t="shared" si="31"/>
        <v>2026</v>
      </c>
      <c r="D304" s="315" t="str">
        <f t="shared" si="37"/>
        <v>Abril</v>
      </c>
      <c r="E304" s="228">
        <v>0</v>
      </c>
      <c r="F304" s="228"/>
      <c r="G304" s="228"/>
      <c r="H304" s="228"/>
      <c r="I304" s="316"/>
      <c r="J304" s="229">
        <f t="shared" si="34"/>
        <v>0</v>
      </c>
      <c r="K304" s="229">
        <f t="shared" si="35"/>
        <v>0</v>
      </c>
      <c r="L304" s="229">
        <f t="shared" si="35"/>
        <v>0</v>
      </c>
      <c r="M304" s="229">
        <f t="shared" si="36"/>
        <v>0</v>
      </c>
      <c r="N304" s="230"/>
      <c r="O304" s="317"/>
      <c r="P304" s="231">
        <f t="shared" si="32"/>
        <v>0</v>
      </c>
      <c r="Q304" s="318">
        <f t="shared" si="9"/>
        <v>0</v>
      </c>
      <c r="R304" s="319"/>
      <c r="S304" s="79"/>
      <c r="T304" s="320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67"/>
      <c r="AK304" s="67"/>
      <c r="AL304" s="67"/>
      <c r="AM304" s="67"/>
      <c r="AN304" s="67"/>
    </row>
    <row r="305" spans="1:40" ht="15.75" customHeight="1">
      <c r="A305" s="76">
        <v>46138</v>
      </c>
      <c r="B305" s="77" t="str">
        <f t="shared" si="33"/>
        <v>domingo</v>
      </c>
      <c r="C305" t="str">
        <f t="shared" si="31"/>
        <v>2026</v>
      </c>
      <c r="D305" s="315" t="str">
        <f t="shared" si="37"/>
        <v>Abril</v>
      </c>
      <c r="E305" s="228">
        <v>0</v>
      </c>
      <c r="F305" s="228"/>
      <c r="G305" s="228"/>
      <c r="H305" s="228"/>
      <c r="I305" s="316"/>
      <c r="J305" s="229">
        <f t="shared" si="34"/>
        <v>0</v>
      </c>
      <c r="K305" s="229">
        <f t="shared" si="35"/>
        <v>0</v>
      </c>
      <c r="L305" s="229">
        <f t="shared" si="35"/>
        <v>0</v>
      </c>
      <c r="M305" s="229">
        <f t="shared" si="36"/>
        <v>0</v>
      </c>
      <c r="N305" s="230"/>
      <c r="O305" s="317"/>
      <c r="P305" s="231">
        <f t="shared" si="32"/>
        <v>0</v>
      </c>
      <c r="Q305" s="318">
        <f t="shared" si="9"/>
        <v>0</v>
      </c>
      <c r="R305" s="319"/>
      <c r="S305" s="79"/>
      <c r="T305" s="320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</row>
    <row r="306" spans="1:40" ht="15.75" customHeight="1">
      <c r="A306" s="76">
        <v>46139</v>
      </c>
      <c r="B306" s="77" t="str">
        <f t="shared" si="33"/>
        <v>segunda-feira</v>
      </c>
      <c r="C306" t="str">
        <f t="shared" si="31"/>
        <v>2026</v>
      </c>
      <c r="D306" s="315" t="str">
        <f t="shared" si="37"/>
        <v>Abril</v>
      </c>
      <c r="E306" s="228">
        <v>0</v>
      </c>
      <c r="F306" s="228"/>
      <c r="G306" s="228"/>
      <c r="H306" s="228"/>
      <c r="I306" s="316"/>
      <c r="J306" s="229">
        <f t="shared" si="34"/>
        <v>0</v>
      </c>
      <c r="K306" s="229">
        <f t="shared" si="35"/>
        <v>0</v>
      </c>
      <c r="L306" s="229">
        <f t="shared" si="35"/>
        <v>0</v>
      </c>
      <c r="M306" s="229">
        <f t="shared" si="36"/>
        <v>0</v>
      </c>
      <c r="N306" s="230"/>
      <c r="O306" s="317"/>
      <c r="P306" s="231">
        <f t="shared" si="32"/>
        <v>0</v>
      </c>
      <c r="Q306" s="318">
        <f t="shared" si="9"/>
        <v>0</v>
      </c>
      <c r="R306" s="319"/>
      <c r="S306" s="79"/>
      <c r="T306" s="320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67"/>
      <c r="AK306" s="67"/>
      <c r="AL306" s="67"/>
      <c r="AM306" s="67"/>
      <c r="AN306" s="67"/>
    </row>
    <row r="307" spans="1:40" ht="15.75" customHeight="1">
      <c r="A307" s="76">
        <v>46140</v>
      </c>
      <c r="B307" s="77" t="str">
        <f t="shared" si="33"/>
        <v>terça-feira</v>
      </c>
      <c r="C307" t="str">
        <f t="shared" si="31"/>
        <v>2026</v>
      </c>
      <c r="D307" s="315" t="str">
        <f t="shared" si="37"/>
        <v>Abril</v>
      </c>
      <c r="E307" s="228">
        <v>0</v>
      </c>
      <c r="F307" s="228"/>
      <c r="G307" s="228"/>
      <c r="H307" s="228"/>
      <c r="I307" s="316"/>
      <c r="J307" s="229">
        <f t="shared" si="34"/>
        <v>0</v>
      </c>
      <c r="K307" s="229">
        <f t="shared" si="35"/>
        <v>0</v>
      </c>
      <c r="L307" s="229">
        <f t="shared" si="35"/>
        <v>0</v>
      </c>
      <c r="M307" s="229">
        <f t="shared" si="36"/>
        <v>0</v>
      </c>
      <c r="N307" s="230"/>
      <c r="O307" s="317"/>
      <c r="P307" s="231">
        <f t="shared" si="32"/>
        <v>0</v>
      </c>
      <c r="Q307" s="318">
        <f t="shared" si="9"/>
        <v>0</v>
      </c>
      <c r="R307" s="319"/>
      <c r="S307" s="79"/>
      <c r="T307" s="320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</row>
    <row r="308" spans="1:40" ht="15.75" customHeight="1">
      <c r="A308" s="76">
        <v>46141</v>
      </c>
      <c r="B308" s="77" t="str">
        <f t="shared" si="33"/>
        <v>quarta-feira</v>
      </c>
      <c r="C308" t="str">
        <f t="shared" si="31"/>
        <v>2026</v>
      </c>
      <c r="D308" s="315" t="str">
        <f t="shared" si="37"/>
        <v>Abril</v>
      </c>
      <c r="E308" s="228">
        <v>0</v>
      </c>
      <c r="F308" s="228"/>
      <c r="G308" s="228"/>
      <c r="H308" s="228"/>
      <c r="I308" s="316"/>
      <c r="J308" s="229">
        <f t="shared" si="34"/>
        <v>0</v>
      </c>
      <c r="K308" s="229">
        <f t="shared" si="35"/>
        <v>0</v>
      </c>
      <c r="L308" s="229">
        <f t="shared" si="35"/>
        <v>0</v>
      </c>
      <c r="M308" s="229">
        <f t="shared" si="36"/>
        <v>0</v>
      </c>
      <c r="N308" s="230"/>
      <c r="O308" s="317"/>
      <c r="P308" s="231">
        <f t="shared" si="32"/>
        <v>0</v>
      </c>
      <c r="Q308" s="318">
        <f t="shared" si="9"/>
        <v>0</v>
      </c>
      <c r="R308" s="319"/>
      <c r="S308" s="79"/>
      <c r="T308" s="320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67"/>
      <c r="AK308" s="67"/>
      <c r="AL308" s="67"/>
      <c r="AM308" s="67"/>
      <c r="AN308" s="67"/>
    </row>
    <row r="309" spans="1:40" ht="15.75" customHeight="1">
      <c r="A309" s="76">
        <v>46142</v>
      </c>
      <c r="B309" s="77" t="str">
        <f t="shared" si="33"/>
        <v>quinta-feira</v>
      </c>
      <c r="C309" t="str">
        <f t="shared" si="31"/>
        <v>2026</v>
      </c>
      <c r="D309" s="315" t="str">
        <f t="shared" si="37"/>
        <v>Abril</v>
      </c>
      <c r="E309" s="228">
        <v>0</v>
      </c>
      <c r="F309" s="228"/>
      <c r="G309" s="228"/>
      <c r="H309" s="228"/>
      <c r="I309" s="316"/>
      <c r="J309" s="229">
        <f t="shared" si="34"/>
        <v>0</v>
      </c>
      <c r="K309" s="229">
        <f t="shared" si="35"/>
        <v>0</v>
      </c>
      <c r="L309" s="229">
        <f t="shared" si="35"/>
        <v>0</v>
      </c>
      <c r="M309" s="229">
        <f t="shared" si="36"/>
        <v>0</v>
      </c>
      <c r="N309" s="230"/>
      <c r="O309" s="317"/>
      <c r="P309" s="231">
        <f t="shared" si="32"/>
        <v>0</v>
      </c>
      <c r="Q309" s="318">
        <f t="shared" si="9"/>
        <v>0</v>
      </c>
      <c r="R309" s="319"/>
      <c r="S309" s="79"/>
      <c r="T309" s="320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</row>
    <row r="310" spans="1:40" ht="15.75" customHeight="1">
      <c r="A310" s="76"/>
      <c r="B310" s="77" t="str">
        <f t="shared" si="33"/>
        <v/>
      </c>
      <c r="C310" t="str">
        <f t="shared" si="31"/>
        <v/>
      </c>
      <c r="D310" s="315" t="str">
        <f t="shared" si="37"/>
        <v/>
      </c>
      <c r="E310" s="228">
        <v>0</v>
      </c>
      <c r="F310" s="228"/>
      <c r="G310" s="228"/>
      <c r="H310" s="228"/>
      <c r="I310" s="316"/>
      <c r="J310" s="229">
        <f t="shared" si="34"/>
        <v>0</v>
      </c>
      <c r="K310" s="229">
        <f t="shared" si="35"/>
        <v>0</v>
      </c>
      <c r="L310" s="229">
        <f t="shared" si="35"/>
        <v>0</v>
      </c>
      <c r="M310" s="229">
        <f t="shared" si="36"/>
        <v>0</v>
      </c>
      <c r="N310" s="230"/>
      <c r="O310" s="317"/>
      <c r="P310" s="231">
        <f t="shared" si="32"/>
        <v>0</v>
      </c>
      <c r="Q310" s="318">
        <f t="shared" si="9"/>
        <v>0</v>
      </c>
      <c r="R310" s="319"/>
      <c r="S310" s="79"/>
      <c r="T310" s="320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67"/>
      <c r="AK310" s="67"/>
      <c r="AL310" s="67"/>
      <c r="AM310" s="67"/>
      <c r="AN310" s="67"/>
    </row>
    <row r="311" spans="1:40" ht="15.75" customHeight="1">
      <c r="A311" s="76"/>
      <c r="B311" s="77" t="str">
        <f t="shared" si="33"/>
        <v/>
      </c>
      <c r="C311" t="str">
        <f t="shared" si="31"/>
        <v/>
      </c>
      <c r="D311" s="315" t="str">
        <f t="shared" si="37"/>
        <v/>
      </c>
      <c r="E311" s="228">
        <v>0</v>
      </c>
      <c r="F311" s="228"/>
      <c r="G311" s="228"/>
      <c r="H311" s="228"/>
      <c r="I311" s="316"/>
      <c r="J311" s="229">
        <f t="shared" si="34"/>
        <v>0</v>
      </c>
      <c r="K311" s="229">
        <f t="shared" si="35"/>
        <v>0</v>
      </c>
      <c r="L311" s="229">
        <f t="shared" si="35"/>
        <v>0</v>
      </c>
      <c r="M311" s="229">
        <f t="shared" si="36"/>
        <v>0</v>
      </c>
      <c r="N311" s="230"/>
      <c r="O311" s="317"/>
      <c r="P311" s="231">
        <f t="shared" si="32"/>
        <v>0</v>
      </c>
      <c r="Q311" s="318">
        <f t="shared" si="9"/>
        <v>0</v>
      </c>
      <c r="R311" s="319"/>
      <c r="S311" s="79"/>
      <c r="T311" s="320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</row>
    <row r="312" spans="1:40" ht="15.75" customHeight="1">
      <c r="A312" s="76"/>
      <c r="B312" s="77" t="str">
        <f t="shared" si="33"/>
        <v/>
      </c>
      <c r="C312" t="str">
        <f t="shared" si="31"/>
        <v/>
      </c>
      <c r="D312" s="315" t="str">
        <f t="shared" si="37"/>
        <v/>
      </c>
      <c r="E312" s="228">
        <v>0</v>
      </c>
      <c r="F312" s="228"/>
      <c r="G312" s="228"/>
      <c r="H312" s="228"/>
      <c r="I312" s="316"/>
      <c r="J312" s="229">
        <f t="shared" si="34"/>
        <v>0</v>
      </c>
      <c r="K312" s="229">
        <f t="shared" si="35"/>
        <v>0</v>
      </c>
      <c r="L312" s="229">
        <f t="shared" si="35"/>
        <v>0</v>
      </c>
      <c r="M312" s="229">
        <f t="shared" si="36"/>
        <v>0</v>
      </c>
      <c r="N312" s="230"/>
      <c r="O312" s="317"/>
      <c r="P312" s="231">
        <f t="shared" si="32"/>
        <v>0</v>
      </c>
      <c r="Q312" s="318">
        <f t="shared" si="9"/>
        <v>0</v>
      </c>
      <c r="R312" s="319"/>
      <c r="S312" s="79"/>
      <c r="T312" s="320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67"/>
      <c r="AK312" s="67"/>
      <c r="AL312" s="67"/>
      <c r="AM312" s="67"/>
      <c r="AN312" s="67"/>
    </row>
    <row r="313" spans="1:40" ht="15.75" customHeight="1">
      <c r="A313" s="76"/>
      <c r="B313" s="77" t="str">
        <f t="shared" si="33"/>
        <v/>
      </c>
      <c r="C313" t="str">
        <f t="shared" si="31"/>
        <v/>
      </c>
      <c r="D313" s="315" t="str">
        <f t="shared" si="37"/>
        <v/>
      </c>
      <c r="E313" s="228">
        <v>0</v>
      </c>
      <c r="F313" s="228"/>
      <c r="G313" s="228"/>
      <c r="H313" s="228"/>
      <c r="I313" s="316"/>
      <c r="J313" s="229">
        <f t="shared" si="34"/>
        <v>0</v>
      </c>
      <c r="K313" s="229">
        <f t="shared" si="35"/>
        <v>0</v>
      </c>
      <c r="L313" s="229">
        <f t="shared" si="35"/>
        <v>0</v>
      </c>
      <c r="M313" s="229">
        <f t="shared" si="36"/>
        <v>0</v>
      </c>
      <c r="N313" s="230"/>
      <c r="O313" s="317"/>
      <c r="P313" s="231">
        <f t="shared" si="32"/>
        <v>0</v>
      </c>
      <c r="Q313" s="318">
        <f t="shared" si="9"/>
        <v>0</v>
      </c>
      <c r="R313" s="319"/>
      <c r="S313" s="79"/>
      <c r="T313" s="320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</row>
    <row r="314" spans="1:40" ht="15.75" customHeight="1">
      <c r="A314" s="76"/>
      <c r="B314" s="77" t="str">
        <f t="shared" si="33"/>
        <v/>
      </c>
      <c r="C314" t="str">
        <f t="shared" si="31"/>
        <v/>
      </c>
      <c r="D314" s="315" t="str">
        <f t="shared" si="37"/>
        <v/>
      </c>
      <c r="E314" s="228">
        <v>0</v>
      </c>
      <c r="F314" s="228"/>
      <c r="G314" s="228"/>
      <c r="H314" s="228"/>
      <c r="I314" s="316"/>
      <c r="J314" s="229">
        <f t="shared" si="34"/>
        <v>0</v>
      </c>
      <c r="K314" s="229">
        <f t="shared" si="35"/>
        <v>0</v>
      </c>
      <c r="L314" s="229">
        <f t="shared" si="35"/>
        <v>0</v>
      </c>
      <c r="M314" s="229">
        <f t="shared" si="36"/>
        <v>0</v>
      </c>
      <c r="N314" s="230"/>
      <c r="O314" s="317"/>
      <c r="P314" s="231">
        <f t="shared" si="32"/>
        <v>0</v>
      </c>
      <c r="Q314" s="318">
        <f t="shared" si="9"/>
        <v>0</v>
      </c>
      <c r="R314" s="319"/>
      <c r="S314" s="79"/>
      <c r="T314" s="320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67"/>
      <c r="AK314" s="67"/>
      <c r="AL314" s="67"/>
      <c r="AM314" s="67"/>
      <c r="AN314" s="67"/>
    </row>
    <row r="315" spans="1:40" ht="15.75" customHeight="1">
      <c r="A315" s="76"/>
      <c r="B315" s="77" t="str">
        <f t="shared" si="33"/>
        <v/>
      </c>
      <c r="C315" t="str">
        <f t="shared" si="31"/>
        <v/>
      </c>
      <c r="D315" s="315" t="str">
        <f t="shared" si="37"/>
        <v/>
      </c>
      <c r="E315" s="228">
        <v>0</v>
      </c>
      <c r="F315" s="228"/>
      <c r="G315" s="228"/>
      <c r="H315" s="228"/>
      <c r="I315" s="316"/>
      <c r="J315" s="229">
        <f t="shared" si="34"/>
        <v>0</v>
      </c>
      <c r="K315" s="229">
        <f t="shared" si="35"/>
        <v>0</v>
      </c>
      <c r="L315" s="229">
        <f t="shared" si="35"/>
        <v>0</v>
      </c>
      <c r="M315" s="229">
        <f t="shared" si="36"/>
        <v>0</v>
      </c>
      <c r="N315" s="230"/>
      <c r="O315" s="317"/>
      <c r="P315" s="231">
        <f t="shared" si="32"/>
        <v>0</v>
      </c>
      <c r="Q315" s="318">
        <f t="shared" si="9"/>
        <v>0</v>
      </c>
      <c r="R315" s="319"/>
      <c r="S315" s="79"/>
      <c r="T315" s="320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</row>
    <row r="316" spans="1:40" ht="15.75" customHeight="1">
      <c r="A316" s="76"/>
      <c r="B316" s="77" t="str">
        <f t="shared" si="33"/>
        <v/>
      </c>
      <c r="C316" t="str">
        <f t="shared" si="31"/>
        <v/>
      </c>
      <c r="D316" s="315" t="str">
        <f t="shared" si="37"/>
        <v/>
      </c>
      <c r="E316" s="228">
        <v>0</v>
      </c>
      <c r="F316" s="228"/>
      <c r="G316" s="228"/>
      <c r="H316" s="228"/>
      <c r="I316" s="316"/>
      <c r="J316" s="229">
        <f t="shared" si="34"/>
        <v>0</v>
      </c>
      <c r="K316" s="229">
        <f t="shared" si="35"/>
        <v>0</v>
      </c>
      <c r="L316" s="229">
        <f t="shared" si="35"/>
        <v>0</v>
      </c>
      <c r="M316" s="229">
        <f t="shared" si="36"/>
        <v>0</v>
      </c>
      <c r="N316" s="230"/>
      <c r="O316" s="317"/>
      <c r="P316" s="231">
        <f t="shared" si="32"/>
        <v>0</v>
      </c>
      <c r="Q316" s="318">
        <f t="shared" si="9"/>
        <v>0</v>
      </c>
      <c r="R316" s="319"/>
      <c r="S316" s="79"/>
      <c r="T316" s="320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67"/>
      <c r="AK316" s="67"/>
      <c r="AL316" s="67"/>
      <c r="AM316" s="67"/>
      <c r="AN316" s="67"/>
    </row>
    <row r="317" spans="1:40" ht="15.75" customHeight="1">
      <c r="A317" s="76"/>
      <c r="B317" s="77" t="str">
        <f t="shared" si="33"/>
        <v/>
      </c>
      <c r="C317" t="str">
        <f t="shared" si="31"/>
        <v/>
      </c>
      <c r="D317" s="315" t="str">
        <f t="shared" si="37"/>
        <v/>
      </c>
      <c r="E317" s="228">
        <v>0</v>
      </c>
      <c r="F317" s="228"/>
      <c r="G317" s="228"/>
      <c r="H317" s="228"/>
      <c r="I317" s="316"/>
      <c r="J317" s="229">
        <f t="shared" si="34"/>
        <v>0</v>
      </c>
      <c r="K317" s="229">
        <f t="shared" si="35"/>
        <v>0</v>
      </c>
      <c r="L317" s="229">
        <f t="shared" si="35"/>
        <v>0</v>
      </c>
      <c r="M317" s="229">
        <f t="shared" si="36"/>
        <v>0</v>
      </c>
      <c r="N317" s="230"/>
      <c r="O317" s="317"/>
      <c r="P317" s="231">
        <f t="shared" si="32"/>
        <v>0</v>
      </c>
      <c r="Q317" s="318">
        <f t="shared" si="9"/>
        <v>0</v>
      </c>
      <c r="R317" s="319"/>
      <c r="S317" s="79"/>
      <c r="T317" s="320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</row>
    <row r="318" spans="1:40" ht="15.75" customHeight="1">
      <c r="A318" s="76"/>
      <c r="B318" s="77" t="str">
        <f t="shared" si="33"/>
        <v/>
      </c>
      <c r="C318" t="str">
        <f t="shared" si="31"/>
        <v/>
      </c>
      <c r="D318" s="315" t="str">
        <f t="shared" si="37"/>
        <v/>
      </c>
      <c r="E318" s="228">
        <v>0</v>
      </c>
      <c r="F318" s="228"/>
      <c r="G318" s="228"/>
      <c r="H318" s="228"/>
      <c r="I318" s="316"/>
      <c r="J318" s="229">
        <f t="shared" si="34"/>
        <v>0</v>
      </c>
      <c r="K318" s="229">
        <f t="shared" si="35"/>
        <v>0</v>
      </c>
      <c r="L318" s="229">
        <f t="shared" si="35"/>
        <v>0</v>
      </c>
      <c r="M318" s="229">
        <f t="shared" si="36"/>
        <v>0</v>
      </c>
      <c r="N318" s="230"/>
      <c r="O318" s="317"/>
      <c r="P318" s="231">
        <f t="shared" si="32"/>
        <v>0</v>
      </c>
      <c r="Q318" s="318">
        <f t="shared" si="9"/>
        <v>0</v>
      </c>
      <c r="R318" s="319"/>
      <c r="S318" s="79"/>
      <c r="T318" s="320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  <c r="AL318" s="67"/>
      <c r="AM318" s="67"/>
      <c r="AN318" s="67"/>
    </row>
    <row r="319" spans="1:40" ht="15.75" customHeight="1">
      <c r="A319" s="76"/>
      <c r="B319" s="77" t="str">
        <f t="shared" si="33"/>
        <v/>
      </c>
      <c r="C319" t="str">
        <f t="shared" si="31"/>
        <v/>
      </c>
      <c r="D319" s="315" t="str">
        <f t="shared" si="37"/>
        <v/>
      </c>
      <c r="E319" s="228">
        <v>0</v>
      </c>
      <c r="F319" s="228"/>
      <c r="G319" s="228"/>
      <c r="H319" s="228"/>
      <c r="I319" s="316"/>
      <c r="J319" s="229">
        <f t="shared" si="34"/>
        <v>0</v>
      </c>
      <c r="K319" s="229">
        <f t="shared" si="35"/>
        <v>0</v>
      </c>
      <c r="L319" s="229">
        <f t="shared" si="35"/>
        <v>0</v>
      </c>
      <c r="M319" s="229">
        <f t="shared" si="36"/>
        <v>0</v>
      </c>
      <c r="N319" s="230"/>
      <c r="O319" s="317"/>
      <c r="P319" s="231">
        <f t="shared" si="32"/>
        <v>0</v>
      </c>
      <c r="Q319" s="318">
        <f t="shared" si="9"/>
        <v>0</v>
      </c>
      <c r="R319" s="319"/>
      <c r="S319" s="79"/>
      <c r="T319" s="320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</row>
    <row r="320" spans="1:40" ht="15.75" customHeight="1">
      <c r="A320" s="76"/>
      <c r="B320" s="77" t="str">
        <f t="shared" si="33"/>
        <v/>
      </c>
      <c r="C320" t="str">
        <f t="shared" si="31"/>
        <v/>
      </c>
      <c r="D320" s="315" t="str">
        <f t="shared" si="37"/>
        <v/>
      </c>
      <c r="E320" s="228">
        <v>0</v>
      </c>
      <c r="F320" s="228"/>
      <c r="G320" s="228"/>
      <c r="H320" s="228"/>
      <c r="I320" s="316"/>
      <c r="J320" s="229">
        <f t="shared" si="34"/>
        <v>0</v>
      </c>
      <c r="K320" s="229">
        <f t="shared" si="35"/>
        <v>0</v>
      </c>
      <c r="L320" s="229">
        <f t="shared" si="35"/>
        <v>0</v>
      </c>
      <c r="M320" s="229">
        <f t="shared" si="36"/>
        <v>0</v>
      </c>
      <c r="N320" s="230"/>
      <c r="O320" s="317"/>
      <c r="P320" s="231">
        <f t="shared" si="32"/>
        <v>0</v>
      </c>
      <c r="Q320" s="318">
        <f t="shared" si="9"/>
        <v>0</v>
      </c>
      <c r="R320" s="319"/>
      <c r="S320" s="79"/>
      <c r="T320" s="320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  <c r="AL320" s="67"/>
      <c r="AM320" s="67"/>
      <c r="AN320" s="67"/>
    </row>
    <row r="321" spans="1:40" ht="15.75" customHeight="1">
      <c r="A321" s="76"/>
      <c r="B321" s="77" t="str">
        <f t="shared" si="33"/>
        <v/>
      </c>
      <c r="C321" t="str">
        <f t="shared" ref="C321:C384" si="38">IF(A321&lt;&gt;"",TEXT(A321,"aaaa"),"")</f>
        <v/>
      </c>
      <c r="D321" s="315" t="str">
        <f t="shared" si="37"/>
        <v/>
      </c>
      <c r="E321" s="228">
        <v>0</v>
      </c>
      <c r="F321" s="228"/>
      <c r="G321" s="228"/>
      <c r="H321" s="228"/>
      <c r="I321" s="316"/>
      <c r="J321" s="229">
        <f t="shared" si="34"/>
        <v>0</v>
      </c>
      <c r="K321" s="229">
        <f t="shared" si="35"/>
        <v>0</v>
      </c>
      <c r="L321" s="229">
        <f t="shared" si="35"/>
        <v>0</v>
      </c>
      <c r="M321" s="229">
        <f t="shared" si="36"/>
        <v>0</v>
      </c>
      <c r="N321" s="230"/>
      <c r="O321" s="317"/>
      <c r="P321" s="231">
        <f t="shared" si="32"/>
        <v>0</v>
      </c>
      <c r="Q321" s="318">
        <f t="shared" si="9"/>
        <v>0</v>
      </c>
      <c r="R321" s="319"/>
      <c r="S321" s="79"/>
      <c r="T321" s="320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</row>
    <row r="322" spans="1:40" ht="15.75" customHeight="1">
      <c r="A322" s="76"/>
      <c r="B322" s="77" t="str">
        <f t="shared" si="33"/>
        <v/>
      </c>
      <c r="C322" t="str">
        <f t="shared" si="38"/>
        <v/>
      </c>
      <c r="D322" s="315" t="str">
        <f t="shared" si="37"/>
        <v/>
      </c>
      <c r="E322" s="228">
        <v>0</v>
      </c>
      <c r="F322" s="228"/>
      <c r="G322" s="228"/>
      <c r="H322" s="228"/>
      <c r="I322" s="316"/>
      <c r="J322" s="229">
        <f t="shared" si="34"/>
        <v>0</v>
      </c>
      <c r="K322" s="229">
        <f t="shared" si="35"/>
        <v>0</v>
      </c>
      <c r="L322" s="229">
        <f t="shared" si="35"/>
        <v>0</v>
      </c>
      <c r="M322" s="229">
        <f t="shared" si="36"/>
        <v>0</v>
      </c>
      <c r="N322" s="230"/>
      <c r="O322" s="317"/>
      <c r="P322" s="231">
        <f t="shared" si="32"/>
        <v>0</v>
      </c>
      <c r="Q322" s="318">
        <f t="shared" si="9"/>
        <v>0</v>
      </c>
      <c r="R322" s="319"/>
      <c r="S322" s="79"/>
      <c r="T322" s="320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  <c r="AL322" s="67"/>
      <c r="AM322" s="67"/>
      <c r="AN322" s="67"/>
    </row>
    <row r="323" spans="1:40" ht="15.75" customHeight="1">
      <c r="A323" s="76"/>
      <c r="B323" s="77" t="str">
        <f t="shared" si="33"/>
        <v/>
      </c>
      <c r="C323" t="str">
        <f t="shared" si="38"/>
        <v/>
      </c>
      <c r="D323" s="315" t="str">
        <f t="shared" si="37"/>
        <v/>
      </c>
      <c r="E323" s="228">
        <v>0</v>
      </c>
      <c r="F323" s="228"/>
      <c r="G323" s="228"/>
      <c r="H323" s="228"/>
      <c r="I323" s="316"/>
      <c r="J323" s="229">
        <f t="shared" si="34"/>
        <v>0</v>
      </c>
      <c r="K323" s="229">
        <f t="shared" si="35"/>
        <v>0</v>
      </c>
      <c r="L323" s="229">
        <f t="shared" si="35"/>
        <v>0</v>
      </c>
      <c r="M323" s="229">
        <f t="shared" si="36"/>
        <v>0</v>
      </c>
      <c r="N323" s="230"/>
      <c r="O323" s="317"/>
      <c r="P323" s="231">
        <f t="shared" si="32"/>
        <v>0</v>
      </c>
      <c r="Q323" s="318">
        <f t="shared" ref="Q323:Q577" si="39">IF(P323="","",J323+K323+L323+M323+N323+O323)</f>
        <v>0</v>
      </c>
      <c r="R323" s="319"/>
      <c r="S323" s="79"/>
      <c r="T323" s="320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</row>
    <row r="324" spans="1:40" ht="15.75" customHeight="1">
      <c r="A324" s="76"/>
      <c r="B324" s="77" t="str">
        <f t="shared" si="33"/>
        <v/>
      </c>
      <c r="C324" t="str">
        <f t="shared" si="38"/>
        <v/>
      </c>
      <c r="D324" s="315" t="str">
        <f t="shared" si="37"/>
        <v/>
      </c>
      <c r="E324" s="228">
        <v>0</v>
      </c>
      <c r="F324" s="228"/>
      <c r="G324" s="228"/>
      <c r="H324" s="228"/>
      <c r="I324" s="316"/>
      <c r="J324" s="229">
        <f t="shared" si="34"/>
        <v>0</v>
      </c>
      <c r="K324" s="229">
        <f t="shared" si="35"/>
        <v>0</v>
      </c>
      <c r="L324" s="229">
        <f t="shared" si="35"/>
        <v>0</v>
      </c>
      <c r="M324" s="229">
        <f t="shared" si="36"/>
        <v>0</v>
      </c>
      <c r="N324" s="230"/>
      <c r="O324" s="317"/>
      <c r="P324" s="231">
        <f t="shared" si="32"/>
        <v>0</v>
      </c>
      <c r="Q324" s="318">
        <f t="shared" si="39"/>
        <v>0</v>
      </c>
      <c r="R324" s="319"/>
      <c r="S324" s="79"/>
      <c r="T324" s="320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  <c r="AL324" s="67"/>
      <c r="AM324" s="67"/>
      <c r="AN324" s="67"/>
    </row>
    <row r="325" spans="1:40" ht="15.75" customHeight="1">
      <c r="A325" s="76"/>
      <c r="B325" s="77" t="str">
        <f t="shared" si="33"/>
        <v/>
      </c>
      <c r="C325" t="str">
        <f t="shared" si="38"/>
        <v/>
      </c>
      <c r="D325" s="315" t="str">
        <f t="shared" si="37"/>
        <v/>
      </c>
      <c r="E325" s="228">
        <v>0</v>
      </c>
      <c r="F325" s="228"/>
      <c r="G325" s="228"/>
      <c r="H325" s="228"/>
      <c r="I325" s="316"/>
      <c r="J325" s="229">
        <f t="shared" si="34"/>
        <v>0</v>
      </c>
      <c r="K325" s="229">
        <f t="shared" si="35"/>
        <v>0</v>
      </c>
      <c r="L325" s="229">
        <f t="shared" si="35"/>
        <v>0</v>
      </c>
      <c r="M325" s="229">
        <f t="shared" si="36"/>
        <v>0</v>
      </c>
      <c r="N325" s="230"/>
      <c r="O325" s="317"/>
      <c r="P325" s="231">
        <f t="shared" si="32"/>
        <v>0</v>
      </c>
      <c r="Q325" s="318">
        <f t="shared" si="39"/>
        <v>0</v>
      </c>
      <c r="R325" s="319"/>
      <c r="S325" s="79"/>
      <c r="T325" s="320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</row>
    <row r="326" spans="1:40" ht="15.75" customHeight="1">
      <c r="A326" s="76"/>
      <c r="B326" s="77" t="str">
        <f t="shared" si="33"/>
        <v/>
      </c>
      <c r="C326" t="str">
        <f t="shared" si="38"/>
        <v/>
      </c>
      <c r="D326" s="315" t="str">
        <f t="shared" si="37"/>
        <v/>
      </c>
      <c r="E326" s="228">
        <v>0</v>
      </c>
      <c r="F326" s="228"/>
      <c r="G326" s="228"/>
      <c r="H326" s="228"/>
      <c r="I326" s="316"/>
      <c r="J326" s="229">
        <f t="shared" si="34"/>
        <v>0</v>
      </c>
      <c r="K326" s="229">
        <f t="shared" si="35"/>
        <v>0</v>
      </c>
      <c r="L326" s="229">
        <f t="shared" si="35"/>
        <v>0</v>
      </c>
      <c r="M326" s="229">
        <f t="shared" si="36"/>
        <v>0</v>
      </c>
      <c r="N326" s="230"/>
      <c r="O326" s="317"/>
      <c r="P326" s="231">
        <f t="shared" ref="P326:P389" si="40">IF(E326="","",E326+F326+G326+H326+I326+O326)</f>
        <v>0</v>
      </c>
      <c r="Q326" s="318">
        <f t="shared" si="39"/>
        <v>0</v>
      </c>
      <c r="R326" s="319"/>
      <c r="S326" s="79"/>
      <c r="T326" s="320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  <c r="AL326" s="67"/>
      <c r="AM326" s="67"/>
      <c r="AN326" s="67"/>
    </row>
    <row r="327" spans="1:40" ht="15.75" customHeight="1">
      <c r="A327" s="76"/>
      <c r="B327" s="77" t="str">
        <f t="shared" ref="B327:B390" si="41">IF(A327="","",TEXT(A327,"DDDD"))</f>
        <v/>
      </c>
      <c r="C327" t="str">
        <f t="shared" si="38"/>
        <v/>
      </c>
      <c r="D327" s="315" t="str">
        <f t="shared" si="37"/>
        <v/>
      </c>
      <c r="E327" s="228">
        <v>0</v>
      </c>
      <c r="F327" s="228"/>
      <c r="G327" s="228"/>
      <c r="H327" s="228"/>
      <c r="I327" s="316"/>
      <c r="J327" s="229">
        <f t="shared" ref="J327:J390" si="42">IF(E327=0,0,(1-J$4)*E327)</f>
        <v>0</v>
      </c>
      <c r="K327" s="229">
        <f t="shared" ref="K327:L390" si="43">IF(F327=0,0,(1-K$4)*F327)</f>
        <v>0</v>
      </c>
      <c r="L327" s="229">
        <f t="shared" si="43"/>
        <v>0</v>
      </c>
      <c r="M327" s="229">
        <f t="shared" ref="M327:M390" si="44">IF(H327=0,0,(1-M$4)*H327)</f>
        <v>0</v>
      </c>
      <c r="N327" s="230"/>
      <c r="O327" s="317"/>
      <c r="P327" s="231">
        <f t="shared" si="40"/>
        <v>0</v>
      </c>
      <c r="Q327" s="318">
        <f t="shared" si="39"/>
        <v>0</v>
      </c>
      <c r="R327" s="319"/>
      <c r="S327" s="79"/>
      <c r="T327" s="320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</row>
    <row r="328" spans="1:40" ht="15.75" customHeight="1">
      <c r="A328" s="76"/>
      <c r="B328" s="77" t="str">
        <f t="shared" si="41"/>
        <v/>
      </c>
      <c r="C328" t="str">
        <f t="shared" si="38"/>
        <v/>
      </c>
      <c r="D328" s="315" t="str">
        <f t="shared" ref="D328:D391" si="45">IF(A328&lt;&gt;"",PROPER(TEXT(A328,"Mmmm")),"")</f>
        <v/>
      </c>
      <c r="E328" s="228">
        <v>0</v>
      </c>
      <c r="F328" s="228"/>
      <c r="G328" s="228"/>
      <c r="H328" s="228"/>
      <c r="I328" s="316"/>
      <c r="J328" s="229">
        <f t="shared" si="42"/>
        <v>0</v>
      </c>
      <c r="K328" s="229">
        <f t="shared" si="43"/>
        <v>0</v>
      </c>
      <c r="L328" s="229">
        <f t="shared" si="43"/>
        <v>0</v>
      </c>
      <c r="M328" s="229">
        <f t="shared" si="44"/>
        <v>0</v>
      </c>
      <c r="N328" s="230"/>
      <c r="O328" s="317"/>
      <c r="P328" s="231">
        <f t="shared" si="40"/>
        <v>0</v>
      </c>
      <c r="Q328" s="318">
        <f t="shared" si="39"/>
        <v>0</v>
      </c>
      <c r="R328" s="319"/>
      <c r="S328" s="79"/>
      <c r="T328" s="320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  <c r="AI328" s="67"/>
      <c r="AJ328" s="67"/>
      <c r="AK328" s="67"/>
      <c r="AL328" s="67"/>
      <c r="AM328" s="67"/>
      <c r="AN328" s="67"/>
    </row>
    <row r="329" spans="1:40" ht="15.75" customHeight="1">
      <c r="A329" s="76"/>
      <c r="B329" s="77" t="str">
        <f t="shared" si="41"/>
        <v/>
      </c>
      <c r="C329" t="str">
        <f t="shared" si="38"/>
        <v/>
      </c>
      <c r="D329" s="315" t="str">
        <f t="shared" si="45"/>
        <v/>
      </c>
      <c r="E329" s="228">
        <v>0</v>
      </c>
      <c r="F329" s="228"/>
      <c r="G329" s="228"/>
      <c r="H329" s="228"/>
      <c r="I329" s="316"/>
      <c r="J329" s="229">
        <f t="shared" si="42"/>
        <v>0</v>
      </c>
      <c r="K329" s="229">
        <f t="shared" si="43"/>
        <v>0</v>
      </c>
      <c r="L329" s="229">
        <f t="shared" si="43"/>
        <v>0</v>
      </c>
      <c r="M329" s="229">
        <f t="shared" si="44"/>
        <v>0</v>
      </c>
      <c r="N329" s="230"/>
      <c r="O329" s="317"/>
      <c r="P329" s="231">
        <f t="shared" si="40"/>
        <v>0</v>
      </c>
      <c r="Q329" s="318">
        <f t="shared" si="39"/>
        <v>0</v>
      </c>
      <c r="R329" s="319"/>
      <c r="S329" s="79"/>
      <c r="T329" s="320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</row>
    <row r="330" spans="1:40" ht="15.75" customHeight="1">
      <c r="A330" s="76"/>
      <c r="B330" s="77" t="str">
        <f t="shared" si="41"/>
        <v/>
      </c>
      <c r="C330" t="str">
        <f t="shared" si="38"/>
        <v/>
      </c>
      <c r="D330" s="315" t="str">
        <f t="shared" si="45"/>
        <v/>
      </c>
      <c r="E330" s="228">
        <v>0</v>
      </c>
      <c r="F330" s="228"/>
      <c r="G330" s="228"/>
      <c r="H330" s="228"/>
      <c r="I330" s="316"/>
      <c r="J330" s="229">
        <f t="shared" si="42"/>
        <v>0</v>
      </c>
      <c r="K330" s="229">
        <f t="shared" si="43"/>
        <v>0</v>
      </c>
      <c r="L330" s="229">
        <f t="shared" si="43"/>
        <v>0</v>
      </c>
      <c r="M330" s="229">
        <f t="shared" si="44"/>
        <v>0</v>
      </c>
      <c r="N330" s="230"/>
      <c r="O330" s="317"/>
      <c r="P330" s="231">
        <f t="shared" si="40"/>
        <v>0</v>
      </c>
      <c r="Q330" s="318">
        <f t="shared" si="39"/>
        <v>0</v>
      </c>
      <c r="R330" s="319"/>
      <c r="S330" s="79"/>
      <c r="T330" s="320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  <c r="AI330" s="67"/>
      <c r="AJ330" s="67"/>
      <c r="AK330" s="67"/>
      <c r="AL330" s="67"/>
      <c r="AM330" s="67"/>
      <c r="AN330" s="67"/>
    </row>
    <row r="331" spans="1:40" ht="15.75" customHeight="1">
      <c r="A331" s="76"/>
      <c r="B331" s="77" t="str">
        <f t="shared" si="41"/>
        <v/>
      </c>
      <c r="C331" t="str">
        <f t="shared" si="38"/>
        <v/>
      </c>
      <c r="D331" s="315" t="str">
        <f t="shared" si="45"/>
        <v/>
      </c>
      <c r="E331" s="228">
        <v>0</v>
      </c>
      <c r="F331" s="228"/>
      <c r="G331" s="228"/>
      <c r="H331" s="228"/>
      <c r="I331" s="316"/>
      <c r="J331" s="229">
        <f t="shared" si="42"/>
        <v>0</v>
      </c>
      <c r="K331" s="229">
        <f t="shared" si="43"/>
        <v>0</v>
      </c>
      <c r="L331" s="229">
        <f t="shared" si="43"/>
        <v>0</v>
      </c>
      <c r="M331" s="229">
        <f t="shared" si="44"/>
        <v>0</v>
      </c>
      <c r="N331" s="230"/>
      <c r="O331" s="317"/>
      <c r="P331" s="231">
        <f t="shared" si="40"/>
        <v>0</v>
      </c>
      <c r="Q331" s="318">
        <f t="shared" si="39"/>
        <v>0</v>
      </c>
      <c r="R331" s="319"/>
      <c r="S331" s="79"/>
      <c r="T331" s="320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</row>
    <row r="332" spans="1:40" ht="15.75" customHeight="1">
      <c r="A332" s="76"/>
      <c r="B332" s="77" t="str">
        <f t="shared" si="41"/>
        <v/>
      </c>
      <c r="C332" t="str">
        <f t="shared" si="38"/>
        <v/>
      </c>
      <c r="D332" s="315" t="str">
        <f t="shared" si="45"/>
        <v/>
      </c>
      <c r="E332" s="228">
        <v>0</v>
      </c>
      <c r="F332" s="228"/>
      <c r="G332" s="228"/>
      <c r="H332" s="228"/>
      <c r="I332" s="316"/>
      <c r="J332" s="229">
        <f t="shared" si="42"/>
        <v>0</v>
      </c>
      <c r="K332" s="229">
        <f t="shared" si="43"/>
        <v>0</v>
      </c>
      <c r="L332" s="229">
        <f t="shared" si="43"/>
        <v>0</v>
      </c>
      <c r="M332" s="229">
        <f t="shared" si="44"/>
        <v>0</v>
      </c>
      <c r="N332" s="230"/>
      <c r="O332" s="317"/>
      <c r="P332" s="231">
        <f t="shared" si="40"/>
        <v>0</v>
      </c>
      <c r="Q332" s="318">
        <f t="shared" si="39"/>
        <v>0</v>
      </c>
      <c r="R332" s="319"/>
      <c r="S332" s="79"/>
      <c r="T332" s="320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67"/>
      <c r="AK332" s="67"/>
      <c r="AL332" s="67"/>
      <c r="AM332" s="67"/>
      <c r="AN332" s="67"/>
    </row>
    <row r="333" spans="1:40" ht="15.75" customHeight="1">
      <c r="A333" s="76"/>
      <c r="B333" s="77" t="str">
        <f t="shared" si="41"/>
        <v/>
      </c>
      <c r="C333" t="str">
        <f t="shared" si="38"/>
        <v/>
      </c>
      <c r="D333" s="315" t="str">
        <f t="shared" si="45"/>
        <v/>
      </c>
      <c r="E333" s="228">
        <v>0</v>
      </c>
      <c r="F333" s="228"/>
      <c r="G333" s="228"/>
      <c r="H333" s="228"/>
      <c r="I333" s="316"/>
      <c r="J333" s="229">
        <f t="shared" si="42"/>
        <v>0</v>
      </c>
      <c r="K333" s="229">
        <f t="shared" si="43"/>
        <v>0</v>
      </c>
      <c r="L333" s="229">
        <f t="shared" si="43"/>
        <v>0</v>
      </c>
      <c r="M333" s="229">
        <f t="shared" si="44"/>
        <v>0</v>
      </c>
      <c r="N333" s="230"/>
      <c r="O333" s="317"/>
      <c r="P333" s="231">
        <f t="shared" si="40"/>
        <v>0</v>
      </c>
      <c r="Q333" s="318">
        <f t="shared" si="39"/>
        <v>0</v>
      </c>
      <c r="R333" s="319"/>
      <c r="S333" s="79"/>
      <c r="T333" s="320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</row>
    <row r="334" spans="1:40" ht="15.75" customHeight="1">
      <c r="A334" s="76"/>
      <c r="B334" s="77" t="str">
        <f t="shared" si="41"/>
        <v/>
      </c>
      <c r="C334" t="str">
        <f t="shared" si="38"/>
        <v/>
      </c>
      <c r="D334" s="315" t="str">
        <f t="shared" si="45"/>
        <v/>
      </c>
      <c r="E334" s="228">
        <v>0</v>
      </c>
      <c r="F334" s="228"/>
      <c r="G334" s="228"/>
      <c r="H334" s="228"/>
      <c r="I334" s="316"/>
      <c r="J334" s="229">
        <f t="shared" si="42"/>
        <v>0</v>
      </c>
      <c r="K334" s="229">
        <f t="shared" si="43"/>
        <v>0</v>
      </c>
      <c r="L334" s="229">
        <f t="shared" si="43"/>
        <v>0</v>
      </c>
      <c r="M334" s="229">
        <f t="shared" si="44"/>
        <v>0</v>
      </c>
      <c r="N334" s="230"/>
      <c r="O334" s="317"/>
      <c r="P334" s="231">
        <f t="shared" si="40"/>
        <v>0</v>
      </c>
      <c r="Q334" s="318">
        <f t="shared" si="39"/>
        <v>0</v>
      </c>
      <c r="R334" s="319"/>
      <c r="S334" s="79"/>
      <c r="T334" s="320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67"/>
      <c r="AK334" s="67"/>
      <c r="AL334" s="67"/>
      <c r="AM334" s="67"/>
      <c r="AN334" s="67"/>
    </row>
    <row r="335" spans="1:40" ht="15.75" customHeight="1">
      <c r="A335" s="76"/>
      <c r="B335" s="77" t="str">
        <f t="shared" si="41"/>
        <v/>
      </c>
      <c r="C335" t="str">
        <f t="shared" si="38"/>
        <v/>
      </c>
      <c r="D335" s="315" t="str">
        <f t="shared" si="45"/>
        <v/>
      </c>
      <c r="E335" s="228">
        <v>0</v>
      </c>
      <c r="F335" s="228"/>
      <c r="G335" s="228"/>
      <c r="H335" s="228"/>
      <c r="I335" s="316"/>
      <c r="J335" s="229">
        <f t="shared" si="42"/>
        <v>0</v>
      </c>
      <c r="K335" s="229">
        <f t="shared" si="43"/>
        <v>0</v>
      </c>
      <c r="L335" s="229">
        <f t="shared" si="43"/>
        <v>0</v>
      </c>
      <c r="M335" s="229">
        <f t="shared" si="44"/>
        <v>0</v>
      </c>
      <c r="N335" s="230"/>
      <c r="O335" s="317"/>
      <c r="P335" s="231">
        <f t="shared" si="40"/>
        <v>0</v>
      </c>
      <c r="Q335" s="318">
        <f t="shared" si="39"/>
        <v>0</v>
      </c>
      <c r="R335" s="319"/>
      <c r="S335" s="79"/>
      <c r="T335" s="320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</row>
    <row r="336" spans="1:40" ht="15.75" customHeight="1">
      <c r="A336" s="76"/>
      <c r="B336" s="77" t="str">
        <f t="shared" si="41"/>
        <v/>
      </c>
      <c r="C336" t="str">
        <f t="shared" si="38"/>
        <v/>
      </c>
      <c r="D336" s="315" t="str">
        <f t="shared" si="45"/>
        <v/>
      </c>
      <c r="E336" s="228">
        <v>0</v>
      </c>
      <c r="F336" s="228"/>
      <c r="G336" s="228"/>
      <c r="H336" s="228"/>
      <c r="I336" s="316"/>
      <c r="J336" s="229">
        <f t="shared" si="42"/>
        <v>0</v>
      </c>
      <c r="K336" s="229">
        <f t="shared" si="43"/>
        <v>0</v>
      </c>
      <c r="L336" s="229">
        <f t="shared" si="43"/>
        <v>0</v>
      </c>
      <c r="M336" s="229">
        <f t="shared" si="44"/>
        <v>0</v>
      </c>
      <c r="N336" s="230"/>
      <c r="O336" s="317"/>
      <c r="P336" s="231">
        <f t="shared" si="40"/>
        <v>0</v>
      </c>
      <c r="Q336" s="318">
        <f t="shared" si="39"/>
        <v>0</v>
      </c>
      <c r="R336" s="319"/>
      <c r="S336" s="79"/>
      <c r="T336" s="320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67"/>
      <c r="AK336" s="67"/>
      <c r="AL336" s="67"/>
      <c r="AM336" s="67"/>
      <c r="AN336" s="67"/>
    </row>
    <row r="337" spans="1:40" ht="15.75" customHeight="1">
      <c r="A337" s="76"/>
      <c r="B337" s="77" t="str">
        <f t="shared" si="41"/>
        <v/>
      </c>
      <c r="C337" t="str">
        <f t="shared" si="38"/>
        <v/>
      </c>
      <c r="D337" s="315" t="str">
        <f t="shared" si="45"/>
        <v/>
      </c>
      <c r="E337" s="228">
        <v>0</v>
      </c>
      <c r="F337" s="228"/>
      <c r="G337" s="228"/>
      <c r="H337" s="228"/>
      <c r="I337" s="316"/>
      <c r="J337" s="229">
        <f t="shared" si="42"/>
        <v>0</v>
      </c>
      <c r="K337" s="229">
        <f t="shared" si="43"/>
        <v>0</v>
      </c>
      <c r="L337" s="229">
        <f t="shared" si="43"/>
        <v>0</v>
      </c>
      <c r="M337" s="229">
        <f t="shared" si="44"/>
        <v>0</v>
      </c>
      <c r="N337" s="230"/>
      <c r="O337" s="317"/>
      <c r="P337" s="231">
        <f t="shared" si="40"/>
        <v>0</v>
      </c>
      <c r="Q337" s="318">
        <f t="shared" si="39"/>
        <v>0</v>
      </c>
      <c r="R337" s="319"/>
      <c r="S337" s="79"/>
      <c r="T337" s="320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</row>
    <row r="338" spans="1:40" ht="15.75" customHeight="1">
      <c r="A338" s="76"/>
      <c r="B338" s="77" t="str">
        <f t="shared" si="41"/>
        <v/>
      </c>
      <c r="C338" t="str">
        <f t="shared" si="38"/>
        <v/>
      </c>
      <c r="D338" s="315" t="str">
        <f t="shared" si="45"/>
        <v/>
      </c>
      <c r="E338" s="228">
        <v>0</v>
      </c>
      <c r="F338" s="228"/>
      <c r="G338" s="228"/>
      <c r="H338" s="228"/>
      <c r="I338" s="316"/>
      <c r="J338" s="229">
        <f t="shared" si="42"/>
        <v>0</v>
      </c>
      <c r="K338" s="229">
        <f t="shared" si="43"/>
        <v>0</v>
      </c>
      <c r="L338" s="229">
        <f t="shared" si="43"/>
        <v>0</v>
      </c>
      <c r="M338" s="229">
        <f t="shared" si="44"/>
        <v>0</v>
      </c>
      <c r="N338" s="230"/>
      <c r="O338" s="317"/>
      <c r="P338" s="231">
        <f t="shared" si="40"/>
        <v>0</v>
      </c>
      <c r="Q338" s="318">
        <f t="shared" si="39"/>
        <v>0</v>
      </c>
      <c r="R338" s="319"/>
      <c r="S338" s="79"/>
      <c r="T338" s="320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  <c r="AK338" s="67"/>
      <c r="AL338" s="67"/>
      <c r="AM338" s="67"/>
      <c r="AN338" s="67"/>
    </row>
    <row r="339" spans="1:40" ht="15.75" customHeight="1">
      <c r="A339" s="76"/>
      <c r="B339" s="77" t="str">
        <f t="shared" si="41"/>
        <v/>
      </c>
      <c r="C339" t="str">
        <f t="shared" si="38"/>
        <v/>
      </c>
      <c r="D339" s="315" t="str">
        <f t="shared" si="45"/>
        <v/>
      </c>
      <c r="E339" s="228">
        <v>0</v>
      </c>
      <c r="F339" s="228"/>
      <c r="G339" s="228"/>
      <c r="H339" s="228"/>
      <c r="I339" s="316"/>
      <c r="J339" s="229">
        <f t="shared" si="42"/>
        <v>0</v>
      </c>
      <c r="K339" s="229">
        <f t="shared" si="43"/>
        <v>0</v>
      </c>
      <c r="L339" s="229">
        <f t="shared" si="43"/>
        <v>0</v>
      </c>
      <c r="M339" s="229">
        <f t="shared" si="44"/>
        <v>0</v>
      </c>
      <c r="N339" s="230"/>
      <c r="O339" s="317"/>
      <c r="P339" s="231">
        <f t="shared" si="40"/>
        <v>0</v>
      </c>
      <c r="Q339" s="318">
        <f t="shared" si="39"/>
        <v>0</v>
      </c>
      <c r="R339" s="319"/>
      <c r="S339" s="79"/>
      <c r="T339" s="320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</row>
    <row r="340" spans="1:40" ht="15.75" customHeight="1">
      <c r="A340" s="76"/>
      <c r="B340" s="77" t="str">
        <f t="shared" si="41"/>
        <v/>
      </c>
      <c r="C340" t="str">
        <f t="shared" si="38"/>
        <v/>
      </c>
      <c r="D340" s="315" t="str">
        <f t="shared" si="45"/>
        <v/>
      </c>
      <c r="E340" s="228">
        <v>0</v>
      </c>
      <c r="F340" s="228"/>
      <c r="G340" s="228"/>
      <c r="H340" s="228"/>
      <c r="I340" s="316"/>
      <c r="J340" s="229">
        <f t="shared" si="42"/>
        <v>0</v>
      </c>
      <c r="K340" s="229">
        <f t="shared" si="43"/>
        <v>0</v>
      </c>
      <c r="L340" s="229">
        <f t="shared" si="43"/>
        <v>0</v>
      </c>
      <c r="M340" s="229">
        <f t="shared" si="44"/>
        <v>0</v>
      </c>
      <c r="N340" s="230"/>
      <c r="O340" s="317"/>
      <c r="P340" s="231">
        <f t="shared" si="40"/>
        <v>0</v>
      </c>
      <c r="Q340" s="318">
        <f t="shared" si="39"/>
        <v>0</v>
      </c>
      <c r="R340" s="319"/>
      <c r="S340" s="79"/>
      <c r="T340" s="320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  <c r="AI340" s="67"/>
      <c r="AJ340" s="67"/>
      <c r="AK340" s="67"/>
      <c r="AL340" s="67"/>
      <c r="AM340" s="67"/>
      <c r="AN340" s="67"/>
    </row>
    <row r="341" spans="1:40" ht="15.75" customHeight="1">
      <c r="A341" s="76"/>
      <c r="B341" s="77" t="str">
        <f t="shared" si="41"/>
        <v/>
      </c>
      <c r="C341" t="str">
        <f t="shared" si="38"/>
        <v/>
      </c>
      <c r="D341" s="315" t="str">
        <f t="shared" si="45"/>
        <v/>
      </c>
      <c r="E341" s="228">
        <v>0</v>
      </c>
      <c r="F341" s="228"/>
      <c r="G341" s="228"/>
      <c r="H341" s="228"/>
      <c r="I341" s="316"/>
      <c r="J341" s="229">
        <f t="shared" si="42"/>
        <v>0</v>
      </c>
      <c r="K341" s="229">
        <f t="shared" si="43"/>
        <v>0</v>
      </c>
      <c r="L341" s="229">
        <f t="shared" si="43"/>
        <v>0</v>
      </c>
      <c r="M341" s="229">
        <f t="shared" si="44"/>
        <v>0</v>
      </c>
      <c r="N341" s="230"/>
      <c r="O341" s="317"/>
      <c r="P341" s="231">
        <f t="shared" si="40"/>
        <v>0</v>
      </c>
      <c r="Q341" s="318">
        <f t="shared" si="39"/>
        <v>0</v>
      </c>
      <c r="R341" s="319"/>
      <c r="S341" s="79"/>
      <c r="T341" s="320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</row>
    <row r="342" spans="1:40" ht="15.75" customHeight="1">
      <c r="A342" s="76"/>
      <c r="B342" s="77" t="str">
        <f t="shared" si="41"/>
        <v/>
      </c>
      <c r="C342" t="str">
        <f t="shared" si="38"/>
        <v/>
      </c>
      <c r="D342" s="315" t="str">
        <f t="shared" si="45"/>
        <v/>
      </c>
      <c r="E342" s="228">
        <v>0</v>
      </c>
      <c r="F342" s="228"/>
      <c r="G342" s="228"/>
      <c r="H342" s="228"/>
      <c r="I342" s="316"/>
      <c r="J342" s="229">
        <f t="shared" si="42"/>
        <v>0</v>
      </c>
      <c r="K342" s="229">
        <f t="shared" si="43"/>
        <v>0</v>
      </c>
      <c r="L342" s="229">
        <f t="shared" si="43"/>
        <v>0</v>
      </c>
      <c r="M342" s="229">
        <f t="shared" si="44"/>
        <v>0</v>
      </c>
      <c r="N342" s="230"/>
      <c r="O342" s="317"/>
      <c r="P342" s="231">
        <f t="shared" si="40"/>
        <v>0</v>
      </c>
      <c r="Q342" s="318">
        <f t="shared" si="39"/>
        <v>0</v>
      </c>
      <c r="R342" s="319"/>
      <c r="S342" s="79"/>
      <c r="T342" s="320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67"/>
      <c r="AK342" s="67"/>
      <c r="AL342" s="67"/>
      <c r="AM342" s="67"/>
      <c r="AN342" s="67"/>
    </row>
    <row r="343" spans="1:40" ht="15.75" customHeight="1">
      <c r="A343" s="76"/>
      <c r="B343" s="77" t="str">
        <f t="shared" si="41"/>
        <v/>
      </c>
      <c r="C343" t="str">
        <f t="shared" si="38"/>
        <v/>
      </c>
      <c r="D343" s="315" t="str">
        <f t="shared" si="45"/>
        <v/>
      </c>
      <c r="E343" s="228">
        <v>0</v>
      </c>
      <c r="F343" s="228"/>
      <c r="G343" s="228"/>
      <c r="H343" s="228"/>
      <c r="I343" s="316"/>
      <c r="J343" s="229">
        <f t="shared" si="42"/>
        <v>0</v>
      </c>
      <c r="K343" s="229">
        <f t="shared" si="43"/>
        <v>0</v>
      </c>
      <c r="L343" s="229">
        <f t="shared" si="43"/>
        <v>0</v>
      </c>
      <c r="M343" s="229">
        <f t="shared" si="44"/>
        <v>0</v>
      </c>
      <c r="N343" s="230"/>
      <c r="O343" s="317"/>
      <c r="P343" s="231">
        <f t="shared" si="40"/>
        <v>0</v>
      </c>
      <c r="Q343" s="318">
        <f t="shared" si="39"/>
        <v>0</v>
      </c>
      <c r="R343" s="319"/>
      <c r="S343" s="79"/>
      <c r="T343" s="320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</row>
    <row r="344" spans="1:40" ht="15.75" customHeight="1">
      <c r="A344" s="76"/>
      <c r="B344" s="77" t="str">
        <f t="shared" si="41"/>
        <v/>
      </c>
      <c r="C344" t="str">
        <f t="shared" si="38"/>
        <v/>
      </c>
      <c r="D344" s="315" t="str">
        <f t="shared" si="45"/>
        <v/>
      </c>
      <c r="E344" s="228">
        <v>0</v>
      </c>
      <c r="F344" s="228"/>
      <c r="G344" s="228"/>
      <c r="H344" s="228"/>
      <c r="I344" s="316"/>
      <c r="J344" s="229">
        <f t="shared" si="42"/>
        <v>0</v>
      </c>
      <c r="K344" s="229">
        <f t="shared" si="43"/>
        <v>0</v>
      </c>
      <c r="L344" s="229">
        <f t="shared" si="43"/>
        <v>0</v>
      </c>
      <c r="M344" s="229">
        <f t="shared" si="44"/>
        <v>0</v>
      </c>
      <c r="N344" s="230"/>
      <c r="O344" s="317"/>
      <c r="P344" s="231">
        <f t="shared" si="40"/>
        <v>0</v>
      </c>
      <c r="Q344" s="318">
        <f t="shared" si="39"/>
        <v>0</v>
      </c>
      <c r="R344" s="319"/>
      <c r="S344" s="79"/>
      <c r="T344" s="320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  <c r="AI344" s="67"/>
      <c r="AJ344" s="67"/>
      <c r="AK344" s="67"/>
      <c r="AL344" s="67"/>
      <c r="AM344" s="67"/>
      <c r="AN344" s="67"/>
    </row>
    <row r="345" spans="1:40" ht="15.75" customHeight="1">
      <c r="A345" s="76"/>
      <c r="B345" s="77" t="str">
        <f t="shared" si="41"/>
        <v/>
      </c>
      <c r="C345" t="str">
        <f t="shared" si="38"/>
        <v/>
      </c>
      <c r="D345" s="315" t="str">
        <f t="shared" si="45"/>
        <v/>
      </c>
      <c r="E345" s="228">
        <v>0</v>
      </c>
      <c r="F345" s="228"/>
      <c r="G345" s="228"/>
      <c r="H345" s="228"/>
      <c r="I345" s="316"/>
      <c r="J345" s="229">
        <f t="shared" si="42"/>
        <v>0</v>
      </c>
      <c r="K345" s="229">
        <f t="shared" si="43"/>
        <v>0</v>
      </c>
      <c r="L345" s="229">
        <f t="shared" si="43"/>
        <v>0</v>
      </c>
      <c r="M345" s="229">
        <f t="shared" si="44"/>
        <v>0</v>
      </c>
      <c r="N345" s="230"/>
      <c r="O345" s="317"/>
      <c r="P345" s="231">
        <f t="shared" si="40"/>
        <v>0</v>
      </c>
      <c r="Q345" s="318">
        <f t="shared" si="39"/>
        <v>0</v>
      </c>
      <c r="R345" s="319"/>
      <c r="S345" s="79"/>
      <c r="T345" s="320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</row>
    <row r="346" spans="1:40" ht="15.75" customHeight="1">
      <c r="A346" s="76"/>
      <c r="B346" s="77" t="str">
        <f t="shared" si="41"/>
        <v/>
      </c>
      <c r="C346" t="str">
        <f t="shared" si="38"/>
        <v/>
      </c>
      <c r="D346" s="315" t="str">
        <f t="shared" si="45"/>
        <v/>
      </c>
      <c r="E346" s="228">
        <v>0</v>
      </c>
      <c r="F346" s="228"/>
      <c r="G346" s="228"/>
      <c r="H346" s="228"/>
      <c r="I346" s="316"/>
      <c r="J346" s="229">
        <f t="shared" si="42"/>
        <v>0</v>
      </c>
      <c r="K346" s="229">
        <f t="shared" si="43"/>
        <v>0</v>
      </c>
      <c r="L346" s="229">
        <f t="shared" si="43"/>
        <v>0</v>
      </c>
      <c r="M346" s="229">
        <f t="shared" si="44"/>
        <v>0</v>
      </c>
      <c r="N346" s="230"/>
      <c r="O346" s="317"/>
      <c r="P346" s="231">
        <f t="shared" si="40"/>
        <v>0</v>
      </c>
      <c r="Q346" s="318">
        <f t="shared" si="39"/>
        <v>0</v>
      </c>
      <c r="R346" s="319"/>
      <c r="S346" s="79"/>
      <c r="T346" s="320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  <c r="AI346" s="67"/>
      <c r="AJ346" s="67"/>
      <c r="AK346" s="67"/>
      <c r="AL346" s="67"/>
      <c r="AM346" s="67"/>
      <c r="AN346" s="67"/>
    </row>
    <row r="347" spans="1:40" ht="15.75" customHeight="1">
      <c r="A347" s="76"/>
      <c r="B347" s="77" t="str">
        <f t="shared" si="41"/>
        <v/>
      </c>
      <c r="C347" t="str">
        <f t="shared" si="38"/>
        <v/>
      </c>
      <c r="D347" s="315" t="str">
        <f t="shared" si="45"/>
        <v/>
      </c>
      <c r="E347" s="228">
        <v>0</v>
      </c>
      <c r="F347" s="228"/>
      <c r="G347" s="228"/>
      <c r="H347" s="228"/>
      <c r="I347" s="316"/>
      <c r="J347" s="229">
        <f t="shared" si="42"/>
        <v>0</v>
      </c>
      <c r="K347" s="229">
        <f t="shared" si="43"/>
        <v>0</v>
      </c>
      <c r="L347" s="229">
        <f t="shared" si="43"/>
        <v>0</v>
      </c>
      <c r="M347" s="229">
        <f t="shared" si="44"/>
        <v>0</v>
      </c>
      <c r="N347" s="230"/>
      <c r="O347" s="317"/>
      <c r="P347" s="231">
        <f t="shared" si="40"/>
        <v>0</v>
      </c>
      <c r="Q347" s="318">
        <f t="shared" si="39"/>
        <v>0</v>
      </c>
      <c r="R347" s="319"/>
      <c r="S347" s="79"/>
      <c r="T347" s="320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</row>
    <row r="348" spans="1:40" ht="15.75" customHeight="1">
      <c r="A348" s="76"/>
      <c r="B348" s="77" t="str">
        <f t="shared" si="41"/>
        <v/>
      </c>
      <c r="C348" t="str">
        <f t="shared" si="38"/>
        <v/>
      </c>
      <c r="D348" s="315" t="str">
        <f t="shared" si="45"/>
        <v/>
      </c>
      <c r="E348" s="228">
        <v>0</v>
      </c>
      <c r="F348" s="228"/>
      <c r="G348" s="228"/>
      <c r="H348" s="228"/>
      <c r="I348" s="316"/>
      <c r="J348" s="229">
        <f t="shared" si="42"/>
        <v>0</v>
      </c>
      <c r="K348" s="229">
        <f t="shared" si="43"/>
        <v>0</v>
      </c>
      <c r="L348" s="229">
        <f t="shared" si="43"/>
        <v>0</v>
      </c>
      <c r="M348" s="229">
        <f t="shared" si="44"/>
        <v>0</v>
      </c>
      <c r="N348" s="230"/>
      <c r="O348" s="317"/>
      <c r="P348" s="231">
        <f t="shared" si="40"/>
        <v>0</v>
      </c>
      <c r="Q348" s="318">
        <f t="shared" si="39"/>
        <v>0</v>
      </c>
      <c r="R348" s="319"/>
      <c r="S348" s="79"/>
      <c r="T348" s="320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67"/>
      <c r="AK348" s="67"/>
      <c r="AL348" s="67"/>
      <c r="AM348" s="67"/>
      <c r="AN348" s="67"/>
    </row>
    <row r="349" spans="1:40" ht="15.75" customHeight="1">
      <c r="A349" s="76"/>
      <c r="B349" s="77" t="str">
        <f t="shared" si="41"/>
        <v/>
      </c>
      <c r="C349" t="str">
        <f t="shared" si="38"/>
        <v/>
      </c>
      <c r="D349" s="315" t="str">
        <f t="shared" si="45"/>
        <v/>
      </c>
      <c r="E349" s="228">
        <v>0</v>
      </c>
      <c r="F349" s="228"/>
      <c r="G349" s="228"/>
      <c r="H349" s="228"/>
      <c r="I349" s="316"/>
      <c r="J349" s="229">
        <f t="shared" si="42"/>
        <v>0</v>
      </c>
      <c r="K349" s="229">
        <f t="shared" si="43"/>
        <v>0</v>
      </c>
      <c r="L349" s="229">
        <f t="shared" si="43"/>
        <v>0</v>
      </c>
      <c r="M349" s="229">
        <f t="shared" si="44"/>
        <v>0</v>
      </c>
      <c r="N349" s="230"/>
      <c r="O349" s="317"/>
      <c r="P349" s="231">
        <f t="shared" si="40"/>
        <v>0</v>
      </c>
      <c r="Q349" s="318">
        <f t="shared" si="39"/>
        <v>0</v>
      </c>
      <c r="R349" s="319"/>
      <c r="S349" s="79"/>
      <c r="T349" s="320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</row>
    <row r="350" spans="1:40" ht="15.75" customHeight="1">
      <c r="A350" s="76"/>
      <c r="B350" s="77" t="str">
        <f t="shared" si="41"/>
        <v/>
      </c>
      <c r="C350" t="str">
        <f t="shared" si="38"/>
        <v/>
      </c>
      <c r="D350" s="315" t="str">
        <f t="shared" si="45"/>
        <v/>
      </c>
      <c r="E350" s="228">
        <v>0</v>
      </c>
      <c r="F350" s="228"/>
      <c r="G350" s="228"/>
      <c r="H350" s="228"/>
      <c r="I350" s="316"/>
      <c r="J350" s="229">
        <f t="shared" si="42"/>
        <v>0</v>
      </c>
      <c r="K350" s="229">
        <f t="shared" si="43"/>
        <v>0</v>
      </c>
      <c r="L350" s="229">
        <f t="shared" si="43"/>
        <v>0</v>
      </c>
      <c r="M350" s="229">
        <f t="shared" si="44"/>
        <v>0</v>
      </c>
      <c r="N350" s="230"/>
      <c r="O350" s="317"/>
      <c r="P350" s="231">
        <f t="shared" si="40"/>
        <v>0</v>
      </c>
      <c r="Q350" s="318">
        <f t="shared" si="39"/>
        <v>0</v>
      </c>
      <c r="R350" s="319"/>
      <c r="S350" s="79"/>
      <c r="T350" s="320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  <c r="AI350" s="67"/>
      <c r="AJ350" s="67"/>
      <c r="AK350" s="67"/>
      <c r="AL350" s="67"/>
      <c r="AM350" s="67"/>
      <c r="AN350" s="67"/>
    </row>
    <row r="351" spans="1:40" ht="15.75" customHeight="1">
      <c r="A351" s="76"/>
      <c r="B351" s="77" t="str">
        <f t="shared" si="41"/>
        <v/>
      </c>
      <c r="C351" t="str">
        <f t="shared" si="38"/>
        <v/>
      </c>
      <c r="D351" s="315" t="str">
        <f t="shared" si="45"/>
        <v/>
      </c>
      <c r="E351" s="228">
        <v>0</v>
      </c>
      <c r="F351" s="228"/>
      <c r="G351" s="228"/>
      <c r="H351" s="228"/>
      <c r="I351" s="316"/>
      <c r="J351" s="229">
        <f t="shared" si="42"/>
        <v>0</v>
      </c>
      <c r="K351" s="229">
        <f t="shared" si="43"/>
        <v>0</v>
      </c>
      <c r="L351" s="229">
        <f t="shared" si="43"/>
        <v>0</v>
      </c>
      <c r="M351" s="229">
        <f t="shared" si="44"/>
        <v>0</v>
      </c>
      <c r="N351" s="230"/>
      <c r="O351" s="317"/>
      <c r="P351" s="231">
        <f t="shared" si="40"/>
        <v>0</v>
      </c>
      <c r="Q351" s="318">
        <f t="shared" si="39"/>
        <v>0</v>
      </c>
      <c r="R351" s="319"/>
      <c r="S351" s="79"/>
      <c r="T351" s="320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</row>
    <row r="352" spans="1:40" ht="15.75" customHeight="1">
      <c r="A352" s="76"/>
      <c r="B352" s="77" t="str">
        <f t="shared" si="41"/>
        <v/>
      </c>
      <c r="C352" t="str">
        <f t="shared" si="38"/>
        <v/>
      </c>
      <c r="D352" s="315" t="str">
        <f t="shared" si="45"/>
        <v/>
      </c>
      <c r="E352" s="228">
        <v>0</v>
      </c>
      <c r="F352" s="228"/>
      <c r="G352" s="228"/>
      <c r="H352" s="228"/>
      <c r="I352" s="316"/>
      <c r="J352" s="229">
        <f t="shared" si="42"/>
        <v>0</v>
      </c>
      <c r="K352" s="229">
        <f t="shared" si="43"/>
        <v>0</v>
      </c>
      <c r="L352" s="229">
        <f t="shared" si="43"/>
        <v>0</v>
      </c>
      <c r="M352" s="229">
        <f t="shared" si="44"/>
        <v>0</v>
      </c>
      <c r="N352" s="230"/>
      <c r="O352" s="317"/>
      <c r="P352" s="231">
        <f t="shared" si="40"/>
        <v>0</v>
      </c>
      <c r="Q352" s="318">
        <f t="shared" si="39"/>
        <v>0</v>
      </c>
      <c r="R352" s="319"/>
      <c r="S352" s="79"/>
      <c r="T352" s="320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67"/>
      <c r="AK352" s="67"/>
      <c r="AL352" s="67"/>
      <c r="AM352" s="67"/>
      <c r="AN352" s="67"/>
    </row>
    <row r="353" spans="1:40" ht="15.75" customHeight="1">
      <c r="A353" s="76"/>
      <c r="B353" s="77" t="str">
        <f t="shared" si="41"/>
        <v/>
      </c>
      <c r="C353" t="str">
        <f t="shared" si="38"/>
        <v/>
      </c>
      <c r="D353" s="315" t="str">
        <f t="shared" si="45"/>
        <v/>
      </c>
      <c r="E353" s="228">
        <v>0</v>
      </c>
      <c r="F353" s="228"/>
      <c r="G353" s="228"/>
      <c r="H353" s="228"/>
      <c r="I353" s="316"/>
      <c r="J353" s="229">
        <f t="shared" si="42"/>
        <v>0</v>
      </c>
      <c r="K353" s="229">
        <f t="shared" si="43"/>
        <v>0</v>
      </c>
      <c r="L353" s="229">
        <f t="shared" si="43"/>
        <v>0</v>
      </c>
      <c r="M353" s="229">
        <f t="shared" si="44"/>
        <v>0</v>
      </c>
      <c r="N353" s="230"/>
      <c r="O353" s="317"/>
      <c r="P353" s="231">
        <f t="shared" si="40"/>
        <v>0</v>
      </c>
      <c r="Q353" s="318">
        <f t="shared" si="39"/>
        <v>0</v>
      </c>
      <c r="R353" s="319"/>
      <c r="S353" s="79"/>
      <c r="T353" s="320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</row>
    <row r="354" spans="1:40" ht="15.75" customHeight="1">
      <c r="A354" s="76"/>
      <c r="B354" s="77" t="str">
        <f t="shared" si="41"/>
        <v/>
      </c>
      <c r="C354" t="str">
        <f t="shared" si="38"/>
        <v/>
      </c>
      <c r="D354" s="315" t="str">
        <f t="shared" si="45"/>
        <v/>
      </c>
      <c r="E354" s="228">
        <v>0</v>
      </c>
      <c r="F354" s="228"/>
      <c r="G354" s="228"/>
      <c r="H354" s="228"/>
      <c r="I354" s="316"/>
      <c r="J354" s="229">
        <f t="shared" si="42"/>
        <v>0</v>
      </c>
      <c r="K354" s="229">
        <f t="shared" si="43"/>
        <v>0</v>
      </c>
      <c r="L354" s="229">
        <f t="shared" si="43"/>
        <v>0</v>
      </c>
      <c r="M354" s="229">
        <f t="shared" si="44"/>
        <v>0</v>
      </c>
      <c r="N354" s="230"/>
      <c r="O354" s="317"/>
      <c r="P354" s="231">
        <f t="shared" si="40"/>
        <v>0</v>
      </c>
      <c r="Q354" s="318">
        <f t="shared" si="39"/>
        <v>0</v>
      </c>
      <c r="R354" s="319"/>
      <c r="S354" s="79"/>
      <c r="T354" s="320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  <c r="AI354" s="67"/>
      <c r="AJ354" s="67"/>
      <c r="AK354" s="67"/>
      <c r="AL354" s="67"/>
      <c r="AM354" s="67"/>
      <c r="AN354" s="67"/>
    </row>
    <row r="355" spans="1:40" ht="15.75" customHeight="1">
      <c r="A355" s="76"/>
      <c r="B355" s="77" t="str">
        <f t="shared" si="41"/>
        <v/>
      </c>
      <c r="C355" t="str">
        <f t="shared" si="38"/>
        <v/>
      </c>
      <c r="D355" s="315" t="str">
        <f t="shared" si="45"/>
        <v/>
      </c>
      <c r="E355" s="228">
        <v>0</v>
      </c>
      <c r="F355" s="228"/>
      <c r="G355" s="228"/>
      <c r="H355" s="228"/>
      <c r="I355" s="316"/>
      <c r="J355" s="229">
        <f t="shared" si="42"/>
        <v>0</v>
      </c>
      <c r="K355" s="229">
        <f t="shared" si="43"/>
        <v>0</v>
      </c>
      <c r="L355" s="229">
        <f t="shared" si="43"/>
        <v>0</v>
      </c>
      <c r="M355" s="229">
        <f t="shared" si="44"/>
        <v>0</v>
      </c>
      <c r="N355" s="230"/>
      <c r="O355" s="317"/>
      <c r="P355" s="231">
        <f t="shared" si="40"/>
        <v>0</v>
      </c>
      <c r="Q355" s="318">
        <f t="shared" si="39"/>
        <v>0</v>
      </c>
      <c r="R355" s="319"/>
      <c r="S355" s="79"/>
      <c r="T355" s="320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</row>
    <row r="356" spans="1:40" ht="15.75" customHeight="1">
      <c r="A356" s="76"/>
      <c r="B356" s="77" t="str">
        <f t="shared" si="41"/>
        <v/>
      </c>
      <c r="C356" t="str">
        <f t="shared" si="38"/>
        <v/>
      </c>
      <c r="D356" s="315" t="str">
        <f t="shared" si="45"/>
        <v/>
      </c>
      <c r="E356" s="228">
        <v>0</v>
      </c>
      <c r="F356" s="228"/>
      <c r="G356" s="228"/>
      <c r="H356" s="228"/>
      <c r="I356" s="316"/>
      <c r="J356" s="229">
        <f t="shared" si="42"/>
        <v>0</v>
      </c>
      <c r="K356" s="229">
        <f t="shared" si="43"/>
        <v>0</v>
      </c>
      <c r="L356" s="229">
        <f t="shared" si="43"/>
        <v>0</v>
      </c>
      <c r="M356" s="229">
        <f t="shared" si="44"/>
        <v>0</v>
      </c>
      <c r="N356" s="230"/>
      <c r="O356" s="317"/>
      <c r="P356" s="231">
        <f t="shared" si="40"/>
        <v>0</v>
      </c>
      <c r="Q356" s="318">
        <f t="shared" si="39"/>
        <v>0</v>
      </c>
      <c r="R356" s="319"/>
      <c r="S356" s="79"/>
      <c r="T356" s="320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  <c r="AI356" s="67"/>
      <c r="AJ356" s="67"/>
      <c r="AK356" s="67"/>
      <c r="AL356" s="67"/>
      <c r="AM356" s="67"/>
      <c r="AN356" s="67"/>
    </row>
    <row r="357" spans="1:40" ht="15.75" customHeight="1">
      <c r="A357" s="76"/>
      <c r="B357" s="77" t="str">
        <f t="shared" si="41"/>
        <v/>
      </c>
      <c r="C357" t="str">
        <f t="shared" si="38"/>
        <v/>
      </c>
      <c r="D357" s="315" t="str">
        <f t="shared" si="45"/>
        <v/>
      </c>
      <c r="E357" s="228">
        <v>0</v>
      </c>
      <c r="F357" s="228"/>
      <c r="G357" s="228"/>
      <c r="H357" s="228"/>
      <c r="I357" s="316"/>
      <c r="J357" s="229">
        <f t="shared" si="42"/>
        <v>0</v>
      </c>
      <c r="K357" s="229">
        <f t="shared" si="43"/>
        <v>0</v>
      </c>
      <c r="L357" s="229">
        <f t="shared" si="43"/>
        <v>0</v>
      </c>
      <c r="M357" s="229">
        <f t="shared" si="44"/>
        <v>0</v>
      </c>
      <c r="N357" s="230"/>
      <c r="O357" s="317"/>
      <c r="P357" s="231">
        <f t="shared" si="40"/>
        <v>0</v>
      </c>
      <c r="Q357" s="318">
        <f t="shared" si="39"/>
        <v>0</v>
      </c>
      <c r="R357" s="319"/>
      <c r="S357" s="79"/>
      <c r="T357" s="320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</row>
    <row r="358" spans="1:40" ht="15.75" customHeight="1">
      <c r="A358" s="76"/>
      <c r="B358" s="77" t="str">
        <f t="shared" si="41"/>
        <v/>
      </c>
      <c r="C358" t="str">
        <f t="shared" si="38"/>
        <v/>
      </c>
      <c r="D358" s="315" t="str">
        <f t="shared" si="45"/>
        <v/>
      </c>
      <c r="E358" s="228">
        <v>0</v>
      </c>
      <c r="F358" s="228"/>
      <c r="G358" s="228"/>
      <c r="H358" s="228"/>
      <c r="I358" s="316"/>
      <c r="J358" s="229">
        <f t="shared" si="42"/>
        <v>0</v>
      </c>
      <c r="K358" s="229">
        <f t="shared" si="43"/>
        <v>0</v>
      </c>
      <c r="L358" s="229">
        <f t="shared" si="43"/>
        <v>0</v>
      </c>
      <c r="M358" s="229">
        <f t="shared" si="44"/>
        <v>0</v>
      </c>
      <c r="N358" s="230"/>
      <c r="O358" s="317"/>
      <c r="P358" s="231">
        <f t="shared" si="40"/>
        <v>0</v>
      </c>
      <c r="Q358" s="318">
        <f t="shared" si="39"/>
        <v>0</v>
      </c>
      <c r="R358" s="319"/>
      <c r="S358" s="79"/>
      <c r="T358" s="320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  <c r="AI358" s="67"/>
      <c r="AJ358" s="67"/>
      <c r="AK358" s="67"/>
      <c r="AL358" s="67"/>
      <c r="AM358" s="67"/>
      <c r="AN358" s="67"/>
    </row>
    <row r="359" spans="1:40" ht="15.75" customHeight="1">
      <c r="A359" s="76"/>
      <c r="B359" s="77" t="str">
        <f t="shared" si="41"/>
        <v/>
      </c>
      <c r="C359" t="str">
        <f t="shared" si="38"/>
        <v/>
      </c>
      <c r="D359" s="315" t="str">
        <f t="shared" si="45"/>
        <v/>
      </c>
      <c r="E359" s="228">
        <v>0</v>
      </c>
      <c r="F359" s="228"/>
      <c r="G359" s="228"/>
      <c r="H359" s="228"/>
      <c r="I359" s="316"/>
      <c r="J359" s="229">
        <f t="shared" si="42"/>
        <v>0</v>
      </c>
      <c r="K359" s="229">
        <f t="shared" si="43"/>
        <v>0</v>
      </c>
      <c r="L359" s="229">
        <f t="shared" si="43"/>
        <v>0</v>
      </c>
      <c r="M359" s="229">
        <f t="shared" si="44"/>
        <v>0</v>
      </c>
      <c r="N359" s="230"/>
      <c r="O359" s="317"/>
      <c r="P359" s="231">
        <f t="shared" si="40"/>
        <v>0</v>
      </c>
      <c r="Q359" s="318">
        <f t="shared" si="39"/>
        <v>0</v>
      </c>
      <c r="R359" s="319"/>
      <c r="S359" s="79"/>
      <c r="T359" s="320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</row>
    <row r="360" spans="1:40" ht="15.75" customHeight="1">
      <c r="A360" s="76"/>
      <c r="B360" s="77" t="str">
        <f t="shared" si="41"/>
        <v/>
      </c>
      <c r="C360" t="str">
        <f t="shared" si="38"/>
        <v/>
      </c>
      <c r="D360" s="315" t="str">
        <f t="shared" si="45"/>
        <v/>
      </c>
      <c r="E360" s="228">
        <v>0</v>
      </c>
      <c r="F360" s="228"/>
      <c r="G360" s="228"/>
      <c r="H360" s="228"/>
      <c r="I360" s="316"/>
      <c r="J360" s="229">
        <f t="shared" si="42"/>
        <v>0</v>
      </c>
      <c r="K360" s="229">
        <f t="shared" si="43"/>
        <v>0</v>
      </c>
      <c r="L360" s="229">
        <f t="shared" si="43"/>
        <v>0</v>
      </c>
      <c r="M360" s="229">
        <f t="shared" si="44"/>
        <v>0</v>
      </c>
      <c r="N360" s="230"/>
      <c r="O360" s="317"/>
      <c r="P360" s="231">
        <f t="shared" si="40"/>
        <v>0</v>
      </c>
      <c r="Q360" s="318">
        <f t="shared" si="39"/>
        <v>0</v>
      </c>
      <c r="R360" s="319"/>
      <c r="S360" s="79"/>
      <c r="T360" s="320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  <c r="AI360" s="67"/>
      <c r="AJ360" s="67"/>
      <c r="AK360" s="67"/>
      <c r="AL360" s="67"/>
      <c r="AM360" s="67"/>
      <c r="AN360" s="67"/>
    </row>
    <row r="361" spans="1:40" ht="15.75" customHeight="1">
      <c r="A361" s="76"/>
      <c r="B361" s="77" t="str">
        <f t="shared" si="41"/>
        <v/>
      </c>
      <c r="C361" t="str">
        <f t="shared" si="38"/>
        <v/>
      </c>
      <c r="D361" s="315" t="str">
        <f t="shared" si="45"/>
        <v/>
      </c>
      <c r="E361" s="228">
        <v>0</v>
      </c>
      <c r="F361" s="228"/>
      <c r="G361" s="228"/>
      <c r="H361" s="228"/>
      <c r="I361" s="316"/>
      <c r="J361" s="229">
        <f t="shared" si="42"/>
        <v>0</v>
      </c>
      <c r="K361" s="229">
        <f t="shared" si="43"/>
        <v>0</v>
      </c>
      <c r="L361" s="229">
        <f t="shared" si="43"/>
        <v>0</v>
      </c>
      <c r="M361" s="229">
        <f t="shared" si="44"/>
        <v>0</v>
      </c>
      <c r="N361" s="230"/>
      <c r="O361" s="317"/>
      <c r="P361" s="231">
        <f t="shared" si="40"/>
        <v>0</v>
      </c>
      <c r="Q361" s="318">
        <f t="shared" si="39"/>
        <v>0</v>
      </c>
      <c r="R361" s="319"/>
      <c r="S361" s="79"/>
      <c r="T361" s="320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</row>
    <row r="362" spans="1:40" ht="15.75" customHeight="1">
      <c r="A362" s="76"/>
      <c r="B362" s="77" t="str">
        <f t="shared" si="41"/>
        <v/>
      </c>
      <c r="C362" t="str">
        <f t="shared" si="38"/>
        <v/>
      </c>
      <c r="D362" s="315" t="str">
        <f t="shared" si="45"/>
        <v/>
      </c>
      <c r="E362" s="228">
        <v>0</v>
      </c>
      <c r="F362" s="228"/>
      <c r="G362" s="228"/>
      <c r="H362" s="228"/>
      <c r="I362" s="316"/>
      <c r="J362" s="229">
        <f t="shared" si="42"/>
        <v>0</v>
      </c>
      <c r="K362" s="229">
        <f t="shared" si="43"/>
        <v>0</v>
      </c>
      <c r="L362" s="229">
        <f t="shared" si="43"/>
        <v>0</v>
      </c>
      <c r="M362" s="229">
        <f t="shared" si="44"/>
        <v>0</v>
      </c>
      <c r="N362" s="230"/>
      <c r="O362" s="317"/>
      <c r="P362" s="231">
        <f t="shared" si="40"/>
        <v>0</v>
      </c>
      <c r="Q362" s="318">
        <f t="shared" si="39"/>
        <v>0</v>
      </c>
      <c r="R362" s="319"/>
      <c r="S362" s="79"/>
      <c r="T362" s="320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67"/>
      <c r="AK362" s="67"/>
      <c r="AL362" s="67"/>
      <c r="AM362" s="67"/>
      <c r="AN362" s="67"/>
    </row>
    <row r="363" spans="1:40" ht="15.75" customHeight="1">
      <c r="A363" s="76"/>
      <c r="B363" s="77" t="str">
        <f t="shared" si="41"/>
        <v/>
      </c>
      <c r="C363" t="str">
        <f t="shared" si="38"/>
        <v/>
      </c>
      <c r="D363" s="315" t="str">
        <f t="shared" si="45"/>
        <v/>
      </c>
      <c r="E363" s="228">
        <v>0</v>
      </c>
      <c r="F363" s="228"/>
      <c r="G363" s="228"/>
      <c r="H363" s="228"/>
      <c r="I363" s="316"/>
      <c r="J363" s="229">
        <f t="shared" si="42"/>
        <v>0</v>
      </c>
      <c r="K363" s="229">
        <f t="shared" si="43"/>
        <v>0</v>
      </c>
      <c r="L363" s="229">
        <f t="shared" si="43"/>
        <v>0</v>
      </c>
      <c r="M363" s="229">
        <f t="shared" si="44"/>
        <v>0</v>
      </c>
      <c r="N363" s="230"/>
      <c r="O363" s="317"/>
      <c r="P363" s="231">
        <f t="shared" si="40"/>
        <v>0</v>
      </c>
      <c r="Q363" s="318">
        <f t="shared" si="39"/>
        <v>0</v>
      </c>
      <c r="R363" s="319"/>
      <c r="S363" s="79"/>
      <c r="T363" s="320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</row>
    <row r="364" spans="1:40" ht="15.75" customHeight="1">
      <c r="A364" s="76"/>
      <c r="B364" s="77" t="str">
        <f t="shared" si="41"/>
        <v/>
      </c>
      <c r="C364" t="str">
        <f t="shared" si="38"/>
        <v/>
      </c>
      <c r="D364" s="315" t="str">
        <f t="shared" si="45"/>
        <v/>
      </c>
      <c r="E364" s="228">
        <v>0</v>
      </c>
      <c r="F364" s="228"/>
      <c r="G364" s="228"/>
      <c r="H364" s="228"/>
      <c r="I364" s="316"/>
      <c r="J364" s="229">
        <f t="shared" si="42"/>
        <v>0</v>
      </c>
      <c r="K364" s="229">
        <f t="shared" si="43"/>
        <v>0</v>
      </c>
      <c r="L364" s="229">
        <f t="shared" si="43"/>
        <v>0</v>
      </c>
      <c r="M364" s="229">
        <f t="shared" si="44"/>
        <v>0</v>
      </c>
      <c r="N364" s="230"/>
      <c r="O364" s="317"/>
      <c r="P364" s="231">
        <f t="shared" si="40"/>
        <v>0</v>
      </c>
      <c r="Q364" s="318">
        <f t="shared" si="39"/>
        <v>0</v>
      </c>
      <c r="R364" s="319"/>
      <c r="S364" s="79"/>
      <c r="T364" s="320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67"/>
      <c r="AK364" s="67"/>
      <c r="AL364" s="67"/>
      <c r="AM364" s="67"/>
      <c r="AN364" s="67"/>
    </row>
    <row r="365" spans="1:40" ht="15.75" customHeight="1">
      <c r="A365" s="76"/>
      <c r="B365" s="77" t="str">
        <f t="shared" si="41"/>
        <v/>
      </c>
      <c r="C365" t="str">
        <f t="shared" si="38"/>
        <v/>
      </c>
      <c r="D365" s="315" t="str">
        <f t="shared" si="45"/>
        <v/>
      </c>
      <c r="E365" s="228">
        <v>0</v>
      </c>
      <c r="F365" s="228"/>
      <c r="G365" s="228"/>
      <c r="H365" s="228"/>
      <c r="I365" s="316"/>
      <c r="J365" s="229">
        <f t="shared" si="42"/>
        <v>0</v>
      </c>
      <c r="K365" s="229">
        <f t="shared" si="43"/>
        <v>0</v>
      </c>
      <c r="L365" s="229">
        <f t="shared" si="43"/>
        <v>0</v>
      </c>
      <c r="M365" s="229">
        <f t="shared" si="44"/>
        <v>0</v>
      </c>
      <c r="N365" s="230"/>
      <c r="O365" s="317"/>
      <c r="P365" s="231">
        <f t="shared" si="40"/>
        <v>0</v>
      </c>
      <c r="Q365" s="318">
        <f t="shared" si="39"/>
        <v>0</v>
      </c>
      <c r="R365" s="319"/>
      <c r="S365" s="79"/>
      <c r="T365" s="320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</row>
    <row r="366" spans="1:40" ht="15.75" customHeight="1">
      <c r="A366" s="76"/>
      <c r="B366" s="77" t="str">
        <f t="shared" si="41"/>
        <v/>
      </c>
      <c r="C366" t="str">
        <f t="shared" si="38"/>
        <v/>
      </c>
      <c r="D366" s="315" t="str">
        <f t="shared" si="45"/>
        <v/>
      </c>
      <c r="E366" s="228">
        <v>0</v>
      </c>
      <c r="F366" s="228"/>
      <c r="G366" s="228"/>
      <c r="H366" s="228"/>
      <c r="I366" s="316"/>
      <c r="J366" s="229">
        <f t="shared" si="42"/>
        <v>0</v>
      </c>
      <c r="K366" s="229">
        <f t="shared" si="43"/>
        <v>0</v>
      </c>
      <c r="L366" s="229">
        <f t="shared" si="43"/>
        <v>0</v>
      </c>
      <c r="M366" s="229">
        <f t="shared" si="44"/>
        <v>0</v>
      </c>
      <c r="N366" s="230"/>
      <c r="O366" s="317"/>
      <c r="P366" s="231">
        <f t="shared" si="40"/>
        <v>0</v>
      </c>
      <c r="Q366" s="318">
        <f t="shared" si="39"/>
        <v>0</v>
      </c>
      <c r="R366" s="319"/>
      <c r="S366" s="79"/>
      <c r="T366" s="320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  <c r="AI366" s="67"/>
      <c r="AJ366" s="67"/>
      <c r="AK366" s="67"/>
      <c r="AL366" s="67"/>
      <c r="AM366" s="67"/>
      <c r="AN366" s="67"/>
    </row>
    <row r="367" spans="1:40" ht="15.75" customHeight="1">
      <c r="A367" s="76"/>
      <c r="B367" s="77" t="str">
        <f t="shared" si="41"/>
        <v/>
      </c>
      <c r="C367" t="str">
        <f t="shared" si="38"/>
        <v/>
      </c>
      <c r="D367" s="315" t="str">
        <f t="shared" si="45"/>
        <v/>
      </c>
      <c r="E367" s="228">
        <v>0</v>
      </c>
      <c r="F367" s="228"/>
      <c r="G367" s="228"/>
      <c r="H367" s="228"/>
      <c r="I367" s="316"/>
      <c r="J367" s="229">
        <f t="shared" si="42"/>
        <v>0</v>
      </c>
      <c r="K367" s="229">
        <f t="shared" si="43"/>
        <v>0</v>
      </c>
      <c r="L367" s="229">
        <f t="shared" si="43"/>
        <v>0</v>
      </c>
      <c r="M367" s="229">
        <f t="shared" si="44"/>
        <v>0</v>
      </c>
      <c r="N367" s="230"/>
      <c r="O367" s="317"/>
      <c r="P367" s="231">
        <f t="shared" si="40"/>
        <v>0</v>
      </c>
      <c r="Q367" s="318">
        <f t="shared" si="39"/>
        <v>0</v>
      </c>
      <c r="R367" s="319"/>
      <c r="S367" s="79"/>
      <c r="T367" s="320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</row>
    <row r="368" spans="1:40" ht="15.75" customHeight="1">
      <c r="A368" s="76"/>
      <c r="B368" s="77" t="str">
        <f t="shared" si="41"/>
        <v/>
      </c>
      <c r="C368" t="str">
        <f t="shared" si="38"/>
        <v/>
      </c>
      <c r="D368" s="315" t="str">
        <f t="shared" si="45"/>
        <v/>
      </c>
      <c r="E368" s="228">
        <v>0</v>
      </c>
      <c r="F368" s="228"/>
      <c r="G368" s="228"/>
      <c r="H368" s="228"/>
      <c r="I368" s="316"/>
      <c r="J368" s="229">
        <f t="shared" si="42"/>
        <v>0</v>
      </c>
      <c r="K368" s="229">
        <f t="shared" si="43"/>
        <v>0</v>
      </c>
      <c r="L368" s="229">
        <f t="shared" si="43"/>
        <v>0</v>
      </c>
      <c r="M368" s="229">
        <f t="shared" si="44"/>
        <v>0</v>
      </c>
      <c r="N368" s="230"/>
      <c r="O368" s="317"/>
      <c r="P368" s="231">
        <f t="shared" si="40"/>
        <v>0</v>
      </c>
      <c r="Q368" s="318">
        <f t="shared" si="39"/>
        <v>0</v>
      </c>
      <c r="R368" s="319"/>
      <c r="S368" s="79"/>
      <c r="T368" s="320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  <c r="AI368" s="67"/>
      <c r="AJ368" s="67"/>
      <c r="AK368" s="67"/>
      <c r="AL368" s="67"/>
      <c r="AM368" s="67"/>
      <c r="AN368" s="67"/>
    </row>
    <row r="369" spans="1:40" ht="15.75" customHeight="1">
      <c r="A369" s="76"/>
      <c r="B369" s="77" t="str">
        <f t="shared" si="41"/>
        <v/>
      </c>
      <c r="C369" t="str">
        <f t="shared" si="38"/>
        <v/>
      </c>
      <c r="D369" s="315" t="str">
        <f t="shared" si="45"/>
        <v/>
      </c>
      <c r="E369" s="228">
        <v>0</v>
      </c>
      <c r="F369" s="228"/>
      <c r="G369" s="228"/>
      <c r="H369" s="228"/>
      <c r="I369" s="316"/>
      <c r="J369" s="229">
        <f t="shared" si="42"/>
        <v>0</v>
      </c>
      <c r="K369" s="229">
        <f t="shared" si="43"/>
        <v>0</v>
      </c>
      <c r="L369" s="229">
        <f t="shared" si="43"/>
        <v>0</v>
      </c>
      <c r="M369" s="229">
        <f t="shared" si="44"/>
        <v>0</v>
      </c>
      <c r="N369" s="230"/>
      <c r="O369" s="317"/>
      <c r="P369" s="231">
        <f t="shared" si="40"/>
        <v>0</v>
      </c>
      <c r="Q369" s="318">
        <f t="shared" si="39"/>
        <v>0</v>
      </c>
      <c r="R369" s="319"/>
      <c r="S369" s="79"/>
      <c r="T369" s="320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</row>
    <row r="370" spans="1:40" ht="15.75" customHeight="1">
      <c r="A370" s="76"/>
      <c r="B370" s="77" t="str">
        <f t="shared" si="41"/>
        <v/>
      </c>
      <c r="C370" t="str">
        <f t="shared" si="38"/>
        <v/>
      </c>
      <c r="D370" s="315" t="str">
        <f t="shared" si="45"/>
        <v/>
      </c>
      <c r="E370" s="228">
        <v>0</v>
      </c>
      <c r="F370" s="228"/>
      <c r="G370" s="228"/>
      <c r="H370" s="228"/>
      <c r="I370" s="316"/>
      <c r="J370" s="229">
        <f t="shared" si="42"/>
        <v>0</v>
      </c>
      <c r="K370" s="229">
        <f t="shared" si="43"/>
        <v>0</v>
      </c>
      <c r="L370" s="229">
        <f t="shared" si="43"/>
        <v>0</v>
      </c>
      <c r="M370" s="229">
        <f t="shared" si="44"/>
        <v>0</v>
      </c>
      <c r="N370" s="230"/>
      <c r="O370" s="317"/>
      <c r="P370" s="231">
        <f t="shared" si="40"/>
        <v>0</v>
      </c>
      <c r="Q370" s="318">
        <f t="shared" si="39"/>
        <v>0</v>
      </c>
      <c r="R370" s="319"/>
      <c r="S370" s="79"/>
      <c r="T370" s="320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67"/>
      <c r="AK370" s="67"/>
      <c r="AL370" s="67"/>
      <c r="AM370" s="67"/>
      <c r="AN370" s="67"/>
    </row>
    <row r="371" spans="1:40" ht="15.75" customHeight="1">
      <c r="A371" s="76"/>
      <c r="B371" s="77" t="str">
        <f t="shared" si="41"/>
        <v/>
      </c>
      <c r="C371" t="str">
        <f t="shared" si="38"/>
        <v/>
      </c>
      <c r="D371" s="315" t="str">
        <f t="shared" si="45"/>
        <v/>
      </c>
      <c r="E371" s="228">
        <v>0</v>
      </c>
      <c r="F371" s="228"/>
      <c r="G371" s="228"/>
      <c r="H371" s="228"/>
      <c r="I371" s="316"/>
      <c r="J371" s="229">
        <f t="shared" si="42"/>
        <v>0</v>
      </c>
      <c r="K371" s="229">
        <f t="shared" si="43"/>
        <v>0</v>
      </c>
      <c r="L371" s="229">
        <f t="shared" si="43"/>
        <v>0</v>
      </c>
      <c r="M371" s="229">
        <f t="shared" si="44"/>
        <v>0</v>
      </c>
      <c r="N371" s="230"/>
      <c r="O371" s="317"/>
      <c r="P371" s="231">
        <f t="shared" si="40"/>
        <v>0</v>
      </c>
      <c r="Q371" s="318">
        <f t="shared" si="39"/>
        <v>0</v>
      </c>
      <c r="R371" s="319"/>
      <c r="S371" s="79"/>
      <c r="T371" s="320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</row>
    <row r="372" spans="1:40" ht="15.75" customHeight="1">
      <c r="A372" s="76"/>
      <c r="B372" s="77" t="str">
        <f t="shared" si="41"/>
        <v/>
      </c>
      <c r="C372" t="str">
        <f t="shared" si="38"/>
        <v/>
      </c>
      <c r="D372" s="315" t="str">
        <f t="shared" si="45"/>
        <v/>
      </c>
      <c r="E372" s="228">
        <v>0</v>
      </c>
      <c r="F372" s="228"/>
      <c r="G372" s="228"/>
      <c r="H372" s="228"/>
      <c r="I372" s="316"/>
      <c r="J372" s="229">
        <f t="shared" si="42"/>
        <v>0</v>
      </c>
      <c r="K372" s="229">
        <f t="shared" si="43"/>
        <v>0</v>
      </c>
      <c r="L372" s="229">
        <f t="shared" si="43"/>
        <v>0</v>
      </c>
      <c r="M372" s="229">
        <f t="shared" si="44"/>
        <v>0</v>
      </c>
      <c r="N372" s="230"/>
      <c r="O372" s="317"/>
      <c r="P372" s="231">
        <f t="shared" si="40"/>
        <v>0</v>
      </c>
      <c r="Q372" s="318">
        <f t="shared" si="39"/>
        <v>0</v>
      </c>
      <c r="R372" s="319"/>
      <c r="S372" s="79"/>
      <c r="T372" s="320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  <c r="AI372" s="67"/>
      <c r="AJ372" s="67"/>
      <c r="AK372" s="67"/>
      <c r="AL372" s="67"/>
      <c r="AM372" s="67"/>
      <c r="AN372" s="67"/>
    </row>
    <row r="373" spans="1:40" ht="15.75" customHeight="1">
      <c r="A373" s="76"/>
      <c r="B373" s="77" t="str">
        <f t="shared" si="41"/>
        <v/>
      </c>
      <c r="C373" t="str">
        <f t="shared" si="38"/>
        <v/>
      </c>
      <c r="D373" s="315" t="str">
        <f t="shared" si="45"/>
        <v/>
      </c>
      <c r="E373" s="228">
        <v>0</v>
      </c>
      <c r="F373" s="228"/>
      <c r="G373" s="228"/>
      <c r="H373" s="228"/>
      <c r="I373" s="316"/>
      <c r="J373" s="229">
        <f t="shared" si="42"/>
        <v>0</v>
      </c>
      <c r="K373" s="229">
        <f t="shared" si="43"/>
        <v>0</v>
      </c>
      <c r="L373" s="229">
        <f t="shared" si="43"/>
        <v>0</v>
      </c>
      <c r="M373" s="229">
        <f t="shared" si="44"/>
        <v>0</v>
      </c>
      <c r="N373" s="230"/>
      <c r="O373" s="317"/>
      <c r="P373" s="231">
        <f t="shared" si="40"/>
        <v>0</v>
      </c>
      <c r="Q373" s="318">
        <f t="shared" si="39"/>
        <v>0</v>
      </c>
      <c r="R373" s="319"/>
      <c r="S373" s="79"/>
      <c r="T373" s="320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  <c r="AN373" s="67"/>
    </row>
    <row r="374" spans="1:40" ht="15.75" customHeight="1">
      <c r="A374" s="76"/>
      <c r="B374" s="77" t="str">
        <f t="shared" si="41"/>
        <v/>
      </c>
      <c r="C374" t="str">
        <f t="shared" si="38"/>
        <v/>
      </c>
      <c r="D374" s="315" t="str">
        <f t="shared" si="45"/>
        <v/>
      </c>
      <c r="E374" s="228">
        <v>0</v>
      </c>
      <c r="F374" s="228"/>
      <c r="G374" s="228"/>
      <c r="H374" s="228"/>
      <c r="I374" s="316"/>
      <c r="J374" s="229">
        <f t="shared" si="42"/>
        <v>0</v>
      </c>
      <c r="K374" s="229">
        <f t="shared" si="43"/>
        <v>0</v>
      </c>
      <c r="L374" s="229">
        <f t="shared" si="43"/>
        <v>0</v>
      </c>
      <c r="M374" s="229">
        <f t="shared" si="44"/>
        <v>0</v>
      </c>
      <c r="N374" s="230"/>
      <c r="O374" s="317"/>
      <c r="P374" s="231">
        <f t="shared" si="40"/>
        <v>0</v>
      </c>
      <c r="Q374" s="318">
        <f t="shared" si="39"/>
        <v>0</v>
      </c>
      <c r="R374" s="319"/>
      <c r="S374" s="79"/>
      <c r="T374" s="320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  <c r="AI374" s="67"/>
      <c r="AJ374" s="67"/>
      <c r="AK374" s="67"/>
      <c r="AL374" s="67"/>
      <c r="AM374" s="67"/>
      <c r="AN374" s="67"/>
    </row>
    <row r="375" spans="1:40" ht="15.75" customHeight="1">
      <c r="A375" s="76"/>
      <c r="B375" s="77" t="str">
        <f t="shared" si="41"/>
        <v/>
      </c>
      <c r="C375" t="str">
        <f t="shared" si="38"/>
        <v/>
      </c>
      <c r="D375" s="315" t="str">
        <f t="shared" si="45"/>
        <v/>
      </c>
      <c r="E375" s="228">
        <v>0</v>
      </c>
      <c r="F375" s="228"/>
      <c r="G375" s="228"/>
      <c r="H375" s="228"/>
      <c r="I375" s="316"/>
      <c r="J375" s="229">
        <f t="shared" si="42"/>
        <v>0</v>
      </c>
      <c r="K375" s="229">
        <f t="shared" si="43"/>
        <v>0</v>
      </c>
      <c r="L375" s="229">
        <f t="shared" si="43"/>
        <v>0</v>
      </c>
      <c r="M375" s="229">
        <f t="shared" si="44"/>
        <v>0</v>
      </c>
      <c r="N375" s="230"/>
      <c r="O375" s="317"/>
      <c r="P375" s="231">
        <f t="shared" si="40"/>
        <v>0</v>
      </c>
      <c r="Q375" s="318">
        <f t="shared" si="39"/>
        <v>0</v>
      </c>
      <c r="R375" s="319"/>
      <c r="S375" s="79"/>
      <c r="T375" s="320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  <c r="AN375" s="67"/>
    </row>
    <row r="376" spans="1:40" ht="15.75" customHeight="1">
      <c r="A376" s="76"/>
      <c r="B376" s="77" t="str">
        <f t="shared" si="41"/>
        <v/>
      </c>
      <c r="C376" t="str">
        <f t="shared" si="38"/>
        <v/>
      </c>
      <c r="D376" s="315" t="str">
        <f t="shared" si="45"/>
        <v/>
      </c>
      <c r="E376" s="228">
        <v>0</v>
      </c>
      <c r="F376" s="228"/>
      <c r="G376" s="228"/>
      <c r="H376" s="228"/>
      <c r="I376" s="316"/>
      <c r="J376" s="229">
        <f t="shared" si="42"/>
        <v>0</v>
      </c>
      <c r="K376" s="229">
        <f t="shared" si="43"/>
        <v>0</v>
      </c>
      <c r="L376" s="229">
        <f t="shared" si="43"/>
        <v>0</v>
      </c>
      <c r="M376" s="229">
        <f t="shared" si="44"/>
        <v>0</v>
      </c>
      <c r="N376" s="230"/>
      <c r="O376" s="317"/>
      <c r="P376" s="231">
        <f t="shared" si="40"/>
        <v>0</v>
      </c>
      <c r="Q376" s="318">
        <f t="shared" si="39"/>
        <v>0</v>
      </c>
      <c r="R376" s="319"/>
      <c r="S376" s="79"/>
      <c r="T376" s="320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  <c r="AI376" s="67"/>
      <c r="AJ376" s="67"/>
      <c r="AK376" s="67"/>
      <c r="AL376" s="67"/>
      <c r="AM376" s="67"/>
      <c r="AN376" s="67"/>
    </row>
    <row r="377" spans="1:40" ht="15.75" customHeight="1">
      <c r="A377" s="76"/>
      <c r="B377" s="77" t="str">
        <f t="shared" si="41"/>
        <v/>
      </c>
      <c r="C377" t="str">
        <f t="shared" si="38"/>
        <v/>
      </c>
      <c r="D377" s="315" t="str">
        <f t="shared" si="45"/>
        <v/>
      </c>
      <c r="E377" s="228">
        <v>0</v>
      </c>
      <c r="F377" s="228"/>
      <c r="G377" s="228"/>
      <c r="H377" s="228"/>
      <c r="I377" s="316"/>
      <c r="J377" s="229">
        <f t="shared" si="42"/>
        <v>0</v>
      </c>
      <c r="K377" s="229">
        <f t="shared" si="43"/>
        <v>0</v>
      </c>
      <c r="L377" s="229">
        <f t="shared" si="43"/>
        <v>0</v>
      </c>
      <c r="M377" s="229">
        <f t="shared" si="44"/>
        <v>0</v>
      </c>
      <c r="N377" s="230"/>
      <c r="O377" s="317"/>
      <c r="P377" s="231">
        <f t="shared" si="40"/>
        <v>0</v>
      </c>
      <c r="Q377" s="318">
        <f t="shared" si="39"/>
        <v>0</v>
      </c>
      <c r="R377" s="319"/>
      <c r="S377" s="79"/>
      <c r="T377" s="320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  <c r="AN377" s="67"/>
    </row>
    <row r="378" spans="1:40" ht="15.75" customHeight="1">
      <c r="A378" s="76"/>
      <c r="B378" s="77" t="str">
        <f t="shared" si="41"/>
        <v/>
      </c>
      <c r="C378" t="str">
        <f t="shared" si="38"/>
        <v/>
      </c>
      <c r="D378" s="315" t="str">
        <f t="shared" si="45"/>
        <v/>
      </c>
      <c r="E378" s="228">
        <v>0</v>
      </c>
      <c r="F378" s="228"/>
      <c r="G378" s="228"/>
      <c r="H378" s="228"/>
      <c r="I378" s="316"/>
      <c r="J378" s="229">
        <f t="shared" si="42"/>
        <v>0</v>
      </c>
      <c r="K378" s="229">
        <f t="shared" si="43"/>
        <v>0</v>
      </c>
      <c r="L378" s="229">
        <f t="shared" si="43"/>
        <v>0</v>
      </c>
      <c r="M378" s="229">
        <f t="shared" si="44"/>
        <v>0</v>
      </c>
      <c r="N378" s="230"/>
      <c r="O378" s="317"/>
      <c r="P378" s="231">
        <f t="shared" si="40"/>
        <v>0</v>
      </c>
      <c r="Q378" s="318">
        <f t="shared" si="39"/>
        <v>0</v>
      </c>
      <c r="R378" s="319"/>
      <c r="S378" s="79"/>
      <c r="T378" s="320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  <c r="AI378" s="67"/>
      <c r="AJ378" s="67"/>
      <c r="AK378" s="67"/>
      <c r="AL378" s="67"/>
      <c r="AM378" s="67"/>
      <c r="AN378" s="67"/>
    </row>
    <row r="379" spans="1:40" ht="15.75" customHeight="1">
      <c r="A379" s="76"/>
      <c r="B379" s="77" t="str">
        <f t="shared" si="41"/>
        <v/>
      </c>
      <c r="C379" t="str">
        <f t="shared" si="38"/>
        <v/>
      </c>
      <c r="D379" s="315" t="str">
        <f t="shared" si="45"/>
        <v/>
      </c>
      <c r="E379" s="228">
        <v>0</v>
      </c>
      <c r="F379" s="228"/>
      <c r="G379" s="228"/>
      <c r="H379" s="228"/>
      <c r="I379" s="316"/>
      <c r="J379" s="229">
        <f t="shared" si="42"/>
        <v>0</v>
      </c>
      <c r="K379" s="229">
        <f t="shared" si="43"/>
        <v>0</v>
      </c>
      <c r="L379" s="229">
        <f t="shared" si="43"/>
        <v>0</v>
      </c>
      <c r="M379" s="229">
        <f t="shared" si="44"/>
        <v>0</v>
      </c>
      <c r="N379" s="230"/>
      <c r="O379" s="317"/>
      <c r="P379" s="231">
        <f t="shared" si="40"/>
        <v>0</v>
      </c>
      <c r="Q379" s="318">
        <f t="shared" si="39"/>
        <v>0</v>
      </c>
      <c r="R379" s="319"/>
      <c r="S379" s="79"/>
      <c r="T379" s="320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  <c r="AN379" s="67"/>
    </row>
    <row r="380" spans="1:40" ht="15.75" customHeight="1">
      <c r="A380" s="76"/>
      <c r="B380" s="77" t="str">
        <f t="shared" si="41"/>
        <v/>
      </c>
      <c r="C380" t="str">
        <f t="shared" si="38"/>
        <v/>
      </c>
      <c r="D380" s="315" t="str">
        <f t="shared" si="45"/>
        <v/>
      </c>
      <c r="E380" s="228">
        <v>0</v>
      </c>
      <c r="F380" s="228"/>
      <c r="G380" s="228"/>
      <c r="H380" s="228"/>
      <c r="I380" s="316"/>
      <c r="J380" s="229">
        <f t="shared" si="42"/>
        <v>0</v>
      </c>
      <c r="K380" s="229">
        <f t="shared" si="43"/>
        <v>0</v>
      </c>
      <c r="L380" s="229">
        <f t="shared" si="43"/>
        <v>0</v>
      </c>
      <c r="M380" s="229">
        <f t="shared" si="44"/>
        <v>0</v>
      </c>
      <c r="N380" s="230"/>
      <c r="O380" s="317"/>
      <c r="P380" s="231">
        <f t="shared" si="40"/>
        <v>0</v>
      </c>
      <c r="Q380" s="318">
        <f t="shared" si="39"/>
        <v>0</v>
      </c>
      <c r="R380" s="319"/>
      <c r="S380" s="79"/>
      <c r="T380" s="320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  <c r="AI380" s="67"/>
      <c r="AJ380" s="67"/>
      <c r="AK380" s="67"/>
      <c r="AL380" s="67"/>
      <c r="AM380" s="67"/>
      <c r="AN380" s="67"/>
    </row>
    <row r="381" spans="1:40" ht="15.75" customHeight="1">
      <c r="A381" s="76"/>
      <c r="B381" s="77" t="str">
        <f t="shared" si="41"/>
        <v/>
      </c>
      <c r="C381" t="str">
        <f t="shared" si="38"/>
        <v/>
      </c>
      <c r="D381" s="315" t="str">
        <f t="shared" si="45"/>
        <v/>
      </c>
      <c r="E381" s="228">
        <v>0</v>
      </c>
      <c r="F381" s="228"/>
      <c r="G381" s="228"/>
      <c r="H381" s="228"/>
      <c r="I381" s="316"/>
      <c r="J381" s="229">
        <f t="shared" si="42"/>
        <v>0</v>
      </c>
      <c r="K381" s="229">
        <f t="shared" si="43"/>
        <v>0</v>
      </c>
      <c r="L381" s="229">
        <f t="shared" si="43"/>
        <v>0</v>
      </c>
      <c r="M381" s="229">
        <f t="shared" si="44"/>
        <v>0</v>
      </c>
      <c r="N381" s="230"/>
      <c r="O381" s="317"/>
      <c r="P381" s="231">
        <f t="shared" si="40"/>
        <v>0</v>
      </c>
      <c r="Q381" s="318">
        <f t="shared" si="39"/>
        <v>0</v>
      </c>
      <c r="R381" s="319"/>
      <c r="S381" s="79"/>
      <c r="T381" s="320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  <c r="AN381" s="67"/>
    </row>
    <row r="382" spans="1:40" ht="15.75" customHeight="1">
      <c r="A382" s="76"/>
      <c r="B382" s="77" t="str">
        <f t="shared" si="41"/>
        <v/>
      </c>
      <c r="C382" t="str">
        <f t="shared" si="38"/>
        <v/>
      </c>
      <c r="D382" s="315" t="str">
        <f t="shared" si="45"/>
        <v/>
      </c>
      <c r="E382" s="228">
        <v>0</v>
      </c>
      <c r="F382" s="228"/>
      <c r="G382" s="228"/>
      <c r="H382" s="228"/>
      <c r="I382" s="316"/>
      <c r="J382" s="229">
        <f t="shared" si="42"/>
        <v>0</v>
      </c>
      <c r="K382" s="229">
        <f t="shared" si="43"/>
        <v>0</v>
      </c>
      <c r="L382" s="229">
        <f t="shared" si="43"/>
        <v>0</v>
      </c>
      <c r="M382" s="229">
        <f t="shared" si="44"/>
        <v>0</v>
      </c>
      <c r="N382" s="230"/>
      <c r="O382" s="317"/>
      <c r="P382" s="231">
        <f t="shared" si="40"/>
        <v>0</v>
      </c>
      <c r="Q382" s="318">
        <f t="shared" si="39"/>
        <v>0</v>
      </c>
      <c r="R382" s="319"/>
      <c r="S382" s="79"/>
      <c r="T382" s="320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67"/>
      <c r="AK382" s="67"/>
      <c r="AL382" s="67"/>
      <c r="AM382" s="67"/>
      <c r="AN382" s="67"/>
    </row>
    <row r="383" spans="1:40" ht="15.75" customHeight="1">
      <c r="A383" s="76"/>
      <c r="B383" s="77" t="str">
        <f t="shared" si="41"/>
        <v/>
      </c>
      <c r="C383" t="str">
        <f t="shared" si="38"/>
        <v/>
      </c>
      <c r="D383" s="315" t="str">
        <f t="shared" si="45"/>
        <v/>
      </c>
      <c r="E383" s="228">
        <v>0</v>
      </c>
      <c r="F383" s="228"/>
      <c r="G383" s="228"/>
      <c r="H383" s="228"/>
      <c r="I383" s="316"/>
      <c r="J383" s="229">
        <f t="shared" si="42"/>
        <v>0</v>
      </c>
      <c r="K383" s="229">
        <f t="shared" si="43"/>
        <v>0</v>
      </c>
      <c r="L383" s="229">
        <f t="shared" si="43"/>
        <v>0</v>
      </c>
      <c r="M383" s="229">
        <f t="shared" si="44"/>
        <v>0</v>
      </c>
      <c r="N383" s="230"/>
      <c r="O383" s="317"/>
      <c r="P383" s="231">
        <f t="shared" si="40"/>
        <v>0</v>
      </c>
      <c r="Q383" s="318">
        <f t="shared" si="39"/>
        <v>0</v>
      </c>
      <c r="R383" s="319"/>
      <c r="S383" s="79"/>
      <c r="T383" s="320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  <c r="AN383" s="67"/>
    </row>
    <row r="384" spans="1:40" ht="15.75" customHeight="1">
      <c r="A384" s="76"/>
      <c r="B384" s="77" t="str">
        <f t="shared" si="41"/>
        <v/>
      </c>
      <c r="C384" t="str">
        <f t="shared" si="38"/>
        <v/>
      </c>
      <c r="D384" s="315" t="str">
        <f t="shared" si="45"/>
        <v/>
      </c>
      <c r="E384" s="228">
        <v>0</v>
      </c>
      <c r="F384" s="228"/>
      <c r="G384" s="228"/>
      <c r="H384" s="228"/>
      <c r="I384" s="316"/>
      <c r="J384" s="229">
        <f t="shared" si="42"/>
        <v>0</v>
      </c>
      <c r="K384" s="229">
        <f t="shared" si="43"/>
        <v>0</v>
      </c>
      <c r="L384" s="229">
        <f t="shared" si="43"/>
        <v>0</v>
      </c>
      <c r="M384" s="229">
        <f t="shared" si="44"/>
        <v>0</v>
      </c>
      <c r="N384" s="230"/>
      <c r="O384" s="317"/>
      <c r="P384" s="231">
        <f t="shared" si="40"/>
        <v>0</v>
      </c>
      <c r="Q384" s="318">
        <f t="shared" si="39"/>
        <v>0</v>
      </c>
      <c r="R384" s="319"/>
      <c r="S384" s="79"/>
      <c r="T384" s="320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  <c r="AI384" s="67"/>
      <c r="AJ384" s="67"/>
      <c r="AK384" s="67"/>
      <c r="AL384" s="67"/>
      <c r="AM384" s="67"/>
      <c r="AN384" s="67"/>
    </row>
    <row r="385" spans="1:40" ht="15.75" customHeight="1">
      <c r="A385" s="76"/>
      <c r="B385" s="77" t="str">
        <f t="shared" si="41"/>
        <v/>
      </c>
      <c r="C385" t="str">
        <f t="shared" ref="C385:C448" si="46">IF(A385&lt;&gt;"",TEXT(A385,"aaaa"),"")</f>
        <v/>
      </c>
      <c r="D385" s="315" t="str">
        <f t="shared" si="45"/>
        <v/>
      </c>
      <c r="E385" s="228">
        <v>0</v>
      </c>
      <c r="F385" s="228"/>
      <c r="G385" s="228"/>
      <c r="H385" s="228"/>
      <c r="I385" s="316"/>
      <c r="J385" s="229">
        <f t="shared" si="42"/>
        <v>0</v>
      </c>
      <c r="K385" s="229">
        <f t="shared" si="43"/>
        <v>0</v>
      </c>
      <c r="L385" s="229">
        <f t="shared" si="43"/>
        <v>0</v>
      </c>
      <c r="M385" s="229">
        <f t="shared" si="44"/>
        <v>0</v>
      </c>
      <c r="N385" s="230"/>
      <c r="O385" s="317"/>
      <c r="P385" s="231">
        <f t="shared" si="40"/>
        <v>0</v>
      </c>
      <c r="Q385" s="318">
        <f t="shared" si="39"/>
        <v>0</v>
      </c>
      <c r="R385" s="319"/>
      <c r="S385" s="79"/>
      <c r="T385" s="320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  <c r="AN385" s="67"/>
    </row>
    <row r="386" spans="1:40" ht="15.75" customHeight="1">
      <c r="A386" s="76"/>
      <c r="B386" s="77" t="str">
        <f t="shared" si="41"/>
        <v/>
      </c>
      <c r="C386" t="str">
        <f t="shared" si="46"/>
        <v/>
      </c>
      <c r="D386" s="315" t="str">
        <f t="shared" si="45"/>
        <v/>
      </c>
      <c r="E386" s="228">
        <v>0</v>
      </c>
      <c r="F386" s="228"/>
      <c r="G386" s="228"/>
      <c r="H386" s="228"/>
      <c r="I386" s="316"/>
      <c r="J386" s="229">
        <f t="shared" si="42"/>
        <v>0</v>
      </c>
      <c r="K386" s="229">
        <f t="shared" si="43"/>
        <v>0</v>
      </c>
      <c r="L386" s="229">
        <f t="shared" si="43"/>
        <v>0</v>
      </c>
      <c r="M386" s="229">
        <f t="shared" si="44"/>
        <v>0</v>
      </c>
      <c r="N386" s="230"/>
      <c r="O386" s="317"/>
      <c r="P386" s="231">
        <f t="shared" si="40"/>
        <v>0</v>
      </c>
      <c r="Q386" s="318">
        <f t="shared" si="39"/>
        <v>0</v>
      </c>
      <c r="R386" s="319"/>
      <c r="S386" s="79"/>
      <c r="T386" s="320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  <c r="AI386" s="67"/>
      <c r="AJ386" s="67"/>
      <c r="AK386" s="67"/>
      <c r="AL386" s="67"/>
      <c r="AM386" s="67"/>
      <c r="AN386" s="67"/>
    </row>
    <row r="387" spans="1:40" ht="15.75" customHeight="1">
      <c r="A387" s="76"/>
      <c r="B387" s="77" t="str">
        <f t="shared" si="41"/>
        <v/>
      </c>
      <c r="C387" t="str">
        <f t="shared" si="46"/>
        <v/>
      </c>
      <c r="D387" s="315" t="str">
        <f t="shared" si="45"/>
        <v/>
      </c>
      <c r="E387" s="228">
        <v>0</v>
      </c>
      <c r="F387" s="228"/>
      <c r="G387" s="228"/>
      <c r="H387" s="228"/>
      <c r="I387" s="316"/>
      <c r="J387" s="229">
        <f t="shared" si="42"/>
        <v>0</v>
      </c>
      <c r="K387" s="229">
        <f t="shared" si="43"/>
        <v>0</v>
      </c>
      <c r="L387" s="229">
        <f t="shared" si="43"/>
        <v>0</v>
      </c>
      <c r="M387" s="229">
        <f t="shared" si="44"/>
        <v>0</v>
      </c>
      <c r="N387" s="230"/>
      <c r="O387" s="317"/>
      <c r="P387" s="231">
        <f t="shared" si="40"/>
        <v>0</v>
      </c>
      <c r="Q387" s="318">
        <f t="shared" si="39"/>
        <v>0</v>
      </c>
      <c r="R387" s="319"/>
      <c r="S387" s="79"/>
      <c r="T387" s="320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  <c r="AN387" s="67"/>
    </row>
    <row r="388" spans="1:40" ht="15.75" customHeight="1">
      <c r="A388" s="76"/>
      <c r="B388" s="77" t="str">
        <f t="shared" si="41"/>
        <v/>
      </c>
      <c r="C388" t="str">
        <f t="shared" si="46"/>
        <v/>
      </c>
      <c r="D388" s="315" t="str">
        <f t="shared" si="45"/>
        <v/>
      </c>
      <c r="E388" s="228">
        <v>0</v>
      </c>
      <c r="F388" s="228"/>
      <c r="G388" s="228"/>
      <c r="H388" s="228"/>
      <c r="I388" s="316"/>
      <c r="J388" s="229">
        <f t="shared" si="42"/>
        <v>0</v>
      </c>
      <c r="K388" s="229">
        <f t="shared" si="43"/>
        <v>0</v>
      </c>
      <c r="L388" s="229">
        <f t="shared" si="43"/>
        <v>0</v>
      </c>
      <c r="M388" s="229">
        <f t="shared" si="44"/>
        <v>0</v>
      </c>
      <c r="N388" s="230"/>
      <c r="O388" s="317"/>
      <c r="P388" s="231">
        <f t="shared" si="40"/>
        <v>0</v>
      </c>
      <c r="Q388" s="318">
        <f t="shared" si="39"/>
        <v>0</v>
      </c>
      <c r="R388" s="319"/>
      <c r="S388" s="79"/>
      <c r="T388" s="320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67"/>
      <c r="AK388" s="67"/>
      <c r="AL388" s="67"/>
      <c r="AM388" s="67"/>
      <c r="AN388" s="67"/>
    </row>
    <row r="389" spans="1:40" ht="15.75" customHeight="1">
      <c r="A389" s="76"/>
      <c r="B389" s="77" t="str">
        <f t="shared" si="41"/>
        <v/>
      </c>
      <c r="C389" t="str">
        <f t="shared" si="46"/>
        <v/>
      </c>
      <c r="D389" s="315" t="str">
        <f t="shared" si="45"/>
        <v/>
      </c>
      <c r="E389" s="228">
        <v>0</v>
      </c>
      <c r="F389" s="228"/>
      <c r="G389" s="228"/>
      <c r="H389" s="228"/>
      <c r="I389" s="316"/>
      <c r="J389" s="229">
        <f t="shared" si="42"/>
        <v>0</v>
      </c>
      <c r="K389" s="229">
        <f t="shared" si="43"/>
        <v>0</v>
      </c>
      <c r="L389" s="229">
        <f t="shared" si="43"/>
        <v>0</v>
      </c>
      <c r="M389" s="229">
        <f t="shared" si="44"/>
        <v>0</v>
      </c>
      <c r="N389" s="230"/>
      <c r="O389" s="317"/>
      <c r="P389" s="231">
        <f t="shared" si="40"/>
        <v>0</v>
      </c>
      <c r="Q389" s="318">
        <f t="shared" si="39"/>
        <v>0</v>
      </c>
      <c r="R389" s="319"/>
      <c r="S389" s="79"/>
      <c r="T389" s="320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  <c r="AN389" s="67"/>
    </row>
    <row r="390" spans="1:40" ht="15.75" customHeight="1">
      <c r="A390" s="76"/>
      <c r="B390" s="77" t="str">
        <f t="shared" si="41"/>
        <v/>
      </c>
      <c r="C390" t="str">
        <f t="shared" si="46"/>
        <v/>
      </c>
      <c r="D390" s="315" t="str">
        <f t="shared" si="45"/>
        <v/>
      </c>
      <c r="E390" s="228">
        <v>0</v>
      </c>
      <c r="F390" s="228"/>
      <c r="G390" s="228"/>
      <c r="H390" s="228"/>
      <c r="I390" s="316"/>
      <c r="J390" s="229">
        <f t="shared" si="42"/>
        <v>0</v>
      </c>
      <c r="K390" s="229">
        <f t="shared" si="43"/>
        <v>0</v>
      </c>
      <c r="L390" s="229">
        <f t="shared" si="43"/>
        <v>0</v>
      </c>
      <c r="M390" s="229">
        <f t="shared" si="44"/>
        <v>0</v>
      </c>
      <c r="N390" s="230"/>
      <c r="O390" s="317"/>
      <c r="P390" s="231">
        <f t="shared" ref="P390:P453" si="47">IF(E390="","",E390+F390+G390+H390+I390+O390)</f>
        <v>0</v>
      </c>
      <c r="Q390" s="318">
        <f t="shared" si="39"/>
        <v>0</v>
      </c>
      <c r="R390" s="319"/>
      <c r="S390" s="79"/>
      <c r="T390" s="320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  <c r="AI390" s="67"/>
      <c r="AJ390" s="67"/>
      <c r="AK390" s="67"/>
      <c r="AL390" s="67"/>
      <c r="AM390" s="67"/>
      <c r="AN390" s="67"/>
    </row>
    <row r="391" spans="1:40" ht="15.75" customHeight="1">
      <c r="A391" s="76"/>
      <c r="B391" s="77" t="str">
        <f t="shared" ref="B391:B454" si="48">IF(A391="","",TEXT(A391,"DDDD"))</f>
        <v/>
      </c>
      <c r="C391" t="str">
        <f t="shared" si="46"/>
        <v/>
      </c>
      <c r="D391" s="315" t="str">
        <f t="shared" si="45"/>
        <v/>
      </c>
      <c r="E391" s="228">
        <v>0</v>
      </c>
      <c r="F391" s="228"/>
      <c r="G391" s="228"/>
      <c r="H391" s="228"/>
      <c r="I391" s="316"/>
      <c r="J391" s="229">
        <f t="shared" ref="J391:J454" si="49">IF(E391=0,0,(1-J$4)*E391)</f>
        <v>0</v>
      </c>
      <c r="K391" s="229">
        <f t="shared" ref="K391:L454" si="50">IF(F391=0,0,(1-K$4)*F391)</f>
        <v>0</v>
      </c>
      <c r="L391" s="229">
        <f t="shared" si="50"/>
        <v>0</v>
      </c>
      <c r="M391" s="229">
        <f t="shared" ref="M391:M454" si="51">IF(H391=0,0,(1-M$4)*H391)</f>
        <v>0</v>
      </c>
      <c r="N391" s="230"/>
      <c r="O391" s="317"/>
      <c r="P391" s="231">
        <f t="shared" si="47"/>
        <v>0</v>
      </c>
      <c r="Q391" s="318">
        <f t="shared" si="39"/>
        <v>0</v>
      </c>
      <c r="R391" s="319"/>
      <c r="S391" s="79"/>
      <c r="T391" s="320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  <c r="AN391" s="67"/>
    </row>
    <row r="392" spans="1:40" ht="15.75" customHeight="1">
      <c r="A392" s="76"/>
      <c r="B392" s="77" t="str">
        <f t="shared" si="48"/>
        <v/>
      </c>
      <c r="C392" t="str">
        <f t="shared" si="46"/>
        <v/>
      </c>
      <c r="D392" s="315" t="str">
        <f t="shared" ref="D392:D455" si="52">IF(A392&lt;&gt;"",PROPER(TEXT(A392,"Mmmm")),"")</f>
        <v/>
      </c>
      <c r="E392" s="228">
        <v>0</v>
      </c>
      <c r="F392" s="228"/>
      <c r="G392" s="228"/>
      <c r="H392" s="228"/>
      <c r="I392" s="316"/>
      <c r="J392" s="229">
        <f t="shared" si="49"/>
        <v>0</v>
      </c>
      <c r="K392" s="229">
        <f t="shared" si="50"/>
        <v>0</v>
      </c>
      <c r="L392" s="229">
        <f t="shared" si="50"/>
        <v>0</v>
      </c>
      <c r="M392" s="229">
        <f t="shared" si="51"/>
        <v>0</v>
      </c>
      <c r="N392" s="230"/>
      <c r="O392" s="317"/>
      <c r="P392" s="231">
        <f t="shared" si="47"/>
        <v>0</v>
      </c>
      <c r="Q392" s="318">
        <f t="shared" si="39"/>
        <v>0</v>
      </c>
      <c r="R392" s="319"/>
      <c r="S392" s="79"/>
      <c r="T392" s="320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  <c r="AI392" s="67"/>
      <c r="AJ392" s="67"/>
      <c r="AK392" s="67"/>
      <c r="AL392" s="67"/>
      <c r="AM392" s="67"/>
      <c r="AN392" s="67"/>
    </row>
    <row r="393" spans="1:40" ht="15.75" customHeight="1">
      <c r="A393" s="76"/>
      <c r="B393" s="77" t="str">
        <f t="shared" si="48"/>
        <v/>
      </c>
      <c r="C393" t="str">
        <f t="shared" si="46"/>
        <v/>
      </c>
      <c r="D393" s="315" t="str">
        <f t="shared" si="52"/>
        <v/>
      </c>
      <c r="E393" s="228">
        <v>0</v>
      </c>
      <c r="F393" s="228"/>
      <c r="G393" s="228"/>
      <c r="H393" s="228"/>
      <c r="I393" s="316"/>
      <c r="J393" s="229">
        <f t="shared" si="49"/>
        <v>0</v>
      </c>
      <c r="K393" s="229">
        <f t="shared" si="50"/>
        <v>0</v>
      </c>
      <c r="L393" s="229">
        <f t="shared" si="50"/>
        <v>0</v>
      </c>
      <c r="M393" s="229">
        <f t="shared" si="51"/>
        <v>0</v>
      </c>
      <c r="N393" s="230"/>
      <c r="O393" s="317"/>
      <c r="P393" s="231">
        <f t="shared" si="47"/>
        <v>0</v>
      </c>
      <c r="Q393" s="318">
        <f t="shared" si="39"/>
        <v>0</v>
      </c>
      <c r="R393" s="319"/>
      <c r="S393" s="79"/>
      <c r="T393" s="320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  <c r="AN393" s="67"/>
    </row>
    <row r="394" spans="1:40" ht="15.75" customHeight="1">
      <c r="A394" s="76"/>
      <c r="B394" s="77" t="str">
        <f t="shared" si="48"/>
        <v/>
      </c>
      <c r="C394" t="str">
        <f t="shared" si="46"/>
        <v/>
      </c>
      <c r="D394" s="315" t="str">
        <f t="shared" si="52"/>
        <v/>
      </c>
      <c r="E394" s="228">
        <v>0</v>
      </c>
      <c r="F394" s="228"/>
      <c r="G394" s="228"/>
      <c r="H394" s="228"/>
      <c r="I394" s="316"/>
      <c r="J394" s="229">
        <f t="shared" si="49"/>
        <v>0</v>
      </c>
      <c r="K394" s="229">
        <f t="shared" si="50"/>
        <v>0</v>
      </c>
      <c r="L394" s="229">
        <f t="shared" si="50"/>
        <v>0</v>
      </c>
      <c r="M394" s="229">
        <f t="shared" si="51"/>
        <v>0</v>
      </c>
      <c r="N394" s="230"/>
      <c r="O394" s="317"/>
      <c r="P394" s="231">
        <f t="shared" si="47"/>
        <v>0</v>
      </c>
      <c r="Q394" s="318">
        <f t="shared" si="39"/>
        <v>0</v>
      </c>
      <c r="R394" s="319"/>
      <c r="S394" s="79"/>
      <c r="T394" s="320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67"/>
      <c r="AK394" s="67"/>
      <c r="AL394" s="67"/>
      <c r="AM394" s="67"/>
      <c r="AN394" s="67"/>
    </row>
    <row r="395" spans="1:40" ht="15.75" customHeight="1">
      <c r="A395" s="76"/>
      <c r="B395" s="77" t="str">
        <f t="shared" si="48"/>
        <v/>
      </c>
      <c r="C395" t="str">
        <f t="shared" si="46"/>
        <v/>
      </c>
      <c r="D395" s="315" t="str">
        <f t="shared" si="52"/>
        <v/>
      </c>
      <c r="E395" s="228">
        <v>0</v>
      </c>
      <c r="F395" s="228"/>
      <c r="G395" s="228"/>
      <c r="H395" s="228"/>
      <c r="I395" s="316"/>
      <c r="J395" s="229">
        <f t="shared" si="49"/>
        <v>0</v>
      </c>
      <c r="K395" s="229">
        <f t="shared" si="50"/>
        <v>0</v>
      </c>
      <c r="L395" s="229">
        <f t="shared" si="50"/>
        <v>0</v>
      </c>
      <c r="M395" s="229">
        <f t="shared" si="51"/>
        <v>0</v>
      </c>
      <c r="N395" s="230"/>
      <c r="O395" s="317"/>
      <c r="P395" s="231">
        <f t="shared" si="47"/>
        <v>0</v>
      </c>
      <c r="Q395" s="318">
        <f t="shared" si="39"/>
        <v>0</v>
      </c>
      <c r="R395" s="319"/>
      <c r="S395" s="79"/>
      <c r="T395" s="320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  <c r="AN395" s="67"/>
    </row>
    <row r="396" spans="1:40" ht="15.75" customHeight="1">
      <c r="A396" s="76"/>
      <c r="B396" s="77" t="str">
        <f t="shared" si="48"/>
        <v/>
      </c>
      <c r="C396" t="str">
        <f t="shared" si="46"/>
        <v/>
      </c>
      <c r="D396" s="315" t="str">
        <f t="shared" si="52"/>
        <v/>
      </c>
      <c r="E396" s="228">
        <v>0</v>
      </c>
      <c r="F396" s="228"/>
      <c r="G396" s="228"/>
      <c r="H396" s="228"/>
      <c r="I396" s="316"/>
      <c r="J396" s="229">
        <f t="shared" si="49"/>
        <v>0</v>
      </c>
      <c r="K396" s="229">
        <f t="shared" si="50"/>
        <v>0</v>
      </c>
      <c r="L396" s="229">
        <f t="shared" si="50"/>
        <v>0</v>
      </c>
      <c r="M396" s="229">
        <f t="shared" si="51"/>
        <v>0</v>
      </c>
      <c r="N396" s="230"/>
      <c r="O396" s="317"/>
      <c r="P396" s="231">
        <f t="shared" si="47"/>
        <v>0</v>
      </c>
      <c r="Q396" s="318">
        <f t="shared" si="39"/>
        <v>0</v>
      </c>
      <c r="R396" s="319"/>
      <c r="S396" s="79"/>
      <c r="T396" s="320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  <c r="AI396" s="67"/>
      <c r="AJ396" s="67"/>
      <c r="AK396" s="67"/>
      <c r="AL396" s="67"/>
      <c r="AM396" s="67"/>
      <c r="AN396" s="67"/>
    </row>
    <row r="397" spans="1:40" ht="15.75" customHeight="1">
      <c r="A397" s="76"/>
      <c r="B397" s="77" t="str">
        <f t="shared" si="48"/>
        <v/>
      </c>
      <c r="C397" t="str">
        <f t="shared" si="46"/>
        <v/>
      </c>
      <c r="D397" s="315" t="str">
        <f t="shared" si="52"/>
        <v/>
      </c>
      <c r="E397" s="228">
        <v>0</v>
      </c>
      <c r="F397" s="228"/>
      <c r="G397" s="228"/>
      <c r="H397" s="228"/>
      <c r="I397" s="316"/>
      <c r="J397" s="229">
        <f t="shared" si="49"/>
        <v>0</v>
      </c>
      <c r="K397" s="229">
        <f t="shared" si="50"/>
        <v>0</v>
      </c>
      <c r="L397" s="229">
        <f t="shared" si="50"/>
        <v>0</v>
      </c>
      <c r="M397" s="229">
        <f t="shared" si="51"/>
        <v>0</v>
      </c>
      <c r="N397" s="230"/>
      <c r="O397" s="317"/>
      <c r="P397" s="231">
        <f t="shared" si="47"/>
        <v>0</v>
      </c>
      <c r="Q397" s="318">
        <f t="shared" si="39"/>
        <v>0</v>
      </c>
      <c r="R397" s="319"/>
      <c r="S397" s="79"/>
      <c r="T397" s="320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  <c r="AN397" s="67"/>
    </row>
    <row r="398" spans="1:40" ht="15.75" customHeight="1">
      <c r="A398" s="76"/>
      <c r="B398" s="77" t="str">
        <f t="shared" si="48"/>
        <v/>
      </c>
      <c r="C398" t="str">
        <f t="shared" si="46"/>
        <v/>
      </c>
      <c r="D398" s="315" t="str">
        <f t="shared" si="52"/>
        <v/>
      </c>
      <c r="E398" s="228">
        <v>0</v>
      </c>
      <c r="F398" s="228"/>
      <c r="G398" s="228"/>
      <c r="H398" s="228"/>
      <c r="I398" s="316"/>
      <c r="J398" s="229">
        <f t="shared" si="49"/>
        <v>0</v>
      </c>
      <c r="K398" s="229">
        <f t="shared" si="50"/>
        <v>0</v>
      </c>
      <c r="L398" s="229">
        <f t="shared" si="50"/>
        <v>0</v>
      </c>
      <c r="M398" s="229">
        <f t="shared" si="51"/>
        <v>0</v>
      </c>
      <c r="N398" s="230"/>
      <c r="O398" s="317"/>
      <c r="P398" s="231">
        <f t="shared" si="47"/>
        <v>0</v>
      </c>
      <c r="Q398" s="318">
        <f t="shared" si="39"/>
        <v>0</v>
      </c>
      <c r="R398" s="319"/>
      <c r="S398" s="79"/>
      <c r="T398" s="320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67"/>
      <c r="AK398" s="67"/>
      <c r="AL398" s="67"/>
      <c r="AM398" s="67"/>
      <c r="AN398" s="67"/>
    </row>
    <row r="399" spans="1:40" ht="15.75" customHeight="1">
      <c r="A399" s="76"/>
      <c r="B399" s="77" t="str">
        <f t="shared" si="48"/>
        <v/>
      </c>
      <c r="C399" t="str">
        <f t="shared" si="46"/>
        <v/>
      </c>
      <c r="D399" s="315" t="str">
        <f t="shared" si="52"/>
        <v/>
      </c>
      <c r="E399" s="228">
        <v>0</v>
      </c>
      <c r="F399" s="228"/>
      <c r="G399" s="228"/>
      <c r="H399" s="228"/>
      <c r="I399" s="316"/>
      <c r="J399" s="229">
        <f t="shared" si="49"/>
        <v>0</v>
      </c>
      <c r="K399" s="229">
        <f t="shared" si="50"/>
        <v>0</v>
      </c>
      <c r="L399" s="229">
        <f t="shared" si="50"/>
        <v>0</v>
      </c>
      <c r="M399" s="229">
        <f t="shared" si="51"/>
        <v>0</v>
      </c>
      <c r="N399" s="230"/>
      <c r="O399" s="317"/>
      <c r="P399" s="231">
        <f t="shared" si="47"/>
        <v>0</v>
      </c>
      <c r="Q399" s="318">
        <f t="shared" si="39"/>
        <v>0</v>
      </c>
      <c r="R399" s="319"/>
      <c r="S399" s="79"/>
      <c r="T399" s="320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  <c r="AN399" s="67"/>
    </row>
    <row r="400" spans="1:40" ht="15.75" customHeight="1">
      <c r="A400" s="76"/>
      <c r="B400" s="77" t="str">
        <f t="shared" si="48"/>
        <v/>
      </c>
      <c r="C400" t="str">
        <f t="shared" si="46"/>
        <v/>
      </c>
      <c r="D400" s="315" t="str">
        <f t="shared" si="52"/>
        <v/>
      </c>
      <c r="E400" s="228">
        <v>0</v>
      </c>
      <c r="F400" s="228"/>
      <c r="G400" s="228"/>
      <c r="H400" s="228"/>
      <c r="I400" s="316"/>
      <c r="J400" s="229">
        <f t="shared" si="49"/>
        <v>0</v>
      </c>
      <c r="K400" s="229">
        <f t="shared" si="50"/>
        <v>0</v>
      </c>
      <c r="L400" s="229">
        <f t="shared" si="50"/>
        <v>0</v>
      </c>
      <c r="M400" s="229">
        <f t="shared" si="51"/>
        <v>0</v>
      </c>
      <c r="N400" s="230"/>
      <c r="O400" s="317"/>
      <c r="P400" s="231">
        <f t="shared" si="47"/>
        <v>0</v>
      </c>
      <c r="Q400" s="318">
        <f t="shared" si="39"/>
        <v>0</v>
      </c>
      <c r="R400" s="319"/>
      <c r="S400" s="79"/>
      <c r="T400" s="320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  <c r="AL400" s="67"/>
      <c r="AM400" s="67"/>
      <c r="AN400" s="67"/>
    </row>
    <row r="401" spans="1:40" ht="15.75" customHeight="1">
      <c r="A401" s="76"/>
      <c r="B401" s="77" t="str">
        <f t="shared" si="48"/>
        <v/>
      </c>
      <c r="C401" t="str">
        <f t="shared" si="46"/>
        <v/>
      </c>
      <c r="D401" s="315" t="str">
        <f t="shared" si="52"/>
        <v/>
      </c>
      <c r="E401" s="228">
        <v>0</v>
      </c>
      <c r="F401" s="228"/>
      <c r="G401" s="228"/>
      <c r="H401" s="228"/>
      <c r="I401" s="316"/>
      <c r="J401" s="229">
        <f t="shared" si="49"/>
        <v>0</v>
      </c>
      <c r="K401" s="229">
        <f t="shared" si="50"/>
        <v>0</v>
      </c>
      <c r="L401" s="229">
        <f t="shared" si="50"/>
        <v>0</v>
      </c>
      <c r="M401" s="229">
        <f t="shared" si="51"/>
        <v>0</v>
      </c>
      <c r="N401" s="230"/>
      <c r="O401" s="317"/>
      <c r="P401" s="231">
        <f t="shared" si="47"/>
        <v>0</v>
      </c>
      <c r="Q401" s="318">
        <f t="shared" si="39"/>
        <v>0</v>
      </c>
      <c r="R401" s="319"/>
      <c r="S401" s="79"/>
      <c r="T401" s="320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  <c r="AN401" s="67"/>
    </row>
    <row r="402" spans="1:40" ht="15.75" customHeight="1">
      <c r="A402" s="76"/>
      <c r="B402" s="77" t="str">
        <f t="shared" si="48"/>
        <v/>
      </c>
      <c r="C402" t="str">
        <f t="shared" si="46"/>
        <v/>
      </c>
      <c r="D402" s="315" t="str">
        <f t="shared" si="52"/>
        <v/>
      </c>
      <c r="E402" s="228">
        <v>0</v>
      </c>
      <c r="F402" s="228"/>
      <c r="G402" s="228"/>
      <c r="H402" s="228"/>
      <c r="I402" s="316"/>
      <c r="J402" s="229">
        <f t="shared" si="49"/>
        <v>0</v>
      </c>
      <c r="K402" s="229">
        <f t="shared" si="50"/>
        <v>0</v>
      </c>
      <c r="L402" s="229">
        <f t="shared" si="50"/>
        <v>0</v>
      </c>
      <c r="M402" s="229">
        <f t="shared" si="51"/>
        <v>0</v>
      </c>
      <c r="N402" s="230"/>
      <c r="O402" s="317"/>
      <c r="P402" s="231">
        <f t="shared" si="47"/>
        <v>0</v>
      </c>
      <c r="Q402" s="318">
        <f t="shared" si="39"/>
        <v>0</v>
      </c>
      <c r="R402" s="319"/>
      <c r="S402" s="79"/>
      <c r="T402" s="320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  <c r="AL402" s="67"/>
      <c r="AM402" s="67"/>
      <c r="AN402" s="67"/>
    </row>
    <row r="403" spans="1:40" ht="15.75" customHeight="1">
      <c r="A403" s="76"/>
      <c r="B403" s="77" t="str">
        <f t="shared" si="48"/>
        <v/>
      </c>
      <c r="C403" t="str">
        <f t="shared" si="46"/>
        <v/>
      </c>
      <c r="D403" s="315" t="str">
        <f t="shared" si="52"/>
        <v/>
      </c>
      <c r="E403" s="228">
        <v>0</v>
      </c>
      <c r="F403" s="228"/>
      <c r="G403" s="228"/>
      <c r="H403" s="228"/>
      <c r="I403" s="316"/>
      <c r="J403" s="229">
        <f t="shared" si="49"/>
        <v>0</v>
      </c>
      <c r="K403" s="229">
        <f t="shared" si="50"/>
        <v>0</v>
      </c>
      <c r="L403" s="229">
        <f t="shared" si="50"/>
        <v>0</v>
      </c>
      <c r="M403" s="229">
        <f t="shared" si="51"/>
        <v>0</v>
      </c>
      <c r="N403" s="230"/>
      <c r="O403" s="317"/>
      <c r="P403" s="231">
        <f t="shared" si="47"/>
        <v>0</v>
      </c>
      <c r="Q403" s="318">
        <f t="shared" si="39"/>
        <v>0</v>
      </c>
      <c r="R403" s="319"/>
      <c r="S403" s="79"/>
      <c r="T403" s="320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  <c r="AN403" s="67"/>
    </row>
    <row r="404" spans="1:40" ht="15.75" customHeight="1">
      <c r="A404" s="76"/>
      <c r="B404" s="77" t="str">
        <f t="shared" si="48"/>
        <v/>
      </c>
      <c r="C404" t="str">
        <f t="shared" si="46"/>
        <v/>
      </c>
      <c r="D404" s="315" t="str">
        <f t="shared" si="52"/>
        <v/>
      </c>
      <c r="E404" s="228">
        <v>0</v>
      </c>
      <c r="F404" s="228"/>
      <c r="G404" s="228"/>
      <c r="H404" s="228"/>
      <c r="I404" s="316"/>
      <c r="J404" s="229">
        <f t="shared" si="49"/>
        <v>0</v>
      </c>
      <c r="K404" s="229">
        <f t="shared" si="50"/>
        <v>0</v>
      </c>
      <c r="L404" s="229">
        <f t="shared" si="50"/>
        <v>0</v>
      </c>
      <c r="M404" s="229">
        <f t="shared" si="51"/>
        <v>0</v>
      </c>
      <c r="N404" s="230"/>
      <c r="O404" s="317"/>
      <c r="P404" s="231">
        <f t="shared" si="47"/>
        <v>0</v>
      </c>
      <c r="Q404" s="318">
        <f t="shared" si="39"/>
        <v>0</v>
      </c>
      <c r="R404" s="319"/>
      <c r="S404" s="79"/>
      <c r="T404" s="320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  <c r="AL404" s="67"/>
      <c r="AM404" s="67"/>
      <c r="AN404" s="67"/>
    </row>
    <row r="405" spans="1:40" ht="15.75" customHeight="1">
      <c r="A405" s="76"/>
      <c r="B405" s="77" t="str">
        <f t="shared" si="48"/>
        <v/>
      </c>
      <c r="C405" t="str">
        <f t="shared" si="46"/>
        <v/>
      </c>
      <c r="D405" s="315" t="str">
        <f t="shared" si="52"/>
        <v/>
      </c>
      <c r="E405" s="228">
        <v>0</v>
      </c>
      <c r="F405" s="228"/>
      <c r="G405" s="228"/>
      <c r="H405" s="228"/>
      <c r="I405" s="316"/>
      <c r="J405" s="229">
        <f t="shared" si="49"/>
        <v>0</v>
      </c>
      <c r="K405" s="229">
        <f t="shared" si="50"/>
        <v>0</v>
      </c>
      <c r="L405" s="229">
        <f t="shared" si="50"/>
        <v>0</v>
      </c>
      <c r="M405" s="229">
        <f t="shared" si="51"/>
        <v>0</v>
      </c>
      <c r="N405" s="230"/>
      <c r="O405" s="317"/>
      <c r="P405" s="231">
        <f t="shared" si="47"/>
        <v>0</v>
      </c>
      <c r="Q405" s="318">
        <f t="shared" si="39"/>
        <v>0</v>
      </c>
      <c r="R405" s="319"/>
      <c r="S405" s="79"/>
      <c r="T405" s="320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  <c r="AN405" s="67"/>
    </row>
    <row r="406" spans="1:40" ht="15.75" customHeight="1">
      <c r="A406" s="76"/>
      <c r="B406" s="77" t="str">
        <f t="shared" si="48"/>
        <v/>
      </c>
      <c r="C406" t="str">
        <f t="shared" si="46"/>
        <v/>
      </c>
      <c r="D406" s="315" t="str">
        <f t="shared" si="52"/>
        <v/>
      </c>
      <c r="E406" s="228">
        <v>0</v>
      </c>
      <c r="F406" s="228"/>
      <c r="G406" s="228"/>
      <c r="H406" s="228"/>
      <c r="I406" s="316"/>
      <c r="J406" s="229">
        <f t="shared" si="49"/>
        <v>0</v>
      </c>
      <c r="K406" s="229">
        <f t="shared" si="50"/>
        <v>0</v>
      </c>
      <c r="L406" s="229">
        <f t="shared" si="50"/>
        <v>0</v>
      </c>
      <c r="M406" s="229">
        <f t="shared" si="51"/>
        <v>0</v>
      </c>
      <c r="N406" s="230"/>
      <c r="O406" s="317"/>
      <c r="P406" s="231">
        <f t="shared" si="47"/>
        <v>0</v>
      </c>
      <c r="Q406" s="318">
        <f t="shared" si="39"/>
        <v>0</v>
      </c>
      <c r="R406" s="319"/>
      <c r="S406" s="79"/>
      <c r="T406" s="320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  <c r="AL406" s="67"/>
      <c r="AM406" s="67"/>
      <c r="AN406" s="67"/>
    </row>
    <row r="407" spans="1:40" ht="15.75" customHeight="1">
      <c r="A407" s="76"/>
      <c r="B407" s="77" t="str">
        <f t="shared" si="48"/>
        <v/>
      </c>
      <c r="C407" t="str">
        <f t="shared" si="46"/>
        <v/>
      </c>
      <c r="D407" s="315" t="str">
        <f t="shared" si="52"/>
        <v/>
      </c>
      <c r="E407" s="228">
        <v>0</v>
      </c>
      <c r="F407" s="228"/>
      <c r="G407" s="228"/>
      <c r="H407" s="228"/>
      <c r="I407" s="316"/>
      <c r="J407" s="229">
        <f t="shared" si="49"/>
        <v>0</v>
      </c>
      <c r="K407" s="229">
        <f t="shared" si="50"/>
        <v>0</v>
      </c>
      <c r="L407" s="229">
        <f t="shared" si="50"/>
        <v>0</v>
      </c>
      <c r="M407" s="229">
        <f t="shared" si="51"/>
        <v>0</v>
      </c>
      <c r="N407" s="230"/>
      <c r="O407" s="317"/>
      <c r="P407" s="231">
        <f t="shared" si="47"/>
        <v>0</v>
      </c>
      <c r="Q407" s="318">
        <f t="shared" si="39"/>
        <v>0</v>
      </c>
      <c r="R407" s="319"/>
      <c r="S407" s="79"/>
      <c r="T407" s="320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  <c r="AN407" s="67"/>
    </row>
    <row r="408" spans="1:40" ht="15.75" customHeight="1">
      <c r="A408" s="76"/>
      <c r="B408" s="77" t="str">
        <f t="shared" si="48"/>
        <v/>
      </c>
      <c r="C408" t="str">
        <f t="shared" si="46"/>
        <v/>
      </c>
      <c r="D408" s="315" t="str">
        <f t="shared" si="52"/>
        <v/>
      </c>
      <c r="E408" s="228">
        <v>0</v>
      </c>
      <c r="F408" s="228"/>
      <c r="G408" s="228"/>
      <c r="H408" s="228"/>
      <c r="I408" s="316"/>
      <c r="J408" s="229">
        <f t="shared" si="49"/>
        <v>0</v>
      </c>
      <c r="K408" s="229">
        <f t="shared" si="50"/>
        <v>0</v>
      </c>
      <c r="L408" s="229">
        <f t="shared" si="50"/>
        <v>0</v>
      </c>
      <c r="M408" s="229">
        <f t="shared" si="51"/>
        <v>0</v>
      </c>
      <c r="N408" s="230"/>
      <c r="O408" s="317"/>
      <c r="P408" s="231">
        <f t="shared" si="47"/>
        <v>0</v>
      </c>
      <c r="Q408" s="318">
        <f t="shared" si="39"/>
        <v>0</v>
      </c>
      <c r="R408" s="319"/>
      <c r="S408" s="79"/>
      <c r="T408" s="320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  <c r="AL408" s="67"/>
      <c r="AM408" s="67"/>
      <c r="AN408" s="67"/>
    </row>
    <row r="409" spans="1:40" ht="15.75" customHeight="1">
      <c r="A409" s="76"/>
      <c r="B409" s="77" t="str">
        <f t="shared" si="48"/>
        <v/>
      </c>
      <c r="C409" t="str">
        <f t="shared" si="46"/>
        <v/>
      </c>
      <c r="D409" s="315" t="str">
        <f t="shared" si="52"/>
        <v/>
      </c>
      <c r="E409" s="228">
        <v>0</v>
      </c>
      <c r="F409" s="228"/>
      <c r="G409" s="228"/>
      <c r="H409" s="228"/>
      <c r="I409" s="316"/>
      <c r="J409" s="229">
        <f t="shared" si="49"/>
        <v>0</v>
      </c>
      <c r="K409" s="229">
        <f t="shared" si="50"/>
        <v>0</v>
      </c>
      <c r="L409" s="229">
        <f t="shared" si="50"/>
        <v>0</v>
      </c>
      <c r="M409" s="229">
        <f t="shared" si="51"/>
        <v>0</v>
      </c>
      <c r="N409" s="230"/>
      <c r="O409" s="317"/>
      <c r="P409" s="231">
        <f t="shared" si="47"/>
        <v>0</v>
      </c>
      <c r="Q409" s="318">
        <f t="shared" si="39"/>
        <v>0</v>
      </c>
      <c r="R409" s="319"/>
      <c r="S409" s="79"/>
      <c r="T409" s="320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  <c r="AN409" s="67"/>
    </row>
    <row r="410" spans="1:40" ht="15.75" customHeight="1">
      <c r="A410" s="76"/>
      <c r="B410" s="77" t="str">
        <f t="shared" si="48"/>
        <v/>
      </c>
      <c r="C410" t="str">
        <f t="shared" si="46"/>
        <v/>
      </c>
      <c r="D410" s="315" t="str">
        <f t="shared" si="52"/>
        <v/>
      </c>
      <c r="E410" s="228">
        <v>0</v>
      </c>
      <c r="F410" s="228"/>
      <c r="G410" s="228"/>
      <c r="H410" s="228"/>
      <c r="I410" s="316"/>
      <c r="J410" s="229">
        <f t="shared" si="49"/>
        <v>0</v>
      </c>
      <c r="K410" s="229">
        <f t="shared" si="50"/>
        <v>0</v>
      </c>
      <c r="L410" s="229">
        <f t="shared" si="50"/>
        <v>0</v>
      </c>
      <c r="M410" s="229">
        <f t="shared" si="51"/>
        <v>0</v>
      </c>
      <c r="N410" s="230"/>
      <c r="O410" s="317"/>
      <c r="P410" s="231">
        <f t="shared" si="47"/>
        <v>0</v>
      </c>
      <c r="Q410" s="318">
        <f t="shared" si="39"/>
        <v>0</v>
      </c>
      <c r="R410" s="319"/>
      <c r="S410" s="79"/>
      <c r="T410" s="320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  <c r="AL410" s="67"/>
      <c r="AM410" s="67"/>
      <c r="AN410" s="67"/>
    </row>
    <row r="411" spans="1:40" ht="15.75" customHeight="1">
      <c r="A411" s="76"/>
      <c r="B411" s="77" t="str">
        <f t="shared" si="48"/>
        <v/>
      </c>
      <c r="C411" t="str">
        <f t="shared" si="46"/>
        <v/>
      </c>
      <c r="D411" s="315" t="str">
        <f t="shared" si="52"/>
        <v/>
      </c>
      <c r="E411" s="228">
        <v>0</v>
      </c>
      <c r="F411" s="228"/>
      <c r="G411" s="228"/>
      <c r="H411" s="228"/>
      <c r="I411" s="316"/>
      <c r="J411" s="229">
        <f t="shared" si="49"/>
        <v>0</v>
      </c>
      <c r="K411" s="229">
        <f t="shared" si="50"/>
        <v>0</v>
      </c>
      <c r="L411" s="229">
        <f t="shared" si="50"/>
        <v>0</v>
      </c>
      <c r="M411" s="229">
        <f t="shared" si="51"/>
        <v>0</v>
      </c>
      <c r="N411" s="230"/>
      <c r="O411" s="317"/>
      <c r="P411" s="231">
        <f t="shared" si="47"/>
        <v>0</v>
      </c>
      <c r="Q411" s="318">
        <f t="shared" si="39"/>
        <v>0</v>
      </c>
      <c r="R411" s="319"/>
      <c r="S411" s="79"/>
      <c r="T411" s="320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  <c r="AN411" s="67"/>
    </row>
    <row r="412" spans="1:40" ht="15.75" customHeight="1">
      <c r="A412" s="76"/>
      <c r="B412" s="77" t="str">
        <f t="shared" si="48"/>
        <v/>
      </c>
      <c r="C412" t="str">
        <f t="shared" si="46"/>
        <v/>
      </c>
      <c r="D412" s="315" t="str">
        <f t="shared" si="52"/>
        <v/>
      </c>
      <c r="E412" s="228">
        <v>0</v>
      </c>
      <c r="F412" s="228"/>
      <c r="G412" s="228"/>
      <c r="H412" s="228"/>
      <c r="I412" s="316"/>
      <c r="J412" s="229">
        <f t="shared" si="49"/>
        <v>0</v>
      </c>
      <c r="K412" s="229">
        <f t="shared" si="50"/>
        <v>0</v>
      </c>
      <c r="L412" s="229">
        <f t="shared" si="50"/>
        <v>0</v>
      </c>
      <c r="M412" s="229">
        <f t="shared" si="51"/>
        <v>0</v>
      </c>
      <c r="N412" s="230"/>
      <c r="O412" s="317"/>
      <c r="P412" s="231">
        <f t="shared" si="47"/>
        <v>0</v>
      </c>
      <c r="Q412" s="318">
        <f t="shared" si="39"/>
        <v>0</v>
      </c>
      <c r="R412" s="319"/>
      <c r="S412" s="79"/>
      <c r="T412" s="320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  <c r="AL412" s="67"/>
      <c r="AM412" s="67"/>
      <c r="AN412" s="67"/>
    </row>
    <row r="413" spans="1:40" ht="15.75" customHeight="1">
      <c r="A413" s="76"/>
      <c r="B413" s="77" t="str">
        <f t="shared" si="48"/>
        <v/>
      </c>
      <c r="C413" t="str">
        <f t="shared" si="46"/>
        <v/>
      </c>
      <c r="D413" s="315" t="str">
        <f t="shared" si="52"/>
        <v/>
      </c>
      <c r="E413" s="228">
        <v>0</v>
      </c>
      <c r="F413" s="228"/>
      <c r="G413" s="228"/>
      <c r="H413" s="228"/>
      <c r="I413" s="316"/>
      <c r="J413" s="229">
        <f t="shared" si="49"/>
        <v>0</v>
      </c>
      <c r="K413" s="229">
        <f t="shared" si="50"/>
        <v>0</v>
      </c>
      <c r="L413" s="229">
        <f t="shared" si="50"/>
        <v>0</v>
      </c>
      <c r="M413" s="229">
        <f t="shared" si="51"/>
        <v>0</v>
      </c>
      <c r="N413" s="230"/>
      <c r="O413" s="317"/>
      <c r="P413" s="231">
        <f t="shared" si="47"/>
        <v>0</v>
      </c>
      <c r="Q413" s="318">
        <f t="shared" si="39"/>
        <v>0</v>
      </c>
      <c r="R413" s="319"/>
      <c r="S413" s="79"/>
      <c r="T413" s="320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  <c r="AN413" s="67"/>
    </row>
    <row r="414" spans="1:40" ht="15.75" customHeight="1">
      <c r="A414" s="76"/>
      <c r="B414" s="77" t="str">
        <f t="shared" si="48"/>
        <v/>
      </c>
      <c r="C414" t="str">
        <f t="shared" si="46"/>
        <v/>
      </c>
      <c r="D414" s="315" t="str">
        <f t="shared" si="52"/>
        <v/>
      </c>
      <c r="E414" s="228">
        <v>0</v>
      </c>
      <c r="F414" s="228"/>
      <c r="G414" s="228"/>
      <c r="H414" s="228"/>
      <c r="I414" s="316"/>
      <c r="J414" s="229">
        <f t="shared" si="49"/>
        <v>0</v>
      </c>
      <c r="K414" s="229">
        <f t="shared" si="50"/>
        <v>0</v>
      </c>
      <c r="L414" s="229">
        <f t="shared" si="50"/>
        <v>0</v>
      </c>
      <c r="M414" s="229">
        <f t="shared" si="51"/>
        <v>0</v>
      </c>
      <c r="N414" s="230"/>
      <c r="O414" s="317"/>
      <c r="P414" s="231">
        <f t="shared" si="47"/>
        <v>0</v>
      </c>
      <c r="Q414" s="318">
        <f t="shared" si="39"/>
        <v>0</v>
      </c>
      <c r="R414" s="319"/>
      <c r="S414" s="79"/>
      <c r="T414" s="320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  <c r="AL414" s="67"/>
      <c r="AM414" s="67"/>
      <c r="AN414" s="67"/>
    </row>
    <row r="415" spans="1:40" ht="15.75" customHeight="1">
      <c r="A415" s="76"/>
      <c r="B415" s="77" t="str">
        <f t="shared" si="48"/>
        <v/>
      </c>
      <c r="C415" t="str">
        <f t="shared" si="46"/>
        <v/>
      </c>
      <c r="D415" s="315" t="str">
        <f t="shared" si="52"/>
        <v/>
      </c>
      <c r="E415" s="228">
        <v>0</v>
      </c>
      <c r="F415" s="228"/>
      <c r="G415" s="228"/>
      <c r="H415" s="228"/>
      <c r="I415" s="316"/>
      <c r="J415" s="229">
        <f t="shared" si="49"/>
        <v>0</v>
      </c>
      <c r="K415" s="229">
        <f t="shared" si="50"/>
        <v>0</v>
      </c>
      <c r="L415" s="229">
        <f t="shared" si="50"/>
        <v>0</v>
      </c>
      <c r="M415" s="229">
        <f t="shared" si="51"/>
        <v>0</v>
      </c>
      <c r="N415" s="230"/>
      <c r="O415" s="317"/>
      <c r="P415" s="231">
        <f t="shared" si="47"/>
        <v>0</v>
      </c>
      <c r="Q415" s="318">
        <f t="shared" si="39"/>
        <v>0</v>
      </c>
      <c r="R415" s="319"/>
      <c r="S415" s="79"/>
      <c r="T415" s="320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  <c r="AN415" s="67"/>
    </row>
    <row r="416" spans="1:40" ht="15.75" customHeight="1">
      <c r="A416" s="76"/>
      <c r="B416" s="77" t="str">
        <f t="shared" si="48"/>
        <v/>
      </c>
      <c r="C416" t="str">
        <f t="shared" si="46"/>
        <v/>
      </c>
      <c r="D416" s="315" t="str">
        <f t="shared" si="52"/>
        <v/>
      </c>
      <c r="E416" s="228">
        <v>0</v>
      </c>
      <c r="F416" s="228"/>
      <c r="G416" s="228"/>
      <c r="H416" s="228"/>
      <c r="I416" s="316"/>
      <c r="J416" s="229">
        <f t="shared" si="49"/>
        <v>0</v>
      </c>
      <c r="K416" s="229">
        <f t="shared" si="50"/>
        <v>0</v>
      </c>
      <c r="L416" s="229">
        <f t="shared" si="50"/>
        <v>0</v>
      </c>
      <c r="M416" s="229">
        <f t="shared" si="51"/>
        <v>0</v>
      </c>
      <c r="N416" s="230"/>
      <c r="O416" s="317"/>
      <c r="P416" s="231">
        <f t="shared" si="47"/>
        <v>0</v>
      </c>
      <c r="Q416" s="318">
        <f t="shared" si="39"/>
        <v>0</v>
      </c>
      <c r="R416" s="319"/>
      <c r="S416" s="79"/>
      <c r="T416" s="320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  <c r="AL416" s="67"/>
      <c r="AM416" s="67"/>
      <c r="AN416" s="67"/>
    </row>
    <row r="417" spans="1:40" ht="15.75" customHeight="1">
      <c r="A417" s="76"/>
      <c r="B417" s="77" t="str">
        <f t="shared" si="48"/>
        <v/>
      </c>
      <c r="C417" t="str">
        <f t="shared" si="46"/>
        <v/>
      </c>
      <c r="D417" s="315" t="str">
        <f t="shared" si="52"/>
        <v/>
      </c>
      <c r="E417" s="228">
        <v>0</v>
      </c>
      <c r="F417" s="228"/>
      <c r="G417" s="228"/>
      <c r="H417" s="228"/>
      <c r="I417" s="316"/>
      <c r="J417" s="229">
        <f t="shared" si="49"/>
        <v>0</v>
      </c>
      <c r="K417" s="229">
        <f t="shared" si="50"/>
        <v>0</v>
      </c>
      <c r="L417" s="229">
        <f t="shared" si="50"/>
        <v>0</v>
      </c>
      <c r="M417" s="229">
        <f t="shared" si="51"/>
        <v>0</v>
      </c>
      <c r="N417" s="230"/>
      <c r="O417" s="317"/>
      <c r="P417" s="231">
        <f t="shared" si="47"/>
        <v>0</v>
      </c>
      <c r="Q417" s="318">
        <f t="shared" si="39"/>
        <v>0</v>
      </c>
      <c r="R417" s="319"/>
      <c r="S417" s="79"/>
      <c r="T417" s="320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  <c r="AN417" s="67"/>
    </row>
    <row r="418" spans="1:40" ht="15.75" customHeight="1">
      <c r="A418" s="76"/>
      <c r="B418" s="77" t="str">
        <f t="shared" si="48"/>
        <v/>
      </c>
      <c r="C418" t="str">
        <f t="shared" si="46"/>
        <v/>
      </c>
      <c r="D418" s="315" t="str">
        <f t="shared" si="52"/>
        <v/>
      </c>
      <c r="E418" s="228">
        <v>0</v>
      </c>
      <c r="F418" s="228"/>
      <c r="G418" s="228"/>
      <c r="H418" s="228"/>
      <c r="I418" s="316"/>
      <c r="J418" s="229">
        <f t="shared" si="49"/>
        <v>0</v>
      </c>
      <c r="K418" s="229">
        <f t="shared" si="50"/>
        <v>0</v>
      </c>
      <c r="L418" s="229">
        <f t="shared" si="50"/>
        <v>0</v>
      </c>
      <c r="M418" s="229">
        <f t="shared" si="51"/>
        <v>0</v>
      </c>
      <c r="N418" s="230"/>
      <c r="O418" s="317"/>
      <c r="P418" s="231">
        <f t="shared" si="47"/>
        <v>0</v>
      </c>
      <c r="Q418" s="318">
        <f t="shared" si="39"/>
        <v>0</v>
      </c>
      <c r="R418" s="319"/>
      <c r="S418" s="79"/>
      <c r="T418" s="320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  <c r="AL418" s="67"/>
      <c r="AM418" s="67"/>
      <c r="AN418" s="67"/>
    </row>
    <row r="419" spans="1:40" ht="15.75" customHeight="1">
      <c r="A419" s="76"/>
      <c r="B419" s="77" t="str">
        <f t="shared" si="48"/>
        <v/>
      </c>
      <c r="C419" t="str">
        <f t="shared" si="46"/>
        <v/>
      </c>
      <c r="D419" s="315" t="str">
        <f t="shared" si="52"/>
        <v/>
      </c>
      <c r="E419" s="228">
        <v>0</v>
      </c>
      <c r="F419" s="228"/>
      <c r="G419" s="228"/>
      <c r="H419" s="228"/>
      <c r="I419" s="316"/>
      <c r="J419" s="229">
        <f t="shared" si="49"/>
        <v>0</v>
      </c>
      <c r="K419" s="229">
        <f t="shared" si="50"/>
        <v>0</v>
      </c>
      <c r="L419" s="229">
        <f t="shared" si="50"/>
        <v>0</v>
      </c>
      <c r="M419" s="229">
        <f t="shared" si="51"/>
        <v>0</v>
      </c>
      <c r="N419" s="230"/>
      <c r="O419" s="317"/>
      <c r="P419" s="231">
        <f t="shared" si="47"/>
        <v>0</v>
      </c>
      <c r="Q419" s="318">
        <f t="shared" si="39"/>
        <v>0</v>
      </c>
      <c r="R419" s="319"/>
      <c r="S419" s="79"/>
      <c r="T419" s="320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  <c r="AN419" s="67"/>
    </row>
    <row r="420" spans="1:40" ht="15.75" customHeight="1">
      <c r="A420" s="76"/>
      <c r="B420" s="77" t="str">
        <f t="shared" si="48"/>
        <v/>
      </c>
      <c r="C420" t="str">
        <f t="shared" si="46"/>
        <v/>
      </c>
      <c r="D420" s="315" t="str">
        <f t="shared" si="52"/>
        <v/>
      </c>
      <c r="E420" s="228">
        <v>0</v>
      </c>
      <c r="F420" s="228"/>
      <c r="G420" s="228"/>
      <c r="H420" s="228"/>
      <c r="I420" s="316"/>
      <c r="J420" s="229">
        <f t="shared" si="49"/>
        <v>0</v>
      </c>
      <c r="K420" s="229">
        <f t="shared" si="50"/>
        <v>0</v>
      </c>
      <c r="L420" s="229">
        <f t="shared" si="50"/>
        <v>0</v>
      </c>
      <c r="M420" s="229">
        <f t="shared" si="51"/>
        <v>0</v>
      </c>
      <c r="N420" s="230"/>
      <c r="O420" s="317"/>
      <c r="P420" s="231">
        <f t="shared" si="47"/>
        <v>0</v>
      </c>
      <c r="Q420" s="318">
        <f t="shared" si="39"/>
        <v>0</v>
      </c>
      <c r="R420" s="319"/>
      <c r="S420" s="79"/>
      <c r="T420" s="320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  <c r="AL420" s="67"/>
      <c r="AM420" s="67"/>
      <c r="AN420" s="67"/>
    </row>
    <row r="421" spans="1:40" ht="15.75" customHeight="1">
      <c r="A421" s="76"/>
      <c r="B421" s="77" t="str">
        <f t="shared" si="48"/>
        <v/>
      </c>
      <c r="C421" t="str">
        <f t="shared" si="46"/>
        <v/>
      </c>
      <c r="D421" s="315" t="str">
        <f t="shared" si="52"/>
        <v/>
      </c>
      <c r="E421" s="228">
        <v>0</v>
      </c>
      <c r="F421" s="228"/>
      <c r="G421" s="228"/>
      <c r="H421" s="228"/>
      <c r="I421" s="316"/>
      <c r="J421" s="229">
        <f t="shared" si="49"/>
        <v>0</v>
      </c>
      <c r="K421" s="229">
        <f t="shared" si="50"/>
        <v>0</v>
      </c>
      <c r="L421" s="229">
        <f t="shared" si="50"/>
        <v>0</v>
      </c>
      <c r="M421" s="229">
        <f t="shared" si="51"/>
        <v>0</v>
      </c>
      <c r="N421" s="230"/>
      <c r="O421" s="317"/>
      <c r="P421" s="231">
        <f t="shared" si="47"/>
        <v>0</v>
      </c>
      <c r="Q421" s="318">
        <f t="shared" si="39"/>
        <v>0</v>
      </c>
      <c r="R421" s="319"/>
      <c r="S421" s="79"/>
      <c r="T421" s="320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  <c r="AN421" s="67"/>
    </row>
    <row r="422" spans="1:40" ht="15.75" customHeight="1">
      <c r="A422" s="76"/>
      <c r="B422" s="77" t="str">
        <f t="shared" si="48"/>
        <v/>
      </c>
      <c r="C422" t="str">
        <f t="shared" si="46"/>
        <v/>
      </c>
      <c r="D422" s="315" t="str">
        <f t="shared" si="52"/>
        <v/>
      </c>
      <c r="E422" s="228">
        <v>0</v>
      </c>
      <c r="F422" s="228"/>
      <c r="G422" s="228"/>
      <c r="H422" s="228"/>
      <c r="I422" s="316"/>
      <c r="J422" s="229">
        <f t="shared" si="49"/>
        <v>0</v>
      </c>
      <c r="K422" s="229">
        <f t="shared" si="50"/>
        <v>0</v>
      </c>
      <c r="L422" s="229">
        <f t="shared" si="50"/>
        <v>0</v>
      </c>
      <c r="M422" s="229">
        <f t="shared" si="51"/>
        <v>0</v>
      </c>
      <c r="N422" s="230"/>
      <c r="O422" s="317"/>
      <c r="P422" s="231">
        <f t="shared" si="47"/>
        <v>0</v>
      </c>
      <c r="Q422" s="318">
        <f t="shared" si="39"/>
        <v>0</v>
      </c>
      <c r="R422" s="319"/>
      <c r="S422" s="79"/>
      <c r="T422" s="320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  <c r="AL422" s="67"/>
      <c r="AM422" s="67"/>
      <c r="AN422" s="67"/>
    </row>
    <row r="423" spans="1:40" ht="15.75" customHeight="1">
      <c r="A423" s="76"/>
      <c r="B423" s="77" t="str">
        <f t="shared" si="48"/>
        <v/>
      </c>
      <c r="C423" t="str">
        <f t="shared" si="46"/>
        <v/>
      </c>
      <c r="D423" s="315" t="str">
        <f t="shared" si="52"/>
        <v/>
      </c>
      <c r="E423" s="228">
        <v>0</v>
      </c>
      <c r="F423" s="228"/>
      <c r="G423" s="228"/>
      <c r="H423" s="228"/>
      <c r="I423" s="316"/>
      <c r="J423" s="229">
        <f t="shared" si="49"/>
        <v>0</v>
      </c>
      <c r="K423" s="229">
        <f t="shared" si="50"/>
        <v>0</v>
      </c>
      <c r="L423" s="229">
        <f t="shared" si="50"/>
        <v>0</v>
      </c>
      <c r="M423" s="229">
        <f t="shared" si="51"/>
        <v>0</v>
      </c>
      <c r="N423" s="230"/>
      <c r="O423" s="317"/>
      <c r="P423" s="231">
        <f t="shared" si="47"/>
        <v>0</v>
      </c>
      <c r="Q423" s="318">
        <f t="shared" si="39"/>
        <v>0</v>
      </c>
      <c r="R423" s="319"/>
      <c r="S423" s="79"/>
      <c r="T423" s="320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  <c r="AN423" s="67"/>
    </row>
    <row r="424" spans="1:40" ht="15.75" customHeight="1">
      <c r="A424" s="76"/>
      <c r="B424" s="77" t="str">
        <f t="shared" si="48"/>
        <v/>
      </c>
      <c r="C424" t="str">
        <f t="shared" si="46"/>
        <v/>
      </c>
      <c r="D424" s="315" t="str">
        <f t="shared" si="52"/>
        <v/>
      </c>
      <c r="E424" s="228">
        <v>0</v>
      </c>
      <c r="F424" s="228"/>
      <c r="G424" s="228"/>
      <c r="H424" s="228"/>
      <c r="I424" s="316"/>
      <c r="J424" s="229">
        <f t="shared" si="49"/>
        <v>0</v>
      </c>
      <c r="K424" s="229">
        <f t="shared" si="50"/>
        <v>0</v>
      </c>
      <c r="L424" s="229">
        <f t="shared" si="50"/>
        <v>0</v>
      </c>
      <c r="M424" s="229">
        <f t="shared" si="51"/>
        <v>0</v>
      </c>
      <c r="N424" s="230"/>
      <c r="O424" s="317"/>
      <c r="P424" s="231">
        <f t="shared" si="47"/>
        <v>0</v>
      </c>
      <c r="Q424" s="318">
        <f t="shared" si="39"/>
        <v>0</v>
      </c>
      <c r="R424" s="319"/>
      <c r="S424" s="79"/>
      <c r="T424" s="320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  <c r="AL424" s="67"/>
      <c r="AM424" s="67"/>
      <c r="AN424" s="67"/>
    </row>
    <row r="425" spans="1:40" ht="15.75" customHeight="1">
      <c r="A425" s="76"/>
      <c r="B425" s="77" t="str">
        <f t="shared" si="48"/>
        <v/>
      </c>
      <c r="C425" t="str">
        <f t="shared" si="46"/>
        <v/>
      </c>
      <c r="D425" s="315" t="str">
        <f t="shared" si="52"/>
        <v/>
      </c>
      <c r="E425" s="228">
        <v>0</v>
      </c>
      <c r="F425" s="228"/>
      <c r="G425" s="228"/>
      <c r="H425" s="228"/>
      <c r="I425" s="316"/>
      <c r="J425" s="229">
        <f t="shared" si="49"/>
        <v>0</v>
      </c>
      <c r="K425" s="229">
        <f t="shared" si="50"/>
        <v>0</v>
      </c>
      <c r="L425" s="229">
        <f t="shared" si="50"/>
        <v>0</v>
      </c>
      <c r="M425" s="229">
        <f t="shared" si="51"/>
        <v>0</v>
      </c>
      <c r="N425" s="230"/>
      <c r="O425" s="317"/>
      <c r="P425" s="231">
        <f t="shared" si="47"/>
        <v>0</v>
      </c>
      <c r="Q425" s="318">
        <f t="shared" si="39"/>
        <v>0</v>
      </c>
      <c r="R425" s="319"/>
      <c r="S425" s="79"/>
      <c r="T425" s="320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  <c r="AN425" s="67"/>
    </row>
    <row r="426" spans="1:40" ht="15.75" customHeight="1">
      <c r="A426" s="76"/>
      <c r="B426" s="77" t="str">
        <f t="shared" si="48"/>
        <v/>
      </c>
      <c r="C426" t="str">
        <f t="shared" si="46"/>
        <v/>
      </c>
      <c r="D426" s="315" t="str">
        <f t="shared" si="52"/>
        <v/>
      </c>
      <c r="E426" s="228">
        <v>0</v>
      </c>
      <c r="F426" s="228"/>
      <c r="G426" s="228"/>
      <c r="H426" s="228"/>
      <c r="I426" s="316"/>
      <c r="J426" s="229">
        <f t="shared" si="49"/>
        <v>0</v>
      </c>
      <c r="K426" s="229">
        <f t="shared" si="50"/>
        <v>0</v>
      </c>
      <c r="L426" s="229">
        <f t="shared" si="50"/>
        <v>0</v>
      </c>
      <c r="M426" s="229">
        <f t="shared" si="51"/>
        <v>0</v>
      </c>
      <c r="N426" s="230"/>
      <c r="O426" s="317"/>
      <c r="P426" s="231">
        <f t="shared" si="47"/>
        <v>0</v>
      </c>
      <c r="Q426" s="318">
        <f t="shared" si="39"/>
        <v>0</v>
      </c>
      <c r="R426" s="319"/>
      <c r="S426" s="79"/>
      <c r="T426" s="320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  <c r="AL426" s="67"/>
      <c r="AM426" s="67"/>
      <c r="AN426" s="67"/>
    </row>
    <row r="427" spans="1:40" ht="15.75" customHeight="1">
      <c r="A427" s="76"/>
      <c r="B427" s="77" t="str">
        <f t="shared" si="48"/>
        <v/>
      </c>
      <c r="C427" t="str">
        <f t="shared" si="46"/>
        <v/>
      </c>
      <c r="D427" s="315" t="str">
        <f t="shared" si="52"/>
        <v/>
      </c>
      <c r="E427" s="228">
        <v>0</v>
      </c>
      <c r="F427" s="228"/>
      <c r="G427" s="228"/>
      <c r="H427" s="228"/>
      <c r="I427" s="316"/>
      <c r="J427" s="229">
        <f t="shared" si="49"/>
        <v>0</v>
      </c>
      <c r="K427" s="229">
        <f t="shared" si="50"/>
        <v>0</v>
      </c>
      <c r="L427" s="229">
        <f t="shared" si="50"/>
        <v>0</v>
      </c>
      <c r="M427" s="229">
        <f t="shared" si="51"/>
        <v>0</v>
      </c>
      <c r="N427" s="230"/>
      <c r="O427" s="317"/>
      <c r="P427" s="231">
        <f t="shared" si="47"/>
        <v>0</v>
      </c>
      <c r="Q427" s="318">
        <f t="shared" si="39"/>
        <v>0</v>
      </c>
      <c r="R427" s="319"/>
      <c r="S427" s="79"/>
      <c r="T427" s="320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  <c r="AN427" s="67"/>
    </row>
    <row r="428" spans="1:40" ht="15.75" customHeight="1">
      <c r="A428" s="76"/>
      <c r="B428" s="77" t="str">
        <f t="shared" si="48"/>
        <v/>
      </c>
      <c r="C428" t="str">
        <f t="shared" si="46"/>
        <v/>
      </c>
      <c r="D428" s="315" t="str">
        <f t="shared" si="52"/>
        <v/>
      </c>
      <c r="E428" s="228">
        <v>0</v>
      </c>
      <c r="F428" s="228"/>
      <c r="G428" s="228"/>
      <c r="H428" s="228"/>
      <c r="I428" s="316"/>
      <c r="J428" s="229">
        <f t="shared" si="49"/>
        <v>0</v>
      </c>
      <c r="K428" s="229">
        <f t="shared" si="50"/>
        <v>0</v>
      </c>
      <c r="L428" s="229">
        <f t="shared" si="50"/>
        <v>0</v>
      </c>
      <c r="M428" s="229">
        <f t="shared" si="51"/>
        <v>0</v>
      </c>
      <c r="N428" s="230"/>
      <c r="O428" s="317"/>
      <c r="P428" s="231">
        <f t="shared" si="47"/>
        <v>0</v>
      </c>
      <c r="Q428" s="318">
        <f t="shared" si="39"/>
        <v>0</v>
      </c>
      <c r="R428" s="319"/>
      <c r="S428" s="79"/>
      <c r="T428" s="320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  <c r="AL428" s="67"/>
      <c r="AM428" s="67"/>
      <c r="AN428" s="67"/>
    </row>
    <row r="429" spans="1:40" ht="15.75" customHeight="1">
      <c r="A429" s="76"/>
      <c r="B429" s="77" t="str">
        <f t="shared" si="48"/>
        <v/>
      </c>
      <c r="C429" t="str">
        <f t="shared" si="46"/>
        <v/>
      </c>
      <c r="D429" s="315" t="str">
        <f t="shared" si="52"/>
        <v/>
      </c>
      <c r="E429" s="228">
        <v>0</v>
      </c>
      <c r="F429" s="228"/>
      <c r="G429" s="228"/>
      <c r="H429" s="228"/>
      <c r="I429" s="316"/>
      <c r="J429" s="229">
        <f t="shared" si="49"/>
        <v>0</v>
      </c>
      <c r="K429" s="229">
        <f t="shared" si="50"/>
        <v>0</v>
      </c>
      <c r="L429" s="229">
        <f t="shared" si="50"/>
        <v>0</v>
      </c>
      <c r="M429" s="229">
        <f t="shared" si="51"/>
        <v>0</v>
      </c>
      <c r="N429" s="230"/>
      <c r="O429" s="317"/>
      <c r="P429" s="231">
        <f t="shared" si="47"/>
        <v>0</v>
      </c>
      <c r="Q429" s="318">
        <f t="shared" si="39"/>
        <v>0</v>
      </c>
      <c r="R429" s="319"/>
      <c r="S429" s="79"/>
      <c r="T429" s="320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  <c r="AN429" s="67"/>
    </row>
    <row r="430" spans="1:40" ht="15.75" customHeight="1">
      <c r="A430" s="76"/>
      <c r="B430" s="77" t="str">
        <f t="shared" si="48"/>
        <v/>
      </c>
      <c r="C430" t="str">
        <f t="shared" si="46"/>
        <v/>
      </c>
      <c r="D430" s="315" t="str">
        <f t="shared" si="52"/>
        <v/>
      </c>
      <c r="E430" s="228">
        <v>0</v>
      </c>
      <c r="F430" s="228"/>
      <c r="G430" s="228"/>
      <c r="H430" s="228"/>
      <c r="I430" s="316"/>
      <c r="J430" s="229">
        <f t="shared" si="49"/>
        <v>0</v>
      </c>
      <c r="K430" s="229">
        <f t="shared" si="50"/>
        <v>0</v>
      </c>
      <c r="L430" s="229">
        <f t="shared" si="50"/>
        <v>0</v>
      </c>
      <c r="M430" s="229">
        <f t="shared" si="51"/>
        <v>0</v>
      </c>
      <c r="N430" s="230"/>
      <c r="O430" s="317"/>
      <c r="P430" s="231">
        <f t="shared" si="47"/>
        <v>0</v>
      </c>
      <c r="Q430" s="318">
        <f t="shared" si="39"/>
        <v>0</v>
      </c>
      <c r="R430" s="319"/>
      <c r="S430" s="79"/>
      <c r="T430" s="320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  <c r="AL430" s="67"/>
      <c r="AM430" s="67"/>
      <c r="AN430" s="67"/>
    </row>
    <row r="431" spans="1:40" ht="15.75" customHeight="1">
      <c r="A431" s="76"/>
      <c r="B431" s="77" t="str">
        <f t="shared" si="48"/>
        <v/>
      </c>
      <c r="C431" t="str">
        <f t="shared" si="46"/>
        <v/>
      </c>
      <c r="D431" s="315" t="str">
        <f t="shared" si="52"/>
        <v/>
      </c>
      <c r="E431" s="228">
        <v>0</v>
      </c>
      <c r="F431" s="228"/>
      <c r="G431" s="228"/>
      <c r="H431" s="228"/>
      <c r="I431" s="316"/>
      <c r="J431" s="229">
        <f t="shared" si="49"/>
        <v>0</v>
      </c>
      <c r="K431" s="229">
        <f t="shared" si="50"/>
        <v>0</v>
      </c>
      <c r="L431" s="229">
        <f t="shared" si="50"/>
        <v>0</v>
      </c>
      <c r="M431" s="229">
        <f t="shared" si="51"/>
        <v>0</v>
      </c>
      <c r="N431" s="230"/>
      <c r="O431" s="317"/>
      <c r="P431" s="231">
        <f t="shared" si="47"/>
        <v>0</v>
      </c>
      <c r="Q431" s="318">
        <f t="shared" si="39"/>
        <v>0</v>
      </c>
      <c r="R431" s="319"/>
      <c r="S431" s="79"/>
      <c r="T431" s="320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  <c r="AN431" s="67"/>
    </row>
    <row r="432" spans="1:40" ht="15.75" customHeight="1">
      <c r="A432" s="76"/>
      <c r="B432" s="77" t="str">
        <f t="shared" si="48"/>
        <v/>
      </c>
      <c r="C432" t="str">
        <f t="shared" si="46"/>
        <v/>
      </c>
      <c r="D432" s="315" t="str">
        <f t="shared" si="52"/>
        <v/>
      </c>
      <c r="E432" s="228">
        <v>0</v>
      </c>
      <c r="F432" s="228"/>
      <c r="G432" s="228"/>
      <c r="H432" s="228"/>
      <c r="I432" s="316"/>
      <c r="J432" s="229">
        <f t="shared" si="49"/>
        <v>0</v>
      </c>
      <c r="K432" s="229">
        <f t="shared" si="50"/>
        <v>0</v>
      </c>
      <c r="L432" s="229">
        <f t="shared" si="50"/>
        <v>0</v>
      </c>
      <c r="M432" s="229">
        <f t="shared" si="51"/>
        <v>0</v>
      </c>
      <c r="N432" s="230"/>
      <c r="O432" s="317"/>
      <c r="P432" s="231">
        <f t="shared" si="47"/>
        <v>0</v>
      </c>
      <c r="Q432" s="318">
        <f t="shared" si="39"/>
        <v>0</v>
      </c>
      <c r="R432" s="319"/>
      <c r="S432" s="79"/>
      <c r="T432" s="320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  <c r="AL432" s="67"/>
      <c r="AM432" s="67"/>
      <c r="AN432" s="67"/>
    </row>
    <row r="433" spans="1:40" ht="15.75" customHeight="1">
      <c r="A433" s="76"/>
      <c r="B433" s="77" t="str">
        <f t="shared" si="48"/>
        <v/>
      </c>
      <c r="C433" t="str">
        <f t="shared" si="46"/>
        <v/>
      </c>
      <c r="D433" s="315" t="str">
        <f t="shared" si="52"/>
        <v/>
      </c>
      <c r="E433" s="228">
        <v>0</v>
      </c>
      <c r="F433" s="228"/>
      <c r="G433" s="228"/>
      <c r="H433" s="228"/>
      <c r="I433" s="316"/>
      <c r="J433" s="229">
        <f t="shared" si="49"/>
        <v>0</v>
      </c>
      <c r="K433" s="229">
        <f t="shared" si="50"/>
        <v>0</v>
      </c>
      <c r="L433" s="229">
        <f t="shared" si="50"/>
        <v>0</v>
      </c>
      <c r="M433" s="229">
        <f t="shared" si="51"/>
        <v>0</v>
      </c>
      <c r="N433" s="230"/>
      <c r="O433" s="317"/>
      <c r="P433" s="231">
        <f t="shared" si="47"/>
        <v>0</v>
      </c>
      <c r="Q433" s="318">
        <f t="shared" si="39"/>
        <v>0</v>
      </c>
      <c r="R433" s="319"/>
      <c r="S433" s="79"/>
      <c r="T433" s="320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  <c r="AN433" s="67"/>
    </row>
    <row r="434" spans="1:40" ht="15.75" customHeight="1">
      <c r="A434" s="76"/>
      <c r="B434" s="77" t="str">
        <f t="shared" si="48"/>
        <v/>
      </c>
      <c r="C434" t="str">
        <f t="shared" si="46"/>
        <v/>
      </c>
      <c r="D434" s="315" t="str">
        <f t="shared" si="52"/>
        <v/>
      </c>
      <c r="E434" s="228">
        <v>0</v>
      </c>
      <c r="F434" s="228"/>
      <c r="G434" s="228"/>
      <c r="H434" s="228"/>
      <c r="I434" s="316"/>
      <c r="J434" s="229">
        <f t="shared" si="49"/>
        <v>0</v>
      </c>
      <c r="K434" s="229">
        <f t="shared" si="50"/>
        <v>0</v>
      </c>
      <c r="L434" s="229">
        <f t="shared" si="50"/>
        <v>0</v>
      </c>
      <c r="M434" s="229">
        <f t="shared" si="51"/>
        <v>0</v>
      </c>
      <c r="N434" s="230"/>
      <c r="O434" s="317"/>
      <c r="P434" s="231">
        <f t="shared" si="47"/>
        <v>0</v>
      </c>
      <c r="Q434" s="318">
        <f t="shared" si="39"/>
        <v>0</v>
      </c>
      <c r="R434" s="319"/>
      <c r="S434" s="79"/>
      <c r="T434" s="320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  <c r="AL434" s="67"/>
      <c r="AM434" s="67"/>
      <c r="AN434" s="67"/>
    </row>
    <row r="435" spans="1:40" ht="15.75" customHeight="1">
      <c r="A435" s="76"/>
      <c r="B435" s="77" t="str">
        <f t="shared" si="48"/>
        <v/>
      </c>
      <c r="C435" t="str">
        <f t="shared" si="46"/>
        <v/>
      </c>
      <c r="D435" s="315" t="str">
        <f t="shared" si="52"/>
        <v/>
      </c>
      <c r="E435" s="228">
        <v>0</v>
      </c>
      <c r="F435" s="228"/>
      <c r="G435" s="228"/>
      <c r="H435" s="228"/>
      <c r="I435" s="316"/>
      <c r="J435" s="229">
        <f t="shared" si="49"/>
        <v>0</v>
      </c>
      <c r="K435" s="229">
        <f t="shared" si="50"/>
        <v>0</v>
      </c>
      <c r="L435" s="229">
        <f t="shared" si="50"/>
        <v>0</v>
      </c>
      <c r="M435" s="229">
        <f t="shared" si="51"/>
        <v>0</v>
      </c>
      <c r="N435" s="230"/>
      <c r="O435" s="317"/>
      <c r="P435" s="231">
        <f t="shared" si="47"/>
        <v>0</v>
      </c>
      <c r="Q435" s="318">
        <f t="shared" si="39"/>
        <v>0</v>
      </c>
      <c r="R435" s="319"/>
      <c r="S435" s="79"/>
      <c r="T435" s="320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  <c r="AN435" s="67"/>
    </row>
    <row r="436" spans="1:40" ht="15.75" customHeight="1">
      <c r="A436" s="76"/>
      <c r="B436" s="77" t="str">
        <f t="shared" si="48"/>
        <v/>
      </c>
      <c r="C436" t="str">
        <f t="shared" si="46"/>
        <v/>
      </c>
      <c r="D436" s="315" t="str">
        <f t="shared" si="52"/>
        <v/>
      </c>
      <c r="E436" s="228">
        <v>0</v>
      </c>
      <c r="F436" s="228"/>
      <c r="G436" s="228"/>
      <c r="H436" s="228"/>
      <c r="I436" s="316"/>
      <c r="J436" s="229">
        <f t="shared" si="49"/>
        <v>0</v>
      </c>
      <c r="K436" s="229">
        <f t="shared" si="50"/>
        <v>0</v>
      </c>
      <c r="L436" s="229">
        <f t="shared" si="50"/>
        <v>0</v>
      </c>
      <c r="M436" s="229">
        <f t="shared" si="51"/>
        <v>0</v>
      </c>
      <c r="N436" s="230"/>
      <c r="O436" s="317"/>
      <c r="P436" s="231">
        <f t="shared" si="47"/>
        <v>0</v>
      </c>
      <c r="Q436" s="318">
        <f t="shared" si="39"/>
        <v>0</v>
      </c>
      <c r="R436" s="319"/>
      <c r="S436" s="79"/>
      <c r="T436" s="320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  <c r="AL436" s="67"/>
      <c r="AM436" s="67"/>
      <c r="AN436" s="67"/>
    </row>
    <row r="437" spans="1:40" ht="15.75" customHeight="1">
      <c r="A437" s="76"/>
      <c r="B437" s="77" t="str">
        <f t="shared" si="48"/>
        <v/>
      </c>
      <c r="C437" t="str">
        <f t="shared" si="46"/>
        <v/>
      </c>
      <c r="D437" s="315" t="str">
        <f t="shared" si="52"/>
        <v/>
      </c>
      <c r="E437" s="228">
        <v>0</v>
      </c>
      <c r="F437" s="228"/>
      <c r="G437" s="228"/>
      <c r="H437" s="228"/>
      <c r="I437" s="316"/>
      <c r="J437" s="229">
        <f t="shared" si="49"/>
        <v>0</v>
      </c>
      <c r="K437" s="229">
        <f t="shared" si="50"/>
        <v>0</v>
      </c>
      <c r="L437" s="229">
        <f t="shared" si="50"/>
        <v>0</v>
      </c>
      <c r="M437" s="229">
        <f t="shared" si="51"/>
        <v>0</v>
      </c>
      <c r="N437" s="230"/>
      <c r="O437" s="317"/>
      <c r="P437" s="231">
        <f t="shared" si="47"/>
        <v>0</v>
      </c>
      <c r="Q437" s="318">
        <f t="shared" si="39"/>
        <v>0</v>
      </c>
      <c r="R437" s="319"/>
      <c r="S437" s="79"/>
      <c r="T437" s="320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</row>
    <row r="438" spans="1:40" ht="15.75" customHeight="1">
      <c r="A438" s="76"/>
      <c r="B438" s="77" t="str">
        <f t="shared" si="48"/>
        <v/>
      </c>
      <c r="C438" t="str">
        <f t="shared" si="46"/>
        <v/>
      </c>
      <c r="D438" s="315" t="str">
        <f t="shared" si="52"/>
        <v/>
      </c>
      <c r="E438" s="228">
        <v>0</v>
      </c>
      <c r="F438" s="228"/>
      <c r="G438" s="228"/>
      <c r="H438" s="228"/>
      <c r="I438" s="316"/>
      <c r="J438" s="229">
        <f t="shared" si="49"/>
        <v>0</v>
      </c>
      <c r="K438" s="229">
        <f t="shared" si="50"/>
        <v>0</v>
      </c>
      <c r="L438" s="229">
        <f t="shared" si="50"/>
        <v>0</v>
      </c>
      <c r="M438" s="229">
        <f t="shared" si="51"/>
        <v>0</v>
      </c>
      <c r="N438" s="230"/>
      <c r="O438" s="317"/>
      <c r="P438" s="231">
        <f t="shared" si="47"/>
        <v>0</v>
      </c>
      <c r="Q438" s="318">
        <f t="shared" si="39"/>
        <v>0</v>
      </c>
      <c r="R438" s="319"/>
      <c r="S438" s="79"/>
      <c r="T438" s="320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  <c r="AL438" s="67"/>
      <c r="AM438" s="67"/>
      <c r="AN438" s="67"/>
    </row>
    <row r="439" spans="1:40" ht="15.75" customHeight="1">
      <c r="A439" s="76"/>
      <c r="B439" s="77" t="str">
        <f t="shared" si="48"/>
        <v/>
      </c>
      <c r="C439" t="str">
        <f t="shared" si="46"/>
        <v/>
      </c>
      <c r="D439" s="315" t="str">
        <f t="shared" si="52"/>
        <v/>
      </c>
      <c r="E439" s="228">
        <v>0</v>
      </c>
      <c r="F439" s="228"/>
      <c r="G439" s="228"/>
      <c r="H439" s="228"/>
      <c r="I439" s="316"/>
      <c r="J439" s="229">
        <f t="shared" si="49"/>
        <v>0</v>
      </c>
      <c r="K439" s="229">
        <f t="shared" si="50"/>
        <v>0</v>
      </c>
      <c r="L439" s="229">
        <f t="shared" si="50"/>
        <v>0</v>
      </c>
      <c r="M439" s="229">
        <f t="shared" si="51"/>
        <v>0</v>
      </c>
      <c r="N439" s="230"/>
      <c r="O439" s="317"/>
      <c r="P439" s="231">
        <f t="shared" si="47"/>
        <v>0</v>
      </c>
      <c r="Q439" s="318">
        <f t="shared" si="39"/>
        <v>0</v>
      </c>
      <c r="R439" s="319"/>
      <c r="S439" s="79"/>
      <c r="T439" s="320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  <c r="AN439" s="67"/>
    </row>
    <row r="440" spans="1:40" ht="15.75" customHeight="1">
      <c r="A440" s="76"/>
      <c r="B440" s="77" t="str">
        <f t="shared" si="48"/>
        <v/>
      </c>
      <c r="C440" t="str">
        <f t="shared" si="46"/>
        <v/>
      </c>
      <c r="D440" s="315" t="str">
        <f t="shared" si="52"/>
        <v/>
      </c>
      <c r="E440" s="228">
        <v>0</v>
      </c>
      <c r="F440" s="228"/>
      <c r="G440" s="228"/>
      <c r="H440" s="228"/>
      <c r="I440" s="316"/>
      <c r="J440" s="229">
        <f t="shared" si="49"/>
        <v>0</v>
      </c>
      <c r="K440" s="229">
        <f t="shared" si="50"/>
        <v>0</v>
      </c>
      <c r="L440" s="229">
        <f t="shared" si="50"/>
        <v>0</v>
      </c>
      <c r="M440" s="229">
        <f t="shared" si="51"/>
        <v>0</v>
      </c>
      <c r="N440" s="230"/>
      <c r="O440" s="317"/>
      <c r="P440" s="231">
        <f t="shared" si="47"/>
        <v>0</v>
      </c>
      <c r="Q440" s="318">
        <f t="shared" si="39"/>
        <v>0</v>
      </c>
      <c r="R440" s="319"/>
      <c r="S440" s="79"/>
      <c r="T440" s="320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  <c r="AL440" s="67"/>
      <c r="AM440" s="67"/>
      <c r="AN440" s="67"/>
    </row>
    <row r="441" spans="1:40" ht="15.75" customHeight="1">
      <c r="A441" s="76"/>
      <c r="B441" s="77" t="str">
        <f t="shared" si="48"/>
        <v/>
      </c>
      <c r="C441" t="str">
        <f t="shared" si="46"/>
        <v/>
      </c>
      <c r="D441" s="315" t="str">
        <f t="shared" si="52"/>
        <v/>
      </c>
      <c r="E441" s="228">
        <v>0</v>
      </c>
      <c r="F441" s="228"/>
      <c r="G441" s="228"/>
      <c r="H441" s="228"/>
      <c r="I441" s="316"/>
      <c r="J441" s="229">
        <f t="shared" si="49"/>
        <v>0</v>
      </c>
      <c r="K441" s="229">
        <f t="shared" si="50"/>
        <v>0</v>
      </c>
      <c r="L441" s="229">
        <f t="shared" si="50"/>
        <v>0</v>
      </c>
      <c r="M441" s="229">
        <f t="shared" si="51"/>
        <v>0</v>
      </c>
      <c r="N441" s="230"/>
      <c r="O441" s="317"/>
      <c r="P441" s="231">
        <f t="shared" si="47"/>
        <v>0</v>
      </c>
      <c r="Q441" s="318">
        <f t="shared" si="39"/>
        <v>0</v>
      </c>
      <c r="R441" s="319"/>
      <c r="S441" s="79"/>
      <c r="T441" s="320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  <c r="AN441" s="67"/>
    </row>
    <row r="442" spans="1:40" ht="15.75" customHeight="1">
      <c r="A442" s="76"/>
      <c r="B442" s="77" t="str">
        <f t="shared" si="48"/>
        <v/>
      </c>
      <c r="C442" t="str">
        <f t="shared" si="46"/>
        <v/>
      </c>
      <c r="D442" s="315" t="str">
        <f t="shared" si="52"/>
        <v/>
      </c>
      <c r="E442" s="228">
        <v>0</v>
      </c>
      <c r="F442" s="228"/>
      <c r="G442" s="228"/>
      <c r="H442" s="228"/>
      <c r="I442" s="316"/>
      <c r="J442" s="229">
        <f t="shared" si="49"/>
        <v>0</v>
      </c>
      <c r="K442" s="229">
        <f t="shared" si="50"/>
        <v>0</v>
      </c>
      <c r="L442" s="229">
        <f t="shared" si="50"/>
        <v>0</v>
      </c>
      <c r="M442" s="229">
        <f t="shared" si="51"/>
        <v>0</v>
      </c>
      <c r="N442" s="230"/>
      <c r="O442" s="317"/>
      <c r="P442" s="231">
        <f t="shared" si="47"/>
        <v>0</v>
      </c>
      <c r="Q442" s="318">
        <f t="shared" si="39"/>
        <v>0</v>
      </c>
      <c r="R442" s="319"/>
      <c r="S442" s="79"/>
      <c r="T442" s="320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  <c r="AL442" s="67"/>
      <c r="AM442" s="67"/>
      <c r="AN442" s="67"/>
    </row>
    <row r="443" spans="1:40" ht="15.75" customHeight="1">
      <c r="A443" s="76"/>
      <c r="B443" s="77" t="str">
        <f t="shared" si="48"/>
        <v/>
      </c>
      <c r="C443" t="str">
        <f t="shared" si="46"/>
        <v/>
      </c>
      <c r="D443" s="315" t="str">
        <f t="shared" si="52"/>
        <v/>
      </c>
      <c r="E443" s="228">
        <v>0</v>
      </c>
      <c r="F443" s="228"/>
      <c r="G443" s="228"/>
      <c r="H443" s="228"/>
      <c r="I443" s="316"/>
      <c r="J443" s="229">
        <f t="shared" si="49"/>
        <v>0</v>
      </c>
      <c r="K443" s="229">
        <f t="shared" si="50"/>
        <v>0</v>
      </c>
      <c r="L443" s="229">
        <f t="shared" si="50"/>
        <v>0</v>
      </c>
      <c r="M443" s="229">
        <f t="shared" si="51"/>
        <v>0</v>
      </c>
      <c r="N443" s="230"/>
      <c r="O443" s="317"/>
      <c r="P443" s="231">
        <f t="shared" si="47"/>
        <v>0</v>
      </c>
      <c r="Q443" s="318">
        <f t="shared" si="39"/>
        <v>0</v>
      </c>
      <c r="R443" s="319"/>
      <c r="S443" s="79"/>
      <c r="T443" s="320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  <c r="AN443" s="67"/>
    </row>
    <row r="444" spans="1:40" ht="15.75" customHeight="1">
      <c r="A444" s="76"/>
      <c r="B444" s="77" t="str">
        <f t="shared" si="48"/>
        <v/>
      </c>
      <c r="C444" t="str">
        <f t="shared" si="46"/>
        <v/>
      </c>
      <c r="D444" s="315" t="str">
        <f t="shared" si="52"/>
        <v/>
      </c>
      <c r="E444" s="228">
        <v>0</v>
      </c>
      <c r="F444" s="228"/>
      <c r="G444" s="228"/>
      <c r="H444" s="228"/>
      <c r="I444" s="316"/>
      <c r="J444" s="229">
        <f t="shared" si="49"/>
        <v>0</v>
      </c>
      <c r="K444" s="229">
        <f t="shared" si="50"/>
        <v>0</v>
      </c>
      <c r="L444" s="229">
        <f t="shared" si="50"/>
        <v>0</v>
      </c>
      <c r="M444" s="229">
        <f t="shared" si="51"/>
        <v>0</v>
      </c>
      <c r="N444" s="230"/>
      <c r="O444" s="317"/>
      <c r="P444" s="231">
        <f t="shared" si="47"/>
        <v>0</v>
      </c>
      <c r="Q444" s="318">
        <f t="shared" si="39"/>
        <v>0</v>
      </c>
      <c r="R444" s="319"/>
      <c r="S444" s="79"/>
      <c r="T444" s="320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  <c r="AL444" s="67"/>
      <c r="AM444" s="67"/>
      <c r="AN444" s="67"/>
    </row>
    <row r="445" spans="1:40" ht="15.75" customHeight="1">
      <c r="A445" s="76"/>
      <c r="B445" s="77" t="str">
        <f t="shared" si="48"/>
        <v/>
      </c>
      <c r="C445" t="str">
        <f t="shared" si="46"/>
        <v/>
      </c>
      <c r="D445" s="315" t="str">
        <f t="shared" si="52"/>
        <v/>
      </c>
      <c r="E445" s="228">
        <v>0</v>
      </c>
      <c r="F445" s="228"/>
      <c r="G445" s="228"/>
      <c r="H445" s="228"/>
      <c r="I445" s="316"/>
      <c r="J445" s="229">
        <f t="shared" si="49"/>
        <v>0</v>
      </c>
      <c r="K445" s="229">
        <f t="shared" si="50"/>
        <v>0</v>
      </c>
      <c r="L445" s="229">
        <f t="shared" si="50"/>
        <v>0</v>
      </c>
      <c r="M445" s="229">
        <f t="shared" si="51"/>
        <v>0</v>
      </c>
      <c r="N445" s="230"/>
      <c r="O445" s="317"/>
      <c r="P445" s="231">
        <f t="shared" si="47"/>
        <v>0</v>
      </c>
      <c r="Q445" s="318">
        <f t="shared" si="39"/>
        <v>0</v>
      </c>
      <c r="R445" s="319"/>
      <c r="S445" s="79"/>
      <c r="T445" s="320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  <c r="AN445" s="67"/>
    </row>
    <row r="446" spans="1:40" ht="15.75" customHeight="1">
      <c r="A446" s="76"/>
      <c r="B446" s="77" t="str">
        <f t="shared" si="48"/>
        <v/>
      </c>
      <c r="C446" t="str">
        <f t="shared" si="46"/>
        <v/>
      </c>
      <c r="D446" s="315" t="str">
        <f t="shared" si="52"/>
        <v/>
      </c>
      <c r="E446" s="228">
        <v>0</v>
      </c>
      <c r="F446" s="228"/>
      <c r="G446" s="228"/>
      <c r="H446" s="228"/>
      <c r="I446" s="316"/>
      <c r="J446" s="229">
        <f t="shared" si="49"/>
        <v>0</v>
      </c>
      <c r="K446" s="229">
        <f t="shared" si="50"/>
        <v>0</v>
      </c>
      <c r="L446" s="229">
        <f t="shared" si="50"/>
        <v>0</v>
      </c>
      <c r="M446" s="229">
        <f t="shared" si="51"/>
        <v>0</v>
      </c>
      <c r="N446" s="230"/>
      <c r="O446" s="317"/>
      <c r="P446" s="231">
        <f t="shared" si="47"/>
        <v>0</v>
      </c>
      <c r="Q446" s="318">
        <f t="shared" si="39"/>
        <v>0</v>
      </c>
      <c r="R446" s="319"/>
      <c r="S446" s="79"/>
      <c r="T446" s="320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  <c r="AL446" s="67"/>
      <c r="AM446" s="67"/>
      <c r="AN446" s="67"/>
    </row>
    <row r="447" spans="1:40" ht="15.75" customHeight="1">
      <c r="A447" s="76"/>
      <c r="B447" s="77" t="str">
        <f t="shared" si="48"/>
        <v/>
      </c>
      <c r="C447" t="str">
        <f t="shared" si="46"/>
        <v/>
      </c>
      <c r="D447" s="315" t="str">
        <f t="shared" si="52"/>
        <v/>
      </c>
      <c r="E447" s="228">
        <v>0</v>
      </c>
      <c r="F447" s="228"/>
      <c r="G447" s="228"/>
      <c r="H447" s="228"/>
      <c r="I447" s="316"/>
      <c r="J447" s="229">
        <f t="shared" si="49"/>
        <v>0</v>
      </c>
      <c r="K447" s="229">
        <f t="shared" si="50"/>
        <v>0</v>
      </c>
      <c r="L447" s="229">
        <f t="shared" si="50"/>
        <v>0</v>
      </c>
      <c r="M447" s="229">
        <f t="shared" si="51"/>
        <v>0</v>
      </c>
      <c r="N447" s="230"/>
      <c r="O447" s="317"/>
      <c r="P447" s="231">
        <f t="shared" si="47"/>
        <v>0</v>
      </c>
      <c r="Q447" s="318">
        <f t="shared" si="39"/>
        <v>0</v>
      </c>
      <c r="R447" s="319"/>
      <c r="S447" s="79"/>
      <c r="T447" s="320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  <c r="AN447" s="67"/>
    </row>
    <row r="448" spans="1:40" ht="15.75" customHeight="1">
      <c r="A448" s="76"/>
      <c r="B448" s="77" t="str">
        <f t="shared" si="48"/>
        <v/>
      </c>
      <c r="C448" t="str">
        <f t="shared" si="46"/>
        <v/>
      </c>
      <c r="D448" s="315" t="str">
        <f t="shared" si="52"/>
        <v/>
      </c>
      <c r="E448" s="228">
        <v>0</v>
      </c>
      <c r="F448" s="228"/>
      <c r="G448" s="228"/>
      <c r="H448" s="228"/>
      <c r="I448" s="316"/>
      <c r="J448" s="229">
        <f t="shared" si="49"/>
        <v>0</v>
      </c>
      <c r="K448" s="229">
        <f t="shared" si="50"/>
        <v>0</v>
      </c>
      <c r="L448" s="229">
        <f t="shared" si="50"/>
        <v>0</v>
      </c>
      <c r="M448" s="229">
        <f t="shared" si="51"/>
        <v>0</v>
      </c>
      <c r="N448" s="230"/>
      <c r="O448" s="317"/>
      <c r="P448" s="231">
        <f t="shared" si="47"/>
        <v>0</v>
      </c>
      <c r="Q448" s="318">
        <f t="shared" si="39"/>
        <v>0</v>
      </c>
      <c r="R448" s="319"/>
      <c r="S448" s="79"/>
      <c r="T448" s="320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</row>
    <row r="449" spans="1:40" ht="15.75" customHeight="1">
      <c r="A449" s="76"/>
      <c r="B449" s="77" t="str">
        <f t="shared" si="48"/>
        <v/>
      </c>
      <c r="C449" t="str">
        <f t="shared" ref="C449:C512" si="53">IF(A449&lt;&gt;"",TEXT(A449,"aaaa"),"")</f>
        <v/>
      </c>
      <c r="D449" s="315" t="str">
        <f t="shared" si="52"/>
        <v/>
      </c>
      <c r="E449" s="228">
        <v>0</v>
      </c>
      <c r="F449" s="228"/>
      <c r="G449" s="228"/>
      <c r="H449" s="228"/>
      <c r="I449" s="316"/>
      <c r="J449" s="229">
        <f t="shared" si="49"/>
        <v>0</v>
      </c>
      <c r="K449" s="229">
        <f t="shared" si="50"/>
        <v>0</v>
      </c>
      <c r="L449" s="229">
        <f t="shared" si="50"/>
        <v>0</v>
      </c>
      <c r="M449" s="229">
        <f t="shared" si="51"/>
        <v>0</v>
      </c>
      <c r="N449" s="230"/>
      <c r="O449" s="317"/>
      <c r="P449" s="231">
        <f t="shared" si="47"/>
        <v>0</v>
      </c>
      <c r="Q449" s="318">
        <f t="shared" si="39"/>
        <v>0</v>
      </c>
      <c r="R449" s="319"/>
      <c r="S449" s="79"/>
      <c r="T449" s="320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</row>
    <row r="450" spans="1:40" ht="15.75" customHeight="1">
      <c r="A450" s="76"/>
      <c r="B450" s="77" t="str">
        <f t="shared" si="48"/>
        <v/>
      </c>
      <c r="C450" t="str">
        <f t="shared" si="53"/>
        <v/>
      </c>
      <c r="D450" s="315" t="str">
        <f t="shared" si="52"/>
        <v/>
      </c>
      <c r="E450" s="228">
        <v>0</v>
      </c>
      <c r="F450" s="228"/>
      <c r="G450" s="228"/>
      <c r="H450" s="228"/>
      <c r="I450" s="316"/>
      <c r="J450" s="229">
        <f t="shared" si="49"/>
        <v>0</v>
      </c>
      <c r="K450" s="229">
        <f t="shared" si="50"/>
        <v>0</v>
      </c>
      <c r="L450" s="229">
        <f t="shared" si="50"/>
        <v>0</v>
      </c>
      <c r="M450" s="229">
        <f t="shared" si="51"/>
        <v>0</v>
      </c>
      <c r="N450" s="230"/>
      <c r="O450" s="317"/>
      <c r="P450" s="231">
        <f t="shared" si="47"/>
        <v>0</v>
      </c>
      <c r="Q450" s="318">
        <f t="shared" si="39"/>
        <v>0</v>
      </c>
      <c r="R450" s="319"/>
      <c r="S450" s="79"/>
      <c r="T450" s="320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</row>
    <row r="451" spans="1:40" ht="15.75" customHeight="1">
      <c r="A451" s="76"/>
      <c r="B451" s="77" t="str">
        <f t="shared" si="48"/>
        <v/>
      </c>
      <c r="C451" t="str">
        <f t="shared" si="53"/>
        <v/>
      </c>
      <c r="D451" s="315" t="str">
        <f t="shared" si="52"/>
        <v/>
      </c>
      <c r="E451" s="228">
        <v>0</v>
      </c>
      <c r="F451" s="228"/>
      <c r="G451" s="228"/>
      <c r="H451" s="228"/>
      <c r="I451" s="316"/>
      <c r="J451" s="229">
        <f t="shared" si="49"/>
        <v>0</v>
      </c>
      <c r="K451" s="229">
        <f t="shared" si="50"/>
        <v>0</v>
      </c>
      <c r="L451" s="229">
        <f t="shared" si="50"/>
        <v>0</v>
      </c>
      <c r="M451" s="229">
        <f t="shared" si="51"/>
        <v>0</v>
      </c>
      <c r="N451" s="230"/>
      <c r="O451" s="317"/>
      <c r="P451" s="231">
        <f t="shared" si="47"/>
        <v>0</v>
      </c>
      <c r="Q451" s="318">
        <f t="shared" si="39"/>
        <v>0</v>
      </c>
      <c r="R451" s="319"/>
      <c r="S451" s="79"/>
      <c r="T451" s="320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</row>
    <row r="452" spans="1:40" ht="15.75" customHeight="1">
      <c r="A452" s="76"/>
      <c r="B452" s="77" t="str">
        <f t="shared" si="48"/>
        <v/>
      </c>
      <c r="C452" t="str">
        <f t="shared" si="53"/>
        <v/>
      </c>
      <c r="D452" s="315" t="str">
        <f t="shared" si="52"/>
        <v/>
      </c>
      <c r="E452" s="228">
        <v>0</v>
      </c>
      <c r="F452" s="228"/>
      <c r="G452" s="228"/>
      <c r="H452" s="228"/>
      <c r="I452" s="316"/>
      <c r="J452" s="229">
        <f t="shared" si="49"/>
        <v>0</v>
      </c>
      <c r="K452" s="229">
        <f t="shared" si="50"/>
        <v>0</v>
      </c>
      <c r="L452" s="229">
        <f t="shared" si="50"/>
        <v>0</v>
      </c>
      <c r="M452" s="229">
        <f t="shared" si="51"/>
        <v>0</v>
      </c>
      <c r="N452" s="230"/>
      <c r="O452" s="317"/>
      <c r="P452" s="231">
        <f t="shared" si="47"/>
        <v>0</v>
      </c>
      <c r="Q452" s="318">
        <f t="shared" si="39"/>
        <v>0</v>
      </c>
      <c r="R452" s="319"/>
      <c r="S452" s="79"/>
      <c r="T452" s="320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  <c r="AL452" s="67"/>
      <c r="AM452" s="67"/>
      <c r="AN452" s="67"/>
    </row>
    <row r="453" spans="1:40" ht="15.75" customHeight="1">
      <c r="A453" s="76"/>
      <c r="B453" s="77" t="str">
        <f t="shared" si="48"/>
        <v/>
      </c>
      <c r="C453" t="str">
        <f t="shared" si="53"/>
        <v/>
      </c>
      <c r="D453" s="315" t="str">
        <f t="shared" si="52"/>
        <v/>
      </c>
      <c r="E453" s="228">
        <v>0</v>
      </c>
      <c r="F453" s="228"/>
      <c r="G453" s="228"/>
      <c r="H453" s="228"/>
      <c r="I453" s="316"/>
      <c r="J453" s="229">
        <f t="shared" si="49"/>
        <v>0</v>
      </c>
      <c r="K453" s="229">
        <f t="shared" si="50"/>
        <v>0</v>
      </c>
      <c r="L453" s="229">
        <f t="shared" si="50"/>
        <v>0</v>
      </c>
      <c r="M453" s="229">
        <f t="shared" si="51"/>
        <v>0</v>
      </c>
      <c r="N453" s="230"/>
      <c r="O453" s="317"/>
      <c r="P453" s="231">
        <f t="shared" si="47"/>
        <v>0</v>
      </c>
      <c r="Q453" s="318">
        <f t="shared" si="39"/>
        <v>0</v>
      </c>
      <c r="R453" s="319"/>
      <c r="S453" s="79"/>
      <c r="T453" s="320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</row>
    <row r="454" spans="1:40" ht="15.75" customHeight="1">
      <c r="A454" s="76"/>
      <c r="B454" s="77" t="str">
        <f t="shared" si="48"/>
        <v/>
      </c>
      <c r="C454" t="str">
        <f t="shared" si="53"/>
        <v/>
      </c>
      <c r="D454" s="315" t="str">
        <f t="shared" si="52"/>
        <v/>
      </c>
      <c r="E454" s="228">
        <v>0</v>
      </c>
      <c r="F454" s="228"/>
      <c r="G454" s="228"/>
      <c r="H454" s="228"/>
      <c r="I454" s="316"/>
      <c r="J454" s="229">
        <f t="shared" si="49"/>
        <v>0</v>
      </c>
      <c r="K454" s="229">
        <f t="shared" si="50"/>
        <v>0</v>
      </c>
      <c r="L454" s="229">
        <f t="shared" si="50"/>
        <v>0</v>
      </c>
      <c r="M454" s="229">
        <f t="shared" si="51"/>
        <v>0</v>
      </c>
      <c r="N454" s="230"/>
      <c r="O454" s="317"/>
      <c r="P454" s="231">
        <f t="shared" ref="P454:P517" si="54">IF(E454="","",E454+F454+G454+H454+I454+O454)</f>
        <v>0</v>
      </c>
      <c r="Q454" s="318">
        <f t="shared" si="39"/>
        <v>0</v>
      </c>
      <c r="R454" s="319"/>
      <c r="S454" s="79"/>
      <c r="T454" s="320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  <c r="AL454" s="67"/>
      <c r="AM454" s="67"/>
      <c r="AN454" s="67"/>
    </row>
    <row r="455" spans="1:40" ht="15.75" customHeight="1">
      <c r="A455" s="76"/>
      <c r="B455" s="77" t="str">
        <f t="shared" ref="B455:B518" si="55">IF(A455="","",TEXT(A455,"DDDD"))</f>
        <v/>
      </c>
      <c r="C455" t="str">
        <f t="shared" si="53"/>
        <v/>
      </c>
      <c r="D455" s="315" t="str">
        <f t="shared" si="52"/>
        <v/>
      </c>
      <c r="E455" s="228">
        <v>0</v>
      </c>
      <c r="F455" s="228"/>
      <c r="G455" s="228"/>
      <c r="H455" s="228"/>
      <c r="I455" s="316"/>
      <c r="J455" s="229">
        <f t="shared" ref="J455:J518" si="56">IF(E455=0,0,(1-J$4)*E455)</f>
        <v>0</v>
      </c>
      <c r="K455" s="229">
        <f t="shared" ref="K455:L518" si="57">IF(F455=0,0,(1-K$4)*F455)</f>
        <v>0</v>
      </c>
      <c r="L455" s="229">
        <f t="shared" si="57"/>
        <v>0</v>
      </c>
      <c r="M455" s="229">
        <f t="shared" ref="M455:M518" si="58">IF(H455=0,0,(1-M$4)*H455)</f>
        <v>0</v>
      </c>
      <c r="N455" s="230"/>
      <c r="O455" s="317"/>
      <c r="P455" s="231">
        <f t="shared" si="54"/>
        <v>0</v>
      </c>
      <c r="Q455" s="318">
        <f t="shared" si="39"/>
        <v>0</v>
      </c>
      <c r="R455" s="319"/>
      <c r="S455" s="79"/>
      <c r="T455" s="320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  <c r="AN455" s="67"/>
    </row>
    <row r="456" spans="1:40" ht="15.75" customHeight="1">
      <c r="A456" s="76"/>
      <c r="B456" s="77" t="str">
        <f t="shared" si="55"/>
        <v/>
      </c>
      <c r="C456" t="str">
        <f t="shared" si="53"/>
        <v/>
      </c>
      <c r="D456" s="315" t="str">
        <f t="shared" ref="D456:D519" si="59">IF(A456&lt;&gt;"",PROPER(TEXT(A456,"Mmmm")),"")</f>
        <v/>
      </c>
      <c r="E456" s="228">
        <v>0</v>
      </c>
      <c r="F456" s="228"/>
      <c r="G456" s="228"/>
      <c r="H456" s="228"/>
      <c r="I456" s="316"/>
      <c r="J456" s="229">
        <f t="shared" si="56"/>
        <v>0</v>
      </c>
      <c r="K456" s="229">
        <f t="shared" si="57"/>
        <v>0</v>
      </c>
      <c r="L456" s="229">
        <f t="shared" si="57"/>
        <v>0</v>
      </c>
      <c r="M456" s="229">
        <f t="shared" si="58"/>
        <v>0</v>
      </c>
      <c r="N456" s="230"/>
      <c r="O456" s="317"/>
      <c r="P456" s="231">
        <f t="shared" si="54"/>
        <v>0</v>
      </c>
      <c r="Q456" s="318">
        <f t="shared" si="39"/>
        <v>0</v>
      </c>
      <c r="R456" s="319"/>
      <c r="S456" s="79"/>
      <c r="T456" s="320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  <c r="AL456" s="67"/>
      <c r="AM456" s="67"/>
      <c r="AN456" s="67"/>
    </row>
    <row r="457" spans="1:40" ht="15.75" customHeight="1">
      <c r="A457" s="76"/>
      <c r="B457" s="77" t="str">
        <f t="shared" si="55"/>
        <v/>
      </c>
      <c r="C457" t="str">
        <f t="shared" si="53"/>
        <v/>
      </c>
      <c r="D457" s="315" t="str">
        <f t="shared" si="59"/>
        <v/>
      </c>
      <c r="E457" s="228">
        <v>0</v>
      </c>
      <c r="F457" s="228"/>
      <c r="G457" s="228"/>
      <c r="H457" s="228"/>
      <c r="I457" s="316"/>
      <c r="J457" s="229">
        <f t="shared" si="56"/>
        <v>0</v>
      </c>
      <c r="K457" s="229">
        <f t="shared" si="57"/>
        <v>0</v>
      </c>
      <c r="L457" s="229">
        <f t="shared" si="57"/>
        <v>0</v>
      </c>
      <c r="M457" s="229">
        <f t="shared" si="58"/>
        <v>0</v>
      </c>
      <c r="N457" s="230"/>
      <c r="O457" s="317"/>
      <c r="P457" s="231">
        <f t="shared" si="54"/>
        <v>0</v>
      </c>
      <c r="Q457" s="318">
        <f t="shared" si="39"/>
        <v>0</v>
      </c>
      <c r="R457" s="319"/>
      <c r="S457" s="79"/>
      <c r="T457" s="320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  <c r="AN457" s="67"/>
    </row>
    <row r="458" spans="1:40" ht="15.75" customHeight="1">
      <c r="A458" s="76"/>
      <c r="B458" s="77" t="str">
        <f t="shared" si="55"/>
        <v/>
      </c>
      <c r="C458" t="str">
        <f t="shared" si="53"/>
        <v/>
      </c>
      <c r="D458" s="315" t="str">
        <f t="shared" si="59"/>
        <v/>
      </c>
      <c r="E458" s="228">
        <v>0</v>
      </c>
      <c r="F458" s="228"/>
      <c r="G458" s="228"/>
      <c r="H458" s="228"/>
      <c r="I458" s="316"/>
      <c r="J458" s="229">
        <f t="shared" si="56"/>
        <v>0</v>
      </c>
      <c r="K458" s="229">
        <f t="shared" si="57"/>
        <v>0</v>
      </c>
      <c r="L458" s="229">
        <f t="shared" si="57"/>
        <v>0</v>
      </c>
      <c r="M458" s="229">
        <f t="shared" si="58"/>
        <v>0</v>
      </c>
      <c r="N458" s="230"/>
      <c r="O458" s="317"/>
      <c r="P458" s="231">
        <f t="shared" si="54"/>
        <v>0</v>
      </c>
      <c r="Q458" s="318">
        <f t="shared" si="39"/>
        <v>0</v>
      </c>
      <c r="R458" s="319"/>
      <c r="S458" s="79"/>
      <c r="T458" s="320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  <c r="AL458" s="67"/>
      <c r="AM458" s="67"/>
      <c r="AN458" s="67"/>
    </row>
    <row r="459" spans="1:40" ht="15.75" customHeight="1">
      <c r="A459" s="76"/>
      <c r="B459" s="77" t="str">
        <f t="shared" si="55"/>
        <v/>
      </c>
      <c r="C459" t="str">
        <f t="shared" si="53"/>
        <v/>
      </c>
      <c r="D459" s="315" t="str">
        <f t="shared" si="59"/>
        <v/>
      </c>
      <c r="E459" s="228">
        <v>0</v>
      </c>
      <c r="F459" s="228"/>
      <c r="G459" s="228"/>
      <c r="H459" s="228"/>
      <c r="I459" s="316"/>
      <c r="J459" s="229">
        <f t="shared" si="56"/>
        <v>0</v>
      </c>
      <c r="K459" s="229">
        <f t="shared" si="57"/>
        <v>0</v>
      </c>
      <c r="L459" s="229">
        <f t="shared" si="57"/>
        <v>0</v>
      </c>
      <c r="M459" s="229">
        <f t="shared" si="58"/>
        <v>0</v>
      </c>
      <c r="N459" s="230"/>
      <c r="O459" s="317"/>
      <c r="P459" s="231">
        <f t="shared" si="54"/>
        <v>0</v>
      </c>
      <c r="Q459" s="318">
        <f t="shared" si="39"/>
        <v>0</v>
      </c>
      <c r="R459" s="319"/>
      <c r="S459" s="79"/>
      <c r="T459" s="320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  <c r="AN459" s="67"/>
    </row>
    <row r="460" spans="1:40" ht="15.75" customHeight="1">
      <c r="A460" s="76"/>
      <c r="B460" s="77" t="str">
        <f t="shared" si="55"/>
        <v/>
      </c>
      <c r="C460" t="str">
        <f t="shared" si="53"/>
        <v/>
      </c>
      <c r="D460" s="315" t="str">
        <f t="shared" si="59"/>
        <v/>
      </c>
      <c r="E460" s="228">
        <v>0</v>
      </c>
      <c r="F460" s="228"/>
      <c r="G460" s="228"/>
      <c r="H460" s="228"/>
      <c r="I460" s="316"/>
      <c r="J460" s="229">
        <f t="shared" si="56"/>
        <v>0</v>
      </c>
      <c r="K460" s="229">
        <f t="shared" si="57"/>
        <v>0</v>
      </c>
      <c r="L460" s="229">
        <f t="shared" si="57"/>
        <v>0</v>
      </c>
      <c r="M460" s="229">
        <f t="shared" si="58"/>
        <v>0</v>
      </c>
      <c r="N460" s="230"/>
      <c r="O460" s="317"/>
      <c r="P460" s="231">
        <f t="shared" si="54"/>
        <v>0</v>
      </c>
      <c r="Q460" s="318">
        <f t="shared" si="39"/>
        <v>0</v>
      </c>
      <c r="R460" s="319"/>
      <c r="S460" s="79"/>
      <c r="T460" s="320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  <c r="AL460" s="67"/>
      <c r="AM460" s="67"/>
      <c r="AN460" s="67"/>
    </row>
    <row r="461" spans="1:40" ht="15.75" customHeight="1">
      <c r="A461" s="76"/>
      <c r="B461" s="77" t="str">
        <f t="shared" si="55"/>
        <v/>
      </c>
      <c r="C461" t="str">
        <f t="shared" si="53"/>
        <v/>
      </c>
      <c r="D461" s="315" t="str">
        <f t="shared" si="59"/>
        <v/>
      </c>
      <c r="E461" s="228">
        <v>0</v>
      </c>
      <c r="F461" s="228"/>
      <c r="G461" s="228"/>
      <c r="H461" s="228"/>
      <c r="I461" s="316"/>
      <c r="J461" s="229">
        <f t="shared" si="56"/>
        <v>0</v>
      </c>
      <c r="K461" s="229">
        <f t="shared" si="57"/>
        <v>0</v>
      </c>
      <c r="L461" s="229">
        <f t="shared" si="57"/>
        <v>0</v>
      </c>
      <c r="M461" s="229">
        <f t="shared" si="58"/>
        <v>0</v>
      </c>
      <c r="N461" s="230"/>
      <c r="O461" s="317"/>
      <c r="P461" s="231">
        <f t="shared" si="54"/>
        <v>0</v>
      </c>
      <c r="Q461" s="318">
        <f t="shared" si="39"/>
        <v>0</v>
      </c>
      <c r="R461" s="319"/>
      <c r="S461" s="79"/>
      <c r="T461" s="320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  <c r="AN461" s="67"/>
    </row>
    <row r="462" spans="1:40" ht="15.75" customHeight="1">
      <c r="A462" s="76"/>
      <c r="B462" s="77" t="str">
        <f t="shared" si="55"/>
        <v/>
      </c>
      <c r="C462" t="str">
        <f t="shared" si="53"/>
        <v/>
      </c>
      <c r="D462" s="315" t="str">
        <f t="shared" si="59"/>
        <v/>
      </c>
      <c r="E462" s="228">
        <v>0</v>
      </c>
      <c r="F462" s="228"/>
      <c r="G462" s="228"/>
      <c r="H462" s="228"/>
      <c r="I462" s="316"/>
      <c r="J462" s="229">
        <f t="shared" si="56"/>
        <v>0</v>
      </c>
      <c r="K462" s="229">
        <f t="shared" si="57"/>
        <v>0</v>
      </c>
      <c r="L462" s="229">
        <f t="shared" si="57"/>
        <v>0</v>
      </c>
      <c r="M462" s="229">
        <f t="shared" si="58"/>
        <v>0</v>
      </c>
      <c r="N462" s="230"/>
      <c r="O462" s="317"/>
      <c r="P462" s="231">
        <f t="shared" si="54"/>
        <v>0</v>
      </c>
      <c r="Q462" s="318">
        <f t="shared" si="39"/>
        <v>0</v>
      </c>
      <c r="R462" s="319"/>
      <c r="S462" s="79"/>
      <c r="T462" s="320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  <c r="AL462" s="67"/>
      <c r="AM462" s="67"/>
      <c r="AN462" s="67"/>
    </row>
    <row r="463" spans="1:40" ht="15.75" customHeight="1">
      <c r="A463" s="76"/>
      <c r="B463" s="77" t="str">
        <f t="shared" si="55"/>
        <v/>
      </c>
      <c r="C463" t="str">
        <f t="shared" si="53"/>
        <v/>
      </c>
      <c r="D463" s="315" t="str">
        <f t="shared" si="59"/>
        <v/>
      </c>
      <c r="E463" s="228">
        <v>0</v>
      </c>
      <c r="F463" s="228"/>
      <c r="G463" s="228"/>
      <c r="H463" s="228"/>
      <c r="I463" s="316"/>
      <c r="J463" s="229">
        <f t="shared" si="56"/>
        <v>0</v>
      </c>
      <c r="K463" s="229">
        <f t="shared" si="57"/>
        <v>0</v>
      </c>
      <c r="L463" s="229">
        <f t="shared" si="57"/>
        <v>0</v>
      </c>
      <c r="M463" s="229">
        <f t="shared" si="58"/>
        <v>0</v>
      </c>
      <c r="N463" s="230"/>
      <c r="O463" s="317"/>
      <c r="P463" s="231">
        <f t="shared" si="54"/>
        <v>0</v>
      </c>
      <c r="Q463" s="318">
        <f t="shared" si="39"/>
        <v>0</v>
      </c>
      <c r="R463" s="319"/>
      <c r="S463" s="79"/>
      <c r="T463" s="320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  <c r="AN463" s="67"/>
    </row>
    <row r="464" spans="1:40" ht="15.75" customHeight="1">
      <c r="A464" s="76"/>
      <c r="B464" s="77" t="str">
        <f t="shared" si="55"/>
        <v/>
      </c>
      <c r="C464" t="str">
        <f t="shared" si="53"/>
        <v/>
      </c>
      <c r="D464" s="315" t="str">
        <f t="shared" si="59"/>
        <v/>
      </c>
      <c r="E464" s="228">
        <v>0</v>
      </c>
      <c r="F464" s="228"/>
      <c r="G464" s="228"/>
      <c r="H464" s="228"/>
      <c r="I464" s="316"/>
      <c r="J464" s="229">
        <f t="shared" si="56"/>
        <v>0</v>
      </c>
      <c r="K464" s="229">
        <f t="shared" si="57"/>
        <v>0</v>
      </c>
      <c r="L464" s="229">
        <f t="shared" si="57"/>
        <v>0</v>
      </c>
      <c r="M464" s="229">
        <f t="shared" si="58"/>
        <v>0</v>
      </c>
      <c r="N464" s="230"/>
      <c r="O464" s="317"/>
      <c r="P464" s="231">
        <f t="shared" si="54"/>
        <v>0</v>
      </c>
      <c r="Q464" s="318">
        <f t="shared" si="39"/>
        <v>0</v>
      </c>
      <c r="R464" s="319"/>
      <c r="S464" s="79"/>
      <c r="T464" s="320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  <c r="AL464" s="67"/>
      <c r="AM464" s="67"/>
      <c r="AN464" s="67"/>
    </row>
    <row r="465" spans="1:40" ht="15.75" customHeight="1">
      <c r="A465" s="76"/>
      <c r="B465" s="77" t="str">
        <f t="shared" si="55"/>
        <v/>
      </c>
      <c r="C465" t="str">
        <f t="shared" si="53"/>
        <v/>
      </c>
      <c r="D465" s="315" t="str">
        <f t="shared" si="59"/>
        <v/>
      </c>
      <c r="E465" s="228">
        <v>0</v>
      </c>
      <c r="F465" s="228"/>
      <c r="G465" s="228"/>
      <c r="H465" s="228"/>
      <c r="I465" s="316"/>
      <c r="J465" s="229">
        <f t="shared" si="56"/>
        <v>0</v>
      </c>
      <c r="K465" s="229">
        <f t="shared" si="57"/>
        <v>0</v>
      </c>
      <c r="L465" s="229">
        <f t="shared" si="57"/>
        <v>0</v>
      </c>
      <c r="M465" s="229">
        <f t="shared" si="58"/>
        <v>0</v>
      </c>
      <c r="N465" s="230"/>
      <c r="O465" s="317"/>
      <c r="P465" s="231">
        <f t="shared" si="54"/>
        <v>0</v>
      </c>
      <c r="Q465" s="318">
        <f t="shared" si="39"/>
        <v>0</v>
      </c>
      <c r="R465" s="319"/>
      <c r="S465" s="79"/>
      <c r="T465" s="320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  <c r="AN465" s="67"/>
    </row>
    <row r="466" spans="1:40" ht="15.75" customHeight="1">
      <c r="A466" s="76"/>
      <c r="B466" s="77" t="str">
        <f t="shared" si="55"/>
        <v/>
      </c>
      <c r="C466" t="str">
        <f t="shared" si="53"/>
        <v/>
      </c>
      <c r="D466" s="315" t="str">
        <f t="shared" si="59"/>
        <v/>
      </c>
      <c r="E466" s="228">
        <v>0</v>
      </c>
      <c r="F466" s="228"/>
      <c r="G466" s="228"/>
      <c r="H466" s="228"/>
      <c r="I466" s="316"/>
      <c r="J466" s="229">
        <f t="shared" si="56"/>
        <v>0</v>
      </c>
      <c r="K466" s="229">
        <f t="shared" si="57"/>
        <v>0</v>
      </c>
      <c r="L466" s="229">
        <f t="shared" si="57"/>
        <v>0</v>
      </c>
      <c r="M466" s="229">
        <f t="shared" si="58"/>
        <v>0</v>
      </c>
      <c r="N466" s="230"/>
      <c r="O466" s="317"/>
      <c r="P466" s="231">
        <f t="shared" si="54"/>
        <v>0</v>
      </c>
      <c r="Q466" s="318">
        <f t="shared" si="39"/>
        <v>0</v>
      </c>
      <c r="R466" s="319"/>
      <c r="S466" s="79"/>
      <c r="T466" s="320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  <c r="AL466" s="67"/>
      <c r="AM466" s="67"/>
      <c r="AN466" s="67"/>
    </row>
    <row r="467" spans="1:40" ht="15.75" customHeight="1">
      <c r="A467" s="76"/>
      <c r="B467" s="77" t="str">
        <f t="shared" si="55"/>
        <v/>
      </c>
      <c r="C467" t="str">
        <f t="shared" si="53"/>
        <v/>
      </c>
      <c r="D467" s="315" t="str">
        <f t="shared" si="59"/>
        <v/>
      </c>
      <c r="E467" s="228">
        <v>0</v>
      </c>
      <c r="F467" s="228"/>
      <c r="G467" s="228"/>
      <c r="H467" s="228"/>
      <c r="I467" s="316"/>
      <c r="J467" s="229">
        <f t="shared" si="56"/>
        <v>0</v>
      </c>
      <c r="K467" s="229">
        <f t="shared" si="57"/>
        <v>0</v>
      </c>
      <c r="L467" s="229">
        <f t="shared" si="57"/>
        <v>0</v>
      </c>
      <c r="M467" s="229">
        <f t="shared" si="58"/>
        <v>0</v>
      </c>
      <c r="N467" s="230"/>
      <c r="O467" s="317"/>
      <c r="P467" s="231">
        <f t="shared" si="54"/>
        <v>0</v>
      </c>
      <c r="Q467" s="318">
        <f t="shared" si="39"/>
        <v>0</v>
      </c>
      <c r="R467" s="319"/>
      <c r="S467" s="79"/>
      <c r="T467" s="320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  <c r="AN467" s="67"/>
    </row>
    <row r="468" spans="1:40" ht="15.75" customHeight="1">
      <c r="A468" s="76"/>
      <c r="B468" s="77" t="str">
        <f t="shared" si="55"/>
        <v/>
      </c>
      <c r="C468" t="str">
        <f t="shared" si="53"/>
        <v/>
      </c>
      <c r="D468" s="315" t="str">
        <f t="shared" si="59"/>
        <v/>
      </c>
      <c r="E468" s="228">
        <v>0</v>
      </c>
      <c r="F468" s="228"/>
      <c r="G468" s="228"/>
      <c r="H468" s="228"/>
      <c r="I468" s="316"/>
      <c r="J468" s="229">
        <f t="shared" si="56"/>
        <v>0</v>
      </c>
      <c r="K468" s="229">
        <f t="shared" si="57"/>
        <v>0</v>
      </c>
      <c r="L468" s="229">
        <f t="shared" si="57"/>
        <v>0</v>
      </c>
      <c r="M468" s="229">
        <f t="shared" si="58"/>
        <v>0</v>
      </c>
      <c r="N468" s="230"/>
      <c r="O468" s="317"/>
      <c r="P468" s="231">
        <f t="shared" si="54"/>
        <v>0</v>
      </c>
      <c r="Q468" s="318">
        <f t="shared" si="39"/>
        <v>0</v>
      </c>
      <c r="R468" s="319"/>
      <c r="S468" s="79"/>
      <c r="T468" s="320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  <c r="AL468" s="67"/>
      <c r="AM468" s="67"/>
      <c r="AN468" s="67"/>
    </row>
    <row r="469" spans="1:40" ht="15.75" customHeight="1">
      <c r="A469" s="76"/>
      <c r="B469" s="77" t="str">
        <f t="shared" si="55"/>
        <v/>
      </c>
      <c r="C469" t="str">
        <f t="shared" si="53"/>
        <v/>
      </c>
      <c r="D469" s="315" t="str">
        <f t="shared" si="59"/>
        <v/>
      </c>
      <c r="E469" s="228">
        <v>0</v>
      </c>
      <c r="F469" s="228"/>
      <c r="G469" s="228"/>
      <c r="H469" s="228"/>
      <c r="I469" s="316"/>
      <c r="J469" s="229">
        <f t="shared" si="56"/>
        <v>0</v>
      </c>
      <c r="K469" s="229">
        <f t="shared" si="57"/>
        <v>0</v>
      </c>
      <c r="L469" s="229">
        <f t="shared" si="57"/>
        <v>0</v>
      </c>
      <c r="M469" s="229">
        <f t="shared" si="58"/>
        <v>0</v>
      </c>
      <c r="N469" s="230"/>
      <c r="O469" s="317"/>
      <c r="P469" s="231">
        <f t="shared" si="54"/>
        <v>0</v>
      </c>
      <c r="Q469" s="318">
        <f t="shared" si="39"/>
        <v>0</v>
      </c>
      <c r="R469" s="319"/>
      <c r="S469" s="79"/>
      <c r="T469" s="320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  <c r="AN469" s="67"/>
    </row>
    <row r="470" spans="1:40" ht="15.75" customHeight="1">
      <c r="A470" s="76"/>
      <c r="B470" s="77" t="str">
        <f t="shared" si="55"/>
        <v/>
      </c>
      <c r="C470" t="str">
        <f t="shared" si="53"/>
        <v/>
      </c>
      <c r="D470" s="315" t="str">
        <f t="shared" si="59"/>
        <v/>
      </c>
      <c r="E470" s="228">
        <v>0</v>
      </c>
      <c r="F470" s="228"/>
      <c r="G470" s="228"/>
      <c r="H470" s="228"/>
      <c r="I470" s="316"/>
      <c r="J470" s="229">
        <f t="shared" si="56"/>
        <v>0</v>
      </c>
      <c r="K470" s="229">
        <f t="shared" si="57"/>
        <v>0</v>
      </c>
      <c r="L470" s="229">
        <f t="shared" si="57"/>
        <v>0</v>
      </c>
      <c r="M470" s="229">
        <f t="shared" si="58"/>
        <v>0</v>
      </c>
      <c r="N470" s="230"/>
      <c r="O470" s="317"/>
      <c r="P470" s="231">
        <f t="shared" si="54"/>
        <v>0</v>
      </c>
      <c r="Q470" s="318">
        <f t="shared" si="39"/>
        <v>0</v>
      </c>
      <c r="R470" s="319"/>
      <c r="S470" s="79"/>
      <c r="T470" s="320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  <c r="AL470" s="67"/>
      <c r="AM470" s="67"/>
      <c r="AN470" s="67"/>
    </row>
    <row r="471" spans="1:40" ht="15.75" customHeight="1">
      <c r="A471" s="76"/>
      <c r="B471" s="77" t="str">
        <f t="shared" si="55"/>
        <v/>
      </c>
      <c r="C471" t="str">
        <f t="shared" si="53"/>
        <v/>
      </c>
      <c r="D471" s="315" t="str">
        <f t="shared" si="59"/>
        <v/>
      </c>
      <c r="E471" s="228">
        <v>0</v>
      </c>
      <c r="F471" s="228"/>
      <c r="G471" s="228"/>
      <c r="H471" s="228"/>
      <c r="I471" s="316"/>
      <c r="J471" s="229">
        <f t="shared" si="56"/>
        <v>0</v>
      </c>
      <c r="K471" s="229">
        <f t="shared" si="57"/>
        <v>0</v>
      </c>
      <c r="L471" s="229">
        <f t="shared" si="57"/>
        <v>0</v>
      </c>
      <c r="M471" s="229">
        <f t="shared" si="58"/>
        <v>0</v>
      </c>
      <c r="N471" s="230"/>
      <c r="O471" s="317"/>
      <c r="P471" s="231">
        <f t="shared" si="54"/>
        <v>0</v>
      </c>
      <c r="Q471" s="318">
        <f t="shared" si="39"/>
        <v>0</v>
      </c>
      <c r="R471" s="319"/>
      <c r="S471" s="79"/>
      <c r="T471" s="320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  <c r="AN471" s="67"/>
    </row>
    <row r="472" spans="1:40" ht="15.75" customHeight="1">
      <c r="A472" s="76"/>
      <c r="B472" s="77" t="str">
        <f t="shared" si="55"/>
        <v/>
      </c>
      <c r="C472" t="str">
        <f t="shared" si="53"/>
        <v/>
      </c>
      <c r="D472" s="315" t="str">
        <f t="shared" si="59"/>
        <v/>
      </c>
      <c r="E472" s="228">
        <v>0</v>
      </c>
      <c r="F472" s="228"/>
      <c r="G472" s="228"/>
      <c r="H472" s="228"/>
      <c r="I472" s="316"/>
      <c r="J472" s="229">
        <f t="shared" si="56"/>
        <v>0</v>
      </c>
      <c r="K472" s="229">
        <f t="shared" si="57"/>
        <v>0</v>
      </c>
      <c r="L472" s="229">
        <f t="shared" si="57"/>
        <v>0</v>
      </c>
      <c r="M472" s="229">
        <f t="shared" si="58"/>
        <v>0</v>
      </c>
      <c r="N472" s="230"/>
      <c r="O472" s="317"/>
      <c r="P472" s="231">
        <f t="shared" si="54"/>
        <v>0</v>
      </c>
      <c r="Q472" s="318">
        <f t="shared" si="39"/>
        <v>0</v>
      </c>
      <c r="R472" s="319"/>
      <c r="S472" s="79"/>
      <c r="T472" s="320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  <c r="AL472" s="67"/>
      <c r="AM472" s="67"/>
      <c r="AN472" s="67"/>
    </row>
    <row r="473" spans="1:40" ht="15.75" customHeight="1">
      <c r="A473" s="76"/>
      <c r="B473" s="77" t="str">
        <f t="shared" si="55"/>
        <v/>
      </c>
      <c r="C473" t="str">
        <f t="shared" si="53"/>
        <v/>
      </c>
      <c r="D473" s="315" t="str">
        <f t="shared" si="59"/>
        <v/>
      </c>
      <c r="E473" s="228">
        <v>0</v>
      </c>
      <c r="F473" s="228"/>
      <c r="G473" s="228"/>
      <c r="H473" s="228"/>
      <c r="I473" s="316"/>
      <c r="J473" s="229">
        <f t="shared" si="56"/>
        <v>0</v>
      </c>
      <c r="K473" s="229">
        <f t="shared" si="57"/>
        <v>0</v>
      </c>
      <c r="L473" s="229">
        <f t="shared" si="57"/>
        <v>0</v>
      </c>
      <c r="M473" s="229">
        <f t="shared" si="58"/>
        <v>0</v>
      </c>
      <c r="N473" s="230"/>
      <c r="O473" s="317"/>
      <c r="P473" s="231">
        <f t="shared" si="54"/>
        <v>0</v>
      </c>
      <c r="Q473" s="318">
        <f t="shared" si="39"/>
        <v>0</v>
      </c>
      <c r="R473" s="319"/>
      <c r="S473" s="79"/>
      <c r="T473" s="320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  <c r="AN473" s="67"/>
    </row>
    <row r="474" spans="1:40" ht="15.75" customHeight="1">
      <c r="A474" s="76"/>
      <c r="B474" s="77" t="str">
        <f t="shared" si="55"/>
        <v/>
      </c>
      <c r="C474" t="str">
        <f t="shared" si="53"/>
        <v/>
      </c>
      <c r="D474" s="315" t="str">
        <f t="shared" si="59"/>
        <v/>
      </c>
      <c r="E474" s="228">
        <v>0</v>
      </c>
      <c r="F474" s="228"/>
      <c r="G474" s="228"/>
      <c r="H474" s="228"/>
      <c r="I474" s="316"/>
      <c r="J474" s="229">
        <f t="shared" si="56"/>
        <v>0</v>
      </c>
      <c r="K474" s="229">
        <f t="shared" si="57"/>
        <v>0</v>
      </c>
      <c r="L474" s="229">
        <f t="shared" si="57"/>
        <v>0</v>
      </c>
      <c r="M474" s="229">
        <f t="shared" si="58"/>
        <v>0</v>
      </c>
      <c r="N474" s="230"/>
      <c r="O474" s="317"/>
      <c r="P474" s="231">
        <f t="shared" si="54"/>
        <v>0</v>
      </c>
      <c r="Q474" s="318">
        <f t="shared" si="39"/>
        <v>0</v>
      </c>
      <c r="R474" s="319"/>
      <c r="S474" s="79"/>
      <c r="T474" s="320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  <c r="AL474" s="67"/>
      <c r="AM474" s="67"/>
      <c r="AN474" s="67"/>
    </row>
    <row r="475" spans="1:40" ht="15.75" customHeight="1">
      <c r="A475" s="76"/>
      <c r="B475" s="77" t="str">
        <f t="shared" si="55"/>
        <v/>
      </c>
      <c r="C475" t="str">
        <f t="shared" si="53"/>
        <v/>
      </c>
      <c r="D475" s="315" t="str">
        <f t="shared" si="59"/>
        <v/>
      </c>
      <c r="E475" s="228">
        <v>0</v>
      </c>
      <c r="F475" s="228"/>
      <c r="G475" s="228"/>
      <c r="H475" s="228"/>
      <c r="I475" s="316"/>
      <c r="J475" s="229">
        <f t="shared" si="56"/>
        <v>0</v>
      </c>
      <c r="K475" s="229">
        <f t="shared" si="57"/>
        <v>0</v>
      </c>
      <c r="L475" s="229">
        <f t="shared" si="57"/>
        <v>0</v>
      </c>
      <c r="M475" s="229">
        <f t="shared" si="58"/>
        <v>0</v>
      </c>
      <c r="N475" s="230"/>
      <c r="O475" s="317"/>
      <c r="P475" s="231">
        <f t="shared" si="54"/>
        <v>0</v>
      </c>
      <c r="Q475" s="318">
        <f t="shared" si="39"/>
        <v>0</v>
      </c>
      <c r="R475" s="319"/>
      <c r="S475" s="79"/>
      <c r="T475" s="320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  <c r="AN475" s="67"/>
    </row>
    <row r="476" spans="1:40" ht="15.75" customHeight="1">
      <c r="A476" s="76"/>
      <c r="B476" s="77" t="str">
        <f t="shared" si="55"/>
        <v/>
      </c>
      <c r="C476" t="str">
        <f t="shared" si="53"/>
        <v/>
      </c>
      <c r="D476" s="315" t="str">
        <f t="shared" si="59"/>
        <v/>
      </c>
      <c r="E476" s="228">
        <v>0</v>
      </c>
      <c r="F476" s="228"/>
      <c r="G476" s="228"/>
      <c r="H476" s="228"/>
      <c r="I476" s="316"/>
      <c r="J476" s="229">
        <f t="shared" si="56"/>
        <v>0</v>
      </c>
      <c r="K476" s="229">
        <f t="shared" si="57"/>
        <v>0</v>
      </c>
      <c r="L476" s="229">
        <f t="shared" si="57"/>
        <v>0</v>
      </c>
      <c r="M476" s="229">
        <f t="shared" si="58"/>
        <v>0</v>
      </c>
      <c r="N476" s="230"/>
      <c r="O476" s="317"/>
      <c r="P476" s="231">
        <f t="shared" si="54"/>
        <v>0</v>
      </c>
      <c r="Q476" s="318">
        <f t="shared" si="39"/>
        <v>0</v>
      </c>
      <c r="R476" s="319"/>
      <c r="S476" s="79"/>
      <c r="T476" s="320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  <c r="AL476" s="67"/>
      <c r="AM476" s="67"/>
      <c r="AN476" s="67"/>
    </row>
    <row r="477" spans="1:40" ht="15.75" customHeight="1">
      <c r="A477" s="76"/>
      <c r="B477" s="77" t="str">
        <f t="shared" si="55"/>
        <v/>
      </c>
      <c r="C477" t="str">
        <f t="shared" si="53"/>
        <v/>
      </c>
      <c r="D477" s="315" t="str">
        <f t="shared" si="59"/>
        <v/>
      </c>
      <c r="E477" s="228">
        <v>0</v>
      </c>
      <c r="F477" s="228"/>
      <c r="G477" s="228"/>
      <c r="H477" s="228"/>
      <c r="I477" s="316"/>
      <c r="J477" s="229">
        <f t="shared" si="56"/>
        <v>0</v>
      </c>
      <c r="K477" s="229">
        <f t="shared" si="57"/>
        <v>0</v>
      </c>
      <c r="L477" s="229">
        <f t="shared" si="57"/>
        <v>0</v>
      </c>
      <c r="M477" s="229">
        <f t="shared" si="58"/>
        <v>0</v>
      </c>
      <c r="N477" s="230"/>
      <c r="O477" s="317"/>
      <c r="P477" s="231">
        <f t="shared" si="54"/>
        <v>0</v>
      </c>
      <c r="Q477" s="318">
        <f t="shared" si="39"/>
        <v>0</v>
      </c>
      <c r="R477" s="319"/>
      <c r="S477" s="79"/>
      <c r="T477" s="320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  <c r="AN477" s="67"/>
    </row>
    <row r="478" spans="1:40" ht="15.75" customHeight="1">
      <c r="A478" s="76"/>
      <c r="B478" s="77" t="str">
        <f t="shared" si="55"/>
        <v/>
      </c>
      <c r="C478" t="str">
        <f t="shared" si="53"/>
        <v/>
      </c>
      <c r="D478" s="315" t="str">
        <f t="shared" si="59"/>
        <v/>
      </c>
      <c r="E478" s="228">
        <v>0</v>
      </c>
      <c r="F478" s="228"/>
      <c r="G478" s="228"/>
      <c r="H478" s="228"/>
      <c r="I478" s="316"/>
      <c r="J478" s="229">
        <f t="shared" si="56"/>
        <v>0</v>
      </c>
      <c r="K478" s="229">
        <f t="shared" si="57"/>
        <v>0</v>
      </c>
      <c r="L478" s="229">
        <f t="shared" si="57"/>
        <v>0</v>
      </c>
      <c r="M478" s="229">
        <f t="shared" si="58"/>
        <v>0</v>
      </c>
      <c r="N478" s="230"/>
      <c r="O478" s="317"/>
      <c r="P478" s="231">
        <f t="shared" si="54"/>
        <v>0</v>
      </c>
      <c r="Q478" s="318">
        <f t="shared" si="39"/>
        <v>0</v>
      </c>
      <c r="R478" s="319"/>
      <c r="S478" s="79"/>
      <c r="T478" s="320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  <c r="AL478" s="67"/>
      <c r="AM478" s="67"/>
      <c r="AN478" s="67"/>
    </row>
    <row r="479" spans="1:40" ht="15.75" customHeight="1">
      <c r="A479" s="76"/>
      <c r="B479" s="77" t="str">
        <f t="shared" si="55"/>
        <v/>
      </c>
      <c r="C479" t="str">
        <f t="shared" si="53"/>
        <v/>
      </c>
      <c r="D479" s="315" t="str">
        <f t="shared" si="59"/>
        <v/>
      </c>
      <c r="E479" s="228">
        <v>0</v>
      </c>
      <c r="F479" s="228"/>
      <c r="G479" s="228"/>
      <c r="H479" s="228"/>
      <c r="I479" s="316"/>
      <c r="J479" s="229">
        <f t="shared" si="56"/>
        <v>0</v>
      </c>
      <c r="K479" s="229">
        <f t="shared" si="57"/>
        <v>0</v>
      </c>
      <c r="L479" s="229">
        <f t="shared" si="57"/>
        <v>0</v>
      </c>
      <c r="M479" s="229">
        <f t="shared" si="58"/>
        <v>0</v>
      </c>
      <c r="N479" s="230"/>
      <c r="O479" s="317"/>
      <c r="P479" s="231">
        <f t="shared" si="54"/>
        <v>0</v>
      </c>
      <c r="Q479" s="318">
        <f t="shared" si="39"/>
        <v>0</v>
      </c>
      <c r="R479" s="319"/>
      <c r="S479" s="79"/>
      <c r="T479" s="320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  <c r="AN479" s="67"/>
    </row>
    <row r="480" spans="1:40" ht="15.75" customHeight="1">
      <c r="A480" s="76"/>
      <c r="B480" s="77" t="str">
        <f t="shared" si="55"/>
        <v/>
      </c>
      <c r="C480" t="str">
        <f t="shared" si="53"/>
        <v/>
      </c>
      <c r="D480" s="315" t="str">
        <f t="shared" si="59"/>
        <v/>
      </c>
      <c r="E480" s="228">
        <v>0</v>
      </c>
      <c r="F480" s="228"/>
      <c r="G480" s="228"/>
      <c r="H480" s="228"/>
      <c r="I480" s="316"/>
      <c r="J480" s="229">
        <f t="shared" si="56"/>
        <v>0</v>
      </c>
      <c r="K480" s="229">
        <f t="shared" si="57"/>
        <v>0</v>
      </c>
      <c r="L480" s="229">
        <f t="shared" si="57"/>
        <v>0</v>
      </c>
      <c r="M480" s="229">
        <f t="shared" si="58"/>
        <v>0</v>
      </c>
      <c r="N480" s="230"/>
      <c r="O480" s="317"/>
      <c r="P480" s="231">
        <f t="shared" si="54"/>
        <v>0</v>
      </c>
      <c r="Q480" s="318">
        <f t="shared" si="39"/>
        <v>0</v>
      </c>
      <c r="R480" s="319"/>
      <c r="S480" s="79"/>
      <c r="T480" s="320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  <c r="AL480" s="67"/>
      <c r="AM480" s="67"/>
      <c r="AN480" s="67"/>
    </row>
    <row r="481" spans="1:40" ht="15.75" customHeight="1">
      <c r="A481" s="76"/>
      <c r="B481" s="77" t="str">
        <f t="shared" si="55"/>
        <v/>
      </c>
      <c r="C481" t="str">
        <f t="shared" si="53"/>
        <v/>
      </c>
      <c r="D481" s="315" t="str">
        <f t="shared" si="59"/>
        <v/>
      </c>
      <c r="E481" s="228">
        <v>0</v>
      </c>
      <c r="F481" s="228"/>
      <c r="G481" s="228"/>
      <c r="H481" s="228"/>
      <c r="I481" s="316"/>
      <c r="J481" s="229">
        <f t="shared" si="56"/>
        <v>0</v>
      </c>
      <c r="K481" s="229">
        <f t="shared" si="57"/>
        <v>0</v>
      </c>
      <c r="L481" s="229">
        <f t="shared" si="57"/>
        <v>0</v>
      </c>
      <c r="M481" s="229">
        <f t="shared" si="58"/>
        <v>0</v>
      </c>
      <c r="N481" s="230"/>
      <c r="O481" s="317"/>
      <c r="P481" s="231">
        <f t="shared" si="54"/>
        <v>0</v>
      </c>
      <c r="Q481" s="318">
        <f t="shared" si="39"/>
        <v>0</v>
      </c>
      <c r="R481" s="319"/>
      <c r="S481" s="79"/>
      <c r="T481" s="320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  <c r="AN481" s="67"/>
    </row>
    <row r="482" spans="1:40" ht="15.75" customHeight="1">
      <c r="A482" s="76"/>
      <c r="B482" s="77" t="str">
        <f t="shared" si="55"/>
        <v/>
      </c>
      <c r="C482" t="str">
        <f t="shared" si="53"/>
        <v/>
      </c>
      <c r="D482" s="315" t="str">
        <f t="shared" si="59"/>
        <v/>
      </c>
      <c r="E482" s="228">
        <v>0</v>
      </c>
      <c r="F482" s="228"/>
      <c r="G482" s="228"/>
      <c r="H482" s="228"/>
      <c r="I482" s="316"/>
      <c r="J482" s="229">
        <f t="shared" si="56"/>
        <v>0</v>
      </c>
      <c r="K482" s="229">
        <f t="shared" si="57"/>
        <v>0</v>
      </c>
      <c r="L482" s="229">
        <f t="shared" si="57"/>
        <v>0</v>
      </c>
      <c r="M482" s="229">
        <f t="shared" si="58"/>
        <v>0</v>
      </c>
      <c r="N482" s="230"/>
      <c r="O482" s="317"/>
      <c r="P482" s="231">
        <f t="shared" si="54"/>
        <v>0</v>
      </c>
      <c r="Q482" s="318">
        <f t="shared" si="39"/>
        <v>0</v>
      </c>
      <c r="R482" s="319"/>
      <c r="S482" s="79"/>
      <c r="T482" s="320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  <c r="AL482" s="67"/>
      <c r="AM482" s="67"/>
      <c r="AN482" s="67"/>
    </row>
    <row r="483" spans="1:40" ht="15.75" customHeight="1">
      <c r="A483" s="76"/>
      <c r="B483" s="77" t="str">
        <f t="shared" si="55"/>
        <v/>
      </c>
      <c r="C483" t="str">
        <f t="shared" si="53"/>
        <v/>
      </c>
      <c r="D483" s="315" t="str">
        <f t="shared" si="59"/>
        <v/>
      </c>
      <c r="E483" s="228">
        <v>0</v>
      </c>
      <c r="F483" s="228"/>
      <c r="G483" s="228"/>
      <c r="H483" s="228"/>
      <c r="I483" s="316"/>
      <c r="J483" s="229">
        <f t="shared" si="56"/>
        <v>0</v>
      </c>
      <c r="K483" s="229">
        <f t="shared" si="57"/>
        <v>0</v>
      </c>
      <c r="L483" s="229">
        <f t="shared" si="57"/>
        <v>0</v>
      </c>
      <c r="M483" s="229">
        <f t="shared" si="58"/>
        <v>0</v>
      </c>
      <c r="N483" s="230"/>
      <c r="O483" s="317"/>
      <c r="P483" s="231">
        <f t="shared" si="54"/>
        <v>0</v>
      </c>
      <c r="Q483" s="318">
        <f t="shared" si="39"/>
        <v>0</v>
      </c>
      <c r="R483" s="319"/>
      <c r="S483" s="79"/>
      <c r="T483" s="320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  <c r="AN483" s="67"/>
    </row>
    <row r="484" spans="1:40" ht="15.75" customHeight="1">
      <c r="A484" s="76"/>
      <c r="B484" s="77" t="str">
        <f t="shared" si="55"/>
        <v/>
      </c>
      <c r="C484" t="str">
        <f t="shared" si="53"/>
        <v/>
      </c>
      <c r="D484" s="315" t="str">
        <f t="shared" si="59"/>
        <v/>
      </c>
      <c r="E484" s="228">
        <v>0</v>
      </c>
      <c r="F484" s="228"/>
      <c r="G484" s="228"/>
      <c r="H484" s="228"/>
      <c r="I484" s="316"/>
      <c r="J484" s="229">
        <f t="shared" si="56"/>
        <v>0</v>
      </c>
      <c r="K484" s="229">
        <f t="shared" si="57"/>
        <v>0</v>
      </c>
      <c r="L484" s="229">
        <f t="shared" si="57"/>
        <v>0</v>
      </c>
      <c r="M484" s="229">
        <f t="shared" si="58"/>
        <v>0</v>
      </c>
      <c r="N484" s="230"/>
      <c r="O484" s="317"/>
      <c r="P484" s="231">
        <f t="shared" si="54"/>
        <v>0</v>
      </c>
      <c r="Q484" s="318">
        <f t="shared" si="39"/>
        <v>0</v>
      </c>
      <c r="R484" s="319"/>
      <c r="S484" s="79"/>
      <c r="T484" s="320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  <c r="AL484" s="67"/>
      <c r="AM484" s="67"/>
      <c r="AN484" s="67"/>
    </row>
    <row r="485" spans="1:40" ht="15.75" customHeight="1">
      <c r="A485" s="76"/>
      <c r="B485" s="77" t="str">
        <f t="shared" si="55"/>
        <v/>
      </c>
      <c r="C485" t="str">
        <f t="shared" si="53"/>
        <v/>
      </c>
      <c r="D485" s="315" t="str">
        <f t="shared" si="59"/>
        <v/>
      </c>
      <c r="E485" s="228">
        <v>0</v>
      </c>
      <c r="F485" s="228"/>
      <c r="G485" s="228"/>
      <c r="H485" s="228"/>
      <c r="I485" s="316"/>
      <c r="J485" s="229">
        <f t="shared" si="56"/>
        <v>0</v>
      </c>
      <c r="K485" s="229">
        <f t="shared" si="57"/>
        <v>0</v>
      </c>
      <c r="L485" s="229">
        <f t="shared" si="57"/>
        <v>0</v>
      </c>
      <c r="M485" s="229">
        <f t="shared" si="58"/>
        <v>0</v>
      </c>
      <c r="N485" s="230"/>
      <c r="O485" s="317"/>
      <c r="P485" s="231">
        <f t="shared" si="54"/>
        <v>0</v>
      </c>
      <c r="Q485" s="318">
        <f t="shared" si="39"/>
        <v>0</v>
      </c>
      <c r="R485" s="319"/>
      <c r="S485" s="79"/>
      <c r="T485" s="320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  <c r="AN485" s="67"/>
    </row>
    <row r="486" spans="1:40" ht="15.75" customHeight="1">
      <c r="A486" s="76"/>
      <c r="B486" s="77" t="str">
        <f t="shared" si="55"/>
        <v/>
      </c>
      <c r="C486" t="str">
        <f t="shared" si="53"/>
        <v/>
      </c>
      <c r="D486" s="315" t="str">
        <f t="shared" si="59"/>
        <v/>
      </c>
      <c r="E486" s="228">
        <v>0</v>
      </c>
      <c r="F486" s="228"/>
      <c r="G486" s="228"/>
      <c r="H486" s="228"/>
      <c r="I486" s="316"/>
      <c r="J486" s="229">
        <f t="shared" si="56"/>
        <v>0</v>
      </c>
      <c r="K486" s="229">
        <f t="shared" si="57"/>
        <v>0</v>
      </c>
      <c r="L486" s="229">
        <f t="shared" si="57"/>
        <v>0</v>
      </c>
      <c r="M486" s="229">
        <f t="shared" si="58"/>
        <v>0</v>
      </c>
      <c r="N486" s="230"/>
      <c r="O486" s="317"/>
      <c r="P486" s="231">
        <f t="shared" si="54"/>
        <v>0</v>
      </c>
      <c r="Q486" s="318">
        <f t="shared" si="39"/>
        <v>0</v>
      </c>
      <c r="R486" s="319"/>
      <c r="S486" s="79"/>
      <c r="T486" s="320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  <c r="AL486" s="67"/>
      <c r="AM486" s="67"/>
      <c r="AN486" s="67"/>
    </row>
    <row r="487" spans="1:40" ht="15.75" customHeight="1">
      <c r="A487" s="76"/>
      <c r="B487" s="77" t="str">
        <f t="shared" si="55"/>
        <v/>
      </c>
      <c r="C487" t="str">
        <f t="shared" si="53"/>
        <v/>
      </c>
      <c r="D487" s="315" t="str">
        <f t="shared" si="59"/>
        <v/>
      </c>
      <c r="E487" s="228">
        <v>0</v>
      </c>
      <c r="F487" s="228"/>
      <c r="G487" s="228"/>
      <c r="H487" s="228"/>
      <c r="I487" s="316"/>
      <c r="J487" s="229">
        <f t="shared" si="56"/>
        <v>0</v>
      </c>
      <c r="K487" s="229">
        <f t="shared" si="57"/>
        <v>0</v>
      </c>
      <c r="L487" s="229">
        <f t="shared" si="57"/>
        <v>0</v>
      </c>
      <c r="M487" s="229">
        <f t="shared" si="58"/>
        <v>0</v>
      </c>
      <c r="N487" s="230"/>
      <c r="O487" s="317"/>
      <c r="P487" s="231">
        <f t="shared" si="54"/>
        <v>0</v>
      </c>
      <c r="Q487" s="318">
        <f t="shared" si="39"/>
        <v>0</v>
      </c>
      <c r="R487" s="319"/>
      <c r="S487" s="79"/>
      <c r="T487" s="320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  <c r="AN487" s="67"/>
    </row>
    <row r="488" spans="1:40" ht="15.75" customHeight="1">
      <c r="A488" s="76"/>
      <c r="B488" s="77" t="str">
        <f t="shared" si="55"/>
        <v/>
      </c>
      <c r="C488" t="str">
        <f t="shared" si="53"/>
        <v/>
      </c>
      <c r="D488" s="315" t="str">
        <f t="shared" si="59"/>
        <v/>
      </c>
      <c r="E488" s="228">
        <v>0</v>
      </c>
      <c r="F488" s="228"/>
      <c r="G488" s="228"/>
      <c r="H488" s="228"/>
      <c r="I488" s="316"/>
      <c r="J488" s="229">
        <f t="shared" si="56"/>
        <v>0</v>
      </c>
      <c r="K488" s="229">
        <f t="shared" si="57"/>
        <v>0</v>
      </c>
      <c r="L488" s="229">
        <f t="shared" si="57"/>
        <v>0</v>
      </c>
      <c r="M488" s="229">
        <f t="shared" si="58"/>
        <v>0</v>
      </c>
      <c r="N488" s="230"/>
      <c r="O488" s="317"/>
      <c r="P488" s="231">
        <f t="shared" si="54"/>
        <v>0</v>
      </c>
      <c r="Q488" s="318">
        <f t="shared" si="39"/>
        <v>0</v>
      </c>
      <c r="R488" s="319"/>
      <c r="S488" s="79"/>
      <c r="T488" s="320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  <c r="AL488" s="67"/>
      <c r="AM488" s="67"/>
      <c r="AN488" s="67"/>
    </row>
    <row r="489" spans="1:40" ht="15.75" customHeight="1">
      <c r="A489" s="76"/>
      <c r="B489" s="77" t="str">
        <f t="shared" si="55"/>
        <v/>
      </c>
      <c r="C489" t="str">
        <f t="shared" si="53"/>
        <v/>
      </c>
      <c r="D489" s="315" t="str">
        <f t="shared" si="59"/>
        <v/>
      </c>
      <c r="E489" s="228">
        <v>0</v>
      </c>
      <c r="F489" s="228"/>
      <c r="G489" s="228"/>
      <c r="H489" s="228"/>
      <c r="I489" s="316"/>
      <c r="J489" s="229">
        <f t="shared" si="56"/>
        <v>0</v>
      </c>
      <c r="K489" s="229">
        <f t="shared" si="57"/>
        <v>0</v>
      </c>
      <c r="L489" s="229">
        <f t="shared" si="57"/>
        <v>0</v>
      </c>
      <c r="M489" s="229">
        <f t="shared" si="58"/>
        <v>0</v>
      </c>
      <c r="N489" s="230"/>
      <c r="O489" s="317"/>
      <c r="P489" s="231">
        <f t="shared" si="54"/>
        <v>0</v>
      </c>
      <c r="Q489" s="318">
        <f t="shared" si="39"/>
        <v>0</v>
      </c>
      <c r="R489" s="319"/>
      <c r="S489" s="79"/>
      <c r="T489" s="320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  <c r="AN489" s="67"/>
    </row>
    <row r="490" spans="1:40" ht="15.75" customHeight="1">
      <c r="A490" s="76"/>
      <c r="B490" s="77" t="str">
        <f t="shared" si="55"/>
        <v/>
      </c>
      <c r="C490" t="str">
        <f t="shared" si="53"/>
        <v/>
      </c>
      <c r="D490" s="315" t="str">
        <f t="shared" si="59"/>
        <v/>
      </c>
      <c r="E490" s="228">
        <v>0</v>
      </c>
      <c r="F490" s="228"/>
      <c r="G490" s="228"/>
      <c r="H490" s="228"/>
      <c r="I490" s="316"/>
      <c r="J490" s="229">
        <f t="shared" si="56"/>
        <v>0</v>
      </c>
      <c r="K490" s="229">
        <f t="shared" si="57"/>
        <v>0</v>
      </c>
      <c r="L490" s="229">
        <f t="shared" si="57"/>
        <v>0</v>
      </c>
      <c r="M490" s="229">
        <f t="shared" si="58"/>
        <v>0</v>
      </c>
      <c r="N490" s="230"/>
      <c r="O490" s="317"/>
      <c r="P490" s="231">
        <f t="shared" si="54"/>
        <v>0</v>
      </c>
      <c r="Q490" s="318">
        <f t="shared" si="39"/>
        <v>0</v>
      </c>
      <c r="R490" s="319"/>
      <c r="S490" s="79"/>
      <c r="T490" s="320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  <c r="AL490" s="67"/>
      <c r="AM490" s="67"/>
      <c r="AN490" s="67"/>
    </row>
    <row r="491" spans="1:40" ht="15.75" customHeight="1">
      <c r="A491" s="76"/>
      <c r="B491" s="77" t="str">
        <f t="shared" si="55"/>
        <v/>
      </c>
      <c r="C491" t="str">
        <f t="shared" si="53"/>
        <v/>
      </c>
      <c r="D491" s="315" t="str">
        <f t="shared" si="59"/>
        <v/>
      </c>
      <c r="E491" s="228">
        <v>0</v>
      </c>
      <c r="F491" s="228"/>
      <c r="G491" s="228"/>
      <c r="H491" s="228"/>
      <c r="I491" s="316"/>
      <c r="J491" s="229">
        <f t="shared" si="56"/>
        <v>0</v>
      </c>
      <c r="K491" s="229">
        <f t="shared" si="57"/>
        <v>0</v>
      </c>
      <c r="L491" s="229">
        <f t="shared" si="57"/>
        <v>0</v>
      </c>
      <c r="M491" s="229">
        <f t="shared" si="58"/>
        <v>0</v>
      </c>
      <c r="N491" s="230"/>
      <c r="O491" s="317"/>
      <c r="P491" s="231">
        <f t="shared" si="54"/>
        <v>0</v>
      </c>
      <c r="Q491" s="318">
        <f t="shared" si="39"/>
        <v>0</v>
      </c>
      <c r="R491" s="319"/>
      <c r="S491" s="79"/>
      <c r="T491" s="320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  <c r="AN491" s="67"/>
    </row>
    <row r="492" spans="1:40" ht="15.75" customHeight="1">
      <c r="A492" s="76"/>
      <c r="B492" s="77" t="str">
        <f t="shared" si="55"/>
        <v/>
      </c>
      <c r="C492" t="str">
        <f t="shared" si="53"/>
        <v/>
      </c>
      <c r="D492" s="315" t="str">
        <f t="shared" si="59"/>
        <v/>
      </c>
      <c r="E492" s="228">
        <v>0</v>
      </c>
      <c r="F492" s="228"/>
      <c r="G492" s="228"/>
      <c r="H492" s="228"/>
      <c r="I492" s="316"/>
      <c r="J492" s="229">
        <f t="shared" si="56"/>
        <v>0</v>
      </c>
      <c r="K492" s="229">
        <f t="shared" si="57"/>
        <v>0</v>
      </c>
      <c r="L492" s="229">
        <f t="shared" si="57"/>
        <v>0</v>
      </c>
      <c r="M492" s="229">
        <f t="shared" si="58"/>
        <v>0</v>
      </c>
      <c r="N492" s="230"/>
      <c r="O492" s="317"/>
      <c r="P492" s="231">
        <f t="shared" si="54"/>
        <v>0</v>
      </c>
      <c r="Q492" s="318">
        <f t="shared" si="39"/>
        <v>0</v>
      </c>
      <c r="R492" s="319"/>
      <c r="S492" s="79"/>
      <c r="T492" s="320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  <c r="AL492" s="67"/>
      <c r="AM492" s="67"/>
      <c r="AN492" s="67"/>
    </row>
    <row r="493" spans="1:40" ht="15.75" customHeight="1">
      <c r="A493" s="76"/>
      <c r="B493" s="77" t="str">
        <f t="shared" si="55"/>
        <v/>
      </c>
      <c r="C493" t="str">
        <f t="shared" si="53"/>
        <v/>
      </c>
      <c r="D493" s="315" t="str">
        <f t="shared" si="59"/>
        <v/>
      </c>
      <c r="E493" s="228">
        <v>0</v>
      </c>
      <c r="F493" s="228"/>
      <c r="G493" s="228"/>
      <c r="H493" s="228"/>
      <c r="I493" s="316"/>
      <c r="J493" s="229">
        <f t="shared" si="56"/>
        <v>0</v>
      </c>
      <c r="K493" s="229">
        <f t="shared" si="57"/>
        <v>0</v>
      </c>
      <c r="L493" s="229">
        <f t="shared" si="57"/>
        <v>0</v>
      </c>
      <c r="M493" s="229">
        <f t="shared" si="58"/>
        <v>0</v>
      </c>
      <c r="N493" s="230"/>
      <c r="O493" s="317"/>
      <c r="P493" s="231">
        <f t="shared" si="54"/>
        <v>0</v>
      </c>
      <c r="Q493" s="318">
        <f t="shared" si="39"/>
        <v>0</v>
      </c>
      <c r="R493" s="319"/>
      <c r="S493" s="79"/>
      <c r="T493" s="320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  <c r="AL493" s="67"/>
      <c r="AM493" s="67"/>
      <c r="AN493" s="67"/>
    </row>
    <row r="494" spans="1:40" ht="15.75" customHeight="1">
      <c r="A494" s="76"/>
      <c r="B494" s="77" t="str">
        <f t="shared" si="55"/>
        <v/>
      </c>
      <c r="C494" t="str">
        <f t="shared" si="53"/>
        <v/>
      </c>
      <c r="D494" s="315" t="str">
        <f t="shared" si="59"/>
        <v/>
      </c>
      <c r="E494" s="228">
        <v>0</v>
      </c>
      <c r="F494" s="228"/>
      <c r="G494" s="228"/>
      <c r="H494" s="228"/>
      <c r="I494" s="316"/>
      <c r="J494" s="229">
        <f t="shared" si="56"/>
        <v>0</v>
      </c>
      <c r="K494" s="229">
        <f t="shared" si="57"/>
        <v>0</v>
      </c>
      <c r="L494" s="229">
        <f t="shared" si="57"/>
        <v>0</v>
      </c>
      <c r="M494" s="229">
        <f t="shared" si="58"/>
        <v>0</v>
      </c>
      <c r="N494" s="230"/>
      <c r="O494" s="317"/>
      <c r="P494" s="231">
        <f t="shared" si="54"/>
        <v>0</v>
      </c>
      <c r="Q494" s="318">
        <f t="shared" si="39"/>
        <v>0</v>
      </c>
      <c r="R494" s="319"/>
      <c r="S494" s="79"/>
      <c r="T494" s="320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  <c r="AL494" s="67"/>
      <c r="AM494" s="67"/>
      <c r="AN494" s="67"/>
    </row>
    <row r="495" spans="1:40" ht="15.75" customHeight="1">
      <c r="A495" s="76"/>
      <c r="B495" s="77" t="str">
        <f t="shared" si="55"/>
        <v/>
      </c>
      <c r="C495" t="str">
        <f t="shared" si="53"/>
        <v/>
      </c>
      <c r="D495" s="315" t="str">
        <f t="shared" si="59"/>
        <v/>
      </c>
      <c r="E495" s="228">
        <v>0</v>
      </c>
      <c r="F495" s="228"/>
      <c r="G495" s="228"/>
      <c r="H495" s="228"/>
      <c r="I495" s="316"/>
      <c r="J495" s="229">
        <f t="shared" si="56"/>
        <v>0</v>
      </c>
      <c r="K495" s="229">
        <f t="shared" si="57"/>
        <v>0</v>
      </c>
      <c r="L495" s="229">
        <f t="shared" si="57"/>
        <v>0</v>
      </c>
      <c r="M495" s="229">
        <f t="shared" si="58"/>
        <v>0</v>
      </c>
      <c r="N495" s="230"/>
      <c r="O495" s="317"/>
      <c r="P495" s="231">
        <f t="shared" si="54"/>
        <v>0</v>
      </c>
      <c r="Q495" s="318">
        <f t="shared" si="39"/>
        <v>0</v>
      </c>
      <c r="R495" s="319"/>
      <c r="S495" s="79"/>
      <c r="T495" s="320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  <c r="AL495" s="67"/>
      <c r="AM495" s="67"/>
      <c r="AN495" s="67"/>
    </row>
    <row r="496" spans="1:40" ht="15.75" customHeight="1">
      <c r="A496" s="76"/>
      <c r="B496" s="77" t="str">
        <f t="shared" si="55"/>
        <v/>
      </c>
      <c r="C496" t="str">
        <f t="shared" si="53"/>
        <v/>
      </c>
      <c r="D496" s="315" t="str">
        <f t="shared" si="59"/>
        <v/>
      </c>
      <c r="E496" s="228">
        <v>0</v>
      </c>
      <c r="F496" s="228"/>
      <c r="G496" s="228"/>
      <c r="H496" s="228"/>
      <c r="I496" s="316"/>
      <c r="J496" s="229">
        <f t="shared" si="56"/>
        <v>0</v>
      </c>
      <c r="K496" s="229">
        <f t="shared" si="57"/>
        <v>0</v>
      </c>
      <c r="L496" s="229">
        <f t="shared" si="57"/>
        <v>0</v>
      </c>
      <c r="M496" s="229">
        <f t="shared" si="58"/>
        <v>0</v>
      </c>
      <c r="N496" s="230"/>
      <c r="O496" s="317"/>
      <c r="P496" s="231">
        <f t="shared" si="54"/>
        <v>0</v>
      </c>
      <c r="Q496" s="318">
        <f t="shared" si="39"/>
        <v>0</v>
      </c>
      <c r="R496" s="319"/>
      <c r="S496" s="79"/>
      <c r="T496" s="320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  <c r="AL496" s="67"/>
      <c r="AM496" s="67"/>
      <c r="AN496" s="67"/>
    </row>
    <row r="497" spans="1:40" ht="15.75" customHeight="1">
      <c r="A497" s="76"/>
      <c r="B497" s="77" t="str">
        <f t="shared" si="55"/>
        <v/>
      </c>
      <c r="C497" t="str">
        <f t="shared" si="53"/>
        <v/>
      </c>
      <c r="D497" s="315" t="str">
        <f t="shared" si="59"/>
        <v/>
      </c>
      <c r="E497" s="228">
        <v>0</v>
      </c>
      <c r="F497" s="228"/>
      <c r="G497" s="228"/>
      <c r="H497" s="228"/>
      <c r="I497" s="316"/>
      <c r="J497" s="229">
        <f t="shared" si="56"/>
        <v>0</v>
      </c>
      <c r="K497" s="229">
        <f t="shared" si="57"/>
        <v>0</v>
      </c>
      <c r="L497" s="229">
        <f t="shared" si="57"/>
        <v>0</v>
      </c>
      <c r="M497" s="229">
        <f t="shared" si="58"/>
        <v>0</v>
      </c>
      <c r="N497" s="230"/>
      <c r="O497" s="317"/>
      <c r="P497" s="231">
        <f t="shared" si="54"/>
        <v>0</v>
      </c>
      <c r="Q497" s="318">
        <f t="shared" si="39"/>
        <v>0</v>
      </c>
      <c r="R497" s="319"/>
      <c r="S497" s="79"/>
      <c r="T497" s="320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  <c r="AL497" s="67"/>
      <c r="AM497" s="67"/>
      <c r="AN497" s="67"/>
    </row>
    <row r="498" spans="1:40" ht="15.75" customHeight="1">
      <c r="A498" s="76"/>
      <c r="B498" s="77" t="str">
        <f t="shared" si="55"/>
        <v/>
      </c>
      <c r="C498" t="str">
        <f t="shared" si="53"/>
        <v/>
      </c>
      <c r="D498" s="315" t="str">
        <f t="shared" si="59"/>
        <v/>
      </c>
      <c r="E498" s="228">
        <v>0</v>
      </c>
      <c r="F498" s="228"/>
      <c r="G498" s="228"/>
      <c r="H498" s="228"/>
      <c r="I498" s="316"/>
      <c r="J498" s="229">
        <f t="shared" si="56"/>
        <v>0</v>
      </c>
      <c r="K498" s="229">
        <f t="shared" si="57"/>
        <v>0</v>
      </c>
      <c r="L498" s="229">
        <f t="shared" si="57"/>
        <v>0</v>
      </c>
      <c r="M498" s="229">
        <f t="shared" si="58"/>
        <v>0</v>
      </c>
      <c r="N498" s="230"/>
      <c r="O498" s="317"/>
      <c r="P498" s="231">
        <f t="shared" si="54"/>
        <v>0</v>
      </c>
      <c r="Q498" s="318">
        <f t="shared" si="39"/>
        <v>0</v>
      </c>
      <c r="R498" s="319"/>
      <c r="S498" s="79"/>
      <c r="T498" s="320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  <c r="AL498" s="67"/>
      <c r="AM498" s="67"/>
      <c r="AN498" s="67"/>
    </row>
    <row r="499" spans="1:40" ht="15.75" customHeight="1">
      <c r="A499" s="76"/>
      <c r="B499" s="77" t="str">
        <f t="shared" si="55"/>
        <v/>
      </c>
      <c r="C499" t="str">
        <f t="shared" si="53"/>
        <v/>
      </c>
      <c r="D499" s="315" t="str">
        <f t="shared" si="59"/>
        <v/>
      </c>
      <c r="E499" s="228">
        <v>0</v>
      </c>
      <c r="F499" s="228"/>
      <c r="G499" s="228"/>
      <c r="H499" s="228"/>
      <c r="I499" s="316"/>
      <c r="J499" s="229">
        <f t="shared" si="56"/>
        <v>0</v>
      </c>
      <c r="K499" s="229">
        <f t="shared" si="57"/>
        <v>0</v>
      </c>
      <c r="L499" s="229">
        <f t="shared" si="57"/>
        <v>0</v>
      </c>
      <c r="M499" s="229">
        <f t="shared" si="58"/>
        <v>0</v>
      </c>
      <c r="N499" s="230"/>
      <c r="O499" s="317"/>
      <c r="P499" s="231">
        <f t="shared" si="54"/>
        <v>0</v>
      </c>
      <c r="Q499" s="318">
        <f t="shared" si="39"/>
        <v>0</v>
      </c>
      <c r="R499" s="319"/>
      <c r="S499" s="79"/>
      <c r="T499" s="320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  <c r="AL499" s="67"/>
      <c r="AM499" s="67"/>
      <c r="AN499" s="67"/>
    </row>
    <row r="500" spans="1:40" ht="15.75" customHeight="1">
      <c r="A500" s="76"/>
      <c r="B500" s="77" t="str">
        <f t="shared" si="55"/>
        <v/>
      </c>
      <c r="C500" t="str">
        <f t="shared" si="53"/>
        <v/>
      </c>
      <c r="D500" s="315" t="str">
        <f t="shared" si="59"/>
        <v/>
      </c>
      <c r="E500" s="228">
        <v>0</v>
      </c>
      <c r="F500" s="228"/>
      <c r="G500" s="228"/>
      <c r="H500" s="228"/>
      <c r="I500" s="316"/>
      <c r="J500" s="229">
        <f t="shared" si="56"/>
        <v>0</v>
      </c>
      <c r="K500" s="229">
        <f t="shared" si="57"/>
        <v>0</v>
      </c>
      <c r="L500" s="229">
        <f t="shared" si="57"/>
        <v>0</v>
      </c>
      <c r="M500" s="229">
        <f t="shared" si="58"/>
        <v>0</v>
      </c>
      <c r="N500" s="230"/>
      <c r="O500" s="317"/>
      <c r="P500" s="231">
        <f t="shared" si="54"/>
        <v>0</v>
      </c>
      <c r="Q500" s="318">
        <f t="shared" si="39"/>
        <v>0</v>
      </c>
      <c r="R500" s="319"/>
      <c r="S500" s="79"/>
      <c r="T500" s="320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  <c r="AL500" s="67"/>
      <c r="AM500" s="67"/>
      <c r="AN500" s="67"/>
    </row>
    <row r="501" spans="1:40" ht="15.75" customHeight="1">
      <c r="A501" s="76"/>
      <c r="B501" s="77" t="str">
        <f t="shared" si="55"/>
        <v/>
      </c>
      <c r="C501" t="str">
        <f t="shared" si="53"/>
        <v/>
      </c>
      <c r="D501" s="315" t="str">
        <f t="shared" si="59"/>
        <v/>
      </c>
      <c r="E501" s="228">
        <v>0</v>
      </c>
      <c r="F501" s="228"/>
      <c r="G501" s="228"/>
      <c r="H501" s="228"/>
      <c r="I501" s="316"/>
      <c r="J501" s="229">
        <f t="shared" si="56"/>
        <v>0</v>
      </c>
      <c r="K501" s="229">
        <f t="shared" si="57"/>
        <v>0</v>
      </c>
      <c r="L501" s="229">
        <f t="shared" si="57"/>
        <v>0</v>
      </c>
      <c r="M501" s="229">
        <f t="shared" si="58"/>
        <v>0</v>
      </c>
      <c r="N501" s="230"/>
      <c r="O501" s="317"/>
      <c r="P501" s="231">
        <f t="shared" si="54"/>
        <v>0</v>
      </c>
      <c r="Q501" s="318">
        <f t="shared" si="39"/>
        <v>0</v>
      </c>
      <c r="R501" s="319"/>
      <c r="S501" s="79"/>
      <c r="T501" s="320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  <c r="AL501" s="67"/>
      <c r="AM501" s="67"/>
      <c r="AN501" s="67"/>
    </row>
    <row r="502" spans="1:40" ht="15.75" customHeight="1">
      <c r="A502" s="76"/>
      <c r="B502" s="77" t="str">
        <f t="shared" si="55"/>
        <v/>
      </c>
      <c r="C502" t="str">
        <f t="shared" si="53"/>
        <v/>
      </c>
      <c r="D502" s="315" t="str">
        <f t="shared" si="59"/>
        <v/>
      </c>
      <c r="E502" s="228">
        <v>0</v>
      </c>
      <c r="F502" s="228"/>
      <c r="G502" s="228"/>
      <c r="H502" s="228"/>
      <c r="I502" s="316"/>
      <c r="J502" s="229">
        <f t="shared" si="56"/>
        <v>0</v>
      </c>
      <c r="K502" s="229">
        <f t="shared" si="57"/>
        <v>0</v>
      </c>
      <c r="L502" s="229">
        <f t="shared" si="57"/>
        <v>0</v>
      </c>
      <c r="M502" s="229">
        <f t="shared" si="58"/>
        <v>0</v>
      </c>
      <c r="N502" s="230"/>
      <c r="O502" s="317"/>
      <c r="P502" s="231">
        <f t="shared" si="54"/>
        <v>0</v>
      </c>
      <c r="Q502" s="318">
        <f t="shared" si="39"/>
        <v>0</v>
      </c>
      <c r="R502" s="319"/>
      <c r="S502" s="79"/>
      <c r="T502" s="320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  <c r="AL502" s="67"/>
      <c r="AM502" s="67"/>
      <c r="AN502" s="67"/>
    </row>
    <row r="503" spans="1:40" ht="15.75" customHeight="1">
      <c r="A503" s="76"/>
      <c r="B503" s="77" t="str">
        <f t="shared" si="55"/>
        <v/>
      </c>
      <c r="C503" t="str">
        <f t="shared" si="53"/>
        <v/>
      </c>
      <c r="D503" s="315" t="str">
        <f t="shared" si="59"/>
        <v/>
      </c>
      <c r="E503" s="228">
        <v>0</v>
      </c>
      <c r="F503" s="228"/>
      <c r="G503" s="228"/>
      <c r="H503" s="228"/>
      <c r="I503" s="316"/>
      <c r="J503" s="229">
        <f t="shared" si="56"/>
        <v>0</v>
      </c>
      <c r="K503" s="229">
        <f t="shared" si="57"/>
        <v>0</v>
      </c>
      <c r="L503" s="229">
        <f t="shared" si="57"/>
        <v>0</v>
      </c>
      <c r="M503" s="229">
        <f t="shared" si="58"/>
        <v>0</v>
      </c>
      <c r="N503" s="230"/>
      <c r="O503" s="317"/>
      <c r="P503" s="231">
        <f t="shared" si="54"/>
        <v>0</v>
      </c>
      <c r="Q503" s="318">
        <f t="shared" si="39"/>
        <v>0</v>
      </c>
      <c r="R503" s="319"/>
      <c r="S503" s="79"/>
      <c r="T503" s="320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  <c r="AN503" s="67"/>
    </row>
    <row r="504" spans="1:40" ht="15.75" customHeight="1">
      <c r="A504" s="76"/>
      <c r="B504" s="77" t="str">
        <f t="shared" si="55"/>
        <v/>
      </c>
      <c r="C504" t="str">
        <f t="shared" si="53"/>
        <v/>
      </c>
      <c r="D504" s="315" t="str">
        <f t="shared" si="59"/>
        <v/>
      </c>
      <c r="E504" s="228">
        <v>0</v>
      </c>
      <c r="F504" s="228"/>
      <c r="G504" s="228"/>
      <c r="H504" s="228"/>
      <c r="I504" s="316"/>
      <c r="J504" s="229">
        <f t="shared" si="56"/>
        <v>0</v>
      </c>
      <c r="K504" s="229">
        <f t="shared" si="57"/>
        <v>0</v>
      </c>
      <c r="L504" s="229">
        <f t="shared" si="57"/>
        <v>0</v>
      </c>
      <c r="M504" s="229">
        <f t="shared" si="58"/>
        <v>0</v>
      </c>
      <c r="N504" s="230"/>
      <c r="O504" s="317"/>
      <c r="P504" s="231">
        <f t="shared" si="54"/>
        <v>0</v>
      </c>
      <c r="Q504" s="318">
        <f t="shared" si="39"/>
        <v>0</v>
      </c>
      <c r="R504" s="319"/>
      <c r="S504" s="79"/>
      <c r="T504" s="320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  <c r="AL504" s="67"/>
      <c r="AM504" s="67"/>
      <c r="AN504" s="67"/>
    </row>
    <row r="505" spans="1:40" ht="15.75" customHeight="1">
      <c r="A505" s="76"/>
      <c r="B505" s="77" t="str">
        <f t="shared" si="55"/>
        <v/>
      </c>
      <c r="C505" t="str">
        <f t="shared" si="53"/>
        <v/>
      </c>
      <c r="D505" s="315" t="str">
        <f t="shared" si="59"/>
        <v/>
      </c>
      <c r="E505" s="228">
        <v>0</v>
      </c>
      <c r="F505" s="228"/>
      <c r="G505" s="228"/>
      <c r="H505" s="228"/>
      <c r="I505" s="316"/>
      <c r="J505" s="229">
        <f t="shared" si="56"/>
        <v>0</v>
      </c>
      <c r="K505" s="229">
        <f t="shared" si="57"/>
        <v>0</v>
      </c>
      <c r="L505" s="229">
        <f t="shared" si="57"/>
        <v>0</v>
      </c>
      <c r="M505" s="229">
        <f t="shared" si="58"/>
        <v>0</v>
      </c>
      <c r="N505" s="230"/>
      <c r="O505" s="317"/>
      <c r="P505" s="231">
        <f t="shared" si="54"/>
        <v>0</v>
      </c>
      <c r="Q505" s="318">
        <f t="shared" si="39"/>
        <v>0</v>
      </c>
      <c r="R505" s="319"/>
      <c r="S505" s="79"/>
      <c r="T505" s="320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  <c r="AL505" s="67"/>
      <c r="AM505" s="67"/>
      <c r="AN505" s="67"/>
    </row>
    <row r="506" spans="1:40" ht="15.75" customHeight="1">
      <c r="A506" s="76"/>
      <c r="B506" s="77" t="str">
        <f t="shared" si="55"/>
        <v/>
      </c>
      <c r="C506" t="str">
        <f t="shared" si="53"/>
        <v/>
      </c>
      <c r="D506" s="315" t="str">
        <f t="shared" si="59"/>
        <v/>
      </c>
      <c r="E506" s="228">
        <v>0</v>
      </c>
      <c r="F506" s="228"/>
      <c r="G506" s="228"/>
      <c r="H506" s="228"/>
      <c r="I506" s="316"/>
      <c r="J506" s="229">
        <f t="shared" si="56"/>
        <v>0</v>
      </c>
      <c r="K506" s="229">
        <f t="shared" si="57"/>
        <v>0</v>
      </c>
      <c r="L506" s="229">
        <f t="shared" si="57"/>
        <v>0</v>
      </c>
      <c r="M506" s="229">
        <f t="shared" si="58"/>
        <v>0</v>
      </c>
      <c r="N506" s="230"/>
      <c r="O506" s="317"/>
      <c r="P506" s="231">
        <f t="shared" si="54"/>
        <v>0</v>
      </c>
      <c r="Q506" s="318">
        <f t="shared" si="39"/>
        <v>0</v>
      </c>
      <c r="R506" s="319"/>
      <c r="S506" s="79"/>
      <c r="T506" s="320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  <c r="AL506" s="67"/>
      <c r="AM506" s="67"/>
      <c r="AN506" s="67"/>
    </row>
    <row r="507" spans="1:40" ht="15.75" customHeight="1">
      <c r="A507" s="76"/>
      <c r="B507" s="77" t="str">
        <f t="shared" si="55"/>
        <v/>
      </c>
      <c r="C507" t="str">
        <f t="shared" si="53"/>
        <v/>
      </c>
      <c r="D507" s="315" t="str">
        <f t="shared" si="59"/>
        <v/>
      </c>
      <c r="E507" s="228">
        <v>0</v>
      </c>
      <c r="F507" s="228"/>
      <c r="G507" s="228"/>
      <c r="H507" s="228"/>
      <c r="I507" s="316"/>
      <c r="J507" s="229">
        <f t="shared" si="56"/>
        <v>0</v>
      </c>
      <c r="K507" s="229">
        <f t="shared" si="57"/>
        <v>0</v>
      </c>
      <c r="L507" s="229">
        <f t="shared" si="57"/>
        <v>0</v>
      </c>
      <c r="M507" s="229">
        <f t="shared" si="58"/>
        <v>0</v>
      </c>
      <c r="N507" s="230"/>
      <c r="O507" s="317"/>
      <c r="P507" s="231">
        <f t="shared" si="54"/>
        <v>0</v>
      </c>
      <c r="Q507" s="318">
        <f t="shared" si="39"/>
        <v>0</v>
      </c>
      <c r="R507" s="319"/>
      <c r="S507" s="79"/>
      <c r="T507" s="320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  <c r="AL507" s="67"/>
      <c r="AM507" s="67"/>
      <c r="AN507" s="67"/>
    </row>
    <row r="508" spans="1:40" ht="15.75" customHeight="1">
      <c r="A508" s="76"/>
      <c r="B508" s="77" t="str">
        <f t="shared" si="55"/>
        <v/>
      </c>
      <c r="C508" t="str">
        <f t="shared" si="53"/>
        <v/>
      </c>
      <c r="D508" s="315" t="str">
        <f t="shared" si="59"/>
        <v/>
      </c>
      <c r="E508" s="228">
        <v>0</v>
      </c>
      <c r="F508" s="228"/>
      <c r="G508" s="228"/>
      <c r="H508" s="228"/>
      <c r="I508" s="316"/>
      <c r="J508" s="229">
        <f t="shared" si="56"/>
        <v>0</v>
      </c>
      <c r="K508" s="229">
        <f t="shared" si="57"/>
        <v>0</v>
      </c>
      <c r="L508" s="229">
        <f t="shared" si="57"/>
        <v>0</v>
      </c>
      <c r="M508" s="229">
        <f t="shared" si="58"/>
        <v>0</v>
      </c>
      <c r="N508" s="230"/>
      <c r="O508" s="317"/>
      <c r="P508" s="231">
        <f t="shared" si="54"/>
        <v>0</v>
      </c>
      <c r="Q508" s="318">
        <f t="shared" si="39"/>
        <v>0</v>
      </c>
      <c r="R508" s="319"/>
      <c r="S508" s="79"/>
      <c r="T508" s="320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  <c r="AL508" s="67"/>
      <c r="AM508" s="67"/>
      <c r="AN508" s="67"/>
    </row>
    <row r="509" spans="1:40" ht="15.75" customHeight="1">
      <c r="A509" s="76"/>
      <c r="B509" s="77" t="str">
        <f t="shared" si="55"/>
        <v/>
      </c>
      <c r="C509" t="str">
        <f t="shared" si="53"/>
        <v/>
      </c>
      <c r="D509" s="315" t="str">
        <f t="shared" si="59"/>
        <v/>
      </c>
      <c r="E509" s="228">
        <v>0</v>
      </c>
      <c r="F509" s="228"/>
      <c r="G509" s="228"/>
      <c r="H509" s="228"/>
      <c r="I509" s="316"/>
      <c r="J509" s="229">
        <f t="shared" si="56"/>
        <v>0</v>
      </c>
      <c r="K509" s="229">
        <f t="shared" si="57"/>
        <v>0</v>
      </c>
      <c r="L509" s="229">
        <f t="shared" si="57"/>
        <v>0</v>
      </c>
      <c r="M509" s="229">
        <f t="shared" si="58"/>
        <v>0</v>
      </c>
      <c r="N509" s="230"/>
      <c r="O509" s="317"/>
      <c r="P509" s="231">
        <f t="shared" si="54"/>
        <v>0</v>
      </c>
      <c r="Q509" s="318">
        <f t="shared" si="39"/>
        <v>0</v>
      </c>
      <c r="R509" s="319"/>
      <c r="S509" s="79"/>
      <c r="T509" s="320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  <c r="AL509" s="67"/>
      <c r="AM509" s="67"/>
      <c r="AN509" s="67"/>
    </row>
    <row r="510" spans="1:40" ht="15.75" customHeight="1">
      <c r="A510" s="76"/>
      <c r="B510" s="77" t="str">
        <f t="shared" si="55"/>
        <v/>
      </c>
      <c r="C510" t="str">
        <f t="shared" si="53"/>
        <v/>
      </c>
      <c r="D510" s="315" t="str">
        <f t="shared" si="59"/>
        <v/>
      </c>
      <c r="E510" s="228">
        <v>0</v>
      </c>
      <c r="F510" s="228"/>
      <c r="G510" s="228"/>
      <c r="H510" s="228"/>
      <c r="I510" s="316"/>
      <c r="J510" s="229">
        <f t="shared" si="56"/>
        <v>0</v>
      </c>
      <c r="K510" s="229">
        <f t="shared" si="57"/>
        <v>0</v>
      </c>
      <c r="L510" s="229">
        <f t="shared" si="57"/>
        <v>0</v>
      </c>
      <c r="M510" s="229">
        <f t="shared" si="58"/>
        <v>0</v>
      </c>
      <c r="N510" s="230"/>
      <c r="O510" s="317"/>
      <c r="P510" s="231">
        <f t="shared" si="54"/>
        <v>0</v>
      </c>
      <c r="Q510" s="318">
        <f t="shared" si="39"/>
        <v>0</v>
      </c>
      <c r="R510" s="319"/>
      <c r="S510" s="79"/>
      <c r="T510" s="320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  <c r="AL510" s="67"/>
      <c r="AM510" s="67"/>
      <c r="AN510" s="67"/>
    </row>
    <row r="511" spans="1:40" ht="15.75" customHeight="1">
      <c r="A511" s="76"/>
      <c r="B511" s="77" t="str">
        <f t="shared" si="55"/>
        <v/>
      </c>
      <c r="C511" t="str">
        <f t="shared" si="53"/>
        <v/>
      </c>
      <c r="D511" s="315" t="str">
        <f t="shared" si="59"/>
        <v/>
      </c>
      <c r="E511" s="228">
        <v>0</v>
      </c>
      <c r="F511" s="228"/>
      <c r="G511" s="228"/>
      <c r="H511" s="228"/>
      <c r="I511" s="316"/>
      <c r="J511" s="229">
        <f t="shared" si="56"/>
        <v>0</v>
      </c>
      <c r="K511" s="229">
        <f t="shared" si="57"/>
        <v>0</v>
      </c>
      <c r="L511" s="229">
        <f t="shared" si="57"/>
        <v>0</v>
      </c>
      <c r="M511" s="229">
        <f t="shared" si="58"/>
        <v>0</v>
      </c>
      <c r="N511" s="230"/>
      <c r="O511" s="317"/>
      <c r="P511" s="231">
        <f t="shared" si="54"/>
        <v>0</v>
      </c>
      <c r="Q511" s="318">
        <f t="shared" si="39"/>
        <v>0</v>
      </c>
      <c r="R511" s="319"/>
      <c r="S511" s="79"/>
      <c r="T511" s="320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  <c r="AL511" s="67"/>
      <c r="AM511" s="67"/>
      <c r="AN511" s="67"/>
    </row>
    <row r="512" spans="1:40" ht="15.75" customHeight="1">
      <c r="A512" s="76"/>
      <c r="B512" s="77" t="str">
        <f t="shared" si="55"/>
        <v/>
      </c>
      <c r="C512" t="str">
        <f t="shared" si="53"/>
        <v/>
      </c>
      <c r="D512" s="315" t="str">
        <f t="shared" si="59"/>
        <v/>
      </c>
      <c r="E512" s="228">
        <v>0</v>
      </c>
      <c r="F512" s="228"/>
      <c r="G512" s="228"/>
      <c r="H512" s="228"/>
      <c r="I512" s="316"/>
      <c r="J512" s="229">
        <f t="shared" si="56"/>
        <v>0</v>
      </c>
      <c r="K512" s="229">
        <f t="shared" si="57"/>
        <v>0</v>
      </c>
      <c r="L512" s="229">
        <f t="shared" si="57"/>
        <v>0</v>
      </c>
      <c r="M512" s="229">
        <f t="shared" si="58"/>
        <v>0</v>
      </c>
      <c r="N512" s="230"/>
      <c r="O512" s="317"/>
      <c r="P512" s="231">
        <f t="shared" si="54"/>
        <v>0</v>
      </c>
      <c r="Q512" s="318">
        <f t="shared" si="39"/>
        <v>0</v>
      </c>
      <c r="R512" s="319"/>
      <c r="S512" s="79"/>
      <c r="T512" s="320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  <c r="AL512" s="67"/>
      <c r="AM512" s="67"/>
      <c r="AN512" s="67"/>
    </row>
    <row r="513" spans="1:40" ht="15.75" customHeight="1">
      <c r="A513" s="76"/>
      <c r="B513" s="77" t="str">
        <f t="shared" si="55"/>
        <v/>
      </c>
      <c r="C513" t="str">
        <f t="shared" ref="C513:C576" si="60">IF(A513&lt;&gt;"",TEXT(A513,"aaaa"),"")</f>
        <v/>
      </c>
      <c r="D513" s="315" t="str">
        <f t="shared" si="59"/>
        <v/>
      </c>
      <c r="E513" s="228">
        <v>0</v>
      </c>
      <c r="F513" s="228"/>
      <c r="G513" s="228"/>
      <c r="H513" s="228"/>
      <c r="I513" s="316"/>
      <c r="J513" s="229">
        <f t="shared" si="56"/>
        <v>0</v>
      </c>
      <c r="K513" s="229">
        <f t="shared" si="57"/>
        <v>0</v>
      </c>
      <c r="L513" s="229">
        <f t="shared" si="57"/>
        <v>0</v>
      </c>
      <c r="M513" s="229">
        <f t="shared" si="58"/>
        <v>0</v>
      </c>
      <c r="N513" s="230"/>
      <c r="O513" s="317"/>
      <c r="P513" s="231">
        <f t="shared" si="54"/>
        <v>0</v>
      </c>
      <c r="Q513" s="318">
        <f t="shared" si="39"/>
        <v>0</v>
      </c>
      <c r="R513" s="319"/>
      <c r="S513" s="79"/>
      <c r="T513" s="320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  <c r="AL513" s="67"/>
      <c r="AM513" s="67"/>
      <c r="AN513" s="67"/>
    </row>
    <row r="514" spans="1:40" ht="15.75" customHeight="1">
      <c r="A514" s="76"/>
      <c r="B514" s="77" t="str">
        <f t="shared" si="55"/>
        <v/>
      </c>
      <c r="C514" t="str">
        <f t="shared" si="60"/>
        <v/>
      </c>
      <c r="D514" s="315" t="str">
        <f t="shared" si="59"/>
        <v/>
      </c>
      <c r="E514" s="228">
        <v>0</v>
      </c>
      <c r="F514" s="228"/>
      <c r="G514" s="228"/>
      <c r="H514" s="228"/>
      <c r="I514" s="316"/>
      <c r="J514" s="229">
        <f t="shared" si="56"/>
        <v>0</v>
      </c>
      <c r="K514" s="229">
        <f t="shared" si="57"/>
        <v>0</v>
      </c>
      <c r="L514" s="229">
        <f t="shared" si="57"/>
        <v>0</v>
      </c>
      <c r="M514" s="229">
        <f t="shared" si="58"/>
        <v>0</v>
      </c>
      <c r="N514" s="230"/>
      <c r="O514" s="317"/>
      <c r="P514" s="231">
        <f t="shared" si="54"/>
        <v>0</v>
      </c>
      <c r="Q514" s="318">
        <f t="shared" si="39"/>
        <v>0</v>
      </c>
      <c r="R514" s="319"/>
      <c r="S514" s="79"/>
      <c r="T514" s="320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  <c r="AL514" s="67"/>
      <c r="AM514" s="67"/>
      <c r="AN514" s="67"/>
    </row>
    <row r="515" spans="1:40" ht="15.75" customHeight="1">
      <c r="A515" s="76"/>
      <c r="B515" s="77" t="str">
        <f t="shared" si="55"/>
        <v/>
      </c>
      <c r="C515" t="str">
        <f t="shared" si="60"/>
        <v/>
      </c>
      <c r="D515" s="315" t="str">
        <f t="shared" si="59"/>
        <v/>
      </c>
      <c r="E515" s="228">
        <v>0</v>
      </c>
      <c r="F515" s="228"/>
      <c r="G515" s="228"/>
      <c r="H515" s="228"/>
      <c r="I515" s="316"/>
      <c r="J515" s="229">
        <f t="shared" si="56"/>
        <v>0</v>
      </c>
      <c r="K515" s="229">
        <f t="shared" si="57"/>
        <v>0</v>
      </c>
      <c r="L515" s="229">
        <f t="shared" si="57"/>
        <v>0</v>
      </c>
      <c r="M515" s="229">
        <f t="shared" si="58"/>
        <v>0</v>
      </c>
      <c r="N515" s="230"/>
      <c r="O515" s="317"/>
      <c r="P515" s="231">
        <f t="shared" si="54"/>
        <v>0</v>
      </c>
      <c r="Q515" s="318">
        <f t="shared" si="39"/>
        <v>0</v>
      </c>
      <c r="R515" s="319"/>
      <c r="S515" s="79"/>
      <c r="T515" s="320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  <c r="AL515" s="67"/>
      <c r="AM515" s="67"/>
      <c r="AN515" s="67"/>
    </row>
    <row r="516" spans="1:40" ht="15.75" customHeight="1">
      <c r="A516" s="76"/>
      <c r="B516" s="77" t="str">
        <f t="shared" si="55"/>
        <v/>
      </c>
      <c r="C516" t="str">
        <f t="shared" si="60"/>
        <v/>
      </c>
      <c r="D516" s="315" t="str">
        <f t="shared" si="59"/>
        <v/>
      </c>
      <c r="E516" s="228">
        <v>0</v>
      </c>
      <c r="F516" s="228"/>
      <c r="G516" s="228"/>
      <c r="H516" s="228"/>
      <c r="I516" s="316"/>
      <c r="J516" s="229">
        <f t="shared" si="56"/>
        <v>0</v>
      </c>
      <c r="K516" s="229">
        <f t="shared" si="57"/>
        <v>0</v>
      </c>
      <c r="L516" s="229">
        <f t="shared" si="57"/>
        <v>0</v>
      </c>
      <c r="M516" s="229">
        <f t="shared" si="58"/>
        <v>0</v>
      </c>
      <c r="N516" s="230"/>
      <c r="O516" s="317"/>
      <c r="P516" s="231">
        <f t="shared" si="54"/>
        <v>0</v>
      </c>
      <c r="Q516" s="318">
        <f t="shared" si="39"/>
        <v>0</v>
      </c>
      <c r="R516" s="319"/>
      <c r="S516" s="79"/>
      <c r="T516" s="320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  <c r="AL516" s="67"/>
      <c r="AM516" s="67"/>
      <c r="AN516" s="67"/>
    </row>
    <row r="517" spans="1:40" ht="15.75" customHeight="1">
      <c r="A517" s="76"/>
      <c r="B517" s="77" t="str">
        <f t="shared" si="55"/>
        <v/>
      </c>
      <c r="C517" t="str">
        <f t="shared" si="60"/>
        <v/>
      </c>
      <c r="D517" s="315" t="str">
        <f t="shared" si="59"/>
        <v/>
      </c>
      <c r="E517" s="228">
        <v>0</v>
      </c>
      <c r="F517" s="228"/>
      <c r="G517" s="228"/>
      <c r="H517" s="228"/>
      <c r="I517" s="316"/>
      <c r="J517" s="229">
        <f t="shared" si="56"/>
        <v>0</v>
      </c>
      <c r="K517" s="229">
        <f t="shared" si="57"/>
        <v>0</v>
      </c>
      <c r="L517" s="229">
        <f t="shared" si="57"/>
        <v>0</v>
      </c>
      <c r="M517" s="229">
        <f t="shared" si="58"/>
        <v>0</v>
      </c>
      <c r="N517" s="230"/>
      <c r="O517" s="317"/>
      <c r="P517" s="231">
        <f t="shared" si="54"/>
        <v>0</v>
      </c>
      <c r="Q517" s="318">
        <f t="shared" si="39"/>
        <v>0</v>
      </c>
      <c r="R517" s="319"/>
      <c r="S517" s="79"/>
      <c r="T517" s="320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  <c r="AL517" s="67"/>
      <c r="AM517" s="67"/>
      <c r="AN517" s="67"/>
    </row>
    <row r="518" spans="1:40" ht="15.75" customHeight="1">
      <c r="A518" s="76"/>
      <c r="B518" s="77" t="str">
        <f t="shared" si="55"/>
        <v/>
      </c>
      <c r="C518" t="str">
        <f t="shared" si="60"/>
        <v/>
      </c>
      <c r="D518" s="315" t="str">
        <f t="shared" si="59"/>
        <v/>
      </c>
      <c r="E518" s="228">
        <v>0</v>
      </c>
      <c r="F518" s="228"/>
      <c r="G518" s="228"/>
      <c r="H518" s="228"/>
      <c r="I518" s="316"/>
      <c r="J518" s="229">
        <f t="shared" si="56"/>
        <v>0</v>
      </c>
      <c r="K518" s="229">
        <f t="shared" si="57"/>
        <v>0</v>
      </c>
      <c r="L518" s="229">
        <f t="shared" si="57"/>
        <v>0</v>
      </c>
      <c r="M518" s="229">
        <f t="shared" si="58"/>
        <v>0</v>
      </c>
      <c r="N518" s="230"/>
      <c r="O518" s="317"/>
      <c r="P518" s="231">
        <f t="shared" ref="P518:P581" si="61">IF(E518="","",E518+F518+G518+H518+I518+O518)</f>
        <v>0</v>
      </c>
      <c r="Q518" s="318">
        <f t="shared" si="39"/>
        <v>0</v>
      </c>
      <c r="R518" s="319"/>
      <c r="S518" s="79"/>
      <c r="T518" s="320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  <c r="AL518" s="67"/>
      <c r="AM518" s="67"/>
      <c r="AN518" s="67"/>
    </row>
    <row r="519" spans="1:40" ht="15.75" customHeight="1">
      <c r="A519" s="76"/>
      <c r="B519" s="77" t="str">
        <f t="shared" ref="B519:B582" si="62">IF(A519="","",TEXT(A519,"DDDD"))</f>
        <v/>
      </c>
      <c r="C519" t="str">
        <f t="shared" si="60"/>
        <v/>
      </c>
      <c r="D519" s="315" t="str">
        <f t="shared" si="59"/>
        <v/>
      </c>
      <c r="E519" s="228">
        <v>0</v>
      </c>
      <c r="F519" s="228"/>
      <c r="G519" s="228"/>
      <c r="H519" s="228"/>
      <c r="I519" s="316"/>
      <c r="J519" s="229">
        <f t="shared" ref="J519:J582" si="63">IF(E519=0,0,(1-J$4)*E519)</f>
        <v>0</v>
      </c>
      <c r="K519" s="229">
        <f t="shared" ref="K519:L582" si="64">IF(F519=0,0,(1-K$4)*F519)</f>
        <v>0</v>
      </c>
      <c r="L519" s="229">
        <f t="shared" si="64"/>
        <v>0</v>
      </c>
      <c r="M519" s="229">
        <f t="shared" ref="M519:M582" si="65">IF(H519=0,0,(1-M$4)*H519)</f>
        <v>0</v>
      </c>
      <c r="N519" s="230"/>
      <c r="O519" s="317"/>
      <c r="P519" s="231">
        <f t="shared" si="61"/>
        <v>0</v>
      </c>
      <c r="Q519" s="318">
        <f t="shared" si="39"/>
        <v>0</v>
      </c>
      <c r="R519" s="319"/>
      <c r="S519" s="79"/>
      <c r="T519" s="320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  <c r="AL519" s="67"/>
      <c r="AM519" s="67"/>
      <c r="AN519" s="67"/>
    </row>
    <row r="520" spans="1:40" ht="15.75" customHeight="1">
      <c r="A520" s="76"/>
      <c r="B520" s="77" t="str">
        <f t="shared" si="62"/>
        <v/>
      </c>
      <c r="C520" t="str">
        <f t="shared" si="60"/>
        <v/>
      </c>
      <c r="D520" s="315" t="str">
        <f t="shared" ref="D520:D583" si="66">IF(A520&lt;&gt;"",PROPER(TEXT(A520,"Mmmm")),"")</f>
        <v/>
      </c>
      <c r="E520" s="228">
        <v>0</v>
      </c>
      <c r="F520" s="228"/>
      <c r="G520" s="228"/>
      <c r="H520" s="228"/>
      <c r="I520" s="316"/>
      <c r="J520" s="229">
        <f t="shared" si="63"/>
        <v>0</v>
      </c>
      <c r="K520" s="229">
        <f t="shared" si="64"/>
        <v>0</v>
      </c>
      <c r="L520" s="229">
        <f t="shared" si="64"/>
        <v>0</v>
      </c>
      <c r="M520" s="229">
        <f t="shared" si="65"/>
        <v>0</v>
      </c>
      <c r="N520" s="230"/>
      <c r="O520" s="317"/>
      <c r="P520" s="231">
        <f t="shared" si="61"/>
        <v>0</v>
      </c>
      <c r="Q520" s="318">
        <f t="shared" si="39"/>
        <v>0</v>
      </c>
      <c r="R520" s="319"/>
      <c r="S520" s="79"/>
      <c r="T520" s="320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  <c r="AL520" s="67"/>
      <c r="AM520" s="67"/>
      <c r="AN520" s="67"/>
    </row>
    <row r="521" spans="1:40" ht="15.75" customHeight="1">
      <c r="A521" s="76"/>
      <c r="B521" s="77" t="str">
        <f t="shared" si="62"/>
        <v/>
      </c>
      <c r="C521" t="str">
        <f t="shared" si="60"/>
        <v/>
      </c>
      <c r="D521" s="315" t="str">
        <f t="shared" si="66"/>
        <v/>
      </c>
      <c r="E521" s="228">
        <v>0</v>
      </c>
      <c r="F521" s="228"/>
      <c r="G521" s="228"/>
      <c r="H521" s="228"/>
      <c r="I521" s="316"/>
      <c r="J521" s="229">
        <f t="shared" si="63"/>
        <v>0</v>
      </c>
      <c r="K521" s="229">
        <f t="shared" si="64"/>
        <v>0</v>
      </c>
      <c r="L521" s="229">
        <f t="shared" si="64"/>
        <v>0</v>
      </c>
      <c r="M521" s="229">
        <f t="shared" si="65"/>
        <v>0</v>
      </c>
      <c r="N521" s="230"/>
      <c r="O521" s="317"/>
      <c r="P521" s="231">
        <f t="shared" si="61"/>
        <v>0</v>
      </c>
      <c r="Q521" s="318">
        <f t="shared" si="39"/>
        <v>0</v>
      </c>
      <c r="R521" s="319"/>
      <c r="S521" s="79"/>
      <c r="T521" s="320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  <c r="AL521" s="67"/>
      <c r="AM521" s="67"/>
      <c r="AN521" s="67"/>
    </row>
    <row r="522" spans="1:40" ht="15.75" customHeight="1">
      <c r="A522" s="76"/>
      <c r="B522" s="77" t="str">
        <f t="shared" si="62"/>
        <v/>
      </c>
      <c r="C522" t="str">
        <f t="shared" si="60"/>
        <v/>
      </c>
      <c r="D522" s="315" t="str">
        <f t="shared" si="66"/>
        <v/>
      </c>
      <c r="E522" s="228">
        <v>0</v>
      </c>
      <c r="F522" s="228"/>
      <c r="G522" s="228"/>
      <c r="H522" s="228"/>
      <c r="I522" s="316"/>
      <c r="J522" s="229">
        <f t="shared" si="63"/>
        <v>0</v>
      </c>
      <c r="K522" s="229">
        <f t="shared" si="64"/>
        <v>0</v>
      </c>
      <c r="L522" s="229">
        <f t="shared" si="64"/>
        <v>0</v>
      </c>
      <c r="M522" s="229">
        <f t="shared" si="65"/>
        <v>0</v>
      </c>
      <c r="N522" s="230"/>
      <c r="O522" s="317"/>
      <c r="P522" s="231">
        <f t="shared" si="61"/>
        <v>0</v>
      </c>
      <c r="Q522" s="318">
        <f t="shared" si="39"/>
        <v>0</v>
      </c>
      <c r="R522" s="319"/>
      <c r="S522" s="79"/>
      <c r="T522" s="320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  <c r="AL522" s="67"/>
      <c r="AM522" s="67"/>
      <c r="AN522" s="67"/>
    </row>
    <row r="523" spans="1:40" ht="15.75" customHeight="1">
      <c r="A523" s="76"/>
      <c r="B523" s="77" t="str">
        <f t="shared" si="62"/>
        <v/>
      </c>
      <c r="C523" t="str">
        <f t="shared" si="60"/>
        <v/>
      </c>
      <c r="D523" s="315" t="str">
        <f t="shared" si="66"/>
        <v/>
      </c>
      <c r="E523" s="228">
        <v>0</v>
      </c>
      <c r="F523" s="228"/>
      <c r="G523" s="228"/>
      <c r="H523" s="228"/>
      <c r="I523" s="316"/>
      <c r="J523" s="229">
        <f t="shared" si="63"/>
        <v>0</v>
      </c>
      <c r="K523" s="229">
        <f t="shared" si="64"/>
        <v>0</v>
      </c>
      <c r="L523" s="229">
        <f t="shared" si="64"/>
        <v>0</v>
      </c>
      <c r="M523" s="229">
        <f t="shared" si="65"/>
        <v>0</v>
      </c>
      <c r="N523" s="230"/>
      <c r="O523" s="317"/>
      <c r="P523" s="231">
        <f t="shared" si="61"/>
        <v>0</v>
      </c>
      <c r="Q523" s="318">
        <f t="shared" si="39"/>
        <v>0</v>
      </c>
      <c r="R523" s="319"/>
      <c r="S523" s="79"/>
      <c r="T523" s="320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  <c r="AL523" s="67"/>
      <c r="AM523" s="67"/>
      <c r="AN523" s="67"/>
    </row>
    <row r="524" spans="1:40" ht="15.75" customHeight="1">
      <c r="A524" s="76"/>
      <c r="B524" s="77" t="str">
        <f t="shared" si="62"/>
        <v/>
      </c>
      <c r="C524" t="str">
        <f t="shared" si="60"/>
        <v/>
      </c>
      <c r="D524" s="315" t="str">
        <f t="shared" si="66"/>
        <v/>
      </c>
      <c r="E524" s="228">
        <v>0</v>
      </c>
      <c r="F524" s="228"/>
      <c r="G524" s="228"/>
      <c r="H524" s="228"/>
      <c r="I524" s="316"/>
      <c r="J524" s="229">
        <f t="shared" si="63"/>
        <v>0</v>
      </c>
      <c r="K524" s="229">
        <f t="shared" si="64"/>
        <v>0</v>
      </c>
      <c r="L524" s="229">
        <f t="shared" si="64"/>
        <v>0</v>
      </c>
      <c r="M524" s="229">
        <f t="shared" si="65"/>
        <v>0</v>
      </c>
      <c r="N524" s="230"/>
      <c r="O524" s="317"/>
      <c r="P524" s="231">
        <f t="shared" si="61"/>
        <v>0</v>
      </c>
      <c r="Q524" s="318">
        <f t="shared" si="39"/>
        <v>0</v>
      </c>
      <c r="R524" s="319"/>
      <c r="S524" s="79"/>
      <c r="T524" s="320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  <c r="AL524" s="67"/>
      <c r="AM524" s="67"/>
      <c r="AN524" s="67"/>
    </row>
    <row r="525" spans="1:40" ht="15.75" customHeight="1">
      <c r="A525" s="76"/>
      <c r="B525" s="77" t="str">
        <f t="shared" si="62"/>
        <v/>
      </c>
      <c r="C525" t="str">
        <f t="shared" si="60"/>
        <v/>
      </c>
      <c r="D525" s="315" t="str">
        <f t="shared" si="66"/>
        <v/>
      </c>
      <c r="E525" s="228">
        <v>0</v>
      </c>
      <c r="F525" s="228"/>
      <c r="G525" s="228"/>
      <c r="H525" s="228"/>
      <c r="I525" s="316"/>
      <c r="J525" s="229">
        <f t="shared" si="63"/>
        <v>0</v>
      </c>
      <c r="K525" s="229">
        <f t="shared" si="64"/>
        <v>0</v>
      </c>
      <c r="L525" s="229">
        <f t="shared" si="64"/>
        <v>0</v>
      </c>
      <c r="M525" s="229">
        <f t="shared" si="65"/>
        <v>0</v>
      </c>
      <c r="N525" s="230"/>
      <c r="O525" s="317"/>
      <c r="P525" s="231">
        <f t="shared" si="61"/>
        <v>0</v>
      </c>
      <c r="Q525" s="318">
        <f t="shared" si="39"/>
        <v>0</v>
      </c>
      <c r="R525" s="319"/>
      <c r="S525" s="79"/>
      <c r="T525" s="320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  <c r="AL525" s="67"/>
      <c r="AM525" s="67"/>
      <c r="AN525" s="67"/>
    </row>
    <row r="526" spans="1:40" ht="15.75" customHeight="1">
      <c r="A526" s="76"/>
      <c r="B526" s="77" t="str">
        <f t="shared" si="62"/>
        <v/>
      </c>
      <c r="C526" t="str">
        <f t="shared" si="60"/>
        <v/>
      </c>
      <c r="D526" s="315" t="str">
        <f t="shared" si="66"/>
        <v/>
      </c>
      <c r="E526" s="228">
        <v>0</v>
      </c>
      <c r="F526" s="228"/>
      <c r="G526" s="228"/>
      <c r="H526" s="228"/>
      <c r="I526" s="316"/>
      <c r="J526" s="229">
        <f t="shared" si="63"/>
        <v>0</v>
      </c>
      <c r="K526" s="229">
        <f t="shared" si="64"/>
        <v>0</v>
      </c>
      <c r="L526" s="229">
        <f t="shared" si="64"/>
        <v>0</v>
      </c>
      <c r="M526" s="229">
        <f t="shared" si="65"/>
        <v>0</v>
      </c>
      <c r="N526" s="230"/>
      <c r="O526" s="317"/>
      <c r="P526" s="231">
        <f t="shared" si="61"/>
        <v>0</v>
      </c>
      <c r="Q526" s="318">
        <f t="shared" si="39"/>
        <v>0</v>
      </c>
      <c r="R526" s="319"/>
      <c r="S526" s="79"/>
      <c r="T526" s="320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  <c r="AL526" s="67"/>
      <c r="AM526" s="67"/>
      <c r="AN526" s="67"/>
    </row>
    <row r="527" spans="1:40" ht="15.75" customHeight="1">
      <c r="A527" s="76"/>
      <c r="B527" s="77" t="str">
        <f t="shared" si="62"/>
        <v/>
      </c>
      <c r="C527" t="str">
        <f t="shared" si="60"/>
        <v/>
      </c>
      <c r="D527" s="315" t="str">
        <f t="shared" si="66"/>
        <v/>
      </c>
      <c r="E527" s="228">
        <v>0</v>
      </c>
      <c r="F527" s="228"/>
      <c r="G527" s="228"/>
      <c r="H527" s="228"/>
      <c r="I527" s="316"/>
      <c r="J527" s="229">
        <f t="shared" si="63"/>
        <v>0</v>
      </c>
      <c r="K527" s="229">
        <f t="shared" si="64"/>
        <v>0</v>
      </c>
      <c r="L527" s="229">
        <f t="shared" si="64"/>
        <v>0</v>
      </c>
      <c r="M527" s="229">
        <f t="shared" si="65"/>
        <v>0</v>
      </c>
      <c r="N527" s="230"/>
      <c r="O527" s="317"/>
      <c r="P527" s="231">
        <f t="shared" si="61"/>
        <v>0</v>
      </c>
      <c r="Q527" s="318">
        <f t="shared" si="39"/>
        <v>0</v>
      </c>
      <c r="R527" s="319"/>
      <c r="S527" s="79"/>
      <c r="T527" s="320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  <c r="AL527" s="67"/>
      <c r="AM527" s="67"/>
      <c r="AN527" s="67"/>
    </row>
    <row r="528" spans="1:40" ht="15.75" customHeight="1">
      <c r="A528" s="76"/>
      <c r="B528" s="77" t="str">
        <f t="shared" si="62"/>
        <v/>
      </c>
      <c r="C528" t="str">
        <f t="shared" si="60"/>
        <v/>
      </c>
      <c r="D528" s="315" t="str">
        <f t="shared" si="66"/>
        <v/>
      </c>
      <c r="E528" s="228">
        <v>0</v>
      </c>
      <c r="F528" s="228"/>
      <c r="G528" s="228"/>
      <c r="H528" s="228"/>
      <c r="I528" s="316"/>
      <c r="J528" s="229">
        <f t="shared" si="63"/>
        <v>0</v>
      </c>
      <c r="K528" s="229">
        <f t="shared" si="64"/>
        <v>0</v>
      </c>
      <c r="L528" s="229">
        <f t="shared" si="64"/>
        <v>0</v>
      </c>
      <c r="M528" s="229">
        <f t="shared" si="65"/>
        <v>0</v>
      </c>
      <c r="N528" s="230"/>
      <c r="O528" s="317"/>
      <c r="P528" s="231">
        <f t="shared" si="61"/>
        <v>0</v>
      </c>
      <c r="Q528" s="318">
        <f t="shared" si="39"/>
        <v>0</v>
      </c>
      <c r="R528" s="319"/>
      <c r="S528" s="79"/>
      <c r="T528" s="320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  <c r="AL528" s="67"/>
      <c r="AM528" s="67"/>
      <c r="AN528" s="67"/>
    </row>
    <row r="529" spans="1:40" ht="15.75" customHeight="1">
      <c r="A529" s="76"/>
      <c r="B529" s="77" t="str">
        <f t="shared" si="62"/>
        <v/>
      </c>
      <c r="C529" t="str">
        <f t="shared" si="60"/>
        <v/>
      </c>
      <c r="D529" s="315" t="str">
        <f t="shared" si="66"/>
        <v/>
      </c>
      <c r="E529" s="228">
        <v>0</v>
      </c>
      <c r="F529" s="228"/>
      <c r="G529" s="228"/>
      <c r="H529" s="228"/>
      <c r="I529" s="316"/>
      <c r="J529" s="229">
        <f t="shared" si="63"/>
        <v>0</v>
      </c>
      <c r="K529" s="229">
        <f t="shared" si="64"/>
        <v>0</v>
      </c>
      <c r="L529" s="229">
        <f t="shared" si="64"/>
        <v>0</v>
      </c>
      <c r="M529" s="229">
        <f t="shared" si="65"/>
        <v>0</v>
      </c>
      <c r="N529" s="230"/>
      <c r="O529" s="317"/>
      <c r="P529" s="231">
        <f t="shared" si="61"/>
        <v>0</v>
      </c>
      <c r="Q529" s="318">
        <f t="shared" si="39"/>
        <v>0</v>
      </c>
      <c r="R529" s="319"/>
      <c r="S529" s="79"/>
      <c r="T529" s="320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  <c r="AL529" s="67"/>
      <c r="AM529" s="67"/>
      <c r="AN529" s="67"/>
    </row>
    <row r="530" spans="1:40" ht="15.75" customHeight="1">
      <c r="A530" s="76"/>
      <c r="B530" s="77" t="str">
        <f t="shared" si="62"/>
        <v/>
      </c>
      <c r="C530" t="str">
        <f t="shared" si="60"/>
        <v/>
      </c>
      <c r="D530" s="315" t="str">
        <f t="shared" si="66"/>
        <v/>
      </c>
      <c r="E530" s="228">
        <v>0</v>
      </c>
      <c r="F530" s="228"/>
      <c r="G530" s="228"/>
      <c r="H530" s="228"/>
      <c r="I530" s="316"/>
      <c r="J530" s="229">
        <f t="shared" si="63"/>
        <v>0</v>
      </c>
      <c r="K530" s="229">
        <f t="shared" si="64"/>
        <v>0</v>
      </c>
      <c r="L530" s="229">
        <f t="shared" si="64"/>
        <v>0</v>
      </c>
      <c r="M530" s="229">
        <f t="shared" si="65"/>
        <v>0</v>
      </c>
      <c r="N530" s="230"/>
      <c r="O530" s="317"/>
      <c r="P530" s="231">
        <f t="shared" si="61"/>
        <v>0</v>
      </c>
      <c r="Q530" s="318">
        <f t="shared" si="39"/>
        <v>0</v>
      </c>
      <c r="R530" s="319"/>
      <c r="S530" s="79"/>
      <c r="T530" s="320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  <c r="AL530" s="67"/>
      <c r="AM530" s="67"/>
      <c r="AN530" s="67"/>
    </row>
    <row r="531" spans="1:40" ht="15.75" customHeight="1">
      <c r="A531" s="76"/>
      <c r="B531" s="77" t="str">
        <f t="shared" si="62"/>
        <v/>
      </c>
      <c r="C531" t="str">
        <f t="shared" si="60"/>
        <v/>
      </c>
      <c r="D531" s="315" t="str">
        <f t="shared" si="66"/>
        <v/>
      </c>
      <c r="E531" s="228">
        <v>0</v>
      </c>
      <c r="F531" s="228"/>
      <c r="G531" s="228"/>
      <c r="H531" s="228"/>
      <c r="I531" s="316"/>
      <c r="J531" s="229">
        <f t="shared" si="63"/>
        <v>0</v>
      </c>
      <c r="K531" s="229">
        <f t="shared" si="64"/>
        <v>0</v>
      </c>
      <c r="L531" s="229">
        <f t="shared" si="64"/>
        <v>0</v>
      </c>
      <c r="M531" s="229">
        <f t="shared" si="65"/>
        <v>0</v>
      </c>
      <c r="N531" s="230"/>
      <c r="O531" s="317"/>
      <c r="P531" s="231">
        <f t="shared" si="61"/>
        <v>0</v>
      </c>
      <c r="Q531" s="318">
        <f t="shared" si="39"/>
        <v>0</v>
      </c>
      <c r="R531" s="319"/>
      <c r="S531" s="79"/>
      <c r="T531" s="320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  <c r="AL531" s="67"/>
      <c r="AM531" s="67"/>
      <c r="AN531" s="67"/>
    </row>
    <row r="532" spans="1:40" ht="15.75" customHeight="1">
      <c r="A532" s="76"/>
      <c r="B532" s="77" t="str">
        <f t="shared" si="62"/>
        <v/>
      </c>
      <c r="C532" t="str">
        <f t="shared" si="60"/>
        <v/>
      </c>
      <c r="D532" s="315" t="str">
        <f t="shared" si="66"/>
        <v/>
      </c>
      <c r="E532" s="228">
        <v>0</v>
      </c>
      <c r="F532" s="228"/>
      <c r="G532" s="228"/>
      <c r="H532" s="228"/>
      <c r="I532" s="316"/>
      <c r="J532" s="229">
        <f t="shared" si="63"/>
        <v>0</v>
      </c>
      <c r="K532" s="229">
        <f t="shared" si="64"/>
        <v>0</v>
      </c>
      <c r="L532" s="229">
        <f t="shared" si="64"/>
        <v>0</v>
      </c>
      <c r="M532" s="229">
        <f t="shared" si="65"/>
        <v>0</v>
      </c>
      <c r="N532" s="230"/>
      <c r="O532" s="317"/>
      <c r="P532" s="231">
        <f t="shared" si="61"/>
        <v>0</v>
      </c>
      <c r="Q532" s="318">
        <f t="shared" si="39"/>
        <v>0</v>
      </c>
      <c r="R532" s="319"/>
      <c r="S532" s="79"/>
      <c r="T532" s="320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  <c r="AL532" s="67"/>
      <c r="AM532" s="67"/>
      <c r="AN532" s="67"/>
    </row>
    <row r="533" spans="1:40" ht="15.75" customHeight="1">
      <c r="A533" s="76"/>
      <c r="B533" s="77" t="str">
        <f t="shared" si="62"/>
        <v/>
      </c>
      <c r="C533" t="str">
        <f t="shared" si="60"/>
        <v/>
      </c>
      <c r="D533" s="315" t="str">
        <f t="shared" si="66"/>
        <v/>
      </c>
      <c r="E533" s="228">
        <v>0</v>
      </c>
      <c r="F533" s="228"/>
      <c r="G533" s="228"/>
      <c r="H533" s="228"/>
      <c r="I533" s="316"/>
      <c r="J533" s="229">
        <f t="shared" si="63"/>
        <v>0</v>
      </c>
      <c r="K533" s="229">
        <f t="shared" si="64"/>
        <v>0</v>
      </c>
      <c r="L533" s="229">
        <f t="shared" si="64"/>
        <v>0</v>
      </c>
      <c r="M533" s="229">
        <f t="shared" si="65"/>
        <v>0</v>
      </c>
      <c r="N533" s="230"/>
      <c r="O533" s="317"/>
      <c r="P533" s="231">
        <f t="shared" si="61"/>
        <v>0</v>
      </c>
      <c r="Q533" s="318">
        <f t="shared" si="39"/>
        <v>0</v>
      </c>
      <c r="R533" s="319"/>
      <c r="S533" s="79"/>
      <c r="T533" s="320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  <c r="AL533" s="67"/>
      <c r="AM533" s="67"/>
      <c r="AN533" s="67"/>
    </row>
    <row r="534" spans="1:40" ht="15.75" customHeight="1">
      <c r="A534" s="76"/>
      <c r="B534" s="77" t="str">
        <f t="shared" si="62"/>
        <v/>
      </c>
      <c r="C534" t="str">
        <f t="shared" si="60"/>
        <v/>
      </c>
      <c r="D534" s="315" t="str">
        <f t="shared" si="66"/>
        <v/>
      </c>
      <c r="E534" s="228">
        <v>0</v>
      </c>
      <c r="F534" s="228"/>
      <c r="G534" s="228"/>
      <c r="H534" s="228"/>
      <c r="I534" s="316"/>
      <c r="J534" s="229">
        <f t="shared" si="63"/>
        <v>0</v>
      </c>
      <c r="K534" s="229">
        <f t="shared" si="64"/>
        <v>0</v>
      </c>
      <c r="L534" s="229">
        <f t="shared" si="64"/>
        <v>0</v>
      </c>
      <c r="M534" s="229">
        <f t="shared" si="65"/>
        <v>0</v>
      </c>
      <c r="N534" s="230"/>
      <c r="O534" s="317"/>
      <c r="P534" s="231">
        <f t="shared" si="61"/>
        <v>0</v>
      </c>
      <c r="Q534" s="318">
        <f t="shared" si="39"/>
        <v>0</v>
      </c>
      <c r="R534" s="319"/>
      <c r="S534" s="79"/>
      <c r="T534" s="320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  <c r="AL534" s="67"/>
      <c r="AM534" s="67"/>
      <c r="AN534" s="67"/>
    </row>
    <row r="535" spans="1:40" ht="15.75" customHeight="1">
      <c r="A535" s="76"/>
      <c r="B535" s="77" t="str">
        <f t="shared" si="62"/>
        <v/>
      </c>
      <c r="C535" t="str">
        <f t="shared" si="60"/>
        <v/>
      </c>
      <c r="D535" s="315" t="str">
        <f t="shared" si="66"/>
        <v/>
      </c>
      <c r="E535" s="228">
        <v>0</v>
      </c>
      <c r="F535" s="228"/>
      <c r="G535" s="228"/>
      <c r="H535" s="228"/>
      <c r="I535" s="316"/>
      <c r="J535" s="229">
        <f t="shared" si="63"/>
        <v>0</v>
      </c>
      <c r="K535" s="229">
        <f t="shared" si="64"/>
        <v>0</v>
      </c>
      <c r="L535" s="229">
        <f t="shared" si="64"/>
        <v>0</v>
      </c>
      <c r="M535" s="229">
        <f t="shared" si="65"/>
        <v>0</v>
      </c>
      <c r="N535" s="230"/>
      <c r="O535" s="317"/>
      <c r="P535" s="231">
        <f t="shared" si="61"/>
        <v>0</v>
      </c>
      <c r="Q535" s="318">
        <f t="shared" si="39"/>
        <v>0</v>
      </c>
      <c r="R535" s="319"/>
      <c r="S535" s="79"/>
      <c r="T535" s="320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  <c r="AL535" s="67"/>
      <c r="AM535" s="67"/>
      <c r="AN535" s="67"/>
    </row>
    <row r="536" spans="1:40" ht="15.75" customHeight="1">
      <c r="A536" s="76"/>
      <c r="B536" s="77" t="str">
        <f t="shared" si="62"/>
        <v/>
      </c>
      <c r="C536" t="str">
        <f t="shared" si="60"/>
        <v/>
      </c>
      <c r="D536" s="315" t="str">
        <f t="shared" si="66"/>
        <v/>
      </c>
      <c r="E536" s="228">
        <v>0</v>
      </c>
      <c r="F536" s="228"/>
      <c r="G536" s="228"/>
      <c r="H536" s="228"/>
      <c r="I536" s="316"/>
      <c r="J536" s="229">
        <f t="shared" si="63"/>
        <v>0</v>
      </c>
      <c r="K536" s="229">
        <f t="shared" si="64"/>
        <v>0</v>
      </c>
      <c r="L536" s="229">
        <f t="shared" si="64"/>
        <v>0</v>
      </c>
      <c r="M536" s="229">
        <f t="shared" si="65"/>
        <v>0</v>
      </c>
      <c r="N536" s="230"/>
      <c r="O536" s="317"/>
      <c r="P536" s="231">
        <f t="shared" si="61"/>
        <v>0</v>
      </c>
      <c r="Q536" s="318">
        <f t="shared" si="39"/>
        <v>0</v>
      </c>
      <c r="R536" s="319"/>
      <c r="S536" s="79"/>
      <c r="T536" s="320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  <c r="AL536" s="67"/>
      <c r="AM536" s="67"/>
      <c r="AN536" s="67"/>
    </row>
    <row r="537" spans="1:40" ht="15.75" customHeight="1">
      <c r="A537" s="76"/>
      <c r="B537" s="77" t="str">
        <f t="shared" si="62"/>
        <v/>
      </c>
      <c r="C537" t="str">
        <f t="shared" si="60"/>
        <v/>
      </c>
      <c r="D537" s="315" t="str">
        <f t="shared" si="66"/>
        <v/>
      </c>
      <c r="E537" s="228">
        <v>0</v>
      </c>
      <c r="F537" s="228"/>
      <c r="G537" s="228"/>
      <c r="H537" s="228"/>
      <c r="I537" s="316"/>
      <c r="J537" s="229">
        <f t="shared" si="63"/>
        <v>0</v>
      </c>
      <c r="K537" s="229">
        <f t="shared" si="64"/>
        <v>0</v>
      </c>
      <c r="L537" s="229">
        <f t="shared" si="64"/>
        <v>0</v>
      </c>
      <c r="M537" s="229">
        <f t="shared" si="65"/>
        <v>0</v>
      </c>
      <c r="N537" s="230"/>
      <c r="O537" s="317"/>
      <c r="P537" s="231">
        <f t="shared" si="61"/>
        <v>0</v>
      </c>
      <c r="Q537" s="318">
        <f t="shared" si="39"/>
        <v>0</v>
      </c>
      <c r="R537" s="319"/>
      <c r="S537" s="79"/>
      <c r="T537" s="320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  <c r="AL537" s="67"/>
      <c r="AM537" s="67"/>
      <c r="AN537" s="67"/>
    </row>
    <row r="538" spans="1:40" ht="15.75" customHeight="1">
      <c r="A538" s="76"/>
      <c r="B538" s="77" t="str">
        <f t="shared" si="62"/>
        <v/>
      </c>
      <c r="C538" t="str">
        <f t="shared" si="60"/>
        <v/>
      </c>
      <c r="D538" s="315" t="str">
        <f t="shared" si="66"/>
        <v/>
      </c>
      <c r="E538" s="228">
        <v>0</v>
      </c>
      <c r="F538" s="228"/>
      <c r="G538" s="228"/>
      <c r="H538" s="228"/>
      <c r="I538" s="316"/>
      <c r="J538" s="229">
        <f t="shared" si="63"/>
        <v>0</v>
      </c>
      <c r="K538" s="229">
        <f t="shared" si="64"/>
        <v>0</v>
      </c>
      <c r="L538" s="229">
        <f t="shared" si="64"/>
        <v>0</v>
      </c>
      <c r="M538" s="229">
        <f t="shared" si="65"/>
        <v>0</v>
      </c>
      <c r="N538" s="230"/>
      <c r="O538" s="317"/>
      <c r="P538" s="231">
        <f t="shared" si="61"/>
        <v>0</v>
      </c>
      <c r="Q538" s="318">
        <f t="shared" si="39"/>
        <v>0</v>
      </c>
      <c r="R538" s="319"/>
      <c r="S538" s="79"/>
      <c r="T538" s="320"/>
      <c r="U538" s="67"/>
      <c r="V538" s="67"/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  <c r="AL538" s="67"/>
      <c r="AM538" s="67"/>
      <c r="AN538" s="67"/>
    </row>
    <row r="539" spans="1:40" ht="15.75" customHeight="1">
      <c r="A539" s="76"/>
      <c r="B539" s="77" t="str">
        <f t="shared" si="62"/>
        <v/>
      </c>
      <c r="C539" t="str">
        <f t="shared" si="60"/>
        <v/>
      </c>
      <c r="D539" s="315" t="str">
        <f t="shared" si="66"/>
        <v/>
      </c>
      <c r="E539" s="228">
        <v>0</v>
      </c>
      <c r="F539" s="228"/>
      <c r="G539" s="228"/>
      <c r="H539" s="228"/>
      <c r="I539" s="316"/>
      <c r="J539" s="229">
        <f t="shared" si="63"/>
        <v>0</v>
      </c>
      <c r="K539" s="229">
        <f t="shared" si="64"/>
        <v>0</v>
      </c>
      <c r="L539" s="229">
        <f t="shared" si="64"/>
        <v>0</v>
      </c>
      <c r="M539" s="229">
        <f t="shared" si="65"/>
        <v>0</v>
      </c>
      <c r="N539" s="230"/>
      <c r="O539" s="317"/>
      <c r="P539" s="231">
        <f t="shared" si="61"/>
        <v>0</v>
      </c>
      <c r="Q539" s="318">
        <f t="shared" si="39"/>
        <v>0</v>
      </c>
      <c r="R539" s="319"/>
      <c r="S539" s="79"/>
      <c r="T539" s="320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  <c r="AL539" s="67"/>
      <c r="AM539" s="67"/>
      <c r="AN539" s="67"/>
    </row>
    <row r="540" spans="1:40" ht="15.75" customHeight="1">
      <c r="A540" s="76"/>
      <c r="B540" s="77" t="str">
        <f t="shared" si="62"/>
        <v/>
      </c>
      <c r="C540" t="str">
        <f t="shared" si="60"/>
        <v/>
      </c>
      <c r="D540" s="315" t="str">
        <f t="shared" si="66"/>
        <v/>
      </c>
      <c r="E540" s="228">
        <v>0</v>
      </c>
      <c r="F540" s="228"/>
      <c r="G540" s="228"/>
      <c r="H540" s="228"/>
      <c r="I540" s="316"/>
      <c r="J540" s="229">
        <f t="shared" si="63"/>
        <v>0</v>
      </c>
      <c r="K540" s="229">
        <f t="shared" si="64"/>
        <v>0</v>
      </c>
      <c r="L540" s="229">
        <f t="shared" si="64"/>
        <v>0</v>
      </c>
      <c r="M540" s="229">
        <f t="shared" si="65"/>
        <v>0</v>
      </c>
      <c r="N540" s="230"/>
      <c r="O540" s="317"/>
      <c r="P540" s="231">
        <f t="shared" si="61"/>
        <v>0</v>
      </c>
      <c r="Q540" s="318">
        <f t="shared" si="39"/>
        <v>0</v>
      </c>
      <c r="R540" s="319"/>
      <c r="S540" s="79"/>
      <c r="T540" s="320"/>
      <c r="U540" s="67"/>
      <c r="V540" s="67"/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  <c r="AL540" s="67"/>
      <c r="AM540" s="67"/>
      <c r="AN540" s="67"/>
    </row>
    <row r="541" spans="1:40" ht="15.75" customHeight="1">
      <c r="A541" s="76"/>
      <c r="B541" s="77" t="str">
        <f t="shared" si="62"/>
        <v/>
      </c>
      <c r="C541" t="str">
        <f t="shared" si="60"/>
        <v/>
      </c>
      <c r="D541" s="315" t="str">
        <f t="shared" si="66"/>
        <v/>
      </c>
      <c r="E541" s="228">
        <v>0</v>
      </c>
      <c r="F541" s="228"/>
      <c r="G541" s="228"/>
      <c r="H541" s="228"/>
      <c r="I541" s="316"/>
      <c r="J541" s="229">
        <f t="shared" si="63"/>
        <v>0</v>
      </c>
      <c r="K541" s="229">
        <f t="shared" si="64"/>
        <v>0</v>
      </c>
      <c r="L541" s="229">
        <f t="shared" si="64"/>
        <v>0</v>
      </c>
      <c r="M541" s="229">
        <f t="shared" si="65"/>
        <v>0</v>
      </c>
      <c r="N541" s="230"/>
      <c r="O541" s="317"/>
      <c r="P541" s="231">
        <f t="shared" si="61"/>
        <v>0</v>
      </c>
      <c r="Q541" s="318">
        <f t="shared" si="39"/>
        <v>0</v>
      </c>
      <c r="R541" s="319"/>
      <c r="S541" s="79"/>
      <c r="T541" s="320"/>
      <c r="U541" s="67"/>
      <c r="V541" s="67"/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  <c r="AL541" s="67"/>
      <c r="AM541" s="67"/>
      <c r="AN541" s="67"/>
    </row>
    <row r="542" spans="1:40" ht="15.75" customHeight="1">
      <c r="A542" s="76"/>
      <c r="B542" s="77" t="str">
        <f t="shared" si="62"/>
        <v/>
      </c>
      <c r="C542" t="str">
        <f t="shared" si="60"/>
        <v/>
      </c>
      <c r="D542" s="315" t="str">
        <f t="shared" si="66"/>
        <v/>
      </c>
      <c r="E542" s="228">
        <v>0</v>
      </c>
      <c r="F542" s="228"/>
      <c r="G542" s="228"/>
      <c r="H542" s="228"/>
      <c r="I542" s="316"/>
      <c r="J542" s="229">
        <f t="shared" si="63"/>
        <v>0</v>
      </c>
      <c r="K542" s="229">
        <f t="shared" si="64"/>
        <v>0</v>
      </c>
      <c r="L542" s="229">
        <f t="shared" si="64"/>
        <v>0</v>
      </c>
      <c r="M542" s="229">
        <f t="shared" si="65"/>
        <v>0</v>
      </c>
      <c r="N542" s="230"/>
      <c r="O542" s="317"/>
      <c r="P542" s="231">
        <f t="shared" si="61"/>
        <v>0</v>
      </c>
      <c r="Q542" s="318">
        <f t="shared" si="39"/>
        <v>0</v>
      </c>
      <c r="R542" s="319"/>
      <c r="S542" s="79"/>
      <c r="T542" s="320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  <c r="AL542" s="67"/>
      <c r="AM542" s="67"/>
      <c r="AN542" s="67"/>
    </row>
    <row r="543" spans="1:40" ht="15.75" customHeight="1">
      <c r="A543" s="76"/>
      <c r="B543" s="77" t="str">
        <f t="shared" si="62"/>
        <v/>
      </c>
      <c r="C543" t="str">
        <f t="shared" si="60"/>
        <v/>
      </c>
      <c r="D543" s="315" t="str">
        <f t="shared" si="66"/>
        <v/>
      </c>
      <c r="E543" s="228">
        <v>0</v>
      </c>
      <c r="F543" s="228"/>
      <c r="G543" s="228"/>
      <c r="H543" s="228"/>
      <c r="I543" s="316"/>
      <c r="J543" s="229">
        <f t="shared" si="63"/>
        <v>0</v>
      </c>
      <c r="K543" s="229">
        <f t="shared" si="64"/>
        <v>0</v>
      </c>
      <c r="L543" s="229">
        <f t="shared" si="64"/>
        <v>0</v>
      </c>
      <c r="M543" s="229">
        <f t="shared" si="65"/>
        <v>0</v>
      </c>
      <c r="N543" s="230"/>
      <c r="O543" s="317"/>
      <c r="P543" s="231">
        <f t="shared" si="61"/>
        <v>0</v>
      </c>
      <c r="Q543" s="318">
        <f t="shared" si="39"/>
        <v>0</v>
      </c>
      <c r="R543" s="319"/>
      <c r="S543" s="79"/>
      <c r="T543" s="320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  <c r="AL543" s="67"/>
      <c r="AM543" s="67"/>
      <c r="AN543" s="67"/>
    </row>
    <row r="544" spans="1:40" ht="15.75" customHeight="1">
      <c r="A544" s="76"/>
      <c r="B544" s="77" t="str">
        <f t="shared" si="62"/>
        <v/>
      </c>
      <c r="C544" t="str">
        <f t="shared" si="60"/>
        <v/>
      </c>
      <c r="D544" s="315" t="str">
        <f t="shared" si="66"/>
        <v/>
      </c>
      <c r="E544" s="228">
        <v>0</v>
      </c>
      <c r="F544" s="228"/>
      <c r="G544" s="228"/>
      <c r="H544" s="228"/>
      <c r="I544" s="316"/>
      <c r="J544" s="229">
        <f t="shared" si="63"/>
        <v>0</v>
      </c>
      <c r="K544" s="229">
        <f t="shared" si="64"/>
        <v>0</v>
      </c>
      <c r="L544" s="229">
        <f t="shared" si="64"/>
        <v>0</v>
      </c>
      <c r="M544" s="229">
        <f t="shared" si="65"/>
        <v>0</v>
      </c>
      <c r="N544" s="230"/>
      <c r="O544" s="317"/>
      <c r="P544" s="231">
        <f t="shared" si="61"/>
        <v>0</v>
      </c>
      <c r="Q544" s="318">
        <f t="shared" si="39"/>
        <v>0</v>
      </c>
      <c r="R544" s="319"/>
      <c r="S544" s="79"/>
      <c r="T544" s="320"/>
      <c r="U544" s="67"/>
      <c r="V544" s="67"/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  <c r="AL544" s="67"/>
      <c r="AM544" s="67"/>
      <c r="AN544" s="67"/>
    </row>
    <row r="545" spans="1:40" ht="15.75" customHeight="1">
      <c r="A545" s="76"/>
      <c r="B545" s="77" t="str">
        <f t="shared" si="62"/>
        <v/>
      </c>
      <c r="C545" t="str">
        <f t="shared" si="60"/>
        <v/>
      </c>
      <c r="D545" s="315" t="str">
        <f t="shared" si="66"/>
        <v/>
      </c>
      <c r="E545" s="228">
        <v>0</v>
      </c>
      <c r="F545" s="228"/>
      <c r="G545" s="228"/>
      <c r="H545" s="228"/>
      <c r="I545" s="316"/>
      <c r="J545" s="229">
        <f t="shared" si="63"/>
        <v>0</v>
      </c>
      <c r="K545" s="229">
        <f t="shared" si="64"/>
        <v>0</v>
      </c>
      <c r="L545" s="229">
        <f t="shared" si="64"/>
        <v>0</v>
      </c>
      <c r="M545" s="229">
        <f t="shared" si="65"/>
        <v>0</v>
      </c>
      <c r="N545" s="230"/>
      <c r="O545" s="317"/>
      <c r="P545" s="231">
        <f t="shared" si="61"/>
        <v>0</v>
      </c>
      <c r="Q545" s="318">
        <f t="shared" si="39"/>
        <v>0</v>
      </c>
      <c r="R545" s="319"/>
      <c r="S545" s="79"/>
      <c r="T545" s="320"/>
      <c r="U545" s="67"/>
      <c r="V545" s="67"/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  <c r="AL545" s="67"/>
      <c r="AM545" s="67"/>
      <c r="AN545" s="67"/>
    </row>
    <row r="546" spans="1:40" ht="15.75" customHeight="1">
      <c r="A546" s="76"/>
      <c r="B546" s="77" t="str">
        <f t="shared" si="62"/>
        <v/>
      </c>
      <c r="C546" t="str">
        <f t="shared" si="60"/>
        <v/>
      </c>
      <c r="D546" s="315" t="str">
        <f t="shared" si="66"/>
        <v/>
      </c>
      <c r="E546" s="228">
        <v>0</v>
      </c>
      <c r="F546" s="228"/>
      <c r="G546" s="228"/>
      <c r="H546" s="228"/>
      <c r="I546" s="316"/>
      <c r="J546" s="229">
        <f t="shared" si="63"/>
        <v>0</v>
      </c>
      <c r="K546" s="229">
        <f t="shared" si="64"/>
        <v>0</v>
      </c>
      <c r="L546" s="229">
        <f t="shared" si="64"/>
        <v>0</v>
      </c>
      <c r="M546" s="229">
        <f t="shared" si="65"/>
        <v>0</v>
      </c>
      <c r="N546" s="230"/>
      <c r="O546" s="317"/>
      <c r="P546" s="231">
        <f t="shared" si="61"/>
        <v>0</v>
      </c>
      <c r="Q546" s="318">
        <f t="shared" si="39"/>
        <v>0</v>
      </c>
      <c r="R546" s="319"/>
      <c r="S546" s="79"/>
      <c r="T546" s="320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  <c r="AL546" s="67"/>
      <c r="AM546" s="67"/>
      <c r="AN546" s="67"/>
    </row>
    <row r="547" spans="1:40" ht="15.75" customHeight="1">
      <c r="A547" s="76"/>
      <c r="B547" s="77" t="str">
        <f t="shared" si="62"/>
        <v/>
      </c>
      <c r="C547" t="str">
        <f t="shared" si="60"/>
        <v/>
      </c>
      <c r="D547" s="315" t="str">
        <f t="shared" si="66"/>
        <v/>
      </c>
      <c r="E547" s="228">
        <v>0</v>
      </c>
      <c r="F547" s="228"/>
      <c r="G547" s="228"/>
      <c r="H547" s="228"/>
      <c r="I547" s="316"/>
      <c r="J547" s="229">
        <f t="shared" si="63"/>
        <v>0</v>
      </c>
      <c r="K547" s="229">
        <f t="shared" si="64"/>
        <v>0</v>
      </c>
      <c r="L547" s="229">
        <f t="shared" si="64"/>
        <v>0</v>
      </c>
      <c r="M547" s="229">
        <f t="shared" si="65"/>
        <v>0</v>
      </c>
      <c r="N547" s="230"/>
      <c r="O547" s="317"/>
      <c r="P547" s="231">
        <f t="shared" si="61"/>
        <v>0</v>
      </c>
      <c r="Q547" s="318">
        <f t="shared" si="39"/>
        <v>0</v>
      </c>
      <c r="R547" s="319"/>
      <c r="S547" s="79"/>
      <c r="T547" s="320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</row>
    <row r="548" spans="1:40" ht="15.75" customHeight="1">
      <c r="A548" s="76"/>
      <c r="B548" s="77" t="str">
        <f t="shared" si="62"/>
        <v/>
      </c>
      <c r="C548" t="str">
        <f t="shared" si="60"/>
        <v/>
      </c>
      <c r="D548" s="315" t="str">
        <f t="shared" si="66"/>
        <v/>
      </c>
      <c r="E548" s="228">
        <v>0</v>
      </c>
      <c r="F548" s="228"/>
      <c r="G548" s="228"/>
      <c r="H548" s="228"/>
      <c r="I548" s="316"/>
      <c r="J548" s="229">
        <f t="shared" si="63"/>
        <v>0</v>
      </c>
      <c r="K548" s="229">
        <f t="shared" si="64"/>
        <v>0</v>
      </c>
      <c r="L548" s="229">
        <f t="shared" si="64"/>
        <v>0</v>
      </c>
      <c r="M548" s="229">
        <f t="shared" si="65"/>
        <v>0</v>
      </c>
      <c r="N548" s="230"/>
      <c r="O548" s="317"/>
      <c r="P548" s="231">
        <f t="shared" si="61"/>
        <v>0</v>
      </c>
      <c r="Q548" s="318">
        <f t="shared" si="39"/>
        <v>0</v>
      </c>
      <c r="R548" s="319"/>
      <c r="S548" s="79"/>
      <c r="T548" s="320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  <c r="AL548" s="67"/>
      <c r="AM548" s="67"/>
      <c r="AN548" s="67"/>
    </row>
    <row r="549" spans="1:40" ht="15.75" customHeight="1">
      <c r="A549" s="76"/>
      <c r="B549" s="77" t="str">
        <f t="shared" si="62"/>
        <v/>
      </c>
      <c r="C549" t="str">
        <f t="shared" si="60"/>
        <v/>
      </c>
      <c r="D549" s="315" t="str">
        <f t="shared" si="66"/>
        <v/>
      </c>
      <c r="E549" s="228">
        <v>0</v>
      </c>
      <c r="F549" s="228"/>
      <c r="G549" s="228"/>
      <c r="H549" s="228"/>
      <c r="I549" s="316"/>
      <c r="J549" s="229">
        <f t="shared" si="63"/>
        <v>0</v>
      </c>
      <c r="K549" s="229">
        <f t="shared" si="64"/>
        <v>0</v>
      </c>
      <c r="L549" s="229">
        <f t="shared" si="64"/>
        <v>0</v>
      </c>
      <c r="M549" s="229">
        <f t="shared" si="65"/>
        <v>0</v>
      </c>
      <c r="N549" s="230"/>
      <c r="O549" s="317"/>
      <c r="P549" s="231">
        <f t="shared" si="61"/>
        <v>0</v>
      </c>
      <c r="Q549" s="318">
        <f t="shared" si="39"/>
        <v>0</v>
      </c>
      <c r="R549" s="319"/>
      <c r="S549" s="79"/>
      <c r="T549" s="320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  <c r="AL549" s="67"/>
      <c r="AM549" s="67"/>
      <c r="AN549" s="67"/>
    </row>
    <row r="550" spans="1:40" ht="15.75" customHeight="1">
      <c r="A550" s="76"/>
      <c r="B550" s="77" t="str">
        <f t="shared" si="62"/>
        <v/>
      </c>
      <c r="C550" t="str">
        <f t="shared" si="60"/>
        <v/>
      </c>
      <c r="D550" s="315" t="str">
        <f t="shared" si="66"/>
        <v/>
      </c>
      <c r="E550" s="228">
        <v>0</v>
      </c>
      <c r="F550" s="228"/>
      <c r="G550" s="228"/>
      <c r="H550" s="228"/>
      <c r="I550" s="316"/>
      <c r="J550" s="229">
        <f t="shared" si="63"/>
        <v>0</v>
      </c>
      <c r="K550" s="229">
        <f t="shared" si="64"/>
        <v>0</v>
      </c>
      <c r="L550" s="229">
        <f t="shared" si="64"/>
        <v>0</v>
      </c>
      <c r="M550" s="229">
        <f t="shared" si="65"/>
        <v>0</v>
      </c>
      <c r="N550" s="230"/>
      <c r="O550" s="317"/>
      <c r="P550" s="231">
        <f t="shared" si="61"/>
        <v>0</v>
      </c>
      <c r="Q550" s="318">
        <f t="shared" si="39"/>
        <v>0</v>
      </c>
      <c r="R550" s="319"/>
      <c r="S550" s="79"/>
      <c r="T550" s="320"/>
      <c r="U550" s="67"/>
      <c r="V550" s="67"/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  <c r="AL550" s="67"/>
      <c r="AM550" s="67"/>
      <c r="AN550" s="67"/>
    </row>
    <row r="551" spans="1:40" ht="15.75" customHeight="1">
      <c r="A551" s="76"/>
      <c r="B551" s="77" t="str">
        <f t="shared" si="62"/>
        <v/>
      </c>
      <c r="C551" t="str">
        <f t="shared" si="60"/>
        <v/>
      </c>
      <c r="D551" s="315" t="str">
        <f t="shared" si="66"/>
        <v/>
      </c>
      <c r="E551" s="228">
        <v>0</v>
      </c>
      <c r="F551" s="228"/>
      <c r="G551" s="228"/>
      <c r="H551" s="228"/>
      <c r="I551" s="316"/>
      <c r="J551" s="229">
        <f t="shared" si="63"/>
        <v>0</v>
      </c>
      <c r="K551" s="229">
        <f t="shared" si="64"/>
        <v>0</v>
      </c>
      <c r="L551" s="229">
        <f t="shared" si="64"/>
        <v>0</v>
      </c>
      <c r="M551" s="229">
        <f t="shared" si="65"/>
        <v>0</v>
      </c>
      <c r="N551" s="230"/>
      <c r="O551" s="317"/>
      <c r="P551" s="231">
        <f t="shared" si="61"/>
        <v>0</v>
      </c>
      <c r="Q551" s="318">
        <f t="shared" si="39"/>
        <v>0</v>
      </c>
      <c r="R551" s="319"/>
      <c r="S551" s="79"/>
      <c r="T551" s="320"/>
      <c r="U551" s="67"/>
      <c r="V551" s="67"/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  <c r="AL551" s="67"/>
      <c r="AM551" s="67"/>
      <c r="AN551" s="67"/>
    </row>
    <row r="552" spans="1:40" ht="15.75" customHeight="1">
      <c r="A552" s="76"/>
      <c r="B552" s="77" t="str">
        <f t="shared" si="62"/>
        <v/>
      </c>
      <c r="C552" t="str">
        <f t="shared" si="60"/>
        <v/>
      </c>
      <c r="D552" s="315" t="str">
        <f t="shared" si="66"/>
        <v/>
      </c>
      <c r="E552" s="228">
        <v>0</v>
      </c>
      <c r="F552" s="228"/>
      <c r="G552" s="228"/>
      <c r="H552" s="228"/>
      <c r="I552" s="316"/>
      <c r="J552" s="229">
        <f t="shared" si="63"/>
        <v>0</v>
      </c>
      <c r="K552" s="229">
        <f t="shared" si="64"/>
        <v>0</v>
      </c>
      <c r="L552" s="229">
        <f t="shared" si="64"/>
        <v>0</v>
      </c>
      <c r="M552" s="229">
        <f t="shared" si="65"/>
        <v>0</v>
      </c>
      <c r="N552" s="230"/>
      <c r="O552" s="317"/>
      <c r="P552" s="231">
        <f t="shared" si="61"/>
        <v>0</v>
      </c>
      <c r="Q552" s="318">
        <f t="shared" si="39"/>
        <v>0</v>
      </c>
      <c r="R552" s="319"/>
      <c r="S552" s="79"/>
      <c r="T552" s="320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  <c r="AL552" s="67"/>
      <c r="AM552" s="67"/>
      <c r="AN552" s="67"/>
    </row>
    <row r="553" spans="1:40" ht="15.75" customHeight="1">
      <c r="A553" s="76"/>
      <c r="B553" s="77" t="str">
        <f t="shared" si="62"/>
        <v/>
      </c>
      <c r="C553" t="str">
        <f t="shared" si="60"/>
        <v/>
      </c>
      <c r="D553" s="315" t="str">
        <f t="shared" si="66"/>
        <v/>
      </c>
      <c r="E553" s="228">
        <v>0</v>
      </c>
      <c r="F553" s="228"/>
      <c r="G553" s="228"/>
      <c r="H553" s="228"/>
      <c r="I553" s="316"/>
      <c r="J553" s="229">
        <f t="shared" si="63"/>
        <v>0</v>
      </c>
      <c r="K553" s="229">
        <f t="shared" si="64"/>
        <v>0</v>
      </c>
      <c r="L553" s="229">
        <f t="shared" si="64"/>
        <v>0</v>
      </c>
      <c r="M553" s="229">
        <f t="shared" si="65"/>
        <v>0</v>
      </c>
      <c r="N553" s="230"/>
      <c r="O553" s="317"/>
      <c r="P553" s="231">
        <f t="shared" si="61"/>
        <v>0</v>
      </c>
      <c r="Q553" s="318">
        <f t="shared" si="39"/>
        <v>0</v>
      </c>
      <c r="R553" s="319"/>
      <c r="S553" s="79"/>
      <c r="T553" s="320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  <c r="AL553" s="67"/>
      <c r="AM553" s="67"/>
      <c r="AN553" s="67"/>
    </row>
    <row r="554" spans="1:40" ht="15.75" customHeight="1">
      <c r="A554" s="76"/>
      <c r="B554" s="77" t="str">
        <f t="shared" si="62"/>
        <v/>
      </c>
      <c r="C554" t="str">
        <f t="shared" si="60"/>
        <v/>
      </c>
      <c r="D554" s="315" t="str">
        <f t="shared" si="66"/>
        <v/>
      </c>
      <c r="E554" s="228">
        <v>0</v>
      </c>
      <c r="F554" s="228"/>
      <c r="G554" s="228"/>
      <c r="H554" s="228"/>
      <c r="I554" s="316"/>
      <c r="J554" s="229">
        <f t="shared" si="63"/>
        <v>0</v>
      </c>
      <c r="K554" s="229">
        <f t="shared" si="64"/>
        <v>0</v>
      </c>
      <c r="L554" s="229">
        <f t="shared" si="64"/>
        <v>0</v>
      </c>
      <c r="M554" s="229">
        <f t="shared" si="65"/>
        <v>0</v>
      </c>
      <c r="N554" s="230"/>
      <c r="O554" s="317"/>
      <c r="P554" s="231">
        <f t="shared" si="61"/>
        <v>0</v>
      </c>
      <c r="Q554" s="318">
        <f t="shared" si="39"/>
        <v>0</v>
      </c>
      <c r="R554" s="319"/>
      <c r="S554" s="79"/>
      <c r="T554" s="320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  <c r="AL554" s="67"/>
      <c r="AM554" s="67"/>
      <c r="AN554" s="67"/>
    </row>
    <row r="555" spans="1:40" ht="15.75" customHeight="1">
      <c r="A555" s="76"/>
      <c r="B555" s="77" t="str">
        <f t="shared" si="62"/>
        <v/>
      </c>
      <c r="C555" t="str">
        <f t="shared" si="60"/>
        <v/>
      </c>
      <c r="D555" s="315" t="str">
        <f t="shared" si="66"/>
        <v/>
      </c>
      <c r="E555" s="228">
        <v>0</v>
      </c>
      <c r="F555" s="228"/>
      <c r="G555" s="228"/>
      <c r="H555" s="228"/>
      <c r="I555" s="316"/>
      <c r="J555" s="229">
        <f t="shared" si="63"/>
        <v>0</v>
      </c>
      <c r="K555" s="229">
        <f t="shared" si="64"/>
        <v>0</v>
      </c>
      <c r="L555" s="229">
        <f t="shared" si="64"/>
        <v>0</v>
      </c>
      <c r="M555" s="229">
        <f t="shared" si="65"/>
        <v>0</v>
      </c>
      <c r="N555" s="230"/>
      <c r="O555" s="317"/>
      <c r="P555" s="231">
        <f t="shared" si="61"/>
        <v>0</v>
      </c>
      <c r="Q555" s="318">
        <f t="shared" si="39"/>
        <v>0</v>
      </c>
      <c r="R555" s="319"/>
      <c r="S555" s="79"/>
      <c r="T555" s="320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  <c r="AL555" s="67"/>
      <c r="AM555" s="67"/>
      <c r="AN555" s="67"/>
    </row>
    <row r="556" spans="1:40" ht="15.75" customHeight="1">
      <c r="A556" s="76"/>
      <c r="B556" s="77" t="str">
        <f t="shared" si="62"/>
        <v/>
      </c>
      <c r="C556" t="str">
        <f t="shared" si="60"/>
        <v/>
      </c>
      <c r="D556" s="315" t="str">
        <f t="shared" si="66"/>
        <v/>
      </c>
      <c r="E556" s="228">
        <v>0</v>
      </c>
      <c r="F556" s="228"/>
      <c r="G556" s="228"/>
      <c r="H556" s="228"/>
      <c r="I556" s="316"/>
      <c r="J556" s="229">
        <f t="shared" si="63"/>
        <v>0</v>
      </c>
      <c r="K556" s="229">
        <f t="shared" si="64"/>
        <v>0</v>
      </c>
      <c r="L556" s="229">
        <f t="shared" si="64"/>
        <v>0</v>
      </c>
      <c r="M556" s="229">
        <f t="shared" si="65"/>
        <v>0</v>
      </c>
      <c r="N556" s="230"/>
      <c r="O556" s="317"/>
      <c r="P556" s="231">
        <f t="shared" si="61"/>
        <v>0</v>
      </c>
      <c r="Q556" s="318">
        <f t="shared" si="39"/>
        <v>0</v>
      </c>
      <c r="R556" s="319"/>
      <c r="S556" s="79"/>
      <c r="T556" s="320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  <c r="AL556" s="67"/>
      <c r="AM556" s="67"/>
      <c r="AN556" s="67"/>
    </row>
    <row r="557" spans="1:40" ht="15.75" customHeight="1">
      <c r="A557" s="76"/>
      <c r="B557" s="77" t="str">
        <f t="shared" si="62"/>
        <v/>
      </c>
      <c r="C557" t="str">
        <f t="shared" si="60"/>
        <v/>
      </c>
      <c r="D557" s="315" t="str">
        <f t="shared" si="66"/>
        <v/>
      </c>
      <c r="E557" s="228">
        <v>0</v>
      </c>
      <c r="F557" s="228"/>
      <c r="G557" s="228"/>
      <c r="H557" s="228"/>
      <c r="I557" s="316"/>
      <c r="J557" s="229">
        <f t="shared" si="63"/>
        <v>0</v>
      </c>
      <c r="K557" s="229">
        <f t="shared" si="64"/>
        <v>0</v>
      </c>
      <c r="L557" s="229">
        <f t="shared" si="64"/>
        <v>0</v>
      </c>
      <c r="M557" s="229">
        <f t="shared" si="65"/>
        <v>0</v>
      </c>
      <c r="N557" s="230"/>
      <c r="O557" s="317"/>
      <c r="P557" s="231">
        <f t="shared" si="61"/>
        <v>0</v>
      </c>
      <c r="Q557" s="318">
        <f t="shared" si="39"/>
        <v>0</v>
      </c>
      <c r="R557" s="319"/>
      <c r="S557" s="79"/>
      <c r="T557" s="320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  <c r="AL557" s="67"/>
      <c r="AM557" s="67"/>
      <c r="AN557" s="67"/>
    </row>
    <row r="558" spans="1:40" ht="15.75" customHeight="1">
      <c r="A558" s="76"/>
      <c r="B558" s="77" t="str">
        <f t="shared" si="62"/>
        <v/>
      </c>
      <c r="C558" t="str">
        <f t="shared" si="60"/>
        <v/>
      </c>
      <c r="D558" s="315" t="str">
        <f t="shared" si="66"/>
        <v/>
      </c>
      <c r="E558" s="228">
        <v>0</v>
      </c>
      <c r="F558" s="228"/>
      <c r="G558" s="228"/>
      <c r="H558" s="228"/>
      <c r="I558" s="316"/>
      <c r="J558" s="229">
        <f t="shared" si="63"/>
        <v>0</v>
      </c>
      <c r="K558" s="229">
        <f t="shared" si="64"/>
        <v>0</v>
      </c>
      <c r="L558" s="229">
        <f t="shared" si="64"/>
        <v>0</v>
      </c>
      <c r="M558" s="229">
        <f t="shared" si="65"/>
        <v>0</v>
      </c>
      <c r="N558" s="230"/>
      <c r="O558" s="317"/>
      <c r="P558" s="231">
        <f t="shared" si="61"/>
        <v>0</v>
      </c>
      <c r="Q558" s="318">
        <f t="shared" si="39"/>
        <v>0</v>
      </c>
      <c r="R558" s="319"/>
      <c r="S558" s="79"/>
      <c r="T558" s="320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  <c r="AL558" s="67"/>
      <c r="AM558" s="67"/>
      <c r="AN558" s="67"/>
    </row>
    <row r="559" spans="1:40" ht="15.75" customHeight="1">
      <c r="A559" s="76"/>
      <c r="B559" s="77" t="str">
        <f t="shared" si="62"/>
        <v/>
      </c>
      <c r="C559" t="str">
        <f t="shared" si="60"/>
        <v/>
      </c>
      <c r="D559" s="315" t="str">
        <f t="shared" si="66"/>
        <v/>
      </c>
      <c r="E559" s="228">
        <v>0</v>
      </c>
      <c r="F559" s="228"/>
      <c r="G559" s="228"/>
      <c r="H559" s="228"/>
      <c r="I559" s="316"/>
      <c r="J559" s="229">
        <f t="shared" si="63"/>
        <v>0</v>
      </c>
      <c r="K559" s="229">
        <f t="shared" si="64"/>
        <v>0</v>
      </c>
      <c r="L559" s="229">
        <f t="shared" si="64"/>
        <v>0</v>
      </c>
      <c r="M559" s="229">
        <f t="shared" si="65"/>
        <v>0</v>
      </c>
      <c r="N559" s="230"/>
      <c r="O559" s="317"/>
      <c r="P559" s="231">
        <f t="shared" si="61"/>
        <v>0</v>
      </c>
      <c r="Q559" s="318">
        <f t="shared" si="39"/>
        <v>0</v>
      </c>
      <c r="R559" s="319"/>
      <c r="S559" s="79"/>
      <c r="T559" s="320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  <c r="AL559" s="67"/>
      <c r="AM559" s="67"/>
      <c r="AN559" s="67"/>
    </row>
    <row r="560" spans="1:40" ht="15.75" customHeight="1">
      <c r="A560" s="76"/>
      <c r="B560" s="77" t="str">
        <f t="shared" si="62"/>
        <v/>
      </c>
      <c r="C560" t="str">
        <f t="shared" si="60"/>
        <v/>
      </c>
      <c r="D560" s="315" t="str">
        <f t="shared" si="66"/>
        <v/>
      </c>
      <c r="E560" s="228">
        <v>0</v>
      </c>
      <c r="F560" s="228"/>
      <c r="G560" s="228"/>
      <c r="H560" s="228"/>
      <c r="I560" s="316"/>
      <c r="J560" s="229">
        <f t="shared" si="63"/>
        <v>0</v>
      </c>
      <c r="K560" s="229">
        <f t="shared" si="64"/>
        <v>0</v>
      </c>
      <c r="L560" s="229">
        <f t="shared" si="64"/>
        <v>0</v>
      </c>
      <c r="M560" s="229">
        <f t="shared" si="65"/>
        <v>0</v>
      </c>
      <c r="N560" s="230"/>
      <c r="O560" s="317"/>
      <c r="P560" s="231">
        <f t="shared" si="61"/>
        <v>0</v>
      </c>
      <c r="Q560" s="318">
        <f t="shared" si="39"/>
        <v>0</v>
      </c>
      <c r="R560" s="319"/>
      <c r="S560" s="79"/>
      <c r="T560" s="320"/>
      <c r="U560" s="67"/>
      <c r="V560" s="67"/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  <c r="AG560" s="67"/>
      <c r="AH560" s="67"/>
      <c r="AI560" s="67"/>
      <c r="AJ560" s="67"/>
      <c r="AK560" s="67"/>
      <c r="AL560" s="67"/>
      <c r="AM560" s="67"/>
      <c r="AN560" s="67"/>
    </row>
    <row r="561" spans="1:40" ht="15.75" customHeight="1">
      <c r="A561" s="76"/>
      <c r="B561" s="77" t="str">
        <f t="shared" si="62"/>
        <v/>
      </c>
      <c r="C561" t="str">
        <f t="shared" si="60"/>
        <v/>
      </c>
      <c r="D561" s="315" t="str">
        <f t="shared" si="66"/>
        <v/>
      </c>
      <c r="E561" s="228">
        <v>0</v>
      </c>
      <c r="F561" s="228"/>
      <c r="G561" s="228"/>
      <c r="H561" s="228"/>
      <c r="I561" s="316"/>
      <c r="J561" s="229">
        <f t="shared" si="63"/>
        <v>0</v>
      </c>
      <c r="K561" s="229">
        <f t="shared" si="64"/>
        <v>0</v>
      </c>
      <c r="L561" s="229">
        <f t="shared" si="64"/>
        <v>0</v>
      </c>
      <c r="M561" s="229">
        <f t="shared" si="65"/>
        <v>0</v>
      </c>
      <c r="N561" s="230"/>
      <c r="O561" s="317"/>
      <c r="P561" s="231">
        <f t="shared" si="61"/>
        <v>0</v>
      </c>
      <c r="Q561" s="318">
        <f t="shared" si="39"/>
        <v>0</v>
      </c>
      <c r="R561" s="319"/>
      <c r="S561" s="79"/>
      <c r="T561" s="320"/>
      <c r="U561" s="67"/>
      <c r="V561" s="67"/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  <c r="AG561" s="67"/>
      <c r="AH561" s="67"/>
      <c r="AI561" s="67"/>
      <c r="AJ561" s="67"/>
      <c r="AK561" s="67"/>
      <c r="AL561" s="67"/>
      <c r="AM561" s="67"/>
      <c r="AN561" s="67"/>
    </row>
    <row r="562" spans="1:40" ht="15.75" customHeight="1">
      <c r="A562" s="76"/>
      <c r="B562" s="77" t="str">
        <f t="shared" si="62"/>
        <v/>
      </c>
      <c r="C562" t="str">
        <f t="shared" si="60"/>
        <v/>
      </c>
      <c r="D562" s="315" t="str">
        <f t="shared" si="66"/>
        <v/>
      </c>
      <c r="E562" s="228">
        <v>0</v>
      </c>
      <c r="F562" s="228"/>
      <c r="G562" s="228"/>
      <c r="H562" s="228"/>
      <c r="I562" s="316"/>
      <c r="J562" s="229">
        <f t="shared" si="63"/>
        <v>0</v>
      </c>
      <c r="K562" s="229">
        <f t="shared" si="64"/>
        <v>0</v>
      </c>
      <c r="L562" s="229">
        <f t="shared" si="64"/>
        <v>0</v>
      </c>
      <c r="M562" s="229">
        <f t="shared" si="65"/>
        <v>0</v>
      </c>
      <c r="N562" s="230"/>
      <c r="O562" s="317"/>
      <c r="P562" s="231">
        <f t="shared" si="61"/>
        <v>0</v>
      </c>
      <c r="Q562" s="318">
        <f t="shared" si="39"/>
        <v>0</v>
      </c>
      <c r="R562" s="319"/>
      <c r="S562" s="79"/>
      <c r="T562" s="320"/>
      <c r="U562" s="67"/>
      <c r="V562" s="67"/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  <c r="AG562" s="67"/>
      <c r="AH562" s="67"/>
      <c r="AI562" s="67"/>
      <c r="AJ562" s="67"/>
      <c r="AK562" s="67"/>
      <c r="AL562" s="67"/>
      <c r="AM562" s="67"/>
      <c r="AN562" s="67"/>
    </row>
    <row r="563" spans="1:40" ht="15.75" customHeight="1">
      <c r="A563" s="76"/>
      <c r="B563" s="77" t="str">
        <f t="shared" si="62"/>
        <v/>
      </c>
      <c r="C563" t="str">
        <f t="shared" si="60"/>
        <v/>
      </c>
      <c r="D563" s="315" t="str">
        <f t="shared" si="66"/>
        <v/>
      </c>
      <c r="E563" s="228">
        <v>0</v>
      </c>
      <c r="F563" s="228"/>
      <c r="G563" s="228"/>
      <c r="H563" s="228"/>
      <c r="I563" s="316"/>
      <c r="J563" s="229">
        <f t="shared" si="63"/>
        <v>0</v>
      </c>
      <c r="K563" s="229">
        <f t="shared" si="64"/>
        <v>0</v>
      </c>
      <c r="L563" s="229">
        <f t="shared" si="64"/>
        <v>0</v>
      </c>
      <c r="M563" s="229">
        <f t="shared" si="65"/>
        <v>0</v>
      </c>
      <c r="N563" s="230"/>
      <c r="O563" s="317"/>
      <c r="P563" s="231">
        <f t="shared" si="61"/>
        <v>0</v>
      </c>
      <c r="Q563" s="318">
        <f t="shared" si="39"/>
        <v>0</v>
      </c>
      <c r="R563" s="319"/>
      <c r="S563" s="79"/>
      <c r="T563" s="320"/>
      <c r="U563" s="67"/>
      <c r="V563" s="67"/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  <c r="AG563" s="67"/>
      <c r="AH563" s="67"/>
      <c r="AI563" s="67"/>
      <c r="AJ563" s="67"/>
      <c r="AK563" s="67"/>
      <c r="AL563" s="67"/>
      <c r="AM563" s="67"/>
      <c r="AN563" s="67"/>
    </row>
    <row r="564" spans="1:40" ht="15.75" customHeight="1">
      <c r="A564" s="76"/>
      <c r="B564" s="77" t="str">
        <f t="shared" si="62"/>
        <v/>
      </c>
      <c r="C564" t="str">
        <f t="shared" si="60"/>
        <v/>
      </c>
      <c r="D564" s="315" t="str">
        <f t="shared" si="66"/>
        <v/>
      </c>
      <c r="E564" s="228">
        <v>0</v>
      </c>
      <c r="F564" s="228"/>
      <c r="G564" s="228"/>
      <c r="H564" s="228"/>
      <c r="I564" s="316"/>
      <c r="J564" s="229">
        <f t="shared" si="63"/>
        <v>0</v>
      </c>
      <c r="K564" s="229">
        <f t="shared" si="64"/>
        <v>0</v>
      </c>
      <c r="L564" s="229">
        <f t="shared" si="64"/>
        <v>0</v>
      </c>
      <c r="M564" s="229">
        <f t="shared" si="65"/>
        <v>0</v>
      </c>
      <c r="N564" s="230"/>
      <c r="O564" s="317"/>
      <c r="P564" s="231">
        <f t="shared" si="61"/>
        <v>0</v>
      </c>
      <c r="Q564" s="318">
        <f t="shared" si="39"/>
        <v>0</v>
      </c>
      <c r="R564" s="319"/>
      <c r="S564" s="79"/>
      <c r="T564" s="320"/>
      <c r="U564" s="67"/>
      <c r="V564" s="67"/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  <c r="AG564" s="67"/>
      <c r="AH564" s="67"/>
      <c r="AI564" s="67"/>
      <c r="AJ564" s="67"/>
      <c r="AK564" s="67"/>
      <c r="AL564" s="67"/>
      <c r="AM564" s="67"/>
      <c r="AN564" s="67"/>
    </row>
    <row r="565" spans="1:40" ht="15.75" customHeight="1">
      <c r="A565" s="76"/>
      <c r="B565" s="77" t="str">
        <f t="shared" si="62"/>
        <v/>
      </c>
      <c r="C565" t="str">
        <f t="shared" si="60"/>
        <v/>
      </c>
      <c r="D565" s="315" t="str">
        <f t="shared" si="66"/>
        <v/>
      </c>
      <c r="E565" s="228">
        <v>0</v>
      </c>
      <c r="F565" s="228"/>
      <c r="G565" s="228"/>
      <c r="H565" s="228"/>
      <c r="I565" s="316"/>
      <c r="J565" s="229">
        <f t="shared" si="63"/>
        <v>0</v>
      </c>
      <c r="K565" s="229">
        <f t="shared" si="64"/>
        <v>0</v>
      </c>
      <c r="L565" s="229">
        <f t="shared" si="64"/>
        <v>0</v>
      </c>
      <c r="M565" s="229">
        <f t="shared" si="65"/>
        <v>0</v>
      </c>
      <c r="N565" s="230"/>
      <c r="O565" s="317"/>
      <c r="P565" s="231">
        <f t="shared" si="61"/>
        <v>0</v>
      </c>
      <c r="Q565" s="318">
        <f t="shared" si="39"/>
        <v>0</v>
      </c>
      <c r="R565" s="319"/>
      <c r="S565" s="79"/>
      <c r="T565" s="320"/>
      <c r="U565" s="67"/>
      <c r="V565" s="67"/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  <c r="AG565" s="67"/>
      <c r="AH565" s="67"/>
      <c r="AI565" s="67"/>
      <c r="AJ565" s="67"/>
      <c r="AK565" s="67"/>
      <c r="AL565" s="67"/>
      <c r="AM565" s="67"/>
      <c r="AN565" s="67"/>
    </row>
    <row r="566" spans="1:40" ht="15.75" customHeight="1">
      <c r="A566" s="76"/>
      <c r="B566" s="77" t="str">
        <f t="shared" si="62"/>
        <v/>
      </c>
      <c r="C566" t="str">
        <f t="shared" si="60"/>
        <v/>
      </c>
      <c r="D566" s="315" t="str">
        <f t="shared" si="66"/>
        <v/>
      </c>
      <c r="E566" s="228">
        <v>0</v>
      </c>
      <c r="F566" s="228"/>
      <c r="G566" s="228"/>
      <c r="H566" s="228"/>
      <c r="I566" s="316"/>
      <c r="J566" s="229">
        <f t="shared" si="63"/>
        <v>0</v>
      </c>
      <c r="K566" s="229">
        <f t="shared" si="64"/>
        <v>0</v>
      </c>
      <c r="L566" s="229">
        <f t="shared" si="64"/>
        <v>0</v>
      </c>
      <c r="M566" s="229">
        <f t="shared" si="65"/>
        <v>0</v>
      </c>
      <c r="N566" s="230"/>
      <c r="O566" s="317"/>
      <c r="P566" s="231">
        <f t="shared" si="61"/>
        <v>0</v>
      </c>
      <c r="Q566" s="318">
        <f t="shared" si="39"/>
        <v>0</v>
      </c>
      <c r="R566" s="319"/>
      <c r="S566" s="79"/>
      <c r="T566" s="320"/>
      <c r="U566" s="67"/>
      <c r="V566" s="67"/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  <c r="AL566" s="67"/>
      <c r="AM566" s="67"/>
      <c r="AN566" s="67"/>
    </row>
    <row r="567" spans="1:40" ht="15.75" customHeight="1">
      <c r="A567" s="76"/>
      <c r="B567" s="77" t="str">
        <f t="shared" si="62"/>
        <v/>
      </c>
      <c r="C567" t="str">
        <f t="shared" si="60"/>
        <v/>
      </c>
      <c r="D567" s="315" t="str">
        <f t="shared" si="66"/>
        <v/>
      </c>
      <c r="E567" s="228">
        <v>0</v>
      </c>
      <c r="F567" s="228"/>
      <c r="G567" s="228"/>
      <c r="H567" s="228"/>
      <c r="I567" s="316"/>
      <c r="J567" s="229">
        <f t="shared" si="63"/>
        <v>0</v>
      </c>
      <c r="K567" s="229">
        <f t="shared" si="64"/>
        <v>0</v>
      </c>
      <c r="L567" s="229">
        <f t="shared" si="64"/>
        <v>0</v>
      </c>
      <c r="M567" s="229">
        <f t="shared" si="65"/>
        <v>0</v>
      </c>
      <c r="N567" s="230"/>
      <c r="O567" s="317"/>
      <c r="P567" s="231">
        <f t="shared" si="61"/>
        <v>0</v>
      </c>
      <c r="Q567" s="318">
        <f t="shared" si="39"/>
        <v>0</v>
      </c>
      <c r="R567" s="319"/>
      <c r="S567" s="79"/>
      <c r="T567" s="320"/>
      <c r="U567" s="67"/>
      <c r="V567" s="67"/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  <c r="AL567" s="67"/>
      <c r="AM567" s="67"/>
      <c r="AN567" s="67"/>
    </row>
    <row r="568" spans="1:40" ht="15.75" customHeight="1">
      <c r="A568" s="76"/>
      <c r="B568" s="77" t="str">
        <f t="shared" si="62"/>
        <v/>
      </c>
      <c r="C568" t="str">
        <f t="shared" si="60"/>
        <v/>
      </c>
      <c r="D568" s="315" t="str">
        <f t="shared" si="66"/>
        <v/>
      </c>
      <c r="E568" s="228">
        <v>0</v>
      </c>
      <c r="F568" s="228"/>
      <c r="G568" s="228"/>
      <c r="H568" s="228"/>
      <c r="I568" s="316"/>
      <c r="J568" s="229">
        <f t="shared" si="63"/>
        <v>0</v>
      </c>
      <c r="K568" s="229">
        <f t="shared" si="64"/>
        <v>0</v>
      </c>
      <c r="L568" s="229">
        <f t="shared" si="64"/>
        <v>0</v>
      </c>
      <c r="M568" s="229">
        <f t="shared" si="65"/>
        <v>0</v>
      </c>
      <c r="N568" s="230"/>
      <c r="O568" s="317"/>
      <c r="P568" s="231">
        <f t="shared" si="61"/>
        <v>0</v>
      </c>
      <c r="Q568" s="318">
        <f t="shared" si="39"/>
        <v>0</v>
      </c>
      <c r="R568" s="319"/>
      <c r="S568" s="79"/>
      <c r="T568" s="320"/>
      <c r="U568" s="67"/>
      <c r="V568" s="67"/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  <c r="AL568" s="67"/>
      <c r="AM568" s="67"/>
      <c r="AN568" s="67"/>
    </row>
    <row r="569" spans="1:40" ht="15.75" customHeight="1">
      <c r="A569" s="76"/>
      <c r="B569" s="77" t="str">
        <f t="shared" si="62"/>
        <v/>
      </c>
      <c r="C569" t="str">
        <f t="shared" si="60"/>
        <v/>
      </c>
      <c r="D569" s="315" t="str">
        <f t="shared" si="66"/>
        <v/>
      </c>
      <c r="E569" s="228">
        <v>0</v>
      </c>
      <c r="F569" s="228"/>
      <c r="G569" s="228"/>
      <c r="H569" s="228"/>
      <c r="I569" s="316"/>
      <c r="J569" s="229">
        <f t="shared" si="63"/>
        <v>0</v>
      </c>
      <c r="K569" s="229">
        <f t="shared" si="64"/>
        <v>0</v>
      </c>
      <c r="L569" s="229">
        <f t="shared" si="64"/>
        <v>0</v>
      </c>
      <c r="M569" s="229">
        <f t="shared" si="65"/>
        <v>0</v>
      </c>
      <c r="N569" s="230"/>
      <c r="O569" s="317"/>
      <c r="P569" s="231">
        <f t="shared" si="61"/>
        <v>0</v>
      </c>
      <c r="Q569" s="318">
        <f t="shared" si="39"/>
        <v>0</v>
      </c>
      <c r="R569" s="319"/>
      <c r="S569" s="79"/>
      <c r="T569" s="320"/>
      <c r="U569" s="67"/>
      <c r="V569" s="67"/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  <c r="AL569" s="67"/>
      <c r="AM569" s="67"/>
      <c r="AN569" s="67"/>
    </row>
    <row r="570" spans="1:40" ht="15.75" customHeight="1">
      <c r="A570" s="76"/>
      <c r="B570" s="77" t="str">
        <f t="shared" si="62"/>
        <v/>
      </c>
      <c r="C570" t="str">
        <f t="shared" si="60"/>
        <v/>
      </c>
      <c r="D570" s="315" t="str">
        <f t="shared" si="66"/>
        <v/>
      </c>
      <c r="E570" s="228">
        <v>0</v>
      </c>
      <c r="F570" s="228"/>
      <c r="G570" s="228"/>
      <c r="H570" s="228"/>
      <c r="I570" s="316"/>
      <c r="J570" s="229">
        <f t="shared" si="63"/>
        <v>0</v>
      </c>
      <c r="K570" s="229">
        <f t="shared" si="64"/>
        <v>0</v>
      </c>
      <c r="L570" s="229">
        <f t="shared" si="64"/>
        <v>0</v>
      </c>
      <c r="M570" s="229">
        <f t="shared" si="65"/>
        <v>0</v>
      </c>
      <c r="N570" s="230"/>
      <c r="O570" s="317"/>
      <c r="P570" s="231">
        <f t="shared" si="61"/>
        <v>0</v>
      </c>
      <c r="Q570" s="318">
        <f t="shared" si="39"/>
        <v>0</v>
      </c>
      <c r="R570" s="319"/>
      <c r="S570" s="79"/>
      <c r="T570" s="320"/>
      <c r="U570" s="67"/>
      <c r="V570" s="67"/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  <c r="AL570" s="67"/>
      <c r="AM570" s="67"/>
      <c r="AN570" s="67"/>
    </row>
    <row r="571" spans="1:40" ht="15.75" customHeight="1">
      <c r="A571" s="76"/>
      <c r="B571" s="77" t="str">
        <f t="shared" si="62"/>
        <v/>
      </c>
      <c r="C571" t="str">
        <f t="shared" si="60"/>
        <v/>
      </c>
      <c r="D571" s="315" t="str">
        <f t="shared" si="66"/>
        <v/>
      </c>
      <c r="E571" s="228">
        <v>0</v>
      </c>
      <c r="F571" s="228"/>
      <c r="G571" s="228"/>
      <c r="H571" s="228"/>
      <c r="I571" s="316"/>
      <c r="J571" s="229">
        <f t="shared" si="63"/>
        <v>0</v>
      </c>
      <c r="K571" s="229">
        <f t="shared" si="64"/>
        <v>0</v>
      </c>
      <c r="L571" s="229">
        <f t="shared" si="64"/>
        <v>0</v>
      </c>
      <c r="M571" s="229">
        <f t="shared" si="65"/>
        <v>0</v>
      </c>
      <c r="N571" s="230"/>
      <c r="O571" s="317"/>
      <c r="P571" s="231">
        <f t="shared" si="61"/>
        <v>0</v>
      </c>
      <c r="Q571" s="318">
        <f t="shared" si="39"/>
        <v>0</v>
      </c>
      <c r="R571" s="319"/>
      <c r="S571" s="79"/>
      <c r="T571" s="320"/>
      <c r="U571" s="67"/>
      <c r="V571" s="67"/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  <c r="AL571" s="67"/>
      <c r="AM571" s="67"/>
      <c r="AN571" s="67"/>
    </row>
    <row r="572" spans="1:40" ht="15.75" customHeight="1">
      <c r="A572" s="76"/>
      <c r="B572" s="77" t="str">
        <f t="shared" si="62"/>
        <v/>
      </c>
      <c r="C572" t="str">
        <f t="shared" si="60"/>
        <v/>
      </c>
      <c r="D572" s="315" t="str">
        <f t="shared" si="66"/>
        <v/>
      </c>
      <c r="E572" s="228">
        <v>0</v>
      </c>
      <c r="F572" s="228"/>
      <c r="G572" s="228"/>
      <c r="H572" s="228"/>
      <c r="I572" s="316"/>
      <c r="J572" s="229">
        <f t="shared" si="63"/>
        <v>0</v>
      </c>
      <c r="K572" s="229">
        <f t="shared" si="64"/>
        <v>0</v>
      </c>
      <c r="L572" s="229">
        <f t="shared" si="64"/>
        <v>0</v>
      </c>
      <c r="M572" s="229">
        <f t="shared" si="65"/>
        <v>0</v>
      </c>
      <c r="N572" s="230"/>
      <c r="O572" s="317"/>
      <c r="P572" s="231">
        <f t="shared" si="61"/>
        <v>0</v>
      </c>
      <c r="Q572" s="318">
        <f t="shared" si="39"/>
        <v>0</v>
      </c>
      <c r="R572" s="319"/>
      <c r="S572" s="79"/>
      <c r="T572" s="320"/>
      <c r="U572" s="67"/>
      <c r="V572" s="67"/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  <c r="AL572" s="67"/>
      <c r="AM572" s="67"/>
      <c r="AN572" s="67"/>
    </row>
    <row r="573" spans="1:40" ht="15.75" customHeight="1">
      <c r="A573" s="76"/>
      <c r="B573" s="77" t="str">
        <f t="shared" si="62"/>
        <v/>
      </c>
      <c r="C573" t="str">
        <f t="shared" si="60"/>
        <v/>
      </c>
      <c r="D573" s="315" t="str">
        <f t="shared" si="66"/>
        <v/>
      </c>
      <c r="E573" s="228">
        <v>0</v>
      </c>
      <c r="F573" s="228"/>
      <c r="G573" s="228"/>
      <c r="H573" s="228"/>
      <c r="I573" s="316"/>
      <c r="J573" s="229">
        <f t="shared" si="63"/>
        <v>0</v>
      </c>
      <c r="K573" s="229">
        <f t="shared" si="64"/>
        <v>0</v>
      </c>
      <c r="L573" s="229">
        <f t="shared" si="64"/>
        <v>0</v>
      </c>
      <c r="M573" s="229">
        <f t="shared" si="65"/>
        <v>0</v>
      </c>
      <c r="N573" s="230"/>
      <c r="O573" s="317"/>
      <c r="P573" s="231">
        <f t="shared" si="61"/>
        <v>0</v>
      </c>
      <c r="Q573" s="318">
        <f t="shared" si="39"/>
        <v>0</v>
      </c>
      <c r="R573" s="319"/>
      <c r="S573" s="79"/>
      <c r="T573" s="320"/>
      <c r="U573" s="67"/>
      <c r="V573" s="67"/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  <c r="AL573" s="67"/>
      <c r="AM573" s="67"/>
      <c r="AN573" s="67"/>
    </row>
    <row r="574" spans="1:40" ht="15.75" customHeight="1">
      <c r="A574" s="76"/>
      <c r="B574" s="77" t="str">
        <f t="shared" si="62"/>
        <v/>
      </c>
      <c r="C574" t="str">
        <f t="shared" si="60"/>
        <v/>
      </c>
      <c r="D574" s="315" t="str">
        <f t="shared" si="66"/>
        <v/>
      </c>
      <c r="E574" s="228">
        <v>0</v>
      </c>
      <c r="F574" s="228"/>
      <c r="G574" s="228"/>
      <c r="H574" s="228"/>
      <c r="I574" s="316"/>
      <c r="J574" s="229">
        <f t="shared" si="63"/>
        <v>0</v>
      </c>
      <c r="K574" s="229">
        <f t="shared" si="64"/>
        <v>0</v>
      </c>
      <c r="L574" s="229">
        <f t="shared" si="64"/>
        <v>0</v>
      </c>
      <c r="M574" s="229">
        <f t="shared" si="65"/>
        <v>0</v>
      </c>
      <c r="N574" s="230"/>
      <c r="O574" s="317"/>
      <c r="P574" s="231">
        <f t="shared" si="61"/>
        <v>0</v>
      </c>
      <c r="Q574" s="318">
        <f t="shared" si="39"/>
        <v>0</v>
      </c>
      <c r="R574" s="319"/>
      <c r="S574" s="79"/>
      <c r="T574" s="320"/>
      <c r="U574" s="67"/>
      <c r="V574" s="67"/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  <c r="AL574" s="67"/>
      <c r="AM574" s="67"/>
      <c r="AN574" s="67"/>
    </row>
    <row r="575" spans="1:40" ht="15.75" customHeight="1">
      <c r="A575" s="76"/>
      <c r="B575" s="77" t="str">
        <f t="shared" si="62"/>
        <v/>
      </c>
      <c r="C575" t="str">
        <f t="shared" si="60"/>
        <v/>
      </c>
      <c r="D575" s="315" t="str">
        <f t="shared" si="66"/>
        <v/>
      </c>
      <c r="E575" s="228">
        <v>0</v>
      </c>
      <c r="F575" s="228"/>
      <c r="G575" s="228"/>
      <c r="H575" s="228"/>
      <c r="I575" s="316"/>
      <c r="J575" s="229">
        <f t="shared" si="63"/>
        <v>0</v>
      </c>
      <c r="K575" s="229">
        <f t="shared" si="64"/>
        <v>0</v>
      </c>
      <c r="L575" s="229">
        <f t="shared" si="64"/>
        <v>0</v>
      </c>
      <c r="M575" s="229">
        <f t="shared" si="65"/>
        <v>0</v>
      </c>
      <c r="N575" s="230"/>
      <c r="O575" s="317"/>
      <c r="P575" s="231">
        <f t="shared" si="61"/>
        <v>0</v>
      </c>
      <c r="Q575" s="318">
        <f t="shared" si="39"/>
        <v>0</v>
      </c>
      <c r="R575" s="319"/>
      <c r="S575" s="79"/>
      <c r="T575" s="320"/>
      <c r="U575" s="67"/>
      <c r="V575" s="67"/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  <c r="AL575" s="67"/>
      <c r="AM575" s="67"/>
      <c r="AN575" s="67"/>
    </row>
    <row r="576" spans="1:40" ht="15.75" customHeight="1">
      <c r="A576" s="76"/>
      <c r="B576" s="77" t="str">
        <f t="shared" si="62"/>
        <v/>
      </c>
      <c r="C576" t="str">
        <f t="shared" si="60"/>
        <v/>
      </c>
      <c r="D576" s="315" t="str">
        <f t="shared" si="66"/>
        <v/>
      </c>
      <c r="E576" s="228">
        <v>0</v>
      </c>
      <c r="F576" s="228"/>
      <c r="G576" s="228"/>
      <c r="H576" s="228"/>
      <c r="I576" s="316"/>
      <c r="J576" s="229">
        <f t="shared" si="63"/>
        <v>0</v>
      </c>
      <c r="K576" s="229">
        <f t="shared" si="64"/>
        <v>0</v>
      </c>
      <c r="L576" s="229">
        <f t="shared" si="64"/>
        <v>0</v>
      </c>
      <c r="M576" s="229">
        <f t="shared" si="65"/>
        <v>0</v>
      </c>
      <c r="N576" s="230"/>
      <c r="O576" s="317"/>
      <c r="P576" s="231">
        <f t="shared" si="61"/>
        <v>0</v>
      </c>
      <c r="Q576" s="318">
        <f t="shared" si="39"/>
        <v>0</v>
      </c>
      <c r="R576" s="319"/>
      <c r="S576" s="79"/>
      <c r="T576" s="320"/>
      <c r="U576" s="67"/>
      <c r="V576" s="67"/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  <c r="AL576" s="67"/>
      <c r="AM576" s="67"/>
      <c r="AN576" s="67"/>
    </row>
    <row r="577" spans="1:40" ht="15.75" customHeight="1">
      <c r="A577" s="76"/>
      <c r="B577" s="77" t="str">
        <f t="shared" si="62"/>
        <v/>
      </c>
      <c r="C577" t="str">
        <f t="shared" ref="C577:C640" si="67">IF(A577&lt;&gt;"",TEXT(A577,"aaaa"),"")</f>
        <v/>
      </c>
      <c r="D577" s="315" t="str">
        <f t="shared" si="66"/>
        <v/>
      </c>
      <c r="E577" s="228">
        <v>0</v>
      </c>
      <c r="F577" s="228"/>
      <c r="G577" s="228"/>
      <c r="H577" s="228"/>
      <c r="I577" s="316"/>
      <c r="J577" s="229">
        <f t="shared" si="63"/>
        <v>0</v>
      </c>
      <c r="K577" s="229">
        <f t="shared" si="64"/>
        <v>0</v>
      </c>
      <c r="L577" s="229">
        <f t="shared" si="64"/>
        <v>0</v>
      </c>
      <c r="M577" s="229">
        <f t="shared" si="65"/>
        <v>0</v>
      </c>
      <c r="N577" s="230"/>
      <c r="O577" s="317"/>
      <c r="P577" s="231">
        <f t="shared" si="61"/>
        <v>0</v>
      </c>
      <c r="Q577" s="318">
        <f t="shared" si="39"/>
        <v>0</v>
      </c>
      <c r="R577" s="319"/>
      <c r="S577" s="79"/>
      <c r="T577" s="320"/>
      <c r="U577" s="67"/>
      <c r="V577" s="67"/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  <c r="AL577" s="67"/>
      <c r="AM577" s="67"/>
      <c r="AN577" s="67"/>
    </row>
    <row r="578" spans="1:40" ht="15.75" customHeight="1">
      <c r="A578" s="76"/>
      <c r="B578" s="77" t="str">
        <f t="shared" si="62"/>
        <v/>
      </c>
      <c r="C578" t="str">
        <f t="shared" si="67"/>
        <v/>
      </c>
      <c r="D578" s="315" t="str">
        <f t="shared" si="66"/>
        <v/>
      </c>
      <c r="E578" s="228">
        <v>0</v>
      </c>
      <c r="F578" s="228"/>
      <c r="G578" s="228"/>
      <c r="H578" s="228"/>
      <c r="I578" s="316"/>
      <c r="J578" s="229">
        <f t="shared" si="63"/>
        <v>0</v>
      </c>
      <c r="K578" s="229">
        <f t="shared" si="64"/>
        <v>0</v>
      </c>
      <c r="L578" s="229">
        <f t="shared" si="64"/>
        <v>0</v>
      </c>
      <c r="M578" s="229">
        <f t="shared" si="65"/>
        <v>0</v>
      </c>
      <c r="N578" s="230"/>
      <c r="O578" s="317"/>
      <c r="P578" s="231">
        <f t="shared" si="61"/>
        <v>0</v>
      </c>
      <c r="Q578" s="318">
        <f t="shared" ref="Q578:Q680" si="68">IF(P578="","",J578+K578+L578+M578+N578+O578)</f>
        <v>0</v>
      </c>
      <c r="R578" s="319"/>
      <c r="S578" s="79"/>
      <c r="T578" s="320"/>
      <c r="U578" s="67"/>
      <c r="V578" s="67"/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  <c r="AL578" s="67"/>
      <c r="AM578" s="67"/>
      <c r="AN578" s="67"/>
    </row>
    <row r="579" spans="1:40" ht="15.75" customHeight="1">
      <c r="A579" s="76"/>
      <c r="B579" s="77" t="str">
        <f t="shared" si="62"/>
        <v/>
      </c>
      <c r="C579" t="str">
        <f t="shared" si="67"/>
        <v/>
      </c>
      <c r="D579" s="315" t="str">
        <f t="shared" si="66"/>
        <v/>
      </c>
      <c r="E579" s="228">
        <v>0</v>
      </c>
      <c r="F579" s="228"/>
      <c r="G579" s="228"/>
      <c r="H579" s="228"/>
      <c r="I579" s="316"/>
      <c r="J579" s="229">
        <f t="shared" si="63"/>
        <v>0</v>
      </c>
      <c r="K579" s="229">
        <f t="shared" si="64"/>
        <v>0</v>
      </c>
      <c r="L579" s="229">
        <f t="shared" si="64"/>
        <v>0</v>
      </c>
      <c r="M579" s="229">
        <f t="shared" si="65"/>
        <v>0</v>
      </c>
      <c r="N579" s="230"/>
      <c r="O579" s="317"/>
      <c r="P579" s="231">
        <f t="shared" si="61"/>
        <v>0</v>
      </c>
      <c r="Q579" s="318">
        <f t="shared" si="68"/>
        <v>0</v>
      </c>
      <c r="R579" s="319"/>
      <c r="S579" s="79"/>
      <c r="T579" s="320"/>
      <c r="U579" s="67"/>
      <c r="V579" s="67"/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  <c r="AL579" s="67"/>
      <c r="AM579" s="67"/>
      <c r="AN579" s="67"/>
    </row>
    <row r="580" spans="1:40" ht="15.75" customHeight="1">
      <c r="A580" s="76"/>
      <c r="B580" s="77" t="str">
        <f t="shared" si="62"/>
        <v/>
      </c>
      <c r="C580" t="str">
        <f t="shared" si="67"/>
        <v/>
      </c>
      <c r="D580" s="315" t="str">
        <f t="shared" si="66"/>
        <v/>
      </c>
      <c r="E580" s="228">
        <v>0</v>
      </c>
      <c r="F580" s="228"/>
      <c r="G580" s="228"/>
      <c r="H580" s="228"/>
      <c r="I580" s="316"/>
      <c r="J580" s="229">
        <f t="shared" si="63"/>
        <v>0</v>
      </c>
      <c r="K580" s="229">
        <f t="shared" si="64"/>
        <v>0</v>
      </c>
      <c r="L580" s="229">
        <f t="shared" si="64"/>
        <v>0</v>
      </c>
      <c r="M580" s="229">
        <f t="shared" si="65"/>
        <v>0</v>
      </c>
      <c r="N580" s="230"/>
      <c r="O580" s="317"/>
      <c r="P580" s="231">
        <f t="shared" si="61"/>
        <v>0</v>
      </c>
      <c r="Q580" s="318">
        <f t="shared" si="68"/>
        <v>0</v>
      </c>
      <c r="R580" s="319"/>
      <c r="S580" s="79"/>
      <c r="T580" s="320"/>
      <c r="U580" s="67"/>
      <c r="V580" s="67"/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  <c r="AL580" s="67"/>
      <c r="AM580" s="67"/>
      <c r="AN580" s="67"/>
    </row>
    <row r="581" spans="1:40" ht="15.75" customHeight="1">
      <c r="A581" s="76"/>
      <c r="B581" s="77" t="str">
        <f t="shared" si="62"/>
        <v/>
      </c>
      <c r="C581" t="str">
        <f t="shared" si="67"/>
        <v/>
      </c>
      <c r="D581" s="315" t="str">
        <f t="shared" si="66"/>
        <v/>
      </c>
      <c r="E581" s="228">
        <v>0</v>
      </c>
      <c r="F581" s="228"/>
      <c r="G581" s="228"/>
      <c r="H581" s="228"/>
      <c r="I581" s="316"/>
      <c r="J581" s="229">
        <f t="shared" si="63"/>
        <v>0</v>
      </c>
      <c r="K581" s="229">
        <f t="shared" si="64"/>
        <v>0</v>
      </c>
      <c r="L581" s="229">
        <f t="shared" si="64"/>
        <v>0</v>
      </c>
      <c r="M581" s="229">
        <f t="shared" si="65"/>
        <v>0</v>
      </c>
      <c r="N581" s="230"/>
      <c r="O581" s="317"/>
      <c r="P581" s="231">
        <f t="shared" si="61"/>
        <v>0</v>
      </c>
      <c r="Q581" s="318">
        <f t="shared" si="68"/>
        <v>0</v>
      </c>
      <c r="R581" s="319"/>
      <c r="S581" s="79"/>
      <c r="T581" s="320"/>
      <c r="U581" s="67"/>
      <c r="V581" s="67"/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  <c r="AL581" s="67"/>
      <c r="AM581" s="67"/>
      <c r="AN581" s="67"/>
    </row>
    <row r="582" spans="1:40" ht="15.75" customHeight="1">
      <c r="A582" s="76"/>
      <c r="B582" s="77" t="str">
        <f t="shared" si="62"/>
        <v/>
      </c>
      <c r="C582" t="str">
        <f t="shared" si="67"/>
        <v/>
      </c>
      <c r="D582" s="315" t="str">
        <f t="shared" si="66"/>
        <v/>
      </c>
      <c r="E582" s="228">
        <v>0</v>
      </c>
      <c r="F582" s="228"/>
      <c r="G582" s="228"/>
      <c r="H582" s="228"/>
      <c r="I582" s="316"/>
      <c r="J582" s="229">
        <f t="shared" si="63"/>
        <v>0</v>
      </c>
      <c r="K582" s="229">
        <f t="shared" si="64"/>
        <v>0</v>
      </c>
      <c r="L582" s="229">
        <f t="shared" si="64"/>
        <v>0</v>
      </c>
      <c r="M582" s="229">
        <f t="shared" si="65"/>
        <v>0</v>
      </c>
      <c r="N582" s="230"/>
      <c r="O582" s="317"/>
      <c r="P582" s="231">
        <f t="shared" ref="P582:P645" si="69">IF(E582="","",E582+F582+G582+H582+I582+O582)</f>
        <v>0</v>
      </c>
      <c r="Q582" s="318">
        <f t="shared" si="68"/>
        <v>0</v>
      </c>
      <c r="R582" s="319"/>
      <c r="S582" s="79"/>
      <c r="T582" s="320"/>
      <c r="U582" s="67"/>
      <c r="V582" s="67"/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  <c r="AL582" s="67"/>
      <c r="AM582" s="67"/>
      <c r="AN582" s="67"/>
    </row>
    <row r="583" spans="1:40" ht="15.75" customHeight="1">
      <c r="A583" s="76"/>
      <c r="B583" s="77" t="str">
        <f t="shared" ref="B583:B646" si="70">IF(A583="","",TEXT(A583,"DDDD"))</f>
        <v/>
      </c>
      <c r="C583" t="str">
        <f t="shared" si="67"/>
        <v/>
      </c>
      <c r="D583" s="315" t="str">
        <f t="shared" si="66"/>
        <v/>
      </c>
      <c r="E583" s="228">
        <v>0</v>
      </c>
      <c r="F583" s="228"/>
      <c r="G583" s="228"/>
      <c r="H583" s="228"/>
      <c r="I583" s="316"/>
      <c r="J583" s="229">
        <f t="shared" ref="J583:J646" si="71">IF(E583=0,0,(1-J$4)*E583)</f>
        <v>0</v>
      </c>
      <c r="K583" s="229">
        <f t="shared" ref="K583:L646" si="72">IF(F583=0,0,(1-K$4)*F583)</f>
        <v>0</v>
      </c>
      <c r="L583" s="229">
        <f t="shared" si="72"/>
        <v>0</v>
      </c>
      <c r="M583" s="229">
        <f t="shared" ref="M583:M646" si="73">IF(H583=0,0,(1-M$4)*H583)</f>
        <v>0</v>
      </c>
      <c r="N583" s="230"/>
      <c r="O583" s="317"/>
      <c r="P583" s="231">
        <f t="shared" si="69"/>
        <v>0</v>
      </c>
      <c r="Q583" s="318">
        <f t="shared" si="68"/>
        <v>0</v>
      </c>
      <c r="R583" s="319"/>
      <c r="S583" s="79"/>
      <c r="T583" s="320"/>
      <c r="U583" s="67"/>
      <c r="V583" s="67"/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  <c r="AL583" s="67"/>
      <c r="AM583" s="67"/>
      <c r="AN583" s="67"/>
    </row>
    <row r="584" spans="1:40" ht="15.75" customHeight="1">
      <c r="A584" s="76"/>
      <c r="B584" s="77" t="str">
        <f t="shared" si="70"/>
        <v/>
      </c>
      <c r="C584" t="str">
        <f t="shared" si="67"/>
        <v/>
      </c>
      <c r="D584" s="315" t="str">
        <f t="shared" ref="D584:D647" si="74">IF(A584&lt;&gt;"",PROPER(TEXT(A584,"Mmmm")),"")</f>
        <v/>
      </c>
      <c r="E584" s="228">
        <v>0</v>
      </c>
      <c r="F584" s="228"/>
      <c r="G584" s="228"/>
      <c r="H584" s="228"/>
      <c r="I584" s="316"/>
      <c r="J584" s="229">
        <f t="shared" si="71"/>
        <v>0</v>
      </c>
      <c r="K584" s="229">
        <f t="shared" si="72"/>
        <v>0</v>
      </c>
      <c r="L584" s="229">
        <f t="shared" si="72"/>
        <v>0</v>
      </c>
      <c r="M584" s="229">
        <f t="shared" si="73"/>
        <v>0</v>
      </c>
      <c r="N584" s="230"/>
      <c r="O584" s="317"/>
      <c r="P584" s="231">
        <f t="shared" si="69"/>
        <v>0</v>
      </c>
      <c r="Q584" s="318">
        <f t="shared" si="68"/>
        <v>0</v>
      </c>
      <c r="R584" s="319"/>
      <c r="S584" s="79"/>
      <c r="T584" s="320"/>
      <c r="U584" s="67"/>
      <c r="V584" s="67"/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  <c r="AL584" s="67"/>
      <c r="AM584" s="67"/>
      <c r="AN584" s="67"/>
    </row>
    <row r="585" spans="1:40" ht="15.75" customHeight="1">
      <c r="A585" s="76"/>
      <c r="B585" s="77" t="str">
        <f t="shared" si="70"/>
        <v/>
      </c>
      <c r="C585" t="str">
        <f t="shared" si="67"/>
        <v/>
      </c>
      <c r="D585" s="315" t="str">
        <f t="shared" si="74"/>
        <v/>
      </c>
      <c r="E585" s="228">
        <v>0</v>
      </c>
      <c r="F585" s="228"/>
      <c r="G585" s="228"/>
      <c r="H585" s="228"/>
      <c r="I585" s="316"/>
      <c r="J585" s="229">
        <f t="shared" si="71"/>
        <v>0</v>
      </c>
      <c r="K585" s="229">
        <f t="shared" si="72"/>
        <v>0</v>
      </c>
      <c r="L585" s="229">
        <f t="shared" si="72"/>
        <v>0</v>
      </c>
      <c r="M585" s="229">
        <f t="shared" si="73"/>
        <v>0</v>
      </c>
      <c r="N585" s="230"/>
      <c r="O585" s="317"/>
      <c r="P585" s="231">
        <f t="shared" si="69"/>
        <v>0</v>
      </c>
      <c r="Q585" s="318">
        <f t="shared" si="68"/>
        <v>0</v>
      </c>
      <c r="R585" s="319"/>
      <c r="S585" s="79"/>
      <c r="T585" s="320"/>
      <c r="U585" s="67"/>
      <c r="V585" s="67"/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  <c r="AL585" s="67"/>
      <c r="AM585" s="67"/>
      <c r="AN585" s="67"/>
    </row>
    <row r="586" spans="1:40" ht="15.75" customHeight="1">
      <c r="A586" s="76"/>
      <c r="B586" s="77" t="str">
        <f t="shared" si="70"/>
        <v/>
      </c>
      <c r="C586" t="str">
        <f t="shared" si="67"/>
        <v/>
      </c>
      <c r="D586" s="315" t="str">
        <f t="shared" si="74"/>
        <v/>
      </c>
      <c r="E586" s="228">
        <v>0</v>
      </c>
      <c r="F586" s="228"/>
      <c r="G586" s="228"/>
      <c r="H586" s="228"/>
      <c r="I586" s="316"/>
      <c r="J586" s="229">
        <f t="shared" si="71"/>
        <v>0</v>
      </c>
      <c r="K586" s="229">
        <f t="shared" si="72"/>
        <v>0</v>
      </c>
      <c r="L586" s="229">
        <f t="shared" si="72"/>
        <v>0</v>
      </c>
      <c r="M586" s="229">
        <f t="shared" si="73"/>
        <v>0</v>
      </c>
      <c r="N586" s="230"/>
      <c r="O586" s="317"/>
      <c r="P586" s="231">
        <f t="shared" si="69"/>
        <v>0</v>
      </c>
      <c r="Q586" s="318">
        <f t="shared" si="68"/>
        <v>0</v>
      </c>
      <c r="R586" s="319"/>
      <c r="S586" s="79"/>
      <c r="T586" s="320"/>
      <c r="U586" s="67"/>
      <c r="V586" s="67"/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  <c r="AL586" s="67"/>
      <c r="AM586" s="67"/>
      <c r="AN586" s="67"/>
    </row>
    <row r="587" spans="1:40" ht="15.75" customHeight="1">
      <c r="A587" s="76"/>
      <c r="B587" s="77" t="str">
        <f t="shared" si="70"/>
        <v/>
      </c>
      <c r="C587" t="str">
        <f t="shared" si="67"/>
        <v/>
      </c>
      <c r="D587" s="315" t="str">
        <f t="shared" si="74"/>
        <v/>
      </c>
      <c r="E587" s="228">
        <v>0</v>
      </c>
      <c r="F587" s="228"/>
      <c r="G587" s="228"/>
      <c r="H587" s="228"/>
      <c r="I587" s="316"/>
      <c r="J587" s="229">
        <f t="shared" si="71"/>
        <v>0</v>
      </c>
      <c r="K587" s="229">
        <f t="shared" si="72"/>
        <v>0</v>
      </c>
      <c r="L587" s="229">
        <f t="shared" si="72"/>
        <v>0</v>
      </c>
      <c r="M587" s="229">
        <f t="shared" si="73"/>
        <v>0</v>
      </c>
      <c r="N587" s="230"/>
      <c r="O587" s="317"/>
      <c r="P587" s="231">
        <f t="shared" si="69"/>
        <v>0</v>
      </c>
      <c r="Q587" s="318">
        <f t="shared" si="68"/>
        <v>0</v>
      </c>
      <c r="R587" s="319"/>
      <c r="S587" s="79"/>
      <c r="T587" s="320"/>
      <c r="U587" s="67"/>
      <c r="V587" s="67"/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  <c r="AL587" s="67"/>
      <c r="AM587" s="67"/>
      <c r="AN587" s="67"/>
    </row>
    <row r="588" spans="1:40" ht="15.75" customHeight="1">
      <c r="A588" s="76"/>
      <c r="B588" s="77" t="str">
        <f t="shared" si="70"/>
        <v/>
      </c>
      <c r="C588" t="str">
        <f t="shared" si="67"/>
        <v/>
      </c>
      <c r="D588" s="315" t="str">
        <f t="shared" si="74"/>
        <v/>
      </c>
      <c r="E588" s="228">
        <v>0</v>
      </c>
      <c r="F588" s="228"/>
      <c r="G588" s="228"/>
      <c r="H588" s="228"/>
      <c r="I588" s="316"/>
      <c r="J588" s="229">
        <f t="shared" si="71"/>
        <v>0</v>
      </c>
      <c r="K588" s="229">
        <f t="shared" si="72"/>
        <v>0</v>
      </c>
      <c r="L588" s="229">
        <f t="shared" si="72"/>
        <v>0</v>
      </c>
      <c r="M588" s="229">
        <f t="shared" si="73"/>
        <v>0</v>
      </c>
      <c r="N588" s="230"/>
      <c r="O588" s="317"/>
      <c r="P588" s="231">
        <f t="shared" si="69"/>
        <v>0</v>
      </c>
      <c r="Q588" s="318">
        <f t="shared" si="68"/>
        <v>0</v>
      </c>
      <c r="R588" s="319"/>
      <c r="S588" s="79"/>
      <c r="T588" s="320"/>
      <c r="U588" s="67"/>
      <c r="V588" s="67"/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  <c r="AL588" s="67"/>
      <c r="AM588" s="67"/>
      <c r="AN588" s="67"/>
    </row>
    <row r="589" spans="1:40" ht="15.75" customHeight="1">
      <c r="A589" s="76"/>
      <c r="B589" s="77" t="str">
        <f t="shared" si="70"/>
        <v/>
      </c>
      <c r="C589" t="str">
        <f t="shared" si="67"/>
        <v/>
      </c>
      <c r="D589" s="315" t="str">
        <f t="shared" si="74"/>
        <v/>
      </c>
      <c r="E589" s="228">
        <v>0</v>
      </c>
      <c r="F589" s="228"/>
      <c r="G589" s="228"/>
      <c r="H589" s="228"/>
      <c r="I589" s="316"/>
      <c r="J589" s="229">
        <f t="shared" si="71"/>
        <v>0</v>
      </c>
      <c r="K589" s="229">
        <f t="shared" si="72"/>
        <v>0</v>
      </c>
      <c r="L589" s="229">
        <f t="shared" si="72"/>
        <v>0</v>
      </c>
      <c r="M589" s="229">
        <f t="shared" si="73"/>
        <v>0</v>
      </c>
      <c r="N589" s="230"/>
      <c r="O589" s="317"/>
      <c r="P589" s="231">
        <f t="shared" si="69"/>
        <v>0</v>
      </c>
      <c r="Q589" s="318">
        <f t="shared" si="68"/>
        <v>0</v>
      </c>
      <c r="R589" s="319"/>
      <c r="S589" s="79"/>
      <c r="T589" s="320"/>
      <c r="U589" s="67"/>
      <c r="V589" s="67"/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  <c r="AL589" s="67"/>
      <c r="AM589" s="67"/>
      <c r="AN589" s="67"/>
    </row>
    <row r="590" spans="1:40" ht="15.75" customHeight="1">
      <c r="A590" s="76"/>
      <c r="B590" s="77" t="str">
        <f t="shared" si="70"/>
        <v/>
      </c>
      <c r="C590" t="str">
        <f t="shared" si="67"/>
        <v/>
      </c>
      <c r="D590" s="315" t="str">
        <f t="shared" si="74"/>
        <v/>
      </c>
      <c r="E590" s="228">
        <v>0</v>
      </c>
      <c r="F590" s="228"/>
      <c r="G590" s="228"/>
      <c r="H590" s="228"/>
      <c r="I590" s="316"/>
      <c r="J590" s="229">
        <f t="shared" si="71"/>
        <v>0</v>
      </c>
      <c r="K590" s="229">
        <f t="shared" si="72"/>
        <v>0</v>
      </c>
      <c r="L590" s="229">
        <f t="shared" si="72"/>
        <v>0</v>
      </c>
      <c r="M590" s="229">
        <f t="shared" si="73"/>
        <v>0</v>
      </c>
      <c r="N590" s="230"/>
      <c r="O590" s="317"/>
      <c r="P590" s="231">
        <f t="shared" si="69"/>
        <v>0</v>
      </c>
      <c r="Q590" s="318">
        <f t="shared" si="68"/>
        <v>0</v>
      </c>
      <c r="R590" s="319"/>
      <c r="S590" s="79"/>
      <c r="T590" s="320"/>
      <c r="U590" s="67"/>
      <c r="V590" s="67"/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  <c r="AL590" s="67"/>
      <c r="AM590" s="67"/>
      <c r="AN590" s="67"/>
    </row>
    <row r="591" spans="1:40" ht="15.75" customHeight="1">
      <c r="A591" s="76"/>
      <c r="B591" s="77" t="str">
        <f t="shared" si="70"/>
        <v/>
      </c>
      <c r="C591" t="str">
        <f t="shared" si="67"/>
        <v/>
      </c>
      <c r="D591" s="315" t="str">
        <f t="shared" si="74"/>
        <v/>
      </c>
      <c r="E591" s="228">
        <v>0</v>
      </c>
      <c r="F591" s="228"/>
      <c r="G591" s="228"/>
      <c r="H591" s="228"/>
      <c r="I591" s="316"/>
      <c r="J591" s="229">
        <f t="shared" si="71"/>
        <v>0</v>
      </c>
      <c r="K591" s="229">
        <f t="shared" si="72"/>
        <v>0</v>
      </c>
      <c r="L591" s="229">
        <f t="shared" si="72"/>
        <v>0</v>
      </c>
      <c r="M591" s="229">
        <f t="shared" si="73"/>
        <v>0</v>
      </c>
      <c r="N591" s="230"/>
      <c r="O591" s="317"/>
      <c r="P591" s="231">
        <f t="shared" si="69"/>
        <v>0</v>
      </c>
      <c r="Q591" s="318">
        <f t="shared" si="68"/>
        <v>0</v>
      </c>
      <c r="R591" s="319"/>
      <c r="S591" s="79"/>
      <c r="T591" s="320"/>
      <c r="U591" s="67"/>
      <c r="V591" s="67"/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  <c r="AL591" s="67"/>
      <c r="AM591" s="67"/>
      <c r="AN591" s="67"/>
    </row>
    <row r="592" spans="1:40" ht="15.75" customHeight="1">
      <c r="A592" s="76"/>
      <c r="B592" s="77" t="str">
        <f t="shared" si="70"/>
        <v/>
      </c>
      <c r="C592" t="str">
        <f t="shared" si="67"/>
        <v/>
      </c>
      <c r="D592" s="315" t="str">
        <f t="shared" si="74"/>
        <v/>
      </c>
      <c r="E592" s="228">
        <v>0</v>
      </c>
      <c r="F592" s="228"/>
      <c r="G592" s="228"/>
      <c r="H592" s="228"/>
      <c r="I592" s="316"/>
      <c r="J592" s="229">
        <f t="shared" si="71"/>
        <v>0</v>
      </c>
      <c r="K592" s="229">
        <f t="shared" si="72"/>
        <v>0</v>
      </c>
      <c r="L592" s="229">
        <f t="shared" si="72"/>
        <v>0</v>
      </c>
      <c r="M592" s="229">
        <f t="shared" si="73"/>
        <v>0</v>
      </c>
      <c r="N592" s="230"/>
      <c r="O592" s="317"/>
      <c r="P592" s="231">
        <f t="shared" si="69"/>
        <v>0</v>
      </c>
      <c r="Q592" s="318">
        <f t="shared" si="68"/>
        <v>0</v>
      </c>
      <c r="R592" s="319"/>
      <c r="S592" s="79"/>
      <c r="T592" s="320"/>
      <c r="U592" s="67"/>
      <c r="V592" s="67"/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  <c r="AL592" s="67"/>
      <c r="AM592" s="67"/>
      <c r="AN592" s="67"/>
    </row>
    <row r="593" spans="1:40" ht="15.75" customHeight="1">
      <c r="A593" s="76"/>
      <c r="B593" s="77" t="str">
        <f t="shared" si="70"/>
        <v/>
      </c>
      <c r="C593" t="str">
        <f t="shared" si="67"/>
        <v/>
      </c>
      <c r="D593" s="315" t="str">
        <f t="shared" si="74"/>
        <v/>
      </c>
      <c r="E593" s="228">
        <v>0</v>
      </c>
      <c r="F593" s="228"/>
      <c r="G593" s="228"/>
      <c r="H593" s="228"/>
      <c r="I593" s="316"/>
      <c r="J593" s="229">
        <f t="shared" si="71"/>
        <v>0</v>
      </c>
      <c r="K593" s="229">
        <f t="shared" si="72"/>
        <v>0</v>
      </c>
      <c r="L593" s="229">
        <f t="shared" si="72"/>
        <v>0</v>
      </c>
      <c r="M593" s="229">
        <f t="shared" si="73"/>
        <v>0</v>
      </c>
      <c r="N593" s="230"/>
      <c r="O593" s="317"/>
      <c r="P593" s="231">
        <f t="shared" si="69"/>
        <v>0</v>
      </c>
      <c r="Q593" s="318">
        <f t="shared" si="68"/>
        <v>0</v>
      </c>
      <c r="R593" s="319"/>
      <c r="S593" s="79"/>
      <c r="T593" s="320"/>
      <c r="U593" s="67"/>
      <c r="V593" s="67"/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  <c r="AL593" s="67"/>
      <c r="AM593" s="67"/>
      <c r="AN593" s="67"/>
    </row>
    <row r="594" spans="1:40" ht="15.75" customHeight="1">
      <c r="A594" s="76"/>
      <c r="B594" s="77" t="str">
        <f t="shared" si="70"/>
        <v/>
      </c>
      <c r="C594" t="str">
        <f t="shared" si="67"/>
        <v/>
      </c>
      <c r="D594" s="315" t="str">
        <f t="shared" si="74"/>
        <v/>
      </c>
      <c r="E594" s="228">
        <v>0</v>
      </c>
      <c r="F594" s="228"/>
      <c r="G594" s="228"/>
      <c r="H594" s="228"/>
      <c r="I594" s="316"/>
      <c r="J594" s="229">
        <f t="shared" si="71"/>
        <v>0</v>
      </c>
      <c r="K594" s="229">
        <f t="shared" si="72"/>
        <v>0</v>
      </c>
      <c r="L594" s="229">
        <f t="shared" si="72"/>
        <v>0</v>
      </c>
      <c r="M594" s="229">
        <f t="shared" si="73"/>
        <v>0</v>
      </c>
      <c r="N594" s="230"/>
      <c r="O594" s="317"/>
      <c r="P594" s="231">
        <f t="shared" si="69"/>
        <v>0</v>
      </c>
      <c r="Q594" s="318">
        <f t="shared" si="68"/>
        <v>0</v>
      </c>
      <c r="R594" s="319"/>
      <c r="S594" s="79"/>
      <c r="T594" s="320"/>
      <c r="U594" s="67"/>
      <c r="V594" s="67"/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  <c r="AL594" s="67"/>
      <c r="AM594" s="67"/>
      <c r="AN594" s="67"/>
    </row>
    <row r="595" spans="1:40" ht="15.75" customHeight="1">
      <c r="A595" s="76"/>
      <c r="B595" s="77" t="str">
        <f t="shared" si="70"/>
        <v/>
      </c>
      <c r="C595" t="str">
        <f t="shared" si="67"/>
        <v/>
      </c>
      <c r="D595" s="315" t="str">
        <f t="shared" si="74"/>
        <v/>
      </c>
      <c r="E595" s="228">
        <v>0</v>
      </c>
      <c r="F595" s="228"/>
      <c r="G595" s="228"/>
      <c r="H595" s="228"/>
      <c r="I595" s="316"/>
      <c r="J595" s="229">
        <f t="shared" si="71"/>
        <v>0</v>
      </c>
      <c r="K595" s="229">
        <f t="shared" si="72"/>
        <v>0</v>
      </c>
      <c r="L595" s="229">
        <f t="shared" si="72"/>
        <v>0</v>
      </c>
      <c r="M595" s="229">
        <f t="shared" si="73"/>
        <v>0</v>
      </c>
      <c r="N595" s="230"/>
      <c r="O595" s="317"/>
      <c r="P595" s="231">
        <f t="shared" si="69"/>
        <v>0</v>
      </c>
      <c r="Q595" s="318">
        <f t="shared" si="68"/>
        <v>0</v>
      </c>
      <c r="R595" s="319"/>
      <c r="S595" s="79"/>
      <c r="T595" s="320"/>
      <c r="U595" s="67"/>
      <c r="V595" s="67"/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  <c r="AL595" s="67"/>
      <c r="AM595" s="67"/>
      <c r="AN595" s="67"/>
    </row>
    <row r="596" spans="1:40" ht="15.75" customHeight="1">
      <c r="A596" s="76"/>
      <c r="B596" s="77" t="str">
        <f t="shared" si="70"/>
        <v/>
      </c>
      <c r="C596" t="str">
        <f t="shared" si="67"/>
        <v/>
      </c>
      <c r="D596" s="315" t="str">
        <f t="shared" si="74"/>
        <v/>
      </c>
      <c r="E596" s="228">
        <v>0</v>
      </c>
      <c r="F596" s="228"/>
      <c r="G596" s="228"/>
      <c r="H596" s="228"/>
      <c r="I596" s="316"/>
      <c r="J596" s="229">
        <f t="shared" si="71"/>
        <v>0</v>
      </c>
      <c r="K596" s="229">
        <f t="shared" si="72"/>
        <v>0</v>
      </c>
      <c r="L596" s="229">
        <f t="shared" si="72"/>
        <v>0</v>
      </c>
      <c r="M596" s="229">
        <f t="shared" si="73"/>
        <v>0</v>
      </c>
      <c r="N596" s="230"/>
      <c r="O596" s="317"/>
      <c r="P596" s="231">
        <f t="shared" si="69"/>
        <v>0</v>
      </c>
      <c r="Q596" s="318">
        <f t="shared" si="68"/>
        <v>0</v>
      </c>
      <c r="R596" s="319"/>
      <c r="S596" s="79"/>
      <c r="T596" s="320"/>
      <c r="U596" s="67"/>
      <c r="V596" s="67"/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  <c r="AL596" s="67"/>
      <c r="AM596" s="67"/>
      <c r="AN596" s="67"/>
    </row>
    <row r="597" spans="1:40" ht="15.75" customHeight="1">
      <c r="A597" s="76"/>
      <c r="B597" s="77" t="str">
        <f t="shared" si="70"/>
        <v/>
      </c>
      <c r="C597" t="str">
        <f t="shared" si="67"/>
        <v/>
      </c>
      <c r="D597" s="315" t="str">
        <f t="shared" si="74"/>
        <v/>
      </c>
      <c r="E597" s="228">
        <v>0</v>
      </c>
      <c r="F597" s="228"/>
      <c r="G597" s="228"/>
      <c r="H597" s="228"/>
      <c r="I597" s="316"/>
      <c r="J597" s="229">
        <f t="shared" si="71"/>
        <v>0</v>
      </c>
      <c r="K597" s="229">
        <f t="shared" si="72"/>
        <v>0</v>
      </c>
      <c r="L597" s="229">
        <f t="shared" si="72"/>
        <v>0</v>
      </c>
      <c r="M597" s="229">
        <f t="shared" si="73"/>
        <v>0</v>
      </c>
      <c r="N597" s="230"/>
      <c r="O597" s="317"/>
      <c r="P597" s="231">
        <f t="shared" si="69"/>
        <v>0</v>
      </c>
      <c r="Q597" s="318">
        <f t="shared" si="68"/>
        <v>0</v>
      </c>
      <c r="R597" s="319"/>
      <c r="S597" s="79"/>
      <c r="T597" s="320"/>
      <c r="U597" s="67"/>
      <c r="V597" s="67"/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  <c r="AL597" s="67"/>
      <c r="AM597" s="67"/>
      <c r="AN597" s="67"/>
    </row>
    <row r="598" spans="1:40" ht="15.75" customHeight="1">
      <c r="A598" s="76"/>
      <c r="B598" s="77" t="str">
        <f t="shared" si="70"/>
        <v/>
      </c>
      <c r="C598" t="str">
        <f t="shared" si="67"/>
        <v/>
      </c>
      <c r="D598" s="315" t="str">
        <f t="shared" si="74"/>
        <v/>
      </c>
      <c r="E598" s="228">
        <v>0</v>
      </c>
      <c r="F598" s="228"/>
      <c r="G598" s="228"/>
      <c r="H598" s="228"/>
      <c r="I598" s="316"/>
      <c r="J598" s="229">
        <f t="shared" si="71"/>
        <v>0</v>
      </c>
      <c r="K598" s="229">
        <f t="shared" si="72"/>
        <v>0</v>
      </c>
      <c r="L598" s="229">
        <f t="shared" si="72"/>
        <v>0</v>
      </c>
      <c r="M598" s="229">
        <f t="shared" si="73"/>
        <v>0</v>
      </c>
      <c r="N598" s="230"/>
      <c r="O598" s="317"/>
      <c r="P598" s="231">
        <f t="shared" si="69"/>
        <v>0</v>
      </c>
      <c r="Q598" s="318">
        <f t="shared" si="68"/>
        <v>0</v>
      </c>
      <c r="R598" s="319"/>
      <c r="S598" s="79"/>
      <c r="T598" s="320"/>
      <c r="U598" s="67"/>
      <c r="V598" s="67"/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  <c r="AL598" s="67"/>
      <c r="AM598" s="67"/>
      <c r="AN598" s="67"/>
    </row>
    <row r="599" spans="1:40" ht="15.75" customHeight="1">
      <c r="A599" s="76"/>
      <c r="B599" s="77" t="str">
        <f t="shared" si="70"/>
        <v/>
      </c>
      <c r="C599" t="str">
        <f t="shared" si="67"/>
        <v/>
      </c>
      <c r="D599" s="315" t="str">
        <f t="shared" si="74"/>
        <v/>
      </c>
      <c r="E599" s="228">
        <v>0</v>
      </c>
      <c r="F599" s="228"/>
      <c r="G599" s="228"/>
      <c r="H599" s="228"/>
      <c r="I599" s="316"/>
      <c r="J599" s="229">
        <f t="shared" si="71"/>
        <v>0</v>
      </c>
      <c r="K599" s="229">
        <f t="shared" si="72"/>
        <v>0</v>
      </c>
      <c r="L599" s="229">
        <f t="shared" si="72"/>
        <v>0</v>
      </c>
      <c r="M599" s="229">
        <f t="shared" si="73"/>
        <v>0</v>
      </c>
      <c r="N599" s="230"/>
      <c r="O599" s="317"/>
      <c r="P599" s="231">
        <f t="shared" si="69"/>
        <v>0</v>
      </c>
      <c r="Q599" s="318">
        <f t="shared" si="68"/>
        <v>0</v>
      </c>
      <c r="R599" s="319"/>
      <c r="S599" s="79"/>
      <c r="T599" s="320"/>
      <c r="U599" s="67"/>
      <c r="V599" s="67"/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  <c r="AL599" s="67"/>
      <c r="AM599" s="67"/>
      <c r="AN599" s="67"/>
    </row>
    <row r="600" spans="1:40" ht="15.75" customHeight="1">
      <c r="A600" s="76"/>
      <c r="B600" s="77" t="str">
        <f t="shared" si="70"/>
        <v/>
      </c>
      <c r="C600" t="str">
        <f t="shared" si="67"/>
        <v/>
      </c>
      <c r="D600" s="315" t="str">
        <f t="shared" si="74"/>
        <v/>
      </c>
      <c r="E600" s="228">
        <v>0</v>
      </c>
      <c r="F600" s="228"/>
      <c r="G600" s="228"/>
      <c r="H600" s="228"/>
      <c r="I600" s="316"/>
      <c r="J600" s="229">
        <f t="shared" si="71"/>
        <v>0</v>
      </c>
      <c r="K600" s="229">
        <f t="shared" si="72"/>
        <v>0</v>
      </c>
      <c r="L600" s="229">
        <f t="shared" si="72"/>
        <v>0</v>
      </c>
      <c r="M600" s="229">
        <f t="shared" si="73"/>
        <v>0</v>
      </c>
      <c r="N600" s="230"/>
      <c r="O600" s="317"/>
      <c r="P600" s="231">
        <f t="shared" si="69"/>
        <v>0</v>
      </c>
      <c r="Q600" s="318">
        <f t="shared" si="68"/>
        <v>0</v>
      </c>
      <c r="R600" s="319"/>
      <c r="S600" s="79"/>
      <c r="T600" s="320"/>
      <c r="U600" s="67"/>
      <c r="V600" s="67"/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  <c r="AL600" s="67"/>
      <c r="AM600" s="67"/>
      <c r="AN600" s="67"/>
    </row>
    <row r="601" spans="1:40" ht="15.75" customHeight="1">
      <c r="A601" s="76"/>
      <c r="B601" s="77" t="str">
        <f t="shared" si="70"/>
        <v/>
      </c>
      <c r="C601" t="str">
        <f t="shared" si="67"/>
        <v/>
      </c>
      <c r="D601" s="315" t="str">
        <f t="shared" si="74"/>
        <v/>
      </c>
      <c r="E601" s="228">
        <v>0</v>
      </c>
      <c r="F601" s="228"/>
      <c r="G601" s="228"/>
      <c r="H601" s="228"/>
      <c r="I601" s="316"/>
      <c r="J601" s="229">
        <f t="shared" si="71"/>
        <v>0</v>
      </c>
      <c r="K601" s="229">
        <f t="shared" si="72"/>
        <v>0</v>
      </c>
      <c r="L601" s="229">
        <f t="shared" si="72"/>
        <v>0</v>
      </c>
      <c r="M601" s="229">
        <f t="shared" si="73"/>
        <v>0</v>
      </c>
      <c r="N601" s="230"/>
      <c r="O601" s="317"/>
      <c r="P601" s="231">
        <f t="shared" si="69"/>
        <v>0</v>
      </c>
      <c r="Q601" s="318">
        <f t="shared" si="68"/>
        <v>0</v>
      </c>
      <c r="R601" s="319"/>
      <c r="S601" s="79"/>
      <c r="T601" s="320"/>
      <c r="U601" s="67"/>
      <c r="V601" s="67"/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  <c r="AL601" s="67"/>
      <c r="AM601" s="67"/>
      <c r="AN601" s="67"/>
    </row>
    <row r="602" spans="1:40" ht="15.75" customHeight="1">
      <c r="A602" s="76"/>
      <c r="B602" s="77" t="str">
        <f t="shared" si="70"/>
        <v/>
      </c>
      <c r="C602" t="str">
        <f t="shared" si="67"/>
        <v/>
      </c>
      <c r="D602" s="315" t="str">
        <f t="shared" si="74"/>
        <v/>
      </c>
      <c r="E602" s="228">
        <v>0</v>
      </c>
      <c r="F602" s="228"/>
      <c r="G602" s="228"/>
      <c r="H602" s="228"/>
      <c r="I602" s="316"/>
      <c r="J602" s="229">
        <f t="shared" si="71"/>
        <v>0</v>
      </c>
      <c r="K602" s="229">
        <f t="shared" si="72"/>
        <v>0</v>
      </c>
      <c r="L602" s="229">
        <f t="shared" si="72"/>
        <v>0</v>
      </c>
      <c r="M602" s="229">
        <f t="shared" si="73"/>
        <v>0</v>
      </c>
      <c r="N602" s="230"/>
      <c r="O602" s="317"/>
      <c r="P602" s="231">
        <f t="shared" si="69"/>
        <v>0</v>
      </c>
      <c r="Q602" s="318">
        <f t="shared" si="68"/>
        <v>0</v>
      </c>
      <c r="R602" s="319"/>
      <c r="S602" s="79"/>
      <c r="T602" s="320"/>
      <c r="U602" s="67"/>
      <c r="V602" s="67"/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  <c r="AL602" s="67"/>
      <c r="AM602" s="67"/>
      <c r="AN602" s="67"/>
    </row>
    <row r="603" spans="1:40" ht="15.75" customHeight="1">
      <c r="A603" s="76"/>
      <c r="B603" s="77" t="str">
        <f t="shared" si="70"/>
        <v/>
      </c>
      <c r="C603" t="str">
        <f t="shared" si="67"/>
        <v/>
      </c>
      <c r="D603" s="315" t="str">
        <f t="shared" si="74"/>
        <v/>
      </c>
      <c r="E603" s="228">
        <v>0</v>
      </c>
      <c r="F603" s="228"/>
      <c r="G603" s="228"/>
      <c r="H603" s="228"/>
      <c r="I603" s="316"/>
      <c r="J603" s="229">
        <f t="shared" si="71"/>
        <v>0</v>
      </c>
      <c r="K603" s="229">
        <f t="shared" si="72"/>
        <v>0</v>
      </c>
      <c r="L603" s="229">
        <f t="shared" si="72"/>
        <v>0</v>
      </c>
      <c r="M603" s="229">
        <f t="shared" si="73"/>
        <v>0</v>
      </c>
      <c r="N603" s="230"/>
      <c r="O603" s="317"/>
      <c r="P603" s="231">
        <f t="shared" si="69"/>
        <v>0</v>
      </c>
      <c r="Q603" s="318">
        <f t="shared" si="68"/>
        <v>0</v>
      </c>
      <c r="R603" s="319"/>
      <c r="S603" s="79"/>
      <c r="T603" s="320"/>
      <c r="U603" s="67"/>
      <c r="V603" s="67"/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  <c r="AL603" s="67"/>
      <c r="AM603" s="67"/>
      <c r="AN603" s="67"/>
    </row>
    <row r="604" spans="1:40" ht="15.75" customHeight="1">
      <c r="A604" s="76"/>
      <c r="B604" s="77" t="str">
        <f t="shared" si="70"/>
        <v/>
      </c>
      <c r="C604" t="str">
        <f t="shared" si="67"/>
        <v/>
      </c>
      <c r="D604" s="315" t="str">
        <f t="shared" si="74"/>
        <v/>
      </c>
      <c r="E604" s="228">
        <v>0</v>
      </c>
      <c r="F604" s="228"/>
      <c r="G604" s="228"/>
      <c r="H604" s="228"/>
      <c r="I604" s="316"/>
      <c r="J604" s="229">
        <f t="shared" si="71"/>
        <v>0</v>
      </c>
      <c r="K604" s="229">
        <f t="shared" si="72"/>
        <v>0</v>
      </c>
      <c r="L604" s="229">
        <f t="shared" si="72"/>
        <v>0</v>
      </c>
      <c r="M604" s="229">
        <f t="shared" si="73"/>
        <v>0</v>
      </c>
      <c r="N604" s="230"/>
      <c r="O604" s="317"/>
      <c r="P604" s="231">
        <f t="shared" si="69"/>
        <v>0</v>
      </c>
      <c r="Q604" s="318">
        <f t="shared" si="68"/>
        <v>0</v>
      </c>
      <c r="R604" s="319"/>
      <c r="S604" s="79"/>
      <c r="T604" s="320"/>
      <c r="U604" s="67"/>
      <c r="V604" s="67"/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  <c r="AL604" s="67"/>
      <c r="AM604" s="67"/>
      <c r="AN604" s="67"/>
    </row>
    <row r="605" spans="1:40" ht="15.75" customHeight="1">
      <c r="A605" s="76"/>
      <c r="B605" s="77" t="str">
        <f t="shared" si="70"/>
        <v/>
      </c>
      <c r="C605" t="str">
        <f t="shared" si="67"/>
        <v/>
      </c>
      <c r="D605" s="315" t="str">
        <f t="shared" si="74"/>
        <v/>
      </c>
      <c r="E605" s="228">
        <v>0</v>
      </c>
      <c r="F605" s="228"/>
      <c r="G605" s="228"/>
      <c r="H605" s="228"/>
      <c r="I605" s="316"/>
      <c r="J605" s="229">
        <f t="shared" si="71"/>
        <v>0</v>
      </c>
      <c r="K605" s="229">
        <f t="shared" si="72"/>
        <v>0</v>
      </c>
      <c r="L605" s="229">
        <f t="shared" si="72"/>
        <v>0</v>
      </c>
      <c r="M605" s="229">
        <f t="shared" si="73"/>
        <v>0</v>
      </c>
      <c r="N605" s="230"/>
      <c r="O605" s="317"/>
      <c r="P605" s="231">
        <f t="shared" si="69"/>
        <v>0</v>
      </c>
      <c r="Q605" s="318">
        <f t="shared" si="68"/>
        <v>0</v>
      </c>
      <c r="R605" s="319"/>
      <c r="S605" s="79"/>
      <c r="T605" s="320"/>
      <c r="U605" s="67"/>
      <c r="V605" s="67"/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  <c r="AL605" s="67"/>
      <c r="AM605" s="67"/>
      <c r="AN605" s="67"/>
    </row>
    <row r="606" spans="1:40" ht="15.75" customHeight="1">
      <c r="A606" s="76"/>
      <c r="B606" s="77" t="str">
        <f t="shared" si="70"/>
        <v/>
      </c>
      <c r="C606" t="str">
        <f t="shared" si="67"/>
        <v/>
      </c>
      <c r="D606" s="315" t="str">
        <f t="shared" si="74"/>
        <v/>
      </c>
      <c r="E606" s="228">
        <v>0</v>
      </c>
      <c r="F606" s="228"/>
      <c r="G606" s="228"/>
      <c r="H606" s="228"/>
      <c r="I606" s="316"/>
      <c r="J606" s="229">
        <f t="shared" si="71"/>
        <v>0</v>
      </c>
      <c r="K606" s="229">
        <f t="shared" si="72"/>
        <v>0</v>
      </c>
      <c r="L606" s="229">
        <f t="shared" si="72"/>
        <v>0</v>
      </c>
      <c r="M606" s="229">
        <f t="shared" si="73"/>
        <v>0</v>
      </c>
      <c r="N606" s="230"/>
      <c r="O606" s="317"/>
      <c r="P606" s="231">
        <f t="shared" si="69"/>
        <v>0</v>
      </c>
      <c r="Q606" s="318">
        <f t="shared" si="68"/>
        <v>0</v>
      </c>
      <c r="R606" s="319"/>
      <c r="S606" s="79"/>
      <c r="T606" s="320"/>
      <c r="U606" s="67"/>
      <c r="V606" s="67"/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  <c r="AL606" s="67"/>
      <c r="AM606" s="67"/>
      <c r="AN606" s="67"/>
    </row>
    <row r="607" spans="1:40" ht="15.75" customHeight="1">
      <c r="A607" s="76"/>
      <c r="B607" s="77" t="str">
        <f t="shared" si="70"/>
        <v/>
      </c>
      <c r="C607" t="str">
        <f t="shared" si="67"/>
        <v/>
      </c>
      <c r="D607" s="315" t="str">
        <f t="shared" si="74"/>
        <v/>
      </c>
      <c r="E607" s="228">
        <v>0</v>
      </c>
      <c r="F607" s="228"/>
      <c r="G607" s="228"/>
      <c r="H607" s="228"/>
      <c r="I607" s="316"/>
      <c r="J607" s="229">
        <f t="shared" si="71"/>
        <v>0</v>
      </c>
      <c r="K607" s="229">
        <f t="shared" si="72"/>
        <v>0</v>
      </c>
      <c r="L607" s="229">
        <f t="shared" si="72"/>
        <v>0</v>
      </c>
      <c r="M607" s="229">
        <f t="shared" si="73"/>
        <v>0</v>
      </c>
      <c r="N607" s="230"/>
      <c r="O607" s="317"/>
      <c r="P607" s="231">
        <f t="shared" si="69"/>
        <v>0</v>
      </c>
      <c r="Q607" s="318">
        <f t="shared" si="68"/>
        <v>0</v>
      </c>
      <c r="R607" s="319"/>
      <c r="S607" s="79"/>
      <c r="T607" s="320"/>
      <c r="U607" s="67"/>
      <c r="V607" s="67"/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  <c r="AL607" s="67"/>
      <c r="AM607" s="67"/>
      <c r="AN607" s="67"/>
    </row>
    <row r="608" spans="1:40" ht="15.75" customHeight="1">
      <c r="A608" s="76"/>
      <c r="B608" s="77" t="str">
        <f t="shared" si="70"/>
        <v/>
      </c>
      <c r="C608" t="str">
        <f t="shared" si="67"/>
        <v/>
      </c>
      <c r="D608" s="315" t="str">
        <f t="shared" si="74"/>
        <v/>
      </c>
      <c r="E608" s="228">
        <v>0</v>
      </c>
      <c r="F608" s="228"/>
      <c r="G608" s="228"/>
      <c r="H608" s="228"/>
      <c r="I608" s="316"/>
      <c r="J608" s="229">
        <f t="shared" si="71"/>
        <v>0</v>
      </c>
      <c r="K608" s="229">
        <f t="shared" si="72"/>
        <v>0</v>
      </c>
      <c r="L608" s="229">
        <f t="shared" si="72"/>
        <v>0</v>
      </c>
      <c r="M608" s="229">
        <f t="shared" si="73"/>
        <v>0</v>
      </c>
      <c r="N608" s="230"/>
      <c r="O608" s="317"/>
      <c r="P608" s="231">
        <f t="shared" si="69"/>
        <v>0</v>
      </c>
      <c r="Q608" s="318">
        <f t="shared" si="68"/>
        <v>0</v>
      </c>
      <c r="R608" s="319"/>
      <c r="S608" s="79"/>
      <c r="T608" s="320"/>
      <c r="U608" s="67"/>
      <c r="V608" s="67"/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</row>
    <row r="609" spans="1:40" ht="15.75" customHeight="1">
      <c r="A609" s="76"/>
      <c r="B609" s="77" t="str">
        <f t="shared" si="70"/>
        <v/>
      </c>
      <c r="C609" t="str">
        <f t="shared" si="67"/>
        <v/>
      </c>
      <c r="D609" s="315" t="str">
        <f t="shared" si="74"/>
        <v/>
      </c>
      <c r="E609" s="228">
        <v>0</v>
      </c>
      <c r="F609" s="228"/>
      <c r="G609" s="228"/>
      <c r="H609" s="228"/>
      <c r="I609" s="316"/>
      <c r="J609" s="229">
        <f t="shared" si="71"/>
        <v>0</v>
      </c>
      <c r="K609" s="229">
        <f t="shared" si="72"/>
        <v>0</v>
      </c>
      <c r="L609" s="229">
        <f t="shared" si="72"/>
        <v>0</v>
      </c>
      <c r="M609" s="229">
        <f t="shared" si="73"/>
        <v>0</v>
      </c>
      <c r="N609" s="230"/>
      <c r="O609" s="317"/>
      <c r="P609" s="231">
        <f t="shared" si="69"/>
        <v>0</v>
      </c>
      <c r="Q609" s="318">
        <f t="shared" si="68"/>
        <v>0</v>
      </c>
      <c r="R609" s="319"/>
      <c r="S609" s="79"/>
      <c r="T609" s="320"/>
      <c r="U609" s="67"/>
      <c r="V609" s="67"/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</row>
    <row r="610" spans="1:40" ht="15.75" customHeight="1">
      <c r="A610" s="76"/>
      <c r="B610" s="77" t="str">
        <f t="shared" si="70"/>
        <v/>
      </c>
      <c r="C610" t="str">
        <f t="shared" si="67"/>
        <v/>
      </c>
      <c r="D610" s="315" t="str">
        <f t="shared" si="74"/>
        <v/>
      </c>
      <c r="E610" s="228">
        <v>0</v>
      </c>
      <c r="F610" s="228"/>
      <c r="G610" s="228"/>
      <c r="H610" s="228"/>
      <c r="I610" s="316"/>
      <c r="J610" s="229">
        <f t="shared" si="71"/>
        <v>0</v>
      </c>
      <c r="K610" s="229">
        <f t="shared" si="72"/>
        <v>0</v>
      </c>
      <c r="L610" s="229">
        <f t="shared" si="72"/>
        <v>0</v>
      </c>
      <c r="M610" s="229">
        <f t="shared" si="73"/>
        <v>0</v>
      </c>
      <c r="N610" s="230"/>
      <c r="O610" s="317"/>
      <c r="P610" s="231">
        <f t="shared" si="69"/>
        <v>0</v>
      </c>
      <c r="Q610" s="318">
        <f t="shared" si="68"/>
        <v>0</v>
      </c>
      <c r="R610" s="319"/>
      <c r="S610" s="79"/>
      <c r="T610" s="320"/>
      <c r="U610" s="67"/>
      <c r="V610" s="67"/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  <c r="AL610" s="67"/>
      <c r="AM610" s="67"/>
      <c r="AN610" s="67"/>
    </row>
    <row r="611" spans="1:40" ht="15.75" customHeight="1">
      <c r="A611" s="76"/>
      <c r="B611" s="77" t="str">
        <f t="shared" si="70"/>
        <v/>
      </c>
      <c r="C611" t="str">
        <f t="shared" si="67"/>
        <v/>
      </c>
      <c r="D611" s="315" t="str">
        <f t="shared" si="74"/>
        <v/>
      </c>
      <c r="E611" s="228">
        <v>0</v>
      </c>
      <c r="F611" s="228"/>
      <c r="G611" s="228"/>
      <c r="H611" s="228"/>
      <c r="I611" s="316"/>
      <c r="J611" s="229">
        <f t="shared" si="71"/>
        <v>0</v>
      </c>
      <c r="K611" s="229">
        <f t="shared" si="72"/>
        <v>0</v>
      </c>
      <c r="L611" s="229">
        <f t="shared" si="72"/>
        <v>0</v>
      </c>
      <c r="M611" s="229">
        <f t="shared" si="73"/>
        <v>0</v>
      </c>
      <c r="N611" s="230"/>
      <c r="O611" s="317"/>
      <c r="P611" s="231">
        <f t="shared" si="69"/>
        <v>0</v>
      </c>
      <c r="Q611" s="318">
        <f t="shared" si="68"/>
        <v>0</v>
      </c>
      <c r="R611" s="319"/>
      <c r="S611" s="79"/>
      <c r="T611" s="320"/>
      <c r="U611" s="67"/>
      <c r="V611" s="67"/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  <c r="AG611" s="67"/>
      <c r="AH611" s="67"/>
      <c r="AI611" s="67"/>
      <c r="AJ611" s="67"/>
      <c r="AK611" s="67"/>
      <c r="AL611" s="67"/>
      <c r="AM611" s="67"/>
      <c r="AN611" s="67"/>
    </row>
    <row r="612" spans="1:40" ht="15.75" customHeight="1">
      <c r="A612" s="76"/>
      <c r="B612" s="77" t="str">
        <f t="shared" si="70"/>
        <v/>
      </c>
      <c r="C612" t="str">
        <f t="shared" si="67"/>
        <v/>
      </c>
      <c r="D612" s="315" t="str">
        <f t="shared" si="74"/>
        <v/>
      </c>
      <c r="E612" s="228">
        <v>0</v>
      </c>
      <c r="F612" s="228"/>
      <c r="G612" s="228"/>
      <c r="H612" s="228"/>
      <c r="I612" s="316"/>
      <c r="J612" s="229">
        <f t="shared" si="71"/>
        <v>0</v>
      </c>
      <c r="K612" s="229">
        <f t="shared" si="72"/>
        <v>0</v>
      </c>
      <c r="L612" s="229">
        <f t="shared" si="72"/>
        <v>0</v>
      </c>
      <c r="M612" s="229">
        <f t="shared" si="73"/>
        <v>0</v>
      </c>
      <c r="N612" s="230"/>
      <c r="O612" s="317"/>
      <c r="P612" s="231">
        <f t="shared" si="69"/>
        <v>0</v>
      </c>
      <c r="Q612" s="318">
        <f t="shared" si="68"/>
        <v>0</v>
      </c>
      <c r="R612" s="319"/>
      <c r="S612" s="79"/>
      <c r="T612" s="320"/>
      <c r="U612" s="67"/>
      <c r="V612" s="67"/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  <c r="AG612" s="67"/>
      <c r="AH612" s="67"/>
      <c r="AI612" s="67"/>
      <c r="AJ612" s="67"/>
      <c r="AK612" s="67"/>
      <c r="AL612" s="67"/>
      <c r="AM612" s="67"/>
      <c r="AN612" s="67"/>
    </row>
    <row r="613" spans="1:40" ht="15.75" customHeight="1">
      <c r="A613" s="76"/>
      <c r="B613" s="77" t="str">
        <f t="shared" si="70"/>
        <v/>
      </c>
      <c r="C613" t="str">
        <f t="shared" si="67"/>
        <v/>
      </c>
      <c r="D613" s="315" t="str">
        <f t="shared" si="74"/>
        <v/>
      </c>
      <c r="E613" s="228">
        <v>0</v>
      </c>
      <c r="F613" s="228"/>
      <c r="G613" s="228"/>
      <c r="H613" s="228"/>
      <c r="I613" s="316"/>
      <c r="J613" s="229">
        <f t="shared" si="71"/>
        <v>0</v>
      </c>
      <c r="K613" s="229">
        <f t="shared" si="72"/>
        <v>0</v>
      </c>
      <c r="L613" s="229">
        <f t="shared" si="72"/>
        <v>0</v>
      </c>
      <c r="M613" s="229">
        <f t="shared" si="73"/>
        <v>0</v>
      </c>
      <c r="N613" s="230"/>
      <c r="O613" s="317"/>
      <c r="P613" s="231">
        <f t="shared" si="69"/>
        <v>0</v>
      </c>
      <c r="Q613" s="318">
        <f t="shared" si="68"/>
        <v>0</v>
      </c>
      <c r="R613" s="319"/>
      <c r="S613" s="79"/>
      <c r="T613" s="320"/>
      <c r="U613" s="67"/>
      <c r="V613" s="67"/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  <c r="AG613" s="67"/>
      <c r="AH613" s="67"/>
      <c r="AI613" s="67"/>
      <c r="AJ613" s="67"/>
      <c r="AK613" s="67"/>
      <c r="AL613" s="67"/>
      <c r="AM613" s="67"/>
      <c r="AN613" s="67"/>
    </row>
    <row r="614" spans="1:40" ht="15.75" customHeight="1">
      <c r="A614" s="76"/>
      <c r="B614" s="77" t="str">
        <f t="shared" si="70"/>
        <v/>
      </c>
      <c r="C614" t="str">
        <f t="shared" si="67"/>
        <v/>
      </c>
      <c r="D614" s="315" t="str">
        <f t="shared" si="74"/>
        <v/>
      </c>
      <c r="E614" s="228">
        <v>0</v>
      </c>
      <c r="F614" s="228"/>
      <c r="G614" s="228"/>
      <c r="H614" s="228"/>
      <c r="I614" s="316"/>
      <c r="J614" s="229">
        <f t="shared" si="71"/>
        <v>0</v>
      </c>
      <c r="K614" s="229">
        <f t="shared" si="72"/>
        <v>0</v>
      </c>
      <c r="L614" s="229">
        <f t="shared" si="72"/>
        <v>0</v>
      </c>
      <c r="M614" s="229">
        <f t="shared" si="73"/>
        <v>0</v>
      </c>
      <c r="N614" s="230"/>
      <c r="O614" s="317"/>
      <c r="P614" s="231">
        <f t="shared" si="69"/>
        <v>0</v>
      </c>
      <c r="Q614" s="318">
        <f t="shared" si="68"/>
        <v>0</v>
      </c>
      <c r="R614" s="319"/>
      <c r="S614" s="79"/>
      <c r="T614" s="320"/>
      <c r="U614" s="67"/>
      <c r="V614" s="67"/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  <c r="AG614" s="67"/>
      <c r="AH614" s="67"/>
      <c r="AI614" s="67"/>
      <c r="AJ614" s="67"/>
      <c r="AK614" s="67"/>
      <c r="AL614" s="67"/>
      <c r="AM614" s="67"/>
      <c r="AN614" s="67"/>
    </row>
    <row r="615" spans="1:40" ht="15.75" customHeight="1">
      <c r="A615" s="76"/>
      <c r="B615" s="77" t="str">
        <f t="shared" si="70"/>
        <v/>
      </c>
      <c r="C615" t="str">
        <f t="shared" si="67"/>
        <v/>
      </c>
      <c r="D615" s="315" t="str">
        <f t="shared" si="74"/>
        <v/>
      </c>
      <c r="E615" s="228">
        <v>0</v>
      </c>
      <c r="F615" s="228"/>
      <c r="G615" s="228"/>
      <c r="H615" s="228"/>
      <c r="I615" s="316"/>
      <c r="J615" s="229">
        <f t="shared" si="71"/>
        <v>0</v>
      </c>
      <c r="K615" s="229">
        <f t="shared" si="72"/>
        <v>0</v>
      </c>
      <c r="L615" s="229">
        <f t="shared" si="72"/>
        <v>0</v>
      </c>
      <c r="M615" s="229">
        <f t="shared" si="73"/>
        <v>0</v>
      </c>
      <c r="N615" s="230"/>
      <c r="O615" s="317"/>
      <c r="P615" s="231">
        <f t="shared" si="69"/>
        <v>0</v>
      </c>
      <c r="Q615" s="318">
        <f t="shared" si="68"/>
        <v>0</v>
      </c>
      <c r="R615" s="319"/>
      <c r="S615" s="79"/>
      <c r="T615" s="320"/>
      <c r="U615" s="67"/>
      <c r="V615" s="67"/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  <c r="AG615" s="67"/>
      <c r="AH615" s="67"/>
      <c r="AI615" s="67"/>
      <c r="AJ615" s="67"/>
      <c r="AK615" s="67"/>
      <c r="AL615" s="67"/>
      <c r="AM615" s="67"/>
      <c r="AN615" s="67"/>
    </row>
    <row r="616" spans="1:40" ht="15.75" customHeight="1">
      <c r="A616" s="76"/>
      <c r="B616" s="77" t="str">
        <f t="shared" si="70"/>
        <v/>
      </c>
      <c r="C616" t="str">
        <f t="shared" si="67"/>
        <v/>
      </c>
      <c r="D616" s="315" t="str">
        <f t="shared" si="74"/>
        <v/>
      </c>
      <c r="E616" s="228">
        <v>0</v>
      </c>
      <c r="F616" s="228"/>
      <c r="G616" s="228"/>
      <c r="H616" s="228"/>
      <c r="I616" s="316"/>
      <c r="J616" s="229">
        <f t="shared" si="71"/>
        <v>0</v>
      </c>
      <c r="K616" s="229">
        <f t="shared" si="72"/>
        <v>0</v>
      </c>
      <c r="L616" s="229">
        <f t="shared" si="72"/>
        <v>0</v>
      </c>
      <c r="M616" s="229">
        <f t="shared" si="73"/>
        <v>0</v>
      </c>
      <c r="N616" s="230"/>
      <c r="O616" s="317"/>
      <c r="P616" s="231">
        <f t="shared" si="69"/>
        <v>0</v>
      </c>
      <c r="Q616" s="318">
        <f t="shared" si="68"/>
        <v>0</v>
      </c>
      <c r="R616" s="319"/>
      <c r="S616" s="79"/>
      <c r="T616" s="320"/>
      <c r="U616" s="67"/>
      <c r="V616" s="67"/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  <c r="AG616" s="67"/>
      <c r="AH616" s="67"/>
      <c r="AI616" s="67"/>
      <c r="AJ616" s="67"/>
      <c r="AK616" s="67"/>
      <c r="AL616" s="67"/>
      <c r="AM616" s="67"/>
      <c r="AN616" s="67"/>
    </row>
    <row r="617" spans="1:40" ht="15.75" customHeight="1">
      <c r="A617" s="76"/>
      <c r="B617" s="77" t="str">
        <f t="shared" si="70"/>
        <v/>
      </c>
      <c r="C617" t="str">
        <f t="shared" si="67"/>
        <v/>
      </c>
      <c r="D617" s="315" t="str">
        <f t="shared" si="74"/>
        <v/>
      </c>
      <c r="E617" s="228">
        <v>0</v>
      </c>
      <c r="F617" s="228"/>
      <c r="G617" s="228"/>
      <c r="H617" s="228"/>
      <c r="I617" s="316"/>
      <c r="J617" s="229">
        <f t="shared" si="71"/>
        <v>0</v>
      </c>
      <c r="K617" s="229">
        <f t="shared" si="72"/>
        <v>0</v>
      </c>
      <c r="L617" s="229">
        <f t="shared" si="72"/>
        <v>0</v>
      </c>
      <c r="M617" s="229">
        <f t="shared" si="73"/>
        <v>0</v>
      </c>
      <c r="N617" s="230"/>
      <c r="O617" s="317"/>
      <c r="P617" s="231">
        <f t="shared" si="69"/>
        <v>0</v>
      </c>
      <c r="Q617" s="318">
        <f t="shared" si="68"/>
        <v>0</v>
      </c>
      <c r="R617" s="319"/>
      <c r="S617" s="79"/>
      <c r="T617" s="320"/>
      <c r="U617" s="67"/>
      <c r="V617" s="67"/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  <c r="AG617" s="67"/>
      <c r="AH617" s="67"/>
      <c r="AI617" s="67"/>
      <c r="AJ617" s="67"/>
      <c r="AK617" s="67"/>
      <c r="AL617" s="67"/>
      <c r="AM617" s="67"/>
      <c r="AN617" s="67"/>
    </row>
    <row r="618" spans="1:40" ht="15.75" customHeight="1">
      <c r="A618" s="76"/>
      <c r="B618" s="77" t="str">
        <f t="shared" si="70"/>
        <v/>
      </c>
      <c r="C618" t="str">
        <f t="shared" si="67"/>
        <v/>
      </c>
      <c r="D618" s="315" t="str">
        <f t="shared" si="74"/>
        <v/>
      </c>
      <c r="E618" s="228">
        <v>0</v>
      </c>
      <c r="F618" s="228"/>
      <c r="G618" s="228"/>
      <c r="H618" s="228"/>
      <c r="I618" s="316"/>
      <c r="J618" s="229">
        <f t="shared" si="71"/>
        <v>0</v>
      </c>
      <c r="K618" s="229">
        <f t="shared" si="72"/>
        <v>0</v>
      </c>
      <c r="L618" s="229">
        <f t="shared" si="72"/>
        <v>0</v>
      </c>
      <c r="M618" s="229">
        <f t="shared" si="73"/>
        <v>0</v>
      </c>
      <c r="N618" s="230"/>
      <c r="O618" s="317"/>
      <c r="P618" s="231">
        <f t="shared" si="69"/>
        <v>0</v>
      </c>
      <c r="Q618" s="318">
        <f t="shared" si="68"/>
        <v>0</v>
      </c>
      <c r="R618" s="319"/>
      <c r="S618" s="79"/>
      <c r="T618" s="320"/>
      <c r="U618" s="67"/>
      <c r="V618" s="67"/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  <c r="AG618" s="67"/>
      <c r="AH618" s="67"/>
      <c r="AI618" s="67"/>
      <c r="AJ618" s="67"/>
      <c r="AK618" s="67"/>
      <c r="AL618" s="67"/>
      <c r="AM618" s="67"/>
      <c r="AN618" s="67"/>
    </row>
    <row r="619" spans="1:40" ht="15.75" customHeight="1">
      <c r="A619" s="76"/>
      <c r="B619" s="77" t="str">
        <f t="shared" si="70"/>
        <v/>
      </c>
      <c r="C619" t="str">
        <f t="shared" si="67"/>
        <v/>
      </c>
      <c r="D619" s="315" t="str">
        <f t="shared" si="74"/>
        <v/>
      </c>
      <c r="E619" s="228">
        <v>0</v>
      </c>
      <c r="F619" s="228"/>
      <c r="G619" s="228"/>
      <c r="H619" s="228"/>
      <c r="I619" s="316"/>
      <c r="J619" s="229">
        <f t="shared" si="71"/>
        <v>0</v>
      </c>
      <c r="K619" s="229">
        <f t="shared" si="72"/>
        <v>0</v>
      </c>
      <c r="L619" s="229">
        <f t="shared" si="72"/>
        <v>0</v>
      </c>
      <c r="M619" s="229">
        <f t="shared" si="73"/>
        <v>0</v>
      </c>
      <c r="N619" s="230"/>
      <c r="O619" s="317"/>
      <c r="P619" s="231">
        <f t="shared" si="69"/>
        <v>0</v>
      </c>
      <c r="Q619" s="318">
        <f t="shared" si="68"/>
        <v>0</v>
      </c>
      <c r="R619" s="319"/>
      <c r="S619" s="79"/>
      <c r="T619" s="320"/>
      <c r="U619" s="67"/>
      <c r="V619" s="67"/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  <c r="AG619" s="67"/>
      <c r="AH619" s="67"/>
      <c r="AI619" s="67"/>
      <c r="AJ619" s="67"/>
      <c r="AK619" s="67"/>
      <c r="AL619" s="67"/>
      <c r="AM619" s="67"/>
      <c r="AN619" s="67"/>
    </row>
    <row r="620" spans="1:40" ht="15.75" customHeight="1">
      <c r="A620" s="76"/>
      <c r="B620" s="77" t="str">
        <f t="shared" si="70"/>
        <v/>
      </c>
      <c r="C620" t="str">
        <f t="shared" si="67"/>
        <v/>
      </c>
      <c r="D620" s="315" t="str">
        <f t="shared" si="74"/>
        <v/>
      </c>
      <c r="E620" s="228">
        <v>0</v>
      </c>
      <c r="F620" s="228"/>
      <c r="G620" s="228"/>
      <c r="H620" s="228"/>
      <c r="I620" s="316"/>
      <c r="J620" s="229">
        <f t="shared" si="71"/>
        <v>0</v>
      </c>
      <c r="K620" s="229">
        <f t="shared" si="72"/>
        <v>0</v>
      </c>
      <c r="L620" s="229">
        <f t="shared" si="72"/>
        <v>0</v>
      </c>
      <c r="M620" s="229">
        <f t="shared" si="73"/>
        <v>0</v>
      </c>
      <c r="N620" s="230"/>
      <c r="O620" s="317"/>
      <c r="P620" s="231">
        <f t="shared" si="69"/>
        <v>0</v>
      </c>
      <c r="Q620" s="318">
        <f t="shared" si="68"/>
        <v>0</v>
      </c>
      <c r="R620" s="319"/>
      <c r="S620" s="79"/>
      <c r="T620" s="320"/>
      <c r="U620" s="67"/>
      <c r="V620" s="67"/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  <c r="AG620" s="67"/>
      <c r="AH620" s="67"/>
      <c r="AI620" s="67"/>
      <c r="AJ620" s="67"/>
      <c r="AK620" s="67"/>
      <c r="AL620" s="67"/>
      <c r="AM620" s="67"/>
      <c r="AN620" s="67"/>
    </row>
    <row r="621" spans="1:40" ht="15.75" customHeight="1">
      <c r="A621" s="76"/>
      <c r="B621" s="77" t="str">
        <f t="shared" si="70"/>
        <v/>
      </c>
      <c r="C621" t="str">
        <f t="shared" si="67"/>
        <v/>
      </c>
      <c r="D621" s="315" t="str">
        <f t="shared" si="74"/>
        <v/>
      </c>
      <c r="E621" s="228">
        <v>0</v>
      </c>
      <c r="F621" s="228"/>
      <c r="G621" s="228"/>
      <c r="H621" s="228"/>
      <c r="I621" s="316"/>
      <c r="J621" s="229">
        <f t="shared" si="71"/>
        <v>0</v>
      </c>
      <c r="K621" s="229">
        <f t="shared" si="72"/>
        <v>0</v>
      </c>
      <c r="L621" s="229">
        <f t="shared" si="72"/>
        <v>0</v>
      </c>
      <c r="M621" s="229">
        <f t="shared" si="73"/>
        <v>0</v>
      </c>
      <c r="N621" s="230"/>
      <c r="O621" s="317"/>
      <c r="P621" s="231">
        <f t="shared" si="69"/>
        <v>0</v>
      </c>
      <c r="Q621" s="318">
        <f t="shared" si="68"/>
        <v>0</v>
      </c>
      <c r="R621" s="319"/>
      <c r="S621" s="79"/>
      <c r="T621" s="320"/>
      <c r="U621" s="67"/>
      <c r="V621" s="67"/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  <c r="AG621" s="67"/>
      <c r="AH621" s="67"/>
      <c r="AI621" s="67"/>
      <c r="AJ621" s="67"/>
      <c r="AK621" s="67"/>
      <c r="AL621" s="67"/>
      <c r="AM621" s="67"/>
      <c r="AN621" s="67"/>
    </row>
    <row r="622" spans="1:40" ht="15.75" customHeight="1">
      <c r="A622" s="76"/>
      <c r="B622" s="77" t="str">
        <f t="shared" si="70"/>
        <v/>
      </c>
      <c r="C622" t="str">
        <f t="shared" si="67"/>
        <v/>
      </c>
      <c r="D622" s="315" t="str">
        <f t="shared" si="74"/>
        <v/>
      </c>
      <c r="E622" s="228">
        <v>0</v>
      </c>
      <c r="F622" s="228"/>
      <c r="G622" s="228"/>
      <c r="H622" s="228"/>
      <c r="I622" s="316"/>
      <c r="J622" s="229">
        <f t="shared" si="71"/>
        <v>0</v>
      </c>
      <c r="K622" s="229">
        <f t="shared" si="72"/>
        <v>0</v>
      </c>
      <c r="L622" s="229">
        <f t="shared" si="72"/>
        <v>0</v>
      </c>
      <c r="M622" s="229">
        <f t="shared" si="73"/>
        <v>0</v>
      </c>
      <c r="N622" s="230"/>
      <c r="O622" s="317"/>
      <c r="P622" s="231">
        <f t="shared" si="69"/>
        <v>0</v>
      </c>
      <c r="Q622" s="318">
        <f t="shared" si="68"/>
        <v>0</v>
      </c>
      <c r="R622" s="319"/>
      <c r="S622" s="79"/>
      <c r="T622" s="320"/>
      <c r="U622" s="67"/>
      <c r="V622" s="67"/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  <c r="AG622" s="67"/>
      <c r="AH622" s="67"/>
      <c r="AI622" s="67"/>
      <c r="AJ622" s="67"/>
      <c r="AK622" s="67"/>
      <c r="AL622" s="67"/>
      <c r="AM622" s="67"/>
      <c r="AN622" s="67"/>
    </row>
    <row r="623" spans="1:40" ht="15.75" customHeight="1">
      <c r="A623" s="76"/>
      <c r="B623" s="77" t="str">
        <f t="shared" si="70"/>
        <v/>
      </c>
      <c r="C623" t="str">
        <f t="shared" si="67"/>
        <v/>
      </c>
      <c r="D623" s="315" t="str">
        <f t="shared" si="74"/>
        <v/>
      </c>
      <c r="E623" s="228">
        <v>0</v>
      </c>
      <c r="F623" s="228"/>
      <c r="G623" s="228"/>
      <c r="H623" s="228"/>
      <c r="I623" s="316"/>
      <c r="J623" s="229">
        <f t="shared" si="71"/>
        <v>0</v>
      </c>
      <c r="K623" s="229">
        <f t="shared" si="72"/>
        <v>0</v>
      </c>
      <c r="L623" s="229">
        <f t="shared" si="72"/>
        <v>0</v>
      </c>
      <c r="M623" s="229">
        <f t="shared" si="73"/>
        <v>0</v>
      </c>
      <c r="N623" s="230"/>
      <c r="O623" s="317"/>
      <c r="P623" s="231">
        <f t="shared" si="69"/>
        <v>0</v>
      </c>
      <c r="Q623" s="318">
        <f t="shared" si="68"/>
        <v>0</v>
      </c>
      <c r="R623" s="319"/>
      <c r="S623" s="79"/>
      <c r="T623" s="320"/>
      <c r="U623" s="67"/>
      <c r="V623" s="67"/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  <c r="AG623" s="67"/>
      <c r="AH623" s="67"/>
      <c r="AI623" s="67"/>
      <c r="AJ623" s="67"/>
      <c r="AK623" s="67"/>
      <c r="AL623" s="67"/>
      <c r="AM623" s="67"/>
      <c r="AN623" s="67"/>
    </row>
    <row r="624" spans="1:40" ht="15.75" customHeight="1">
      <c r="A624" s="76"/>
      <c r="B624" s="77" t="str">
        <f t="shared" si="70"/>
        <v/>
      </c>
      <c r="C624" t="str">
        <f t="shared" si="67"/>
        <v/>
      </c>
      <c r="D624" s="315" t="str">
        <f t="shared" si="74"/>
        <v/>
      </c>
      <c r="E624" s="228">
        <v>0</v>
      </c>
      <c r="F624" s="228"/>
      <c r="G624" s="228"/>
      <c r="H624" s="228"/>
      <c r="I624" s="316"/>
      <c r="J624" s="229">
        <f t="shared" si="71"/>
        <v>0</v>
      </c>
      <c r="K624" s="229">
        <f t="shared" si="72"/>
        <v>0</v>
      </c>
      <c r="L624" s="229">
        <f t="shared" si="72"/>
        <v>0</v>
      </c>
      <c r="M624" s="229">
        <f t="shared" si="73"/>
        <v>0</v>
      </c>
      <c r="N624" s="230"/>
      <c r="O624" s="317"/>
      <c r="P624" s="231">
        <f t="shared" si="69"/>
        <v>0</v>
      </c>
      <c r="Q624" s="318">
        <f t="shared" si="68"/>
        <v>0</v>
      </c>
      <c r="R624" s="319"/>
      <c r="S624" s="79"/>
      <c r="T624" s="320"/>
      <c r="U624" s="67"/>
      <c r="V624" s="67"/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  <c r="AG624" s="67"/>
      <c r="AH624" s="67"/>
      <c r="AI624" s="67"/>
      <c r="AJ624" s="67"/>
      <c r="AK624" s="67"/>
      <c r="AL624" s="67"/>
      <c r="AM624" s="67"/>
      <c r="AN624" s="67"/>
    </row>
    <row r="625" spans="1:40" ht="15.75" customHeight="1">
      <c r="A625" s="76"/>
      <c r="B625" s="77" t="str">
        <f t="shared" si="70"/>
        <v/>
      </c>
      <c r="C625" t="str">
        <f t="shared" si="67"/>
        <v/>
      </c>
      <c r="D625" s="315" t="str">
        <f t="shared" si="74"/>
        <v/>
      </c>
      <c r="E625" s="228">
        <v>0</v>
      </c>
      <c r="F625" s="228"/>
      <c r="G625" s="228"/>
      <c r="H625" s="228"/>
      <c r="I625" s="316"/>
      <c r="J625" s="229">
        <f t="shared" si="71"/>
        <v>0</v>
      </c>
      <c r="K625" s="229">
        <f t="shared" si="72"/>
        <v>0</v>
      </c>
      <c r="L625" s="229">
        <f t="shared" si="72"/>
        <v>0</v>
      </c>
      <c r="M625" s="229">
        <f t="shared" si="73"/>
        <v>0</v>
      </c>
      <c r="N625" s="230"/>
      <c r="O625" s="317"/>
      <c r="P625" s="231">
        <f t="shared" si="69"/>
        <v>0</v>
      </c>
      <c r="Q625" s="318">
        <f t="shared" si="68"/>
        <v>0</v>
      </c>
      <c r="R625" s="319"/>
      <c r="S625" s="79"/>
      <c r="T625" s="320"/>
      <c r="U625" s="67"/>
      <c r="V625" s="67"/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  <c r="AG625" s="67"/>
      <c r="AH625" s="67"/>
      <c r="AI625" s="67"/>
      <c r="AJ625" s="67"/>
      <c r="AK625" s="67"/>
      <c r="AL625" s="67"/>
      <c r="AM625" s="67"/>
      <c r="AN625" s="67"/>
    </row>
    <row r="626" spans="1:40" ht="15.75" customHeight="1">
      <c r="A626" s="76"/>
      <c r="B626" s="77" t="str">
        <f t="shared" si="70"/>
        <v/>
      </c>
      <c r="C626" t="str">
        <f t="shared" si="67"/>
        <v/>
      </c>
      <c r="D626" s="315" t="str">
        <f t="shared" si="74"/>
        <v/>
      </c>
      <c r="E626" s="228">
        <v>0</v>
      </c>
      <c r="F626" s="228"/>
      <c r="G626" s="228"/>
      <c r="H626" s="228"/>
      <c r="I626" s="316"/>
      <c r="J626" s="229">
        <f t="shared" si="71"/>
        <v>0</v>
      </c>
      <c r="K626" s="229">
        <f t="shared" si="72"/>
        <v>0</v>
      </c>
      <c r="L626" s="229">
        <f t="shared" si="72"/>
        <v>0</v>
      </c>
      <c r="M626" s="229">
        <f t="shared" si="73"/>
        <v>0</v>
      </c>
      <c r="N626" s="230"/>
      <c r="O626" s="317"/>
      <c r="P626" s="231">
        <f t="shared" si="69"/>
        <v>0</v>
      </c>
      <c r="Q626" s="318">
        <f t="shared" si="68"/>
        <v>0</v>
      </c>
      <c r="R626" s="319"/>
      <c r="S626" s="79"/>
      <c r="T626" s="320"/>
      <c r="U626" s="67"/>
      <c r="V626" s="67"/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  <c r="AG626" s="67"/>
      <c r="AH626" s="67"/>
      <c r="AI626" s="67"/>
      <c r="AJ626" s="67"/>
      <c r="AK626" s="67"/>
      <c r="AL626" s="67"/>
      <c r="AM626" s="67"/>
      <c r="AN626" s="67"/>
    </row>
    <row r="627" spans="1:40" ht="15.75" customHeight="1">
      <c r="A627" s="76"/>
      <c r="B627" s="77" t="str">
        <f t="shared" si="70"/>
        <v/>
      </c>
      <c r="C627" t="str">
        <f t="shared" si="67"/>
        <v/>
      </c>
      <c r="D627" s="315" t="str">
        <f t="shared" si="74"/>
        <v/>
      </c>
      <c r="E627" s="228">
        <v>0</v>
      </c>
      <c r="F627" s="228"/>
      <c r="G627" s="228"/>
      <c r="H627" s="228"/>
      <c r="I627" s="316"/>
      <c r="J627" s="229">
        <f t="shared" si="71"/>
        <v>0</v>
      </c>
      <c r="K627" s="229">
        <f t="shared" si="72"/>
        <v>0</v>
      </c>
      <c r="L627" s="229">
        <f t="shared" si="72"/>
        <v>0</v>
      </c>
      <c r="M627" s="229">
        <f t="shared" si="73"/>
        <v>0</v>
      </c>
      <c r="N627" s="230"/>
      <c r="O627" s="317"/>
      <c r="P627" s="231">
        <f t="shared" si="69"/>
        <v>0</v>
      </c>
      <c r="Q627" s="318">
        <f t="shared" si="68"/>
        <v>0</v>
      </c>
      <c r="R627" s="319"/>
      <c r="S627" s="79"/>
      <c r="T627" s="320"/>
      <c r="U627" s="67"/>
      <c r="V627" s="67"/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  <c r="AG627" s="67"/>
      <c r="AH627" s="67"/>
      <c r="AI627" s="67"/>
      <c r="AJ627" s="67"/>
      <c r="AK627" s="67"/>
      <c r="AL627" s="67"/>
      <c r="AM627" s="67"/>
      <c r="AN627" s="67"/>
    </row>
    <row r="628" spans="1:40" ht="15.75" customHeight="1">
      <c r="A628" s="76"/>
      <c r="B628" s="77" t="str">
        <f t="shared" si="70"/>
        <v/>
      </c>
      <c r="C628" t="str">
        <f t="shared" si="67"/>
        <v/>
      </c>
      <c r="D628" s="315" t="str">
        <f t="shared" si="74"/>
        <v/>
      </c>
      <c r="E628" s="228">
        <v>0</v>
      </c>
      <c r="F628" s="228"/>
      <c r="G628" s="228"/>
      <c r="H628" s="228"/>
      <c r="I628" s="316"/>
      <c r="J628" s="229">
        <f t="shared" si="71"/>
        <v>0</v>
      </c>
      <c r="K628" s="229">
        <f t="shared" si="72"/>
        <v>0</v>
      </c>
      <c r="L628" s="229">
        <f t="shared" si="72"/>
        <v>0</v>
      </c>
      <c r="M628" s="229">
        <f t="shared" si="73"/>
        <v>0</v>
      </c>
      <c r="N628" s="230"/>
      <c r="O628" s="317"/>
      <c r="P628" s="231">
        <f t="shared" si="69"/>
        <v>0</v>
      </c>
      <c r="Q628" s="318">
        <f t="shared" si="68"/>
        <v>0</v>
      </c>
      <c r="R628" s="319"/>
      <c r="S628" s="79"/>
      <c r="T628" s="320"/>
      <c r="U628" s="67"/>
      <c r="V628" s="67"/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  <c r="AG628" s="67"/>
      <c r="AH628" s="67"/>
      <c r="AI628" s="67"/>
      <c r="AJ628" s="67"/>
      <c r="AK628" s="67"/>
      <c r="AL628" s="67"/>
      <c r="AM628" s="67"/>
      <c r="AN628" s="67"/>
    </row>
    <row r="629" spans="1:40" ht="15.75" customHeight="1">
      <c r="A629" s="76"/>
      <c r="B629" s="77" t="str">
        <f t="shared" si="70"/>
        <v/>
      </c>
      <c r="C629" t="str">
        <f t="shared" si="67"/>
        <v/>
      </c>
      <c r="D629" s="315" t="str">
        <f t="shared" si="74"/>
        <v/>
      </c>
      <c r="E629" s="228">
        <v>0</v>
      </c>
      <c r="F629" s="228"/>
      <c r="G629" s="228"/>
      <c r="H629" s="228"/>
      <c r="I629" s="316"/>
      <c r="J629" s="229">
        <f t="shared" si="71"/>
        <v>0</v>
      </c>
      <c r="K629" s="229">
        <f t="shared" si="72"/>
        <v>0</v>
      </c>
      <c r="L629" s="229">
        <f t="shared" si="72"/>
        <v>0</v>
      </c>
      <c r="M629" s="229">
        <f t="shared" si="73"/>
        <v>0</v>
      </c>
      <c r="N629" s="230"/>
      <c r="O629" s="317"/>
      <c r="P629" s="231">
        <f t="shared" si="69"/>
        <v>0</v>
      </c>
      <c r="Q629" s="318">
        <f t="shared" si="68"/>
        <v>0</v>
      </c>
      <c r="R629" s="319"/>
      <c r="S629" s="79"/>
      <c r="T629" s="320"/>
      <c r="U629" s="67"/>
      <c r="V629" s="67"/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  <c r="AG629" s="67"/>
      <c r="AH629" s="67"/>
      <c r="AI629" s="67"/>
      <c r="AJ629" s="67"/>
      <c r="AK629" s="67"/>
      <c r="AL629" s="67"/>
      <c r="AM629" s="67"/>
      <c r="AN629" s="67"/>
    </row>
    <row r="630" spans="1:40" ht="15.75" customHeight="1">
      <c r="A630" s="76"/>
      <c r="B630" s="77" t="str">
        <f t="shared" si="70"/>
        <v/>
      </c>
      <c r="C630" t="str">
        <f t="shared" si="67"/>
        <v/>
      </c>
      <c r="D630" s="315" t="str">
        <f t="shared" si="74"/>
        <v/>
      </c>
      <c r="E630" s="228">
        <v>0</v>
      </c>
      <c r="F630" s="228"/>
      <c r="G630" s="228"/>
      <c r="H630" s="228"/>
      <c r="I630" s="316"/>
      <c r="J630" s="229">
        <f t="shared" si="71"/>
        <v>0</v>
      </c>
      <c r="K630" s="229">
        <f t="shared" si="72"/>
        <v>0</v>
      </c>
      <c r="L630" s="229">
        <f t="shared" si="72"/>
        <v>0</v>
      </c>
      <c r="M630" s="229">
        <f t="shared" si="73"/>
        <v>0</v>
      </c>
      <c r="N630" s="230"/>
      <c r="O630" s="317"/>
      <c r="P630" s="231">
        <f t="shared" si="69"/>
        <v>0</v>
      </c>
      <c r="Q630" s="318">
        <f t="shared" si="68"/>
        <v>0</v>
      </c>
      <c r="R630" s="319"/>
      <c r="S630" s="79"/>
      <c r="T630" s="320"/>
      <c r="U630" s="67"/>
      <c r="V630" s="67"/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  <c r="AG630" s="67"/>
      <c r="AH630" s="67"/>
      <c r="AI630" s="67"/>
      <c r="AJ630" s="67"/>
      <c r="AK630" s="67"/>
      <c r="AL630" s="67"/>
      <c r="AM630" s="67"/>
      <c r="AN630" s="67"/>
    </row>
    <row r="631" spans="1:40" ht="15.75" customHeight="1">
      <c r="A631" s="76"/>
      <c r="B631" s="77" t="str">
        <f t="shared" si="70"/>
        <v/>
      </c>
      <c r="C631" t="str">
        <f t="shared" si="67"/>
        <v/>
      </c>
      <c r="D631" s="315" t="str">
        <f t="shared" si="74"/>
        <v/>
      </c>
      <c r="E631" s="228">
        <v>0</v>
      </c>
      <c r="F631" s="228"/>
      <c r="G631" s="228"/>
      <c r="H631" s="228"/>
      <c r="I631" s="316"/>
      <c r="J631" s="229">
        <f t="shared" si="71"/>
        <v>0</v>
      </c>
      <c r="K631" s="229">
        <f t="shared" si="72"/>
        <v>0</v>
      </c>
      <c r="L631" s="229">
        <f t="shared" si="72"/>
        <v>0</v>
      </c>
      <c r="M631" s="229">
        <f t="shared" si="73"/>
        <v>0</v>
      </c>
      <c r="N631" s="230"/>
      <c r="O631" s="317"/>
      <c r="P631" s="231">
        <f t="shared" si="69"/>
        <v>0</v>
      </c>
      <c r="Q631" s="318">
        <f t="shared" si="68"/>
        <v>0</v>
      </c>
      <c r="R631" s="319"/>
      <c r="S631" s="79"/>
      <c r="T631" s="320"/>
      <c r="U631" s="67"/>
      <c r="V631" s="67"/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  <c r="AG631" s="67"/>
      <c r="AH631" s="67"/>
      <c r="AI631" s="67"/>
      <c r="AJ631" s="67"/>
      <c r="AK631" s="67"/>
      <c r="AL631" s="67"/>
      <c r="AM631" s="67"/>
      <c r="AN631" s="67"/>
    </row>
    <row r="632" spans="1:40" ht="15.75" customHeight="1">
      <c r="A632" s="76"/>
      <c r="B632" s="77" t="str">
        <f t="shared" si="70"/>
        <v/>
      </c>
      <c r="C632" t="str">
        <f t="shared" si="67"/>
        <v/>
      </c>
      <c r="D632" s="315" t="str">
        <f t="shared" si="74"/>
        <v/>
      </c>
      <c r="E632" s="228">
        <v>0</v>
      </c>
      <c r="F632" s="228"/>
      <c r="G632" s="228"/>
      <c r="H632" s="228"/>
      <c r="I632" s="316"/>
      <c r="J632" s="229">
        <f t="shared" si="71"/>
        <v>0</v>
      </c>
      <c r="K632" s="229">
        <f t="shared" si="72"/>
        <v>0</v>
      </c>
      <c r="L632" s="229">
        <f t="shared" si="72"/>
        <v>0</v>
      </c>
      <c r="M632" s="229">
        <f t="shared" si="73"/>
        <v>0</v>
      </c>
      <c r="N632" s="230"/>
      <c r="O632" s="317"/>
      <c r="P632" s="231">
        <f t="shared" si="69"/>
        <v>0</v>
      </c>
      <c r="Q632" s="318">
        <f t="shared" si="68"/>
        <v>0</v>
      </c>
      <c r="R632" s="319"/>
      <c r="S632" s="79"/>
      <c r="T632" s="320"/>
      <c r="U632" s="67"/>
      <c r="V632" s="67"/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  <c r="AG632" s="67"/>
      <c r="AH632" s="67"/>
      <c r="AI632" s="67"/>
      <c r="AJ632" s="67"/>
      <c r="AK632" s="67"/>
      <c r="AL632" s="67"/>
      <c r="AM632" s="67"/>
      <c r="AN632" s="67"/>
    </row>
    <row r="633" spans="1:40" ht="15.75" customHeight="1">
      <c r="A633" s="76"/>
      <c r="B633" s="77" t="str">
        <f t="shared" si="70"/>
        <v/>
      </c>
      <c r="C633" t="str">
        <f t="shared" si="67"/>
        <v/>
      </c>
      <c r="D633" s="315" t="str">
        <f t="shared" si="74"/>
        <v/>
      </c>
      <c r="E633" s="228">
        <v>0</v>
      </c>
      <c r="F633" s="228"/>
      <c r="G633" s="228"/>
      <c r="H633" s="228"/>
      <c r="I633" s="316"/>
      <c r="J633" s="229">
        <f t="shared" si="71"/>
        <v>0</v>
      </c>
      <c r="K633" s="229">
        <f t="shared" si="72"/>
        <v>0</v>
      </c>
      <c r="L633" s="229">
        <f t="shared" si="72"/>
        <v>0</v>
      </c>
      <c r="M633" s="229">
        <f t="shared" si="73"/>
        <v>0</v>
      </c>
      <c r="N633" s="230"/>
      <c r="O633" s="317"/>
      <c r="P633" s="231">
        <f t="shared" si="69"/>
        <v>0</v>
      </c>
      <c r="Q633" s="318">
        <f t="shared" si="68"/>
        <v>0</v>
      </c>
      <c r="R633" s="319"/>
      <c r="S633" s="79"/>
      <c r="T633" s="320"/>
      <c r="U633" s="67"/>
      <c r="V633" s="67"/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  <c r="AG633" s="67"/>
      <c r="AH633" s="67"/>
      <c r="AI633" s="67"/>
      <c r="AJ633" s="67"/>
      <c r="AK633" s="67"/>
      <c r="AL633" s="67"/>
      <c r="AM633" s="67"/>
      <c r="AN633" s="67"/>
    </row>
    <row r="634" spans="1:40" ht="15.75" customHeight="1">
      <c r="A634" s="76"/>
      <c r="B634" s="77" t="str">
        <f t="shared" si="70"/>
        <v/>
      </c>
      <c r="C634" t="str">
        <f t="shared" si="67"/>
        <v/>
      </c>
      <c r="D634" s="315" t="str">
        <f t="shared" si="74"/>
        <v/>
      </c>
      <c r="E634" s="228">
        <v>0</v>
      </c>
      <c r="F634" s="228"/>
      <c r="G634" s="228"/>
      <c r="H634" s="228"/>
      <c r="I634" s="316"/>
      <c r="J634" s="229">
        <f t="shared" si="71"/>
        <v>0</v>
      </c>
      <c r="K634" s="229">
        <f t="shared" si="72"/>
        <v>0</v>
      </c>
      <c r="L634" s="229">
        <f t="shared" si="72"/>
        <v>0</v>
      </c>
      <c r="M634" s="229">
        <f t="shared" si="73"/>
        <v>0</v>
      </c>
      <c r="N634" s="230"/>
      <c r="O634" s="317"/>
      <c r="P634" s="231">
        <f t="shared" si="69"/>
        <v>0</v>
      </c>
      <c r="Q634" s="318">
        <f t="shared" si="68"/>
        <v>0</v>
      </c>
      <c r="R634" s="319"/>
      <c r="S634" s="79"/>
      <c r="T634" s="320"/>
      <c r="U634" s="67"/>
      <c r="V634" s="67"/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  <c r="AG634" s="67"/>
      <c r="AH634" s="67"/>
      <c r="AI634" s="67"/>
      <c r="AJ634" s="67"/>
      <c r="AK634" s="67"/>
      <c r="AL634" s="67"/>
      <c r="AM634" s="67"/>
      <c r="AN634" s="67"/>
    </row>
    <row r="635" spans="1:40" ht="15.75" customHeight="1">
      <c r="A635" s="76"/>
      <c r="B635" s="77" t="str">
        <f t="shared" si="70"/>
        <v/>
      </c>
      <c r="C635" t="str">
        <f t="shared" si="67"/>
        <v/>
      </c>
      <c r="D635" s="315" t="str">
        <f t="shared" si="74"/>
        <v/>
      </c>
      <c r="E635" s="228">
        <v>0</v>
      </c>
      <c r="F635" s="228"/>
      <c r="G635" s="228"/>
      <c r="H635" s="228"/>
      <c r="I635" s="316"/>
      <c r="J635" s="229">
        <f t="shared" si="71"/>
        <v>0</v>
      </c>
      <c r="K635" s="229">
        <f t="shared" si="72"/>
        <v>0</v>
      </c>
      <c r="L635" s="229">
        <f t="shared" si="72"/>
        <v>0</v>
      </c>
      <c r="M635" s="229">
        <f t="shared" si="73"/>
        <v>0</v>
      </c>
      <c r="N635" s="230"/>
      <c r="O635" s="317"/>
      <c r="P635" s="231">
        <f t="shared" si="69"/>
        <v>0</v>
      </c>
      <c r="Q635" s="318">
        <f t="shared" si="68"/>
        <v>0</v>
      </c>
      <c r="R635" s="319"/>
      <c r="S635" s="79"/>
      <c r="T635" s="320"/>
      <c r="U635" s="67"/>
      <c r="V635" s="67"/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  <c r="AG635" s="67"/>
      <c r="AH635" s="67"/>
      <c r="AI635" s="67"/>
      <c r="AJ635" s="67"/>
      <c r="AK635" s="67"/>
      <c r="AL635" s="67"/>
      <c r="AM635" s="67"/>
      <c r="AN635" s="67"/>
    </row>
    <row r="636" spans="1:40" ht="15.75" customHeight="1">
      <c r="A636" s="76"/>
      <c r="B636" s="77" t="str">
        <f t="shared" si="70"/>
        <v/>
      </c>
      <c r="C636" t="str">
        <f t="shared" si="67"/>
        <v/>
      </c>
      <c r="D636" s="315" t="str">
        <f t="shared" si="74"/>
        <v/>
      </c>
      <c r="E636" s="228">
        <v>0</v>
      </c>
      <c r="F636" s="228"/>
      <c r="G636" s="228"/>
      <c r="H636" s="228"/>
      <c r="I636" s="316"/>
      <c r="J636" s="229">
        <f t="shared" si="71"/>
        <v>0</v>
      </c>
      <c r="K636" s="229">
        <f t="shared" si="72"/>
        <v>0</v>
      </c>
      <c r="L636" s="229">
        <f t="shared" si="72"/>
        <v>0</v>
      </c>
      <c r="M636" s="229">
        <f t="shared" si="73"/>
        <v>0</v>
      </c>
      <c r="N636" s="230"/>
      <c r="O636" s="317"/>
      <c r="P636" s="231">
        <f t="shared" si="69"/>
        <v>0</v>
      </c>
      <c r="Q636" s="318">
        <f t="shared" si="68"/>
        <v>0</v>
      </c>
      <c r="R636" s="319"/>
      <c r="S636" s="79"/>
      <c r="T636" s="320"/>
      <c r="U636" s="67"/>
      <c r="V636" s="67"/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  <c r="AG636" s="67"/>
      <c r="AH636" s="67"/>
      <c r="AI636" s="67"/>
      <c r="AJ636" s="67"/>
      <c r="AK636" s="67"/>
      <c r="AL636" s="67"/>
      <c r="AM636" s="67"/>
      <c r="AN636" s="67"/>
    </row>
    <row r="637" spans="1:40" ht="15.75" customHeight="1">
      <c r="A637" s="76"/>
      <c r="B637" s="77" t="str">
        <f t="shared" si="70"/>
        <v/>
      </c>
      <c r="C637" t="str">
        <f t="shared" si="67"/>
        <v/>
      </c>
      <c r="D637" s="315" t="str">
        <f t="shared" si="74"/>
        <v/>
      </c>
      <c r="E637" s="228">
        <v>0</v>
      </c>
      <c r="F637" s="228"/>
      <c r="G637" s="228"/>
      <c r="H637" s="228"/>
      <c r="I637" s="316"/>
      <c r="J637" s="229">
        <f t="shared" si="71"/>
        <v>0</v>
      </c>
      <c r="K637" s="229">
        <f t="shared" si="72"/>
        <v>0</v>
      </c>
      <c r="L637" s="229">
        <f t="shared" si="72"/>
        <v>0</v>
      </c>
      <c r="M637" s="229">
        <f t="shared" si="73"/>
        <v>0</v>
      </c>
      <c r="N637" s="230"/>
      <c r="O637" s="317"/>
      <c r="P637" s="231">
        <f t="shared" si="69"/>
        <v>0</v>
      </c>
      <c r="Q637" s="318">
        <f t="shared" si="68"/>
        <v>0</v>
      </c>
      <c r="R637" s="319"/>
      <c r="S637" s="79"/>
      <c r="T637" s="320"/>
      <c r="U637" s="67"/>
      <c r="V637" s="67"/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  <c r="AG637" s="67"/>
      <c r="AH637" s="67"/>
      <c r="AI637" s="67"/>
      <c r="AJ637" s="67"/>
      <c r="AK637" s="67"/>
      <c r="AL637" s="67"/>
      <c r="AM637" s="67"/>
      <c r="AN637" s="67"/>
    </row>
    <row r="638" spans="1:40" ht="15.75" customHeight="1">
      <c r="A638" s="76"/>
      <c r="B638" s="77" t="str">
        <f t="shared" si="70"/>
        <v/>
      </c>
      <c r="C638" t="str">
        <f t="shared" si="67"/>
        <v/>
      </c>
      <c r="D638" s="315" t="str">
        <f t="shared" si="74"/>
        <v/>
      </c>
      <c r="E638" s="228">
        <v>0</v>
      </c>
      <c r="F638" s="228"/>
      <c r="G638" s="228"/>
      <c r="H638" s="228"/>
      <c r="I638" s="316"/>
      <c r="J638" s="229">
        <f t="shared" si="71"/>
        <v>0</v>
      </c>
      <c r="K638" s="229">
        <f t="shared" si="72"/>
        <v>0</v>
      </c>
      <c r="L638" s="229">
        <f t="shared" si="72"/>
        <v>0</v>
      </c>
      <c r="M638" s="229">
        <f t="shared" si="73"/>
        <v>0</v>
      </c>
      <c r="N638" s="230"/>
      <c r="O638" s="317"/>
      <c r="P638" s="231">
        <f t="shared" si="69"/>
        <v>0</v>
      </c>
      <c r="Q638" s="318">
        <f t="shared" si="68"/>
        <v>0</v>
      </c>
      <c r="R638" s="319"/>
      <c r="S638" s="79"/>
      <c r="T638" s="320"/>
      <c r="U638" s="67"/>
      <c r="V638" s="67"/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  <c r="AG638" s="67"/>
      <c r="AH638" s="67"/>
      <c r="AI638" s="67"/>
      <c r="AJ638" s="67"/>
      <c r="AK638" s="67"/>
      <c r="AL638" s="67"/>
      <c r="AM638" s="67"/>
      <c r="AN638" s="67"/>
    </row>
    <row r="639" spans="1:40" ht="15.75" customHeight="1">
      <c r="A639" s="76"/>
      <c r="B639" s="77" t="str">
        <f t="shared" si="70"/>
        <v/>
      </c>
      <c r="C639" t="str">
        <f t="shared" si="67"/>
        <v/>
      </c>
      <c r="D639" s="315" t="str">
        <f t="shared" si="74"/>
        <v/>
      </c>
      <c r="E639" s="228">
        <v>0</v>
      </c>
      <c r="F639" s="228"/>
      <c r="G639" s="228"/>
      <c r="H639" s="228"/>
      <c r="I639" s="316"/>
      <c r="J639" s="229">
        <f t="shared" si="71"/>
        <v>0</v>
      </c>
      <c r="K639" s="229">
        <f t="shared" si="72"/>
        <v>0</v>
      </c>
      <c r="L639" s="229">
        <f t="shared" si="72"/>
        <v>0</v>
      </c>
      <c r="M639" s="229">
        <f t="shared" si="73"/>
        <v>0</v>
      </c>
      <c r="N639" s="230"/>
      <c r="O639" s="317"/>
      <c r="P639" s="231">
        <f t="shared" si="69"/>
        <v>0</v>
      </c>
      <c r="Q639" s="318">
        <f t="shared" si="68"/>
        <v>0</v>
      </c>
      <c r="R639" s="319"/>
      <c r="S639" s="79"/>
      <c r="T639" s="320"/>
      <c r="U639" s="67"/>
      <c r="V639" s="67"/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  <c r="AG639" s="67"/>
      <c r="AH639" s="67"/>
      <c r="AI639" s="67"/>
      <c r="AJ639" s="67"/>
      <c r="AK639" s="67"/>
      <c r="AL639" s="67"/>
      <c r="AM639" s="67"/>
      <c r="AN639" s="67"/>
    </row>
    <row r="640" spans="1:40" ht="15.75" customHeight="1">
      <c r="A640" s="76"/>
      <c r="B640" s="77" t="str">
        <f t="shared" si="70"/>
        <v/>
      </c>
      <c r="C640" t="str">
        <f t="shared" si="67"/>
        <v/>
      </c>
      <c r="D640" s="315" t="str">
        <f t="shared" si="74"/>
        <v/>
      </c>
      <c r="E640" s="228">
        <v>0</v>
      </c>
      <c r="F640" s="228"/>
      <c r="G640" s="228"/>
      <c r="H640" s="228"/>
      <c r="I640" s="316"/>
      <c r="J640" s="229">
        <f t="shared" si="71"/>
        <v>0</v>
      </c>
      <c r="K640" s="229">
        <f t="shared" si="72"/>
        <v>0</v>
      </c>
      <c r="L640" s="229">
        <f t="shared" si="72"/>
        <v>0</v>
      </c>
      <c r="M640" s="229">
        <f t="shared" si="73"/>
        <v>0</v>
      </c>
      <c r="N640" s="230"/>
      <c r="O640" s="317"/>
      <c r="P640" s="231">
        <f t="shared" si="69"/>
        <v>0</v>
      </c>
      <c r="Q640" s="318">
        <f t="shared" si="68"/>
        <v>0</v>
      </c>
      <c r="R640" s="319"/>
      <c r="S640" s="79"/>
      <c r="T640" s="320"/>
      <c r="U640" s="67"/>
      <c r="V640" s="67"/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  <c r="AG640" s="67"/>
      <c r="AH640" s="67"/>
      <c r="AI640" s="67"/>
      <c r="AJ640" s="67"/>
      <c r="AK640" s="67"/>
      <c r="AL640" s="67"/>
      <c r="AM640" s="67"/>
      <c r="AN640" s="67"/>
    </row>
    <row r="641" spans="1:40" ht="15.75" customHeight="1">
      <c r="A641" s="76"/>
      <c r="B641" s="77" t="str">
        <f t="shared" si="70"/>
        <v/>
      </c>
      <c r="C641" t="str">
        <f t="shared" ref="C641:C704" si="75">IF(A641&lt;&gt;"",TEXT(A641,"aaaa"),"")</f>
        <v/>
      </c>
      <c r="D641" s="315" t="str">
        <f t="shared" si="74"/>
        <v/>
      </c>
      <c r="E641" s="228">
        <v>0</v>
      </c>
      <c r="F641" s="228"/>
      <c r="G641" s="228"/>
      <c r="H641" s="228"/>
      <c r="I641" s="316"/>
      <c r="J641" s="229">
        <f t="shared" si="71"/>
        <v>0</v>
      </c>
      <c r="K641" s="229">
        <f t="shared" si="72"/>
        <v>0</v>
      </c>
      <c r="L641" s="229">
        <f t="shared" si="72"/>
        <v>0</v>
      </c>
      <c r="M641" s="229">
        <f t="shared" si="73"/>
        <v>0</v>
      </c>
      <c r="N641" s="230"/>
      <c r="O641" s="317"/>
      <c r="P641" s="231">
        <f t="shared" si="69"/>
        <v>0</v>
      </c>
      <c r="Q641" s="318">
        <f t="shared" si="68"/>
        <v>0</v>
      </c>
      <c r="R641" s="319"/>
      <c r="S641" s="79"/>
      <c r="T641" s="320"/>
      <c r="U641" s="67"/>
      <c r="V641" s="67"/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  <c r="AG641" s="67"/>
      <c r="AH641" s="67"/>
      <c r="AI641" s="67"/>
      <c r="AJ641" s="67"/>
      <c r="AK641" s="67"/>
      <c r="AL641" s="67"/>
      <c r="AM641" s="67"/>
      <c r="AN641" s="67"/>
    </row>
    <row r="642" spans="1:40" ht="15.75" customHeight="1">
      <c r="A642" s="76"/>
      <c r="B642" s="77" t="str">
        <f t="shared" si="70"/>
        <v/>
      </c>
      <c r="C642" t="str">
        <f t="shared" si="75"/>
        <v/>
      </c>
      <c r="D642" s="315" t="str">
        <f t="shared" si="74"/>
        <v/>
      </c>
      <c r="E642" s="228">
        <v>0</v>
      </c>
      <c r="F642" s="228"/>
      <c r="G642" s="228"/>
      <c r="H642" s="228"/>
      <c r="I642" s="316"/>
      <c r="J642" s="229">
        <f t="shared" si="71"/>
        <v>0</v>
      </c>
      <c r="K642" s="229">
        <f t="shared" si="72"/>
        <v>0</v>
      </c>
      <c r="L642" s="229">
        <f t="shared" si="72"/>
        <v>0</v>
      </c>
      <c r="M642" s="229">
        <f t="shared" si="73"/>
        <v>0</v>
      </c>
      <c r="N642" s="230"/>
      <c r="O642" s="317"/>
      <c r="P642" s="231">
        <f t="shared" si="69"/>
        <v>0</v>
      </c>
      <c r="Q642" s="318">
        <f t="shared" si="68"/>
        <v>0</v>
      </c>
      <c r="R642" s="319"/>
      <c r="S642" s="79"/>
      <c r="T642" s="320"/>
      <c r="U642" s="67"/>
      <c r="V642" s="67"/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  <c r="AG642" s="67"/>
      <c r="AH642" s="67"/>
      <c r="AI642" s="67"/>
      <c r="AJ642" s="67"/>
      <c r="AK642" s="67"/>
      <c r="AL642" s="67"/>
      <c r="AM642" s="67"/>
      <c r="AN642" s="67"/>
    </row>
    <row r="643" spans="1:40" ht="15.75" customHeight="1">
      <c r="A643" s="76"/>
      <c r="B643" s="77" t="str">
        <f t="shared" si="70"/>
        <v/>
      </c>
      <c r="C643" t="str">
        <f t="shared" si="75"/>
        <v/>
      </c>
      <c r="D643" s="315" t="str">
        <f t="shared" si="74"/>
        <v/>
      </c>
      <c r="E643" s="228">
        <v>0</v>
      </c>
      <c r="F643" s="228"/>
      <c r="G643" s="228"/>
      <c r="H643" s="228"/>
      <c r="I643" s="316"/>
      <c r="J643" s="229">
        <f t="shared" si="71"/>
        <v>0</v>
      </c>
      <c r="K643" s="229">
        <f t="shared" si="72"/>
        <v>0</v>
      </c>
      <c r="L643" s="229">
        <f t="shared" si="72"/>
        <v>0</v>
      </c>
      <c r="M643" s="229">
        <f t="shared" si="73"/>
        <v>0</v>
      </c>
      <c r="N643" s="230"/>
      <c r="O643" s="317"/>
      <c r="P643" s="231">
        <f t="shared" si="69"/>
        <v>0</v>
      </c>
      <c r="Q643" s="318">
        <f t="shared" si="68"/>
        <v>0</v>
      </c>
      <c r="R643" s="319"/>
      <c r="S643" s="79"/>
      <c r="T643" s="320"/>
      <c r="U643" s="67"/>
      <c r="V643" s="67"/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  <c r="AG643" s="67"/>
      <c r="AH643" s="67"/>
      <c r="AI643" s="67"/>
      <c r="AJ643" s="67"/>
      <c r="AK643" s="67"/>
      <c r="AL643" s="67"/>
      <c r="AM643" s="67"/>
      <c r="AN643" s="67"/>
    </row>
    <row r="644" spans="1:40" ht="15.75" customHeight="1">
      <c r="A644" s="76"/>
      <c r="B644" s="77" t="str">
        <f t="shared" si="70"/>
        <v/>
      </c>
      <c r="C644" t="str">
        <f t="shared" si="75"/>
        <v/>
      </c>
      <c r="D644" s="315" t="str">
        <f t="shared" si="74"/>
        <v/>
      </c>
      <c r="E644" s="228">
        <v>0</v>
      </c>
      <c r="F644" s="228"/>
      <c r="G644" s="228"/>
      <c r="H644" s="228"/>
      <c r="I644" s="316"/>
      <c r="J644" s="229">
        <f t="shared" si="71"/>
        <v>0</v>
      </c>
      <c r="K644" s="229">
        <f t="shared" si="72"/>
        <v>0</v>
      </c>
      <c r="L644" s="229">
        <f t="shared" si="72"/>
        <v>0</v>
      </c>
      <c r="M644" s="229">
        <f t="shared" si="73"/>
        <v>0</v>
      </c>
      <c r="N644" s="230"/>
      <c r="O644" s="317"/>
      <c r="P644" s="231">
        <f t="shared" si="69"/>
        <v>0</v>
      </c>
      <c r="Q644" s="318">
        <f t="shared" si="68"/>
        <v>0</v>
      </c>
      <c r="R644" s="319"/>
      <c r="S644" s="79"/>
      <c r="T644" s="320"/>
      <c r="U644" s="67"/>
      <c r="V644" s="67"/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  <c r="AG644" s="67"/>
      <c r="AH644" s="67"/>
      <c r="AI644" s="67"/>
      <c r="AJ644" s="67"/>
      <c r="AK644" s="67"/>
      <c r="AL644" s="67"/>
      <c r="AM644" s="67"/>
      <c r="AN644" s="67"/>
    </row>
    <row r="645" spans="1:40" ht="15.75" customHeight="1">
      <c r="A645" s="76"/>
      <c r="B645" s="77" t="str">
        <f t="shared" si="70"/>
        <v/>
      </c>
      <c r="C645" t="str">
        <f t="shared" si="75"/>
        <v/>
      </c>
      <c r="D645" s="315" t="str">
        <f t="shared" si="74"/>
        <v/>
      </c>
      <c r="E645" s="228">
        <v>0</v>
      </c>
      <c r="F645" s="228"/>
      <c r="G645" s="228"/>
      <c r="H645" s="228"/>
      <c r="I645" s="316"/>
      <c r="J645" s="229">
        <f t="shared" si="71"/>
        <v>0</v>
      </c>
      <c r="K645" s="229">
        <f t="shared" si="72"/>
        <v>0</v>
      </c>
      <c r="L645" s="229">
        <f t="shared" si="72"/>
        <v>0</v>
      </c>
      <c r="M645" s="229">
        <f t="shared" si="73"/>
        <v>0</v>
      </c>
      <c r="N645" s="230"/>
      <c r="O645" s="317"/>
      <c r="P645" s="231">
        <f t="shared" si="69"/>
        <v>0</v>
      </c>
      <c r="Q645" s="318">
        <f t="shared" si="68"/>
        <v>0</v>
      </c>
      <c r="R645" s="319"/>
      <c r="S645" s="79"/>
      <c r="T645" s="320"/>
      <c r="U645" s="67"/>
      <c r="V645" s="67"/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  <c r="AG645" s="67"/>
      <c r="AH645" s="67"/>
      <c r="AI645" s="67"/>
      <c r="AJ645" s="67"/>
      <c r="AK645" s="67"/>
      <c r="AL645" s="67"/>
      <c r="AM645" s="67"/>
      <c r="AN645" s="67"/>
    </row>
    <row r="646" spans="1:40" ht="15.75" customHeight="1">
      <c r="A646" s="76"/>
      <c r="B646" s="77" t="str">
        <f t="shared" si="70"/>
        <v/>
      </c>
      <c r="C646" t="str">
        <f t="shared" si="75"/>
        <v/>
      </c>
      <c r="D646" s="315" t="str">
        <f t="shared" si="74"/>
        <v/>
      </c>
      <c r="E646" s="228">
        <v>0</v>
      </c>
      <c r="F646" s="228"/>
      <c r="G646" s="228"/>
      <c r="H646" s="228"/>
      <c r="I646" s="316"/>
      <c r="J646" s="229">
        <f t="shared" si="71"/>
        <v>0</v>
      </c>
      <c r="K646" s="229">
        <f t="shared" si="72"/>
        <v>0</v>
      </c>
      <c r="L646" s="229">
        <f t="shared" si="72"/>
        <v>0</v>
      </c>
      <c r="M646" s="229">
        <f t="shared" si="73"/>
        <v>0</v>
      </c>
      <c r="N646" s="230"/>
      <c r="O646" s="317"/>
      <c r="P646" s="231">
        <f t="shared" ref="P646:P680" si="76">IF(E646="","",E646+F646+G646+H646+I646+O646)</f>
        <v>0</v>
      </c>
      <c r="Q646" s="318">
        <f t="shared" si="68"/>
        <v>0</v>
      </c>
      <c r="R646" s="319"/>
      <c r="S646" s="79"/>
      <c r="T646" s="320"/>
      <c r="U646" s="67"/>
      <c r="V646" s="67"/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  <c r="AG646" s="67"/>
      <c r="AH646" s="67"/>
      <c r="AI646" s="67"/>
      <c r="AJ646" s="67"/>
      <c r="AK646" s="67"/>
      <c r="AL646" s="67"/>
      <c r="AM646" s="67"/>
      <c r="AN646" s="67"/>
    </row>
    <row r="647" spans="1:40" ht="15.75" customHeight="1">
      <c r="A647" s="76"/>
      <c r="B647" s="77" t="str">
        <f t="shared" ref="B647:B710" si="77">IF(A647="","",TEXT(A647,"DDDD"))</f>
        <v/>
      </c>
      <c r="C647" t="str">
        <f t="shared" si="75"/>
        <v/>
      </c>
      <c r="D647" s="315" t="str">
        <f t="shared" si="74"/>
        <v/>
      </c>
      <c r="E647" s="228">
        <v>0</v>
      </c>
      <c r="F647" s="228"/>
      <c r="G647" s="228"/>
      <c r="H647" s="228"/>
      <c r="I647" s="316"/>
      <c r="J647" s="229">
        <f t="shared" ref="J647:J710" si="78">IF(E647=0,0,(1-J$4)*E647)</f>
        <v>0</v>
      </c>
      <c r="K647" s="229">
        <f t="shared" ref="K647:L710" si="79">IF(F647=0,0,(1-K$4)*F647)</f>
        <v>0</v>
      </c>
      <c r="L647" s="229">
        <f t="shared" si="79"/>
        <v>0</v>
      </c>
      <c r="M647" s="229">
        <f t="shared" ref="M647:M710" si="80">IF(H647=0,0,(1-M$4)*H647)</f>
        <v>0</v>
      </c>
      <c r="N647" s="230"/>
      <c r="O647" s="317"/>
      <c r="P647" s="231">
        <f t="shared" si="76"/>
        <v>0</v>
      </c>
      <c r="Q647" s="318">
        <f t="shared" si="68"/>
        <v>0</v>
      </c>
      <c r="R647" s="319"/>
      <c r="S647" s="79"/>
      <c r="T647" s="320"/>
      <c r="U647" s="67"/>
      <c r="V647" s="67"/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  <c r="AG647" s="67"/>
      <c r="AH647" s="67"/>
      <c r="AI647" s="67"/>
      <c r="AJ647" s="67"/>
      <c r="AK647" s="67"/>
      <c r="AL647" s="67"/>
      <c r="AM647" s="67"/>
      <c r="AN647" s="67"/>
    </row>
    <row r="648" spans="1:40" ht="15.75" customHeight="1">
      <c r="A648" s="76"/>
      <c r="B648" s="77" t="str">
        <f t="shared" si="77"/>
        <v/>
      </c>
      <c r="C648" t="str">
        <f t="shared" si="75"/>
        <v/>
      </c>
      <c r="D648" s="315" t="str">
        <f t="shared" ref="D648:D711" si="81">IF(A648&lt;&gt;"",PROPER(TEXT(A648,"Mmmm")),"")</f>
        <v/>
      </c>
      <c r="E648" s="228">
        <v>0</v>
      </c>
      <c r="F648" s="228"/>
      <c r="G648" s="228"/>
      <c r="H648" s="228"/>
      <c r="I648" s="316"/>
      <c r="J648" s="229">
        <f t="shared" si="78"/>
        <v>0</v>
      </c>
      <c r="K648" s="229">
        <f t="shared" si="79"/>
        <v>0</v>
      </c>
      <c r="L648" s="229">
        <f t="shared" si="79"/>
        <v>0</v>
      </c>
      <c r="M648" s="229">
        <f t="shared" si="80"/>
        <v>0</v>
      </c>
      <c r="N648" s="230"/>
      <c r="O648" s="317"/>
      <c r="P648" s="231">
        <f t="shared" si="76"/>
        <v>0</v>
      </c>
      <c r="Q648" s="318">
        <f t="shared" si="68"/>
        <v>0</v>
      </c>
      <c r="R648" s="319"/>
      <c r="S648" s="79"/>
      <c r="T648" s="320"/>
      <c r="U648" s="67"/>
      <c r="V648" s="67"/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  <c r="AG648" s="67"/>
      <c r="AH648" s="67"/>
      <c r="AI648" s="67"/>
      <c r="AJ648" s="67"/>
      <c r="AK648" s="67"/>
      <c r="AL648" s="67"/>
      <c r="AM648" s="67"/>
      <c r="AN648" s="67"/>
    </row>
    <row r="649" spans="1:40" ht="15.75" customHeight="1">
      <c r="A649" s="76"/>
      <c r="B649" s="77" t="str">
        <f t="shared" si="77"/>
        <v/>
      </c>
      <c r="C649" t="str">
        <f t="shared" si="75"/>
        <v/>
      </c>
      <c r="D649" s="315" t="str">
        <f t="shared" si="81"/>
        <v/>
      </c>
      <c r="E649" s="228">
        <v>0</v>
      </c>
      <c r="F649" s="228"/>
      <c r="G649" s="228"/>
      <c r="H649" s="228"/>
      <c r="I649" s="316"/>
      <c r="J649" s="229">
        <f t="shared" si="78"/>
        <v>0</v>
      </c>
      <c r="K649" s="229">
        <f t="shared" si="79"/>
        <v>0</v>
      </c>
      <c r="L649" s="229">
        <f t="shared" si="79"/>
        <v>0</v>
      </c>
      <c r="M649" s="229">
        <f t="shared" si="80"/>
        <v>0</v>
      </c>
      <c r="N649" s="230"/>
      <c r="O649" s="317"/>
      <c r="P649" s="231">
        <f t="shared" si="76"/>
        <v>0</v>
      </c>
      <c r="Q649" s="318">
        <f t="shared" si="68"/>
        <v>0</v>
      </c>
      <c r="R649" s="319"/>
      <c r="S649" s="79"/>
      <c r="T649" s="320"/>
      <c r="U649" s="67"/>
      <c r="V649" s="67"/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  <c r="AG649" s="67"/>
      <c r="AH649" s="67"/>
      <c r="AI649" s="67"/>
      <c r="AJ649" s="67"/>
      <c r="AK649" s="67"/>
      <c r="AL649" s="67"/>
      <c r="AM649" s="67"/>
      <c r="AN649" s="67"/>
    </row>
    <row r="650" spans="1:40" ht="15.75" customHeight="1">
      <c r="A650" s="76"/>
      <c r="B650" s="77" t="str">
        <f t="shared" si="77"/>
        <v/>
      </c>
      <c r="C650" t="str">
        <f t="shared" si="75"/>
        <v/>
      </c>
      <c r="D650" s="315" t="str">
        <f t="shared" si="81"/>
        <v/>
      </c>
      <c r="E650" s="228">
        <v>0</v>
      </c>
      <c r="F650" s="228"/>
      <c r="G650" s="228"/>
      <c r="H650" s="228"/>
      <c r="I650" s="316"/>
      <c r="J650" s="229">
        <f t="shared" si="78"/>
        <v>0</v>
      </c>
      <c r="K650" s="229">
        <f t="shared" si="79"/>
        <v>0</v>
      </c>
      <c r="L650" s="229">
        <f t="shared" si="79"/>
        <v>0</v>
      </c>
      <c r="M650" s="229">
        <f t="shared" si="80"/>
        <v>0</v>
      </c>
      <c r="N650" s="230"/>
      <c r="O650" s="317"/>
      <c r="P650" s="231">
        <f t="shared" si="76"/>
        <v>0</v>
      </c>
      <c r="Q650" s="318">
        <f t="shared" si="68"/>
        <v>0</v>
      </c>
      <c r="R650" s="319"/>
      <c r="S650" s="79"/>
      <c r="T650" s="320"/>
      <c r="U650" s="67"/>
      <c r="V650" s="67"/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  <c r="AG650" s="67"/>
      <c r="AH650" s="67"/>
      <c r="AI650" s="67"/>
      <c r="AJ650" s="67"/>
      <c r="AK650" s="67"/>
      <c r="AL650" s="67"/>
      <c r="AM650" s="67"/>
      <c r="AN650" s="67"/>
    </row>
    <row r="651" spans="1:40" ht="15.75" customHeight="1">
      <c r="A651" s="76"/>
      <c r="B651" s="77" t="str">
        <f t="shared" si="77"/>
        <v/>
      </c>
      <c r="C651" t="str">
        <f t="shared" si="75"/>
        <v/>
      </c>
      <c r="D651" s="315" t="str">
        <f t="shared" si="81"/>
        <v/>
      </c>
      <c r="E651" s="228">
        <v>0</v>
      </c>
      <c r="F651" s="228"/>
      <c r="G651" s="228"/>
      <c r="H651" s="228"/>
      <c r="I651" s="316"/>
      <c r="J651" s="229">
        <f t="shared" si="78"/>
        <v>0</v>
      </c>
      <c r="K651" s="229">
        <f t="shared" si="79"/>
        <v>0</v>
      </c>
      <c r="L651" s="229">
        <f t="shared" si="79"/>
        <v>0</v>
      </c>
      <c r="M651" s="229">
        <f t="shared" si="80"/>
        <v>0</v>
      </c>
      <c r="N651" s="230"/>
      <c r="O651" s="317"/>
      <c r="P651" s="231">
        <f t="shared" si="76"/>
        <v>0</v>
      </c>
      <c r="Q651" s="318">
        <f t="shared" si="68"/>
        <v>0</v>
      </c>
      <c r="R651" s="319"/>
      <c r="S651" s="79"/>
      <c r="T651" s="320"/>
      <c r="U651" s="67"/>
      <c r="V651" s="67"/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  <c r="AG651" s="67"/>
      <c r="AH651" s="67"/>
      <c r="AI651" s="67"/>
      <c r="AJ651" s="67"/>
      <c r="AK651" s="67"/>
      <c r="AL651" s="67"/>
      <c r="AM651" s="67"/>
      <c r="AN651" s="67"/>
    </row>
    <row r="652" spans="1:40" ht="15.75" customHeight="1">
      <c r="A652" s="76"/>
      <c r="B652" s="77" t="str">
        <f t="shared" si="77"/>
        <v/>
      </c>
      <c r="C652" t="str">
        <f t="shared" si="75"/>
        <v/>
      </c>
      <c r="D652" s="315" t="str">
        <f t="shared" si="81"/>
        <v/>
      </c>
      <c r="E652" s="228">
        <v>0</v>
      </c>
      <c r="F652" s="228"/>
      <c r="G652" s="228"/>
      <c r="H652" s="228"/>
      <c r="I652" s="316"/>
      <c r="J652" s="229">
        <f t="shared" si="78"/>
        <v>0</v>
      </c>
      <c r="K652" s="229">
        <f t="shared" si="79"/>
        <v>0</v>
      </c>
      <c r="L652" s="229">
        <f t="shared" si="79"/>
        <v>0</v>
      </c>
      <c r="M652" s="229">
        <f t="shared" si="80"/>
        <v>0</v>
      </c>
      <c r="N652" s="230"/>
      <c r="O652" s="317"/>
      <c r="P652" s="231">
        <f t="shared" si="76"/>
        <v>0</v>
      </c>
      <c r="Q652" s="318">
        <f t="shared" si="68"/>
        <v>0</v>
      </c>
      <c r="R652" s="319"/>
      <c r="S652" s="79"/>
      <c r="T652" s="320"/>
      <c r="U652" s="67"/>
      <c r="V652" s="67"/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  <c r="AG652" s="67"/>
      <c r="AH652" s="67"/>
      <c r="AI652" s="67"/>
      <c r="AJ652" s="67"/>
      <c r="AK652" s="67"/>
      <c r="AL652" s="67"/>
      <c r="AM652" s="67"/>
      <c r="AN652" s="67"/>
    </row>
    <row r="653" spans="1:40" ht="15.75" customHeight="1">
      <c r="A653" s="76"/>
      <c r="B653" s="77" t="str">
        <f t="shared" si="77"/>
        <v/>
      </c>
      <c r="C653" t="str">
        <f t="shared" si="75"/>
        <v/>
      </c>
      <c r="D653" s="315" t="str">
        <f t="shared" si="81"/>
        <v/>
      </c>
      <c r="E653" s="228">
        <v>0</v>
      </c>
      <c r="F653" s="228"/>
      <c r="G653" s="228"/>
      <c r="H653" s="228"/>
      <c r="I653" s="316"/>
      <c r="J653" s="229">
        <f t="shared" si="78"/>
        <v>0</v>
      </c>
      <c r="K653" s="229">
        <f t="shared" si="79"/>
        <v>0</v>
      </c>
      <c r="L653" s="229">
        <f t="shared" si="79"/>
        <v>0</v>
      </c>
      <c r="M653" s="229">
        <f t="shared" si="80"/>
        <v>0</v>
      </c>
      <c r="N653" s="230"/>
      <c r="O653" s="317"/>
      <c r="P653" s="231">
        <f t="shared" si="76"/>
        <v>0</v>
      </c>
      <c r="Q653" s="318">
        <f t="shared" si="68"/>
        <v>0</v>
      </c>
      <c r="R653" s="319"/>
      <c r="S653" s="79"/>
      <c r="T653" s="320"/>
      <c r="U653" s="67"/>
      <c r="V653" s="67"/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  <c r="AG653" s="67"/>
      <c r="AH653" s="67"/>
      <c r="AI653" s="67"/>
      <c r="AJ653" s="67"/>
      <c r="AK653" s="67"/>
      <c r="AL653" s="67"/>
      <c r="AM653" s="67"/>
      <c r="AN653" s="67"/>
    </row>
    <row r="654" spans="1:40" ht="15.75" customHeight="1">
      <c r="A654" s="76"/>
      <c r="B654" s="77" t="str">
        <f t="shared" si="77"/>
        <v/>
      </c>
      <c r="C654" t="str">
        <f t="shared" si="75"/>
        <v/>
      </c>
      <c r="D654" s="315" t="str">
        <f t="shared" si="81"/>
        <v/>
      </c>
      <c r="E654" s="228">
        <v>0</v>
      </c>
      <c r="F654" s="228"/>
      <c r="G654" s="228"/>
      <c r="H654" s="228"/>
      <c r="I654" s="316"/>
      <c r="J654" s="229">
        <f t="shared" si="78"/>
        <v>0</v>
      </c>
      <c r="K654" s="229">
        <f t="shared" si="79"/>
        <v>0</v>
      </c>
      <c r="L654" s="229">
        <f t="shared" si="79"/>
        <v>0</v>
      </c>
      <c r="M654" s="229">
        <f t="shared" si="80"/>
        <v>0</v>
      </c>
      <c r="N654" s="230"/>
      <c r="O654" s="317"/>
      <c r="P654" s="231">
        <f t="shared" si="76"/>
        <v>0</v>
      </c>
      <c r="Q654" s="318">
        <f t="shared" si="68"/>
        <v>0</v>
      </c>
      <c r="R654" s="319"/>
      <c r="S654" s="79"/>
      <c r="T654" s="320"/>
      <c r="U654" s="67"/>
      <c r="V654" s="67"/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  <c r="AG654" s="67"/>
      <c r="AH654" s="67"/>
      <c r="AI654" s="67"/>
      <c r="AJ654" s="67"/>
      <c r="AK654" s="67"/>
      <c r="AL654" s="67"/>
      <c r="AM654" s="67"/>
      <c r="AN654" s="67"/>
    </row>
    <row r="655" spans="1:40" ht="15.75" customHeight="1">
      <c r="A655" s="76"/>
      <c r="B655" s="77" t="str">
        <f t="shared" si="77"/>
        <v/>
      </c>
      <c r="C655" t="str">
        <f t="shared" si="75"/>
        <v/>
      </c>
      <c r="D655" s="315" t="str">
        <f t="shared" si="81"/>
        <v/>
      </c>
      <c r="E655" s="228">
        <v>0</v>
      </c>
      <c r="F655" s="228"/>
      <c r="G655" s="228"/>
      <c r="H655" s="228"/>
      <c r="I655" s="316"/>
      <c r="J655" s="229">
        <f t="shared" si="78"/>
        <v>0</v>
      </c>
      <c r="K655" s="229">
        <f t="shared" si="79"/>
        <v>0</v>
      </c>
      <c r="L655" s="229">
        <f t="shared" si="79"/>
        <v>0</v>
      </c>
      <c r="M655" s="229">
        <f t="shared" si="80"/>
        <v>0</v>
      </c>
      <c r="N655" s="230"/>
      <c r="O655" s="317"/>
      <c r="P655" s="231">
        <f t="shared" si="76"/>
        <v>0</v>
      </c>
      <c r="Q655" s="318">
        <f t="shared" si="68"/>
        <v>0</v>
      </c>
      <c r="R655" s="319"/>
      <c r="S655" s="79"/>
      <c r="T655" s="320"/>
      <c r="U655" s="67"/>
      <c r="V655" s="67"/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  <c r="AG655" s="67"/>
      <c r="AH655" s="67"/>
      <c r="AI655" s="67"/>
      <c r="AJ655" s="67"/>
      <c r="AK655" s="67"/>
      <c r="AL655" s="67"/>
      <c r="AM655" s="67"/>
      <c r="AN655" s="67"/>
    </row>
    <row r="656" spans="1:40" ht="15.75" customHeight="1">
      <c r="A656" s="76"/>
      <c r="B656" s="77" t="str">
        <f t="shared" si="77"/>
        <v/>
      </c>
      <c r="C656" t="str">
        <f t="shared" si="75"/>
        <v/>
      </c>
      <c r="D656" s="315" t="str">
        <f t="shared" si="81"/>
        <v/>
      </c>
      <c r="E656" s="228">
        <v>0</v>
      </c>
      <c r="F656" s="228"/>
      <c r="G656" s="228"/>
      <c r="H656" s="228"/>
      <c r="I656" s="316"/>
      <c r="J656" s="229">
        <f t="shared" si="78"/>
        <v>0</v>
      </c>
      <c r="K656" s="229">
        <f t="shared" si="79"/>
        <v>0</v>
      </c>
      <c r="L656" s="229">
        <f t="shared" si="79"/>
        <v>0</v>
      </c>
      <c r="M656" s="229">
        <f t="shared" si="80"/>
        <v>0</v>
      </c>
      <c r="N656" s="230"/>
      <c r="O656" s="317"/>
      <c r="P656" s="231">
        <f t="shared" si="76"/>
        <v>0</v>
      </c>
      <c r="Q656" s="318">
        <f t="shared" si="68"/>
        <v>0</v>
      </c>
      <c r="R656" s="319"/>
      <c r="S656" s="79"/>
      <c r="T656" s="320"/>
      <c r="U656" s="67"/>
      <c r="V656" s="67"/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  <c r="AG656" s="67"/>
      <c r="AH656" s="67"/>
      <c r="AI656" s="67"/>
      <c r="AJ656" s="67"/>
      <c r="AK656" s="67"/>
      <c r="AL656" s="67"/>
      <c r="AM656" s="67"/>
      <c r="AN656" s="67"/>
    </row>
    <row r="657" spans="1:40" ht="15.75" customHeight="1">
      <c r="A657" s="76"/>
      <c r="B657" s="77" t="str">
        <f t="shared" si="77"/>
        <v/>
      </c>
      <c r="C657" t="str">
        <f t="shared" si="75"/>
        <v/>
      </c>
      <c r="D657" s="315" t="str">
        <f t="shared" si="81"/>
        <v/>
      </c>
      <c r="E657" s="228">
        <v>0</v>
      </c>
      <c r="F657" s="228"/>
      <c r="G657" s="228"/>
      <c r="H657" s="228"/>
      <c r="I657" s="316"/>
      <c r="J657" s="229">
        <f t="shared" si="78"/>
        <v>0</v>
      </c>
      <c r="K657" s="229">
        <f t="shared" si="79"/>
        <v>0</v>
      </c>
      <c r="L657" s="229">
        <f t="shared" si="79"/>
        <v>0</v>
      </c>
      <c r="M657" s="229">
        <f t="shared" si="80"/>
        <v>0</v>
      </c>
      <c r="N657" s="230"/>
      <c r="O657" s="317"/>
      <c r="P657" s="231">
        <f t="shared" si="76"/>
        <v>0</v>
      </c>
      <c r="Q657" s="318">
        <f t="shared" si="68"/>
        <v>0</v>
      </c>
      <c r="R657" s="319"/>
      <c r="S657" s="79"/>
      <c r="T657" s="320"/>
      <c r="U657" s="67"/>
      <c r="V657" s="67"/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  <c r="AG657" s="67"/>
      <c r="AH657" s="67"/>
      <c r="AI657" s="67"/>
      <c r="AJ657" s="67"/>
      <c r="AK657" s="67"/>
      <c r="AL657" s="67"/>
      <c r="AM657" s="67"/>
      <c r="AN657" s="67"/>
    </row>
    <row r="658" spans="1:40" ht="15.75" customHeight="1">
      <c r="A658" s="76"/>
      <c r="B658" s="77" t="str">
        <f t="shared" si="77"/>
        <v/>
      </c>
      <c r="C658" t="str">
        <f t="shared" si="75"/>
        <v/>
      </c>
      <c r="D658" s="315" t="str">
        <f t="shared" si="81"/>
        <v/>
      </c>
      <c r="E658" s="228">
        <v>0</v>
      </c>
      <c r="F658" s="228"/>
      <c r="G658" s="228"/>
      <c r="H658" s="228"/>
      <c r="I658" s="316"/>
      <c r="J658" s="229">
        <f t="shared" si="78"/>
        <v>0</v>
      </c>
      <c r="K658" s="229">
        <f t="shared" si="79"/>
        <v>0</v>
      </c>
      <c r="L658" s="229">
        <f t="shared" si="79"/>
        <v>0</v>
      </c>
      <c r="M658" s="229">
        <f t="shared" si="80"/>
        <v>0</v>
      </c>
      <c r="N658" s="230"/>
      <c r="O658" s="317"/>
      <c r="P658" s="231">
        <f t="shared" si="76"/>
        <v>0</v>
      </c>
      <c r="Q658" s="318">
        <f t="shared" si="68"/>
        <v>0</v>
      </c>
      <c r="R658" s="319"/>
      <c r="S658" s="79"/>
      <c r="T658" s="320"/>
      <c r="U658" s="67"/>
      <c r="V658" s="67"/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  <c r="AG658" s="67"/>
      <c r="AH658" s="67"/>
      <c r="AI658" s="67"/>
      <c r="AJ658" s="67"/>
      <c r="AK658" s="67"/>
      <c r="AL658" s="67"/>
      <c r="AM658" s="67"/>
      <c r="AN658" s="67"/>
    </row>
    <row r="659" spans="1:40" ht="15.75" customHeight="1">
      <c r="A659" s="76"/>
      <c r="B659" s="77" t="str">
        <f t="shared" si="77"/>
        <v/>
      </c>
      <c r="C659" t="str">
        <f t="shared" si="75"/>
        <v/>
      </c>
      <c r="D659" s="315" t="str">
        <f t="shared" si="81"/>
        <v/>
      </c>
      <c r="E659" s="228">
        <v>0</v>
      </c>
      <c r="F659" s="228"/>
      <c r="G659" s="228"/>
      <c r="H659" s="228"/>
      <c r="I659" s="316"/>
      <c r="J659" s="229">
        <f t="shared" si="78"/>
        <v>0</v>
      </c>
      <c r="K659" s="229">
        <f t="shared" si="79"/>
        <v>0</v>
      </c>
      <c r="L659" s="229">
        <f t="shared" si="79"/>
        <v>0</v>
      </c>
      <c r="M659" s="229">
        <f t="shared" si="80"/>
        <v>0</v>
      </c>
      <c r="N659" s="230"/>
      <c r="O659" s="317"/>
      <c r="P659" s="231">
        <f t="shared" si="76"/>
        <v>0</v>
      </c>
      <c r="Q659" s="318">
        <f t="shared" si="68"/>
        <v>0</v>
      </c>
      <c r="R659" s="319"/>
      <c r="S659" s="79"/>
      <c r="T659" s="320"/>
      <c r="U659" s="67"/>
      <c r="V659" s="67"/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  <c r="AG659" s="67"/>
      <c r="AH659" s="67"/>
      <c r="AI659" s="67"/>
      <c r="AJ659" s="67"/>
      <c r="AK659" s="67"/>
      <c r="AL659" s="67"/>
      <c r="AM659" s="67"/>
      <c r="AN659" s="67"/>
    </row>
    <row r="660" spans="1:40" ht="15.75" customHeight="1">
      <c r="A660" s="76"/>
      <c r="B660" s="77" t="str">
        <f t="shared" si="77"/>
        <v/>
      </c>
      <c r="C660" t="str">
        <f t="shared" si="75"/>
        <v/>
      </c>
      <c r="D660" s="315" t="str">
        <f t="shared" si="81"/>
        <v/>
      </c>
      <c r="E660" s="228">
        <v>0</v>
      </c>
      <c r="F660" s="228"/>
      <c r="G660" s="228"/>
      <c r="H660" s="228"/>
      <c r="I660" s="316"/>
      <c r="J660" s="229">
        <f t="shared" si="78"/>
        <v>0</v>
      </c>
      <c r="K660" s="229">
        <f t="shared" si="79"/>
        <v>0</v>
      </c>
      <c r="L660" s="229">
        <f t="shared" si="79"/>
        <v>0</v>
      </c>
      <c r="M660" s="229">
        <f t="shared" si="80"/>
        <v>0</v>
      </c>
      <c r="N660" s="230"/>
      <c r="O660" s="317"/>
      <c r="P660" s="231">
        <f t="shared" si="76"/>
        <v>0</v>
      </c>
      <c r="Q660" s="318">
        <f t="shared" si="68"/>
        <v>0</v>
      </c>
      <c r="R660" s="319"/>
      <c r="S660" s="79"/>
      <c r="T660" s="320"/>
      <c r="U660" s="67"/>
      <c r="V660" s="67"/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  <c r="AG660" s="67"/>
      <c r="AH660" s="67"/>
      <c r="AI660" s="67"/>
      <c r="AJ660" s="67"/>
      <c r="AK660" s="67"/>
      <c r="AL660" s="67"/>
      <c r="AM660" s="67"/>
      <c r="AN660" s="67"/>
    </row>
    <row r="661" spans="1:40" ht="15.75" customHeight="1">
      <c r="A661" s="76"/>
      <c r="B661" s="77" t="str">
        <f t="shared" si="77"/>
        <v/>
      </c>
      <c r="C661" t="str">
        <f t="shared" si="75"/>
        <v/>
      </c>
      <c r="D661" s="315" t="str">
        <f t="shared" si="81"/>
        <v/>
      </c>
      <c r="E661" s="228">
        <v>0</v>
      </c>
      <c r="F661" s="228"/>
      <c r="G661" s="228"/>
      <c r="H661" s="228"/>
      <c r="I661" s="316"/>
      <c r="J661" s="229">
        <f t="shared" si="78"/>
        <v>0</v>
      </c>
      <c r="K661" s="229">
        <f t="shared" si="79"/>
        <v>0</v>
      </c>
      <c r="L661" s="229">
        <f t="shared" si="79"/>
        <v>0</v>
      </c>
      <c r="M661" s="229">
        <f t="shared" si="80"/>
        <v>0</v>
      </c>
      <c r="N661" s="230"/>
      <c r="O661" s="317"/>
      <c r="P661" s="231">
        <f t="shared" si="76"/>
        <v>0</v>
      </c>
      <c r="Q661" s="318">
        <f t="shared" si="68"/>
        <v>0</v>
      </c>
      <c r="R661" s="319"/>
      <c r="S661" s="79"/>
      <c r="T661" s="320"/>
      <c r="U661" s="67"/>
      <c r="V661" s="67"/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  <c r="AG661" s="67"/>
      <c r="AH661" s="67"/>
      <c r="AI661" s="67"/>
      <c r="AJ661" s="67"/>
      <c r="AK661" s="67"/>
      <c r="AL661" s="67"/>
      <c r="AM661" s="67"/>
      <c r="AN661" s="67"/>
    </row>
    <row r="662" spans="1:40" ht="15.75" customHeight="1">
      <c r="A662" s="76"/>
      <c r="B662" s="77" t="str">
        <f t="shared" si="77"/>
        <v/>
      </c>
      <c r="C662" t="str">
        <f t="shared" si="75"/>
        <v/>
      </c>
      <c r="D662" s="315" t="str">
        <f t="shared" si="81"/>
        <v/>
      </c>
      <c r="E662" s="228">
        <v>0</v>
      </c>
      <c r="F662" s="228"/>
      <c r="G662" s="228"/>
      <c r="H662" s="228"/>
      <c r="I662" s="316"/>
      <c r="J662" s="229">
        <f t="shared" si="78"/>
        <v>0</v>
      </c>
      <c r="K662" s="229">
        <f t="shared" si="79"/>
        <v>0</v>
      </c>
      <c r="L662" s="229">
        <f t="shared" si="79"/>
        <v>0</v>
      </c>
      <c r="M662" s="229">
        <f t="shared" si="80"/>
        <v>0</v>
      </c>
      <c r="N662" s="230"/>
      <c r="O662" s="317"/>
      <c r="P662" s="231">
        <f t="shared" si="76"/>
        <v>0</v>
      </c>
      <c r="Q662" s="318">
        <f t="shared" si="68"/>
        <v>0</v>
      </c>
      <c r="R662" s="319"/>
      <c r="S662" s="79"/>
      <c r="T662" s="320"/>
      <c r="U662" s="67"/>
      <c r="V662" s="67"/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  <c r="AG662" s="67"/>
      <c r="AH662" s="67"/>
      <c r="AI662" s="67"/>
      <c r="AJ662" s="67"/>
      <c r="AK662" s="67"/>
      <c r="AL662" s="67"/>
      <c r="AM662" s="67"/>
      <c r="AN662" s="67"/>
    </row>
    <row r="663" spans="1:40" ht="15.75" customHeight="1">
      <c r="A663" s="76"/>
      <c r="B663" s="77" t="str">
        <f t="shared" si="77"/>
        <v/>
      </c>
      <c r="C663" t="str">
        <f t="shared" si="75"/>
        <v/>
      </c>
      <c r="D663" s="315" t="str">
        <f t="shared" si="81"/>
        <v/>
      </c>
      <c r="E663" s="228">
        <v>0</v>
      </c>
      <c r="F663" s="228"/>
      <c r="G663" s="228"/>
      <c r="H663" s="228"/>
      <c r="I663" s="316"/>
      <c r="J663" s="229">
        <f t="shared" si="78"/>
        <v>0</v>
      </c>
      <c r="K663" s="229">
        <f t="shared" si="79"/>
        <v>0</v>
      </c>
      <c r="L663" s="229">
        <f t="shared" si="79"/>
        <v>0</v>
      </c>
      <c r="M663" s="229">
        <f t="shared" si="80"/>
        <v>0</v>
      </c>
      <c r="N663" s="230"/>
      <c r="O663" s="317"/>
      <c r="P663" s="231">
        <f t="shared" si="76"/>
        <v>0</v>
      </c>
      <c r="Q663" s="318">
        <f t="shared" si="68"/>
        <v>0</v>
      </c>
      <c r="R663" s="319"/>
      <c r="S663" s="79"/>
      <c r="T663" s="320"/>
      <c r="U663" s="67"/>
      <c r="V663" s="67"/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  <c r="AG663" s="67"/>
      <c r="AH663" s="67"/>
      <c r="AI663" s="67"/>
      <c r="AJ663" s="67"/>
      <c r="AK663" s="67"/>
      <c r="AL663" s="67"/>
      <c r="AM663" s="67"/>
      <c r="AN663" s="67"/>
    </row>
    <row r="664" spans="1:40" ht="15.75" customHeight="1">
      <c r="A664" s="76"/>
      <c r="B664" s="77" t="str">
        <f t="shared" si="77"/>
        <v/>
      </c>
      <c r="C664" t="str">
        <f t="shared" si="75"/>
        <v/>
      </c>
      <c r="D664" s="315" t="str">
        <f t="shared" si="81"/>
        <v/>
      </c>
      <c r="E664" s="228">
        <v>0</v>
      </c>
      <c r="F664" s="228"/>
      <c r="G664" s="228"/>
      <c r="H664" s="228"/>
      <c r="I664" s="316"/>
      <c r="J664" s="229">
        <f t="shared" si="78"/>
        <v>0</v>
      </c>
      <c r="K664" s="229">
        <f t="shared" si="79"/>
        <v>0</v>
      </c>
      <c r="L664" s="229">
        <f t="shared" si="79"/>
        <v>0</v>
      </c>
      <c r="M664" s="229">
        <f t="shared" si="80"/>
        <v>0</v>
      </c>
      <c r="N664" s="230"/>
      <c r="O664" s="317"/>
      <c r="P664" s="231">
        <f t="shared" si="76"/>
        <v>0</v>
      </c>
      <c r="Q664" s="318">
        <f t="shared" si="68"/>
        <v>0</v>
      </c>
      <c r="R664" s="319"/>
      <c r="S664" s="79"/>
      <c r="T664" s="320"/>
      <c r="U664" s="67"/>
      <c r="V664" s="67"/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  <c r="AG664" s="67"/>
      <c r="AH664" s="67"/>
      <c r="AI664" s="67"/>
      <c r="AJ664" s="67"/>
      <c r="AK664" s="67"/>
      <c r="AL664" s="67"/>
      <c r="AM664" s="67"/>
      <c r="AN664" s="67"/>
    </row>
    <row r="665" spans="1:40" ht="15.75" customHeight="1">
      <c r="A665" s="76"/>
      <c r="B665" s="77" t="str">
        <f t="shared" si="77"/>
        <v/>
      </c>
      <c r="C665" t="str">
        <f t="shared" si="75"/>
        <v/>
      </c>
      <c r="D665" s="315" t="str">
        <f t="shared" si="81"/>
        <v/>
      </c>
      <c r="E665" s="228">
        <v>0</v>
      </c>
      <c r="F665" s="228"/>
      <c r="G665" s="228"/>
      <c r="H665" s="228"/>
      <c r="I665" s="316"/>
      <c r="J665" s="229">
        <f t="shared" si="78"/>
        <v>0</v>
      </c>
      <c r="K665" s="229">
        <f t="shared" si="79"/>
        <v>0</v>
      </c>
      <c r="L665" s="229">
        <f t="shared" si="79"/>
        <v>0</v>
      </c>
      <c r="M665" s="229">
        <f t="shared" si="80"/>
        <v>0</v>
      </c>
      <c r="N665" s="230"/>
      <c r="O665" s="317"/>
      <c r="P665" s="231">
        <f t="shared" si="76"/>
        <v>0</v>
      </c>
      <c r="Q665" s="318">
        <f t="shared" si="68"/>
        <v>0</v>
      </c>
      <c r="R665" s="319"/>
      <c r="S665" s="79"/>
      <c r="T665" s="320"/>
      <c r="U665" s="67"/>
      <c r="V665" s="67"/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  <c r="AG665" s="67"/>
      <c r="AH665" s="67"/>
      <c r="AI665" s="67"/>
      <c r="AJ665" s="67"/>
      <c r="AK665" s="67"/>
      <c r="AL665" s="67"/>
      <c r="AM665" s="67"/>
      <c r="AN665" s="67"/>
    </row>
    <row r="666" spans="1:40" ht="15.75" customHeight="1">
      <c r="A666" s="76"/>
      <c r="B666" s="77" t="str">
        <f t="shared" si="77"/>
        <v/>
      </c>
      <c r="C666" t="str">
        <f t="shared" si="75"/>
        <v/>
      </c>
      <c r="D666" s="315" t="str">
        <f t="shared" si="81"/>
        <v/>
      </c>
      <c r="E666" s="228">
        <v>0</v>
      </c>
      <c r="F666" s="228"/>
      <c r="G666" s="228"/>
      <c r="H666" s="228"/>
      <c r="I666" s="316"/>
      <c r="J666" s="229">
        <f t="shared" si="78"/>
        <v>0</v>
      </c>
      <c r="K666" s="229">
        <f t="shared" si="79"/>
        <v>0</v>
      </c>
      <c r="L666" s="229">
        <f t="shared" si="79"/>
        <v>0</v>
      </c>
      <c r="M666" s="229">
        <f t="shared" si="80"/>
        <v>0</v>
      </c>
      <c r="N666" s="230"/>
      <c r="O666" s="317"/>
      <c r="P666" s="231">
        <f t="shared" si="76"/>
        <v>0</v>
      </c>
      <c r="Q666" s="318">
        <f t="shared" si="68"/>
        <v>0</v>
      </c>
      <c r="R666" s="319"/>
      <c r="S666" s="79"/>
      <c r="T666" s="320"/>
      <c r="U666" s="67"/>
      <c r="V666" s="67"/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  <c r="AG666" s="67"/>
      <c r="AH666" s="67"/>
      <c r="AI666" s="67"/>
      <c r="AJ666" s="67"/>
      <c r="AK666" s="67"/>
      <c r="AL666" s="67"/>
      <c r="AM666" s="67"/>
      <c r="AN666" s="67"/>
    </row>
    <row r="667" spans="1:40" ht="15.75" customHeight="1">
      <c r="A667" s="76"/>
      <c r="B667" s="77" t="str">
        <f t="shared" si="77"/>
        <v/>
      </c>
      <c r="C667" t="str">
        <f t="shared" si="75"/>
        <v/>
      </c>
      <c r="D667" s="315" t="str">
        <f t="shared" si="81"/>
        <v/>
      </c>
      <c r="E667" s="228">
        <v>0</v>
      </c>
      <c r="F667" s="228"/>
      <c r="G667" s="228"/>
      <c r="H667" s="228"/>
      <c r="I667" s="316"/>
      <c r="J667" s="229">
        <f t="shared" si="78"/>
        <v>0</v>
      </c>
      <c r="K667" s="229">
        <f t="shared" si="79"/>
        <v>0</v>
      </c>
      <c r="L667" s="229">
        <f t="shared" si="79"/>
        <v>0</v>
      </c>
      <c r="M667" s="229">
        <f t="shared" si="80"/>
        <v>0</v>
      </c>
      <c r="N667" s="230"/>
      <c r="O667" s="317"/>
      <c r="P667" s="231">
        <f t="shared" si="76"/>
        <v>0</v>
      </c>
      <c r="Q667" s="318">
        <f t="shared" si="68"/>
        <v>0</v>
      </c>
      <c r="R667" s="319"/>
      <c r="S667" s="79"/>
      <c r="T667" s="320"/>
      <c r="U667" s="67"/>
      <c r="V667" s="67"/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  <c r="AG667" s="67"/>
      <c r="AH667" s="67"/>
      <c r="AI667" s="67"/>
      <c r="AJ667" s="67"/>
      <c r="AK667" s="67"/>
      <c r="AL667" s="67"/>
      <c r="AM667" s="67"/>
      <c r="AN667" s="67"/>
    </row>
    <row r="668" spans="1:40" ht="15.75" customHeight="1">
      <c r="A668" s="76"/>
      <c r="B668" s="77" t="str">
        <f t="shared" si="77"/>
        <v/>
      </c>
      <c r="C668" t="str">
        <f t="shared" si="75"/>
        <v/>
      </c>
      <c r="D668" s="315" t="str">
        <f t="shared" si="81"/>
        <v/>
      </c>
      <c r="E668" s="228">
        <v>0</v>
      </c>
      <c r="F668" s="228"/>
      <c r="G668" s="228"/>
      <c r="H668" s="228"/>
      <c r="I668" s="316"/>
      <c r="J668" s="229">
        <f t="shared" si="78"/>
        <v>0</v>
      </c>
      <c r="K668" s="229">
        <f t="shared" si="79"/>
        <v>0</v>
      </c>
      <c r="L668" s="229">
        <f t="shared" si="79"/>
        <v>0</v>
      </c>
      <c r="M668" s="229">
        <f t="shared" si="80"/>
        <v>0</v>
      </c>
      <c r="N668" s="230"/>
      <c r="O668" s="317"/>
      <c r="P668" s="231">
        <f t="shared" si="76"/>
        <v>0</v>
      </c>
      <c r="Q668" s="318">
        <f t="shared" si="68"/>
        <v>0</v>
      </c>
      <c r="R668" s="319"/>
      <c r="S668" s="79"/>
      <c r="T668" s="320"/>
      <c r="U668" s="67"/>
      <c r="V668" s="67"/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  <c r="AG668" s="67"/>
      <c r="AH668" s="67"/>
      <c r="AI668" s="67"/>
      <c r="AJ668" s="67"/>
      <c r="AK668" s="67"/>
      <c r="AL668" s="67"/>
      <c r="AM668" s="67"/>
      <c r="AN668" s="67"/>
    </row>
    <row r="669" spans="1:40" ht="15.75" customHeight="1">
      <c r="A669" s="76"/>
      <c r="B669" s="77" t="str">
        <f t="shared" si="77"/>
        <v/>
      </c>
      <c r="C669" t="str">
        <f t="shared" si="75"/>
        <v/>
      </c>
      <c r="D669" s="315" t="str">
        <f t="shared" si="81"/>
        <v/>
      </c>
      <c r="E669" s="228">
        <v>0</v>
      </c>
      <c r="F669" s="228"/>
      <c r="G669" s="228"/>
      <c r="H669" s="228"/>
      <c r="I669" s="316"/>
      <c r="J669" s="229">
        <f t="shared" si="78"/>
        <v>0</v>
      </c>
      <c r="K669" s="229">
        <f t="shared" si="79"/>
        <v>0</v>
      </c>
      <c r="L669" s="229">
        <f t="shared" si="79"/>
        <v>0</v>
      </c>
      <c r="M669" s="229">
        <f t="shared" si="80"/>
        <v>0</v>
      </c>
      <c r="N669" s="230"/>
      <c r="O669" s="317"/>
      <c r="P669" s="231">
        <f t="shared" si="76"/>
        <v>0</v>
      </c>
      <c r="Q669" s="318">
        <f t="shared" si="68"/>
        <v>0</v>
      </c>
      <c r="R669" s="319"/>
      <c r="S669" s="79"/>
      <c r="T669" s="320"/>
      <c r="U669" s="67"/>
      <c r="V669" s="67"/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  <c r="AG669" s="67"/>
      <c r="AH669" s="67"/>
      <c r="AI669" s="67"/>
      <c r="AJ669" s="67"/>
      <c r="AK669" s="67"/>
      <c r="AL669" s="67"/>
      <c r="AM669" s="67"/>
      <c r="AN669" s="67"/>
    </row>
    <row r="670" spans="1:40" ht="15.75" customHeight="1">
      <c r="A670" s="76"/>
      <c r="B670" s="77" t="str">
        <f t="shared" si="77"/>
        <v/>
      </c>
      <c r="C670" t="str">
        <f t="shared" si="75"/>
        <v/>
      </c>
      <c r="D670" s="315" t="str">
        <f t="shared" si="81"/>
        <v/>
      </c>
      <c r="E670" s="228">
        <v>0</v>
      </c>
      <c r="F670" s="228"/>
      <c r="G670" s="228"/>
      <c r="H670" s="228"/>
      <c r="I670" s="316"/>
      <c r="J670" s="229">
        <f t="shared" si="78"/>
        <v>0</v>
      </c>
      <c r="K670" s="229">
        <f t="shared" si="79"/>
        <v>0</v>
      </c>
      <c r="L670" s="229">
        <f t="shared" si="79"/>
        <v>0</v>
      </c>
      <c r="M670" s="229">
        <f t="shared" si="80"/>
        <v>0</v>
      </c>
      <c r="N670" s="230"/>
      <c r="O670" s="317"/>
      <c r="P670" s="231">
        <f t="shared" si="76"/>
        <v>0</v>
      </c>
      <c r="Q670" s="318">
        <f t="shared" si="68"/>
        <v>0</v>
      </c>
      <c r="R670" s="319"/>
      <c r="S670" s="79"/>
      <c r="T670" s="320"/>
      <c r="U670" s="67"/>
      <c r="V670" s="67"/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  <c r="AG670" s="67"/>
      <c r="AH670" s="67"/>
      <c r="AI670" s="67"/>
      <c r="AJ670" s="67"/>
      <c r="AK670" s="67"/>
      <c r="AL670" s="67"/>
      <c r="AM670" s="67"/>
      <c r="AN670" s="67"/>
    </row>
    <row r="671" spans="1:40" ht="15.75" customHeight="1">
      <c r="A671" s="76"/>
      <c r="B671" s="77" t="str">
        <f t="shared" si="77"/>
        <v/>
      </c>
      <c r="C671" t="str">
        <f t="shared" si="75"/>
        <v/>
      </c>
      <c r="D671" s="315" t="str">
        <f t="shared" si="81"/>
        <v/>
      </c>
      <c r="E671" s="228">
        <v>0</v>
      </c>
      <c r="F671" s="228"/>
      <c r="G671" s="228"/>
      <c r="H671" s="228"/>
      <c r="I671" s="316"/>
      <c r="J671" s="229">
        <f t="shared" si="78"/>
        <v>0</v>
      </c>
      <c r="K671" s="229">
        <f t="shared" si="79"/>
        <v>0</v>
      </c>
      <c r="L671" s="229">
        <f t="shared" si="79"/>
        <v>0</v>
      </c>
      <c r="M671" s="229">
        <f t="shared" si="80"/>
        <v>0</v>
      </c>
      <c r="N671" s="230"/>
      <c r="O671" s="317"/>
      <c r="P671" s="231">
        <f t="shared" si="76"/>
        <v>0</v>
      </c>
      <c r="Q671" s="318">
        <f t="shared" si="68"/>
        <v>0</v>
      </c>
      <c r="R671" s="319"/>
      <c r="S671" s="79"/>
      <c r="T671" s="320"/>
      <c r="U671" s="67"/>
      <c r="V671" s="67"/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  <c r="AG671" s="67"/>
      <c r="AH671" s="67"/>
      <c r="AI671" s="67"/>
      <c r="AJ671" s="67"/>
      <c r="AK671" s="67"/>
      <c r="AL671" s="67"/>
      <c r="AM671" s="67"/>
      <c r="AN671" s="67"/>
    </row>
    <row r="672" spans="1:40" ht="15.75" customHeight="1">
      <c r="A672" s="76"/>
      <c r="B672" s="77" t="str">
        <f t="shared" si="77"/>
        <v/>
      </c>
      <c r="C672" t="str">
        <f t="shared" si="75"/>
        <v/>
      </c>
      <c r="D672" s="315" t="str">
        <f t="shared" si="81"/>
        <v/>
      </c>
      <c r="E672" s="228">
        <v>0</v>
      </c>
      <c r="F672" s="228"/>
      <c r="G672" s="228"/>
      <c r="H672" s="228"/>
      <c r="I672" s="316"/>
      <c r="J672" s="229">
        <f t="shared" si="78"/>
        <v>0</v>
      </c>
      <c r="K672" s="229">
        <f t="shared" si="79"/>
        <v>0</v>
      </c>
      <c r="L672" s="229">
        <f t="shared" si="79"/>
        <v>0</v>
      </c>
      <c r="M672" s="229">
        <f t="shared" si="80"/>
        <v>0</v>
      </c>
      <c r="N672" s="230"/>
      <c r="O672" s="317"/>
      <c r="P672" s="231">
        <f t="shared" si="76"/>
        <v>0</v>
      </c>
      <c r="Q672" s="318">
        <f t="shared" si="68"/>
        <v>0</v>
      </c>
      <c r="R672" s="319"/>
      <c r="S672" s="79"/>
      <c r="T672" s="320"/>
      <c r="U672" s="67"/>
      <c r="V672" s="67"/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  <c r="AG672" s="67"/>
      <c r="AH672" s="67"/>
      <c r="AI672" s="67"/>
      <c r="AJ672" s="67"/>
      <c r="AK672" s="67"/>
      <c r="AL672" s="67"/>
      <c r="AM672" s="67"/>
      <c r="AN672" s="67"/>
    </row>
    <row r="673" spans="1:40" ht="15.75" customHeight="1">
      <c r="A673" s="76"/>
      <c r="B673" s="77" t="str">
        <f t="shared" si="77"/>
        <v/>
      </c>
      <c r="C673" t="str">
        <f t="shared" si="75"/>
        <v/>
      </c>
      <c r="D673" s="315" t="str">
        <f t="shared" si="81"/>
        <v/>
      </c>
      <c r="E673" s="228">
        <v>0</v>
      </c>
      <c r="F673" s="228"/>
      <c r="G673" s="228"/>
      <c r="H673" s="228"/>
      <c r="I673" s="316"/>
      <c r="J673" s="229">
        <f t="shared" si="78"/>
        <v>0</v>
      </c>
      <c r="K673" s="229">
        <f t="shared" si="79"/>
        <v>0</v>
      </c>
      <c r="L673" s="229">
        <f t="shared" si="79"/>
        <v>0</v>
      </c>
      <c r="M673" s="229">
        <f t="shared" si="80"/>
        <v>0</v>
      </c>
      <c r="N673" s="230"/>
      <c r="O673" s="317"/>
      <c r="P673" s="231">
        <f t="shared" si="76"/>
        <v>0</v>
      </c>
      <c r="Q673" s="318">
        <f t="shared" si="68"/>
        <v>0</v>
      </c>
      <c r="R673" s="319"/>
      <c r="S673" s="79"/>
      <c r="T673" s="320"/>
      <c r="U673" s="67"/>
      <c r="V673" s="67"/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  <c r="AG673" s="67"/>
      <c r="AH673" s="67"/>
      <c r="AI673" s="67"/>
      <c r="AJ673" s="67"/>
      <c r="AK673" s="67"/>
      <c r="AL673" s="67"/>
      <c r="AM673" s="67"/>
      <c r="AN673" s="67"/>
    </row>
    <row r="674" spans="1:40" ht="15.75" customHeight="1">
      <c r="A674" s="76"/>
      <c r="B674" s="77" t="str">
        <f t="shared" si="77"/>
        <v/>
      </c>
      <c r="C674" t="str">
        <f t="shared" si="75"/>
        <v/>
      </c>
      <c r="D674" s="315" t="str">
        <f t="shared" si="81"/>
        <v/>
      </c>
      <c r="E674" s="228">
        <v>0</v>
      </c>
      <c r="F674" s="228"/>
      <c r="G674" s="228"/>
      <c r="H674" s="228"/>
      <c r="I674" s="316"/>
      <c r="J674" s="229">
        <f t="shared" si="78"/>
        <v>0</v>
      </c>
      <c r="K674" s="229">
        <f t="shared" si="79"/>
        <v>0</v>
      </c>
      <c r="L674" s="229">
        <f t="shared" si="79"/>
        <v>0</v>
      </c>
      <c r="M674" s="229">
        <f t="shared" si="80"/>
        <v>0</v>
      </c>
      <c r="N674" s="230"/>
      <c r="O674" s="317"/>
      <c r="P674" s="231">
        <f t="shared" si="76"/>
        <v>0</v>
      </c>
      <c r="Q674" s="318">
        <f t="shared" si="68"/>
        <v>0</v>
      </c>
      <c r="R674" s="319"/>
      <c r="S674" s="79"/>
      <c r="T674" s="320"/>
      <c r="U674" s="67"/>
      <c r="V674" s="67"/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  <c r="AG674" s="67"/>
      <c r="AH674" s="67"/>
      <c r="AI674" s="67"/>
      <c r="AJ674" s="67"/>
      <c r="AK674" s="67"/>
      <c r="AL674" s="67"/>
      <c r="AM674" s="67"/>
      <c r="AN674" s="67"/>
    </row>
    <row r="675" spans="1:40" ht="15.75" customHeight="1">
      <c r="A675" s="76"/>
      <c r="B675" s="77" t="str">
        <f t="shared" si="77"/>
        <v/>
      </c>
      <c r="C675" t="str">
        <f t="shared" si="75"/>
        <v/>
      </c>
      <c r="D675" s="315" t="str">
        <f t="shared" si="81"/>
        <v/>
      </c>
      <c r="E675" s="228">
        <v>0</v>
      </c>
      <c r="F675" s="228"/>
      <c r="G675" s="228"/>
      <c r="H675" s="228"/>
      <c r="I675" s="316"/>
      <c r="J675" s="229">
        <f t="shared" si="78"/>
        <v>0</v>
      </c>
      <c r="K675" s="229">
        <f t="shared" si="79"/>
        <v>0</v>
      </c>
      <c r="L675" s="229">
        <f t="shared" si="79"/>
        <v>0</v>
      </c>
      <c r="M675" s="229">
        <f t="shared" si="80"/>
        <v>0</v>
      </c>
      <c r="N675" s="230"/>
      <c r="O675" s="317"/>
      <c r="P675" s="231">
        <f t="shared" si="76"/>
        <v>0</v>
      </c>
      <c r="Q675" s="318">
        <f t="shared" si="68"/>
        <v>0</v>
      </c>
      <c r="R675" s="319"/>
      <c r="S675" s="79"/>
      <c r="T675" s="320"/>
      <c r="U675" s="67"/>
      <c r="V675" s="67"/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  <c r="AG675" s="67"/>
      <c r="AH675" s="67"/>
      <c r="AI675" s="67"/>
      <c r="AJ675" s="67"/>
      <c r="AK675" s="67"/>
      <c r="AL675" s="67"/>
      <c r="AM675" s="67"/>
      <c r="AN675" s="67"/>
    </row>
    <row r="676" spans="1:40" ht="15.75" customHeight="1">
      <c r="A676" s="76"/>
      <c r="B676" s="77" t="str">
        <f t="shared" si="77"/>
        <v/>
      </c>
      <c r="C676" t="str">
        <f t="shared" si="75"/>
        <v/>
      </c>
      <c r="D676" s="315" t="str">
        <f t="shared" si="81"/>
        <v/>
      </c>
      <c r="E676" s="228">
        <v>0</v>
      </c>
      <c r="F676" s="228"/>
      <c r="G676" s="228"/>
      <c r="H676" s="228"/>
      <c r="I676" s="316"/>
      <c r="J676" s="229">
        <f t="shared" si="78"/>
        <v>0</v>
      </c>
      <c r="K676" s="229">
        <f t="shared" si="79"/>
        <v>0</v>
      </c>
      <c r="L676" s="229">
        <f t="shared" si="79"/>
        <v>0</v>
      </c>
      <c r="M676" s="229">
        <f t="shared" si="80"/>
        <v>0</v>
      </c>
      <c r="N676" s="230"/>
      <c r="O676" s="317"/>
      <c r="P676" s="231">
        <f t="shared" si="76"/>
        <v>0</v>
      </c>
      <c r="Q676" s="318">
        <f t="shared" si="68"/>
        <v>0</v>
      </c>
      <c r="R676" s="319"/>
      <c r="S676" s="79"/>
      <c r="T676" s="320"/>
      <c r="U676" s="67"/>
      <c r="V676" s="67"/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  <c r="AG676" s="67"/>
      <c r="AH676" s="67"/>
      <c r="AI676" s="67"/>
      <c r="AJ676" s="67"/>
      <c r="AK676" s="67"/>
      <c r="AL676" s="67"/>
      <c r="AM676" s="67"/>
      <c r="AN676" s="67"/>
    </row>
    <row r="677" spans="1:40" ht="15.75" customHeight="1">
      <c r="A677" s="76"/>
      <c r="B677" s="77" t="str">
        <f t="shared" si="77"/>
        <v/>
      </c>
      <c r="C677" t="str">
        <f t="shared" si="75"/>
        <v/>
      </c>
      <c r="D677" s="315" t="str">
        <f t="shared" si="81"/>
        <v/>
      </c>
      <c r="E677" s="228">
        <v>0</v>
      </c>
      <c r="F677" s="228"/>
      <c r="G677" s="228"/>
      <c r="H677" s="228"/>
      <c r="I677" s="316"/>
      <c r="J677" s="229">
        <f t="shared" si="78"/>
        <v>0</v>
      </c>
      <c r="K677" s="229">
        <f t="shared" si="79"/>
        <v>0</v>
      </c>
      <c r="L677" s="229">
        <f t="shared" si="79"/>
        <v>0</v>
      </c>
      <c r="M677" s="229">
        <f t="shared" si="80"/>
        <v>0</v>
      </c>
      <c r="N677" s="230"/>
      <c r="O677" s="317"/>
      <c r="P677" s="231">
        <f t="shared" si="76"/>
        <v>0</v>
      </c>
      <c r="Q677" s="318">
        <f t="shared" si="68"/>
        <v>0</v>
      </c>
      <c r="R677" s="319"/>
      <c r="S677" s="79"/>
      <c r="T677" s="320"/>
      <c r="U677" s="67"/>
      <c r="V677" s="67"/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  <c r="AG677" s="67"/>
      <c r="AH677" s="67"/>
      <c r="AI677" s="67"/>
      <c r="AJ677" s="67"/>
      <c r="AK677" s="67"/>
      <c r="AL677" s="67"/>
      <c r="AM677" s="67"/>
      <c r="AN677" s="67"/>
    </row>
    <row r="678" spans="1:40" ht="15.75" customHeight="1">
      <c r="A678" s="76"/>
      <c r="B678" s="77" t="str">
        <f t="shared" si="77"/>
        <v/>
      </c>
      <c r="C678" t="str">
        <f t="shared" si="75"/>
        <v/>
      </c>
      <c r="D678" s="315" t="str">
        <f t="shared" si="81"/>
        <v/>
      </c>
      <c r="E678" s="228">
        <v>0</v>
      </c>
      <c r="F678" s="228"/>
      <c r="G678" s="228"/>
      <c r="H678" s="228"/>
      <c r="I678" s="316"/>
      <c r="J678" s="229">
        <f t="shared" si="78"/>
        <v>0</v>
      </c>
      <c r="K678" s="229">
        <f t="shared" si="79"/>
        <v>0</v>
      </c>
      <c r="L678" s="229">
        <f t="shared" si="79"/>
        <v>0</v>
      </c>
      <c r="M678" s="229">
        <f t="shared" si="80"/>
        <v>0</v>
      </c>
      <c r="N678" s="230"/>
      <c r="O678" s="317"/>
      <c r="P678" s="231">
        <f t="shared" si="76"/>
        <v>0</v>
      </c>
      <c r="Q678" s="318">
        <f t="shared" si="68"/>
        <v>0</v>
      </c>
      <c r="R678" s="319"/>
      <c r="S678" s="79"/>
      <c r="T678" s="320"/>
      <c r="U678" s="67"/>
      <c r="V678" s="67"/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  <c r="AG678" s="67"/>
      <c r="AH678" s="67"/>
      <c r="AI678" s="67"/>
      <c r="AJ678" s="67"/>
      <c r="AK678" s="67"/>
      <c r="AL678" s="67"/>
      <c r="AM678" s="67"/>
      <c r="AN678" s="67"/>
    </row>
    <row r="679" spans="1:40" ht="15.75" customHeight="1">
      <c r="A679" s="76"/>
      <c r="B679" s="77" t="str">
        <f t="shared" si="77"/>
        <v/>
      </c>
      <c r="C679" t="str">
        <f t="shared" si="75"/>
        <v/>
      </c>
      <c r="D679" s="315" t="str">
        <f t="shared" si="81"/>
        <v/>
      </c>
      <c r="E679" s="228">
        <v>0</v>
      </c>
      <c r="F679" s="228"/>
      <c r="G679" s="228"/>
      <c r="H679" s="228"/>
      <c r="I679" s="316"/>
      <c r="J679" s="229">
        <f t="shared" si="78"/>
        <v>0</v>
      </c>
      <c r="K679" s="229">
        <f t="shared" si="79"/>
        <v>0</v>
      </c>
      <c r="L679" s="229">
        <f t="shared" si="79"/>
        <v>0</v>
      </c>
      <c r="M679" s="229">
        <f t="shared" si="80"/>
        <v>0</v>
      </c>
      <c r="N679" s="230"/>
      <c r="O679" s="317"/>
      <c r="P679" s="231">
        <f t="shared" si="76"/>
        <v>0</v>
      </c>
      <c r="Q679" s="318">
        <f t="shared" si="68"/>
        <v>0</v>
      </c>
      <c r="R679" s="319"/>
      <c r="S679" s="79"/>
      <c r="T679" s="320"/>
      <c r="U679" s="67"/>
      <c r="V679" s="67"/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  <c r="AG679" s="67"/>
      <c r="AH679" s="67"/>
      <c r="AI679" s="67"/>
      <c r="AJ679" s="67"/>
      <c r="AK679" s="67"/>
      <c r="AL679" s="67"/>
      <c r="AM679" s="67"/>
      <c r="AN679" s="67"/>
    </row>
    <row r="680" spans="1:40" ht="15.75" customHeight="1">
      <c r="A680" s="76"/>
      <c r="B680" s="77" t="str">
        <f t="shared" si="77"/>
        <v/>
      </c>
      <c r="C680" t="str">
        <f t="shared" si="75"/>
        <v/>
      </c>
      <c r="D680" s="315" t="str">
        <f t="shared" si="81"/>
        <v/>
      </c>
      <c r="E680" s="228">
        <v>0</v>
      </c>
      <c r="F680" s="228"/>
      <c r="G680" s="228"/>
      <c r="H680" s="228"/>
      <c r="I680" s="316"/>
      <c r="J680" s="229">
        <f t="shared" si="78"/>
        <v>0</v>
      </c>
      <c r="K680" s="229">
        <f t="shared" si="79"/>
        <v>0</v>
      </c>
      <c r="L680" s="229">
        <f t="shared" si="79"/>
        <v>0</v>
      </c>
      <c r="M680" s="229">
        <f t="shared" si="80"/>
        <v>0</v>
      </c>
      <c r="N680" s="230"/>
      <c r="O680" s="317"/>
      <c r="P680" s="231">
        <f t="shared" si="76"/>
        <v>0</v>
      </c>
      <c r="Q680" s="318">
        <f t="shared" si="68"/>
        <v>0</v>
      </c>
      <c r="R680" s="319"/>
      <c r="S680" s="79"/>
      <c r="T680" s="320"/>
      <c r="U680" s="67"/>
      <c r="V680" s="67"/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  <c r="AG680" s="67"/>
      <c r="AH680" s="67"/>
      <c r="AI680" s="67"/>
      <c r="AJ680" s="67"/>
      <c r="AK680" s="67"/>
      <c r="AL680" s="67"/>
      <c r="AM680" s="67"/>
      <c r="AN680" s="67"/>
    </row>
    <row r="681" spans="1:40" ht="15" customHeight="1">
      <c r="A681" s="76"/>
      <c r="B681" s="77" t="str">
        <f t="shared" si="77"/>
        <v/>
      </c>
      <c r="C681" t="str">
        <f t="shared" si="75"/>
        <v/>
      </c>
      <c r="D681" s="315" t="str">
        <f t="shared" si="81"/>
        <v/>
      </c>
      <c r="E681" s="228">
        <v>0</v>
      </c>
      <c r="J681" s="229">
        <f t="shared" si="78"/>
        <v>0</v>
      </c>
      <c r="K681" s="229">
        <f t="shared" si="79"/>
        <v>0</v>
      </c>
      <c r="L681" s="229">
        <f t="shared" si="79"/>
        <v>0</v>
      </c>
      <c r="M681" s="229">
        <f t="shared" si="80"/>
        <v>0</v>
      </c>
    </row>
    <row r="682" spans="1:40" ht="15" customHeight="1">
      <c r="A682" s="76"/>
      <c r="B682" s="77" t="str">
        <f t="shared" si="77"/>
        <v/>
      </c>
      <c r="C682" t="str">
        <f t="shared" si="75"/>
        <v/>
      </c>
      <c r="D682" s="315" t="str">
        <f t="shared" si="81"/>
        <v/>
      </c>
      <c r="E682" s="228">
        <v>0</v>
      </c>
      <c r="J682" s="229">
        <f t="shared" si="78"/>
        <v>0</v>
      </c>
      <c r="K682" s="229">
        <f t="shared" si="79"/>
        <v>0</v>
      </c>
      <c r="L682" s="229">
        <f t="shared" si="79"/>
        <v>0</v>
      </c>
      <c r="M682" s="229">
        <f t="shared" si="80"/>
        <v>0</v>
      </c>
    </row>
    <row r="683" spans="1:40" ht="15" customHeight="1">
      <c r="A683" s="76"/>
      <c r="B683" s="77" t="str">
        <f t="shared" si="77"/>
        <v/>
      </c>
      <c r="C683" t="str">
        <f t="shared" si="75"/>
        <v/>
      </c>
      <c r="D683" s="315" t="str">
        <f t="shared" si="81"/>
        <v/>
      </c>
      <c r="E683" s="228">
        <v>0</v>
      </c>
      <c r="J683" s="229">
        <f t="shared" si="78"/>
        <v>0</v>
      </c>
      <c r="K683" s="229">
        <f t="shared" si="79"/>
        <v>0</v>
      </c>
      <c r="L683" s="229">
        <f t="shared" si="79"/>
        <v>0</v>
      </c>
      <c r="M683" s="229">
        <f t="shared" si="80"/>
        <v>0</v>
      </c>
    </row>
    <row r="684" spans="1:40" ht="15" customHeight="1">
      <c r="A684" s="76"/>
      <c r="B684" s="77" t="str">
        <f t="shared" si="77"/>
        <v/>
      </c>
      <c r="C684" t="str">
        <f t="shared" si="75"/>
        <v/>
      </c>
      <c r="D684" s="315" t="str">
        <f t="shared" si="81"/>
        <v/>
      </c>
      <c r="E684" s="228">
        <v>0</v>
      </c>
      <c r="J684" s="229">
        <f t="shared" si="78"/>
        <v>0</v>
      </c>
      <c r="K684" s="229">
        <f t="shared" si="79"/>
        <v>0</v>
      </c>
      <c r="L684" s="229">
        <f t="shared" si="79"/>
        <v>0</v>
      </c>
      <c r="M684" s="229">
        <f t="shared" si="80"/>
        <v>0</v>
      </c>
    </row>
    <row r="685" spans="1:40" ht="15" customHeight="1">
      <c r="A685" s="76"/>
      <c r="B685" s="77" t="str">
        <f t="shared" si="77"/>
        <v/>
      </c>
      <c r="C685" t="str">
        <f t="shared" si="75"/>
        <v/>
      </c>
      <c r="D685" s="315" t="str">
        <f t="shared" si="81"/>
        <v/>
      </c>
      <c r="E685" s="228">
        <v>0</v>
      </c>
      <c r="J685" s="229">
        <f t="shared" si="78"/>
        <v>0</v>
      </c>
      <c r="K685" s="229">
        <f t="shared" si="79"/>
        <v>0</v>
      </c>
      <c r="L685" s="229">
        <f t="shared" si="79"/>
        <v>0</v>
      </c>
      <c r="M685" s="229">
        <f t="shared" si="80"/>
        <v>0</v>
      </c>
    </row>
    <row r="686" spans="1:40" ht="15" customHeight="1">
      <c r="A686" s="76"/>
      <c r="B686" s="77" t="str">
        <f t="shared" si="77"/>
        <v/>
      </c>
      <c r="C686" t="str">
        <f t="shared" si="75"/>
        <v/>
      </c>
      <c r="D686" s="315" t="str">
        <f t="shared" si="81"/>
        <v/>
      </c>
      <c r="E686" s="228">
        <v>0</v>
      </c>
      <c r="J686" s="229">
        <f t="shared" si="78"/>
        <v>0</v>
      </c>
      <c r="K686" s="229">
        <f t="shared" si="79"/>
        <v>0</v>
      </c>
      <c r="L686" s="229">
        <f t="shared" si="79"/>
        <v>0</v>
      </c>
      <c r="M686" s="229">
        <f t="shared" si="80"/>
        <v>0</v>
      </c>
    </row>
    <row r="687" spans="1:40" ht="15" customHeight="1">
      <c r="A687" s="76"/>
      <c r="B687" s="77" t="str">
        <f t="shared" si="77"/>
        <v/>
      </c>
      <c r="C687" t="str">
        <f t="shared" si="75"/>
        <v/>
      </c>
      <c r="D687" s="315" t="str">
        <f t="shared" si="81"/>
        <v/>
      </c>
      <c r="E687" s="228">
        <v>0</v>
      </c>
      <c r="J687" s="229">
        <f t="shared" si="78"/>
        <v>0</v>
      </c>
      <c r="K687" s="229">
        <f t="shared" si="79"/>
        <v>0</v>
      </c>
      <c r="L687" s="229">
        <f t="shared" si="79"/>
        <v>0</v>
      </c>
      <c r="M687" s="229">
        <f t="shared" si="80"/>
        <v>0</v>
      </c>
    </row>
    <row r="688" spans="1:40" ht="15" customHeight="1">
      <c r="A688" s="76"/>
      <c r="B688" s="77" t="str">
        <f t="shared" si="77"/>
        <v/>
      </c>
      <c r="C688" t="str">
        <f t="shared" si="75"/>
        <v/>
      </c>
      <c r="D688" s="315" t="str">
        <f t="shared" si="81"/>
        <v/>
      </c>
      <c r="E688" s="228">
        <v>0</v>
      </c>
      <c r="J688" s="229">
        <f t="shared" si="78"/>
        <v>0</v>
      </c>
      <c r="K688" s="229">
        <f t="shared" si="79"/>
        <v>0</v>
      </c>
      <c r="L688" s="229">
        <f t="shared" si="79"/>
        <v>0</v>
      </c>
      <c r="M688" s="229">
        <f t="shared" si="80"/>
        <v>0</v>
      </c>
    </row>
    <row r="689" spans="1:13" ht="15" customHeight="1">
      <c r="A689" s="76"/>
      <c r="B689" s="77" t="str">
        <f t="shared" si="77"/>
        <v/>
      </c>
      <c r="C689" t="str">
        <f t="shared" si="75"/>
        <v/>
      </c>
      <c r="D689" s="315" t="str">
        <f t="shared" si="81"/>
        <v/>
      </c>
      <c r="E689" s="228">
        <v>0</v>
      </c>
      <c r="J689" s="229">
        <f t="shared" si="78"/>
        <v>0</v>
      </c>
      <c r="K689" s="229">
        <f t="shared" si="79"/>
        <v>0</v>
      </c>
      <c r="L689" s="229">
        <f t="shared" si="79"/>
        <v>0</v>
      </c>
      <c r="M689" s="229">
        <f t="shared" si="80"/>
        <v>0</v>
      </c>
    </row>
    <row r="690" spans="1:13" ht="15" customHeight="1">
      <c r="A690" s="76"/>
      <c r="B690" s="77" t="str">
        <f t="shared" si="77"/>
        <v/>
      </c>
      <c r="C690" t="str">
        <f t="shared" si="75"/>
        <v/>
      </c>
      <c r="D690" s="315" t="str">
        <f t="shared" si="81"/>
        <v/>
      </c>
      <c r="E690" s="228">
        <v>0</v>
      </c>
      <c r="J690" s="229">
        <f t="shared" si="78"/>
        <v>0</v>
      </c>
      <c r="K690" s="229">
        <f t="shared" si="79"/>
        <v>0</v>
      </c>
      <c r="L690" s="229">
        <f t="shared" si="79"/>
        <v>0</v>
      </c>
      <c r="M690" s="229">
        <f t="shared" si="80"/>
        <v>0</v>
      </c>
    </row>
    <row r="691" spans="1:13" ht="15" customHeight="1">
      <c r="A691" s="76"/>
      <c r="B691" s="77" t="str">
        <f t="shared" si="77"/>
        <v/>
      </c>
      <c r="C691" t="str">
        <f t="shared" si="75"/>
        <v/>
      </c>
      <c r="D691" s="315" t="str">
        <f t="shared" si="81"/>
        <v/>
      </c>
      <c r="E691" s="228">
        <v>0</v>
      </c>
      <c r="J691" s="229">
        <f t="shared" si="78"/>
        <v>0</v>
      </c>
      <c r="K691" s="229">
        <f t="shared" si="79"/>
        <v>0</v>
      </c>
      <c r="L691" s="229">
        <f t="shared" si="79"/>
        <v>0</v>
      </c>
      <c r="M691" s="229">
        <f t="shared" si="80"/>
        <v>0</v>
      </c>
    </row>
    <row r="692" spans="1:13" ht="15" customHeight="1">
      <c r="A692" s="76"/>
      <c r="B692" s="77" t="str">
        <f t="shared" si="77"/>
        <v/>
      </c>
      <c r="C692" t="str">
        <f t="shared" si="75"/>
        <v/>
      </c>
      <c r="D692" s="315" t="str">
        <f t="shared" si="81"/>
        <v/>
      </c>
      <c r="E692" s="228">
        <v>0</v>
      </c>
      <c r="J692" s="229">
        <f t="shared" si="78"/>
        <v>0</v>
      </c>
      <c r="K692" s="229">
        <f t="shared" si="79"/>
        <v>0</v>
      </c>
      <c r="L692" s="229">
        <f t="shared" si="79"/>
        <v>0</v>
      </c>
      <c r="M692" s="229">
        <f t="shared" si="80"/>
        <v>0</v>
      </c>
    </row>
    <row r="693" spans="1:13" ht="15" customHeight="1">
      <c r="A693" s="76"/>
      <c r="B693" s="77" t="str">
        <f t="shared" si="77"/>
        <v/>
      </c>
      <c r="C693" t="str">
        <f t="shared" si="75"/>
        <v/>
      </c>
      <c r="D693" s="315" t="str">
        <f t="shared" si="81"/>
        <v/>
      </c>
      <c r="E693" s="228">
        <v>0</v>
      </c>
      <c r="J693" s="229">
        <f t="shared" si="78"/>
        <v>0</v>
      </c>
      <c r="K693" s="229">
        <f t="shared" si="79"/>
        <v>0</v>
      </c>
      <c r="L693" s="229">
        <f t="shared" si="79"/>
        <v>0</v>
      </c>
      <c r="M693" s="229">
        <f t="shared" si="80"/>
        <v>0</v>
      </c>
    </row>
    <row r="694" spans="1:13" ht="15" customHeight="1">
      <c r="A694" s="76"/>
      <c r="B694" s="77" t="str">
        <f t="shared" si="77"/>
        <v/>
      </c>
      <c r="C694" t="str">
        <f t="shared" si="75"/>
        <v/>
      </c>
      <c r="D694" s="315" t="str">
        <f t="shared" si="81"/>
        <v/>
      </c>
      <c r="E694" s="228">
        <v>0</v>
      </c>
      <c r="J694" s="229">
        <f t="shared" si="78"/>
        <v>0</v>
      </c>
      <c r="K694" s="229">
        <f t="shared" si="79"/>
        <v>0</v>
      </c>
      <c r="L694" s="229">
        <f t="shared" si="79"/>
        <v>0</v>
      </c>
      <c r="M694" s="229">
        <f t="shared" si="80"/>
        <v>0</v>
      </c>
    </row>
    <row r="695" spans="1:13" ht="15" customHeight="1">
      <c r="A695" s="76"/>
      <c r="B695" s="77" t="str">
        <f t="shared" si="77"/>
        <v/>
      </c>
      <c r="C695" t="str">
        <f t="shared" si="75"/>
        <v/>
      </c>
      <c r="D695" s="315" t="str">
        <f t="shared" si="81"/>
        <v/>
      </c>
      <c r="E695" s="228">
        <v>0</v>
      </c>
      <c r="J695" s="229">
        <f t="shared" si="78"/>
        <v>0</v>
      </c>
      <c r="K695" s="229">
        <f t="shared" si="79"/>
        <v>0</v>
      </c>
      <c r="L695" s="229">
        <f t="shared" si="79"/>
        <v>0</v>
      </c>
      <c r="M695" s="229">
        <f t="shared" si="80"/>
        <v>0</v>
      </c>
    </row>
    <row r="696" spans="1:13" ht="15" customHeight="1">
      <c r="A696" s="76"/>
      <c r="B696" s="77" t="str">
        <f t="shared" si="77"/>
        <v/>
      </c>
      <c r="C696" t="str">
        <f t="shared" si="75"/>
        <v/>
      </c>
      <c r="D696" s="315" t="str">
        <f t="shared" si="81"/>
        <v/>
      </c>
      <c r="E696" s="228">
        <v>0</v>
      </c>
      <c r="J696" s="229">
        <f t="shared" si="78"/>
        <v>0</v>
      </c>
      <c r="K696" s="229">
        <f t="shared" si="79"/>
        <v>0</v>
      </c>
      <c r="L696" s="229">
        <f t="shared" si="79"/>
        <v>0</v>
      </c>
      <c r="M696" s="229">
        <f t="shared" si="80"/>
        <v>0</v>
      </c>
    </row>
    <row r="697" spans="1:13" ht="15" customHeight="1">
      <c r="A697" s="76"/>
      <c r="B697" s="77" t="str">
        <f t="shared" si="77"/>
        <v/>
      </c>
      <c r="C697" t="str">
        <f t="shared" si="75"/>
        <v/>
      </c>
      <c r="D697" s="315" t="str">
        <f t="shared" si="81"/>
        <v/>
      </c>
      <c r="E697" s="228">
        <v>0</v>
      </c>
      <c r="J697" s="229">
        <f t="shared" si="78"/>
        <v>0</v>
      </c>
      <c r="K697" s="229">
        <f t="shared" si="79"/>
        <v>0</v>
      </c>
      <c r="L697" s="229">
        <f t="shared" si="79"/>
        <v>0</v>
      </c>
      <c r="M697" s="229">
        <f t="shared" si="80"/>
        <v>0</v>
      </c>
    </row>
    <row r="698" spans="1:13" ht="15" customHeight="1">
      <c r="A698" s="76"/>
      <c r="B698" s="77" t="str">
        <f t="shared" si="77"/>
        <v/>
      </c>
      <c r="C698" t="str">
        <f t="shared" si="75"/>
        <v/>
      </c>
      <c r="D698" s="315" t="str">
        <f t="shared" si="81"/>
        <v/>
      </c>
      <c r="E698" s="228">
        <v>0</v>
      </c>
      <c r="J698" s="229">
        <f t="shared" si="78"/>
        <v>0</v>
      </c>
      <c r="K698" s="229">
        <f t="shared" si="79"/>
        <v>0</v>
      </c>
      <c r="L698" s="229">
        <f t="shared" si="79"/>
        <v>0</v>
      </c>
      <c r="M698" s="229">
        <f t="shared" si="80"/>
        <v>0</v>
      </c>
    </row>
    <row r="699" spans="1:13" ht="15" customHeight="1">
      <c r="A699" s="76"/>
      <c r="B699" s="77" t="str">
        <f t="shared" si="77"/>
        <v/>
      </c>
      <c r="C699" t="str">
        <f t="shared" si="75"/>
        <v/>
      </c>
      <c r="D699" s="315" t="str">
        <f t="shared" si="81"/>
        <v/>
      </c>
      <c r="E699" s="228">
        <v>0</v>
      </c>
      <c r="J699" s="229">
        <f t="shared" si="78"/>
        <v>0</v>
      </c>
      <c r="K699" s="229">
        <f t="shared" si="79"/>
        <v>0</v>
      </c>
      <c r="L699" s="229">
        <f t="shared" si="79"/>
        <v>0</v>
      </c>
      <c r="M699" s="229">
        <f t="shared" si="80"/>
        <v>0</v>
      </c>
    </row>
    <row r="700" spans="1:13" ht="15" customHeight="1">
      <c r="A700" s="76"/>
      <c r="B700" s="77" t="str">
        <f t="shared" si="77"/>
        <v/>
      </c>
      <c r="C700" t="str">
        <f t="shared" si="75"/>
        <v/>
      </c>
      <c r="D700" s="315" t="str">
        <f t="shared" si="81"/>
        <v/>
      </c>
      <c r="E700" s="228">
        <v>0</v>
      </c>
      <c r="J700" s="229">
        <f t="shared" si="78"/>
        <v>0</v>
      </c>
      <c r="K700" s="229">
        <f t="shared" si="79"/>
        <v>0</v>
      </c>
      <c r="L700" s="229">
        <f t="shared" si="79"/>
        <v>0</v>
      </c>
      <c r="M700" s="229">
        <f t="shared" si="80"/>
        <v>0</v>
      </c>
    </row>
    <row r="701" spans="1:13" ht="15" customHeight="1">
      <c r="A701" s="76"/>
      <c r="B701" s="77" t="str">
        <f t="shared" si="77"/>
        <v/>
      </c>
      <c r="C701" t="str">
        <f t="shared" si="75"/>
        <v/>
      </c>
      <c r="D701" s="315" t="str">
        <f t="shared" si="81"/>
        <v/>
      </c>
      <c r="E701" s="228">
        <v>0</v>
      </c>
      <c r="J701" s="229">
        <f t="shared" si="78"/>
        <v>0</v>
      </c>
      <c r="K701" s="229">
        <f t="shared" si="79"/>
        <v>0</v>
      </c>
      <c r="L701" s="229">
        <f t="shared" si="79"/>
        <v>0</v>
      </c>
      <c r="M701" s="229">
        <f t="shared" si="80"/>
        <v>0</v>
      </c>
    </row>
    <row r="702" spans="1:13" ht="15" customHeight="1">
      <c r="A702" s="76"/>
      <c r="B702" s="77" t="str">
        <f t="shared" si="77"/>
        <v/>
      </c>
      <c r="C702" t="str">
        <f t="shared" si="75"/>
        <v/>
      </c>
      <c r="D702" s="315" t="str">
        <f t="shared" si="81"/>
        <v/>
      </c>
      <c r="E702" s="228">
        <v>0</v>
      </c>
      <c r="J702" s="229">
        <f t="shared" si="78"/>
        <v>0</v>
      </c>
      <c r="K702" s="229">
        <f t="shared" si="79"/>
        <v>0</v>
      </c>
      <c r="L702" s="229">
        <f t="shared" si="79"/>
        <v>0</v>
      </c>
      <c r="M702" s="229">
        <f t="shared" si="80"/>
        <v>0</v>
      </c>
    </row>
    <row r="703" spans="1:13" ht="15" customHeight="1">
      <c r="A703" s="76"/>
      <c r="B703" s="77" t="str">
        <f t="shared" si="77"/>
        <v/>
      </c>
      <c r="C703" t="str">
        <f t="shared" si="75"/>
        <v/>
      </c>
      <c r="D703" s="315" t="str">
        <f t="shared" si="81"/>
        <v/>
      </c>
      <c r="E703" s="228">
        <v>0</v>
      </c>
      <c r="J703" s="229">
        <f t="shared" si="78"/>
        <v>0</v>
      </c>
      <c r="K703" s="229">
        <f t="shared" si="79"/>
        <v>0</v>
      </c>
      <c r="L703" s="229">
        <f t="shared" si="79"/>
        <v>0</v>
      </c>
      <c r="M703" s="229">
        <f t="shared" si="80"/>
        <v>0</v>
      </c>
    </row>
    <row r="704" spans="1:13" ht="15" customHeight="1">
      <c r="A704" s="76"/>
      <c r="B704" s="77" t="str">
        <f t="shared" si="77"/>
        <v/>
      </c>
      <c r="C704" t="str">
        <f t="shared" si="75"/>
        <v/>
      </c>
      <c r="D704" s="315" t="str">
        <f t="shared" si="81"/>
        <v/>
      </c>
      <c r="E704" s="228">
        <v>0</v>
      </c>
      <c r="J704" s="229">
        <f t="shared" si="78"/>
        <v>0</v>
      </c>
      <c r="K704" s="229">
        <f t="shared" si="79"/>
        <v>0</v>
      </c>
      <c r="L704" s="229">
        <f t="shared" si="79"/>
        <v>0</v>
      </c>
      <c r="M704" s="229">
        <f t="shared" si="80"/>
        <v>0</v>
      </c>
    </row>
    <row r="705" spans="1:13" ht="15" customHeight="1">
      <c r="A705" s="76"/>
      <c r="B705" s="77" t="str">
        <f t="shared" si="77"/>
        <v/>
      </c>
      <c r="C705" t="str">
        <f t="shared" ref="C705:C768" si="82">IF(A705&lt;&gt;"",TEXT(A705,"aaaa"),"")</f>
        <v/>
      </c>
      <c r="D705" s="315" t="str">
        <f t="shared" si="81"/>
        <v/>
      </c>
      <c r="E705" s="228">
        <v>0</v>
      </c>
      <c r="J705" s="229">
        <f t="shared" si="78"/>
        <v>0</v>
      </c>
      <c r="K705" s="229">
        <f t="shared" si="79"/>
        <v>0</v>
      </c>
      <c r="L705" s="229">
        <f t="shared" si="79"/>
        <v>0</v>
      </c>
      <c r="M705" s="229">
        <f t="shared" si="80"/>
        <v>0</v>
      </c>
    </row>
    <row r="706" spans="1:13" ht="15" customHeight="1">
      <c r="A706" s="76"/>
      <c r="B706" s="77" t="str">
        <f t="shared" si="77"/>
        <v/>
      </c>
      <c r="C706" t="str">
        <f t="shared" si="82"/>
        <v/>
      </c>
      <c r="D706" s="315" t="str">
        <f t="shared" si="81"/>
        <v/>
      </c>
      <c r="E706" s="228">
        <v>0</v>
      </c>
      <c r="J706" s="229">
        <f t="shared" si="78"/>
        <v>0</v>
      </c>
      <c r="K706" s="229">
        <f t="shared" si="79"/>
        <v>0</v>
      </c>
      <c r="L706" s="229">
        <f t="shared" si="79"/>
        <v>0</v>
      </c>
      <c r="M706" s="229">
        <f t="shared" si="80"/>
        <v>0</v>
      </c>
    </row>
    <row r="707" spans="1:13" ht="15" customHeight="1">
      <c r="A707" s="76"/>
      <c r="B707" s="77" t="str">
        <f t="shared" si="77"/>
        <v/>
      </c>
      <c r="C707" t="str">
        <f t="shared" si="82"/>
        <v/>
      </c>
      <c r="D707" s="315" t="str">
        <f t="shared" si="81"/>
        <v/>
      </c>
      <c r="E707" s="228">
        <v>0</v>
      </c>
      <c r="J707" s="229">
        <f t="shared" si="78"/>
        <v>0</v>
      </c>
      <c r="K707" s="229">
        <f t="shared" si="79"/>
        <v>0</v>
      </c>
      <c r="L707" s="229">
        <f t="shared" si="79"/>
        <v>0</v>
      </c>
      <c r="M707" s="229">
        <f t="shared" si="80"/>
        <v>0</v>
      </c>
    </row>
    <row r="708" spans="1:13" ht="15" customHeight="1">
      <c r="A708" s="76"/>
      <c r="B708" s="77" t="str">
        <f t="shared" si="77"/>
        <v/>
      </c>
      <c r="C708" t="str">
        <f t="shared" si="82"/>
        <v/>
      </c>
      <c r="D708" s="315" t="str">
        <f t="shared" si="81"/>
        <v/>
      </c>
      <c r="E708" s="228">
        <v>0</v>
      </c>
      <c r="J708" s="229">
        <f t="shared" si="78"/>
        <v>0</v>
      </c>
      <c r="K708" s="229">
        <f t="shared" si="79"/>
        <v>0</v>
      </c>
      <c r="L708" s="229">
        <f t="shared" si="79"/>
        <v>0</v>
      </c>
      <c r="M708" s="229">
        <f t="shared" si="80"/>
        <v>0</v>
      </c>
    </row>
    <row r="709" spans="1:13" ht="15" customHeight="1">
      <c r="A709" s="76"/>
      <c r="B709" s="77" t="str">
        <f t="shared" si="77"/>
        <v/>
      </c>
      <c r="C709" t="str">
        <f t="shared" si="82"/>
        <v/>
      </c>
      <c r="D709" s="315" t="str">
        <f t="shared" si="81"/>
        <v/>
      </c>
      <c r="E709" s="228">
        <v>0</v>
      </c>
      <c r="J709" s="229">
        <f t="shared" si="78"/>
        <v>0</v>
      </c>
      <c r="K709" s="229">
        <f t="shared" si="79"/>
        <v>0</v>
      </c>
      <c r="L709" s="229">
        <f t="shared" si="79"/>
        <v>0</v>
      </c>
      <c r="M709" s="229">
        <f t="shared" si="80"/>
        <v>0</v>
      </c>
    </row>
    <row r="710" spans="1:13" ht="15" customHeight="1">
      <c r="A710" s="76"/>
      <c r="B710" s="77" t="str">
        <f t="shared" si="77"/>
        <v/>
      </c>
      <c r="C710" t="str">
        <f t="shared" si="82"/>
        <v/>
      </c>
      <c r="D710" s="315" t="str">
        <f t="shared" si="81"/>
        <v/>
      </c>
      <c r="E710" s="228">
        <v>0</v>
      </c>
      <c r="J710" s="229">
        <f t="shared" si="78"/>
        <v>0</v>
      </c>
      <c r="K710" s="229">
        <f t="shared" si="79"/>
        <v>0</v>
      </c>
      <c r="L710" s="229">
        <f t="shared" si="79"/>
        <v>0</v>
      </c>
      <c r="M710" s="229">
        <f t="shared" si="80"/>
        <v>0</v>
      </c>
    </row>
    <row r="711" spans="1:13" ht="15" customHeight="1">
      <c r="A711" s="76"/>
      <c r="B711" s="77" t="str">
        <f t="shared" ref="B711:B774" si="83">IF(A711="","",TEXT(A711,"DDDD"))</f>
        <v/>
      </c>
      <c r="C711" t="str">
        <f t="shared" si="82"/>
        <v/>
      </c>
      <c r="D711" s="315" t="str">
        <f t="shared" si="81"/>
        <v/>
      </c>
      <c r="E711" s="228">
        <v>0</v>
      </c>
      <c r="J711" s="229">
        <f t="shared" ref="J711:J774" si="84">IF(E711=0,0,(1-J$4)*E711)</f>
        <v>0</v>
      </c>
      <c r="K711" s="229">
        <f t="shared" ref="K711:L774" si="85">IF(F711=0,0,(1-K$4)*F711)</f>
        <v>0</v>
      </c>
      <c r="L711" s="229">
        <f t="shared" si="85"/>
        <v>0</v>
      </c>
      <c r="M711" s="229">
        <f t="shared" ref="M711:M774" si="86">IF(H711=0,0,(1-M$4)*H711)</f>
        <v>0</v>
      </c>
    </row>
    <row r="712" spans="1:13" ht="15" customHeight="1">
      <c r="A712" s="76"/>
      <c r="B712" s="77" t="str">
        <f t="shared" si="83"/>
        <v/>
      </c>
      <c r="C712" t="str">
        <f t="shared" si="82"/>
        <v/>
      </c>
      <c r="D712" s="315" t="str">
        <f t="shared" ref="D712:D775" si="87">IF(A712&lt;&gt;"",PROPER(TEXT(A712,"Mmmm")),"")</f>
        <v/>
      </c>
      <c r="E712" s="228">
        <v>0</v>
      </c>
      <c r="J712" s="229">
        <f t="shared" si="84"/>
        <v>0</v>
      </c>
      <c r="K712" s="229">
        <f t="shared" si="85"/>
        <v>0</v>
      </c>
      <c r="L712" s="229">
        <f t="shared" si="85"/>
        <v>0</v>
      </c>
      <c r="M712" s="229">
        <f t="shared" si="86"/>
        <v>0</v>
      </c>
    </row>
    <row r="713" spans="1:13" ht="15" customHeight="1">
      <c r="A713" s="76"/>
      <c r="B713" s="77" t="str">
        <f t="shared" si="83"/>
        <v/>
      </c>
      <c r="C713" t="str">
        <f t="shared" si="82"/>
        <v/>
      </c>
      <c r="D713" s="315" t="str">
        <f t="shared" si="87"/>
        <v/>
      </c>
      <c r="E713" s="228">
        <v>0</v>
      </c>
      <c r="J713" s="229">
        <f t="shared" si="84"/>
        <v>0</v>
      </c>
      <c r="K713" s="229">
        <f t="shared" si="85"/>
        <v>0</v>
      </c>
      <c r="L713" s="229">
        <f t="shared" si="85"/>
        <v>0</v>
      </c>
      <c r="M713" s="229">
        <f t="shared" si="86"/>
        <v>0</v>
      </c>
    </row>
    <row r="714" spans="1:13" ht="15" customHeight="1">
      <c r="A714" s="76"/>
      <c r="B714" s="77" t="str">
        <f t="shared" si="83"/>
        <v/>
      </c>
      <c r="C714" t="str">
        <f t="shared" si="82"/>
        <v/>
      </c>
      <c r="D714" s="315" t="str">
        <f t="shared" si="87"/>
        <v/>
      </c>
      <c r="E714" s="228">
        <v>0</v>
      </c>
      <c r="J714" s="229">
        <f t="shared" si="84"/>
        <v>0</v>
      </c>
      <c r="K714" s="229">
        <f t="shared" si="85"/>
        <v>0</v>
      </c>
      <c r="L714" s="229">
        <f t="shared" si="85"/>
        <v>0</v>
      </c>
      <c r="M714" s="229">
        <f t="shared" si="86"/>
        <v>0</v>
      </c>
    </row>
    <row r="715" spans="1:13" ht="15" customHeight="1">
      <c r="A715" s="76"/>
      <c r="B715" s="77" t="str">
        <f t="shared" si="83"/>
        <v/>
      </c>
      <c r="C715" t="str">
        <f t="shared" si="82"/>
        <v/>
      </c>
      <c r="D715" s="315" t="str">
        <f t="shared" si="87"/>
        <v/>
      </c>
      <c r="E715" s="228">
        <v>0</v>
      </c>
      <c r="J715" s="229">
        <f t="shared" si="84"/>
        <v>0</v>
      </c>
      <c r="K715" s="229">
        <f t="shared" si="85"/>
        <v>0</v>
      </c>
      <c r="L715" s="229">
        <f t="shared" si="85"/>
        <v>0</v>
      </c>
      <c r="M715" s="229">
        <f t="shared" si="86"/>
        <v>0</v>
      </c>
    </row>
    <row r="716" spans="1:13" ht="15" customHeight="1">
      <c r="A716" s="76"/>
      <c r="B716" s="77" t="str">
        <f t="shared" si="83"/>
        <v/>
      </c>
      <c r="C716" t="str">
        <f t="shared" si="82"/>
        <v/>
      </c>
      <c r="D716" s="315" t="str">
        <f t="shared" si="87"/>
        <v/>
      </c>
      <c r="E716" s="228">
        <v>0</v>
      </c>
      <c r="J716" s="229">
        <f t="shared" si="84"/>
        <v>0</v>
      </c>
      <c r="K716" s="229">
        <f t="shared" si="85"/>
        <v>0</v>
      </c>
      <c r="L716" s="229">
        <f t="shared" si="85"/>
        <v>0</v>
      </c>
      <c r="M716" s="229">
        <f t="shared" si="86"/>
        <v>0</v>
      </c>
    </row>
    <row r="717" spans="1:13" ht="15" customHeight="1">
      <c r="A717" s="76"/>
      <c r="B717" s="77" t="str">
        <f t="shared" si="83"/>
        <v/>
      </c>
      <c r="C717" t="str">
        <f t="shared" si="82"/>
        <v/>
      </c>
      <c r="D717" s="315" t="str">
        <f t="shared" si="87"/>
        <v/>
      </c>
      <c r="E717" s="228">
        <v>0</v>
      </c>
      <c r="J717" s="229">
        <f t="shared" si="84"/>
        <v>0</v>
      </c>
      <c r="K717" s="229">
        <f t="shared" si="85"/>
        <v>0</v>
      </c>
      <c r="L717" s="229">
        <f t="shared" si="85"/>
        <v>0</v>
      </c>
      <c r="M717" s="229">
        <f t="shared" si="86"/>
        <v>0</v>
      </c>
    </row>
    <row r="718" spans="1:13" ht="15" customHeight="1">
      <c r="A718" s="76"/>
      <c r="B718" s="77" t="str">
        <f t="shared" si="83"/>
        <v/>
      </c>
      <c r="C718" t="str">
        <f t="shared" si="82"/>
        <v/>
      </c>
      <c r="D718" s="315" t="str">
        <f t="shared" si="87"/>
        <v/>
      </c>
      <c r="E718" s="228">
        <v>0</v>
      </c>
      <c r="J718" s="229">
        <f t="shared" si="84"/>
        <v>0</v>
      </c>
      <c r="K718" s="229">
        <f t="shared" si="85"/>
        <v>0</v>
      </c>
      <c r="L718" s="229">
        <f t="shared" si="85"/>
        <v>0</v>
      </c>
      <c r="M718" s="229">
        <f t="shared" si="86"/>
        <v>0</v>
      </c>
    </row>
    <row r="719" spans="1:13" ht="15" customHeight="1">
      <c r="A719" s="76"/>
      <c r="B719" s="77" t="str">
        <f t="shared" si="83"/>
        <v/>
      </c>
      <c r="C719" t="str">
        <f t="shared" si="82"/>
        <v/>
      </c>
      <c r="D719" s="315" t="str">
        <f t="shared" si="87"/>
        <v/>
      </c>
      <c r="E719" s="228">
        <v>0</v>
      </c>
      <c r="J719" s="229">
        <f t="shared" si="84"/>
        <v>0</v>
      </c>
      <c r="K719" s="229">
        <f t="shared" si="85"/>
        <v>0</v>
      </c>
      <c r="L719" s="229">
        <f t="shared" si="85"/>
        <v>0</v>
      </c>
      <c r="M719" s="229">
        <f t="shared" si="86"/>
        <v>0</v>
      </c>
    </row>
    <row r="720" spans="1:13" ht="15" customHeight="1">
      <c r="A720" s="76"/>
      <c r="B720" s="77" t="str">
        <f t="shared" si="83"/>
        <v/>
      </c>
      <c r="C720" t="str">
        <f t="shared" si="82"/>
        <v/>
      </c>
      <c r="D720" s="315" t="str">
        <f t="shared" si="87"/>
        <v/>
      </c>
      <c r="E720" s="228">
        <v>0</v>
      </c>
      <c r="J720" s="229">
        <f t="shared" si="84"/>
        <v>0</v>
      </c>
      <c r="K720" s="229">
        <f t="shared" si="85"/>
        <v>0</v>
      </c>
      <c r="L720" s="229">
        <f t="shared" si="85"/>
        <v>0</v>
      </c>
      <c r="M720" s="229">
        <f t="shared" si="86"/>
        <v>0</v>
      </c>
    </row>
    <row r="721" spans="1:13" ht="15" customHeight="1">
      <c r="A721" s="76"/>
      <c r="B721" s="77" t="str">
        <f t="shared" si="83"/>
        <v/>
      </c>
      <c r="C721" t="str">
        <f t="shared" si="82"/>
        <v/>
      </c>
      <c r="D721" s="315" t="str">
        <f t="shared" si="87"/>
        <v/>
      </c>
      <c r="E721" s="228">
        <v>0</v>
      </c>
      <c r="J721" s="229">
        <f t="shared" si="84"/>
        <v>0</v>
      </c>
      <c r="K721" s="229">
        <f t="shared" si="85"/>
        <v>0</v>
      </c>
      <c r="L721" s="229">
        <f t="shared" si="85"/>
        <v>0</v>
      </c>
      <c r="M721" s="229">
        <f t="shared" si="86"/>
        <v>0</v>
      </c>
    </row>
    <row r="722" spans="1:13" ht="15" customHeight="1">
      <c r="A722" s="76"/>
      <c r="B722" s="77" t="str">
        <f t="shared" si="83"/>
        <v/>
      </c>
      <c r="C722" t="str">
        <f t="shared" si="82"/>
        <v/>
      </c>
      <c r="D722" s="315" t="str">
        <f t="shared" si="87"/>
        <v/>
      </c>
      <c r="E722" s="228">
        <v>0</v>
      </c>
      <c r="J722" s="229">
        <f t="shared" si="84"/>
        <v>0</v>
      </c>
      <c r="K722" s="229">
        <f t="shared" si="85"/>
        <v>0</v>
      </c>
      <c r="L722" s="229">
        <f t="shared" si="85"/>
        <v>0</v>
      </c>
      <c r="M722" s="229">
        <f t="shared" si="86"/>
        <v>0</v>
      </c>
    </row>
    <row r="723" spans="1:13" ht="15" customHeight="1">
      <c r="A723" s="76"/>
      <c r="B723" s="77" t="str">
        <f t="shared" si="83"/>
        <v/>
      </c>
      <c r="C723" t="str">
        <f t="shared" si="82"/>
        <v/>
      </c>
      <c r="D723" s="315" t="str">
        <f t="shared" si="87"/>
        <v/>
      </c>
      <c r="E723" s="228">
        <v>0</v>
      </c>
      <c r="J723" s="229">
        <f t="shared" si="84"/>
        <v>0</v>
      </c>
      <c r="K723" s="229">
        <f t="shared" si="85"/>
        <v>0</v>
      </c>
      <c r="L723" s="229">
        <f t="shared" si="85"/>
        <v>0</v>
      </c>
      <c r="M723" s="229">
        <f t="shared" si="86"/>
        <v>0</v>
      </c>
    </row>
    <row r="724" spans="1:13" ht="15" customHeight="1">
      <c r="A724" s="76"/>
      <c r="B724" s="77" t="str">
        <f t="shared" si="83"/>
        <v/>
      </c>
      <c r="C724" t="str">
        <f t="shared" si="82"/>
        <v/>
      </c>
      <c r="D724" s="315" t="str">
        <f t="shared" si="87"/>
        <v/>
      </c>
      <c r="E724" s="228">
        <v>0</v>
      </c>
      <c r="J724" s="229">
        <f t="shared" si="84"/>
        <v>0</v>
      </c>
      <c r="K724" s="229">
        <f t="shared" si="85"/>
        <v>0</v>
      </c>
      <c r="L724" s="229">
        <f t="shared" si="85"/>
        <v>0</v>
      </c>
      <c r="M724" s="229">
        <f t="shared" si="86"/>
        <v>0</v>
      </c>
    </row>
    <row r="725" spans="1:13" ht="15" customHeight="1">
      <c r="A725" s="76"/>
      <c r="B725" s="77" t="str">
        <f t="shared" si="83"/>
        <v/>
      </c>
      <c r="C725" t="str">
        <f t="shared" si="82"/>
        <v/>
      </c>
      <c r="D725" s="315" t="str">
        <f t="shared" si="87"/>
        <v/>
      </c>
      <c r="E725" s="228">
        <v>0</v>
      </c>
      <c r="J725" s="229">
        <f t="shared" si="84"/>
        <v>0</v>
      </c>
      <c r="K725" s="229">
        <f t="shared" si="85"/>
        <v>0</v>
      </c>
      <c r="L725" s="229">
        <f t="shared" si="85"/>
        <v>0</v>
      </c>
      <c r="M725" s="229">
        <f t="shared" si="86"/>
        <v>0</v>
      </c>
    </row>
    <row r="726" spans="1:13" ht="15" customHeight="1">
      <c r="A726" s="76"/>
      <c r="B726" s="77" t="str">
        <f t="shared" si="83"/>
        <v/>
      </c>
      <c r="C726" t="str">
        <f t="shared" si="82"/>
        <v/>
      </c>
      <c r="D726" s="315" t="str">
        <f t="shared" si="87"/>
        <v/>
      </c>
      <c r="E726" s="228">
        <v>0</v>
      </c>
      <c r="J726" s="229">
        <f t="shared" si="84"/>
        <v>0</v>
      </c>
      <c r="K726" s="229">
        <f t="shared" si="85"/>
        <v>0</v>
      </c>
      <c r="L726" s="229">
        <f t="shared" si="85"/>
        <v>0</v>
      </c>
      <c r="M726" s="229">
        <f t="shared" si="86"/>
        <v>0</v>
      </c>
    </row>
    <row r="727" spans="1:13" ht="15" customHeight="1">
      <c r="A727" s="76"/>
      <c r="B727" s="77" t="str">
        <f t="shared" si="83"/>
        <v/>
      </c>
      <c r="C727" t="str">
        <f t="shared" si="82"/>
        <v/>
      </c>
      <c r="D727" s="315" t="str">
        <f t="shared" si="87"/>
        <v/>
      </c>
      <c r="E727" s="228">
        <v>0</v>
      </c>
      <c r="J727" s="229">
        <f t="shared" si="84"/>
        <v>0</v>
      </c>
      <c r="K727" s="229">
        <f t="shared" si="85"/>
        <v>0</v>
      </c>
      <c r="L727" s="229">
        <f t="shared" si="85"/>
        <v>0</v>
      </c>
      <c r="M727" s="229">
        <f t="shared" si="86"/>
        <v>0</v>
      </c>
    </row>
    <row r="728" spans="1:13" ht="15" customHeight="1">
      <c r="A728" s="76"/>
      <c r="B728" s="77" t="str">
        <f t="shared" si="83"/>
        <v/>
      </c>
      <c r="C728" t="str">
        <f t="shared" si="82"/>
        <v/>
      </c>
      <c r="D728" s="315" t="str">
        <f t="shared" si="87"/>
        <v/>
      </c>
      <c r="E728" s="228">
        <v>0</v>
      </c>
      <c r="J728" s="229">
        <f t="shared" si="84"/>
        <v>0</v>
      </c>
      <c r="K728" s="229">
        <f t="shared" si="85"/>
        <v>0</v>
      </c>
      <c r="L728" s="229">
        <f t="shared" si="85"/>
        <v>0</v>
      </c>
      <c r="M728" s="229">
        <f t="shared" si="86"/>
        <v>0</v>
      </c>
    </row>
    <row r="729" spans="1:13" ht="15" customHeight="1">
      <c r="A729" s="76"/>
      <c r="B729" s="77" t="str">
        <f t="shared" si="83"/>
        <v/>
      </c>
      <c r="C729" t="str">
        <f t="shared" si="82"/>
        <v/>
      </c>
      <c r="D729" s="315" t="str">
        <f t="shared" si="87"/>
        <v/>
      </c>
      <c r="E729" s="228">
        <v>0</v>
      </c>
      <c r="J729" s="229">
        <f t="shared" si="84"/>
        <v>0</v>
      </c>
      <c r="K729" s="229">
        <f t="shared" si="85"/>
        <v>0</v>
      </c>
      <c r="L729" s="229">
        <f t="shared" si="85"/>
        <v>0</v>
      </c>
      <c r="M729" s="229">
        <f t="shared" si="86"/>
        <v>0</v>
      </c>
    </row>
    <row r="730" spans="1:13" ht="15" customHeight="1">
      <c r="A730" s="76"/>
      <c r="B730" s="77" t="str">
        <f t="shared" si="83"/>
        <v/>
      </c>
      <c r="C730" t="str">
        <f t="shared" si="82"/>
        <v/>
      </c>
      <c r="D730" s="315" t="str">
        <f t="shared" si="87"/>
        <v/>
      </c>
      <c r="E730" s="228">
        <v>0</v>
      </c>
      <c r="J730" s="229">
        <f t="shared" si="84"/>
        <v>0</v>
      </c>
      <c r="K730" s="229">
        <f t="shared" si="85"/>
        <v>0</v>
      </c>
      <c r="L730" s="229">
        <f t="shared" si="85"/>
        <v>0</v>
      </c>
      <c r="M730" s="229">
        <f t="shared" si="86"/>
        <v>0</v>
      </c>
    </row>
    <row r="731" spans="1:13" ht="15" customHeight="1">
      <c r="A731" s="76"/>
      <c r="B731" s="77" t="str">
        <f t="shared" si="83"/>
        <v/>
      </c>
      <c r="C731" t="str">
        <f t="shared" si="82"/>
        <v/>
      </c>
      <c r="D731" s="315" t="str">
        <f t="shared" si="87"/>
        <v/>
      </c>
      <c r="E731" s="228">
        <v>0</v>
      </c>
      <c r="J731" s="229">
        <f t="shared" si="84"/>
        <v>0</v>
      </c>
      <c r="K731" s="229">
        <f t="shared" si="85"/>
        <v>0</v>
      </c>
      <c r="L731" s="229">
        <f t="shared" si="85"/>
        <v>0</v>
      </c>
      <c r="M731" s="229">
        <f t="shared" si="86"/>
        <v>0</v>
      </c>
    </row>
    <row r="732" spans="1:13" ht="15" customHeight="1">
      <c r="A732" s="76"/>
      <c r="B732" s="77" t="str">
        <f t="shared" si="83"/>
        <v/>
      </c>
      <c r="C732" t="str">
        <f t="shared" si="82"/>
        <v/>
      </c>
      <c r="D732" s="315" t="str">
        <f t="shared" si="87"/>
        <v/>
      </c>
      <c r="E732" s="228">
        <v>0</v>
      </c>
      <c r="J732" s="229">
        <f t="shared" si="84"/>
        <v>0</v>
      </c>
      <c r="K732" s="229">
        <f t="shared" si="85"/>
        <v>0</v>
      </c>
      <c r="L732" s="229">
        <f t="shared" si="85"/>
        <v>0</v>
      </c>
      <c r="M732" s="229">
        <f t="shared" si="86"/>
        <v>0</v>
      </c>
    </row>
    <row r="733" spans="1:13" ht="15" customHeight="1">
      <c r="A733" s="76"/>
      <c r="B733" s="77" t="str">
        <f t="shared" si="83"/>
        <v/>
      </c>
      <c r="C733" t="str">
        <f t="shared" si="82"/>
        <v/>
      </c>
      <c r="D733" s="315" t="str">
        <f t="shared" si="87"/>
        <v/>
      </c>
      <c r="E733" s="228">
        <v>0</v>
      </c>
      <c r="J733" s="229">
        <f t="shared" si="84"/>
        <v>0</v>
      </c>
      <c r="K733" s="229">
        <f t="shared" si="85"/>
        <v>0</v>
      </c>
      <c r="L733" s="229">
        <f t="shared" si="85"/>
        <v>0</v>
      </c>
      <c r="M733" s="229">
        <f t="shared" si="86"/>
        <v>0</v>
      </c>
    </row>
    <row r="734" spans="1:13" ht="15" customHeight="1">
      <c r="A734" s="76"/>
      <c r="B734" s="77" t="str">
        <f t="shared" si="83"/>
        <v/>
      </c>
      <c r="C734" t="str">
        <f t="shared" si="82"/>
        <v/>
      </c>
      <c r="D734" s="315" t="str">
        <f t="shared" si="87"/>
        <v/>
      </c>
      <c r="E734" s="228">
        <v>0</v>
      </c>
      <c r="J734" s="229">
        <f t="shared" si="84"/>
        <v>0</v>
      </c>
      <c r="K734" s="229">
        <f t="shared" si="85"/>
        <v>0</v>
      </c>
      <c r="L734" s="229">
        <f t="shared" si="85"/>
        <v>0</v>
      </c>
      <c r="M734" s="229">
        <f t="shared" si="86"/>
        <v>0</v>
      </c>
    </row>
    <row r="735" spans="1:13" ht="15" customHeight="1">
      <c r="A735" s="76"/>
      <c r="B735" s="77" t="str">
        <f t="shared" si="83"/>
        <v/>
      </c>
      <c r="C735" t="str">
        <f t="shared" si="82"/>
        <v/>
      </c>
      <c r="D735" s="315" t="str">
        <f t="shared" si="87"/>
        <v/>
      </c>
      <c r="E735" s="228">
        <v>0</v>
      </c>
      <c r="J735" s="229">
        <f t="shared" si="84"/>
        <v>0</v>
      </c>
      <c r="K735" s="229">
        <f t="shared" si="85"/>
        <v>0</v>
      </c>
      <c r="L735" s="229">
        <f t="shared" si="85"/>
        <v>0</v>
      </c>
      <c r="M735" s="229">
        <f t="shared" si="86"/>
        <v>0</v>
      </c>
    </row>
    <row r="736" spans="1:13" ht="15" customHeight="1">
      <c r="A736" s="76"/>
      <c r="B736" s="77" t="str">
        <f t="shared" si="83"/>
        <v/>
      </c>
      <c r="C736" t="str">
        <f t="shared" si="82"/>
        <v/>
      </c>
      <c r="D736" s="315" t="str">
        <f t="shared" si="87"/>
        <v/>
      </c>
      <c r="E736" s="228">
        <v>0</v>
      </c>
      <c r="J736" s="229">
        <f t="shared" si="84"/>
        <v>0</v>
      </c>
      <c r="K736" s="229">
        <f t="shared" si="85"/>
        <v>0</v>
      </c>
      <c r="L736" s="229">
        <f t="shared" si="85"/>
        <v>0</v>
      </c>
      <c r="M736" s="229">
        <f t="shared" si="86"/>
        <v>0</v>
      </c>
    </row>
    <row r="737" spans="1:13" ht="15" customHeight="1">
      <c r="A737" s="76"/>
      <c r="B737" s="77" t="str">
        <f t="shared" si="83"/>
        <v/>
      </c>
      <c r="C737" t="str">
        <f t="shared" si="82"/>
        <v/>
      </c>
      <c r="D737" s="315" t="str">
        <f t="shared" si="87"/>
        <v/>
      </c>
      <c r="E737" s="228">
        <v>0</v>
      </c>
      <c r="J737" s="229">
        <f t="shared" si="84"/>
        <v>0</v>
      </c>
      <c r="K737" s="229">
        <f t="shared" si="85"/>
        <v>0</v>
      </c>
      <c r="L737" s="229">
        <f t="shared" si="85"/>
        <v>0</v>
      </c>
      <c r="M737" s="229">
        <f t="shared" si="86"/>
        <v>0</v>
      </c>
    </row>
    <row r="738" spans="1:13" ht="15" customHeight="1">
      <c r="A738" s="76"/>
      <c r="B738" s="77" t="str">
        <f t="shared" si="83"/>
        <v/>
      </c>
      <c r="C738" t="str">
        <f t="shared" si="82"/>
        <v/>
      </c>
      <c r="D738" s="315" t="str">
        <f t="shared" si="87"/>
        <v/>
      </c>
      <c r="E738" s="228">
        <v>0</v>
      </c>
      <c r="J738" s="229">
        <f t="shared" si="84"/>
        <v>0</v>
      </c>
      <c r="K738" s="229">
        <f t="shared" si="85"/>
        <v>0</v>
      </c>
      <c r="L738" s="229">
        <f t="shared" si="85"/>
        <v>0</v>
      </c>
      <c r="M738" s="229">
        <f t="shared" si="86"/>
        <v>0</v>
      </c>
    </row>
    <row r="739" spans="1:13" ht="15" customHeight="1">
      <c r="A739" s="76"/>
      <c r="B739" s="77" t="str">
        <f t="shared" si="83"/>
        <v/>
      </c>
      <c r="C739" t="str">
        <f t="shared" si="82"/>
        <v/>
      </c>
      <c r="D739" s="315" t="str">
        <f t="shared" si="87"/>
        <v/>
      </c>
      <c r="E739" s="228">
        <v>0</v>
      </c>
      <c r="J739" s="229">
        <f t="shared" si="84"/>
        <v>0</v>
      </c>
      <c r="K739" s="229">
        <f t="shared" si="85"/>
        <v>0</v>
      </c>
      <c r="L739" s="229">
        <f t="shared" si="85"/>
        <v>0</v>
      </c>
      <c r="M739" s="229">
        <f t="shared" si="86"/>
        <v>0</v>
      </c>
    </row>
    <row r="740" spans="1:13" ht="15" customHeight="1">
      <c r="A740" s="76"/>
      <c r="B740" s="77" t="str">
        <f t="shared" si="83"/>
        <v/>
      </c>
      <c r="C740" t="str">
        <f t="shared" si="82"/>
        <v/>
      </c>
      <c r="D740" s="315" t="str">
        <f t="shared" si="87"/>
        <v/>
      </c>
      <c r="E740" s="228">
        <v>0</v>
      </c>
      <c r="J740" s="229">
        <f t="shared" si="84"/>
        <v>0</v>
      </c>
      <c r="K740" s="229">
        <f t="shared" si="85"/>
        <v>0</v>
      </c>
      <c r="L740" s="229">
        <f t="shared" si="85"/>
        <v>0</v>
      </c>
      <c r="M740" s="229">
        <f t="shared" si="86"/>
        <v>0</v>
      </c>
    </row>
    <row r="741" spans="1:13" ht="15" customHeight="1">
      <c r="A741" s="76"/>
      <c r="B741" s="77" t="str">
        <f t="shared" si="83"/>
        <v/>
      </c>
      <c r="C741" t="str">
        <f t="shared" si="82"/>
        <v/>
      </c>
      <c r="D741" s="315" t="str">
        <f t="shared" si="87"/>
        <v/>
      </c>
      <c r="E741" s="228">
        <v>0</v>
      </c>
      <c r="J741" s="229">
        <f t="shared" si="84"/>
        <v>0</v>
      </c>
      <c r="K741" s="229">
        <f t="shared" si="85"/>
        <v>0</v>
      </c>
      <c r="L741" s="229">
        <f t="shared" si="85"/>
        <v>0</v>
      </c>
      <c r="M741" s="229">
        <f t="shared" si="86"/>
        <v>0</v>
      </c>
    </row>
    <row r="742" spans="1:13" ht="15" customHeight="1">
      <c r="A742" s="76"/>
      <c r="B742" s="77" t="str">
        <f t="shared" si="83"/>
        <v/>
      </c>
      <c r="C742" t="str">
        <f t="shared" si="82"/>
        <v/>
      </c>
      <c r="D742" s="315" t="str">
        <f t="shared" si="87"/>
        <v/>
      </c>
      <c r="E742" s="228">
        <v>0</v>
      </c>
      <c r="J742" s="229">
        <f t="shared" si="84"/>
        <v>0</v>
      </c>
      <c r="K742" s="229">
        <f t="shared" si="85"/>
        <v>0</v>
      </c>
      <c r="L742" s="229">
        <f t="shared" si="85"/>
        <v>0</v>
      </c>
      <c r="M742" s="229">
        <f t="shared" si="86"/>
        <v>0</v>
      </c>
    </row>
    <row r="743" spans="1:13" ht="15" customHeight="1">
      <c r="A743" s="76"/>
      <c r="B743" s="77" t="str">
        <f t="shared" si="83"/>
        <v/>
      </c>
      <c r="C743" t="str">
        <f t="shared" si="82"/>
        <v/>
      </c>
      <c r="D743" s="315" t="str">
        <f t="shared" si="87"/>
        <v/>
      </c>
      <c r="E743" s="228">
        <v>0</v>
      </c>
      <c r="J743" s="229">
        <f t="shared" si="84"/>
        <v>0</v>
      </c>
      <c r="K743" s="229">
        <f t="shared" si="85"/>
        <v>0</v>
      </c>
      <c r="L743" s="229">
        <f t="shared" si="85"/>
        <v>0</v>
      </c>
      <c r="M743" s="229">
        <f t="shared" si="86"/>
        <v>0</v>
      </c>
    </row>
    <row r="744" spans="1:13" ht="15" customHeight="1">
      <c r="A744" s="76"/>
      <c r="B744" s="77" t="str">
        <f t="shared" si="83"/>
        <v/>
      </c>
      <c r="C744" t="str">
        <f t="shared" si="82"/>
        <v/>
      </c>
      <c r="D744" s="315" t="str">
        <f t="shared" si="87"/>
        <v/>
      </c>
      <c r="E744" s="228">
        <v>0</v>
      </c>
      <c r="J744" s="229">
        <f t="shared" si="84"/>
        <v>0</v>
      </c>
      <c r="K744" s="229">
        <f t="shared" si="85"/>
        <v>0</v>
      </c>
      <c r="L744" s="229">
        <f t="shared" si="85"/>
        <v>0</v>
      </c>
      <c r="M744" s="229">
        <f t="shared" si="86"/>
        <v>0</v>
      </c>
    </row>
    <row r="745" spans="1:13" ht="15" customHeight="1">
      <c r="A745" s="76"/>
      <c r="B745" s="77" t="str">
        <f t="shared" si="83"/>
        <v/>
      </c>
      <c r="C745" t="str">
        <f t="shared" si="82"/>
        <v/>
      </c>
      <c r="D745" s="315" t="str">
        <f t="shared" si="87"/>
        <v/>
      </c>
      <c r="E745" s="228">
        <v>0</v>
      </c>
      <c r="J745" s="229">
        <f t="shared" si="84"/>
        <v>0</v>
      </c>
      <c r="K745" s="229">
        <f t="shared" si="85"/>
        <v>0</v>
      </c>
      <c r="L745" s="229">
        <f t="shared" si="85"/>
        <v>0</v>
      </c>
      <c r="M745" s="229">
        <f t="shared" si="86"/>
        <v>0</v>
      </c>
    </row>
    <row r="746" spans="1:13" ht="15" customHeight="1">
      <c r="A746" s="76"/>
      <c r="B746" s="77" t="str">
        <f t="shared" si="83"/>
        <v/>
      </c>
      <c r="C746" t="str">
        <f t="shared" si="82"/>
        <v/>
      </c>
      <c r="D746" s="315" t="str">
        <f t="shared" si="87"/>
        <v/>
      </c>
      <c r="E746" s="228">
        <v>0</v>
      </c>
      <c r="J746" s="229">
        <f t="shared" si="84"/>
        <v>0</v>
      </c>
      <c r="K746" s="229">
        <f t="shared" si="85"/>
        <v>0</v>
      </c>
      <c r="L746" s="229">
        <f t="shared" si="85"/>
        <v>0</v>
      </c>
      <c r="M746" s="229">
        <f t="shared" si="86"/>
        <v>0</v>
      </c>
    </row>
    <row r="747" spans="1:13" ht="15" customHeight="1">
      <c r="A747" s="76"/>
      <c r="B747" s="77" t="str">
        <f t="shared" si="83"/>
        <v/>
      </c>
      <c r="C747" t="str">
        <f t="shared" si="82"/>
        <v/>
      </c>
      <c r="D747" s="315" t="str">
        <f t="shared" si="87"/>
        <v/>
      </c>
      <c r="E747" s="228">
        <v>0</v>
      </c>
      <c r="J747" s="229">
        <f t="shared" si="84"/>
        <v>0</v>
      </c>
      <c r="K747" s="229">
        <f t="shared" si="85"/>
        <v>0</v>
      </c>
      <c r="L747" s="229">
        <f t="shared" si="85"/>
        <v>0</v>
      </c>
      <c r="M747" s="229">
        <f t="shared" si="86"/>
        <v>0</v>
      </c>
    </row>
    <row r="748" spans="1:13" ht="15" customHeight="1">
      <c r="A748" s="76"/>
      <c r="B748" s="77" t="str">
        <f t="shared" si="83"/>
        <v/>
      </c>
      <c r="C748" t="str">
        <f t="shared" si="82"/>
        <v/>
      </c>
      <c r="D748" s="315" t="str">
        <f t="shared" si="87"/>
        <v/>
      </c>
      <c r="E748" s="228">
        <v>0</v>
      </c>
      <c r="J748" s="229">
        <f t="shared" si="84"/>
        <v>0</v>
      </c>
      <c r="K748" s="229">
        <f t="shared" si="85"/>
        <v>0</v>
      </c>
      <c r="L748" s="229">
        <f t="shared" si="85"/>
        <v>0</v>
      </c>
      <c r="M748" s="229">
        <f t="shared" si="86"/>
        <v>0</v>
      </c>
    </row>
    <row r="749" spans="1:13" ht="15" customHeight="1">
      <c r="A749" s="76"/>
      <c r="B749" s="77" t="str">
        <f t="shared" si="83"/>
        <v/>
      </c>
      <c r="C749" t="str">
        <f t="shared" si="82"/>
        <v/>
      </c>
      <c r="D749" s="315" t="str">
        <f t="shared" si="87"/>
        <v/>
      </c>
      <c r="E749" s="228">
        <v>0</v>
      </c>
      <c r="J749" s="229">
        <f t="shared" si="84"/>
        <v>0</v>
      </c>
      <c r="K749" s="229">
        <f t="shared" si="85"/>
        <v>0</v>
      </c>
      <c r="L749" s="229">
        <f t="shared" si="85"/>
        <v>0</v>
      </c>
      <c r="M749" s="229">
        <f t="shared" si="86"/>
        <v>0</v>
      </c>
    </row>
    <row r="750" spans="1:13" ht="15" customHeight="1">
      <c r="A750" s="76"/>
      <c r="B750" s="77" t="str">
        <f t="shared" si="83"/>
        <v/>
      </c>
      <c r="C750" t="str">
        <f t="shared" si="82"/>
        <v/>
      </c>
      <c r="D750" s="315" t="str">
        <f t="shared" si="87"/>
        <v/>
      </c>
      <c r="E750" s="228">
        <v>0</v>
      </c>
      <c r="J750" s="229">
        <f t="shared" si="84"/>
        <v>0</v>
      </c>
      <c r="K750" s="229">
        <f t="shared" si="85"/>
        <v>0</v>
      </c>
      <c r="L750" s="229">
        <f t="shared" si="85"/>
        <v>0</v>
      </c>
      <c r="M750" s="229">
        <f t="shared" si="86"/>
        <v>0</v>
      </c>
    </row>
    <row r="751" spans="1:13" ht="15" customHeight="1">
      <c r="A751" s="76"/>
      <c r="B751" s="77" t="str">
        <f t="shared" si="83"/>
        <v/>
      </c>
      <c r="C751" t="str">
        <f t="shared" si="82"/>
        <v/>
      </c>
      <c r="D751" s="315" t="str">
        <f t="shared" si="87"/>
        <v/>
      </c>
      <c r="E751" s="228">
        <v>0</v>
      </c>
      <c r="J751" s="229">
        <f t="shared" si="84"/>
        <v>0</v>
      </c>
      <c r="K751" s="229">
        <f t="shared" si="85"/>
        <v>0</v>
      </c>
      <c r="L751" s="229">
        <f t="shared" si="85"/>
        <v>0</v>
      </c>
      <c r="M751" s="229">
        <f t="shared" si="86"/>
        <v>0</v>
      </c>
    </row>
    <row r="752" spans="1:13" ht="15" customHeight="1">
      <c r="A752" s="76"/>
      <c r="B752" s="77" t="str">
        <f t="shared" si="83"/>
        <v/>
      </c>
      <c r="C752" t="str">
        <f t="shared" si="82"/>
        <v/>
      </c>
      <c r="D752" s="315" t="str">
        <f t="shared" si="87"/>
        <v/>
      </c>
      <c r="E752" s="228">
        <v>0</v>
      </c>
      <c r="J752" s="229">
        <f t="shared" si="84"/>
        <v>0</v>
      </c>
      <c r="K752" s="229">
        <f t="shared" si="85"/>
        <v>0</v>
      </c>
      <c r="L752" s="229">
        <f t="shared" si="85"/>
        <v>0</v>
      </c>
      <c r="M752" s="229">
        <f t="shared" si="86"/>
        <v>0</v>
      </c>
    </row>
    <row r="753" spans="1:13" ht="15" customHeight="1">
      <c r="A753" s="76"/>
      <c r="B753" s="77" t="str">
        <f t="shared" si="83"/>
        <v/>
      </c>
      <c r="C753" t="str">
        <f t="shared" si="82"/>
        <v/>
      </c>
      <c r="D753" s="315" t="str">
        <f t="shared" si="87"/>
        <v/>
      </c>
      <c r="E753" s="228">
        <v>0</v>
      </c>
      <c r="J753" s="229">
        <f t="shared" si="84"/>
        <v>0</v>
      </c>
      <c r="K753" s="229">
        <f t="shared" si="85"/>
        <v>0</v>
      </c>
      <c r="L753" s="229">
        <f t="shared" si="85"/>
        <v>0</v>
      </c>
      <c r="M753" s="229">
        <f t="shared" si="86"/>
        <v>0</v>
      </c>
    </row>
    <row r="754" spans="1:13" ht="15" customHeight="1">
      <c r="A754" s="76"/>
      <c r="B754" s="77" t="str">
        <f t="shared" si="83"/>
        <v/>
      </c>
      <c r="C754" t="str">
        <f t="shared" si="82"/>
        <v/>
      </c>
      <c r="D754" s="315" t="str">
        <f t="shared" si="87"/>
        <v/>
      </c>
      <c r="E754" s="228">
        <v>0</v>
      </c>
      <c r="J754" s="229">
        <f t="shared" si="84"/>
        <v>0</v>
      </c>
      <c r="K754" s="229">
        <f t="shared" si="85"/>
        <v>0</v>
      </c>
      <c r="L754" s="229">
        <f t="shared" si="85"/>
        <v>0</v>
      </c>
      <c r="M754" s="229">
        <f t="shared" si="86"/>
        <v>0</v>
      </c>
    </row>
    <row r="755" spans="1:13" ht="15" customHeight="1">
      <c r="A755" s="76"/>
      <c r="B755" s="77" t="str">
        <f t="shared" si="83"/>
        <v/>
      </c>
      <c r="C755" t="str">
        <f t="shared" si="82"/>
        <v/>
      </c>
      <c r="D755" s="315" t="str">
        <f t="shared" si="87"/>
        <v/>
      </c>
      <c r="E755" s="228">
        <v>0</v>
      </c>
      <c r="J755" s="229">
        <f t="shared" si="84"/>
        <v>0</v>
      </c>
      <c r="K755" s="229">
        <f t="shared" si="85"/>
        <v>0</v>
      </c>
      <c r="L755" s="229">
        <f t="shared" si="85"/>
        <v>0</v>
      </c>
      <c r="M755" s="229">
        <f t="shared" si="86"/>
        <v>0</v>
      </c>
    </row>
    <row r="756" spans="1:13" ht="15" customHeight="1">
      <c r="A756" s="76"/>
      <c r="B756" s="77" t="str">
        <f t="shared" si="83"/>
        <v/>
      </c>
      <c r="C756" t="str">
        <f t="shared" si="82"/>
        <v/>
      </c>
      <c r="D756" s="315" t="str">
        <f t="shared" si="87"/>
        <v/>
      </c>
      <c r="E756" s="228">
        <v>0</v>
      </c>
      <c r="J756" s="229">
        <f t="shared" si="84"/>
        <v>0</v>
      </c>
      <c r="K756" s="229">
        <f t="shared" si="85"/>
        <v>0</v>
      </c>
      <c r="L756" s="229">
        <f t="shared" si="85"/>
        <v>0</v>
      </c>
      <c r="M756" s="229">
        <f t="shared" si="86"/>
        <v>0</v>
      </c>
    </row>
    <row r="757" spans="1:13" ht="15" customHeight="1">
      <c r="A757" s="76"/>
      <c r="B757" s="77" t="str">
        <f t="shared" si="83"/>
        <v/>
      </c>
      <c r="C757" t="str">
        <f t="shared" si="82"/>
        <v/>
      </c>
      <c r="D757" s="315" t="str">
        <f t="shared" si="87"/>
        <v/>
      </c>
      <c r="E757" s="228">
        <v>0</v>
      </c>
      <c r="J757" s="229">
        <f t="shared" si="84"/>
        <v>0</v>
      </c>
      <c r="K757" s="229">
        <f t="shared" si="85"/>
        <v>0</v>
      </c>
      <c r="L757" s="229">
        <f t="shared" si="85"/>
        <v>0</v>
      </c>
      <c r="M757" s="229">
        <f t="shared" si="86"/>
        <v>0</v>
      </c>
    </row>
    <row r="758" spans="1:13" ht="15" customHeight="1">
      <c r="A758" s="76"/>
      <c r="B758" s="77" t="str">
        <f t="shared" si="83"/>
        <v/>
      </c>
      <c r="C758" t="str">
        <f t="shared" si="82"/>
        <v/>
      </c>
      <c r="D758" s="315" t="str">
        <f t="shared" si="87"/>
        <v/>
      </c>
      <c r="E758" s="228">
        <v>0</v>
      </c>
      <c r="J758" s="229">
        <f t="shared" si="84"/>
        <v>0</v>
      </c>
      <c r="K758" s="229">
        <f t="shared" si="85"/>
        <v>0</v>
      </c>
      <c r="L758" s="229">
        <f t="shared" si="85"/>
        <v>0</v>
      </c>
      <c r="M758" s="229">
        <f t="shared" si="86"/>
        <v>0</v>
      </c>
    </row>
    <row r="759" spans="1:13" ht="15" customHeight="1">
      <c r="A759" s="76"/>
      <c r="B759" s="77" t="str">
        <f t="shared" si="83"/>
        <v/>
      </c>
      <c r="C759" t="str">
        <f t="shared" si="82"/>
        <v/>
      </c>
      <c r="D759" s="315" t="str">
        <f t="shared" si="87"/>
        <v/>
      </c>
      <c r="E759" s="228">
        <v>0</v>
      </c>
      <c r="J759" s="229">
        <f t="shared" si="84"/>
        <v>0</v>
      </c>
      <c r="K759" s="229">
        <f t="shared" si="85"/>
        <v>0</v>
      </c>
      <c r="L759" s="229">
        <f t="shared" si="85"/>
        <v>0</v>
      </c>
      <c r="M759" s="229">
        <f t="shared" si="86"/>
        <v>0</v>
      </c>
    </row>
    <row r="760" spans="1:13" ht="15" customHeight="1">
      <c r="A760" s="76"/>
      <c r="B760" s="77" t="str">
        <f t="shared" si="83"/>
        <v/>
      </c>
      <c r="C760" t="str">
        <f t="shared" si="82"/>
        <v/>
      </c>
      <c r="D760" s="315" t="str">
        <f t="shared" si="87"/>
        <v/>
      </c>
      <c r="E760" s="228">
        <v>0</v>
      </c>
      <c r="J760" s="229">
        <f t="shared" si="84"/>
        <v>0</v>
      </c>
      <c r="K760" s="229">
        <f t="shared" si="85"/>
        <v>0</v>
      </c>
      <c r="L760" s="229">
        <f t="shared" si="85"/>
        <v>0</v>
      </c>
      <c r="M760" s="229">
        <f t="shared" si="86"/>
        <v>0</v>
      </c>
    </row>
    <row r="761" spans="1:13" ht="15" customHeight="1">
      <c r="A761" s="76"/>
      <c r="B761" s="77" t="str">
        <f t="shared" si="83"/>
        <v/>
      </c>
      <c r="C761" t="str">
        <f t="shared" si="82"/>
        <v/>
      </c>
      <c r="D761" s="315" t="str">
        <f t="shared" si="87"/>
        <v/>
      </c>
      <c r="E761" s="228">
        <v>0</v>
      </c>
      <c r="J761" s="229">
        <f t="shared" si="84"/>
        <v>0</v>
      </c>
      <c r="K761" s="229">
        <f t="shared" si="85"/>
        <v>0</v>
      </c>
      <c r="L761" s="229">
        <f t="shared" si="85"/>
        <v>0</v>
      </c>
      <c r="M761" s="229">
        <f t="shared" si="86"/>
        <v>0</v>
      </c>
    </row>
    <row r="762" spans="1:13" ht="15" customHeight="1">
      <c r="A762" s="76"/>
      <c r="B762" s="77" t="str">
        <f t="shared" si="83"/>
        <v/>
      </c>
      <c r="C762" t="str">
        <f t="shared" si="82"/>
        <v/>
      </c>
      <c r="D762" s="315" t="str">
        <f t="shared" si="87"/>
        <v/>
      </c>
      <c r="E762" s="228">
        <v>0</v>
      </c>
      <c r="J762" s="229">
        <f t="shared" si="84"/>
        <v>0</v>
      </c>
      <c r="K762" s="229">
        <f t="shared" si="85"/>
        <v>0</v>
      </c>
      <c r="L762" s="229">
        <f t="shared" si="85"/>
        <v>0</v>
      </c>
      <c r="M762" s="229">
        <f t="shared" si="86"/>
        <v>0</v>
      </c>
    </row>
    <row r="763" spans="1:13" ht="15" customHeight="1">
      <c r="A763" s="76"/>
      <c r="B763" s="77" t="str">
        <f t="shared" si="83"/>
        <v/>
      </c>
      <c r="C763" t="str">
        <f t="shared" si="82"/>
        <v/>
      </c>
      <c r="D763" s="315" t="str">
        <f t="shared" si="87"/>
        <v/>
      </c>
      <c r="E763" s="228">
        <v>0</v>
      </c>
      <c r="J763" s="229">
        <f t="shared" si="84"/>
        <v>0</v>
      </c>
      <c r="K763" s="229">
        <f t="shared" si="85"/>
        <v>0</v>
      </c>
      <c r="L763" s="229">
        <f t="shared" si="85"/>
        <v>0</v>
      </c>
      <c r="M763" s="229">
        <f t="shared" si="86"/>
        <v>0</v>
      </c>
    </row>
    <row r="764" spans="1:13" ht="15" customHeight="1">
      <c r="A764" s="76"/>
      <c r="B764" s="77" t="str">
        <f t="shared" si="83"/>
        <v/>
      </c>
      <c r="C764" t="str">
        <f t="shared" si="82"/>
        <v/>
      </c>
      <c r="D764" s="315" t="str">
        <f t="shared" si="87"/>
        <v/>
      </c>
      <c r="E764" s="228">
        <v>0</v>
      </c>
      <c r="J764" s="229">
        <f t="shared" si="84"/>
        <v>0</v>
      </c>
      <c r="K764" s="229">
        <f t="shared" si="85"/>
        <v>0</v>
      </c>
      <c r="L764" s="229">
        <f t="shared" si="85"/>
        <v>0</v>
      </c>
      <c r="M764" s="229">
        <f t="shared" si="86"/>
        <v>0</v>
      </c>
    </row>
    <row r="765" spans="1:13" ht="15" customHeight="1">
      <c r="A765" s="76"/>
      <c r="B765" s="77" t="str">
        <f t="shared" si="83"/>
        <v/>
      </c>
      <c r="C765" t="str">
        <f t="shared" si="82"/>
        <v/>
      </c>
      <c r="D765" s="315" t="str">
        <f t="shared" si="87"/>
        <v/>
      </c>
      <c r="E765" s="228">
        <v>0</v>
      </c>
      <c r="J765" s="229">
        <f t="shared" si="84"/>
        <v>0</v>
      </c>
      <c r="K765" s="229">
        <f t="shared" si="85"/>
        <v>0</v>
      </c>
      <c r="L765" s="229">
        <f t="shared" si="85"/>
        <v>0</v>
      </c>
      <c r="M765" s="229">
        <f t="shared" si="86"/>
        <v>0</v>
      </c>
    </row>
    <row r="766" spans="1:13" ht="15" customHeight="1">
      <c r="A766" s="76"/>
      <c r="B766" s="77" t="str">
        <f t="shared" si="83"/>
        <v/>
      </c>
      <c r="C766" t="str">
        <f t="shared" si="82"/>
        <v/>
      </c>
      <c r="D766" s="315" t="str">
        <f t="shared" si="87"/>
        <v/>
      </c>
      <c r="E766" s="228">
        <v>0</v>
      </c>
      <c r="J766" s="229">
        <f t="shared" si="84"/>
        <v>0</v>
      </c>
      <c r="K766" s="229">
        <f t="shared" si="85"/>
        <v>0</v>
      </c>
      <c r="L766" s="229">
        <f t="shared" si="85"/>
        <v>0</v>
      </c>
      <c r="M766" s="229">
        <f t="shared" si="86"/>
        <v>0</v>
      </c>
    </row>
    <row r="767" spans="1:13" ht="15" customHeight="1">
      <c r="A767" s="76"/>
      <c r="B767" s="77" t="str">
        <f t="shared" si="83"/>
        <v/>
      </c>
      <c r="C767" t="str">
        <f t="shared" si="82"/>
        <v/>
      </c>
      <c r="D767" s="315" t="str">
        <f t="shared" si="87"/>
        <v/>
      </c>
      <c r="E767" s="228">
        <v>0</v>
      </c>
      <c r="J767" s="229">
        <f t="shared" si="84"/>
        <v>0</v>
      </c>
      <c r="K767" s="229">
        <f t="shared" si="85"/>
        <v>0</v>
      </c>
      <c r="L767" s="229">
        <f t="shared" si="85"/>
        <v>0</v>
      </c>
      <c r="M767" s="229">
        <f t="shared" si="86"/>
        <v>0</v>
      </c>
    </row>
    <row r="768" spans="1:13" ht="15" customHeight="1">
      <c r="A768" s="76"/>
      <c r="B768" s="77" t="str">
        <f t="shared" si="83"/>
        <v/>
      </c>
      <c r="C768" t="str">
        <f t="shared" si="82"/>
        <v/>
      </c>
      <c r="D768" s="315" t="str">
        <f t="shared" si="87"/>
        <v/>
      </c>
      <c r="E768" s="228">
        <v>0</v>
      </c>
      <c r="J768" s="229">
        <f t="shared" si="84"/>
        <v>0</v>
      </c>
      <c r="K768" s="229">
        <f t="shared" si="85"/>
        <v>0</v>
      </c>
      <c r="L768" s="229">
        <f t="shared" si="85"/>
        <v>0</v>
      </c>
      <c r="M768" s="229">
        <f t="shared" si="86"/>
        <v>0</v>
      </c>
    </row>
    <row r="769" spans="1:13" ht="15" customHeight="1">
      <c r="A769" s="76"/>
      <c r="B769" s="77" t="str">
        <f t="shared" si="83"/>
        <v/>
      </c>
      <c r="C769" t="str">
        <f t="shared" ref="C769:C832" si="88">IF(A769&lt;&gt;"",TEXT(A769,"aaaa"),"")</f>
        <v/>
      </c>
      <c r="D769" s="315" t="str">
        <f t="shared" si="87"/>
        <v/>
      </c>
      <c r="E769" s="228">
        <v>0</v>
      </c>
      <c r="J769" s="229">
        <f t="shared" si="84"/>
        <v>0</v>
      </c>
      <c r="K769" s="229">
        <f t="shared" si="85"/>
        <v>0</v>
      </c>
      <c r="L769" s="229">
        <f t="shared" si="85"/>
        <v>0</v>
      </c>
      <c r="M769" s="229">
        <f t="shared" si="86"/>
        <v>0</v>
      </c>
    </row>
    <row r="770" spans="1:13" ht="15" customHeight="1">
      <c r="A770" s="76"/>
      <c r="B770" s="77" t="str">
        <f t="shared" si="83"/>
        <v/>
      </c>
      <c r="C770" t="str">
        <f t="shared" si="88"/>
        <v/>
      </c>
      <c r="D770" s="315" t="str">
        <f t="shared" si="87"/>
        <v/>
      </c>
      <c r="E770" s="228">
        <v>0</v>
      </c>
      <c r="J770" s="229">
        <f t="shared" si="84"/>
        <v>0</v>
      </c>
      <c r="K770" s="229">
        <f t="shared" si="85"/>
        <v>0</v>
      </c>
      <c r="L770" s="229">
        <f t="shared" si="85"/>
        <v>0</v>
      </c>
      <c r="M770" s="229">
        <f t="shared" si="86"/>
        <v>0</v>
      </c>
    </row>
    <row r="771" spans="1:13" ht="15" customHeight="1">
      <c r="A771" s="76"/>
      <c r="B771" s="77" t="str">
        <f t="shared" si="83"/>
        <v/>
      </c>
      <c r="C771" t="str">
        <f t="shared" si="88"/>
        <v/>
      </c>
      <c r="D771" s="315" t="str">
        <f t="shared" si="87"/>
        <v/>
      </c>
      <c r="E771" s="228">
        <v>0</v>
      </c>
      <c r="J771" s="229">
        <f t="shared" si="84"/>
        <v>0</v>
      </c>
      <c r="K771" s="229">
        <f t="shared" si="85"/>
        <v>0</v>
      </c>
      <c r="L771" s="229">
        <f t="shared" si="85"/>
        <v>0</v>
      </c>
      <c r="M771" s="229">
        <f t="shared" si="86"/>
        <v>0</v>
      </c>
    </row>
    <row r="772" spans="1:13" ht="15" customHeight="1">
      <c r="A772" s="76"/>
      <c r="B772" s="77" t="str">
        <f t="shared" si="83"/>
        <v/>
      </c>
      <c r="C772" t="str">
        <f t="shared" si="88"/>
        <v/>
      </c>
      <c r="D772" s="315" t="str">
        <f t="shared" si="87"/>
        <v/>
      </c>
      <c r="E772" s="228">
        <v>0</v>
      </c>
      <c r="J772" s="229">
        <f t="shared" si="84"/>
        <v>0</v>
      </c>
      <c r="K772" s="229">
        <f t="shared" si="85"/>
        <v>0</v>
      </c>
      <c r="L772" s="229">
        <f t="shared" si="85"/>
        <v>0</v>
      </c>
      <c r="M772" s="229">
        <f t="shared" si="86"/>
        <v>0</v>
      </c>
    </row>
    <row r="773" spans="1:13" ht="15" customHeight="1">
      <c r="A773" s="76"/>
      <c r="B773" s="77" t="str">
        <f t="shared" si="83"/>
        <v/>
      </c>
      <c r="C773" t="str">
        <f t="shared" si="88"/>
        <v/>
      </c>
      <c r="D773" s="315" t="str">
        <f t="shared" si="87"/>
        <v/>
      </c>
      <c r="E773" s="228">
        <v>0</v>
      </c>
      <c r="J773" s="229">
        <f t="shared" si="84"/>
        <v>0</v>
      </c>
      <c r="K773" s="229">
        <f t="shared" si="85"/>
        <v>0</v>
      </c>
      <c r="L773" s="229">
        <f t="shared" si="85"/>
        <v>0</v>
      </c>
      <c r="M773" s="229">
        <f t="shared" si="86"/>
        <v>0</v>
      </c>
    </row>
    <row r="774" spans="1:13" ht="15" customHeight="1">
      <c r="A774" s="76"/>
      <c r="B774" s="77" t="str">
        <f t="shared" si="83"/>
        <v/>
      </c>
      <c r="C774" t="str">
        <f t="shared" si="88"/>
        <v/>
      </c>
      <c r="D774" s="315" t="str">
        <f t="shared" si="87"/>
        <v/>
      </c>
      <c r="E774" s="228">
        <v>0</v>
      </c>
      <c r="J774" s="229">
        <f t="shared" si="84"/>
        <v>0</v>
      </c>
      <c r="K774" s="229">
        <f t="shared" si="85"/>
        <v>0</v>
      </c>
      <c r="L774" s="229">
        <f t="shared" si="85"/>
        <v>0</v>
      </c>
      <c r="M774" s="229">
        <f t="shared" si="86"/>
        <v>0</v>
      </c>
    </row>
    <row r="775" spans="1:13" ht="15" customHeight="1">
      <c r="A775" s="76"/>
      <c r="B775" s="77" t="str">
        <f t="shared" ref="B775:B838" si="89">IF(A775="","",TEXT(A775,"DDDD"))</f>
        <v/>
      </c>
      <c r="C775" t="str">
        <f t="shared" si="88"/>
        <v/>
      </c>
      <c r="D775" s="315" t="str">
        <f t="shared" si="87"/>
        <v/>
      </c>
      <c r="E775" s="228">
        <v>0</v>
      </c>
      <c r="J775" s="229">
        <f t="shared" ref="J775:J838" si="90">IF(E775=0,0,(1-J$4)*E775)</f>
        <v>0</v>
      </c>
      <c r="K775" s="229">
        <f t="shared" ref="K775:L838" si="91">IF(F775=0,0,(1-K$4)*F775)</f>
        <v>0</v>
      </c>
      <c r="L775" s="229">
        <f t="shared" si="91"/>
        <v>0</v>
      </c>
      <c r="M775" s="229">
        <f t="shared" ref="M775:M838" si="92">IF(H775=0,0,(1-M$4)*H775)</f>
        <v>0</v>
      </c>
    </row>
    <row r="776" spans="1:13" ht="15" customHeight="1">
      <c r="A776" s="76"/>
      <c r="B776" s="77" t="str">
        <f t="shared" si="89"/>
        <v/>
      </c>
      <c r="C776" t="str">
        <f t="shared" si="88"/>
        <v/>
      </c>
      <c r="D776" s="315" t="str">
        <f t="shared" ref="D776:D839" si="93">IF(A776&lt;&gt;"",PROPER(TEXT(A776,"Mmmm")),"")</f>
        <v/>
      </c>
      <c r="E776" s="228">
        <v>0</v>
      </c>
      <c r="J776" s="229">
        <f t="shared" si="90"/>
        <v>0</v>
      </c>
      <c r="K776" s="229">
        <f t="shared" si="91"/>
        <v>0</v>
      </c>
      <c r="L776" s="229">
        <f t="shared" si="91"/>
        <v>0</v>
      </c>
      <c r="M776" s="229">
        <f t="shared" si="92"/>
        <v>0</v>
      </c>
    </row>
    <row r="777" spans="1:13" ht="15" customHeight="1">
      <c r="A777" s="76"/>
      <c r="B777" s="77" t="str">
        <f t="shared" si="89"/>
        <v/>
      </c>
      <c r="C777" t="str">
        <f t="shared" si="88"/>
        <v/>
      </c>
      <c r="D777" s="315" t="str">
        <f t="shared" si="93"/>
        <v/>
      </c>
      <c r="E777" s="228">
        <v>0</v>
      </c>
      <c r="J777" s="229">
        <f t="shared" si="90"/>
        <v>0</v>
      </c>
      <c r="K777" s="229">
        <f t="shared" si="91"/>
        <v>0</v>
      </c>
      <c r="L777" s="229">
        <f t="shared" si="91"/>
        <v>0</v>
      </c>
      <c r="M777" s="229">
        <f t="shared" si="92"/>
        <v>0</v>
      </c>
    </row>
    <row r="778" spans="1:13" ht="15" customHeight="1">
      <c r="A778" s="76"/>
      <c r="B778" s="77" t="str">
        <f t="shared" si="89"/>
        <v/>
      </c>
      <c r="C778" t="str">
        <f t="shared" si="88"/>
        <v/>
      </c>
      <c r="D778" s="315" t="str">
        <f t="shared" si="93"/>
        <v/>
      </c>
      <c r="E778" s="228">
        <v>0</v>
      </c>
      <c r="J778" s="229">
        <f t="shared" si="90"/>
        <v>0</v>
      </c>
      <c r="K778" s="229">
        <f t="shared" si="91"/>
        <v>0</v>
      </c>
      <c r="L778" s="229">
        <f t="shared" si="91"/>
        <v>0</v>
      </c>
      <c r="M778" s="229">
        <f t="shared" si="92"/>
        <v>0</v>
      </c>
    </row>
    <row r="779" spans="1:13" ht="15" customHeight="1">
      <c r="A779" s="76"/>
      <c r="B779" s="77" t="str">
        <f t="shared" si="89"/>
        <v/>
      </c>
      <c r="C779" t="str">
        <f t="shared" si="88"/>
        <v/>
      </c>
      <c r="D779" s="315" t="str">
        <f t="shared" si="93"/>
        <v/>
      </c>
      <c r="E779" s="228">
        <v>0</v>
      </c>
      <c r="J779" s="229">
        <f t="shared" si="90"/>
        <v>0</v>
      </c>
      <c r="K779" s="229">
        <f t="shared" si="91"/>
        <v>0</v>
      </c>
      <c r="L779" s="229">
        <f t="shared" si="91"/>
        <v>0</v>
      </c>
      <c r="M779" s="229">
        <f t="shared" si="92"/>
        <v>0</v>
      </c>
    </row>
    <row r="780" spans="1:13" ht="15" customHeight="1">
      <c r="A780" s="76"/>
      <c r="B780" s="77" t="str">
        <f t="shared" si="89"/>
        <v/>
      </c>
      <c r="C780" t="str">
        <f t="shared" si="88"/>
        <v/>
      </c>
      <c r="D780" s="315" t="str">
        <f t="shared" si="93"/>
        <v/>
      </c>
      <c r="E780" s="228">
        <v>0</v>
      </c>
      <c r="J780" s="229">
        <f t="shared" si="90"/>
        <v>0</v>
      </c>
      <c r="K780" s="229">
        <f t="shared" si="91"/>
        <v>0</v>
      </c>
      <c r="L780" s="229">
        <f t="shared" si="91"/>
        <v>0</v>
      </c>
      <c r="M780" s="229">
        <f t="shared" si="92"/>
        <v>0</v>
      </c>
    </row>
    <row r="781" spans="1:13" ht="15" customHeight="1">
      <c r="A781" s="76"/>
      <c r="B781" s="77" t="str">
        <f t="shared" si="89"/>
        <v/>
      </c>
      <c r="C781" t="str">
        <f t="shared" si="88"/>
        <v/>
      </c>
      <c r="D781" s="315" t="str">
        <f t="shared" si="93"/>
        <v/>
      </c>
      <c r="E781" s="228">
        <v>0</v>
      </c>
      <c r="J781" s="229">
        <f t="shared" si="90"/>
        <v>0</v>
      </c>
      <c r="K781" s="229">
        <f t="shared" si="91"/>
        <v>0</v>
      </c>
      <c r="L781" s="229">
        <f t="shared" si="91"/>
        <v>0</v>
      </c>
      <c r="M781" s="229">
        <f t="shared" si="92"/>
        <v>0</v>
      </c>
    </row>
    <row r="782" spans="1:13" ht="15" customHeight="1">
      <c r="A782" s="76"/>
      <c r="B782" s="77" t="str">
        <f t="shared" si="89"/>
        <v/>
      </c>
      <c r="C782" t="str">
        <f t="shared" si="88"/>
        <v/>
      </c>
      <c r="D782" s="315" t="str">
        <f t="shared" si="93"/>
        <v/>
      </c>
      <c r="E782" s="228">
        <v>0</v>
      </c>
      <c r="J782" s="229">
        <f t="shared" si="90"/>
        <v>0</v>
      </c>
      <c r="K782" s="229">
        <f t="shared" si="91"/>
        <v>0</v>
      </c>
      <c r="L782" s="229">
        <f t="shared" si="91"/>
        <v>0</v>
      </c>
      <c r="M782" s="229">
        <f t="shared" si="92"/>
        <v>0</v>
      </c>
    </row>
    <row r="783" spans="1:13" ht="15" customHeight="1">
      <c r="A783" s="76"/>
      <c r="B783" s="77" t="str">
        <f t="shared" si="89"/>
        <v/>
      </c>
      <c r="C783" t="str">
        <f t="shared" si="88"/>
        <v/>
      </c>
      <c r="D783" s="315" t="str">
        <f t="shared" si="93"/>
        <v/>
      </c>
      <c r="E783" s="228">
        <v>0</v>
      </c>
      <c r="J783" s="229">
        <f t="shared" si="90"/>
        <v>0</v>
      </c>
      <c r="K783" s="229">
        <f t="shared" si="91"/>
        <v>0</v>
      </c>
      <c r="L783" s="229">
        <f t="shared" si="91"/>
        <v>0</v>
      </c>
      <c r="M783" s="229">
        <f t="shared" si="92"/>
        <v>0</v>
      </c>
    </row>
    <row r="784" spans="1:13" ht="15" customHeight="1">
      <c r="A784" s="76"/>
      <c r="B784" s="77" t="str">
        <f t="shared" si="89"/>
        <v/>
      </c>
      <c r="C784" t="str">
        <f t="shared" si="88"/>
        <v/>
      </c>
      <c r="D784" s="315" t="str">
        <f t="shared" si="93"/>
        <v/>
      </c>
      <c r="E784" s="228">
        <v>0</v>
      </c>
      <c r="J784" s="229">
        <f t="shared" si="90"/>
        <v>0</v>
      </c>
      <c r="K784" s="229">
        <f t="shared" si="91"/>
        <v>0</v>
      </c>
      <c r="L784" s="229">
        <f t="shared" si="91"/>
        <v>0</v>
      </c>
      <c r="M784" s="229">
        <f t="shared" si="92"/>
        <v>0</v>
      </c>
    </row>
    <row r="785" spans="1:13" ht="15" customHeight="1">
      <c r="A785" s="76"/>
      <c r="B785" s="77" t="str">
        <f t="shared" si="89"/>
        <v/>
      </c>
      <c r="C785" t="str">
        <f t="shared" si="88"/>
        <v/>
      </c>
      <c r="D785" s="315" t="str">
        <f t="shared" si="93"/>
        <v/>
      </c>
      <c r="E785" s="228">
        <v>0</v>
      </c>
      <c r="J785" s="229">
        <f t="shared" si="90"/>
        <v>0</v>
      </c>
      <c r="K785" s="229">
        <f t="shared" si="91"/>
        <v>0</v>
      </c>
      <c r="L785" s="229">
        <f t="shared" si="91"/>
        <v>0</v>
      </c>
      <c r="M785" s="229">
        <f t="shared" si="92"/>
        <v>0</v>
      </c>
    </row>
    <row r="786" spans="1:13" ht="15" customHeight="1">
      <c r="A786" s="76"/>
      <c r="B786" s="77" t="str">
        <f t="shared" si="89"/>
        <v/>
      </c>
      <c r="C786" t="str">
        <f t="shared" si="88"/>
        <v/>
      </c>
      <c r="D786" s="315" t="str">
        <f t="shared" si="93"/>
        <v/>
      </c>
      <c r="E786" s="228">
        <v>0</v>
      </c>
      <c r="J786" s="229">
        <f t="shared" si="90"/>
        <v>0</v>
      </c>
      <c r="K786" s="229">
        <f t="shared" si="91"/>
        <v>0</v>
      </c>
      <c r="L786" s="229">
        <f t="shared" si="91"/>
        <v>0</v>
      </c>
      <c r="M786" s="229">
        <f t="shared" si="92"/>
        <v>0</v>
      </c>
    </row>
    <row r="787" spans="1:13" ht="15" customHeight="1">
      <c r="A787" s="76"/>
      <c r="B787" s="77" t="str">
        <f t="shared" si="89"/>
        <v/>
      </c>
      <c r="C787" t="str">
        <f t="shared" si="88"/>
        <v/>
      </c>
      <c r="D787" s="315" t="str">
        <f t="shared" si="93"/>
        <v/>
      </c>
      <c r="E787" s="228">
        <v>0</v>
      </c>
      <c r="J787" s="229">
        <f t="shared" si="90"/>
        <v>0</v>
      </c>
      <c r="K787" s="229">
        <f t="shared" si="91"/>
        <v>0</v>
      </c>
      <c r="L787" s="229">
        <f t="shared" si="91"/>
        <v>0</v>
      </c>
      <c r="M787" s="229">
        <f t="shared" si="92"/>
        <v>0</v>
      </c>
    </row>
    <row r="788" spans="1:13" ht="15" customHeight="1">
      <c r="A788" s="76"/>
      <c r="B788" s="77" t="str">
        <f t="shared" si="89"/>
        <v/>
      </c>
      <c r="C788" t="str">
        <f t="shared" si="88"/>
        <v/>
      </c>
      <c r="D788" s="315" t="str">
        <f t="shared" si="93"/>
        <v/>
      </c>
      <c r="E788" s="228">
        <v>0</v>
      </c>
      <c r="J788" s="229">
        <f t="shared" si="90"/>
        <v>0</v>
      </c>
      <c r="K788" s="229">
        <f t="shared" si="91"/>
        <v>0</v>
      </c>
      <c r="L788" s="229">
        <f t="shared" si="91"/>
        <v>0</v>
      </c>
      <c r="M788" s="229">
        <f t="shared" si="92"/>
        <v>0</v>
      </c>
    </row>
    <row r="789" spans="1:13" ht="15" customHeight="1">
      <c r="A789" s="76"/>
      <c r="B789" s="77" t="str">
        <f t="shared" si="89"/>
        <v/>
      </c>
      <c r="C789" t="str">
        <f t="shared" si="88"/>
        <v/>
      </c>
      <c r="D789" s="315" t="str">
        <f t="shared" si="93"/>
        <v/>
      </c>
      <c r="E789" s="228">
        <v>0</v>
      </c>
      <c r="J789" s="229">
        <f t="shared" si="90"/>
        <v>0</v>
      </c>
      <c r="K789" s="229">
        <f t="shared" si="91"/>
        <v>0</v>
      </c>
      <c r="L789" s="229">
        <f t="shared" si="91"/>
        <v>0</v>
      </c>
      <c r="M789" s="229">
        <f t="shared" si="92"/>
        <v>0</v>
      </c>
    </row>
    <row r="790" spans="1:13" ht="15" customHeight="1">
      <c r="A790" s="76"/>
      <c r="B790" s="77" t="str">
        <f t="shared" si="89"/>
        <v/>
      </c>
      <c r="C790" t="str">
        <f t="shared" si="88"/>
        <v/>
      </c>
      <c r="D790" s="315" t="str">
        <f t="shared" si="93"/>
        <v/>
      </c>
      <c r="E790" s="228">
        <v>0</v>
      </c>
      <c r="J790" s="229">
        <f t="shared" si="90"/>
        <v>0</v>
      </c>
      <c r="K790" s="229">
        <f t="shared" si="91"/>
        <v>0</v>
      </c>
      <c r="L790" s="229">
        <f t="shared" si="91"/>
        <v>0</v>
      </c>
      <c r="M790" s="229">
        <f t="shared" si="92"/>
        <v>0</v>
      </c>
    </row>
    <row r="791" spans="1:13" ht="15" customHeight="1">
      <c r="A791" s="76"/>
      <c r="B791" s="77" t="str">
        <f t="shared" si="89"/>
        <v/>
      </c>
      <c r="C791" t="str">
        <f t="shared" si="88"/>
        <v/>
      </c>
      <c r="D791" s="315" t="str">
        <f t="shared" si="93"/>
        <v/>
      </c>
      <c r="E791" s="228">
        <v>0</v>
      </c>
      <c r="J791" s="229">
        <f t="shared" si="90"/>
        <v>0</v>
      </c>
      <c r="K791" s="229">
        <f t="shared" si="91"/>
        <v>0</v>
      </c>
      <c r="L791" s="229">
        <f t="shared" si="91"/>
        <v>0</v>
      </c>
      <c r="M791" s="229">
        <f t="shared" si="92"/>
        <v>0</v>
      </c>
    </row>
    <row r="792" spans="1:13" ht="15" customHeight="1">
      <c r="A792" s="76"/>
      <c r="B792" s="77" t="str">
        <f t="shared" si="89"/>
        <v/>
      </c>
      <c r="C792" t="str">
        <f t="shared" si="88"/>
        <v/>
      </c>
      <c r="D792" s="315" t="str">
        <f t="shared" si="93"/>
        <v/>
      </c>
      <c r="E792" s="228">
        <v>0</v>
      </c>
      <c r="J792" s="229">
        <f t="shared" si="90"/>
        <v>0</v>
      </c>
      <c r="K792" s="229">
        <f t="shared" si="91"/>
        <v>0</v>
      </c>
      <c r="L792" s="229">
        <f t="shared" si="91"/>
        <v>0</v>
      </c>
      <c r="M792" s="229">
        <f t="shared" si="92"/>
        <v>0</v>
      </c>
    </row>
    <row r="793" spans="1:13" ht="15" customHeight="1">
      <c r="A793" s="76"/>
      <c r="B793" s="77" t="str">
        <f t="shared" si="89"/>
        <v/>
      </c>
      <c r="C793" t="str">
        <f t="shared" si="88"/>
        <v/>
      </c>
      <c r="D793" s="315" t="str">
        <f t="shared" si="93"/>
        <v/>
      </c>
      <c r="E793" s="228">
        <v>0</v>
      </c>
      <c r="J793" s="229">
        <f t="shared" si="90"/>
        <v>0</v>
      </c>
      <c r="K793" s="229">
        <f t="shared" si="91"/>
        <v>0</v>
      </c>
      <c r="L793" s="229">
        <f t="shared" si="91"/>
        <v>0</v>
      </c>
      <c r="M793" s="229">
        <f t="shared" si="92"/>
        <v>0</v>
      </c>
    </row>
    <row r="794" spans="1:13" ht="15" customHeight="1">
      <c r="A794" s="76"/>
      <c r="B794" s="77" t="str">
        <f t="shared" si="89"/>
        <v/>
      </c>
      <c r="C794" t="str">
        <f t="shared" si="88"/>
        <v/>
      </c>
      <c r="D794" s="315" t="str">
        <f t="shared" si="93"/>
        <v/>
      </c>
      <c r="E794" s="228">
        <v>0</v>
      </c>
      <c r="J794" s="229">
        <f t="shared" si="90"/>
        <v>0</v>
      </c>
      <c r="K794" s="229">
        <f t="shared" si="91"/>
        <v>0</v>
      </c>
      <c r="L794" s="229">
        <f t="shared" si="91"/>
        <v>0</v>
      </c>
      <c r="M794" s="229">
        <f t="shared" si="92"/>
        <v>0</v>
      </c>
    </row>
    <row r="795" spans="1:13" ht="15" customHeight="1">
      <c r="A795" s="76"/>
      <c r="B795" s="77" t="str">
        <f t="shared" si="89"/>
        <v/>
      </c>
      <c r="C795" t="str">
        <f t="shared" si="88"/>
        <v/>
      </c>
      <c r="D795" s="315" t="str">
        <f t="shared" si="93"/>
        <v/>
      </c>
      <c r="E795" s="228">
        <v>0</v>
      </c>
      <c r="J795" s="229">
        <f t="shared" si="90"/>
        <v>0</v>
      </c>
      <c r="K795" s="229">
        <f t="shared" si="91"/>
        <v>0</v>
      </c>
      <c r="L795" s="229">
        <f t="shared" si="91"/>
        <v>0</v>
      </c>
      <c r="M795" s="229">
        <f t="shared" si="92"/>
        <v>0</v>
      </c>
    </row>
    <row r="796" spans="1:13" ht="15" customHeight="1">
      <c r="A796" s="76"/>
      <c r="B796" s="77" t="str">
        <f t="shared" si="89"/>
        <v/>
      </c>
      <c r="C796" t="str">
        <f t="shared" si="88"/>
        <v/>
      </c>
      <c r="D796" s="315" t="str">
        <f t="shared" si="93"/>
        <v/>
      </c>
      <c r="E796" s="228">
        <v>0</v>
      </c>
      <c r="J796" s="229">
        <f t="shared" si="90"/>
        <v>0</v>
      </c>
      <c r="K796" s="229">
        <f t="shared" si="91"/>
        <v>0</v>
      </c>
      <c r="L796" s="229">
        <f t="shared" si="91"/>
        <v>0</v>
      </c>
      <c r="M796" s="229">
        <f t="shared" si="92"/>
        <v>0</v>
      </c>
    </row>
    <row r="797" spans="1:13" ht="15" customHeight="1">
      <c r="A797" s="76"/>
      <c r="B797" s="77" t="str">
        <f t="shared" si="89"/>
        <v/>
      </c>
      <c r="C797" t="str">
        <f t="shared" si="88"/>
        <v/>
      </c>
      <c r="D797" s="315" t="str">
        <f t="shared" si="93"/>
        <v/>
      </c>
      <c r="E797" s="228">
        <v>0</v>
      </c>
      <c r="J797" s="229">
        <f t="shared" si="90"/>
        <v>0</v>
      </c>
      <c r="K797" s="229">
        <f t="shared" si="91"/>
        <v>0</v>
      </c>
      <c r="L797" s="229">
        <f t="shared" si="91"/>
        <v>0</v>
      </c>
      <c r="M797" s="229">
        <f t="shared" si="92"/>
        <v>0</v>
      </c>
    </row>
    <row r="798" spans="1:13" ht="15" customHeight="1">
      <c r="A798" s="76"/>
      <c r="B798" s="77" t="str">
        <f t="shared" si="89"/>
        <v/>
      </c>
      <c r="C798" t="str">
        <f t="shared" si="88"/>
        <v/>
      </c>
      <c r="D798" s="315" t="str">
        <f t="shared" si="93"/>
        <v/>
      </c>
      <c r="E798" s="228">
        <v>0</v>
      </c>
      <c r="J798" s="229">
        <f t="shared" si="90"/>
        <v>0</v>
      </c>
      <c r="K798" s="229">
        <f t="shared" si="91"/>
        <v>0</v>
      </c>
      <c r="L798" s="229">
        <f t="shared" si="91"/>
        <v>0</v>
      </c>
      <c r="M798" s="229">
        <f t="shared" si="92"/>
        <v>0</v>
      </c>
    </row>
    <row r="799" spans="1:13" ht="15" customHeight="1">
      <c r="A799" s="76"/>
      <c r="B799" s="77" t="str">
        <f t="shared" si="89"/>
        <v/>
      </c>
      <c r="C799" t="str">
        <f t="shared" si="88"/>
        <v/>
      </c>
      <c r="D799" s="315" t="str">
        <f t="shared" si="93"/>
        <v/>
      </c>
      <c r="E799" s="228">
        <v>0</v>
      </c>
      <c r="J799" s="229">
        <f t="shared" si="90"/>
        <v>0</v>
      </c>
      <c r="K799" s="229">
        <f t="shared" si="91"/>
        <v>0</v>
      </c>
      <c r="L799" s="229">
        <f t="shared" si="91"/>
        <v>0</v>
      </c>
      <c r="M799" s="229">
        <f t="shared" si="92"/>
        <v>0</v>
      </c>
    </row>
    <row r="800" spans="1:13" ht="15" customHeight="1">
      <c r="A800" s="76"/>
      <c r="B800" s="77" t="str">
        <f t="shared" si="89"/>
        <v/>
      </c>
      <c r="C800" t="str">
        <f t="shared" si="88"/>
        <v/>
      </c>
      <c r="D800" s="315" t="str">
        <f t="shared" si="93"/>
        <v/>
      </c>
      <c r="E800" s="228">
        <v>0</v>
      </c>
      <c r="J800" s="229">
        <f t="shared" si="90"/>
        <v>0</v>
      </c>
      <c r="K800" s="229">
        <f t="shared" si="91"/>
        <v>0</v>
      </c>
      <c r="L800" s="229">
        <f t="shared" si="91"/>
        <v>0</v>
      </c>
      <c r="M800" s="229">
        <f t="shared" si="92"/>
        <v>0</v>
      </c>
    </row>
    <row r="801" spans="1:13" ht="15" customHeight="1">
      <c r="A801" s="76"/>
      <c r="B801" s="77" t="str">
        <f t="shared" si="89"/>
        <v/>
      </c>
      <c r="C801" t="str">
        <f t="shared" si="88"/>
        <v/>
      </c>
      <c r="D801" s="315" t="str">
        <f t="shared" si="93"/>
        <v/>
      </c>
      <c r="E801" s="228">
        <v>0</v>
      </c>
      <c r="J801" s="229">
        <f t="shared" si="90"/>
        <v>0</v>
      </c>
      <c r="K801" s="229">
        <f t="shared" si="91"/>
        <v>0</v>
      </c>
      <c r="L801" s="229">
        <f t="shared" si="91"/>
        <v>0</v>
      </c>
      <c r="M801" s="229">
        <f t="shared" si="92"/>
        <v>0</v>
      </c>
    </row>
    <row r="802" spans="1:13" ht="15" customHeight="1">
      <c r="A802" s="76"/>
      <c r="B802" s="77" t="str">
        <f t="shared" si="89"/>
        <v/>
      </c>
      <c r="C802" t="str">
        <f t="shared" si="88"/>
        <v/>
      </c>
      <c r="D802" s="315" t="str">
        <f t="shared" si="93"/>
        <v/>
      </c>
      <c r="E802" s="228">
        <v>0</v>
      </c>
      <c r="J802" s="229">
        <f t="shared" si="90"/>
        <v>0</v>
      </c>
      <c r="K802" s="229">
        <f t="shared" si="91"/>
        <v>0</v>
      </c>
      <c r="L802" s="229">
        <f t="shared" si="91"/>
        <v>0</v>
      </c>
      <c r="M802" s="229">
        <f t="shared" si="92"/>
        <v>0</v>
      </c>
    </row>
    <row r="803" spans="1:13" ht="15" customHeight="1">
      <c r="A803" s="76"/>
      <c r="B803" s="77" t="str">
        <f t="shared" si="89"/>
        <v/>
      </c>
      <c r="C803" t="str">
        <f t="shared" si="88"/>
        <v/>
      </c>
      <c r="D803" s="315" t="str">
        <f t="shared" si="93"/>
        <v/>
      </c>
      <c r="E803" s="228">
        <v>0</v>
      </c>
      <c r="J803" s="229">
        <f t="shared" si="90"/>
        <v>0</v>
      </c>
      <c r="K803" s="229">
        <f t="shared" si="91"/>
        <v>0</v>
      </c>
      <c r="L803" s="229">
        <f t="shared" si="91"/>
        <v>0</v>
      </c>
      <c r="M803" s="229">
        <f t="shared" si="92"/>
        <v>0</v>
      </c>
    </row>
    <row r="804" spans="1:13" ht="15" customHeight="1">
      <c r="A804" s="76"/>
      <c r="B804" s="77" t="str">
        <f t="shared" si="89"/>
        <v/>
      </c>
      <c r="C804" t="str">
        <f t="shared" si="88"/>
        <v/>
      </c>
      <c r="D804" s="315" t="str">
        <f t="shared" si="93"/>
        <v/>
      </c>
      <c r="E804" s="228">
        <v>0</v>
      </c>
      <c r="J804" s="229">
        <f t="shared" si="90"/>
        <v>0</v>
      </c>
      <c r="K804" s="229">
        <f t="shared" si="91"/>
        <v>0</v>
      </c>
      <c r="L804" s="229">
        <f t="shared" si="91"/>
        <v>0</v>
      </c>
      <c r="M804" s="229">
        <f t="shared" si="92"/>
        <v>0</v>
      </c>
    </row>
    <row r="805" spans="1:13" ht="15" customHeight="1">
      <c r="A805" s="76"/>
      <c r="B805" s="77" t="str">
        <f t="shared" si="89"/>
        <v/>
      </c>
      <c r="C805" t="str">
        <f t="shared" si="88"/>
        <v/>
      </c>
      <c r="D805" s="315" t="str">
        <f t="shared" si="93"/>
        <v/>
      </c>
      <c r="E805" s="228">
        <v>0</v>
      </c>
      <c r="J805" s="229">
        <f t="shared" si="90"/>
        <v>0</v>
      </c>
      <c r="K805" s="229">
        <f t="shared" si="91"/>
        <v>0</v>
      </c>
      <c r="L805" s="229">
        <f t="shared" si="91"/>
        <v>0</v>
      </c>
      <c r="M805" s="229">
        <f t="shared" si="92"/>
        <v>0</v>
      </c>
    </row>
    <row r="806" spans="1:13" ht="15" customHeight="1">
      <c r="A806" s="76"/>
      <c r="B806" s="77" t="str">
        <f t="shared" si="89"/>
        <v/>
      </c>
      <c r="C806" t="str">
        <f t="shared" si="88"/>
        <v/>
      </c>
      <c r="D806" s="315" t="str">
        <f t="shared" si="93"/>
        <v/>
      </c>
      <c r="E806" s="228">
        <v>0</v>
      </c>
      <c r="J806" s="229">
        <f t="shared" si="90"/>
        <v>0</v>
      </c>
      <c r="K806" s="229">
        <f t="shared" si="91"/>
        <v>0</v>
      </c>
      <c r="L806" s="229">
        <f t="shared" si="91"/>
        <v>0</v>
      </c>
      <c r="M806" s="229">
        <f t="shared" si="92"/>
        <v>0</v>
      </c>
    </row>
    <row r="807" spans="1:13" ht="15" customHeight="1">
      <c r="A807" s="76"/>
      <c r="B807" s="77" t="str">
        <f t="shared" si="89"/>
        <v/>
      </c>
      <c r="C807" t="str">
        <f t="shared" si="88"/>
        <v/>
      </c>
      <c r="D807" s="315" t="str">
        <f t="shared" si="93"/>
        <v/>
      </c>
      <c r="E807" s="228">
        <v>0</v>
      </c>
      <c r="J807" s="229">
        <f t="shared" si="90"/>
        <v>0</v>
      </c>
      <c r="K807" s="229">
        <f t="shared" si="91"/>
        <v>0</v>
      </c>
      <c r="L807" s="229">
        <f t="shared" si="91"/>
        <v>0</v>
      </c>
      <c r="M807" s="229">
        <f t="shared" si="92"/>
        <v>0</v>
      </c>
    </row>
    <row r="808" spans="1:13" ht="15" customHeight="1">
      <c r="A808" s="76"/>
      <c r="B808" s="77" t="str">
        <f t="shared" si="89"/>
        <v/>
      </c>
      <c r="C808" t="str">
        <f t="shared" si="88"/>
        <v/>
      </c>
      <c r="D808" s="315" t="str">
        <f t="shared" si="93"/>
        <v/>
      </c>
      <c r="E808" s="228">
        <v>0</v>
      </c>
      <c r="J808" s="229">
        <f t="shared" si="90"/>
        <v>0</v>
      </c>
      <c r="K808" s="229">
        <f t="shared" si="91"/>
        <v>0</v>
      </c>
      <c r="L808" s="229">
        <f t="shared" si="91"/>
        <v>0</v>
      </c>
      <c r="M808" s="229">
        <f t="shared" si="92"/>
        <v>0</v>
      </c>
    </row>
    <row r="809" spans="1:13" ht="15" customHeight="1">
      <c r="A809" s="76"/>
      <c r="B809" s="77" t="str">
        <f t="shared" si="89"/>
        <v/>
      </c>
      <c r="C809" t="str">
        <f t="shared" si="88"/>
        <v/>
      </c>
      <c r="D809" s="315" t="str">
        <f t="shared" si="93"/>
        <v/>
      </c>
      <c r="E809" s="228">
        <v>0</v>
      </c>
      <c r="J809" s="229">
        <f t="shared" si="90"/>
        <v>0</v>
      </c>
      <c r="K809" s="229">
        <f t="shared" si="91"/>
        <v>0</v>
      </c>
      <c r="L809" s="229">
        <f t="shared" si="91"/>
        <v>0</v>
      </c>
      <c r="M809" s="229">
        <f t="shared" si="92"/>
        <v>0</v>
      </c>
    </row>
    <row r="810" spans="1:13" ht="15" customHeight="1">
      <c r="A810" s="76"/>
      <c r="B810" s="77" t="str">
        <f t="shared" si="89"/>
        <v/>
      </c>
      <c r="C810" t="str">
        <f t="shared" si="88"/>
        <v/>
      </c>
      <c r="D810" s="315" t="str">
        <f t="shared" si="93"/>
        <v/>
      </c>
      <c r="E810" s="228">
        <v>0</v>
      </c>
      <c r="J810" s="229">
        <f t="shared" si="90"/>
        <v>0</v>
      </c>
      <c r="K810" s="229">
        <f t="shared" si="91"/>
        <v>0</v>
      </c>
      <c r="L810" s="229">
        <f t="shared" si="91"/>
        <v>0</v>
      </c>
      <c r="M810" s="229">
        <f t="shared" si="92"/>
        <v>0</v>
      </c>
    </row>
    <row r="811" spans="1:13" ht="15" customHeight="1">
      <c r="A811" s="76"/>
      <c r="B811" s="77" t="str">
        <f t="shared" si="89"/>
        <v/>
      </c>
      <c r="C811" t="str">
        <f t="shared" si="88"/>
        <v/>
      </c>
      <c r="D811" s="315" t="str">
        <f t="shared" si="93"/>
        <v/>
      </c>
      <c r="E811" s="228">
        <v>0</v>
      </c>
      <c r="J811" s="229">
        <f t="shared" si="90"/>
        <v>0</v>
      </c>
      <c r="K811" s="229">
        <f t="shared" si="91"/>
        <v>0</v>
      </c>
      <c r="L811" s="229">
        <f t="shared" si="91"/>
        <v>0</v>
      </c>
      <c r="M811" s="229">
        <f t="shared" si="92"/>
        <v>0</v>
      </c>
    </row>
    <row r="812" spans="1:13" ht="15" customHeight="1">
      <c r="A812" s="76"/>
      <c r="B812" s="77" t="str">
        <f t="shared" si="89"/>
        <v/>
      </c>
      <c r="C812" t="str">
        <f t="shared" si="88"/>
        <v/>
      </c>
      <c r="D812" s="315" t="str">
        <f t="shared" si="93"/>
        <v/>
      </c>
      <c r="E812" s="228">
        <v>0</v>
      </c>
      <c r="J812" s="229">
        <f t="shared" si="90"/>
        <v>0</v>
      </c>
      <c r="K812" s="229">
        <f t="shared" si="91"/>
        <v>0</v>
      </c>
      <c r="L812" s="229">
        <f t="shared" si="91"/>
        <v>0</v>
      </c>
      <c r="M812" s="229">
        <f t="shared" si="92"/>
        <v>0</v>
      </c>
    </row>
    <row r="813" spans="1:13" ht="15" customHeight="1">
      <c r="A813" s="76"/>
      <c r="B813" s="77" t="str">
        <f t="shared" si="89"/>
        <v/>
      </c>
      <c r="C813" t="str">
        <f t="shared" si="88"/>
        <v/>
      </c>
      <c r="D813" s="315" t="str">
        <f t="shared" si="93"/>
        <v/>
      </c>
      <c r="E813" s="228">
        <v>0</v>
      </c>
      <c r="J813" s="229">
        <f t="shared" si="90"/>
        <v>0</v>
      </c>
      <c r="K813" s="229">
        <f t="shared" si="91"/>
        <v>0</v>
      </c>
      <c r="L813" s="229">
        <f t="shared" si="91"/>
        <v>0</v>
      </c>
      <c r="M813" s="229">
        <f t="shared" si="92"/>
        <v>0</v>
      </c>
    </row>
    <row r="814" spans="1:13" ht="15" customHeight="1">
      <c r="A814" s="76"/>
      <c r="B814" s="77" t="str">
        <f t="shared" si="89"/>
        <v/>
      </c>
      <c r="C814" t="str">
        <f t="shared" si="88"/>
        <v/>
      </c>
      <c r="D814" s="315" t="str">
        <f t="shared" si="93"/>
        <v/>
      </c>
      <c r="E814" s="228">
        <v>0</v>
      </c>
      <c r="J814" s="229">
        <f t="shared" si="90"/>
        <v>0</v>
      </c>
      <c r="K814" s="229">
        <f t="shared" si="91"/>
        <v>0</v>
      </c>
      <c r="L814" s="229">
        <f t="shared" si="91"/>
        <v>0</v>
      </c>
      <c r="M814" s="229">
        <f t="shared" si="92"/>
        <v>0</v>
      </c>
    </row>
    <row r="815" spans="1:13" ht="15" customHeight="1">
      <c r="A815" s="76"/>
      <c r="B815" s="77" t="str">
        <f t="shared" si="89"/>
        <v/>
      </c>
      <c r="C815" t="str">
        <f t="shared" si="88"/>
        <v/>
      </c>
      <c r="D815" s="315" t="str">
        <f t="shared" si="93"/>
        <v/>
      </c>
      <c r="E815" s="228">
        <v>0</v>
      </c>
      <c r="J815" s="229">
        <f t="shared" si="90"/>
        <v>0</v>
      </c>
      <c r="K815" s="229">
        <f t="shared" si="91"/>
        <v>0</v>
      </c>
      <c r="L815" s="229">
        <f t="shared" si="91"/>
        <v>0</v>
      </c>
      <c r="M815" s="229">
        <f t="shared" si="92"/>
        <v>0</v>
      </c>
    </row>
    <row r="816" spans="1:13" ht="15" customHeight="1">
      <c r="A816" s="76"/>
      <c r="B816" s="77" t="str">
        <f t="shared" si="89"/>
        <v/>
      </c>
      <c r="C816" t="str">
        <f t="shared" si="88"/>
        <v/>
      </c>
      <c r="D816" s="315" t="str">
        <f t="shared" si="93"/>
        <v/>
      </c>
      <c r="E816" s="228">
        <v>0</v>
      </c>
      <c r="J816" s="229">
        <f t="shared" si="90"/>
        <v>0</v>
      </c>
      <c r="K816" s="229">
        <f t="shared" si="91"/>
        <v>0</v>
      </c>
      <c r="L816" s="229">
        <f t="shared" si="91"/>
        <v>0</v>
      </c>
      <c r="M816" s="229">
        <f t="shared" si="92"/>
        <v>0</v>
      </c>
    </row>
    <row r="817" spans="1:13" ht="15" customHeight="1">
      <c r="A817" s="76"/>
      <c r="B817" s="77" t="str">
        <f t="shared" si="89"/>
        <v/>
      </c>
      <c r="C817" t="str">
        <f t="shared" si="88"/>
        <v/>
      </c>
      <c r="D817" s="315" t="str">
        <f t="shared" si="93"/>
        <v/>
      </c>
      <c r="E817" s="228">
        <v>0</v>
      </c>
      <c r="J817" s="229">
        <f t="shared" si="90"/>
        <v>0</v>
      </c>
      <c r="K817" s="229">
        <f t="shared" si="91"/>
        <v>0</v>
      </c>
      <c r="L817" s="229">
        <f t="shared" si="91"/>
        <v>0</v>
      </c>
      <c r="M817" s="229">
        <f t="shared" si="92"/>
        <v>0</v>
      </c>
    </row>
    <row r="818" spans="1:13" ht="15" customHeight="1">
      <c r="A818" s="76"/>
      <c r="B818" s="77" t="str">
        <f t="shared" si="89"/>
        <v/>
      </c>
      <c r="C818" t="str">
        <f t="shared" si="88"/>
        <v/>
      </c>
      <c r="D818" s="315" t="str">
        <f t="shared" si="93"/>
        <v/>
      </c>
      <c r="E818" s="228">
        <v>0</v>
      </c>
      <c r="J818" s="229">
        <f t="shared" si="90"/>
        <v>0</v>
      </c>
      <c r="K818" s="229">
        <f t="shared" si="91"/>
        <v>0</v>
      </c>
      <c r="L818" s="229">
        <f t="shared" si="91"/>
        <v>0</v>
      </c>
      <c r="M818" s="229">
        <f t="shared" si="92"/>
        <v>0</v>
      </c>
    </row>
    <row r="819" spans="1:13" ht="15" customHeight="1">
      <c r="A819" s="76"/>
      <c r="B819" s="77" t="str">
        <f t="shared" si="89"/>
        <v/>
      </c>
      <c r="C819" t="str">
        <f t="shared" si="88"/>
        <v/>
      </c>
      <c r="D819" s="315" t="str">
        <f t="shared" si="93"/>
        <v/>
      </c>
      <c r="E819" s="228">
        <v>0</v>
      </c>
      <c r="J819" s="229">
        <f t="shared" si="90"/>
        <v>0</v>
      </c>
      <c r="K819" s="229">
        <f t="shared" si="91"/>
        <v>0</v>
      </c>
      <c r="L819" s="229">
        <f t="shared" si="91"/>
        <v>0</v>
      </c>
      <c r="M819" s="229">
        <f t="shared" si="92"/>
        <v>0</v>
      </c>
    </row>
    <row r="820" spans="1:13" ht="15" customHeight="1">
      <c r="A820" s="76"/>
      <c r="B820" s="77" t="str">
        <f t="shared" si="89"/>
        <v/>
      </c>
      <c r="C820" t="str">
        <f t="shared" si="88"/>
        <v/>
      </c>
      <c r="D820" s="315" t="str">
        <f t="shared" si="93"/>
        <v/>
      </c>
      <c r="E820" s="228">
        <v>0</v>
      </c>
      <c r="J820" s="229">
        <f t="shared" si="90"/>
        <v>0</v>
      </c>
      <c r="K820" s="229">
        <f t="shared" si="91"/>
        <v>0</v>
      </c>
      <c r="L820" s="229">
        <f t="shared" si="91"/>
        <v>0</v>
      </c>
      <c r="M820" s="229">
        <f t="shared" si="92"/>
        <v>0</v>
      </c>
    </row>
    <row r="821" spans="1:13" ht="15" customHeight="1">
      <c r="A821" s="76"/>
      <c r="B821" s="77" t="str">
        <f t="shared" si="89"/>
        <v/>
      </c>
      <c r="C821" t="str">
        <f t="shared" si="88"/>
        <v/>
      </c>
      <c r="D821" s="315" t="str">
        <f t="shared" si="93"/>
        <v/>
      </c>
      <c r="E821" s="228">
        <v>0</v>
      </c>
      <c r="J821" s="229">
        <f t="shared" si="90"/>
        <v>0</v>
      </c>
      <c r="K821" s="229">
        <f t="shared" si="91"/>
        <v>0</v>
      </c>
      <c r="L821" s="229">
        <f t="shared" si="91"/>
        <v>0</v>
      </c>
      <c r="M821" s="229">
        <f t="shared" si="92"/>
        <v>0</v>
      </c>
    </row>
    <row r="822" spans="1:13" ht="15" customHeight="1">
      <c r="A822" s="76"/>
      <c r="B822" s="77" t="str">
        <f t="shared" si="89"/>
        <v/>
      </c>
      <c r="C822" t="str">
        <f t="shared" si="88"/>
        <v/>
      </c>
      <c r="D822" s="315" t="str">
        <f t="shared" si="93"/>
        <v/>
      </c>
      <c r="E822" s="228">
        <v>0</v>
      </c>
      <c r="J822" s="229">
        <f t="shared" si="90"/>
        <v>0</v>
      </c>
      <c r="K822" s="229">
        <f t="shared" si="91"/>
        <v>0</v>
      </c>
      <c r="L822" s="229">
        <f t="shared" si="91"/>
        <v>0</v>
      </c>
      <c r="M822" s="229">
        <f t="shared" si="92"/>
        <v>0</v>
      </c>
    </row>
    <row r="823" spans="1:13" ht="15" customHeight="1">
      <c r="A823" s="76"/>
      <c r="B823" s="77" t="str">
        <f t="shared" si="89"/>
        <v/>
      </c>
      <c r="C823" t="str">
        <f t="shared" si="88"/>
        <v/>
      </c>
      <c r="D823" s="315" t="str">
        <f t="shared" si="93"/>
        <v/>
      </c>
      <c r="E823" s="228">
        <v>0</v>
      </c>
      <c r="J823" s="229">
        <f t="shared" si="90"/>
        <v>0</v>
      </c>
      <c r="K823" s="229">
        <f t="shared" si="91"/>
        <v>0</v>
      </c>
      <c r="L823" s="229">
        <f t="shared" si="91"/>
        <v>0</v>
      </c>
      <c r="M823" s="229">
        <f t="shared" si="92"/>
        <v>0</v>
      </c>
    </row>
    <row r="824" spans="1:13" ht="15" customHeight="1">
      <c r="A824" s="76"/>
      <c r="B824" s="77" t="str">
        <f t="shared" si="89"/>
        <v/>
      </c>
      <c r="C824" t="str">
        <f t="shared" si="88"/>
        <v/>
      </c>
      <c r="D824" s="315" t="str">
        <f t="shared" si="93"/>
        <v/>
      </c>
      <c r="E824" s="228">
        <v>0</v>
      </c>
      <c r="J824" s="229">
        <f t="shared" si="90"/>
        <v>0</v>
      </c>
      <c r="K824" s="229">
        <f t="shared" si="91"/>
        <v>0</v>
      </c>
      <c r="L824" s="229">
        <f t="shared" si="91"/>
        <v>0</v>
      </c>
      <c r="M824" s="229">
        <f t="shared" si="92"/>
        <v>0</v>
      </c>
    </row>
    <row r="825" spans="1:13" ht="15" customHeight="1">
      <c r="A825" s="76"/>
      <c r="B825" s="77" t="str">
        <f t="shared" si="89"/>
        <v/>
      </c>
      <c r="C825" t="str">
        <f t="shared" si="88"/>
        <v/>
      </c>
      <c r="D825" s="315" t="str">
        <f t="shared" si="93"/>
        <v/>
      </c>
      <c r="E825" s="228">
        <v>0</v>
      </c>
      <c r="J825" s="229">
        <f t="shared" si="90"/>
        <v>0</v>
      </c>
      <c r="K825" s="229">
        <f t="shared" si="91"/>
        <v>0</v>
      </c>
      <c r="L825" s="229">
        <f t="shared" si="91"/>
        <v>0</v>
      </c>
      <c r="M825" s="229">
        <f t="shared" si="92"/>
        <v>0</v>
      </c>
    </row>
    <row r="826" spans="1:13" ht="15" customHeight="1">
      <c r="A826" s="76"/>
      <c r="B826" s="77" t="str">
        <f t="shared" si="89"/>
        <v/>
      </c>
      <c r="C826" t="str">
        <f t="shared" si="88"/>
        <v/>
      </c>
      <c r="D826" s="315" t="str">
        <f t="shared" si="93"/>
        <v/>
      </c>
      <c r="E826" s="228">
        <v>0</v>
      </c>
      <c r="J826" s="229">
        <f t="shared" si="90"/>
        <v>0</v>
      </c>
      <c r="K826" s="229">
        <f t="shared" si="91"/>
        <v>0</v>
      </c>
      <c r="L826" s="229">
        <f t="shared" si="91"/>
        <v>0</v>
      </c>
      <c r="M826" s="229">
        <f t="shared" si="92"/>
        <v>0</v>
      </c>
    </row>
    <row r="827" spans="1:13" ht="15" customHeight="1">
      <c r="A827" s="76"/>
      <c r="B827" s="77" t="str">
        <f t="shared" si="89"/>
        <v/>
      </c>
      <c r="C827" t="str">
        <f t="shared" si="88"/>
        <v/>
      </c>
      <c r="D827" s="315" t="str">
        <f t="shared" si="93"/>
        <v/>
      </c>
      <c r="E827" s="228">
        <v>0</v>
      </c>
      <c r="J827" s="229">
        <f t="shared" si="90"/>
        <v>0</v>
      </c>
      <c r="K827" s="229">
        <f t="shared" si="91"/>
        <v>0</v>
      </c>
      <c r="L827" s="229">
        <f t="shared" si="91"/>
        <v>0</v>
      </c>
      <c r="M827" s="229">
        <f t="shared" si="92"/>
        <v>0</v>
      </c>
    </row>
    <row r="828" spans="1:13" ht="15" customHeight="1">
      <c r="A828" s="76"/>
      <c r="B828" s="77" t="str">
        <f t="shared" si="89"/>
        <v/>
      </c>
      <c r="C828" t="str">
        <f t="shared" si="88"/>
        <v/>
      </c>
      <c r="D828" s="315" t="str">
        <f t="shared" si="93"/>
        <v/>
      </c>
      <c r="E828" s="228">
        <v>0</v>
      </c>
      <c r="J828" s="229">
        <f t="shared" si="90"/>
        <v>0</v>
      </c>
      <c r="K828" s="229">
        <f t="shared" si="91"/>
        <v>0</v>
      </c>
      <c r="L828" s="229">
        <f t="shared" si="91"/>
        <v>0</v>
      </c>
      <c r="M828" s="229">
        <f t="shared" si="92"/>
        <v>0</v>
      </c>
    </row>
    <row r="829" spans="1:13" ht="15" customHeight="1">
      <c r="A829" s="76"/>
      <c r="B829" s="77" t="str">
        <f t="shared" si="89"/>
        <v/>
      </c>
      <c r="C829" t="str">
        <f t="shared" si="88"/>
        <v/>
      </c>
      <c r="D829" s="315" t="str">
        <f t="shared" si="93"/>
        <v/>
      </c>
      <c r="E829" s="228">
        <v>0</v>
      </c>
      <c r="J829" s="229">
        <f t="shared" si="90"/>
        <v>0</v>
      </c>
      <c r="K829" s="229">
        <f t="shared" si="91"/>
        <v>0</v>
      </c>
      <c r="L829" s="229">
        <f t="shared" si="91"/>
        <v>0</v>
      </c>
      <c r="M829" s="229">
        <f t="shared" si="92"/>
        <v>0</v>
      </c>
    </row>
    <row r="830" spans="1:13" ht="15" customHeight="1">
      <c r="A830" s="76"/>
      <c r="B830" s="77" t="str">
        <f t="shared" si="89"/>
        <v/>
      </c>
      <c r="C830" t="str">
        <f t="shared" si="88"/>
        <v/>
      </c>
      <c r="D830" s="315" t="str">
        <f t="shared" si="93"/>
        <v/>
      </c>
      <c r="E830" s="228">
        <v>0</v>
      </c>
      <c r="J830" s="229">
        <f t="shared" si="90"/>
        <v>0</v>
      </c>
      <c r="K830" s="229">
        <f t="shared" si="91"/>
        <v>0</v>
      </c>
      <c r="L830" s="229">
        <f t="shared" si="91"/>
        <v>0</v>
      </c>
      <c r="M830" s="229">
        <f t="shared" si="92"/>
        <v>0</v>
      </c>
    </row>
    <row r="831" spans="1:13" ht="15" customHeight="1">
      <c r="A831" s="76"/>
      <c r="B831" s="77" t="str">
        <f t="shared" si="89"/>
        <v/>
      </c>
      <c r="C831" t="str">
        <f t="shared" si="88"/>
        <v/>
      </c>
      <c r="D831" s="315" t="str">
        <f t="shared" si="93"/>
        <v/>
      </c>
      <c r="E831" s="228">
        <v>0</v>
      </c>
      <c r="J831" s="229">
        <f t="shared" si="90"/>
        <v>0</v>
      </c>
      <c r="K831" s="229">
        <f t="shared" si="91"/>
        <v>0</v>
      </c>
      <c r="L831" s="229">
        <f t="shared" si="91"/>
        <v>0</v>
      </c>
      <c r="M831" s="229">
        <f t="shared" si="92"/>
        <v>0</v>
      </c>
    </row>
    <row r="832" spans="1:13" ht="15" customHeight="1">
      <c r="A832" s="76"/>
      <c r="B832" s="77" t="str">
        <f t="shared" si="89"/>
        <v/>
      </c>
      <c r="C832" t="str">
        <f t="shared" si="88"/>
        <v/>
      </c>
      <c r="D832" s="315" t="str">
        <f t="shared" si="93"/>
        <v/>
      </c>
      <c r="E832" s="228">
        <v>0</v>
      </c>
      <c r="J832" s="229">
        <f t="shared" si="90"/>
        <v>0</v>
      </c>
      <c r="K832" s="229">
        <f t="shared" si="91"/>
        <v>0</v>
      </c>
      <c r="L832" s="229">
        <f t="shared" si="91"/>
        <v>0</v>
      </c>
      <c r="M832" s="229">
        <f t="shared" si="92"/>
        <v>0</v>
      </c>
    </row>
    <row r="833" spans="1:13" ht="15" customHeight="1">
      <c r="A833" s="76"/>
      <c r="B833" s="77" t="str">
        <f t="shared" si="89"/>
        <v/>
      </c>
      <c r="C833" t="str">
        <f t="shared" ref="C833:C896" si="94">IF(A833&lt;&gt;"",TEXT(A833,"aaaa"),"")</f>
        <v/>
      </c>
      <c r="D833" s="315" t="str">
        <f t="shared" si="93"/>
        <v/>
      </c>
      <c r="E833" s="228">
        <v>0</v>
      </c>
      <c r="J833" s="229">
        <f t="shared" si="90"/>
        <v>0</v>
      </c>
      <c r="K833" s="229">
        <f t="shared" si="91"/>
        <v>0</v>
      </c>
      <c r="L833" s="229">
        <f t="shared" si="91"/>
        <v>0</v>
      </c>
      <c r="M833" s="229">
        <f t="shared" si="92"/>
        <v>0</v>
      </c>
    </row>
    <row r="834" spans="1:13" ht="15" customHeight="1">
      <c r="A834" s="76"/>
      <c r="B834" s="77" t="str">
        <f t="shared" si="89"/>
        <v/>
      </c>
      <c r="C834" t="str">
        <f t="shared" si="94"/>
        <v/>
      </c>
      <c r="D834" s="315" t="str">
        <f t="shared" si="93"/>
        <v/>
      </c>
      <c r="E834" s="228">
        <v>0</v>
      </c>
      <c r="J834" s="229">
        <f t="shared" si="90"/>
        <v>0</v>
      </c>
      <c r="K834" s="229">
        <f t="shared" si="91"/>
        <v>0</v>
      </c>
      <c r="L834" s="229">
        <f t="shared" si="91"/>
        <v>0</v>
      </c>
      <c r="M834" s="229">
        <f t="shared" si="92"/>
        <v>0</v>
      </c>
    </row>
    <row r="835" spans="1:13" ht="15" customHeight="1">
      <c r="A835" s="76"/>
      <c r="B835" s="77" t="str">
        <f t="shared" si="89"/>
        <v/>
      </c>
      <c r="C835" t="str">
        <f t="shared" si="94"/>
        <v/>
      </c>
      <c r="D835" s="315" t="str">
        <f t="shared" si="93"/>
        <v/>
      </c>
      <c r="E835" s="228">
        <v>0</v>
      </c>
      <c r="J835" s="229">
        <f t="shared" si="90"/>
        <v>0</v>
      </c>
      <c r="K835" s="229">
        <f t="shared" si="91"/>
        <v>0</v>
      </c>
      <c r="L835" s="229">
        <f t="shared" si="91"/>
        <v>0</v>
      </c>
      <c r="M835" s="229">
        <f t="shared" si="92"/>
        <v>0</v>
      </c>
    </row>
    <row r="836" spans="1:13" ht="15" customHeight="1">
      <c r="A836" s="76"/>
      <c r="B836" s="77" t="str">
        <f t="shared" si="89"/>
        <v/>
      </c>
      <c r="C836" t="str">
        <f t="shared" si="94"/>
        <v/>
      </c>
      <c r="D836" s="315" t="str">
        <f t="shared" si="93"/>
        <v/>
      </c>
      <c r="E836" s="228">
        <v>0</v>
      </c>
      <c r="J836" s="229">
        <f t="shared" si="90"/>
        <v>0</v>
      </c>
      <c r="K836" s="229">
        <f t="shared" si="91"/>
        <v>0</v>
      </c>
      <c r="L836" s="229">
        <f t="shared" si="91"/>
        <v>0</v>
      </c>
      <c r="M836" s="229">
        <f t="shared" si="92"/>
        <v>0</v>
      </c>
    </row>
    <row r="837" spans="1:13" ht="15" customHeight="1">
      <c r="A837" s="76"/>
      <c r="B837" s="77" t="str">
        <f t="shared" si="89"/>
        <v/>
      </c>
      <c r="C837" t="str">
        <f t="shared" si="94"/>
        <v/>
      </c>
      <c r="D837" s="315" t="str">
        <f t="shared" si="93"/>
        <v/>
      </c>
      <c r="E837" s="228">
        <v>0</v>
      </c>
      <c r="J837" s="229">
        <f t="shared" si="90"/>
        <v>0</v>
      </c>
      <c r="K837" s="229">
        <f t="shared" si="91"/>
        <v>0</v>
      </c>
      <c r="L837" s="229">
        <f t="shared" si="91"/>
        <v>0</v>
      </c>
      <c r="M837" s="229">
        <f t="shared" si="92"/>
        <v>0</v>
      </c>
    </row>
    <row r="838" spans="1:13" ht="15" customHeight="1">
      <c r="A838" s="76"/>
      <c r="B838" s="77" t="str">
        <f t="shared" si="89"/>
        <v/>
      </c>
      <c r="C838" t="str">
        <f t="shared" si="94"/>
        <v/>
      </c>
      <c r="D838" s="315" t="str">
        <f t="shared" si="93"/>
        <v/>
      </c>
      <c r="E838" s="228">
        <v>0</v>
      </c>
      <c r="J838" s="229">
        <f t="shared" si="90"/>
        <v>0</v>
      </c>
      <c r="K838" s="229">
        <f t="shared" si="91"/>
        <v>0</v>
      </c>
      <c r="L838" s="229">
        <f t="shared" si="91"/>
        <v>0</v>
      </c>
      <c r="M838" s="229">
        <f t="shared" si="92"/>
        <v>0</v>
      </c>
    </row>
    <row r="839" spans="1:13" ht="15" customHeight="1">
      <c r="A839" s="76"/>
      <c r="B839" s="77" t="str">
        <f t="shared" ref="B839:B902" si="95">IF(A839="","",TEXT(A839,"DDDD"))</f>
        <v/>
      </c>
      <c r="C839" t="str">
        <f t="shared" si="94"/>
        <v/>
      </c>
      <c r="D839" s="315" t="str">
        <f t="shared" si="93"/>
        <v/>
      </c>
      <c r="E839" s="228">
        <v>0</v>
      </c>
      <c r="J839" s="229">
        <f t="shared" ref="J839:J902" si="96">IF(E839=0,0,(1-J$4)*E839)</f>
        <v>0</v>
      </c>
      <c r="K839" s="229">
        <f t="shared" ref="K839:L902" si="97">IF(F839=0,0,(1-K$4)*F839)</f>
        <v>0</v>
      </c>
      <c r="L839" s="229">
        <f t="shared" si="97"/>
        <v>0</v>
      </c>
      <c r="M839" s="229">
        <f t="shared" ref="M839:M902" si="98">IF(H839=0,0,(1-M$4)*H839)</f>
        <v>0</v>
      </c>
    </row>
    <row r="840" spans="1:13" ht="15" customHeight="1">
      <c r="A840" s="76"/>
      <c r="B840" s="77" t="str">
        <f t="shared" si="95"/>
        <v/>
      </c>
      <c r="C840" t="str">
        <f t="shared" si="94"/>
        <v/>
      </c>
      <c r="D840" s="315" t="str">
        <f t="shared" ref="D840:D903" si="99">IF(A840&lt;&gt;"",PROPER(TEXT(A840,"Mmmm")),"")</f>
        <v/>
      </c>
      <c r="E840" s="228">
        <v>0</v>
      </c>
      <c r="J840" s="229">
        <f t="shared" si="96"/>
        <v>0</v>
      </c>
      <c r="K840" s="229">
        <f t="shared" si="97"/>
        <v>0</v>
      </c>
      <c r="L840" s="229">
        <f t="shared" si="97"/>
        <v>0</v>
      </c>
      <c r="M840" s="229">
        <f t="shared" si="98"/>
        <v>0</v>
      </c>
    </row>
    <row r="841" spans="1:13" ht="15" customHeight="1">
      <c r="A841" s="76"/>
      <c r="B841" s="77" t="str">
        <f t="shared" si="95"/>
        <v/>
      </c>
      <c r="C841" t="str">
        <f t="shared" si="94"/>
        <v/>
      </c>
      <c r="D841" s="315" t="str">
        <f t="shared" si="99"/>
        <v/>
      </c>
      <c r="E841" s="228">
        <v>0</v>
      </c>
      <c r="J841" s="229">
        <f t="shared" si="96"/>
        <v>0</v>
      </c>
      <c r="K841" s="229">
        <f t="shared" si="97"/>
        <v>0</v>
      </c>
      <c r="L841" s="229">
        <f t="shared" si="97"/>
        <v>0</v>
      </c>
      <c r="M841" s="229">
        <f t="shared" si="98"/>
        <v>0</v>
      </c>
    </row>
    <row r="842" spans="1:13" ht="15" customHeight="1">
      <c r="A842" s="76"/>
      <c r="B842" s="77" t="str">
        <f t="shared" si="95"/>
        <v/>
      </c>
      <c r="C842" t="str">
        <f t="shared" si="94"/>
        <v/>
      </c>
      <c r="D842" s="315" t="str">
        <f t="shared" si="99"/>
        <v/>
      </c>
      <c r="E842" s="228">
        <v>0</v>
      </c>
      <c r="J842" s="229">
        <f t="shared" si="96"/>
        <v>0</v>
      </c>
      <c r="K842" s="229">
        <f t="shared" si="97"/>
        <v>0</v>
      </c>
      <c r="L842" s="229">
        <f t="shared" si="97"/>
        <v>0</v>
      </c>
      <c r="M842" s="229">
        <f t="shared" si="98"/>
        <v>0</v>
      </c>
    </row>
    <row r="843" spans="1:13" ht="15" customHeight="1">
      <c r="A843" s="76"/>
      <c r="B843" s="77" t="str">
        <f t="shared" si="95"/>
        <v/>
      </c>
      <c r="C843" t="str">
        <f t="shared" si="94"/>
        <v/>
      </c>
      <c r="D843" s="315" t="str">
        <f t="shared" si="99"/>
        <v/>
      </c>
      <c r="E843" s="228">
        <v>0</v>
      </c>
      <c r="J843" s="229">
        <f t="shared" si="96"/>
        <v>0</v>
      </c>
      <c r="K843" s="229">
        <f t="shared" si="97"/>
        <v>0</v>
      </c>
      <c r="L843" s="229">
        <f t="shared" si="97"/>
        <v>0</v>
      </c>
      <c r="M843" s="229">
        <f t="shared" si="98"/>
        <v>0</v>
      </c>
    </row>
    <row r="844" spans="1:13" ht="15" customHeight="1">
      <c r="A844" s="76"/>
      <c r="B844" s="77" t="str">
        <f t="shared" si="95"/>
        <v/>
      </c>
      <c r="C844" t="str">
        <f t="shared" si="94"/>
        <v/>
      </c>
      <c r="D844" s="315" t="str">
        <f t="shared" si="99"/>
        <v/>
      </c>
      <c r="E844" s="228">
        <v>0</v>
      </c>
      <c r="J844" s="229">
        <f t="shared" si="96"/>
        <v>0</v>
      </c>
      <c r="K844" s="229">
        <f t="shared" si="97"/>
        <v>0</v>
      </c>
      <c r="L844" s="229">
        <f t="shared" si="97"/>
        <v>0</v>
      </c>
      <c r="M844" s="229">
        <f t="shared" si="98"/>
        <v>0</v>
      </c>
    </row>
    <row r="845" spans="1:13" ht="15" customHeight="1">
      <c r="A845" s="76"/>
      <c r="B845" s="77" t="str">
        <f t="shared" si="95"/>
        <v/>
      </c>
      <c r="C845" t="str">
        <f t="shared" si="94"/>
        <v/>
      </c>
      <c r="D845" s="315" t="str">
        <f t="shared" si="99"/>
        <v/>
      </c>
      <c r="E845" s="228">
        <v>0</v>
      </c>
      <c r="J845" s="229">
        <f t="shared" si="96"/>
        <v>0</v>
      </c>
      <c r="K845" s="229">
        <f t="shared" si="97"/>
        <v>0</v>
      </c>
      <c r="L845" s="229">
        <f t="shared" si="97"/>
        <v>0</v>
      </c>
      <c r="M845" s="229">
        <f t="shared" si="98"/>
        <v>0</v>
      </c>
    </row>
    <row r="846" spans="1:13" ht="15" customHeight="1">
      <c r="A846" s="76"/>
      <c r="B846" s="77" t="str">
        <f t="shared" si="95"/>
        <v/>
      </c>
      <c r="C846" t="str">
        <f t="shared" si="94"/>
        <v/>
      </c>
      <c r="D846" s="315" t="str">
        <f t="shared" si="99"/>
        <v/>
      </c>
      <c r="E846" s="228">
        <v>0</v>
      </c>
      <c r="J846" s="229">
        <f t="shared" si="96"/>
        <v>0</v>
      </c>
      <c r="K846" s="229">
        <f t="shared" si="97"/>
        <v>0</v>
      </c>
      <c r="L846" s="229">
        <f t="shared" si="97"/>
        <v>0</v>
      </c>
      <c r="M846" s="229">
        <f t="shared" si="98"/>
        <v>0</v>
      </c>
    </row>
    <row r="847" spans="1:13" ht="15" customHeight="1">
      <c r="A847" s="76"/>
      <c r="B847" s="77" t="str">
        <f t="shared" si="95"/>
        <v/>
      </c>
      <c r="C847" t="str">
        <f t="shared" si="94"/>
        <v/>
      </c>
      <c r="D847" s="315" t="str">
        <f t="shared" si="99"/>
        <v/>
      </c>
      <c r="E847" s="228">
        <v>0</v>
      </c>
      <c r="J847" s="229">
        <f t="shared" si="96"/>
        <v>0</v>
      </c>
      <c r="K847" s="229">
        <f t="shared" si="97"/>
        <v>0</v>
      </c>
      <c r="L847" s="229">
        <f t="shared" si="97"/>
        <v>0</v>
      </c>
      <c r="M847" s="229">
        <f t="shared" si="98"/>
        <v>0</v>
      </c>
    </row>
    <row r="848" spans="1:13" ht="15" customHeight="1">
      <c r="A848" s="76"/>
      <c r="B848" s="77" t="str">
        <f t="shared" si="95"/>
        <v/>
      </c>
      <c r="C848" t="str">
        <f t="shared" si="94"/>
        <v/>
      </c>
      <c r="D848" s="315" t="str">
        <f t="shared" si="99"/>
        <v/>
      </c>
      <c r="E848" s="228">
        <v>0</v>
      </c>
      <c r="J848" s="229">
        <f t="shared" si="96"/>
        <v>0</v>
      </c>
      <c r="K848" s="229">
        <f t="shared" si="97"/>
        <v>0</v>
      </c>
      <c r="L848" s="229">
        <f t="shared" si="97"/>
        <v>0</v>
      </c>
      <c r="M848" s="229">
        <f t="shared" si="98"/>
        <v>0</v>
      </c>
    </row>
    <row r="849" spans="1:13" ht="15" customHeight="1">
      <c r="A849" s="76"/>
      <c r="B849" s="77" t="str">
        <f t="shared" si="95"/>
        <v/>
      </c>
      <c r="C849" t="str">
        <f t="shared" si="94"/>
        <v/>
      </c>
      <c r="D849" s="315" t="str">
        <f t="shared" si="99"/>
        <v/>
      </c>
      <c r="E849" s="228">
        <v>0</v>
      </c>
      <c r="J849" s="229">
        <f t="shared" si="96"/>
        <v>0</v>
      </c>
      <c r="K849" s="229">
        <f t="shared" si="97"/>
        <v>0</v>
      </c>
      <c r="L849" s="229">
        <f t="shared" si="97"/>
        <v>0</v>
      </c>
      <c r="M849" s="229">
        <f t="shared" si="98"/>
        <v>0</v>
      </c>
    </row>
    <row r="850" spans="1:13" ht="15" customHeight="1">
      <c r="A850" s="76"/>
      <c r="B850" s="77" t="str">
        <f t="shared" si="95"/>
        <v/>
      </c>
      <c r="C850" t="str">
        <f t="shared" si="94"/>
        <v/>
      </c>
      <c r="D850" s="315" t="str">
        <f t="shared" si="99"/>
        <v/>
      </c>
      <c r="E850" s="228">
        <v>0</v>
      </c>
      <c r="J850" s="229">
        <f t="shared" si="96"/>
        <v>0</v>
      </c>
      <c r="K850" s="229">
        <f t="shared" si="97"/>
        <v>0</v>
      </c>
      <c r="L850" s="229">
        <f t="shared" si="97"/>
        <v>0</v>
      </c>
      <c r="M850" s="229">
        <f t="shared" si="98"/>
        <v>0</v>
      </c>
    </row>
    <row r="851" spans="1:13" ht="15" customHeight="1">
      <c r="A851" s="76"/>
      <c r="B851" s="77" t="str">
        <f t="shared" si="95"/>
        <v/>
      </c>
      <c r="C851" t="str">
        <f t="shared" si="94"/>
        <v/>
      </c>
      <c r="D851" s="315" t="str">
        <f t="shared" si="99"/>
        <v/>
      </c>
      <c r="E851" s="228">
        <v>0</v>
      </c>
      <c r="J851" s="229">
        <f t="shared" si="96"/>
        <v>0</v>
      </c>
      <c r="K851" s="229">
        <f t="shared" si="97"/>
        <v>0</v>
      </c>
      <c r="L851" s="229">
        <f t="shared" si="97"/>
        <v>0</v>
      </c>
      <c r="M851" s="229">
        <f t="shared" si="98"/>
        <v>0</v>
      </c>
    </row>
    <row r="852" spans="1:13" ht="15" customHeight="1">
      <c r="A852" s="76"/>
      <c r="B852" s="77" t="str">
        <f t="shared" si="95"/>
        <v/>
      </c>
      <c r="C852" t="str">
        <f t="shared" si="94"/>
        <v/>
      </c>
      <c r="D852" s="315" t="str">
        <f t="shared" si="99"/>
        <v/>
      </c>
      <c r="E852" s="228">
        <v>0</v>
      </c>
      <c r="J852" s="229">
        <f t="shared" si="96"/>
        <v>0</v>
      </c>
      <c r="K852" s="229">
        <f t="shared" si="97"/>
        <v>0</v>
      </c>
      <c r="L852" s="229">
        <f t="shared" si="97"/>
        <v>0</v>
      </c>
      <c r="M852" s="229">
        <f t="shared" si="98"/>
        <v>0</v>
      </c>
    </row>
    <row r="853" spans="1:13" ht="15" customHeight="1">
      <c r="A853" s="76"/>
      <c r="B853" s="77" t="str">
        <f t="shared" si="95"/>
        <v/>
      </c>
      <c r="C853" t="str">
        <f t="shared" si="94"/>
        <v/>
      </c>
      <c r="D853" s="315" t="str">
        <f t="shared" si="99"/>
        <v/>
      </c>
      <c r="E853" s="228">
        <v>0</v>
      </c>
      <c r="J853" s="229">
        <f t="shared" si="96"/>
        <v>0</v>
      </c>
      <c r="K853" s="229">
        <f t="shared" si="97"/>
        <v>0</v>
      </c>
      <c r="L853" s="229">
        <f t="shared" si="97"/>
        <v>0</v>
      </c>
      <c r="M853" s="229">
        <f t="shared" si="98"/>
        <v>0</v>
      </c>
    </row>
    <row r="854" spans="1:13" ht="15" customHeight="1">
      <c r="A854" s="76"/>
      <c r="B854" s="77" t="str">
        <f t="shared" si="95"/>
        <v/>
      </c>
      <c r="C854" t="str">
        <f t="shared" si="94"/>
        <v/>
      </c>
      <c r="D854" s="315" t="str">
        <f t="shared" si="99"/>
        <v/>
      </c>
      <c r="E854" s="228">
        <v>0</v>
      </c>
      <c r="J854" s="229">
        <f t="shared" si="96"/>
        <v>0</v>
      </c>
      <c r="K854" s="229">
        <f t="shared" si="97"/>
        <v>0</v>
      </c>
      <c r="L854" s="229">
        <f t="shared" si="97"/>
        <v>0</v>
      </c>
      <c r="M854" s="229">
        <f t="shared" si="98"/>
        <v>0</v>
      </c>
    </row>
    <row r="855" spans="1:13" ht="15" customHeight="1">
      <c r="A855" s="76"/>
      <c r="B855" s="77" t="str">
        <f t="shared" si="95"/>
        <v/>
      </c>
      <c r="C855" t="str">
        <f t="shared" si="94"/>
        <v/>
      </c>
      <c r="D855" s="315" t="str">
        <f t="shared" si="99"/>
        <v/>
      </c>
      <c r="E855" s="228">
        <v>0</v>
      </c>
      <c r="J855" s="229">
        <f t="shared" si="96"/>
        <v>0</v>
      </c>
      <c r="K855" s="229">
        <f t="shared" si="97"/>
        <v>0</v>
      </c>
      <c r="L855" s="229">
        <f t="shared" si="97"/>
        <v>0</v>
      </c>
      <c r="M855" s="229">
        <f t="shared" si="98"/>
        <v>0</v>
      </c>
    </row>
    <row r="856" spans="1:13" ht="15" customHeight="1">
      <c r="A856" s="76"/>
      <c r="B856" s="77" t="str">
        <f t="shared" si="95"/>
        <v/>
      </c>
      <c r="C856" t="str">
        <f t="shared" si="94"/>
        <v/>
      </c>
      <c r="D856" s="315" t="str">
        <f t="shared" si="99"/>
        <v/>
      </c>
      <c r="E856" s="228">
        <v>0</v>
      </c>
      <c r="J856" s="229">
        <f t="shared" si="96"/>
        <v>0</v>
      </c>
      <c r="K856" s="229">
        <f t="shared" si="97"/>
        <v>0</v>
      </c>
      <c r="L856" s="229">
        <f t="shared" si="97"/>
        <v>0</v>
      </c>
      <c r="M856" s="229">
        <f t="shared" si="98"/>
        <v>0</v>
      </c>
    </row>
    <row r="857" spans="1:13" ht="15" customHeight="1">
      <c r="A857" s="76"/>
      <c r="B857" s="77" t="str">
        <f t="shared" si="95"/>
        <v/>
      </c>
      <c r="C857" t="str">
        <f t="shared" si="94"/>
        <v/>
      </c>
      <c r="D857" s="315" t="str">
        <f t="shared" si="99"/>
        <v/>
      </c>
      <c r="E857" s="228">
        <v>0</v>
      </c>
      <c r="J857" s="229">
        <f t="shared" si="96"/>
        <v>0</v>
      </c>
      <c r="K857" s="229">
        <f t="shared" si="97"/>
        <v>0</v>
      </c>
      <c r="L857" s="229">
        <f t="shared" si="97"/>
        <v>0</v>
      </c>
      <c r="M857" s="229">
        <f t="shared" si="98"/>
        <v>0</v>
      </c>
    </row>
    <row r="858" spans="1:13" ht="15" customHeight="1">
      <c r="A858" s="76"/>
      <c r="B858" s="77" t="str">
        <f t="shared" si="95"/>
        <v/>
      </c>
      <c r="C858" t="str">
        <f t="shared" si="94"/>
        <v/>
      </c>
      <c r="D858" s="315" t="str">
        <f t="shared" si="99"/>
        <v/>
      </c>
      <c r="E858" s="228">
        <v>0</v>
      </c>
      <c r="J858" s="229">
        <f t="shared" si="96"/>
        <v>0</v>
      </c>
      <c r="K858" s="229">
        <f t="shared" si="97"/>
        <v>0</v>
      </c>
      <c r="L858" s="229">
        <f t="shared" si="97"/>
        <v>0</v>
      </c>
      <c r="M858" s="229">
        <f t="shared" si="98"/>
        <v>0</v>
      </c>
    </row>
    <row r="859" spans="1:13" ht="15" customHeight="1">
      <c r="A859" s="76"/>
      <c r="B859" s="77" t="str">
        <f t="shared" si="95"/>
        <v/>
      </c>
      <c r="C859" t="str">
        <f t="shared" si="94"/>
        <v/>
      </c>
      <c r="D859" s="315" t="str">
        <f t="shared" si="99"/>
        <v/>
      </c>
      <c r="E859" s="228">
        <v>0</v>
      </c>
      <c r="J859" s="229">
        <f t="shared" si="96"/>
        <v>0</v>
      </c>
      <c r="K859" s="229">
        <f t="shared" si="97"/>
        <v>0</v>
      </c>
      <c r="L859" s="229">
        <f t="shared" si="97"/>
        <v>0</v>
      </c>
      <c r="M859" s="229">
        <f t="shared" si="98"/>
        <v>0</v>
      </c>
    </row>
    <row r="860" spans="1:13" ht="15" customHeight="1">
      <c r="A860" s="76"/>
      <c r="B860" s="77" t="str">
        <f t="shared" si="95"/>
        <v/>
      </c>
      <c r="C860" t="str">
        <f t="shared" si="94"/>
        <v/>
      </c>
      <c r="D860" s="315" t="str">
        <f t="shared" si="99"/>
        <v/>
      </c>
      <c r="E860" s="228">
        <v>0</v>
      </c>
      <c r="J860" s="229">
        <f t="shared" si="96"/>
        <v>0</v>
      </c>
      <c r="K860" s="229">
        <f t="shared" si="97"/>
        <v>0</v>
      </c>
      <c r="L860" s="229">
        <f t="shared" si="97"/>
        <v>0</v>
      </c>
      <c r="M860" s="229">
        <f t="shared" si="98"/>
        <v>0</v>
      </c>
    </row>
    <row r="861" spans="1:13" ht="15" customHeight="1">
      <c r="A861" s="76"/>
      <c r="B861" s="77" t="str">
        <f t="shared" si="95"/>
        <v/>
      </c>
      <c r="C861" t="str">
        <f t="shared" si="94"/>
        <v/>
      </c>
      <c r="D861" s="315" t="str">
        <f t="shared" si="99"/>
        <v/>
      </c>
      <c r="E861" s="228">
        <v>0</v>
      </c>
      <c r="J861" s="229">
        <f t="shared" si="96"/>
        <v>0</v>
      </c>
      <c r="K861" s="229">
        <f t="shared" si="97"/>
        <v>0</v>
      </c>
      <c r="L861" s="229">
        <f t="shared" si="97"/>
        <v>0</v>
      </c>
      <c r="M861" s="229">
        <f t="shared" si="98"/>
        <v>0</v>
      </c>
    </row>
    <row r="862" spans="1:13" ht="15" customHeight="1">
      <c r="A862" s="76"/>
      <c r="B862" s="77" t="str">
        <f t="shared" si="95"/>
        <v/>
      </c>
      <c r="C862" t="str">
        <f t="shared" si="94"/>
        <v/>
      </c>
      <c r="D862" s="315" t="str">
        <f t="shared" si="99"/>
        <v/>
      </c>
      <c r="E862" s="228">
        <v>0</v>
      </c>
      <c r="J862" s="229">
        <f t="shared" si="96"/>
        <v>0</v>
      </c>
      <c r="K862" s="229">
        <f t="shared" si="97"/>
        <v>0</v>
      </c>
      <c r="L862" s="229">
        <f t="shared" si="97"/>
        <v>0</v>
      </c>
      <c r="M862" s="229">
        <f t="shared" si="98"/>
        <v>0</v>
      </c>
    </row>
    <row r="863" spans="1:13" ht="15" customHeight="1">
      <c r="A863" s="76"/>
      <c r="B863" s="77" t="str">
        <f t="shared" si="95"/>
        <v/>
      </c>
      <c r="C863" t="str">
        <f t="shared" si="94"/>
        <v/>
      </c>
      <c r="D863" s="315" t="str">
        <f t="shared" si="99"/>
        <v/>
      </c>
      <c r="E863" s="228">
        <v>0</v>
      </c>
      <c r="J863" s="229">
        <f t="shared" si="96"/>
        <v>0</v>
      </c>
      <c r="K863" s="229">
        <f t="shared" si="97"/>
        <v>0</v>
      </c>
      <c r="L863" s="229">
        <f t="shared" si="97"/>
        <v>0</v>
      </c>
      <c r="M863" s="229">
        <f t="shared" si="98"/>
        <v>0</v>
      </c>
    </row>
    <row r="864" spans="1:13" ht="15" customHeight="1">
      <c r="A864" s="76"/>
      <c r="B864" s="77" t="str">
        <f t="shared" si="95"/>
        <v/>
      </c>
      <c r="C864" t="str">
        <f t="shared" si="94"/>
        <v/>
      </c>
      <c r="D864" s="315" t="str">
        <f t="shared" si="99"/>
        <v/>
      </c>
      <c r="E864" s="228">
        <v>0</v>
      </c>
      <c r="J864" s="229">
        <f t="shared" si="96"/>
        <v>0</v>
      </c>
      <c r="K864" s="229">
        <f t="shared" si="97"/>
        <v>0</v>
      </c>
      <c r="L864" s="229">
        <f t="shared" si="97"/>
        <v>0</v>
      </c>
      <c r="M864" s="229">
        <f t="shared" si="98"/>
        <v>0</v>
      </c>
    </row>
    <row r="865" spans="1:13" ht="15" customHeight="1">
      <c r="A865" s="76"/>
      <c r="B865" s="77" t="str">
        <f t="shared" si="95"/>
        <v/>
      </c>
      <c r="C865" t="str">
        <f t="shared" si="94"/>
        <v/>
      </c>
      <c r="D865" s="315" t="str">
        <f t="shared" si="99"/>
        <v/>
      </c>
      <c r="E865" s="228">
        <v>0</v>
      </c>
      <c r="J865" s="229">
        <f t="shared" si="96"/>
        <v>0</v>
      </c>
      <c r="K865" s="229">
        <f t="shared" si="97"/>
        <v>0</v>
      </c>
      <c r="L865" s="229">
        <f t="shared" si="97"/>
        <v>0</v>
      </c>
      <c r="M865" s="229">
        <f t="shared" si="98"/>
        <v>0</v>
      </c>
    </row>
    <row r="866" spans="1:13" ht="15" customHeight="1">
      <c r="A866" s="76"/>
      <c r="B866" s="77" t="str">
        <f t="shared" si="95"/>
        <v/>
      </c>
      <c r="C866" t="str">
        <f t="shared" si="94"/>
        <v/>
      </c>
      <c r="D866" s="315" t="str">
        <f t="shared" si="99"/>
        <v/>
      </c>
      <c r="E866" s="228">
        <v>0</v>
      </c>
      <c r="J866" s="229">
        <f t="shared" si="96"/>
        <v>0</v>
      </c>
      <c r="K866" s="229">
        <f t="shared" si="97"/>
        <v>0</v>
      </c>
      <c r="L866" s="229">
        <f t="shared" si="97"/>
        <v>0</v>
      </c>
      <c r="M866" s="229">
        <f t="shared" si="98"/>
        <v>0</v>
      </c>
    </row>
    <row r="867" spans="1:13" ht="15" customHeight="1">
      <c r="A867" s="76"/>
      <c r="B867" s="77" t="str">
        <f t="shared" si="95"/>
        <v/>
      </c>
      <c r="C867" t="str">
        <f t="shared" si="94"/>
        <v/>
      </c>
      <c r="D867" s="315" t="str">
        <f t="shared" si="99"/>
        <v/>
      </c>
      <c r="E867" s="228">
        <v>0</v>
      </c>
      <c r="J867" s="229">
        <f t="shared" si="96"/>
        <v>0</v>
      </c>
      <c r="K867" s="229">
        <f t="shared" si="97"/>
        <v>0</v>
      </c>
      <c r="L867" s="229">
        <f t="shared" si="97"/>
        <v>0</v>
      </c>
      <c r="M867" s="229">
        <f t="shared" si="98"/>
        <v>0</v>
      </c>
    </row>
    <row r="868" spans="1:13" ht="15" customHeight="1">
      <c r="A868" s="76"/>
      <c r="B868" s="77" t="str">
        <f t="shared" si="95"/>
        <v/>
      </c>
      <c r="C868" t="str">
        <f t="shared" si="94"/>
        <v/>
      </c>
      <c r="D868" s="315" t="str">
        <f t="shared" si="99"/>
        <v/>
      </c>
      <c r="E868" s="228">
        <v>0</v>
      </c>
      <c r="J868" s="229">
        <f t="shared" si="96"/>
        <v>0</v>
      </c>
      <c r="K868" s="229">
        <f t="shared" si="97"/>
        <v>0</v>
      </c>
      <c r="L868" s="229">
        <f t="shared" si="97"/>
        <v>0</v>
      </c>
      <c r="M868" s="229">
        <f t="shared" si="98"/>
        <v>0</v>
      </c>
    </row>
    <row r="869" spans="1:13" ht="15" customHeight="1">
      <c r="A869" s="76"/>
      <c r="B869" s="77" t="str">
        <f t="shared" si="95"/>
        <v/>
      </c>
      <c r="C869" t="str">
        <f t="shared" si="94"/>
        <v/>
      </c>
      <c r="D869" s="315" t="str">
        <f t="shared" si="99"/>
        <v/>
      </c>
      <c r="E869" s="228">
        <v>0</v>
      </c>
      <c r="J869" s="229">
        <f t="shared" si="96"/>
        <v>0</v>
      </c>
      <c r="K869" s="229">
        <f t="shared" si="97"/>
        <v>0</v>
      </c>
      <c r="L869" s="229">
        <f t="shared" si="97"/>
        <v>0</v>
      </c>
      <c r="M869" s="229">
        <f t="shared" si="98"/>
        <v>0</v>
      </c>
    </row>
    <row r="870" spans="1:13" ht="15" customHeight="1">
      <c r="A870" s="76"/>
      <c r="B870" s="77" t="str">
        <f t="shared" si="95"/>
        <v/>
      </c>
      <c r="C870" t="str">
        <f t="shared" si="94"/>
        <v/>
      </c>
      <c r="D870" s="315" t="str">
        <f t="shared" si="99"/>
        <v/>
      </c>
      <c r="E870" s="228">
        <v>0</v>
      </c>
      <c r="J870" s="229">
        <f t="shared" si="96"/>
        <v>0</v>
      </c>
      <c r="K870" s="229">
        <f t="shared" si="97"/>
        <v>0</v>
      </c>
      <c r="L870" s="229">
        <f t="shared" si="97"/>
        <v>0</v>
      </c>
      <c r="M870" s="229">
        <f t="shared" si="98"/>
        <v>0</v>
      </c>
    </row>
    <row r="871" spans="1:13" ht="15" customHeight="1">
      <c r="A871" s="76"/>
      <c r="B871" s="77" t="str">
        <f t="shared" si="95"/>
        <v/>
      </c>
      <c r="C871" t="str">
        <f t="shared" si="94"/>
        <v/>
      </c>
      <c r="D871" s="315" t="str">
        <f t="shared" si="99"/>
        <v/>
      </c>
      <c r="E871" s="228">
        <v>0</v>
      </c>
      <c r="J871" s="229">
        <f t="shared" si="96"/>
        <v>0</v>
      </c>
      <c r="K871" s="229">
        <f t="shared" si="97"/>
        <v>0</v>
      </c>
      <c r="L871" s="229">
        <f t="shared" si="97"/>
        <v>0</v>
      </c>
      <c r="M871" s="229">
        <f t="shared" si="98"/>
        <v>0</v>
      </c>
    </row>
    <row r="872" spans="1:13" ht="15" customHeight="1">
      <c r="A872" s="76"/>
      <c r="B872" s="77" t="str">
        <f t="shared" si="95"/>
        <v/>
      </c>
      <c r="C872" t="str">
        <f t="shared" si="94"/>
        <v/>
      </c>
      <c r="D872" s="315" t="str">
        <f t="shared" si="99"/>
        <v/>
      </c>
      <c r="E872" s="228">
        <v>0</v>
      </c>
      <c r="J872" s="229">
        <f t="shared" si="96"/>
        <v>0</v>
      </c>
      <c r="K872" s="229">
        <f t="shared" si="97"/>
        <v>0</v>
      </c>
      <c r="L872" s="229">
        <f t="shared" si="97"/>
        <v>0</v>
      </c>
      <c r="M872" s="229">
        <f t="shared" si="98"/>
        <v>0</v>
      </c>
    </row>
    <row r="873" spans="1:13" ht="15" customHeight="1">
      <c r="A873" s="76"/>
      <c r="B873" s="77" t="str">
        <f t="shared" si="95"/>
        <v/>
      </c>
      <c r="C873" t="str">
        <f t="shared" si="94"/>
        <v/>
      </c>
      <c r="D873" s="315" t="str">
        <f t="shared" si="99"/>
        <v/>
      </c>
      <c r="E873" s="228">
        <v>0</v>
      </c>
      <c r="J873" s="229">
        <f t="shared" si="96"/>
        <v>0</v>
      </c>
      <c r="K873" s="229">
        <f t="shared" si="97"/>
        <v>0</v>
      </c>
      <c r="L873" s="229">
        <f t="shared" si="97"/>
        <v>0</v>
      </c>
      <c r="M873" s="229">
        <f t="shared" si="98"/>
        <v>0</v>
      </c>
    </row>
    <row r="874" spans="1:13" ht="15" customHeight="1">
      <c r="A874" s="76"/>
      <c r="B874" s="77" t="str">
        <f t="shared" si="95"/>
        <v/>
      </c>
      <c r="C874" t="str">
        <f t="shared" si="94"/>
        <v/>
      </c>
      <c r="D874" s="315" t="str">
        <f t="shared" si="99"/>
        <v/>
      </c>
      <c r="E874" s="228">
        <v>0</v>
      </c>
      <c r="J874" s="229">
        <f t="shared" si="96"/>
        <v>0</v>
      </c>
      <c r="K874" s="229">
        <f t="shared" si="97"/>
        <v>0</v>
      </c>
      <c r="L874" s="229">
        <f t="shared" si="97"/>
        <v>0</v>
      </c>
      <c r="M874" s="229">
        <f t="shared" si="98"/>
        <v>0</v>
      </c>
    </row>
    <row r="875" spans="1:13" ht="15" customHeight="1">
      <c r="A875" s="76"/>
      <c r="B875" s="77" t="str">
        <f t="shared" si="95"/>
        <v/>
      </c>
      <c r="C875" t="str">
        <f t="shared" si="94"/>
        <v/>
      </c>
      <c r="D875" s="315" t="str">
        <f t="shared" si="99"/>
        <v/>
      </c>
      <c r="E875" s="228">
        <v>0</v>
      </c>
      <c r="J875" s="229">
        <f t="shared" si="96"/>
        <v>0</v>
      </c>
      <c r="K875" s="229">
        <f t="shared" si="97"/>
        <v>0</v>
      </c>
      <c r="L875" s="229">
        <f t="shared" si="97"/>
        <v>0</v>
      </c>
      <c r="M875" s="229">
        <f t="shared" si="98"/>
        <v>0</v>
      </c>
    </row>
    <row r="876" spans="1:13" ht="15" customHeight="1">
      <c r="A876" s="76"/>
      <c r="B876" s="77" t="str">
        <f t="shared" si="95"/>
        <v/>
      </c>
      <c r="C876" t="str">
        <f t="shared" si="94"/>
        <v/>
      </c>
      <c r="D876" s="315" t="str">
        <f t="shared" si="99"/>
        <v/>
      </c>
      <c r="E876" s="228">
        <v>0</v>
      </c>
      <c r="J876" s="229">
        <f t="shared" si="96"/>
        <v>0</v>
      </c>
      <c r="K876" s="229">
        <f t="shared" si="97"/>
        <v>0</v>
      </c>
      <c r="L876" s="229">
        <f t="shared" si="97"/>
        <v>0</v>
      </c>
      <c r="M876" s="229">
        <f t="shared" si="98"/>
        <v>0</v>
      </c>
    </row>
    <row r="877" spans="1:13" ht="15" customHeight="1">
      <c r="A877" s="76"/>
      <c r="B877" s="77" t="str">
        <f t="shared" si="95"/>
        <v/>
      </c>
      <c r="C877" t="str">
        <f t="shared" si="94"/>
        <v/>
      </c>
      <c r="D877" s="315" t="str">
        <f t="shared" si="99"/>
        <v/>
      </c>
      <c r="E877" s="228">
        <v>0</v>
      </c>
      <c r="J877" s="229">
        <f t="shared" si="96"/>
        <v>0</v>
      </c>
      <c r="K877" s="229">
        <f t="shared" si="97"/>
        <v>0</v>
      </c>
      <c r="L877" s="229">
        <f t="shared" si="97"/>
        <v>0</v>
      </c>
      <c r="M877" s="229">
        <f t="shared" si="98"/>
        <v>0</v>
      </c>
    </row>
    <row r="878" spans="1:13" ht="15" customHeight="1">
      <c r="A878" s="76"/>
      <c r="B878" s="77" t="str">
        <f t="shared" si="95"/>
        <v/>
      </c>
      <c r="C878" t="str">
        <f t="shared" si="94"/>
        <v/>
      </c>
      <c r="D878" s="315" t="str">
        <f t="shared" si="99"/>
        <v/>
      </c>
      <c r="E878" s="228">
        <v>0</v>
      </c>
      <c r="J878" s="229">
        <f t="shared" si="96"/>
        <v>0</v>
      </c>
      <c r="K878" s="229">
        <f t="shared" si="97"/>
        <v>0</v>
      </c>
      <c r="L878" s="229">
        <f t="shared" si="97"/>
        <v>0</v>
      </c>
      <c r="M878" s="229">
        <f t="shared" si="98"/>
        <v>0</v>
      </c>
    </row>
    <row r="879" spans="1:13" ht="15" customHeight="1">
      <c r="A879" s="76"/>
      <c r="B879" s="77" t="str">
        <f t="shared" si="95"/>
        <v/>
      </c>
      <c r="C879" t="str">
        <f t="shared" si="94"/>
        <v/>
      </c>
      <c r="D879" s="315" t="str">
        <f t="shared" si="99"/>
        <v/>
      </c>
      <c r="E879" s="228">
        <v>0</v>
      </c>
      <c r="J879" s="229">
        <f t="shared" si="96"/>
        <v>0</v>
      </c>
      <c r="K879" s="229">
        <f t="shared" si="97"/>
        <v>0</v>
      </c>
      <c r="L879" s="229">
        <f t="shared" si="97"/>
        <v>0</v>
      </c>
      <c r="M879" s="229">
        <f t="shared" si="98"/>
        <v>0</v>
      </c>
    </row>
    <row r="880" spans="1:13" ht="15" customHeight="1">
      <c r="A880" s="76"/>
      <c r="B880" s="77" t="str">
        <f t="shared" si="95"/>
        <v/>
      </c>
      <c r="C880" t="str">
        <f t="shared" si="94"/>
        <v/>
      </c>
      <c r="D880" s="315" t="str">
        <f t="shared" si="99"/>
        <v/>
      </c>
      <c r="E880" s="228">
        <v>0</v>
      </c>
      <c r="J880" s="229">
        <f t="shared" si="96"/>
        <v>0</v>
      </c>
      <c r="K880" s="229">
        <f t="shared" si="97"/>
        <v>0</v>
      </c>
      <c r="L880" s="229">
        <f t="shared" si="97"/>
        <v>0</v>
      </c>
      <c r="M880" s="229">
        <f t="shared" si="98"/>
        <v>0</v>
      </c>
    </row>
    <row r="881" spans="1:13" ht="15" customHeight="1">
      <c r="A881" s="76"/>
      <c r="B881" s="77" t="str">
        <f t="shared" si="95"/>
        <v/>
      </c>
      <c r="C881" t="str">
        <f t="shared" si="94"/>
        <v/>
      </c>
      <c r="D881" s="315" t="str">
        <f t="shared" si="99"/>
        <v/>
      </c>
      <c r="E881" s="228">
        <v>0</v>
      </c>
      <c r="J881" s="229">
        <f t="shared" si="96"/>
        <v>0</v>
      </c>
      <c r="K881" s="229">
        <f t="shared" si="97"/>
        <v>0</v>
      </c>
      <c r="L881" s="229">
        <f t="shared" si="97"/>
        <v>0</v>
      </c>
      <c r="M881" s="229">
        <f t="shared" si="98"/>
        <v>0</v>
      </c>
    </row>
    <row r="882" spans="1:13" ht="15" customHeight="1">
      <c r="A882" s="76"/>
      <c r="B882" s="77" t="str">
        <f t="shared" si="95"/>
        <v/>
      </c>
      <c r="C882" t="str">
        <f t="shared" si="94"/>
        <v/>
      </c>
      <c r="D882" s="315" t="str">
        <f t="shared" si="99"/>
        <v/>
      </c>
      <c r="E882" s="228">
        <v>0</v>
      </c>
      <c r="J882" s="229">
        <f t="shared" si="96"/>
        <v>0</v>
      </c>
      <c r="K882" s="229">
        <f t="shared" si="97"/>
        <v>0</v>
      </c>
      <c r="L882" s="229">
        <f t="shared" si="97"/>
        <v>0</v>
      </c>
      <c r="M882" s="229">
        <f t="shared" si="98"/>
        <v>0</v>
      </c>
    </row>
    <row r="883" spans="1:13" ht="15" customHeight="1">
      <c r="A883" s="76"/>
      <c r="B883" s="77" t="str">
        <f t="shared" si="95"/>
        <v/>
      </c>
      <c r="C883" t="str">
        <f t="shared" si="94"/>
        <v/>
      </c>
      <c r="D883" s="315" t="str">
        <f t="shared" si="99"/>
        <v/>
      </c>
      <c r="E883" s="228">
        <v>0</v>
      </c>
      <c r="J883" s="229">
        <f t="shared" si="96"/>
        <v>0</v>
      </c>
      <c r="K883" s="229">
        <f t="shared" si="97"/>
        <v>0</v>
      </c>
      <c r="L883" s="229">
        <f t="shared" si="97"/>
        <v>0</v>
      </c>
      <c r="M883" s="229">
        <f t="shared" si="98"/>
        <v>0</v>
      </c>
    </row>
    <row r="884" spans="1:13" ht="15" customHeight="1">
      <c r="A884" s="76"/>
      <c r="B884" s="77" t="str">
        <f t="shared" si="95"/>
        <v/>
      </c>
      <c r="C884" t="str">
        <f t="shared" si="94"/>
        <v/>
      </c>
      <c r="D884" s="315" t="str">
        <f t="shared" si="99"/>
        <v/>
      </c>
      <c r="E884" s="228">
        <v>0</v>
      </c>
      <c r="J884" s="229">
        <f t="shared" si="96"/>
        <v>0</v>
      </c>
      <c r="K884" s="229">
        <f t="shared" si="97"/>
        <v>0</v>
      </c>
      <c r="L884" s="229">
        <f t="shared" si="97"/>
        <v>0</v>
      </c>
      <c r="M884" s="229">
        <f t="shared" si="98"/>
        <v>0</v>
      </c>
    </row>
    <row r="885" spans="1:13" ht="15" customHeight="1">
      <c r="A885" s="76"/>
      <c r="B885" s="77" t="str">
        <f t="shared" si="95"/>
        <v/>
      </c>
      <c r="C885" t="str">
        <f t="shared" si="94"/>
        <v/>
      </c>
      <c r="D885" s="315" t="str">
        <f t="shared" si="99"/>
        <v/>
      </c>
      <c r="E885" s="228">
        <v>0</v>
      </c>
      <c r="J885" s="229">
        <f t="shared" si="96"/>
        <v>0</v>
      </c>
      <c r="K885" s="229">
        <f t="shared" si="97"/>
        <v>0</v>
      </c>
      <c r="L885" s="229">
        <f t="shared" si="97"/>
        <v>0</v>
      </c>
      <c r="M885" s="229">
        <f t="shared" si="98"/>
        <v>0</v>
      </c>
    </row>
    <row r="886" spans="1:13" ht="15" customHeight="1">
      <c r="A886" s="76"/>
      <c r="B886" s="77" t="str">
        <f t="shared" si="95"/>
        <v/>
      </c>
      <c r="C886" t="str">
        <f t="shared" si="94"/>
        <v/>
      </c>
      <c r="D886" s="315" t="str">
        <f t="shared" si="99"/>
        <v/>
      </c>
      <c r="E886" s="228">
        <v>0</v>
      </c>
      <c r="J886" s="229">
        <f t="shared" si="96"/>
        <v>0</v>
      </c>
      <c r="K886" s="229">
        <f t="shared" si="97"/>
        <v>0</v>
      </c>
      <c r="L886" s="229">
        <f t="shared" si="97"/>
        <v>0</v>
      </c>
      <c r="M886" s="229">
        <f t="shared" si="98"/>
        <v>0</v>
      </c>
    </row>
    <row r="887" spans="1:13" ht="15" customHeight="1">
      <c r="A887" s="76"/>
      <c r="B887" s="77" t="str">
        <f t="shared" si="95"/>
        <v/>
      </c>
      <c r="C887" t="str">
        <f t="shared" si="94"/>
        <v/>
      </c>
      <c r="D887" s="315" t="str">
        <f t="shared" si="99"/>
        <v/>
      </c>
      <c r="E887" s="228">
        <v>0</v>
      </c>
      <c r="J887" s="229">
        <f t="shared" si="96"/>
        <v>0</v>
      </c>
      <c r="K887" s="229">
        <f t="shared" si="97"/>
        <v>0</v>
      </c>
      <c r="L887" s="229">
        <f t="shared" si="97"/>
        <v>0</v>
      </c>
      <c r="M887" s="229">
        <f t="shared" si="98"/>
        <v>0</v>
      </c>
    </row>
    <row r="888" spans="1:13" ht="15" customHeight="1">
      <c r="A888" s="76"/>
      <c r="B888" s="77" t="str">
        <f t="shared" si="95"/>
        <v/>
      </c>
      <c r="C888" t="str">
        <f t="shared" si="94"/>
        <v/>
      </c>
      <c r="D888" s="315" t="str">
        <f t="shared" si="99"/>
        <v/>
      </c>
      <c r="E888" s="228">
        <v>0</v>
      </c>
      <c r="J888" s="229">
        <f t="shared" si="96"/>
        <v>0</v>
      </c>
      <c r="K888" s="229">
        <f t="shared" si="97"/>
        <v>0</v>
      </c>
      <c r="L888" s="229">
        <f t="shared" si="97"/>
        <v>0</v>
      </c>
      <c r="M888" s="229">
        <f t="shared" si="98"/>
        <v>0</v>
      </c>
    </row>
    <row r="889" spans="1:13" ht="15" customHeight="1">
      <c r="A889" s="76"/>
      <c r="B889" s="77" t="str">
        <f t="shared" si="95"/>
        <v/>
      </c>
      <c r="C889" t="str">
        <f t="shared" si="94"/>
        <v/>
      </c>
      <c r="D889" s="315" t="str">
        <f t="shared" si="99"/>
        <v/>
      </c>
      <c r="E889" s="228">
        <v>0</v>
      </c>
      <c r="J889" s="229">
        <f t="shared" si="96"/>
        <v>0</v>
      </c>
      <c r="K889" s="229">
        <f t="shared" si="97"/>
        <v>0</v>
      </c>
      <c r="L889" s="229">
        <f t="shared" si="97"/>
        <v>0</v>
      </c>
      <c r="M889" s="229">
        <f t="shared" si="98"/>
        <v>0</v>
      </c>
    </row>
    <row r="890" spans="1:13" ht="15" customHeight="1">
      <c r="A890" s="76"/>
      <c r="B890" s="77" t="str">
        <f t="shared" si="95"/>
        <v/>
      </c>
      <c r="C890" t="str">
        <f t="shared" si="94"/>
        <v/>
      </c>
      <c r="D890" s="315" t="str">
        <f t="shared" si="99"/>
        <v/>
      </c>
      <c r="E890" s="228">
        <v>0</v>
      </c>
      <c r="J890" s="229">
        <f t="shared" si="96"/>
        <v>0</v>
      </c>
      <c r="K890" s="229">
        <f t="shared" si="97"/>
        <v>0</v>
      </c>
      <c r="L890" s="229">
        <f t="shared" si="97"/>
        <v>0</v>
      </c>
      <c r="M890" s="229">
        <f t="shared" si="98"/>
        <v>0</v>
      </c>
    </row>
    <row r="891" spans="1:13" ht="15" customHeight="1">
      <c r="A891" s="76"/>
      <c r="B891" s="77" t="str">
        <f t="shared" si="95"/>
        <v/>
      </c>
      <c r="C891" t="str">
        <f t="shared" si="94"/>
        <v/>
      </c>
      <c r="D891" s="315" t="str">
        <f t="shared" si="99"/>
        <v/>
      </c>
      <c r="E891" s="228">
        <v>0</v>
      </c>
      <c r="J891" s="229">
        <f t="shared" si="96"/>
        <v>0</v>
      </c>
      <c r="K891" s="229">
        <f t="shared" si="97"/>
        <v>0</v>
      </c>
      <c r="L891" s="229">
        <f t="shared" si="97"/>
        <v>0</v>
      </c>
      <c r="M891" s="229">
        <f t="shared" si="98"/>
        <v>0</v>
      </c>
    </row>
    <row r="892" spans="1:13" ht="15" customHeight="1">
      <c r="A892" s="76"/>
      <c r="B892" s="77" t="str">
        <f t="shared" si="95"/>
        <v/>
      </c>
      <c r="C892" t="str">
        <f t="shared" si="94"/>
        <v/>
      </c>
      <c r="D892" s="315" t="str">
        <f t="shared" si="99"/>
        <v/>
      </c>
      <c r="E892" s="228">
        <v>0</v>
      </c>
      <c r="J892" s="229">
        <f t="shared" si="96"/>
        <v>0</v>
      </c>
      <c r="K892" s="229">
        <f t="shared" si="97"/>
        <v>0</v>
      </c>
      <c r="L892" s="229">
        <f t="shared" si="97"/>
        <v>0</v>
      </c>
      <c r="M892" s="229">
        <f t="shared" si="98"/>
        <v>0</v>
      </c>
    </row>
    <row r="893" spans="1:13" ht="15" customHeight="1">
      <c r="A893" s="76"/>
      <c r="B893" s="77" t="str">
        <f t="shared" si="95"/>
        <v/>
      </c>
      <c r="C893" t="str">
        <f t="shared" si="94"/>
        <v/>
      </c>
      <c r="D893" s="315" t="str">
        <f t="shared" si="99"/>
        <v/>
      </c>
      <c r="E893" s="228">
        <v>0</v>
      </c>
      <c r="J893" s="229">
        <f t="shared" si="96"/>
        <v>0</v>
      </c>
      <c r="K893" s="229">
        <f t="shared" si="97"/>
        <v>0</v>
      </c>
      <c r="L893" s="229">
        <f t="shared" si="97"/>
        <v>0</v>
      </c>
      <c r="M893" s="229">
        <f t="shared" si="98"/>
        <v>0</v>
      </c>
    </row>
    <row r="894" spans="1:13" ht="15" customHeight="1">
      <c r="A894" s="76"/>
      <c r="B894" s="77" t="str">
        <f t="shared" si="95"/>
        <v/>
      </c>
      <c r="C894" t="str">
        <f t="shared" si="94"/>
        <v/>
      </c>
      <c r="D894" s="315" t="str">
        <f t="shared" si="99"/>
        <v/>
      </c>
      <c r="E894" s="228">
        <v>0</v>
      </c>
      <c r="J894" s="229">
        <f t="shared" si="96"/>
        <v>0</v>
      </c>
      <c r="K894" s="229">
        <f t="shared" si="97"/>
        <v>0</v>
      </c>
      <c r="L894" s="229">
        <f t="shared" si="97"/>
        <v>0</v>
      </c>
      <c r="M894" s="229">
        <f t="shared" si="98"/>
        <v>0</v>
      </c>
    </row>
    <row r="895" spans="1:13" ht="15" customHeight="1">
      <c r="A895" s="76"/>
      <c r="B895" s="77" t="str">
        <f t="shared" si="95"/>
        <v/>
      </c>
      <c r="C895" t="str">
        <f t="shared" si="94"/>
        <v/>
      </c>
      <c r="D895" s="315" t="str">
        <f t="shared" si="99"/>
        <v/>
      </c>
      <c r="E895" s="228">
        <v>0</v>
      </c>
      <c r="J895" s="229">
        <f t="shared" si="96"/>
        <v>0</v>
      </c>
      <c r="K895" s="229">
        <f t="shared" si="97"/>
        <v>0</v>
      </c>
      <c r="L895" s="229">
        <f t="shared" si="97"/>
        <v>0</v>
      </c>
      <c r="M895" s="229">
        <f t="shared" si="98"/>
        <v>0</v>
      </c>
    </row>
    <row r="896" spans="1:13" ht="15" customHeight="1">
      <c r="A896" s="76"/>
      <c r="B896" s="77" t="str">
        <f t="shared" si="95"/>
        <v/>
      </c>
      <c r="C896" t="str">
        <f t="shared" si="94"/>
        <v/>
      </c>
      <c r="D896" s="315" t="str">
        <f t="shared" si="99"/>
        <v/>
      </c>
      <c r="E896" s="228">
        <v>0</v>
      </c>
      <c r="J896" s="229">
        <f t="shared" si="96"/>
        <v>0</v>
      </c>
      <c r="K896" s="229">
        <f t="shared" si="97"/>
        <v>0</v>
      </c>
      <c r="L896" s="229">
        <f t="shared" si="97"/>
        <v>0</v>
      </c>
      <c r="M896" s="229">
        <f t="shared" si="98"/>
        <v>0</v>
      </c>
    </row>
    <row r="897" spans="1:13" ht="15" customHeight="1">
      <c r="A897" s="76"/>
      <c r="B897" s="77" t="str">
        <f t="shared" si="95"/>
        <v/>
      </c>
      <c r="C897" t="str">
        <f t="shared" ref="C897:C960" si="100">IF(A897&lt;&gt;"",TEXT(A897,"aaaa"),"")</f>
        <v/>
      </c>
      <c r="D897" s="315" t="str">
        <f t="shared" si="99"/>
        <v/>
      </c>
      <c r="E897" s="228">
        <v>0</v>
      </c>
      <c r="J897" s="229">
        <f t="shared" si="96"/>
        <v>0</v>
      </c>
      <c r="K897" s="229">
        <f t="shared" si="97"/>
        <v>0</v>
      </c>
      <c r="L897" s="229">
        <f t="shared" si="97"/>
        <v>0</v>
      </c>
      <c r="M897" s="229">
        <f t="shared" si="98"/>
        <v>0</v>
      </c>
    </row>
    <row r="898" spans="1:13" ht="15" customHeight="1">
      <c r="A898" s="76"/>
      <c r="B898" s="77" t="str">
        <f t="shared" si="95"/>
        <v/>
      </c>
      <c r="C898" t="str">
        <f t="shared" si="100"/>
        <v/>
      </c>
      <c r="D898" s="315" t="str">
        <f t="shared" si="99"/>
        <v/>
      </c>
      <c r="E898" s="228">
        <v>0</v>
      </c>
      <c r="J898" s="229">
        <f t="shared" si="96"/>
        <v>0</v>
      </c>
      <c r="K898" s="229">
        <f t="shared" si="97"/>
        <v>0</v>
      </c>
      <c r="L898" s="229">
        <f t="shared" si="97"/>
        <v>0</v>
      </c>
      <c r="M898" s="229">
        <f t="shared" si="98"/>
        <v>0</v>
      </c>
    </row>
    <row r="899" spans="1:13" ht="15" customHeight="1">
      <c r="A899" s="76"/>
      <c r="B899" s="77" t="str">
        <f t="shared" si="95"/>
        <v/>
      </c>
      <c r="C899" t="str">
        <f t="shared" si="100"/>
        <v/>
      </c>
      <c r="D899" s="315" t="str">
        <f t="shared" si="99"/>
        <v/>
      </c>
      <c r="E899" s="228">
        <v>0</v>
      </c>
      <c r="J899" s="229">
        <f t="shared" si="96"/>
        <v>0</v>
      </c>
      <c r="K899" s="229">
        <f t="shared" si="97"/>
        <v>0</v>
      </c>
      <c r="L899" s="229">
        <f t="shared" si="97"/>
        <v>0</v>
      </c>
      <c r="M899" s="229">
        <f t="shared" si="98"/>
        <v>0</v>
      </c>
    </row>
    <row r="900" spans="1:13" ht="15" customHeight="1">
      <c r="A900" s="76"/>
      <c r="B900" s="77" t="str">
        <f t="shared" si="95"/>
        <v/>
      </c>
      <c r="C900" t="str">
        <f t="shared" si="100"/>
        <v/>
      </c>
      <c r="D900" s="315" t="str">
        <f t="shared" si="99"/>
        <v/>
      </c>
      <c r="E900" s="228">
        <v>0</v>
      </c>
      <c r="J900" s="229">
        <f t="shared" si="96"/>
        <v>0</v>
      </c>
      <c r="K900" s="229">
        <f t="shared" si="97"/>
        <v>0</v>
      </c>
      <c r="L900" s="229">
        <f t="shared" si="97"/>
        <v>0</v>
      </c>
      <c r="M900" s="229">
        <f t="shared" si="98"/>
        <v>0</v>
      </c>
    </row>
    <row r="901" spans="1:13" ht="15" customHeight="1">
      <c r="A901" s="76"/>
      <c r="B901" s="77" t="str">
        <f t="shared" si="95"/>
        <v/>
      </c>
      <c r="C901" t="str">
        <f t="shared" si="100"/>
        <v/>
      </c>
      <c r="D901" s="315" t="str">
        <f t="shared" si="99"/>
        <v/>
      </c>
      <c r="E901" s="228">
        <v>0</v>
      </c>
      <c r="J901" s="229">
        <f t="shared" si="96"/>
        <v>0</v>
      </c>
      <c r="K901" s="229">
        <f t="shared" si="97"/>
        <v>0</v>
      </c>
      <c r="L901" s="229">
        <f t="shared" si="97"/>
        <v>0</v>
      </c>
      <c r="M901" s="229">
        <f t="shared" si="98"/>
        <v>0</v>
      </c>
    </row>
    <row r="902" spans="1:13" ht="15" customHeight="1">
      <c r="A902" s="76"/>
      <c r="B902" s="77" t="str">
        <f t="shared" si="95"/>
        <v/>
      </c>
      <c r="C902" t="str">
        <f t="shared" si="100"/>
        <v/>
      </c>
      <c r="D902" s="315" t="str">
        <f t="shared" si="99"/>
        <v/>
      </c>
      <c r="E902" s="228">
        <v>0</v>
      </c>
      <c r="J902" s="229">
        <f t="shared" si="96"/>
        <v>0</v>
      </c>
      <c r="K902" s="229">
        <f t="shared" si="97"/>
        <v>0</v>
      </c>
      <c r="L902" s="229">
        <f t="shared" si="97"/>
        <v>0</v>
      </c>
      <c r="M902" s="229">
        <f t="shared" si="98"/>
        <v>0</v>
      </c>
    </row>
    <row r="903" spans="1:13" ht="15" customHeight="1">
      <c r="A903" s="76"/>
      <c r="B903" s="77" t="str">
        <f t="shared" ref="B903:B966" si="101">IF(A903="","",TEXT(A903,"DDDD"))</f>
        <v/>
      </c>
      <c r="C903" t="str">
        <f t="shared" si="100"/>
        <v/>
      </c>
      <c r="D903" s="315" t="str">
        <f t="shared" si="99"/>
        <v/>
      </c>
      <c r="E903" s="228">
        <v>0</v>
      </c>
      <c r="J903" s="229">
        <f t="shared" ref="J903:J966" si="102">IF(E903=0,0,(1-J$4)*E903)</f>
        <v>0</v>
      </c>
      <c r="K903" s="229">
        <f t="shared" ref="K903:L966" si="103">IF(F903=0,0,(1-K$4)*F903)</f>
        <v>0</v>
      </c>
      <c r="L903" s="229">
        <f t="shared" si="103"/>
        <v>0</v>
      </c>
      <c r="M903" s="229">
        <f t="shared" ref="M903:M966" si="104">IF(H903=0,0,(1-M$4)*H903)</f>
        <v>0</v>
      </c>
    </row>
    <row r="904" spans="1:13" ht="15" customHeight="1">
      <c r="A904" s="76"/>
      <c r="B904" s="77" t="str">
        <f t="shared" si="101"/>
        <v/>
      </c>
      <c r="C904" t="str">
        <f t="shared" si="100"/>
        <v/>
      </c>
      <c r="D904" s="315" t="str">
        <f t="shared" ref="D904:D967" si="105">IF(A904&lt;&gt;"",PROPER(TEXT(A904,"Mmmm")),"")</f>
        <v/>
      </c>
      <c r="E904" s="228">
        <v>0</v>
      </c>
      <c r="J904" s="229">
        <f t="shared" si="102"/>
        <v>0</v>
      </c>
      <c r="K904" s="229">
        <f t="shared" si="103"/>
        <v>0</v>
      </c>
      <c r="L904" s="229">
        <f t="shared" si="103"/>
        <v>0</v>
      </c>
      <c r="M904" s="229">
        <f t="shared" si="104"/>
        <v>0</v>
      </c>
    </row>
    <row r="905" spans="1:13" ht="15" customHeight="1">
      <c r="A905" s="76"/>
      <c r="B905" s="77" t="str">
        <f t="shared" si="101"/>
        <v/>
      </c>
      <c r="C905" t="str">
        <f t="shared" si="100"/>
        <v/>
      </c>
      <c r="D905" s="315" t="str">
        <f t="shared" si="105"/>
        <v/>
      </c>
      <c r="E905" s="228">
        <v>0</v>
      </c>
      <c r="J905" s="229">
        <f t="shared" si="102"/>
        <v>0</v>
      </c>
      <c r="K905" s="229">
        <f t="shared" si="103"/>
        <v>0</v>
      </c>
      <c r="L905" s="229">
        <f t="shared" si="103"/>
        <v>0</v>
      </c>
      <c r="M905" s="229">
        <f t="shared" si="104"/>
        <v>0</v>
      </c>
    </row>
    <row r="906" spans="1:13" ht="15" customHeight="1">
      <c r="A906" s="76"/>
      <c r="B906" s="77" t="str">
        <f t="shared" si="101"/>
        <v/>
      </c>
      <c r="C906" t="str">
        <f t="shared" si="100"/>
        <v/>
      </c>
      <c r="D906" s="315" t="str">
        <f t="shared" si="105"/>
        <v/>
      </c>
      <c r="E906" s="228">
        <v>0</v>
      </c>
      <c r="J906" s="229">
        <f t="shared" si="102"/>
        <v>0</v>
      </c>
      <c r="K906" s="229">
        <f t="shared" si="103"/>
        <v>0</v>
      </c>
      <c r="L906" s="229">
        <f t="shared" si="103"/>
        <v>0</v>
      </c>
      <c r="M906" s="229">
        <f t="shared" si="104"/>
        <v>0</v>
      </c>
    </row>
    <row r="907" spans="1:13" ht="15" customHeight="1">
      <c r="A907" s="76"/>
      <c r="B907" s="77" t="str">
        <f t="shared" si="101"/>
        <v/>
      </c>
      <c r="C907" t="str">
        <f t="shared" si="100"/>
        <v/>
      </c>
      <c r="D907" s="315" t="str">
        <f t="shared" si="105"/>
        <v/>
      </c>
      <c r="E907" s="228">
        <v>0</v>
      </c>
      <c r="J907" s="229">
        <f t="shared" si="102"/>
        <v>0</v>
      </c>
      <c r="K907" s="229">
        <f t="shared" si="103"/>
        <v>0</v>
      </c>
      <c r="L907" s="229">
        <f t="shared" si="103"/>
        <v>0</v>
      </c>
      <c r="M907" s="229">
        <f t="shared" si="104"/>
        <v>0</v>
      </c>
    </row>
    <row r="908" spans="1:13" ht="15" customHeight="1">
      <c r="A908" s="76"/>
      <c r="B908" s="77" t="str">
        <f t="shared" si="101"/>
        <v/>
      </c>
      <c r="C908" t="str">
        <f t="shared" si="100"/>
        <v/>
      </c>
      <c r="D908" s="315" t="str">
        <f t="shared" si="105"/>
        <v/>
      </c>
      <c r="E908" s="228">
        <v>0</v>
      </c>
      <c r="J908" s="229">
        <f t="shared" si="102"/>
        <v>0</v>
      </c>
      <c r="K908" s="229">
        <f t="shared" si="103"/>
        <v>0</v>
      </c>
      <c r="L908" s="229">
        <f t="shared" si="103"/>
        <v>0</v>
      </c>
      <c r="M908" s="229">
        <f t="shared" si="104"/>
        <v>0</v>
      </c>
    </row>
    <row r="909" spans="1:13" ht="15" customHeight="1">
      <c r="A909" s="76"/>
      <c r="B909" s="77" t="str">
        <f t="shared" si="101"/>
        <v/>
      </c>
      <c r="C909" t="str">
        <f t="shared" si="100"/>
        <v/>
      </c>
      <c r="D909" s="315" t="str">
        <f t="shared" si="105"/>
        <v/>
      </c>
      <c r="E909" s="228">
        <v>0</v>
      </c>
      <c r="J909" s="229">
        <f t="shared" si="102"/>
        <v>0</v>
      </c>
      <c r="K909" s="229">
        <f t="shared" si="103"/>
        <v>0</v>
      </c>
      <c r="L909" s="229">
        <f t="shared" si="103"/>
        <v>0</v>
      </c>
      <c r="M909" s="229">
        <f t="shared" si="104"/>
        <v>0</v>
      </c>
    </row>
    <row r="910" spans="1:13" ht="15" customHeight="1">
      <c r="A910" s="76"/>
      <c r="B910" s="77" t="str">
        <f t="shared" si="101"/>
        <v/>
      </c>
      <c r="C910" t="str">
        <f t="shared" si="100"/>
        <v/>
      </c>
      <c r="D910" s="315" t="str">
        <f t="shared" si="105"/>
        <v/>
      </c>
      <c r="E910" s="228">
        <v>0</v>
      </c>
      <c r="J910" s="229">
        <f t="shared" si="102"/>
        <v>0</v>
      </c>
      <c r="K910" s="229">
        <f t="shared" si="103"/>
        <v>0</v>
      </c>
      <c r="L910" s="229">
        <f t="shared" si="103"/>
        <v>0</v>
      </c>
      <c r="M910" s="229">
        <f t="shared" si="104"/>
        <v>0</v>
      </c>
    </row>
    <row r="911" spans="1:13" ht="15" customHeight="1">
      <c r="A911" s="76"/>
      <c r="B911" s="77" t="str">
        <f t="shared" si="101"/>
        <v/>
      </c>
      <c r="C911" t="str">
        <f t="shared" si="100"/>
        <v/>
      </c>
      <c r="D911" s="315" t="str">
        <f t="shared" si="105"/>
        <v/>
      </c>
      <c r="E911" s="228">
        <v>0</v>
      </c>
      <c r="J911" s="229">
        <f t="shared" si="102"/>
        <v>0</v>
      </c>
      <c r="K911" s="229">
        <f t="shared" si="103"/>
        <v>0</v>
      </c>
      <c r="L911" s="229">
        <f t="shared" si="103"/>
        <v>0</v>
      </c>
      <c r="M911" s="229">
        <f t="shared" si="104"/>
        <v>0</v>
      </c>
    </row>
    <row r="912" spans="1:13" ht="15" customHeight="1">
      <c r="A912" s="76"/>
      <c r="B912" s="77" t="str">
        <f t="shared" si="101"/>
        <v/>
      </c>
      <c r="C912" t="str">
        <f t="shared" si="100"/>
        <v/>
      </c>
      <c r="D912" s="315" t="str">
        <f t="shared" si="105"/>
        <v/>
      </c>
      <c r="E912" s="228">
        <v>0</v>
      </c>
      <c r="J912" s="229">
        <f t="shared" si="102"/>
        <v>0</v>
      </c>
      <c r="K912" s="229">
        <f t="shared" si="103"/>
        <v>0</v>
      </c>
      <c r="L912" s="229">
        <f t="shared" si="103"/>
        <v>0</v>
      </c>
      <c r="M912" s="229">
        <f t="shared" si="104"/>
        <v>0</v>
      </c>
    </row>
    <row r="913" spans="1:13" ht="15" customHeight="1">
      <c r="A913" s="76"/>
      <c r="B913" s="77" t="str">
        <f t="shared" si="101"/>
        <v/>
      </c>
      <c r="C913" t="str">
        <f t="shared" si="100"/>
        <v/>
      </c>
      <c r="D913" s="315" t="str">
        <f t="shared" si="105"/>
        <v/>
      </c>
      <c r="E913" s="228">
        <v>0</v>
      </c>
      <c r="J913" s="229">
        <f t="shared" si="102"/>
        <v>0</v>
      </c>
      <c r="K913" s="229">
        <f t="shared" si="103"/>
        <v>0</v>
      </c>
      <c r="L913" s="229">
        <f t="shared" si="103"/>
        <v>0</v>
      </c>
      <c r="M913" s="229">
        <f t="shared" si="104"/>
        <v>0</v>
      </c>
    </row>
    <row r="914" spans="1:13" ht="15" customHeight="1">
      <c r="A914" s="76"/>
      <c r="B914" s="77" t="str">
        <f t="shared" si="101"/>
        <v/>
      </c>
      <c r="C914" t="str">
        <f t="shared" si="100"/>
        <v/>
      </c>
      <c r="D914" s="315" t="str">
        <f t="shared" si="105"/>
        <v/>
      </c>
      <c r="E914" s="228">
        <v>0</v>
      </c>
      <c r="J914" s="229">
        <f t="shared" si="102"/>
        <v>0</v>
      </c>
      <c r="K914" s="229">
        <f t="shared" si="103"/>
        <v>0</v>
      </c>
      <c r="L914" s="229">
        <f t="shared" si="103"/>
        <v>0</v>
      </c>
      <c r="M914" s="229">
        <f t="shared" si="104"/>
        <v>0</v>
      </c>
    </row>
    <row r="915" spans="1:13" ht="15" customHeight="1">
      <c r="A915" s="76"/>
      <c r="B915" s="77" t="str">
        <f t="shared" si="101"/>
        <v/>
      </c>
      <c r="C915" t="str">
        <f t="shared" si="100"/>
        <v/>
      </c>
      <c r="D915" s="315" t="str">
        <f t="shared" si="105"/>
        <v/>
      </c>
      <c r="E915" s="228">
        <v>0</v>
      </c>
      <c r="J915" s="229">
        <f t="shared" si="102"/>
        <v>0</v>
      </c>
      <c r="K915" s="229">
        <f t="shared" si="103"/>
        <v>0</v>
      </c>
      <c r="L915" s="229">
        <f t="shared" si="103"/>
        <v>0</v>
      </c>
      <c r="M915" s="229">
        <f t="shared" si="104"/>
        <v>0</v>
      </c>
    </row>
    <row r="916" spans="1:13" ht="15" customHeight="1">
      <c r="A916" s="76"/>
      <c r="B916" s="77" t="str">
        <f t="shared" si="101"/>
        <v/>
      </c>
      <c r="C916" t="str">
        <f t="shared" si="100"/>
        <v/>
      </c>
      <c r="D916" s="315" t="str">
        <f t="shared" si="105"/>
        <v/>
      </c>
      <c r="E916" s="228">
        <v>0</v>
      </c>
      <c r="J916" s="229">
        <f t="shared" si="102"/>
        <v>0</v>
      </c>
      <c r="K916" s="229">
        <f t="shared" si="103"/>
        <v>0</v>
      </c>
      <c r="L916" s="229">
        <f t="shared" si="103"/>
        <v>0</v>
      </c>
      <c r="M916" s="229">
        <f t="shared" si="104"/>
        <v>0</v>
      </c>
    </row>
    <row r="917" spans="1:13" ht="15" customHeight="1">
      <c r="A917" s="76"/>
      <c r="B917" s="77" t="str">
        <f t="shared" si="101"/>
        <v/>
      </c>
      <c r="C917" t="str">
        <f t="shared" si="100"/>
        <v/>
      </c>
      <c r="D917" s="315" t="str">
        <f t="shared" si="105"/>
        <v/>
      </c>
      <c r="E917" s="228">
        <v>0</v>
      </c>
      <c r="J917" s="229">
        <f t="shared" si="102"/>
        <v>0</v>
      </c>
      <c r="K917" s="229">
        <f t="shared" si="103"/>
        <v>0</v>
      </c>
      <c r="L917" s="229">
        <f t="shared" si="103"/>
        <v>0</v>
      </c>
      <c r="M917" s="229">
        <f t="shared" si="104"/>
        <v>0</v>
      </c>
    </row>
    <row r="918" spans="1:13" ht="15" customHeight="1">
      <c r="A918" s="76"/>
      <c r="B918" s="77" t="str">
        <f t="shared" si="101"/>
        <v/>
      </c>
      <c r="C918" t="str">
        <f t="shared" si="100"/>
        <v/>
      </c>
      <c r="D918" s="315" t="str">
        <f t="shared" si="105"/>
        <v/>
      </c>
      <c r="E918" s="228">
        <v>0</v>
      </c>
      <c r="J918" s="229">
        <f t="shared" si="102"/>
        <v>0</v>
      </c>
      <c r="K918" s="229">
        <f t="shared" si="103"/>
        <v>0</v>
      </c>
      <c r="L918" s="229">
        <f t="shared" si="103"/>
        <v>0</v>
      </c>
      <c r="M918" s="229">
        <f t="shared" si="104"/>
        <v>0</v>
      </c>
    </row>
    <row r="919" spans="1:13" ht="15" customHeight="1">
      <c r="A919" s="76"/>
      <c r="B919" s="77" t="str">
        <f t="shared" si="101"/>
        <v/>
      </c>
      <c r="C919" t="str">
        <f t="shared" si="100"/>
        <v/>
      </c>
      <c r="D919" s="315" t="str">
        <f t="shared" si="105"/>
        <v/>
      </c>
      <c r="E919" s="228">
        <v>0</v>
      </c>
      <c r="J919" s="229">
        <f t="shared" si="102"/>
        <v>0</v>
      </c>
      <c r="K919" s="229">
        <f t="shared" si="103"/>
        <v>0</v>
      </c>
      <c r="L919" s="229">
        <f t="shared" si="103"/>
        <v>0</v>
      </c>
      <c r="M919" s="229">
        <f t="shared" si="104"/>
        <v>0</v>
      </c>
    </row>
    <row r="920" spans="1:13" ht="15" customHeight="1">
      <c r="A920" s="76"/>
      <c r="B920" s="77" t="str">
        <f t="shared" si="101"/>
        <v/>
      </c>
      <c r="C920" t="str">
        <f t="shared" si="100"/>
        <v/>
      </c>
      <c r="D920" s="315" t="str">
        <f t="shared" si="105"/>
        <v/>
      </c>
      <c r="E920" s="228">
        <v>0</v>
      </c>
      <c r="J920" s="229">
        <f t="shared" si="102"/>
        <v>0</v>
      </c>
      <c r="K920" s="229">
        <f t="shared" si="103"/>
        <v>0</v>
      </c>
      <c r="L920" s="229">
        <f t="shared" si="103"/>
        <v>0</v>
      </c>
      <c r="M920" s="229">
        <f t="shared" si="104"/>
        <v>0</v>
      </c>
    </row>
    <row r="921" spans="1:13" ht="15" customHeight="1">
      <c r="A921" s="76"/>
      <c r="B921" s="77" t="str">
        <f t="shared" si="101"/>
        <v/>
      </c>
      <c r="C921" t="str">
        <f t="shared" si="100"/>
        <v/>
      </c>
      <c r="D921" s="315" t="str">
        <f t="shared" si="105"/>
        <v/>
      </c>
      <c r="E921" s="228">
        <v>0</v>
      </c>
      <c r="J921" s="229">
        <f t="shared" si="102"/>
        <v>0</v>
      </c>
      <c r="K921" s="229">
        <f t="shared" si="103"/>
        <v>0</v>
      </c>
      <c r="L921" s="229">
        <f t="shared" si="103"/>
        <v>0</v>
      </c>
      <c r="M921" s="229">
        <f t="shared" si="104"/>
        <v>0</v>
      </c>
    </row>
    <row r="922" spans="1:13" ht="15" customHeight="1">
      <c r="A922" s="76"/>
      <c r="B922" s="77" t="str">
        <f t="shared" si="101"/>
        <v/>
      </c>
      <c r="C922" t="str">
        <f t="shared" si="100"/>
        <v/>
      </c>
      <c r="D922" s="315" t="str">
        <f t="shared" si="105"/>
        <v/>
      </c>
      <c r="E922" s="228">
        <v>0</v>
      </c>
      <c r="J922" s="229">
        <f t="shared" si="102"/>
        <v>0</v>
      </c>
      <c r="K922" s="229">
        <f t="shared" si="103"/>
        <v>0</v>
      </c>
      <c r="L922" s="229">
        <f t="shared" si="103"/>
        <v>0</v>
      </c>
      <c r="M922" s="229">
        <f t="shared" si="104"/>
        <v>0</v>
      </c>
    </row>
    <row r="923" spans="1:13" ht="15" customHeight="1">
      <c r="A923" s="76"/>
      <c r="B923" s="77" t="str">
        <f t="shared" si="101"/>
        <v/>
      </c>
      <c r="C923" t="str">
        <f t="shared" si="100"/>
        <v/>
      </c>
      <c r="D923" s="315" t="str">
        <f t="shared" si="105"/>
        <v/>
      </c>
      <c r="E923" s="228">
        <v>0</v>
      </c>
      <c r="J923" s="229">
        <f t="shared" si="102"/>
        <v>0</v>
      </c>
      <c r="K923" s="229">
        <f t="shared" si="103"/>
        <v>0</v>
      </c>
      <c r="L923" s="229">
        <f t="shared" si="103"/>
        <v>0</v>
      </c>
      <c r="M923" s="229">
        <f t="shared" si="104"/>
        <v>0</v>
      </c>
    </row>
    <row r="924" spans="1:13" ht="15" customHeight="1">
      <c r="A924" s="76"/>
      <c r="B924" s="77" t="str">
        <f t="shared" si="101"/>
        <v/>
      </c>
      <c r="C924" t="str">
        <f t="shared" si="100"/>
        <v/>
      </c>
      <c r="D924" s="315" t="str">
        <f t="shared" si="105"/>
        <v/>
      </c>
      <c r="E924" s="228">
        <v>0</v>
      </c>
      <c r="J924" s="229">
        <f t="shared" si="102"/>
        <v>0</v>
      </c>
      <c r="K924" s="229">
        <f t="shared" si="103"/>
        <v>0</v>
      </c>
      <c r="L924" s="229">
        <f t="shared" si="103"/>
        <v>0</v>
      </c>
      <c r="M924" s="229">
        <f t="shared" si="104"/>
        <v>0</v>
      </c>
    </row>
    <row r="925" spans="1:13" ht="15" customHeight="1">
      <c r="A925" s="76"/>
      <c r="B925" s="77" t="str">
        <f t="shared" si="101"/>
        <v/>
      </c>
      <c r="C925" t="str">
        <f t="shared" si="100"/>
        <v/>
      </c>
      <c r="D925" s="315" t="str">
        <f t="shared" si="105"/>
        <v/>
      </c>
      <c r="E925" s="228">
        <v>0</v>
      </c>
      <c r="J925" s="229">
        <f t="shared" si="102"/>
        <v>0</v>
      </c>
      <c r="K925" s="229">
        <f t="shared" si="103"/>
        <v>0</v>
      </c>
      <c r="L925" s="229">
        <f t="shared" si="103"/>
        <v>0</v>
      </c>
      <c r="M925" s="229">
        <f t="shared" si="104"/>
        <v>0</v>
      </c>
    </row>
    <row r="926" spans="1:13" ht="15" customHeight="1">
      <c r="A926" s="76"/>
      <c r="B926" s="77" t="str">
        <f t="shared" si="101"/>
        <v/>
      </c>
      <c r="C926" t="str">
        <f t="shared" si="100"/>
        <v/>
      </c>
      <c r="D926" s="315" t="str">
        <f t="shared" si="105"/>
        <v/>
      </c>
      <c r="E926" s="228">
        <v>0</v>
      </c>
      <c r="J926" s="229">
        <f t="shared" si="102"/>
        <v>0</v>
      </c>
      <c r="K926" s="229">
        <f t="shared" si="103"/>
        <v>0</v>
      </c>
      <c r="L926" s="229">
        <f t="shared" si="103"/>
        <v>0</v>
      </c>
      <c r="M926" s="229">
        <f t="shared" si="104"/>
        <v>0</v>
      </c>
    </row>
    <row r="927" spans="1:13" ht="15" customHeight="1">
      <c r="A927" s="76"/>
      <c r="B927" s="77" t="str">
        <f t="shared" si="101"/>
        <v/>
      </c>
      <c r="C927" t="str">
        <f t="shared" si="100"/>
        <v/>
      </c>
      <c r="D927" s="315" t="str">
        <f t="shared" si="105"/>
        <v/>
      </c>
      <c r="E927" s="228">
        <v>0</v>
      </c>
      <c r="J927" s="229">
        <f t="shared" si="102"/>
        <v>0</v>
      </c>
      <c r="K927" s="229">
        <f t="shared" si="103"/>
        <v>0</v>
      </c>
      <c r="L927" s="229">
        <f t="shared" si="103"/>
        <v>0</v>
      </c>
      <c r="M927" s="229">
        <f t="shared" si="104"/>
        <v>0</v>
      </c>
    </row>
    <row r="928" spans="1:13" ht="15" customHeight="1">
      <c r="A928" s="76"/>
      <c r="B928" s="77" t="str">
        <f t="shared" si="101"/>
        <v/>
      </c>
      <c r="C928" t="str">
        <f t="shared" si="100"/>
        <v/>
      </c>
      <c r="D928" s="315" t="str">
        <f t="shared" si="105"/>
        <v/>
      </c>
      <c r="E928" s="228">
        <v>0</v>
      </c>
      <c r="J928" s="229">
        <f t="shared" si="102"/>
        <v>0</v>
      </c>
      <c r="K928" s="229">
        <f t="shared" si="103"/>
        <v>0</v>
      </c>
      <c r="L928" s="229">
        <f t="shared" si="103"/>
        <v>0</v>
      </c>
      <c r="M928" s="229">
        <f t="shared" si="104"/>
        <v>0</v>
      </c>
    </row>
    <row r="929" spans="1:13" ht="15" customHeight="1">
      <c r="A929" s="76"/>
      <c r="B929" s="77" t="str">
        <f t="shared" si="101"/>
        <v/>
      </c>
      <c r="C929" t="str">
        <f t="shared" si="100"/>
        <v/>
      </c>
      <c r="D929" s="315" t="str">
        <f t="shared" si="105"/>
        <v/>
      </c>
      <c r="E929" s="228">
        <v>0</v>
      </c>
      <c r="J929" s="229">
        <f t="shared" si="102"/>
        <v>0</v>
      </c>
      <c r="K929" s="229">
        <f t="shared" si="103"/>
        <v>0</v>
      </c>
      <c r="L929" s="229">
        <f t="shared" si="103"/>
        <v>0</v>
      </c>
      <c r="M929" s="229">
        <f t="shared" si="104"/>
        <v>0</v>
      </c>
    </row>
    <row r="930" spans="1:13" ht="15" customHeight="1">
      <c r="A930" s="76"/>
      <c r="B930" s="77" t="str">
        <f t="shared" si="101"/>
        <v/>
      </c>
      <c r="C930" t="str">
        <f t="shared" si="100"/>
        <v/>
      </c>
      <c r="D930" s="315" t="str">
        <f t="shared" si="105"/>
        <v/>
      </c>
      <c r="E930" s="228">
        <v>0</v>
      </c>
      <c r="J930" s="229">
        <f t="shared" si="102"/>
        <v>0</v>
      </c>
      <c r="K930" s="229">
        <f t="shared" si="103"/>
        <v>0</v>
      </c>
      <c r="L930" s="229">
        <f t="shared" si="103"/>
        <v>0</v>
      </c>
      <c r="M930" s="229">
        <f t="shared" si="104"/>
        <v>0</v>
      </c>
    </row>
    <row r="931" spans="1:13" ht="15" customHeight="1">
      <c r="A931" s="76"/>
      <c r="B931" s="77" t="str">
        <f t="shared" si="101"/>
        <v/>
      </c>
      <c r="C931" t="str">
        <f t="shared" si="100"/>
        <v/>
      </c>
      <c r="D931" s="315" t="str">
        <f t="shared" si="105"/>
        <v/>
      </c>
      <c r="E931" s="228">
        <v>0</v>
      </c>
      <c r="J931" s="229">
        <f t="shared" si="102"/>
        <v>0</v>
      </c>
      <c r="K931" s="229">
        <f t="shared" si="103"/>
        <v>0</v>
      </c>
      <c r="L931" s="229">
        <f t="shared" si="103"/>
        <v>0</v>
      </c>
      <c r="M931" s="229">
        <f t="shared" si="104"/>
        <v>0</v>
      </c>
    </row>
    <row r="932" spans="1:13" ht="15" customHeight="1">
      <c r="A932" s="76"/>
      <c r="B932" s="77" t="str">
        <f t="shared" si="101"/>
        <v/>
      </c>
      <c r="C932" t="str">
        <f t="shared" si="100"/>
        <v/>
      </c>
      <c r="D932" s="315" t="str">
        <f t="shared" si="105"/>
        <v/>
      </c>
      <c r="E932" s="228">
        <v>0</v>
      </c>
      <c r="J932" s="229">
        <f t="shared" si="102"/>
        <v>0</v>
      </c>
      <c r="K932" s="229">
        <f t="shared" si="103"/>
        <v>0</v>
      </c>
      <c r="L932" s="229">
        <f t="shared" si="103"/>
        <v>0</v>
      </c>
      <c r="M932" s="229">
        <f t="shared" si="104"/>
        <v>0</v>
      </c>
    </row>
    <row r="933" spans="1:13" ht="15" customHeight="1">
      <c r="A933" s="76"/>
      <c r="B933" s="77" t="str">
        <f t="shared" si="101"/>
        <v/>
      </c>
      <c r="C933" t="str">
        <f t="shared" si="100"/>
        <v/>
      </c>
      <c r="D933" s="315" t="str">
        <f t="shared" si="105"/>
        <v/>
      </c>
      <c r="E933" s="228">
        <v>0</v>
      </c>
      <c r="J933" s="229">
        <f t="shared" si="102"/>
        <v>0</v>
      </c>
      <c r="K933" s="229">
        <f t="shared" si="103"/>
        <v>0</v>
      </c>
      <c r="L933" s="229">
        <f t="shared" si="103"/>
        <v>0</v>
      </c>
      <c r="M933" s="229">
        <f t="shared" si="104"/>
        <v>0</v>
      </c>
    </row>
    <row r="934" spans="1:13" ht="15" customHeight="1">
      <c r="A934" s="76"/>
      <c r="B934" s="77" t="str">
        <f t="shared" si="101"/>
        <v/>
      </c>
      <c r="C934" t="str">
        <f t="shared" si="100"/>
        <v/>
      </c>
      <c r="D934" s="315" t="str">
        <f t="shared" si="105"/>
        <v/>
      </c>
      <c r="E934" s="228">
        <v>0</v>
      </c>
      <c r="J934" s="229">
        <f t="shared" si="102"/>
        <v>0</v>
      </c>
      <c r="K934" s="229">
        <f t="shared" si="103"/>
        <v>0</v>
      </c>
      <c r="L934" s="229">
        <f t="shared" si="103"/>
        <v>0</v>
      </c>
      <c r="M934" s="229">
        <f t="shared" si="104"/>
        <v>0</v>
      </c>
    </row>
    <row r="935" spans="1:13" ht="15" customHeight="1">
      <c r="A935" s="76"/>
      <c r="B935" s="77" t="str">
        <f t="shared" si="101"/>
        <v/>
      </c>
      <c r="C935" t="str">
        <f t="shared" si="100"/>
        <v/>
      </c>
      <c r="D935" s="315" t="str">
        <f t="shared" si="105"/>
        <v/>
      </c>
      <c r="E935" s="228">
        <v>0</v>
      </c>
      <c r="J935" s="229">
        <f t="shared" si="102"/>
        <v>0</v>
      </c>
      <c r="K935" s="229">
        <f t="shared" si="103"/>
        <v>0</v>
      </c>
      <c r="L935" s="229">
        <f t="shared" si="103"/>
        <v>0</v>
      </c>
      <c r="M935" s="229">
        <f t="shared" si="104"/>
        <v>0</v>
      </c>
    </row>
    <row r="936" spans="1:13" ht="15" customHeight="1">
      <c r="A936" s="76"/>
      <c r="B936" s="77" t="str">
        <f t="shared" si="101"/>
        <v/>
      </c>
      <c r="C936" t="str">
        <f t="shared" si="100"/>
        <v/>
      </c>
      <c r="D936" s="315" t="str">
        <f t="shared" si="105"/>
        <v/>
      </c>
      <c r="E936" s="228">
        <v>0</v>
      </c>
      <c r="J936" s="229">
        <f t="shared" si="102"/>
        <v>0</v>
      </c>
      <c r="K936" s="229">
        <f t="shared" si="103"/>
        <v>0</v>
      </c>
      <c r="L936" s="229">
        <f t="shared" si="103"/>
        <v>0</v>
      </c>
      <c r="M936" s="229">
        <f t="shared" si="104"/>
        <v>0</v>
      </c>
    </row>
    <row r="937" spans="1:13" ht="15" customHeight="1">
      <c r="A937" s="76"/>
      <c r="B937" s="77" t="str">
        <f t="shared" si="101"/>
        <v/>
      </c>
      <c r="C937" t="str">
        <f t="shared" si="100"/>
        <v/>
      </c>
      <c r="D937" s="315" t="str">
        <f t="shared" si="105"/>
        <v/>
      </c>
      <c r="E937" s="228">
        <v>0</v>
      </c>
      <c r="J937" s="229">
        <f t="shared" si="102"/>
        <v>0</v>
      </c>
      <c r="K937" s="229">
        <f t="shared" si="103"/>
        <v>0</v>
      </c>
      <c r="L937" s="229">
        <f t="shared" si="103"/>
        <v>0</v>
      </c>
      <c r="M937" s="229">
        <f t="shared" si="104"/>
        <v>0</v>
      </c>
    </row>
    <row r="938" spans="1:13" ht="15" customHeight="1">
      <c r="A938" s="76"/>
      <c r="B938" s="77" t="str">
        <f t="shared" si="101"/>
        <v/>
      </c>
      <c r="C938" t="str">
        <f t="shared" si="100"/>
        <v/>
      </c>
      <c r="D938" s="315" t="str">
        <f t="shared" si="105"/>
        <v/>
      </c>
      <c r="E938" s="228">
        <v>0</v>
      </c>
      <c r="J938" s="229">
        <f t="shared" si="102"/>
        <v>0</v>
      </c>
      <c r="K938" s="229">
        <f t="shared" si="103"/>
        <v>0</v>
      </c>
      <c r="L938" s="229">
        <f t="shared" si="103"/>
        <v>0</v>
      </c>
      <c r="M938" s="229">
        <f t="shared" si="104"/>
        <v>0</v>
      </c>
    </row>
    <row r="939" spans="1:13" ht="15" customHeight="1">
      <c r="A939" s="76"/>
      <c r="B939" s="77" t="str">
        <f t="shared" si="101"/>
        <v/>
      </c>
      <c r="C939" t="str">
        <f t="shared" si="100"/>
        <v/>
      </c>
      <c r="D939" s="315" t="str">
        <f t="shared" si="105"/>
        <v/>
      </c>
      <c r="E939" s="228">
        <v>0</v>
      </c>
      <c r="J939" s="229">
        <f t="shared" si="102"/>
        <v>0</v>
      </c>
      <c r="K939" s="229">
        <f t="shared" si="103"/>
        <v>0</v>
      </c>
      <c r="L939" s="229">
        <f t="shared" si="103"/>
        <v>0</v>
      </c>
      <c r="M939" s="229">
        <f t="shared" si="104"/>
        <v>0</v>
      </c>
    </row>
    <row r="940" spans="1:13" ht="15" customHeight="1">
      <c r="A940" s="76"/>
      <c r="B940" s="77" t="str">
        <f t="shared" si="101"/>
        <v/>
      </c>
      <c r="C940" t="str">
        <f t="shared" si="100"/>
        <v/>
      </c>
      <c r="D940" s="315" t="str">
        <f t="shared" si="105"/>
        <v/>
      </c>
      <c r="E940" s="228">
        <v>0</v>
      </c>
      <c r="J940" s="229">
        <f t="shared" si="102"/>
        <v>0</v>
      </c>
      <c r="K940" s="229">
        <f t="shared" si="103"/>
        <v>0</v>
      </c>
      <c r="L940" s="229">
        <f t="shared" si="103"/>
        <v>0</v>
      </c>
      <c r="M940" s="229">
        <f t="shared" si="104"/>
        <v>0</v>
      </c>
    </row>
    <row r="941" spans="1:13" ht="15" customHeight="1">
      <c r="A941" s="76"/>
      <c r="B941" s="77" t="str">
        <f t="shared" si="101"/>
        <v/>
      </c>
      <c r="C941" t="str">
        <f t="shared" si="100"/>
        <v/>
      </c>
      <c r="D941" s="315" t="str">
        <f t="shared" si="105"/>
        <v/>
      </c>
      <c r="E941" s="228">
        <v>0</v>
      </c>
      <c r="J941" s="229">
        <f t="shared" si="102"/>
        <v>0</v>
      </c>
      <c r="K941" s="229">
        <f t="shared" si="103"/>
        <v>0</v>
      </c>
      <c r="L941" s="229">
        <f t="shared" si="103"/>
        <v>0</v>
      </c>
      <c r="M941" s="229">
        <f t="shared" si="104"/>
        <v>0</v>
      </c>
    </row>
    <row r="942" spans="1:13" ht="15" customHeight="1">
      <c r="A942" s="76"/>
      <c r="B942" s="77" t="str">
        <f t="shared" si="101"/>
        <v/>
      </c>
      <c r="C942" t="str">
        <f t="shared" si="100"/>
        <v/>
      </c>
      <c r="D942" s="315" t="str">
        <f t="shared" si="105"/>
        <v/>
      </c>
      <c r="E942" s="228">
        <v>0</v>
      </c>
      <c r="J942" s="229">
        <f t="shared" si="102"/>
        <v>0</v>
      </c>
      <c r="K942" s="229">
        <f t="shared" si="103"/>
        <v>0</v>
      </c>
      <c r="L942" s="229">
        <f t="shared" si="103"/>
        <v>0</v>
      </c>
      <c r="M942" s="229">
        <f t="shared" si="104"/>
        <v>0</v>
      </c>
    </row>
    <row r="943" spans="1:13" ht="15" customHeight="1">
      <c r="A943" s="76"/>
      <c r="B943" s="77" t="str">
        <f t="shared" si="101"/>
        <v/>
      </c>
      <c r="C943" t="str">
        <f t="shared" si="100"/>
        <v/>
      </c>
      <c r="D943" s="315" t="str">
        <f t="shared" si="105"/>
        <v/>
      </c>
      <c r="E943" s="228">
        <v>0</v>
      </c>
      <c r="J943" s="229">
        <f t="shared" si="102"/>
        <v>0</v>
      </c>
      <c r="K943" s="229">
        <f t="shared" si="103"/>
        <v>0</v>
      </c>
      <c r="L943" s="229">
        <f t="shared" si="103"/>
        <v>0</v>
      </c>
      <c r="M943" s="229">
        <f t="shared" si="104"/>
        <v>0</v>
      </c>
    </row>
    <row r="944" spans="1:13" ht="15" customHeight="1">
      <c r="A944" s="76"/>
      <c r="B944" s="77" t="str">
        <f t="shared" si="101"/>
        <v/>
      </c>
      <c r="C944" t="str">
        <f t="shared" si="100"/>
        <v/>
      </c>
      <c r="D944" s="315" t="str">
        <f t="shared" si="105"/>
        <v/>
      </c>
      <c r="E944" s="228">
        <v>0</v>
      </c>
      <c r="J944" s="229">
        <f t="shared" si="102"/>
        <v>0</v>
      </c>
      <c r="K944" s="229">
        <f t="shared" si="103"/>
        <v>0</v>
      </c>
      <c r="L944" s="229">
        <f t="shared" si="103"/>
        <v>0</v>
      </c>
      <c r="M944" s="229">
        <f t="shared" si="104"/>
        <v>0</v>
      </c>
    </row>
    <row r="945" spans="1:13" ht="15" customHeight="1">
      <c r="A945" s="76"/>
      <c r="B945" s="77" t="str">
        <f t="shared" si="101"/>
        <v/>
      </c>
      <c r="C945" t="str">
        <f t="shared" si="100"/>
        <v/>
      </c>
      <c r="D945" s="315" t="str">
        <f t="shared" si="105"/>
        <v/>
      </c>
      <c r="E945" s="228">
        <v>0</v>
      </c>
      <c r="J945" s="229">
        <f t="shared" si="102"/>
        <v>0</v>
      </c>
      <c r="K945" s="229">
        <f t="shared" si="103"/>
        <v>0</v>
      </c>
      <c r="L945" s="229">
        <f t="shared" si="103"/>
        <v>0</v>
      </c>
      <c r="M945" s="229">
        <f t="shared" si="104"/>
        <v>0</v>
      </c>
    </row>
    <row r="946" spans="1:13" ht="15" customHeight="1">
      <c r="A946" s="76"/>
      <c r="B946" s="77" t="str">
        <f t="shared" si="101"/>
        <v/>
      </c>
      <c r="C946" t="str">
        <f t="shared" si="100"/>
        <v/>
      </c>
      <c r="D946" s="315" t="str">
        <f t="shared" si="105"/>
        <v/>
      </c>
      <c r="E946" s="228">
        <v>0</v>
      </c>
      <c r="J946" s="229">
        <f t="shared" si="102"/>
        <v>0</v>
      </c>
      <c r="K946" s="229">
        <f t="shared" si="103"/>
        <v>0</v>
      </c>
      <c r="L946" s="229">
        <f t="shared" si="103"/>
        <v>0</v>
      </c>
      <c r="M946" s="229">
        <f t="shared" si="104"/>
        <v>0</v>
      </c>
    </row>
    <row r="947" spans="1:13" ht="15" customHeight="1">
      <c r="A947" s="76"/>
      <c r="B947" s="77" t="str">
        <f t="shared" si="101"/>
        <v/>
      </c>
      <c r="C947" t="str">
        <f t="shared" si="100"/>
        <v/>
      </c>
      <c r="D947" s="315" t="str">
        <f t="shared" si="105"/>
        <v/>
      </c>
      <c r="E947" s="228">
        <v>0</v>
      </c>
      <c r="J947" s="229">
        <f t="shared" si="102"/>
        <v>0</v>
      </c>
      <c r="K947" s="229">
        <f t="shared" si="103"/>
        <v>0</v>
      </c>
      <c r="L947" s="229">
        <f t="shared" si="103"/>
        <v>0</v>
      </c>
      <c r="M947" s="229">
        <f t="shared" si="104"/>
        <v>0</v>
      </c>
    </row>
    <row r="948" spans="1:13" ht="15" customHeight="1">
      <c r="A948" s="76"/>
      <c r="B948" s="77" t="str">
        <f t="shared" si="101"/>
        <v/>
      </c>
      <c r="C948" t="str">
        <f t="shared" si="100"/>
        <v/>
      </c>
      <c r="D948" s="315" t="str">
        <f t="shared" si="105"/>
        <v/>
      </c>
      <c r="E948" s="228">
        <v>0</v>
      </c>
      <c r="J948" s="229">
        <f t="shared" si="102"/>
        <v>0</v>
      </c>
      <c r="K948" s="229">
        <f t="shared" si="103"/>
        <v>0</v>
      </c>
      <c r="L948" s="229">
        <f t="shared" si="103"/>
        <v>0</v>
      </c>
      <c r="M948" s="229">
        <f t="shared" si="104"/>
        <v>0</v>
      </c>
    </row>
    <row r="949" spans="1:13" ht="15" customHeight="1">
      <c r="A949" s="76"/>
      <c r="B949" s="77" t="str">
        <f t="shared" si="101"/>
        <v/>
      </c>
      <c r="C949" t="str">
        <f t="shared" si="100"/>
        <v/>
      </c>
      <c r="D949" s="315" t="str">
        <f t="shared" si="105"/>
        <v/>
      </c>
      <c r="E949" s="228">
        <v>0</v>
      </c>
      <c r="J949" s="229">
        <f t="shared" si="102"/>
        <v>0</v>
      </c>
      <c r="K949" s="229">
        <f t="shared" si="103"/>
        <v>0</v>
      </c>
      <c r="L949" s="229">
        <f t="shared" si="103"/>
        <v>0</v>
      </c>
      <c r="M949" s="229">
        <f t="shared" si="104"/>
        <v>0</v>
      </c>
    </row>
    <row r="950" spans="1:13" ht="15" customHeight="1">
      <c r="A950" s="76"/>
      <c r="B950" s="77" t="str">
        <f t="shared" si="101"/>
        <v/>
      </c>
      <c r="C950" t="str">
        <f t="shared" si="100"/>
        <v/>
      </c>
      <c r="D950" s="315" t="str">
        <f t="shared" si="105"/>
        <v/>
      </c>
      <c r="E950" s="228">
        <v>0</v>
      </c>
      <c r="J950" s="229">
        <f t="shared" si="102"/>
        <v>0</v>
      </c>
      <c r="K950" s="229">
        <f t="shared" si="103"/>
        <v>0</v>
      </c>
      <c r="L950" s="229">
        <f t="shared" si="103"/>
        <v>0</v>
      </c>
      <c r="M950" s="229">
        <f t="shared" si="104"/>
        <v>0</v>
      </c>
    </row>
    <row r="951" spans="1:13" ht="15" customHeight="1">
      <c r="A951" s="76"/>
      <c r="B951" s="77" t="str">
        <f t="shared" si="101"/>
        <v/>
      </c>
      <c r="C951" t="str">
        <f t="shared" si="100"/>
        <v/>
      </c>
      <c r="D951" s="315" t="str">
        <f t="shared" si="105"/>
        <v/>
      </c>
      <c r="E951" s="228">
        <v>0</v>
      </c>
      <c r="J951" s="229">
        <f t="shared" si="102"/>
        <v>0</v>
      </c>
      <c r="K951" s="229">
        <f t="shared" si="103"/>
        <v>0</v>
      </c>
      <c r="L951" s="229">
        <f t="shared" si="103"/>
        <v>0</v>
      </c>
      <c r="M951" s="229">
        <f t="shared" si="104"/>
        <v>0</v>
      </c>
    </row>
    <row r="952" spans="1:13" ht="15" customHeight="1">
      <c r="A952" s="76"/>
      <c r="B952" s="77" t="str">
        <f t="shared" si="101"/>
        <v/>
      </c>
      <c r="C952" t="str">
        <f t="shared" si="100"/>
        <v/>
      </c>
      <c r="D952" s="315" t="str">
        <f t="shared" si="105"/>
        <v/>
      </c>
      <c r="E952" s="228">
        <v>0</v>
      </c>
      <c r="J952" s="229">
        <f t="shared" si="102"/>
        <v>0</v>
      </c>
      <c r="K952" s="229">
        <f t="shared" si="103"/>
        <v>0</v>
      </c>
      <c r="L952" s="229">
        <f t="shared" si="103"/>
        <v>0</v>
      </c>
      <c r="M952" s="229">
        <f t="shared" si="104"/>
        <v>0</v>
      </c>
    </row>
    <row r="953" spans="1:13" ht="15" customHeight="1">
      <c r="A953" s="76"/>
      <c r="B953" s="77" t="str">
        <f t="shared" si="101"/>
        <v/>
      </c>
      <c r="C953" t="str">
        <f t="shared" si="100"/>
        <v/>
      </c>
      <c r="D953" s="315" t="str">
        <f t="shared" si="105"/>
        <v/>
      </c>
      <c r="E953" s="228">
        <v>0</v>
      </c>
      <c r="J953" s="229">
        <f t="shared" si="102"/>
        <v>0</v>
      </c>
      <c r="K953" s="229">
        <f t="shared" si="103"/>
        <v>0</v>
      </c>
      <c r="L953" s="229">
        <f t="shared" si="103"/>
        <v>0</v>
      </c>
      <c r="M953" s="229">
        <f t="shared" si="104"/>
        <v>0</v>
      </c>
    </row>
    <row r="954" spans="1:13" ht="15" customHeight="1">
      <c r="A954" s="76"/>
      <c r="B954" s="77" t="str">
        <f t="shared" si="101"/>
        <v/>
      </c>
      <c r="C954" t="str">
        <f t="shared" si="100"/>
        <v/>
      </c>
      <c r="D954" s="315" t="str">
        <f t="shared" si="105"/>
        <v/>
      </c>
      <c r="E954" s="228">
        <v>0</v>
      </c>
      <c r="J954" s="229">
        <f t="shared" si="102"/>
        <v>0</v>
      </c>
      <c r="K954" s="229">
        <f t="shared" si="103"/>
        <v>0</v>
      </c>
      <c r="L954" s="229">
        <f t="shared" si="103"/>
        <v>0</v>
      </c>
      <c r="M954" s="229">
        <f t="shared" si="104"/>
        <v>0</v>
      </c>
    </row>
    <row r="955" spans="1:13" ht="15" customHeight="1">
      <c r="A955" s="76"/>
      <c r="B955" s="77" t="str">
        <f t="shared" si="101"/>
        <v/>
      </c>
      <c r="C955" t="str">
        <f t="shared" si="100"/>
        <v/>
      </c>
      <c r="D955" s="315" t="str">
        <f t="shared" si="105"/>
        <v/>
      </c>
      <c r="E955" s="228">
        <v>0</v>
      </c>
      <c r="J955" s="229">
        <f t="shared" si="102"/>
        <v>0</v>
      </c>
      <c r="K955" s="229">
        <f t="shared" si="103"/>
        <v>0</v>
      </c>
      <c r="L955" s="229">
        <f t="shared" si="103"/>
        <v>0</v>
      </c>
      <c r="M955" s="229">
        <f t="shared" si="104"/>
        <v>0</v>
      </c>
    </row>
    <row r="956" spans="1:13" ht="15" customHeight="1">
      <c r="A956" s="76"/>
      <c r="B956" s="77" t="str">
        <f t="shared" si="101"/>
        <v/>
      </c>
      <c r="C956" t="str">
        <f t="shared" si="100"/>
        <v/>
      </c>
      <c r="D956" s="315" t="str">
        <f t="shared" si="105"/>
        <v/>
      </c>
      <c r="E956" s="228">
        <v>0</v>
      </c>
      <c r="J956" s="229">
        <f t="shared" si="102"/>
        <v>0</v>
      </c>
      <c r="K956" s="229">
        <f t="shared" si="103"/>
        <v>0</v>
      </c>
      <c r="L956" s="229">
        <f t="shared" si="103"/>
        <v>0</v>
      </c>
      <c r="M956" s="229">
        <f t="shared" si="104"/>
        <v>0</v>
      </c>
    </row>
    <row r="957" spans="1:13" ht="15" customHeight="1">
      <c r="A957" s="76"/>
      <c r="B957" s="77" t="str">
        <f t="shared" si="101"/>
        <v/>
      </c>
      <c r="C957" t="str">
        <f t="shared" si="100"/>
        <v/>
      </c>
      <c r="D957" s="315" t="str">
        <f t="shared" si="105"/>
        <v/>
      </c>
      <c r="E957" s="228">
        <v>0</v>
      </c>
      <c r="J957" s="229">
        <f t="shared" si="102"/>
        <v>0</v>
      </c>
      <c r="K957" s="229">
        <f t="shared" si="103"/>
        <v>0</v>
      </c>
      <c r="L957" s="229">
        <f t="shared" si="103"/>
        <v>0</v>
      </c>
      <c r="M957" s="229">
        <f t="shared" si="104"/>
        <v>0</v>
      </c>
    </row>
    <row r="958" spans="1:13" ht="15" customHeight="1">
      <c r="A958" s="76"/>
      <c r="B958" s="77" t="str">
        <f t="shared" si="101"/>
        <v/>
      </c>
      <c r="C958" t="str">
        <f t="shared" si="100"/>
        <v/>
      </c>
      <c r="D958" s="315" t="str">
        <f t="shared" si="105"/>
        <v/>
      </c>
      <c r="E958" s="228">
        <v>0</v>
      </c>
      <c r="J958" s="229">
        <f t="shared" si="102"/>
        <v>0</v>
      </c>
      <c r="K958" s="229">
        <f t="shared" si="103"/>
        <v>0</v>
      </c>
      <c r="L958" s="229">
        <f t="shared" si="103"/>
        <v>0</v>
      </c>
      <c r="M958" s="229">
        <f t="shared" si="104"/>
        <v>0</v>
      </c>
    </row>
    <row r="959" spans="1:13" ht="15" customHeight="1">
      <c r="A959" s="76"/>
      <c r="B959" s="77" t="str">
        <f t="shared" si="101"/>
        <v/>
      </c>
      <c r="C959" t="str">
        <f t="shared" si="100"/>
        <v/>
      </c>
      <c r="D959" s="315" t="str">
        <f t="shared" si="105"/>
        <v/>
      </c>
      <c r="E959" s="228">
        <v>0</v>
      </c>
      <c r="J959" s="229">
        <f t="shared" si="102"/>
        <v>0</v>
      </c>
      <c r="K959" s="229">
        <f t="shared" si="103"/>
        <v>0</v>
      </c>
      <c r="L959" s="229">
        <f t="shared" si="103"/>
        <v>0</v>
      </c>
      <c r="M959" s="229">
        <f t="shared" si="104"/>
        <v>0</v>
      </c>
    </row>
    <row r="960" spans="1:13" ht="15" customHeight="1">
      <c r="A960" s="76"/>
      <c r="B960" s="77" t="str">
        <f t="shared" si="101"/>
        <v/>
      </c>
      <c r="C960" t="str">
        <f t="shared" si="100"/>
        <v/>
      </c>
      <c r="D960" s="315" t="str">
        <f t="shared" si="105"/>
        <v/>
      </c>
      <c r="E960" s="228">
        <v>0</v>
      </c>
      <c r="J960" s="229">
        <f t="shared" si="102"/>
        <v>0</v>
      </c>
      <c r="K960" s="229">
        <f t="shared" si="103"/>
        <v>0</v>
      </c>
      <c r="L960" s="229">
        <f t="shared" si="103"/>
        <v>0</v>
      </c>
      <c r="M960" s="229">
        <f t="shared" si="104"/>
        <v>0</v>
      </c>
    </row>
    <row r="961" spans="1:13" ht="15" customHeight="1">
      <c r="A961" s="76"/>
      <c r="B961" s="77" t="str">
        <f t="shared" si="101"/>
        <v/>
      </c>
      <c r="C961" t="str">
        <f t="shared" ref="C961:C1024" si="106">IF(A961&lt;&gt;"",TEXT(A961,"aaaa"),"")</f>
        <v/>
      </c>
      <c r="D961" s="315" t="str">
        <f t="shared" si="105"/>
        <v/>
      </c>
      <c r="E961" s="228">
        <v>0</v>
      </c>
      <c r="J961" s="229">
        <f t="shared" si="102"/>
        <v>0</v>
      </c>
      <c r="K961" s="229">
        <f t="shared" si="103"/>
        <v>0</v>
      </c>
      <c r="L961" s="229">
        <f t="shared" si="103"/>
        <v>0</v>
      </c>
      <c r="M961" s="229">
        <f t="shared" si="104"/>
        <v>0</v>
      </c>
    </row>
    <row r="962" spans="1:13" ht="15" customHeight="1">
      <c r="A962" s="76"/>
      <c r="B962" s="77" t="str">
        <f t="shared" si="101"/>
        <v/>
      </c>
      <c r="C962" t="str">
        <f t="shared" si="106"/>
        <v/>
      </c>
      <c r="D962" s="315" t="str">
        <f t="shared" si="105"/>
        <v/>
      </c>
      <c r="E962" s="228">
        <v>0</v>
      </c>
      <c r="J962" s="229">
        <f t="shared" si="102"/>
        <v>0</v>
      </c>
      <c r="K962" s="229">
        <f t="shared" si="103"/>
        <v>0</v>
      </c>
      <c r="L962" s="229">
        <f t="shared" si="103"/>
        <v>0</v>
      </c>
      <c r="M962" s="229">
        <f t="shared" si="104"/>
        <v>0</v>
      </c>
    </row>
    <row r="963" spans="1:13" ht="15" customHeight="1">
      <c r="A963" s="76"/>
      <c r="B963" s="77" t="str">
        <f t="shared" si="101"/>
        <v/>
      </c>
      <c r="C963" t="str">
        <f t="shared" si="106"/>
        <v/>
      </c>
      <c r="D963" s="315" t="str">
        <f t="shared" si="105"/>
        <v/>
      </c>
      <c r="E963" s="228">
        <v>0</v>
      </c>
      <c r="J963" s="229">
        <f t="shared" si="102"/>
        <v>0</v>
      </c>
      <c r="K963" s="229">
        <f t="shared" si="103"/>
        <v>0</v>
      </c>
      <c r="L963" s="229">
        <f t="shared" si="103"/>
        <v>0</v>
      </c>
      <c r="M963" s="229">
        <f t="shared" si="104"/>
        <v>0</v>
      </c>
    </row>
    <row r="964" spans="1:13" ht="15" customHeight="1">
      <c r="A964" s="76"/>
      <c r="B964" s="77" t="str">
        <f t="shared" si="101"/>
        <v/>
      </c>
      <c r="C964" t="str">
        <f t="shared" si="106"/>
        <v/>
      </c>
      <c r="D964" s="315" t="str">
        <f t="shared" si="105"/>
        <v/>
      </c>
      <c r="E964" s="228">
        <v>0</v>
      </c>
      <c r="J964" s="229">
        <f t="shared" si="102"/>
        <v>0</v>
      </c>
      <c r="K964" s="229">
        <f t="shared" si="103"/>
        <v>0</v>
      </c>
      <c r="L964" s="229">
        <f t="shared" si="103"/>
        <v>0</v>
      </c>
      <c r="M964" s="229">
        <f t="shared" si="104"/>
        <v>0</v>
      </c>
    </row>
    <row r="965" spans="1:13" ht="15" customHeight="1">
      <c r="A965" s="76"/>
      <c r="B965" s="77" t="str">
        <f t="shared" si="101"/>
        <v/>
      </c>
      <c r="C965" t="str">
        <f t="shared" si="106"/>
        <v/>
      </c>
      <c r="D965" s="315" t="str">
        <f t="shared" si="105"/>
        <v/>
      </c>
      <c r="E965" s="228">
        <v>0</v>
      </c>
      <c r="J965" s="229">
        <f t="shared" si="102"/>
        <v>0</v>
      </c>
      <c r="K965" s="229">
        <f t="shared" si="103"/>
        <v>0</v>
      </c>
      <c r="L965" s="229">
        <f t="shared" si="103"/>
        <v>0</v>
      </c>
      <c r="M965" s="229">
        <f t="shared" si="104"/>
        <v>0</v>
      </c>
    </row>
    <row r="966" spans="1:13" ht="15" customHeight="1">
      <c r="A966" s="76"/>
      <c r="B966" s="77" t="str">
        <f t="shared" si="101"/>
        <v/>
      </c>
      <c r="C966" t="str">
        <f t="shared" si="106"/>
        <v/>
      </c>
      <c r="D966" s="315" t="str">
        <f t="shared" si="105"/>
        <v/>
      </c>
      <c r="E966" s="228">
        <v>0</v>
      </c>
      <c r="J966" s="229">
        <f t="shared" si="102"/>
        <v>0</v>
      </c>
      <c r="K966" s="229">
        <f t="shared" si="103"/>
        <v>0</v>
      </c>
      <c r="L966" s="229">
        <f t="shared" si="103"/>
        <v>0</v>
      </c>
      <c r="M966" s="229">
        <f t="shared" si="104"/>
        <v>0</v>
      </c>
    </row>
    <row r="967" spans="1:13" ht="15" customHeight="1">
      <c r="A967" s="76"/>
      <c r="B967" s="77" t="str">
        <f t="shared" ref="B967:B1030" si="107">IF(A967="","",TEXT(A967,"DDDD"))</f>
        <v/>
      </c>
      <c r="C967" t="str">
        <f t="shared" si="106"/>
        <v/>
      </c>
      <c r="D967" s="315" t="str">
        <f t="shared" si="105"/>
        <v/>
      </c>
      <c r="E967" s="228">
        <v>0</v>
      </c>
      <c r="J967" s="229">
        <f t="shared" ref="J967:J1030" si="108">IF(E967=0,0,(1-J$4)*E967)</f>
        <v>0</v>
      </c>
      <c r="K967" s="229">
        <f t="shared" ref="K967:L1030" si="109">IF(F967=0,0,(1-K$4)*F967)</f>
        <v>0</v>
      </c>
      <c r="L967" s="229">
        <f t="shared" si="109"/>
        <v>0</v>
      </c>
      <c r="M967" s="229">
        <f t="shared" ref="M967:M1030" si="110">IF(H967=0,0,(1-M$4)*H967)</f>
        <v>0</v>
      </c>
    </row>
    <row r="968" spans="1:13" ht="15" customHeight="1">
      <c r="A968" s="76"/>
      <c r="B968" s="77" t="str">
        <f t="shared" si="107"/>
        <v/>
      </c>
      <c r="C968" t="str">
        <f t="shared" si="106"/>
        <v/>
      </c>
      <c r="D968" s="315" t="str">
        <f t="shared" ref="D968:D1031" si="111">IF(A968&lt;&gt;"",PROPER(TEXT(A968,"Mmmm")),"")</f>
        <v/>
      </c>
      <c r="E968" s="228">
        <v>0</v>
      </c>
      <c r="J968" s="229">
        <f t="shared" si="108"/>
        <v>0</v>
      </c>
      <c r="K968" s="229">
        <f t="shared" si="109"/>
        <v>0</v>
      </c>
      <c r="L968" s="229">
        <f t="shared" si="109"/>
        <v>0</v>
      </c>
      <c r="M968" s="229">
        <f t="shared" si="110"/>
        <v>0</v>
      </c>
    </row>
    <row r="969" spans="1:13" ht="15" customHeight="1">
      <c r="A969" s="76"/>
      <c r="B969" s="77" t="str">
        <f t="shared" si="107"/>
        <v/>
      </c>
      <c r="C969" t="str">
        <f t="shared" si="106"/>
        <v/>
      </c>
      <c r="D969" s="315" t="str">
        <f t="shared" si="111"/>
        <v/>
      </c>
      <c r="E969" s="228">
        <v>0</v>
      </c>
      <c r="J969" s="229">
        <f t="shared" si="108"/>
        <v>0</v>
      </c>
      <c r="K969" s="229">
        <f t="shared" si="109"/>
        <v>0</v>
      </c>
      <c r="L969" s="229">
        <f t="shared" si="109"/>
        <v>0</v>
      </c>
      <c r="M969" s="229">
        <f t="shared" si="110"/>
        <v>0</v>
      </c>
    </row>
    <row r="970" spans="1:13" ht="15" customHeight="1">
      <c r="A970" s="76"/>
      <c r="B970" s="77" t="str">
        <f t="shared" si="107"/>
        <v/>
      </c>
      <c r="C970" t="str">
        <f t="shared" si="106"/>
        <v/>
      </c>
      <c r="D970" s="315" t="str">
        <f t="shared" si="111"/>
        <v/>
      </c>
      <c r="E970" s="228">
        <v>0</v>
      </c>
      <c r="J970" s="229">
        <f t="shared" si="108"/>
        <v>0</v>
      </c>
      <c r="K970" s="229">
        <f t="shared" si="109"/>
        <v>0</v>
      </c>
      <c r="L970" s="229">
        <f t="shared" si="109"/>
        <v>0</v>
      </c>
      <c r="M970" s="229">
        <f t="shared" si="110"/>
        <v>0</v>
      </c>
    </row>
    <row r="971" spans="1:13" ht="15" customHeight="1">
      <c r="A971" s="76"/>
      <c r="B971" s="77" t="str">
        <f t="shared" si="107"/>
        <v/>
      </c>
      <c r="C971" t="str">
        <f t="shared" si="106"/>
        <v/>
      </c>
      <c r="D971" s="315" t="str">
        <f t="shared" si="111"/>
        <v/>
      </c>
      <c r="E971" s="228">
        <v>0</v>
      </c>
      <c r="J971" s="229">
        <f t="shared" si="108"/>
        <v>0</v>
      </c>
      <c r="K971" s="229">
        <f t="shared" si="109"/>
        <v>0</v>
      </c>
      <c r="L971" s="229">
        <f t="shared" si="109"/>
        <v>0</v>
      </c>
      <c r="M971" s="229">
        <f t="shared" si="110"/>
        <v>0</v>
      </c>
    </row>
    <row r="972" spans="1:13" ht="15" customHeight="1">
      <c r="A972" s="76"/>
      <c r="B972" s="77" t="str">
        <f t="shared" si="107"/>
        <v/>
      </c>
      <c r="C972" t="str">
        <f t="shared" si="106"/>
        <v/>
      </c>
      <c r="D972" s="315" t="str">
        <f t="shared" si="111"/>
        <v/>
      </c>
      <c r="E972" s="228">
        <v>0</v>
      </c>
      <c r="J972" s="229">
        <f t="shared" si="108"/>
        <v>0</v>
      </c>
      <c r="K972" s="229">
        <f t="shared" si="109"/>
        <v>0</v>
      </c>
      <c r="L972" s="229">
        <f t="shared" si="109"/>
        <v>0</v>
      </c>
      <c r="M972" s="229">
        <f t="shared" si="110"/>
        <v>0</v>
      </c>
    </row>
    <row r="973" spans="1:13" ht="15" customHeight="1">
      <c r="A973" s="76"/>
      <c r="B973" s="77" t="str">
        <f t="shared" si="107"/>
        <v/>
      </c>
      <c r="C973" t="str">
        <f t="shared" si="106"/>
        <v/>
      </c>
      <c r="D973" s="315" t="str">
        <f t="shared" si="111"/>
        <v/>
      </c>
      <c r="E973" s="228">
        <v>0</v>
      </c>
      <c r="J973" s="229">
        <f t="shared" si="108"/>
        <v>0</v>
      </c>
      <c r="K973" s="229">
        <f t="shared" si="109"/>
        <v>0</v>
      </c>
      <c r="L973" s="229">
        <f t="shared" si="109"/>
        <v>0</v>
      </c>
      <c r="M973" s="229">
        <f t="shared" si="110"/>
        <v>0</v>
      </c>
    </row>
    <row r="974" spans="1:13" ht="15" customHeight="1">
      <c r="A974" s="76"/>
      <c r="B974" s="77" t="str">
        <f t="shared" si="107"/>
        <v/>
      </c>
      <c r="C974" t="str">
        <f t="shared" si="106"/>
        <v/>
      </c>
      <c r="D974" s="315" t="str">
        <f t="shared" si="111"/>
        <v/>
      </c>
      <c r="E974" s="228">
        <v>0</v>
      </c>
      <c r="J974" s="229">
        <f t="shared" si="108"/>
        <v>0</v>
      </c>
      <c r="K974" s="229">
        <f t="shared" si="109"/>
        <v>0</v>
      </c>
      <c r="L974" s="229">
        <f t="shared" si="109"/>
        <v>0</v>
      </c>
      <c r="M974" s="229">
        <f t="shared" si="110"/>
        <v>0</v>
      </c>
    </row>
    <row r="975" spans="1:13" ht="15" customHeight="1">
      <c r="A975" s="76"/>
      <c r="B975" s="77" t="str">
        <f t="shared" si="107"/>
        <v/>
      </c>
      <c r="C975" t="str">
        <f t="shared" si="106"/>
        <v/>
      </c>
      <c r="D975" s="315" t="str">
        <f t="shared" si="111"/>
        <v/>
      </c>
      <c r="E975" s="228">
        <v>0</v>
      </c>
      <c r="J975" s="229">
        <f t="shared" si="108"/>
        <v>0</v>
      </c>
      <c r="K975" s="229">
        <f t="shared" si="109"/>
        <v>0</v>
      </c>
      <c r="L975" s="229">
        <f t="shared" si="109"/>
        <v>0</v>
      </c>
      <c r="M975" s="229">
        <f t="shared" si="110"/>
        <v>0</v>
      </c>
    </row>
    <row r="976" spans="1:13" ht="15" customHeight="1">
      <c r="A976" s="76"/>
      <c r="B976" s="77" t="str">
        <f t="shared" si="107"/>
        <v/>
      </c>
      <c r="C976" t="str">
        <f t="shared" si="106"/>
        <v/>
      </c>
      <c r="D976" s="315" t="str">
        <f t="shared" si="111"/>
        <v/>
      </c>
      <c r="E976" s="228">
        <v>0</v>
      </c>
      <c r="J976" s="229">
        <f t="shared" si="108"/>
        <v>0</v>
      </c>
      <c r="K976" s="229">
        <f t="shared" si="109"/>
        <v>0</v>
      </c>
      <c r="L976" s="229">
        <f t="shared" si="109"/>
        <v>0</v>
      </c>
      <c r="M976" s="229">
        <f t="shared" si="110"/>
        <v>0</v>
      </c>
    </row>
    <row r="977" spans="1:13" ht="15" customHeight="1">
      <c r="A977" s="76"/>
      <c r="B977" s="77" t="str">
        <f t="shared" si="107"/>
        <v/>
      </c>
      <c r="C977" t="str">
        <f t="shared" si="106"/>
        <v/>
      </c>
      <c r="D977" s="315" t="str">
        <f t="shared" si="111"/>
        <v/>
      </c>
      <c r="E977" s="228">
        <v>0</v>
      </c>
      <c r="J977" s="229">
        <f t="shared" si="108"/>
        <v>0</v>
      </c>
      <c r="K977" s="229">
        <f t="shared" si="109"/>
        <v>0</v>
      </c>
      <c r="L977" s="229">
        <f t="shared" si="109"/>
        <v>0</v>
      </c>
      <c r="M977" s="229">
        <f t="shared" si="110"/>
        <v>0</v>
      </c>
    </row>
    <row r="978" spans="1:13" ht="15" customHeight="1">
      <c r="A978" s="76"/>
      <c r="B978" s="77" t="str">
        <f t="shared" si="107"/>
        <v/>
      </c>
      <c r="C978" t="str">
        <f t="shared" si="106"/>
        <v/>
      </c>
      <c r="D978" s="315" t="str">
        <f t="shared" si="111"/>
        <v/>
      </c>
      <c r="E978" s="228">
        <v>0</v>
      </c>
      <c r="J978" s="229">
        <f t="shared" si="108"/>
        <v>0</v>
      </c>
      <c r="K978" s="229">
        <f t="shared" si="109"/>
        <v>0</v>
      </c>
      <c r="L978" s="229">
        <f t="shared" si="109"/>
        <v>0</v>
      </c>
      <c r="M978" s="229">
        <f t="shared" si="110"/>
        <v>0</v>
      </c>
    </row>
    <row r="979" spans="1:13" ht="15" customHeight="1">
      <c r="A979" s="76"/>
      <c r="B979" s="77" t="str">
        <f t="shared" si="107"/>
        <v/>
      </c>
      <c r="C979" t="str">
        <f t="shared" si="106"/>
        <v/>
      </c>
      <c r="D979" s="315" t="str">
        <f t="shared" si="111"/>
        <v/>
      </c>
      <c r="E979" s="228">
        <v>0</v>
      </c>
      <c r="J979" s="229">
        <f t="shared" si="108"/>
        <v>0</v>
      </c>
      <c r="K979" s="229">
        <f t="shared" si="109"/>
        <v>0</v>
      </c>
      <c r="L979" s="229">
        <f t="shared" si="109"/>
        <v>0</v>
      </c>
      <c r="M979" s="229">
        <f t="shared" si="110"/>
        <v>0</v>
      </c>
    </row>
    <row r="980" spans="1:13" ht="15" customHeight="1">
      <c r="A980" s="76"/>
      <c r="B980" s="77" t="str">
        <f t="shared" si="107"/>
        <v/>
      </c>
      <c r="C980" t="str">
        <f t="shared" si="106"/>
        <v/>
      </c>
      <c r="D980" s="315" t="str">
        <f t="shared" si="111"/>
        <v/>
      </c>
      <c r="E980" s="228">
        <v>0</v>
      </c>
      <c r="J980" s="229">
        <f t="shared" si="108"/>
        <v>0</v>
      </c>
      <c r="K980" s="229">
        <f t="shared" si="109"/>
        <v>0</v>
      </c>
      <c r="L980" s="229">
        <f t="shared" si="109"/>
        <v>0</v>
      </c>
      <c r="M980" s="229">
        <f t="shared" si="110"/>
        <v>0</v>
      </c>
    </row>
    <row r="981" spans="1:13" ht="15" customHeight="1">
      <c r="A981" s="76"/>
      <c r="B981" s="77" t="str">
        <f t="shared" si="107"/>
        <v/>
      </c>
      <c r="C981" t="str">
        <f t="shared" si="106"/>
        <v/>
      </c>
      <c r="D981" s="315" t="str">
        <f t="shared" si="111"/>
        <v/>
      </c>
      <c r="E981" s="228">
        <v>0</v>
      </c>
      <c r="J981" s="229">
        <f t="shared" si="108"/>
        <v>0</v>
      </c>
      <c r="K981" s="229">
        <f t="shared" si="109"/>
        <v>0</v>
      </c>
      <c r="L981" s="229">
        <f t="shared" si="109"/>
        <v>0</v>
      </c>
      <c r="M981" s="229">
        <f t="shared" si="110"/>
        <v>0</v>
      </c>
    </row>
    <row r="982" spans="1:13" ht="15" customHeight="1">
      <c r="A982" s="76"/>
      <c r="B982" s="77" t="str">
        <f t="shared" si="107"/>
        <v/>
      </c>
      <c r="C982" t="str">
        <f t="shared" si="106"/>
        <v/>
      </c>
      <c r="D982" s="315" t="str">
        <f t="shared" si="111"/>
        <v/>
      </c>
      <c r="E982" s="228">
        <v>0</v>
      </c>
      <c r="J982" s="229">
        <f t="shared" si="108"/>
        <v>0</v>
      </c>
      <c r="K982" s="229">
        <f t="shared" si="109"/>
        <v>0</v>
      </c>
      <c r="L982" s="229">
        <f t="shared" si="109"/>
        <v>0</v>
      </c>
      <c r="M982" s="229">
        <f t="shared" si="110"/>
        <v>0</v>
      </c>
    </row>
    <row r="983" spans="1:13" ht="15" customHeight="1">
      <c r="A983" s="76"/>
      <c r="B983" s="77" t="str">
        <f t="shared" si="107"/>
        <v/>
      </c>
      <c r="C983" t="str">
        <f t="shared" si="106"/>
        <v/>
      </c>
      <c r="D983" s="315" t="str">
        <f t="shared" si="111"/>
        <v/>
      </c>
      <c r="E983" s="228">
        <v>0</v>
      </c>
      <c r="J983" s="229">
        <f t="shared" si="108"/>
        <v>0</v>
      </c>
      <c r="K983" s="229">
        <f t="shared" si="109"/>
        <v>0</v>
      </c>
      <c r="L983" s="229">
        <f t="shared" si="109"/>
        <v>0</v>
      </c>
      <c r="M983" s="229">
        <f t="shared" si="110"/>
        <v>0</v>
      </c>
    </row>
    <row r="984" spans="1:13" ht="15" customHeight="1">
      <c r="A984" s="76"/>
      <c r="B984" s="77" t="str">
        <f t="shared" si="107"/>
        <v/>
      </c>
      <c r="C984" t="str">
        <f t="shared" si="106"/>
        <v/>
      </c>
      <c r="D984" s="315" t="str">
        <f t="shared" si="111"/>
        <v/>
      </c>
      <c r="E984" s="228">
        <v>0</v>
      </c>
      <c r="J984" s="229">
        <f t="shared" si="108"/>
        <v>0</v>
      </c>
      <c r="K984" s="229">
        <f t="shared" si="109"/>
        <v>0</v>
      </c>
      <c r="L984" s="229">
        <f t="shared" si="109"/>
        <v>0</v>
      </c>
      <c r="M984" s="229">
        <f t="shared" si="110"/>
        <v>0</v>
      </c>
    </row>
    <row r="985" spans="1:13" ht="15" customHeight="1">
      <c r="A985" s="76"/>
      <c r="B985" s="77" t="str">
        <f t="shared" si="107"/>
        <v/>
      </c>
      <c r="C985" t="str">
        <f t="shared" si="106"/>
        <v/>
      </c>
      <c r="D985" s="315" t="str">
        <f t="shared" si="111"/>
        <v/>
      </c>
      <c r="E985" s="228">
        <v>0</v>
      </c>
      <c r="J985" s="229">
        <f t="shared" si="108"/>
        <v>0</v>
      </c>
      <c r="K985" s="229">
        <f t="shared" si="109"/>
        <v>0</v>
      </c>
      <c r="L985" s="229">
        <f t="shared" si="109"/>
        <v>0</v>
      </c>
      <c r="M985" s="229">
        <f t="shared" si="110"/>
        <v>0</v>
      </c>
    </row>
    <row r="986" spans="1:13" ht="15" customHeight="1">
      <c r="A986" s="76"/>
      <c r="B986" s="77" t="str">
        <f t="shared" si="107"/>
        <v/>
      </c>
      <c r="C986" t="str">
        <f t="shared" si="106"/>
        <v/>
      </c>
      <c r="D986" s="315" t="str">
        <f t="shared" si="111"/>
        <v/>
      </c>
      <c r="E986" s="228">
        <v>0</v>
      </c>
      <c r="J986" s="229">
        <f t="shared" si="108"/>
        <v>0</v>
      </c>
      <c r="K986" s="229">
        <f t="shared" si="109"/>
        <v>0</v>
      </c>
      <c r="L986" s="229">
        <f t="shared" si="109"/>
        <v>0</v>
      </c>
      <c r="M986" s="229">
        <f t="shared" si="110"/>
        <v>0</v>
      </c>
    </row>
    <row r="987" spans="1:13" ht="15" customHeight="1">
      <c r="A987" s="76"/>
      <c r="B987" s="77" t="str">
        <f t="shared" si="107"/>
        <v/>
      </c>
      <c r="C987" t="str">
        <f t="shared" si="106"/>
        <v/>
      </c>
      <c r="D987" s="315" t="str">
        <f t="shared" si="111"/>
        <v/>
      </c>
      <c r="E987" s="228">
        <v>0</v>
      </c>
      <c r="J987" s="229">
        <f t="shared" si="108"/>
        <v>0</v>
      </c>
      <c r="K987" s="229">
        <f t="shared" si="109"/>
        <v>0</v>
      </c>
      <c r="L987" s="229">
        <f t="shared" si="109"/>
        <v>0</v>
      </c>
      <c r="M987" s="229">
        <f t="shared" si="110"/>
        <v>0</v>
      </c>
    </row>
    <row r="988" spans="1:13" ht="15" customHeight="1">
      <c r="A988" s="76"/>
      <c r="B988" s="77" t="str">
        <f t="shared" si="107"/>
        <v/>
      </c>
      <c r="C988" t="str">
        <f t="shared" si="106"/>
        <v/>
      </c>
      <c r="D988" s="315" t="str">
        <f t="shared" si="111"/>
        <v/>
      </c>
      <c r="E988" s="228">
        <v>0</v>
      </c>
      <c r="J988" s="229">
        <f t="shared" si="108"/>
        <v>0</v>
      </c>
      <c r="K988" s="229">
        <f t="shared" si="109"/>
        <v>0</v>
      </c>
      <c r="L988" s="229">
        <f t="shared" si="109"/>
        <v>0</v>
      </c>
      <c r="M988" s="229">
        <f t="shared" si="110"/>
        <v>0</v>
      </c>
    </row>
    <row r="989" spans="1:13" ht="15" customHeight="1">
      <c r="A989" s="76"/>
      <c r="B989" s="77" t="str">
        <f t="shared" si="107"/>
        <v/>
      </c>
      <c r="C989" t="str">
        <f t="shared" si="106"/>
        <v/>
      </c>
      <c r="D989" s="315" t="str">
        <f t="shared" si="111"/>
        <v/>
      </c>
      <c r="E989" s="228">
        <v>0</v>
      </c>
      <c r="J989" s="229">
        <f t="shared" si="108"/>
        <v>0</v>
      </c>
      <c r="K989" s="229">
        <f t="shared" si="109"/>
        <v>0</v>
      </c>
      <c r="L989" s="229">
        <f t="shared" si="109"/>
        <v>0</v>
      </c>
      <c r="M989" s="229">
        <f t="shared" si="110"/>
        <v>0</v>
      </c>
    </row>
    <row r="990" spans="1:13" ht="15" customHeight="1">
      <c r="A990" s="76"/>
      <c r="B990" s="77" t="str">
        <f t="shared" si="107"/>
        <v/>
      </c>
      <c r="C990" t="str">
        <f t="shared" si="106"/>
        <v/>
      </c>
      <c r="D990" s="315" t="str">
        <f t="shared" si="111"/>
        <v/>
      </c>
      <c r="E990" s="228">
        <v>0</v>
      </c>
      <c r="J990" s="229">
        <f t="shared" si="108"/>
        <v>0</v>
      </c>
      <c r="K990" s="229">
        <f t="shared" si="109"/>
        <v>0</v>
      </c>
      <c r="L990" s="229">
        <f t="shared" si="109"/>
        <v>0</v>
      </c>
      <c r="M990" s="229">
        <f t="shared" si="110"/>
        <v>0</v>
      </c>
    </row>
    <row r="991" spans="1:13" ht="15" customHeight="1">
      <c r="A991" s="76"/>
      <c r="B991" s="77" t="str">
        <f t="shared" si="107"/>
        <v/>
      </c>
      <c r="C991" t="str">
        <f t="shared" si="106"/>
        <v/>
      </c>
      <c r="D991" s="315" t="str">
        <f t="shared" si="111"/>
        <v/>
      </c>
      <c r="E991" s="228">
        <v>0</v>
      </c>
      <c r="J991" s="229">
        <f t="shared" si="108"/>
        <v>0</v>
      </c>
      <c r="K991" s="229">
        <f t="shared" si="109"/>
        <v>0</v>
      </c>
      <c r="L991" s="229">
        <f t="shared" si="109"/>
        <v>0</v>
      </c>
      <c r="M991" s="229">
        <f t="shared" si="110"/>
        <v>0</v>
      </c>
    </row>
    <row r="992" spans="1:13" ht="15" customHeight="1">
      <c r="A992" s="76"/>
      <c r="B992" s="77" t="str">
        <f t="shared" si="107"/>
        <v/>
      </c>
      <c r="C992" t="str">
        <f t="shared" si="106"/>
        <v/>
      </c>
      <c r="D992" s="315" t="str">
        <f t="shared" si="111"/>
        <v/>
      </c>
      <c r="E992" s="228">
        <v>0</v>
      </c>
      <c r="J992" s="229">
        <f t="shared" si="108"/>
        <v>0</v>
      </c>
      <c r="K992" s="229">
        <f t="shared" si="109"/>
        <v>0</v>
      </c>
      <c r="L992" s="229">
        <f t="shared" si="109"/>
        <v>0</v>
      </c>
      <c r="M992" s="229">
        <f t="shared" si="110"/>
        <v>0</v>
      </c>
    </row>
    <row r="993" spans="1:13" ht="15" customHeight="1">
      <c r="A993" s="76"/>
      <c r="B993" s="77" t="str">
        <f t="shared" si="107"/>
        <v/>
      </c>
      <c r="C993" t="str">
        <f t="shared" si="106"/>
        <v/>
      </c>
      <c r="D993" s="315" t="str">
        <f t="shared" si="111"/>
        <v/>
      </c>
      <c r="E993" s="228">
        <v>0</v>
      </c>
      <c r="J993" s="229">
        <f t="shared" si="108"/>
        <v>0</v>
      </c>
      <c r="K993" s="229">
        <f t="shared" si="109"/>
        <v>0</v>
      </c>
      <c r="L993" s="229">
        <f t="shared" si="109"/>
        <v>0</v>
      </c>
      <c r="M993" s="229">
        <f t="shared" si="110"/>
        <v>0</v>
      </c>
    </row>
    <row r="994" spans="1:13" ht="15" customHeight="1">
      <c r="A994" s="76"/>
      <c r="B994" s="77" t="str">
        <f t="shared" si="107"/>
        <v/>
      </c>
      <c r="C994" t="str">
        <f t="shared" si="106"/>
        <v/>
      </c>
      <c r="D994" s="315" t="str">
        <f t="shared" si="111"/>
        <v/>
      </c>
      <c r="E994" s="228">
        <v>0</v>
      </c>
      <c r="J994" s="229">
        <f t="shared" si="108"/>
        <v>0</v>
      </c>
      <c r="K994" s="229">
        <f t="shared" si="109"/>
        <v>0</v>
      </c>
      <c r="L994" s="229">
        <f t="shared" si="109"/>
        <v>0</v>
      </c>
      <c r="M994" s="229">
        <f t="shared" si="110"/>
        <v>0</v>
      </c>
    </row>
    <row r="995" spans="1:13" ht="15" customHeight="1">
      <c r="A995" s="76"/>
      <c r="B995" s="77" t="str">
        <f t="shared" si="107"/>
        <v/>
      </c>
      <c r="C995" t="str">
        <f t="shared" si="106"/>
        <v/>
      </c>
      <c r="D995" s="315" t="str">
        <f t="shared" si="111"/>
        <v/>
      </c>
      <c r="E995" s="228">
        <v>0</v>
      </c>
      <c r="J995" s="229">
        <f t="shared" si="108"/>
        <v>0</v>
      </c>
      <c r="K995" s="229">
        <f t="shared" si="109"/>
        <v>0</v>
      </c>
      <c r="L995" s="229">
        <f t="shared" si="109"/>
        <v>0</v>
      </c>
      <c r="M995" s="229">
        <f t="shared" si="110"/>
        <v>0</v>
      </c>
    </row>
    <row r="996" spans="1:13" ht="15" customHeight="1">
      <c r="A996" s="76"/>
      <c r="B996" s="77" t="str">
        <f t="shared" si="107"/>
        <v/>
      </c>
      <c r="C996" t="str">
        <f t="shared" si="106"/>
        <v/>
      </c>
      <c r="D996" s="315" t="str">
        <f t="shared" si="111"/>
        <v/>
      </c>
      <c r="E996" s="228">
        <v>0</v>
      </c>
      <c r="J996" s="229">
        <f t="shared" si="108"/>
        <v>0</v>
      </c>
      <c r="K996" s="229">
        <f t="shared" si="109"/>
        <v>0</v>
      </c>
      <c r="L996" s="229">
        <f t="shared" si="109"/>
        <v>0</v>
      </c>
      <c r="M996" s="229">
        <f t="shared" si="110"/>
        <v>0</v>
      </c>
    </row>
    <row r="997" spans="1:13" ht="15" customHeight="1">
      <c r="A997" s="76"/>
      <c r="B997" s="77" t="str">
        <f t="shared" si="107"/>
        <v/>
      </c>
      <c r="C997" t="str">
        <f t="shared" si="106"/>
        <v/>
      </c>
      <c r="D997" s="315" t="str">
        <f t="shared" si="111"/>
        <v/>
      </c>
      <c r="E997" s="228">
        <v>0</v>
      </c>
      <c r="J997" s="229">
        <f t="shared" si="108"/>
        <v>0</v>
      </c>
      <c r="K997" s="229">
        <f t="shared" si="109"/>
        <v>0</v>
      </c>
      <c r="L997" s="229">
        <f t="shared" si="109"/>
        <v>0</v>
      </c>
      <c r="M997" s="229">
        <f t="shared" si="110"/>
        <v>0</v>
      </c>
    </row>
    <row r="998" spans="1:13" ht="15" customHeight="1">
      <c r="A998" s="76"/>
      <c r="B998" s="77" t="str">
        <f t="shared" si="107"/>
        <v/>
      </c>
      <c r="C998" t="str">
        <f t="shared" si="106"/>
        <v/>
      </c>
      <c r="D998" s="315" t="str">
        <f t="shared" si="111"/>
        <v/>
      </c>
      <c r="E998" s="228">
        <v>0</v>
      </c>
      <c r="J998" s="229">
        <f t="shared" si="108"/>
        <v>0</v>
      </c>
      <c r="K998" s="229">
        <f t="shared" si="109"/>
        <v>0</v>
      </c>
      <c r="L998" s="229">
        <f t="shared" si="109"/>
        <v>0</v>
      </c>
      <c r="M998" s="229">
        <f t="shared" si="110"/>
        <v>0</v>
      </c>
    </row>
    <row r="999" spans="1:13" ht="15" customHeight="1">
      <c r="A999" s="76"/>
      <c r="B999" s="77" t="str">
        <f t="shared" si="107"/>
        <v/>
      </c>
      <c r="C999" t="str">
        <f t="shared" si="106"/>
        <v/>
      </c>
      <c r="D999" s="315" t="str">
        <f t="shared" si="111"/>
        <v/>
      </c>
      <c r="E999" s="228">
        <v>0</v>
      </c>
      <c r="J999" s="229">
        <f t="shared" si="108"/>
        <v>0</v>
      </c>
      <c r="K999" s="229">
        <f t="shared" si="109"/>
        <v>0</v>
      </c>
      <c r="L999" s="229">
        <f t="shared" si="109"/>
        <v>0</v>
      </c>
      <c r="M999" s="229">
        <f t="shared" si="110"/>
        <v>0</v>
      </c>
    </row>
    <row r="1000" spans="1:13" ht="15" customHeight="1">
      <c r="A1000" s="76"/>
      <c r="B1000" s="77" t="str">
        <f t="shared" si="107"/>
        <v/>
      </c>
      <c r="C1000" t="str">
        <f t="shared" si="106"/>
        <v/>
      </c>
      <c r="D1000" s="315" t="str">
        <f t="shared" si="111"/>
        <v/>
      </c>
      <c r="E1000" s="228">
        <v>0</v>
      </c>
      <c r="J1000" s="229">
        <f t="shared" si="108"/>
        <v>0</v>
      </c>
      <c r="K1000" s="229">
        <f t="shared" si="109"/>
        <v>0</v>
      </c>
      <c r="L1000" s="229">
        <f t="shared" si="109"/>
        <v>0</v>
      </c>
      <c r="M1000" s="229">
        <f t="shared" si="110"/>
        <v>0</v>
      </c>
    </row>
    <row r="1001" spans="1:13" ht="15" customHeight="1">
      <c r="A1001" s="76"/>
      <c r="B1001" s="77" t="str">
        <f t="shared" si="107"/>
        <v/>
      </c>
      <c r="C1001" t="str">
        <f t="shared" si="106"/>
        <v/>
      </c>
      <c r="D1001" s="315" t="str">
        <f t="shared" si="111"/>
        <v/>
      </c>
      <c r="E1001" s="228">
        <v>0</v>
      </c>
      <c r="J1001" s="229">
        <f t="shared" si="108"/>
        <v>0</v>
      </c>
      <c r="K1001" s="229">
        <f t="shared" si="109"/>
        <v>0</v>
      </c>
      <c r="L1001" s="229">
        <f t="shared" si="109"/>
        <v>0</v>
      </c>
      <c r="M1001" s="229">
        <f t="shared" si="110"/>
        <v>0</v>
      </c>
    </row>
    <row r="1002" spans="1:13" ht="15" customHeight="1">
      <c r="A1002" s="76"/>
      <c r="B1002" s="77" t="str">
        <f t="shared" si="107"/>
        <v/>
      </c>
      <c r="C1002" t="str">
        <f t="shared" si="106"/>
        <v/>
      </c>
      <c r="D1002" s="315" t="str">
        <f t="shared" si="111"/>
        <v/>
      </c>
      <c r="E1002" s="228">
        <v>0</v>
      </c>
      <c r="J1002" s="229">
        <f t="shared" si="108"/>
        <v>0</v>
      </c>
      <c r="K1002" s="229">
        <f t="shared" si="109"/>
        <v>0</v>
      </c>
      <c r="L1002" s="229">
        <f t="shared" si="109"/>
        <v>0</v>
      </c>
      <c r="M1002" s="229">
        <f t="shared" si="110"/>
        <v>0</v>
      </c>
    </row>
    <row r="1003" spans="1:13" ht="15" customHeight="1">
      <c r="A1003" s="76"/>
      <c r="B1003" s="77" t="str">
        <f t="shared" si="107"/>
        <v/>
      </c>
      <c r="C1003" t="str">
        <f t="shared" si="106"/>
        <v/>
      </c>
      <c r="D1003" s="315" t="str">
        <f t="shared" si="111"/>
        <v/>
      </c>
      <c r="E1003" s="228">
        <v>0</v>
      </c>
      <c r="J1003" s="229">
        <f t="shared" si="108"/>
        <v>0</v>
      </c>
      <c r="K1003" s="229">
        <f t="shared" si="109"/>
        <v>0</v>
      </c>
      <c r="L1003" s="229">
        <f t="shared" si="109"/>
        <v>0</v>
      </c>
      <c r="M1003" s="229">
        <f t="shared" si="110"/>
        <v>0</v>
      </c>
    </row>
    <row r="1004" spans="1:13" ht="15" customHeight="1">
      <c r="A1004" s="76"/>
      <c r="B1004" s="77" t="str">
        <f t="shared" si="107"/>
        <v/>
      </c>
      <c r="C1004" t="str">
        <f t="shared" si="106"/>
        <v/>
      </c>
      <c r="D1004" s="315" t="str">
        <f t="shared" si="111"/>
        <v/>
      </c>
      <c r="E1004" s="228">
        <v>0</v>
      </c>
      <c r="J1004" s="229">
        <f t="shared" si="108"/>
        <v>0</v>
      </c>
      <c r="K1004" s="229">
        <f t="shared" si="109"/>
        <v>0</v>
      </c>
      <c r="L1004" s="229">
        <f t="shared" si="109"/>
        <v>0</v>
      </c>
      <c r="M1004" s="229">
        <f t="shared" si="110"/>
        <v>0</v>
      </c>
    </row>
    <row r="1005" spans="1:13" ht="15" customHeight="1">
      <c r="A1005" s="76"/>
      <c r="B1005" s="77" t="str">
        <f t="shared" si="107"/>
        <v/>
      </c>
      <c r="C1005" t="str">
        <f t="shared" si="106"/>
        <v/>
      </c>
      <c r="D1005" s="315" t="str">
        <f t="shared" si="111"/>
        <v/>
      </c>
      <c r="E1005" s="228">
        <v>0</v>
      </c>
      <c r="J1005" s="229">
        <f t="shared" si="108"/>
        <v>0</v>
      </c>
      <c r="K1005" s="229">
        <f t="shared" si="109"/>
        <v>0</v>
      </c>
      <c r="L1005" s="229">
        <f t="shared" si="109"/>
        <v>0</v>
      </c>
      <c r="M1005" s="229">
        <f t="shared" si="110"/>
        <v>0</v>
      </c>
    </row>
    <row r="1006" spans="1:13" ht="15" customHeight="1">
      <c r="A1006" s="76"/>
      <c r="B1006" s="77" t="str">
        <f t="shared" si="107"/>
        <v/>
      </c>
      <c r="C1006" t="str">
        <f t="shared" si="106"/>
        <v/>
      </c>
      <c r="D1006" s="315" t="str">
        <f t="shared" si="111"/>
        <v/>
      </c>
      <c r="E1006" s="228">
        <v>0</v>
      </c>
      <c r="J1006" s="229">
        <f t="shared" si="108"/>
        <v>0</v>
      </c>
      <c r="K1006" s="229">
        <f t="shared" si="109"/>
        <v>0</v>
      </c>
      <c r="L1006" s="229">
        <f t="shared" si="109"/>
        <v>0</v>
      </c>
      <c r="M1006" s="229">
        <f t="shared" si="110"/>
        <v>0</v>
      </c>
    </row>
    <row r="1007" spans="1:13" ht="15" customHeight="1">
      <c r="A1007" s="76"/>
      <c r="B1007" s="77" t="str">
        <f t="shared" si="107"/>
        <v/>
      </c>
      <c r="C1007" t="str">
        <f t="shared" si="106"/>
        <v/>
      </c>
      <c r="D1007" s="315" t="str">
        <f t="shared" si="111"/>
        <v/>
      </c>
      <c r="E1007" s="228">
        <v>0</v>
      </c>
      <c r="J1007" s="229">
        <f t="shared" si="108"/>
        <v>0</v>
      </c>
      <c r="K1007" s="229">
        <f t="shared" si="109"/>
        <v>0</v>
      </c>
      <c r="L1007" s="229">
        <f t="shared" si="109"/>
        <v>0</v>
      </c>
      <c r="M1007" s="229">
        <f t="shared" si="110"/>
        <v>0</v>
      </c>
    </row>
    <row r="1008" spans="1:13" ht="15" customHeight="1">
      <c r="A1008" s="76"/>
      <c r="B1008" s="77" t="str">
        <f t="shared" si="107"/>
        <v/>
      </c>
      <c r="C1008" t="str">
        <f t="shared" si="106"/>
        <v/>
      </c>
      <c r="D1008" s="315" t="str">
        <f t="shared" si="111"/>
        <v/>
      </c>
      <c r="E1008" s="228">
        <v>0</v>
      </c>
      <c r="J1008" s="229">
        <f t="shared" si="108"/>
        <v>0</v>
      </c>
      <c r="K1008" s="229">
        <f t="shared" si="109"/>
        <v>0</v>
      </c>
      <c r="L1008" s="229">
        <f t="shared" si="109"/>
        <v>0</v>
      </c>
      <c r="M1008" s="229">
        <f t="shared" si="110"/>
        <v>0</v>
      </c>
    </row>
    <row r="1009" spans="1:13" ht="15" customHeight="1">
      <c r="A1009" s="76"/>
      <c r="B1009" s="77" t="str">
        <f t="shared" si="107"/>
        <v/>
      </c>
      <c r="C1009" t="str">
        <f t="shared" si="106"/>
        <v/>
      </c>
      <c r="D1009" s="315" t="str">
        <f t="shared" si="111"/>
        <v/>
      </c>
      <c r="E1009" s="228">
        <v>0</v>
      </c>
      <c r="J1009" s="229">
        <f t="shared" si="108"/>
        <v>0</v>
      </c>
      <c r="K1009" s="229">
        <f t="shared" si="109"/>
        <v>0</v>
      </c>
      <c r="L1009" s="229">
        <f t="shared" si="109"/>
        <v>0</v>
      </c>
      <c r="M1009" s="229">
        <f t="shared" si="110"/>
        <v>0</v>
      </c>
    </row>
    <row r="1010" spans="1:13" ht="15" customHeight="1">
      <c r="A1010" s="76"/>
      <c r="B1010" s="77" t="str">
        <f t="shared" si="107"/>
        <v/>
      </c>
      <c r="C1010" t="str">
        <f t="shared" si="106"/>
        <v/>
      </c>
      <c r="D1010" s="315" t="str">
        <f t="shared" si="111"/>
        <v/>
      </c>
      <c r="E1010" s="228">
        <v>0</v>
      </c>
      <c r="J1010" s="229">
        <f t="shared" si="108"/>
        <v>0</v>
      </c>
      <c r="K1010" s="229">
        <f t="shared" si="109"/>
        <v>0</v>
      </c>
      <c r="L1010" s="229">
        <f t="shared" si="109"/>
        <v>0</v>
      </c>
      <c r="M1010" s="229">
        <f t="shared" si="110"/>
        <v>0</v>
      </c>
    </row>
    <row r="1011" spans="1:13" ht="15" customHeight="1">
      <c r="A1011" s="76"/>
      <c r="B1011" s="77" t="str">
        <f t="shared" si="107"/>
        <v/>
      </c>
      <c r="C1011" t="str">
        <f t="shared" si="106"/>
        <v/>
      </c>
      <c r="D1011" s="315" t="str">
        <f t="shared" si="111"/>
        <v/>
      </c>
      <c r="E1011" s="228">
        <v>0</v>
      </c>
      <c r="J1011" s="229">
        <f t="shared" si="108"/>
        <v>0</v>
      </c>
      <c r="K1011" s="229">
        <f t="shared" si="109"/>
        <v>0</v>
      </c>
      <c r="L1011" s="229">
        <f t="shared" si="109"/>
        <v>0</v>
      </c>
      <c r="M1011" s="229">
        <f t="shared" si="110"/>
        <v>0</v>
      </c>
    </row>
    <row r="1012" spans="1:13" ht="15" customHeight="1">
      <c r="A1012" s="76"/>
      <c r="B1012" s="77" t="str">
        <f t="shared" si="107"/>
        <v/>
      </c>
      <c r="C1012" t="str">
        <f t="shared" si="106"/>
        <v/>
      </c>
      <c r="D1012" s="315" t="str">
        <f t="shared" si="111"/>
        <v/>
      </c>
      <c r="E1012" s="228">
        <v>0</v>
      </c>
      <c r="J1012" s="229">
        <f t="shared" si="108"/>
        <v>0</v>
      </c>
      <c r="K1012" s="229">
        <f t="shared" si="109"/>
        <v>0</v>
      </c>
      <c r="L1012" s="229">
        <f t="shared" si="109"/>
        <v>0</v>
      </c>
      <c r="M1012" s="229">
        <f t="shared" si="110"/>
        <v>0</v>
      </c>
    </row>
    <row r="1013" spans="1:13" ht="15" customHeight="1">
      <c r="A1013" s="76"/>
      <c r="B1013" s="77" t="str">
        <f t="shared" si="107"/>
        <v/>
      </c>
      <c r="C1013" t="str">
        <f t="shared" si="106"/>
        <v/>
      </c>
      <c r="D1013" s="315" t="str">
        <f t="shared" si="111"/>
        <v/>
      </c>
      <c r="E1013" s="228">
        <v>0</v>
      </c>
      <c r="J1013" s="229">
        <f t="shared" si="108"/>
        <v>0</v>
      </c>
      <c r="K1013" s="229">
        <f t="shared" si="109"/>
        <v>0</v>
      </c>
      <c r="L1013" s="229">
        <f t="shared" si="109"/>
        <v>0</v>
      </c>
      <c r="M1013" s="229">
        <f t="shared" si="110"/>
        <v>0</v>
      </c>
    </row>
    <row r="1014" spans="1:13" ht="15" customHeight="1">
      <c r="A1014" s="76"/>
      <c r="B1014" s="77" t="str">
        <f t="shared" si="107"/>
        <v/>
      </c>
      <c r="C1014" t="str">
        <f t="shared" si="106"/>
        <v/>
      </c>
      <c r="D1014" s="315" t="str">
        <f t="shared" si="111"/>
        <v/>
      </c>
      <c r="E1014" s="228">
        <v>0</v>
      </c>
      <c r="J1014" s="229">
        <f t="shared" si="108"/>
        <v>0</v>
      </c>
      <c r="K1014" s="229">
        <f t="shared" si="109"/>
        <v>0</v>
      </c>
      <c r="L1014" s="229">
        <f t="shared" si="109"/>
        <v>0</v>
      </c>
      <c r="M1014" s="229">
        <f t="shared" si="110"/>
        <v>0</v>
      </c>
    </row>
    <row r="1015" spans="1:13" ht="15" customHeight="1">
      <c r="A1015" s="76"/>
      <c r="B1015" s="77" t="str">
        <f t="shared" si="107"/>
        <v/>
      </c>
      <c r="C1015" t="str">
        <f t="shared" si="106"/>
        <v/>
      </c>
      <c r="D1015" s="315" t="str">
        <f t="shared" si="111"/>
        <v/>
      </c>
      <c r="E1015" s="228">
        <v>0</v>
      </c>
      <c r="J1015" s="229">
        <f t="shared" si="108"/>
        <v>0</v>
      </c>
      <c r="K1015" s="229">
        <f t="shared" si="109"/>
        <v>0</v>
      </c>
      <c r="L1015" s="229">
        <f t="shared" si="109"/>
        <v>0</v>
      </c>
      <c r="M1015" s="229">
        <f t="shared" si="110"/>
        <v>0</v>
      </c>
    </row>
    <row r="1016" spans="1:13" ht="15" customHeight="1">
      <c r="A1016" s="76"/>
      <c r="B1016" s="77" t="str">
        <f t="shared" si="107"/>
        <v/>
      </c>
      <c r="C1016" t="str">
        <f t="shared" si="106"/>
        <v/>
      </c>
      <c r="D1016" s="315" t="str">
        <f t="shared" si="111"/>
        <v/>
      </c>
      <c r="E1016" s="228">
        <v>0</v>
      </c>
      <c r="J1016" s="229">
        <f t="shared" si="108"/>
        <v>0</v>
      </c>
      <c r="K1016" s="229">
        <f t="shared" si="109"/>
        <v>0</v>
      </c>
      <c r="L1016" s="229">
        <f t="shared" si="109"/>
        <v>0</v>
      </c>
      <c r="M1016" s="229">
        <f t="shared" si="110"/>
        <v>0</v>
      </c>
    </row>
    <row r="1017" spans="1:13" ht="15" customHeight="1">
      <c r="A1017" s="76"/>
      <c r="B1017" s="77" t="str">
        <f t="shared" si="107"/>
        <v/>
      </c>
      <c r="C1017" t="str">
        <f t="shared" si="106"/>
        <v/>
      </c>
      <c r="D1017" s="315" t="str">
        <f t="shared" si="111"/>
        <v/>
      </c>
      <c r="E1017" s="228">
        <v>0</v>
      </c>
      <c r="J1017" s="229">
        <f t="shared" si="108"/>
        <v>0</v>
      </c>
      <c r="K1017" s="229">
        <f t="shared" si="109"/>
        <v>0</v>
      </c>
      <c r="L1017" s="229">
        <f t="shared" si="109"/>
        <v>0</v>
      </c>
      <c r="M1017" s="229">
        <f t="shared" si="110"/>
        <v>0</v>
      </c>
    </row>
    <row r="1018" spans="1:13" ht="15" customHeight="1">
      <c r="A1018" s="76"/>
      <c r="B1018" s="77" t="str">
        <f t="shared" si="107"/>
        <v/>
      </c>
      <c r="C1018" t="str">
        <f t="shared" si="106"/>
        <v/>
      </c>
      <c r="D1018" s="315" t="str">
        <f t="shared" si="111"/>
        <v/>
      </c>
      <c r="E1018" s="228">
        <v>0</v>
      </c>
      <c r="J1018" s="229">
        <f t="shared" si="108"/>
        <v>0</v>
      </c>
      <c r="K1018" s="229">
        <f t="shared" si="109"/>
        <v>0</v>
      </c>
      <c r="L1018" s="229">
        <f t="shared" si="109"/>
        <v>0</v>
      </c>
      <c r="M1018" s="229">
        <f t="shared" si="110"/>
        <v>0</v>
      </c>
    </row>
    <row r="1019" spans="1:13" ht="15" customHeight="1">
      <c r="A1019" s="76"/>
      <c r="B1019" s="77" t="str">
        <f t="shared" si="107"/>
        <v/>
      </c>
      <c r="C1019" t="str">
        <f t="shared" si="106"/>
        <v/>
      </c>
      <c r="D1019" s="315" t="str">
        <f t="shared" si="111"/>
        <v/>
      </c>
      <c r="E1019" s="228">
        <v>0</v>
      </c>
      <c r="J1019" s="229">
        <f t="shared" si="108"/>
        <v>0</v>
      </c>
      <c r="K1019" s="229">
        <f t="shared" si="109"/>
        <v>0</v>
      </c>
      <c r="L1019" s="229">
        <f t="shared" si="109"/>
        <v>0</v>
      </c>
      <c r="M1019" s="229">
        <f t="shared" si="110"/>
        <v>0</v>
      </c>
    </row>
    <row r="1020" spans="1:13" ht="15" customHeight="1">
      <c r="A1020" s="76"/>
      <c r="B1020" s="77" t="str">
        <f t="shared" si="107"/>
        <v/>
      </c>
      <c r="C1020" t="str">
        <f t="shared" si="106"/>
        <v/>
      </c>
      <c r="D1020" s="315" t="str">
        <f t="shared" si="111"/>
        <v/>
      </c>
      <c r="E1020" s="228">
        <v>0</v>
      </c>
      <c r="J1020" s="229">
        <f t="shared" si="108"/>
        <v>0</v>
      </c>
      <c r="K1020" s="229">
        <f t="shared" si="109"/>
        <v>0</v>
      </c>
      <c r="L1020" s="229">
        <f t="shared" si="109"/>
        <v>0</v>
      </c>
      <c r="M1020" s="229">
        <f t="shared" si="110"/>
        <v>0</v>
      </c>
    </row>
    <row r="1021" spans="1:13" ht="15" customHeight="1">
      <c r="A1021" s="76"/>
      <c r="B1021" s="77" t="str">
        <f t="shared" si="107"/>
        <v/>
      </c>
      <c r="C1021" t="str">
        <f t="shared" si="106"/>
        <v/>
      </c>
      <c r="D1021" s="315" t="str">
        <f t="shared" si="111"/>
        <v/>
      </c>
      <c r="E1021" s="228">
        <v>0</v>
      </c>
      <c r="J1021" s="229">
        <f t="shared" si="108"/>
        <v>0</v>
      </c>
      <c r="K1021" s="229">
        <f t="shared" si="109"/>
        <v>0</v>
      </c>
      <c r="L1021" s="229">
        <f t="shared" si="109"/>
        <v>0</v>
      </c>
      <c r="M1021" s="229">
        <f t="shared" si="110"/>
        <v>0</v>
      </c>
    </row>
    <row r="1022" spans="1:13" ht="15" customHeight="1">
      <c r="A1022" s="76"/>
      <c r="B1022" s="77" t="str">
        <f t="shared" si="107"/>
        <v/>
      </c>
      <c r="C1022" t="str">
        <f t="shared" si="106"/>
        <v/>
      </c>
      <c r="D1022" s="315" t="str">
        <f t="shared" si="111"/>
        <v/>
      </c>
      <c r="E1022" s="228">
        <v>0</v>
      </c>
      <c r="J1022" s="229">
        <f t="shared" si="108"/>
        <v>0</v>
      </c>
      <c r="K1022" s="229">
        <f t="shared" si="109"/>
        <v>0</v>
      </c>
      <c r="L1022" s="229">
        <f t="shared" si="109"/>
        <v>0</v>
      </c>
      <c r="M1022" s="229">
        <f t="shared" si="110"/>
        <v>0</v>
      </c>
    </row>
    <row r="1023" spans="1:13" ht="15" customHeight="1">
      <c r="A1023" s="76"/>
      <c r="B1023" s="77" t="str">
        <f t="shared" si="107"/>
        <v/>
      </c>
      <c r="C1023" t="str">
        <f t="shared" si="106"/>
        <v/>
      </c>
      <c r="D1023" s="315" t="str">
        <f t="shared" si="111"/>
        <v/>
      </c>
      <c r="E1023" s="228">
        <v>0</v>
      </c>
      <c r="J1023" s="229">
        <f t="shared" si="108"/>
        <v>0</v>
      </c>
      <c r="K1023" s="229">
        <f t="shared" si="109"/>
        <v>0</v>
      </c>
      <c r="L1023" s="229">
        <f t="shared" si="109"/>
        <v>0</v>
      </c>
      <c r="M1023" s="229">
        <f t="shared" si="110"/>
        <v>0</v>
      </c>
    </row>
    <row r="1024" spans="1:13" ht="15" customHeight="1">
      <c r="A1024" s="76"/>
      <c r="B1024" s="77" t="str">
        <f t="shared" si="107"/>
        <v/>
      </c>
      <c r="C1024" t="str">
        <f t="shared" si="106"/>
        <v/>
      </c>
      <c r="D1024" s="315" t="str">
        <f t="shared" si="111"/>
        <v/>
      </c>
      <c r="E1024" s="228">
        <v>0</v>
      </c>
      <c r="J1024" s="229">
        <f t="shared" si="108"/>
        <v>0</v>
      </c>
      <c r="K1024" s="229">
        <f t="shared" si="109"/>
        <v>0</v>
      </c>
      <c r="L1024" s="229">
        <f t="shared" si="109"/>
        <v>0</v>
      </c>
      <c r="M1024" s="229">
        <f t="shared" si="110"/>
        <v>0</v>
      </c>
    </row>
    <row r="1025" spans="1:13" ht="15" customHeight="1">
      <c r="A1025" s="76"/>
      <c r="B1025" s="77" t="str">
        <f t="shared" si="107"/>
        <v/>
      </c>
      <c r="C1025" t="str">
        <f t="shared" ref="C1025:C1088" si="112">IF(A1025&lt;&gt;"",TEXT(A1025,"aaaa"),"")</f>
        <v/>
      </c>
      <c r="D1025" s="315" t="str">
        <f t="shared" si="111"/>
        <v/>
      </c>
      <c r="E1025" s="228">
        <v>0</v>
      </c>
      <c r="J1025" s="229">
        <f t="shared" si="108"/>
        <v>0</v>
      </c>
      <c r="K1025" s="229">
        <f t="shared" si="109"/>
        <v>0</v>
      </c>
      <c r="L1025" s="229">
        <f t="shared" si="109"/>
        <v>0</v>
      </c>
      <c r="M1025" s="229">
        <f t="shared" si="110"/>
        <v>0</v>
      </c>
    </row>
    <row r="1026" spans="1:13" ht="15" customHeight="1">
      <c r="A1026" s="76"/>
      <c r="B1026" s="77" t="str">
        <f t="shared" si="107"/>
        <v/>
      </c>
      <c r="C1026" t="str">
        <f t="shared" si="112"/>
        <v/>
      </c>
      <c r="D1026" s="315" t="str">
        <f t="shared" si="111"/>
        <v/>
      </c>
      <c r="E1026" s="228">
        <v>0</v>
      </c>
      <c r="J1026" s="229">
        <f t="shared" si="108"/>
        <v>0</v>
      </c>
      <c r="K1026" s="229">
        <f t="shared" si="109"/>
        <v>0</v>
      </c>
      <c r="L1026" s="229">
        <f t="shared" si="109"/>
        <v>0</v>
      </c>
      <c r="M1026" s="229">
        <f t="shared" si="110"/>
        <v>0</v>
      </c>
    </row>
    <row r="1027" spans="1:13" ht="15" customHeight="1">
      <c r="A1027" s="76"/>
      <c r="B1027" s="77" t="str">
        <f t="shared" si="107"/>
        <v/>
      </c>
      <c r="C1027" t="str">
        <f t="shared" si="112"/>
        <v/>
      </c>
      <c r="D1027" s="315" t="str">
        <f t="shared" si="111"/>
        <v/>
      </c>
      <c r="E1027" s="228">
        <v>0</v>
      </c>
      <c r="J1027" s="229">
        <f t="shared" si="108"/>
        <v>0</v>
      </c>
      <c r="K1027" s="229">
        <f t="shared" si="109"/>
        <v>0</v>
      </c>
      <c r="L1027" s="229">
        <f t="shared" si="109"/>
        <v>0</v>
      </c>
      <c r="M1027" s="229">
        <f t="shared" si="110"/>
        <v>0</v>
      </c>
    </row>
    <row r="1028" spans="1:13" ht="15" customHeight="1">
      <c r="A1028" s="76"/>
      <c r="B1028" s="77" t="str">
        <f t="shared" si="107"/>
        <v/>
      </c>
      <c r="C1028" t="str">
        <f t="shared" si="112"/>
        <v/>
      </c>
      <c r="D1028" s="315" t="str">
        <f t="shared" si="111"/>
        <v/>
      </c>
      <c r="E1028" s="228">
        <v>0</v>
      </c>
      <c r="J1028" s="229">
        <f t="shared" si="108"/>
        <v>0</v>
      </c>
      <c r="K1028" s="229">
        <f t="shared" si="109"/>
        <v>0</v>
      </c>
      <c r="L1028" s="229">
        <f t="shared" si="109"/>
        <v>0</v>
      </c>
      <c r="M1028" s="229">
        <f t="shared" si="110"/>
        <v>0</v>
      </c>
    </row>
    <row r="1029" spans="1:13" ht="15" customHeight="1">
      <c r="A1029" s="76"/>
      <c r="B1029" s="77" t="str">
        <f t="shared" si="107"/>
        <v/>
      </c>
      <c r="C1029" t="str">
        <f t="shared" si="112"/>
        <v/>
      </c>
      <c r="D1029" s="315" t="str">
        <f t="shared" si="111"/>
        <v/>
      </c>
      <c r="E1029" s="228">
        <v>0</v>
      </c>
      <c r="J1029" s="229">
        <f t="shared" si="108"/>
        <v>0</v>
      </c>
      <c r="K1029" s="229">
        <f t="shared" si="109"/>
        <v>0</v>
      </c>
      <c r="L1029" s="229">
        <f t="shared" si="109"/>
        <v>0</v>
      </c>
      <c r="M1029" s="229">
        <f t="shared" si="110"/>
        <v>0</v>
      </c>
    </row>
    <row r="1030" spans="1:13" ht="15" customHeight="1">
      <c r="A1030" s="76"/>
      <c r="B1030" s="77" t="str">
        <f t="shared" si="107"/>
        <v/>
      </c>
      <c r="C1030" t="str">
        <f t="shared" si="112"/>
        <v/>
      </c>
      <c r="D1030" s="315" t="str">
        <f t="shared" si="111"/>
        <v/>
      </c>
      <c r="E1030" s="228">
        <v>0</v>
      </c>
      <c r="J1030" s="229">
        <f t="shared" si="108"/>
        <v>0</v>
      </c>
      <c r="K1030" s="229">
        <f t="shared" si="109"/>
        <v>0</v>
      </c>
      <c r="L1030" s="229">
        <f t="shared" si="109"/>
        <v>0</v>
      </c>
      <c r="M1030" s="229">
        <f t="shared" si="110"/>
        <v>0</v>
      </c>
    </row>
    <row r="1031" spans="1:13" ht="15" customHeight="1">
      <c r="A1031" s="76"/>
      <c r="B1031" s="77" t="str">
        <f t="shared" ref="B1031:B1094" si="113">IF(A1031="","",TEXT(A1031,"DDDD"))</f>
        <v/>
      </c>
      <c r="C1031" t="str">
        <f t="shared" si="112"/>
        <v/>
      </c>
      <c r="D1031" s="315" t="str">
        <f t="shared" si="111"/>
        <v/>
      </c>
      <c r="E1031" s="228">
        <v>0</v>
      </c>
      <c r="J1031" s="229">
        <f t="shared" ref="J1031:J1094" si="114">IF(E1031=0,0,(1-J$4)*E1031)</f>
        <v>0</v>
      </c>
      <c r="K1031" s="229">
        <f t="shared" ref="K1031:L1094" si="115">IF(F1031=0,0,(1-K$4)*F1031)</f>
        <v>0</v>
      </c>
      <c r="L1031" s="229">
        <f t="shared" si="115"/>
        <v>0</v>
      </c>
      <c r="M1031" s="229">
        <f t="shared" ref="M1031:M1094" si="116">IF(H1031=0,0,(1-M$4)*H1031)</f>
        <v>0</v>
      </c>
    </row>
    <row r="1032" spans="1:13" ht="15" customHeight="1">
      <c r="A1032" s="76"/>
      <c r="B1032" s="77" t="str">
        <f t="shared" si="113"/>
        <v/>
      </c>
      <c r="C1032" t="str">
        <f t="shared" si="112"/>
        <v/>
      </c>
      <c r="D1032" s="315" t="str">
        <f t="shared" ref="D1032:D1095" si="117">IF(A1032&lt;&gt;"",PROPER(TEXT(A1032,"Mmmm")),"")</f>
        <v/>
      </c>
      <c r="E1032" s="228">
        <v>0</v>
      </c>
      <c r="J1032" s="229">
        <f t="shared" si="114"/>
        <v>0</v>
      </c>
      <c r="K1032" s="229">
        <f t="shared" si="115"/>
        <v>0</v>
      </c>
      <c r="L1032" s="229">
        <f t="shared" si="115"/>
        <v>0</v>
      </c>
      <c r="M1032" s="229">
        <f t="shared" si="116"/>
        <v>0</v>
      </c>
    </row>
    <row r="1033" spans="1:13" ht="15" customHeight="1">
      <c r="A1033" s="76"/>
      <c r="B1033" s="77" t="str">
        <f t="shared" si="113"/>
        <v/>
      </c>
      <c r="C1033" t="str">
        <f t="shared" si="112"/>
        <v/>
      </c>
      <c r="D1033" s="315" t="str">
        <f t="shared" si="117"/>
        <v/>
      </c>
      <c r="E1033" s="228">
        <v>0</v>
      </c>
      <c r="J1033" s="229">
        <f t="shared" si="114"/>
        <v>0</v>
      </c>
      <c r="K1033" s="229">
        <f t="shared" si="115"/>
        <v>0</v>
      </c>
      <c r="L1033" s="229">
        <f t="shared" si="115"/>
        <v>0</v>
      </c>
      <c r="M1033" s="229">
        <f t="shared" si="116"/>
        <v>0</v>
      </c>
    </row>
    <row r="1034" spans="1:13" ht="15" customHeight="1">
      <c r="A1034" s="76"/>
      <c r="B1034" s="77" t="str">
        <f t="shared" si="113"/>
        <v/>
      </c>
      <c r="C1034" t="str">
        <f t="shared" si="112"/>
        <v/>
      </c>
      <c r="D1034" s="315" t="str">
        <f t="shared" si="117"/>
        <v/>
      </c>
      <c r="E1034" s="228">
        <v>0</v>
      </c>
      <c r="J1034" s="229">
        <f t="shared" si="114"/>
        <v>0</v>
      </c>
      <c r="K1034" s="229">
        <f t="shared" si="115"/>
        <v>0</v>
      </c>
      <c r="L1034" s="229">
        <f t="shared" si="115"/>
        <v>0</v>
      </c>
      <c r="M1034" s="229">
        <f t="shared" si="116"/>
        <v>0</v>
      </c>
    </row>
    <row r="1035" spans="1:13" ht="15" customHeight="1">
      <c r="A1035" s="76"/>
      <c r="B1035" s="77" t="str">
        <f t="shared" si="113"/>
        <v/>
      </c>
      <c r="C1035" t="str">
        <f t="shared" si="112"/>
        <v/>
      </c>
      <c r="D1035" s="315" t="str">
        <f t="shared" si="117"/>
        <v/>
      </c>
      <c r="E1035" s="228">
        <v>0</v>
      </c>
      <c r="J1035" s="229">
        <f t="shared" si="114"/>
        <v>0</v>
      </c>
      <c r="K1035" s="229">
        <f t="shared" si="115"/>
        <v>0</v>
      </c>
      <c r="L1035" s="229">
        <f t="shared" si="115"/>
        <v>0</v>
      </c>
      <c r="M1035" s="229">
        <f t="shared" si="116"/>
        <v>0</v>
      </c>
    </row>
    <row r="1036" spans="1:13" ht="15" customHeight="1">
      <c r="A1036" s="76"/>
      <c r="B1036" s="77" t="str">
        <f t="shared" si="113"/>
        <v/>
      </c>
      <c r="C1036" t="str">
        <f t="shared" si="112"/>
        <v/>
      </c>
      <c r="D1036" s="315" t="str">
        <f t="shared" si="117"/>
        <v/>
      </c>
      <c r="E1036" s="228">
        <v>0</v>
      </c>
      <c r="J1036" s="229">
        <f t="shared" si="114"/>
        <v>0</v>
      </c>
      <c r="K1036" s="229">
        <f t="shared" si="115"/>
        <v>0</v>
      </c>
      <c r="L1036" s="229">
        <f t="shared" si="115"/>
        <v>0</v>
      </c>
      <c r="M1036" s="229">
        <f t="shared" si="116"/>
        <v>0</v>
      </c>
    </row>
    <row r="1037" spans="1:13" ht="15" customHeight="1">
      <c r="A1037" s="76"/>
      <c r="B1037" s="77" t="str">
        <f t="shared" si="113"/>
        <v/>
      </c>
      <c r="C1037" t="str">
        <f t="shared" si="112"/>
        <v/>
      </c>
      <c r="D1037" s="315" t="str">
        <f t="shared" si="117"/>
        <v/>
      </c>
      <c r="E1037" s="228">
        <v>0</v>
      </c>
      <c r="J1037" s="229">
        <f t="shared" si="114"/>
        <v>0</v>
      </c>
      <c r="K1037" s="229">
        <f t="shared" si="115"/>
        <v>0</v>
      </c>
      <c r="L1037" s="229">
        <f t="shared" si="115"/>
        <v>0</v>
      </c>
      <c r="M1037" s="229">
        <f t="shared" si="116"/>
        <v>0</v>
      </c>
    </row>
    <row r="1038" spans="1:13" ht="15" customHeight="1">
      <c r="A1038" s="76"/>
      <c r="B1038" s="77" t="str">
        <f t="shared" si="113"/>
        <v/>
      </c>
      <c r="C1038" t="str">
        <f t="shared" si="112"/>
        <v/>
      </c>
      <c r="D1038" s="315" t="str">
        <f t="shared" si="117"/>
        <v/>
      </c>
      <c r="E1038" s="228">
        <v>0</v>
      </c>
      <c r="J1038" s="229">
        <f t="shared" si="114"/>
        <v>0</v>
      </c>
      <c r="K1038" s="229">
        <f t="shared" si="115"/>
        <v>0</v>
      </c>
      <c r="L1038" s="229">
        <f t="shared" si="115"/>
        <v>0</v>
      </c>
      <c r="M1038" s="229">
        <f t="shared" si="116"/>
        <v>0</v>
      </c>
    </row>
    <row r="1039" spans="1:13" ht="15" customHeight="1">
      <c r="A1039" s="76"/>
      <c r="B1039" s="77" t="str">
        <f t="shared" si="113"/>
        <v/>
      </c>
      <c r="C1039" t="str">
        <f t="shared" si="112"/>
        <v/>
      </c>
      <c r="D1039" s="315" t="str">
        <f t="shared" si="117"/>
        <v/>
      </c>
      <c r="E1039" s="228">
        <v>0</v>
      </c>
      <c r="J1039" s="229">
        <f t="shared" si="114"/>
        <v>0</v>
      </c>
      <c r="K1039" s="229">
        <f t="shared" si="115"/>
        <v>0</v>
      </c>
      <c r="L1039" s="229">
        <f t="shared" si="115"/>
        <v>0</v>
      </c>
      <c r="M1039" s="229">
        <f t="shared" si="116"/>
        <v>0</v>
      </c>
    </row>
    <row r="1040" spans="1:13" ht="15" customHeight="1">
      <c r="A1040" s="76"/>
      <c r="B1040" s="77" t="str">
        <f t="shared" si="113"/>
        <v/>
      </c>
      <c r="C1040" t="str">
        <f t="shared" si="112"/>
        <v/>
      </c>
      <c r="D1040" s="315" t="str">
        <f t="shared" si="117"/>
        <v/>
      </c>
      <c r="E1040" s="228">
        <v>0</v>
      </c>
      <c r="J1040" s="229">
        <f t="shared" si="114"/>
        <v>0</v>
      </c>
      <c r="K1040" s="229">
        <f t="shared" si="115"/>
        <v>0</v>
      </c>
      <c r="L1040" s="229">
        <f t="shared" si="115"/>
        <v>0</v>
      </c>
      <c r="M1040" s="229">
        <f t="shared" si="116"/>
        <v>0</v>
      </c>
    </row>
    <row r="1041" spans="1:13" ht="15" customHeight="1">
      <c r="A1041" s="76"/>
      <c r="B1041" s="77" t="str">
        <f t="shared" si="113"/>
        <v/>
      </c>
      <c r="C1041" t="str">
        <f t="shared" si="112"/>
        <v/>
      </c>
      <c r="D1041" s="315" t="str">
        <f t="shared" si="117"/>
        <v/>
      </c>
      <c r="E1041" s="228">
        <v>0</v>
      </c>
      <c r="J1041" s="229">
        <f t="shared" si="114"/>
        <v>0</v>
      </c>
      <c r="K1041" s="229">
        <f t="shared" si="115"/>
        <v>0</v>
      </c>
      <c r="L1041" s="229">
        <f t="shared" si="115"/>
        <v>0</v>
      </c>
      <c r="M1041" s="229">
        <f t="shared" si="116"/>
        <v>0</v>
      </c>
    </row>
    <row r="1042" spans="1:13" ht="15" customHeight="1">
      <c r="A1042" s="76"/>
      <c r="B1042" s="77" t="str">
        <f t="shared" si="113"/>
        <v/>
      </c>
      <c r="C1042" t="str">
        <f t="shared" si="112"/>
        <v/>
      </c>
      <c r="D1042" s="315" t="str">
        <f t="shared" si="117"/>
        <v/>
      </c>
      <c r="E1042" s="228">
        <v>0</v>
      </c>
      <c r="J1042" s="229">
        <f t="shared" si="114"/>
        <v>0</v>
      </c>
      <c r="K1042" s="229">
        <f t="shared" si="115"/>
        <v>0</v>
      </c>
      <c r="L1042" s="229">
        <f t="shared" si="115"/>
        <v>0</v>
      </c>
      <c r="M1042" s="229">
        <f t="shared" si="116"/>
        <v>0</v>
      </c>
    </row>
    <row r="1043" spans="1:13" ht="15" customHeight="1">
      <c r="A1043" s="76"/>
      <c r="B1043" s="77" t="str">
        <f t="shared" si="113"/>
        <v/>
      </c>
      <c r="C1043" t="str">
        <f t="shared" si="112"/>
        <v/>
      </c>
      <c r="D1043" s="315" t="str">
        <f t="shared" si="117"/>
        <v/>
      </c>
      <c r="E1043" s="228">
        <v>0</v>
      </c>
      <c r="J1043" s="229">
        <f t="shared" si="114"/>
        <v>0</v>
      </c>
      <c r="K1043" s="229">
        <f t="shared" si="115"/>
        <v>0</v>
      </c>
      <c r="L1043" s="229">
        <f t="shared" si="115"/>
        <v>0</v>
      </c>
      <c r="M1043" s="229">
        <f t="shared" si="116"/>
        <v>0</v>
      </c>
    </row>
    <row r="1044" spans="1:13" ht="15" customHeight="1">
      <c r="A1044" s="76"/>
      <c r="B1044" s="77" t="str">
        <f t="shared" si="113"/>
        <v/>
      </c>
      <c r="C1044" t="str">
        <f t="shared" si="112"/>
        <v/>
      </c>
      <c r="D1044" s="315" t="str">
        <f t="shared" si="117"/>
        <v/>
      </c>
      <c r="E1044" s="228">
        <v>0</v>
      </c>
      <c r="J1044" s="229">
        <f t="shared" si="114"/>
        <v>0</v>
      </c>
      <c r="K1044" s="229">
        <f t="shared" si="115"/>
        <v>0</v>
      </c>
      <c r="L1044" s="229">
        <f t="shared" si="115"/>
        <v>0</v>
      </c>
      <c r="M1044" s="229">
        <f t="shared" si="116"/>
        <v>0</v>
      </c>
    </row>
    <row r="1045" spans="1:13" ht="15" customHeight="1">
      <c r="A1045" s="76"/>
      <c r="B1045" s="77" t="str">
        <f t="shared" si="113"/>
        <v/>
      </c>
      <c r="C1045" t="str">
        <f t="shared" si="112"/>
        <v/>
      </c>
      <c r="D1045" s="315" t="str">
        <f t="shared" si="117"/>
        <v/>
      </c>
      <c r="E1045" s="228">
        <v>0</v>
      </c>
      <c r="J1045" s="229">
        <f t="shared" si="114"/>
        <v>0</v>
      </c>
      <c r="K1045" s="229">
        <f t="shared" si="115"/>
        <v>0</v>
      </c>
      <c r="L1045" s="229">
        <f t="shared" si="115"/>
        <v>0</v>
      </c>
      <c r="M1045" s="229">
        <f t="shared" si="116"/>
        <v>0</v>
      </c>
    </row>
    <row r="1046" spans="1:13" ht="15" customHeight="1">
      <c r="A1046" s="76"/>
      <c r="B1046" s="77" t="str">
        <f t="shared" si="113"/>
        <v/>
      </c>
      <c r="C1046" t="str">
        <f t="shared" si="112"/>
        <v/>
      </c>
      <c r="D1046" s="315" t="str">
        <f t="shared" si="117"/>
        <v/>
      </c>
      <c r="E1046" s="228">
        <v>0</v>
      </c>
      <c r="J1046" s="229">
        <f t="shared" si="114"/>
        <v>0</v>
      </c>
      <c r="K1046" s="229">
        <f t="shared" si="115"/>
        <v>0</v>
      </c>
      <c r="L1046" s="229">
        <f t="shared" si="115"/>
        <v>0</v>
      </c>
      <c r="M1046" s="229">
        <f t="shared" si="116"/>
        <v>0</v>
      </c>
    </row>
    <row r="1047" spans="1:13" ht="15" customHeight="1">
      <c r="A1047" s="76"/>
      <c r="B1047" s="77" t="str">
        <f t="shared" si="113"/>
        <v/>
      </c>
      <c r="C1047" t="str">
        <f t="shared" si="112"/>
        <v/>
      </c>
      <c r="D1047" s="315" t="str">
        <f t="shared" si="117"/>
        <v/>
      </c>
      <c r="E1047" s="228">
        <v>0</v>
      </c>
      <c r="J1047" s="229">
        <f t="shared" si="114"/>
        <v>0</v>
      </c>
      <c r="K1047" s="229">
        <f t="shared" si="115"/>
        <v>0</v>
      </c>
      <c r="L1047" s="229">
        <f t="shared" si="115"/>
        <v>0</v>
      </c>
      <c r="M1047" s="229">
        <f t="shared" si="116"/>
        <v>0</v>
      </c>
    </row>
    <row r="1048" spans="1:13" ht="15" customHeight="1">
      <c r="A1048" s="76"/>
      <c r="B1048" s="77" t="str">
        <f t="shared" si="113"/>
        <v/>
      </c>
      <c r="C1048" t="str">
        <f t="shared" si="112"/>
        <v/>
      </c>
      <c r="D1048" s="315" t="str">
        <f t="shared" si="117"/>
        <v/>
      </c>
      <c r="E1048" s="228">
        <v>0</v>
      </c>
      <c r="J1048" s="229">
        <f t="shared" si="114"/>
        <v>0</v>
      </c>
      <c r="K1048" s="229">
        <f t="shared" si="115"/>
        <v>0</v>
      </c>
      <c r="L1048" s="229">
        <f t="shared" si="115"/>
        <v>0</v>
      </c>
      <c r="M1048" s="229">
        <f t="shared" si="116"/>
        <v>0</v>
      </c>
    </row>
    <row r="1049" spans="1:13" ht="15" customHeight="1">
      <c r="A1049" s="76"/>
      <c r="B1049" s="77" t="str">
        <f t="shared" si="113"/>
        <v/>
      </c>
      <c r="C1049" t="str">
        <f t="shared" si="112"/>
        <v/>
      </c>
      <c r="D1049" s="315" t="str">
        <f t="shared" si="117"/>
        <v/>
      </c>
      <c r="E1049" s="228">
        <v>0</v>
      </c>
      <c r="J1049" s="229">
        <f t="shared" si="114"/>
        <v>0</v>
      </c>
      <c r="K1049" s="229">
        <f t="shared" si="115"/>
        <v>0</v>
      </c>
      <c r="L1049" s="229">
        <f t="shared" si="115"/>
        <v>0</v>
      </c>
      <c r="M1049" s="229">
        <f t="shared" si="116"/>
        <v>0</v>
      </c>
    </row>
    <row r="1050" spans="1:13" ht="15" customHeight="1">
      <c r="A1050" s="76"/>
      <c r="B1050" s="77" t="str">
        <f t="shared" si="113"/>
        <v/>
      </c>
      <c r="C1050" t="str">
        <f t="shared" si="112"/>
        <v/>
      </c>
      <c r="D1050" s="315" t="str">
        <f t="shared" si="117"/>
        <v/>
      </c>
      <c r="E1050" s="228">
        <v>0</v>
      </c>
      <c r="J1050" s="229">
        <f t="shared" si="114"/>
        <v>0</v>
      </c>
      <c r="K1050" s="229">
        <f t="shared" si="115"/>
        <v>0</v>
      </c>
      <c r="L1050" s="229">
        <f t="shared" si="115"/>
        <v>0</v>
      </c>
      <c r="M1050" s="229">
        <f t="shared" si="116"/>
        <v>0</v>
      </c>
    </row>
    <row r="1051" spans="1:13" ht="15" customHeight="1">
      <c r="A1051" s="76"/>
      <c r="B1051" s="77" t="str">
        <f t="shared" si="113"/>
        <v/>
      </c>
      <c r="C1051" t="str">
        <f t="shared" si="112"/>
        <v/>
      </c>
      <c r="D1051" s="315" t="str">
        <f t="shared" si="117"/>
        <v/>
      </c>
      <c r="E1051" s="228">
        <v>0</v>
      </c>
      <c r="J1051" s="229">
        <f t="shared" si="114"/>
        <v>0</v>
      </c>
      <c r="K1051" s="229">
        <f t="shared" si="115"/>
        <v>0</v>
      </c>
      <c r="L1051" s="229">
        <f t="shared" si="115"/>
        <v>0</v>
      </c>
      <c r="M1051" s="229">
        <f t="shared" si="116"/>
        <v>0</v>
      </c>
    </row>
    <row r="1052" spans="1:13" ht="15" customHeight="1">
      <c r="A1052" s="76"/>
      <c r="B1052" s="77" t="str">
        <f t="shared" si="113"/>
        <v/>
      </c>
      <c r="C1052" t="str">
        <f t="shared" si="112"/>
        <v/>
      </c>
      <c r="D1052" s="315" t="str">
        <f t="shared" si="117"/>
        <v/>
      </c>
      <c r="E1052" s="228">
        <v>0</v>
      </c>
      <c r="J1052" s="229">
        <f t="shared" si="114"/>
        <v>0</v>
      </c>
      <c r="K1052" s="229">
        <f t="shared" si="115"/>
        <v>0</v>
      </c>
      <c r="L1052" s="229">
        <f t="shared" si="115"/>
        <v>0</v>
      </c>
      <c r="M1052" s="229">
        <f t="shared" si="116"/>
        <v>0</v>
      </c>
    </row>
    <row r="1053" spans="1:13" ht="15" customHeight="1">
      <c r="A1053" s="76"/>
      <c r="B1053" s="77" t="str">
        <f t="shared" si="113"/>
        <v/>
      </c>
      <c r="C1053" t="str">
        <f t="shared" si="112"/>
        <v/>
      </c>
      <c r="D1053" s="315" t="str">
        <f t="shared" si="117"/>
        <v/>
      </c>
      <c r="E1053" s="228">
        <v>0</v>
      </c>
      <c r="J1053" s="229">
        <f t="shared" si="114"/>
        <v>0</v>
      </c>
      <c r="K1053" s="229">
        <f t="shared" si="115"/>
        <v>0</v>
      </c>
      <c r="L1053" s="229">
        <f t="shared" si="115"/>
        <v>0</v>
      </c>
      <c r="M1053" s="229">
        <f t="shared" si="116"/>
        <v>0</v>
      </c>
    </row>
    <row r="1054" spans="1:13" ht="15" customHeight="1">
      <c r="A1054" s="76"/>
      <c r="B1054" s="77" t="str">
        <f t="shared" si="113"/>
        <v/>
      </c>
      <c r="C1054" t="str">
        <f t="shared" si="112"/>
        <v/>
      </c>
      <c r="D1054" s="315" t="str">
        <f t="shared" si="117"/>
        <v/>
      </c>
      <c r="E1054" s="228">
        <v>0</v>
      </c>
      <c r="J1054" s="229">
        <f t="shared" si="114"/>
        <v>0</v>
      </c>
      <c r="K1054" s="229">
        <f t="shared" si="115"/>
        <v>0</v>
      </c>
      <c r="L1054" s="229">
        <f t="shared" si="115"/>
        <v>0</v>
      </c>
      <c r="M1054" s="229">
        <f t="shared" si="116"/>
        <v>0</v>
      </c>
    </row>
    <row r="1055" spans="1:13" ht="15" customHeight="1">
      <c r="A1055" s="76"/>
      <c r="B1055" s="77" t="str">
        <f t="shared" si="113"/>
        <v/>
      </c>
      <c r="C1055" t="str">
        <f t="shared" si="112"/>
        <v/>
      </c>
      <c r="D1055" s="315" t="str">
        <f t="shared" si="117"/>
        <v/>
      </c>
      <c r="E1055" s="228">
        <v>0</v>
      </c>
      <c r="J1055" s="229">
        <f t="shared" si="114"/>
        <v>0</v>
      </c>
      <c r="K1055" s="229">
        <f t="shared" si="115"/>
        <v>0</v>
      </c>
      <c r="L1055" s="229">
        <f t="shared" si="115"/>
        <v>0</v>
      </c>
      <c r="M1055" s="229">
        <f t="shared" si="116"/>
        <v>0</v>
      </c>
    </row>
    <row r="1056" spans="1:13" ht="15" customHeight="1">
      <c r="A1056" s="76"/>
      <c r="B1056" s="77" t="str">
        <f t="shared" si="113"/>
        <v/>
      </c>
      <c r="C1056" t="str">
        <f t="shared" si="112"/>
        <v/>
      </c>
      <c r="D1056" s="315" t="str">
        <f t="shared" si="117"/>
        <v/>
      </c>
      <c r="E1056" s="228">
        <v>0</v>
      </c>
      <c r="J1056" s="229">
        <f t="shared" si="114"/>
        <v>0</v>
      </c>
      <c r="K1056" s="229">
        <f t="shared" si="115"/>
        <v>0</v>
      </c>
      <c r="L1056" s="229">
        <f t="shared" si="115"/>
        <v>0</v>
      </c>
      <c r="M1056" s="229">
        <f t="shared" si="116"/>
        <v>0</v>
      </c>
    </row>
    <row r="1057" spans="1:13" ht="15" customHeight="1">
      <c r="A1057" s="76"/>
      <c r="B1057" s="77" t="str">
        <f t="shared" si="113"/>
        <v/>
      </c>
      <c r="C1057" t="str">
        <f t="shared" si="112"/>
        <v/>
      </c>
      <c r="D1057" s="315" t="str">
        <f t="shared" si="117"/>
        <v/>
      </c>
      <c r="E1057" s="228">
        <v>0</v>
      </c>
      <c r="J1057" s="229">
        <f t="shared" si="114"/>
        <v>0</v>
      </c>
      <c r="K1057" s="229">
        <f t="shared" si="115"/>
        <v>0</v>
      </c>
      <c r="L1057" s="229">
        <f t="shared" si="115"/>
        <v>0</v>
      </c>
      <c r="M1057" s="229">
        <f t="shared" si="116"/>
        <v>0</v>
      </c>
    </row>
    <row r="1058" spans="1:13" ht="15" customHeight="1">
      <c r="A1058" s="76"/>
      <c r="B1058" s="77" t="str">
        <f t="shared" si="113"/>
        <v/>
      </c>
      <c r="C1058" t="str">
        <f t="shared" si="112"/>
        <v/>
      </c>
      <c r="D1058" s="315" t="str">
        <f t="shared" si="117"/>
        <v/>
      </c>
      <c r="E1058" s="228">
        <v>0</v>
      </c>
      <c r="J1058" s="229">
        <f t="shared" si="114"/>
        <v>0</v>
      </c>
      <c r="K1058" s="229">
        <f t="shared" si="115"/>
        <v>0</v>
      </c>
      <c r="L1058" s="229">
        <f t="shared" si="115"/>
        <v>0</v>
      </c>
      <c r="M1058" s="229">
        <f t="shared" si="116"/>
        <v>0</v>
      </c>
    </row>
    <row r="1059" spans="1:13" ht="15" customHeight="1">
      <c r="A1059" s="76"/>
      <c r="B1059" s="77" t="str">
        <f t="shared" si="113"/>
        <v/>
      </c>
      <c r="C1059" t="str">
        <f t="shared" si="112"/>
        <v/>
      </c>
      <c r="D1059" s="315" t="str">
        <f t="shared" si="117"/>
        <v/>
      </c>
      <c r="E1059" s="228">
        <v>0</v>
      </c>
      <c r="J1059" s="229">
        <f t="shared" si="114"/>
        <v>0</v>
      </c>
      <c r="K1059" s="229">
        <f t="shared" si="115"/>
        <v>0</v>
      </c>
      <c r="L1059" s="229">
        <f t="shared" si="115"/>
        <v>0</v>
      </c>
      <c r="M1059" s="229">
        <f t="shared" si="116"/>
        <v>0</v>
      </c>
    </row>
    <row r="1060" spans="1:13" ht="15" customHeight="1">
      <c r="A1060" s="76"/>
      <c r="B1060" s="77" t="str">
        <f t="shared" si="113"/>
        <v/>
      </c>
      <c r="C1060" t="str">
        <f t="shared" si="112"/>
        <v/>
      </c>
      <c r="D1060" s="315" t="str">
        <f t="shared" si="117"/>
        <v/>
      </c>
      <c r="E1060" s="228">
        <v>0</v>
      </c>
      <c r="J1060" s="229">
        <f t="shared" si="114"/>
        <v>0</v>
      </c>
      <c r="K1060" s="229">
        <f t="shared" si="115"/>
        <v>0</v>
      </c>
      <c r="L1060" s="229">
        <f t="shared" si="115"/>
        <v>0</v>
      </c>
      <c r="M1060" s="229">
        <f t="shared" si="116"/>
        <v>0</v>
      </c>
    </row>
    <row r="1061" spans="1:13" ht="15" customHeight="1">
      <c r="A1061" s="76"/>
      <c r="B1061" s="77" t="str">
        <f t="shared" si="113"/>
        <v/>
      </c>
      <c r="C1061" t="str">
        <f t="shared" si="112"/>
        <v/>
      </c>
      <c r="D1061" s="315" t="str">
        <f t="shared" si="117"/>
        <v/>
      </c>
      <c r="E1061" s="228">
        <v>0</v>
      </c>
      <c r="J1061" s="229">
        <f t="shared" si="114"/>
        <v>0</v>
      </c>
      <c r="K1061" s="229">
        <f t="shared" si="115"/>
        <v>0</v>
      </c>
      <c r="L1061" s="229">
        <f t="shared" si="115"/>
        <v>0</v>
      </c>
      <c r="M1061" s="229">
        <f t="shared" si="116"/>
        <v>0</v>
      </c>
    </row>
    <row r="1062" spans="1:13" ht="15" customHeight="1">
      <c r="A1062" s="76"/>
      <c r="B1062" s="77" t="str">
        <f t="shared" si="113"/>
        <v/>
      </c>
      <c r="C1062" t="str">
        <f t="shared" si="112"/>
        <v/>
      </c>
      <c r="D1062" s="315" t="str">
        <f t="shared" si="117"/>
        <v/>
      </c>
      <c r="E1062" s="228">
        <v>0</v>
      </c>
      <c r="J1062" s="229">
        <f t="shared" si="114"/>
        <v>0</v>
      </c>
      <c r="K1062" s="229">
        <f t="shared" si="115"/>
        <v>0</v>
      </c>
      <c r="L1062" s="229">
        <f t="shared" si="115"/>
        <v>0</v>
      </c>
      <c r="M1062" s="229">
        <f t="shared" si="116"/>
        <v>0</v>
      </c>
    </row>
    <row r="1063" spans="1:13" ht="15" customHeight="1">
      <c r="A1063" s="76"/>
      <c r="B1063" s="77" t="str">
        <f t="shared" si="113"/>
        <v/>
      </c>
      <c r="C1063" t="str">
        <f t="shared" si="112"/>
        <v/>
      </c>
      <c r="D1063" s="315" t="str">
        <f t="shared" si="117"/>
        <v/>
      </c>
      <c r="E1063" s="228">
        <v>0</v>
      </c>
      <c r="J1063" s="229">
        <f t="shared" si="114"/>
        <v>0</v>
      </c>
      <c r="K1063" s="229">
        <f t="shared" si="115"/>
        <v>0</v>
      </c>
      <c r="L1063" s="229">
        <f t="shared" si="115"/>
        <v>0</v>
      </c>
      <c r="M1063" s="229">
        <f t="shared" si="116"/>
        <v>0</v>
      </c>
    </row>
    <row r="1064" spans="1:13" ht="15" customHeight="1">
      <c r="A1064" s="76"/>
      <c r="B1064" s="77" t="str">
        <f t="shared" si="113"/>
        <v/>
      </c>
      <c r="C1064" t="str">
        <f t="shared" si="112"/>
        <v/>
      </c>
      <c r="D1064" s="315" t="str">
        <f t="shared" si="117"/>
        <v/>
      </c>
      <c r="E1064" s="228">
        <v>0</v>
      </c>
      <c r="J1064" s="229">
        <f t="shared" si="114"/>
        <v>0</v>
      </c>
      <c r="K1064" s="229">
        <f t="shared" si="115"/>
        <v>0</v>
      </c>
      <c r="L1064" s="229">
        <f t="shared" si="115"/>
        <v>0</v>
      </c>
      <c r="M1064" s="229">
        <f t="shared" si="116"/>
        <v>0</v>
      </c>
    </row>
    <row r="1065" spans="1:13" ht="15" customHeight="1">
      <c r="A1065" s="76"/>
      <c r="B1065" s="77" t="str">
        <f t="shared" si="113"/>
        <v/>
      </c>
      <c r="C1065" t="str">
        <f t="shared" si="112"/>
        <v/>
      </c>
      <c r="D1065" s="315" t="str">
        <f t="shared" si="117"/>
        <v/>
      </c>
      <c r="E1065" s="228">
        <v>0</v>
      </c>
      <c r="J1065" s="229">
        <f t="shared" si="114"/>
        <v>0</v>
      </c>
      <c r="K1065" s="229">
        <f t="shared" si="115"/>
        <v>0</v>
      </c>
      <c r="L1065" s="229">
        <f t="shared" si="115"/>
        <v>0</v>
      </c>
      <c r="M1065" s="229">
        <f t="shared" si="116"/>
        <v>0</v>
      </c>
    </row>
    <row r="1066" spans="1:13" ht="15" customHeight="1">
      <c r="A1066" s="76"/>
      <c r="B1066" s="77" t="str">
        <f t="shared" si="113"/>
        <v/>
      </c>
      <c r="C1066" t="str">
        <f t="shared" si="112"/>
        <v/>
      </c>
      <c r="D1066" s="315" t="str">
        <f t="shared" si="117"/>
        <v/>
      </c>
      <c r="E1066" s="228">
        <v>0</v>
      </c>
      <c r="J1066" s="229">
        <f t="shared" si="114"/>
        <v>0</v>
      </c>
      <c r="K1066" s="229">
        <f t="shared" si="115"/>
        <v>0</v>
      </c>
      <c r="L1066" s="229">
        <f t="shared" si="115"/>
        <v>0</v>
      </c>
      <c r="M1066" s="229">
        <f t="shared" si="116"/>
        <v>0</v>
      </c>
    </row>
    <row r="1067" spans="1:13" ht="15" customHeight="1">
      <c r="A1067" s="76"/>
      <c r="B1067" s="77" t="str">
        <f t="shared" si="113"/>
        <v/>
      </c>
      <c r="C1067" t="str">
        <f t="shared" si="112"/>
        <v/>
      </c>
      <c r="D1067" s="315" t="str">
        <f t="shared" si="117"/>
        <v/>
      </c>
      <c r="E1067" s="228">
        <v>0</v>
      </c>
      <c r="J1067" s="229">
        <f t="shared" si="114"/>
        <v>0</v>
      </c>
      <c r="K1067" s="229">
        <f t="shared" si="115"/>
        <v>0</v>
      </c>
      <c r="L1067" s="229">
        <f t="shared" si="115"/>
        <v>0</v>
      </c>
      <c r="M1067" s="229">
        <f t="shared" si="116"/>
        <v>0</v>
      </c>
    </row>
    <row r="1068" spans="1:13" ht="15" customHeight="1">
      <c r="A1068" s="76"/>
      <c r="B1068" s="77" t="str">
        <f t="shared" si="113"/>
        <v/>
      </c>
      <c r="C1068" t="str">
        <f t="shared" si="112"/>
        <v/>
      </c>
      <c r="D1068" s="315" t="str">
        <f t="shared" si="117"/>
        <v/>
      </c>
      <c r="E1068" s="228">
        <v>0</v>
      </c>
      <c r="J1068" s="229">
        <f t="shared" si="114"/>
        <v>0</v>
      </c>
      <c r="K1068" s="229">
        <f t="shared" si="115"/>
        <v>0</v>
      </c>
      <c r="L1068" s="229">
        <f t="shared" si="115"/>
        <v>0</v>
      </c>
      <c r="M1068" s="229">
        <f t="shared" si="116"/>
        <v>0</v>
      </c>
    </row>
    <row r="1069" spans="1:13" ht="15" customHeight="1">
      <c r="A1069" s="76"/>
      <c r="B1069" s="77" t="str">
        <f t="shared" si="113"/>
        <v/>
      </c>
      <c r="C1069" t="str">
        <f t="shared" si="112"/>
        <v/>
      </c>
      <c r="D1069" s="315" t="str">
        <f t="shared" si="117"/>
        <v/>
      </c>
      <c r="E1069" s="228">
        <v>0</v>
      </c>
      <c r="J1069" s="229">
        <f t="shared" si="114"/>
        <v>0</v>
      </c>
      <c r="K1069" s="229">
        <f t="shared" si="115"/>
        <v>0</v>
      </c>
      <c r="L1069" s="229">
        <f t="shared" si="115"/>
        <v>0</v>
      </c>
      <c r="M1069" s="229">
        <f t="shared" si="116"/>
        <v>0</v>
      </c>
    </row>
    <row r="1070" spans="1:13" ht="15" customHeight="1">
      <c r="A1070" s="76"/>
      <c r="B1070" s="77" t="str">
        <f t="shared" si="113"/>
        <v/>
      </c>
      <c r="C1070" t="str">
        <f t="shared" si="112"/>
        <v/>
      </c>
      <c r="D1070" s="315" t="str">
        <f t="shared" si="117"/>
        <v/>
      </c>
      <c r="E1070" s="228">
        <v>0</v>
      </c>
      <c r="J1070" s="229">
        <f t="shared" si="114"/>
        <v>0</v>
      </c>
      <c r="K1070" s="229">
        <f t="shared" si="115"/>
        <v>0</v>
      </c>
      <c r="L1070" s="229">
        <f t="shared" si="115"/>
        <v>0</v>
      </c>
      <c r="M1070" s="229">
        <f t="shared" si="116"/>
        <v>0</v>
      </c>
    </row>
    <row r="1071" spans="1:13" ht="15" customHeight="1">
      <c r="A1071" s="76"/>
      <c r="B1071" s="77" t="str">
        <f t="shared" si="113"/>
        <v/>
      </c>
      <c r="C1071" t="str">
        <f t="shared" si="112"/>
        <v/>
      </c>
      <c r="D1071" s="315" t="str">
        <f t="shared" si="117"/>
        <v/>
      </c>
      <c r="E1071" s="228">
        <v>0</v>
      </c>
      <c r="J1071" s="229">
        <f t="shared" si="114"/>
        <v>0</v>
      </c>
      <c r="K1071" s="229">
        <f t="shared" si="115"/>
        <v>0</v>
      </c>
      <c r="L1071" s="229">
        <f t="shared" si="115"/>
        <v>0</v>
      </c>
      <c r="M1071" s="229">
        <f t="shared" si="116"/>
        <v>0</v>
      </c>
    </row>
    <row r="1072" spans="1:13" ht="15" customHeight="1">
      <c r="A1072" s="76"/>
      <c r="B1072" s="77" t="str">
        <f t="shared" si="113"/>
        <v/>
      </c>
      <c r="C1072" t="str">
        <f t="shared" si="112"/>
        <v/>
      </c>
      <c r="D1072" s="315" t="str">
        <f t="shared" si="117"/>
        <v/>
      </c>
      <c r="E1072" s="228">
        <v>0</v>
      </c>
      <c r="J1072" s="229">
        <f t="shared" si="114"/>
        <v>0</v>
      </c>
      <c r="K1072" s="229">
        <f t="shared" si="115"/>
        <v>0</v>
      </c>
      <c r="L1072" s="229">
        <f t="shared" si="115"/>
        <v>0</v>
      </c>
      <c r="M1072" s="229">
        <f t="shared" si="116"/>
        <v>0</v>
      </c>
    </row>
    <row r="1073" spans="1:13" ht="15" customHeight="1">
      <c r="A1073" s="76"/>
      <c r="B1073" s="77" t="str">
        <f t="shared" si="113"/>
        <v/>
      </c>
      <c r="C1073" t="str">
        <f t="shared" si="112"/>
        <v/>
      </c>
      <c r="D1073" s="315" t="str">
        <f t="shared" si="117"/>
        <v/>
      </c>
      <c r="E1073" s="228">
        <v>0</v>
      </c>
      <c r="J1073" s="229">
        <f t="shared" si="114"/>
        <v>0</v>
      </c>
      <c r="K1073" s="229">
        <f t="shared" si="115"/>
        <v>0</v>
      </c>
      <c r="L1073" s="229">
        <f t="shared" si="115"/>
        <v>0</v>
      </c>
      <c r="M1073" s="229">
        <f t="shared" si="116"/>
        <v>0</v>
      </c>
    </row>
    <row r="1074" spans="1:13" ht="15" customHeight="1">
      <c r="A1074" s="76"/>
      <c r="B1074" s="77" t="str">
        <f t="shared" si="113"/>
        <v/>
      </c>
      <c r="C1074" t="str">
        <f t="shared" si="112"/>
        <v/>
      </c>
      <c r="D1074" s="315" t="str">
        <f t="shared" si="117"/>
        <v/>
      </c>
      <c r="E1074" s="228">
        <v>0</v>
      </c>
      <c r="J1074" s="229">
        <f t="shared" si="114"/>
        <v>0</v>
      </c>
      <c r="K1074" s="229">
        <f t="shared" si="115"/>
        <v>0</v>
      </c>
      <c r="L1074" s="229">
        <f t="shared" si="115"/>
        <v>0</v>
      </c>
      <c r="M1074" s="229">
        <f t="shared" si="116"/>
        <v>0</v>
      </c>
    </row>
    <row r="1075" spans="1:13" ht="15" customHeight="1">
      <c r="A1075" s="76"/>
      <c r="B1075" s="77" t="str">
        <f t="shared" si="113"/>
        <v/>
      </c>
      <c r="C1075" t="str">
        <f t="shared" si="112"/>
        <v/>
      </c>
      <c r="D1075" s="315" t="str">
        <f t="shared" si="117"/>
        <v/>
      </c>
      <c r="E1075" s="228">
        <v>0</v>
      </c>
      <c r="J1075" s="229">
        <f t="shared" si="114"/>
        <v>0</v>
      </c>
      <c r="K1075" s="229">
        <f t="shared" si="115"/>
        <v>0</v>
      </c>
      <c r="L1075" s="229">
        <f t="shared" si="115"/>
        <v>0</v>
      </c>
      <c r="M1075" s="229">
        <f t="shared" si="116"/>
        <v>0</v>
      </c>
    </row>
    <row r="1076" spans="1:13" ht="15" customHeight="1">
      <c r="A1076" s="76"/>
      <c r="B1076" s="77" t="str">
        <f t="shared" si="113"/>
        <v/>
      </c>
      <c r="C1076" t="str">
        <f t="shared" si="112"/>
        <v/>
      </c>
      <c r="D1076" s="315" t="str">
        <f t="shared" si="117"/>
        <v/>
      </c>
      <c r="E1076" s="228">
        <v>0</v>
      </c>
      <c r="J1076" s="229">
        <f t="shared" si="114"/>
        <v>0</v>
      </c>
      <c r="K1076" s="229">
        <f t="shared" si="115"/>
        <v>0</v>
      </c>
      <c r="L1076" s="229">
        <f t="shared" si="115"/>
        <v>0</v>
      </c>
      <c r="M1076" s="229">
        <f t="shared" si="116"/>
        <v>0</v>
      </c>
    </row>
    <row r="1077" spans="1:13" ht="15" customHeight="1">
      <c r="A1077" s="76"/>
      <c r="B1077" s="77" t="str">
        <f t="shared" si="113"/>
        <v/>
      </c>
      <c r="C1077" t="str">
        <f t="shared" si="112"/>
        <v/>
      </c>
      <c r="D1077" s="315" t="str">
        <f t="shared" si="117"/>
        <v/>
      </c>
      <c r="E1077" s="228">
        <v>0</v>
      </c>
      <c r="J1077" s="229">
        <f t="shared" si="114"/>
        <v>0</v>
      </c>
      <c r="K1077" s="229">
        <f t="shared" si="115"/>
        <v>0</v>
      </c>
      <c r="L1077" s="229">
        <f t="shared" si="115"/>
        <v>0</v>
      </c>
      <c r="M1077" s="229">
        <f t="shared" si="116"/>
        <v>0</v>
      </c>
    </row>
    <row r="1078" spans="1:13" ht="15" customHeight="1">
      <c r="A1078" s="76"/>
      <c r="B1078" s="77" t="str">
        <f t="shared" si="113"/>
        <v/>
      </c>
      <c r="C1078" t="str">
        <f t="shared" si="112"/>
        <v/>
      </c>
      <c r="D1078" s="315" t="str">
        <f t="shared" si="117"/>
        <v/>
      </c>
      <c r="E1078" s="228">
        <v>0</v>
      </c>
      <c r="J1078" s="229">
        <f t="shared" si="114"/>
        <v>0</v>
      </c>
      <c r="K1078" s="229">
        <f t="shared" si="115"/>
        <v>0</v>
      </c>
      <c r="L1078" s="229">
        <f t="shared" si="115"/>
        <v>0</v>
      </c>
      <c r="M1078" s="229">
        <f t="shared" si="116"/>
        <v>0</v>
      </c>
    </row>
    <row r="1079" spans="1:13" ht="15" customHeight="1">
      <c r="A1079" s="76"/>
      <c r="B1079" s="77" t="str">
        <f t="shared" si="113"/>
        <v/>
      </c>
      <c r="C1079" t="str">
        <f t="shared" si="112"/>
        <v/>
      </c>
      <c r="D1079" s="315" t="str">
        <f t="shared" si="117"/>
        <v/>
      </c>
      <c r="E1079" s="228">
        <v>0</v>
      </c>
      <c r="J1079" s="229">
        <f t="shared" si="114"/>
        <v>0</v>
      </c>
      <c r="K1079" s="229">
        <f t="shared" si="115"/>
        <v>0</v>
      </c>
      <c r="L1079" s="229">
        <f t="shared" si="115"/>
        <v>0</v>
      </c>
      <c r="M1079" s="229">
        <f t="shared" si="116"/>
        <v>0</v>
      </c>
    </row>
    <row r="1080" spans="1:13" ht="15" customHeight="1">
      <c r="A1080" s="76"/>
      <c r="B1080" s="77" t="str">
        <f t="shared" si="113"/>
        <v/>
      </c>
      <c r="C1080" t="str">
        <f t="shared" si="112"/>
        <v/>
      </c>
      <c r="D1080" s="315" t="str">
        <f t="shared" si="117"/>
        <v/>
      </c>
      <c r="E1080" s="228">
        <v>0</v>
      </c>
      <c r="J1080" s="229">
        <f t="shared" si="114"/>
        <v>0</v>
      </c>
      <c r="K1080" s="229">
        <f t="shared" si="115"/>
        <v>0</v>
      </c>
      <c r="L1080" s="229">
        <f t="shared" si="115"/>
        <v>0</v>
      </c>
      <c r="M1080" s="229">
        <f t="shared" si="116"/>
        <v>0</v>
      </c>
    </row>
    <row r="1081" spans="1:13" ht="15" customHeight="1">
      <c r="A1081" s="76"/>
      <c r="B1081" s="77" t="str">
        <f t="shared" si="113"/>
        <v/>
      </c>
      <c r="C1081" t="str">
        <f t="shared" si="112"/>
        <v/>
      </c>
      <c r="D1081" s="315" t="str">
        <f t="shared" si="117"/>
        <v/>
      </c>
      <c r="E1081" s="228">
        <v>0</v>
      </c>
      <c r="J1081" s="229">
        <f t="shared" si="114"/>
        <v>0</v>
      </c>
      <c r="K1081" s="229">
        <f t="shared" si="115"/>
        <v>0</v>
      </c>
      <c r="L1081" s="229">
        <f t="shared" si="115"/>
        <v>0</v>
      </c>
      <c r="M1081" s="229">
        <f t="shared" si="116"/>
        <v>0</v>
      </c>
    </row>
    <row r="1082" spans="1:13" ht="15" customHeight="1">
      <c r="A1082" s="76"/>
      <c r="B1082" s="77" t="str">
        <f t="shared" si="113"/>
        <v/>
      </c>
      <c r="C1082" t="str">
        <f t="shared" si="112"/>
        <v/>
      </c>
      <c r="D1082" s="315" t="str">
        <f t="shared" si="117"/>
        <v/>
      </c>
      <c r="E1082" s="228">
        <v>0</v>
      </c>
      <c r="J1082" s="229">
        <f t="shared" si="114"/>
        <v>0</v>
      </c>
      <c r="K1082" s="229">
        <f t="shared" si="115"/>
        <v>0</v>
      </c>
      <c r="L1082" s="229">
        <f t="shared" si="115"/>
        <v>0</v>
      </c>
      <c r="M1082" s="229">
        <f t="shared" si="116"/>
        <v>0</v>
      </c>
    </row>
    <row r="1083" spans="1:13" ht="15" customHeight="1">
      <c r="A1083" s="76"/>
      <c r="B1083" s="77" t="str">
        <f t="shared" si="113"/>
        <v/>
      </c>
      <c r="C1083" t="str">
        <f t="shared" si="112"/>
        <v/>
      </c>
      <c r="D1083" s="315" t="str">
        <f t="shared" si="117"/>
        <v/>
      </c>
      <c r="E1083" s="228">
        <v>0</v>
      </c>
      <c r="J1083" s="229">
        <f t="shared" si="114"/>
        <v>0</v>
      </c>
      <c r="K1083" s="229">
        <f t="shared" si="115"/>
        <v>0</v>
      </c>
      <c r="L1083" s="229">
        <f t="shared" si="115"/>
        <v>0</v>
      </c>
      <c r="M1083" s="229">
        <f t="shared" si="116"/>
        <v>0</v>
      </c>
    </row>
    <row r="1084" spans="1:13" ht="15" customHeight="1">
      <c r="A1084" s="76"/>
      <c r="B1084" s="77" t="str">
        <f t="shared" si="113"/>
        <v/>
      </c>
      <c r="C1084" t="str">
        <f t="shared" si="112"/>
        <v/>
      </c>
      <c r="D1084" s="315" t="str">
        <f t="shared" si="117"/>
        <v/>
      </c>
      <c r="E1084" s="228">
        <v>0</v>
      </c>
      <c r="J1084" s="229">
        <f t="shared" si="114"/>
        <v>0</v>
      </c>
      <c r="K1084" s="229">
        <f t="shared" si="115"/>
        <v>0</v>
      </c>
      <c r="L1084" s="229">
        <f t="shared" si="115"/>
        <v>0</v>
      </c>
      <c r="M1084" s="229">
        <f t="shared" si="116"/>
        <v>0</v>
      </c>
    </row>
    <row r="1085" spans="1:13" ht="15" customHeight="1">
      <c r="A1085" s="76"/>
      <c r="B1085" s="77" t="str">
        <f t="shared" si="113"/>
        <v/>
      </c>
      <c r="C1085" t="str">
        <f t="shared" si="112"/>
        <v/>
      </c>
      <c r="D1085" s="315" t="str">
        <f t="shared" si="117"/>
        <v/>
      </c>
      <c r="E1085" s="228">
        <v>0</v>
      </c>
      <c r="J1085" s="229">
        <f t="shared" si="114"/>
        <v>0</v>
      </c>
      <c r="K1085" s="229">
        <f t="shared" si="115"/>
        <v>0</v>
      </c>
      <c r="L1085" s="229">
        <f t="shared" si="115"/>
        <v>0</v>
      </c>
      <c r="M1085" s="229">
        <f t="shared" si="116"/>
        <v>0</v>
      </c>
    </row>
    <row r="1086" spans="1:13" ht="15" customHeight="1">
      <c r="A1086" s="76"/>
      <c r="B1086" s="77" t="str">
        <f t="shared" si="113"/>
        <v/>
      </c>
      <c r="C1086" t="str">
        <f t="shared" si="112"/>
        <v/>
      </c>
      <c r="D1086" s="315" t="str">
        <f t="shared" si="117"/>
        <v/>
      </c>
      <c r="E1086" s="228">
        <v>0</v>
      </c>
      <c r="J1086" s="229">
        <f t="shared" si="114"/>
        <v>0</v>
      </c>
      <c r="K1086" s="229">
        <f t="shared" si="115"/>
        <v>0</v>
      </c>
      <c r="L1086" s="229">
        <f t="shared" si="115"/>
        <v>0</v>
      </c>
      <c r="M1086" s="229">
        <f t="shared" si="116"/>
        <v>0</v>
      </c>
    </row>
    <row r="1087" spans="1:13" ht="15" customHeight="1">
      <c r="A1087" s="76"/>
      <c r="B1087" s="77" t="str">
        <f t="shared" si="113"/>
        <v/>
      </c>
      <c r="C1087" t="str">
        <f t="shared" si="112"/>
        <v/>
      </c>
      <c r="D1087" s="315" t="str">
        <f t="shared" si="117"/>
        <v/>
      </c>
      <c r="E1087" s="228">
        <v>0</v>
      </c>
      <c r="J1087" s="229">
        <f t="shared" si="114"/>
        <v>0</v>
      </c>
      <c r="K1087" s="229">
        <f t="shared" si="115"/>
        <v>0</v>
      </c>
      <c r="L1087" s="229">
        <f t="shared" si="115"/>
        <v>0</v>
      </c>
      <c r="M1087" s="229">
        <f t="shared" si="116"/>
        <v>0</v>
      </c>
    </row>
    <row r="1088" spans="1:13" ht="15" customHeight="1">
      <c r="A1088" s="76"/>
      <c r="B1088" s="77" t="str">
        <f t="shared" si="113"/>
        <v/>
      </c>
      <c r="C1088" t="str">
        <f t="shared" si="112"/>
        <v/>
      </c>
      <c r="D1088" s="315" t="str">
        <f t="shared" si="117"/>
        <v/>
      </c>
      <c r="E1088" s="228">
        <v>0</v>
      </c>
      <c r="J1088" s="229">
        <f t="shared" si="114"/>
        <v>0</v>
      </c>
      <c r="K1088" s="229">
        <f t="shared" si="115"/>
        <v>0</v>
      </c>
      <c r="L1088" s="229">
        <f t="shared" si="115"/>
        <v>0</v>
      </c>
      <c r="M1088" s="229">
        <f t="shared" si="116"/>
        <v>0</v>
      </c>
    </row>
    <row r="1089" spans="1:13" ht="15" customHeight="1">
      <c r="A1089" s="76"/>
      <c r="B1089" s="77" t="str">
        <f t="shared" si="113"/>
        <v/>
      </c>
      <c r="C1089" t="str">
        <f t="shared" ref="C1089:C1152" si="118">IF(A1089&lt;&gt;"",TEXT(A1089,"aaaa"),"")</f>
        <v/>
      </c>
      <c r="D1089" s="315" t="str">
        <f t="shared" si="117"/>
        <v/>
      </c>
      <c r="E1089" s="228">
        <v>0</v>
      </c>
      <c r="J1089" s="229">
        <f t="shared" si="114"/>
        <v>0</v>
      </c>
      <c r="K1089" s="229">
        <f t="shared" si="115"/>
        <v>0</v>
      </c>
      <c r="L1089" s="229">
        <f t="shared" si="115"/>
        <v>0</v>
      </c>
      <c r="M1089" s="229">
        <f t="shared" si="116"/>
        <v>0</v>
      </c>
    </row>
    <row r="1090" spans="1:13" ht="15" customHeight="1">
      <c r="A1090" s="76"/>
      <c r="B1090" s="77" t="str">
        <f t="shared" si="113"/>
        <v/>
      </c>
      <c r="C1090" t="str">
        <f t="shared" si="118"/>
        <v/>
      </c>
      <c r="D1090" s="315" t="str">
        <f t="shared" si="117"/>
        <v/>
      </c>
      <c r="E1090" s="228">
        <v>0</v>
      </c>
      <c r="J1090" s="229">
        <f t="shared" si="114"/>
        <v>0</v>
      </c>
      <c r="K1090" s="229">
        <f t="shared" si="115"/>
        <v>0</v>
      </c>
      <c r="L1090" s="229">
        <f t="shared" si="115"/>
        <v>0</v>
      </c>
      <c r="M1090" s="229">
        <f t="shared" si="116"/>
        <v>0</v>
      </c>
    </row>
    <row r="1091" spans="1:13" ht="15" customHeight="1">
      <c r="A1091" s="76"/>
      <c r="B1091" s="77" t="str">
        <f t="shared" si="113"/>
        <v/>
      </c>
      <c r="C1091" t="str">
        <f t="shared" si="118"/>
        <v/>
      </c>
      <c r="D1091" s="315" t="str">
        <f t="shared" si="117"/>
        <v/>
      </c>
      <c r="E1091" s="228">
        <v>0</v>
      </c>
      <c r="J1091" s="229">
        <f t="shared" si="114"/>
        <v>0</v>
      </c>
      <c r="K1091" s="229">
        <f t="shared" si="115"/>
        <v>0</v>
      </c>
      <c r="L1091" s="229">
        <f t="shared" si="115"/>
        <v>0</v>
      </c>
      <c r="M1091" s="229">
        <f t="shared" si="116"/>
        <v>0</v>
      </c>
    </row>
    <row r="1092" spans="1:13" ht="15" customHeight="1">
      <c r="A1092" s="76"/>
      <c r="B1092" s="77" t="str">
        <f t="shared" si="113"/>
        <v/>
      </c>
      <c r="C1092" t="str">
        <f t="shared" si="118"/>
        <v/>
      </c>
      <c r="D1092" s="315" t="str">
        <f t="shared" si="117"/>
        <v/>
      </c>
      <c r="E1092" s="228">
        <v>0</v>
      </c>
      <c r="J1092" s="229">
        <f t="shared" si="114"/>
        <v>0</v>
      </c>
      <c r="K1092" s="229">
        <f t="shared" si="115"/>
        <v>0</v>
      </c>
      <c r="L1092" s="229">
        <f t="shared" si="115"/>
        <v>0</v>
      </c>
      <c r="M1092" s="229">
        <f t="shared" si="116"/>
        <v>0</v>
      </c>
    </row>
    <row r="1093" spans="1:13" ht="15" customHeight="1">
      <c r="A1093" s="76"/>
      <c r="B1093" s="77" t="str">
        <f t="shared" si="113"/>
        <v/>
      </c>
      <c r="C1093" t="str">
        <f t="shared" si="118"/>
        <v/>
      </c>
      <c r="D1093" s="315" t="str">
        <f t="shared" si="117"/>
        <v/>
      </c>
      <c r="E1093" s="228">
        <v>0</v>
      </c>
      <c r="J1093" s="229">
        <f t="shared" si="114"/>
        <v>0</v>
      </c>
      <c r="K1093" s="229">
        <f t="shared" si="115"/>
        <v>0</v>
      </c>
      <c r="L1093" s="229">
        <f t="shared" si="115"/>
        <v>0</v>
      </c>
      <c r="M1093" s="229">
        <f t="shared" si="116"/>
        <v>0</v>
      </c>
    </row>
    <row r="1094" spans="1:13" ht="15" customHeight="1">
      <c r="A1094" s="76"/>
      <c r="B1094" s="77" t="str">
        <f t="shared" si="113"/>
        <v/>
      </c>
      <c r="C1094" t="str">
        <f t="shared" si="118"/>
        <v/>
      </c>
      <c r="D1094" s="315" t="str">
        <f t="shared" si="117"/>
        <v/>
      </c>
      <c r="E1094" s="228">
        <v>0</v>
      </c>
      <c r="J1094" s="229">
        <f t="shared" si="114"/>
        <v>0</v>
      </c>
      <c r="K1094" s="229">
        <f t="shared" si="115"/>
        <v>0</v>
      </c>
      <c r="L1094" s="229">
        <f t="shared" si="115"/>
        <v>0</v>
      </c>
      <c r="M1094" s="229">
        <f t="shared" si="116"/>
        <v>0</v>
      </c>
    </row>
    <row r="1095" spans="1:13" ht="15" customHeight="1">
      <c r="A1095" s="76"/>
      <c r="B1095" s="77" t="str">
        <f t="shared" ref="B1095:B1158" si="119">IF(A1095="","",TEXT(A1095,"DDDD"))</f>
        <v/>
      </c>
      <c r="C1095" t="str">
        <f t="shared" si="118"/>
        <v/>
      </c>
      <c r="D1095" s="315" t="str">
        <f t="shared" si="117"/>
        <v/>
      </c>
      <c r="E1095" s="228">
        <v>0</v>
      </c>
      <c r="J1095" s="229">
        <f t="shared" ref="J1095:J1158" si="120">IF(E1095=0,0,(1-J$4)*E1095)</f>
        <v>0</v>
      </c>
      <c r="K1095" s="229">
        <f t="shared" ref="K1095:L1158" si="121">IF(F1095=0,0,(1-K$4)*F1095)</f>
        <v>0</v>
      </c>
      <c r="L1095" s="229">
        <f t="shared" si="121"/>
        <v>0</v>
      </c>
      <c r="M1095" s="229">
        <f t="shared" ref="M1095:M1158" si="122">IF(H1095=0,0,(1-M$4)*H1095)</f>
        <v>0</v>
      </c>
    </row>
    <row r="1096" spans="1:13" ht="15" customHeight="1">
      <c r="A1096" s="76"/>
      <c r="B1096" s="77" t="str">
        <f t="shared" si="119"/>
        <v/>
      </c>
      <c r="C1096" t="str">
        <f t="shared" si="118"/>
        <v/>
      </c>
      <c r="D1096" s="315" t="str">
        <f t="shared" ref="D1096:D1159" si="123">IF(A1096&lt;&gt;"",PROPER(TEXT(A1096,"Mmmm")),"")</f>
        <v/>
      </c>
      <c r="E1096" s="228">
        <v>0</v>
      </c>
      <c r="J1096" s="229">
        <f t="shared" si="120"/>
        <v>0</v>
      </c>
      <c r="K1096" s="229">
        <f t="shared" si="121"/>
        <v>0</v>
      </c>
      <c r="L1096" s="229">
        <f t="shared" si="121"/>
        <v>0</v>
      </c>
      <c r="M1096" s="229">
        <f t="shared" si="122"/>
        <v>0</v>
      </c>
    </row>
    <row r="1097" spans="1:13" ht="15" customHeight="1">
      <c r="A1097" s="76"/>
      <c r="B1097" s="77" t="str">
        <f t="shared" si="119"/>
        <v/>
      </c>
      <c r="C1097" t="str">
        <f t="shared" si="118"/>
        <v/>
      </c>
      <c r="D1097" s="315" t="str">
        <f t="shared" si="123"/>
        <v/>
      </c>
      <c r="E1097" s="228">
        <v>0</v>
      </c>
      <c r="J1097" s="229">
        <f t="shared" si="120"/>
        <v>0</v>
      </c>
      <c r="K1097" s="229">
        <f t="shared" si="121"/>
        <v>0</v>
      </c>
      <c r="L1097" s="229">
        <f t="shared" si="121"/>
        <v>0</v>
      </c>
      <c r="M1097" s="229">
        <f t="shared" si="122"/>
        <v>0</v>
      </c>
    </row>
    <row r="1098" spans="1:13" ht="15" customHeight="1">
      <c r="A1098" s="76"/>
      <c r="B1098" s="77" t="str">
        <f t="shared" si="119"/>
        <v/>
      </c>
      <c r="C1098" t="str">
        <f t="shared" si="118"/>
        <v/>
      </c>
      <c r="D1098" s="315" t="str">
        <f t="shared" si="123"/>
        <v/>
      </c>
      <c r="E1098" s="228">
        <v>0</v>
      </c>
      <c r="J1098" s="229">
        <f t="shared" si="120"/>
        <v>0</v>
      </c>
      <c r="K1098" s="229">
        <f t="shared" si="121"/>
        <v>0</v>
      </c>
      <c r="L1098" s="229">
        <f t="shared" si="121"/>
        <v>0</v>
      </c>
      <c r="M1098" s="229">
        <f t="shared" si="122"/>
        <v>0</v>
      </c>
    </row>
    <row r="1099" spans="1:13" ht="15" customHeight="1">
      <c r="A1099" s="76"/>
      <c r="B1099" s="77" t="str">
        <f t="shared" si="119"/>
        <v/>
      </c>
      <c r="C1099" t="str">
        <f t="shared" si="118"/>
        <v/>
      </c>
      <c r="D1099" s="315" t="str">
        <f t="shared" si="123"/>
        <v/>
      </c>
      <c r="E1099" s="228">
        <v>0</v>
      </c>
      <c r="J1099" s="229">
        <f t="shared" si="120"/>
        <v>0</v>
      </c>
      <c r="K1099" s="229">
        <f t="shared" si="121"/>
        <v>0</v>
      </c>
      <c r="L1099" s="229">
        <f t="shared" si="121"/>
        <v>0</v>
      </c>
      <c r="M1099" s="229">
        <f t="shared" si="122"/>
        <v>0</v>
      </c>
    </row>
    <row r="1100" spans="1:13" ht="15" customHeight="1">
      <c r="A1100" s="76"/>
      <c r="B1100" s="77" t="str">
        <f t="shared" si="119"/>
        <v/>
      </c>
      <c r="C1100" t="str">
        <f t="shared" si="118"/>
        <v/>
      </c>
      <c r="D1100" s="315" t="str">
        <f t="shared" si="123"/>
        <v/>
      </c>
      <c r="E1100" s="228">
        <v>0</v>
      </c>
      <c r="J1100" s="229">
        <f t="shared" si="120"/>
        <v>0</v>
      </c>
      <c r="K1100" s="229">
        <f t="shared" si="121"/>
        <v>0</v>
      </c>
      <c r="L1100" s="229">
        <f t="shared" si="121"/>
        <v>0</v>
      </c>
      <c r="M1100" s="229">
        <f t="shared" si="122"/>
        <v>0</v>
      </c>
    </row>
    <row r="1101" spans="1:13" ht="15" customHeight="1">
      <c r="A1101" s="76"/>
      <c r="B1101" s="77" t="str">
        <f t="shared" si="119"/>
        <v/>
      </c>
      <c r="C1101" t="str">
        <f t="shared" si="118"/>
        <v/>
      </c>
      <c r="D1101" s="315" t="str">
        <f t="shared" si="123"/>
        <v/>
      </c>
      <c r="E1101" s="228">
        <v>0</v>
      </c>
      <c r="J1101" s="229">
        <f t="shared" si="120"/>
        <v>0</v>
      </c>
      <c r="K1101" s="229">
        <f t="shared" si="121"/>
        <v>0</v>
      </c>
      <c r="L1101" s="229">
        <f t="shared" si="121"/>
        <v>0</v>
      </c>
      <c r="M1101" s="229">
        <f t="shared" si="122"/>
        <v>0</v>
      </c>
    </row>
    <row r="1102" spans="1:13" ht="15" customHeight="1">
      <c r="A1102" s="76"/>
      <c r="B1102" s="77" t="str">
        <f t="shared" si="119"/>
        <v/>
      </c>
      <c r="C1102" t="str">
        <f t="shared" si="118"/>
        <v/>
      </c>
      <c r="D1102" s="315" t="str">
        <f t="shared" si="123"/>
        <v/>
      </c>
      <c r="E1102" s="228">
        <v>0</v>
      </c>
      <c r="J1102" s="229">
        <f t="shared" si="120"/>
        <v>0</v>
      </c>
      <c r="K1102" s="229">
        <f t="shared" si="121"/>
        <v>0</v>
      </c>
      <c r="L1102" s="229">
        <f t="shared" si="121"/>
        <v>0</v>
      </c>
      <c r="M1102" s="229">
        <f t="shared" si="122"/>
        <v>0</v>
      </c>
    </row>
    <row r="1103" spans="1:13" ht="15" customHeight="1">
      <c r="A1103" s="76"/>
      <c r="B1103" s="77" t="str">
        <f t="shared" si="119"/>
        <v/>
      </c>
      <c r="C1103" t="str">
        <f t="shared" si="118"/>
        <v/>
      </c>
      <c r="D1103" s="315" t="str">
        <f t="shared" si="123"/>
        <v/>
      </c>
      <c r="E1103" s="228">
        <v>0</v>
      </c>
      <c r="J1103" s="229">
        <f t="shared" si="120"/>
        <v>0</v>
      </c>
      <c r="K1103" s="229">
        <f t="shared" si="121"/>
        <v>0</v>
      </c>
      <c r="L1103" s="229">
        <f t="shared" si="121"/>
        <v>0</v>
      </c>
      <c r="M1103" s="229">
        <f t="shared" si="122"/>
        <v>0</v>
      </c>
    </row>
    <row r="1104" spans="1:13" ht="15" customHeight="1">
      <c r="A1104" s="76"/>
      <c r="B1104" s="77" t="str">
        <f t="shared" si="119"/>
        <v/>
      </c>
      <c r="C1104" t="str">
        <f t="shared" si="118"/>
        <v/>
      </c>
      <c r="D1104" s="315" t="str">
        <f t="shared" si="123"/>
        <v/>
      </c>
      <c r="E1104" s="228">
        <v>0</v>
      </c>
      <c r="J1104" s="229">
        <f t="shared" si="120"/>
        <v>0</v>
      </c>
      <c r="K1104" s="229">
        <f t="shared" si="121"/>
        <v>0</v>
      </c>
      <c r="L1104" s="229">
        <f t="shared" si="121"/>
        <v>0</v>
      </c>
      <c r="M1104" s="229">
        <f t="shared" si="122"/>
        <v>0</v>
      </c>
    </row>
    <row r="1105" spans="1:13" ht="15" customHeight="1">
      <c r="A1105" s="76"/>
      <c r="B1105" s="77" t="str">
        <f t="shared" si="119"/>
        <v/>
      </c>
      <c r="C1105" t="str">
        <f t="shared" si="118"/>
        <v/>
      </c>
      <c r="D1105" s="315" t="str">
        <f t="shared" si="123"/>
        <v/>
      </c>
      <c r="E1105" s="228">
        <v>0</v>
      </c>
      <c r="J1105" s="229">
        <f t="shared" si="120"/>
        <v>0</v>
      </c>
      <c r="K1105" s="229">
        <f t="shared" si="121"/>
        <v>0</v>
      </c>
      <c r="L1105" s="229">
        <f t="shared" si="121"/>
        <v>0</v>
      </c>
      <c r="M1105" s="229">
        <f t="shared" si="122"/>
        <v>0</v>
      </c>
    </row>
    <row r="1106" spans="1:13" ht="15" customHeight="1">
      <c r="A1106" s="76"/>
      <c r="B1106" s="77" t="str">
        <f t="shared" si="119"/>
        <v/>
      </c>
      <c r="C1106" t="str">
        <f t="shared" si="118"/>
        <v/>
      </c>
      <c r="D1106" s="315" t="str">
        <f t="shared" si="123"/>
        <v/>
      </c>
      <c r="E1106" s="228">
        <v>0</v>
      </c>
      <c r="J1106" s="229">
        <f t="shared" si="120"/>
        <v>0</v>
      </c>
      <c r="K1106" s="229">
        <f t="shared" si="121"/>
        <v>0</v>
      </c>
      <c r="L1106" s="229">
        <f t="shared" si="121"/>
        <v>0</v>
      </c>
      <c r="M1106" s="229">
        <f t="shared" si="122"/>
        <v>0</v>
      </c>
    </row>
    <row r="1107" spans="1:13" ht="15" customHeight="1">
      <c r="A1107" s="76"/>
      <c r="B1107" s="77" t="str">
        <f t="shared" si="119"/>
        <v/>
      </c>
      <c r="C1107" t="str">
        <f t="shared" si="118"/>
        <v/>
      </c>
      <c r="D1107" s="315" t="str">
        <f t="shared" si="123"/>
        <v/>
      </c>
      <c r="E1107" s="228">
        <v>0</v>
      </c>
      <c r="J1107" s="229">
        <f t="shared" si="120"/>
        <v>0</v>
      </c>
      <c r="K1107" s="229">
        <f t="shared" si="121"/>
        <v>0</v>
      </c>
      <c r="L1107" s="229">
        <f t="shared" si="121"/>
        <v>0</v>
      </c>
      <c r="M1107" s="229">
        <f t="shared" si="122"/>
        <v>0</v>
      </c>
    </row>
    <row r="1108" spans="1:13" ht="15" customHeight="1">
      <c r="A1108" s="76"/>
      <c r="B1108" s="77" t="str">
        <f t="shared" si="119"/>
        <v/>
      </c>
      <c r="C1108" t="str">
        <f t="shared" si="118"/>
        <v/>
      </c>
      <c r="D1108" s="315" t="str">
        <f t="shared" si="123"/>
        <v/>
      </c>
      <c r="E1108" s="228">
        <v>0</v>
      </c>
      <c r="J1108" s="229">
        <f t="shared" si="120"/>
        <v>0</v>
      </c>
      <c r="K1108" s="229">
        <f t="shared" si="121"/>
        <v>0</v>
      </c>
      <c r="L1108" s="229">
        <f t="shared" si="121"/>
        <v>0</v>
      </c>
      <c r="M1108" s="229">
        <f t="shared" si="122"/>
        <v>0</v>
      </c>
    </row>
    <row r="1109" spans="1:13" ht="15" customHeight="1">
      <c r="A1109" s="76"/>
      <c r="B1109" s="77" t="str">
        <f t="shared" si="119"/>
        <v/>
      </c>
      <c r="C1109" t="str">
        <f t="shared" si="118"/>
        <v/>
      </c>
      <c r="D1109" s="315" t="str">
        <f t="shared" si="123"/>
        <v/>
      </c>
      <c r="E1109" s="228">
        <v>0</v>
      </c>
      <c r="J1109" s="229">
        <f t="shared" si="120"/>
        <v>0</v>
      </c>
      <c r="K1109" s="229">
        <f t="shared" si="121"/>
        <v>0</v>
      </c>
      <c r="L1109" s="229">
        <f t="shared" si="121"/>
        <v>0</v>
      </c>
      <c r="M1109" s="229">
        <f t="shared" si="122"/>
        <v>0</v>
      </c>
    </row>
    <row r="1110" spans="1:13" ht="15" customHeight="1">
      <c r="A1110" s="76"/>
      <c r="B1110" s="77" t="str">
        <f t="shared" si="119"/>
        <v/>
      </c>
      <c r="C1110" t="str">
        <f t="shared" si="118"/>
        <v/>
      </c>
      <c r="D1110" s="315" t="str">
        <f t="shared" si="123"/>
        <v/>
      </c>
      <c r="E1110" s="228">
        <v>0</v>
      </c>
      <c r="J1110" s="229">
        <f t="shared" si="120"/>
        <v>0</v>
      </c>
      <c r="K1110" s="229">
        <f t="shared" si="121"/>
        <v>0</v>
      </c>
      <c r="L1110" s="229">
        <f t="shared" si="121"/>
        <v>0</v>
      </c>
      <c r="M1110" s="229">
        <f t="shared" si="122"/>
        <v>0</v>
      </c>
    </row>
    <row r="1111" spans="1:13" ht="15" customHeight="1">
      <c r="A1111" s="76"/>
      <c r="B1111" s="77" t="str">
        <f t="shared" si="119"/>
        <v/>
      </c>
      <c r="C1111" t="str">
        <f t="shared" si="118"/>
        <v/>
      </c>
      <c r="D1111" s="315" t="str">
        <f t="shared" si="123"/>
        <v/>
      </c>
      <c r="E1111" s="228">
        <v>0</v>
      </c>
      <c r="J1111" s="229">
        <f t="shared" si="120"/>
        <v>0</v>
      </c>
      <c r="K1111" s="229">
        <f t="shared" si="121"/>
        <v>0</v>
      </c>
      <c r="L1111" s="229">
        <f t="shared" si="121"/>
        <v>0</v>
      </c>
      <c r="M1111" s="229">
        <f t="shared" si="122"/>
        <v>0</v>
      </c>
    </row>
    <row r="1112" spans="1:13" ht="15" customHeight="1">
      <c r="A1112" s="76"/>
      <c r="B1112" s="77" t="str">
        <f t="shared" si="119"/>
        <v/>
      </c>
      <c r="C1112" t="str">
        <f t="shared" si="118"/>
        <v/>
      </c>
      <c r="D1112" s="315" t="str">
        <f t="shared" si="123"/>
        <v/>
      </c>
      <c r="E1112" s="228">
        <v>0</v>
      </c>
      <c r="J1112" s="229">
        <f t="shared" si="120"/>
        <v>0</v>
      </c>
      <c r="K1112" s="229">
        <f t="shared" si="121"/>
        <v>0</v>
      </c>
      <c r="L1112" s="229">
        <f t="shared" si="121"/>
        <v>0</v>
      </c>
      <c r="M1112" s="229">
        <f t="shared" si="122"/>
        <v>0</v>
      </c>
    </row>
    <row r="1113" spans="1:13" ht="15" customHeight="1">
      <c r="A1113" s="76"/>
      <c r="B1113" s="77" t="str">
        <f t="shared" si="119"/>
        <v/>
      </c>
      <c r="C1113" t="str">
        <f t="shared" si="118"/>
        <v/>
      </c>
      <c r="D1113" s="315" t="str">
        <f t="shared" si="123"/>
        <v/>
      </c>
      <c r="E1113" s="228">
        <v>0</v>
      </c>
      <c r="J1113" s="229">
        <f t="shared" si="120"/>
        <v>0</v>
      </c>
      <c r="K1113" s="229">
        <f t="shared" si="121"/>
        <v>0</v>
      </c>
      <c r="L1113" s="229">
        <f t="shared" si="121"/>
        <v>0</v>
      </c>
      <c r="M1113" s="229">
        <f t="shared" si="122"/>
        <v>0</v>
      </c>
    </row>
    <row r="1114" spans="1:13" ht="15" customHeight="1">
      <c r="A1114" s="76"/>
      <c r="B1114" s="77" t="str">
        <f t="shared" si="119"/>
        <v/>
      </c>
      <c r="C1114" t="str">
        <f t="shared" si="118"/>
        <v/>
      </c>
      <c r="D1114" s="315" t="str">
        <f t="shared" si="123"/>
        <v/>
      </c>
      <c r="E1114" s="228">
        <v>0</v>
      </c>
      <c r="J1114" s="229">
        <f t="shared" si="120"/>
        <v>0</v>
      </c>
      <c r="K1114" s="229">
        <f t="shared" si="121"/>
        <v>0</v>
      </c>
      <c r="L1114" s="229">
        <f t="shared" si="121"/>
        <v>0</v>
      </c>
      <c r="M1114" s="229">
        <f t="shared" si="122"/>
        <v>0</v>
      </c>
    </row>
    <row r="1115" spans="1:13" ht="15" customHeight="1">
      <c r="A1115" s="76"/>
      <c r="B1115" s="77" t="str">
        <f t="shared" si="119"/>
        <v/>
      </c>
      <c r="C1115" t="str">
        <f t="shared" si="118"/>
        <v/>
      </c>
      <c r="D1115" s="315" t="str">
        <f t="shared" si="123"/>
        <v/>
      </c>
      <c r="E1115" s="228">
        <v>0</v>
      </c>
      <c r="J1115" s="229">
        <f t="shared" si="120"/>
        <v>0</v>
      </c>
      <c r="K1115" s="229">
        <f t="shared" si="121"/>
        <v>0</v>
      </c>
      <c r="L1115" s="229">
        <f t="shared" si="121"/>
        <v>0</v>
      </c>
      <c r="M1115" s="229">
        <f t="shared" si="122"/>
        <v>0</v>
      </c>
    </row>
    <row r="1116" spans="1:13" ht="15" customHeight="1">
      <c r="A1116" s="76"/>
      <c r="B1116" s="77" t="str">
        <f t="shared" si="119"/>
        <v/>
      </c>
      <c r="C1116" t="str">
        <f t="shared" si="118"/>
        <v/>
      </c>
      <c r="D1116" s="315" t="str">
        <f t="shared" si="123"/>
        <v/>
      </c>
      <c r="E1116" s="228">
        <v>0</v>
      </c>
      <c r="J1116" s="229">
        <f t="shared" si="120"/>
        <v>0</v>
      </c>
      <c r="K1116" s="229">
        <f t="shared" si="121"/>
        <v>0</v>
      </c>
      <c r="L1116" s="229">
        <f t="shared" si="121"/>
        <v>0</v>
      </c>
      <c r="M1116" s="229">
        <f t="shared" si="122"/>
        <v>0</v>
      </c>
    </row>
    <row r="1117" spans="1:13" ht="15" customHeight="1">
      <c r="A1117" s="76"/>
      <c r="B1117" s="77" t="str">
        <f t="shared" si="119"/>
        <v/>
      </c>
      <c r="C1117" t="str">
        <f t="shared" si="118"/>
        <v/>
      </c>
      <c r="D1117" s="315" t="str">
        <f t="shared" si="123"/>
        <v/>
      </c>
      <c r="E1117" s="228">
        <v>0</v>
      </c>
      <c r="J1117" s="229">
        <f t="shared" si="120"/>
        <v>0</v>
      </c>
      <c r="K1117" s="229">
        <f t="shared" si="121"/>
        <v>0</v>
      </c>
      <c r="L1117" s="229">
        <f t="shared" si="121"/>
        <v>0</v>
      </c>
      <c r="M1117" s="229">
        <f t="shared" si="122"/>
        <v>0</v>
      </c>
    </row>
    <row r="1118" spans="1:13" ht="15" customHeight="1">
      <c r="A1118" s="76"/>
      <c r="B1118" s="77" t="str">
        <f t="shared" si="119"/>
        <v/>
      </c>
      <c r="C1118" t="str">
        <f t="shared" si="118"/>
        <v/>
      </c>
      <c r="D1118" s="315" t="str">
        <f t="shared" si="123"/>
        <v/>
      </c>
      <c r="E1118" s="228">
        <v>0</v>
      </c>
      <c r="J1118" s="229">
        <f t="shared" si="120"/>
        <v>0</v>
      </c>
      <c r="K1118" s="229">
        <f t="shared" si="121"/>
        <v>0</v>
      </c>
      <c r="L1118" s="229">
        <f t="shared" si="121"/>
        <v>0</v>
      </c>
      <c r="M1118" s="229">
        <f t="shared" si="122"/>
        <v>0</v>
      </c>
    </row>
    <row r="1119" spans="1:13" ht="15" customHeight="1">
      <c r="A1119" s="76"/>
      <c r="B1119" s="77" t="str">
        <f t="shared" si="119"/>
        <v/>
      </c>
      <c r="C1119" t="str">
        <f t="shared" si="118"/>
        <v/>
      </c>
      <c r="D1119" s="315" t="str">
        <f t="shared" si="123"/>
        <v/>
      </c>
      <c r="E1119" s="228">
        <v>0</v>
      </c>
      <c r="J1119" s="229">
        <f t="shared" si="120"/>
        <v>0</v>
      </c>
      <c r="K1119" s="229">
        <f t="shared" si="121"/>
        <v>0</v>
      </c>
      <c r="L1119" s="229">
        <f t="shared" si="121"/>
        <v>0</v>
      </c>
      <c r="M1119" s="229">
        <f t="shared" si="122"/>
        <v>0</v>
      </c>
    </row>
    <row r="1120" spans="1:13" ht="15" customHeight="1">
      <c r="A1120" s="76"/>
      <c r="B1120" s="77" t="str">
        <f t="shared" si="119"/>
        <v/>
      </c>
      <c r="C1120" t="str">
        <f t="shared" si="118"/>
        <v/>
      </c>
      <c r="D1120" s="315" t="str">
        <f t="shared" si="123"/>
        <v/>
      </c>
      <c r="E1120" s="228">
        <v>0</v>
      </c>
      <c r="J1120" s="229">
        <f t="shared" si="120"/>
        <v>0</v>
      </c>
      <c r="K1120" s="229">
        <f t="shared" si="121"/>
        <v>0</v>
      </c>
      <c r="L1120" s="229">
        <f t="shared" si="121"/>
        <v>0</v>
      </c>
      <c r="M1120" s="229">
        <f t="shared" si="122"/>
        <v>0</v>
      </c>
    </row>
    <row r="1121" spans="1:13" ht="15" customHeight="1">
      <c r="A1121" s="76"/>
      <c r="B1121" s="77" t="str">
        <f t="shared" si="119"/>
        <v/>
      </c>
      <c r="C1121" t="str">
        <f t="shared" si="118"/>
        <v/>
      </c>
      <c r="D1121" s="315" t="str">
        <f t="shared" si="123"/>
        <v/>
      </c>
      <c r="E1121" s="228">
        <v>0</v>
      </c>
      <c r="J1121" s="229">
        <f t="shared" si="120"/>
        <v>0</v>
      </c>
      <c r="K1121" s="229">
        <f t="shared" si="121"/>
        <v>0</v>
      </c>
      <c r="L1121" s="229">
        <f t="shared" si="121"/>
        <v>0</v>
      </c>
      <c r="M1121" s="229">
        <f t="shared" si="122"/>
        <v>0</v>
      </c>
    </row>
    <row r="1122" spans="1:13" ht="15" customHeight="1">
      <c r="A1122" s="76"/>
      <c r="B1122" s="77" t="str">
        <f t="shared" si="119"/>
        <v/>
      </c>
      <c r="C1122" t="str">
        <f t="shared" si="118"/>
        <v/>
      </c>
      <c r="D1122" s="315" t="str">
        <f t="shared" si="123"/>
        <v/>
      </c>
      <c r="E1122" s="228">
        <v>0</v>
      </c>
      <c r="J1122" s="229">
        <f t="shared" si="120"/>
        <v>0</v>
      </c>
      <c r="K1122" s="229">
        <f t="shared" si="121"/>
        <v>0</v>
      </c>
      <c r="L1122" s="229">
        <f t="shared" si="121"/>
        <v>0</v>
      </c>
      <c r="M1122" s="229">
        <f t="shared" si="122"/>
        <v>0</v>
      </c>
    </row>
    <row r="1123" spans="1:13" ht="15" customHeight="1">
      <c r="A1123" s="76"/>
      <c r="B1123" s="77" t="str">
        <f t="shared" si="119"/>
        <v/>
      </c>
      <c r="C1123" t="str">
        <f t="shared" si="118"/>
        <v/>
      </c>
      <c r="D1123" s="315" t="str">
        <f t="shared" si="123"/>
        <v/>
      </c>
      <c r="E1123" s="228">
        <v>0</v>
      </c>
      <c r="J1123" s="229">
        <f t="shared" si="120"/>
        <v>0</v>
      </c>
      <c r="K1123" s="229">
        <f t="shared" si="121"/>
        <v>0</v>
      </c>
      <c r="L1123" s="229">
        <f t="shared" si="121"/>
        <v>0</v>
      </c>
      <c r="M1123" s="229">
        <f t="shared" si="122"/>
        <v>0</v>
      </c>
    </row>
    <row r="1124" spans="1:13" ht="15" customHeight="1">
      <c r="A1124" s="76"/>
      <c r="B1124" s="77" t="str">
        <f t="shared" si="119"/>
        <v/>
      </c>
      <c r="C1124" t="str">
        <f t="shared" si="118"/>
        <v/>
      </c>
      <c r="D1124" s="315" t="str">
        <f t="shared" si="123"/>
        <v/>
      </c>
      <c r="E1124" s="228">
        <v>0</v>
      </c>
      <c r="J1124" s="229">
        <f t="shared" si="120"/>
        <v>0</v>
      </c>
      <c r="K1124" s="229">
        <f t="shared" si="121"/>
        <v>0</v>
      </c>
      <c r="L1124" s="229">
        <f t="shared" si="121"/>
        <v>0</v>
      </c>
      <c r="M1124" s="229">
        <f t="shared" si="122"/>
        <v>0</v>
      </c>
    </row>
    <row r="1125" spans="1:13" ht="15" customHeight="1">
      <c r="A1125" s="76"/>
      <c r="B1125" s="77" t="str">
        <f t="shared" si="119"/>
        <v/>
      </c>
      <c r="C1125" t="str">
        <f t="shared" si="118"/>
        <v/>
      </c>
      <c r="D1125" s="315" t="str">
        <f t="shared" si="123"/>
        <v/>
      </c>
      <c r="E1125" s="228">
        <v>0</v>
      </c>
      <c r="J1125" s="229">
        <f t="shared" si="120"/>
        <v>0</v>
      </c>
      <c r="K1125" s="229">
        <f t="shared" si="121"/>
        <v>0</v>
      </c>
      <c r="L1125" s="229">
        <f t="shared" si="121"/>
        <v>0</v>
      </c>
      <c r="M1125" s="229">
        <f t="shared" si="122"/>
        <v>0</v>
      </c>
    </row>
    <row r="1126" spans="1:13" ht="15" customHeight="1">
      <c r="A1126" s="76"/>
      <c r="B1126" s="77" t="str">
        <f t="shared" si="119"/>
        <v/>
      </c>
      <c r="C1126" t="str">
        <f t="shared" si="118"/>
        <v/>
      </c>
      <c r="D1126" s="315" t="str">
        <f t="shared" si="123"/>
        <v/>
      </c>
      <c r="E1126" s="228">
        <v>0</v>
      </c>
      <c r="J1126" s="229">
        <f t="shared" si="120"/>
        <v>0</v>
      </c>
      <c r="K1126" s="229">
        <f t="shared" si="121"/>
        <v>0</v>
      </c>
      <c r="L1126" s="229">
        <f t="shared" si="121"/>
        <v>0</v>
      </c>
      <c r="M1126" s="229">
        <f t="shared" si="122"/>
        <v>0</v>
      </c>
    </row>
    <row r="1127" spans="1:13" ht="15" customHeight="1">
      <c r="A1127" s="76"/>
      <c r="B1127" s="77" t="str">
        <f t="shared" si="119"/>
        <v/>
      </c>
      <c r="C1127" t="str">
        <f t="shared" si="118"/>
        <v/>
      </c>
      <c r="D1127" s="315" t="str">
        <f t="shared" si="123"/>
        <v/>
      </c>
      <c r="E1127" s="228">
        <v>0</v>
      </c>
      <c r="J1127" s="229">
        <f t="shared" si="120"/>
        <v>0</v>
      </c>
      <c r="K1127" s="229">
        <f t="shared" si="121"/>
        <v>0</v>
      </c>
      <c r="L1127" s="229">
        <f t="shared" si="121"/>
        <v>0</v>
      </c>
      <c r="M1127" s="229">
        <f t="shared" si="122"/>
        <v>0</v>
      </c>
    </row>
    <row r="1128" spans="1:13" ht="15" customHeight="1">
      <c r="A1128" s="76"/>
      <c r="B1128" s="77" t="str">
        <f t="shared" si="119"/>
        <v/>
      </c>
      <c r="C1128" t="str">
        <f t="shared" si="118"/>
        <v/>
      </c>
      <c r="D1128" s="315" t="str">
        <f t="shared" si="123"/>
        <v/>
      </c>
      <c r="E1128" s="228">
        <v>0</v>
      </c>
      <c r="J1128" s="229">
        <f t="shared" si="120"/>
        <v>0</v>
      </c>
      <c r="K1128" s="229">
        <f t="shared" si="121"/>
        <v>0</v>
      </c>
      <c r="L1128" s="229">
        <f t="shared" si="121"/>
        <v>0</v>
      </c>
      <c r="M1128" s="229">
        <f t="shared" si="122"/>
        <v>0</v>
      </c>
    </row>
    <row r="1129" spans="1:13" ht="15" customHeight="1">
      <c r="A1129" s="76"/>
      <c r="B1129" s="77" t="str">
        <f t="shared" si="119"/>
        <v/>
      </c>
      <c r="C1129" t="str">
        <f t="shared" si="118"/>
        <v/>
      </c>
      <c r="D1129" s="315" t="str">
        <f t="shared" si="123"/>
        <v/>
      </c>
      <c r="E1129" s="228">
        <v>0</v>
      </c>
      <c r="J1129" s="229">
        <f t="shared" si="120"/>
        <v>0</v>
      </c>
      <c r="K1129" s="229">
        <f t="shared" si="121"/>
        <v>0</v>
      </c>
      <c r="L1129" s="229">
        <f t="shared" si="121"/>
        <v>0</v>
      </c>
      <c r="M1129" s="229">
        <f t="shared" si="122"/>
        <v>0</v>
      </c>
    </row>
    <row r="1130" spans="1:13" ht="15" customHeight="1">
      <c r="A1130" s="76"/>
      <c r="B1130" s="77" t="str">
        <f t="shared" si="119"/>
        <v/>
      </c>
      <c r="C1130" t="str">
        <f t="shared" si="118"/>
        <v/>
      </c>
      <c r="D1130" s="315" t="str">
        <f t="shared" si="123"/>
        <v/>
      </c>
      <c r="E1130" s="228">
        <v>0</v>
      </c>
      <c r="J1130" s="229">
        <f t="shared" si="120"/>
        <v>0</v>
      </c>
      <c r="K1130" s="229">
        <f t="shared" si="121"/>
        <v>0</v>
      </c>
      <c r="L1130" s="229">
        <f t="shared" si="121"/>
        <v>0</v>
      </c>
      <c r="M1130" s="229">
        <f t="shared" si="122"/>
        <v>0</v>
      </c>
    </row>
    <row r="1131" spans="1:13" ht="15" customHeight="1">
      <c r="A1131" s="76"/>
      <c r="B1131" s="77" t="str">
        <f t="shared" si="119"/>
        <v/>
      </c>
      <c r="C1131" t="str">
        <f t="shared" si="118"/>
        <v/>
      </c>
      <c r="D1131" s="315" t="str">
        <f t="shared" si="123"/>
        <v/>
      </c>
      <c r="E1131" s="228">
        <v>0</v>
      </c>
      <c r="J1131" s="229">
        <f t="shared" si="120"/>
        <v>0</v>
      </c>
      <c r="K1131" s="229">
        <f t="shared" si="121"/>
        <v>0</v>
      </c>
      <c r="L1131" s="229">
        <f t="shared" si="121"/>
        <v>0</v>
      </c>
      <c r="M1131" s="229">
        <f t="shared" si="122"/>
        <v>0</v>
      </c>
    </row>
    <row r="1132" spans="1:13" ht="15" customHeight="1">
      <c r="A1132" s="76"/>
      <c r="B1132" s="77" t="str">
        <f t="shared" si="119"/>
        <v/>
      </c>
      <c r="C1132" t="str">
        <f t="shared" si="118"/>
        <v/>
      </c>
      <c r="D1132" s="315" t="str">
        <f t="shared" si="123"/>
        <v/>
      </c>
      <c r="E1132" s="228">
        <v>0</v>
      </c>
      <c r="J1132" s="229">
        <f t="shared" si="120"/>
        <v>0</v>
      </c>
      <c r="K1132" s="229">
        <f t="shared" si="121"/>
        <v>0</v>
      </c>
      <c r="L1132" s="229">
        <f t="shared" si="121"/>
        <v>0</v>
      </c>
      <c r="M1132" s="229">
        <f t="shared" si="122"/>
        <v>0</v>
      </c>
    </row>
    <row r="1133" spans="1:13" ht="15" customHeight="1">
      <c r="A1133" s="76"/>
      <c r="B1133" s="77" t="str">
        <f t="shared" si="119"/>
        <v/>
      </c>
      <c r="C1133" t="str">
        <f t="shared" si="118"/>
        <v/>
      </c>
      <c r="D1133" s="315" t="str">
        <f t="shared" si="123"/>
        <v/>
      </c>
      <c r="E1133" s="228">
        <v>0</v>
      </c>
      <c r="J1133" s="229">
        <f t="shared" si="120"/>
        <v>0</v>
      </c>
      <c r="K1133" s="229">
        <f t="shared" si="121"/>
        <v>0</v>
      </c>
      <c r="L1133" s="229">
        <f t="shared" si="121"/>
        <v>0</v>
      </c>
      <c r="M1133" s="229">
        <f t="shared" si="122"/>
        <v>0</v>
      </c>
    </row>
    <row r="1134" spans="1:13" ht="15" customHeight="1">
      <c r="A1134" s="76"/>
      <c r="B1134" s="77" t="str">
        <f t="shared" si="119"/>
        <v/>
      </c>
      <c r="C1134" t="str">
        <f t="shared" si="118"/>
        <v/>
      </c>
      <c r="D1134" s="315" t="str">
        <f t="shared" si="123"/>
        <v/>
      </c>
      <c r="E1134" s="228">
        <v>0</v>
      </c>
      <c r="J1134" s="229">
        <f t="shared" si="120"/>
        <v>0</v>
      </c>
      <c r="K1134" s="229">
        <f t="shared" si="121"/>
        <v>0</v>
      </c>
      <c r="L1134" s="229">
        <f t="shared" si="121"/>
        <v>0</v>
      </c>
      <c r="M1134" s="229">
        <f t="shared" si="122"/>
        <v>0</v>
      </c>
    </row>
    <row r="1135" spans="1:13" ht="15" customHeight="1">
      <c r="A1135" s="76"/>
      <c r="B1135" s="77" t="str">
        <f t="shared" si="119"/>
        <v/>
      </c>
      <c r="C1135" t="str">
        <f t="shared" si="118"/>
        <v/>
      </c>
      <c r="D1135" s="315" t="str">
        <f t="shared" si="123"/>
        <v/>
      </c>
      <c r="E1135" s="228">
        <v>0</v>
      </c>
      <c r="J1135" s="229">
        <f t="shared" si="120"/>
        <v>0</v>
      </c>
      <c r="K1135" s="229">
        <f t="shared" si="121"/>
        <v>0</v>
      </c>
      <c r="L1135" s="229">
        <f t="shared" si="121"/>
        <v>0</v>
      </c>
      <c r="M1135" s="229">
        <f t="shared" si="122"/>
        <v>0</v>
      </c>
    </row>
    <row r="1136" spans="1:13" ht="15" customHeight="1">
      <c r="A1136" s="76"/>
      <c r="B1136" s="77" t="str">
        <f t="shared" si="119"/>
        <v/>
      </c>
      <c r="C1136" t="str">
        <f t="shared" si="118"/>
        <v/>
      </c>
      <c r="D1136" s="315" t="str">
        <f t="shared" si="123"/>
        <v/>
      </c>
      <c r="E1136" s="228">
        <v>0</v>
      </c>
      <c r="J1136" s="229">
        <f t="shared" si="120"/>
        <v>0</v>
      </c>
      <c r="K1136" s="229">
        <f t="shared" si="121"/>
        <v>0</v>
      </c>
      <c r="L1136" s="229">
        <f t="shared" si="121"/>
        <v>0</v>
      </c>
      <c r="M1136" s="229">
        <f t="shared" si="122"/>
        <v>0</v>
      </c>
    </row>
    <row r="1137" spans="1:13" ht="15" customHeight="1">
      <c r="A1137" s="76"/>
      <c r="B1137" s="77" t="str">
        <f t="shared" si="119"/>
        <v/>
      </c>
      <c r="C1137" t="str">
        <f t="shared" si="118"/>
        <v/>
      </c>
      <c r="D1137" s="315" t="str">
        <f t="shared" si="123"/>
        <v/>
      </c>
      <c r="E1137" s="228">
        <v>0</v>
      </c>
      <c r="J1137" s="229">
        <f t="shared" si="120"/>
        <v>0</v>
      </c>
      <c r="K1137" s="229">
        <f t="shared" si="121"/>
        <v>0</v>
      </c>
      <c r="L1137" s="229">
        <f t="shared" si="121"/>
        <v>0</v>
      </c>
      <c r="M1137" s="229">
        <f t="shared" si="122"/>
        <v>0</v>
      </c>
    </row>
    <row r="1138" spans="1:13" ht="15" customHeight="1">
      <c r="A1138" s="76"/>
      <c r="B1138" s="77" t="str">
        <f t="shared" si="119"/>
        <v/>
      </c>
      <c r="C1138" t="str">
        <f t="shared" si="118"/>
        <v/>
      </c>
      <c r="D1138" s="315" t="str">
        <f t="shared" si="123"/>
        <v/>
      </c>
      <c r="E1138" s="228">
        <v>0</v>
      </c>
      <c r="J1138" s="229">
        <f t="shared" si="120"/>
        <v>0</v>
      </c>
      <c r="K1138" s="229">
        <f t="shared" si="121"/>
        <v>0</v>
      </c>
      <c r="L1138" s="229">
        <f t="shared" si="121"/>
        <v>0</v>
      </c>
      <c r="M1138" s="229">
        <f t="shared" si="122"/>
        <v>0</v>
      </c>
    </row>
    <row r="1139" spans="1:13" ht="15" customHeight="1">
      <c r="A1139" s="76"/>
      <c r="B1139" s="77" t="str">
        <f t="shared" si="119"/>
        <v/>
      </c>
      <c r="C1139" t="str">
        <f t="shared" si="118"/>
        <v/>
      </c>
      <c r="D1139" s="315" t="str">
        <f t="shared" si="123"/>
        <v/>
      </c>
      <c r="E1139" s="228">
        <v>0</v>
      </c>
      <c r="J1139" s="229">
        <f t="shared" si="120"/>
        <v>0</v>
      </c>
      <c r="K1139" s="229">
        <f t="shared" si="121"/>
        <v>0</v>
      </c>
      <c r="L1139" s="229">
        <f t="shared" si="121"/>
        <v>0</v>
      </c>
      <c r="M1139" s="229">
        <f t="shared" si="122"/>
        <v>0</v>
      </c>
    </row>
    <row r="1140" spans="1:13" ht="15" customHeight="1">
      <c r="A1140" s="76"/>
      <c r="B1140" s="77" t="str">
        <f t="shared" si="119"/>
        <v/>
      </c>
      <c r="C1140" t="str">
        <f t="shared" si="118"/>
        <v/>
      </c>
      <c r="D1140" s="315" t="str">
        <f t="shared" si="123"/>
        <v/>
      </c>
      <c r="E1140" s="228">
        <v>0</v>
      </c>
      <c r="J1140" s="229">
        <f t="shared" si="120"/>
        <v>0</v>
      </c>
      <c r="K1140" s="229">
        <f t="shared" si="121"/>
        <v>0</v>
      </c>
      <c r="L1140" s="229">
        <f t="shared" si="121"/>
        <v>0</v>
      </c>
      <c r="M1140" s="229">
        <f t="shared" si="122"/>
        <v>0</v>
      </c>
    </row>
    <row r="1141" spans="1:13" ht="15" customHeight="1">
      <c r="A1141" s="76"/>
      <c r="B1141" s="77" t="str">
        <f t="shared" si="119"/>
        <v/>
      </c>
      <c r="C1141" t="str">
        <f t="shared" si="118"/>
        <v/>
      </c>
      <c r="D1141" s="315" t="str">
        <f t="shared" si="123"/>
        <v/>
      </c>
      <c r="E1141" s="228">
        <v>0</v>
      </c>
      <c r="J1141" s="229">
        <f t="shared" si="120"/>
        <v>0</v>
      </c>
      <c r="K1141" s="229">
        <f t="shared" si="121"/>
        <v>0</v>
      </c>
      <c r="L1141" s="229">
        <f t="shared" si="121"/>
        <v>0</v>
      </c>
      <c r="M1141" s="229">
        <f t="shared" si="122"/>
        <v>0</v>
      </c>
    </row>
    <row r="1142" spans="1:13" ht="15" customHeight="1">
      <c r="A1142" s="76"/>
      <c r="B1142" s="77" t="str">
        <f t="shared" si="119"/>
        <v/>
      </c>
      <c r="C1142" t="str">
        <f t="shared" si="118"/>
        <v/>
      </c>
      <c r="D1142" s="315" t="str">
        <f t="shared" si="123"/>
        <v/>
      </c>
      <c r="E1142" s="228">
        <v>0</v>
      </c>
      <c r="J1142" s="229">
        <f t="shared" si="120"/>
        <v>0</v>
      </c>
      <c r="K1142" s="229">
        <f t="shared" si="121"/>
        <v>0</v>
      </c>
      <c r="L1142" s="229">
        <f t="shared" si="121"/>
        <v>0</v>
      </c>
      <c r="M1142" s="229">
        <f t="shared" si="122"/>
        <v>0</v>
      </c>
    </row>
    <row r="1143" spans="1:13" ht="15" customHeight="1">
      <c r="A1143" s="76"/>
      <c r="B1143" s="77" t="str">
        <f t="shared" si="119"/>
        <v/>
      </c>
      <c r="C1143" t="str">
        <f t="shared" si="118"/>
        <v/>
      </c>
      <c r="D1143" s="315" t="str">
        <f t="shared" si="123"/>
        <v/>
      </c>
      <c r="E1143" s="228">
        <v>0</v>
      </c>
      <c r="J1143" s="229">
        <f t="shared" si="120"/>
        <v>0</v>
      </c>
      <c r="K1143" s="229">
        <f t="shared" si="121"/>
        <v>0</v>
      </c>
      <c r="L1143" s="229">
        <f t="shared" si="121"/>
        <v>0</v>
      </c>
      <c r="M1143" s="229">
        <f t="shared" si="122"/>
        <v>0</v>
      </c>
    </row>
    <row r="1144" spans="1:13" ht="15" customHeight="1">
      <c r="A1144" s="76"/>
      <c r="B1144" s="77" t="str">
        <f t="shared" si="119"/>
        <v/>
      </c>
      <c r="C1144" t="str">
        <f t="shared" si="118"/>
        <v/>
      </c>
      <c r="D1144" s="315" t="str">
        <f t="shared" si="123"/>
        <v/>
      </c>
      <c r="E1144" s="228">
        <v>0</v>
      </c>
      <c r="J1144" s="229">
        <f t="shared" si="120"/>
        <v>0</v>
      </c>
      <c r="K1144" s="229">
        <f t="shared" si="121"/>
        <v>0</v>
      </c>
      <c r="L1144" s="229">
        <f t="shared" si="121"/>
        <v>0</v>
      </c>
      <c r="M1144" s="229">
        <f t="shared" si="122"/>
        <v>0</v>
      </c>
    </row>
    <row r="1145" spans="1:13" ht="15" customHeight="1">
      <c r="A1145" s="76"/>
      <c r="B1145" s="77" t="str">
        <f t="shared" si="119"/>
        <v/>
      </c>
      <c r="C1145" t="str">
        <f t="shared" si="118"/>
        <v/>
      </c>
      <c r="D1145" s="315" t="str">
        <f t="shared" si="123"/>
        <v/>
      </c>
      <c r="E1145" s="228">
        <v>0</v>
      </c>
      <c r="J1145" s="229">
        <f t="shared" si="120"/>
        <v>0</v>
      </c>
      <c r="K1145" s="229">
        <f t="shared" si="121"/>
        <v>0</v>
      </c>
      <c r="L1145" s="229">
        <f t="shared" si="121"/>
        <v>0</v>
      </c>
      <c r="M1145" s="229">
        <f t="shared" si="122"/>
        <v>0</v>
      </c>
    </row>
    <row r="1146" spans="1:13" ht="15" customHeight="1">
      <c r="A1146" s="76"/>
      <c r="B1146" s="77" t="str">
        <f t="shared" si="119"/>
        <v/>
      </c>
      <c r="C1146" t="str">
        <f t="shared" si="118"/>
        <v/>
      </c>
      <c r="D1146" s="315" t="str">
        <f t="shared" si="123"/>
        <v/>
      </c>
      <c r="E1146" s="228">
        <v>0</v>
      </c>
      <c r="J1146" s="229">
        <f t="shared" si="120"/>
        <v>0</v>
      </c>
      <c r="K1146" s="229">
        <f t="shared" si="121"/>
        <v>0</v>
      </c>
      <c r="L1146" s="229">
        <f t="shared" si="121"/>
        <v>0</v>
      </c>
      <c r="M1146" s="229">
        <f t="shared" si="122"/>
        <v>0</v>
      </c>
    </row>
    <row r="1147" spans="1:13" ht="15" customHeight="1">
      <c r="A1147" s="76"/>
      <c r="B1147" s="77" t="str">
        <f t="shared" si="119"/>
        <v/>
      </c>
      <c r="C1147" t="str">
        <f t="shared" si="118"/>
        <v/>
      </c>
      <c r="D1147" s="315" t="str">
        <f t="shared" si="123"/>
        <v/>
      </c>
      <c r="E1147" s="228">
        <v>0</v>
      </c>
      <c r="J1147" s="229">
        <f t="shared" si="120"/>
        <v>0</v>
      </c>
      <c r="K1147" s="229">
        <f t="shared" si="121"/>
        <v>0</v>
      </c>
      <c r="L1147" s="229">
        <f t="shared" si="121"/>
        <v>0</v>
      </c>
      <c r="M1147" s="229">
        <f t="shared" si="122"/>
        <v>0</v>
      </c>
    </row>
    <row r="1148" spans="1:13" ht="15" customHeight="1">
      <c r="A1148" s="76"/>
      <c r="B1148" s="77" t="str">
        <f t="shared" si="119"/>
        <v/>
      </c>
      <c r="C1148" t="str">
        <f t="shared" si="118"/>
        <v/>
      </c>
      <c r="D1148" s="315" t="str">
        <f t="shared" si="123"/>
        <v/>
      </c>
      <c r="E1148" s="228">
        <v>0</v>
      </c>
      <c r="J1148" s="229">
        <f t="shared" si="120"/>
        <v>0</v>
      </c>
      <c r="K1148" s="229">
        <f t="shared" si="121"/>
        <v>0</v>
      </c>
      <c r="L1148" s="229">
        <f t="shared" si="121"/>
        <v>0</v>
      </c>
      <c r="M1148" s="229">
        <f t="shared" si="122"/>
        <v>0</v>
      </c>
    </row>
    <row r="1149" spans="1:13" ht="15" customHeight="1">
      <c r="A1149" s="76"/>
      <c r="B1149" s="77" t="str">
        <f t="shared" si="119"/>
        <v/>
      </c>
      <c r="C1149" t="str">
        <f t="shared" si="118"/>
        <v/>
      </c>
      <c r="D1149" s="315" t="str">
        <f t="shared" si="123"/>
        <v/>
      </c>
      <c r="E1149" s="228">
        <v>0</v>
      </c>
      <c r="J1149" s="229">
        <f t="shared" si="120"/>
        <v>0</v>
      </c>
      <c r="K1149" s="229">
        <f t="shared" si="121"/>
        <v>0</v>
      </c>
      <c r="L1149" s="229">
        <f t="shared" si="121"/>
        <v>0</v>
      </c>
      <c r="M1149" s="229">
        <f t="shared" si="122"/>
        <v>0</v>
      </c>
    </row>
    <row r="1150" spans="1:13" ht="15" customHeight="1">
      <c r="A1150" s="76"/>
      <c r="B1150" s="77" t="str">
        <f t="shared" si="119"/>
        <v/>
      </c>
      <c r="C1150" t="str">
        <f t="shared" si="118"/>
        <v/>
      </c>
      <c r="D1150" s="315" t="str">
        <f t="shared" si="123"/>
        <v/>
      </c>
      <c r="E1150" s="228">
        <v>0</v>
      </c>
      <c r="J1150" s="229">
        <f t="shared" si="120"/>
        <v>0</v>
      </c>
      <c r="K1150" s="229">
        <f t="shared" si="121"/>
        <v>0</v>
      </c>
      <c r="L1150" s="229">
        <f t="shared" si="121"/>
        <v>0</v>
      </c>
      <c r="M1150" s="229">
        <f t="shared" si="122"/>
        <v>0</v>
      </c>
    </row>
    <row r="1151" spans="1:13" ht="15" customHeight="1">
      <c r="A1151" s="76"/>
      <c r="B1151" s="77" t="str">
        <f t="shared" si="119"/>
        <v/>
      </c>
      <c r="C1151" t="str">
        <f t="shared" si="118"/>
        <v/>
      </c>
      <c r="D1151" s="315" t="str">
        <f t="shared" si="123"/>
        <v/>
      </c>
      <c r="E1151" s="228">
        <v>0</v>
      </c>
      <c r="J1151" s="229">
        <f t="shared" si="120"/>
        <v>0</v>
      </c>
      <c r="K1151" s="229">
        <f t="shared" si="121"/>
        <v>0</v>
      </c>
      <c r="L1151" s="229">
        <f t="shared" si="121"/>
        <v>0</v>
      </c>
      <c r="M1151" s="229">
        <f t="shared" si="122"/>
        <v>0</v>
      </c>
    </row>
    <row r="1152" spans="1:13" ht="15" customHeight="1">
      <c r="A1152" s="76"/>
      <c r="B1152" s="77" t="str">
        <f t="shared" si="119"/>
        <v/>
      </c>
      <c r="C1152" t="str">
        <f t="shared" si="118"/>
        <v/>
      </c>
      <c r="D1152" s="315" t="str">
        <f t="shared" si="123"/>
        <v/>
      </c>
      <c r="E1152" s="228">
        <v>0</v>
      </c>
      <c r="J1152" s="229">
        <f t="shared" si="120"/>
        <v>0</v>
      </c>
      <c r="K1152" s="229">
        <f t="shared" si="121"/>
        <v>0</v>
      </c>
      <c r="L1152" s="229">
        <f t="shared" si="121"/>
        <v>0</v>
      </c>
      <c r="M1152" s="229">
        <f t="shared" si="122"/>
        <v>0</v>
      </c>
    </row>
    <row r="1153" spans="1:13" ht="15" customHeight="1">
      <c r="A1153" s="76"/>
      <c r="B1153" s="77" t="str">
        <f t="shared" si="119"/>
        <v/>
      </c>
      <c r="C1153" t="str">
        <f t="shared" ref="C1153:C1216" si="124">IF(A1153&lt;&gt;"",TEXT(A1153,"aaaa"),"")</f>
        <v/>
      </c>
      <c r="D1153" s="315" t="str">
        <f t="shared" si="123"/>
        <v/>
      </c>
      <c r="E1153" s="228">
        <v>0</v>
      </c>
      <c r="J1153" s="229">
        <f t="shared" si="120"/>
        <v>0</v>
      </c>
      <c r="K1153" s="229">
        <f t="shared" si="121"/>
        <v>0</v>
      </c>
      <c r="L1153" s="229">
        <f t="shared" si="121"/>
        <v>0</v>
      </c>
      <c r="M1153" s="229">
        <f t="shared" si="122"/>
        <v>0</v>
      </c>
    </row>
    <row r="1154" spans="1:13" ht="15" customHeight="1">
      <c r="A1154" s="76"/>
      <c r="B1154" s="77" t="str">
        <f t="shared" si="119"/>
        <v/>
      </c>
      <c r="C1154" t="str">
        <f t="shared" si="124"/>
        <v/>
      </c>
      <c r="D1154" s="315" t="str">
        <f t="shared" si="123"/>
        <v/>
      </c>
      <c r="E1154" s="228">
        <v>0</v>
      </c>
      <c r="J1154" s="229">
        <f t="shared" si="120"/>
        <v>0</v>
      </c>
      <c r="K1154" s="229">
        <f t="shared" si="121"/>
        <v>0</v>
      </c>
      <c r="L1154" s="229">
        <f t="shared" si="121"/>
        <v>0</v>
      </c>
      <c r="M1154" s="229">
        <f t="shared" si="122"/>
        <v>0</v>
      </c>
    </row>
    <row r="1155" spans="1:13" ht="15" customHeight="1">
      <c r="A1155" s="76"/>
      <c r="B1155" s="77" t="str">
        <f t="shared" si="119"/>
        <v/>
      </c>
      <c r="C1155" t="str">
        <f t="shared" si="124"/>
        <v/>
      </c>
      <c r="D1155" s="315" t="str">
        <f t="shared" si="123"/>
        <v/>
      </c>
      <c r="E1155" s="228">
        <v>0</v>
      </c>
      <c r="J1155" s="229">
        <f t="shared" si="120"/>
        <v>0</v>
      </c>
      <c r="K1155" s="229">
        <f t="shared" si="121"/>
        <v>0</v>
      </c>
      <c r="L1155" s="229">
        <f t="shared" si="121"/>
        <v>0</v>
      </c>
      <c r="M1155" s="229">
        <f t="shared" si="122"/>
        <v>0</v>
      </c>
    </row>
    <row r="1156" spans="1:13" ht="15" customHeight="1">
      <c r="A1156" s="76"/>
      <c r="B1156" s="77" t="str">
        <f t="shared" si="119"/>
        <v/>
      </c>
      <c r="C1156" t="str">
        <f t="shared" si="124"/>
        <v/>
      </c>
      <c r="D1156" s="315" t="str">
        <f t="shared" si="123"/>
        <v/>
      </c>
      <c r="E1156" s="228">
        <v>0</v>
      </c>
      <c r="J1156" s="229">
        <f t="shared" si="120"/>
        <v>0</v>
      </c>
      <c r="K1156" s="229">
        <f t="shared" si="121"/>
        <v>0</v>
      </c>
      <c r="L1156" s="229">
        <f t="shared" si="121"/>
        <v>0</v>
      </c>
      <c r="M1156" s="229">
        <f t="shared" si="122"/>
        <v>0</v>
      </c>
    </row>
    <row r="1157" spans="1:13" ht="15" customHeight="1">
      <c r="A1157" s="76"/>
      <c r="B1157" s="77" t="str">
        <f t="shared" si="119"/>
        <v/>
      </c>
      <c r="C1157" t="str">
        <f t="shared" si="124"/>
        <v/>
      </c>
      <c r="D1157" s="315" t="str">
        <f t="shared" si="123"/>
        <v/>
      </c>
      <c r="E1157" s="228">
        <v>0</v>
      </c>
      <c r="J1157" s="229">
        <f t="shared" si="120"/>
        <v>0</v>
      </c>
      <c r="K1157" s="229">
        <f t="shared" si="121"/>
        <v>0</v>
      </c>
      <c r="L1157" s="229">
        <f t="shared" si="121"/>
        <v>0</v>
      </c>
      <c r="M1157" s="229">
        <f t="shared" si="122"/>
        <v>0</v>
      </c>
    </row>
    <row r="1158" spans="1:13" ht="15" customHeight="1">
      <c r="A1158" s="76"/>
      <c r="B1158" s="77" t="str">
        <f t="shared" si="119"/>
        <v/>
      </c>
      <c r="C1158" t="str">
        <f t="shared" si="124"/>
        <v/>
      </c>
      <c r="D1158" s="315" t="str">
        <f t="shared" si="123"/>
        <v/>
      </c>
      <c r="E1158" s="228">
        <v>0</v>
      </c>
      <c r="J1158" s="229">
        <f t="shared" si="120"/>
        <v>0</v>
      </c>
      <c r="K1158" s="229">
        <f t="shared" si="121"/>
        <v>0</v>
      </c>
      <c r="L1158" s="229">
        <f t="shared" si="121"/>
        <v>0</v>
      </c>
      <c r="M1158" s="229">
        <f t="shared" si="122"/>
        <v>0</v>
      </c>
    </row>
    <row r="1159" spans="1:13" ht="15" customHeight="1">
      <c r="A1159" s="76"/>
      <c r="B1159" s="77" t="str">
        <f t="shared" ref="B1159:B1222" si="125">IF(A1159="","",TEXT(A1159,"DDDD"))</f>
        <v/>
      </c>
      <c r="C1159" t="str">
        <f t="shared" si="124"/>
        <v/>
      </c>
      <c r="D1159" s="315" t="str">
        <f t="shared" si="123"/>
        <v/>
      </c>
      <c r="E1159" s="228">
        <v>0</v>
      </c>
      <c r="J1159" s="229">
        <f t="shared" ref="J1159:J1222" si="126">IF(E1159=0,0,(1-J$4)*E1159)</f>
        <v>0</v>
      </c>
      <c r="K1159" s="229">
        <f t="shared" ref="K1159:L1222" si="127">IF(F1159=0,0,(1-K$4)*F1159)</f>
        <v>0</v>
      </c>
      <c r="L1159" s="229">
        <f t="shared" si="127"/>
        <v>0</v>
      </c>
      <c r="M1159" s="229">
        <f t="shared" ref="M1159:M1222" si="128">IF(H1159=0,0,(1-M$4)*H1159)</f>
        <v>0</v>
      </c>
    </row>
    <row r="1160" spans="1:13" ht="15" customHeight="1">
      <c r="A1160" s="76"/>
      <c r="B1160" s="77" t="str">
        <f t="shared" si="125"/>
        <v/>
      </c>
      <c r="C1160" t="str">
        <f t="shared" si="124"/>
        <v/>
      </c>
      <c r="D1160" s="315" t="str">
        <f t="shared" ref="D1160:D1223" si="129">IF(A1160&lt;&gt;"",PROPER(TEXT(A1160,"Mmmm")),"")</f>
        <v/>
      </c>
      <c r="E1160" s="228">
        <v>0</v>
      </c>
      <c r="J1160" s="229">
        <f t="shared" si="126"/>
        <v>0</v>
      </c>
      <c r="K1160" s="229">
        <f t="shared" si="127"/>
        <v>0</v>
      </c>
      <c r="L1160" s="229">
        <f t="shared" si="127"/>
        <v>0</v>
      </c>
      <c r="M1160" s="229">
        <f t="shared" si="128"/>
        <v>0</v>
      </c>
    </row>
    <row r="1161" spans="1:13" ht="15" customHeight="1">
      <c r="A1161" s="76"/>
      <c r="B1161" s="77" t="str">
        <f t="shared" si="125"/>
        <v/>
      </c>
      <c r="C1161" t="str">
        <f t="shared" si="124"/>
        <v/>
      </c>
      <c r="D1161" s="315" t="str">
        <f t="shared" si="129"/>
        <v/>
      </c>
      <c r="E1161" s="228">
        <v>0</v>
      </c>
      <c r="J1161" s="229">
        <f t="shared" si="126"/>
        <v>0</v>
      </c>
      <c r="K1161" s="229">
        <f t="shared" si="127"/>
        <v>0</v>
      </c>
      <c r="L1161" s="229">
        <f t="shared" si="127"/>
        <v>0</v>
      </c>
      <c r="M1161" s="229">
        <f t="shared" si="128"/>
        <v>0</v>
      </c>
    </row>
    <row r="1162" spans="1:13" ht="15" customHeight="1">
      <c r="A1162" s="76"/>
      <c r="B1162" s="77" t="str">
        <f t="shared" si="125"/>
        <v/>
      </c>
      <c r="C1162" t="str">
        <f t="shared" si="124"/>
        <v/>
      </c>
      <c r="D1162" s="315" t="str">
        <f t="shared" si="129"/>
        <v/>
      </c>
      <c r="E1162" s="228">
        <v>0</v>
      </c>
      <c r="J1162" s="229">
        <f t="shared" si="126"/>
        <v>0</v>
      </c>
      <c r="K1162" s="229">
        <f t="shared" si="127"/>
        <v>0</v>
      </c>
      <c r="L1162" s="229">
        <f t="shared" si="127"/>
        <v>0</v>
      </c>
      <c r="M1162" s="229">
        <f t="shared" si="128"/>
        <v>0</v>
      </c>
    </row>
    <row r="1163" spans="1:13" ht="15" customHeight="1">
      <c r="A1163" s="76"/>
      <c r="B1163" s="77" t="str">
        <f t="shared" si="125"/>
        <v/>
      </c>
      <c r="C1163" t="str">
        <f t="shared" si="124"/>
        <v/>
      </c>
      <c r="D1163" s="315" t="str">
        <f t="shared" si="129"/>
        <v/>
      </c>
      <c r="E1163" s="228">
        <v>0</v>
      </c>
      <c r="J1163" s="229">
        <f t="shared" si="126"/>
        <v>0</v>
      </c>
      <c r="K1163" s="229">
        <f t="shared" si="127"/>
        <v>0</v>
      </c>
      <c r="L1163" s="229">
        <f t="shared" si="127"/>
        <v>0</v>
      </c>
      <c r="M1163" s="229">
        <f t="shared" si="128"/>
        <v>0</v>
      </c>
    </row>
    <row r="1164" spans="1:13" ht="15" customHeight="1">
      <c r="A1164" s="76"/>
      <c r="B1164" s="77" t="str">
        <f t="shared" si="125"/>
        <v/>
      </c>
      <c r="C1164" t="str">
        <f t="shared" si="124"/>
        <v/>
      </c>
      <c r="D1164" s="315" t="str">
        <f t="shared" si="129"/>
        <v/>
      </c>
      <c r="E1164" s="228">
        <v>0</v>
      </c>
      <c r="J1164" s="229">
        <f t="shared" si="126"/>
        <v>0</v>
      </c>
      <c r="K1164" s="229">
        <f t="shared" si="127"/>
        <v>0</v>
      </c>
      <c r="L1164" s="229">
        <f t="shared" si="127"/>
        <v>0</v>
      </c>
      <c r="M1164" s="229">
        <f t="shared" si="128"/>
        <v>0</v>
      </c>
    </row>
    <row r="1165" spans="1:13" ht="15" customHeight="1">
      <c r="A1165" s="76"/>
      <c r="B1165" s="77" t="str">
        <f t="shared" si="125"/>
        <v/>
      </c>
      <c r="C1165" t="str">
        <f t="shared" si="124"/>
        <v/>
      </c>
      <c r="D1165" s="315" t="str">
        <f t="shared" si="129"/>
        <v/>
      </c>
      <c r="E1165" s="228">
        <v>0</v>
      </c>
      <c r="J1165" s="229">
        <f t="shared" si="126"/>
        <v>0</v>
      </c>
      <c r="K1165" s="229">
        <f t="shared" si="127"/>
        <v>0</v>
      </c>
      <c r="L1165" s="229">
        <f t="shared" si="127"/>
        <v>0</v>
      </c>
      <c r="M1165" s="229">
        <f t="shared" si="128"/>
        <v>0</v>
      </c>
    </row>
    <row r="1166" spans="1:13" ht="15" customHeight="1">
      <c r="A1166" s="76"/>
      <c r="B1166" s="77" t="str">
        <f t="shared" si="125"/>
        <v/>
      </c>
      <c r="C1166" t="str">
        <f t="shared" si="124"/>
        <v/>
      </c>
      <c r="D1166" s="315" t="str">
        <f t="shared" si="129"/>
        <v/>
      </c>
      <c r="E1166" s="228">
        <v>0</v>
      </c>
      <c r="J1166" s="229">
        <f t="shared" si="126"/>
        <v>0</v>
      </c>
      <c r="K1166" s="229">
        <f t="shared" si="127"/>
        <v>0</v>
      </c>
      <c r="L1166" s="229">
        <f t="shared" si="127"/>
        <v>0</v>
      </c>
      <c r="M1166" s="229">
        <f t="shared" si="128"/>
        <v>0</v>
      </c>
    </row>
    <row r="1167" spans="1:13" ht="15" customHeight="1">
      <c r="A1167" s="76"/>
      <c r="B1167" s="77" t="str">
        <f t="shared" si="125"/>
        <v/>
      </c>
      <c r="C1167" t="str">
        <f t="shared" si="124"/>
        <v/>
      </c>
      <c r="D1167" s="315" t="str">
        <f t="shared" si="129"/>
        <v/>
      </c>
      <c r="E1167" s="228">
        <v>0</v>
      </c>
      <c r="J1167" s="229">
        <f t="shared" si="126"/>
        <v>0</v>
      </c>
      <c r="K1167" s="229">
        <f t="shared" si="127"/>
        <v>0</v>
      </c>
      <c r="L1167" s="229">
        <f t="shared" si="127"/>
        <v>0</v>
      </c>
      <c r="M1167" s="229">
        <f t="shared" si="128"/>
        <v>0</v>
      </c>
    </row>
    <row r="1168" spans="1:13" ht="15" customHeight="1">
      <c r="A1168" s="76"/>
      <c r="B1168" s="77" t="str">
        <f t="shared" si="125"/>
        <v/>
      </c>
      <c r="C1168" t="str">
        <f t="shared" si="124"/>
        <v/>
      </c>
      <c r="D1168" s="315" t="str">
        <f t="shared" si="129"/>
        <v/>
      </c>
      <c r="E1168" s="228">
        <v>0</v>
      </c>
      <c r="J1168" s="229">
        <f t="shared" si="126"/>
        <v>0</v>
      </c>
      <c r="K1168" s="229">
        <f t="shared" si="127"/>
        <v>0</v>
      </c>
      <c r="L1168" s="229">
        <f t="shared" si="127"/>
        <v>0</v>
      </c>
      <c r="M1168" s="229">
        <f t="shared" si="128"/>
        <v>0</v>
      </c>
    </row>
    <row r="1169" spans="1:13" ht="15" customHeight="1">
      <c r="A1169" s="76"/>
      <c r="B1169" s="77" t="str">
        <f t="shared" si="125"/>
        <v/>
      </c>
      <c r="C1169" t="str">
        <f t="shared" si="124"/>
        <v/>
      </c>
      <c r="D1169" s="315" t="str">
        <f t="shared" si="129"/>
        <v/>
      </c>
      <c r="E1169" s="228">
        <v>0</v>
      </c>
      <c r="J1169" s="229">
        <f t="shared" si="126"/>
        <v>0</v>
      </c>
      <c r="K1169" s="229">
        <f t="shared" si="127"/>
        <v>0</v>
      </c>
      <c r="L1169" s="229">
        <f t="shared" si="127"/>
        <v>0</v>
      </c>
      <c r="M1169" s="229">
        <f t="shared" si="128"/>
        <v>0</v>
      </c>
    </row>
    <row r="1170" spans="1:13" ht="15" customHeight="1">
      <c r="A1170" s="76"/>
      <c r="B1170" s="77" t="str">
        <f t="shared" si="125"/>
        <v/>
      </c>
      <c r="C1170" t="str">
        <f t="shared" si="124"/>
        <v/>
      </c>
      <c r="D1170" s="315" t="str">
        <f t="shared" si="129"/>
        <v/>
      </c>
      <c r="E1170" s="228">
        <v>0</v>
      </c>
      <c r="J1170" s="229">
        <f t="shared" si="126"/>
        <v>0</v>
      </c>
      <c r="K1170" s="229">
        <f t="shared" si="127"/>
        <v>0</v>
      </c>
      <c r="L1170" s="229">
        <f t="shared" si="127"/>
        <v>0</v>
      </c>
      <c r="M1170" s="229">
        <f t="shared" si="128"/>
        <v>0</v>
      </c>
    </row>
    <row r="1171" spans="1:13" ht="15" customHeight="1">
      <c r="A1171" s="76"/>
      <c r="B1171" s="77" t="str">
        <f t="shared" si="125"/>
        <v/>
      </c>
      <c r="C1171" t="str">
        <f t="shared" si="124"/>
        <v/>
      </c>
      <c r="D1171" s="315" t="str">
        <f t="shared" si="129"/>
        <v/>
      </c>
      <c r="E1171" s="228">
        <v>0</v>
      </c>
      <c r="J1171" s="229">
        <f t="shared" si="126"/>
        <v>0</v>
      </c>
      <c r="K1171" s="229">
        <f t="shared" si="127"/>
        <v>0</v>
      </c>
      <c r="L1171" s="229">
        <f t="shared" si="127"/>
        <v>0</v>
      </c>
      <c r="M1171" s="229">
        <f t="shared" si="128"/>
        <v>0</v>
      </c>
    </row>
    <row r="1172" spans="1:13" ht="15" customHeight="1">
      <c r="A1172" s="76"/>
      <c r="B1172" s="77" t="str">
        <f t="shared" si="125"/>
        <v/>
      </c>
      <c r="C1172" t="str">
        <f t="shared" si="124"/>
        <v/>
      </c>
      <c r="D1172" s="315" t="str">
        <f t="shared" si="129"/>
        <v/>
      </c>
      <c r="E1172" s="228">
        <v>0</v>
      </c>
      <c r="J1172" s="229">
        <f t="shared" si="126"/>
        <v>0</v>
      </c>
      <c r="K1172" s="229">
        <f t="shared" si="127"/>
        <v>0</v>
      </c>
      <c r="L1172" s="229">
        <f t="shared" si="127"/>
        <v>0</v>
      </c>
      <c r="M1172" s="229">
        <f t="shared" si="128"/>
        <v>0</v>
      </c>
    </row>
    <row r="1173" spans="1:13" ht="15" customHeight="1">
      <c r="A1173" s="76"/>
      <c r="B1173" s="77" t="str">
        <f t="shared" si="125"/>
        <v/>
      </c>
      <c r="C1173" t="str">
        <f t="shared" si="124"/>
        <v/>
      </c>
      <c r="D1173" s="315" t="str">
        <f t="shared" si="129"/>
        <v/>
      </c>
      <c r="E1173" s="228">
        <v>0</v>
      </c>
      <c r="J1173" s="229">
        <f t="shared" si="126"/>
        <v>0</v>
      </c>
      <c r="K1173" s="229">
        <f t="shared" si="127"/>
        <v>0</v>
      </c>
      <c r="L1173" s="229">
        <f t="shared" si="127"/>
        <v>0</v>
      </c>
      <c r="M1173" s="229">
        <f t="shared" si="128"/>
        <v>0</v>
      </c>
    </row>
    <row r="1174" spans="1:13" ht="15" customHeight="1">
      <c r="A1174" s="76"/>
      <c r="B1174" s="77" t="str">
        <f t="shared" si="125"/>
        <v/>
      </c>
      <c r="C1174" t="str">
        <f t="shared" si="124"/>
        <v/>
      </c>
      <c r="D1174" s="315" t="str">
        <f t="shared" si="129"/>
        <v/>
      </c>
      <c r="E1174" s="228">
        <v>0</v>
      </c>
      <c r="J1174" s="229">
        <f t="shared" si="126"/>
        <v>0</v>
      </c>
      <c r="K1174" s="229">
        <f t="shared" si="127"/>
        <v>0</v>
      </c>
      <c r="L1174" s="229">
        <f t="shared" si="127"/>
        <v>0</v>
      </c>
      <c r="M1174" s="229">
        <f t="shared" si="128"/>
        <v>0</v>
      </c>
    </row>
    <row r="1175" spans="1:13" ht="15" customHeight="1">
      <c r="A1175" s="76"/>
      <c r="B1175" s="77" t="str">
        <f t="shared" si="125"/>
        <v/>
      </c>
      <c r="C1175" t="str">
        <f t="shared" si="124"/>
        <v/>
      </c>
      <c r="D1175" s="315" t="str">
        <f t="shared" si="129"/>
        <v/>
      </c>
      <c r="E1175" s="228">
        <v>0</v>
      </c>
      <c r="J1175" s="229">
        <f t="shared" si="126"/>
        <v>0</v>
      </c>
      <c r="K1175" s="229">
        <f t="shared" si="127"/>
        <v>0</v>
      </c>
      <c r="L1175" s="229">
        <f t="shared" si="127"/>
        <v>0</v>
      </c>
      <c r="M1175" s="229">
        <f t="shared" si="128"/>
        <v>0</v>
      </c>
    </row>
    <row r="1176" spans="1:13" ht="15" customHeight="1">
      <c r="A1176" s="76"/>
      <c r="B1176" s="77" t="str">
        <f t="shared" si="125"/>
        <v/>
      </c>
      <c r="C1176" t="str">
        <f t="shared" si="124"/>
        <v/>
      </c>
      <c r="D1176" s="315" t="str">
        <f t="shared" si="129"/>
        <v/>
      </c>
      <c r="E1176" s="228">
        <v>0</v>
      </c>
      <c r="J1176" s="229">
        <f t="shared" si="126"/>
        <v>0</v>
      </c>
      <c r="K1176" s="229">
        <f t="shared" si="127"/>
        <v>0</v>
      </c>
      <c r="L1176" s="229">
        <f t="shared" si="127"/>
        <v>0</v>
      </c>
      <c r="M1176" s="229">
        <f t="shared" si="128"/>
        <v>0</v>
      </c>
    </row>
    <row r="1177" spans="1:13" ht="15" customHeight="1">
      <c r="A1177" s="76"/>
      <c r="B1177" s="77" t="str">
        <f t="shared" si="125"/>
        <v/>
      </c>
      <c r="C1177" t="str">
        <f t="shared" si="124"/>
        <v/>
      </c>
      <c r="D1177" s="315" t="str">
        <f t="shared" si="129"/>
        <v/>
      </c>
      <c r="E1177" s="228">
        <v>0</v>
      </c>
      <c r="J1177" s="229">
        <f t="shared" si="126"/>
        <v>0</v>
      </c>
      <c r="K1177" s="229">
        <f t="shared" si="127"/>
        <v>0</v>
      </c>
      <c r="L1177" s="229">
        <f t="shared" si="127"/>
        <v>0</v>
      </c>
      <c r="M1177" s="229">
        <f t="shared" si="128"/>
        <v>0</v>
      </c>
    </row>
    <row r="1178" spans="1:13" ht="15" customHeight="1">
      <c r="A1178" s="76"/>
      <c r="B1178" s="77" t="str">
        <f t="shared" si="125"/>
        <v/>
      </c>
      <c r="C1178" t="str">
        <f t="shared" si="124"/>
        <v/>
      </c>
      <c r="D1178" s="315" t="str">
        <f t="shared" si="129"/>
        <v/>
      </c>
      <c r="E1178" s="228">
        <v>0</v>
      </c>
      <c r="J1178" s="229">
        <f t="shared" si="126"/>
        <v>0</v>
      </c>
      <c r="K1178" s="229">
        <f t="shared" si="127"/>
        <v>0</v>
      </c>
      <c r="L1178" s="229">
        <f t="shared" si="127"/>
        <v>0</v>
      </c>
      <c r="M1178" s="229">
        <f t="shared" si="128"/>
        <v>0</v>
      </c>
    </row>
    <row r="1179" spans="1:13" ht="15" customHeight="1">
      <c r="A1179" s="76"/>
      <c r="B1179" s="77" t="str">
        <f t="shared" si="125"/>
        <v/>
      </c>
      <c r="C1179" t="str">
        <f t="shared" si="124"/>
        <v/>
      </c>
      <c r="D1179" s="315" t="str">
        <f t="shared" si="129"/>
        <v/>
      </c>
      <c r="E1179" s="228">
        <v>0</v>
      </c>
      <c r="J1179" s="229">
        <f t="shared" si="126"/>
        <v>0</v>
      </c>
      <c r="K1179" s="229">
        <f t="shared" si="127"/>
        <v>0</v>
      </c>
      <c r="L1179" s="229">
        <f t="shared" si="127"/>
        <v>0</v>
      </c>
      <c r="M1179" s="229">
        <f t="shared" si="128"/>
        <v>0</v>
      </c>
    </row>
    <row r="1180" spans="1:13" ht="15" customHeight="1">
      <c r="A1180" s="76"/>
      <c r="B1180" s="77" t="str">
        <f t="shared" si="125"/>
        <v/>
      </c>
      <c r="C1180" t="str">
        <f t="shared" si="124"/>
        <v/>
      </c>
      <c r="D1180" s="315" t="str">
        <f t="shared" si="129"/>
        <v/>
      </c>
      <c r="E1180" s="228">
        <v>0</v>
      </c>
      <c r="J1180" s="229">
        <f t="shared" si="126"/>
        <v>0</v>
      </c>
      <c r="K1180" s="229">
        <f t="shared" si="127"/>
        <v>0</v>
      </c>
      <c r="L1180" s="229">
        <f t="shared" si="127"/>
        <v>0</v>
      </c>
      <c r="M1180" s="229">
        <f t="shared" si="128"/>
        <v>0</v>
      </c>
    </row>
    <row r="1181" spans="1:13" ht="15" customHeight="1">
      <c r="A1181" s="76"/>
      <c r="B1181" s="77" t="str">
        <f t="shared" si="125"/>
        <v/>
      </c>
      <c r="C1181" t="str">
        <f t="shared" si="124"/>
        <v/>
      </c>
      <c r="D1181" s="315" t="str">
        <f t="shared" si="129"/>
        <v/>
      </c>
      <c r="E1181" s="228">
        <v>0</v>
      </c>
      <c r="J1181" s="229">
        <f t="shared" si="126"/>
        <v>0</v>
      </c>
      <c r="K1181" s="229">
        <f t="shared" si="127"/>
        <v>0</v>
      </c>
      <c r="L1181" s="229">
        <f t="shared" si="127"/>
        <v>0</v>
      </c>
      <c r="M1181" s="229">
        <f t="shared" si="128"/>
        <v>0</v>
      </c>
    </row>
    <row r="1182" spans="1:13" ht="15" customHeight="1">
      <c r="A1182" s="76"/>
      <c r="B1182" s="77" t="str">
        <f t="shared" si="125"/>
        <v/>
      </c>
      <c r="C1182" t="str">
        <f t="shared" si="124"/>
        <v/>
      </c>
      <c r="D1182" s="315" t="str">
        <f t="shared" si="129"/>
        <v/>
      </c>
      <c r="E1182" s="228">
        <v>0</v>
      </c>
      <c r="J1182" s="229">
        <f t="shared" si="126"/>
        <v>0</v>
      </c>
      <c r="K1182" s="229">
        <f t="shared" si="127"/>
        <v>0</v>
      </c>
      <c r="L1182" s="229">
        <f t="shared" si="127"/>
        <v>0</v>
      </c>
      <c r="M1182" s="229">
        <f t="shared" si="128"/>
        <v>0</v>
      </c>
    </row>
    <row r="1183" spans="1:13" ht="15" customHeight="1">
      <c r="A1183" s="76"/>
      <c r="B1183" s="77" t="str">
        <f t="shared" si="125"/>
        <v/>
      </c>
      <c r="C1183" t="str">
        <f t="shared" si="124"/>
        <v/>
      </c>
      <c r="D1183" s="315" t="str">
        <f t="shared" si="129"/>
        <v/>
      </c>
      <c r="E1183" s="228">
        <v>0</v>
      </c>
      <c r="J1183" s="229">
        <f t="shared" si="126"/>
        <v>0</v>
      </c>
      <c r="K1183" s="229">
        <f t="shared" si="127"/>
        <v>0</v>
      </c>
      <c r="L1183" s="229">
        <f t="shared" si="127"/>
        <v>0</v>
      </c>
      <c r="M1183" s="229">
        <f t="shared" si="128"/>
        <v>0</v>
      </c>
    </row>
    <row r="1184" spans="1:13" ht="15" customHeight="1">
      <c r="A1184" s="76"/>
      <c r="B1184" s="77" t="str">
        <f t="shared" si="125"/>
        <v/>
      </c>
      <c r="C1184" t="str">
        <f t="shared" si="124"/>
        <v/>
      </c>
      <c r="D1184" s="315" t="str">
        <f t="shared" si="129"/>
        <v/>
      </c>
      <c r="E1184" s="228">
        <v>0</v>
      </c>
      <c r="J1184" s="229">
        <f t="shared" si="126"/>
        <v>0</v>
      </c>
      <c r="K1184" s="229">
        <f t="shared" si="127"/>
        <v>0</v>
      </c>
      <c r="L1184" s="229">
        <f t="shared" si="127"/>
        <v>0</v>
      </c>
      <c r="M1184" s="229">
        <f t="shared" si="128"/>
        <v>0</v>
      </c>
    </row>
    <row r="1185" spans="1:13" ht="15" customHeight="1">
      <c r="A1185" s="76"/>
      <c r="B1185" s="77" t="str">
        <f t="shared" si="125"/>
        <v/>
      </c>
      <c r="C1185" t="str">
        <f t="shared" si="124"/>
        <v/>
      </c>
      <c r="D1185" s="315" t="str">
        <f t="shared" si="129"/>
        <v/>
      </c>
      <c r="E1185" s="228">
        <v>0</v>
      </c>
      <c r="J1185" s="229">
        <f t="shared" si="126"/>
        <v>0</v>
      </c>
      <c r="K1185" s="229">
        <f t="shared" si="127"/>
        <v>0</v>
      </c>
      <c r="L1185" s="229">
        <f t="shared" si="127"/>
        <v>0</v>
      </c>
      <c r="M1185" s="229">
        <f t="shared" si="128"/>
        <v>0</v>
      </c>
    </row>
    <row r="1186" spans="1:13" ht="15" customHeight="1">
      <c r="A1186" s="76"/>
      <c r="B1186" s="77" t="str">
        <f t="shared" si="125"/>
        <v/>
      </c>
      <c r="C1186" t="str">
        <f t="shared" si="124"/>
        <v/>
      </c>
      <c r="D1186" s="315" t="str">
        <f t="shared" si="129"/>
        <v/>
      </c>
      <c r="E1186" s="228">
        <v>0</v>
      </c>
      <c r="J1186" s="229">
        <f t="shared" si="126"/>
        <v>0</v>
      </c>
      <c r="K1186" s="229">
        <f t="shared" si="127"/>
        <v>0</v>
      </c>
      <c r="L1186" s="229">
        <f t="shared" si="127"/>
        <v>0</v>
      </c>
      <c r="M1186" s="229">
        <f t="shared" si="128"/>
        <v>0</v>
      </c>
    </row>
    <row r="1187" spans="1:13" ht="15" customHeight="1">
      <c r="A1187" s="76"/>
      <c r="B1187" s="77" t="str">
        <f t="shared" si="125"/>
        <v/>
      </c>
      <c r="C1187" t="str">
        <f t="shared" si="124"/>
        <v/>
      </c>
      <c r="D1187" s="315" t="str">
        <f t="shared" si="129"/>
        <v/>
      </c>
      <c r="E1187" s="228">
        <v>0</v>
      </c>
      <c r="J1187" s="229">
        <f t="shared" si="126"/>
        <v>0</v>
      </c>
      <c r="K1187" s="229">
        <f t="shared" si="127"/>
        <v>0</v>
      </c>
      <c r="L1187" s="229">
        <f t="shared" si="127"/>
        <v>0</v>
      </c>
      <c r="M1187" s="229">
        <f t="shared" si="128"/>
        <v>0</v>
      </c>
    </row>
    <row r="1188" spans="1:13" ht="15" customHeight="1">
      <c r="A1188" s="76"/>
      <c r="B1188" s="77" t="str">
        <f t="shared" si="125"/>
        <v/>
      </c>
      <c r="C1188" t="str">
        <f t="shared" si="124"/>
        <v/>
      </c>
      <c r="D1188" s="315" t="str">
        <f t="shared" si="129"/>
        <v/>
      </c>
      <c r="E1188" s="228">
        <v>0</v>
      </c>
      <c r="J1188" s="229">
        <f t="shared" si="126"/>
        <v>0</v>
      </c>
      <c r="K1188" s="229">
        <f t="shared" si="127"/>
        <v>0</v>
      </c>
      <c r="L1188" s="229">
        <f t="shared" si="127"/>
        <v>0</v>
      </c>
      <c r="M1188" s="229">
        <f t="shared" si="128"/>
        <v>0</v>
      </c>
    </row>
    <row r="1189" spans="1:13" ht="15" customHeight="1">
      <c r="A1189" s="76"/>
      <c r="B1189" s="77" t="str">
        <f t="shared" si="125"/>
        <v/>
      </c>
      <c r="C1189" t="str">
        <f t="shared" si="124"/>
        <v/>
      </c>
      <c r="D1189" s="315" t="str">
        <f t="shared" si="129"/>
        <v/>
      </c>
      <c r="E1189" s="228">
        <v>0</v>
      </c>
      <c r="J1189" s="229">
        <f t="shared" si="126"/>
        <v>0</v>
      </c>
      <c r="K1189" s="229">
        <f t="shared" si="127"/>
        <v>0</v>
      </c>
      <c r="L1189" s="229">
        <f t="shared" si="127"/>
        <v>0</v>
      </c>
      <c r="M1189" s="229">
        <f t="shared" si="128"/>
        <v>0</v>
      </c>
    </row>
    <row r="1190" spans="1:13" ht="15" customHeight="1">
      <c r="A1190" s="76"/>
      <c r="B1190" s="77" t="str">
        <f t="shared" si="125"/>
        <v/>
      </c>
      <c r="C1190" t="str">
        <f t="shared" si="124"/>
        <v/>
      </c>
      <c r="D1190" s="315" t="str">
        <f t="shared" si="129"/>
        <v/>
      </c>
      <c r="E1190" s="228">
        <v>0</v>
      </c>
      <c r="J1190" s="229">
        <f t="shared" si="126"/>
        <v>0</v>
      </c>
      <c r="K1190" s="229">
        <f t="shared" si="127"/>
        <v>0</v>
      </c>
      <c r="L1190" s="229">
        <f t="shared" si="127"/>
        <v>0</v>
      </c>
      <c r="M1190" s="229">
        <f t="shared" si="128"/>
        <v>0</v>
      </c>
    </row>
    <row r="1191" spans="1:13" ht="15" customHeight="1">
      <c r="A1191" s="76"/>
      <c r="B1191" s="77" t="str">
        <f t="shared" si="125"/>
        <v/>
      </c>
      <c r="C1191" t="str">
        <f t="shared" si="124"/>
        <v/>
      </c>
      <c r="D1191" s="315" t="str">
        <f t="shared" si="129"/>
        <v/>
      </c>
      <c r="E1191" s="228">
        <v>0</v>
      </c>
      <c r="J1191" s="229">
        <f t="shared" si="126"/>
        <v>0</v>
      </c>
      <c r="K1191" s="229">
        <f t="shared" si="127"/>
        <v>0</v>
      </c>
      <c r="L1191" s="229">
        <f t="shared" si="127"/>
        <v>0</v>
      </c>
      <c r="M1191" s="229">
        <f t="shared" si="128"/>
        <v>0</v>
      </c>
    </row>
    <row r="1192" spans="1:13" ht="15" customHeight="1">
      <c r="A1192" s="76"/>
      <c r="B1192" s="77" t="str">
        <f t="shared" si="125"/>
        <v/>
      </c>
      <c r="C1192" t="str">
        <f t="shared" si="124"/>
        <v/>
      </c>
      <c r="D1192" s="315" t="str">
        <f t="shared" si="129"/>
        <v/>
      </c>
      <c r="E1192" s="228">
        <v>0</v>
      </c>
      <c r="J1192" s="229">
        <f t="shared" si="126"/>
        <v>0</v>
      </c>
      <c r="K1192" s="229">
        <f t="shared" si="127"/>
        <v>0</v>
      </c>
      <c r="L1192" s="229">
        <f t="shared" si="127"/>
        <v>0</v>
      </c>
      <c r="M1192" s="229">
        <f t="shared" si="128"/>
        <v>0</v>
      </c>
    </row>
    <row r="1193" spans="1:13" ht="15" customHeight="1">
      <c r="A1193" s="76"/>
      <c r="B1193" s="77" t="str">
        <f t="shared" si="125"/>
        <v/>
      </c>
      <c r="C1193" t="str">
        <f t="shared" si="124"/>
        <v/>
      </c>
      <c r="D1193" s="315" t="str">
        <f t="shared" si="129"/>
        <v/>
      </c>
      <c r="E1193" s="228">
        <v>0</v>
      </c>
      <c r="J1193" s="229">
        <f t="shared" si="126"/>
        <v>0</v>
      </c>
      <c r="K1193" s="229">
        <f t="shared" si="127"/>
        <v>0</v>
      </c>
      <c r="L1193" s="229">
        <f t="shared" si="127"/>
        <v>0</v>
      </c>
      <c r="M1193" s="229">
        <f t="shared" si="128"/>
        <v>0</v>
      </c>
    </row>
    <row r="1194" spans="1:13" ht="15" customHeight="1">
      <c r="A1194" s="76"/>
      <c r="B1194" s="77" t="str">
        <f t="shared" si="125"/>
        <v/>
      </c>
      <c r="C1194" t="str">
        <f t="shared" si="124"/>
        <v/>
      </c>
      <c r="D1194" s="315" t="str">
        <f t="shared" si="129"/>
        <v/>
      </c>
      <c r="E1194" s="228">
        <v>0</v>
      </c>
      <c r="J1194" s="229">
        <f t="shared" si="126"/>
        <v>0</v>
      </c>
      <c r="K1194" s="229">
        <f t="shared" si="127"/>
        <v>0</v>
      </c>
      <c r="L1194" s="229">
        <f t="shared" si="127"/>
        <v>0</v>
      </c>
      <c r="M1194" s="229">
        <f t="shared" si="128"/>
        <v>0</v>
      </c>
    </row>
    <row r="1195" spans="1:13" ht="15" customHeight="1">
      <c r="A1195" s="76"/>
      <c r="B1195" s="77" t="str">
        <f t="shared" si="125"/>
        <v/>
      </c>
      <c r="C1195" t="str">
        <f t="shared" si="124"/>
        <v/>
      </c>
      <c r="D1195" s="315" t="str">
        <f t="shared" si="129"/>
        <v/>
      </c>
      <c r="E1195" s="228">
        <v>0</v>
      </c>
      <c r="J1195" s="229">
        <f t="shared" si="126"/>
        <v>0</v>
      </c>
      <c r="K1195" s="229">
        <f t="shared" si="127"/>
        <v>0</v>
      </c>
      <c r="L1195" s="229">
        <f t="shared" si="127"/>
        <v>0</v>
      </c>
      <c r="M1195" s="229">
        <f t="shared" si="128"/>
        <v>0</v>
      </c>
    </row>
    <row r="1196" spans="1:13" ht="15" customHeight="1">
      <c r="A1196" s="76"/>
      <c r="B1196" s="77" t="str">
        <f t="shared" si="125"/>
        <v/>
      </c>
      <c r="C1196" t="str">
        <f t="shared" si="124"/>
        <v/>
      </c>
      <c r="D1196" s="315" t="str">
        <f t="shared" si="129"/>
        <v/>
      </c>
      <c r="E1196" s="228">
        <v>0</v>
      </c>
      <c r="J1196" s="229">
        <f t="shared" si="126"/>
        <v>0</v>
      </c>
      <c r="K1196" s="229">
        <f t="shared" si="127"/>
        <v>0</v>
      </c>
      <c r="L1196" s="229">
        <f t="shared" si="127"/>
        <v>0</v>
      </c>
      <c r="M1196" s="229">
        <f t="shared" si="128"/>
        <v>0</v>
      </c>
    </row>
    <row r="1197" spans="1:13" ht="15" customHeight="1">
      <c r="A1197" s="76"/>
      <c r="B1197" s="77" t="str">
        <f t="shared" si="125"/>
        <v/>
      </c>
      <c r="C1197" t="str">
        <f t="shared" si="124"/>
        <v/>
      </c>
      <c r="D1197" s="315" t="str">
        <f t="shared" si="129"/>
        <v/>
      </c>
      <c r="E1197" s="228">
        <v>0</v>
      </c>
      <c r="J1197" s="229">
        <f t="shared" si="126"/>
        <v>0</v>
      </c>
      <c r="K1197" s="229">
        <f t="shared" si="127"/>
        <v>0</v>
      </c>
      <c r="L1197" s="229">
        <f t="shared" si="127"/>
        <v>0</v>
      </c>
      <c r="M1197" s="229">
        <f t="shared" si="128"/>
        <v>0</v>
      </c>
    </row>
    <row r="1198" spans="1:13" ht="15" customHeight="1">
      <c r="A1198" s="76"/>
      <c r="B1198" s="77" t="str">
        <f t="shared" si="125"/>
        <v/>
      </c>
      <c r="C1198" t="str">
        <f t="shared" si="124"/>
        <v/>
      </c>
      <c r="D1198" s="315" t="str">
        <f t="shared" si="129"/>
        <v/>
      </c>
      <c r="E1198" s="228">
        <v>0</v>
      </c>
      <c r="J1198" s="229">
        <f t="shared" si="126"/>
        <v>0</v>
      </c>
      <c r="K1198" s="229">
        <f t="shared" si="127"/>
        <v>0</v>
      </c>
      <c r="L1198" s="229">
        <f t="shared" si="127"/>
        <v>0</v>
      </c>
      <c r="M1198" s="229">
        <f t="shared" si="128"/>
        <v>0</v>
      </c>
    </row>
    <row r="1199" spans="1:13" ht="15" customHeight="1">
      <c r="A1199" s="76"/>
      <c r="B1199" s="77" t="str">
        <f t="shared" si="125"/>
        <v/>
      </c>
      <c r="C1199" t="str">
        <f t="shared" si="124"/>
        <v/>
      </c>
      <c r="D1199" s="315" t="str">
        <f t="shared" si="129"/>
        <v/>
      </c>
      <c r="E1199" s="228">
        <v>0</v>
      </c>
      <c r="J1199" s="229">
        <f t="shared" si="126"/>
        <v>0</v>
      </c>
      <c r="K1199" s="229">
        <f t="shared" si="127"/>
        <v>0</v>
      </c>
      <c r="L1199" s="229">
        <f t="shared" si="127"/>
        <v>0</v>
      </c>
      <c r="M1199" s="229">
        <f t="shared" si="128"/>
        <v>0</v>
      </c>
    </row>
    <row r="1200" spans="1:13" ht="15" customHeight="1">
      <c r="A1200" s="76"/>
      <c r="B1200" s="77" t="str">
        <f t="shared" si="125"/>
        <v/>
      </c>
      <c r="C1200" t="str">
        <f t="shared" si="124"/>
        <v/>
      </c>
      <c r="D1200" s="315" t="str">
        <f t="shared" si="129"/>
        <v/>
      </c>
      <c r="E1200" s="228">
        <v>0</v>
      </c>
      <c r="J1200" s="229">
        <f t="shared" si="126"/>
        <v>0</v>
      </c>
      <c r="K1200" s="229">
        <f t="shared" si="127"/>
        <v>0</v>
      </c>
      <c r="L1200" s="229">
        <f t="shared" si="127"/>
        <v>0</v>
      </c>
      <c r="M1200" s="229">
        <f t="shared" si="128"/>
        <v>0</v>
      </c>
    </row>
    <row r="1201" spans="1:13" ht="15" customHeight="1">
      <c r="A1201" s="76"/>
      <c r="B1201" s="77" t="str">
        <f t="shared" si="125"/>
        <v/>
      </c>
      <c r="C1201" t="str">
        <f t="shared" si="124"/>
        <v/>
      </c>
      <c r="D1201" s="315" t="str">
        <f t="shared" si="129"/>
        <v/>
      </c>
      <c r="E1201" s="228">
        <v>0</v>
      </c>
      <c r="J1201" s="229">
        <f t="shared" si="126"/>
        <v>0</v>
      </c>
      <c r="K1201" s="229">
        <f t="shared" si="127"/>
        <v>0</v>
      </c>
      <c r="L1201" s="229">
        <f t="shared" si="127"/>
        <v>0</v>
      </c>
      <c r="M1201" s="229">
        <f t="shared" si="128"/>
        <v>0</v>
      </c>
    </row>
    <row r="1202" spans="1:13" ht="15" customHeight="1">
      <c r="A1202" s="76"/>
      <c r="B1202" s="77" t="str">
        <f t="shared" si="125"/>
        <v/>
      </c>
      <c r="C1202" t="str">
        <f t="shared" si="124"/>
        <v/>
      </c>
      <c r="D1202" s="315" t="str">
        <f t="shared" si="129"/>
        <v/>
      </c>
      <c r="E1202" s="228">
        <v>0</v>
      </c>
      <c r="J1202" s="229">
        <f t="shared" si="126"/>
        <v>0</v>
      </c>
      <c r="K1202" s="229">
        <f t="shared" si="127"/>
        <v>0</v>
      </c>
      <c r="L1202" s="229">
        <f t="shared" si="127"/>
        <v>0</v>
      </c>
      <c r="M1202" s="229">
        <f t="shared" si="128"/>
        <v>0</v>
      </c>
    </row>
    <row r="1203" spans="1:13" ht="15" customHeight="1">
      <c r="A1203" s="76"/>
      <c r="B1203" s="77" t="str">
        <f t="shared" si="125"/>
        <v/>
      </c>
      <c r="C1203" t="str">
        <f t="shared" si="124"/>
        <v/>
      </c>
      <c r="D1203" s="315" t="str">
        <f t="shared" si="129"/>
        <v/>
      </c>
      <c r="E1203" s="228">
        <v>0</v>
      </c>
      <c r="J1203" s="229">
        <f t="shared" si="126"/>
        <v>0</v>
      </c>
      <c r="K1203" s="229">
        <f t="shared" si="127"/>
        <v>0</v>
      </c>
      <c r="L1203" s="229">
        <f t="shared" si="127"/>
        <v>0</v>
      </c>
      <c r="M1203" s="229">
        <f t="shared" si="128"/>
        <v>0</v>
      </c>
    </row>
    <row r="1204" spans="1:13" ht="15" customHeight="1">
      <c r="A1204" s="76"/>
      <c r="B1204" s="77" t="str">
        <f t="shared" si="125"/>
        <v/>
      </c>
      <c r="C1204" t="str">
        <f t="shared" si="124"/>
        <v/>
      </c>
      <c r="D1204" s="315" t="str">
        <f t="shared" si="129"/>
        <v/>
      </c>
      <c r="E1204" s="228">
        <v>0</v>
      </c>
      <c r="J1204" s="229">
        <f t="shared" si="126"/>
        <v>0</v>
      </c>
      <c r="K1204" s="229">
        <f t="shared" si="127"/>
        <v>0</v>
      </c>
      <c r="L1204" s="229">
        <f t="shared" si="127"/>
        <v>0</v>
      </c>
      <c r="M1204" s="229">
        <f t="shared" si="128"/>
        <v>0</v>
      </c>
    </row>
    <row r="1205" spans="1:13" ht="15" customHeight="1">
      <c r="A1205" s="76"/>
      <c r="B1205" s="77" t="str">
        <f t="shared" si="125"/>
        <v/>
      </c>
      <c r="C1205" t="str">
        <f t="shared" si="124"/>
        <v/>
      </c>
      <c r="D1205" s="315" t="str">
        <f t="shared" si="129"/>
        <v/>
      </c>
      <c r="E1205" s="228">
        <v>0</v>
      </c>
      <c r="J1205" s="229">
        <f t="shared" si="126"/>
        <v>0</v>
      </c>
      <c r="K1205" s="229">
        <f t="shared" si="127"/>
        <v>0</v>
      </c>
      <c r="L1205" s="229">
        <f t="shared" si="127"/>
        <v>0</v>
      </c>
      <c r="M1205" s="229">
        <f t="shared" si="128"/>
        <v>0</v>
      </c>
    </row>
    <row r="1206" spans="1:13" ht="15" customHeight="1">
      <c r="A1206" s="76"/>
      <c r="B1206" s="77" t="str">
        <f t="shared" si="125"/>
        <v/>
      </c>
      <c r="C1206" t="str">
        <f t="shared" si="124"/>
        <v/>
      </c>
      <c r="D1206" s="315" t="str">
        <f t="shared" si="129"/>
        <v/>
      </c>
      <c r="E1206" s="228">
        <v>0</v>
      </c>
      <c r="J1206" s="229">
        <f t="shared" si="126"/>
        <v>0</v>
      </c>
      <c r="K1206" s="229">
        <f t="shared" si="127"/>
        <v>0</v>
      </c>
      <c r="L1206" s="229">
        <f t="shared" si="127"/>
        <v>0</v>
      </c>
      <c r="M1206" s="229">
        <f t="shared" si="128"/>
        <v>0</v>
      </c>
    </row>
    <row r="1207" spans="1:13" ht="15" customHeight="1">
      <c r="A1207" s="76"/>
      <c r="B1207" s="77" t="str">
        <f t="shared" si="125"/>
        <v/>
      </c>
      <c r="C1207" t="str">
        <f t="shared" si="124"/>
        <v/>
      </c>
      <c r="D1207" s="315" t="str">
        <f t="shared" si="129"/>
        <v/>
      </c>
      <c r="E1207" s="228">
        <v>0</v>
      </c>
      <c r="J1207" s="229">
        <f t="shared" si="126"/>
        <v>0</v>
      </c>
      <c r="K1207" s="229">
        <f t="shared" si="127"/>
        <v>0</v>
      </c>
      <c r="L1207" s="229">
        <f t="shared" si="127"/>
        <v>0</v>
      </c>
      <c r="M1207" s="229">
        <f t="shared" si="128"/>
        <v>0</v>
      </c>
    </row>
    <row r="1208" spans="1:13" ht="15" customHeight="1">
      <c r="A1208" s="76"/>
      <c r="B1208" s="77" t="str">
        <f t="shared" si="125"/>
        <v/>
      </c>
      <c r="C1208" t="str">
        <f t="shared" si="124"/>
        <v/>
      </c>
      <c r="D1208" s="315" t="str">
        <f t="shared" si="129"/>
        <v/>
      </c>
      <c r="E1208" s="228">
        <v>0</v>
      </c>
      <c r="J1208" s="229">
        <f t="shared" si="126"/>
        <v>0</v>
      </c>
      <c r="K1208" s="229">
        <f t="shared" si="127"/>
        <v>0</v>
      </c>
      <c r="L1208" s="229">
        <f t="shared" si="127"/>
        <v>0</v>
      </c>
      <c r="M1208" s="229">
        <f t="shared" si="128"/>
        <v>0</v>
      </c>
    </row>
    <row r="1209" spans="1:13" ht="15" customHeight="1">
      <c r="A1209" s="76"/>
      <c r="B1209" s="77" t="str">
        <f t="shared" si="125"/>
        <v/>
      </c>
      <c r="C1209" t="str">
        <f t="shared" si="124"/>
        <v/>
      </c>
      <c r="D1209" s="315" t="str">
        <f t="shared" si="129"/>
        <v/>
      </c>
      <c r="E1209" s="228">
        <v>0</v>
      </c>
      <c r="J1209" s="229">
        <f t="shared" si="126"/>
        <v>0</v>
      </c>
      <c r="K1209" s="229">
        <f t="shared" si="127"/>
        <v>0</v>
      </c>
      <c r="L1209" s="229">
        <f t="shared" si="127"/>
        <v>0</v>
      </c>
      <c r="M1209" s="229">
        <f t="shared" si="128"/>
        <v>0</v>
      </c>
    </row>
    <row r="1210" spans="1:13" ht="15" customHeight="1">
      <c r="A1210" s="76"/>
      <c r="B1210" s="77" t="str">
        <f t="shared" si="125"/>
        <v/>
      </c>
      <c r="C1210" t="str">
        <f t="shared" si="124"/>
        <v/>
      </c>
      <c r="D1210" s="315" t="str">
        <f t="shared" si="129"/>
        <v/>
      </c>
      <c r="E1210" s="228">
        <v>0</v>
      </c>
      <c r="J1210" s="229">
        <f t="shared" si="126"/>
        <v>0</v>
      </c>
      <c r="K1210" s="229">
        <f t="shared" si="127"/>
        <v>0</v>
      </c>
      <c r="L1210" s="229">
        <f t="shared" si="127"/>
        <v>0</v>
      </c>
      <c r="M1210" s="229">
        <f t="shared" si="128"/>
        <v>0</v>
      </c>
    </row>
    <row r="1211" spans="1:13" ht="15" customHeight="1">
      <c r="A1211" s="76"/>
      <c r="B1211" s="77" t="str">
        <f t="shared" si="125"/>
        <v/>
      </c>
      <c r="C1211" t="str">
        <f t="shared" si="124"/>
        <v/>
      </c>
      <c r="D1211" s="315" t="str">
        <f t="shared" si="129"/>
        <v/>
      </c>
      <c r="E1211" s="228">
        <v>0</v>
      </c>
      <c r="J1211" s="229">
        <f t="shared" si="126"/>
        <v>0</v>
      </c>
      <c r="K1211" s="229">
        <f t="shared" si="127"/>
        <v>0</v>
      </c>
      <c r="L1211" s="229">
        <f t="shared" si="127"/>
        <v>0</v>
      </c>
      <c r="M1211" s="229">
        <f t="shared" si="128"/>
        <v>0</v>
      </c>
    </row>
    <row r="1212" spans="1:13" ht="15" customHeight="1">
      <c r="A1212" s="76"/>
      <c r="B1212" s="77" t="str">
        <f t="shared" si="125"/>
        <v/>
      </c>
      <c r="C1212" t="str">
        <f t="shared" si="124"/>
        <v/>
      </c>
      <c r="D1212" s="315" t="str">
        <f t="shared" si="129"/>
        <v/>
      </c>
      <c r="E1212" s="228">
        <v>0</v>
      </c>
      <c r="J1212" s="229">
        <f t="shared" si="126"/>
        <v>0</v>
      </c>
      <c r="K1212" s="229">
        <f t="shared" si="127"/>
        <v>0</v>
      </c>
      <c r="L1212" s="229">
        <f t="shared" si="127"/>
        <v>0</v>
      </c>
      <c r="M1212" s="229">
        <f t="shared" si="128"/>
        <v>0</v>
      </c>
    </row>
    <row r="1213" spans="1:13" ht="15" customHeight="1">
      <c r="A1213" s="76"/>
      <c r="B1213" s="77" t="str">
        <f t="shared" si="125"/>
        <v/>
      </c>
      <c r="C1213" t="str">
        <f t="shared" si="124"/>
        <v/>
      </c>
      <c r="D1213" s="315" t="str">
        <f t="shared" si="129"/>
        <v/>
      </c>
      <c r="E1213" s="228">
        <v>0</v>
      </c>
      <c r="J1213" s="229">
        <f t="shared" si="126"/>
        <v>0</v>
      </c>
      <c r="K1213" s="229">
        <f t="shared" si="127"/>
        <v>0</v>
      </c>
      <c r="L1213" s="229">
        <f t="shared" si="127"/>
        <v>0</v>
      </c>
      <c r="M1213" s="229">
        <f t="shared" si="128"/>
        <v>0</v>
      </c>
    </row>
    <row r="1214" spans="1:13" ht="15" customHeight="1">
      <c r="A1214" s="76"/>
      <c r="B1214" s="77" t="str">
        <f t="shared" si="125"/>
        <v/>
      </c>
      <c r="C1214" t="str">
        <f t="shared" si="124"/>
        <v/>
      </c>
      <c r="D1214" s="315" t="str">
        <f t="shared" si="129"/>
        <v/>
      </c>
      <c r="E1214" s="228">
        <v>0</v>
      </c>
      <c r="J1214" s="229">
        <f t="shared" si="126"/>
        <v>0</v>
      </c>
      <c r="K1214" s="229">
        <f t="shared" si="127"/>
        <v>0</v>
      </c>
      <c r="L1214" s="229">
        <f t="shared" si="127"/>
        <v>0</v>
      </c>
      <c r="M1214" s="229">
        <f t="shared" si="128"/>
        <v>0</v>
      </c>
    </row>
    <row r="1215" spans="1:13" ht="15" customHeight="1">
      <c r="A1215" s="76"/>
      <c r="B1215" s="77" t="str">
        <f t="shared" si="125"/>
        <v/>
      </c>
      <c r="C1215" t="str">
        <f t="shared" si="124"/>
        <v/>
      </c>
      <c r="D1215" s="315" t="str">
        <f t="shared" si="129"/>
        <v/>
      </c>
      <c r="E1215" s="228">
        <v>0</v>
      </c>
      <c r="J1215" s="229">
        <f t="shared" si="126"/>
        <v>0</v>
      </c>
      <c r="K1215" s="229">
        <f t="shared" si="127"/>
        <v>0</v>
      </c>
      <c r="L1215" s="229">
        <f t="shared" si="127"/>
        <v>0</v>
      </c>
      <c r="M1215" s="229">
        <f t="shared" si="128"/>
        <v>0</v>
      </c>
    </row>
    <row r="1216" spans="1:13" ht="15" customHeight="1">
      <c r="A1216" s="76"/>
      <c r="B1216" s="77" t="str">
        <f t="shared" si="125"/>
        <v/>
      </c>
      <c r="C1216" t="str">
        <f t="shared" si="124"/>
        <v/>
      </c>
      <c r="D1216" s="315" t="str">
        <f t="shared" si="129"/>
        <v/>
      </c>
      <c r="E1216" s="228">
        <v>0</v>
      </c>
      <c r="J1216" s="229">
        <f t="shared" si="126"/>
        <v>0</v>
      </c>
      <c r="K1216" s="229">
        <f t="shared" si="127"/>
        <v>0</v>
      </c>
      <c r="L1216" s="229">
        <f t="shared" si="127"/>
        <v>0</v>
      </c>
      <c r="M1216" s="229">
        <f t="shared" si="128"/>
        <v>0</v>
      </c>
    </row>
    <row r="1217" spans="1:13" ht="15" customHeight="1">
      <c r="A1217" s="76"/>
      <c r="B1217" s="77" t="str">
        <f t="shared" si="125"/>
        <v/>
      </c>
      <c r="C1217" t="str">
        <f t="shared" ref="C1217:C1280" si="130">IF(A1217&lt;&gt;"",TEXT(A1217,"aaaa"),"")</f>
        <v/>
      </c>
      <c r="D1217" s="315" t="str">
        <f t="shared" si="129"/>
        <v/>
      </c>
      <c r="E1217" s="228">
        <v>0</v>
      </c>
      <c r="J1217" s="229">
        <f t="shared" si="126"/>
        <v>0</v>
      </c>
      <c r="K1217" s="229">
        <f t="shared" si="127"/>
        <v>0</v>
      </c>
      <c r="L1217" s="229">
        <f t="shared" si="127"/>
        <v>0</v>
      </c>
      <c r="M1217" s="229">
        <f t="shared" si="128"/>
        <v>0</v>
      </c>
    </row>
    <row r="1218" spans="1:13" ht="15" customHeight="1">
      <c r="A1218" s="76"/>
      <c r="B1218" s="77" t="str">
        <f t="shared" si="125"/>
        <v/>
      </c>
      <c r="C1218" t="str">
        <f t="shared" si="130"/>
        <v/>
      </c>
      <c r="D1218" s="315" t="str">
        <f t="shared" si="129"/>
        <v/>
      </c>
      <c r="E1218" s="228">
        <v>0</v>
      </c>
      <c r="J1218" s="229">
        <f t="shared" si="126"/>
        <v>0</v>
      </c>
      <c r="K1218" s="229">
        <f t="shared" si="127"/>
        <v>0</v>
      </c>
      <c r="L1218" s="229">
        <f t="shared" si="127"/>
        <v>0</v>
      </c>
      <c r="M1218" s="229">
        <f t="shared" si="128"/>
        <v>0</v>
      </c>
    </row>
    <row r="1219" spans="1:13" ht="15" customHeight="1">
      <c r="A1219" s="76"/>
      <c r="B1219" s="77" t="str">
        <f t="shared" si="125"/>
        <v/>
      </c>
      <c r="C1219" t="str">
        <f t="shared" si="130"/>
        <v/>
      </c>
      <c r="D1219" s="315" t="str">
        <f t="shared" si="129"/>
        <v/>
      </c>
      <c r="E1219" s="228">
        <v>0</v>
      </c>
      <c r="J1219" s="229">
        <f t="shared" si="126"/>
        <v>0</v>
      </c>
      <c r="K1219" s="229">
        <f t="shared" si="127"/>
        <v>0</v>
      </c>
      <c r="L1219" s="229">
        <f t="shared" si="127"/>
        <v>0</v>
      </c>
      <c r="M1219" s="229">
        <f t="shared" si="128"/>
        <v>0</v>
      </c>
    </row>
    <row r="1220" spans="1:13" ht="15" customHeight="1">
      <c r="A1220" s="76"/>
      <c r="B1220" s="77" t="str">
        <f t="shared" si="125"/>
        <v/>
      </c>
      <c r="C1220" t="str">
        <f t="shared" si="130"/>
        <v/>
      </c>
      <c r="D1220" s="315" t="str">
        <f t="shared" si="129"/>
        <v/>
      </c>
      <c r="E1220" s="228">
        <v>0</v>
      </c>
      <c r="J1220" s="229">
        <f t="shared" si="126"/>
        <v>0</v>
      </c>
      <c r="K1220" s="229">
        <f t="shared" si="127"/>
        <v>0</v>
      </c>
      <c r="L1220" s="229">
        <f t="shared" si="127"/>
        <v>0</v>
      </c>
      <c r="M1220" s="229">
        <f t="shared" si="128"/>
        <v>0</v>
      </c>
    </row>
    <row r="1221" spans="1:13" ht="15" customHeight="1">
      <c r="A1221" s="76"/>
      <c r="B1221" s="77" t="str">
        <f t="shared" si="125"/>
        <v/>
      </c>
      <c r="C1221" t="str">
        <f t="shared" si="130"/>
        <v/>
      </c>
      <c r="D1221" s="315" t="str">
        <f t="shared" si="129"/>
        <v/>
      </c>
      <c r="E1221" s="228">
        <v>0</v>
      </c>
      <c r="J1221" s="229">
        <f t="shared" si="126"/>
        <v>0</v>
      </c>
      <c r="K1221" s="229">
        <f t="shared" si="127"/>
        <v>0</v>
      </c>
      <c r="L1221" s="229">
        <f t="shared" si="127"/>
        <v>0</v>
      </c>
      <c r="M1221" s="229">
        <f t="shared" si="128"/>
        <v>0</v>
      </c>
    </row>
    <row r="1222" spans="1:13" ht="15" customHeight="1">
      <c r="A1222" s="76"/>
      <c r="B1222" s="77" t="str">
        <f t="shared" si="125"/>
        <v/>
      </c>
      <c r="C1222" t="str">
        <f t="shared" si="130"/>
        <v/>
      </c>
      <c r="D1222" s="315" t="str">
        <f t="shared" si="129"/>
        <v/>
      </c>
      <c r="E1222" s="228">
        <v>0</v>
      </c>
      <c r="J1222" s="229">
        <f t="shared" si="126"/>
        <v>0</v>
      </c>
      <c r="K1222" s="229">
        <f t="shared" si="127"/>
        <v>0</v>
      </c>
      <c r="L1222" s="229">
        <f t="shared" si="127"/>
        <v>0</v>
      </c>
      <c r="M1222" s="229">
        <f t="shared" si="128"/>
        <v>0</v>
      </c>
    </row>
    <row r="1223" spans="1:13" ht="15" customHeight="1">
      <c r="A1223" s="76"/>
      <c r="B1223" s="77" t="str">
        <f t="shared" ref="B1223:B1286" si="131">IF(A1223="","",TEXT(A1223,"DDDD"))</f>
        <v/>
      </c>
      <c r="C1223" t="str">
        <f t="shared" si="130"/>
        <v/>
      </c>
      <c r="D1223" s="315" t="str">
        <f t="shared" si="129"/>
        <v/>
      </c>
      <c r="E1223" s="228">
        <v>0</v>
      </c>
      <c r="J1223" s="229">
        <f t="shared" ref="J1223:J1286" si="132">IF(E1223=0,0,(1-J$4)*E1223)</f>
        <v>0</v>
      </c>
      <c r="K1223" s="229">
        <f t="shared" ref="K1223:L1286" si="133">IF(F1223=0,0,(1-K$4)*F1223)</f>
        <v>0</v>
      </c>
      <c r="L1223" s="229">
        <f t="shared" si="133"/>
        <v>0</v>
      </c>
      <c r="M1223" s="229">
        <f t="shared" ref="M1223:M1286" si="134">IF(H1223=0,0,(1-M$4)*H1223)</f>
        <v>0</v>
      </c>
    </row>
    <row r="1224" spans="1:13" ht="15" customHeight="1">
      <c r="A1224" s="76"/>
      <c r="B1224" s="77" t="str">
        <f t="shared" si="131"/>
        <v/>
      </c>
      <c r="C1224" t="str">
        <f t="shared" si="130"/>
        <v/>
      </c>
      <c r="D1224" s="315" t="str">
        <f t="shared" ref="D1224:D1287" si="135">IF(A1224&lt;&gt;"",PROPER(TEXT(A1224,"Mmmm")),"")</f>
        <v/>
      </c>
      <c r="E1224" s="228">
        <v>0</v>
      </c>
      <c r="J1224" s="229">
        <f t="shared" si="132"/>
        <v>0</v>
      </c>
      <c r="K1224" s="229">
        <f t="shared" si="133"/>
        <v>0</v>
      </c>
      <c r="L1224" s="229">
        <f t="shared" si="133"/>
        <v>0</v>
      </c>
      <c r="M1224" s="229">
        <f t="shared" si="134"/>
        <v>0</v>
      </c>
    </row>
    <row r="1225" spans="1:13" ht="15" customHeight="1">
      <c r="A1225" s="76"/>
      <c r="B1225" s="77" t="str">
        <f t="shared" si="131"/>
        <v/>
      </c>
      <c r="C1225" t="str">
        <f t="shared" si="130"/>
        <v/>
      </c>
      <c r="D1225" s="315" t="str">
        <f t="shared" si="135"/>
        <v/>
      </c>
      <c r="E1225" s="228">
        <v>0</v>
      </c>
      <c r="J1225" s="229">
        <f t="shared" si="132"/>
        <v>0</v>
      </c>
      <c r="K1225" s="229">
        <f t="shared" si="133"/>
        <v>0</v>
      </c>
      <c r="L1225" s="229">
        <f t="shared" si="133"/>
        <v>0</v>
      </c>
      <c r="M1225" s="229">
        <f t="shared" si="134"/>
        <v>0</v>
      </c>
    </row>
    <row r="1226" spans="1:13" ht="15" customHeight="1">
      <c r="A1226" s="76"/>
      <c r="B1226" s="77" t="str">
        <f t="shared" si="131"/>
        <v/>
      </c>
      <c r="C1226" t="str">
        <f t="shared" si="130"/>
        <v/>
      </c>
      <c r="D1226" s="315" t="str">
        <f t="shared" si="135"/>
        <v/>
      </c>
      <c r="E1226" s="228">
        <v>0</v>
      </c>
      <c r="J1226" s="229">
        <f t="shared" si="132"/>
        <v>0</v>
      </c>
      <c r="K1226" s="229">
        <f t="shared" si="133"/>
        <v>0</v>
      </c>
      <c r="L1226" s="229">
        <f t="shared" si="133"/>
        <v>0</v>
      </c>
      <c r="M1226" s="229">
        <f t="shared" si="134"/>
        <v>0</v>
      </c>
    </row>
    <row r="1227" spans="1:13" ht="15" customHeight="1">
      <c r="A1227" s="76"/>
      <c r="B1227" s="77" t="str">
        <f t="shared" si="131"/>
        <v/>
      </c>
      <c r="C1227" t="str">
        <f t="shared" si="130"/>
        <v/>
      </c>
      <c r="D1227" s="315" t="str">
        <f t="shared" si="135"/>
        <v/>
      </c>
      <c r="E1227" s="228">
        <v>0</v>
      </c>
      <c r="J1227" s="229">
        <f t="shared" si="132"/>
        <v>0</v>
      </c>
      <c r="K1227" s="229">
        <f t="shared" si="133"/>
        <v>0</v>
      </c>
      <c r="L1227" s="229">
        <f t="shared" si="133"/>
        <v>0</v>
      </c>
      <c r="M1227" s="229">
        <f t="shared" si="134"/>
        <v>0</v>
      </c>
    </row>
    <row r="1228" spans="1:13" ht="15" customHeight="1">
      <c r="A1228" s="76"/>
      <c r="B1228" s="77" t="str">
        <f t="shared" si="131"/>
        <v/>
      </c>
      <c r="C1228" t="str">
        <f t="shared" si="130"/>
        <v/>
      </c>
      <c r="D1228" s="315" t="str">
        <f t="shared" si="135"/>
        <v/>
      </c>
      <c r="E1228" s="228">
        <v>0</v>
      </c>
      <c r="J1228" s="229">
        <f t="shared" si="132"/>
        <v>0</v>
      </c>
      <c r="K1228" s="229">
        <f t="shared" si="133"/>
        <v>0</v>
      </c>
      <c r="L1228" s="229">
        <f t="shared" si="133"/>
        <v>0</v>
      </c>
      <c r="M1228" s="229">
        <f t="shared" si="134"/>
        <v>0</v>
      </c>
    </row>
    <row r="1229" spans="1:13" ht="15" customHeight="1">
      <c r="A1229" s="76"/>
      <c r="B1229" s="77" t="str">
        <f t="shared" si="131"/>
        <v/>
      </c>
      <c r="C1229" t="str">
        <f t="shared" si="130"/>
        <v/>
      </c>
      <c r="D1229" s="315" t="str">
        <f t="shared" si="135"/>
        <v/>
      </c>
      <c r="E1229" s="228">
        <v>0</v>
      </c>
      <c r="J1229" s="229">
        <f t="shared" si="132"/>
        <v>0</v>
      </c>
      <c r="K1229" s="229">
        <f t="shared" si="133"/>
        <v>0</v>
      </c>
      <c r="L1229" s="229">
        <f t="shared" si="133"/>
        <v>0</v>
      </c>
      <c r="M1229" s="229">
        <f t="shared" si="134"/>
        <v>0</v>
      </c>
    </row>
    <row r="1230" spans="1:13" ht="15" customHeight="1">
      <c r="A1230" s="76"/>
      <c r="B1230" s="77" t="str">
        <f t="shared" si="131"/>
        <v/>
      </c>
      <c r="C1230" t="str">
        <f t="shared" si="130"/>
        <v/>
      </c>
      <c r="D1230" s="315" t="str">
        <f t="shared" si="135"/>
        <v/>
      </c>
      <c r="E1230" s="228">
        <v>0</v>
      </c>
      <c r="J1230" s="229">
        <f t="shared" si="132"/>
        <v>0</v>
      </c>
      <c r="K1230" s="229">
        <f t="shared" si="133"/>
        <v>0</v>
      </c>
      <c r="L1230" s="229">
        <f t="shared" si="133"/>
        <v>0</v>
      </c>
      <c r="M1230" s="229">
        <f t="shared" si="134"/>
        <v>0</v>
      </c>
    </row>
    <row r="1231" spans="1:13" ht="15" customHeight="1">
      <c r="A1231" s="76"/>
      <c r="B1231" s="77" t="str">
        <f t="shared" si="131"/>
        <v/>
      </c>
      <c r="C1231" t="str">
        <f t="shared" si="130"/>
        <v/>
      </c>
      <c r="D1231" s="315" t="str">
        <f t="shared" si="135"/>
        <v/>
      </c>
      <c r="E1231" s="228">
        <v>0</v>
      </c>
      <c r="J1231" s="229">
        <f t="shared" si="132"/>
        <v>0</v>
      </c>
      <c r="K1231" s="229">
        <f t="shared" si="133"/>
        <v>0</v>
      </c>
      <c r="L1231" s="229">
        <f t="shared" si="133"/>
        <v>0</v>
      </c>
      <c r="M1231" s="229">
        <f t="shared" si="134"/>
        <v>0</v>
      </c>
    </row>
    <row r="1232" spans="1:13" ht="15" customHeight="1">
      <c r="A1232" s="76"/>
      <c r="B1232" s="77" t="str">
        <f t="shared" si="131"/>
        <v/>
      </c>
      <c r="C1232" t="str">
        <f t="shared" si="130"/>
        <v/>
      </c>
      <c r="D1232" s="315" t="str">
        <f t="shared" si="135"/>
        <v/>
      </c>
      <c r="E1232" s="228">
        <v>0</v>
      </c>
      <c r="J1232" s="229">
        <f t="shared" si="132"/>
        <v>0</v>
      </c>
      <c r="K1232" s="229">
        <f t="shared" si="133"/>
        <v>0</v>
      </c>
      <c r="L1232" s="229">
        <f t="shared" si="133"/>
        <v>0</v>
      </c>
      <c r="M1232" s="229">
        <f t="shared" si="134"/>
        <v>0</v>
      </c>
    </row>
    <row r="1233" spans="1:13" ht="15" customHeight="1">
      <c r="A1233" s="76"/>
      <c r="B1233" s="77" t="str">
        <f t="shared" si="131"/>
        <v/>
      </c>
      <c r="C1233" t="str">
        <f t="shared" si="130"/>
        <v/>
      </c>
      <c r="D1233" s="315" t="str">
        <f t="shared" si="135"/>
        <v/>
      </c>
      <c r="E1233" s="228">
        <v>0</v>
      </c>
      <c r="J1233" s="229">
        <f t="shared" si="132"/>
        <v>0</v>
      </c>
      <c r="K1233" s="229">
        <f t="shared" si="133"/>
        <v>0</v>
      </c>
      <c r="L1233" s="229">
        <f t="shared" si="133"/>
        <v>0</v>
      </c>
      <c r="M1233" s="229">
        <f t="shared" si="134"/>
        <v>0</v>
      </c>
    </row>
    <row r="1234" spans="1:13" ht="15" customHeight="1">
      <c r="A1234" s="76"/>
      <c r="B1234" s="77" t="str">
        <f t="shared" si="131"/>
        <v/>
      </c>
      <c r="C1234" t="str">
        <f t="shared" si="130"/>
        <v/>
      </c>
      <c r="D1234" s="315" t="str">
        <f t="shared" si="135"/>
        <v/>
      </c>
      <c r="E1234" s="228">
        <v>0</v>
      </c>
      <c r="J1234" s="229">
        <f t="shared" si="132"/>
        <v>0</v>
      </c>
      <c r="K1234" s="229">
        <f t="shared" si="133"/>
        <v>0</v>
      </c>
      <c r="L1234" s="229">
        <f t="shared" si="133"/>
        <v>0</v>
      </c>
      <c r="M1234" s="229">
        <f t="shared" si="134"/>
        <v>0</v>
      </c>
    </row>
    <row r="1235" spans="1:13" ht="15" customHeight="1">
      <c r="A1235" s="76"/>
      <c r="B1235" s="77" t="str">
        <f t="shared" si="131"/>
        <v/>
      </c>
      <c r="C1235" t="str">
        <f t="shared" si="130"/>
        <v/>
      </c>
      <c r="D1235" s="315" t="str">
        <f t="shared" si="135"/>
        <v/>
      </c>
      <c r="E1235" s="228">
        <v>0</v>
      </c>
      <c r="J1235" s="229">
        <f t="shared" si="132"/>
        <v>0</v>
      </c>
      <c r="K1235" s="229">
        <f t="shared" si="133"/>
        <v>0</v>
      </c>
      <c r="L1235" s="229">
        <f t="shared" si="133"/>
        <v>0</v>
      </c>
      <c r="M1235" s="229">
        <f t="shared" si="134"/>
        <v>0</v>
      </c>
    </row>
    <row r="1236" spans="1:13" ht="15" customHeight="1">
      <c r="A1236" s="76"/>
      <c r="B1236" s="77" t="str">
        <f t="shared" si="131"/>
        <v/>
      </c>
      <c r="C1236" t="str">
        <f t="shared" si="130"/>
        <v/>
      </c>
      <c r="D1236" s="315" t="str">
        <f t="shared" si="135"/>
        <v/>
      </c>
      <c r="E1236" s="228">
        <v>0</v>
      </c>
      <c r="J1236" s="229">
        <f t="shared" si="132"/>
        <v>0</v>
      </c>
      <c r="K1236" s="229">
        <f t="shared" si="133"/>
        <v>0</v>
      </c>
      <c r="L1236" s="229">
        <f t="shared" si="133"/>
        <v>0</v>
      </c>
      <c r="M1236" s="229">
        <f t="shared" si="134"/>
        <v>0</v>
      </c>
    </row>
    <row r="1237" spans="1:13" ht="15" customHeight="1">
      <c r="A1237" s="76"/>
      <c r="B1237" s="77" t="str">
        <f t="shared" si="131"/>
        <v/>
      </c>
      <c r="C1237" t="str">
        <f t="shared" si="130"/>
        <v/>
      </c>
      <c r="D1237" s="315" t="str">
        <f t="shared" si="135"/>
        <v/>
      </c>
      <c r="E1237" s="228">
        <v>0</v>
      </c>
      <c r="J1237" s="229">
        <f t="shared" si="132"/>
        <v>0</v>
      </c>
      <c r="K1237" s="229">
        <f t="shared" si="133"/>
        <v>0</v>
      </c>
      <c r="L1237" s="229">
        <f t="shared" si="133"/>
        <v>0</v>
      </c>
      <c r="M1237" s="229">
        <f t="shared" si="134"/>
        <v>0</v>
      </c>
    </row>
    <row r="1238" spans="1:13" ht="15" customHeight="1">
      <c r="A1238" s="76"/>
      <c r="B1238" s="77" t="str">
        <f t="shared" si="131"/>
        <v/>
      </c>
      <c r="C1238" t="str">
        <f t="shared" si="130"/>
        <v/>
      </c>
      <c r="D1238" s="315" t="str">
        <f t="shared" si="135"/>
        <v/>
      </c>
      <c r="E1238" s="228">
        <v>0</v>
      </c>
      <c r="J1238" s="229">
        <f t="shared" si="132"/>
        <v>0</v>
      </c>
      <c r="K1238" s="229">
        <f t="shared" si="133"/>
        <v>0</v>
      </c>
      <c r="L1238" s="229">
        <f t="shared" si="133"/>
        <v>0</v>
      </c>
      <c r="M1238" s="229">
        <f t="shared" si="134"/>
        <v>0</v>
      </c>
    </row>
    <row r="1239" spans="1:13" ht="15" customHeight="1">
      <c r="A1239" s="76"/>
      <c r="B1239" s="77" t="str">
        <f t="shared" si="131"/>
        <v/>
      </c>
      <c r="C1239" t="str">
        <f t="shared" si="130"/>
        <v/>
      </c>
      <c r="D1239" s="315" t="str">
        <f t="shared" si="135"/>
        <v/>
      </c>
      <c r="E1239" s="228">
        <v>0</v>
      </c>
      <c r="J1239" s="229">
        <f t="shared" si="132"/>
        <v>0</v>
      </c>
      <c r="K1239" s="229">
        <f t="shared" si="133"/>
        <v>0</v>
      </c>
      <c r="L1239" s="229">
        <f t="shared" si="133"/>
        <v>0</v>
      </c>
      <c r="M1239" s="229">
        <f t="shared" si="134"/>
        <v>0</v>
      </c>
    </row>
    <row r="1240" spans="1:13" ht="15" customHeight="1">
      <c r="A1240" s="76"/>
      <c r="B1240" s="77" t="str">
        <f t="shared" si="131"/>
        <v/>
      </c>
      <c r="C1240" t="str">
        <f t="shared" si="130"/>
        <v/>
      </c>
      <c r="D1240" s="315" t="str">
        <f t="shared" si="135"/>
        <v/>
      </c>
      <c r="E1240" s="228">
        <v>0</v>
      </c>
      <c r="J1240" s="229">
        <f t="shared" si="132"/>
        <v>0</v>
      </c>
      <c r="K1240" s="229">
        <f t="shared" si="133"/>
        <v>0</v>
      </c>
      <c r="L1240" s="229">
        <f t="shared" si="133"/>
        <v>0</v>
      </c>
      <c r="M1240" s="229">
        <f t="shared" si="134"/>
        <v>0</v>
      </c>
    </row>
    <row r="1241" spans="1:13" ht="15" customHeight="1">
      <c r="A1241" s="76"/>
      <c r="B1241" s="77" t="str">
        <f t="shared" si="131"/>
        <v/>
      </c>
      <c r="C1241" t="str">
        <f t="shared" si="130"/>
        <v/>
      </c>
      <c r="D1241" s="315" t="str">
        <f t="shared" si="135"/>
        <v/>
      </c>
      <c r="E1241" s="228">
        <v>0</v>
      </c>
      <c r="J1241" s="229">
        <f t="shared" si="132"/>
        <v>0</v>
      </c>
      <c r="K1241" s="229">
        <f t="shared" si="133"/>
        <v>0</v>
      </c>
      <c r="L1241" s="229">
        <f t="shared" si="133"/>
        <v>0</v>
      </c>
      <c r="M1241" s="229">
        <f t="shared" si="134"/>
        <v>0</v>
      </c>
    </row>
    <row r="1242" spans="1:13" ht="15" customHeight="1">
      <c r="A1242" s="76"/>
      <c r="B1242" s="77" t="str">
        <f t="shared" si="131"/>
        <v/>
      </c>
      <c r="C1242" t="str">
        <f t="shared" si="130"/>
        <v/>
      </c>
      <c r="D1242" s="315" t="str">
        <f t="shared" si="135"/>
        <v/>
      </c>
      <c r="E1242" s="228">
        <v>0</v>
      </c>
      <c r="J1242" s="229">
        <f t="shared" si="132"/>
        <v>0</v>
      </c>
      <c r="K1242" s="229">
        <f t="shared" si="133"/>
        <v>0</v>
      </c>
      <c r="L1242" s="229">
        <f t="shared" si="133"/>
        <v>0</v>
      </c>
      <c r="M1242" s="229">
        <f t="shared" si="134"/>
        <v>0</v>
      </c>
    </row>
    <row r="1243" spans="1:13" ht="15" customHeight="1">
      <c r="A1243" s="76"/>
      <c r="B1243" s="77" t="str">
        <f t="shared" si="131"/>
        <v/>
      </c>
      <c r="C1243" t="str">
        <f t="shared" si="130"/>
        <v/>
      </c>
      <c r="D1243" s="315" t="str">
        <f t="shared" si="135"/>
        <v/>
      </c>
      <c r="E1243" s="228">
        <v>0</v>
      </c>
      <c r="J1243" s="229">
        <f t="shared" si="132"/>
        <v>0</v>
      </c>
      <c r="K1243" s="229">
        <f t="shared" si="133"/>
        <v>0</v>
      </c>
      <c r="L1243" s="229">
        <f t="shared" si="133"/>
        <v>0</v>
      </c>
      <c r="M1243" s="229">
        <f t="shared" si="134"/>
        <v>0</v>
      </c>
    </row>
    <row r="1244" spans="1:13" ht="15" customHeight="1">
      <c r="A1244" s="76"/>
      <c r="B1244" s="77" t="str">
        <f t="shared" si="131"/>
        <v/>
      </c>
      <c r="C1244" t="str">
        <f t="shared" si="130"/>
        <v/>
      </c>
      <c r="D1244" s="315" t="str">
        <f t="shared" si="135"/>
        <v/>
      </c>
      <c r="E1244" s="228">
        <v>0</v>
      </c>
      <c r="J1244" s="229">
        <f t="shared" si="132"/>
        <v>0</v>
      </c>
      <c r="K1244" s="229">
        <f t="shared" si="133"/>
        <v>0</v>
      </c>
      <c r="L1244" s="229">
        <f t="shared" si="133"/>
        <v>0</v>
      </c>
      <c r="M1244" s="229">
        <f t="shared" si="134"/>
        <v>0</v>
      </c>
    </row>
    <row r="1245" spans="1:13" ht="15" customHeight="1">
      <c r="A1245" s="76"/>
      <c r="B1245" s="77" t="str">
        <f t="shared" si="131"/>
        <v/>
      </c>
      <c r="C1245" t="str">
        <f t="shared" si="130"/>
        <v/>
      </c>
      <c r="D1245" s="315" t="str">
        <f t="shared" si="135"/>
        <v/>
      </c>
      <c r="E1245" s="228">
        <v>0</v>
      </c>
      <c r="J1245" s="229">
        <f t="shared" si="132"/>
        <v>0</v>
      </c>
      <c r="K1245" s="229">
        <f t="shared" si="133"/>
        <v>0</v>
      </c>
      <c r="L1245" s="229">
        <f t="shared" si="133"/>
        <v>0</v>
      </c>
      <c r="M1245" s="229">
        <f t="shared" si="134"/>
        <v>0</v>
      </c>
    </row>
    <row r="1246" spans="1:13" ht="15" customHeight="1">
      <c r="A1246" s="76"/>
      <c r="B1246" s="77" t="str">
        <f t="shared" si="131"/>
        <v/>
      </c>
      <c r="C1246" t="str">
        <f t="shared" si="130"/>
        <v/>
      </c>
      <c r="D1246" s="315" t="str">
        <f t="shared" si="135"/>
        <v/>
      </c>
      <c r="E1246" s="228">
        <v>0</v>
      </c>
      <c r="J1246" s="229">
        <f t="shared" si="132"/>
        <v>0</v>
      </c>
      <c r="K1246" s="229">
        <f t="shared" si="133"/>
        <v>0</v>
      </c>
      <c r="L1246" s="229">
        <f t="shared" si="133"/>
        <v>0</v>
      </c>
      <c r="M1246" s="229">
        <f t="shared" si="134"/>
        <v>0</v>
      </c>
    </row>
    <row r="1247" spans="1:13" ht="15" customHeight="1">
      <c r="A1247" s="76"/>
      <c r="B1247" s="77" t="str">
        <f t="shared" si="131"/>
        <v/>
      </c>
      <c r="C1247" t="str">
        <f t="shared" si="130"/>
        <v/>
      </c>
      <c r="D1247" s="315" t="str">
        <f t="shared" si="135"/>
        <v/>
      </c>
      <c r="E1247" s="228">
        <v>0</v>
      </c>
      <c r="J1247" s="229">
        <f t="shared" si="132"/>
        <v>0</v>
      </c>
      <c r="K1247" s="229">
        <f t="shared" si="133"/>
        <v>0</v>
      </c>
      <c r="L1247" s="229">
        <f t="shared" si="133"/>
        <v>0</v>
      </c>
      <c r="M1247" s="229">
        <f t="shared" si="134"/>
        <v>0</v>
      </c>
    </row>
    <row r="1248" spans="1:13" ht="15" customHeight="1">
      <c r="A1248" s="76"/>
      <c r="B1248" s="77" t="str">
        <f t="shared" si="131"/>
        <v/>
      </c>
      <c r="C1248" t="str">
        <f t="shared" si="130"/>
        <v/>
      </c>
      <c r="D1248" s="315" t="str">
        <f t="shared" si="135"/>
        <v/>
      </c>
      <c r="E1248" s="228">
        <v>0</v>
      </c>
      <c r="J1248" s="229">
        <f t="shared" si="132"/>
        <v>0</v>
      </c>
      <c r="K1248" s="229">
        <f t="shared" si="133"/>
        <v>0</v>
      </c>
      <c r="L1248" s="229">
        <f t="shared" si="133"/>
        <v>0</v>
      </c>
      <c r="M1248" s="229">
        <f t="shared" si="134"/>
        <v>0</v>
      </c>
    </row>
    <row r="1249" spans="1:13" ht="15" customHeight="1">
      <c r="A1249" s="76"/>
      <c r="B1249" s="77" t="str">
        <f t="shared" si="131"/>
        <v/>
      </c>
      <c r="C1249" t="str">
        <f t="shared" si="130"/>
        <v/>
      </c>
      <c r="D1249" s="315" t="str">
        <f t="shared" si="135"/>
        <v/>
      </c>
      <c r="E1249" s="228">
        <v>0</v>
      </c>
      <c r="J1249" s="229">
        <f t="shared" si="132"/>
        <v>0</v>
      </c>
      <c r="K1249" s="229">
        <f t="shared" si="133"/>
        <v>0</v>
      </c>
      <c r="L1249" s="229">
        <f t="shared" si="133"/>
        <v>0</v>
      </c>
      <c r="M1249" s="229">
        <f t="shared" si="134"/>
        <v>0</v>
      </c>
    </row>
    <row r="1250" spans="1:13" ht="15" customHeight="1">
      <c r="A1250" s="76"/>
      <c r="B1250" s="77" t="str">
        <f t="shared" si="131"/>
        <v/>
      </c>
      <c r="C1250" t="str">
        <f t="shared" si="130"/>
        <v/>
      </c>
      <c r="D1250" s="315" t="str">
        <f t="shared" si="135"/>
        <v/>
      </c>
      <c r="E1250" s="228">
        <v>0</v>
      </c>
      <c r="J1250" s="229">
        <f t="shared" si="132"/>
        <v>0</v>
      </c>
      <c r="K1250" s="229">
        <f t="shared" si="133"/>
        <v>0</v>
      </c>
      <c r="L1250" s="229">
        <f t="shared" si="133"/>
        <v>0</v>
      </c>
      <c r="M1250" s="229">
        <f t="shared" si="134"/>
        <v>0</v>
      </c>
    </row>
    <row r="1251" spans="1:13" ht="15" customHeight="1">
      <c r="A1251" s="76"/>
      <c r="B1251" s="77" t="str">
        <f t="shared" si="131"/>
        <v/>
      </c>
      <c r="C1251" t="str">
        <f t="shared" si="130"/>
        <v/>
      </c>
      <c r="D1251" s="315" t="str">
        <f t="shared" si="135"/>
        <v/>
      </c>
      <c r="E1251" s="228">
        <v>0</v>
      </c>
      <c r="J1251" s="229">
        <f t="shared" si="132"/>
        <v>0</v>
      </c>
      <c r="K1251" s="229">
        <f t="shared" si="133"/>
        <v>0</v>
      </c>
      <c r="L1251" s="229">
        <f t="shared" si="133"/>
        <v>0</v>
      </c>
      <c r="M1251" s="229">
        <f t="shared" si="134"/>
        <v>0</v>
      </c>
    </row>
    <row r="1252" spans="1:13" ht="15" customHeight="1">
      <c r="A1252" s="76"/>
      <c r="B1252" s="77" t="str">
        <f t="shared" si="131"/>
        <v/>
      </c>
      <c r="C1252" t="str">
        <f t="shared" si="130"/>
        <v/>
      </c>
      <c r="D1252" s="315" t="str">
        <f t="shared" si="135"/>
        <v/>
      </c>
      <c r="E1252" s="228">
        <v>0</v>
      </c>
      <c r="J1252" s="229">
        <f t="shared" si="132"/>
        <v>0</v>
      </c>
      <c r="K1252" s="229">
        <f t="shared" si="133"/>
        <v>0</v>
      </c>
      <c r="L1252" s="229">
        <f t="shared" si="133"/>
        <v>0</v>
      </c>
      <c r="M1252" s="229">
        <f t="shared" si="134"/>
        <v>0</v>
      </c>
    </row>
    <row r="1253" spans="1:13" ht="15" customHeight="1">
      <c r="A1253" s="76"/>
      <c r="B1253" s="77" t="str">
        <f t="shared" si="131"/>
        <v/>
      </c>
      <c r="C1253" t="str">
        <f t="shared" si="130"/>
        <v/>
      </c>
      <c r="D1253" s="315" t="str">
        <f t="shared" si="135"/>
        <v/>
      </c>
      <c r="E1253" s="228">
        <v>0</v>
      </c>
      <c r="J1253" s="229">
        <f t="shared" si="132"/>
        <v>0</v>
      </c>
      <c r="K1253" s="229">
        <f t="shared" si="133"/>
        <v>0</v>
      </c>
      <c r="L1253" s="229">
        <f t="shared" si="133"/>
        <v>0</v>
      </c>
      <c r="M1253" s="229">
        <f t="shared" si="134"/>
        <v>0</v>
      </c>
    </row>
    <row r="1254" spans="1:13" ht="15" customHeight="1">
      <c r="A1254" s="76"/>
      <c r="B1254" s="77" t="str">
        <f t="shared" si="131"/>
        <v/>
      </c>
      <c r="C1254" t="str">
        <f t="shared" si="130"/>
        <v/>
      </c>
      <c r="D1254" s="315" t="str">
        <f t="shared" si="135"/>
        <v/>
      </c>
      <c r="E1254" s="228">
        <v>0</v>
      </c>
      <c r="J1254" s="229">
        <f t="shared" si="132"/>
        <v>0</v>
      </c>
      <c r="K1254" s="229">
        <f t="shared" si="133"/>
        <v>0</v>
      </c>
      <c r="L1254" s="229">
        <f t="shared" si="133"/>
        <v>0</v>
      </c>
      <c r="M1254" s="229">
        <f t="shared" si="134"/>
        <v>0</v>
      </c>
    </row>
    <row r="1255" spans="1:13" ht="15" customHeight="1">
      <c r="A1255" s="76"/>
      <c r="B1255" s="77" t="str">
        <f t="shared" si="131"/>
        <v/>
      </c>
      <c r="C1255" t="str">
        <f t="shared" si="130"/>
        <v/>
      </c>
      <c r="D1255" s="315" t="str">
        <f t="shared" si="135"/>
        <v/>
      </c>
      <c r="E1255" s="228">
        <v>0</v>
      </c>
      <c r="J1255" s="229">
        <f t="shared" si="132"/>
        <v>0</v>
      </c>
      <c r="K1255" s="229">
        <f t="shared" si="133"/>
        <v>0</v>
      </c>
      <c r="L1255" s="229">
        <f t="shared" si="133"/>
        <v>0</v>
      </c>
      <c r="M1255" s="229">
        <f t="shared" si="134"/>
        <v>0</v>
      </c>
    </row>
    <row r="1256" spans="1:13" ht="15" customHeight="1">
      <c r="A1256" s="76"/>
      <c r="B1256" s="77" t="str">
        <f t="shared" si="131"/>
        <v/>
      </c>
      <c r="C1256" t="str">
        <f t="shared" si="130"/>
        <v/>
      </c>
      <c r="D1256" s="315" t="str">
        <f t="shared" si="135"/>
        <v/>
      </c>
      <c r="E1256" s="228">
        <v>0</v>
      </c>
      <c r="J1256" s="229">
        <f t="shared" si="132"/>
        <v>0</v>
      </c>
      <c r="K1256" s="229">
        <f t="shared" si="133"/>
        <v>0</v>
      </c>
      <c r="L1256" s="229">
        <f t="shared" si="133"/>
        <v>0</v>
      </c>
      <c r="M1256" s="229">
        <f t="shared" si="134"/>
        <v>0</v>
      </c>
    </row>
    <row r="1257" spans="1:13" ht="15" customHeight="1">
      <c r="A1257" s="76"/>
      <c r="B1257" s="77" t="str">
        <f t="shared" si="131"/>
        <v/>
      </c>
      <c r="C1257" t="str">
        <f t="shared" si="130"/>
        <v/>
      </c>
      <c r="D1257" s="315" t="str">
        <f t="shared" si="135"/>
        <v/>
      </c>
      <c r="E1257" s="228">
        <v>0</v>
      </c>
      <c r="J1257" s="229">
        <f t="shared" si="132"/>
        <v>0</v>
      </c>
      <c r="K1257" s="229">
        <f t="shared" si="133"/>
        <v>0</v>
      </c>
      <c r="L1257" s="229">
        <f t="shared" si="133"/>
        <v>0</v>
      </c>
      <c r="M1257" s="229">
        <f t="shared" si="134"/>
        <v>0</v>
      </c>
    </row>
    <row r="1258" spans="1:13" ht="15" customHeight="1">
      <c r="A1258" s="76"/>
      <c r="B1258" s="77" t="str">
        <f t="shared" si="131"/>
        <v/>
      </c>
      <c r="C1258" t="str">
        <f t="shared" si="130"/>
        <v/>
      </c>
      <c r="D1258" s="315" t="str">
        <f t="shared" si="135"/>
        <v/>
      </c>
      <c r="E1258" s="228">
        <v>0</v>
      </c>
      <c r="J1258" s="229">
        <f t="shared" si="132"/>
        <v>0</v>
      </c>
      <c r="K1258" s="229">
        <f t="shared" si="133"/>
        <v>0</v>
      </c>
      <c r="L1258" s="229">
        <f t="shared" si="133"/>
        <v>0</v>
      </c>
      <c r="M1258" s="229">
        <f t="shared" si="134"/>
        <v>0</v>
      </c>
    </row>
    <row r="1259" spans="1:13" ht="15" customHeight="1">
      <c r="A1259" s="76"/>
      <c r="B1259" s="77" t="str">
        <f t="shared" si="131"/>
        <v/>
      </c>
      <c r="C1259" t="str">
        <f t="shared" si="130"/>
        <v/>
      </c>
      <c r="D1259" s="315" t="str">
        <f t="shared" si="135"/>
        <v/>
      </c>
      <c r="E1259" s="228">
        <v>0</v>
      </c>
      <c r="J1259" s="229">
        <f t="shared" si="132"/>
        <v>0</v>
      </c>
      <c r="K1259" s="229">
        <f t="shared" si="133"/>
        <v>0</v>
      </c>
      <c r="L1259" s="229">
        <f t="shared" si="133"/>
        <v>0</v>
      </c>
      <c r="M1259" s="229">
        <f t="shared" si="134"/>
        <v>0</v>
      </c>
    </row>
    <row r="1260" spans="1:13" ht="15" customHeight="1">
      <c r="A1260" s="76"/>
      <c r="B1260" s="77" t="str">
        <f t="shared" si="131"/>
        <v/>
      </c>
      <c r="C1260" t="str">
        <f t="shared" si="130"/>
        <v/>
      </c>
      <c r="D1260" s="315" t="str">
        <f t="shared" si="135"/>
        <v/>
      </c>
      <c r="E1260" s="228">
        <v>0</v>
      </c>
      <c r="J1260" s="229">
        <f t="shared" si="132"/>
        <v>0</v>
      </c>
      <c r="K1260" s="229">
        <f t="shared" si="133"/>
        <v>0</v>
      </c>
      <c r="L1260" s="229">
        <f t="shared" si="133"/>
        <v>0</v>
      </c>
      <c r="M1260" s="229">
        <f t="shared" si="134"/>
        <v>0</v>
      </c>
    </row>
    <row r="1261" spans="1:13" ht="15" customHeight="1">
      <c r="A1261" s="76"/>
      <c r="B1261" s="77" t="str">
        <f t="shared" si="131"/>
        <v/>
      </c>
      <c r="C1261" t="str">
        <f t="shared" si="130"/>
        <v/>
      </c>
      <c r="D1261" s="315" t="str">
        <f t="shared" si="135"/>
        <v/>
      </c>
      <c r="E1261" s="228">
        <v>0</v>
      </c>
      <c r="J1261" s="229">
        <f t="shared" si="132"/>
        <v>0</v>
      </c>
      <c r="K1261" s="229">
        <f t="shared" si="133"/>
        <v>0</v>
      </c>
      <c r="L1261" s="229">
        <f t="shared" si="133"/>
        <v>0</v>
      </c>
      <c r="M1261" s="229">
        <f t="shared" si="134"/>
        <v>0</v>
      </c>
    </row>
    <row r="1262" spans="1:13" ht="15" customHeight="1">
      <c r="A1262" s="76"/>
      <c r="B1262" s="77" t="str">
        <f t="shared" si="131"/>
        <v/>
      </c>
      <c r="C1262" t="str">
        <f t="shared" si="130"/>
        <v/>
      </c>
      <c r="D1262" s="315" t="str">
        <f t="shared" si="135"/>
        <v/>
      </c>
      <c r="E1262" s="228">
        <v>0</v>
      </c>
      <c r="J1262" s="229">
        <f t="shared" si="132"/>
        <v>0</v>
      </c>
      <c r="K1262" s="229">
        <f t="shared" si="133"/>
        <v>0</v>
      </c>
      <c r="L1262" s="229">
        <f t="shared" si="133"/>
        <v>0</v>
      </c>
      <c r="M1262" s="229">
        <f t="shared" si="134"/>
        <v>0</v>
      </c>
    </row>
    <row r="1263" spans="1:13" ht="15" customHeight="1">
      <c r="A1263" s="76"/>
      <c r="B1263" s="77" t="str">
        <f t="shared" si="131"/>
        <v/>
      </c>
      <c r="C1263" t="str">
        <f t="shared" si="130"/>
        <v/>
      </c>
      <c r="D1263" s="315" t="str">
        <f t="shared" si="135"/>
        <v/>
      </c>
      <c r="E1263" s="228">
        <v>0</v>
      </c>
      <c r="J1263" s="229">
        <f t="shared" si="132"/>
        <v>0</v>
      </c>
      <c r="K1263" s="229">
        <f t="shared" si="133"/>
        <v>0</v>
      </c>
      <c r="L1263" s="229">
        <f t="shared" si="133"/>
        <v>0</v>
      </c>
      <c r="M1263" s="229">
        <f t="shared" si="134"/>
        <v>0</v>
      </c>
    </row>
    <row r="1264" spans="1:13" ht="15" customHeight="1">
      <c r="A1264" s="76"/>
      <c r="B1264" s="77" t="str">
        <f t="shared" si="131"/>
        <v/>
      </c>
      <c r="C1264" t="str">
        <f t="shared" si="130"/>
        <v/>
      </c>
      <c r="D1264" s="315" t="str">
        <f t="shared" si="135"/>
        <v/>
      </c>
      <c r="E1264" s="228">
        <v>0</v>
      </c>
      <c r="J1264" s="229">
        <f t="shared" si="132"/>
        <v>0</v>
      </c>
      <c r="K1264" s="229">
        <f t="shared" si="133"/>
        <v>0</v>
      </c>
      <c r="L1264" s="229">
        <f t="shared" si="133"/>
        <v>0</v>
      </c>
      <c r="M1264" s="229">
        <f t="shared" si="134"/>
        <v>0</v>
      </c>
    </row>
    <row r="1265" spans="1:13" ht="15" customHeight="1">
      <c r="A1265" s="76"/>
      <c r="B1265" s="77" t="str">
        <f t="shared" si="131"/>
        <v/>
      </c>
      <c r="C1265" t="str">
        <f t="shared" si="130"/>
        <v/>
      </c>
      <c r="D1265" s="315" t="str">
        <f t="shared" si="135"/>
        <v/>
      </c>
      <c r="E1265" s="228">
        <v>0</v>
      </c>
      <c r="J1265" s="229">
        <f t="shared" si="132"/>
        <v>0</v>
      </c>
      <c r="K1265" s="229">
        <f t="shared" si="133"/>
        <v>0</v>
      </c>
      <c r="L1265" s="229">
        <f t="shared" si="133"/>
        <v>0</v>
      </c>
      <c r="M1265" s="229">
        <f t="shared" si="134"/>
        <v>0</v>
      </c>
    </row>
    <row r="1266" spans="1:13" ht="15" customHeight="1">
      <c r="A1266" s="76"/>
      <c r="B1266" s="77" t="str">
        <f t="shared" si="131"/>
        <v/>
      </c>
      <c r="C1266" t="str">
        <f t="shared" si="130"/>
        <v/>
      </c>
      <c r="D1266" s="315" t="str">
        <f t="shared" si="135"/>
        <v/>
      </c>
      <c r="E1266" s="228">
        <v>0</v>
      </c>
      <c r="J1266" s="229">
        <f t="shared" si="132"/>
        <v>0</v>
      </c>
      <c r="K1266" s="229">
        <f t="shared" si="133"/>
        <v>0</v>
      </c>
      <c r="L1266" s="229">
        <f t="shared" si="133"/>
        <v>0</v>
      </c>
      <c r="M1266" s="229">
        <f t="shared" si="134"/>
        <v>0</v>
      </c>
    </row>
    <row r="1267" spans="1:13" ht="15" customHeight="1">
      <c r="A1267" s="76"/>
      <c r="B1267" s="77" t="str">
        <f t="shared" si="131"/>
        <v/>
      </c>
      <c r="C1267" t="str">
        <f t="shared" si="130"/>
        <v/>
      </c>
      <c r="D1267" s="315" t="str">
        <f t="shared" si="135"/>
        <v/>
      </c>
      <c r="E1267" s="228">
        <v>0</v>
      </c>
      <c r="J1267" s="229">
        <f t="shared" si="132"/>
        <v>0</v>
      </c>
      <c r="K1267" s="229">
        <f t="shared" si="133"/>
        <v>0</v>
      </c>
      <c r="L1267" s="229">
        <f t="shared" si="133"/>
        <v>0</v>
      </c>
      <c r="M1267" s="229">
        <f t="shared" si="134"/>
        <v>0</v>
      </c>
    </row>
    <row r="1268" spans="1:13" ht="15" customHeight="1">
      <c r="A1268" s="76"/>
      <c r="B1268" s="77" t="str">
        <f t="shared" si="131"/>
        <v/>
      </c>
      <c r="C1268" t="str">
        <f t="shared" si="130"/>
        <v/>
      </c>
      <c r="D1268" s="315" t="str">
        <f t="shared" si="135"/>
        <v/>
      </c>
      <c r="E1268" s="228">
        <v>0</v>
      </c>
      <c r="J1268" s="229">
        <f t="shared" si="132"/>
        <v>0</v>
      </c>
      <c r="K1268" s="229">
        <f t="shared" si="133"/>
        <v>0</v>
      </c>
      <c r="L1268" s="229">
        <f t="shared" si="133"/>
        <v>0</v>
      </c>
      <c r="M1268" s="229">
        <f t="shared" si="134"/>
        <v>0</v>
      </c>
    </row>
    <row r="1269" spans="1:13" ht="15" customHeight="1">
      <c r="A1269" s="76"/>
      <c r="B1269" s="77" t="str">
        <f t="shared" si="131"/>
        <v/>
      </c>
      <c r="C1269" t="str">
        <f t="shared" si="130"/>
        <v/>
      </c>
      <c r="D1269" s="315" t="str">
        <f t="shared" si="135"/>
        <v/>
      </c>
      <c r="E1269" s="228">
        <v>0</v>
      </c>
      <c r="J1269" s="229">
        <f t="shared" si="132"/>
        <v>0</v>
      </c>
      <c r="K1269" s="229">
        <f t="shared" si="133"/>
        <v>0</v>
      </c>
      <c r="L1269" s="229">
        <f t="shared" si="133"/>
        <v>0</v>
      </c>
      <c r="M1269" s="229">
        <f t="shared" si="134"/>
        <v>0</v>
      </c>
    </row>
    <row r="1270" spans="1:13" ht="15" customHeight="1">
      <c r="A1270" s="76"/>
      <c r="B1270" s="77" t="str">
        <f t="shared" si="131"/>
        <v/>
      </c>
      <c r="C1270" t="str">
        <f t="shared" si="130"/>
        <v/>
      </c>
      <c r="D1270" s="315" t="str">
        <f t="shared" si="135"/>
        <v/>
      </c>
      <c r="E1270" s="228">
        <v>0</v>
      </c>
      <c r="J1270" s="229">
        <f t="shared" si="132"/>
        <v>0</v>
      </c>
      <c r="K1270" s="229">
        <f t="shared" si="133"/>
        <v>0</v>
      </c>
      <c r="L1270" s="229">
        <f t="shared" si="133"/>
        <v>0</v>
      </c>
      <c r="M1270" s="229">
        <f t="shared" si="134"/>
        <v>0</v>
      </c>
    </row>
    <row r="1271" spans="1:13" ht="15" customHeight="1">
      <c r="A1271" s="76"/>
      <c r="B1271" s="77" t="str">
        <f t="shared" si="131"/>
        <v/>
      </c>
      <c r="C1271" t="str">
        <f t="shared" si="130"/>
        <v/>
      </c>
      <c r="D1271" s="315" t="str">
        <f t="shared" si="135"/>
        <v/>
      </c>
      <c r="E1271" s="228">
        <v>0</v>
      </c>
      <c r="J1271" s="229">
        <f t="shared" si="132"/>
        <v>0</v>
      </c>
      <c r="K1271" s="229">
        <f t="shared" si="133"/>
        <v>0</v>
      </c>
      <c r="L1271" s="229">
        <f t="shared" si="133"/>
        <v>0</v>
      </c>
      <c r="M1271" s="229">
        <f t="shared" si="134"/>
        <v>0</v>
      </c>
    </row>
    <row r="1272" spans="1:13" ht="15" customHeight="1">
      <c r="A1272" s="76"/>
      <c r="B1272" s="77" t="str">
        <f t="shared" si="131"/>
        <v/>
      </c>
      <c r="C1272" t="str">
        <f t="shared" si="130"/>
        <v/>
      </c>
      <c r="D1272" s="315" t="str">
        <f t="shared" si="135"/>
        <v/>
      </c>
      <c r="E1272" s="228">
        <v>0</v>
      </c>
      <c r="J1272" s="229">
        <f t="shared" si="132"/>
        <v>0</v>
      </c>
      <c r="K1272" s="229">
        <f t="shared" si="133"/>
        <v>0</v>
      </c>
      <c r="L1272" s="229">
        <f t="shared" si="133"/>
        <v>0</v>
      </c>
      <c r="M1272" s="229">
        <f t="shared" si="134"/>
        <v>0</v>
      </c>
    </row>
    <row r="1273" spans="1:13" ht="15" customHeight="1">
      <c r="A1273" s="76"/>
      <c r="B1273" s="77" t="str">
        <f t="shared" si="131"/>
        <v/>
      </c>
      <c r="C1273" t="str">
        <f t="shared" si="130"/>
        <v/>
      </c>
      <c r="D1273" s="315" t="str">
        <f t="shared" si="135"/>
        <v/>
      </c>
      <c r="E1273" s="228">
        <v>0</v>
      </c>
      <c r="J1273" s="229">
        <f t="shared" si="132"/>
        <v>0</v>
      </c>
      <c r="K1273" s="229">
        <f t="shared" si="133"/>
        <v>0</v>
      </c>
      <c r="L1273" s="229">
        <f t="shared" si="133"/>
        <v>0</v>
      </c>
      <c r="M1273" s="229">
        <f t="shared" si="134"/>
        <v>0</v>
      </c>
    </row>
    <row r="1274" spans="1:13" ht="15" customHeight="1">
      <c r="A1274" s="76"/>
      <c r="B1274" s="77" t="str">
        <f t="shared" si="131"/>
        <v/>
      </c>
      <c r="C1274" t="str">
        <f t="shared" si="130"/>
        <v/>
      </c>
      <c r="D1274" s="315" t="str">
        <f t="shared" si="135"/>
        <v/>
      </c>
      <c r="E1274" s="228">
        <v>0</v>
      </c>
      <c r="J1274" s="229">
        <f t="shared" si="132"/>
        <v>0</v>
      </c>
      <c r="K1274" s="229">
        <f t="shared" si="133"/>
        <v>0</v>
      </c>
      <c r="L1274" s="229">
        <f t="shared" si="133"/>
        <v>0</v>
      </c>
      <c r="M1274" s="229">
        <f t="shared" si="134"/>
        <v>0</v>
      </c>
    </row>
    <row r="1275" spans="1:13" ht="15" customHeight="1">
      <c r="A1275" s="76"/>
      <c r="B1275" s="77" t="str">
        <f t="shared" si="131"/>
        <v/>
      </c>
      <c r="C1275" t="str">
        <f t="shared" si="130"/>
        <v/>
      </c>
      <c r="D1275" s="315" t="str">
        <f t="shared" si="135"/>
        <v/>
      </c>
      <c r="E1275" s="228">
        <v>0</v>
      </c>
      <c r="J1275" s="229">
        <f t="shared" si="132"/>
        <v>0</v>
      </c>
      <c r="K1275" s="229">
        <f t="shared" si="133"/>
        <v>0</v>
      </c>
      <c r="L1275" s="229">
        <f t="shared" si="133"/>
        <v>0</v>
      </c>
      <c r="M1275" s="229">
        <f t="shared" si="134"/>
        <v>0</v>
      </c>
    </row>
    <row r="1276" spans="1:13" ht="15" customHeight="1">
      <c r="A1276" s="76"/>
      <c r="B1276" s="77" t="str">
        <f t="shared" si="131"/>
        <v/>
      </c>
      <c r="C1276" t="str">
        <f t="shared" si="130"/>
        <v/>
      </c>
      <c r="D1276" s="315" t="str">
        <f t="shared" si="135"/>
        <v/>
      </c>
      <c r="E1276" s="228">
        <v>0</v>
      </c>
      <c r="J1276" s="229">
        <f t="shared" si="132"/>
        <v>0</v>
      </c>
      <c r="K1276" s="229">
        <f t="shared" si="133"/>
        <v>0</v>
      </c>
      <c r="L1276" s="229">
        <f t="shared" si="133"/>
        <v>0</v>
      </c>
      <c r="M1276" s="229">
        <f t="shared" si="134"/>
        <v>0</v>
      </c>
    </row>
    <row r="1277" spans="1:13" ht="15" customHeight="1">
      <c r="A1277" s="76"/>
      <c r="B1277" s="77" t="str">
        <f t="shared" si="131"/>
        <v/>
      </c>
      <c r="C1277" t="str">
        <f t="shared" si="130"/>
        <v/>
      </c>
      <c r="D1277" s="315" t="str">
        <f t="shared" si="135"/>
        <v/>
      </c>
      <c r="E1277" s="228">
        <v>0</v>
      </c>
      <c r="J1277" s="229">
        <f t="shared" si="132"/>
        <v>0</v>
      </c>
      <c r="K1277" s="229">
        <f t="shared" si="133"/>
        <v>0</v>
      </c>
      <c r="L1277" s="229">
        <f t="shared" si="133"/>
        <v>0</v>
      </c>
      <c r="M1277" s="229">
        <f t="shared" si="134"/>
        <v>0</v>
      </c>
    </row>
    <row r="1278" spans="1:13" ht="15" customHeight="1">
      <c r="A1278" s="76"/>
      <c r="B1278" s="77" t="str">
        <f t="shared" si="131"/>
        <v/>
      </c>
      <c r="C1278" t="str">
        <f t="shared" si="130"/>
        <v/>
      </c>
      <c r="D1278" s="315" t="str">
        <f t="shared" si="135"/>
        <v/>
      </c>
      <c r="E1278" s="228">
        <v>0</v>
      </c>
      <c r="J1278" s="229">
        <f t="shared" si="132"/>
        <v>0</v>
      </c>
      <c r="K1278" s="229">
        <f t="shared" si="133"/>
        <v>0</v>
      </c>
      <c r="L1278" s="229">
        <f t="shared" si="133"/>
        <v>0</v>
      </c>
      <c r="M1278" s="229">
        <f t="shared" si="134"/>
        <v>0</v>
      </c>
    </row>
    <row r="1279" spans="1:13" ht="15" customHeight="1">
      <c r="A1279" s="76"/>
      <c r="B1279" s="77" t="str">
        <f t="shared" si="131"/>
        <v/>
      </c>
      <c r="C1279" t="str">
        <f t="shared" si="130"/>
        <v/>
      </c>
      <c r="D1279" s="315" t="str">
        <f t="shared" si="135"/>
        <v/>
      </c>
      <c r="E1279" s="228">
        <v>0</v>
      </c>
      <c r="J1279" s="229">
        <f t="shared" si="132"/>
        <v>0</v>
      </c>
      <c r="K1279" s="229">
        <f t="shared" si="133"/>
        <v>0</v>
      </c>
      <c r="L1279" s="229">
        <f t="shared" si="133"/>
        <v>0</v>
      </c>
      <c r="M1279" s="229">
        <f t="shared" si="134"/>
        <v>0</v>
      </c>
    </row>
    <row r="1280" spans="1:13" ht="15" customHeight="1">
      <c r="A1280" s="76"/>
      <c r="B1280" s="77" t="str">
        <f t="shared" si="131"/>
        <v/>
      </c>
      <c r="C1280" t="str">
        <f t="shared" si="130"/>
        <v/>
      </c>
      <c r="D1280" s="315" t="str">
        <f t="shared" si="135"/>
        <v/>
      </c>
      <c r="E1280" s="228">
        <v>0</v>
      </c>
      <c r="J1280" s="229">
        <f t="shared" si="132"/>
        <v>0</v>
      </c>
      <c r="K1280" s="229">
        <f t="shared" si="133"/>
        <v>0</v>
      </c>
      <c r="L1280" s="229">
        <f t="shared" si="133"/>
        <v>0</v>
      </c>
      <c r="M1280" s="229">
        <f t="shared" si="134"/>
        <v>0</v>
      </c>
    </row>
    <row r="1281" spans="1:13" ht="15" customHeight="1">
      <c r="A1281" s="76"/>
      <c r="B1281" s="77" t="str">
        <f t="shared" si="131"/>
        <v/>
      </c>
      <c r="C1281" t="str">
        <f t="shared" ref="C1281:C1344" si="136">IF(A1281&lt;&gt;"",TEXT(A1281,"aaaa"),"")</f>
        <v/>
      </c>
      <c r="D1281" s="315" t="str">
        <f t="shared" si="135"/>
        <v/>
      </c>
      <c r="E1281" s="228">
        <v>0</v>
      </c>
      <c r="J1281" s="229">
        <f t="shared" si="132"/>
        <v>0</v>
      </c>
      <c r="K1281" s="229">
        <f t="shared" si="133"/>
        <v>0</v>
      </c>
      <c r="L1281" s="229">
        <f t="shared" si="133"/>
        <v>0</v>
      </c>
      <c r="M1281" s="229">
        <f t="shared" si="134"/>
        <v>0</v>
      </c>
    </row>
    <row r="1282" spans="1:13" ht="15" customHeight="1">
      <c r="A1282" s="76"/>
      <c r="B1282" s="77" t="str">
        <f t="shared" si="131"/>
        <v/>
      </c>
      <c r="C1282" t="str">
        <f t="shared" si="136"/>
        <v/>
      </c>
      <c r="D1282" s="315" t="str">
        <f t="shared" si="135"/>
        <v/>
      </c>
      <c r="E1282" s="228">
        <v>0</v>
      </c>
      <c r="J1282" s="229">
        <f t="shared" si="132"/>
        <v>0</v>
      </c>
      <c r="K1282" s="229">
        <f t="shared" si="133"/>
        <v>0</v>
      </c>
      <c r="L1282" s="229">
        <f t="shared" si="133"/>
        <v>0</v>
      </c>
      <c r="M1282" s="229">
        <f t="shared" si="134"/>
        <v>0</v>
      </c>
    </row>
    <row r="1283" spans="1:13" ht="15" customHeight="1">
      <c r="A1283" s="76"/>
      <c r="B1283" s="77" t="str">
        <f t="shared" si="131"/>
        <v/>
      </c>
      <c r="C1283" t="str">
        <f t="shared" si="136"/>
        <v/>
      </c>
      <c r="D1283" s="315" t="str">
        <f t="shared" si="135"/>
        <v/>
      </c>
      <c r="E1283" s="228">
        <v>0</v>
      </c>
      <c r="J1283" s="229">
        <f t="shared" si="132"/>
        <v>0</v>
      </c>
      <c r="K1283" s="229">
        <f t="shared" si="133"/>
        <v>0</v>
      </c>
      <c r="L1283" s="229">
        <f t="shared" si="133"/>
        <v>0</v>
      </c>
      <c r="M1283" s="229">
        <f t="shared" si="134"/>
        <v>0</v>
      </c>
    </row>
    <row r="1284" spans="1:13" ht="15" customHeight="1">
      <c r="A1284" s="76"/>
      <c r="B1284" s="77" t="str">
        <f t="shared" si="131"/>
        <v/>
      </c>
      <c r="C1284" t="str">
        <f t="shared" si="136"/>
        <v/>
      </c>
      <c r="D1284" s="315" t="str">
        <f t="shared" si="135"/>
        <v/>
      </c>
      <c r="E1284" s="228">
        <v>0</v>
      </c>
      <c r="J1284" s="229">
        <f t="shared" si="132"/>
        <v>0</v>
      </c>
      <c r="K1284" s="229">
        <f t="shared" si="133"/>
        <v>0</v>
      </c>
      <c r="L1284" s="229">
        <f t="shared" si="133"/>
        <v>0</v>
      </c>
      <c r="M1284" s="229">
        <f t="shared" si="134"/>
        <v>0</v>
      </c>
    </row>
    <row r="1285" spans="1:13" ht="15" customHeight="1">
      <c r="A1285" s="76"/>
      <c r="B1285" s="77" t="str">
        <f t="shared" si="131"/>
        <v/>
      </c>
      <c r="C1285" t="str">
        <f t="shared" si="136"/>
        <v/>
      </c>
      <c r="D1285" s="315" t="str">
        <f t="shared" si="135"/>
        <v/>
      </c>
      <c r="E1285" s="228">
        <v>0</v>
      </c>
      <c r="J1285" s="229">
        <f t="shared" si="132"/>
        <v>0</v>
      </c>
      <c r="K1285" s="229">
        <f t="shared" si="133"/>
        <v>0</v>
      </c>
      <c r="L1285" s="229">
        <f t="shared" si="133"/>
        <v>0</v>
      </c>
      <c r="M1285" s="229">
        <f t="shared" si="134"/>
        <v>0</v>
      </c>
    </row>
    <row r="1286" spans="1:13" ht="15" customHeight="1">
      <c r="A1286" s="76"/>
      <c r="B1286" s="77" t="str">
        <f t="shared" si="131"/>
        <v/>
      </c>
      <c r="C1286" t="str">
        <f t="shared" si="136"/>
        <v/>
      </c>
      <c r="D1286" s="315" t="str">
        <f t="shared" si="135"/>
        <v/>
      </c>
      <c r="E1286" s="228">
        <v>0</v>
      </c>
      <c r="J1286" s="229">
        <f t="shared" si="132"/>
        <v>0</v>
      </c>
      <c r="K1286" s="229">
        <f t="shared" si="133"/>
        <v>0</v>
      </c>
      <c r="L1286" s="229">
        <f t="shared" si="133"/>
        <v>0</v>
      </c>
      <c r="M1286" s="229">
        <f t="shared" si="134"/>
        <v>0</v>
      </c>
    </row>
    <row r="1287" spans="1:13" ht="15" customHeight="1">
      <c r="A1287" s="76"/>
      <c r="B1287" s="77" t="str">
        <f t="shared" ref="B1287:B1350" si="137">IF(A1287="","",TEXT(A1287,"DDDD"))</f>
        <v/>
      </c>
      <c r="C1287" t="str">
        <f t="shared" si="136"/>
        <v/>
      </c>
      <c r="D1287" s="315" t="str">
        <f t="shared" si="135"/>
        <v/>
      </c>
      <c r="E1287" s="228">
        <v>0</v>
      </c>
      <c r="J1287" s="229">
        <f t="shared" ref="J1287:J1350" si="138">IF(E1287=0,0,(1-J$4)*E1287)</f>
        <v>0</v>
      </c>
      <c r="K1287" s="229">
        <f t="shared" ref="K1287:L1350" si="139">IF(F1287=0,0,(1-K$4)*F1287)</f>
        <v>0</v>
      </c>
      <c r="L1287" s="229">
        <f t="shared" si="139"/>
        <v>0</v>
      </c>
      <c r="M1287" s="229">
        <f t="shared" ref="M1287:M1350" si="140">IF(H1287=0,0,(1-M$4)*H1287)</f>
        <v>0</v>
      </c>
    </row>
    <row r="1288" spans="1:13" ht="15" customHeight="1">
      <c r="A1288" s="76"/>
      <c r="B1288" s="77" t="str">
        <f t="shared" si="137"/>
        <v/>
      </c>
      <c r="C1288" t="str">
        <f t="shared" si="136"/>
        <v/>
      </c>
      <c r="D1288" s="315" t="str">
        <f t="shared" ref="D1288:D1351" si="141">IF(A1288&lt;&gt;"",PROPER(TEXT(A1288,"Mmmm")),"")</f>
        <v/>
      </c>
      <c r="E1288" s="228">
        <v>0</v>
      </c>
      <c r="J1288" s="229">
        <f t="shared" si="138"/>
        <v>0</v>
      </c>
      <c r="K1288" s="229">
        <f t="shared" si="139"/>
        <v>0</v>
      </c>
      <c r="L1288" s="229">
        <f t="shared" si="139"/>
        <v>0</v>
      </c>
      <c r="M1288" s="229">
        <f t="shared" si="140"/>
        <v>0</v>
      </c>
    </row>
    <row r="1289" spans="1:13" ht="15" customHeight="1">
      <c r="A1289" s="76"/>
      <c r="B1289" s="77" t="str">
        <f t="shared" si="137"/>
        <v/>
      </c>
      <c r="C1289" t="str">
        <f t="shared" si="136"/>
        <v/>
      </c>
      <c r="D1289" s="315" t="str">
        <f t="shared" si="141"/>
        <v/>
      </c>
      <c r="E1289" s="228">
        <v>0</v>
      </c>
      <c r="J1289" s="229">
        <f t="shared" si="138"/>
        <v>0</v>
      </c>
      <c r="K1289" s="229">
        <f t="shared" si="139"/>
        <v>0</v>
      </c>
      <c r="L1289" s="229">
        <f t="shared" si="139"/>
        <v>0</v>
      </c>
      <c r="M1289" s="229">
        <f t="shared" si="140"/>
        <v>0</v>
      </c>
    </row>
    <row r="1290" spans="1:13" ht="15" customHeight="1">
      <c r="A1290" s="76"/>
      <c r="B1290" s="77" t="str">
        <f t="shared" si="137"/>
        <v/>
      </c>
      <c r="C1290" t="str">
        <f t="shared" si="136"/>
        <v/>
      </c>
      <c r="D1290" s="315" t="str">
        <f t="shared" si="141"/>
        <v/>
      </c>
      <c r="E1290" s="228">
        <v>0</v>
      </c>
      <c r="J1290" s="229">
        <f t="shared" si="138"/>
        <v>0</v>
      </c>
      <c r="K1290" s="229">
        <f t="shared" si="139"/>
        <v>0</v>
      </c>
      <c r="L1290" s="229">
        <f t="shared" si="139"/>
        <v>0</v>
      </c>
      <c r="M1290" s="229">
        <f t="shared" si="140"/>
        <v>0</v>
      </c>
    </row>
    <row r="1291" spans="1:13" ht="15" customHeight="1">
      <c r="A1291" s="76"/>
      <c r="B1291" s="77" t="str">
        <f t="shared" si="137"/>
        <v/>
      </c>
      <c r="C1291" t="str">
        <f t="shared" si="136"/>
        <v/>
      </c>
      <c r="D1291" s="315" t="str">
        <f t="shared" si="141"/>
        <v/>
      </c>
      <c r="E1291" s="228">
        <v>0</v>
      </c>
      <c r="J1291" s="229">
        <f t="shared" si="138"/>
        <v>0</v>
      </c>
      <c r="K1291" s="229">
        <f t="shared" si="139"/>
        <v>0</v>
      </c>
      <c r="L1291" s="229">
        <f t="shared" si="139"/>
        <v>0</v>
      </c>
      <c r="M1291" s="229">
        <f t="shared" si="140"/>
        <v>0</v>
      </c>
    </row>
    <row r="1292" spans="1:13" ht="15" customHeight="1">
      <c r="A1292" s="76"/>
      <c r="B1292" s="77" t="str">
        <f t="shared" si="137"/>
        <v/>
      </c>
      <c r="C1292" t="str">
        <f t="shared" si="136"/>
        <v/>
      </c>
      <c r="D1292" s="315" t="str">
        <f t="shared" si="141"/>
        <v/>
      </c>
      <c r="E1292" s="228">
        <v>0</v>
      </c>
      <c r="J1292" s="229">
        <f t="shared" si="138"/>
        <v>0</v>
      </c>
      <c r="K1292" s="229">
        <f t="shared" si="139"/>
        <v>0</v>
      </c>
      <c r="L1292" s="229">
        <f t="shared" si="139"/>
        <v>0</v>
      </c>
      <c r="M1292" s="229">
        <f t="shared" si="140"/>
        <v>0</v>
      </c>
    </row>
    <row r="1293" spans="1:13" ht="15" customHeight="1">
      <c r="A1293" s="76"/>
      <c r="B1293" s="77" t="str">
        <f t="shared" si="137"/>
        <v/>
      </c>
      <c r="C1293" t="str">
        <f t="shared" si="136"/>
        <v/>
      </c>
      <c r="D1293" s="315" t="str">
        <f t="shared" si="141"/>
        <v/>
      </c>
      <c r="E1293" s="228">
        <v>0</v>
      </c>
      <c r="J1293" s="229">
        <f t="shared" si="138"/>
        <v>0</v>
      </c>
      <c r="K1293" s="229">
        <f t="shared" si="139"/>
        <v>0</v>
      </c>
      <c r="L1293" s="229">
        <f t="shared" si="139"/>
        <v>0</v>
      </c>
      <c r="M1293" s="229">
        <f t="shared" si="140"/>
        <v>0</v>
      </c>
    </row>
    <row r="1294" spans="1:13" ht="15" customHeight="1">
      <c r="A1294" s="76"/>
      <c r="B1294" s="77" t="str">
        <f t="shared" si="137"/>
        <v/>
      </c>
      <c r="C1294" t="str">
        <f t="shared" si="136"/>
        <v/>
      </c>
      <c r="D1294" s="315" t="str">
        <f t="shared" si="141"/>
        <v/>
      </c>
      <c r="E1294" s="228">
        <v>0</v>
      </c>
      <c r="J1294" s="229">
        <f t="shared" si="138"/>
        <v>0</v>
      </c>
      <c r="K1294" s="229">
        <f t="shared" si="139"/>
        <v>0</v>
      </c>
      <c r="L1294" s="229">
        <f t="shared" si="139"/>
        <v>0</v>
      </c>
      <c r="M1294" s="229">
        <f t="shared" si="140"/>
        <v>0</v>
      </c>
    </row>
    <row r="1295" spans="1:13" ht="15" customHeight="1">
      <c r="A1295" s="76"/>
      <c r="B1295" s="77" t="str">
        <f t="shared" si="137"/>
        <v/>
      </c>
      <c r="C1295" t="str">
        <f t="shared" si="136"/>
        <v/>
      </c>
      <c r="D1295" s="315" t="str">
        <f t="shared" si="141"/>
        <v/>
      </c>
      <c r="E1295" s="228">
        <v>0</v>
      </c>
      <c r="J1295" s="229">
        <f t="shared" si="138"/>
        <v>0</v>
      </c>
      <c r="K1295" s="229">
        <f t="shared" si="139"/>
        <v>0</v>
      </c>
      <c r="L1295" s="229">
        <f t="shared" si="139"/>
        <v>0</v>
      </c>
      <c r="M1295" s="229">
        <f t="shared" si="140"/>
        <v>0</v>
      </c>
    </row>
    <row r="1296" spans="1:13" ht="15" customHeight="1">
      <c r="A1296" s="76"/>
      <c r="B1296" s="77" t="str">
        <f t="shared" si="137"/>
        <v/>
      </c>
      <c r="C1296" t="str">
        <f t="shared" si="136"/>
        <v/>
      </c>
      <c r="D1296" s="315" t="str">
        <f t="shared" si="141"/>
        <v/>
      </c>
      <c r="E1296" s="228">
        <v>0</v>
      </c>
      <c r="J1296" s="229">
        <f t="shared" si="138"/>
        <v>0</v>
      </c>
      <c r="K1296" s="229">
        <f t="shared" si="139"/>
        <v>0</v>
      </c>
      <c r="L1296" s="229">
        <f t="shared" si="139"/>
        <v>0</v>
      </c>
      <c r="M1296" s="229">
        <f t="shared" si="140"/>
        <v>0</v>
      </c>
    </row>
    <row r="1297" spans="1:13" ht="15" customHeight="1">
      <c r="A1297" s="76"/>
      <c r="B1297" s="77" t="str">
        <f t="shared" si="137"/>
        <v/>
      </c>
      <c r="C1297" t="str">
        <f t="shared" si="136"/>
        <v/>
      </c>
      <c r="D1297" s="315" t="str">
        <f t="shared" si="141"/>
        <v/>
      </c>
      <c r="E1297" s="228">
        <v>0</v>
      </c>
      <c r="J1297" s="229">
        <f t="shared" si="138"/>
        <v>0</v>
      </c>
      <c r="K1297" s="229">
        <f t="shared" si="139"/>
        <v>0</v>
      </c>
      <c r="L1297" s="229">
        <f t="shared" si="139"/>
        <v>0</v>
      </c>
      <c r="M1297" s="229">
        <f t="shared" si="140"/>
        <v>0</v>
      </c>
    </row>
    <row r="1298" spans="1:13" ht="15" customHeight="1">
      <c r="A1298" s="76"/>
      <c r="B1298" s="77" t="str">
        <f t="shared" si="137"/>
        <v/>
      </c>
      <c r="C1298" t="str">
        <f t="shared" si="136"/>
        <v/>
      </c>
      <c r="D1298" s="315" t="str">
        <f t="shared" si="141"/>
        <v/>
      </c>
      <c r="E1298" s="228">
        <v>0</v>
      </c>
      <c r="J1298" s="229">
        <f t="shared" si="138"/>
        <v>0</v>
      </c>
      <c r="K1298" s="229">
        <f t="shared" si="139"/>
        <v>0</v>
      </c>
      <c r="L1298" s="229">
        <f t="shared" si="139"/>
        <v>0</v>
      </c>
      <c r="M1298" s="229">
        <f t="shared" si="140"/>
        <v>0</v>
      </c>
    </row>
    <row r="1299" spans="1:13" ht="15" customHeight="1">
      <c r="A1299" s="76"/>
      <c r="B1299" s="77" t="str">
        <f t="shared" si="137"/>
        <v/>
      </c>
      <c r="C1299" t="str">
        <f t="shared" si="136"/>
        <v/>
      </c>
      <c r="D1299" s="315" t="str">
        <f t="shared" si="141"/>
        <v/>
      </c>
      <c r="E1299" s="228">
        <v>0</v>
      </c>
      <c r="J1299" s="229">
        <f t="shared" si="138"/>
        <v>0</v>
      </c>
      <c r="K1299" s="229">
        <f t="shared" si="139"/>
        <v>0</v>
      </c>
      <c r="L1299" s="229">
        <f t="shared" si="139"/>
        <v>0</v>
      </c>
      <c r="M1299" s="229">
        <f t="shared" si="140"/>
        <v>0</v>
      </c>
    </row>
    <row r="1300" spans="1:13" ht="15" customHeight="1">
      <c r="A1300" s="76"/>
      <c r="B1300" s="77" t="str">
        <f t="shared" si="137"/>
        <v/>
      </c>
      <c r="C1300" t="str">
        <f t="shared" si="136"/>
        <v/>
      </c>
      <c r="D1300" s="315" t="str">
        <f t="shared" si="141"/>
        <v/>
      </c>
      <c r="E1300" s="228">
        <v>0</v>
      </c>
      <c r="J1300" s="229">
        <f t="shared" si="138"/>
        <v>0</v>
      </c>
      <c r="K1300" s="229">
        <f t="shared" si="139"/>
        <v>0</v>
      </c>
      <c r="L1300" s="229">
        <f t="shared" si="139"/>
        <v>0</v>
      </c>
      <c r="M1300" s="229">
        <f t="shared" si="140"/>
        <v>0</v>
      </c>
    </row>
    <row r="1301" spans="1:13" ht="15" customHeight="1">
      <c r="A1301" s="76"/>
      <c r="B1301" s="77" t="str">
        <f t="shared" si="137"/>
        <v/>
      </c>
      <c r="C1301" t="str">
        <f t="shared" si="136"/>
        <v/>
      </c>
      <c r="D1301" s="315" t="str">
        <f t="shared" si="141"/>
        <v/>
      </c>
      <c r="E1301" s="228">
        <v>0</v>
      </c>
      <c r="J1301" s="229">
        <f t="shared" si="138"/>
        <v>0</v>
      </c>
      <c r="K1301" s="229">
        <f t="shared" si="139"/>
        <v>0</v>
      </c>
      <c r="L1301" s="229">
        <f t="shared" si="139"/>
        <v>0</v>
      </c>
      <c r="M1301" s="229">
        <f t="shared" si="140"/>
        <v>0</v>
      </c>
    </row>
    <row r="1302" spans="1:13" ht="15" customHeight="1">
      <c r="A1302" s="76"/>
      <c r="B1302" s="77" t="str">
        <f t="shared" si="137"/>
        <v/>
      </c>
      <c r="C1302" t="str">
        <f t="shared" si="136"/>
        <v/>
      </c>
      <c r="D1302" s="315" t="str">
        <f t="shared" si="141"/>
        <v/>
      </c>
      <c r="E1302" s="228">
        <v>0</v>
      </c>
      <c r="J1302" s="229">
        <f t="shared" si="138"/>
        <v>0</v>
      </c>
      <c r="K1302" s="229">
        <f t="shared" si="139"/>
        <v>0</v>
      </c>
      <c r="L1302" s="229">
        <f t="shared" si="139"/>
        <v>0</v>
      </c>
      <c r="M1302" s="229">
        <f t="shared" si="140"/>
        <v>0</v>
      </c>
    </row>
    <row r="1303" spans="1:13" ht="15" customHeight="1">
      <c r="A1303" s="76"/>
      <c r="B1303" s="77" t="str">
        <f t="shared" si="137"/>
        <v/>
      </c>
      <c r="C1303" t="str">
        <f t="shared" si="136"/>
        <v/>
      </c>
      <c r="D1303" s="315" t="str">
        <f t="shared" si="141"/>
        <v/>
      </c>
      <c r="E1303" s="228">
        <v>0</v>
      </c>
      <c r="J1303" s="229">
        <f t="shared" si="138"/>
        <v>0</v>
      </c>
      <c r="K1303" s="229">
        <f t="shared" si="139"/>
        <v>0</v>
      </c>
      <c r="L1303" s="229">
        <f t="shared" si="139"/>
        <v>0</v>
      </c>
      <c r="M1303" s="229">
        <f t="shared" si="140"/>
        <v>0</v>
      </c>
    </row>
    <row r="1304" spans="1:13" ht="15" customHeight="1">
      <c r="A1304" s="76"/>
      <c r="B1304" s="77" t="str">
        <f t="shared" si="137"/>
        <v/>
      </c>
      <c r="C1304" t="str">
        <f t="shared" si="136"/>
        <v/>
      </c>
      <c r="D1304" s="315" t="str">
        <f t="shared" si="141"/>
        <v/>
      </c>
      <c r="E1304" s="228">
        <v>0</v>
      </c>
      <c r="J1304" s="229">
        <f t="shared" si="138"/>
        <v>0</v>
      </c>
      <c r="K1304" s="229">
        <f t="shared" si="139"/>
        <v>0</v>
      </c>
      <c r="L1304" s="229">
        <f t="shared" si="139"/>
        <v>0</v>
      </c>
      <c r="M1304" s="229">
        <f t="shared" si="140"/>
        <v>0</v>
      </c>
    </row>
    <row r="1305" spans="1:13" ht="15" customHeight="1">
      <c r="A1305" s="76"/>
      <c r="B1305" s="77" t="str">
        <f t="shared" si="137"/>
        <v/>
      </c>
      <c r="C1305" t="str">
        <f t="shared" si="136"/>
        <v/>
      </c>
      <c r="D1305" s="315" t="str">
        <f t="shared" si="141"/>
        <v/>
      </c>
      <c r="E1305" s="228">
        <v>0</v>
      </c>
      <c r="J1305" s="229">
        <f t="shared" si="138"/>
        <v>0</v>
      </c>
      <c r="K1305" s="229">
        <f t="shared" si="139"/>
        <v>0</v>
      </c>
      <c r="L1305" s="229">
        <f t="shared" si="139"/>
        <v>0</v>
      </c>
      <c r="M1305" s="229">
        <f t="shared" si="140"/>
        <v>0</v>
      </c>
    </row>
    <row r="1306" spans="1:13" ht="15" customHeight="1">
      <c r="A1306" s="76"/>
      <c r="B1306" s="77" t="str">
        <f t="shared" si="137"/>
        <v/>
      </c>
      <c r="C1306" t="str">
        <f t="shared" si="136"/>
        <v/>
      </c>
      <c r="D1306" s="315" t="str">
        <f t="shared" si="141"/>
        <v/>
      </c>
      <c r="E1306" s="228">
        <v>0</v>
      </c>
      <c r="J1306" s="229">
        <f t="shared" si="138"/>
        <v>0</v>
      </c>
      <c r="K1306" s="229">
        <f t="shared" si="139"/>
        <v>0</v>
      </c>
      <c r="L1306" s="229">
        <f t="shared" si="139"/>
        <v>0</v>
      </c>
      <c r="M1306" s="229">
        <f t="shared" si="140"/>
        <v>0</v>
      </c>
    </row>
    <row r="1307" spans="1:13" ht="15" customHeight="1">
      <c r="A1307" s="76"/>
      <c r="B1307" s="77" t="str">
        <f t="shared" si="137"/>
        <v/>
      </c>
      <c r="C1307" t="str">
        <f t="shared" si="136"/>
        <v/>
      </c>
      <c r="D1307" s="315" t="str">
        <f t="shared" si="141"/>
        <v/>
      </c>
      <c r="E1307" s="228">
        <v>0</v>
      </c>
      <c r="J1307" s="229">
        <f t="shared" si="138"/>
        <v>0</v>
      </c>
      <c r="K1307" s="229">
        <f t="shared" si="139"/>
        <v>0</v>
      </c>
      <c r="L1307" s="229">
        <f t="shared" si="139"/>
        <v>0</v>
      </c>
      <c r="M1307" s="229">
        <f t="shared" si="140"/>
        <v>0</v>
      </c>
    </row>
    <row r="1308" spans="1:13" ht="15" customHeight="1">
      <c r="A1308" s="76"/>
      <c r="B1308" s="77" t="str">
        <f t="shared" si="137"/>
        <v/>
      </c>
      <c r="C1308" t="str">
        <f t="shared" si="136"/>
        <v/>
      </c>
      <c r="D1308" s="315" t="str">
        <f t="shared" si="141"/>
        <v/>
      </c>
      <c r="E1308" s="228">
        <v>0</v>
      </c>
      <c r="J1308" s="229">
        <f t="shared" si="138"/>
        <v>0</v>
      </c>
      <c r="K1308" s="229">
        <f t="shared" si="139"/>
        <v>0</v>
      </c>
      <c r="L1308" s="229">
        <f t="shared" si="139"/>
        <v>0</v>
      </c>
      <c r="M1308" s="229">
        <f t="shared" si="140"/>
        <v>0</v>
      </c>
    </row>
    <row r="1309" spans="1:13" ht="15" customHeight="1">
      <c r="A1309" s="76"/>
      <c r="B1309" s="77" t="str">
        <f t="shared" si="137"/>
        <v/>
      </c>
      <c r="C1309" t="str">
        <f t="shared" si="136"/>
        <v/>
      </c>
      <c r="D1309" s="315" t="str">
        <f t="shared" si="141"/>
        <v/>
      </c>
      <c r="E1309" s="228">
        <v>0</v>
      </c>
      <c r="J1309" s="229">
        <f t="shared" si="138"/>
        <v>0</v>
      </c>
      <c r="K1309" s="229">
        <f t="shared" si="139"/>
        <v>0</v>
      </c>
      <c r="L1309" s="229">
        <f t="shared" si="139"/>
        <v>0</v>
      </c>
      <c r="M1309" s="229">
        <f t="shared" si="140"/>
        <v>0</v>
      </c>
    </row>
    <row r="1310" spans="1:13" ht="15" customHeight="1">
      <c r="A1310" s="76"/>
      <c r="B1310" s="77" t="str">
        <f t="shared" si="137"/>
        <v/>
      </c>
      <c r="C1310" t="str">
        <f t="shared" si="136"/>
        <v/>
      </c>
      <c r="D1310" s="315" t="str">
        <f t="shared" si="141"/>
        <v/>
      </c>
      <c r="E1310" s="228">
        <v>0</v>
      </c>
      <c r="J1310" s="229">
        <f t="shared" si="138"/>
        <v>0</v>
      </c>
      <c r="K1310" s="229">
        <f t="shared" si="139"/>
        <v>0</v>
      </c>
      <c r="L1310" s="229">
        <f t="shared" si="139"/>
        <v>0</v>
      </c>
      <c r="M1310" s="229">
        <f t="shared" si="140"/>
        <v>0</v>
      </c>
    </row>
    <row r="1311" spans="1:13" ht="15" customHeight="1">
      <c r="A1311" s="76"/>
      <c r="B1311" s="77" t="str">
        <f t="shared" si="137"/>
        <v/>
      </c>
      <c r="C1311" t="str">
        <f t="shared" si="136"/>
        <v/>
      </c>
      <c r="D1311" s="315" t="str">
        <f t="shared" si="141"/>
        <v/>
      </c>
      <c r="E1311" s="228">
        <v>0</v>
      </c>
      <c r="J1311" s="229">
        <f t="shared" si="138"/>
        <v>0</v>
      </c>
      <c r="K1311" s="229">
        <f t="shared" si="139"/>
        <v>0</v>
      </c>
      <c r="L1311" s="229">
        <f t="shared" si="139"/>
        <v>0</v>
      </c>
      <c r="M1311" s="229">
        <f t="shared" si="140"/>
        <v>0</v>
      </c>
    </row>
    <row r="1312" spans="1:13" ht="15" customHeight="1">
      <c r="A1312" s="76"/>
      <c r="B1312" s="77" t="str">
        <f t="shared" si="137"/>
        <v/>
      </c>
      <c r="C1312" t="str">
        <f t="shared" si="136"/>
        <v/>
      </c>
      <c r="D1312" s="315" t="str">
        <f t="shared" si="141"/>
        <v/>
      </c>
      <c r="E1312" s="228">
        <v>0</v>
      </c>
      <c r="J1312" s="229">
        <f t="shared" si="138"/>
        <v>0</v>
      </c>
      <c r="K1312" s="229">
        <f t="shared" si="139"/>
        <v>0</v>
      </c>
      <c r="L1312" s="229">
        <f t="shared" si="139"/>
        <v>0</v>
      </c>
      <c r="M1312" s="229">
        <f t="shared" si="140"/>
        <v>0</v>
      </c>
    </row>
    <row r="1313" spans="1:13" ht="15" customHeight="1">
      <c r="A1313" s="76"/>
      <c r="B1313" s="77" t="str">
        <f t="shared" si="137"/>
        <v/>
      </c>
      <c r="C1313" t="str">
        <f t="shared" si="136"/>
        <v/>
      </c>
      <c r="D1313" s="315" t="str">
        <f t="shared" si="141"/>
        <v/>
      </c>
      <c r="E1313" s="228">
        <v>0</v>
      </c>
      <c r="J1313" s="229">
        <f t="shared" si="138"/>
        <v>0</v>
      </c>
      <c r="K1313" s="229">
        <f t="shared" si="139"/>
        <v>0</v>
      </c>
      <c r="L1313" s="229">
        <f t="shared" si="139"/>
        <v>0</v>
      </c>
      <c r="M1313" s="229">
        <f t="shared" si="140"/>
        <v>0</v>
      </c>
    </row>
    <row r="1314" spans="1:13" ht="15" customHeight="1">
      <c r="A1314" s="76"/>
      <c r="B1314" s="77" t="str">
        <f t="shared" si="137"/>
        <v/>
      </c>
      <c r="C1314" t="str">
        <f t="shared" si="136"/>
        <v/>
      </c>
      <c r="D1314" s="315" t="str">
        <f t="shared" si="141"/>
        <v/>
      </c>
      <c r="E1314" s="228">
        <v>0</v>
      </c>
      <c r="J1314" s="229">
        <f t="shared" si="138"/>
        <v>0</v>
      </c>
      <c r="K1314" s="229">
        <f t="shared" si="139"/>
        <v>0</v>
      </c>
      <c r="L1314" s="229">
        <f t="shared" si="139"/>
        <v>0</v>
      </c>
      <c r="M1314" s="229">
        <f t="shared" si="140"/>
        <v>0</v>
      </c>
    </row>
    <row r="1315" spans="1:13" ht="15" customHeight="1">
      <c r="A1315" s="76"/>
      <c r="B1315" s="77" t="str">
        <f t="shared" si="137"/>
        <v/>
      </c>
      <c r="C1315" t="str">
        <f t="shared" si="136"/>
        <v/>
      </c>
      <c r="D1315" s="315" t="str">
        <f t="shared" si="141"/>
        <v/>
      </c>
      <c r="E1315" s="228">
        <v>0</v>
      </c>
      <c r="J1315" s="229">
        <f t="shared" si="138"/>
        <v>0</v>
      </c>
      <c r="K1315" s="229">
        <f t="shared" si="139"/>
        <v>0</v>
      </c>
      <c r="L1315" s="229">
        <f t="shared" si="139"/>
        <v>0</v>
      </c>
      <c r="M1315" s="229">
        <f t="shared" si="140"/>
        <v>0</v>
      </c>
    </row>
    <row r="1316" spans="1:13" ht="15" customHeight="1">
      <c r="A1316" s="76"/>
      <c r="B1316" s="77" t="str">
        <f t="shared" si="137"/>
        <v/>
      </c>
      <c r="C1316" t="str">
        <f t="shared" si="136"/>
        <v/>
      </c>
      <c r="D1316" s="315" t="str">
        <f t="shared" si="141"/>
        <v/>
      </c>
      <c r="E1316" s="228">
        <v>0</v>
      </c>
      <c r="J1316" s="229">
        <f t="shared" si="138"/>
        <v>0</v>
      </c>
      <c r="K1316" s="229">
        <f t="shared" si="139"/>
        <v>0</v>
      </c>
      <c r="L1316" s="229">
        <f t="shared" si="139"/>
        <v>0</v>
      </c>
      <c r="M1316" s="229">
        <f t="shared" si="140"/>
        <v>0</v>
      </c>
    </row>
    <row r="1317" spans="1:13" ht="15" customHeight="1">
      <c r="A1317" s="76"/>
      <c r="B1317" s="77" t="str">
        <f t="shared" si="137"/>
        <v/>
      </c>
      <c r="C1317" t="str">
        <f t="shared" si="136"/>
        <v/>
      </c>
      <c r="D1317" s="315" t="str">
        <f t="shared" si="141"/>
        <v/>
      </c>
      <c r="E1317" s="228">
        <v>0</v>
      </c>
      <c r="J1317" s="229">
        <f t="shared" si="138"/>
        <v>0</v>
      </c>
      <c r="K1317" s="229">
        <f t="shared" si="139"/>
        <v>0</v>
      </c>
      <c r="L1317" s="229">
        <f t="shared" si="139"/>
        <v>0</v>
      </c>
      <c r="M1317" s="229">
        <f t="shared" si="140"/>
        <v>0</v>
      </c>
    </row>
    <row r="1318" spans="1:13" ht="15" customHeight="1">
      <c r="A1318" s="76"/>
      <c r="B1318" s="77" t="str">
        <f t="shared" si="137"/>
        <v/>
      </c>
      <c r="C1318" t="str">
        <f t="shared" si="136"/>
        <v/>
      </c>
      <c r="D1318" s="315" t="str">
        <f t="shared" si="141"/>
        <v/>
      </c>
      <c r="E1318" s="228">
        <v>0</v>
      </c>
      <c r="J1318" s="229">
        <f t="shared" si="138"/>
        <v>0</v>
      </c>
      <c r="K1318" s="229">
        <f t="shared" si="139"/>
        <v>0</v>
      </c>
      <c r="L1318" s="229">
        <f t="shared" si="139"/>
        <v>0</v>
      </c>
      <c r="M1318" s="229">
        <f t="shared" si="140"/>
        <v>0</v>
      </c>
    </row>
    <row r="1319" spans="1:13" ht="15" customHeight="1">
      <c r="A1319" s="76"/>
      <c r="B1319" s="77" t="str">
        <f t="shared" si="137"/>
        <v/>
      </c>
      <c r="C1319" t="str">
        <f t="shared" si="136"/>
        <v/>
      </c>
      <c r="D1319" s="315" t="str">
        <f t="shared" si="141"/>
        <v/>
      </c>
      <c r="E1319" s="228">
        <v>0</v>
      </c>
      <c r="J1319" s="229">
        <f t="shared" si="138"/>
        <v>0</v>
      </c>
      <c r="K1319" s="229">
        <f t="shared" si="139"/>
        <v>0</v>
      </c>
      <c r="L1319" s="229">
        <f t="shared" si="139"/>
        <v>0</v>
      </c>
      <c r="M1319" s="229">
        <f t="shared" si="140"/>
        <v>0</v>
      </c>
    </row>
    <row r="1320" spans="1:13" ht="15" customHeight="1">
      <c r="A1320" s="76"/>
      <c r="B1320" s="77" t="str">
        <f t="shared" si="137"/>
        <v/>
      </c>
      <c r="C1320" t="str">
        <f t="shared" si="136"/>
        <v/>
      </c>
      <c r="D1320" s="315" t="str">
        <f t="shared" si="141"/>
        <v/>
      </c>
      <c r="E1320" s="228">
        <v>0</v>
      </c>
      <c r="J1320" s="229">
        <f t="shared" si="138"/>
        <v>0</v>
      </c>
      <c r="K1320" s="229">
        <f t="shared" si="139"/>
        <v>0</v>
      </c>
      <c r="L1320" s="229">
        <f t="shared" si="139"/>
        <v>0</v>
      </c>
      <c r="M1320" s="229">
        <f t="shared" si="140"/>
        <v>0</v>
      </c>
    </row>
    <row r="1321" spans="1:13" ht="15" customHeight="1">
      <c r="A1321" s="76"/>
      <c r="B1321" s="77" t="str">
        <f t="shared" si="137"/>
        <v/>
      </c>
      <c r="C1321" t="str">
        <f t="shared" si="136"/>
        <v/>
      </c>
      <c r="D1321" s="315" t="str">
        <f t="shared" si="141"/>
        <v/>
      </c>
      <c r="E1321" s="228">
        <v>0</v>
      </c>
      <c r="J1321" s="229">
        <f t="shared" si="138"/>
        <v>0</v>
      </c>
      <c r="K1321" s="229">
        <f t="shared" si="139"/>
        <v>0</v>
      </c>
      <c r="L1321" s="229">
        <f t="shared" si="139"/>
        <v>0</v>
      </c>
      <c r="M1321" s="229">
        <f t="shared" si="140"/>
        <v>0</v>
      </c>
    </row>
    <row r="1322" spans="1:13" ht="15" customHeight="1">
      <c r="A1322" s="76"/>
      <c r="B1322" s="77" t="str">
        <f t="shared" si="137"/>
        <v/>
      </c>
      <c r="C1322" t="str">
        <f t="shared" si="136"/>
        <v/>
      </c>
      <c r="D1322" s="315" t="str">
        <f t="shared" si="141"/>
        <v/>
      </c>
      <c r="E1322" s="228">
        <v>0</v>
      </c>
      <c r="J1322" s="229">
        <f t="shared" si="138"/>
        <v>0</v>
      </c>
      <c r="K1322" s="229">
        <f t="shared" si="139"/>
        <v>0</v>
      </c>
      <c r="L1322" s="229">
        <f t="shared" si="139"/>
        <v>0</v>
      </c>
      <c r="M1322" s="229">
        <f t="shared" si="140"/>
        <v>0</v>
      </c>
    </row>
    <row r="1323" spans="1:13" ht="15" customHeight="1">
      <c r="A1323" s="76"/>
      <c r="B1323" s="77" t="str">
        <f t="shared" si="137"/>
        <v/>
      </c>
      <c r="C1323" t="str">
        <f t="shared" si="136"/>
        <v/>
      </c>
      <c r="D1323" s="315" t="str">
        <f t="shared" si="141"/>
        <v/>
      </c>
      <c r="E1323" s="228">
        <v>0</v>
      </c>
      <c r="J1323" s="229">
        <f t="shared" si="138"/>
        <v>0</v>
      </c>
      <c r="K1323" s="229">
        <f t="shared" si="139"/>
        <v>0</v>
      </c>
      <c r="L1323" s="229">
        <f t="shared" si="139"/>
        <v>0</v>
      </c>
      <c r="M1323" s="229">
        <f t="shared" si="140"/>
        <v>0</v>
      </c>
    </row>
    <row r="1324" spans="1:13" ht="15" customHeight="1">
      <c r="A1324" s="76"/>
      <c r="B1324" s="77" t="str">
        <f t="shared" si="137"/>
        <v/>
      </c>
      <c r="C1324" t="str">
        <f t="shared" si="136"/>
        <v/>
      </c>
      <c r="D1324" s="315" t="str">
        <f t="shared" si="141"/>
        <v/>
      </c>
      <c r="E1324" s="228">
        <v>0</v>
      </c>
      <c r="J1324" s="229">
        <f t="shared" si="138"/>
        <v>0</v>
      </c>
      <c r="K1324" s="229">
        <f t="shared" si="139"/>
        <v>0</v>
      </c>
      <c r="L1324" s="229">
        <f t="shared" si="139"/>
        <v>0</v>
      </c>
      <c r="M1324" s="229">
        <f t="shared" si="140"/>
        <v>0</v>
      </c>
    </row>
    <row r="1325" spans="1:13" ht="15" customHeight="1">
      <c r="A1325" s="76"/>
      <c r="B1325" s="77" t="str">
        <f t="shared" si="137"/>
        <v/>
      </c>
      <c r="C1325" t="str">
        <f t="shared" si="136"/>
        <v/>
      </c>
      <c r="D1325" s="315" t="str">
        <f t="shared" si="141"/>
        <v/>
      </c>
      <c r="E1325" s="228">
        <v>0</v>
      </c>
      <c r="J1325" s="229">
        <f t="shared" si="138"/>
        <v>0</v>
      </c>
      <c r="K1325" s="229">
        <f t="shared" si="139"/>
        <v>0</v>
      </c>
      <c r="L1325" s="229">
        <f t="shared" si="139"/>
        <v>0</v>
      </c>
      <c r="M1325" s="229">
        <f t="shared" si="140"/>
        <v>0</v>
      </c>
    </row>
    <row r="1326" spans="1:13" ht="15" customHeight="1">
      <c r="A1326" s="76"/>
      <c r="B1326" s="77" t="str">
        <f t="shared" si="137"/>
        <v/>
      </c>
      <c r="C1326" t="str">
        <f t="shared" si="136"/>
        <v/>
      </c>
      <c r="D1326" s="315" t="str">
        <f t="shared" si="141"/>
        <v/>
      </c>
      <c r="E1326" s="228">
        <v>0</v>
      </c>
      <c r="J1326" s="229">
        <f t="shared" si="138"/>
        <v>0</v>
      </c>
      <c r="K1326" s="229">
        <f t="shared" si="139"/>
        <v>0</v>
      </c>
      <c r="L1326" s="229">
        <f t="shared" si="139"/>
        <v>0</v>
      </c>
      <c r="M1326" s="229">
        <f t="shared" si="140"/>
        <v>0</v>
      </c>
    </row>
    <row r="1327" spans="1:13" ht="15" customHeight="1">
      <c r="A1327" s="76"/>
      <c r="B1327" s="77" t="str">
        <f t="shared" si="137"/>
        <v/>
      </c>
      <c r="C1327" t="str">
        <f t="shared" si="136"/>
        <v/>
      </c>
      <c r="D1327" s="315" t="str">
        <f t="shared" si="141"/>
        <v/>
      </c>
      <c r="E1327" s="228">
        <v>0</v>
      </c>
      <c r="J1327" s="229">
        <f t="shared" si="138"/>
        <v>0</v>
      </c>
      <c r="K1327" s="229">
        <f t="shared" si="139"/>
        <v>0</v>
      </c>
      <c r="L1327" s="229">
        <f t="shared" si="139"/>
        <v>0</v>
      </c>
      <c r="M1327" s="229">
        <f t="shared" si="140"/>
        <v>0</v>
      </c>
    </row>
    <row r="1328" spans="1:13" ht="15" customHeight="1">
      <c r="A1328" s="76"/>
      <c r="B1328" s="77" t="str">
        <f t="shared" si="137"/>
        <v/>
      </c>
      <c r="C1328" t="str">
        <f t="shared" si="136"/>
        <v/>
      </c>
      <c r="D1328" s="315" t="str">
        <f t="shared" si="141"/>
        <v/>
      </c>
      <c r="E1328" s="228">
        <v>0</v>
      </c>
      <c r="J1328" s="229">
        <f t="shared" si="138"/>
        <v>0</v>
      </c>
      <c r="K1328" s="229">
        <f t="shared" si="139"/>
        <v>0</v>
      </c>
      <c r="L1328" s="229">
        <f t="shared" si="139"/>
        <v>0</v>
      </c>
      <c r="M1328" s="229">
        <f t="shared" si="140"/>
        <v>0</v>
      </c>
    </row>
    <row r="1329" spans="1:13" ht="15" customHeight="1">
      <c r="A1329" s="76"/>
      <c r="B1329" s="77" t="str">
        <f t="shared" si="137"/>
        <v/>
      </c>
      <c r="C1329" t="str">
        <f t="shared" si="136"/>
        <v/>
      </c>
      <c r="D1329" s="315" t="str">
        <f t="shared" si="141"/>
        <v/>
      </c>
      <c r="E1329" s="228">
        <v>0</v>
      </c>
      <c r="J1329" s="229">
        <f t="shared" si="138"/>
        <v>0</v>
      </c>
      <c r="K1329" s="229">
        <f t="shared" si="139"/>
        <v>0</v>
      </c>
      <c r="L1329" s="229">
        <f t="shared" si="139"/>
        <v>0</v>
      </c>
      <c r="M1329" s="229">
        <f t="shared" si="140"/>
        <v>0</v>
      </c>
    </row>
    <row r="1330" spans="1:13" ht="15" customHeight="1">
      <c r="A1330" s="76"/>
      <c r="B1330" s="77" t="str">
        <f t="shared" si="137"/>
        <v/>
      </c>
      <c r="C1330" t="str">
        <f t="shared" si="136"/>
        <v/>
      </c>
      <c r="D1330" s="315" t="str">
        <f t="shared" si="141"/>
        <v/>
      </c>
      <c r="E1330" s="228">
        <v>0</v>
      </c>
      <c r="J1330" s="229">
        <f t="shared" si="138"/>
        <v>0</v>
      </c>
      <c r="K1330" s="229">
        <f t="shared" si="139"/>
        <v>0</v>
      </c>
      <c r="L1330" s="229">
        <f t="shared" si="139"/>
        <v>0</v>
      </c>
      <c r="M1330" s="229">
        <f t="shared" si="140"/>
        <v>0</v>
      </c>
    </row>
    <row r="1331" spans="1:13" ht="15" customHeight="1">
      <c r="A1331" s="76"/>
      <c r="B1331" s="77" t="str">
        <f t="shared" si="137"/>
        <v/>
      </c>
      <c r="C1331" t="str">
        <f t="shared" si="136"/>
        <v/>
      </c>
      <c r="D1331" s="315" t="str">
        <f t="shared" si="141"/>
        <v/>
      </c>
      <c r="E1331" s="228">
        <v>0</v>
      </c>
      <c r="J1331" s="229">
        <f t="shared" si="138"/>
        <v>0</v>
      </c>
      <c r="K1331" s="229">
        <f t="shared" si="139"/>
        <v>0</v>
      </c>
      <c r="L1331" s="229">
        <f t="shared" si="139"/>
        <v>0</v>
      </c>
      <c r="M1331" s="229">
        <f t="shared" si="140"/>
        <v>0</v>
      </c>
    </row>
    <row r="1332" spans="1:13" ht="15" customHeight="1">
      <c r="A1332" s="76"/>
      <c r="B1332" s="77" t="str">
        <f t="shared" si="137"/>
        <v/>
      </c>
      <c r="C1332" t="str">
        <f t="shared" si="136"/>
        <v/>
      </c>
      <c r="D1332" s="315" t="str">
        <f t="shared" si="141"/>
        <v/>
      </c>
      <c r="E1332" s="228">
        <v>0</v>
      </c>
      <c r="J1332" s="229">
        <f t="shared" si="138"/>
        <v>0</v>
      </c>
      <c r="K1332" s="229">
        <f t="shared" si="139"/>
        <v>0</v>
      </c>
      <c r="L1332" s="229">
        <f t="shared" si="139"/>
        <v>0</v>
      </c>
      <c r="M1332" s="229">
        <f t="shared" si="140"/>
        <v>0</v>
      </c>
    </row>
    <row r="1333" spans="1:13" ht="15" customHeight="1">
      <c r="A1333" s="76"/>
      <c r="B1333" s="77" t="str">
        <f t="shared" si="137"/>
        <v/>
      </c>
      <c r="C1333" t="str">
        <f t="shared" si="136"/>
        <v/>
      </c>
      <c r="D1333" s="315" t="str">
        <f t="shared" si="141"/>
        <v/>
      </c>
      <c r="E1333" s="228">
        <v>0</v>
      </c>
      <c r="J1333" s="229">
        <f t="shared" si="138"/>
        <v>0</v>
      </c>
      <c r="K1333" s="229">
        <f t="shared" si="139"/>
        <v>0</v>
      </c>
      <c r="L1333" s="229">
        <f t="shared" si="139"/>
        <v>0</v>
      </c>
      <c r="M1333" s="229">
        <f t="shared" si="140"/>
        <v>0</v>
      </c>
    </row>
    <row r="1334" spans="1:13" ht="15" customHeight="1">
      <c r="A1334" s="76"/>
      <c r="B1334" s="77" t="str">
        <f t="shared" si="137"/>
        <v/>
      </c>
      <c r="C1334" t="str">
        <f t="shared" si="136"/>
        <v/>
      </c>
      <c r="D1334" s="315" t="str">
        <f t="shared" si="141"/>
        <v/>
      </c>
      <c r="E1334" s="228">
        <v>0</v>
      </c>
      <c r="J1334" s="229">
        <f t="shared" si="138"/>
        <v>0</v>
      </c>
      <c r="K1334" s="229">
        <f t="shared" si="139"/>
        <v>0</v>
      </c>
      <c r="L1334" s="229">
        <f t="shared" si="139"/>
        <v>0</v>
      </c>
      <c r="M1334" s="229">
        <f t="shared" si="140"/>
        <v>0</v>
      </c>
    </row>
    <row r="1335" spans="1:13" ht="15" customHeight="1">
      <c r="A1335" s="76"/>
      <c r="B1335" s="77" t="str">
        <f t="shared" si="137"/>
        <v/>
      </c>
      <c r="C1335" t="str">
        <f t="shared" si="136"/>
        <v/>
      </c>
      <c r="D1335" s="315" t="str">
        <f t="shared" si="141"/>
        <v/>
      </c>
      <c r="E1335" s="228">
        <v>0</v>
      </c>
      <c r="J1335" s="229">
        <f t="shared" si="138"/>
        <v>0</v>
      </c>
      <c r="K1335" s="229">
        <f t="shared" si="139"/>
        <v>0</v>
      </c>
      <c r="L1335" s="229">
        <f t="shared" si="139"/>
        <v>0</v>
      </c>
      <c r="M1335" s="229">
        <f t="shared" si="140"/>
        <v>0</v>
      </c>
    </row>
    <row r="1336" spans="1:13" ht="15" customHeight="1">
      <c r="A1336" s="76"/>
      <c r="B1336" s="77" t="str">
        <f t="shared" si="137"/>
        <v/>
      </c>
      <c r="C1336" t="str">
        <f t="shared" si="136"/>
        <v/>
      </c>
      <c r="D1336" s="315" t="str">
        <f t="shared" si="141"/>
        <v/>
      </c>
      <c r="E1336" s="228">
        <v>0</v>
      </c>
      <c r="J1336" s="229">
        <f t="shared" si="138"/>
        <v>0</v>
      </c>
      <c r="K1336" s="229">
        <f t="shared" si="139"/>
        <v>0</v>
      </c>
      <c r="L1336" s="229">
        <f t="shared" si="139"/>
        <v>0</v>
      </c>
      <c r="M1336" s="229">
        <f t="shared" si="140"/>
        <v>0</v>
      </c>
    </row>
    <row r="1337" spans="1:13" ht="15" customHeight="1">
      <c r="A1337" s="76"/>
      <c r="B1337" s="77" t="str">
        <f t="shared" si="137"/>
        <v/>
      </c>
      <c r="C1337" t="str">
        <f t="shared" si="136"/>
        <v/>
      </c>
      <c r="D1337" s="315" t="str">
        <f t="shared" si="141"/>
        <v/>
      </c>
      <c r="E1337" s="228">
        <v>0</v>
      </c>
      <c r="J1337" s="229">
        <f t="shared" si="138"/>
        <v>0</v>
      </c>
      <c r="K1337" s="229">
        <f t="shared" si="139"/>
        <v>0</v>
      </c>
      <c r="L1337" s="229">
        <f t="shared" si="139"/>
        <v>0</v>
      </c>
      <c r="M1337" s="229">
        <f t="shared" si="140"/>
        <v>0</v>
      </c>
    </row>
    <row r="1338" spans="1:13" ht="15" customHeight="1">
      <c r="A1338" s="76"/>
      <c r="B1338" s="77" t="str">
        <f t="shared" si="137"/>
        <v/>
      </c>
      <c r="C1338" t="str">
        <f t="shared" si="136"/>
        <v/>
      </c>
      <c r="D1338" s="315" t="str">
        <f t="shared" si="141"/>
        <v/>
      </c>
      <c r="E1338" s="228">
        <v>0</v>
      </c>
      <c r="J1338" s="229">
        <f t="shared" si="138"/>
        <v>0</v>
      </c>
      <c r="K1338" s="229">
        <f t="shared" si="139"/>
        <v>0</v>
      </c>
      <c r="L1338" s="229">
        <f t="shared" si="139"/>
        <v>0</v>
      </c>
      <c r="M1338" s="229">
        <f t="shared" si="140"/>
        <v>0</v>
      </c>
    </row>
    <row r="1339" spans="1:13" ht="15" customHeight="1">
      <c r="A1339" s="76"/>
      <c r="B1339" s="77" t="str">
        <f t="shared" si="137"/>
        <v/>
      </c>
      <c r="C1339" t="str">
        <f t="shared" si="136"/>
        <v/>
      </c>
      <c r="D1339" s="315" t="str">
        <f t="shared" si="141"/>
        <v/>
      </c>
      <c r="E1339" s="228">
        <v>0</v>
      </c>
      <c r="J1339" s="229">
        <f t="shared" si="138"/>
        <v>0</v>
      </c>
      <c r="K1339" s="229">
        <f t="shared" si="139"/>
        <v>0</v>
      </c>
      <c r="L1339" s="229">
        <f t="shared" si="139"/>
        <v>0</v>
      </c>
      <c r="M1339" s="229">
        <f t="shared" si="140"/>
        <v>0</v>
      </c>
    </row>
    <row r="1340" spans="1:13" ht="15" customHeight="1">
      <c r="A1340" s="76"/>
      <c r="B1340" s="77" t="str">
        <f t="shared" si="137"/>
        <v/>
      </c>
      <c r="C1340" t="str">
        <f t="shared" si="136"/>
        <v/>
      </c>
      <c r="D1340" s="315" t="str">
        <f t="shared" si="141"/>
        <v/>
      </c>
      <c r="E1340" s="228">
        <v>0</v>
      </c>
      <c r="J1340" s="229">
        <f t="shared" si="138"/>
        <v>0</v>
      </c>
      <c r="K1340" s="229">
        <f t="shared" si="139"/>
        <v>0</v>
      </c>
      <c r="L1340" s="229">
        <f t="shared" si="139"/>
        <v>0</v>
      </c>
      <c r="M1340" s="229">
        <f t="shared" si="140"/>
        <v>0</v>
      </c>
    </row>
    <row r="1341" spans="1:13" ht="15" customHeight="1">
      <c r="A1341" s="76"/>
      <c r="B1341" s="77" t="str">
        <f t="shared" si="137"/>
        <v/>
      </c>
      <c r="C1341" t="str">
        <f t="shared" si="136"/>
        <v/>
      </c>
      <c r="D1341" s="315" t="str">
        <f t="shared" si="141"/>
        <v/>
      </c>
      <c r="E1341" s="228">
        <v>0</v>
      </c>
      <c r="J1341" s="229">
        <f t="shared" si="138"/>
        <v>0</v>
      </c>
      <c r="K1341" s="229">
        <f t="shared" si="139"/>
        <v>0</v>
      </c>
      <c r="L1341" s="229">
        <f t="shared" si="139"/>
        <v>0</v>
      </c>
      <c r="M1341" s="229">
        <f t="shared" si="140"/>
        <v>0</v>
      </c>
    </row>
    <row r="1342" spans="1:13" ht="15" customHeight="1">
      <c r="A1342" s="76"/>
      <c r="B1342" s="77" t="str">
        <f t="shared" si="137"/>
        <v/>
      </c>
      <c r="C1342" t="str">
        <f t="shared" si="136"/>
        <v/>
      </c>
      <c r="D1342" s="315" t="str">
        <f t="shared" si="141"/>
        <v/>
      </c>
      <c r="E1342" s="228">
        <v>0</v>
      </c>
      <c r="J1342" s="229">
        <f t="shared" si="138"/>
        <v>0</v>
      </c>
      <c r="K1342" s="229">
        <f t="shared" si="139"/>
        <v>0</v>
      </c>
      <c r="L1342" s="229">
        <f t="shared" si="139"/>
        <v>0</v>
      </c>
      <c r="M1342" s="229">
        <f t="shared" si="140"/>
        <v>0</v>
      </c>
    </row>
    <row r="1343" spans="1:13" ht="15" customHeight="1">
      <c r="A1343" s="76"/>
      <c r="B1343" s="77" t="str">
        <f t="shared" si="137"/>
        <v/>
      </c>
      <c r="C1343" t="str">
        <f t="shared" si="136"/>
        <v/>
      </c>
      <c r="D1343" s="315" t="str">
        <f t="shared" si="141"/>
        <v/>
      </c>
      <c r="E1343" s="228">
        <v>0</v>
      </c>
      <c r="J1343" s="229">
        <f t="shared" si="138"/>
        <v>0</v>
      </c>
      <c r="K1343" s="229">
        <f t="shared" si="139"/>
        <v>0</v>
      </c>
      <c r="L1343" s="229">
        <f t="shared" si="139"/>
        <v>0</v>
      </c>
      <c r="M1343" s="229">
        <f t="shared" si="140"/>
        <v>0</v>
      </c>
    </row>
    <row r="1344" spans="1:13" ht="15" customHeight="1">
      <c r="A1344" s="76"/>
      <c r="B1344" s="77" t="str">
        <f t="shared" si="137"/>
        <v/>
      </c>
      <c r="C1344" t="str">
        <f t="shared" si="136"/>
        <v/>
      </c>
      <c r="D1344" s="315" t="str">
        <f t="shared" si="141"/>
        <v/>
      </c>
      <c r="E1344" s="228">
        <v>0</v>
      </c>
      <c r="J1344" s="229">
        <f t="shared" si="138"/>
        <v>0</v>
      </c>
      <c r="K1344" s="229">
        <f t="shared" si="139"/>
        <v>0</v>
      </c>
      <c r="L1344" s="229">
        <f t="shared" si="139"/>
        <v>0</v>
      </c>
      <c r="M1344" s="229">
        <f t="shared" si="140"/>
        <v>0</v>
      </c>
    </row>
    <row r="1345" spans="1:13" ht="15" customHeight="1">
      <c r="A1345" s="76"/>
      <c r="B1345" s="77" t="str">
        <f t="shared" si="137"/>
        <v/>
      </c>
      <c r="C1345" t="str">
        <f t="shared" ref="C1345:C1408" si="142">IF(A1345&lt;&gt;"",TEXT(A1345,"aaaa"),"")</f>
        <v/>
      </c>
      <c r="D1345" s="315" t="str">
        <f t="shared" si="141"/>
        <v/>
      </c>
      <c r="E1345" s="228">
        <v>0</v>
      </c>
      <c r="J1345" s="229">
        <f t="shared" si="138"/>
        <v>0</v>
      </c>
      <c r="K1345" s="229">
        <f t="shared" si="139"/>
        <v>0</v>
      </c>
      <c r="L1345" s="229">
        <f t="shared" si="139"/>
        <v>0</v>
      </c>
      <c r="M1345" s="229">
        <f t="shared" si="140"/>
        <v>0</v>
      </c>
    </row>
    <row r="1346" spans="1:13" ht="15" customHeight="1">
      <c r="A1346" s="76"/>
      <c r="B1346" s="77" t="str">
        <f t="shared" si="137"/>
        <v/>
      </c>
      <c r="C1346" t="str">
        <f t="shared" si="142"/>
        <v/>
      </c>
      <c r="D1346" s="315" t="str">
        <f t="shared" si="141"/>
        <v/>
      </c>
      <c r="E1346" s="228">
        <v>0</v>
      </c>
      <c r="J1346" s="229">
        <f t="shared" si="138"/>
        <v>0</v>
      </c>
      <c r="K1346" s="229">
        <f t="shared" si="139"/>
        <v>0</v>
      </c>
      <c r="L1346" s="229">
        <f t="shared" si="139"/>
        <v>0</v>
      </c>
      <c r="M1346" s="229">
        <f t="shared" si="140"/>
        <v>0</v>
      </c>
    </row>
    <row r="1347" spans="1:13" ht="15" customHeight="1">
      <c r="A1347" s="76"/>
      <c r="B1347" s="77" t="str">
        <f t="shared" si="137"/>
        <v/>
      </c>
      <c r="C1347" t="str">
        <f t="shared" si="142"/>
        <v/>
      </c>
      <c r="D1347" s="315" t="str">
        <f t="shared" si="141"/>
        <v/>
      </c>
      <c r="E1347" s="228">
        <v>0</v>
      </c>
      <c r="J1347" s="229">
        <f t="shared" si="138"/>
        <v>0</v>
      </c>
      <c r="K1347" s="229">
        <f t="shared" si="139"/>
        <v>0</v>
      </c>
      <c r="L1347" s="229">
        <f t="shared" si="139"/>
        <v>0</v>
      </c>
      <c r="M1347" s="229">
        <f t="shared" si="140"/>
        <v>0</v>
      </c>
    </row>
    <row r="1348" spans="1:13" ht="15" customHeight="1">
      <c r="A1348" s="76"/>
      <c r="B1348" s="77" t="str">
        <f t="shared" si="137"/>
        <v/>
      </c>
      <c r="C1348" t="str">
        <f t="shared" si="142"/>
        <v/>
      </c>
      <c r="D1348" s="315" t="str">
        <f t="shared" si="141"/>
        <v/>
      </c>
      <c r="E1348" s="228">
        <v>0</v>
      </c>
      <c r="J1348" s="229">
        <f t="shared" si="138"/>
        <v>0</v>
      </c>
      <c r="K1348" s="229">
        <f t="shared" si="139"/>
        <v>0</v>
      </c>
      <c r="L1348" s="229">
        <f t="shared" si="139"/>
        <v>0</v>
      </c>
      <c r="M1348" s="229">
        <f t="shared" si="140"/>
        <v>0</v>
      </c>
    </row>
    <row r="1349" spans="1:13" ht="15" customHeight="1">
      <c r="A1349" s="76"/>
      <c r="B1349" s="77" t="str">
        <f t="shared" si="137"/>
        <v/>
      </c>
      <c r="C1349" t="str">
        <f t="shared" si="142"/>
        <v/>
      </c>
      <c r="D1349" s="315" t="str">
        <f t="shared" si="141"/>
        <v/>
      </c>
      <c r="E1349" s="228">
        <v>0</v>
      </c>
      <c r="J1349" s="229">
        <f t="shared" si="138"/>
        <v>0</v>
      </c>
      <c r="K1349" s="229">
        <f t="shared" si="139"/>
        <v>0</v>
      </c>
      <c r="L1349" s="229">
        <f t="shared" si="139"/>
        <v>0</v>
      </c>
      <c r="M1349" s="229">
        <f t="shared" si="140"/>
        <v>0</v>
      </c>
    </row>
    <row r="1350" spans="1:13" ht="15" customHeight="1">
      <c r="A1350" s="76"/>
      <c r="B1350" s="77" t="str">
        <f t="shared" si="137"/>
        <v/>
      </c>
      <c r="C1350" t="str">
        <f t="shared" si="142"/>
        <v/>
      </c>
      <c r="D1350" s="315" t="str">
        <f t="shared" si="141"/>
        <v/>
      </c>
      <c r="E1350" s="228">
        <v>0</v>
      </c>
      <c r="J1350" s="229">
        <f t="shared" si="138"/>
        <v>0</v>
      </c>
      <c r="K1350" s="229">
        <f t="shared" si="139"/>
        <v>0</v>
      </c>
      <c r="L1350" s="229">
        <f t="shared" si="139"/>
        <v>0</v>
      </c>
      <c r="M1350" s="229">
        <f t="shared" si="140"/>
        <v>0</v>
      </c>
    </row>
    <row r="1351" spans="1:13" ht="15" customHeight="1">
      <c r="A1351" s="76"/>
      <c r="B1351" s="77" t="str">
        <f t="shared" ref="B1351:B1414" si="143">IF(A1351="","",TEXT(A1351,"DDDD"))</f>
        <v/>
      </c>
      <c r="C1351" t="str">
        <f t="shared" si="142"/>
        <v/>
      </c>
      <c r="D1351" s="315" t="str">
        <f t="shared" si="141"/>
        <v/>
      </c>
      <c r="E1351" s="228">
        <v>0</v>
      </c>
      <c r="J1351" s="229">
        <f t="shared" ref="J1351:J1414" si="144">IF(E1351=0,0,(1-J$4)*E1351)</f>
        <v>0</v>
      </c>
      <c r="K1351" s="229">
        <f t="shared" ref="K1351:L1414" si="145">IF(F1351=0,0,(1-K$4)*F1351)</f>
        <v>0</v>
      </c>
      <c r="L1351" s="229">
        <f t="shared" si="145"/>
        <v>0</v>
      </c>
      <c r="M1351" s="229">
        <f t="shared" ref="M1351:M1414" si="146">IF(H1351=0,0,(1-M$4)*H1351)</f>
        <v>0</v>
      </c>
    </row>
    <row r="1352" spans="1:13" ht="15" customHeight="1">
      <c r="A1352" s="76"/>
      <c r="B1352" s="77" t="str">
        <f t="shared" si="143"/>
        <v/>
      </c>
      <c r="C1352" t="str">
        <f t="shared" si="142"/>
        <v/>
      </c>
      <c r="D1352" s="315" t="str">
        <f t="shared" ref="D1352:D1415" si="147">IF(A1352&lt;&gt;"",PROPER(TEXT(A1352,"Mmmm")),"")</f>
        <v/>
      </c>
      <c r="E1352" s="228">
        <v>0</v>
      </c>
      <c r="J1352" s="229">
        <f t="shared" si="144"/>
        <v>0</v>
      </c>
      <c r="K1352" s="229">
        <f t="shared" si="145"/>
        <v>0</v>
      </c>
      <c r="L1352" s="229">
        <f t="shared" si="145"/>
        <v>0</v>
      </c>
      <c r="M1352" s="229">
        <f t="shared" si="146"/>
        <v>0</v>
      </c>
    </row>
    <row r="1353" spans="1:13" ht="15" customHeight="1">
      <c r="A1353" s="76"/>
      <c r="B1353" s="77" t="str">
        <f t="shared" si="143"/>
        <v/>
      </c>
      <c r="C1353" t="str">
        <f t="shared" si="142"/>
        <v/>
      </c>
      <c r="D1353" s="315" t="str">
        <f t="shared" si="147"/>
        <v/>
      </c>
      <c r="E1353" s="228">
        <v>0</v>
      </c>
      <c r="J1353" s="229">
        <f t="shared" si="144"/>
        <v>0</v>
      </c>
      <c r="K1353" s="229">
        <f t="shared" si="145"/>
        <v>0</v>
      </c>
      <c r="L1353" s="229">
        <f t="shared" si="145"/>
        <v>0</v>
      </c>
      <c r="M1353" s="229">
        <f t="shared" si="146"/>
        <v>0</v>
      </c>
    </row>
    <row r="1354" spans="1:13" ht="15" customHeight="1">
      <c r="A1354" s="76"/>
      <c r="B1354" s="77" t="str">
        <f t="shared" si="143"/>
        <v/>
      </c>
      <c r="C1354" t="str">
        <f t="shared" si="142"/>
        <v/>
      </c>
      <c r="D1354" s="315" t="str">
        <f t="shared" si="147"/>
        <v/>
      </c>
      <c r="E1354" s="228">
        <v>0</v>
      </c>
      <c r="J1354" s="229">
        <f t="shared" si="144"/>
        <v>0</v>
      </c>
      <c r="K1354" s="229">
        <f t="shared" si="145"/>
        <v>0</v>
      </c>
      <c r="L1354" s="229">
        <f t="shared" si="145"/>
        <v>0</v>
      </c>
      <c r="M1354" s="229">
        <f t="shared" si="146"/>
        <v>0</v>
      </c>
    </row>
    <row r="1355" spans="1:13" ht="15" customHeight="1">
      <c r="A1355" s="76"/>
      <c r="B1355" s="77" t="str">
        <f t="shared" si="143"/>
        <v/>
      </c>
      <c r="C1355" t="str">
        <f t="shared" si="142"/>
        <v/>
      </c>
      <c r="D1355" s="315" t="str">
        <f t="shared" si="147"/>
        <v/>
      </c>
      <c r="E1355" s="228">
        <v>0</v>
      </c>
      <c r="J1355" s="229">
        <f t="shared" si="144"/>
        <v>0</v>
      </c>
      <c r="K1355" s="229">
        <f t="shared" si="145"/>
        <v>0</v>
      </c>
      <c r="L1355" s="229">
        <f t="shared" si="145"/>
        <v>0</v>
      </c>
      <c r="M1355" s="229">
        <f t="shared" si="146"/>
        <v>0</v>
      </c>
    </row>
    <row r="1356" spans="1:13" ht="15" customHeight="1">
      <c r="A1356" s="76"/>
      <c r="B1356" s="77" t="str">
        <f t="shared" si="143"/>
        <v/>
      </c>
      <c r="C1356" t="str">
        <f t="shared" si="142"/>
        <v/>
      </c>
      <c r="D1356" s="315" t="str">
        <f t="shared" si="147"/>
        <v/>
      </c>
      <c r="E1356" s="228">
        <v>0</v>
      </c>
      <c r="J1356" s="229">
        <f t="shared" si="144"/>
        <v>0</v>
      </c>
      <c r="K1356" s="229">
        <f t="shared" si="145"/>
        <v>0</v>
      </c>
      <c r="L1356" s="229">
        <f t="shared" si="145"/>
        <v>0</v>
      </c>
      <c r="M1356" s="229">
        <f t="shared" si="146"/>
        <v>0</v>
      </c>
    </row>
    <row r="1357" spans="1:13" ht="15" customHeight="1">
      <c r="A1357" s="76"/>
      <c r="B1357" s="77" t="str">
        <f t="shared" si="143"/>
        <v/>
      </c>
      <c r="C1357" t="str">
        <f t="shared" si="142"/>
        <v/>
      </c>
      <c r="D1357" s="315" t="str">
        <f t="shared" si="147"/>
        <v/>
      </c>
      <c r="E1357" s="228">
        <v>0</v>
      </c>
      <c r="J1357" s="229">
        <f t="shared" si="144"/>
        <v>0</v>
      </c>
      <c r="K1357" s="229">
        <f t="shared" si="145"/>
        <v>0</v>
      </c>
      <c r="L1357" s="229">
        <f t="shared" si="145"/>
        <v>0</v>
      </c>
      <c r="M1357" s="229">
        <f t="shared" si="146"/>
        <v>0</v>
      </c>
    </row>
    <row r="1358" spans="1:13" ht="15" customHeight="1">
      <c r="A1358" s="76"/>
      <c r="B1358" s="77" t="str">
        <f t="shared" si="143"/>
        <v/>
      </c>
      <c r="C1358" t="str">
        <f t="shared" si="142"/>
        <v/>
      </c>
      <c r="D1358" s="315" t="str">
        <f t="shared" si="147"/>
        <v/>
      </c>
      <c r="E1358" s="228">
        <v>0</v>
      </c>
      <c r="J1358" s="229">
        <f t="shared" si="144"/>
        <v>0</v>
      </c>
      <c r="K1358" s="229">
        <f t="shared" si="145"/>
        <v>0</v>
      </c>
      <c r="L1358" s="229">
        <f t="shared" si="145"/>
        <v>0</v>
      </c>
      <c r="M1358" s="229">
        <f t="shared" si="146"/>
        <v>0</v>
      </c>
    </row>
    <row r="1359" spans="1:13" ht="15" customHeight="1">
      <c r="A1359" s="76"/>
      <c r="B1359" s="77" t="str">
        <f t="shared" si="143"/>
        <v/>
      </c>
      <c r="C1359" t="str">
        <f t="shared" si="142"/>
        <v/>
      </c>
      <c r="D1359" s="315" t="str">
        <f t="shared" si="147"/>
        <v/>
      </c>
      <c r="E1359" s="228">
        <v>0</v>
      </c>
      <c r="J1359" s="229">
        <f t="shared" si="144"/>
        <v>0</v>
      </c>
      <c r="K1359" s="229">
        <f t="shared" si="145"/>
        <v>0</v>
      </c>
      <c r="L1359" s="229">
        <f t="shared" si="145"/>
        <v>0</v>
      </c>
      <c r="M1359" s="229">
        <f t="shared" si="146"/>
        <v>0</v>
      </c>
    </row>
    <row r="1360" spans="1:13" ht="15" customHeight="1">
      <c r="A1360" s="76"/>
      <c r="B1360" s="77" t="str">
        <f t="shared" si="143"/>
        <v/>
      </c>
      <c r="C1360" t="str">
        <f t="shared" si="142"/>
        <v/>
      </c>
      <c r="D1360" s="315" t="str">
        <f t="shared" si="147"/>
        <v/>
      </c>
      <c r="E1360" s="228">
        <v>0</v>
      </c>
      <c r="J1360" s="229">
        <f t="shared" si="144"/>
        <v>0</v>
      </c>
      <c r="K1360" s="229">
        <f t="shared" si="145"/>
        <v>0</v>
      </c>
      <c r="L1360" s="229">
        <f t="shared" si="145"/>
        <v>0</v>
      </c>
      <c r="M1360" s="229">
        <f t="shared" si="146"/>
        <v>0</v>
      </c>
    </row>
    <row r="1361" spans="1:13" ht="15" customHeight="1">
      <c r="A1361" s="76"/>
      <c r="B1361" s="77" t="str">
        <f t="shared" si="143"/>
        <v/>
      </c>
      <c r="C1361" t="str">
        <f t="shared" si="142"/>
        <v/>
      </c>
      <c r="D1361" s="315" t="str">
        <f t="shared" si="147"/>
        <v/>
      </c>
      <c r="E1361" s="228">
        <v>0</v>
      </c>
      <c r="J1361" s="229">
        <f t="shared" si="144"/>
        <v>0</v>
      </c>
      <c r="K1361" s="229">
        <f t="shared" si="145"/>
        <v>0</v>
      </c>
      <c r="L1361" s="229">
        <f t="shared" si="145"/>
        <v>0</v>
      </c>
      <c r="M1361" s="229">
        <f t="shared" si="146"/>
        <v>0</v>
      </c>
    </row>
    <row r="1362" spans="1:13" ht="15" customHeight="1">
      <c r="A1362" s="76"/>
      <c r="B1362" s="77" t="str">
        <f t="shared" si="143"/>
        <v/>
      </c>
      <c r="C1362" t="str">
        <f t="shared" si="142"/>
        <v/>
      </c>
      <c r="D1362" s="315" t="str">
        <f t="shared" si="147"/>
        <v/>
      </c>
      <c r="E1362" s="228">
        <v>0</v>
      </c>
      <c r="J1362" s="229">
        <f t="shared" si="144"/>
        <v>0</v>
      </c>
      <c r="K1362" s="229">
        <f t="shared" si="145"/>
        <v>0</v>
      </c>
      <c r="L1362" s="229">
        <f t="shared" si="145"/>
        <v>0</v>
      </c>
      <c r="M1362" s="229">
        <f t="shared" si="146"/>
        <v>0</v>
      </c>
    </row>
    <row r="1363" spans="1:13" ht="15" customHeight="1">
      <c r="A1363" s="76"/>
      <c r="B1363" s="77" t="str">
        <f t="shared" si="143"/>
        <v/>
      </c>
      <c r="C1363" t="str">
        <f t="shared" si="142"/>
        <v/>
      </c>
      <c r="D1363" s="315" t="str">
        <f t="shared" si="147"/>
        <v/>
      </c>
      <c r="E1363" s="228">
        <v>0</v>
      </c>
      <c r="J1363" s="229">
        <f t="shared" si="144"/>
        <v>0</v>
      </c>
      <c r="K1363" s="229">
        <f t="shared" si="145"/>
        <v>0</v>
      </c>
      <c r="L1363" s="229">
        <f t="shared" si="145"/>
        <v>0</v>
      </c>
      <c r="M1363" s="229">
        <f t="shared" si="146"/>
        <v>0</v>
      </c>
    </row>
    <row r="1364" spans="1:13" ht="15" customHeight="1">
      <c r="A1364" s="76"/>
      <c r="B1364" s="77" t="str">
        <f t="shared" si="143"/>
        <v/>
      </c>
      <c r="C1364" t="str">
        <f t="shared" si="142"/>
        <v/>
      </c>
      <c r="D1364" s="315" t="str">
        <f t="shared" si="147"/>
        <v/>
      </c>
      <c r="E1364" s="228">
        <v>0</v>
      </c>
      <c r="J1364" s="229">
        <f t="shared" si="144"/>
        <v>0</v>
      </c>
      <c r="K1364" s="229">
        <f t="shared" si="145"/>
        <v>0</v>
      </c>
      <c r="L1364" s="229">
        <f t="shared" si="145"/>
        <v>0</v>
      </c>
      <c r="M1364" s="229">
        <f t="shared" si="146"/>
        <v>0</v>
      </c>
    </row>
    <row r="1365" spans="1:13" ht="15" customHeight="1">
      <c r="A1365" s="76"/>
      <c r="B1365" s="77" t="str">
        <f t="shared" si="143"/>
        <v/>
      </c>
      <c r="C1365" t="str">
        <f t="shared" si="142"/>
        <v/>
      </c>
      <c r="D1365" s="315" t="str">
        <f t="shared" si="147"/>
        <v/>
      </c>
      <c r="E1365" s="228">
        <v>0</v>
      </c>
      <c r="J1365" s="229">
        <f t="shared" si="144"/>
        <v>0</v>
      </c>
      <c r="K1365" s="229">
        <f t="shared" si="145"/>
        <v>0</v>
      </c>
      <c r="L1365" s="229">
        <f t="shared" si="145"/>
        <v>0</v>
      </c>
      <c r="M1365" s="229">
        <f t="shared" si="146"/>
        <v>0</v>
      </c>
    </row>
    <row r="1366" spans="1:13" ht="15" customHeight="1">
      <c r="A1366" s="76"/>
      <c r="B1366" s="77" t="str">
        <f t="shared" si="143"/>
        <v/>
      </c>
      <c r="C1366" t="str">
        <f t="shared" si="142"/>
        <v/>
      </c>
      <c r="D1366" s="315" t="str">
        <f t="shared" si="147"/>
        <v/>
      </c>
      <c r="E1366" s="228">
        <v>0</v>
      </c>
      <c r="J1366" s="229">
        <f t="shared" si="144"/>
        <v>0</v>
      </c>
      <c r="K1366" s="229">
        <f t="shared" si="145"/>
        <v>0</v>
      </c>
      <c r="L1366" s="229">
        <f t="shared" si="145"/>
        <v>0</v>
      </c>
      <c r="M1366" s="229">
        <f t="shared" si="146"/>
        <v>0</v>
      </c>
    </row>
    <row r="1367" spans="1:13" ht="15" customHeight="1">
      <c r="A1367" s="76"/>
      <c r="B1367" s="77" t="str">
        <f t="shared" si="143"/>
        <v/>
      </c>
      <c r="C1367" t="str">
        <f t="shared" si="142"/>
        <v/>
      </c>
      <c r="D1367" s="315" t="str">
        <f t="shared" si="147"/>
        <v/>
      </c>
      <c r="E1367" s="228">
        <v>0</v>
      </c>
      <c r="J1367" s="229">
        <f t="shared" si="144"/>
        <v>0</v>
      </c>
      <c r="K1367" s="229">
        <f t="shared" si="145"/>
        <v>0</v>
      </c>
      <c r="L1367" s="229">
        <f t="shared" si="145"/>
        <v>0</v>
      </c>
      <c r="M1367" s="229">
        <f t="shared" si="146"/>
        <v>0</v>
      </c>
    </row>
    <row r="1368" spans="1:13" ht="15" customHeight="1">
      <c r="A1368" s="76"/>
      <c r="B1368" s="77" t="str">
        <f t="shared" si="143"/>
        <v/>
      </c>
      <c r="C1368" t="str">
        <f t="shared" si="142"/>
        <v/>
      </c>
      <c r="D1368" s="315" t="str">
        <f t="shared" si="147"/>
        <v/>
      </c>
      <c r="E1368" s="228">
        <v>0</v>
      </c>
      <c r="J1368" s="229">
        <f t="shared" si="144"/>
        <v>0</v>
      </c>
      <c r="K1368" s="229">
        <f t="shared" si="145"/>
        <v>0</v>
      </c>
      <c r="L1368" s="229">
        <f t="shared" si="145"/>
        <v>0</v>
      </c>
      <c r="M1368" s="229">
        <f t="shared" si="146"/>
        <v>0</v>
      </c>
    </row>
    <row r="1369" spans="1:13" ht="15" customHeight="1">
      <c r="A1369" s="76"/>
      <c r="B1369" s="77" t="str">
        <f t="shared" si="143"/>
        <v/>
      </c>
      <c r="C1369" t="str">
        <f t="shared" si="142"/>
        <v/>
      </c>
      <c r="D1369" s="315" t="str">
        <f t="shared" si="147"/>
        <v/>
      </c>
      <c r="E1369" s="228">
        <v>0</v>
      </c>
      <c r="J1369" s="229">
        <f t="shared" si="144"/>
        <v>0</v>
      </c>
      <c r="K1369" s="229">
        <f t="shared" si="145"/>
        <v>0</v>
      </c>
      <c r="L1369" s="229">
        <f t="shared" si="145"/>
        <v>0</v>
      </c>
      <c r="M1369" s="229">
        <f t="shared" si="146"/>
        <v>0</v>
      </c>
    </row>
    <row r="1370" spans="1:13" ht="15" customHeight="1">
      <c r="A1370" s="76"/>
      <c r="B1370" s="77" t="str">
        <f t="shared" si="143"/>
        <v/>
      </c>
      <c r="C1370" t="str">
        <f t="shared" si="142"/>
        <v/>
      </c>
      <c r="D1370" s="315" t="str">
        <f t="shared" si="147"/>
        <v/>
      </c>
      <c r="E1370" s="228">
        <v>0</v>
      </c>
      <c r="J1370" s="229">
        <f t="shared" si="144"/>
        <v>0</v>
      </c>
      <c r="K1370" s="229">
        <f t="shared" si="145"/>
        <v>0</v>
      </c>
      <c r="L1370" s="229">
        <f t="shared" si="145"/>
        <v>0</v>
      </c>
      <c r="M1370" s="229">
        <f t="shared" si="146"/>
        <v>0</v>
      </c>
    </row>
    <row r="1371" spans="1:13" ht="15" customHeight="1">
      <c r="A1371" s="76"/>
      <c r="B1371" s="77" t="str">
        <f t="shared" si="143"/>
        <v/>
      </c>
      <c r="C1371" t="str">
        <f t="shared" si="142"/>
        <v/>
      </c>
      <c r="D1371" s="315" t="str">
        <f t="shared" si="147"/>
        <v/>
      </c>
      <c r="E1371" s="228">
        <v>0</v>
      </c>
      <c r="J1371" s="229">
        <f t="shared" si="144"/>
        <v>0</v>
      </c>
      <c r="K1371" s="229">
        <f t="shared" si="145"/>
        <v>0</v>
      </c>
      <c r="L1371" s="229">
        <f t="shared" si="145"/>
        <v>0</v>
      </c>
      <c r="M1371" s="229">
        <f t="shared" si="146"/>
        <v>0</v>
      </c>
    </row>
    <row r="1372" spans="1:13" ht="15" customHeight="1">
      <c r="A1372" s="76"/>
      <c r="B1372" s="77" t="str">
        <f t="shared" si="143"/>
        <v/>
      </c>
      <c r="C1372" t="str">
        <f t="shared" si="142"/>
        <v/>
      </c>
      <c r="D1372" s="315" t="str">
        <f t="shared" si="147"/>
        <v/>
      </c>
      <c r="E1372" s="228">
        <v>0</v>
      </c>
      <c r="J1372" s="229">
        <f t="shared" si="144"/>
        <v>0</v>
      </c>
      <c r="K1372" s="229">
        <f t="shared" si="145"/>
        <v>0</v>
      </c>
      <c r="L1372" s="229">
        <f t="shared" si="145"/>
        <v>0</v>
      </c>
      <c r="M1372" s="229">
        <f t="shared" si="146"/>
        <v>0</v>
      </c>
    </row>
    <row r="1373" spans="1:13" ht="15" customHeight="1">
      <c r="A1373" s="76"/>
      <c r="B1373" s="77" t="str">
        <f t="shared" si="143"/>
        <v/>
      </c>
      <c r="C1373" t="str">
        <f t="shared" si="142"/>
        <v/>
      </c>
      <c r="D1373" s="315" t="str">
        <f t="shared" si="147"/>
        <v/>
      </c>
      <c r="E1373" s="228">
        <v>0</v>
      </c>
      <c r="J1373" s="229">
        <f t="shared" si="144"/>
        <v>0</v>
      </c>
      <c r="K1373" s="229">
        <f t="shared" si="145"/>
        <v>0</v>
      </c>
      <c r="L1373" s="229">
        <f t="shared" si="145"/>
        <v>0</v>
      </c>
      <c r="M1373" s="229">
        <f t="shared" si="146"/>
        <v>0</v>
      </c>
    </row>
    <row r="1374" spans="1:13" ht="15" customHeight="1">
      <c r="A1374" s="76"/>
      <c r="B1374" s="77" t="str">
        <f t="shared" si="143"/>
        <v/>
      </c>
      <c r="C1374" t="str">
        <f t="shared" si="142"/>
        <v/>
      </c>
      <c r="D1374" s="315" t="str">
        <f t="shared" si="147"/>
        <v/>
      </c>
      <c r="E1374" s="228">
        <v>0</v>
      </c>
      <c r="J1374" s="229">
        <f t="shared" si="144"/>
        <v>0</v>
      </c>
      <c r="K1374" s="229">
        <f t="shared" si="145"/>
        <v>0</v>
      </c>
      <c r="L1374" s="229">
        <f t="shared" si="145"/>
        <v>0</v>
      </c>
      <c r="M1374" s="229">
        <f t="shared" si="146"/>
        <v>0</v>
      </c>
    </row>
    <row r="1375" spans="1:13" ht="15" customHeight="1">
      <c r="A1375" s="76"/>
      <c r="B1375" s="77" t="str">
        <f t="shared" si="143"/>
        <v/>
      </c>
      <c r="C1375" t="str">
        <f t="shared" si="142"/>
        <v/>
      </c>
      <c r="D1375" s="315" t="str">
        <f t="shared" si="147"/>
        <v/>
      </c>
      <c r="E1375" s="228">
        <v>0</v>
      </c>
      <c r="J1375" s="229">
        <f t="shared" si="144"/>
        <v>0</v>
      </c>
      <c r="K1375" s="229">
        <f t="shared" si="145"/>
        <v>0</v>
      </c>
      <c r="L1375" s="229">
        <f t="shared" si="145"/>
        <v>0</v>
      </c>
      <c r="M1375" s="229">
        <f t="shared" si="146"/>
        <v>0</v>
      </c>
    </row>
    <row r="1376" spans="1:13" ht="15" customHeight="1">
      <c r="A1376" s="76"/>
      <c r="B1376" s="77" t="str">
        <f t="shared" si="143"/>
        <v/>
      </c>
      <c r="C1376" t="str">
        <f t="shared" si="142"/>
        <v/>
      </c>
      <c r="D1376" s="315" t="str">
        <f t="shared" si="147"/>
        <v/>
      </c>
      <c r="E1376" s="228">
        <v>0</v>
      </c>
      <c r="J1376" s="229">
        <f t="shared" si="144"/>
        <v>0</v>
      </c>
      <c r="K1376" s="229">
        <f t="shared" si="145"/>
        <v>0</v>
      </c>
      <c r="L1376" s="229">
        <f t="shared" si="145"/>
        <v>0</v>
      </c>
      <c r="M1376" s="229">
        <f t="shared" si="146"/>
        <v>0</v>
      </c>
    </row>
    <row r="1377" spans="1:13" ht="15" customHeight="1">
      <c r="A1377" s="76"/>
      <c r="B1377" s="77" t="str">
        <f t="shared" si="143"/>
        <v/>
      </c>
      <c r="C1377" t="str">
        <f t="shared" si="142"/>
        <v/>
      </c>
      <c r="D1377" s="315" t="str">
        <f t="shared" si="147"/>
        <v/>
      </c>
      <c r="E1377" s="228">
        <v>0</v>
      </c>
      <c r="J1377" s="229">
        <f t="shared" si="144"/>
        <v>0</v>
      </c>
      <c r="K1377" s="229">
        <f t="shared" si="145"/>
        <v>0</v>
      </c>
      <c r="L1377" s="229">
        <f t="shared" si="145"/>
        <v>0</v>
      </c>
      <c r="M1377" s="229">
        <f t="shared" si="146"/>
        <v>0</v>
      </c>
    </row>
    <row r="1378" spans="1:13" ht="15" customHeight="1">
      <c r="A1378" s="76"/>
      <c r="B1378" s="77" t="str">
        <f t="shared" si="143"/>
        <v/>
      </c>
      <c r="C1378" t="str">
        <f t="shared" si="142"/>
        <v/>
      </c>
      <c r="D1378" s="315" t="str">
        <f t="shared" si="147"/>
        <v/>
      </c>
      <c r="E1378" s="228">
        <v>0</v>
      </c>
      <c r="J1378" s="229">
        <f t="shared" si="144"/>
        <v>0</v>
      </c>
      <c r="K1378" s="229">
        <f t="shared" si="145"/>
        <v>0</v>
      </c>
      <c r="L1378" s="229">
        <f t="shared" si="145"/>
        <v>0</v>
      </c>
      <c r="M1378" s="229">
        <f t="shared" si="146"/>
        <v>0</v>
      </c>
    </row>
    <row r="1379" spans="1:13" ht="15" customHeight="1">
      <c r="A1379" s="76"/>
      <c r="B1379" s="77" t="str">
        <f t="shared" si="143"/>
        <v/>
      </c>
      <c r="C1379" t="str">
        <f t="shared" si="142"/>
        <v/>
      </c>
      <c r="D1379" s="315" t="str">
        <f t="shared" si="147"/>
        <v/>
      </c>
      <c r="E1379" s="228">
        <v>0</v>
      </c>
      <c r="J1379" s="229">
        <f t="shared" si="144"/>
        <v>0</v>
      </c>
      <c r="K1379" s="229">
        <f t="shared" si="145"/>
        <v>0</v>
      </c>
      <c r="L1379" s="229">
        <f t="shared" si="145"/>
        <v>0</v>
      </c>
      <c r="M1379" s="229">
        <f t="shared" si="146"/>
        <v>0</v>
      </c>
    </row>
    <row r="1380" spans="1:13" ht="15" customHeight="1">
      <c r="A1380" s="76"/>
      <c r="B1380" s="77" t="str">
        <f t="shared" si="143"/>
        <v/>
      </c>
      <c r="C1380" t="str">
        <f t="shared" si="142"/>
        <v/>
      </c>
      <c r="D1380" s="315" t="str">
        <f t="shared" si="147"/>
        <v/>
      </c>
      <c r="E1380" s="228">
        <v>0</v>
      </c>
      <c r="J1380" s="229">
        <f t="shared" si="144"/>
        <v>0</v>
      </c>
      <c r="K1380" s="229">
        <f t="shared" si="145"/>
        <v>0</v>
      </c>
      <c r="L1380" s="229">
        <f t="shared" si="145"/>
        <v>0</v>
      </c>
      <c r="M1380" s="229">
        <f t="shared" si="146"/>
        <v>0</v>
      </c>
    </row>
    <row r="1381" spans="1:13" ht="15" customHeight="1">
      <c r="A1381" s="76"/>
      <c r="B1381" s="77" t="str">
        <f t="shared" si="143"/>
        <v/>
      </c>
      <c r="C1381" t="str">
        <f t="shared" si="142"/>
        <v/>
      </c>
      <c r="D1381" s="315" t="str">
        <f t="shared" si="147"/>
        <v/>
      </c>
      <c r="E1381" s="228">
        <v>0</v>
      </c>
      <c r="J1381" s="229">
        <f t="shared" si="144"/>
        <v>0</v>
      </c>
      <c r="K1381" s="229">
        <f t="shared" si="145"/>
        <v>0</v>
      </c>
      <c r="L1381" s="229">
        <f t="shared" si="145"/>
        <v>0</v>
      </c>
      <c r="M1381" s="229">
        <f t="shared" si="146"/>
        <v>0</v>
      </c>
    </row>
    <row r="1382" spans="1:13" ht="15" customHeight="1">
      <c r="A1382" s="76"/>
      <c r="B1382" s="77" t="str">
        <f t="shared" si="143"/>
        <v/>
      </c>
      <c r="C1382" t="str">
        <f t="shared" si="142"/>
        <v/>
      </c>
      <c r="D1382" s="315" t="str">
        <f t="shared" si="147"/>
        <v/>
      </c>
      <c r="E1382" s="228">
        <v>0</v>
      </c>
      <c r="J1382" s="229">
        <f t="shared" si="144"/>
        <v>0</v>
      </c>
      <c r="K1382" s="229">
        <f t="shared" si="145"/>
        <v>0</v>
      </c>
      <c r="L1382" s="229">
        <f t="shared" si="145"/>
        <v>0</v>
      </c>
      <c r="M1382" s="229">
        <f t="shared" si="146"/>
        <v>0</v>
      </c>
    </row>
    <row r="1383" spans="1:13" ht="15" customHeight="1">
      <c r="A1383" s="76"/>
      <c r="B1383" s="77" t="str">
        <f t="shared" si="143"/>
        <v/>
      </c>
      <c r="C1383" t="str">
        <f t="shared" si="142"/>
        <v/>
      </c>
      <c r="D1383" s="315" t="str">
        <f t="shared" si="147"/>
        <v/>
      </c>
      <c r="E1383" s="228">
        <v>0</v>
      </c>
      <c r="J1383" s="229">
        <f t="shared" si="144"/>
        <v>0</v>
      </c>
      <c r="K1383" s="229">
        <f t="shared" si="145"/>
        <v>0</v>
      </c>
      <c r="L1383" s="229">
        <f t="shared" si="145"/>
        <v>0</v>
      </c>
      <c r="M1383" s="229">
        <f t="shared" si="146"/>
        <v>0</v>
      </c>
    </row>
    <row r="1384" spans="1:13" ht="15" customHeight="1">
      <c r="A1384" s="76"/>
      <c r="B1384" s="77" t="str">
        <f t="shared" si="143"/>
        <v/>
      </c>
      <c r="C1384" t="str">
        <f t="shared" si="142"/>
        <v/>
      </c>
      <c r="D1384" s="315" t="str">
        <f t="shared" si="147"/>
        <v/>
      </c>
      <c r="E1384" s="228">
        <v>0</v>
      </c>
      <c r="J1384" s="229">
        <f t="shared" si="144"/>
        <v>0</v>
      </c>
      <c r="K1384" s="229">
        <f t="shared" si="145"/>
        <v>0</v>
      </c>
      <c r="L1384" s="229">
        <f t="shared" si="145"/>
        <v>0</v>
      </c>
      <c r="M1384" s="229">
        <f t="shared" si="146"/>
        <v>0</v>
      </c>
    </row>
    <row r="1385" spans="1:13" ht="15" customHeight="1">
      <c r="A1385" s="76"/>
      <c r="B1385" s="77" t="str">
        <f t="shared" si="143"/>
        <v/>
      </c>
      <c r="C1385" t="str">
        <f t="shared" si="142"/>
        <v/>
      </c>
      <c r="D1385" s="315" t="str">
        <f t="shared" si="147"/>
        <v/>
      </c>
      <c r="E1385" s="228">
        <v>0</v>
      </c>
      <c r="J1385" s="229">
        <f t="shared" si="144"/>
        <v>0</v>
      </c>
      <c r="K1385" s="229">
        <f t="shared" si="145"/>
        <v>0</v>
      </c>
      <c r="L1385" s="229">
        <f t="shared" si="145"/>
        <v>0</v>
      </c>
      <c r="M1385" s="229">
        <f t="shared" si="146"/>
        <v>0</v>
      </c>
    </row>
    <row r="1386" spans="1:13" ht="15" customHeight="1">
      <c r="A1386" s="76"/>
      <c r="B1386" s="77" t="str">
        <f t="shared" si="143"/>
        <v/>
      </c>
      <c r="C1386" t="str">
        <f t="shared" si="142"/>
        <v/>
      </c>
      <c r="D1386" s="315" t="str">
        <f t="shared" si="147"/>
        <v/>
      </c>
      <c r="E1386" s="228">
        <v>0</v>
      </c>
      <c r="J1386" s="229">
        <f t="shared" si="144"/>
        <v>0</v>
      </c>
      <c r="K1386" s="229">
        <f t="shared" si="145"/>
        <v>0</v>
      </c>
      <c r="L1386" s="229">
        <f t="shared" si="145"/>
        <v>0</v>
      </c>
      <c r="M1386" s="229">
        <f t="shared" si="146"/>
        <v>0</v>
      </c>
    </row>
    <row r="1387" spans="1:13" ht="15" customHeight="1">
      <c r="A1387" s="76"/>
      <c r="B1387" s="77" t="str">
        <f t="shared" si="143"/>
        <v/>
      </c>
      <c r="C1387" t="str">
        <f t="shared" si="142"/>
        <v/>
      </c>
      <c r="D1387" s="315" t="str">
        <f t="shared" si="147"/>
        <v/>
      </c>
      <c r="E1387" s="228">
        <v>0</v>
      </c>
      <c r="J1387" s="229">
        <f t="shared" si="144"/>
        <v>0</v>
      </c>
      <c r="K1387" s="229">
        <f t="shared" si="145"/>
        <v>0</v>
      </c>
      <c r="L1387" s="229">
        <f t="shared" si="145"/>
        <v>0</v>
      </c>
      <c r="M1387" s="229">
        <f t="shared" si="146"/>
        <v>0</v>
      </c>
    </row>
    <row r="1388" spans="1:13" ht="15" customHeight="1">
      <c r="A1388" s="76"/>
      <c r="B1388" s="77" t="str">
        <f t="shared" si="143"/>
        <v/>
      </c>
      <c r="C1388" t="str">
        <f t="shared" si="142"/>
        <v/>
      </c>
      <c r="D1388" s="315" t="str">
        <f t="shared" si="147"/>
        <v/>
      </c>
      <c r="E1388" s="228">
        <v>0</v>
      </c>
      <c r="J1388" s="229">
        <f t="shared" si="144"/>
        <v>0</v>
      </c>
      <c r="K1388" s="229">
        <f t="shared" si="145"/>
        <v>0</v>
      </c>
      <c r="L1388" s="229">
        <f t="shared" si="145"/>
        <v>0</v>
      </c>
      <c r="M1388" s="229">
        <f t="shared" si="146"/>
        <v>0</v>
      </c>
    </row>
    <row r="1389" spans="1:13" ht="15" customHeight="1">
      <c r="A1389" s="76"/>
      <c r="B1389" s="77" t="str">
        <f t="shared" si="143"/>
        <v/>
      </c>
      <c r="C1389" t="str">
        <f t="shared" si="142"/>
        <v/>
      </c>
      <c r="D1389" s="315" t="str">
        <f t="shared" si="147"/>
        <v/>
      </c>
      <c r="E1389" s="228">
        <v>0</v>
      </c>
      <c r="J1389" s="229">
        <f t="shared" si="144"/>
        <v>0</v>
      </c>
      <c r="K1389" s="229">
        <f t="shared" si="145"/>
        <v>0</v>
      </c>
      <c r="L1389" s="229">
        <f t="shared" si="145"/>
        <v>0</v>
      </c>
      <c r="M1389" s="229">
        <f t="shared" si="146"/>
        <v>0</v>
      </c>
    </row>
    <row r="1390" spans="1:13" ht="15" customHeight="1">
      <c r="A1390" s="76"/>
      <c r="B1390" s="77" t="str">
        <f t="shared" si="143"/>
        <v/>
      </c>
      <c r="C1390" t="str">
        <f t="shared" si="142"/>
        <v/>
      </c>
      <c r="D1390" s="315" t="str">
        <f t="shared" si="147"/>
        <v/>
      </c>
      <c r="E1390" s="228">
        <v>0</v>
      </c>
      <c r="J1390" s="229">
        <f t="shared" si="144"/>
        <v>0</v>
      </c>
      <c r="K1390" s="229">
        <f t="shared" si="145"/>
        <v>0</v>
      </c>
      <c r="L1390" s="229">
        <f t="shared" si="145"/>
        <v>0</v>
      </c>
      <c r="M1390" s="229">
        <f t="shared" si="146"/>
        <v>0</v>
      </c>
    </row>
    <row r="1391" spans="1:13" ht="15" customHeight="1">
      <c r="A1391" s="76"/>
      <c r="B1391" s="77" t="str">
        <f t="shared" si="143"/>
        <v/>
      </c>
      <c r="C1391" t="str">
        <f t="shared" si="142"/>
        <v/>
      </c>
      <c r="D1391" s="315" t="str">
        <f t="shared" si="147"/>
        <v/>
      </c>
      <c r="E1391" s="228">
        <v>0</v>
      </c>
      <c r="J1391" s="229">
        <f t="shared" si="144"/>
        <v>0</v>
      </c>
      <c r="K1391" s="229">
        <f t="shared" si="145"/>
        <v>0</v>
      </c>
      <c r="L1391" s="229">
        <f t="shared" si="145"/>
        <v>0</v>
      </c>
      <c r="M1391" s="229">
        <f t="shared" si="146"/>
        <v>0</v>
      </c>
    </row>
    <row r="1392" spans="1:13" ht="15" customHeight="1">
      <c r="A1392" s="76"/>
      <c r="B1392" s="77" t="str">
        <f t="shared" si="143"/>
        <v/>
      </c>
      <c r="C1392" t="str">
        <f t="shared" si="142"/>
        <v/>
      </c>
      <c r="D1392" s="315" t="str">
        <f t="shared" si="147"/>
        <v/>
      </c>
      <c r="E1392" s="228">
        <v>0</v>
      </c>
      <c r="J1392" s="229">
        <f t="shared" si="144"/>
        <v>0</v>
      </c>
      <c r="K1392" s="229">
        <f t="shared" si="145"/>
        <v>0</v>
      </c>
      <c r="L1392" s="229">
        <f t="shared" si="145"/>
        <v>0</v>
      </c>
      <c r="M1392" s="229">
        <f t="shared" si="146"/>
        <v>0</v>
      </c>
    </row>
    <row r="1393" spans="1:13" ht="15" customHeight="1">
      <c r="A1393" s="76"/>
      <c r="B1393" s="77" t="str">
        <f t="shared" si="143"/>
        <v/>
      </c>
      <c r="C1393" t="str">
        <f t="shared" si="142"/>
        <v/>
      </c>
      <c r="D1393" s="315" t="str">
        <f t="shared" si="147"/>
        <v/>
      </c>
      <c r="E1393" s="228">
        <v>0</v>
      </c>
      <c r="J1393" s="229">
        <f t="shared" si="144"/>
        <v>0</v>
      </c>
      <c r="K1393" s="229">
        <f t="shared" si="145"/>
        <v>0</v>
      </c>
      <c r="L1393" s="229">
        <f t="shared" si="145"/>
        <v>0</v>
      </c>
      <c r="M1393" s="229">
        <f t="shared" si="146"/>
        <v>0</v>
      </c>
    </row>
    <row r="1394" spans="1:13" ht="15" customHeight="1">
      <c r="A1394" s="76"/>
      <c r="B1394" s="77" t="str">
        <f t="shared" si="143"/>
        <v/>
      </c>
      <c r="C1394" t="str">
        <f t="shared" si="142"/>
        <v/>
      </c>
      <c r="D1394" s="315" t="str">
        <f t="shared" si="147"/>
        <v/>
      </c>
      <c r="E1394" s="228">
        <v>0</v>
      </c>
      <c r="J1394" s="229">
        <f t="shared" si="144"/>
        <v>0</v>
      </c>
      <c r="K1394" s="229">
        <f t="shared" si="145"/>
        <v>0</v>
      </c>
      <c r="L1394" s="229">
        <f t="shared" si="145"/>
        <v>0</v>
      </c>
      <c r="M1394" s="229">
        <f t="shared" si="146"/>
        <v>0</v>
      </c>
    </row>
    <row r="1395" spans="1:13" ht="15" customHeight="1">
      <c r="A1395" s="76"/>
      <c r="B1395" s="77" t="str">
        <f t="shared" si="143"/>
        <v/>
      </c>
      <c r="C1395" t="str">
        <f t="shared" si="142"/>
        <v/>
      </c>
      <c r="D1395" s="315" t="str">
        <f t="shared" si="147"/>
        <v/>
      </c>
      <c r="E1395" s="228">
        <v>0</v>
      </c>
      <c r="J1395" s="229">
        <f t="shared" si="144"/>
        <v>0</v>
      </c>
      <c r="K1395" s="229">
        <f t="shared" si="145"/>
        <v>0</v>
      </c>
      <c r="L1395" s="229">
        <f t="shared" si="145"/>
        <v>0</v>
      </c>
      <c r="M1395" s="229">
        <f t="shared" si="146"/>
        <v>0</v>
      </c>
    </row>
    <row r="1396" spans="1:13" ht="15" customHeight="1">
      <c r="A1396" s="76"/>
      <c r="B1396" s="77" t="str">
        <f t="shared" si="143"/>
        <v/>
      </c>
      <c r="C1396" t="str">
        <f t="shared" si="142"/>
        <v/>
      </c>
      <c r="D1396" s="315" t="str">
        <f t="shared" si="147"/>
        <v/>
      </c>
      <c r="E1396" s="228">
        <v>0</v>
      </c>
      <c r="J1396" s="229">
        <f t="shared" si="144"/>
        <v>0</v>
      </c>
      <c r="K1396" s="229">
        <f t="shared" si="145"/>
        <v>0</v>
      </c>
      <c r="L1396" s="229">
        <f t="shared" si="145"/>
        <v>0</v>
      </c>
      <c r="M1396" s="229">
        <f t="shared" si="146"/>
        <v>0</v>
      </c>
    </row>
    <row r="1397" spans="1:13" ht="15" customHeight="1">
      <c r="A1397" s="76"/>
      <c r="B1397" s="77" t="str">
        <f t="shared" si="143"/>
        <v/>
      </c>
      <c r="C1397" t="str">
        <f t="shared" si="142"/>
        <v/>
      </c>
      <c r="D1397" s="315" t="str">
        <f t="shared" si="147"/>
        <v/>
      </c>
      <c r="E1397" s="228">
        <v>0</v>
      </c>
      <c r="J1397" s="229">
        <f t="shared" si="144"/>
        <v>0</v>
      </c>
      <c r="K1397" s="229">
        <f t="shared" si="145"/>
        <v>0</v>
      </c>
      <c r="L1397" s="229">
        <f t="shared" si="145"/>
        <v>0</v>
      </c>
      <c r="M1397" s="229">
        <f t="shared" si="146"/>
        <v>0</v>
      </c>
    </row>
    <row r="1398" spans="1:13" ht="15" customHeight="1">
      <c r="A1398" s="76"/>
      <c r="B1398" s="77" t="str">
        <f t="shared" si="143"/>
        <v/>
      </c>
      <c r="C1398" t="str">
        <f t="shared" si="142"/>
        <v/>
      </c>
      <c r="D1398" s="315" t="str">
        <f t="shared" si="147"/>
        <v/>
      </c>
      <c r="E1398" s="228">
        <v>0</v>
      </c>
      <c r="J1398" s="229">
        <f t="shared" si="144"/>
        <v>0</v>
      </c>
      <c r="K1398" s="229">
        <f t="shared" si="145"/>
        <v>0</v>
      </c>
      <c r="L1398" s="229">
        <f t="shared" si="145"/>
        <v>0</v>
      </c>
      <c r="M1398" s="229">
        <f t="shared" si="146"/>
        <v>0</v>
      </c>
    </row>
    <row r="1399" spans="1:13" ht="15" customHeight="1">
      <c r="A1399" s="76"/>
      <c r="B1399" s="77" t="str">
        <f t="shared" si="143"/>
        <v/>
      </c>
      <c r="C1399" t="str">
        <f t="shared" si="142"/>
        <v/>
      </c>
      <c r="D1399" s="315" t="str">
        <f t="shared" si="147"/>
        <v/>
      </c>
      <c r="E1399" s="228">
        <v>0</v>
      </c>
      <c r="J1399" s="229">
        <f t="shared" si="144"/>
        <v>0</v>
      </c>
      <c r="K1399" s="229">
        <f t="shared" si="145"/>
        <v>0</v>
      </c>
      <c r="L1399" s="229">
        <f t="shared" si="145"/>
        <v>0</v>
      </c>
      <c r="M1399" s="229">
        <f t="shared" si="146"/>
        <v>0</v>
      </c>
    </row>
    <row r="1400" spans="1:13" ht="15" customHeight="1">
      <c r="A1400" s="76"/>
      <c r="B1400" s="77" t="str">
        <f t="shared" si="143"/>
        <v/>
      </c>
      <c r="C1400" t="str">
        <f t="shared" si="142"/>
        <v/>
      </c>
      <c r="D1400" s="315" t="str">
        <f t="shared" si="147"/>
        <v/>
      </c>
      <c r="E1400" s="228">
        <v>0</v>
      </c>
      <c r="J1400" s="229">
        <f t="shared" si="144"/>
        <v>0</v>
      </c>
      <c r="K1400" s="229">
        <f t="shared" si="145"/>
        <v>0</v>
      </c>
      <c r="L1400" s="229">
        <f t="shared" si="145"/>
        <v>0</v>
      </c>
      <c r="M1400" s="229">
        <f t="shared" si="146"/>
        <v>0</v>
      </c>
    </row>
    <row r="1401" spans="1:13" ht="15" customHeight="1">
      <c r="A1401" s="76"/>
      <c r="B1401" s="77" t="str">
        <f t="shared" si="143"/>
        <v/>
      </c>
      <c r="C1401" t="str">
        <f t="shared" si="142"/>
        <v/>
      </c>
      <c r="D1401" s="315" t="str">
        <f t="shared" si="147"/>
        <v/>
      </c>
      <c r="E1401" s="228">
        <v>0</v>
      </c>
      <c r="J1401" s="229">
        <f t="shared" si="144"/>
        <v>0</v>
      </c>
      <c r="K1401" s="229">
        <f t="shared" si="145"/>
        <v>0</v>
      </c>
      <c r="L1401" s="229">
        <f t="shared" si="145"/>
        <v>0</v>
      </c>
      <c r="M1401" s="229">
        <f t="shared" si="146"/>
        <v>0</v>
      </c>
    </row>
    <row r="1402" spans="1:13" ht="15" customHeight="1">
      <c r="A1402" s="76"/>
      <c r="B1402" s="77" t="str">
        <f t="shared" si="143"/>
        <v/>
      </c>
      <c r="C1402" t="str">
        <f t="shared" si="142"/>
        <v/>
      </c>
      <c r="D1402" s="315" t="str">
        <f t="shared" si="147"/>
        <v/>
      </c>
      <c r="E1402" s="228">
        <v>0</v>
      </c>
      <c r="J1402" s="229">
        <f t="shared" si="144"/>
        <v>0</v>
      </c>
      <c r="K1402" s="229">
        <f t="shared" si="145"/>
        <v>0</v>
      </c>
      <c r="L1402" s="229">
        <f t="shared" si="145"/>
        <v>0</v>
      </c>
      <c r="M1402" s="229">
        <f t="shared" si="146"/>
        <v>0</v>
      </c>
    </row>
    <row r="1403" spans="1:13" ht="15" customHeight="1">
      <c r="A1403" s="76"/>
      <c r="B1403" s="77" t="str">
        <f t="shared" si="143"/>
        <v/>
      </c>
      <c r="C1403" t="str">
        <f t="shared" si="142"/>
        <v/>
      </c>
      <c r="D1403" s="315" t="str">
        <f t="shared" si="147"/>
        <v/>
      </c>
      <c r="E1403" s="228">
        <v>0</v>
      </c>
      <c r="J1403" s="229">
        <f t="shared" si="144"/>
        <v>0</v>
      </c>
      <c r="K1403" s="229">
        <f t="shared" si="145"/>
        <v>0</v>
      </c>
      <c r="L1403" s="229">
        <f t="shared" si="145"/>
        <v>0</v>
      </c>
      <c r="M1403" s="229">
        <f t="shared" si="146"/>
        <v>0</v>
      </c>
    </row>
    <row r="1404" spans="1:13" ht="15" customHeight="1">
      <c r="A1404" s="76"/>
      <c r="B1404" s="77" t="str">
        <f t="shared" si="143"/>
        <v/>
      </c>
      <c r="C1404" t="str">
        <f t="shared" si="142"/>
        <v/>
      </c>
      <c r="D1404" s="315" t="str">
        <f t="shared" si="147"/>
        <v/>
      </c>
      <c r="E1404" s="228">
        <v>0</v>
      </c>
      <c r="J1404" s="229">
        <f t="shared" si="144"/>
        <v>0</v>
      </c>
      <c r="K1404" s="229">
        <f t="shared" si="145"/>
        <v>0</v>
      </c>
      <c r="L1404" s="229">
        <f t="shared" si="145"/>
        <v>0</v>
      </c>
      <c r="M1404" s="229">
        <f t="shared" si="146"/>
        <v>0</v>
      </c>
    </row>
    <row r="1405" spans="1:13" ht="15" customHeight="1">
      <c r="A1405" s="76"/>
      <c r="B1405" s="77" t="str">
        <f t="shared" si="143"/>
        <v/>
      </c>
      <c r="C1405" t="str">
        <f t="shared" si="142"/>
        <v/>
      </c>
      <c r="D1405" s="315" t="str">
        <f t="shared" si="147"/>
        <v/>
      </c>
      <c r="E1405" s="228">
        <v>0</v>
      </c>
      <c r="J1405" s="229">
        <f t="shared" si="144"/>
        <v>0</v>
      </c>
      <c r="K1405" s="229">
        <f t="shared" si="145"/>
        <v>0</v>
      </c>
      <c r="L1405" s="229">
        <f t="shared" si="145"/>
        <v>0</v>
      </c>
      <c r="M1405" s="229">
        <f t="shared" si="146"/>
        <v>0</v>
      </c>
    </row>
    <row r="1406" spans="1:13" ht="15" customHeight="1">
      <c r="A1406" s="76"/>
      <c r="B1406" s="77" t="str">
        <f t="shared" si="143"/>
        <v/>
      </c>
      <c r="C1406" t="str">
        <f t="shared" si="142"/>
        <v/>
      </c>
      <c r="D1406" s="315" t="str">
        <f t="shared" si="147"/>
        <v/>
      </c>
      <c r="E1406" s="228">
        <v>0</v>
      </c>
      <c r="J1406" s="229">
        <f t="shared" si="144"/>
        <v>0</v>
      </c>
      <c r="K1406" s="229">
        <f t="shared" si="145"/>
        <v>0</v>
      </c>
      <c r="L1406" s="229">
        <f t="shared" si="145"/>
        <v>0</v>
      </c>
      <c r="M1406" s="229">
        <f t="shared" si="146"/>
        <v>0</v>
      </c>
    </row>
    <row r="1407" spans="1:13" ht="15" customHeight="1">
      <c r="A1407" s="76"/>
      <c r="B1407" s="77" t="str">
        <f t="shared" si="143"/>
        <v/>
      </c>
      <c r="C1407" t="str">
        <f t="shared" si="142"/>
        <v/>
      </c>
      <c r="D1407" s="315" t="str">
        <f t="shared" si="147"/>
        <v/>
      </c>
      <c r="E1407" s="228">
        <v>0</v>
      </c>
      <c r="J1407" s="229">
        <f t="shared" si="144"/>
        <v>0</v>
      </c>
      <c r="K1407" s="229">
        <f t="shared" si="145"/>
        <v>0</v>
      </c>
      <c r="L1407" s="229">
        <f t="shared" si="145"/>
        <v>0</v>
      </c>
      <c r="M1407" s="229">
        <f t="shared" si="146"/>
        <v>0</v>
      </c>
    </row>
    <row r="1408" spans="1:13" ht="15" customHeight="1">
      <c r="A1408" s="76"/>
      <c r="B1408" s="77" t="str">
        <f t="shared" si="143"/>
        <v/>
      </c>
      <c r="C1408" t="str">
        <f t="shared" si="142"/>
        <v/>
      </c>
      <c r="D1408" s="315" t="str">
        <f t="shared" si="147"/>
        <v/>
      </c>
      <c r="E1408" s="228">
        <v>0</v>
      </c>
      <c r="J1408" s="229">
        <f t="shared" si="144"/>
        <v>0</v>
      </c>
      <c r="K1408" s="229">
        <f t="shared" si="145"/>
        <v>0</v>
      </c>
      <c r="L1408" s="229">
        <f t="shared" si="145"/>
        <v>0</v>
      </c>
      <c r="M1408" s="229">
        <f t="shared" si="146"/>
        <v>0</v>
      </c>
    </row>
    <row r="1409" spans="1:13" ht="15" customHeight="1">
      <c r="A1409" s="76"/>
      <c r="B1409" s="77" t="str">
        <f t="shared" si="143"/>
        <v/>
      </c>
      <c r="C1409" t="str">
        <f t="shared" ref="C1409:C1472" si="148">IF(A1409&lt;&gt;"",TEXT(A1409,"aaaa"),"")</f>
        <v/>
      </c>
      <c r="D1409" s="315" t="str">
        <f t="shared" si="147"/>
        <v/>
      </c>
      <c r="E1409" s="228">
        <v>0</v>
      </c>
      <c r="J1409" s="229">
        <f t="shared" si="144"/>
        <v>0</v>
      </c>
      <c r="K1409" s="229">
        <f t="shared" si="145"/>
        <v>0</v>
      </c>
      <c r="L1409" s="229">
        <f t="shared" si="145"/>
        <v>0</v>
      </c>
      <c r="M1409" s="229">
        <f t="shared" si="146"/>
        <v>0</v>
      </c>
    </row>
    <row r="1410" spans="1:13" ht="15" customHeight="1">
      <c r="A1410" s="76"/>
      <c r="B1410" s="77" t="str">
        <f t="shared" si="143"/>
        <v/>
      </c>
      <c r="C1410" t="str">
        <f t="shared" si="148"/>
        <v/>
      </c>
      <c r="D1410" s="315" t="str">
        <f t="shared" si="147"/>
        <v/>
      </c>
      <c r="E1410" s="228">
        <v>0</v>
      </c>
      <c r="J1410" s="229">
        <f t="shared" si="144"/>
        <v>0</v>
      </c>
      <c r="K1410" s="229">
        <f t="shared" si="145"/>
        <v>0</v>
      </c>
      <c r="L1410" s="229">
        <f t="shared" si="145"/>
        <v>0</v>
      </c>
      <c r="M1410" s="229">
        <f t="shared" si="146"/>
        <v>0</v>
      </c>
    </row>
    <row r="1411" spans="1:13" ht="15" customHeight="1">
      <c r="A1411" s="76"/>
      <c r="B1411" s="77" t="str">
        <f t="shared" si="143"/>
        <v/>
      </c>
      <c r="C1411" t="str">
        <f t="shared" si="148"/>
        <v/>
      </c>
      <c r="D1411" s="315" t="str">
        <f t="shared" si="147"/>
        <v/>
      </c>
      <c r="E1411" s="228">
        <v>0</v>
      </c>
      <c r="J1411" s="229">
        <f t="shared" si="144"/>
        <v>0</v>
      </c>
      <c r="K1411" s="229">
        <f t="shared" si="145"/>
        <v>0</v>
      </c>
      <c r="L1411" s="229">
        <f t="shared" si="145"/>
        <v>0</v>
      </c>
      <c r="M1411" s="229">
        <f t="shared" si="146"/>
        <v>0</v>
      </c>
    </row>
    <row r="1412" spans="1:13" ht="15" customHeight="1">
      <c r="A1412" s="76"/>
      <c r="B1412" s="77" t="str">
        <f t="shared" si="143"/>
        <v/>
      </c>
      <c r="C1412" t="str">
        <f t="shared" si="148"/>
        <v/>
      </c>
      <c r="D1412" s="315" t="str">
        <f t="shared" si="147"/>
        <v/>
      </c>
      <c r="E1412" s="228">
        <v>0</v>
      </c>
      <c r="J1412" s="229">
        <f t="shared" si="144"/>
        <v>0</v>
      </c>
      <c r="K1412" s="229">
        <f t="shared" si="145"/>
        <v>0</v>
      </c>
      <c r="L1412" s="229">
        <f t="shared" si="145"/>
        <v>0</v>
      </c>
      <c r="M1412" s="229">
        <f t="shared" si="146"/>
        <v>0</v>
      </c>
    </row>
    <row r="1413" spans="1:13" ht="15" customHeight="1">
      <c r="A1413" s="76"/>
      <c r="B1413" s="77" t="str">
        <f t="shared" si="143"/>
        <v/>
      </c>
      <c r="C1413" t="str">
        <f t="shared" si="148"/>
        <v/>
      </c>
      <c r="D1413" s="315" t="str">
        <f t="shared" si="147"/>
        <v/>
      </c>
      <c r="E1413" s="228">
        <v>0</v>
      </c>
      <c r="J1413" s="229">
        <f t="shared" si="144"/>
        <v>0</v>
      </c>
      <c r="K1413" s="229">
        <f t="shared" si="145"/>
        <v>0</v>
      </c>
      <c r="L1413" s="229">
        <f t="shared" si="145"/>
        <v>0</v>
      </c>
      <c r="M1413" s="229">
        <f t="shared" si="146"/>
        <v>0</v>
      </c>
    </row>
    <row r="1414" spans="1:13" ht="15" customHeight="1">
      <c r="A1414" s="76"/>
      <c r="B1414" s="77" t="str">
        <f t="shared" si="143"/>
        <v/>
      </c>
      <c r="C1414" t="str">
        <f t="shared" si="148"/>
        <v/>
      </c>
      <c r="D1414" s="315" t="str">
        <f t="shared" si="147"/>
        <v/>
      </c>
      <c r="E1414" s="228">
        <v>0</v>
      </c>
      <c r="J1414" s="229">
        <f t="shared" si="144"/>
        <v>0</v>
      </c>
      <c r="K1414" s="229">
        <f t="shared" si="145"/>
        <v>0</v>
      </c>
      <c r="L1414" s="229">
        <f t="shared" si="145"/>
        <v>0</v>
      </c>
      <c r="M1414" s="229">
        <f t="shared" si="146"/>
        <v>0</v>
      </c>
    </row>
    <row r="1415" spans="1:13" ht="15" customHeight="1">
      <c r="A1415" s="76"/>
      <c r="B1415" s="77" t="str">
        <f t="shared" ref="B1415:B1478" si="149">IF(A1415="","",TEXT(A1415,"DDDD"))</f>
        <v/>
      </c>
      <c r="C1415" t="str">
        <f t="shared" si="148"/>
        <v/>
      </c>
      <c r="D1415" s="315" t="str">
        <f t="shared" si="147"/>
        <v/>
      </c>
      <c r="E1415" s="228">
        <v>0</v>
      </c>
      <c r="J1415" s="229">
        <f t="shared" ref="J1415:J1478" si="150">IF(E1415=0,0,(1-J$4)*E1415)</f>
        <v>0</v>
      </c>
      <c r="K1415" s="229">
        <f t="shared" ref="K1415:L1478" si="151">IF(F1415=0,0,(1-K$4)*F1415)</f>
        <v>0</v>
      </c>
      <c r="L1415" s="229">
        <f t="shared" si="151"/>
        <v>0</v>
      </c>
      <c r="M1415" s="229">
        <f t="shared" ref="M1415:M1478" si="152">IF(H1415=0,0,(1-M$4)*H1415)</f>
        <v>0</v>
      </c>
    </row>
    <row r="1416" spans="1:13" ht="15" customHeight="1">
      <c r="A1416" s="76"/>
      <c r="B1416" s="77" t="str">
        <f t="shared" si="149"/>
        <v/>
      </c>
      <c r="C1416" t="str">
        <f t="shared" si="148"/>
        <v/>
      </c>
      <c r="D1416" s="315" t="str">
        <f t="shared" ref="D1416:D1479" si="153">IF(A1416&lt;&gt;"",PROPER(TEXT(A1416,"Mmmm")),"")</f>
        <v/>
      </c>
      <c r="E1416" s="228">
        <v>0</v>
      </c>
      <c r="J1416" s="229">
        <f t="shared" si="150"/>
        <v>0</v>
      </c>
      <c r="K1416" s="229">
        <f t="shared" si="151"/>
        <v>0</v>
      </c>
      <c r="L1416" s="229">
        <f t="shared" si="151"/>
        <v>0</v>
      </c>
      <c r="M1416" s="229">
        <f t="shared" si="152"/>
        <v>0</v>
      </c>
    </row>
    <row r="1417" spans="1:13" ht="15" customHeight="1">
      <c r="A1417" s="76"/>
      <c r="B1417" s="77" t="str">
        <f t="shared" si="149"/>
        <v/>
      </c>
      <c r="C1417" t="str">
        <f t="shared" si="148"/>
        <v/>
      </c>
      <c r="D1417" s="315" t="str">
        <f t="shared" si="153"/>
        <v/>
      </c>
      <c r="E1417" s="228">
        <v>0</v>
      </c>
      <c r="J1417" s="229">
        <f t="shared" si="150"/>
        <v>0</v>
      </c>
      <c r="K1417" s="229">
        <f t="shared" si="151"/>
        <v>0</v>
      </c>
      <c r="L1417" s="229">
        <f t="shared" si="151"/>
        <v>0</v>
      </c>
      <c r="M1417" s="229">
        <f t="shared" si="152"/>
        <v>0</v>
      </c>
    </row>
    <row r="1418" spans="1:13" ht="15" customHeight="1">
      <c r="A1418" s="76"/>
      <c r="B1418" s="77" t="str">
        <f t="shared" si="149"/>
        <v/>
      </c>
      <c r="C1418" t="str">
        <f t="shared" si="148"/>
        <v/>
      </c>
      <c r="D1418" s="315" t="str">
        <f t="shared" si="153"/>
        <v/>
      </c>
      <c r="E1418" s="228">
        <v>0</v>
      </c>
      <c r="J1418" s="229">
        <f t="shared" si="150"/>
        <v>0</v>
      </c>
      <c r="K1418" s="229">
        <f t="shared" si="151"/>
        <v>0</v>
      </c>
      <c r="L1418" s="229">
        <f t="shared" si="151"/>
        <v>0</v>
      </c>
      <c r="M1418" s="229">
        <f t="shared" si="152"/>
        <v>0</v>
      </c>
    </row>
    <row r="1419" spans="1:13" ht="15" customHeight="1">
      <c r="A1419" s="76"/>
      <c r="B1419" s="77" t="str">
        <f t="shared" si="149"/>
        <v/>
      </c>
      <c r="C1419" t="str">
        <f t="shared" si="148"/>
        <v/>
      </c>
      <c r="D1419" s="315" t="str">
        <f t="shared" si="153"/>
        <v/>
      </c>
      <c r="E1419" s="228">
        <v>0</v>
      </c>
      <c r="J1419" s="229">
        <f t="shared" si="150"/>
        <v>0</v>
      </c>
      <c r="K1419" s="229">
        <f t="shared" si="151"/>
        <v>0</v>
      </c>
      <c r="L1419" s="229">
        <f t="shared" si="151"/>
        <v>0</v>
      </c>
      <c r="M1419" s="229">
        <f t="shared" si="152"/>
        <v>0</v>
      </c>
    </row>
    <row r="1420" spans="1:13" ht="15" customHeight="1">
      <c r="A1420" s="76"/>
      <c r="B1420" s="77" t="str">
        <f t="shared" si="149"/>
        <v/>
      </c>
      <c r="C1420" t="str">
        <f t="shared" si="148"/>
        <v/>
      </c>
      <c r="D1420" s="315" t="str">
        <f t="shared" si="153"/>
        <v/>
      </c>
      <c r="E1420" s="228">
        <v>0</v>
      </c>
      <c r="J1420" s="229">
        <f t="shared" si="150"/>
        <v>0</v>
      </c>
      <c r="K1420" s="229">
        <f t="shared" si="151"/>
        <v>0</v>
      </c>
      <c r="L1420" s="229">
        <f t="shared" si="151"/>
        <v>0</v>
      </c>
      <c r="M1420" s="229">
        <f t="shared" si="152"/>
        <v>0</v>
      </c>
    </row>
    <row r="1421" spans="1:13" ht="15" customHeight="1">
      <c r="A1421" s="76"/>
      <c r="B1421" s="77" t="str">
        <f t="shared" si="149"/>
        <v/>
      </c>
      <c r="C1421" t="str">
        <f t="shared" si="148"/>
        <v/>
      </c>
      <c r="D1421" s="315" t="str">
        <f t="shared" si="153"/>
        <v/>
      </c>
      <c r="E1421" s="228">
        <v>0</v>
      </c>
      <c r="J1421" s="229">
        <f t="shared" si="150"/>
        <v>0</v>
      </c>
      <c r="K1421" s="229">
        <f t="shared" si="151"/>
        <v>0</v>
      </c>
      <c r="L1421" s="229">
        <f t="shared" si="151"/>
        <v>0</v>
      </c>
      <c r="M1421" s="229">
        <f t="shared" si="152"/>
        <v>0</v>
      </c>
    </row>
    <row r="1422" spans="1:13" ht="15" customHeight="1">
      <c r="A1422" s="76"/>
      <c r="B1422" s="77" t="str">
        <f t="shared" si="149"/>
        <v/>
      </c>
      <c r="C1422" t="str">
        <f t="shared" si="148"/>
        <v/>
      </c>
      <c r="D1422" s="315" t="str">
        <f t="shared" si="153"/>
        <v/>
      </c>
      <c r="E1422" s="228">
        <v>0</v>
      </c>
      <c r="J1422" s="229">
        <f t="shared" si="150"/>
        <v>0</v>
      </c>
      <c r="K1422" s="229">
        <f t="shared" si="151"/>
        <v>0</v>
      </c>
      <c r="L1422" s="229">
        <f t="shared" si="151"/>
        <v>0</v>
      </c>
      <c r="M1422" s="229">
        <f t="shared" si="152"/>
        <v>0</v>
      </c>
    </row>
    <row r="1423" spans="1:13" ht="15" customHeight="1">
      <c r="A1423" s="76"/>
      <c r="B1423" s="77" t="str">
        <f t="shared" si="149"/>
        <v/>
      </c>
      <c r="C1423" t="str">
        <f t="shared" si="148"/>
        <v/>
      </c>
      <c r="D1423" s="315" t="str">
        <f t="shared" si="153"/>
        <v/>
      </c>
      <c r="E1423" s="228">
        <v>0</v>
      </c>
      <c r="J1423" s="229">
        <f t="shared" si="150"/>
        <v>0</v>
      </c>
      <c r="K1423" s="229">
        <f t="shared" si="151"/>
        <v>0</v>
      </c>
      <c r="L1423" s="229">
        <f t="shared" si="151"/>
        <v>0</v>
      </c>
      <c r="M1423" s="229">
        <f t="shared" si="152"/>
        <v>0</v>
      </c>
    </row>
    <row r="1424" spans="1:13" ht="15" customHeight="1">
      <c r="A1424" s="76"/>
      <c r="B1424" s="77" t="str">
        <f t="shared" si="149"/>
        <v/>
      </c>
      <c r="C1424" t="str">
        <f t="shared" si="148"/>
        <v/>
      </c>
      <c r="D1424" s="315" t="str">
        <f t="shared" si="153"/>
        <v/>
      </c>
      <c r="E1424" s="228">
        <v>0</v>
      </c>
      <c r="J1424" s="229">
        <f t="shared" si="150"/>
        <v>0</v>
      </c>
      <c r="K1424" s="229">
        <f t="shared" si="151"/>
        <v>0</v>
      </c>
      <c r="L1424" s="229">
        <f t="shared" si="151"/>
        <v>0</v>
      </c>
      <c r="M1424" s="229">
        <f t="shared" si="152"/>
        <v>0</v>
      </c>
    </row>
    <row r="1425" spans="1:13" ht="15" customHeight="1">
      <c r="A1425" s="76"/>
      <c r="B1425" s="77" t="str">
        <f t="shared" si="149"/>
        <v/>
      </c>
      <c r="C1425" t="str">
        <f t="shared" si="148"/>
        <v/>
      </c>
      <c r="D1425" s="315" t="str">
        <f t="shared" si="153"/>
        <v/>
      </c>
      <c r="E1425" s="228">
        <v>0</v>
      </c>
      <c r="J1425" s="229">
        <f t="shared" si="150"/>
        <v>0</v>
      </c>
      <c r="K1425" s="229">
        <f t="shared" si="151"/>
        <v>0</v>
      </c>
      <c r="L1425" s="229">
        <f t="shared" si="151"/>
        <v>0</v>
      </c>
      <c r="M1425" s="229">
        <f t="shared" si="152"/>
        <v>0</v>
      </c>
    </row>
    <row r="1426" spans="1:13" ht="15" customHeight="1">
      <c r="A1426" s="76"/>
      <c r="B1426" s="77" t="str">
        <f t="shared" si="149"/>
        <v/>
      </c>
      <c r="C1426" t="str">
        <f t="shared" si="148"/>
        <v/>
      </c>
      <c r="D1426" s="315" t="str">
        <f t="shared" si="153"/>
        <v/>
      </c>
      <c r="E1426" s="228">
        <v>0</v>
      </c>
      <c r="J1426" s="229">
        <f t="shared" si="150"/>
        <v>0</v>
      </c>
      <c r="K1426" s="229">
        <f t="shared" si="151"/>
        <v>0</v>
      </c>
      <c r="L1426" s="229">
        <f t="shared" si="151"/>
        <v>0</v>
      </c>
      <c r="M1426" s="229">
        <f t="shared" si="152"/>
        <v>0</v>
      </c>
    </row>
    <row r="1427" spans="1:13" ht="15" customHeight="1">
      <c r="A1427" s="76"/>
      <c r="B1427" s="77" t="str">
        <f t="shared" si="149"/>
        <v/>
      </c>
      <c r="C1427" t="str">
        <f t="shared" si="148"/>
        <v/>
      </c>
      <c r="D1427" s="315" t="str">
        <f t="shared" si="153"/>
        <v/>
      </c>
      <c r="E1427" s="228">
        <v>0</v>
      </c>
      <c r="J1427" s="229">
        <f t="shared" si="150"/>
        <v>0</v>
      </c>
      <c r="K1427" s="229">
        <f t="shared" si="151"/>
        <v>0</v>
      </c>
      <c r="L1427" s="229">
        <f t="shared" si="151"/>
        <v>0</v>
      </c>
      <c r="M1427" s="229">
        <f t="shared" si="152"/>
        <v>0</v>
      </c>
    </row>
    <row r="1428" spans="1:13" ht="15" customHeight="1">
      <c r="A1428" s="76"/>
      <c r="B1428" s="77" t="str">
        <f t="shared" si="149"/>
        <v/>
      </c>
      <c r="C1428" t="str">
        <f t="shared" si="148"/>
        <v/>
      </c>
      <c r="D1428" s="315" t="str">
        <f t="shared" si="153"/>
        <v/>
      </c>
      <c r="E1428" s="228">
        <v>0</v>
      </c>
      <c r="J1428" s="229">
        <f t="shared" si="150"/>
        <v>0</v>
      </c>
      <c r="K1428" s="229">
        <f t="shared" si="151"/>
        <v>0</v>
      </c>
      <c r="L1428" s="229">
        <f t="shared" si="151"/>
        <v>0</v>
      </c>
      <c r="M1428" s="229">
        <f t="shared" si="152"/>
        <v>0</v>
      </c>
    </row>
    <row r="1429" spans="1:13" ht="15" customHeight="1">
      <c r="A1429" s="76"/>
      <c r="B1429" s="77" t="str">
        <f t="shared" si="149"/>
        <v/>
      </c>
      <c r="C1429" t="str">
        <f t="shared" si="148"/>
        <v/>
      </c>
      <c r="D1429" s="315" t="str">
        <f t="shared" si="153"/>
        <v/>
      </c>
      <c r="E1429" s="228">
        <v>0</v>
      </c>
      <c r="J1429" s="229">
        <f t="shared" si="150"/>
        <v>0</v>
      </c>
      <c r="K1429" s="229">
        <f t="shared" si="151"/>
        <v>0</v>
      </c>
      <c r="L1429" s="229">
        <f t="shared" si="151"/>
        <v>0</v>
      </c>
      <c r="M1429" s="229">
        <f t="shared" si="152"/>
        <v>0</v>
      </c>
    </row>
    <row r="1430" spans="1:13" ht="15" customHeight="1">
      <c r="A1430" s="76"/>
      <c r="B1430" s="77" t="str">
        <f t="shared" si="149"/>
        <v/>
      </c>
      <c r="C1430" t="str">
        <f t="shared" si="148"/>
        <v/>
      </c>
      <c r="D1430" s="315" t="str">
        <f t="shared" si="153"/>
        <v/>
      </c>
      <c r="E1430" s="228">
        <v>0</v>
      </c>
      <c r="J1430" s="229">
        <f t="shared" si="150"/>
        <v>0</v>
      </c>
      <c r="K1430" s="229">
        <f t="shared" si="151"/>
        <v>0</v>
      </c>
      <c r="L1430" s="229">
        <f t="shared" si="151"/>
        <v>0</v>
      </c>
      <c r="M1430" s="229">
        <f t="shared" si="152"/>
        <v>0</v>
      </c>
    </row>
    <row r="1431" spans="1:13" ht="15" customHeight="1">
      <c r="A1431" s="76"/>
      <c r="B1431" s="77" t="str">
        <f t="shared" si="149"/>
        <v/>
      </c>
      <c r="C1431" t="str">
        <f t="shared" si="148"/>
        <v/>
      </c>
      <c r="D1431" s="315" t="str">
        <f t="shared" si="153"/>
        <v/>
      </c>
      <c r="E1431" s="228">
        <v>0</v>
      </c>
      <c r="J1431" s="229">
        <f t="shared" si="150"/>
        <v>0</v>
      </c>
      <c r="K1431" s="229">
        <f t="shared" si="151"/>
        <v>0</v>
      </c>
      <c r="L1431" s="229">
        <f t="shared" si="151"/>
        <v>0</v>
      </c>
      <c r="M1431" s="229">
        <f t="shared" si="152"/>
        <v>0</v>
      </c>
    </row>
    <row r="1432" spans="1:13" ht="15" customHeight="1">
      <c r="A1432" s="76"/>
      <c r="B1432" s="77" t="str">
        <f t="shared" si="149"/>
        <v/>
      </c>
      <c r="C1432" t="str">
        <f t="shared" si="148"/>
        <v/>
      </c>
      <c r="D1432" s="315" t="str">
        <f t="shared" si="153"/>
        <v/>
      </c>
      <c r="E1432" s="228">
        <v>0</v>
      </c>
      <c r="J1432" s="229">
        <f t="shared" si="150"/>
        <v>0</v>
      </c>
      <c r="K1432" s="229">
        <f t="shared" si="151"/>
        <v>0</v>
      </c>
      <c r="L1432" s="229">
        <f t="shared" si="151"/>
        <v>0</v>
      </c>
      <c r="M1432" s="229">
        <f t="shared" si="152"/>
        <v>0</v>
      </c>
    </row>
    <row r="1433" spans="1:13" ht="15" customHeight="1">
      <c r="A1433" s="76"/>
      <c r="B1433" s="77" t="str">
        <f t="shared" si="149"/>
        <v/>
      </c>
      <c r="C1433" t="str">
        <f t="shared" si="148"/>
        <v/>
      </c>
      <c r="D1433" s="315" t="str">
        <f t="shared" si="153"/>
        <v/>
      </c>
      <c r="E1433" s="228">
        <v>0</v>
      </c>
      <c r="J1433" s="229">
        <f t="shared" si="150"/>
        <v>0</v>
      </c>
      <c r="K1433" s="229">
        <f t="shared" si="151"/>
        <v>0</v>
      </c>
      <c r="L1433" s="229">
        <f t="shared" si="151"/>
        <v>0</v>
      </c>
      <c r="M1433" s="229">
        <f t="shared" si="152"/>
        <v>0</v>
      </c>
    </row>
    <row r="1434" spans="1:13" ht="15" customHeight="1">
      <c r="A1434" s="76"/>
      <c r="B1434" s="77" t="str">
        <f t="shared" si="149"/>
        <v/>
      </c>
      <c r="C1434" t="str">
        <f t="shared" si="148"/>
        <v/>
      </c>
      <c r="D1434" s="315" t="str">
        <f t="shared" si="153"/>
        <v/>
      </c>
      <c r="E1434" s="228">
        <v>0</v>
      </c>
      <c r="J1434" s="229">
        <f t="shared" si="150"/>
        <v>0</v>
      </c>
      <c r="K1434" s="229">
        <f t="shared" si="151"/>
        <v>0</v>
      </c>
      <c r="L1434" s="229">
        <f t="shared" si="151"/>
        <v>0</v>
      </c>
      <c r="M1434" s="229">
        <f t="shared" si="152"/>
        <v>0</v>
      </c>
    </row>
    <row r="1435" spans="1:13" ht="15" customHeight="1">
      <c r="A1435" s="76"/>
      <c r="B1435" s="77" t="str">
        <f t="shared" si="149"/>
        <v/>
      </c>
      <c r="C1435" t="str">
        <f t="shared" si="148"/>
        <v/>
      </c>
      <c r="D1435" s="315" t="str">
        <f t="shared" si="153"/>
        <v/>
      </c>
      <c r="E1435" s="228">
        <v>0</v>
      </c>
      <c r="J1435" s="229">
        <f t="shared" si="150"/>
        <v>0</v>
      </c>
      <c r="K1435" s="229">
        <f t="shared" si="151"/>
        <v>0</v>
      </c>
      <c r="L1435" s="229">
        <f t="shared" si="151"/>
        <v>0</v>
      </c>
      <c r="M1435" s="229">
        <f t="shared" si="152"/>
        <v>0</v>
      </c>
    </row>
    <row r="1436" spans="1:13" ht="15" customHeight="1">
      <c r="A1436" s="76"/>
      <c r="B1436" s="77" t="str">
        <f t="shared" si="149"/>
        <v/>
      </c>
      <c r="C1436" t="str">
        <f t="shared" si="148"/>
        <v/>
      </c>
      <c r="D1436" s="315" t="str">
        <f t="shared" si="153"/>
        <v/>
      </c>
      <c r="E1436" s="228">
        <v>0</v>
      </c>
      <c r="J1436" s="229">
        <f t="shared" si="150"/>
        <v>0</v>
      </c>
      <c r="K1436" s="229">
        <f t="shared" si="151"/>
        <v>0</v>
      </c>
      <c r="L1436" s="229">
        <f t="shared" si="151"/>
        <v>0</v>
      </c>
      <c r="M1436" s="229">
        <f t="shared" si="152"/>
        <v>0</v>
      </c>
    </row>
    <row r="1437" spans="1:13" ht="15" customHeight="1">
      <c r="A1437" s="76"/>
      <c r="B1437" s="77" t="str">
        <f t="shared" si="149"/>
        <v/>
      </c>
      <c r="C1437" t="str">
        <f t="shared" si="148"/>
        <v/>
      </c>
      <c r="D1437" s="315" t="str">
        <f t="shared" si="153"/>
        <v/>
      </c>
      <c r="E1437" s="228">
        <v>0</v>
      </c>
      <c r="J1437" s="229">
        <f t="shared" si="150"/>
        <v>0</v>
      </c>
      <c r="K1437" s="229">
        <f t="shared" si="151"/>
        <v>0</v>
      </c>
      <c r="L1437" s="229">
        <f t="shared" si="151"/>
        <v>0</v>
      </c>
      <c r="M1437" s="229">
        <f t="shared" si="152"/>
        <v>0</v>
      </c>
    </row>
    <row r="1438" spans="1:13" ht="15" customHeight="1">
      <c r="A1438" s="76"/>
      <c r="B1438" s="77" t="str">
        <f t="shared" si="149"/>
        <v/>
      </c>
      <c r="C1438" t="str">
        <f t="shared" si="148"/>
        <v/>
      </c>
      <c r="D1438" s="315" t="str">
        <f t="shared" si="153"/>
        <v/>
      </c>
      <c r="E1438" s="228">
        <v>0</v>
      </c>
      <c r="J1438" s="229">
        <f t="shared" si="150"/>
        <v>0</v>
      </c>
      <c r="K1438" s="229">
        <f t="shared" si="151"/>
        <v>0</v>
      </c>
      <c r="L1438" s="229">
        <f t="shared" si="151"/>
        <v>0</v>
      </c>
      <c r="M1438" s="229">
        <f t="shared" si="152"/>
        <v>0</v>
      </c>
    </row>
    <row r="1439" spans="1:13" ht="15" customHeight="1">
      <c r="A1439" s="76"/>
      <c r="B1439" s="77" t="str">
        <f t="shared" si="149"/>
        <v/>
      </c>
      <c r="C1439" t="str">
        <f t="shared" si="148"/>
        <v/>
      </c>
      <c r="D1439" s="315" t="str">
        <f t="shared" si="153"/>
        <v/>
      </c>
      <c r="E1439" s="228">
        <v>0</v>
      </c>
      <c r="J1439" s="229">
        <f t="shared" si="150"/>
        <v>0</v>
      </c>
      <c r="K1439" s="229">
        <f t="shared" si="151"/>
        <v>0</v>
      </c>
      <c r="L1439" s="229">
        <f t="shared" si="151"/>
        <v>0</v>
      </c>
      <c r="M1439" s="229">
        <f t="shared" si="152"/>
        <v>0</v>
      </c>
    </row>
    <row r="1440" spans="1:13" ht="15" customHeight="1">
      <c r="A1440" s="76"/>
      <c r="B1440" s="77" t="str">
        <f t="shared" si="149"/>
        <v/>
      </c>
      <c r="C1440" t="str">
        <f t="shared" si="148"/>
        <v/>
      </c>
      <c r="D1440" s="315" t="str">
        <f t="shared" si="153"/>
        <v/>
      </c>
      <c r="E1440" s="228">
        <v>0</v>
      </c>
      <c r="J1440" s="229">
        <f t="shared" si="150"/>
        <v>0</v>
      </c>
      <c r="K1440" s="229">
        <f t="shared" si="151"/>
        <v>0</v>
      </c>
      <c r="L1440" s="229">
        <f t="shared" si="151"/>
        <v>0</v>
      </c>
      <c r="M1440" s="229">
        <f t="shared" si="152"/>
        <v>0</v>
      </c>
    </row>
    <row r="1441" spans="1:13" ht="15" customHeight="1">
      <c r="A1441" s="76"/>
      <c r="B1441" s="77" t="str">
        <f t="shared" si="149"/>
        <v/>
      </c>
      <c r="C1441" t="str">
        <f t="shared" si="148"/>
        <v/>
      </c>
      <c r="D1441" s="315" t="str">
        <f t="shared" si="153"/>
        <v/>
      </c>
      <c r="E1441" s="228">
        <v>0</v>
      </c>
      <c r="J1441" s="229">
        <f t="shared" si="150"/>
        <v>0</v>
      </c>
      <c r="K1441" s="229">
        <f t="shared" si="151"/>
        <v>0</v>
      </c>
      <c r="L1441" s="229">
        <f t="shared" si="151"/>
        <v>0</v>
      </c>
      <c r="M1441" s="229">
        <f t="shared" si="152"/>
        <v>0</v>
      </c>
    </row>
    <row r="1442" spans="1:13" ht="15" customHeight="1">
      <c r="A1442" s="76"/>
      <c r="B1442" s="77" t="str">
        <f t="shared" si="149"/>
        <v/>
      </c>
      <c r="C1442" t="str">
        <f t="shared" si="148"/>
        <v/>
      </c>
      <c r="D1442" s="315" t="str">
        <f t="shared" si="153"/>
        <v/>
      </c>
      <c r="E1442" s="228">
        <v>0</v>
      </c>
      <c r="J1442" s="229">
        <f t="shared" si="150"/>
        <v>0</v>
      </c>
      <c r="K1442" s="229">
        <f t="shared" si="151"/>
        <v>0</v>
      </c>
      <c r="L1442" s="229">
        <f t="shared" si="151"/>
        <v>0</v>
      </c>
      <c r="M1442" s="229">
        <f t="shared" si="152"/>
        <v>0</v>
      </c>
    </row>
    <row r="1443" spans="1:13" ht="15" customHeight="1">
      <c r="A1443" s="76"/>
      <c r="B1443" s="77" t="str">
        <f t="shared" si="149"/>
        <v/>
      </c>
      <c r="C1443" t="str">
        <f t="shared" si="148"/>
        <v/>
      </c>
      <c r="D1443" s="315" t="str">
        <f t="shared" si="153"/>
        <v/>
      </c>
      <c r="E1443" s="228">
        <v>0</v>
      </c>
      <c r="J1443" s="229">
        <f t="shared" si="150"/>
        <v>0</v>
      </c>
      <c r="K1443" s="229">
        <f t="shared" si="151"/>
        <v>0</v>
      </c>
      <c r="L1443" s="229">
        <f t="shared" si="151"/>
        <v>0</v>
      </c>
      <c r="M1443" s="229">
        <f t="shared" si="152"/>
        <v>0</v>
      </c>
    </row>
    <row r="1444" spans="1:13" ht="15" customHeight="1">
      <c r="A1444" s="76"/>
      <c r="B1444" s="77" t="str">
        <f t="shared" si="149"/>
        <v/>
      </c>
      <c r="C1444" t="str">
        <f t="shared" si="148"/>
        <v/>
      </c>
      <c r="D1444" s="315" t="str">
        <f t="shared" si="153"/>
        <v/>
      </c>
      <c r="E1444" s="228">
        <v>0</v>
      </c>
      <c r="J1444" s="229">
        <f t="shared" si="150"/>
        <v>0</v>
      </c>
      <c r="K1444" s="229">
        <f t="shared" si="151"/>
        <v>0</v>
      </c>
      <c r="L1444" s="229">
        <f t="shared" si="151"/>
        <v>0</v>
      </c>
      <c r="M1444" s="229">
        <f t="shared" si="152"/>
        <v>0</v>
      </c>
    </row>
    <row r="1445" spans="1:13" ht="15" customHeight="1">
      <c r="A1445" s="76"/>
      <c r="B1445" s="77" t="str">
        <f t="shared" si="149"/>
        <v/>
      </c>
      <c r="C1445" t="str">
        <f t="shared" si="148"/>
        <v/>
      </c>
      <c r="D1445" s="315" t="str">
        <f t="shared" si="153"/>
        <v/>
      </c>
      <c r="E1445" s="228">
        <v>0</v>
      </c>
      <c r="J1445" s="229">
        <f t="shared" si="150"/>
        <v>0</v>
      </c>
      <c r="K1445" s="229">
        <f t="shared" si="151"/>
        <v>0</v>
      </c>
      <c r="L1445" s="229">
        <f t="shared" si="151"/>
        <v>0</v>
      </c>
      <c r="M1445" s="229">
        <f t="shared" si="152"/>
        <v>0</v>
      </c>
    </row>
    <row r="1446" spans="1:13" ht="15" customHeight="1">
      <c r="A1446" s="76"/>
      <c r="B1446" s="77" t="str">
        <f t="shared" si="149"/>
        <v/>
      </c>
      <c r="C1446" t="str">
        <f t="shared" si="148"/>
        <v/>
      </c>
      <c r="D1446" s="315" t="str">
        <f t="shared" si="153"/>
        <v/>
      </c>
      <c r="E1446" s="228">
        <v>0</v>
      </c>
      <c r="J1446" s="229">
        <f t="shared" si="150"/>
        <v>0</v>
      </c>
      <c r="K1446" s="229">
        <f t="shared" si="151"/>
        <v>0</v>
      </c>
      <c r="L1446" s="229">
        <f t="shared" si="151"/>
        <v>0</v>
      </c>
      <c r="M1446" s="229">
        <f t="shared" si="152"/>
        <v>0</v>
      </c>
    </row>
    <row r="1447" spans="1:13" ht="15" customHeight="1">
      <c r="A1447" s="76"/>
      <c r="B1447" s="77" t="str">
        <f t="shared" si="149"/>
        <v/>
      </c>
      <c r="C1447" t="str">
        <f t="shared" si="148"/>
        <v/>
      </c>
      <c r="D1447" s="315" t="str">
        <f t="shared" si="153"/>
        <v/>
      </c>
      <c r="E1447" s="228">
        <v>0</v>
      </c>
      <c r="J1447" s="229">
        <f t="shared" si="150"/>
        <v>0</v>
      </c>
      <c r="K1447" s="229">
        <f t="shared" si="151"/>
        <v>0</v>
      </c>
      <c r="L1447" s="229">
        <f t="shared" si="151"/>
        <v>0</v>
      </c>
      <c r="M1447" s="229">
        <f t="shared" si="152"/>
        <v>0</v>
      </c>
    </row>
    <row r="1448" spans="1:13" ht="15" customHeight="1">
      <c r="A1448" s="76"/>
      <c r="B1448" s="77" t="str">
        <f t="shared" si="149"/>
        <v/>
      </c>
      <c r="C1448" t="str">
        <f t="shared" si="148"/>
        <v/>
      </c>
      <c r="D1448" s="315" t="str">
        <f t="shared" si="153"/>
        <v/>
      </c>
      <c r="E1448" s="228">
        <v>0</v>
      </c>
      <c r="J1448" s="229">
        <f t="shared" si="150"/>
        <v>0</v>
      </c>
      <c r="K1448" s="229">
        <f t="shared" si="151"/>
        <v>0</v>
      </c>
      <c r="L1448" s="229">
        <f t="shared" si="151"/>
        <v>0</v>
      </c>
      <c r="M1448" s="229">
        <f t="shared" si="152"/>
        <v>0</v>
      </c>
    </row>
    <row r="1449" spans="1:13" ht="15" customHeight="1">
      <c r="A1449" s="76"/>
      <c r="B1449" s="77" t="str">
        <f t="shared" si="149"/>
        <v/>
      </c>
      <c r="C1449" t="str">
        <f t="shared" si="148"/>
        <v/>
      </c>
      <c r="D1449" s="315" t="str">
        <f t="shared" si="153"/>
        <v/>
      </c>
      <c r="E1449" s="228">
        <v>0</v>
      </c>
      <c r="J1449" s="229">
        <f t="shared" si="150"/>
        <v>0</v>
      </c>
      <c r="K1449" s="229">
        <f t="shared" si="151"/>
        <v>0</v>
      </c>
      <c r="L1449" s="229">
        <f t="shared" si="151"/>
        <v>0</v>
      </c>
      <c r="M1449" s="229">
        <f t="shared" si="152"/>
        <v>0</v>
      </c>
    </row>
    <row r="1450" spans="1:13" ht="15" customHeight="1">
      <c r="A1450" s="76"/>
      <c r="B1450" s="77" t="str">
        <f t="shared" si="149"/>
        <v/>
      </c>
      <c r="C1450" t="str">
        <f t="shared" si="148"/>
        <v/>
      </c>
      <c r="D1450" s="315" t="str">
        <f t="shared" si="153"/>
        <v/>
      </c>
      <c r="E1450" s="228">
        <v>0</v>
      </c>
      <c r="J1450" s="229">
        <f t="shared" si="150"/>
        <v>0</v>
      </c>
      <c r="K1450" s="229">
        <f t="shared" si="151"/>
        <v>0</v>
      </c>
      <c r="L1450" s="229">
        <f t="shared" si="151"/>
        <v>0</v>
      </c>
      <c r="M1450" s="229">
        <f t="shared" si="152"/>
        <v>0</v>
      </c>
    </row>
    <row r="1451" spans="1:13" ht="15" customHeight="1">
      <c r="A1451" s="76"/>
      <c r="B1451" s="77" t="str">
        <f t="shared" si="149"/>
        <v/>
      </c>
      <c r="C1451" t="str">
        <f t="shared" si="148"/>
        <v/>
      </c>
      <c r="D1451" s="315" t="str">
        <f t="shared" si="153"/>
        <v/>
      </c>
      <c r="E1451" s="228">
        <v>0</v>
      </c>
      <c r="J1451" s="229">
        <f t="shared" si="150"/>
        <v>0</v>
      </c>
      <c r="K1451" s="229">
        <f t="shared" si="151"/>
        <v>0</v>
      </c>
      <c r="L1451" s="229">
        <f t="shared" si="151"/>
        <v>0</v>
      </c>
      <c r="M1451" s="229">
        <f t="shared" si="152"/>
        <v>0</v>
      </c>
    </row>
    <row r="1452" spans="1:13" ht="15" customHeight="1">
      <c r="A1452" s="76"/>
      <c r="B1452" s="77" t="str">
        <f t="shared" si="149"/>
        <v/>
      </c>
      <c r="C1452" t="str">
        <f t="shared" si="148"/>
        <v/>
      </c>
      <c r="D1452" s="315" t="str">
        <f t="shared" si="153"/>
        <v/>
      </c>
      <c r="E1452" s="228">
        <v>0</v>
      </c>
      <c r="J1452" s="229">
        <f t="shared" si="150"/>
        <v>0</v>
      </c>
      <c r="K1452" s="229">
        <f t="shared" si="151"/>
        <v>0</v>
      </c>
      <c r="L1452" s="229">
        <f t="shared" si="151"/>
        <v>0</v>
      </c>
      <c r="M1452" s="229">
        <f t="shared" si="152"/>
        <v>0</v>
      </c>
    </row>
    <row r="1453" spans="1:13" ht="15" customHeight="1">
      <c r="A1453" s="76"/>
      <c r="B1453" s="77" t="str">
        <f t="shared" si="149"/>
        <v/>
      </c>
      <c r="C1453" t="str">
        <f t="shared" si="148"/>
        <v/>
      </c>
      <c r="D1453" s="315" t="str">
        <f t="shared" si="153"/>
        <v/>
      </c>
      <c r="E1453" s="228">
        <v>0</v>
      </c>
      <c r="J1453" s="229">
        <f t="shared" si="150"/>
        <v>0</v>
      </c>
      <c r="K1453" s="229">
        <f t="shared" si="151"/>
        <v>0</v>
      </c>
      <c r="L1453" s="229">
        <f t="shared" si="151"/>
        <v>0</v>
      </c>
      <c r="M1453" s="229">
        <f t="shared" si="152"/>
        <v>0</v>
      </c>
    </row>
    <row r="1454" spans="1:13" ht="15" customHeight="1">
      <c r="A1454" s="76"/>
      <c r="B1454" s="77" t="str">
        <f t="shared" si="149"/>
        <v/>
      </c>
      <c r="C1454" t="str">
        <f t="shared" si="148"/>
        <v/>
      </c>
      <c r="D1454" s="315" t="str">
        <f t="shared" si="153"/>
        <v/>
      </c>
      <c r="E1454" s="228">
        <v>0</v>
      </c>
      <c r="J1454" s="229">
        <f t="shared" si="150"/>
        <v>0</v>
      </c>
      <c r="K1454" s="229">
        <f t="shared" si="151"/>
        <v>0</v>
      </c>
      <c r="L1454" s="229">
        <f t="shared" si="151"/>
        <v>0</v>
      </c>
      <c r="M1454" s="229">
        <f t="shared" si="152"/>
        <v>0</v>
      </c>
    </row>
    <row r="1455" spans="1:13" ht="15" customHeight="1">
      <c r="A1455" s="76"/>
      <c r="B1455" s="77" t="str">
        <f t="shared" si="149"/>
        <v/>
      </c>
      <c r="C1455" t="str">
        <f t="shared" si="148"/>
        <v/>
      </c>
      <c r="D1455" s="315" t="str">
        <f t="shared" si="153"/>
        <v/>
      </c>
      <c r="E1455" s="228">
        <v>0</v>
      </c>
      <c r="J1455" s="229">
        <f t="shared" si="150"/>
        <v>0</v>
      </c>
      <c r="K1455" s="229">
        <f t="shared" si="151"/>
        <v>0</v>
      </c>
      <c r="L1455" s="229">
        <f t="shared" si="151"/>
        <v>0</v>
      </c>
      <c r="M1455" s="229">
        <f t="shared" si="152"/>
        <v>0</v>
      </c>
    </row>
    <row r="1456" spans="1:13" ht="15" customHeight="1">
      <c r="A1456" s="76"/>
      <c r="B1456" s="77" t="str">
        <f t="shared" si="149"/>
        <v/>
      </c>
      <c r="C1456" t="str">
        <f t="shared" si="148"/>
        <v/>
      </c>
      <c r="D1456" s="315" t="str">
        <f t="shared" si="153"/>
        <v/>
      </c>
      <c r="E1456" s="228">
        <v>0</v>
      </c>
      <c r="J1456" s="229">
        <f t="shared" si="150"/>
        <v>0</v>
      </c>
      <c r="K1456" s="229">
        <f t="shared" si="151"/>
        <v>0</v>
      </c>
      <c r="L1456" s="229">
        <f t="shared" si="151"/>
        <v>0</v>
      </c>
      <c r="M1456" s="229">
        <f t="shared" si="152"/>
        <v>0</v>
      </c>
    </row>
    <row r="1457" spans="1:13" ht="15" customHeight="1">
      <c r="A1457" s="76"/>
      <c r="B1457" s="77" t="str">
        <f t="shared" si="149"/>
        <v/>
      </c>
      <c r="C1457" t="str">
        <f t="shared" si="148"/>
        <v/>
      </c>
      <c r="D1457" s="315" t="str">
        <f t="shared" si="153"/>
        <v/>
      </c>
      <c r="E1457" s="228">
        <v>0</v>
      </c>
      <c r="J1457" s="229">
        <f t="shared" si="150"/>
        <v>0</v>
      </c>
      <c r="K1457" s="229">
        <f t="shared" si="151"/>
        <v>0</v>
      </c>
      <c r="L1457" s="229">
        <f t="shared" si="151"/>
        <v>0</v>
      </c>
      <c r="M1457" s="229">
        <f t="shared" si="152"/>
        <v>0</v>
      </c>
    </row>
    <row r="1458" spans="1:13" ht="15" customHeight="1">
      <c r="A1458" s="76"/>
      <c r="B1458" s="77" t="str">
        <f t="shared" si="149"/>
        <v/>
      </c>
      <c r="C1458" t="str">
        <f t="shared" si="148"/>
        <v/>
      </c>
      <c r="D1458" s="315" t="str">
        <f t="shared" si="153"/>
        <v/>
      </c>
      <c r="E1458" s="228">
        <v>0</v>
      </c>
      <c r="J1458" s="229">
        <f t="shared" si="150"/>
        <v>0</v>
      </c>
      <c r="K1458" s="229">
        <f t="shared" si="151"/>
        <v>0</v>
      </c>
      <c r="L1458" s="229">
        <f t="shared" si="151"/>
        <v>0</v>
      </c>
      <c r="M1458" s="229">
        <f t="shared" si="152"/>
        <v>0</v>
      </c>
    </row>
    <row r="1459" spans="1:13" ht="15" customHeight="1">
      <c r="A1459" s="76"/>
      <c r="B1459" s="77" t="str">
        <f t="shared" si="149"/>
        <v/>
      </c>
      <c r="C1459" t="str">
        <f t="shared" si="148"/>
        <v/>
      </c>
      <c r="D1459" s="315" t="str">
        <f t="shared" si="153"/>
        <v/>
      </c>
      <c r="E1459" s="228">
        <v>0</v>
      </c>
      <c r="J1459" s="229">
        <f t="shared" si="150"/>
        <v>0</v>
      </c>
      <c r="K1459" s="229">
        <f t="shared" si="151"/>
        <v>0</v>
      </c>
      <c r="L1459" s="229">
        <f t="shared" si="151"/>
        <v>0</v>
      </c>
      <c r="M1459" s="229">
        <f t="shared" si="152"/>
        <v>0</v>
      </c>
    </row>
    <row r="1460" spans="1:13" ht="15" customHeight="1">
      <c r="A1460" s="76"/>
      <c r="B1460" s="77" t="str">
        <f t="shared" si="149"/>
        <v/>
      </c>
      <c r="C1460" t="str">
        <f t="shared" si="148"/>
        <v/>
      </c>
      <c r="D1460" s="315" t="str">
        <f t="shared" si="153"/>
        <v/>
      </c>
      <c r="E1460" s="228">
        <v>0</v>
      </c>
      <c r="J1460" s="229">
        <f t="shared" si="150"/>
        <v>0</v>
      </c>
      <c r="K1460" s="229">
        <f t="shared" si="151"/>
        <v>0</v>
      </c>
      <c r="L1460" s="229">
        <f t="shared" si="151"/>
        <v>0</v>
      </c>
      <c r="M1460" s="229">
        <f t="shared" si="152"/>
        <v>0</v>
      </c>
    </row>
    <row r="1461" spans="1:13" ht="15" customHeight="1">
      <c r="A1461" s="76"/>
      <c r="B1461" s="77" t="str">
        <f t="shared" si="149"/>
        <v/>
      </c>
      <c r="C1461" t="str">
        <f t="shared" si="148"/>
        <v/>
      </c>
      <c r="D1461" s="315" t="str">
        <f t="shared" si="153"/>
        <v/>
      </c>
      <c r="E1461" s="228">
        <v>0</v>
      </c>
      <c r="J1461" s="229">
        <f t="shared" si="150"/>
        <v>0</v>
      </c>
      <c r="K1461" s="229">
        <f t="shared" si="151"/>
        <v>0</v>
      </c>
      <c r="L1461" s="229">
        <f t="shared" si="151"/>
        <v>0</v>
      </c>
      <c r="M1461" s="229">
        <f t="shared" si="152"/>
        <v>0</v>
      </c>
    </row>
    <row r="1462" spans="1:13" ht="15" customHeight="1">
      <c r="A1462" s="76"/>
      <c r="B1462" s="77" t="str">
        <f t="shared" si="149"/>
        <v/>
      </c>
      <c r="C1462" t="str">
        <f t="shared" si="148"/>
        <v/>
      </c>
      <c r="D1462" s="315" t="str">
        <f t="shared" si="153"/>
        <v/>
      </c>
      <c r="E1462" s="228">
        <v>0</v>
      </c>
      <c r="J1462" s="229">
        <f t="shared" si="150"/>
        <v>0</v>
      </c>
      <c r="K1462" s="229">
        <f t="shared" si="151"/>
        <v>0</v>
      </c>
      <c r="L1462" s="229">
        <f t="shared" si="151"/>
        <v>0</v>
      </c>
      <c r="M1462" s="229">
        <f t="shared" si="152"/>
        <v>0</v>
      </c>
    </row>
    <row r="1463" spans="1:13" ht="15" customHeight="1">
      <c r="A1463" s="76"/>
      <c r="B1463" s="77" t="str">
        <f t="shared" si="149"/>
        <v/>
      </c>
      <c r="C1463" t="str">
        <f t="shared" si="148"/>
        <v/>
      </c>
      <c r="D1463" s="315" t="str">
        <f t="shared" si="153"/>
        <v/>
      </c>
      <c r="E1463" s="228">
        <v>0</v>
      </c>
      <c r="J1463" s="229">
        <f t="shared" si="150"/>
        <v>0</v>
      </c>
      <c r="K1463" s="229">
        <f t="shared" si="151"/>
        <v>0</v>
      </c>
      <c r="L1463" s="229">
        <f t="shared" si="151"/>
        <v>0</v>
      </c>
      <c r="M1463" s="229">
        <f t="shared" si="152"/>
        <v>0</v>
      </c>
    </row>
    <row r="1464" spans="1:13" ht="15" customHeight="1">
      <c r="A1464" s="76"/>
      <c r="B1464" s="77" t="str">
        <f t="shared" si="149"/>
        <v/>
      </c>
      <c r="C1464" t="str">
        <f t="shared" si="148"/>
        <v/>
      </c>
      <c r="D1464" s="315" t="str">
        <f t="shared" si="153"/>
        <v/>
      </c>
      <c r="E1464" s="228">
        <v>0</v>
      </c>
      <c r="J1464" s="229">
        <f t="shared" si="150"/>
        <v>0</v>
      </c>
      <c r="K1464" s="229">
        <f t="shared" si="151"/>
        <v>0</v>
      </c>
      <c r="L1464" s="229">
        <f t="shared" si="151"/>
        <v>0</v>
      </c>
      <c r="M1464" s="229">
        <f t="shared" si="152"/>
        <v>0</v>
      </c>
    </row>
    <row r="1465" spans="1:13" ht="15" customHeight="1">
      <c r="A1465" s="76"/>
      <c r="B1465" s="77" t="str">
        <f t="shared" si="149"/>
        <v/>
      </c>
      <c r="C1465" t="str">
        <f t="shared" si="148"/>
        <v/>
      </c>
      <c r="D1465" s="315" t="str">
        <f t="shared" si="153"/>
        <v/>
      </c>
      <c r="E1465" s="228">
        <v>0</v>
      </c>
      <c r="J1465" s="229">
        <f t="shared" si="150"/>
        <v>0</v>
      </c>
      <c r="K1465" s="229">
        <f t="shared" si="151"/>
        <v>0</v>
      </c>
      <c r="L1465" s="229">
        <f t="shared" si="151"/>
        <v>0</v>
      </c>
      <c r="M1465" s="229">
        <f t="shared" si="152"/>
        <v>0</v>
      </c>
    </row>
    <row r="1466" spans="1:13" ht="15" customHeight="1">
      <c r="A1466" s="76"/>
      <c r="B1466" s="77" t="str">
        <f t="shared" si="149"/>
        <v/>
      </c>
      <c r="C1466" t="str">
        <f t="shared" si="148"/>
        <v/>
      </c>
      <c r="D1466" s="315" t="str">
        <f t="shared" si="153"/>
        <v/>
      </c>
      <c r="E1466" s="228">
        <v>0</v>
      </c>
      <c r="J1466" s="229">
        <f t="shared" si="150"/>
        <v>0</v>
      </c>
      <c r="K1466" s="229">
        <f t="shared" si="151"/>
        <v>0</v>
      </c>
      <c r="L1466" s="229">
        <f t="shared" si="151"/>
        <v>0</v>
      </c>
      <c r="M1466" s="229">
        <f t="shared" si="152"/>
        <v>0</v>
      </c>
    </row>
    <row r="1467" spans="1:13" ht="15" customHeight="1">
      <c r="A1467" s="76"/>
      <c r="B1467" s="77" t="str">
        <f t="shared" si="149"/>
        <v/>
      </c>
      <c r="C1467" t="str">
        <f t="shared" si="148"/>
        <v/>
      </c>
      <c r="D1467" s="315" t="str">
        <f t="shared" si="153"/>
        <v/>
      </c>
      <c r="E1467" s="228">
        <v>0</v>
      </c>
      <c r="J1467" s="229">
        <f t="shared" si="150"/>
        <v>0</v>
      </c>
      <c r="K1467" s="229">
        <f t="shared" si="151"/>
        <v>0</v>
      </c>
      <c r="L1467" s="229">
        <f t="shared" si="151"/>
        <v>0</v>
      </c>
      <c r="M1467" s="229">
        <f t="shared" si="152"/>
        <v>0</v>
      </c>
    </row>
    <row r="1468" spans="1:13" ht="15" customHeight="1">
      <c r="A1468" s="76"/>
      <c r="B1468" s="77" t="str">
        <f t="shared" si="149"/>
        <v/>
      </c>
      <c r="C1468" t="str">
        <f t="shared" si="148"/>
        <v/>
      </c>
      <c r="D1468" s="315" t="str">
        <f t="shared" si="153"/>
        <v/>
      </c>
      <c r="E1468" s="228">
        <v>0</v>
      </c>
      <c r="J1468" s="229">
        <f t="shared" si="150"/>
        <v>0</v>
      </c>
      <c r="K1468" s="229">
        <f t="shared" si="151"/>
        <v>0</v>
      </c>
      <c r="L1468" s="229">
        <f t="shared" si="151"/>
        <v>0</v>
      </c>
      <c r="M1468" s="229">
        <f t="shared" si="152"/>
        <v>0</v>
      </c>
    </row>
    <row r="1469" spans="1:13" ht="15" customHeight="1">
      <c r="A1469" s="76"/>
      <c r="B1469" s="77" t="str">
        <f t="shared" si="149"/>
        <v/>
      </c>
      <c r="C1469" t="str">
        <f t="shared" si="148"/>
        <v/>
      </c>
      <c r="D1469" s="315" t="str">
        <f t="shared" si="153"/>
        <v/>
      </c>
      <c r="E1469" s="228">
        <v>0</v>
      </c>
      <c r="J1469" s="229">
        <f t="shared" si="150"/>
        <v>0</v>
      </c>
      <c r="K1469" s="229">
        <f t="shared" si="151"/>
        <v>0</v>
      </c>
      <c r="L1469" s="229">
        <f t="shared" si="151"/>
        <v>0</v>
      </c>
      <c r="M1469" s="229">
        <f t="shared" si="152"/>
        <v>0</v>
      </c>
    </row>
    <row r="1470" spans="1:13" ht="15" customHeight="1">
      <c r="A1470" s="76"/>
      <c r="B1470" s="77" t="str">
        <f t="shared" si="149"/>
        <v/>
      </c>
      <c r="C1470" t="str">
        <f t="shared" si="148"/>
        <v/>
      </c>
      <c r="D1470" s="315" t="str">
        <f t="shared" si="153"/>
        <v/>
      </c>
      <c r="E1470" s="228">
        <v>0</v>
      </c>
      <c r="J1470" s="229">
        <f t="shared" si="150"/>
        <v>0</v>
      </c>
      <c r="K1470" s="229">
        <f t="shared" si="151"/>
        <v>0</v>
      </c>
      <c r="L1470" s="229">
        <f t="shared" si="151"/>
        <v>0</v>
      </c>
      <c r="M1470" s="229">
        <f t="shared" si="152"/>
        <v>0</v>
      </c>
    </row>
    <row r="1471" spans="1:13" ht="15" customHeight="1">
      <c r="A1471" s="76"/>
      <c r="B1471" s="77" t="str">
        <f t="shared" si="149"/>
        <v/>
      </c>
      <c r="C1471" t="str">
        <f t="shared" si="148"/>
        <v/>
      </c>
      <c r="D1471" s="315" t="str">
        <f t="shared" si="153"/>
        <v/>
      </c>
      <c r="E1471" s="228">
        <v>0</v>
      </c>
      <c r="J1471" s="229">
        <f t="shared" si="150"/>
        <v>0</v>
      </c>
      <c r="K1471" s="229">
        <f t="shared" si="151"/>
        <v>0</v>
      </c>
      <c r="L1471" s="229">
        <f t="shared" si="151"/>
        <v>0</v>
      </c>
      <c r="M1471" s="229">
        <f t="shared" si="152"/>
        <v>0</v>
      </c>
    </row>
    <row r="1472" spans="1:13" ht="15" customHeight="1">
      <c r="A1472" s="76"/>
      <c r="B1472" s="77" t="str">
        <f t="shared" si="149"/>
        <v/>
      </c>
      <c r="C1472" t="str">
        <f t="shared" si="148"/>
        <v/>
      </c>
      <c r="D1472" s="315" t="str">
        <f t="shared" si="153"/>
        <v/>
      </c>
      <c r="E1472" s="228">
        <v>0</v>
      </c>
      <c r="J1472" s="229">
        <f t="shared" si="150"/>
        <v>0</v>
      </c>
      <c r="K1472" s="229">
        <f t="shared" si="151"/>
        <v>0</v>
      </c>
      <c r="L1472" s="229">
        <f t="shared" si="151"/>
        <v>0</v>
      </c>
      <c r="M1472" s="229">
        <f t="shared" si="152"/>
        <v>0</v>
      </c>
    </row>
    <row r="1473" spans="1:13" ht="15" customHeight="1">
      <c r="A1473" s="76"/>
      <c r="B1473" s="77" t="str">
        <f t="shared" si="149"/>
        <v/>
      </c>
      <c r="C1473" t="str">
        <f t="shared" ref="C1473:C1536" si="154">IF(A1473&lt;&gt;"",TEXT(A1473,"aaaa"),"")</f>
        <v/>
      </c>
      <c r="D1473" s="315" t="str">
        <f t="shared" si="153"/>
        <v/>
      </c>
      <c r="E1473" s="228">
        <v>0</v>
      </c>
      <c r="J1473" s="229">
        <f t="shared" si="150"/>
        <v>0</v>
      </c>
      <c r="K1473" s="229">
        <f t="shared" si="151"/>
        <v>0</v>
      </c>
      <c r="L1473" s="229">
        <f t="shared" si="151"/>
        <v>0</v>
      </c>
      <c r="M1473" s="229">
        <f t="shared" si="152"/>
        <v>0</v>
      </c>
    </row>
    <row r="1474" spans="1:13" ht="15" customHeight="1">
      <c r="A1474" s="76"/>
      <c r="B1474" s="77" t="str">
        <f t="shared" si="149"/>
        <v/>
      </c>
      <c r="C1474" t="str">
        <f t="shared" si="154"/>
        <v/>
      </c>
      <c r="D1474" s="315" t="str">
        <f t="shared" si="153"/>
        <v/>
      </c>
      <c r="E1474" s="228">
        <v>0</v>
      </c>
      <c r="J1474" s="229">
        <f t="shared" si="150"/>
        <v>0</v>
      </c>
      <c r="K1474" s="229">
        <f t="shared" si="151"/>
        <v>0</v>
      </c>
      <c r="L1474" s="229">
        <f t="shared" si="151"/>
        <v>0</v>
      </c>
      <c r="M1474" s="229">
        <f t="shared" si="152"/>
        <v>0</v>
      </c>
    </row>
    <row r="1475" spans="1:13" ht="15" customHeight="1">
      <c r="A1475" s="76"/>
      <c r="B1475" s="77" t="str">
        <f t="shared" si="149"/>
        <v/>
      </c>
      <c r="C1475" t="str">
        <f t="shared" si="154"/>
        <v/>
      </c>
      <c r="D1475" s="315" t="str">
        <f t="shared" si="153"/>
        <v/>
      </c>
      <c r="E1475" s="228">
        <v>0</v>
      </c>
      <c r="J1475" s="229">
        <f t="shared" si="150"/>
        <v>0</v>
      </c>
      <c r="K1475" s="229">
        <f t="shared" si="151"/>
        <v>0</v>
      </c>
      <c r="L1475" s="229">
        <f t="shared" si="151"/>
        <v>0</v>
      </c>
      <c r="M1475" s="229">
        <f t="shared" si="152"/>
        <v>0</v>
      </c>
    </row>
    <row r="1476" spans="1:13" ht="15" customHeight="1">
      <c r="A1476" s="76"/>
      <c r="B1476" s="77" t="str">
        <f t="shared" si="149"/>
        <v/>
      </c>
      <c r="C1476" t="str">
        <f t="shared" si="154"/>
        <v/>
      </c>
      <c r="D1476" s="315" t="str">
        <f t="shared" si="153"/>
        <v/>
      </c>
      <c r="E1476" s="228">
        <v>0</v>
      </c>
      <c r="J1476" s="229">
        <f t="shared" si="150"/>
        <v>0</v>
      </c>
      <c r="K1476" s="229">
        <f t="shared" si="151"/>
        <v>0</v>
      </c>
      <c r="L1476" s="229">
        <f t="shared" si="151"/>
        <v>0</v>
      </c>
      <c r="M1476" s="229">
        <f t="shared" si="152"/>
        <v>0</v>
      </c>
    </row>
    <row r="1477" spans="1:13" ht="15" customHeight="1">
      <c r="A1477" s="76"/>
      <c r="B1477" s="77" t="str">
        <f t="shared" si="149"/>
        <v/>
      </c>
      <c r="C1477" t="str">
        <f t="shared" si="154"/>
        <v/>
      </c>
      <c r="D1477" s="315" t="str">
        <f t="shared" si="153"/>
        <v/>
      </c>
      <c r="E1477" s="228">
        <v>0</v>
      </c>
      <c r="J1477" s="229">
        <f t="shared" si="150"/>
        <v>0</v>
      </c>
      <c r="K1477" s="229">
        <f t="shared" si="151"/>
        <v>0</v>
      </c>
      <c r="L1477" s="229">
        <f t="shared" si="151"/>
        <v>0</v>
      </c>
      <c r="M1477" s="229">
        <f t="shared" si="152"/>
        <v>0</v>
      </c>
    </row>
    <row r="1478" spans="1:13" ht="15" customHeight="1">
      <c r="A1478" s="76"/>
      <c r="B1478" s="77" t="str">
        <f t="shared" si="149"/>
        <v/>
      </c>
      <c r="C1478" t="str">
        <f t="shared" si="154"/>
        <v/>
      </c>
      <c r="D1478" s="315" t="str">
        <f t="shared" si="153"/>
        <v/>
      </c>
      <c r="E1478" s="228">
        <v>0</v>
      </c>
      <c r="J1478" s="229">
        <f t="shared" si="150"/>
        <v>0</v>
      </c>
      <c r="K1478" s="229">
        <f t="shared" si="151"/>
        <v>0</v>
      </c>
      <c r="L1478" s="229">
        <f t="shared" si="151"/>
        <v>0</v>
      </c>
      <c r="M1478" s="229">
        <f t="shared" si="152"/>
        <v>0</v>
      </c>
    </row>
    <row r="1479" spans="1:13" ht="15" customHeight="1">
      <c r="A1479" s="76"/>
      <c r="B1479" s="77" t="str">
        <f t="shared" ref="B1479:B1542" si="155">IF(A1479="","",TEXT(A1479,"DDDD"))</f>
        <v/>
      </c>
      <c r="C1479" t="str">
        <f t="shared" si="154"/>
        <v/>
      </c>
      <c r="D1479" s="315" t="str">
        <f t="shared" si="153"/>
        <v/>
      </c>
      <c r="E1479" s="228">
        <v>0</v>
      </c>
      <c r="J1479" s="229">
        <f t="shared" ref="J1479:J1542" si="156">IF(E1479=0,0,(1-J$4)*E1479)</f>
        <v>0</v>
      </c>
      <c r="K1479" s="229">
        <f t="shared" ref="K1479:L1542" si="157">IF(F1479=0,0,(1-K$4)*F1479)</f>
        <v>0</v>
      </c>
      <c r="L1479" s="229">
        <f t="shared" si="157"/>
        <v>0</v>
      </c>
      <c r="M1479" s="229">
        <f t="shared" ref="M1479:M1542" si="158">IF(H1479=0,0,(1-M$4)*H1479)</f>
        <v>0</v>
      </c>
    </row>
    <row r="1480" spans="1:13" ht="15" customHeight="1">
      <c r="A1480" s="76"/>
      <c r="B1480" s="77" t="str">
        <f t="shared" si="155"/>
        <v/>
      </c>
      <c r="C1480" t="str">
        <f t="shared" si="154"/>
        <v/>
      </c>
      <c r="D1480" s="315" t="str">
        <f t="shared" ref="D1480:D1543" si="159">IF(A1480&lt;&gt;"",PROPER(TEXT(A1480,"Mmmm")),"")</f>
        <v/>
      </c>
      <c r="E1480" s="228">
        <v>0</v>
      </c>
      <c r="J1480" s="229">
        <f t="shared" si="156"/>
        <v>0</v>
      </c>
      <c r="K1480" s="229">
        <f t="shared" si="157"/>
        <v>0</v>
      </c>
      <c r="L1480" s="229">
        <f t="shared" si="157"/>
        <v>0</v>
      </c>
      <c r="M1480" s="229">
        <f t="shared" si="158"/>
        <v>0</v>
      </c>
    </row>
    <row r="1481" spans="1:13" ht="15" customHeight="1">
      <c r="A1481" s="76"/>
      <c r="B1481" s="77" t="str">
        <f t="shared" si="155"/>
        <v/>
      </c>
      <c r="C1481" t="str">
        <f t="shared" si="154"/>
        <v/>
      </c>
      <c r="D1481" s="315" t="str">
        <f t="shared" si="159"/>
        <v/>
      </c>
      <c r="E1481" s="228">
        <v>0</v>
      </c>
      <c r="J1481" s="229">
        <f t="shared" si="156"/>
        <v>0</v>
      </c>
      <c r="K1481" s="229">
        <f t="shared" si="157"/>
        <v>0</v>
      </c>
      <c r="L1481" s="229">
        <f t="shared" si="157"/>
        <v>0</v>
      </c>
      <c r="M1481" s="229">
        <f t="shared" si="158"/>
        <v>0</v>
      </c>
    </row>
    <row r="1482" spans="1:13" ht="15" customHeight="1">
      <c r="A1482" s="76"/>
      <c r="B1482" s="77" t="str">
        <f t="shared" si="155"/>
        <v/>
      </c>
      <c r="C1482" t="str">
        <f t="shared" si="154"/>
        <v/>
      </c>
      <c r="D1482" s="315" t="str">
        <f t="shared" si="159"/>
        <v/>
      </c>
      <c r="E1482" s="228">
        <v>0</v>
      </c>
      <c r="J1482" s="229">
        <f t="shared" si="156"/>
        <v>0</v>
      </c>
      <c r="K1482" s="229">
        <f t="shared" si="157"/>
        <v>0</v>
      </c>
      <c r="L1482" s="229">
        <f t="shared" si="157"/>
        <v>0</v>
      </c>
      <c r="M1482" s="229">
        <f t="shared" si="158"/>
        <v>0</v>
      </c>
    </row>
    <row r="1483" spans="1:13" ht="15" customHeight="1">
      <c r="A1483" s="76"/>
      <c r="B1483" s="77" t="str">
        <f t="shared" si="155"/>
        <v/>
      </c>
      <c r="C1483" t="str">
        <f t="shared" si="154"/>
        <v/>
      </c>
      <c r="D1483" s="315" t="str">
        <f t="shared" si="159"/>
        <v/>
      </c>
      <c r="E1483" s="228">
        <v>0</v>
      </c>
      <c r="J1483" s="229">
        <f t="shared" si="156"/>
        <v>0</v>
      </c>
      <c r="K1483" s="229">
        <f t="shared" si="157"/>
        <v>0</v>
      </c>
      <c r="L1483" s="229">
        <f t="shared" si="157"/>
        <v>0</v>
      </c>
      <c r="M1483" s="229">
        <f t="shared" si="158"/>
        <v>0</v>
      </c>
    </row>
    <row r="1484" spans="1:13" ht="15" customHeight="1">
      <c r="A1484" s="76"/>
      <c r="B1484" s="77" t="str">
        <f t="shared" si="155"/>
        <v/>
      </c>
      <c r="C1484" t="str">
        <f t="shared" si="154"/>
        <v/>
      </c>
      <c r="D1484" s="315" t="str">
        <f t="shared" si="159"/>
        <v/>
      </c>
      <c r="E1484" s="228">
        <v>0</v>
      </c>
      <c r="J1484" s="229">
        <f t="shared" si="156"/>
        <v>0</v>
      </c>
      <c r="K1484" s="229">
        <f t="shared" si="157"/>
        <v>0</v>
      </c>
      <c r="L1484" s="229">
        <f t="shared" si="157"/>
        <v>0</v>
      </c>
      <c r="M1484" s="229">
        <f t="shared" si="158"/>
        <v>0</v>
      </c>
    </row>
    <row r="1485" spans="1:13" ht="15" customHeight="1">
      <c r="A1485" s="76"/>
      <c r="B1485" s="77" t="str">
        <f t="shared" si="155"/>
        <v/>
      </c>
      <c r="C1485" t="str">
        <f t="shared" si="154"/>
        <v/>
      </c>
      <c r="D1485" s="315" t="str">
        <f t="shared" si="159"/>
        <v/>
      </c>
      <c r="E1485" s="228">
        <v>0</v>
      </c>
      <c r="J1485" s="229">
        <f t="shared" si="156"/>
        <v>0</v>
      </c>
      <c r="K1485" s="229">
        <f t="shared" si="157"/>
        <v>0</v>
      </c>
      <c r="L1485" s="229">
        <f t="shared" si="157"/>
        <v>0</v>
      </c>
      <c r="M1485" s="229">
        <f t="shared" si="158"/>
        <v>0</v>
      </c>
    </row>
    <row r="1486" spans="1:13" ht="15" customHeight="1">
      <c r="A1486" s="76"/>
      <c r="B1486" s="77" t="str">
        <f t="shared" si="155"/>
        <v/>
      </c>
      <c r="C1486" t="str">
        <f t="shared" si="154"/>
        <v/>
      </c>
      <c r="D1486" s="315" t="str">
        <f t="shared" si="159"/>
        <v/>
      </c>
      <c r="E1486" s="228">
        <v>0</v>
      </c>
      <c r="J1486" s="229">
        <f t="shared" si="156"/>
        <v>0</v>
      </c>
      <c r="K1486" s="229">
        <f t="shared" si="157"/>
        <v>0</v>
      </c>
      <c r="L1486" s="229">
        <f t="shared" si="157"/>
        <v>0</v>
      </c>
      <c r="M1486" s="229">
        <f t="shared" si="158"/>
        <v>0</v>
      </c>
    </row>
    <row r="1487" spans="1:13" ht="15" customHeight="1">
      <c r="A1487" s="76"/>
      <c r="B1487" s="77" t="str">
        <f t="shared" si="155"/>
        <v/>
      </c>
      <c r="C1487" t="str">
        <f t="shared" si="154"/>
        <v/>
      </c>
      <c r="D1487" s="315" t="str">
        <f t="shared" si="159"/>
        <v/>
      </c>
      <c r="E1487" s="228">
        <v>0</v>
      </c>
      <c r="J1487" s="229">
        <f t="shared" si="156"/>
        <v>0</v>
      </c>
      <c r="K1487" s="229">
        <f t="shared" si="157"/>
        <v>0</v>
      </c>
      <c r="L1487" s="229">
        <f t="shared" si="157"/>
        <v>0</v>
      </c>
      <c r="M1487" s="229">
        <f t="shared" si="158"/>
        <v>0</v>
      </c>
    </row>
    <row r="1488" spans="1:13" ht="15" customHeight="1">
      <c r="A1488" s="76"/>
      <c r="B1488" s="77" t="str">
        <f t="shared" si="155"/>
        <v/>
      </c>
      <c r="C1488" t="str">
        <f t="shared" si="154"/>
        <v/>
      </c>
      <c r="D1488" s="315" t="str">
        <f t="shared" si="159"/>
        <v/>
      </c>
      <c r="E1488" s="228">
        <v>0</v>
      </c>
      <c r="J1488" s="229">
        <f t="shared" si="156"/>
        <v>0</v>
      </c>
      <c r="K1488" s="229">
        <f t="shared" si="157"/>
        <v>0</v>
      </c>
      <c r="L1488" s="229">
        <f t="shared" si="157"/>
        <v>0</v>
      </c>
      <c r="M1488" s="229">
        <f t="shared" si="158"/>
        <v>0</v>
      </c>
    </row>
    <row r="1489" spans="1:13" ht="15" customHeight="1">
      <c r="A1489" s="76"/>
      <c r="B1489" s="77" t="str">
        <f t="shared" si="155"/>
        <v/>
      </c>
      <c r="C1489" t="str">
        <f t="shared" si="154"/>
        <v/>
      </c>
      <c r="D1489" s="315" t="str">
        <f t="shared" si="159"/>
        <v/>
      </c>
      <c r="E1489" s="228">
        <v>0</v>
      </c>
      <c r="J1489" s="229">
        <f t="shared" si="156"/>
        <v>0</v>
      </c>
      <c r="K1489" s="229">
        <f t="shared" si="157"/>
        <v>0</v>
      </c>
      <c r="L1489" s="229">
        <f t="shared" si="157"/>
        <v>0</v>
      </c>
      <c r="M1489" s="229">
        <f t="shared" si="158"/>
        <v>0</v>
      </c>
    </row>
    <row r="1490" spans="1:13" ht="15" customHeight="1">
      <c r="A1490" s="76"/>
      <c r="B1490" s="77" t="str">
        <f t="shared" si="155"/>
        <v/>
      </c>
      <c r="C1490" t="str">
        <f t="shared" si="154"/>
        <v/>
      </c>
      <c r="D1490" s="315" t="str">
        <f t="shared" si="159"/>
        <v/>
      </c>
      <c r="E1490" s="228">
        <v>0</v>
      </c>
      <c r="J1490" s="229">
        <f t="shared" si="156"/>
        <v>0</v>
      </c>
      <c r="K1490" s="229">
        <f t="shared" si="157"/>
        <v>0</v>
      </c>
      <c r="L1490" s="229">
        <f t="shared" si="157"/>
        <v>0</v>
      </c>
      <c r="M1490" s="229">
        <f t="shared" si="158"/>
        <v>0</v>
      </c>
    </row>
    <row r="1491" spans="1:13" ht="15" customHeight="1">
      <c r="A1491" s="76"/>
      <c r="B1491" s="77" t="str">
        <f t="shared" si="155"/>
        <v/>
      </c>
      <c r="C1491" t="str">
        <f t="shared" si="154"/>
        <v/>
      </c>
      <c r="D1491" s="315" t="str">
        <f t="shared" si="159"/>
        <v/>
      </c>
      <c r="E1491" s="228">
        <v>0</v>
      </c>
      <c r="J1491" s="229">
        <f t="shared" si="156"/>
        <v>0</v>
      </c>
      <c r="K1491" s="229">
        <f t="shared" si="157"/>
        <v>0</v>
      </c>
      <c r="L1491" s="229">
        <f t="shared" si="157"/>
        <v>0</v>
      </c>
      <c r="M1491" s="229">
        <f t="shared" si="158"/>
        <v>0</v>
      </c>
    </row>
    <row r="1492" spans="1:13" ht="15" customHeight="1">
      <c r="A1492" s="76"/>
      <c r="B1492" s="77" t="str">
        <f t="shared" si="155"/>
        <v/>
      </c>
      <c r="C1492" t="str">
        <f t="shared" si="154"/>
        <v/>
      </c>
      <c r="D1492" s="315" t="str">
        <f t="shared" si="159"/>
        <v/>
      </c>
      <c r="E1492" s="228">
        <v>0</v>
      </c>
      <c r="J1492" s="229">
        <f t="shared" si="156"/>
        <v>0</v>
      </c>
      <c r="K1492" s="229">
        <f t="shared" si="157"/>
        <v>0</v>
      </c>
      <c r="L1492" s="229">
        <f t="shared" si="157"/>
        <v>0</v>
      </c>
      <c r="M1492" s="229">
        <f t="shared" si="158"/>
        <v>0</v>
      </c>
    </row>
    <row r="1493" spans="1:13" ht="15" customHeight="1">
      <c r="A1493" s="76"/>
      <c r="B1493" s="77" t="str">
        <f t="shared" si="155"/>
        <v/>
      </c>
      <c r="C1493" t="str">
        <f t="shared" si="154"/>
        <v/>
      </c>
      <c r="D1493" s="315" t="str">
        <f t="shared" si="159"/>
        <v/>
      </c>
      <c r="E1493" s="228">
        <v>0</v>
      </c>
      <c r="J1493" s="229">
        <f t="shared" si="156"/>
        <v>0</v>
      </c>
      <c r="K1493" s="229">
        <f t="shared" si="157"/>
        <v>0</v>
      </c>
      <c r="L1493" s="229">
        <f t="shared" si="157"/>
        <v>0</v>
      </c>
      <c r="M1493" s="229">
        <f t="shared" si="158"/>
        <v>0</v>
      </c>
    </row>
    <row r="1494" spans="1:13" ht="15" customHeight="1">
      <c r="A1494" s="76"/>
      <c r="B1494" s="77" t="str">
        <f t="shared" si="155"/>
        <v/>
      </c>
      <c r="C1494" t="str">
        <f t="shared" si="154"/>
        <v/>
      </c>
      <c r="D1494" s="315" t="str">
        <f t="shared" si="159"/>
        <v/>
      </c>
      <c r="E1494" s="228">
        <v>0</v>
      </c>
      <c r="J1494" s="229">
        <f t="shared" si="156"/>
        <v>0</v>
      </c>
      <c r="K1494" s="229">
        <f t="shared" si="157"/>
        <v>0</v>
      </c>
      <c r="L1494" s="229">
        <f t="shared" si="157"/>
        <v>0</v>
      </c>
      <c r="M1494" s="229">
        <f t="shared" si="158"/>
        <v>0</v>
      </c>
    </row>
    <row r="1495" spans="1:13" ht="15" customHeight="1">
      <c r="A1495" s="76"/>
      <c r="B1495" s="77" t="str">
        <f t="shared" si="155"/>
        <v/>
      </c>
      <c r="C1495" t="str">
        <f t="shared" si="154"/>
        <v/>
      </c>
      <c r="D1495" s="315" t="str">
        <f t="shared" si="159"/>
        <v/>
      </c>
      <c r="E1495" s="228">
        <v>0</v>
      </c>
      <c r="J1495" s="229">
        <f t="shared" si="156"/>
        <v>0</v>
      </c>
      <c r="K1495" s="229">
        <f t="shared" si="157"/>
        <v>0</v>
      </c>
      <c r="L1495" s="229">
        <f t="shared" si="157"/>
        <v>0</v>
      </c>
      <c r="M1495" s="229">
        <f t="shared" si="158"/>
        <v>0</v>
      </c>
    </row>
    <row r="1496" spans="1:13" ht="15" customHeight="1">
      <c r="A1496" s="76"/>
      <c r="B1496" s="77" t="str">
        <f t="shared" si="155"/>
        <v/>
      </c>
      <c r="C1496" t="str">
        <f t="shared" si="154"/>
        <v/>
      </c>
      <c r="D1496" s="315" t="str">
        <f t="shared" si="159"/>
        <v/>
      </c>
      <c r="E1496" s="228">
        <v>0</v>
      </c>
      <c r="J1496" s="229">
        <f t="shared" si="156"/>
        <v>0</v>
      </c>
      <c r="K1496" s="229">
        <f t="shared" si="157"/>
        <v>0</v>
      </c>
      <c r="L1496" s="229">
        <f t="shared" si="157"/>
        <v>0</v>
      </c>
      <c r="M1496" s="229">
        <f t="shared" si="158"/>
        <v>0</v>
      </c>
    </row>
    <row r="1497" spans="1:13" ht="15" customHeight="1">
      <c r="A1497" s="76"/>
      <c r="B1497" s="77" t="str">
        <f t="shared" si="155"/>
        <v/>
      </c>
      <c r="C1497" t="str">
        <f t="shared" si="154"/>
        <v/>
      </c>
      <c r="D1497" s="315" t="str">
        <f t="shared" si="159"/>
        <v/>
      </c>
      <c r="E1497" s="228">
        <v>0</v>
      </c>
      <c r="J1497" s="229">
        <f t="shared" si="156"/>
        <v>0</v>
      </c>
      <c r="K1497" s="229">
        <f t="shared" si="157"/>
        <v>0</v>
      </c>
      <c r="L1497" s="229">
        <f t="shared" si="157"/>
        <v>0</v>
      </c>
      <c r="M1497" s="229">
        <f t="shared" si="158"/>
        <v>0</v>
      </c>
    </row>
    <row r="1498" spans="1:13" ht="15" customHeight="1">
      <c r="A1498" s="76"/>
      <c r="B1498" s="77" t="str">
        <f t="shared" si="155"/>
        <v/>
      </c>
      <c r="C1498" t="str">
        <f t="shared" si="154"/>
        <v/>
      </c>
      <c r="D1498" s="315" t="str">
        <f t="shared" si="159"/>
        <v/>
      </c>
      <c r="E1498" s="228">
        <v>0</v>
      </c>
      <c r="J1498" s="229">
        <f t="shared" si="156"/>
        <v>0</v>
      </c>
      <c r="K1498" s="229">
        <f t="shared" si="157"/>
        <v>0</v>
      </c>
      <c r="L1498" s="229">
        <f t="shared" si="157"/>
        <v>0</v>
      </c>
      <c r="M1498" s="229">
        <f t="shared" si="158"/>
        <v>0</v>
      </c>
    </row>
    <row r="1499" spans="1:13" ht="15" customHeight="1">
      <c r="A1499" s="76"/>
      <c r="B1499" s="77" t="str">
        <f t="shared" si="155"/>
        <v/>
      </c>
      <c r="C1499" t="str">
        <f t="shared" si="154"/>
        <v/>
      </c>
      <c r="D1499" s="315" t="str">
        <f t="shared" si="159"/>
        <v/>
      </c>
      <c r="E1499" s="228">
        <v>0</v>
      </c>
      <c r="J1499" s="229">
        <f t="shared" si="156"/>
        <v>0</v>
      </c>
      <c r="K1499" s="229">
        <f t="shared" si="157"/>
        <v>0</v>
      </c>
      <c r="L1499" s="229">
        <f t="shared" si="157"/>
        <v>0</v>
      </c>
      <c r="M1499" s="229">
        <f t="shared" si="158"/>
        <v>0</v>
      </c>
    </row>
    <row r="1500" spans="1:13" ht="15" customHeight="1">
      <c r="A1500" s="76"/>
      <c r="B1500" s="77" t="str">
        <f t="shared" si="155"/>
        <v/>
      </c>
      <c r="C1500" t="str">
        <f t="shared" si="154"/>
        <v/>
      </c>
      <c r="D1500" s="315" t="str">
        <f t="shared" si="159"/>
        <v/>
      </c>
      <c r="E1500" s="228">
        <v>0</v>
      </c>
      <c r="J1500" s="229">
        <f t="shared" si="156"/>
        <v>0</v>
      </c>
      <c r="K1500" s="229">
        <f t="shared" si="157"/>
        <v>0</v>
      </c>
      <c r="L1500" s="229">
        <f t="shared" si="157"/>
        <v>0</v>
      </c>
      <c r="M1500" s="229">
        <f t="shared" si="158"/>
        <v>0</v>
      </c>
    </row>
    <row r="1501" spans="1:13" ht="15" customHeight="1">
      <c r="A1501" s="76"/>
      <c r="B1501" s="77" t="str">
        <f t="shared" si="155"/>
        <v/>
      </c>
      <c r="C1501" t="str">
        <f t="shared" si="154"/>
        <v/>
      </c>
      <c r="D1501" s="315" t="str">
        <f t="shared" si="159"/>
        <v/>
      </c>
      <c r="E1501" s="228">
        <v>0</v>
      </c>
      <c r="J1501" s="229">
        <f t="shared" si="156"/>
        <v>0</v>
      </c>
      <c r="K1501" s="229">
        <f t="shared" si="157"/>
        <v>0</v>
      </c>
      <c r="L1501" s="229">
        <f t="shared" si="157"/>
        <v>0</v>
      </c>
      <c r="M1501" s="229">
        <f t="shared" si="158"/>
        <v>0</v>
      </c>
    </row>
    <row r="1502" spans="1:13" ht="15" customHeight="1">
      <c r="A1502" s="76"/>
      <c r="B1502" s="77" t="str">
        <f t="shared" si="155"/>
        <v/>
      </c>
      <c r="C1502" t="str">
        <f t="shared" si="154"/>
        <v/>
      </c>
      <c r="D1502" s="315" t="str">
        <f t="shared" si="159"/>
        <v/>
      </c>
      <c r="E1502" s="228">
        <v>0</v>
      </c>
      <c r="J1502" s="229">
        <f t="shared" si="156"/>
        <v>0</v>
      </c>
      <c r="K1502" s="229">
        <f t="shared" si="157"/>
        <v>0</v>
      </c>
      <c r="L1502" s="229">
        <f t="shared" si="157"/>
        <v>0</v>
      </c>
      <c r="M1502" s="229">
        <f t="shared" si="158"/>
        <v>0</v>
      </c>
    </row>
    <row r="1503" spans="1:13" ht="15" customHeight="1">
      <c r="A1503" s="76"/>
      <c r="B1503" s="77" t="str">
        <f t="shared" si="155"/>
        <v/>
      </c>
      <c r="C1503" t="str">
        <f t="shared" si="154"/>
        <v/>
      </c>
      <c r="D1503" s="315" t="str">
        <f t="shared" si="159"/>
        <v/>
      </c>
      <c r="E1503" s="228">
        <v>0</v>
      </c>
      <c r="J1503" s="229">
        <f t="shared" si="156"/>
        <v>0</v>
      </c>
      <c r="K1503" s="229">
        <f t="shared" si="157"/>
        <v>0</v>
      </c>
      <c r="L1503" s="229">
        <f t="shared" si="157"/>
        <v>0</v>
      </c>
      <c r="M1503" s="229">
        <f t="shared" si="158"/>
        <v>0</v>
      </c>
    </row>
    <row r="1504" spans="1:13" ht="15" customHeight="1">
      <c r="A1504" s="76"/>
      <c r="B1504" s="77" t="str">
        <f t="shared" si="155"/>
        <v/>
      </c>
      <c r="C1504" t="str">
        <f t="shared" si="154"/>
        <v/>
      </c>
      <c r="D1504" s="315" t="str">
        <f t="shared" si="159"/>
        <v/>
      </c>
      <c r="E1504" s="228">
        <v>0</v>
      </c>
      <c r="J1504" s="229">
        <f t="shared" si="156"/>
        <v>0</v>
      </c>
      <c r="K1504" s="229">
        <f t="shared" si="157"/>
        <v>0</v>
      </c>
      <c r="L1504" s="229">
        <f t="shared" si="157"/>
        <v>0</v>
      </c>
      <c r="M1504" s="229">
        <f t="shared" si="158"/>
        <v>0</v>
      </c>
    </row>
    <row r="1505" spans="1:13" ht="15" customHeight="1">
      <c r="A1505" s="76"/>
      <c r="B1505" s="77" t="str">
        <f t="shared" si="155"/>
        <v/>
      </c>
      <c r="C1505" t="str">
        <f t="shared" si="154"/>
        <v/>
      </c>
      <c r="D1505" s="315" t="str">
        <f t="shared" si="159"/>
        <v/>
      </c>
      <c r="E1505" s="228">
        <v>0</v>
      </c>
      <c r="J1505" s="229">
        <f t="shared" si="156"/>
        <v>0</v>
      </c>
      <c r="K1505" s="229">
        <f t="shared" si="157"/>
        <v>0</v>
      </c>
      <c r="L1505" s="229">
        <f t="shared" si="157"/>
        <v>0</v>
      </c>
      <c r="M1505" s="229">
        <f t="shared" si="158"/>
        <v>0</v>
      </c>
    </row>
    <row r="1506" spans="1:13" ht="15" customHeight="1">
      <c r="A1506" s="76"/>
      <c r="B1506" s="77" t="str">
        <f t="shared" si="155"/>
        <v/>
      </c>
      <c r="C1506" t="str">
        <f t="shared" si="154"/>
        <v/>
      </c>
      <c r="D1506" s="315" t="str">
        <f t="shared" si="159"/>
        <v/>
      </c>
      <c r="E1506" s="228">
        <v>0</v>
      </c>
      <c r="J1506" s="229">
        <f t="shared" si="156"/>
        <v>0</v>
      </c>
      <c r="K1506" s="229">
        <f t="shared" si="157"/>
        <v>0</v>
      </c>
      <c r="L1506" s="229">
        <f t="shared" si="157"/>
        <v>0</v>
      </c>
      <c r="M1506" s="229">
        <f t="shared" si="158"/>
        <v>0</v>
      </c>
    </row>
    <row r="1507" spans="1:13" ht="15" customHeight="1">
      <c r="A1507" s="76"/>
      <c r="B1507" s="77" t="str">
        <f t="shared" si="155"/>
        <v/>
      </c>
      <c r="C1507" t="str">
        <f t="shared" si="154"/>
        <v/>
      </c>
      <c r="D1507" s="315" t="str">
        <f t="shared" si="159"/>
        <v/>
      </c>
      <c r="E1507" s="228">
        <v>0</v>
      </c>
      <c r="J1507" s="229">
        <f t="shared" si="156"/>
        <v>0</v>
      </c>
      <c r="K1507" s="229">
        <f t="shared" si="157"/>
        <v>0</v>
      </c>
      <c r="L1507" s="229">
        <f t="shared" si="157"/>
        <v>0</v>
      </c>
      <c r="M1507" s="229">
        <f t="shared" si="158"/>
        <v>0</v>
      </c>
    </row>
    <row r="1508" spans="1:13" ht="15" customHeight="1">
      <c r="A1508" s="76"/>
      <c r="B1508" s="77" t="str">
        <f t="shared" si="155"/>
        <v/>
      </c>
      <c r="C1508" t="str">
        <f t="shared" si="154"/>
        <v/>
      </c>
      <c r="D1508" s="315" t="str">
        <f t="shared" si="159"/>
        <v/>
      </c>
      <c r="E1508" s="228">
        <v>0</v>
      </c>
      <c r="J1508" s="229">
        <f t="shared" si="156"/>
        <v>0</v>
      </c>
      <c r="K1508" s="229">
        <f t="shared" si="157"/>
        <v>0</v>
      </c>
      <c r="L1508" s="229">
        <f t="shared" si="157"/>
        <v>0</v>
      </c>
      <c r="M1508" s="229">
        <f t="shared" si="158"/>
        <v>0</v>
      </c>
    </row>
    <row r="1509" spans="1:13" ht="15" customHeight="1">
      <c r="A1509" s="76"/>
      <c r="B1509" s="77" t="str">
        <f t="shared" si="155"/>
        <v/>
      </c>
      <c r="C1509" t="str">
        <f t="shared" si="154"/>
        <v/>
      </c>
      <c r="D1509" s="315" t="str">
        <f t="shared" si="159"/>
        <v/>
      </c>
      <c r="E1509" s="228">
        <v>0</v>
      </c>
      <c r="J1509" s="229">
        <f t="shared" si="156"/>
        <v>0</v>
      </c>
      <c r="K1509" s="229">
        <f t="shared" si="157"/>
        <v>0</v>
      </c>
      <c r="L1509" s="229">
        <f t="shared" si="157"/>
        <v>0</v>
      </c>
      <c r="M1509" s="229">
        <f t="shared" si="158"/>
        <v>0</v>
      </c>
    </row>
    <row r="1510" spans="1:13" ht="15" customHeight="1">
      <c r="A1510" s="76"/>
      <c r="B1510" s="77" t="str">
        <f t="shared" si="155"/>
        <v/>
      </c>
      <c r="C1510" t="str">
        <f t="shared" si="154"/>
        <v/>
      </c>
      <c r="D1510" s="315" t="str">
        <f t="shared" si="159"/>
        <v/>
      </c>
      <c r="E1510" s="228">
        <v>0</v>
      </c>
      <c r="J1510" s="229">
        <f t="shared" si="156"/>
        <v>0</v>
      </c>
      <c r="K1510" s="229">
        <f t="shared" si="157"/>
        <v>0</v>
      </c>
      <c r="L1510" s="229">
        <f t="shared" si="157"/>
        <v>0</v>
      </c>
      <c r="M1510" s="229">
        <f t="shared" si="158"/>
        <v>0</v>
      </c>
    </row>
    <row r="1511" spans="1:13" ht="15" customHeight="1">
      <c r="A1511" s="76"/>
      <c r="B1511" s="77" t="str">
        <f t="shared" si="155"/>
        <v/>
      </c>
      <c r="C1511" t="str">
        <f t="shared" si="154"/>
        <v/>
      </c>
      <c r="D1511" s="315" t="str">
        <f t="shared" si="159"/>
        <v/>
      </c>
      <c r="E1511" s="228">
        <v>0</v>
      </c>
      <c r="J1511" s="229">
        <f t="shared" si="156"/>
        <v>0</v>
      </c>
      <c r="K1511" s="229">
        <f t="shared" si="157"/>
        <v>0</v>
      </c>
      <c r="L1511" s="229">
        <f t="shared" si="157"/>
        <v>0</v>
      </c>
      <c r="M1511" s="229">
        <f t="shared" si="158"/>
        <v>0</v>
      </c>
    </row>
    <row r="1512" spans="1:13" ht="15" customHeight="1">
      <c r="A1512" s="76"/>
      <c r="B1512" s="77" t="str">
        <f t="shared" si="155"/>
        <v/>
      </c>
      <c r="C1512" t="str">
        <f t="shared" si="154"/>
        <v/>
      </c>
      <c r="D1512" s="315" t="str">
        <f t="shared" si="159"/>
        <v/>
      </c>
      <c r="E1512" s="228">
        <v>0</v>
      </c>
      <c r="J1512" s="229">
        <f t="shared" si="156"/>
        <v>0</v>
      </c>
      <c r="K1512" s="229">
        <f t="shared" si="157"/>
        <v>0</v>
      </c>
      <c r="L1512" s="229">
        <f t="shared" si="157"/>
        <v>0</v>
      </c>
      <c r="M1512" s="229">
        <f t="shared" si="158"/>
        <v>0</v>
      </c>
    </row>
    <row r="1513" spans="1:13" ht="15" customHeight="1">
      <c r="A1513" s="76"/>
      <c r="B1513" s="77" t="str">
        <f t="shared" si="155"/>
        <v/>
      </c>
      <c r="C1513" t="str">
        <f t="shared" si="154"/>
        <v/>
      </c>
      <c r="D1513" s="315" t="str">
        <f t="shared" si="159"/>
        <v/>
      </c>
      <c r="E1513" s="228">
        <v>0</v>
      </c>
      <c r="J1513" s="229">
        <f t="shared" si="156"/>
        <v>0</v>
      </c>
      <c r="K1513" s="229">
        <f t="shared" si="157"/>
        <v>0</v>
      </c>
      <c r="L1513" s="229">
        <f t="shared" si="157"/>
        <v>0</v>
      </c>
      <c r="M1513" s="229">
        <f t="shared" si="158"/>
        <v>0</v>
      </c>
    </row>
    <row r="1514" spans="1:13" ht="15" customHeight="1">
      <c r="A1514" s="76"/>
      <c r="B1514" s="77" t="str">
        <f t="shared" si="155"/>
        <v/>
      </c>
      <c r="C1514" t="str">
        <f t="shared" si="154"/>
        <v/>
      </c>
      <c r="D1514" s="315" t="str">
        <f t="shared" si="159"/>
        <v/>
      </c>
      <c r="E1514" s="228">
        <v>0</v>
      </c>
      <c r="J1514" s="229">
        <f t="shared" si="156"/>
        <v>0</v>
      </c>
      <c r="K1514" s="229">
        <f t="shared" si="157"/>
        <v>0</v>
      </c>
      <c r="L1514" s="229">
        <f t="shared" si="157"/>
        <v>0</v>
      </c>
      <c r="M1514" s="229">
        <f t="shared" si="158"/>
        <v>0</v>
      </c>
    </row>
    <row r="1515" spans="1:13" ht="15" customHeight="1">
      <c r="A1515" s="76"/>
      <c r="B1515" s="77" t="str">
        <f t="shared" si="155"/>
        <v/>
      </c>
      <c r="C1515" t="str">
        <f t="shared" si="154"/>
        <v/>
      </c>
      <c r="D1515" s="315" t="str">
        <f t="shared" si="159"/>
        <v/>
      </c>
      <c r="E1515" s="228">
        <v>0</v>
      </c>
      <c r="J1515" s="229">
        <f t="shared" si="156"/>
        <v>0</v>
      </c>
      <c r="K1515" s="229">
        <f t="shared" si="157"/>
        <v>0</v>
      </c>
      <c r="L1515" s="229">
        <f t="shared" si="157"/>
        <v>0</v>
      </c>
      <c r="M1515" s="229">
        <f t="shared" si="158"/>
        <v>0</v>
      </c>
    </row>
    <row r="1516" spans="1:13" ht="15" customHeight="1">
      <c r="A1516" s="76"/>
      <c r="B1516" s="77" t="str">
        <f t="shared" si="155"/>
        <v/>
      </c>
      <c r="C1516" t="str">
        <f t="shared" si="154"/>
        <v/>
      </c>
      <c r="D1516" s="315" t="str">
        <f t="shared" si="159"/>
        <v/>
      </c>
      <c r="E1516" s="228">
        <v>0</v>
      </c>
      <c r="J1516" s="229">
        <f t="shared" si="156"/>
        <v>0</v>
      </c>
      <c r="K1516" s="229">
        <f t="shared" si="157"/>
        <v>0</v>
      </c>
      <c r="L1516" s="229">
        <f t="shared" si="157"/>
        <v>0</v>
      </c>
      <c r="M1516" s="229">
        <f t="shared" si="158"/>
        <v>0</v>
      </c>
    </row>
    <row r="1517" spans="1:13" ht="15" customHeight="1">
      <c r="A1517" s="76"/>
      <c r="B1517" s="77" t="str">
        <f t="shared" si="155"/>
        <v/>
      </c>
      <c r="C1517" t="str">
        <f t="shared" si="154"/>
        <v/>
      </c>
      <c r="D1517" s="315" t="str">
        <f t="shared" si="159"/>
        <v/>
      </c>
      <c r="E1517" s="228">
        <v>0</v>
      </c>
      <c r="J1517" s="229">
        <f t="shared" si="156"/>
        <v>0</v>
      </c>
      <c r="K1517" s="229">
        <f t="shared" si="157"/>
        <v>0</v>
      </c>
      <c r="L1517" s="229">
        <f t="shared" si="157"/>
        <v>0</v>
      </c>
      <c r="M1517" s="229">
        <f t="shared" si="158"/>
        <v>0</v>
      </c>
    </row>
    <row r="1518" spans="1:13" ht="15" customHeight="1">
      <c r="A1518" s="76"/>
      <c r="B1518" s="77" t="str">
        <f t="shared" si="155"/>
        <v/>
      </c>
      <c r="C1518" t="str">
        <f t="shared" si="154"/>
        <v/>
      </c>
      <c r="D1518" s="315" t="str">
        <f t="shared" si="159"/>
        <v/>
      </c>
      <c r="E1518" s="228">
        <v>0</v>
      </c>
      <c r="J1518" s="229">
        <f t="shared" si="156"/>
        <v>0</v>
      </c>
      <c r="K1518" s="229">
        <f t="shared" si="157"/>
        <v>0</v>
      </c>
      <c r="L1518" s="229">
        <f t="shared" si="157"/>
        <v>0</v>
      </c>
      <c r="M1518" s="229">
        <f t="shared" si="158"/>
        <v>0</v>
      </c>
    </row>
    <row r="1519" spans="1:13" ht="15" customHeight="1">
      <c r="A1519" s="76"/>
      <c r="B1519" s="77" t="str">
        <f t="shared" si="155"/>
        <v/>
      </c>
      <c r="C1519" t="str">
        <f t="shared" si="154"/>
        <v/>
      </c>
      <c r="D1519" s="315" t="str">
        <f t="shared" si="159"/>
        <v/>
      </c>
      <c r="E1519" s="228">
        <v>0</v>
      </c>
      <c r="J1519" s="229">
        <f t="shared" si="156"/>
        <v>0</v>
      </c>
      <c r="K1519" s="229">
        <f t="shared" si="157"/>
        <v>0</v>
      </c>
      <c r="L1519" s="229">
        <f t="shared" si="157"/>
        <v>0</v>
      </c>
      <c r="M1519" s="229">
        <f t="shared" si="158"/>
        <v>0</v>
      </c>
    </row>
    <row r="1520" spans="1:13" ht="15" customHeight="1">
      <c r="A1520" s="76"/>
      <c r="B1520" s="77" t="str">
        <f t="shared" si="155"/>
        <v/>
      </c>
      <c r="C1520" t="str">
        <f t="shared" si="154"/>
        <v/>
      </c>
      <c r="D1520" s="315" t="str">
        <f t="shared" si="159"/>
        <v/>
      </c>
      <c r="E1520" s="228">
        <v>0</v>
      </c>
      <c r="J1520" s="229">
        <f t="shared" si="156"/>
        <v>0</v>
      </c>
      <c r="K1520" s="229">
        <f t="shared" si="157"/>
        <v>0</v>
      </c>
      <c r="L1520" s="229">
        <f t="shared" si="157"/>
        <v>0</v>
      </c>
      <c r="M1520" s="229">
        <f t="shared" si="158"/>
        <v>0</v>
      </c>
    </row>
    <row r="1521" spans="1:13" ht="15" customHeight="1">
      <c r="A1521" s="76"/>
      <c r="B1521" s="77" t="str">
        <f t="shared" si="155"/>
        <v/>
      </c>
      <c r="C1521" t="str">
        <f t="shared" si="154"/>
        <v/>
      </c>
      <c r="D1521" s="315" t="str">
        <f t="shared" si="159"/>
        <v/>
      </c>
      <c r="E1521" s="228">
        <v>0</v>
      </c>
      <c r="J1521" s="229">
        <f t="shared" si="156"/>
        <v>0</v>
      </c>
      <c r="K1521" s="229">
        <f t="shared" si="157"/>
        <v>0</v>
      </c>
      <c r="L1521" s="229">
        <f t="shared" si="157"/>
        <v>0</v>
      </c>
      <c r="M1521" s="229">
        <f t="shared" si="158"/>
        <v>0</v>
      </c>
    </row>
    <row r="1522" spans="1:13" ht="15" customHeight="1">
      <c r="A1522" s="76"/>
      <c r="B1522" s="77" t="str">
        <f t="shared" si="155"/>
        <v/>
      </c>
      <c r="C1522" t="str">
        <f t="shared" si="154"/>
        <v/>
      </c>
      <c r="D1522" s="315" t="str">
        <f t="shared" si="159"/>
        <v/>
      </c>
      <c r="E1522" s="228">
        <v>0</v>
      </c>
      <c r="J1522" s="229">
        <f t="shared" si="156"/>
        <v>0</v>
      </c>
      <c r="K1522" s="229">
        <f t="shared" si="157"/>
        <v>0</v>
      </c>
      <c r="L1522" s="229">
        <f t="shared" si="157"/>
        <v>0</v>
      </c>
      <c r="M1522" s="229">
        <f t="shared" si="158"/>
        <v>0</v>
      </c>
    </row>
    <row r="1523" spans="1:13" ht="15" customHeight="1">
      <c r="A1523" s="76"/>
      <c r="B1523" s="77" t="str">
        <f t="shared" si="155"/>
        <v/>
      </c>
      <c r="C1523" t="str">
        <f t="shared" si="154"/>
        <v/>
      </c>
      <c r="D1523" s="315" t="str">
        <f t="shared" si="159"/>
        <v/>
      </c>
      <c r="E1523" s="228">
        <v>0</v>
      </c>
      <c r="J1523" s="229">
        <f t="shared" si="156"/>
        <v>0</v>
      </c>
      <c r="K1523" s="229">
        <f t="shared" si="157"/>
        <v>0</v>
      </c>
      <c r="L1523" s="229">
        <f t="shared" si="157"/>
        <v>0</v>
      </c>
      <c r="M1523" s="229">
        <f t="shared" si="158"/>
        <v>0</v>
      </c>
    </row>
    <row r="1524" spans="1:13" ht="15" customHeight="1">
      <c r="A1524" s="76"/>
      <c r="B1524" s="77" t="str">
        <f t="shared" si="155"/>
        <v/>
      </c>
      <c r="C1524" t="str">
        <f t="shared" si="154"/>
        <v/>
      </c>
      <c r="D1524" s="315" t="str">
        <f t="shared" si="159"/>
        <v/>
      </c>
      <c r="E1524" s="228">
        <v>0</v>
      </c>
      <c r="J1524" s="229">
        <f t="shared" si="156"/>
        <v>0</v>
      </c>
      <c r="K1524" s="229">
        <f t="shared" si="157"/>
        <v>0</v>
      </c>
      <c r="L1524" s="229">
        <f t="shared" si="157"/>
        <v>0</v>
      </c>
      <c r="M1524" s="229">
        <f t="shared" si="158"/>
        <v>0</v>
      </c>
    </row>
    <row r="1525" spans="1:13" ht="15" customHeight="1">
      <c r="A1525" s="76"/>
      <c r="B1525" s="77" t="str">
        <f t="shared" si="155"/>
        <v/>
      </c>
      <c r="C1525" t="str">
        <f t="shared" si="154"/>
        <v/>
      </c>
      <c r="D1525" s="315" t="str">
        <f t="shared" si="159"/>
        <v/>
      </c>
      <c r="E1525" s="228">
        <v>0</v>
      </c>
      <c r="J1525" s="229">
        <f t="shared" si="156"/>
        <v>0</v>
      </c>
      <c r="K1525" s="229">
        <f t="shared" si="157"/>
        <v>0</v>
      </c>
      <c r="L1525" s="229">
        <f t="shared" si="157"/>
        <v>0</v>
      </c>
      <c r="M1525" s="229">
        <f t="shared" si="158"/>
        <v>0</v>
      </c>
    </row>
    <row r="1526" spans="1:13" ht="15" customHeight="1">
      <c r="A1526" s="76"/>
      <c r="B1526" s="77" t="str">
        <f t="shared" si="155"/>
        <v/>
      </c>
      <c r="C1526" t="str">
        <f t="shared" si="154"/>
        <v/>
      </c>
      <c r="D1526" s="315" t="str">
        <f t="shared" si="159"/>
        <v/>
      </c>
      <c r="E1526" s="228">
        <v>0</v>
      </c>
      <c r="J1526" s="229">
        <f t="shared" si="156"/>
        <v>0</v>
      </c>
      <c r="K1526" s="229">
        <f t="shared" si="157"/>
        <v>0</v>
      </c>
      <c r="L1526" s="229">
        <f t="shared" si="157"/>
        <v>0</v>
      </c>
      <c r="M1526" s="229">
        <f t="shared" si="158"/>
        <v>0</v>
      </c>
    </row>
    <row r="1527" spans="1:13" ht="15" customHeight="1">
      <c r="A1527" s="76"/>
      <c r="B1527" s="77" t="str">
        <f t="shared" si="155"/>
        <v/>
      </c>
      <c r="C1527" t="str">
        <f t="shared" si="154"/>
        <v/>
      </c>
      <c r="D1527" s="315" t="str">
        <f t="shared" si="159"/>
        <v/>
      </c>
      <c r="E1527" s="228">
        <v>0</v>
      </c>
      <c r="J1527" s="229">
        <f t="shared" si="156"/>
        <v>0</v>
      </c>
      <c r="K1527" s="229">
        <f t="shared" si="157"/>
        <v>0</v>
      </c>
      <c r="L1527" s="229">
        <f t="shared" si="157"/>
        <v>0</v>
      </c>
      <c r="M1527" s="229">
        <f t="shared" si="158"/>
        <v>0</v>
      </c>
    </row>
    <row r="1528" spans="1:13" ht="15" customHeight="1">
      <c r="A1528" s="76"/>
      <c r="B1528" s="77" t="str">
        <f t="shared" si="155"/>
        <v/>
      </c>
      <c r="C1528" t="str">
        <f t="shared" si="154"/>
        <v/>
      </c>
      <c r="D1528" s="315" t="str">
        <f t="shared" si="159"/>
        <v/>
      </c>
      <c r="E1528" s="228">
        <v>0</v>
      </c>
      <c r="J1528" s="229">
        <f t="shared" si="156"/>
        <v>0</v>
      </c>
      <c r="K1528" s="229">
        <f t="shared" si="157"/>
        <v>0</v>
      </c>
      <c r="L1528" s="229">
        <f t="shared" si="157"/>
        <v>0</v>
      </c>
      <c r="M1528" s="229">
        <f t="shared" si="158"/>
        <v>0</v>
      </c>
    </row>
    <row r="1529" spans="1:13" ht="15" customHeight="1">
      <c r="A1529" s="76"/>
      <c r="B1529" s="77" t="str">
        <f t="shared" si="155"/>
        <v/>
      </c>
      <c r="C1529" t="str">
        <f t="shared" si="154"/>
        <v/>
      </c>
      <c r="D1529" s="315" t="str">
        <f t="shared" si="159"/>
        <v/>
      </c>
      <c r="E1529" s="228">
        <v>0</v>
      </c>
      <c r="J1529" s="229">
        <f t="shared" si="156"/>
        <v>0</v>
      </c>
      <c r="K1529" s="229">
        <f t="shared" si="157"/>
        <v>0</v>
      </c>
      <c r="L1529" s="229">
        <f t="shared" si="157"/>
        <v>0</v>
      </c>
      <c r="M1529" s="229">
        <f t="shared" si="158"/>
        <v>0</v>
      </c>
    </row>
    <row r="1530" spans="1:13" ht="15" customHeight="1">
      <c r="A1530" s="76"/>
      <c r="B1530" s="77" t="str">
        <f t="shared" si="155"/>
        <v/>
      </c>
      <c r="C1530" t="str">
        <f t="shared" si="154"/>
        <v/>
      </c>
      <c r="D1530" s="315" t="str">
        <f t="shared" si="159"/>
        <v/>
      </c>
      <c r="E1530" s="228">
        <v>0</v>
      </c>
      <c r="J1530" s="229">
        <f t="shared" si="156"/>
        <v>0</v>
      </c>
      <c r="K1530" s="229">
        <f t="shared" si="157"/>
        <v>0</v>
      </c>
      <c r="L1530" s="229">
        <f t="shared" si="157"/>
        <v>0</v>
      </c>
      <c r="M1530" s="229">
        <f t="shared" si="158"/>
        <v>0</v>
      </c>
    </row>
    <row r="1531" spans="1:13" ht="15" customHeight="1">
      <c r="A1531" s="76"/>
      <c r="B1531" s="77" t="str">
        <f t="shared" si="155"/>
        <v/>
      </c>
      <c r="C1531" t="str">
        <f t="shared" si="154"/>
        <v/>
      </c>
      <c r="D1531" s="315" t="str">
        <f t="shared" si="159"/>
        <v/>
      </c>
      <c r="E1531" s="228">
        <v>0</v>
      </c>
      <c r="J1531" s="229">
        <f t="shared" si="156"/>
        <v>0</v>
      </c>
      <c r="K1531" s="229">
        <f t="shared" si="157"/>
        <v>0</v>
      </c>
      <c r="L1531" s="229">
        <f t="shared" si="157"/>
        <v>0</v>
      </c>
      <c r="M1531" s="229">
        <f t="shared" si="158"/>
        <v>0</v>
      </c>
    </row>
    <row r="1532" spans="1:13" ht="15" customHeight="1">
      <c r="A1532" s="76"/>
      <c r="B1532" s="77" t="str">
        <f t="shared" si="155"/>
        <v/>
      </c>
      <c r="C1532" t="str">
        <f t="shared" si="154"/>
        <v/>
      </c>
      <c r="D1532" s="315" t="str">
        <f t="shared" si="159"/>
        <v/>
      </c>
      <c r="E1532" s="228">
        <v>0</v>
      </c>
      <c r="J1532" s="229">
        <f t="shared" si="156"/>
        <v>0</v>
      </c>
      <c r="K1532" s="229">
        <f t="shared" si="157"/>
        <v>0</v>
      </c>
      <c r="L1532" s="229">
        <f t="shared" si="157"/>
        <v>0</v>
      </c>
      <c r="M1532" s="229">
        <f t="shared" si="158"/>
        <v>0</v>
      </c>
    </row>
    <row r="1533" spans="1:13" ht="15" customHeight="1">
      <c r="A1533" s="76"/>
      <c r="B1533" s="77" t="str">
        <f t="shared" si="155"/>
        <v/>
      </c>
      <c r="C1533" t="str">
        <f t="shared" si="154"/>
        <v/>
      </c>
      <c r="D1533" s="315" t="str">
        <f t="shared" si="159"/>
        <v/>
      </c>
      <c r="E1533" s="228">
        <v>0</v>
      </c>
      <c r="J1533" s="229">
        <f t="shared" si="156"/>
        <v>0</v>
      </c>
      <c r="K1533" s="229">
        <f t="shared" si="157"/>
        <v>0</v>
      </c>
      <c r="L1533" s="229">
        <f t="shared" si="157"/>
        <v>0</v>
      </c>
      <c r="M1533" s="229">
        <f t="shared" si="158"/>
        <v>0</v>
      </c>
    </row>
    <row r="1534" spans="1:13" ht="15" customHeight="1">
      <c r="A1534" s="76"/>
      <c r="B1534" s="77" t="str">
        <f t="shared" si="155"/>
        <v/>
      </c>
      <c r="C1534" t="str">
        <f t="shared" si="154"/>
        <v/>
      </c>
      <c r="D1534" s="315" t="str">
        <f t="shared" si="159"/>
        <v/>
      </c>
      <c r="E1534" s="228">
        <v>0</v>
      </c>
      <c r="J1534" s="229">
        <f t="shared" si="156"/>
        <v>0</v>
      </c>
      <c r="K1534" s="229">
        <f t="shared" si="157"/>
        <v>0</v>
      </c>
      <c r="L1534" s="229">
        <f t="shared" si="157"/>
        <v>0</v>
      </c>
      <c r="M1534" s="229">
        <f t="shared" si="158"/>
        <v>0</v>
      </c>
    </row>
    <row r="1535" spans="1:13" ht="15" customHeight="1">
      <c r="A1535" s="76"/>
      <c r="B1535" s="77" t="str">
        <f t="shared" si="155"/>
        <v/>
      </c>
      <c r="C1535" t="str">
        <f t="shared" si="154"/>
        <v/>
      </c>
      <c r="D1535" s="315" t="str">
        <f t="shared" si="159"/>
        <v/>
      </c>
      <c r="E1535" s="228">
        <v>0</v>
      </c>
      <c r="J1535" s="229">
        <f t="shared" si="156"/>
        <v>0</v>
      </c>
      <c r="K1535" s="229">
        <f t="shared" si="157"/>
        <v>0</v>
      </c>
      <c r="L1535" s="229">
        <f t="shared" si="157"/>
        <v>0</v>
      </c>
      <c r="M1535" s="229">
        <f t="shared" si="158"/>
        <v>0</v>
      </c>
    </row>
    <row r="1536" spans="1:13" ht="15" customHeight="1">
      <c r="A1536" s="76"/>
      <c r="B1536" s="77" t="str">
        <f t="shared" si="155"/>
        <v/>
      </c>
      <c r="C1536" t="str">
        <f t="shared" si="154"/>
        <v/>
      </c>
      <c r="D1536" s="315" t="str">
        <f t="shared" si="159"/>
        <v/>
      </c>
      <c r="E1536" s="228">
        <v>0</v>
      </c>
      <c r="J1536" s="229">
        <f t="shared" si="156"/>
        <v>0</v>
      </c>
      <c r="K1536" s="229">
        <f t="shared" si="157"/>
        <v>0</v>
      </c>
      <c r="L1536" s="229">
        <f t="shared" si="157"/>
        <v>0</v>
      </c>
      <c r="M1536" s="229">
        <f t="shared" si="158"/>
        <v>0</v>
      </c>
    </row>
    <row r="1537" spans="1:13" ht="15" customHeight="1">
      <c r="A1537" s="76"/>
      <c r="B1537" s="77" t="str">
        <f t="shared" si="155"/>
        <v/>
      </c>
      <c r="C1537" t="str">
        <f t="shared" ref="C1537:C1600" si="160">IF(A1537&lt;&gt;"",TEXT(A1537,"aaaa"),"")</f>
        <v/>
      </c>
      <c r="D1537" s="315" t="str">
        <f t="shared" si="159"/>
        <v/>
      </c>
      <c r="E1537" s="228">
        <v>0</v>
      </c>
      <c r="J1537" s="229">
        <f t="shared" si="156"/>
        <v>0</v>
      </c>
      <c r="K1537" s="229">
        <f t="shared" si="157"/>
        <v>0</v>
      </c>
      <c r="L1537" s="229">
        <f t="shared" si="157"/>
        <v>0</v>
      </c>
      <c r="M1537" s="229">
        <f t="shared" si="158"/>
        <v>0</v>
      </c>
    </row>
    <row r="1538" spans="1:13" ht="15" customHeight="1">
      <c r="A1538" s="76"/>
      <c r="B1538" s="77" t="str">
        <f t="shared" si="155"/>
        <v/>
      </c>
      <c r="C1538" t="str">
        <f t="shared" si="160"/>
        <v/>
      </c>
      <c r="D1538" s="315" t="str">
        <f t="shared" si="159"/>
        <v/>
      </c>
      <c r="E1538" s="228">
        <v>0</v>
      </c>
      <c r="J1538" s="229">
        <f t="shared" si="156"/>
        <v>0</v>
      </c>
      <c r="K1538" s="229">
        <f t="shared" si="157"/>
        <v>0</v>
      </c>
      <c r="L1538" s="229">
        <f t="shared" si="157"/>
        <v>0</v>
      </c>
      <c r="M1538" s="229">
        <f t="shared" si="158"/>
        <v>0</v>
      </c>
    </row>
    <row r="1539" spans="1:13" ht="15" customHeight="1">
      <c r="A1539" s="76"/>
      <c r="B1539" s="77" t="str">
        <f t="shared" si="155"/>
        <v/>
      </c>
      <c r="C1539" t="str">
        <f t="shared" si="160"/>
        <v/>
      </c>
      <c r="D1539" s="315" t="str">
        <f t="shared" si="159"/>
        <v/>
      </c>
      <c r="E1539" s="228">
        <v>0</v>
      </c>
      <c r="J1539" s="229">
        <f t="shared" si="156"/>
        <v>0</v>
      </c>
      <c r="K1539" s="229">
        <f t="shared" si="157"/>
        <v>0</v>
      </c>
      <c r="L1539" s="229">
        <f t="shared" si="157"/>
        <v>0</v>
      </c>
      <c r="M1539" s="229">
        <f t="shared" si="158"/>
        <v>0</v>
      </c>
    </row>
    <row r="1540" spans="1:13" ht="15" customHeight="1">
      <c r="A1540" s="76"/>
      <c r="B1540" s="77" t="str">
        <f t="shared" si="155"/>
        <v/>
      </c>
      <c r="C1540" t="str">
        <f t="shared" si="160"/>
        <v/>
      </c>
      <c r="D1540" s="315" t="str">
        <f t="shared" si="159"/>
        <v/>
      </c>
      <c r="E1540" s="228">
        <v>0</v>
      </c>
      <c r="J1540" s="229">
        <f t="shared" si="156"/>
        <v>0</v>
      </c>
      <c r="K1540" s="229">
        <f t="shared" si="157"/>
        <v>0</v>
      </c>
      <c r="L1540" s="229">
        <f t="shared" si="157"/>
        <v>0</v>
      </c>
      <c r="M1540" s="229">
        <f t="shared" si="158"/>
        <v>0</v>
      </c>
    </row>
    <row r="1541" spans="1:13" ht="15" customHeight="1">
      <c r="A1541" s="76"/>
      <c r="B1541" s="77" t="str">
        <f t="shared" si="155"/>
        <v/>
      </c>
      <c r="C1541" t="str">
        <f t="shared" si="160"/>
        <v/>
      </c>
      <c r="D1541" s="315" t="str">
        <f t="shared" si="159"/>
        <v/>
      </c>
      <c r="E1541" s="228">
        <v>0</v>
      </c>
      <c r="J1541" s="229">
        <f t="shared" si="156"/>
        <v>0</v>
      </c>
      <c r="K1541" s="229">
        <f t="shared" si="157"/>
        <v>0</v>
      </c>
      <c r="L1541" s="229">
        <f t="shared" si="157"/>
        <v>0</v>
      </c>
      <c r="M1541" s="229">
        <f t="shared" si="158"/>
        <v>0</v>
      </c>
    </row>
    <row r="1542" spans="1:13" ht="15" customHeight="1">
      <c r="A1542" s="76"/>
      <c r="B1542" s="77" t="str">
        <f t="shared" si="155"/>
        <v/>
      </c>
      <c r="C1542" t="str">
        <f t="shared" si="160"/>
        <v/>
      </c>
      <c r="D1542" s="315" t="str">
        <f t="shared" si="159"/>
        <v/>
      </c>
      <c r="E1542" s="228">
        <v>0</v>
      </c>
      <c r="J1542" s="229">
        <f t="shared" si="156"/>
        <v>0</v>
      </c>
      <c r="K1542" s="229">
        <f t="shared" si="157"/>
        <v>0</v>
      </c>
      <c r="L1542" s="229">
        <f t="shared" si="157"/>
        <v>0</v>
      </c>
      <c r="M1542" s="229">
        <f t="shared" si="158"/>
        <v>0</v>
      </c>
    </row>
    <row r="1543" spans="1:13" ht="15" customHeight="1">
      <c r="A1543" s="76"/>
      <c r="B1543" s="77" t="str">
        <f t="shared" ref="B1543:B1606" si="161">IF(A1543="","",TEXT(A1543,"DDDD"))</f>
        <v/>
      </c>
      <c r="C1543" t="str">
        <f t="shared" si="160"/>
        <v/>
      </c>
      <c r="D1543" s="315" t="str">
        <f t="shared" si="159"/>
        <v/>
      </c>
      <c r="E1543" s="228">
        <v>0</v>
      </c>
      <c r="J1543" s="229">
        <f t="shared" ref="J1543:J1606" si="162">IF(E1543=0,0,(1-J$4)*E1543)</f>
        <v>0</v>
      </c>
      <c r="K1543" s="229">
        <f t="shared" ref="K1543:L1606" si="163">IF(F1543=0,0,(1-K$4)*F1543)</f>
        <v>0</v>
      </c>
      <c r="L1543" s="229">
        <f t="shared" si="163"/>
        <v>0</v>
      </c>
      <c r="M1543" s="229">
        <f t="shared" ref="M1543:M1606" si="164">IF(H1543=0,0,(1-M$4)*H1543)</f>
        <v>0</v>
      </c>
    </row>
    <row r="1544" spans="1:13" ht="15" customHeight="1">
      <c r="A1544" s="76"/>
      <c r="B1544" s="77" t="str">
        <f t="shared" si="161"/>
        <v/>
      </c>
      <c r="C1544" t="str">
        <f t="shared" si="160"/>
        <v/>
      </c>
      <c r="D1544" s="315" t="str">
        <f t="shared" ref="D1544:D1607" si="165">IF(A1544&lt;&gt;"",PROPER(TEXT(A1544,"Mmmm")),"")</f>
        <v/>
      </c>
      <c r="E1544" s="228">
        <v>0</v>
      </c>
      <c r="J1544" s="229">
        <f t="shared" si="162"/>
        <v>0</v>
      </c>
      <c r="K1544" s="229">
        <f t="shared" si="163"/>
        <v>0</v>
      </c>
      <c r="L1544" s="229">
        <f t="shared" si="163"/>
        <v>0</v>
      </c>
      <c r="M1544" s="229">
        <f t="shared" si="164"/>
        <v>0</v>
      </c>
    </row>
    <row r="1545" spans="1:13" ht="15" customHeight="1">
      <c r="A1545" s="76"/>
      <c r="B1545" s="77" t="str">
        <f t="shared" si="161"/>
        <v/>
      </c>
      <c r="C1545" t="str">
        <f t="shared" si="160"/>
        <v/>
      </c>
      <c r="D1545" s="315" t="str">
        <f t="shared" si="165"/>
        <v/>
      </c>
      <c r="E1545" s="228">
        <v>0</v>
      </c>
      <c r="J1545" s="229">
        <f t="shared" si="162"/>
        <v>0</v>
      </c>
      <c r="K1545" s="229">
        <f t="shared" si="163"/>
        <v>0</v>
      </c>
      <c r="L1545" s="229">
        <f t="shared" si="163"/>
        <v>0</v>
      </c>
      <c r="M1545" s="229">
        <f t="shared" si="164"/>
        <v>0</v>
      </c>
    </row>
    <row r="1546" spans="1:13" ht="15" customHeight="1">
      <c r="A1546" s="76"/>
      <c r="B1546" s="77" t="str">
        <f t="shared" si="161"/>
        <v/>
      </c>
      <c r="C1546" t="str">
        <f t="shared" si="160"/>
        <v/>
      </c>
      <c r="D1546" s="315" t="str">
        <f t="shared" si="165"/>
        <v/>
      </c>
      <c r="E1546" s="228">
        <v>0</v>
      </c>
      <c r="J1546" s="229">
        <f t="shared" si="162"/>
        <v>0</v>
      </c>
      <c r="K1546" s="229">
        <f t="shared" si="163"/>
        <v>0</v>
      </c>
      <c r="L1546" s="229">
        <f t="shared" si="163"/>
        <v>0</v>
      </c>
      <c r="M1546" s="229">
        <f t="shared" si="164"/>
        <v>0</v>
      </c>
    </row>
    <row r="1547" spans="1:13" ht="15" customHeight="1">
      <c r="A1547" s="76"/>
      <c r="B1547" s="77" t="str">
        <f t="shared" si="161"/>
        <v/>
      </c>
      <c r="C1547" t="str">
        <f t="shared" si="160"/>
        <v/>
      </c>
      <c r="D1547" s="315" t="str">
        <f t="shared" si="165"/>
        <v/>
      </c>
      <c r="E1547" s="228">
        <v>0</v>
      </c>
      <c r="J1547" s="229">
        <f t="shared" si="162"/>
        <v>0</v>
      </c>
      <c r="K1547" s="229">
        <f t="shared" si="163"/>
        <v>0</v>
      </c>
      <c r="L1547" s="229">
        <f t="shared" si="163"/>
        <v>0</v>
      </c>
      <c r="M1547" s="229">
        <f t="shared" si="164"/>
        <v>0</v>
      </c>
    </row>
    <row r="1548" spans="1:13" ht="15" customHeight="1">
      <c r="A1548" s="76"/>
      <c r="B1548" s="77" t="str">
        <f t="shared" si="161"/>
        <v/>
      </c>
      <c r="C1548" t="str">
        <f t="shared" si="160"/>
        <v/>
      </c>
      <c r="D1548" s="315" t="str">
        <f t="shared" si="165"/>
        <v/>
      </c>
      <c r="E1548" s="228">
        <v>0</v>
      </c>
      <c r="J1548" s="229">
        <f t="shared" si="162"/>
        <v>0</v>
      </c>
      <c r="K1548" s="229">
        <f t="shared" si="163"/>
        <v>0</v>
      </c>
      <c r="L1548" s="229">
        <f t="shared" si="163"/>
        <v>0</v>
      </c>
      <c r="M1548" s="229">
        <f t="shared" si="164"/>
        <v>0</v>
      </c>
    </row>
    <row r="1549" spans="1:13" ht="15" customHeight="1">
      <c r="A1549" s="76"/>
      <c r="B1549" s="77" t="str">
        <f t="shared" si="161"/>
        <v/>
      </c>
      <c r="C1549" t="str">
        <f t="shared" si="160"/>
        <v/>
      </c>
      <c r="D1549" s="315" t="str">
        <f t="shared" si="165"/>
        <v/>
      </c>
      <c r="E1549" s="228">
        <v>0</v>
      </c>
      <c r="J1549" s="229">
        <f t="shared" si="162"/>
        <v>0</v>
      </c>
      <c r="K1549" s="229">
        <f t="shared" si="163"/>
        <v>0</v>
      </c>
      <c r="L1549" s="229">
        <f t="shared" si="163"/>
        <v>0</v>
      </c>
      <c r="M1549" s="229">
        <f t="shared" si="164"/>
        <v>0</v>
      </c>
    </row>
    <row r="1550" spans="1:13" ht="15" customHeight="1">
      <c r="A1550" s="76"/>
      <c r="B1550" s="77" t="str">
        <f t="shared" si="161"/>
        <v/>
      </c>
      <c r="C1550" t="str">
        <f t="shared" si="160"/>
        <v/>
      </c>
      <c r="D1550" s="315" t="str">
        <f t="shared" si="165"/>
        <v/>
      </c>
      <c r="E1550" s="228">
        <v>0</v>
      </c>
      <c r="J1550" s="229">
        <f t="shared" si="162"/>
        <v>0</v>
      </c>
      <c r="K1550" s="229">
        <f t="shared" si="163"/>
        <v>0</v>
      </c>
      <c r="L1550" s="229">
        <f t="shared" si="163"/>
        <v>0</v>
      </c>
      <c r="M1550" s="229">
        <f t="shared" si="164"/>
        <v>0</v>
      </c>
    </row>
    <row r="1551" spans="1:13" ht="15" customHeight="1">
      <c r="A1551" s="76"/>
      <c r="B1551" s="77" t="str">
        <f t="shared" si="161"/>
        <v/>
      </c>
      <c r="C1551" t="str">
        <f t="shared" si="160"/>
        <v/>
      </c>
      <c r="D1551" s="315" t="str">
        <f t="shared" si="165"/>
        <v/>
      </c>
      <c r="E1551" s="228">
        <v>0</v>
      </c>
      <c r="J1551" s="229">
        <f t="shared" si="162"/>
        <v>0</v>
      </c>
      <c r="K1551" s="229">
        <f t="shared" si="163"/>
        <v>0</v>
      </c>
      <c r="L1551" s="229">
        <f t="shared" si="163"/>
        <v>0</v>
      </c>
      <c r="M1551" s="229">
        <f t="shared" si="164"/>
        <v>0</v>
      </c>
    </row>
    <row r="1552" spans="1:13" ht="15" customHeight="1">
      <c r="A1552" s="76"/>
      <c r="B1552" s="77" t="str">
        <f t="shared" si="161"/>
        <v/>
      </c>
      <c r="C1552" t="str">
        <f t="shared" si="160"/>
        <v/>
      </c>
      <c r="D1552" s="315" t="str">
        <f t="shared" si="165"/>
        <v/>
      </c>
      <c r="E1552" s="228">
        <v>0</v>
      </c>
      <c r="J1552" s="229">
        <f t="shared" si="162"/>
        <v>0</v>
      </c>
      <c r="K1552" s="229">
        <f t="shared" si="163"/>
        <v>0</v>
      </c>
      <c r="L1552" s="229">
        <f t="shared" si="163"/>
        <v>0</v>
      </c>
      <c r="M1552" s="229">
        <f t="shared" si="164"/>
        <v>0</v>
      </c>
    </row>
    <row r="1553" spans="1:13" ht="15" customHeight="1">
      <c r="A1553" s="76"/>
      <c r="B1553" s="77" t="str">
        <f t="shared" si="161"/>
        <v/>
      </c>
      <c r="C1553" t="str">
        <f t="shared" si="160"/>
        <v/>
      </c>
      <c r="D1553" s="315" t="str">
        <f t="shared" si="165"/>
        <v/>
      </c>
      <c r="E1553" s="228">
        <v>0</v>
      </c>
      <c r="J1553" s="229">
        <f t="shared" si="162"/>
        <v>0</v>
      </c>
      <c r="K1553" s="229">
        <f t="shared" si="163"/>
        <v>0</v>
      </c>
      <c r="L1553" s="229">
        <f t="shared" si="163"/>
        <v>0</v>
      </c>
      <c r="M1553" s="229">
        <f t="shared" si="164"/>
        <v>0</v>
      </c>
    </row>
    <row r="1554" spans="1:13" ht="15" customHeight="1">
      <c r="A1554" s="76"/>
      <c r="B1554" s="77" t="str">
        <f t="shared" si="161"/>
        <v/>
      </c>
      <c r="C1554" t="str">
        <f t="shared" si="160"/>
        <v/>
      </c>
      <c r="D1554" s="315" t="str">
        <f t="shared" si="165"/>
        <v/>
      </c>
      <c r="E1554" s="228">
        <v>0</v>
      </c>
      <c r="J1554" s="229">
        <f t="shared" si="162"/>
        <v>0</v>
      </c>
      <c r="K1554" s="229">
        <f t="shared" si="163"/>
        <v>0</v>
      </c>
      <c r="L1554" s="229">
        <f t="shared" si="163"/>
        <v>0</v>
      </c>
      <c r="M1554" s="229">
        <f t="shared" si="164"/>
        <v>0</v>
      </c>
    </row>
    <row r="1555" spans="1:13" ht="15" customHeight="1">
      <c r="A1555" s="76"/>
      <c r="B1555" s="77" t="str">
        <f t="shared" si="161"/>
        <v/>
      </c>
      <c r="C1555" t="str">
        <f t="shared" si="160"/>
        <v/>
      </c>
      <c r="D1555" s="315" t="str">
        <f t="shared" si="165"/>
        <v/>
      </c>
      <c r="E1555" s="228">
        <v>0</v>
      </c>
      <c r="J1555" s="229">
        <f t="shared" si="162"/>
        <v>0</v>
      </c>
      <c r="K1555" s="229">
        <f t="shared" si="163"/>
        <v>0</v>
      </c>
      <c r="L1555" s="229">
        <f t="shared" si="163"/>
        <v>0</v>
      </c>
      <c r="M1555" s="229">
        <f t="shared" si="164"/>
        <v>0</v>
      </c>
    </row>
    <row r="1556" spans="1:13" ht="15" customHeight="1">
      <c r="A1556" s="76"/>
      <c r="B1556" s="77" t="str">
        <f t="shared" si="161"/>
        <v/>
      </c>
      <c r="C1556" t="str">
        <f t="shared" si="160"/>
        <v/>
      </c>
      <c r="D1556" s="315" t="str">
        <f t="shared" si="165"/>
        <v/>
      </c>
      <c r="E1556" s="228">
        <v>0</v>
      </c>
      <c r="J1556" s="229">
        <f t="shared" si="162"/>
        <v>0</v>
      </c>
      <c r="K1556" s="229">
        <f t="shared" si="163"/>
        <v>0</v>
      </c>
      <c r="L1556" s="229">
        <f t="shared" si="163"/>
        <v>0</v>
      </c>
      <c r="M1556" s="229">
        <f t="shared" si="164"/>
        <v>0</v>
      </c>
    </row>
    <row r="1557" spans="1:13" ht="15" customHeight="1">
      <c r="A1557" s="76"/>
      <c r="B1557" s="77" t="str">
        <f t="shared" si="161"/>
        <v/>
      </c>
      <c r="C1557" t="str">
        <f t="shared" si="160"/>
        <v/>
      </c>
      <c r="D1557" s="315" t="str">
        <f t="shared" si="165"/>
        <v/>
      </c>
      <c r="E1557" s="228">
        <v>0</v>
      </c>
      <c r="J1557" s="229">
        <f t="shared" si="162"/>
        <v>0</v>
      </c>
      <c r="K1557" s="229">
        <f t="shared" si="163"/>
        <v>0</v>
      </c>
      <c r="L1557" s="229">
        <f t="shared" si="163"/>
        <v>0</v>
      </c>
      <c r="M1557" s="229">
        <f t="shared" si="164"/>
        <v>0</v>
      </c>
    </row>
    <row r="1558" spans="1:13" ht="15" customHeight="1">
      <c r="A1558" s="76"/>
      <c r="B1558" s="77" t="str">
        <f t="shared" si="161"/>
        <v/>
      </c>
      <c r="C1558" t="str">
        <f t="shared" si="160"/>
        <v/>
      </c>
      <c r="D1558" s="315" t="str">
        <f t="shared" si="165"/>
        <v/>
      </c>
      <c r="E1558" s="228">
        <v>0</v>
      </c>
      <c r="J1558" s="229">
        <f t="shared" si="162"/>
        <v>0</v>
      </c>
      <c r="K1558" s="229">
        <f t="shared" si="163"/>
        <v>0</v>
      </c>
      <c r="L1558" s="229">
        <f t="shared" si="163"/>
        <v>0</v>
      </c>
      <c r="M1558" s="229">
        <f t="shared" si="164"/>
        <v>0</v>
      </c>
    </row>
    <row r="1559" spans="1:13" ht="15" customHeight="1">
      <c r="A1559" s="76"/>
      <c r="B1559" s="77" t="str">
        <f t="shared" si="161"/>
        <v/>
      </c>
      <c r="C1559" t="str">
        <f t="shared" si="160"/>
        <v/>
      </c>
      <c r="D1559" s="315" t="str">
        <f t="shared" si="165"/>
        <v/>
      </c>
      <c r="E1559" s="228">
        <v>0</v>
      </c>
      <c r="J1559" s="229">
        <f t="shared" si="162"/>
        <v>0</v>
      </c>
      <c r="K1559" s="229">
        <f t="shared" si="163"/>
        <v>0</v>
      </c>
      <c r="L1559" s="229">
        <f t="shared" si="163"/>
        <v>0</v>
      </c>
      <c r="M1559" s="229">
        <f t="shared" si="164"/>
        <v>0</v>
      </c>
    </row>
    <row r="1560" spans="1:13" ht="15" customHeight="1">
      <c r="A1560" s="76"/>
      <c r="B1560" s="77" t="str">
        <f t="shared" si="161"/>
        <v/>
      </c>
      <c r="C1560" t="str">
        <f t="shared" si="160"/>
        <v/>
      </c>
      <c r="D1560" s="315" t="str">
        <f t="shared" si="165"/>
        <v/>
      </c>
      <c r="E1560" s="228">
        <v>0</v>
      </c>
      <c r="J1560" s="229">
        <f t="shared" si="162"/>
        <v>0</v>
      </c>
      <c r="K1560" s="229">
        <f t="shared" si="163"/>
        <v>0</v>
      </c>
      <c r="L1560" s="229">
        <f t="shared" si="163"/>
        <v>0</v>
      </c>
      <c r="M1560" s="229">
        <f t="shared" si="164"/>
        <v>0</v>
      </c>
    </row>
    <row r="1561" spans="1:13" ht="15" customHeight="1">
      <c r="A1561" s="76"/>
      <c r="B1561" s="77" t="str">
        <f t="shared" si="161"/>
        <v/>
      </c>
      <c r="C1561" t="str">
        <f t="shared" si="160"/>
        <v/>
      </c>
      <c r="D1561" s="315" t="str">
        <f t="shared" si="165"/>
        <v/>
      </c>
      <c r="E1561" s="228">
        <v>0</v>
      </c>
      <c r="J1561" s="229">
        <f t="shared" si="162"/>
        <v>0</v>
      </c>
      <c r="K1561" s="229">
        <f t="shared" si="163"/>
        <v>0</v>
      </c>
      <c r="L1561" s="229">
        <f t="shared" si="163"/>
        <v>0</v>
      </c>
      <c r="M1561" s="229">
        <f t="shared" si="164"/>
        <v>0</v>
      </c>
    </row>
    <row r="1562" spans="1:13" ht="15" customHeight="1">
      <c r="A1562" s="76"/>
      <c r="B1562" s="77" t="str">
        <f t="shared" si="161"/>
        <v/>
      </c>
      <c r="C1562" t="str">
        <f t="shared" si="160"/>
        <v/>
      </c>
      <c r="D1562" s="315" t="str">
        <f t="shared" si="165"/>
        <v/>
      </c>
      <c r="E1562" s="228">
        <v>0</v>
      </c>
      <c r="J1562" s="229">
        <f t="shared" si="162"/>
        <v>0</v>
      </c>
      <c r="K1562" s="229">
        <f t="shared" si="163"/>
        <v>0</v>
      </c>
      <c r="L1562" s="229">
        <f t="shared" si="163"/>
        <v>0</v>
      </c>
      <c r="M1562" s="229">
        <f t="shared" si="164"/>
        <v>0</v>
      </c>
    </row>
    <row r="1563" spans="1:13" ht="15" customHeight="1">
      <c r="A1563" s="76"/>
      <c r="B1563" s="77" t="str">
        <f t="shared" si="161"/>
        <v/>
      </c>
      <c r="C1563" t="str">
        <f t="shared" si="160"/>
        <v/>
      </c>
      <c r="D1563" s="315" t="str">
        <f t="shared" si="165"/>
        <v/>
      </c>
      <c r="E1563" s="228">
        <v>0</v>
      </c>
      <c r="J1563" s="229">
        <f t="shared" si="162"/>
        <v>0</v>
      </c>
      <c r="K1563" s="229">
        <f t="shared" si="163"/>
        <v>0</v>
      </c>
      <c r="L1563" s="229">
        <f t="shared" si="163"/>
        <v>0</v>
      </c>
      <c r="M1563" s="229">
        <f t="shared" si="164"/>
        <v>0</v>
      </c>
    </row>
    <row r="1564" spans="1:13" ht="15" customHeight="1">
      <c r="A1564" s="76"/>
      <c r="B1564" s="77" t="str">
        <f t="shared" si="161"/>
        <v/>
      </c>
      <c r="C1564" t="str">
        <f t="shared" si="160"/>
        <v/>
      </c>
      <c r="D1564" s="315" t="str">
        <f t="shared" si="165"/>
        <v/>
      </c>
      <c r="E1564" s="228">
        <v>0</v>
      </c>
      <c r="J1564" s="229">
        <f t="shared" si="162"/>
        <v>0</v>
      </c>
      <c r="K1564" s="229">
        <f t="shared" si="163"/>
        <v>0</v>
      </c>
      <c r="L1564" s="229">
        <f t="shared" si="163"/>
        <v>0</v>
      </c>
      <c r="M1564" s="229">
        <f t="shared" si="164"/>
        <v>0</v>
      </c>
    </row>
    <row r="1565" spans="1:13" ht="15" customHeight="1">
      <c r="A1565" s="76"/>
      <c r="B1565" s="77" t="str">
        <f t="shared" si="161"/>
        <v/>
      </c>
      <c r="C1565" t="str">
        <f t="shared" si="160"/>
        <v/>
      </c>
      <c r="D1565" s="315" t="str">
        <f t="shared" si="165"/>
        <v/>
      </c>
      <c r="E1565" s="228">
        <v>0</v>
      </c>
      <c r="J1565" s="229">
        <f t="shared" si="162"/>
        <v>0</v>
      </c>
      <c r="K1565" s="229">
        <f t="shared" si="163"/>
        <v>0</v>
      </c>
      <c r="L1565" s="229">
        <f t="shared" si="163"/>
        <v>0</v>
      </c>
      <c r="M1565" s="229">
        <f t="shared" si="164"/>
        <v>0</v>
      </c>
    </row>
    <row r="1566" spans="1:13" ht="15" customHeight="1">
      <c r="A1566" s="76"/>
      <c r="B1566" s="77" t="str">
        <f t="shared" si="161"/>
        <v/>
      </c>
      <c r="C1566" t="str">
        <f t="shared" si="160"/>
        <v/>
      </c>
      <c r="D1566" s="315" t="str">
        <f t="shared" si="165"/>
        <v/>
      </c>
      <c r="E1566" s="228">
        <v>0</v>
      </c>
      <c r="J1566" s="229">
        <f t="shared" si="162"/>
        <v>0</v>
      </c>
      <c r="K1566" s="229">
        <f t="shared" si="163"/>
        <v>0</v>
      </c>
      <c r="L1566" s="229">
        <f t="shared" si="163"/>
        <v>0</v>
      </c>
      <c r="M1566" s="229">
        <f t="shared" si="164"/>
        <v>0</v>
      </c>
    </row>
    <row r="1567" spans="1:13" ht="15" customHeight="1">
      <c r="A1567" s="76"/>
      <c r="B1567" s="77" t="str">
        <f t="shared" si="161"/>
        <v/>
      </c>
      <c r="C1567" t="str">
        <f t="shared" si="160"/>
        <v/>
      </c>
      <c r="D1567" s="315" t="str">
        <f t="shared" si="165"/>
        <v/>
      </c>
      <c r="E1567" s="228">
        <v>0</v>
      </c>
      <c r="J1567" s="229">
        <f t="shared" si="162"/>
        <v>0</v>
      </c>
      <c r="K1567" s="229">
        <f t="shared" si="163"/>
        <v>0</v>
      </c>
      <c r="L1567" s="229">
        <f t="shared" si="163"/>
        <v>0</v>
      </c>
      <c r="M1567" s="229">
        <f t="shared" si="164"/>
        <v>0</v>
      </c>
    </row>
    <row r="1568" spans="1:13" ht="15" customHeight="1">
      <c r="A1568" s="76"/>
      <c r="B1568" s="77" t="str">
        <f t="shared" si="161"/>
        <v/>
      </c>
      <c r="C1568" t="str">
        <f t="shared" si="160"/>
        <v/>
      </c>
      <c r="D1568" s="315" t="str">
        <f t="shared" si="165"/>
        <v/>
      </c>
      <c r="E1568" s="228">
        <v>0</v>
      </c>
      <c r="J1568" s="229">
        <f t="shared" si="162"/>
        <v>0</v>
      </c>
      <c r="K1568" s="229">
        <f t="shared" si="163"/>
        <v>0</v>
      </c>
      <c r="L1568" s="229">
        <f t="shared" si="163"/>
        <v>0</v>
      </c>
      <c r="M1568" s="229">
        <f t="shared" si="164"/>
        <v>0</v>
      </c>
    </row>
    <row r="1569" spans="1:13" ht="15" customHeight="1">
      <c r="A1569" s="76"/>
      <c r="B1569" s="77" t="str">
        <f t="shared" si="161"/>
        <v/>
      </c>
      <c r="C1569" t="str">
        <f t="shared" si="160"/>
        <v/>
      </c>
      <c r="D1569" s="315" t="str">
        <f t="shared" si="165"/>
        <v/>
      </c>
      <c r="E1569" s="228">
        <v>0</v>
      </c>
      <c r="J1569" s="229">
        <f t="shared" si="162"/>
        <v>0</v>
      </c>
      <c r="K1569" s="229">
        <f t="shared" si="163"/>
        <v>0</v>
      </c>
      <c r="L1569" s="229">
        <f t="shared" si="163"/>
        <v>0</v>
      </c>
      <c r="M1569" s="229">
        <f t="shared" si="164"/>
        <v>0</v>
      </c>
    </row>
    <row r="1570" spans="1:13" ht="15" customHeight="1">
      <c r="A1570" s="76"/>
      <c r="B1570" s="77" t="str">
        <f t="shared" si="161"/>
        <v/>
      </c>
      <c r="C1570" t="str">
        <f t="shared" si="160"/>
        <v/>
      </c>
      <c r="D1570" s="315" t="str">
        <f t="shared" si="165"/>
        <v/>
      </c>
      <c r="E1570" s="228">
        <v>0</v>
      </c>
      <c r="J1570" s="229">
        <f t="shared" si="162"/>
        <v>0</v>
      </c>
      <c r="K1570" s="229">
        <f t="shared" si="163"/>
        <v>0</v>
      </c>
      <c r="L1570" s="229">
        <f t="shared" si="163"/>
        <v>0</v>
      </c>
      <c r="M1570" s="229">
        <f t="shared" si="164"/>
        <v>0</v>
      </c>
    </row>
    <row r="1571" spans="1:13" ht="15" customHeight="1">
      <c r="A1571" s="76"/>
      <c r="B1571" s="77" t="str">
        <f t="shared" si="161"/>
        <v/>
      </c>
      <c r="C1571" t="str">
        <f t="shared" si="160"/>
        <v/>
      </c>
      <c r="D1571" s="315" t="str">
        <f t="shared" si="165"/>
        <v/>
      </c>
      <c r="E1571" s="228">
        <v>0</v>
      </c>
      <c r="J1571" s="229">
        <f t="shared" si="162"/>
        <v>0</v>
      </c>
      <c r="K1571" s="229">
        <f t="shared" si="163"/>
        <v>0</v>
      </c>
      <c r="L1571" s="229">
        <f t="shared" si="163"/>
        <v>0</v>
      </c>
      <c r="M1571" s="229">
        <f t="shared" si="164"/>
        <v>0</v>
      </c>
    </row>
    <row r="1572" spans="1:13" ht="15" customHeight="1">
      <c r="A1572" s="76"/>
      <c r="B1572" s="77" t="str">
        <f t="shared" si="161"/>
        <v/>
      </c>
      <c r="C1572" t="str">
        <f t="shared" si="160"/>
        <v/>
      </c>
      <c r="D1572" s="315" t="str">
        <f t="shared" si="165"/>
        <v/>
      </c>
      <c r="E1572" s="228">
        <v>0</v>
      </c>
      <c r="J1572" s="229">
        <f t="shared" si="162"/>
        <v>0</v>
      </c>
      <c r="K1572" s="229">
        <f t="shared" si="163"/>
        <v>0</v>
      </c>
      <c r="L1572" s="229">
        <f t="shared" si="163"/>
        <v>0</v>
      </c>
      <c r="M1572" s="229">
        <f t="shared" si="164"/>
        <v>0</v>
      </c>
    </row>
    <row r="1573" spans="1:13" ht="15" customHeight="1">
      <c r="A1573" s="76"/>
      <c r="B1573" s="77" t="str">
        <f t="shared" si="161"/>
        <v/>
      </c>
      <c r="C1573" t="str">
        <f t="shared" si="160"/>
        <v/>
      </c>
      <c r="D1573" s="315" t="str">
        <f t="shared" si="165"/>
        <v/>
      </c>
      <c r="E1573" s="228">
        <v>0</v>
      </c>
      <c r="J1573" s="229">
        <f t="shared" si="162"/>
        <v>0</v>
      </c>
      <c r="K1573" s="229">
        <f t="shared" si="163"/>
        <v>0</v>
      </c>
      <c r="L1573" s="229">
        <f t="shared" si="163"/>
        <v>0</v>
      </c>
      <c r="M1573" s="229">
        <f t="shared" si="164"/>
        <v>0</v>
      </c>
    </row>
    <row r="1574" spans="1:13" ht="15" customHeight="1">
      <c r="A1574" s="76"/>
      <c r="B1574" s="77" t="str">
        <f t="shared" si="161"/>
        <v/>
      </c>
      <c r="C1574" t="str">
        <f t="shared" si="160"/>
        <v/>
      </c>
      <c r="D1574" s="315" t="str">
        <f t="shared" si="165"/>
        <v/>
      </c>
      <c r="E1574" s="228">
        <v>0</v>
      </c>
      <c r="J1574" s="229">
        <f t="shared" si="162"/>
        <v>0</v>
      </c>
      <c r="K1574" s="229">
        <f t="shared" si="163"/>
        <v>0</v>
      </c>
      <c r="L1574" s="229">
        <f t="shared" si="163"/>
        <v>0</v>
      </c>
      <c r="M1574" s="229">
        <f t="shared" si="164"/>
        <v>0</v>
      </c>
    </row>
    <row r="1575" spans="1:13" ht="15" customHeight="1">
      <c r="A1575" s="76"/>
      <c r="B1575" s="77" t="str">
        <f t="shared" si="161"/>
        <v/>
      </c>
      <c r="C1575" t="str">
        <f t="shared" si="160"/>
        <v/>
      </c>
      <c r="D1575" s="315" t="str">
        <f t="shared" si="165"/>
        <v/>
      </c>
      <c r="E1575" s="228">
        <v>0</v>
      </c>
      <c r="J1575" s="229">
        <f t="shared" si="162"/>
        <v>0</v>
      </c>
      <c r="K1575" s="229">
        <f t="shared" si="163"/>
        <v>0</v>
      </c>
      <c r="L1575" s="229">
        <f t="shared" si="163"/>
        <v>0</v>
      </c>
      <c r="M1575" s="229">
        <f t="shared" si="164"/>
        <v>0</v>
      </c>
    </row>
    <row r="1576" spans="1:13" ht="15" customHeight="1">
      <c r="A1576" s="76"/>
      <c r="B1576" s="77" t="str">
        <f t="shared" si="161"/>
        <v/>
      </c>
      <c r="C1576" t="str">
        <f t="shared" si="160"/>
        <v/>
      </c>
      <c r="D1576" s="315" t="str">
        <f t="shared" si="165"/>
        <v/>
      </c>
      <c r="E1576" s="228">
        <v>0</v>
      </c>
      <c r="J1576" s="229">
        <f t="shared" si="162"/>
        <v>0</v>
      </c>
      <c r="K1576" s="229">
        <f t="shared" si="163"/>
        <v>0</v>
      </c>
      <c r="L1576" s="229">
        <f t="shared" si="163"/>
        <v>0</v>
      </c>
      <c r="M1576" s="229">
        <f t="shared" si="164"/>
        <v>0</v>
      </c>
    </row>
    <row r="1577" spans="1:13" ht="15" customHeight="1">
      <c r="A1577" s="76"/>
      <c r="B1577" s="77" t="str">
        <f t="shared" si="161"/>
        <v/>
      </c>
      <c r="C1577" t="str">
        <f t="shared" si="160"/>
        <v/>
      </c>
      <c r="D1577" s="315" t="str">
        <f t="shared" si="165"/>
        <v/>
      </c>
      <c r="E1577" s="228">
        <v>0</v>
      </c>
      <c r="J1577" s="229">
        <f t="shared" si="162"/>
        <v>0</v>
      </c>
      <c r="K1577" s="229">
        <f t="shared" si="163"/>
        <v>0</v>
      </c>
      <c r="L1577" s="229">
        <f t="shared" si="163"/>
        <v>0</v>
      </c>
      <c r="M1577" s="229">
        <f t="shared" si="164"/>
        <v>0</v>
      </c>
    </row>
    <row r="1578" spans="1:13" ht="15" customHeight="1">
      <c r="A1578" s="76"/>
      <c r="B1578" s="77" t="str">
        <f t="shared" si="161"/>
        <v/>
      </c>
      <c r="C1578" t="str">
        <f t="shared" si="160"/>
        <v/>
      </c>
      <c r="D1578" s="315" t="str">
        <f t="shared" si="165"/>
        <v/>
      </c>
      <c r="E1578" s="228">
        <v>0</v>
      </c>
      <c r="J1578" s="229">
        <f t="shared" si="162"/>
        <v>0</v>
      </c>
      <c r="K1578" s="229">
        <f t="shared" si="163"/>
        <v>0</v>
      </c>
      <c r="L1578" s="229">
        <f t="shared" si="163"/>
        <v>0</v>
      </c>
      <c r="M1578" s="229">
        <f t="shared" si="164"/>
        <v>0</v>
      </c>
    </row>
    <row r="1579" spans="1:13" ht="15" customHeight="1">
      <c r="A1579" s="76"/>
      <c r="B1579" s="77" t="str">
        <f t="shared" si="161"/>
        <v/>
      </c>
      <c r="C1579" t="str">
        <f t="shared" si="160"/>
        <v/>
      </c>
      <c r="D1579" s="315" t="str">
        <f t="shared" si="165"/>
        <v/>
      </c>
      <c r="E1579" s="228">
        <v>0</v>
      </c>
      <c r="J1579" s="229">
        <f t="shared" si="162"/>
        <v>0</v>
      </c>
      <c r="K1579" s="229">
        <f t="shared" si="163"/>
        <v>0</v>
      </c>
      <c r="L1579" s="229">
        <f t="shared" si="163"/>
        <v>0</v>
      </c>
      <c r="M1579" s="229">
        <f t="shared" si="164"/>
        <v>0</v>
      </c>
    </row>
    <row r="1580" spans="1:13" ht="15" customHeight="1">
      <c r="A1580" s="76"/>
      <c r="B1580" s="77" t="str">
        <f t="shared" si="161"/>
        <v/>
      </c>
      <c r="C1580" t="str">
        <f t="shared" si="160"/>
        <v/>
      </c>
      <c r="D1580" s="315" t="str">
        <f t="shared" si="165"/>
        <v/>
      </c>
      <c r="E1580" s="228">
        <v>0</v>
      </c>
      <c r="J1580" s="229">
        <f t="shared" si="162"/>
        <v>0</v>
      </c>
      <c r="K1580" s="229">
        <f t="shared" si="163"/>
        <v>0</v>
      </c>
      <c r="L1580" s="229">
        <f t="shared" si="163"/>
        <v>0</v>
      </c>
      <c r="M1580" s="229">
        <f t="shared" si="164"/>
        <v>0</v>
      </c>
    </row>
    <row r="1581" spans="1:13" ht="15" customHeight="1">
      <c r="A1581" s="76"/>
      <c r="B1581" s="77" t="str">
        <f t="shared" si="161"/>
        <v/>
      </c>
      <c r="C1581" t="str">
        <f t="shared" si="160"/>
        <v/>
      </c>
      <c r="D1581" s="315" t="str">
        <f t="shared" si="165"/>
        <v/>
      </c>
      <c r="E1581" s="228">
        <v>0</v>
      </c>
      <c r="J1581" s="229">
        <f t="shared" si="162"/>
        <v>0</v>
      </c>
      <c r="K1581" s="229">
        <f t="shared" si="163"/>
        <v>0</v>
      </c>
      <c r="L1581" s="229">
        <f t="shared" si="163"/>
        <v>0</v>
      </c>
      <c r="M1581" s="229">
        <f t="shared" si="164"/>
        <v>0</v>
      </c>
    </row>
    <row r="1582" spans="1:13" ht="15" customHeight="1">
      <c r="A1582" s="76"/>
      <c r="B1582" s="77" t="str">
        <f t="shared" si="161"/>
        <v/>
      </c>
      <c r="C1582" t="str">
        <f t="shared" si="160"/>
        <v/>
      </c>
      <c r="D1582" s="315" t="str">
        <f t="shared" si="165"/>
        <v/>
      </c>
      <c r="E1582" s="228">
        <v>0</v>
      </c>
      <c r="J1582" s="229">
        <f t="shared" si="162"/>
        <v>0</v>
      </c>
      <c r="K1582" s="229">
        <f t="shared" si="163"/>
        <v>0</v>
      </c>
      <c r="L1582" s="229">
        <f t="shared" si="163"/>
        <v>0</v>
      </c>
      <c r="M1582" s="229">
        <f t="shared" si="164"/>
        <v>0</v>
      </c>
    </row>
    <row r="1583" spans="1:13" ht="15" customHeight="1">
      <c r="A1583" s="76"/>
      <c r="B1583" s="77" t="str">
        <f t="shared" si="161"/>
        <v/>
      </c>
      <c r="C1583" t="str">
        <f t="shared" si="160"/>
        <v/>
      </c>
      <c r="D1583" s="315" t="str">
        <f t="shared" si="165"/>
        <v/>
      </c>
      <c r="E1583" s="228">
        <v>0</v>
      </c>
      <c r="J1583" s="229">
        <f t="shared" si="162"/>
        <v>0</v>
      </c>
      <c r="K1583" s="229">
        <f t="shared" si="163"/>
        <v>0</v>
      </c>
      <c r="L1583" s="229">
        <f t="shared" si="163"/>
        <v>0</v>
      </c>
      <c r="M1583" s="229">
        <f t="shared" si="164"/>
        <v>0</v>
      </c>
    </row>
    <row r="1584" spans="1:13" ht="15" customHeight="1">
      <c r="A1584" s="76"/>
      <c r="B1584" s="77" t="str">
        <f t="shared" si="161"/>
        <v/>
      </c>
      <c r="C1584" t="str">
        <f t="shared" si="160"/>
        <v/>
      </c>
      <c r="D1584" s="315" t="str">
        <f t="shared" si="165"/>
        <v/>
      </c>
      <c r="E1584" s="228">
        <v>0</v>
      </c>
      <c r="J1584" s="229">
        <f t="shared" si="162"/>
        <v>0</v>
      </c>
      <c r="K1584" s="229">
        <f t="shared" si="163"/>
        <v>0</v>
      </c>
      <c r="L1584" s="229">
        <f t="shared" si="163"/>
        <v>0</v>
      </c>
      <c r="M1584" s="229">
        <f t="shared" si="164"/>
        <v>0</v>
      </c>
    </row>
    <row r="1585" spans="1:13" ht="15" customHeight="1">
      <c r="A1585" s="76"/>
      <c r="B1585" s="77" t="str">
        <f t="shared" si="161"/>
        <v/>
      </c>
      <c r="C1585" t="str">
        <f t="shared" si="160"/>
        <v/>
      </c>
      <c r="D1585" s="315" t="str">
        <f t="shared" si="165"/>
        <v/>
      </c>
      <c r="E1585" s="228">
        <v>0</v>
      </c>
      <c r="J1585" s="229">
        <f t="shared" si="162"/>
        <v>0</v>
      </c>
      <c r="K1585" s="229">
        <f t="shared" si="163"/>
        <v>0</v>
      </c>
      <c r="L1585" s="229">
        <f t="shared" si="163"/>
        <v>0</v>
      </c>
      <c r="M1585" s="229">
        <f t="shared" si="164"/>
        <v>0</v>
      </c>
    </row>
    <row r="1586" spans="1:13" ht="15" customHeight="1">
      <c r="A1586" s="76"/>
      <c r="B1586" s="77" t="str">
        <f t="shared" si="161"/>
        <v/>
      </c>
      <c r="C1586" t="str">
        <f t="shared" si="160"/>
        <v/>
      </c>
      <c r="D1586" s="315" t="str">
        <f t="shared" si="165"/>
        <v/>
      </c>
      <c r="E1586" s="228">
        <v>0</v>
      </c>
      <c r="J1586" s="229">
        <f t="shared" si="162"/>
        <v>0</v>
      </c>
      <c r="K1586" s="229">
        <f t="shared" si="163"/>
        <v>0</v>
      </c>
      <c r="L1586" s="229">
        <f t="shared" si="163"/>
        <v>0</v>
      </c>
      <c r="M1586" s="229">
        <f t="shared" si="164"/>
        <v>0</v>
      </c>
    </row>
    <row r="1587" spans="1:13" ht="15" customHeight="1">
      <c r="A1587" s="76"/>
      <c r="B1587" s="77" t="str">
        <f t="shared" si="161"/>
        <v/>
      </c>
      <c r="C1587" t="str">
        <f t="shared" si="160"/>
        <v/>
      </c>
      <c r="D1587" s="315" t="str">
        <f t="shared" si="165"/>
        <v/>
      </c>
      <c r="E1587" s="228">
        <v>0</v>
      </c>
      <c r="J1587" s="229">
        <f t="shared" si="162"/>
        <v>0</v>
      </c>
      <c r="K1587" s="229">
        <f t="shared" si="163"/>
        <v>0</v>
      </c>
      <c r="L1587" s="229">
        <f t="shared" si="163"/>
        <v>0</v>
      </c>
      <c r="M1587" s="229">
        <f t="shared" si="164"/>
        <v>0</v>
      </c>
    </row>
    <row r="1588" spans="1:13" ht="15" customHeight="1">
      <c r="A1588" s="76"/>
      <c r="B1588" s="77" t="str">
        <f t="shared" si="161"/>
        <v/>
      </c>
      <c r="C1588" t="str">
        <f t="shared" si="160"/>
        <v/>
      </c>
      <c r="D1588" s="315" t="str">
        <f t="shared" si="165"/>
        <v/>
      </c>
      <c r="E1588" s="228">
        <v>0</v>
      </c>
      <c r="J1588" s="229">
        <f t="shared" si="162"/>
        <v>0</v>
      </c>
      <c r="K1588" s="229">
        <f t="shared" si="163"/>
        <v>0</v>
      </c>
      <c r="L1588" s="229">
        <f t="shared" si="163"/>
        <v>0</v>
      </c>
      <c r="M1588" s="229">
        <f t="shared" si="164"/>
        <v>0</v>
      </c>
    </row>
    <row r="1589" spans="1:13" ht="15" customHeight="1">
      <c r="A1589" s="76"/>
      <c r="B1589" s="77" t="str">
        <f t="shared" si="161"/>
        <v/>
      </c>
      <c r="C1589" t="str">
        <f t="shared" si="160"/>
        <v/>
      </c>
      <c r="D1589" s="315" t="str">
        <f t="shared" si="165"/>
        <v/>
      </c>
      <c r="E1589" s="228">
        <v>0</v>
      </c>
      <c r="J1589" s="229">
        <f t="shared" si="162"/>
        <v>0</v>
      </c>
      <c r="K1589" s="229">
        <f t="shared" si="163"/>
        <v>0</v>
      </c>
      <c r="L1589" s="229">
        <f t="shared" si="163"/>
        <v>0</v>
      </c>
      <c r="M1589" s="229">
        <f t="shared" si="164"/>
        <v>0</v>
      </c>
    </row>
    <row r="1590" spans="1:13" ht="15" customHeight="1">
      <c r="A1590" s="76"/>
      <c r="B1590" s="77" t="str">
        <f t="shared" si="161"/>
        <v/>
      </c>
      <c r="C1590" t="str">
        <f t="shared" si="160"/>
        <v/>
      </c>
      <c r="D1590" s="315" t="str">
        <f t="shared" si="165"/>
        <v/>
      </c>
      <c r="E1590" s="228">
        <v>0</v>
      </c>
      <c r="J1590" s="229">
        <f t="shared" si="162"/>
        <v>0</v>
      </c>
      <c r="K1590" s="229">
        <f t="shared" si="163"/>
        <v>0</v>
      </c>
      <c r="L1590" s="229">
        <f t="shared" si="163"/>
        <v>0</v>
      </c>
      <c r="M1590" s="229">
        <f t="shared" si="164"/>
        <v>0</v>
      </c>
    </row>
    <row r="1591" spans="1:13" ht="15" customHeight="1">
      <c r="A1591" s="76"/>
      <c r="B1591" s="77" t="str">
        <f t="shared" si="161"/>
        <v/>
      </c>
      <c r="C1591" t="str">
        <f t="shared" si="160"/>
        <v/>
      </c>
      <c r="D1591" s="315" t="str">
        <f t="shared" si="165"/>
        <v/>
      </c>
      <c r="E1591" s="228">
        <v>0</v>
      </c>
      <c r="J1591" s="229">
        <f t="shared" si="162"/>
        <v>0</v>
      </c>
      <c r="K1591" s="229">
        <f t="shared" si="163"/>
        <v>0</v>
      </c>
      <c r="L1591" s="229">
        <f t="shared" si="163"/>
        <v>0</v>
      </c>
      <c r="M1591" s="229">
        <f t="shared" si="164"/>
        <v>0</v>
      </c>
    </row>
    <row r="1592" spans="1:13" ht="15" customHeight="1">
      <c r="A1592" s="76"/>
      <c r="B1592" s="77" t="str">
        <f t="shared" si="161"/>
        <v/>
      </c>
      <c r="C1592" t="str">
        <f t="shared" si="160"/>
        <v/>
      </c>
      <c r="D1592" s="315" t="str">
        <f t="shared" si="165"/>
        <v/>
      </c>
      <c r="E1592" s="228">
        <v>0</v>
      </c>
      <c r="J1592" s="229">
        <f t="shared" si="162"/>
        <v>0</v>
      </c>
      <c r="K1592" s="229">
        <f t="shared" si="163"/>
        <v>0</v>
      </c>
      <c r="L1592" s="229">
        <f t="shared" si="163"/>
        <v>0</v>
      </c>
      <c r="M1592" s="229">
        <f t="shared" si="164"/>
        <v>0</v>
      </c>
    </row>
    <row r="1593" spans="1:13" ht="15" customHeight="1">
      <c r="A1593" s="76"/>
      <c r="B1593" s="77" t="str">
        <f t="shared" si="161"/>
        <v/>
      </c>
      <c r="C1593" t="str">
        <f t="shared" si="160"/>
        <v/>
      </c>
      <c r="D1593" s="315" t="str">
        <f t="shared" si="165"/>
        <v/>
      </c>
      <c r="E1593" s="228">
        <v>0</v>
      </c>
      <c r="J1593" s="229">
        <f t="shared" si="162"/>
        <v>0</v>
      </c>
      <c r="K1593" s="229">
        <f t="shared" si="163"/>
        <v>0</v>
      </c>
      <c r="L1593" s="229">
        <f t="shared" si="163"/>
        <v>0</v>
      </c>
      <c r="M1593" s="229">
        <f t="shared" si="164"/>
        <v>0</v>
      </c>
    </row>
    <row r="1594" spans="1:13" ht="15" customHeight="1">
      <c r="A1594" s="76"/>
      <c r="B1594" s="77" t="str">
        <f t="shared" si="161"/>
        <v/>
      </c>
      <c r="C1594" t="str">
        <f t="shared" si="160"/>
        <v/>
      </c>
      <c r="D1594" s="315" t="str">
        <f t="shared" si="165"/>
        <v/>
      </c>
      <c r="E1594" s="228">
        <v>0</v>
      </c>
      <c r="J1594" s="229">
        <f t="shared" si="162"/>
        <v>0</v>
      </c>
      <c r="K1594" s="229">
        <f t="shared" si="163"/>
        <v>0</v>
      </c>
      <c r="L1594" s="229">
        <f t="shared" si="163"/>
        <v>0</v>
      </c>
      <c r="M1594" s="229">
        <f t="shared" si="164"/>
        <v>0</v>
      </c>
    </row>
    <row r="1595" spans="1:13" ht="15" customHeight="1">
      <c r="A1595" s="76"/>
      <c r="B1595" s="77" t="str">
        <f t="shared" si="161"/>
        <v/>
      </c>
      <c r="C1595" t="str">
        <f t="shared" si="160"/>
        <v/>
      </c>
      <c r="D1595" s="315" t="str">
        <f t="shared" si="165"/>
        <v/>
      </c>
      <c r="E1595" s="228">
        <v>0</v>
      </c>
      <c r="J1595" s="229">
        <f t="shared" si="162"/>
        <v>0</v>
      </c>
      <c r="K1595" s="229">
        <f t="shared" si="163"/>
        <v>0</v>
      </c>
      <c r="L1595" s="229">
        <f t="shared" si="163"/>
        <v>0</v>
      </c>
      <c r="M1595" s="229">
        <f t="shared" si="164"/>
        <v>0</v>
      </c>
    </row>
    <row r="1596" spans="1:13" ht="15" customHeight="1">
      <c r="A1596" s="76"/>
      <c r="B1596" s="77" t="str">
        <f t="shared" si="161"/>
        <v/>
      </c>
      <c r="C1596" t="str">
        <f t="shared" si="160"/>
        <v/>
      </c>
      <c r="D1596" s="315" t="str">
        <f t="shared" si="165"/>
        <v/>
      </c>
      <c r="E1596" s="228">
        <v>0</v>
      </c>
      <c r="J1596" s="229">
        <f t="shared" si="162"/>
        <v>0</v>
      </c>
      <c r="K1596" s="229">
        <f t="shared" si="163"/>
        <v>0</v>
      </c>
      <c r="L1596" s="229">
        <f t="shared" si="163"/>
        <v>0</v>
      </c>
      <c r="M1596" s="229">
        <f t="shared" si="164"/>
        <v>0</v>
      </c>
    </row>
    <row r="1597" spans="1:13" ht="15" customHeight="1">
      <c r="A1597" s="76"/>
      <c r="B1597" s="77" t="str">
        <f t="shared" si="161"/>
        <v/>
      </c>
      <c r="C1597" t="str">
        <f t="shared" si="160"/>
        <v/>
      </c>
      <c r="D1597" s="315" t="str">
        <f t="shared" si="165"/>
        <v/>
      </c>
      <c r="E1597" s="228">
        <v>0</v>
      </c>
      <c r="J1597" s="229">
        <f t="shared" si="162"/>
        <v>0</v>
      </c>
      <c r="K1597" s="229">
        <f t="shared" si="163"/>
        <v>0</v>
      </c>
      <c r="L1597" s="229">
        <f t="shared" si="163"/>
        <v>0</v>
      </c>
      <c r="M1597" s="229">
        <f t="shared" si="164"/>
        <v>0</v>
      </c>
    </row>
    <row r="1598" spans="1:13" ht="15" customHeight="1">
      <c r="A1598" s="76"/>
      <c r="B1598" s="77" t="str">
        <f t="shared" si="161"/>
        <v/>
      </c>
      <c r="C1598" t="str">
        <f t="shared" si="160"/>
        <v/>
      </c>
      <c r="D1598" s="315" t="str">
        <f t="shared" si="165"/>
        <v/>
      </c>
      <c r="E1598" s="228">
        <v>0</v>
      </c>
      <c r="J1598" s="229">
        <f t="shared" si="162"/>
        <v>0</v>
      </c>
      <c r="K1598" s="229">
        <f t="shared" si="163"/>
        <v>0</v>
      </c>
      <c r="L1598" s="229">
        <f t="shared" si="163"/>
        <v>0</v>
      </c>
      <c r="M1598" s="229">
        <f t="shared" si="164"/>
        <v>0</v>
      </c>
    </row>
    <row r="1599" spans="1:13" ht="15" customHeight="1">
      <c r="A1599" s="76"/>
      <c r="B1599" s="77" t="str">
        <f t="shared" si="161"/>
        <v/>
      </c>
      <c r="C1599" t="str">
        <f t="shared" si="160"/>
        <v/>
      </c>
      <c r="D1599" s="315" t="str">
        <f t="shared" si="165"/>
        <v/>
      </c>
      <c r="E1599" s="228">
        <v>0</v>
      </c>
      <c r="J1599" s="229">
        <f t="shared" si="162"/>
        <v>0</v>
      </c>
      <c r="K1599" s="229">
        <f t="shared" si="163"/>
        <v>0</v>
      </c>
      <c r="L1599" s="229">
        <f t="shared" si="163"/>
        <v>0</v>
      </c>
      <c r="M1599" s="229">
        <f t="shared" si="164"/>
        <v>0</v>
      </c>
    </row>
    <row r="1600" spans="1:13" ht="15" customHeight="1">
      <c r="A1600" s="76"/>
      <c r="B1600" s="77" t="str">
        <f t="shared" si="161"/>
        <v/>
      </c>
      <c r="C1600" t="str">
        <f t="shared" si="160"/>
        <v/>
      </c>
      <c r="D1600" s="315" t="str">
        <f t="shared" si="165"/>
        <v/>
      </c>
      <c r="E1600" s="228">
        <v>0</v>
      </c>
      <c r="J1600" s="229">
        <f t="shared" si="162"/>
        <v>0</v>
      </c>
      <c r="K1600" s="229">
        <f t="shared" si="163"/>
        <v>0</v>
      </c>
      <c r="L1600" s="229">
        <f t="shared" si="163"/>
        <v>0</v>
      </c>
      <c r="M1600" s="229">
        <f t="shared" si="164"/>
        <v>0</v>
      </c>
    </row>
    <row r="1601" spans="1:13" ht="15" customHeight="1">
      <c r="A1601" s="76"/>
      <c r="B1601" s="77" t="str">
        <f t="shared" si="161"/>
        <v/>
      </c>
      <c r="C1601" t="str">
        <f t="shared" ref="C1601:C1664" si="166">IF(A1601&lt;&gt;"",TEXT(A1601,"aaaa"),"")</f>
        <v/>
      </c>
      <c r="D1601" s="315" t="str">
        <f t="shared" si="165"/>
        <v/>
      </c>
      <c r="E1601" s="228">
        <v>0</v>
      </c>
      <c r="J1601" s="229">
        <f t="shared" si="162"/>
        <v>0</v>
      </c>
      <c r="K1601" s="229">
        <f t="shared" si="163"/>
        <v>0</v>
      </c>
      <c r="L1601" s="229">
        <f t="shared" si="163"/>
        <v>0</v>
      </c>
      <c r="M1601" s="229">
        <f t="shared" si="164"/>
        <v>0</v>
      </c>
    </row>
    <row r="1602" spans="1:13" ht="15" customHeight="1">
      <c r="A1602" s="76"/>
      <c r="B1602" s="77" t="str">
        <f t="shared" si="161"/>
        <v/>
      </c>
      <c r="C1602" t="str">
        <f t="shared" si="166"/>
        <v/>
      </c>
      <c r="D1602" s="315" t="str">
        <f t="shared" si="165"/>
        <v/>
      </c>
      <c r="E1602" s="228">
        <v>0</v>
      </c>
      <c r="J1602" s="229">
        <f t="shared" si="162"/>
        <v>0</v>
      </c>
      <c r="K1602" s="229">
        <f t="shared" si="163"/>
        <v>0</v>
      </c>
      <c r="L1602" s="229">
        <f t="shared" si="163"/>
        <v>0</v>
      </c>
      <c r="M1602" s="229">
        <f t="shared" si="164"/>
        <v>0</v>
      </c>
    </row>
    <row r="1603" spans="1:13" ht="15" customHeight="1">
      <c r="A1603" s="76"/>
      <c r="B1603" s="77" t="str">
        <f t="shared" si="161"/>
        <v/>
      </c>
      <c r="C1603" t="str">
        <f t="shared" si="166"/>
        <v/>
      </c>
      <c r="D1603" s="315" t="str">
        <f t="shared" si="165"/>
        <v/>
      </c>
      <c r="E1603" s="228">
        <v>0</v>
      </c>
      <c r="J1603" s="229">
        <f t="shared" si="162"/>
        <v>0</v>
      </c>
      <c r="K1603" s="229">
        <f t="shared" si="163"/>
        <v>0</v>
      </c>
      <c r="L1603" s="229">
        <f t="shared" si="163"/>
        <v>0</v>
      </c>
      <c r="M1603" s="229">
        <f t="shared" si="164"/>
        <v>0</v>
      </c>
    </row>
    <row r="1604" spans="1:13" ht="15" customHeight="1">
      <c r="A1604" s="76"/>
      <c r="B1604" s="77" t="str">
        <f t="shared" si="161"/>
        <v/>
      </c>
      <c r="C1604" t="str">
        <f t="shared" si="166"/>
        <v/>
      </c>
      <c r="D1604" s="315" t="str">
        <f t="shared" si="165"/>
        <v/>
      </c>
      <c r="E1604" s="228">
        <v>0</v>
      </c>
      <c r="J1604" s="229">
        <f t="shared" si="162"/>
        <v>0</v>
      </c>
      <c r="K1604" s="229">
        <f t="shared" si="163"/>
        <v>0</v>
      </c>
      <c r="L1604" s="229">
        <f t="shared" si="163"/>
        <v>0</v>
      </c>
      <c r="M1604" s="229">
        <f t="shared" si="164"/>
        <v>0</v>
      </c>
    </row>
    <row r="1605" spans="1:13" ht="15" customHeight="1">
      <c r="A1605" s="76"/>
      <c r="B1605" s="77" t="str">
        <f t="shared" si="161"/>
        <v/>
      </c>
      <c r="C1605" t="str">
        <f t="shared" si="166"/>
        <v/>
      </c>
      <c r="D1605" s="315" t="str">
        <f t="shared" si="165"/>
        <v/>
      </c>
      <c r="E1605" s="228">
        <v>0</v>
      </c>
      <c r="J1605" s="229">
        <f t="shared" si="162"/>
        <v>0</v>
      </c>
      <c r="K1605" s="229">
        <f t="shared" si="163"/>
        <v>0</v>
      </c>
      <c r="L1605" s="229">
        <f t="shared" si="163"/>
        <v>0</v>
      </c>
      <c r="M1605" s="229">
        <f t="shared" si="164"/>
        <v>0</v>
      </c>
    </row>
    <row r="1606" spans="1:13" ht="15" customHeight="1">
      <c r="A1606" s="76"/>
      <c r="B1606" s="77" t="str">
        <f t="shared" si="161"/>
        <v/>
      </c>
      <c r="C1606" t="str">
        <f t="shared" si="166"/>
        <v/>
      </c>
      <c r="D1606" s="315" t="str">
        <f t="shared" si="165"/>
        <v/>
      </c>
      <c r="E1606" s="228">
        <v>0</v>
      </c>
      <c r="J1606" s="229">
        <f t="shared" si="162"/>
        <v>0</v>
      </c>
      <c r="K1606" s="229">
        <f t="shared" si="163"/>
        <v>0</v>
      </c>
      <c r="L1606" s="229">
        <f t="shared" si="163"/>
        <v>0</v>
      </c>
      <c r="M1606" s="229">
        <f t="shared" si="164"/>
        <v>0</v>
      </c>
    </row>
    <row r="1607" spans="1:13" ht="15" customHeight="1">
      <c r="A1607" s="76"/>
      <c r="B1607" s="77" t="str">
        <f t="shared" ref="B1607:B1670" si="167">IF(A1607="","",TEXT(A1607,"DDDD"))</f>
        <v/>
      </c>
      <c r="C1607" t="str">
        <f t="shared" si="166"/>
        <v/>
      </c>
      <c r="D1607" s="315" t="str">
        <f t="shared" si="165"/>
        <v/>
      </c>
      <c r="E1607" s="228">
        <v>0</v>
      </c>
      <c r="J1607" s="229">
        <f t="shared" ref="J1607:J1670" si="168">IF(E1607=0,0,(1-J$4)*E1607)</f>
        <v>0</v>
      </c>
      <c r="K1607" s="229">
        <f t="shared" ref="K1607:L1670" si="169">IF(F1607=0,0,(1-K$4)*F1607)</f>
        <v>0</v>
      </c>
      <c r="L1607" s="229">
        <f t="shared" si="169"/>
        <v>0</v>
      </c>
      <c r="M1607" s="229">
        <f t="shared" ref="M1607:M1670" si="170">IF(H1607=0,0,(1-M$4)*H1607)</f>
        <v>0</v>
      </c>
    </row>
    <row r="1608" spans="1:13" ht="15" customHeight="1">
      <c r="A1608" s="76"/>
      <c r="B1608" s="77" t="str">
        <f t="shared" si="167"/>
        <v/>
      </c>
      <c r="C1608" t="str">
        <f t="shared" si="166"/>
        <v/>
      </c>
      <c r="D1608" s="315" t="str">
        <f t="shared" ref="D1608:D1671" si="171">IF(A1608&lt;&gt;"",PROPER(TEXT(A1608,"Mmmm")),"")</f>
        <v/>
      </c>
      <c r="E1608" s="228">
        <v>0</v>
      </c>
      <c r="J1608" s="229">
        <f t="shared" si="168"/>
        <v>0</v>
      </c>
      <c r="K1608" s="229">
        <f t="shared" si="169"/>
        <v>0</v>
      </c>
      <c r="L1608" s="229">
        <f t="shared" si="169"/>
        <v>0</v>
      </c>
      <c r="M1608" s="229">
        <f t="shared" si="170"/>
        <v>0</v>
      </c>
    </row>
    <row r="1609" spans="1:13" ht="15" customHeight="1">
      <c r="A1609" s="76"/>
      <c r="B1609" s="77" t="str">
        <f t="shared" si="167"/>
        <v/>
      </c>
      <c r="C1609" t="str">
        <f t="shared" si="166"/>
        <v/>
      </c>
      <c r="D1609" s="315" t="str">
        <f t="shared" si="171"/>
        <v/>
      </c>
      <c r="E1609" s="228">
        <v>0</v>
      </c>
      <c r="J1609" s="229">
        <f t="shared" si="168"/>
        <v>0</v>
      </c>
      <c r="K1609" s="229">
        <f t="shared" si="169"/>
        <v>0</v>
      </c>
      <c r="L1609" s="229">
        <f t="shared" si="169"/>
        <v>0</v>
      </c>
      <c r="M1609" s="229">
        <f t="shared" si="170"/>
        <v>0</v>
      </c>
    </row>
    <row r="1610" spans="1:13" ht="15" customHeight="1">
      <c r="A1610" s="76"/>
      <c r="B1610" s="77" t="str">
        <f t="shared" si="167"/>
        <v/>
      </c>
      <c r="C1610" t="str">
        <f t="shared" si="166"/>
        <v/>
      </c>
      <c r="D1610" s="315" t="str">
        <f t="shared" si="171"/>
        <v/>
      </c>
      <c r="E1610" s="228">
        <v>0</v>
      </c>
      <c r="J1610" s="229">
        <f t="shared" si="168"/>
        <v>0</v>
      </c>
      <c r="K1610" s="229">
        <f t="shared" si="169"/>
        <v>0</v>
      </c>
      <c r="L1610" s="229">
        <f t="shared" si="169"/>
        <v>0</v>
      </c>
      <c r="M1610" s="229">
        <f t="shared" si="170"/>
        <v>0</v>
      </c>
    </row>
    <row r="1611" spans="1:13" ht="15" customHeight="1">
      <c r="A1611" s="76"/>
      <c r="B1611" s="77" t="str">
        <f t="shared" si="167"/>
        <v/>
      </c>
      <c r="C1611" t="str">
        <f t="shared" si="166"/>
        <v/>
      </c>
      <c r="D1611" s="315" t="str">
        <f t="shared" si="171"/>
        <v/>
      </c>
      <c r="E1611" s="228">
        <v>0</v>
      </c>
      <c r="J1611" s="229">
        <f t="shared" si="168"/>
        <v>0</v>
      </c>
      <c r="K1611" s="229">
        <f t="shared" si="169"/>
        <v>0</v>
      </c>
      <c r="L1611" s="229">
        <f t="shared" si="169"/>
        <v>0</v>
      </c>
      <c r="M1611" s="229">
        <f t="shared" si="170"/>
        <v>0</v>
      </c>
    </row>
    <row r="1612" spans="1:13" ht="15" customHeight="1">
      <c r="A1612" s="76"/>
      <c r="B1612" s="77" t="str">
        <f t="shared" si="167"/>
        <v/>
      </c>
      <c r="C1612" t="str">
        <f t="shared" si="166"/>
        <v/>
      </c>
      <c r="D1612" s="315" t="str">
        <f t="shared" si="171"/>
        <v/>
      </c>
      <c r="E1612" s="228">
        <v>0</v>
      </c>
      <c r="J1612" s="229">
        <f t="shared" si="168"/>
        <v>0</v>
      </c>
      <c r="K1612" s="229">
        <f t="shared" si="169"/>
        <v>0</v>
      </c>
      <c r="L1612" s="229">
        <f t="shared" si="169"/>
        <v>0</v>
      </c>
      <c r="M1612" s="229">
        <f t="shared" si="170"/>
        <v>0</v>
      </c>
    </row>
    <row r="1613" spans="1:13" ht="15" customHeight="1">
      <c r="A1613" s="76"/>
      <c r="B1613" s="77" t="str">
        <f t="shared" si="167"/>
        <v/>
      </c>
      <c r="C1613" t="str">
        <f t="shared" si="166"/>
        <v/>
      </c>
      <c r="D1613" s="315" t="str">
        <f t="shared" si="171"/>
        <v/>
      </c>
      <c r="E1613" s="228">
        <v>0</v>
      </c>
      <c r="J1613" s="229">
        <f t="shared" si="168"/>
        <v>0</v>
      </c>
      <c r="K1613" s="229">
        <f t="shared" si="169"/>
        <v>0</v>
      </c>
      <c r="L1613" s="229">
        <f t="shared" si="169"/>
        <v>0</v>
      </c>
      <c r="M1613" s="229">
        <f t="shared" si="170"/>
        <v>0</v>
      </c>
    </row>
    <row r="1614" spans="1:13" ht="15" customHeight="1">
      <c r="A1614" s="76"/>
      <c r="B1614" s="77" t="str">
        <f t="shared" si="167"/>
        <v/>
      </c>
      <c r="C1614" t="str">
        <f t="shared" si="166"/>
        <v/>
      </c>
      <c r="D1614" s="315" t="str">
        <f t="shared" si="171"/>
        <v/>
      </c>
      <c r="E1614" s="228">
        <v>0</v>
      </c>
      <c r="J1614" s="229">
        <f t="shared" si="168"/>
        <v>0</v>
      </c>
      <c r="K1614" s="229">
        <f t="shared" si="169"/>
        <v>0</v>
      </c>
      <c r="L1614" s="229">
        <f t="shared" si="169"/>
        <v>0</v>
      </c>
      <c r="M1614" s="229">
        <f t="shared" si="170"/>
        <v>0</v>
      </c>
    </row>
    <row r="1615" spans="1:13" ht="15" customHeight="1">
      <c r="A1615" s="76"/>
      <c r="B1615" s="77" t="str">
        <f t="shared" si="167"/>
        <v/>
      </c>
      <c r="C1615" t="str">
        <f t="shared" si="166"/>
        <v/>
      </c>
      <c r="D1615" s="315" t="str">
        <f t="shared" si="171"/>
        <v/>
      </c>
      <c r="E1615" s="228">
        <v>0</v>
      </c>
      <c r="J1615" s="229">
        <f t="shared" si="168"/>
        <v>0</v>
      </c>
      <c r="K1615" s="229">
        <f t="shared" si="169"/>
        <v>0</v>
      </c>
      <c r="L1615" s="229">
        <f t="shared" si="169"/>
        <v>0</v>
      </c>
      <c r="M1615" s="229">
        <f t="shared" si="170"/>
        <v>0</v>
      </c>
    </row>
    <row r="1616" spans="1:13" ht="15" customHeight="1">
      <c r="A1616" s="76"/>
      <c r="B1616" s="77" t="str">
        <f t="shared" si="167"/>
        <v/>
      </c>
      <c r="C1616" t="str">
        <f t="shared" si="166"/>
        <v/>
      </c>
      <c r="D1616" s="315" t="str">
        <f t="shared" si="171"/>
        <v/>
      </c>
      <c r="E1616" s="228">
        <v>0</v>
      </c>
      <c r="J1616" s="229">
        <f t="shared" si="168"/>
        <v>0</v>
      </c>
      <c r="K1616" s="229">
        <f t="shared" si="169"/>
        <v>0</v>
      </c>
      <c r="L1616" s="229">
        <f t="shared" si="169"/>
        <v>0</v>
      </c>
      <c r="M1616" s="229">
        <f t="shared" si="170"/>
        <v>0</v>
      </c>
    </row>
    <row r="1617" spans="1:13" ht="15" customHeight="1">
      <c r="A1617" s="76"/>
      <c r="B1617" s="77" t="str">
        <f t="shared" si="167"/>
        <v/>
      </c>
      <c r="C1617" t="str">
        <f t="shared" si="166"/>
        <v/>
      </c>
      <c r="D1617" s="315" t="str">
        <f t="shared" si="171"/>
        <v/>
      </c>
      <c r="E1617" s="228">
        <v>0</v>
      </c>
      <c r="J1617" s="229">
        <f t="shared" si="168"/>
        <v>0</v>
      </c>
      <c r="K1617" s="229">
        <f t="shared" si="169"/>
        <v>0</v>
      </c>
      <c r="L1617" s="229">
        <f t="shared" si="169"/>
        <v>0</v>
      </c>
      <c r="M1617" s="229">
        <f t="shared" si="170"/>
        <v>0</v>
      </c>
    </row>
    <row r="1618" spans="1:13" ht="15" customHeight="1">
      <c r="A1618" s="76"/>
      <c r="B1618" s="77" t="str">
        <f t="shared" si="167"/>
        <v/>
      </c>
      <c r="C1618" t="str">
        <f t="shared" si="166"/>
        <v/>
      </c>
      <c r="D1618" s="315" t="str">
        <f t="shared" si="171"/>
        <v/>
      </c>
      <c r="E1618" s="228">
        <v>0</v>
      </c>
      <c r="J1618" s="229">
        <f t="shared" si="168"/>
        <v>0</v>
      </c>
      <c r="K1618" s="229">
        <f t="shared" si="169"/>
        <v>0</v>
      </c>
      <c r="L1618" s="229">
        <f t="shared" si="169"/>
        <v>0</v>
      </c>
      <c r="M1618" s="229">
        <f t="shared" si="170"/>
        <v>0</v>
      </c>
    </row>
    <row r="1619" spans="1:13" ht="15" customHeight="1">
      <c r="A1619" s="76"/>
      <c r="B1619" s="77" t="str">
        <f t="shared" si="167"/>
        <v/>
      </c>
      <c r="C1619" t="str">
        <f t="shared" si="166"/>
        <v/>
      </c>
      <c r="D1619" s="315" t="str">
        <f t="shared" si="171"/>
        <v/>
      </c>
      <c r="E1619" s="228">
        <v>0</v>
      </c>
      <c r="J1619" s="229">
        <f t="shared" si="168"/>
        <v>0</v>
      </c>
      <c r="K1619" s="229">
        <f t="shared" si="169"/>
        <v>0</v>
      </c>
      <c r="L1619" s="229">
        <f t="shared" si="169"/>
        <v>0</v>
      </c>
      <c r="M1619" s="229">
        <f t="shared" si="170"/>
        <v>0</v>
      </c>
    </row>
    <row r="1620" spans="1:13" ht="15" customHeight="1">
      <c r="A1620" s="76"/>
      <c r="B1620" s="77" t="str">
        <f t="shared" si="167"/>
        <v/>
      </c>
      <c r="C1620" t="str">
        <f t="shared" si="166"/>
        <v/>
      </c>
      <c r="D1620" s="315" t="str">
        <f t="shared" si="171"/>
        <v/>
      </c>
      <c r="E1620" s="228">
        <v>0</v>
      </c>
      <c r="J1620" s="229">
        <f t="shared" si="168"/>
        <v>0</v>
      </c>
      <c r="K1620" s="229">
        <f t="shared" si="169"/>
        <v>0</v>
      </c>
      <c r="L1620" s="229">
        <f t="shared" si="169"/>
        <v>0</v>
      </c>
      <c r="M1620" s="229">
        <f t="shared" si="170"/>
        <v>0</v>
      </c>
    </row>
    <row r="1621" spans="1:13" ht="15" customHeight="1">
      <c r="A1621" s="76"/>
      <c r="B1621" s="77" t="str">
        <f t="shared" si="167"/>
        <v/>
      </c>
      <c r="C1621" t="str">
        <f t="shared" si="166"/>
        <v/>
      </c>
      <c r="D1621" s="315" t="str">
        <f t="shared" si="171"/>
        <v/>
      </c>
      <c r="E1621" s="228">
        <v>0</v>
      </c>
      <c r="J1621" s="229">
        <f t="shared" si="168"/>
        <v>0</v>
      </c>
      <c r="K1621" s="229">
        <f t="shared" si="169"/>
        <v>0</v>
      </c>
      <c r="L1621" s="229">
        <f t="shared" si="169"/>
        <v>0</v>
      </c>
      <c r="M1621" s="229">
        <f t="shared" si="170"/>
        <v>0</v>
      </c>
    </row>
    <row r="1622" spans="1:13" ht="15" customHeight="1">
      <c r="A1622" s="76"/>
      <c r="B1622" s="77" t="str">
        <f t="shared" si="167"/>
        <v/>
      </c>
      <c r="C1622" t="str">
        <f t="shared" si="166"/>
        <v/>
      </c>
      <c r="D1622" s="315" t="str">
        <f t="shared" si="171"/>
        <v/>
      </c>
      <c r="E1622" s="228">
        <v>0</v>
      </c>
      <c r="J1622" s="229">
        <f t="shared" si="168"/>
        <v>0</v>
      </c>
      <c r="K1622" s="229">
        <f t="shared" si="169"/>
        <v>0</v>
      </c>
      <c r="L1622" s="229">
        <f t="shared" si="169"/>
        <v>0</v>
      </c>
      <c r="M1622" s="229">
        <f t="shared" si="170"/>
        <v>0</v>
      </c>
    </row>
    <row r="1623" spans="1:13" ht="15" customHeight="1">
      <c r="A1623" s="76"/>
      <c r="B1623" s="77" t="str">
        <f t="shared" si="167"/>
        <v/>
      </c>
      <c r="C1623" t="str">
        <f t="shared" si="166"/>
        <v/>
      </c>
      <c r="D1623" s="315" t="str">
        <f t="shared" si="171"/>
        <v/>
      </c>
      <c r="E1623" s="228">
        <v>0</v>
      </c>
      <c r="J1623" s="229">
        <f t="shared" si="168"/>
        <v>0</v>
      </c>
      <c r="K1623" s="229">
        <f t="shared" si="169"/>
        <v>0</v>
      </c>
      <c r="L1623" s="229">
        <f t="shared" si="169"/>
        <v>0</v>
      </c>
      <c r="M1623" s="229">
        <f t="shared" si="170"/>
        <v>0</v>
      </c>
    </row>
    <row r="1624" spans="1:13" ht="15" customHeight="1">
      <c r="A1624" s="76"/>
      <c r="B1624" s="77" t="str">
        <f t="shared" si="167"/>
        <v/>
      </c>
      <c r="C1624" t="str">
        <f t="shared" si="166"/>
        <v/>
      </c>
      <c r="D1624" s="315" t="str">
        <f t="shared" si="171"/>
        <v/>
      </c>
      <c r="E1624" s="228">
        <v>0</v>
      </c>
      <c r="J1624" s="229">
        <f t="shared" si="168"/>
        <v>0</v>
      </c>
      <c r="K1624" s="229">
        <f t="shared" si="169"/>
        <v>0</v>
      </c>
      <c r="L1624" s="229">
        <f t="shared" si="169"/>
        <v>0</v>
      </c>
      <c r="M1624" s="229">
        <f t="shared" si="170"/>
        <v>0</v>
      </c>
    </row>
    <row r="1625" spans="1:13" ht="15" customHeight="1">
      <c r="A1625" s="76"/>
      <c r="B1625" s="77" t="str">
        <f t="shared" si="167"/>
        <v/>
      </c>
      <c r="C1625" t="str">
        <f t="shared" si="166"/>
        <v/>
      </c>
      <c r="D1625" s="315" t="str">
        <f t="shared" si="171"/>
        <v/>
      </c>
      <c r="E1625" s="228">
        <v>0</v>
      </c>
      <c r="J1625" s="229">
        <f t="shared" si="168"/>
        <v>0</v>
      </c>
      <c r="K1625" s="229">
        <f t="shared" si="169"/>
        <v>0</v>
      </c>
      <c r="L1625" s="229">
        <f t="shared" si="169"/>
        <v>0</v>
      </c>
      <c r="M1625" s="229">
        <f t="shared" si="170"/>
        <v>0</v>
      </c>
    </row>
    <row r="1626" spans="1:13" ht="15" customHeight="1">
      <c r="A1626" s="76"/>
      <c r="B1626" s="77" t="str">
        <f t="shared" si="167"/>
        <v/>
      </c>
      <c r="C1626" t="str">
        <f t="shared" si="166"/>
        <v/>
      </c>
      <c r="D1626" s="315" t="str">
        <f t="shared" si="171"/>
        <v/>
      </c>
      <c r="E1626" s="228">
        <v>0</v>
      </c>
      <c r="J1626" s="229">
        <f t="shared" si="168"/>
        <v>0</v>
      </c>
      <c r="K1626" s="229">
        <f t="shared" si="169"/>
        <v>0</v>
      </c>
      <c r="L1626" s="229">
        <f t="shared" si="169"/>
        <v>0</v>
      </c>
      <c r="M1626" s="229">
        <f t="shared" si="170"/>
        <v>0</v>
      </c>
    </row>
    <row r="1627" spans="1:13" ht="15" customHeight="1">
      <c r="A1627" s="76"/>
      <c r="B1627" s="77" t="str">
        <f t="shared" si="167"/>
        <v/>
      </c>
      <c r="C1627" t="str">
        <f t="shared" si="166"/>
        <v/>
      </c>
      <c r="D1627" s="315" t="str">
        <f t="shared" si="171"/>
        <v/>
      </c>
      <c r="E1627" s="228">
        <v>0</v>
      </c>
      <c r="J1627" s="229">
        <f t="shared" si="168"/>
        <v>0</v>
      </c>
      <c r="K1627" s="229">
        <f t="shared" si="169"/>
        <v>0</v>
      </c>
      <c r="L1627" s="229">
        <f t="shared" si="169"/>
        <v>0</v>
      </c>
      <c r="M1627" s="229">
        <f t="shared" si="170"/>
        <v>0</v>
      </c>
    </row>
    <row r="1628" spans="1:13" ht="15" customHeight="1">
      <c r="A1628" s="76"/>
      <c r="B1628" s="77" t="str">
        <f t="shared" si="167"/>
        <v/>
      </c>
      <c r="C1628" t="str">
        <f t="shared" si="166"/>
        <v/>
      </c>
      <c r="D1628" s="315" t="str">
        <f t="shared" si="171"/>
        <v/>
      </c>
      <c r="E1628" s="228">
        <v>0</v>
      </c>
      <c r="J1628" s="229">
        <f t="shared" si="168"/>
        <v>0</v>
      </c>
      <c r="K1628" s="229">
        <f t="shared" si="169"/>
        <v>0</v>
      </c>
      <c r="L1628" s="229">
        <f t="shared" si="169"/>
        <v>0</v>
      </c>
      <c r="M1628" s="229">
        <f t="shared" si="170"/>
        <v>0</v>
      </c>
    </row>
    <row r="1629" spans="1:13" ht="15" customHeight="1">
      <c r="A1629" s="76"/>
      <c r="B1629" s="77" t="str">
        <f t="shared" si="167"/>
        <v/>
      </c>
      <c r="C1629" t="str">
        <f t="shared" si="166"/>
        <v/>
      </c>
      <c r="D1629" s="315" t="str">
        <f t="shared" si="171"/>
        <v/>
      </c>
      <c r="E1629" s="228">
        <v>0</v>
      </c>
      <c r="J1629" s="229">
        <f t="shared" si="168"/>
        <v>0</v>
      </c>
      <c r="K1629" s="229">
        <f t="shared" si="169"/>
        <v>0</v>
      </c>
      <c r="L1629" s="229">
        <f t="shared" si="169"/>
        <v>0</v>
      </c>
      <c r="M1629" s="229">
        <f t="shared" si="170"/>
        <v>0</v>
      </c>
    </row>
    <row r="1630" spans="1:13" ht="15" customHeight="1">
      <c r="A1630" s="76"/>
      <c r="B1630" s="77" t="str">
        <f t="shared" si="167"/>
        <v/>
      </c>
      <c r="C1630" t="str">
        <f t="shared" si="166"/>
        <v/>
      </c>
      <c r="D1630" s="315" t="str">
        <f t="shared" si="171"/>
        <v/>
      </c>
      <c r="E1630" s="228">
        <v>0</v>
      </c>
      <c r="J1630" s="229">
        <f t="shared" si="168"/>
        <v>0</v>
      </c>
      <c r="K1630" s="229">
        <f t="shared" si="169"/>
        <v>0</v>
      </c>
      <c r="L1630" s="229">
        <f t="shared" si="169"/>
        <v>0</v>
      </c>
      <c r="M1630" s="229">
        <f t="shared" si="170"/>
        <v>0</v>
      </c>
    </row>
    <row r="1631" spans="1:13" ht="15" customHeight="1">
      <c r="A1631" s="76"/>
      <c r="B1631" s="77" t="str">
        <f t="shared" si="167"/>
        <v/>
      </c>
      <c r="C1631" t="str">
        <f t="shared" si="166"/>
        <v/>
      </c>
      <c r="D1631" s="315" t="str">
        <f t="shared" si="171"/>
        <v/>
      </c>
      <c r="E1631" s="228">
        <v>0</v>
      </c>
      <c r="J1631" s="229">
        <f t="shared" si="168"/>
        <v>0</v>
      </c>
      <c r="K1631" s="229">
        <f t="shared" si="169"/>
        <v>0</v>
      </c>
      <c r="L1631" s="229">
        <f t="shared" si="169"/>
        <v>0</v>
      </c>
      <c r="M1631" s="229">
        <f t="shared" si="170"/>
        <v>0</v>
      </c>
    </row>
    <row r="1632" spans="1:13" ht="15" customHeight="1">
      <c r="A1632" s="76"/>
      <c r="B1632" s="77" t="str">
        <f t="shared" si="167"/>
        <v/>
      </c>
      <c r="C1632" t="str">
        <f t="shared" si="166"/>
        <v/>
      </c>
      <c r="D1632" s="315" t="str">
        <f t="shared" si="171"/>
        <v/>
      </c>
      <c r="E1632" s="228">
        <v>0</v>
      </c>
      <c r="J1632" s="229">
        <f t="shared" si="168"/>
        <v>0</v>
      </c>
      <c r="K1632" s="229">
        <f t="shared" si="169"/>
        <v>0</v>
      </c>
      <c r="L1632" s="229">
        <f t="shared" si="169"/>
        <v>0</v>
      </c>
      <c r="M1632" s="229">
        <f t="shared" si="170"/>
        <v>0</v>
      </c>
    </row>
    <row r="1633" spans="1:13" ht="15" customHeight="1">
      <c r="A1633" s="76"/>
      <c r="B1633" s="77" t="str">
        <f t="shared" si="167"/>
        <v/>
      </c>
      <c r="C1633" t="str">
        <f t="shared" si="166"/>
        <v/>
      </c>
      <c r="D1633" s="315" t="str">
        <f t="shared" si="171"/>
        <v/>
      </c>
      <c r="E1633" s="228">
        <v>0</v>
      </c>
      <c r="J1633" s="229">
        <f t="shared" si="168"/>
        <v>0</v>
      </c>
      <c r="K1633" s="229">
        <f t="shared" si="169"/>
        <v>0</v>
      </c>
      <c r="L1633" s="229">
        <f t="shared" si="169"/>
        <v>0</v>
      </c>
      <c r="M1633" s="229">
        <f t="shared" si="170"/>
        <v>0</v>
      </c>
    </row>
    <row r="1634" spans="1:13" ht="15" customHeight="1">
      <c r="A1634" s="76"/>
      <c r="B1634" s="77" t="str">
        <f t="shared" si="167"/>
        <v/>
      </c>
      <c r="C1634" t="str">
        <f t="shared" si="166"/>
        <v/>
      </c>
      <c r="D1634" s="315" t="str">
        <f t="shared" si="171"/>
        <v/>
      </c>
      <c r="E1634" s="228">
        <v>0</v>
      </c>
      <c r="J1634" s="229">
        <f t="shared" si="168"/>
        <v>0</v>
      </c>
      <c r="K1634" s="229">
        <f t="shared" si="169"/>
        <v>0</v>
      </c>
      <c r="L1634" s="229">
        <f t="shared" si="169"/>
        <v>0</v>
      </c>
      <c r="M1634" s="229">
        <f t="shared" si="170"/>
        <v>0</v>
      </c>
    </row>
    <row r="1635" spans="1:13" ht="15" customHeight="1">
      <c r="A1635" s="76"/>
      <c r="B1635" s="77" t="str">
        <f t="shared" si="167"/>
        <v/>
      </c>
      <c r="C1635" t="str">
        <f t="shared" si="166"/>
        <v/>
      </c>
      <c r="D1635" s="315" t="str">
        <f t="shared" si="171"/>
        <v/>
      </c>
      <c r="E1635" s="228">
        <v>0</v>
      </c>
      <c r="J1635" s="229">
        <f t="shared" si="168"/>
        <v>0</v>
      </c>
      <c r="K1635" s="229">
        <f t="shared" si="169"/>
        <v>0</v>
      </c>
      <c r="L1635" s="229">
        <f t="shared" si="169"/>
        <v>0</v>
      </c>
      <c r="M1635" s="229">
        <f t="shared" si="170"/>
        <v>0</v>
      </c>
    </row>
    <row r="1636" spans="1:13" ht="15" customHeight="1">
      <c r="A1636" s="76"/>
      <c r="B1636" s="77" t="str">
        <f t="shared" si="167"/>
        <v/>
      </c>
      <c r="C1636" t="str">
        <f t="shared" si="166"/>
        <v/>
      </c>
      <c r="D1636" s="315" t="str">
        <f t="shared" si="171"/>
        <v/>
      </c>
      <c r="E1636" s="228">
        <v>0</v>
      </c>
      <c r="J1636" s="229">
        <f t="shared" si="168"/>
        <v>0</v>
      </c>
      <c r="K1636" s="229">
        <f t="shared" si="169"/>
        <v>0</v>
      </c>
      <c r="L1636" s="229">
        <f t="shared" si="169"/>
        <v>0</v>
      </c>
      <c r="M1636" s="229">
        <f t="shared" si="170"/>
        <v>0</v>
      </c>
    </row>
    <row r="1637" spans="1:13" ht="15" customHeight="1">
      <c r="A1637" s="76"/>
      <c r="B1637" s="77" t="str">
        <f t="shared" si="167"/>
        <v/>
      </c>
      <c r="C1637" t="str">
        <f t="shared" si="166"/>
        <v/>
      </c>
      <c r="D1637" s="315" t="str">
        <f t="shared" si="171"/>
        <v/>
      </c>
      <c r="E1637" s="228">
        <v>0</v>
      </c>
      <c r="J1637" s="229">
        <f t="shared" si="168"/>
        <v>0</v>
      </c>
      <c r="K1637" s="229">
        <f t="shared" si="169"/>
        <v>0</v>
      </c>
      <c r="L1637" s="229">
        <f t="shared" si="169"/>
        <v>0</v>
      </c>
      <c r="M1637" s="229">
        <f t="shared" si="170"/>
        <v>0</v>
      </c>
    </row>
    <row r="1638" spans="1:13" ht="15" customHeight="1">
      <c r="A1638" s="76"/>
      <c r="B1638" s="77" t="str">
        <f t="shared" si="167"/>
        <v/>
      </c>
      <c r="C1638" t="str">
        <f t="shared" si="166"/>
        <v/>
      </c>
      <c r="D1638" s="315" t="str">
        <f t="shared" si="171"/>
        <v/>
      </c>
      <c r="E1638" s="228">
        <v>0</v>
      </c>
      <c r="J1638" s="229">
        <f t="shared" si="168"/>
        <v>0</v>
      </c>
      <c r="K1638" s="229">
        <f t="shared" si="169"/>
        <v>0</v>
      </c>
      <c r="L1638" s="229">
        <f t="shared" si="169"/>
        <v>0</v>
      </c>
      <c r="M1638" s="229">
        <f t="shared" si="170"/>
        <v>0</v>
      </c>
    </row>
    <row r="1639" spans="1:13" ht="15" customHeight="1">
      <c r="A1639" s="76"/>
      <c r="B1639" s="77" t="str">
        <f t="shared" si="167"/>
        <v/>
      </c>
      <c r="C1639" t="str">
        <f t="shared" si="166"/>
        <v/>
      </c>
      <c r="D1639" s="315" t="str">
        <f t="shared" si="171"/>
        <v/>
      </c>
      <c r="E1639" s="228">
        <v>0</v>
      </c>
      <c r="J1639" s="229">
        <f t="shared" si="168"/>
        <v>0</v>
      </c>
      <c r="K1639" s="229">
        <f t="shared" si="169"/>
        <v>0</v>
      </c>
      <c r="L1639" s="229">
        <f t="shared" si="169"/>
        <v>0</v>
      </c>
      <c r="M1639" s="229">
        <f t="shared" si="170"/>
        <v>0</v>
      </c>
    </row>
    <row r="1640" spans="1:13" ht="15" customHeight="1">
      <c r="A1640" s="76"/>
      <c r="B1640" s="77" t="str">
        <f t="shared" si="167"/>
        <v/>
      </c>
      <c r="C1640" t="str">
        <f t="shared" si="166"/>
        <v/>
      </c>
      <c r="D1640" s="315" t="str">
        <f t="shared" si="171"/>
        <v/>
      </c>
      <c r="E1640" s="228">
        <v>0</v>
      </c>
      <c r="J1640" s="229">
        <f t="shared" si="168"/>
        <v>0</v>
      </c>
      <c r="K1640" s="229">
        <f t="shared" si="169"/>
        <v>0</v>
      </c>
      <c r="L1640" s="229">
        <f t="shared" si="169"/>
        <v>0</v>
      </c>
      <c r="M1640" s="229">
        <f t="shared" si="170"/>
        <v>0</v>
      </c>
    </row>
    <row r="1641" spans="1:13" ht="15" customHeight="1">
      <c r="A1641" s="76"/>
      <c r="B1641" s="77" t="str">
        <f t="shared" si="167"/>
        <v/>
      </c>
      <c r="C1641" t="str">
        <f t="shared" si="166"/>
        <v/>
      </c>
      <c r="D1641" s="315" t="str">
        <f t="shared" si="171"/>
        <v/>
      </c>
      <c r="E1641" s="228">
        <v>0</v>
      </c>
      <c r="J1641" s="229">
        <f t="shared" si="168"/>
        <v>0</v>
      </c>
      <c r="K1641" s="229">
        <f t="shared" si="169"/>
        <v>0</v>
      </c>
      <c r="L1641" s="229">
        <f t="shared" si="169"/>
        <v>0</v>
      </c>
      <c r="M1641" s="229">
        <f t="shared" si="170"/>
        <v>0</v>
      </c>
    </row>
    <row r="1642" spans="1:13" ht="15" customHeight="1">
      <c r="A1642" s="76"/>
      <c r="B1642" s="77" t="str">
        <f t="shared" si="167"/>
        <v/>
      </c>
      <c r="C1642" t="str">
        <f t="shared" si="166"/>
        <v/>
      </c>
      <c r="D1642" s="315" t="str">
        <f t="shared" si="171"/>
        <v/>
      </c>
      <c r="E1642" s="228">
        <v>0</v>
      </c>
      <c r="J1642" s="229">
        <f t="shared" si="168"/>
        <v>0</v>
      </c>
      <c r="K1642" s="229">
        <f t="shared" si="169"/>
        <v>0</v>
      </c>
      <c r="L1642" s="229">
        <f t="shared" si="169"/>
        <v>0</v>
      </c>
      <c r="M1642" s="229">
        <f t="shared" si="170"/>
        <v>0</v>
      </c>
    </row>
    <row r="1643" spans="1:13" ht="15" customHeight="1">
      <c r="A1643" s="76"/>
      <c r="B1643" s="77" t="str">
        <f t="shared" si="167"/>
        <v/>
      </c>
      <c r="C1643" t="str">
        <f t="shared" si="166"/>
        <v/>
      </c>
      <c r="D1643" s="315" t="str">
        <f t="shared" si="171"/>
        <v/>
      </c>
      <c r="E1643" s="228">
        <v>0</v>
      </c>
      <c r="J1643" s="229">
        <f t="shared" si="168"/>
        <v>0</v>
      </c>
      <c r="K1643" s="229">
        <f t="shared" si="169"/>
        <v>0</v>
      </c>
      <c r="L1643" s="229">
        <f t="shared" si="169"/>
        <v>0</v>
      </c>
      <c r="M1643" s="229">
        <f t="shared" si="170"/>
        <v>0</v>
      </c>
    </row>
    <row r="1644" spans="1:13" ht="15" customHeight="1">
      <c r="A1644" s="76"/>
      <c r="B1644" s="77" t="str">
        <f t="shared" si="167"/>
        <v/>
      </c>
      <c r="C1644" t="str">
        <f t="shared" si="166"/>
        <v/>
      </c>
      <c r="D1644" s="315" t="str">
        <f t="shared" si="171"/>
        <v/>
      </c>
      <c r="E1644" s="228">
        <v>0</v>
      </c>
      <c r="J1644" s="229">
        <f t="shared" si="168"/>
        <v>0</v>
      </c>
      <c r="K1644" s="229">
        <f t="shared" si="169"/>
        <v>0</v>
      </c>
      <c r="L1644" s="229">
        <f t="shared" si="169"/>
        <v>0</v>
      </c>
      <c r="M1644" s="229">
        <f t="shared" si="170"/>
        <v>0</v>
      </c>
    </row>
    <row r="1645" spans="1:13" ht="15" customHeight="1">
      <c r="A1645" s="76"/>
      <c r="B1645" s="77" t="str">
        <f t="shared" si="167"/>
        <v/>
      </c>
      <c r="C1645" t="str">
        <f t="shared" si="166"/>
        <v/>
      </c>
      <c r="D1645" s="315" t="str">
        <f t="shared" si="171"/>
        <v/>
      </c>
      <c r="E1645" s="228">
        <v>0</v>
      </c>
      <c r="J1645" s="229">
        <f t="shared" si="168"/>
        <v>0</v>
      </c>
      <c r="K1645" s="229">
        <f t="shared" si="169"/>
        <v>0</v>
      </c>
      <c r="L1645" s="229">
        <f t="shared" si="169"/>
        <v>0</v>
      </c>
      <c r="M1645" s="229">
        <f t="shared" si="170"/>
        <v>0</v>
      </c>
    </row>
    <row r="1646" spans="1:13" ht="15" customHeight="1">
      <c r="A1646" s="76"/>
      <c r="B1646" s="77" t="str">
        <f t="shared" si="167"/>
        <v/>
      </c>
      <c r="C1646" t="str">
        <f t="shared" si="166"/>
        <v/>
      </c>
      <c r="D1646" s="315" t="str">
        <f t="shared" si="171"/>
        <v/>
      </c>
      <c r="E1646" s="228">
        <v>0</v>
      </c>
      <c r="J1646" s="229">
        <f t="shared" si="168"/>
        <v>0</v>
      </c>
      <c r="K1646" s="229">
        <f t="shared" si="169"/>
        <v>0</v>
      </c>
      <c r="L1646" s="229">
        <f t="shared" si="169"/>
        <v>0</v>
      </c>
      <c r="M1646" s="229">
        <f t="shared" si="170"/>
        <v>0</v>
      </c>
    </row>
    <row r="1647" spans="1:13" ht="15" customHeight="1">
      <c r="A1647" s="76"/>
      <c r="B1647" s="77" t="str">
        <f t="shared" si="167"/>
        <v/>
      </c>
      <c r="C1647" t="str">
        <f t="shared" si="166"/>
        <v/>
      </c>
      <c r="D1647" s="315" t="str">
        <f t="shared" si="171"/>
        <v/>
      </c>
      <c r="E1647" s="228">
        <v>0</v>
      </c>
      <c r="J1647" s="229">
        <f t="shared" si="168"/>
        <v>0</v>
      </c>
      <c r="K1647" s="229">
        <f t="shared" si="169"/>
        <v>0</v>
      </c>
      <c r="L1647" s="229">
        <f t="shared" si="169"/>
        <v>0</v>
      </c>
      <c r="M1647" s="229">
        <f t="shared" si="170"/>
        <v>0</v>
      </c>
    </row>
    <row r="1648" spans="1:13" ht="15" customHeight="1">
      <c r="A1648" s="76"/>
      <c r="B1648" s="77" t="str">
        <f t="shared" si="167"/>
        <v/>
      </c>
      <c r="C1648" t="str">
        <f t="shared" si="166"/>
        <v/>
      </c>
      <c r="D1648" s="315" t="str">
        <f t="shared" si="171"/>
        <v/>
      </c>
      <c r="E1648" s="228">
        <v>0</v>
      </c>
      <c r="J1648" s="229">
        <f t="shared" si="168"/>
        <v>0</v>
      </c>
      <c r="K1648" s="229">
        <f t="shared" si="169"/>
        <v>0</v>
      </c>
      <c r="L1648" s="229">
        <f t="shared" si="169"/>
        <v>0</v>
      </c>
      <c r="M1648" s="229">
        <f t="shared" si="170"/>
        <v>0</v>
      </c>
    </row>
    <row r="1649" spans="1:13" ht="15" customHeight="1">
      <c r="A1649" s="76"/>
      <c r="B1649" s="77" t="str">
        <f t="shared" si="167"/>
        <v/>
      </c>
      <c r="C1649" t="str">
        <f t="shared" si="166"/>
        <v/>
      </c>
      <c r="D1649" s="315" t="str">
        <f t="shared" si="171"/>
        <v/>
      </c>
      <c r="E1649" s="228">
        <v>0</v>
      </c>
      <c r="J1649" s="229">
        <f t="shared" si="168"/>
        <v>0</v>
      </c>
      <c r="K1649" s="229">
        <f t="shared" si="169"/>
        <v>0</v>
      </c>
      <c r="L1649" s="229">
        <f t="shared" si="169"/>
        <v>0</v>
      </c>
      <c r="M1649" s="229">
        <f t="shared" si="170"/>
        <v>0</v>
      </c>
    </row>
    <row r="1650" spans="1:13" ht="15" customHeight="1">
      <c r="A1650" s="76"/>
      <c r="B1650" s="77" t="str">
        <f t="shared" si="167"/>
        <v/>
      </c>
      <c r="C1650" t="str">
        <f t="shared" si="166"/>
        <v/>
      </c>
      <c r="D1650" s="315" t="str">
        <f t="shared" si="171"/>
        <v/>
      </c>
      <c r="E1650" s="228">
        <v>0</v>
      </c>
      <c r="J1650" s="229">
        <f t="shared" si="168"/>
        <v>0</v>
      </c>
      <c r="K1650" s="229">
        <f t="shared" si="169"/>
        <v>0</v>
      </c>
      <c r="L1650" s="229">
        <f t="shared" si="169"/>
        <v>0</v>
      </c>
      <c r="M1650" s="229">
        <f t="shared" si="170"/>
        <v>0</v>
      </c>
    </row>
    <row r="1651" spans="1:13" ht="15" customHeight="1">
      <c r="A1651" s="76"/>
      <c r="B1651" s="77" t="str">
        <f t="shared" si="167"/>
        <v/>
      </c>
      <c r="C1651" t="str">
        <f t="shared" si="166"/>
        <v/>
      </c>
      <c r="D1651" s="315" t="str">
        <f t="shared" si="171"/>
        <v/>
      </c>
      <c r="E1651" s="228">
        <v>0</v>
      </c>
      <c r="J1651" s="229">
        <f t="shared" si="168"/>
        <v>0</v>
      </c>
      <c r="K1651" s="229">
        <f t="shared" si="169"/>
        <v>0</v>
      </c>
      <c r="L1651" s="229">
        <f t="shared" si="169"/>
        <v>0</v>
      </c>
      <c r="M1651" s="229">
        <f t="shared" si="170"/>
        <v>0</v>
      </c>
    </row>
    <row r="1652" spans="1:13" ht="15" customHeight="1">
      <c r="A1652" s="76"/>
      <c r="B1652" s="77" t="str">
        <f t="shared" si="167"/>
        <v/>
      </c>
      <c r="C1652" t="str">
        <f t="shared" si="166"/>
        <v/>
      </c>
      <c r="D1652" s="315" t="str">
        <f t="shared" si="171"/>
        <v/>
      </c>
      <c r="E1652" s="228">
        <v>0</v>
      </c>
      <c r="J1652" s="229">
        <f t="shared" si="168"/>
        <v>0</v>
      </c>
      <c r="K1652" s="229">
        <f t="shared" si="169"/>
        <v>0</v>
      </c>
      <c r="L1652" s="229">
        <f t="shared" si="169"/>
        <v>0</v>
      </c>
      <c r="M1652" s="229">
        <f t="shared" si="170"/>
        <v>0</v>
      </c>
    </row>
    <row r="1653" spans="1:13" ht="15" customHeight="1">
      <c r="A1653" s="76"/>
      <c r="B1653" s="77" t="str">
        <f t="shared" si="167"/>
        <v/>
      </c>
      <c r="C1653" t="str">
        <f t="shared" si="166"/>
        <v/>
      </c>
      <c r="D1653" s="315" t="str">
        <f t="shared" si="171"/>
        <v/>
      </c>
      <c r="E1653" s="228">
        <v>0</v>
      </c>
      <c r="J1653" s="229">
        <f t="shared" si="168"/>
        <v>0</v>
      </c>
      <c r="K1653" s="229">
        <f t="shared" si="169"/>
        <v>0</v>
      </c>
      <c r="L1653" s="229">
        <f t="shared" si="169"/>
        <v>0</v>
      </c>
      <c r="M1653" s="229">
        <f t="shared" si="170"/>
        <v>0</v>
      </c>
    </row>
    <row r="1654" spans="1:13" ht="15" customHeight="1">
      <c r="A1654" s="76"/>
      <c r="B1654" s="77" t="str">
        <f t="shared" si="167"/>
        <v/>
      </c>
      <c r="C1654" t="str">
        <f t="shared" si="166"/>
        <v/>
      </c>
      <c r="D1654" s="315" t="str">
        <f t="shared" si="171"/>
        <v/>
      </c>
      <c r="E1654" s="228">
        <v>0</v>
      </c>
      <c r="J1654" s="229">
        <f t="shared" si="168"/>
        <v>0</v>
      </c>
      <c r="K1654" s="229">
        <f t="shared" si="169"/>
        <v>0</v>
      </c>
      <c r="L1654" s="229">
        <f t="shared" si="169"/>
        <v>0</v>
      </c>
      <c r="M1654" s="229">
        <f t="shared" si="170"/>
        <v>0</v>
      </c>
    </row>
    <row r="1655" spans="1:13" ht="15" customHeight="1">
      <c r="A1655" s="76"/>
      <c r="B1655" s="77" t="str">
        <f t="shared" si="167"/>
        <v/>
      </c>
      <c r="C1655" t="str">
        <f t="shared" si="166"/>
        <v/>
      </c>
      <c r="D1655" s="315" t="str">
        <f t="shared" si="171"/>
        <v/>
      </c>
      <c r="E1655" s="228">
        <v>0</v>
      </c>
      <c r="J1655" s="229">
        <f t="shared" si="168"/>
        <v>0</v>
      </c>
      <c r="K1655" s="229">
        <f t="shared" si="169"/>
        <v>0</v>
      </c>
      <c r="L1655" s="229">
        <f t="shared" si="169"/>
        <v>0</v>
      </c>
      <c r="M1655" s="229">
        <f t="shared" si="170"/>
        <v>0</v>
      </c>
    </row>
    <row r="1656" spans="1:13" ht="15" customHeight="1">
      <c r="A1656" s="76"/>
      <c r="B1656" s="77" t="str">
        <f t="shared" si="167"/>
        <v/>
      </c>
      <c r="C1656" t="str">
        <f t="shared" si="166"/>
        <v/>
      </c>
      <c r="D1656" s="315" t="str">
        <f t="shared" si="171"/>
        <v/>
      </c>
      <c r="E1656" s="228">
        <v>0</v>
      </c>
      <c r="J1656" s="229">
        <f t="shared" si="168"/>
        <v>0</v>
      </c>
      <c r="K1656" s="229">
        <f t="shared" si="169"/>
        <v>0</v>
      </c>
      <c r="L1656" s="229">
        <f t="shared" si="169"/>
        <v>0</v>
      </c>
      <c r="M1656" s="229">
        <f t="shared" si="170"/>
        <v>0</v>
      </c>
    </row>
    <row r="1657" spans="1:13" ht="15" customHeight="1">
      <c r="A1657" s="76"/>
      <c r="B1657" s="77" t="str">
        <f t="shared" si="167"/>
        <v/>
      </c>
      <c r="C1657" t="str">
        <f t="shared" si="166"/>
        <v/>
      </c>
      <c r="D1657" s="315" t="str">
        <f t="shared" si="171"/>
        <v/>
      </c>
      <c r="E1657" s="228">
        <v>0</v>
      </c>
      <c r="J1657" s="229">
        <f t="shared" si="168"/>
        <v>0</v>
      </c>
      <c r="K1657" s="229">
        <f t="shared" si="169"/>
        <v>0</v>
      </c>
      <c r="L1657" s="229">
        <f t="shared" si="169"/>
        <v>0</v>
      </c>
      <c r="M1657" s="229">
        <f t="shared" si="170"/>
        <v>0</v>
      </c>
    </row>
    <row r="1658" spans="1:13" ht="15" customHeight="1">
      <c r="A1658" s="76"/>
      <c r="B1658" s="77" t="str">
        <f t="shared" si="167"/>
        <v/>
      </c>
      <c r="C1658" t="str">
        <f t="shared" si="166"/>
        <v/>
      </c>
      <c r="D1658" s="315" t="str">
        <f t="shared" si="171"/>
        <v/>
      </c>
      <c r="E1658" s="228">
        <v>0</v>
      </c>
      <c r="J1658" s="229">
        <f t="shared" si="168"/>
        <v>0</v>
      </c>
      <c r="K1658" s="229">
        <f t="shared" si="169"/>
        <v>0</v>
      </c>
      <c r="L1658" s="229">
        <f t="shared" si="169"/>
        <v>0</v>
      </c>
      <c r="M1658" s="229">
        <f t="shared" si="170"/>
        <v>0</v>
      </c>
    </row>
    <row r="1659" spans="1:13" ht="15" customHeight="1">
      <c r="A1659" s="76"/>
      <c r="B1659" s="77" t="str">
        <f t="shared" si="167"/>
        <v/>
      </c>
      <c r="C1659" t="str">
        <f t="shared" si="166"/>
        <v/>
      </c>
      <c r="D1659" s="315" t="str">
        <f t="shared" si="171"/>
        <v/>
      </c>
      <c r="E1659" s="228">
        <v>0</v>
      </c>
      <c r="J1659" s="229">
        <f t="shared" si="168"/>
        <v>0</v>
      </c>
      <c r="K1659" s="229">
        <f t="shared" si="169"/>
        <v>0</v>
      </c>
      <c r="L1659" s="229">
        <f t="shared" si="169"/>
        <v>0</v>
      </c>
      <c r="M1659" s="229">
        <f t="shared" si="170"/>
        <v>0</v>
      </c>
    </row>
    <row r="1660" spans="1:13" ht="15" customHeight="1">
      <c r="A1660" s="76"/>
      <c r="B1660" s="77" t="str">
        <f t="shared" si="167"/>
        <v/>
      </c>
      <c r="C1660" t="str">
        <f t="shared" si="166"/>
        <v/>
      </c>
      <c r="D1660" s="315" t="str">
        <f t="shared" si="171"/>
        <v/>
      </c>
      <c r="E1660" s="228">
        <v>0</v>
      </c>
      <c r="J1660" s="229">
        <f t="shared" si="168"/>
        <v>0</v>
      </c>
      <c r="K1660" s="229">
        <f t="shared" si="169"/>
        <v>0</v>
      </c>
      <c r="L1660" s="229">
        <f t="shared" si="169"/>
        <v>0</v>
      </c>
      <c r="M1660" s="229">
        <f t="shared" si="170"/>
        <v>0</v>
      </c>
    </row>
    <row r="1661" spans="1:13" ht="15" customHeight="1">
      <c r="A1661" s="76"/>
      <c r="B1661" s="77" t="str">
        <f t="shared" si="167"/>
        <v/>
      </c>
      <c r="C1661" t="str">
        <f t="shared" si="166"/>
        <v/>
      </c>
      <c r="D1661" s="315" t="str">
        <f t="shared" si="171"/>
        <v/>
      </c>
      <c r="E1661" s="228">
        <v>0</v>
      </c>
      <c r="J1661" s="229">
        <f t="shared" si="168"/>
        <v>0</v>
      </c>
      <c r="K1661" s="229">
        <f t="shared" si="169"/>
        <v>0</v>
      </c>
      <c r="L1661" s="229">
        <f t="shared" si="169"/>
        <v>0</v>
      </c>
      <c r="M1661" s="229">
        <f t="shared" si="170"/>
        <v>0</v>
      </c>
    </row>
    <row r="1662" spans="1:13" ht="15" customHeight="1">
      <c r="A1662" s="76"/>
      <c r="B1662" s="77" t="str">
        <f t="shared" si="167"/>
        <v/>
      </c>
      <c r="C1662" t="str">
        <f t="shared" si="166"/>
        <v/>
      </c>
      <c r="D1662" s="315" t="str">
        <f t="shared" si="171"/>
        <v/>
      </c>
      <c r="E1662" s="228">
        <v>0</v>
      </c>
      <c r="J1662" s="229">
        <f t="shared" si="168"/>
        <v>0</v>
      </c>
      <c r="K1662" s="229">
        <f t="shared" si="169"/>
        <v>0</v>
      </c>
      <c r="L1662" s="229">
        <f t="shared" si="169"/>
        <v>0</v>
      </c>
      <c r="M1662" s="229">
        <f t="shared" si="170"/>
        <v>0</v>
      </c>
    </row>
    <row r="1663" spans="1:13" ht="15" customHeight="1">
      <c r="A1663" s="76"/>
      <c r="B1663" s="77" t="str">
        <f t="shared" si="167"/>
        <v/>
      </c>
      <c r="C1663" t="str">
        <f t="shared" si="166"/>
        <v/>
      </c>
      <c r="D1663" s="315" t="str">
        <f t="shared" si="171"/>
        <v/>
      </c>
      <c r="E1663" s="228">
        <v>0</v>
      </c>
      <c r="J1663" s="229">
        <f t="shared" si="168"/>
        <v>0</v>
      </c>
      <c r="K1663" s="229">
        <f t="shared" si="169"/>
        <v>0</v>
      </c>
      <c r="L1663" s="229">
        <f t="shared" si="169"/>
        <v>0</v>
      </c>
      <c r="M1663" s="229">
        <f t="shared" si="170"/>
        <v>0</v>
      </c>
    </row>
    <row r="1664" spans="1:13" ht="15" customHeight="1">
      <c r="A1664" s="76"/>
      <c r="B1664" s="77" t="str">
        <f t="shared" si="167"/>
        <v/>
      </c>
      <c r="C1664" t="str">
        <f t="shared" si="166"/>
        <v/>
      </c>
      <c r="D1664" s="315" t="str">
        <f t="shared" si="171"/>
        <v/>
      </c>
      <c r="E1664" s="228">
        <v>0</v>
      </c>
      <c r="J1664" s="229">
        <f t="shared" si="168"/>
        <v>0</v>
      </c>
      <c r="K1664" s="229">
        <f t="shared" si="169"/>
        <v>0</v>
      </c>
      <c r="L1664" s="229">
        <f t="shared" si="169"/>
        <v>0</v>
      </c>
      <c r="M1664" s="229">
        <f t="shared" si="170"/>
        <v>0</v>
      </c>
    </row>
    <row r="1665" spans="1:13" ht="15" customHeight="1">
      <c r="A1665" s="76"/>
      <c r="B1665" s="77" t="str">
        <f t="shared" si="167"/>
        <v/>
      </c>
      <c r="C1665" t="str">
        <f t="shared" ref="C1665:C1728" si="172">IF(A1665&lt;&gt;"",TEXT(A1665,"aaaa"),"")</f>
        <v/>
      </c>
      <c r="D1665" s="315" t="str">
        <f t="shared" si="171"/>
        <v/>
      </c>
      <c r="E1665" s="228">
        <v>0</v>
      </c>
      <c r="J1665" s="229">
        <f t="shared" si="168"/>
        <v>0</v>
      </c>
      <c r="K1665" s="229">
        <f t="shared" si="169"/>
        <v>0</v>
      </c>
      <c r="L1665" s="229">
        <f t="shared" si="169"/>
        <v>0</v>
      </c>
      <c r="M1665" s="229">
        <f t="shared" si="170"/>
        <v>0</v>
      </c>
    </row>
    <row r="1666" spans="1:13" ht="15" customHeight="1">
      <c r="A1666" s="76"/>
      <c r="B1666" s="77" t="str">
        <f t="shared" si="167"/>
        <v/>
      </c>
      <c r="C1666" t="str">
        <f t="shared" si="172"/>
        <v/>
      </c>
      <c r="D1666" s="315" t="str">
        <f t="shared" si="171"/>
        <v/>
      </c>
      <c r="E1666" s="228">
        <v>0</v>
      </c>
      <c r="J1666" s="229">
        <f t="shared" si="168"/>
        <v>0</v>
      </c>
      <c r="K1666" s="229">
        <f t="shared" si="169"/>
        <v>0</v>
      </c>
      <c r="L1666" s="229">
        <f t="shared" si="169"/>
        <v>0</v>
      </c>
      <c r="M1666" s="229">
        <f t="shared" si="170"/>
        <v>0</v>
      </c>
    </row>
    <row r="1667" spans="1:13" ht="15" customHeight="1">
      <c r="A1667" s="76"/>
      <c r="B1667" s="77" t="str">
        <f t="shared" si="167"/>
        <v/>
      </c>
      <c r="C1667" t="str">
        <f t="shared" si="172"/>
        <v/>
      </c>
      <c r="D1667" s="315" t="str">
        <f t="shared" si="171"/>
        <v/>
      </c>
      <c r="E1667" s="228">
        <v>0</v>
      </c>
      <c r="J1667" s="229">
        <f t="shared" si="168"/>
        <v>0</v>
      </c>
      <c r="K1667" s="229">
        <f t="shared" si="169"/>
        <v>0</v>
      </c>
      <c r="L1667" s="229">
        <f t="shared" si="169"/>
        <v>0</v>
      </c>
      <c r="M1667" s="229">
        <f t="shared" si="170"/>
        <v>0</v>
      </c>
    </row>
    <row r="1668" spans="1:13" ht="15" customHeight="1">
      <c r="A1668" s="76"/>
      <c r="B1668" s="77" t="str">
        <f t="shared" si="167"/>
        <v/>
      </c>
      <c r="C1668" t="str">
        <f t="shared" si="172"/>
        <v/>
      </c>
      <c r="D1668" s="315" t="str">
        <f t="shared" si="171"/>
        <v/>
      </c>
      <c r="E1668" s="228">
        <v>0</v>
      </c>
      <c r="J1668" s="229">
        <f t="shared" si="168"/>
        <v>0</v>
      </c>
      <c r="K1668" s="229">
        <f t="shared" si="169"/>
        <v>0</v>
      </c>
      <c r="L1668" s="229">
        <f t="shared" si="169"/>
        <v>0</v>
      </c>
      <c r="M1668" s="229">
        <f t="shared" si="170"/>
        <v>0</v>
      </c>
    </row>
    <row r="1669" spans="1:13" ht="15" customHeight="1">
      <c r="A1669" s="76"/>
      <c r="B1669" s="77" t="str">
        <f t="shared" si="167"/>
        <v/>
      </c>
      <c r="C1669" t="str">
        <f t="shared" si="172"/>
        <v/>
      </c>
      <c r="D1669" s="315" t="str">
        <f t="shared" si="171"/>
        <v/>
      </c>
      <c r="E1669" s="228">
        <v>0</v>
      </c>
      <c r="J1669" s="229">
        <f t="shared" si="168"/>
        <v>0</v>
      </c>
      <c r="K1669" s="229">
        <f t="shared" si="169"/>
        <v>0</v>
      </c>
      <c r="L1669" s="229">
        <f t="shared" si="169"/>
        <v>0</v>
      </c>
      <c r="M1669" s="229">
        <f t="shared" si="170"/>
        <v>0</v>
      </c>
    </row>
    <row r="1670" spans="1:13" ht="15" customHeight="1">
      <c r="A1670" s="76"/>
      <c r="B1670" s="77" t="str">
        <f t="shared" si="167"/>
        <v/>
      </c>
      <c r="C1670" t="str">
        <f t="shared" si="172"/>
        <v/>
      </c>
      <c r="D1670" s="315" t="str">
        <f t="shared" si="171"/>
        <v/>
      </c>
      <c r="E1670" s="228">
        <v>0</v>
      </c>
      <c r="J1670" s="229">
        <f t="shared" si="168"/>
        <v>0</v>
      </c>
      <c r="K1670" s="229">
        <f t="shared" si="169"/>
        <v>0</v>
      </c>
      <c r="L1670" s="229">
        <f t="shared" si="169"/>
        <v>0</v>
      </c>
      <c r="M1670" s="229">
        <f t="shared" si="170"/>
        <v>0</v>
      </c>
    </row>
    <row r="1671" spans="1:13" ht="15" customHeight="1">
      <c r="A1671" s="76"/>
      <c r="B1671" s="77" t="str">
        <f t="shared" ref="B1671:B1734" si="173">IF(A1671="","",TEXT(A1671,"DDDD"))</f>
        <v/>
      </c>
      <c r="C1671" t="str">
        <f t="shared" si="172"/>
        <v/>
      </c>
      <c r="D1671" s="315" t="str">
        <f t="shared" si="171"/>
        <v/>
      </c>
      <c r="E1671" s="228">
        <v>0</v>
      </c>
      <c r="J1671" s="229">
        <f t="shared" ref="J1671:J1734" si="174">IF(E1671=0,0,(1-J$4)*E1671)</f>
        <v>0</v>
      </c>
      <c r="K1671" s="229">
        <f t="shared" ref="K1671:L1734" si="175">IF(F1671=0,0,(1-K$4)*F1671)</f>
        <v>0</v>
      </c>
      <c r="L1671" s="229">
        <f t="shared" si="175"/>
        <v>0</v>
      </c>
      <c r="M1671" s="229">
        <f t="shared" ref="M1671:M1734" si="176">IF(H1671=0,0,(1-M$4)*H1671)</f>
        <v>0</v>
      </c>
    </row>
    <row r="1672" spans="1:13" ht="15" customHeight="1">
      <c r="A1672" s="76"/>
      <c r="B1672" s="77" t="str">
        <f t="shared" si="173"/>
        <v/>
      </c>
      <c r="C1672" t="str">
        <f t="shared" si="172"/>
        <v/>
      </c>
      <c r="D1672" s="315" t="str">
        <f t="shared" ref="D1672:D1735" si="177">IF(A1672&lt;&gt;"",PROPER(TEXT(A1672,"Mmmm")),"")</f>
        <v/>
      </c>
      <c r="E1672" s="228">
        <v>0</v>
      </c>
      <c r="J1672" s="229">
        <f t="shared" si="174"/>
        <v>0</v>
      </c>
      <c r="K1672" s="229">
        <f t="shared" si="175"/>
        <v>0</v>
      </c>
      <c r="L1672" s="229">
        <f t="shared" si="175"/>
        <v>0</v>
      </c>
      <c r="M1672" s="229">
        <f t="shared" si="176"/>
        <v>0</v>
      </c>
    </row>
    <row r="1673" spans="1:13" ht="15" customHeight="1">
      <c r="A1673" s="76"/>
      <c r="B1673" s="77" t="str">
        <f t="shared" si="173"/>
        <v/>
      </c>
      <c r="C1673" t="str">
        <f t="shared" si="172"/>
        <v/>
      </c>
      <c r="D1673" s="315" t="str">
        <f t="shared" si="177"/>
        <v/>
      </c>
      <c r="E1673" s="228">
        <v>0</v>
      </c>
      <c r="J1673" s="229">
        <f t="shared" si="174"/>
        <v>0</v>
      </c>
      <c r="K1673" s="229">
        <f t="shared" si="175"/>
        <v>0</v>
      </c>
      <c r="L1673" s="229">
        <f t="shared" si="175"/>
        <v>0</v>
      </c>
      <c r="M1673" s="229">
        <f t="shared" si="176"/>
        <v>0</v>
      </c>
    </row>
    <row r="1674" spans="1:13" ht="15" customHeight="1">
      <c r="A1674" s="76"/>
      <c r="B1674" s="77" t="str">
        <f t="shared" si="173"/>
        <v/>
      </c>
      <c r="C1674" t="str">
        <f t="shared" si="172"/>
        <v/>
      </c>
      <c r="D1674" s="315" t="str">
        <f t="shared" si="177"/>
        <v/>
      </c>
      <c r="E1674" s="228">
        <v>0</v>
      </c>
      <c r="J1674" s="229">
        <f t="shared" si="174"/>
        <v>0</v>
      </c>
      <c r="K1674" s="229">
        <f t="shared" si="175"/>
        <v>0</v>
      </c>
      <c r="L1674" s="229">
        <f t="shared" si="175"/>
        <v>0</v>
      </c>
      <c r="M1674" s="229">
        <f t="shared" si="176"/>
        <v>0</v>
      </c>
    </row>
    <row r="1675" spans="1:13" ht="15" customHeight="1">
      <c r="A1675" s="76"/>
      <c r="B1675" s="77" t="str">
        <f t="shared" si="173"/>
        <v/>
      </c>
      <c r="C1675" t="str">
        <f t="shared" si="172"/>
        <v/>
      </c>
      <c r="D1675" s="315" t="str">
        <f t="shared" si="177"/>
        <v/>
      </c>
      <c r="E1675" s="228">
        <v>0</v>
      </c>
      <c r="J1675" s="229">
        <f t="shared" si="174"/>
        <v>0</v>
      </c>
      <c r="K1675" s="229">
        <f t="shared" si="175"/>
        <v>0</v>
      </c>
      <c r="L1675" s="229">
        <f t="shared" si="175"/>
        <v>0</v>
      </c>
      <c r="M1675" s="229">
        <f t="shared" si="176"/>
        <v>0</v>
      </c>
    </row>
    <row r="1676" spans="1:13" ht="15" customHeight="1">
      <c r="A1676" s="76"/>
      <c r="B1676" s="77" t="str">
        <f t="shared" si="173"/>
        <v/>
      </c>
      <c r="C1676" t="str">
        <f t="shared" si="172"/>
        <v/>
      </c>
      <c r="D1676" s="315" t="str">
        <f t="shared" si="177"/>
        <v/>
      </c>
      <c r="E1676" s="228">
        <v>0</v>
      </c>
      <c r="J1676" s="229">
        <f t="shared" si="174"/>
        <v>0</v>
      </c>
      <c r="K1676" s="229">
        <f t="shared" si="175"/>
        <v>0</v>
      </c>
      <c r="L1676" s="229">
        <f t="shared" si="175"/>
        <v>0</v>
      </c>
      <c r="M1676" s="229">
        <f t="shared" si="176"/>
        <v>0</v>
      </c>
    </row>
    <row r="1677" spans="1:13" ht="15" customHeight="1">
      <c r="A1677" s="76"/>
      <c r="B1677" s="77" t="str">
        <f t="shared" si="173"/>
        <v/>
      </c>
      <c r="C1677" t="str">
        <f t="shared" si="172"/>
        <v/>
      </c>
      <c r="D1677" s="315" t="str">
        <f t="shared" si="177"/>
        <v/>
      </c>
      <c r="E1677" s="228">
        <v>0</v>
      </c>
      <c r="J1677" s="229">
        <f t="shared" si="174"/>
        <v>0</v>
      </c>
      <c r="K1677" s="229">
        <f t="shared" si="175"/>
        <v>0</v>
      </c>
      <c r="L1677" s="229">
        <f t="shared" si="175"/>
        <v>0</v>
      </c>
      <c r="M1677" s="229">
        <f t="shared" si="176"/>
        <v>0</v>
      </c>
    </row>
    <row r="1678" spans="1:13" ht="15" customHeight="1">
      <c r="A1678" s="76"/>
      <c r="B1678" s="77" t="str">
        <f t="shared" si="173"/>
        <v/>
      </c>
      <c r="C1678" t="str">
        <f t="shared" si="172"/>
        <v/>
      </c>
      <c r="D1678" s="315" t="str">
        <f t="shared" si="177"/>
        <v/>
      </c>
      <c r="E1678" s="228">
        <v>0</v>
      </c>
      <c r="J1678" s="229">
        <f t="shared" si="174"/>
        <v>0</v>
      </c>
      <c r="K1678" s="229">
        <f t="shared" si="175"/>
        <v>0</v>
      </c>
      <c r="L1678" s="229">
        <f t="shared" si="175"/>
        <v>0</v>
      </c>
      <c r="M1678" s="229">
        <f t="shared" si="176"/>
        <v>0</v>
      </c>
    </row>
    <row r="1679" spans="1:13" ht="15" customHeight="1">
      <c r="A1679" s="76"/>
      <c r="B1679" s="77" t="str">
        <f t="shared" si="173"/>
        <v/>
      </c>
      <c r="C1679" t="str">
        <f t="shared" si="172"/>
        <v/>
      </c>
      <c r="D1679" s="315" t="str">
        <f t="shared" si="177"/>
        <v/>
      </c>
      <c r="E1679" s="228">
        <v>0</v>
      </c>
      <c r="J1679" s="229">
        <f t="shared" si="174"/>
        <v>0</v>
      </c>
      <c r="K1679" s="229">
        <f t="shared" si="175"/>
        <v>0</v>
      </c>
      <c r="L1679" s="229">
        <f t="shared" si="175"/>
        <v>0</v>
      </c>
      <c r="M1679" s="229">
        <f t="shared" si="176"/>
        <v>0</v>
      </c>
    </row>
    <row r="1680" spans="1:13" ht="15" customHeight="1">
      <c r="A1680" s="76"/>
      <c r="B1680" s="77" t="str">
        <f t="shared" si="173"/>
        <v/>
      </c>
      <c r="C1680" t="str">
        <f t="shared" si="172"/>
        <v/>
      </c>
      <c r="D1680" s="315" t="str">
        <f t="shared" si="177"/>
        <v/>
      </c>
      <c r="E1680" s="228">
        <v>0</v>
      </c>
      <c r="J1680" s="229">
        <f t="shared" si="174"/>
        <v>0</v>
      </c>
      <c r="K1680" s="229">
        <f t="shared" si="175"/>
        <v>0</v>
      </c>
      <c r="L1680" s="229">
        <f t="shared" si="175"/>
        <v>0</v>
      </c>
      <c r="M1680" s="229">
        <f t="shared" si="176"/>
        <v>0</v>
      </c>
    </row>
    <row r="1681" spans="1:13" ht="15" customHeight="1">
      <c r="A1681" s="76"/>
      <c r="B1681" s="77" t="str">
        <f t="shared" si="173"/>
        <v/>
      </c>
      <c r="C1681" t="str">
        <f t="shared" si="172"/>
        <v/>
      </c>
      <c r="D1681" s="315" t="str">
        <f t="shared" si="177"/>
        <v/>
      </c>
      <c r="E1681" s="228">
        <v>0</v>
      </c>
      <c r="J1681" s="229">
        <f t="shared" si="174"/>
        <v>0</v>
      </c>
      <c r="K1681" s="229">
        <f t="shared" si="175"/>
        <v>0</v>
      </c>
      <c r="L1681" s="229">
        <f t="shared" si="175"/>
        <v>0</v>
      </c>
      <c r="M1681" s="229">
        <f t="shared" si="176"/>
        <v>0</v>
      </c>
    </row>
    <row r="1682" spans="1:13" ht="15" customHeight="1">
      <c r="A1682" s="76"/>
      <c r="B1682" s="77" t="str">
        <f t="shared" si="173"/>
        <v/>
      </c>
      <c r="C1682" t="str">
        <f t="shared" si="172"/>
        <v/>
      </c>
      <c r="D1682" s="315" t="str">
        <f t="shared" si="177"/>
        <v/>
      </c>
      <c r="E1682" s="228">
        <v>0</v>
      </c>
      <c r="J1682" s="229">
        <f t="shared" si="174"/>
        <v>0</v>
      </c>
      <c r="K1682" s="229">
        <f t="shared" si="175"/>
        <v>0</v>
      </c>
      <c r="L1682" s="229">
        <f t="shared" si="175"/>
        <v>0</v>
      </c>
      <c r="M1682" s="229">
        <f t="shared" si="176"/>
        <v>0</v>
      </c>
    </row>
    <row r="1683" spans="1:13" ht="15" customHeight="1">
      <c r="A1683" s="76"/>
      <c r="B1683" s="77" t="str">
        <f t="shared" si="173"/>
        <v/>
      </c>
      <c r="C1683" t="str">
        <f t="shared" si="172"/>
        <v/>
      </c>
      <c r="D1683" s="315" t="str">
        <f t="shared" si="177"/>
        <v/>
      </c>
      <c r="E1683" s="228">
        <v>0</v>
      </c>
      <c r="J1683" s="229">
        <f t="shared" si="174"/>
        <v>0</v>
      </c>
      <c r="K1683" s="229">
        <f t="shared" si="175"/>
        <v>0</v>
      </c>
      <c r="L1683" s="229">
        <f t="shared" si="175"/>
        <v>0</v>
      </c>
      <c r="M1683" s="229">
        <f t="shared" si="176"/>
        <v>0</v>
      </c>
    </row>
    <row r="1684" spans="1:13" ht="15" customHeight="1">
      <c r="A1684" s="76"/>
      <c r="B1684" s="77" t="str">
        <f t="shared" si="173"/>
        <v/>
      </c>
      <c r="C1684" t="str">
        <f t="shared" si="172"/>
        <v/>
      </c>
      <c r="D1684" s="315" t="str">
        <f t="shared" si="177"/>
        <v/>
      </c>
      <c r="E1684" s="228">
        <v>0</v>
      </c>
      <c r="J1684" s="229">
        <f t="shared" si="174"/>
        <v>0</v>
      </c>
      <c r="K1684" s="229">
        <f t="shared" si="175"/>
        <v>0</v>
      </c>
      <c r="L1684" s="229">
        <f t="shared" si="175"/>
        <v>0</v>
      </c>
      <c r="M1684" s="229">
        <f t="shared" si="176"/>
        <v>0</v>
      </c>
    </row>
    <row r="1685" spans="1:13" ht="15" customHeight="1">
      <c r="A1685" s="76"/>
      <c r="B1685" s="77" t="str">
        <f t="shared" si="173"/>
        <v/>
      </c>
      <c r="C1685" t="str">
        <f t="shared" si="172"/>
        <v/>
      </c>
      <c r="D1685" s="315" t="str">
        <f t="shared" si="177"/>
        <v/>
      </c>
      <c r="E1685" s="228">
        <v>0</v>
      </c>
      <c r="J1685" s="229">
        <f t="shared" si="174"/>
        <v>0</v>
      </c>
      <c r="K1685" s="229">
        <f t="shared" si="175"/>
        <v>0</v>
      </c>
      <c r="L1685" s="229">
        <f t="shared" si="175"/>
        <v>0</v>
      </c>
      <c r="M1685" s="229">
        <f t="shared" si="176"/>
        <v>0</v>
      </c>
    </row>
    <row r="1686" spans="1:13" ht="15" customHeight="1">
      <c r="A1686" s="76"/>
      <c r="B1686" s="77" t="str">
        <f t="shared" si="173"/>
        <v/>
      </c>
      <c r="C1686" t="str">
        <f t="shared" si="172"/>
        <v/>
      </c>
      <c r="D1686" s="315" t="str">
        <f t="shared" si="177"/>
        <v/>
      </c>
      <c r="E1686" s="228">
        <v>0</v>
      </c>
      <c r="J1686" s="229">
        <f t="shared" si="174"/>
        <v>0</v>
      </c>
      <c r="K1686" s="229">
        <f t="shared" si="175"/>
        <v>0</v>
      </c>
      <c r="L1686" s="229">
        <f t="shared" si="175"/>
        <v>0</v>
      </c>
      <c r="M1686" s="229">
        <f t="shared" si="176"/>
        <v>0</v>
      </c>
    </row>
    <row r="1687" spans="1:13" ht="15" customHeight="1">
      <c r="A1687" s="76"/>
      <c r="B1687" s="77" t="str">
        <f t="shared" si="173"/>
        <v/>
      </c>
      <c r="C1687" t="str">
        <f t="shared" si="172"/>
        <v/>
      </c>
      <c r="D1687" s="315" t="str">
        <f t="shared" si="177"/>
        <v/>
      </c>
      <c r="E1687" s="228">
        <v>0</v>
      </c>
      <c r="J1687" s="229">
        <f t="shared" si="174"/>
        <v>0</v>
      </c>
      <c r="K1687" s="229">
        <f t="shared" si="175"/>
        <v>0</v>
      </c>
      <c r="L1687" s="229">
        <f t="shared" si="175"/>
        <v>0</v>
      </c>
      <c r="M1687" s="229">
        <f t="shared" si="176"/>
        <v>0</v>
      </c>
    </row>
    <row r="1688" spans="1:13" ht="15" customHeight="1">
      <c r="A1688" s="76"/>
      <c r="B1688" s="77" t="str">
        <f t="shared" si="173"/>
        <v/>
      </c>
      <c r="C1688" t="str">
        <f t="shared" si="172"/>
        <v/>
      </c>
      <c r="D1688" s="315" t="str">
        <f t="shared" si="177"/>
        <v/>
      </c>
      <c r="E1688" s="228">
        <v>0</v>
      </c>
      <c r="J1688" s="229">
        <f t="shared" si="174"/>
        <v>0</v>
      </c>
      <c r="K1688" s="229">
        <f t="shared" si="175"/>
        <v>0</v>
      </c>
      <c r="L1688" s="229">
        <f t="shared" si="175"/>
        <v>0</v>
      </c>
      <c r="M1688" s="229">
        <f t="shared" si="176"/>
        <v>0</v>
      </c>
    </row>
    <row r="1689" spans="1:13" ht="15" customHeight="1">
      <c r="A1689" s="76"/>
      <c r="B1689" s="77" t="str">
        <f t="shared" si="173"/>
        <v/>
      </c>
      <c r="C1689" t="str">
        <f t="shared" si="172"/>
        <v/>
      </c>
      <c r="D1689" s="315" t="str">
        <f t="shared" si="177"/>
        <v/>
      </c>
      <c r="E1689" s="228">
        <v>0</v>
      </c>
      <c r="J1689" s="229">
        <f t="shared" si="174"/>
        <v>0</v>
      </c>
      <c r="K1689" s="229">
        <f t="shared" si="175"/>
        <v>0</v>
      </c>
      <c r="L1689" s="229">
        <f t="shared" si="175"/>
        <v>0</v>
      </c>
      <c r="M1689" s="229">
        <f t="shared" si="176"/>
        <v>0</v>
      </c>
    </row>
    <row r="1690" spans="1:13" ht="15" customHeight="1">
      <c r="A1690" s="76"/>
      <c r="B1690" s="77" t="str">
        <f t="shared" si="173"/>
        <v/>
      </c>
      <c r="C1690" t="str">
        <f t="shared" si="172"/>
        <v/>
      </c>
      <c r="D1690" s="315" t="str">
        <f t="shared" si="177"/>
        <v/>
      </c>
      <c r="E1690" s="228">
        <v>0</v>
      </c>
      <c r="J1690" s="229">
        <f t="shared" si="174"/>
        <v>0</v>
      </c>
      <c r="K1690" s="229">
        <f t="shared" si="175"/>
        <v>0</v>
      </c>
      <c r="L1690" s="229">
        <f t="shared" si="175"/>
        <v>0</v>
      </c>
      <c r="M1690" s="229">
        <f t="shared" si="176"/>
        <v>0</v>
      </c>
    </row>
    <row r="1691" spans="1:13" ht="15" customHeight="1">
      <c r="A1691" s="76"/>
      <c r="B1691" s="77" t="str">
        <f t="shared" si="173"/>
        <v/>
      </c>
      <c r="C1691" t="str">
        <f t="shared" si="172"/>
        <v/>
      </c>
      <c r="D1691" s="315" t="str">
        <f t="shared" si="177"/>
        <v/>
      </c>
      <c r="E1691" s="228">
        <v>0</v>
      </c>
      <c r="J1691" s="229">
        <f t="shared" si="174"/>
        <v>0</v>
      </c>
      <c r="K1691" s="229">
        <f t="shared" si="175"/>
        <v>0</v>
      </c>
      <c r="L1691" s="229">
        <f t="shared" si="175"/>
        <v>0</v>
      </c>
      <c r="M1691" s="229">
        <f t="shared" si="176"/>
        <v>0</v>
      </c>
    </row>
    <row r="1692" spans="1:13" ht="15" customHeight="1">
      <c r="A1692" s="76"/>
      <c r="B1692" s="77" t="str">
        <f t="shared" si="173"/>
        <v/>
      </c>
      <c r="C1692" t="str">
        <f t="shared" si="172"/>
        <v/>
      </c>
      <c r="D1692" s="315" t="str">
        <f t="shared" si="177"/>
        <v/>
      </c>
      <c r="E1692" s="228">
        <v>0</v>
      </c>
      <c r="J1692" s="229">
        <f t="shared" si="174"/>
        <v>0</v>
      </c>
      <c r="K1692" s="229">
        <f t="shared" si="175"/>
        <v>0</v>
      </c>
      <c r="L1692" s="229">
        <f t="shared" si="175"/>
        <v>0</v>
      </c>
      <c r="M1692" s="229">
        <f t="shared" si="176"/>
        <v>0</v>
      </c>
    </row>
    <row r="1693" spans="1:13" ht="15" customHeight="1">
      <c r="A1693" s="76"/>
      <c r="B1693" s="77" t="str">
        <f t="shared" si="173"/>
        <v/>
      </c>
      <c r="C1693" t="str">
        <f t="shared" si="172"/>
        <v/>
      </c>
      <c r="D1693" s="315" t="str">
        <f t="shared" si="177"/>
        <v/>
      </c>
      <c r="E1693" s="228">
        <v>0</v>
      </c>
      <c r="J1693" s="229">
        <f t="shared" si="174"/>
        <v>0</v>
      </c>
      <c r="K1693" s="229">
        <f t="shared" si="175"/>
        <v>0</v>
      </c>
      <c r="L1693" s="229">
        <f t="shared" si="175"/>
        <v>0</v>
      </c>
      <c r="M1693" s="229">
        <f t="shared" si="176"/>
        <v>0</v>
      </c>
    </row>
    <row r="1694" spans="1:13" ht="15" customHeight="1">
      <c r="A1694" s="76"/>
      <c r="B1694" s="77" t="str">
        <f t="shared" si="173"/>
        <v/>
      </c>
      <c r="C1694" t="str">
        <f t="shared" si="172"/>
        <v/>
      </c>
      <c r="D1694" s="315" t="str">
        <f t="shared" si="177"/>
        <v/>
      </c>
      <c r="E1694" s="228">
        <v>0</v>
      </c>
      <c r="J1694" s="229">
        <f t="shared" si="174"/>
        <v>0</v>
      </c>
      <c r="K1694" s="229">
        <f t="shared" si="175"/>
        <v>0</v>
      </c>
      <c r="L1694" s="229">
        <f t="shared" si="175"/>
        <v>0</v>
      </c>
      <c r="M1694" s="229">
        <f t="shared" si="176"/>
        <v>0</v>
      </c>
    </row>
    <row r="1695" spans="1:13" ht="15" customHeight="1">
      <c r="A1695" s="76"/>
      <c r="B1695" s="77" t="str">
        <f t="shared" si="173"/>
        <v/>
      </c>
      <c r="C1695" t="str">
        <f t="shared" si="172"/>
        <v/>
      </c>
      <c r="D1695" s="315" t="str">
        <f t="shared" si="177"/>
        <v/>
      </c>
      <c r="E1695" s="228">
        <v>0</v>
      </c>
      <c r="J1695" s="229">
        <f t="shared" si="174"/>
        <v>0</v>
      </c>
      <c r="K1695" s="229">
        <f t="shared" si="175"/>
        <v>0</v>
      </c>
      <c r="L1695" s="229">
        <f t="shared" si="175"/>
        <v>0</v>
      </c>
      <c r="M1695" s="229">
        <f t="shared" si="176"/>
        <v>0</v>
      </c>
    </row>
    <row r="1696" spans="1:13" ht="15" customHeight="1">
      <c r="A1696" s="76"/>
      <c r="B1696" s="77" t="str">
        <f t="shared" si="173"/>
        <v/>
      </c>
      <c r="C1696" t="str">
        <f t="shared" si="172"/>
        <v/>
      </c>
      <c r="D1696" s="315" t="str">
        <f t="shared" si="177"/>
        <v/>
      </c>
      <c r="E1696" s="228">
        <v>0</v>
      </c>
      <c r="J1696" s="229">
        <f t="shared" si="174"/>
        <v>0</v>
      </c>
      <c r="K1696" s="229">
        <f t="shared" si="175"/>
        <v>0</v>
      </c>
      <c r="L1696" s="229">
        <f t="shared" si="175"/>
        <v>0</v>
      </c>
      <c r="M1696" s="229">
        <f t="shared" si="176"/>
        <v>0</v>
      </c>
    </row>
    <row r="1697" spans="1:13" ht="15" customHeight="1">
      <c r="A1697" s="76"/>
      <c r="B1697" s="77" t="str">
        <f t="shared" si="173"/>
        <v/>
      </c>
      <c r="C1697" t="str">
        <f t="shared" si="172"/>
        <v/>
      </c>
      <c r="D1697" s="315" t="str">
        <f t="shared" si="177"/>
        <v/>
      </c>
      <c r="E1697" s="228">
        <v>0</v>
      </c>
      <c r="J1697" s="229">
        <f t="shared" si="174"/>
        <v>0</v>
      </c>
      <c r="K1697" s="229">
        <f t="shared" si="175"/>
        <v>0</v>
      </c>
      <c r="L1697" s="229">
        <f t="shared" si="175"/>
        <v>0</v>
      </c>
      <c r="M1697" s="229">
        <f t="shared" si="176"/>
        <v>0</v>
      </c>
    </row>
    <row r="1698" spans="1:13" ht="15" customHeight="1">
      <c r="A1698" s="76"/>
      <c r="B1698" s="77" t="str">
        <f t="shared" si="173"/>
        <v/>
      </c>
      <c r="C1698" t="str">
        <f t="shared" si="172"/>
        <v/>
      </c>
      <c r="D1698" s="315" t="str">
        <f t="shared" si="177"/>
        <v/>
      </c>
      <c r="E1698" s="228">
        <v>0</v>
      </c>
      <c r="J1698" s="229">
        <f t="shared" si="174"/>
        <v>0</v>
      </c>
      <c r="K1698" s="229">
        <f t="shared" si="175"/>
        <v>0</v>
      </c>
      <c r="L1698" s="229">
        <f t="shared" si="175"/>
        <v>0</v>
      </c>
      <c r="M1698" s="229">
        <f t="shared" si="176"/>
        <v>0</v>
      </c>
    </row>
    <row r="1699" spans="1:13" ht="15" customHeight="1">
      <c r="A1699" s="76"/>
      <c r="B1699" s="77" t="str">
        <f t="shared" si="173"/>
        <v/>
      </c>
      <c r="C1699" t="str">
        <f t="shared" si="172"/>
        <v/>
      </c>
      <c r="D1699" s="315" t="str">
        <f t="shared" si="177"/>
        <v/>
      </c>
      <c r="E1699" s="228">
        <v>0</v>
      </c>
      <c r="J1699" s="229">
        <f t="shared" si="174"/>
        <v>0</v>
      </c>
      <c r="K1699" s="229">
        <f t="shared" si="175"/>
        <v>0</v>
      </c>
      <c r="L1699" s="229">
        <f t="shared" si="175"/>
        <v>0</v>
      </c>
      <c r="M1699" s="229">
        <f t="shared" si="176"/>
        <v>0</v>
      </c>
    </row>
    <row r="1700" spans="1:13" ht="15" customHeight="1">
      <c r="A1700" s="76"/>
      <c r="B1700" s="77" t="str">
        <f t="shared" si="173"/>
        <v/>
      </c>
      <c r="C1700" t="str">
        <f t="shared" si="172"/>
        <v/>
      </c>
      <c r="D1700" s="315" t="str">
        <f t="shared" si="177"/>
        <v/>
      </c>
      <c r="E1700" s="228">
        <v>0</v>
      </c>
      <c r="J1700" s="229">
        <f t="shared" si="174"/>
        <v>0</v>
      </c>
      <c r="K1700" s="229">
        <f t="shared" si="175"/>
        <v>0</v>
      </c>
      <c r="L1700" s="229">
        <f t="shared" si="175"/>
        <v>0</v>
      </c>
      <c r="M1700" s="229">
        <f t="shared" si="176"/>
        <v>0</v>
      </c>
    </row>
    <row r="1701" spans="1:13" ht="15" customHeight="1">
      <c r="A1701" s="76"/>
      <c r="B1701" s="77" t="str">
        <f t="shared" si="173"/>
        <v/>
      </c>
      <c r="C1701" t="str">
        <f t="shared" si="172"/>
        <v/>
      </c>
      <c r="D1701" s="315" t="str">
        <f t="shared" si="177"/>
        <v/>
      </c>
      <c r="E1701" s="228">
        <v>0</v>
      </c>
      <c r="J1701" s="229">
        <f t="shared" si="174"/>
        <v>0</v>
      </c>
      <c r="K1701" s="229">
        <f t="shared" si="175"/>
        <v>0</v>
      </c>
      <c r="L1701" s="229">
        <f t="shared" si="175"/>
        <v>0</v>
      </c>
      <c r="M1701" s="229">
        <f t="shared" si="176"/>
        <v>0</v>
      </c>
    </row>
    <row r="1702" spans="1:13" ht="15" customHeight="1">
      <c r="A1702" s="76"/>
      <c r="B1702" s="77" t="str">
        <f t="shared" si="173"/>
        <v/>
      </c>
      <c r="C1702" t="str">
        <f t="shared" si="172"/>
        <v/>
      </c>
      <c r="D1702" s="315" t="str">
        <f t="shared" si="177"/>
        <v/>
      </c>
      <c r="E1702" s="228">
        <v>0</v>
      </c>
      <c r="J1702" s="229">
        <f t="shared" si="174"/>
        <v>0</v>
      </c>
      <c r="K1702" s="229">
        <f t="shared" si="175"/>
        <v>0</v>
      </c>
      <c r="L1702" s="229">
        <f t="shared" si="175"/>
        <v>0</v>
      </c>
      <c r="M1702" s="229">
        <f t="shared" si="176"/>
        <v>0</v>
      </c>
    </row>
    <row r="1703" spans="1:13" ht="15" customHeight="1">
      <c r="A1703" s="76"/>
      <c r="B1703" s="77" t="str">
        <f t="shared" si="173"/>
        <v/>
      </c>
      <c r="C1703" t="str">
        <f t="shared" si="172"/>
        <v/>
      </c>
      <c r="D1703" s="315" t="str">
        <f t="shared" si="177"/>
        <v/>
      </c>
      <c r="E1703" s="228">
        <v>0</v>
      </c>
      <c r="J1703" s="229">
        <f t="shared" si="174"/>
        <v>0</v>
      </c>
      <c r="K1703" s="229">
        <f t="shared" si="175"/>
        <v>0</v>
      </c>
      <c r="L1703" s="229">
        <f t="shared" si="175"/>
        <v>0</v>
      </c>
      <c r="M1703" s="229">
        <f t="shared" si="176"/>
        <v>0</v>
      </c>
    </row>
    <row r="1704" spans="1:13" ht="15" customHeight="1">
      <c r="A1704" s="76"/>
      <c r="B1704" s="77" t="str">
        <f t="shared" si="173"/>
        <v/>
      </c>
      <c r="C1704" t="str">
        <f t="shared" si="172"/>
        <v/>
      </c>
      <c r="D1704" s="315" t="str">
        <f t="shared" si="177"/>
        <v/>
      </c>
      <c r="E1704" s="228">
        <v>0</v>
      </c>
      <c r="J1704" s="229">
        <f t="shared" si="174"/>
        <v>0</v>
      </c>
      <c r="K1704" s="229">
        <f t="shared" si="175"/>
        <v>0</v>
      </c>
      <c r="L1704" s="229">
        <f t="shared" si="175"/>
        <v>0</v>
      </c>
      <c r="M1704" s="229">
        <f t="shared" si="176"/>
        <v>0</v>
      </c>
    </row>
    <row r="1705" spans="1:13" ht="15" customHeight="1">
      <c r="A1705" s="76"/>
      <c r="B1705" s="77" t="str">
        <f t="shared" si="173"/>
        <v/>
      </c>
      <c r="C1705" t="str">
        <f t="shared" si="172"/>
        <v/>
      </c>
      <c r="D1705" s="315" t="str">
        <f t="shared" si="177"/>
        <v/>
      </c>
      <c r="E1705" s="228">
        <v>0</v>
      </c>
      <c r="J1705" s="229">
        <f t="shared" si="174"/>
        <v>0</v>
      </c>
      <c r="K1705" s="229">
        <f t="shared" si="175"/>
        <v>0</v>
      </c>
      <c r="L1705" s="229">
        <f t="shared" si="175"/>
        <v>0</v>
      </c>
      <c r="M1705" s="229">
        <f t="shared" si="176"/>
        <v>0</v>
      </c>
    </row>
    <row r="1706" spans="1:13" ht="15" customHeight="1">
      <c r="A1706" s="76"/>
      <c r="B1706" s="77" t="str">
        <f t="shared" si="173"/>
        <v/>
      </c>
      <c r="C1706" t="str">
        <f t="shared" si="172"/>
        <v/>
      </c>
      <c r="D1706" s="315" t="str">
        <f t="shared" si="177"/>
        <v/>
      </c>
      <c r="E1706" s="228">
        <v>0</v>
      </c>
      <c r="J1706" s="229">
        <f t="shared" si="174"/>
        <v>0</v>
      </c>
      <c r="K1706" s="229">
        <f t="shared" si="175"/>
        <v>0</v>
      </c>
      <c r="L1706" s="229">
        <f t="shared" si="175"/>
        <v>0</v>
      </c>
      <c r="M1706" s="229">
        <f t="shared" si="176"/>
        <v>0</v>
      </c>
    </row>
    <row r="1707" spans="1:13" ht="15" customHeight="1">
      <c r="A1707" s="76"/>
      <c r="B1707" s="77" t="str">
        <f t="shared" si="173"/>
        <v/>
      </c>
      <c r="C1707" t="str">
        <f t="shared" si="172"/>
        <v/>
      </c>
      <c r="D1707" s="315" t="str">
        <f t="shared" si="177"/>
        <v/>
      </c>
      <c r="E1707" s="228">
        <v>0</v>
      </c>
      <c r="J1707" s="229">
        <f t="shared" si="174"/>
        <v>0</v>
      </c>
      <c r="K1707" s="229">
        <f t="shared" si="175"/>
        <v>0</v>
      </c>
      <c r="L1707" s="229">
        <f t="shared" si="175"/>
        <v>0</v>
      </c>
      <c r="M1707" s="229">
        <f t="shared" si="176"/>
        <v>0</v>
      </c>
    </row>
    <row r="1708" spans="1:13" ht="15" customHeight="1">
      <c r="A1708" s="76"/>
      <c r="B1708" s="77" t="str">
        <f t="shared" si="173"/>
        <v/>
      </c>
      <c r="C1708" t="str">
        <f t="shared" si="172"/>
        <v/>
      </c>
      <c r="D1708" s="315" t="str">
        <f t="shared" si="177"/>
        <v/>
      </c>
      <c r="E1708" s="228">
        <v>0</v>
      </c>
      <c r="J1708" s="229">
        <f t="shared" si="174"/>
        <v>0</v>
      </c>
      <c r="K1708" s="229">
        <f t="shared" si="175"/>
        <v>0</v>
      </c>
      <c r="L1708" s="229">
        <f t="shared" si="175"/>
        <v>0</v>
      </c>
      <c r="M1708" s="229">
        <f t="shared" si="176"/>
        <v>0</v>
      </c>
    </row>
    <row r="1709" spans="1:13" ht="15" customHeight="1">
      <c r="A1709" s="76"/>
      <c r="B1709" s="77" t="str">
        <f t="shared" si="173"/>
        <v/>
      </c>
      <c r="C1709" t="str">
        <f t="shared" si="172"/>
        <v/>
      </c>
      <c r="D1709" s="315" t="str">
        <f t="shared" si="177"/>
        <v/>
      </c>
      <c r="E1709" s="228">
        <v>0</v>
      </c>
      <c r="J1709" s="229">
        <f t="shared" si="174"/>
        <v>0</v>
      </c>
      <c r="K1709" s="229">
        <f t="shared" si="175"/>
        <v>0</v>
      </c>
      <c r="L1709" s="229">
        <f t="shared" si="175"/>
        <v>0</v>
      </c>
      <c r="M1709" s="229">
        <f t="shared" si="176"/>
        <v>0</v>
      </c>
    </row>
    <row r="1710" spans="1:13" ht="15" customHeight="1">
      <c r="A1710" s="76"/>
      <c r="B1710" s="77" t="str">
        <f t="shared" si="173"/>
        <v/>
      </c>
      <c r="C1710" t="str">
        <f t="shared" si="172"/>
        <v/>
      </c>
      <c r="D1710" s="315" t="str">
        <f t="shared" si="177"/>
        <v/>
      </c>
      <c r="E1710" s="228">
        <v>0</v>
      </c>
      <c r="J1710" s="229">
        <f t="shared" si="174"/>
        <v>0</v>
      </c>
      <c r="K1710" s="229">
        <f t="shared" si="175"/>
        <v>0</v>
      </c>
      <c r="L1710" s="229">
        <f t="shared" si="175"/>
        <v>0</v>
      </c>
      <c r="M1710" s="229">
        <f t="shared" si="176"/>
        <v>0</v>
      </c>
    </row>
    <row r="1711" spans="1:13" ht="15" customHeight="1">
      <c r="A1711" s="76"/>
      <c r="B1711" s="77" t="str">
        <f t="shared" si="173"/>
        <v/>
      </c>
      <c r="C1711" t="str">
        <f t="shared" si="172"/>
        <v/>
      </c>
      <c r="D1711" s="315" t="str">
        <f t="shared" si="177"/>
        <v/>
      </c>
      <c r="E1711" s="228">
        <v>0</v>
      </c>
      <c r="J1711" s="229">
        <f t="shared" si="174"/>
        <v>0</v>
      </c>
      <c r="K1711" s="229">
        <f t="shared" si="175"/>
        <v>0</v>
      </c>
      <c r="L1711" s="229">
        <f t="shared" si="175"/>
        <v>0</v>
      </c>
      <c r="M1711" s="229">
        <f t="shared" si="176"/>
        <v>0</v>
      </c>
    </row>
    <row r="1712" spans="1:13" ht="15" customHeight="1">
      <c r="A1712" s="76"/>
      <c r="B1712" s="77" t="str">
        <f t="shared" si="173"/>
        <v/>
      </c>
      <c r="C1712" t="str">
        <f t="shared" si="172"/>
        <v/>
      </c>
      <c r="D1712" s="315" t="str">
        <f t="shared" si="177"/>
        <v/>
      </c>
      <c r="E1712" s="228">
        <v>0</v>
      </c>
      <c r="J1712" s="229">
        <f t="shared" si="174"/>
        <v>0</v>
      </c>
      <c r="K1712" s="229">
        <f t="shared" si="175"/>
        <v>0</v>
      </c>
      <c r="L1712" s="229">
        <f t="shared" si="175"/>
        <v>0</v>
      </c>
      <c r="M1712" s="229">
        <f t="shared" si="176"/>
        <v>0</v>
      </c>
    </row>
    <row r="1713" spans="1:13" ht="15" customHeight="1">
      <c r="A1713" s="76"/>
      <c r="B1713" s="77" t="str">
        <f t="shared" si="173"/>
        <v/>
      </c>
      <c r="C1713" t="str">
        <f t="shared" si="172"/>
        <v/>
      </c>
      <c r="D1713" s="315" t="str">
        <f t="shared" si="177"/>
        <v/>
      </c>
      <c r="E1713" s="228">
        <v>0</v>
      </c>
      <c r="J1713" s="229">
        <f t="shared" si="174"/>
        <v>0</v>
      </c>
      <c r="K1713" s="229">
        <f t="shared" si="175"/>
        <v>0</v>
      </c>
      <c r="L1713" s="229">
        <f t="shared" si="175"/>
        <v>0</v>
      </c>
      <c r="M1713" s="229">
        <f t="shared" si="176"/>
        <v>0</v>
      </c>
    </row>
    <row r="1714" spans="1:13" ht="15" customHeight="1">
      <c r="A1714" s="76"/>
      <c r="B1714" s="77" t="str">
        <f t="shared" si="173"/>
        <v/>
      </c>
      <c r="C1714" t="str">
        <f t="shared" si="172"/>
        <v/>
      </c>
      <c r="D1714" s="315" t="str">
        <f t="shared" si="177"/>
        <v/>
      </c>
      <c r="E1714" s="228">
        <v>0</v>
      </c>
      <c r="J1714" s="229">
        <f t="shared" si="174"/>
        <v>0</v>
      </c>
      <c r="K1714" s="229">
        <f t="shared" si="175"/>
        <v>0</v>
      </c>
      <c r="L1714" s="229">
        <f t="shared" si="175"/>
        <v>0</v>
      </c>
      <c r="M1714" s="229">
        <f t="shared" si="176"/>
        <v>0</v>
      </c>
    </row>
    <row r="1715" spans="1:13" ht="15" customHeight="1">
      <c r="A1715" s="76"/>
      <c r="B1715" s="77" t="str">
        <f t="shared" si="173"/>
        <v/>
      </c>
      <c r="C1715" t="str">
        <f t="shared" si="172"/>
        <v/>
      </c>
      <c r="D1715" s="315" t="str">
        <f t="shared" si="177"/>
        <v/>
      </c>
      <c r="E1715" s="228">
        <v>0</v>
      </c>
      <c r="J1715" s="229">
        <f t="shared" si="174"/>
        <v>0</v>
      </c>
      <c r="K1715" s="229">
        <f t="shared" si="175"/>
        <v>0</v>
      </c>
      <c r="L1715" s="229">
        <f t="shared" si="175"/>
        <v>0</v>
      </c>
      <c r="M1715" s="229">
        <f t="shared" si="176"/>
        <v>0</v>
      </c>
    </row>
    <row r="1716" spans="1:13" ht="15" customHeight="1">
      <c r="A1716" s="76"/>
      <c r="B1716" s="77" t="str">
        <f t="shared" si="173"/>
        <v/>
      </c>
      <c r="C1716" t="str">
        <f t="shared" si="172"/>
        <v/>
      </c>
      <c r="D1716" s="315" t="str">
        <f t="shared" si="177"/>
        <v/>
      </c>
      <c r="E1716" s="228">
        <v>0</v>
      </c>
      <c r="J1716" s="229">
        <f t="shared" si="174"/>
        <v>0</v>
      </c>
      <c r="K1716" s="229">
        <f t="shared" si="175"/>
        <v>0</v>
      </c>
      <c r="L1716" s="229">
        <f t="shared" si="175"/>
        <v>0</v>
      </c>
      <c r="M1716" s="229">
        <f t="shared" si="176"/>
        <v>0</v>
      </c>
    </row>
    <row r="1717" spans="1:13" ht="15" customHeight="1">
      <c r="A1717" s="76"/>
      <c r="B1717" s="77" t="str">
        <f t="shared" si="173"/>
        <v/>
      </c>
      <c r="C1717" t="str">
        <f t="shared" si="172"/>
        <v/>
      </c>
      <c r="D1717" s="315" t="str">
        <f t="shared" si="177"/>
        <v/>
      </c>
      <c r="E1717" s="228">
        <v>0</v>
      </c>
      <c r="J1717" s="229">
        <f t="shared" si="174"/>
        <v>0</v>
      </c>
      <c r="K1717" s="229">
        <f t="shared" si="175"/>
        <v>0</v>
      </c>
      <c r="L1717" s="229">
        <f t="shared" si="175"/>
        <v>0</v>
      </c>
      <c r="M1717" s="229">
        <f t="shared" si="176"/>
        <v>0</v>
      </c>
    </row>
    <row r="1718" spans="1:13" ht="15" customHeight="1">
      <c r="A1718" s="76"/>
      <c r="B1718" s="77" t="str">
        <f t="shared" si="173"/>
        <v/>
      </c>
      <c r="C1718" t="str">
        <f t="shared" si="172"/>
        <v/>
      </c>
      <c r="D1718" s="315" t="str">
        <f t="shared" si="177"/>
        <v/>
      </c>
      <c r="E1718" s="228">
        <v>0</v>
      </c>
      <c r="J1718" s="229">
        <f t="shared" si="174"/>
        <v>0</v>
      </c>
      <c r="K1718" s="229">
        <f t="shared" si="175"/>
        <v>0</v>
      </c>
      <c r="L1718" s="229">
        <f t="shared" si="175"/>
        <v>0</v>
      </c>
      <c r="M1718" s="229">
        <f t="shared" si="176"/>
        <v>0</v>
      </c>
    </row>
    <row r="1719" spans="1:13" ht="15" customHeight="1">
      <c r="A1719" s="76"/>
      <c r="B1719" s="77" t="str">
        <f t="shared" si="173"/>
        <v/>
      </c>
      <c r="C1719" t="str">
        <f t="shared" si="172"/>
        <v/>
      </c>
      <c r="D1719" s="315" t="str">
        <f t="shared" si="177"/>
        <v/>
      </c>
      <c r="E1719" s="228">
        <v>0</v>
      </c>
      <c r="J1719" s="229">
        <f t="shared" si="174"/>
        <v>0</v>
      </c>
      <c r="K1719" s="229">
        <f t="shared" si="175"/>
        <v>0</v>
      </c>
      <c r="L1719" s="229">
        <f t="shared" si="175"/>
        <v>0</v>
      </c>
      <c r="M1719" s="229">
        <f t="shared" si="176"/>
        <v>0</v>
      </c>
    </row>
    <row r="1720" spans="1:13" ht="15" customHeight="1">
      <c r="A1720" s="76"/>
      <c r="B1720" s="77" t="str">
        <f t="shared" si="173"/>
        <v/>
      </c>
      <c r="C1720" t="str">
        <f t="shared" si="172"/>
        <v/>
      </c>
      <c r="D1720" s="315" t="str">
        <f t="shared" si="177"/>
        <v/>
      </c>
      <c r="E1720" s="228">
        <v>0</v>
      </c>
      <c r="J1720" s="229">
        <f t="shared" si="174"/>
        <v>0</v>
      </c>
      <c r="K1720" s="229">
        <f t="shared" si="175"/>
        <v>0</v>
      </c>
      <c r="L1720" s="229">
        <f t="shared" si="175"/>
        <v>0</v>
      </c>
      <c r="M1720" s="229">
        <f t="shared" si="176"/>
        <v>0</v>
      </c>
    </row>
    <row r="1721" spans="1:13" ht="15" customHeight="1">
      <c r="A1721" s="76"/>
      <c r="B1721" s="77" t="str">
        <f t="shared" si="173"/>
        <v/>
      </c>
      <c r="C1721" t="str">
        <f t="shared" si="172"/>
        <v/>
      </c>
      <c r="D1721" s="315" t="str">
        <f t="shared" si="177"/>
        <v/>
      </c>
      <c r="E1721" s="228">
        <v>0</v>
      </c>
      <c r="J1721" s="229">
        <f t="shared" si="174"/>
        <v>0</v>
      </c>
      <c r="K1721" s="229">
        <f t="shared" si="175"/>
        <v>0</v>
      </c>
      <c r="L1721" s="229">
        <f t="shared" si="175"/>
        <v>0</v>
      </c>
      <c r="M1721" s="229">
        <f t="shared" si="176"/>
        <v>0</v>
      </c>
    </row>
    <row r="1722" spans="1:13" ht="15" customHeight="1">
      <c r="A1722" s="76"/>
      <c r="B1722" s="77" t="str">
        <f t="shared" si="173"/>
        <v/>
      </c>
      <c r="C1722" t="str">
        <f t="shared" si="172"/>
        <v/>
      </c>
      <c r="D1722" s="315" t="str">
        <f t="shared" si="177"/>
        <v/>
      </c>
      <c r="E1722" s="228">
        <v>0</v>
      </c>
      <c r="J1722" s="229">
        <f t="shared" si="174"/>
        <v>0</v>
      </c>
      <c r="K1722" s="229">
        <f t="shared" si="175"/>
        <v>0</v>
      </c>
      <c r="L1722" s="229">
        <f t="shared" si="175"/>
        <v>0</v>
      </c>
      <c r="M1722" s="229">
        <f t="shared" si="176"/>
        <v>0</v>
      </c>
    </row>
    <row r="1723" spans="1:13" ht="15" customHeight="1">
      <c r="A1723" s="76"/>
      <c r="B1723" s="77" t="str">
        <f t="shared" si="173"/>
        <v/>
      </c>
      <c r="C1723" t="str">
        <f t="shared" si="172"/>
        <v/>
      </c>
      <c r="D1723" s="315" t="str">
        <f t="shared" si="177"/>
        <v/>
      </c>
      <c r="E1723" s="228">
        <v>0</v>
      </c>
      <c r="J1723" s="229">
        <f t="shared" si="174"/>
        <v>0</v>
      </c>
      <c r="K1723" s="229">
        <f t="shared" si="175"/>
        <v>0</v>
      </c>
      <c r="L1723" s="229">
        <f t="shared" si="175"/>
        <v>0</v>
      </c>
      <c r="M1723" s="229">
        <f t="shared" si="176"/>
        <v>0</v>
      </c>
    </row>
    <row r="1724" spans="1:13" ht="15" customHeight="1">
      <c r="A1724" s="76"/>
      <c r="B1724" s="77" t="str">
        <f t="shared" si="173"/>
        <v/>
      </c>
      <c r="C1724" t="str">
        <f t="shared" si="172"/>
        <v/>
      </c>
      <c r="D1724" s="315" t="str">
        <f t="shared" si="177"/>
        <v/>
      </c>
      <c r="E1724" s="228">
        <v>0</v>
      </c>
      <c r="J1724" s="229">
        <f t="shared" si="174"/>
        <v>0</v>
      </c>
      <c r="K1724" s="229">
        <f t="shared" si="175"/>
        <v>0</v>
      </c>
      <c r="L1724" s="229">
        <f t="shared" si="175"/>
        <v>0</v>
      </c>
      <c r="M1724" s="229">
        <f t="shared" si="176"/>
        <v>0</v>
      </c>
    </row>
    <row r="1725" spans="1:13" ht="15" customHeight="1">
      <c r="A1725" s="76"/>
      <c r="B1725" s="77" t="str">
        <f t="shared" si="173"/>
        <v/>
      </c>
      <c r="C1725" t="str">
        <f t="shared" si="172"/>
        <v/>
      </c>
      <c r="D1725" s="315" t="str">
        <f t="shared" si="177"/>
        <v/>
      </c>
      <c r="E1725" s="228">
        <v>0</v>
      </c>
      <c r="J1725" s="229">
        <f t="shared" si="174"/>
        <v>0</v>
      </c>
      <c r="K1725" s="229">
        <f t="shared" si="175"/>
        <v>0</v>
      </c>
      <c r="L1725" s="229">
        <f t="shared" si="175"/>
        <v>0</v>
      </c>
      <c r="M1725" s="229">
        <f t="shared" si="176"/>
        <v>0</v>
      </c>
    </row>
    <row r="1726" spans="1:13" ht="15" customHeight="1">
      <c r="A1726" s="76"/>
      <c r="B1726" s="77" t="str">
        <f t="shared" si="173"/>
        <v/>
      </c>
      <c r="C1726" t="str">
        <f t="shared" si="172"/>
        <v/>
      </c>
      <c r="D1726" s="315" t="str">
        <f t="shared" si="177"/>
        <v/>
      </c>
      <c r="E1726" s="228">
        <v>0</v>
      </c>
      <c r="J1726" s="229">
        <f t="shared" si="174"/>
        <v>0</v>
      </c>
      <c r="K1726" s="229">
        <f t="shared" si="175"/>
        <v>0</v>
      </c>
      <c r="L1726" s="229">
        <f t="shared" si="175"/>
        <v>0</v>
      </c>
      <c r="M1726" s="229">
        <f t="shared" si="176"/>
        <v>0</v>
      </c>
    </row>
    <row r="1727" spans="1:13" ht="15" customHeight="1">
      <c r="A1727" s="76"/>
      <c r="B1727" s="77" t="str">
        <f t="shared" si="173"/>
        <v/>
      </c>
      <c r="C1727" t="str">
        <f t="shared" si="172"/>
        <v/>
      </c>
      <c r="D1727" s="315" t="str">
        <f t="shared" si="177"/>
        <v/>
      </c>
      <c r="E1727" s="228">
        <v>0</v>
      </c>
      <c r="J1727" s="229">
        <f t="shared" si="174"/>
        <v>0</v>
      </c>
      <c r="K1727" s="229">
        <f t="shared" si="175"/>
        <v>0</v>
      </c>
      <c r="L1727" s="229">
        <f t="shared" si="175"/>
        <v>0</v>
      </c>
      <c r="M1727" s="229">
        <f t="shared" si="176"/>
        <v>0</v>
      </c>
    </row>
    <row r="1728" spans="1:13" ht="15" customHeight="1">
      <c r="A1728" s="76"/>
      <c r="B1728" s="77" t="str">
        <f t="shared" si="173"/>
        <v/>
      </c>
      <c r="C1728" t="str">
        <f t="shared" si="172"/>
        <v/>
      </c>
      <c r="D1728" s="315" t="str">
        <f t="shared" si="177"/>
        <v/>
      </c>
      <c r="E1728" s="228">
        <v>0</v>
      </c>
      <c r="J1728" s="229">
        <f t="shared" si="174"/>
        <v>0</v>
      </c>
      <c r="K1728" s="229">
        <f t="shared" si="175"/>
        <v>0</v>
      </c>
      <c r="L1728" s="229">
        <f t="shared" si="175"/>
        <v>0</v>
      </c>
      <c r="M1728" s="229">
        <f t="shared" si="176"/>
        <v>0</v>
      </c>
    </row>
    <row r="1729" spans="1:13" ht="15" customHeight="1">
      <c r="A1729" s="76"/>
      <c r="B1729" s="77" t="str">
        <f t="shared" si="173"/>
        <v/>
      </c>
      <c r="C1729" t="str">
        <f t="shared" ref="C1729:C1792" si="178">IF(A1729&lt;&gt;"",TEXT(A1729,"aaaa"),"")</f>
        <v/>
      </c>
      <c r="D1729" s="315" t="str">
        <f t="shared" si="177"/>
        <v/>
      </c>
      <c r="E1729" s="228">
        <v>0</v>
      </c>
      <c r="J1729" s="229">
        <f t="shared" si="174"/>
        <v>0</v>
      </c>
      <c r="K1729" s="229">
        <f t="shared" si="175"/>
        <v>0</v>
      </c>
      <c r="L1729" s="229">
        <f t="shared" si="175"/>
        <v>0</v>
      </c>
      <c r="M1729" s="229">
        <f t="shared" si="176"/>
        <v>0</v>
      </c>
    </row>
    <row r="1730" spans="1:13" ht="15" customHeight="1">
      <c r="A1730" s="76"/>
      <c r="B1730" s="77" t="str">
        <f t="shared" si="173"/>
        <v/>
      </c>
      <c r="C1730" t="str">
        <f t="shared" si="178"/>
        <v/>
      </c>
      <c r="D1730" s="315" t="str">
        <f t="shared" si="177"/>
        <v/>
      </c>
      <c r="E1730" s="228">
        <v>0</v>
      </c>
      <c r="J1730" s="229">
        <f t="shared" si="174"/>
        <v>0</v>
      </c>
      <c r="K1730" s="229">
        <f t="shared" si="175"/>
        <v>0</v>
      </c>
      <c r="L1730" s="229">
        <f t="shared" si="175"/>
        <v>0</v>
      </c>
      <c r="M1730" s="229">
        <f t="shared" si="176"/>
        <v>0</v>
      </c>
    </row>
    <row r="1731" spans="1:13" ht="15" customHeight="1">
      <c r="A1731" s="76"/>
      <c r="B1731" s="77" t="str">
        <f t="shared" si="173"/>
        <v/>
      </c>
      <c r="C1731" t="str">
        <f t="shared" si="178"/>
        <v/>
      </c>
      <c r="D1731" s="315" t="str">
        <f t="shared" si="177"/>
        <v/>
      </c>
      <c r="E1731" s="228">
        <v>0</v>
      </c>
      <c r="J1731" s="229">
        <f t="shared" si="174"/>
        <v>0</v>
      </c>
      <c r="K1731" s="229">
        <f t="shared" si="175"/>
        <v>0</v>
      </c>
      <c r="L1731" s="229">
        <f t="shared" si="175"/>
        <v>0</v>
      </c>
      <c r="M1731" s="229">
        <f t="shared" si="176"/>
        <v>0</v>
      </c>
    </row>
    <row r="1732" spans="1:13" ht="15" customHeight="1">
      <c r="A1732" s="76"/>
      <c r="B1732" s="77" t="str">
        <f t="shared" si="173"/>
        <v/>
      </c>
      <c r="C1732" t="str">
        <f t="shared" si="178"/>
        <v/>
      </c>
      <c r="D1732" s="315" t="str">
        <f t="shared" si="177"/>
        <v/>
      </c>
      <c r="E1732" s="228">
        <v>0</v>
      </c>
      <c r="J1732" s="229">
        <f t="shared" si="174"/>
        <v>0</v>
      </c>
      <c r="K1732" s="229">
        <f t="shared" si="175"/>
        <v>0</v>
      </c>
      <c r="L1732" s="229">
        <f t="shared" si="175"/>
        <v>0</v>
      </c>
      <c r="M1732" s="229">
        <f t="shared" si="176"/>
        <v>0</v>
      </c>
    </row>
    <row r="1733" spans="1:13" ht="15" customHeight="1">
      <c r="A1733" s="76"/>
      <c r="B1733" s="77" t="str">
        <f t="shared" si="173"/>
        <v/>
      </c>
      <c r="C1733" t="str">
        <f t="shared" si="178"/>
        <v/>
      </c>
      <c r="D1733" s="315" t="str">
        <f t="shared" si="177"/>
        <v/>
      </c>
      <c r="E1733" s="228">
        <v>0</v>
      </c>
      <c r="J1733" s="229">
        <f t="shared" si="174"/>
        <v>0</v>
      </c>
      <c r="K1733" s="229">
        <f t="shared" si="175"/>
        <v>0</v>
      </c>
      <c r="L1733" s="229">
        <f t="shared" si="175"/>
        <v>0</v>
      </c>
      <c r="M1733" s="229">
        <f t="shared" si="176"/>
        <v>0</v>
      </c>
    </row>
    <row r="1734" spans="1:13" ht="15" customHeight="1">
      <c r="A1734" s="76"/>
      <c r="B1734" s="77" t="str">
        <f t="shared" si="173"/>
        <v/>
      </c>
      <c r="C1734" t="str">
        <f t="shared" si="178"/>
        <v/>
      </c>
      <c r="D1734" s="315" t="str">
        <f t="shared" si="177"/>
        <v/>
      </c>
      <c r="E1734" s="228">
        <v>0</v>
      </c>
      <c r="J1734" s="229">
        <f t="shared" si="174"/>
        <v>0</v>
      </c>
      <c r="K1734" s="229">
        <f t="shared" si="175"/>
        <v>0</v>
      </c>
      <c r="L1734" s="229">
        <f t="shared" si="175"/>
        <v>0</v>
      </c>
      <c r="M1734" s="229">
        <f t="shared" si="176"/>
        <v>0</v>
      </c>
    </row>
    <row r="1735" spans="1:13" ht="15" customHeight="1">
      <c r="A1735" s="76"/>
      <c r="B1735" s="77" t="str">
        <f t="shared" ref="B1735:B1798" si="179">IF(A1735="","",TEXT(A1735,"DDDD"))</f>
        <v/>
      </c>
      <c r="C1735" t="str">
        <f t="shared" si="178"/>
        <v/>
      </c>
      <c r="D1735" s="315" t="str">
        <f t="shared" si="177"/>
        <v/>
      </c>
      <c r="E1735" s="228">
        <v>0</v>
      </c>
      <c r="J1735" s="229">
        <f t="shared" ref="J1735:J1798" si="180">IF(E1735=0,0,(1-J$4)*E1735)</f>
        <v>0</v>
      </c>
      <c r="K1735" s="229">
        <f t="shared" ref="K1735:L1798" si="181">IF(F1735=0,0,(1-K$4)*F1735)</f>
        <v>0</v>
      </c>
      <c r="L1735" s="229">
        <f t="shared" si="181"/>
        <v>0</v>
      </c>
      <c r="M1735" s="229">
        <f t="shared" ref="M1735:M1798" si="182">IF(H1735=0,0,(1-M$4)*H1735)</f>
        <v>0</v>
      </c>
    </row>
    <row r="1736" spans="1:13" ht="15" customHeight="1">
      <c r="A1736" s="76"/>
      <c r="B1736" s="77" t="str">
        <f t="shared" si="179"/>
        <v/>
      </c>
      <c r="C1736" t="str">
        <f t="shared" si="178"/>
        <v/>
      </c>
      <c r="D1736" s="315" t="str">
        <f t="shared" ref="D1736:D1799" si="183">IF(A1736&lt;&gt;"",PROPER(TEXT(A1736,"Mmmm")),"")</f>
        <v/>
      </c>
      <c r="E1736" s="228">
        <v>0</v>
      </c>
      <c r="J1736" s="229">
        <f t="shared" si="180"/>
        <v>0</v>
      </c>
      <c r="K1736" s="229">
        <f t="shared" si="181"/>
        <v>0</v>
      </c>
      <c r="L1736" s="229">
        <f t="shared" si="181"/>
        <v>0</v>
      </c>
      <c r="M1736" s="229">
        <f t="shared" si="182"/>
        <v>0</v>
      </c>
    </row>
    <row r="1737" spans="1:13" ht="15" customHeight="1">
      <c r="A1737" s="76"/>
      <c r="B1737" s="77" t="str">
        <f t="shared" si="179"/>
        <v/>
      </c>
      <c r="C1737" t="str">
        <f t="shared" si="178"/>
        <v/>
      </c>
      <c r="D1737" s="315" t="str">
        <f t="shared" si="183"/>
        <v/>
      </c>
      <c r="E1737" s="228">
        <v>0</v>
      </c>
      <c r="J1737" s="229">
        <f t="shared" si="180"/>
        <v>0</v>
      </c>
      <c r="K1737" s="229">
        <f t="shared" si="181"/>
        <v>0</v>
      </c>
      <c r="L1737" s="229">
        <f t="shared" si="181"/>
        <v>0</v>
      </c>
      <c r="M1737" s="229">
        <f t="shared" si="182"/>
        <v>0</v>
      </c>
    </row>
    <row r="1738" spans="1:13" ht="15" customHeight="1">
      <c r="A1738" s="76"/>
      <c r="B1738" s="77" t="str">
        <f t="shared" si="179"/>
        <v/>
      </c>
      <c r="C1738" t="str">
        <f t="shared" si="178"/>
        <v/>
      </c>
      <c r="D1738" s="315" t="str">
        <f t="shared" si="183"/>
        <v/>
      </c>
      <c r="E1738" s="228">
        <v>0</v>
      </c>
      <c r="J1738" s="229">
        <f t="shared" si="180"/>
        <v>0</v>
      </c>
      <c r="K1738" s="229">
        <f t="shared" si="181"/>
        <v>0</v>
      </c>
      <c r="L1738" s="229">
        <f t="shared" si="181"/>
        <v>0</v>
      </c>
      <c r="M1738" s="229">
        <f t="shared" si="182"/>
        <v>0</v>
      </c>
    </row>
    <row r="1739" spans="1:13" ht="15" customHeight="1">
      <c r="A1739" s="76"/>
      <c r="B1739" s="77" t="str">
        <f t="shared" si="179"/>
        <v/>
      </c>
      <c r="C1739" t="str">
        <f t="shared" si="178"/>
        <v/>
      </c>
      <c r="D1739" s="315" t="str">
        <f t="shared" si="183"/>
        <v/>
      </c>
      <c r="E1739" s="228">
        <v>0</v>
      </c>
      <c r="J1739" s="229">
        <f t="shared" si="180"/>
        <v>0</v>
      </c>
      <c r="K1739" s="229">
        <f t="shared" si="181"/>
        <v>0</v>
      </c>
      <c r="L1739" s="229">
        <f t="shared" si="181"/>
        <v>0</v>
      </c>
      <c r="M1739" s="229">
        <f t="shared" si="182"/>
        <v>0</v>
      </c>
    </row>
    <row r="1740" spans="1:13" ht="15" customHeight="1">
      <c r="A1740" s="76"/>
      <c r="B1740" s="77" t="str">
        <f t="shared" si="179"/>
        <v/>
      </c>
      <c r="C1740" t="str">
        <f t="shared" si="178"/>
        <v/>
      </c>
      <c r="D1740" s="315" t="str">
        <f t="shared" si="183"/>
        <v/>
      </c>
      <c r="E1740" s="228">
        <v>0</v>
      </c>
      <c r="J1740" s="229">
        <f t="shared" si="180"/>
        <v>0</v>
      </c>
      <c r="K1740" s="229">
        <f t="shared" si="181"/>
        <v>0</v>
      </c>
      <c r="L1740" s="229">
        <f t="shared" si="181"/>
        <v>0</v>
      </c>
      <c r="M1740" s="229">
        <f t="shared" si="182"/>
        <v>0</v>
      </c>
    </row>
    <row r="1741" spans="1:13" ht="15" customHeight="1">
      <c r="A1741" s="76"/>
      <c r="B1741" s="77" t="str">
        <f t="shared" si="179"/>
        <v/>
      </c>
      <c r="C1741" t="str">
        <f t="shared" si="178"/>
        <v/>
      </c>
      <c r="D1741" s="315" t="str">
        <f t="shared" si="183"/>
        <v/>
      </c>
      <c r="E1741" s="228">
        <v>0</v>
      </c>
      <c r="J1741" s="229">
        <f t="shared" si="180"/>
        <v>0</v>
      </c>
      <c r="K1741" s="229">
        <f t="shared" si="181"/>
        <v>0</v>
      </c>
      <c r="L1741" s="229">
        <f t="shared" si="181"/>
        <v>0</v>
      </c>
      <c r="M1741" s="229">
        <f t="shared" si="182"/>
        <v>0</v>
      </c>
    </row>
    <row r="1742" spans="1:13" ht="15" customHeight="1">
      <c r="A1742" s="76"/>
      <c r="B1742" s="77" t="str">
        <f t="shared" si="179"/>
        <v/>
      </c>
      <c r="C1742" t="str">
        <f t="shared" si="178"/>
        <v/>
      </c>
      <c r="D1742" s="315" t="str">
        <f t="shared" si="183"/>
        <v/>
      </c>
      <c r="E1742" s="228">
        <v>0</v>
      </c>
      <c r="J1742" s="229">
        <f t="shared" si="180"/>
        <v>0</v>
      </c>
      <c r="K1742" s="229">
        <f t="shared" si="181"/>
        <v>0</v>
      </c>
      <c r="L1742" s="229">
        <f t="shared" si="181"/>
        <v>0</v>
      </c>
      <c r="M1742" s="229">
        <f t="shared" si="182"/>
        <v>0</v>
      </c>
    </row>
    <row r="1743" spans="1:13" ht="15" customHeight="1">
      <c r="A1743" s="76"/>
      <c r="B1743" s="77" t="str">
        <f t="shared" si="179"/>
        <v/>
      </c>
      <c r="C1743" t="str">
        <f t="shared" si="178"/>
        <v/>
      </c>
      <c r="D1743" s="315" t="str">
        <f t="shared" si="183"/>
        <v/>
      </c>
      <c r="E1743" s="228">
        <v>0</v>
      </c>
      <c r="J1743" s="229">
        <f t="shared" si="180"/>
        <v>0</v>
      </c>
      <c r="K1743" s="229">
        <f t="shared" si="181"/>
        <v>0</v>
      </c>
      <c r="L1743" s="229">
        <f t="shared" si="181"/>
        <v>0</v>
      </c>
      <c r="M1743" s="229">
        <f t="shared" si="182"/>
        <v>0</v>
      </c>
    </row>
    <row r="1744" spans="1:13" ht="15" customHeight="1">
      <c r="A1744" s="76"/>
      <c r="B1744" s="77" t="str">
        <f t="shared" si="179"/>
        <v/>
      </c>
      <c r="C1744" t="str">
        <f t="shared" si="178"/>
        <v/>
      </c>
      <c r="D1744" s="315" t="str">
        <f t="shared" si="183"/>
        <v/>
      </c>
      <c r="E1744" s="228">
        <v>0</v>
      </c>
      <c r="J1744" s="229">
        <f t="shared" si="180"/>
        <v>0</v>
      </c>
      <c r="K1744" s="229">
        <f t="shared" si="181"/>
        <v>0</v>
      </c>
      <c r="L1744" s="229">
        <f t="shared" si="181"/>
        <v>0</v>
      </c>
      <c r="M1744" s="229">
        <f t="shared" si="182"/>
        <v>0</v>
      </c>
    </row>
    <row r="1745" spans="1:13" ht="15" customHeight="1">
      <c r="A1745" s="76"/>
      <c r="B1745" s="77" t="str">
        <f t="shared" si="179"/>
        <v/>
      </c>
      <c r="C1745" t="str">
        <f t="shared" si="178"/>
        <v/>
      </c>
      <c r="D1745" s="315" t="str">
        <f t="shared" si="183"/>
        <v/>
      </c>
      <c r="E1745" s="228">
        <v>0</v>
      </c>
      <c r="J1745" s="229">
        <f t="shared" si="180"/>
        <v>0</v>
      </c>
      <c r="K1745" s="229">
        <f t="shared" si="181"/>
        <v>0</v>
      </c>
      <c r="L1745" s="229">
        <f t="shared" si="181"/>
        <v>0</v>
      </c>
      <c r="M1745" s="229">
        <f t="shared" si="182"/>
        <v>0</v>
      </c>
    </row>
    <row r="1746" spans="1:13" ht="15" customHeight="1">
      <c r="A1746" s="76"/>
      <c r="B1746" s="77" t="str">
        <f t="shared" si="179"/>
        <v/>
      </c>
      <c r="C1746" t="str">
        <f t="shared" si="178"/>
        <v/>
      </c>
      <c r="D1746" s="315" t="str">
        <f t="shared" si="183"/>
        <v/>
      </c>
      <c r="E1746" s="228">
        <v>0</v>
      </c>
      <c r="J1746" s="229">
        <f t="shared" si="180"/>
        <v>0</v>
      </c>
      <c r="K1746" s="229">
        <f t="shared" si="181"/>
        <v>0</v>
      </c>
      <c r="L1746" s="229">
        <f t="shared" si="181"/>
        <v>0</v>
      </c>
      <c r="M1746" s="229">
        <f t="shared" si="182"/>
        <v>0</v>
      </c>
    </row>
    <row r="1747" spans="1:13" ht="15" customHeight="1">
      <c r="A1747" s="76"/>
      <c r="B1747" s="77" t="str">
        <f t="shared" si="179"/>
        <v/>
      </c>
      <c r="C1747" t="str">
        <f t="shared" si="178"/>
        <v/>
      </c>
      <c r="D1747" s="315" t="str">
        <f t="shared" si="183"/>
        <v/>
      </c>
      <c r="E1747" s="228">
        <v>0</v>
      </c>
      <c r="J1747" s="229">
        <f t="shared" si="180"/>
        <v>0</v>
      </c>
      <c r="K1747" s="229">
        <f t="shared" si="181"/>
        <v>0</v>
      </c>
      <c r="L1747" s="229">
        <f t="shared" si="181"/>
        <v>0</v>
      </c>
      <c r="M1747" s="229">
        <f t="shared" si="182"/>
        <v>0</v>
      </c>
    </row>
    <row r="1748" spans="1:13" ht="15" customHeight="1">
      <c r="A1748" s="76"/>
      <c r="B1748" s="77" t="str">
        <f t="shared" si="179"/>
        <v/>
      </c>
      <c r="C1748" t="str">
        <f t="shared" si="178"/>
        <v/>
      </c>
      <c r="D1748" s="315" t="str">
        <f t="shared" si="183"/>
        <v/>
      </c>
      <c r="E1748" s="228">
        <v>0</v>
      </c>
      <c r="J1748" s="229">
        <f t="shared" si="180"/>
        <v>0</v>
      </c>
      <c r="K1748" s="229">
        <f t="shared" si="181"/>
        <v>0</v>
      </c>
      <c r="L1748" s="229">
        <f t="shared" si="181"/>
        <v>0</v>
      </c>
      <c r="M1748" s="229">
        <f t="shared" si="182"/>
        <v>0</v>
      </c>
    </row>
    <row r="1749" spans="1:13" ht="15" customHeight="1">
      <c r="A1749" s="76"/>
      <c r="B1749" s="77" t="str">
        <f t="shared" si="179"/>
        <v/>
      </c>
      <c r="C1749" t="str">
        <f t="shared" si="178"/>
        <v/>
      </c>
      <c r="D1749" s="315" t="str">
        <f t="shared" si="183"/>
        <v/>
      </c>
      <c r="E1749" s="228">
        <v>0</v>
      </c>
      <c r="J1749" s="229">
        <f t="shared" si="180"/>
        <v>0</v>
      </c>
      <c r="K1749" s="229">
        <f t="shared" si="181"/>
        <v>0</v>
      </c>
      <c r="L1749" s="229">
        <f t="shared" si="181"/>
        <v>0</v>
      </c>
      <c r="M1749" s="229">
        <f t="shared" si="182"/>
        <v>0</v>
      </c>
    </row>
    <row r="1750" spans="1:13" ht="15" customHeight="1">
      <c r="A1750" s="76"/>
      <c r="B1750" s="77" t="str">
        <f t="shared" si="179"/>
        <v/>
      </c>
      <c r="C1750" t="str">
        <f t="shared" si="178"/>
        <v/>
      </c>
      <c r="D1750" s="315" t="str">
        <f t="shared" si="183"/>
        <v/>
      </c>
      <c r="E1750" s="228">
        <v>0</v>
      </c>
      <c r="J1750" s="229">
        <f t="shared" si="180"/>
        <v>0</v>
      </c>
      <c r="K1750" s="229">
        <f t="shared" si="181"/>
        <v>0</v>
      </c>
      <c r="L1750" s="229">
        <f t="shared" si="181"/>
        <v>0</v>
      </c>
      <c r="M1750" s="229">
        <f t="shared" si="182"/>
        <v>0</v>
      </c>
    </row>
    <row r="1751" spans="1:13" ht="15" customHeight="1">
      <c r="A1751" s="76"/>
      <c r="B1751" s="77" t="str">
        <f t="shared" si="179"/>
        <v/>
      </c>
      <c r="C1751" t="str">
        <f t="shared" si="178"/>
        <v/>
      </c>
      <c r="D1751" s="315" t="str">
        <f t="shared" si="183"/>
        <v/>
      </c>
      <c r="E1751" s="228">
        <v>0</v>
      </c>
      <c r="J1751" s="229">
        <f t="shared" si="180"/>
        <v>0</v>
      </c>
      <c r="K1751" s="229">
        <f t="shared" si="181"/>
        <v>0</v>
      </c>
      <c r="L1751" s="229">
        <f t="shared" si="181"/>
        <v>0</v>
      </c>
      <c r="M1751" s="229">
        <f t="shared" si="182"/>
        <v>0</v>
      </c>
    </row>
    <row r="1752" spans="1:13" ht="15" customHeight="1">
      <c r="A1752" s="76"/>
      <c r="B1752" s="77" t="str">
        <f t="shared" si="179"/>
        <v/>
      </c>
      <c r="C1752" t="str">
        <f t="shared" si="178"/>
        <v/>
      </c>
      <c r="D1752" s="315" t="str">
        <f t="shared" si="183"/>
        <v/>
      </c>
      <c r="E1752" s="228">
        <v>0</v>
      </c>
      <c r="J1752" s="229">
        <f t="shared" si="180"/>
        <v>0</v>
      </c>
      <c r="K1752" s="229">
        <f t="shared" si="181"/>
        <v>0</v>
      </c>
      <c r="L1752" s="229">
        <f t="shared" si="181"/>
        <v>0</v>
      </c>
      <c r="M1752" s="229">
        <f t="shared" si="182"/>
        <v>0</v>
      </c>
    </row>
    <row r="1753" spans="1:13" ht="15" customHeight="1">
      <c r="A1753" s="76"/>
      <c r="B1753" s="77" t="str">
        <f t="shared" si="179"/>
        <v/>
      </c>
      <c r="C1753" t="str">
        <f t="shared" si="178"/>
        <v/>
      </c>
      <c r="D1753" s="315" t="str">
        <f t="shared" si="183"/>
        <v/>
      </c>
      <c r="E1753" s="228">
        <v>0</v>
      </c>
      <c r="J1753" s="229">
        <f t="shared" si="180"/>
        <v>0</v>
      </c>
      <c r="K1753" s="229">
        <f t="shared" si="181"/>
        <v>0</v>
      </c>
      <c r="L1753" s="229">
        <f t="shared" si="181"/>
        <v>0</v>
      </c>
      <c r="M1753" s="229">
        <f t="shared" si="182"/>
        <v>0</v>
      </c>
    </row>
    <row r="1754" spans="1:13" ht="15" customHeight="1">
      <c r="A1754" s="76"/>
      <c r="B1754" s="77" t="str">
        <f t="shared" si="179"/>
        <v/>
      </c>
      <c r="C1754" t="str">
        <f t="shared" si="178"/>
        <v/>
      </c>
      <c r="D1754" s="315" t="str">
        <f t="shared" si="183"/>
        <v/>
      </c>
      <c r="E1754" s="228">
        <v>0</v>
      </c>
      <c r="J1754" s="229">
        <f t="shared" si="180"/>
        <v>0</v>
      </c>
      <c r="K1754" s="229">
        <f t="shared" si="181"/>
        <v>0</v>
      </c>
      <c r="L1754" s="229">
        <f t="shared" si="181"/>
        <v>0</v>
      </c>
      <c r="M1754" s="229">
        <f t="shared" si="182"/>
        <v>0</v>
      </c>
    </row>
    <row r="1755" spans="1:13" ht="15" customHeight="1">
      <c r="A1755" s="76"/>
      <c r="B1755" s="77" t="str">
        <f t="shared" si="179"/>
        <v/>
      </c>
      <c r="C1755" t="str">
        <f t="shared" si="178"/>
        <v/>
      </c>
      <c r="D1755" s="315" t="str">
        <f t="shared" si="183"/>
        <v/>
      </c>
      <c r="E1755" s="228">
        <v>0</v>
      </c>
      <c r="J1755" s="229">
        <f t="shared" si="180"/>
        <v>0</v>
      </c>
      <c r="K1755" s="229">
        <f t="shared" si="181"/>
        <v>0</v>
      </c>
      <c r="L1755" s="229">
        <f t="shared" si="181"/>
        <v>0</v>
      </c>
      <c r="M1755" s="229">
        <f t="shared" si="182"/>
        <v>0</v>
      </c>
    </row>
    <row r="1756" spans="1:13" ht="15" customHeight="1">
      <c r="A1756" s="76"/>
      <c r="B1756" s="77" t="str">
        <f t="shared" si="179"/>
        <v/>
      </c>
      <c r="C1756" t="str">
        <f t="shared" si="178"/>
        <v/>
      </c>
      <c r="D1756" s="315" t="str">
        <f t="shared" si="183"/>
        <v/>
      </c>
      <c r="E1756" s="228">
        <v>0</v>
      </c>
      <c r="J1756" s="229">
        <f t="shared" si="180"/>
        <v>0</v>
      </c>
      <c r="K1756" s="229">
        <f t="shared" si="181"/>
        <v>0</v>
      </c>
      <c r="L1756" s="229">
        <f t="shared" si="181"/>
        <v>0</v>
      </c>
      <c r="M1756" s="229">
        <f t="shared" si="182"/>
        <v>0</v>
      </c>
    </row>
    <row r="1757" spans="1:13" ht="15" customHeight="1">
      <c r="A1757" s="76"/>
      <c r="B1757" s="77" t="str">
        <f t="shared" si="179"/>
        <v/>
      </c>
      <c r="C1757" t="str">
        <f t="shared" si="178"/>
        <v/>
      </c>
      <c r="D1757" s="315" t="str">
        <f t="shared" si="183"/>
        <v/>
      </c>
      <c r="E1757" s="228">
        <v>0</v>
      </c>
      <c r="J1757" s="229">
        <f t="shared" si="180"/>
        <v>0</v>
      </c>
      <c r="K1757" s="229">
        <f t="shared" si="181"/>
        <v>0</v>
      </c>
      <c r="L1757" s="229">
        <f t="shared" si="181"/>
        <v>0</v>
      </c>
      <c r="M1757" s="229">
        <f t="shared" si="182"/>
        <v>0</v>
      </c>
    </row>
    <row r="1758" spans="1:13" ht="15" customHeight="1">
      <c r="A1758" s="76"/>
      <c r="B1758" s="77" t="str">
        <f t="shared" si="179"/>
        <v/>
      </c>
      <c r="C1758" t="str">
        <f t="shared" si="178"/>
        <v/>
      </c>
      <c r="D1758" s="315" t="str">
        <f t="shared" si="183"/>
        <v/>
      </c>
      <c r="E1758" s="228">
        <v>0</v>
      </c>
      <c r="J1758" s="229">
        <f t="shared" si="180"/>
        <v>0</v>
      </c>
      <c r="K1758" s="229">
        <f t="shared" si="181"/>
        <v>0</v>
      </c>
      <c r="L1758" s="229">
        <f t="shared" si="181"/>
        <v>0</v>
      </c>
      <c r="M1758" s="229">
        <f t="shared" si="182"/>
        <v>0</v>
      </c>
    </row>
    <row r="1759" spans="1:13" ht="15" customHeight="1">
      <c r="A1759" s="76"/>
      <c r="B1759" s="77" t="str">
        <f t="shared" si="179"/>
        <v/>
      </c>
      <c r="C1759" t="str">
        <f t="shared" si="178"/>
        <v/>
      </c>
      <c r="D1759" s="315" t="str">
        <f t="shared" si="183"/>
        <v/>
      </c>
      <c r="E1759" s="228">
        <v>0</v>
      </c>
      <c r="J1759" s="229">
        <f t="shared" si="180"/>
        <v>0</v>
      </c>
      <c r="K1759" s="229">
        <f t="shared" si="181"/>
        <v>0</v>
      </c>
      <c r="L1759" s="229">
        <f t="shared" si="181"/>
        <v>0</v>
      </c>
      <c r="M1759" s="229">
        <f t="shared" si="182"/>
        <v>0</v>
      </c>
    </row>
    <row r="1760" spans="1:13" ht="15" customHeight="1">
      <c r="A1760" s="76"/>
      <c r="B1760" s="77" t="str">
        <f t="shared" si="179"/>
        <v/>
      </c>
      <c r="C1760" t="str">
        <f t="shared" si="178"/>
        <v/>
      </c>
      <c r="D1760" s="315" t="str">
        <f t="shared" si="183"/>
        <v/>
      </c>
      <c r="E1760" s="228">
        <v>0</v>
      </c>
      <c r="J1760" s="229">
        <f t="shared" si="180"/>
        <v>0</v>
      </c>
      <c r="K1760" s="229">
        <f t="shared" si="181"/>
        <v>0</v>
      </c>
      <c r="L1760" s="229">
        <f t="shared" si="181"/>
        <v>0</v>
      </c>
      <c r="M1760" s="229">
        <f t="shared" si="182"/>
        <v>0</v>
      </c>
    </row>
    <row r="1761" spans="1:13" ht="15" customHeight="1">
      <c r="A1761" s="76"/>
      <c r="B1761" s="77" t="str">
        <f t="shared" si="179"/>
        <v/>
      </c>
      <c r="C1761" t="str">
        <f t="shared" si="178"/>
        <v/>
      </c>
      <c r="D1761" s="315" t="str">
        <f t="shared" si="183"/>
        <v/>
      </c>
      <c r="E1761" s="228">
        <v>0</v>
      </c>
      <c r="J1761" s="229">
        <f t="shared" si="180"/>
        <v>0</v>
      </c>
      <c r="K1761" s="229">
        <f t="shared" si="181"/>
        <v>0</v>
      </c>
      <c r="L1761" s="229">
        <f t="shared" si="181"/>
        <v>0</v>
      </c>
      <c r="M1761" s="229">
        <f t="shared" si="182"/>
        <v>0</v>
      </c>
    </row>
    <row r="1762" spans="1:13" ht="15" customHeight="1">
      <c r="A1762" s="76"/>
      <c r="B1762" s="77" t="str">
        <f t="shared" si="179"/>
        <v/>
      </c>
      <c r="C1762" t="str">
        <f t="shared" si="178"/>
        <v/>
      </c>
      <c r="D1762" s="315" t="str">
        <f t="shared" si="183"/>
        <v/>
      </c>
      <c r="E1762" s="228">
        <v>0</v>
      </c>
      <c r="J1762" s="229">
        <f t="shared" si="180"/>
        <v>0</v>
      </c>
      <c r="K1762" s="229">
        <f t="shared" si="181"/>
        <v>0</v>
      </c>
      <c r="L1762" s="229">
        <f t="shared" si="181"/>
        <v>0</v>
      </c>
      <c r="M1762" s="229">
        <f t="shared" si="182"/>
        <v>0</v>
      </c>
    </row>
    <row r="1763" spans="1:13" ht="15" customHeight="1">
      <c r="A1763" s="76"/>
      <c r="B1763" s="77" t="str">
        <f t="shared" si="179"/>
        <v/>
      </c>
      <c r="C1763" t="str">
        <f t="shared" si="178"/>
        <v/>
      </c>
      <c r="D1763" s="315" t="str">
        <f t="shared" si="183"/>
        <v/>
      </c>
      <c r="E1763" s="228">
        <v>0</v>
      </c>
      <c r="J1763" s="229">
        <f t="shared" si="180"/>
        <v>0</v>
      </c>
      <c r="K1763" s="229">
        <f t="shared" si="181"/>
        <v>0</v>
      </c>
      <c r="L1763" s="229">
        <f t="shared" si="181"/>
        <v>0</v>
      </c>
      <c r="M1763" s="229">
        <f t="shared" si="182"/>
        <v>0</v>
      </c>
    </row>
    <row r="1764" spans="1:13" ht="15" customHeight="1">
      <c r="A1764" s="76"/>
      <c r="B1764" s="77" t="str">
        <f t="shared" si="179"/>
        <v/>
      </c>
      <c r="C1764" t="str">
        <f t="shared" si="178"/>
        <v/>
      </c>
      <c r="D1764" s="315" t="str">
        <f t="shared" si="183"/>
        <v/>
      </c>
      <c r="E1764" s="228">
        <v>0</v>
      </c>
      <c r="J1764" s="229">
        <f t="shared" si="180"/>
        <v>0</v>
      </c>
      <c r="K1764" s="229">
        <f t="shared" si="181"/>
        <v>0</v>
      </c>
      <c r="L1764" s="229">
        <f t="shared" si="181"/>
        <v>0</v>
      </c>
      <c r="M1764" s="229">
        <f t="shared" si="182"/>
        <v>0</v>
      </c>
    </row>
    <row r="1765" spans="1:13" ht="15" customHeight="1">
      <c r="A1765" s="76"/>
      <c r="B1765" s="77" t="str">
        <f t="shared" si="179"/>
        <v/>
      </c>
      <c r="C1765" t="str">
        <f t="shared" si="178"/>
        <v/>
      </c>
      <c r="D1765" s="315" t="str">
        <f t="shared" si="183"/>
        <v/>
      </c>
      <c r="E1765" s="228">
        <v>0</v>
      </c>
      <c r="J1765" s="229">
        <f t="shared" si="180"/>
        <v>0</v>
      </c>
      <c r="K1765" s="229">
        <f t="shared" si="181"/>
        <v>0</v>
      </c>
      <c r="L1765" s="229">
        <f t="shared" si="181"/>
        <v>0</v>
      </c>
      <c r="M1765" s="229">
        <f t="shared" si="182"/>
        <v>0</v>
      </c>
    </row>
    <row r="1766" spans="1:13" ht="15" customHeight="1">
      <c r="A1766" s="76"/>
      <c r="B1766" s="77" t="str">
        <f t="shared" si="179"/>
        <v/>
      </c>
      <c r="C1766" t="str">
        <f t="shared" si="178"/>
        <v/>
      </c>
      <c r="D1766" s="315" t="str">
        <f t="shared" si="183"/>
        <v/>
      </c>
      <c r="E1766" s="228">
        <v>0</v>
      </c>
      <c r="J1766" s="229">
        <f t="shared" si="180"/>
        <v>0</v>
      </c>
      <c r="K1766" s="229">
        <f t="shared" si="181"/>
        <v>0</v>
      </c>
      <c r="L1766" s="229">
        <f t="shared" si="181"/>
        <v>0</v>
      </c>
      <c r="M1766" s="229">
        <f t="shared" si="182"/>
        <v>0</v>
      </c>
    </row>
    <row r="1767" spans="1:13" ht="15" customHeight="1">
      <c r="A1767" s="76"/>
      <c r="B1767" s="77" t="str">
        <f t="shared" si="179"/>
        <v/>
      </c>
      <c r="C1767" t="str">
        <f t="shared" si="178"/>
        <v/>
      </c>
      <c r="D1767" s="315" t="str">
        <f t="shared" si="183"/>
        <v/>
      </c>
      <c r="E1767" s="228">
        <v>0</v>
      </c>
      <c r="J1767" s="229">
        <f t="shared" si="180"/>
        <v>0</v>
      </c>
      <c r="K1767" s="229">
        <f t="shared" si="181"/>
        <v>0</v>
      </c>
      <c r="L1767" s="229">
        <f t="shared" si="181"/>
        <v>0</v>
      </c>
      <c r="M1767" s="229">
        <f t="shared" si="182"/>
        <v>0</v>
      </c>
    </row>
    <row r="1768" spans="1:13" ht="15" customHeight="1">
      <c r="A1768" s="76"/>
      <c r="B1768" s="77" t="str">
        <f t="shared" si="179"/>
        <v/>
      </c>
      <c r="C1768" t="str">
        <f t="shared" si="178"/>
        <v/>
      </c>
      <c r="D1768" s="315" t="str">
        <f t="shared" si="183"/>
        <v/>
      </c>
      <c r="E1768" s="228">
        <v>0</v>
      </c>
      <c r="J1768" s="229">
        <f t="shared" si="180"/>
        <v>0</v>
      </c>
      <c r="K1768" s="229">
        <f t="shared" si="181"/>
        <v>0</v>
      </c>
      <c r="L1768" s="229">
        <f t="shared" si="181"/>
        <v>0</v>
      </c>
      <c r="M1768" s="229">
        <f t="shared" si="182"/>
        <v>0</v>
      </c>
    </row>
    <row r="1769" spans="1:13" ht="15" customHeight="1">
      <c r="A1769" s="76"/>
      <c r="B1769" s="77" t="str">
        <f t="shared" si="179"/>
        <v/>
      </c>
      <c r="C1769" t="str">
        <f t="shared" si="178"/>
        <v/>
      </c>
      <c r="D1769" s="315" t="str">
        <f t="shared" si="183"/>
        <v/>
      </c>
      <c r="E1769" s="228">
        <v>0</v>
      </c>
      <c r="J1769" s="229">
        <f t="shared" si="180"/>
        <v>0</v>
      </c>
      <c r="K1769" s="229">
        <f t="shared" si="181"/>
        <v>0</v>
      </c>
      <c r="L1769" s="229">
        <f t="shared" si="181"/>
        <v>0</v>
      </c>
      <c r="M1769" s="229">
        <f t="shared" si="182"/>
        <v>0</v>
      </c>
    </row>
    <row r="1770" spans="1:13" ht="15" customHeight="1">
      <c r="A1770" s="76"/>
      <c r="B1770" s="77" t="str">
        <f t="shared" si="179"/>
        <v/>
      </c>
      <c r="C1770" t="str">
        <f t="shared" si="178"/>
        <v/>
      </c>
      <c r="D1770" s="315" t="str">
        <f t="shared" si="183"/>
        <v/>
      </c>
      <c r="E1770" s="228">
        <v>0</v>
      </c>
      <c r="J1770" s="229">
        <f t="shared" si="180"/>
        <v>0</v>
      </c>
      <c r="K1770" s="229">
        <f t="shared" si="181"/>
        <v>0</v>
      </c>
      <c r="L1770" s="229">
        <f t="shared" si="181"/>
        <v>0</v>
      </c>
      <c r="M1770" s="229">
        <f t="shared" si="182"/>
        <v>0</v>
      </c>
    </row>
    <row r="1771" spans="1:13" ht="15" customHeight="1">
      <c r="A1771" s="76"/>
      <c r="B1771" s="77" t="str">
        <f t="shared" si="179"/>
        <v/>
      </c>
      <c r="C1771" t="str">
        <f t="shared" si="178"/>
        <v/>
      </c>
      <c r="D1771" s="315" t="str">
        <f t="shared" si="183"/>
        <v/>
      </c>
      <c r="E1771" s="228">
        <v>0</v>
      </c>
      <c r="J1771" s="229">
        <f t="shared" si="180"/>
        <v>0</v>
      </c>
      <c r="K1771" s="229">
        <f t="shared" si="181"/>
        <v>0</v>
      </c>
      <c r="L1771" s="229">
        <f t="shared" si="181"/>
        <v>0</v>
      </c>
      <c r="M1771" s="229">
        <f t="shared" si="182"/>
        <v>0</v>
      </c>
    </row>
    <row r="1772" spans="1:13" ht="15" customHeight="1">
      <c r="A1772" s="76"/>
      <c r="B1772" s="77" t="str">
        <f t="shared" si="179"/>
        <v/>
      </c>
      <c r="C1772" t="str">
        <f t="shared" si="178"/>
        <v/>
      </c>
      <c r="D1772" s="315" t="str">
        <f t="shared" si="183"/>
        <v/>
      </c>
      <c r="E1772" s="228">
        <v>0</v>
      </c>
      <c r="J1772" s="229">
        <f t="shared" si="180"/>
        <v>0</v>
      </c>
      <c r="K1772" s="229">
        <f t="shared" si="181"/>
        <v>0</v>
      </c>
      <c r="L1772" s="229">
        <f t="shared" si="181"/>
        <v>0</v>
      </c>
      <c r="M1772" s="229">
        <f t="shared" si="182"/>
        <v>0</v>
      </c>
    </row>
    <row r="1773" spans="1:13" ht="15" customHeight="1">
      <c r="A1773" s="76"/>
      <c r="B1773" s="77" t="str">
        <f t="shared" si="179"/>
        <v/>
      </c>
      <c r="C1773" t="str">
        <f t="shared" si="178"/>
        <v/>
      </c>
      <c r="D1773" s="315" t="str">
        <f t="shared" si="183"/>
        <v/>
      </c>
      <c r="E1773" s="228">
        <v>0</v>
      </c>
      <c r="J1773" s="229">
        <f t="shared" si="180"/>
        <v>0</v>
      </c>
      <c r="K1773" s="229">
        <f t="shared" si="181"/>
        <v>0</v>
      </c>
      <c r="L1773" s="229">
        <f t="shared" si="181"/>
        <v>0</v>
      </c>
      <c r="M1773" s="229">
        <f t="shared" si="182"/>
        <v>0</v>
      </c>
    </row>
    <row r="1774" spans="1:13" ht="15" customHeight="1">
      <c r="A1774" s="76"/>
      <c r="B1774" s="77" t="str">
        <f t="shared" si="179"/>
        <v/>
      </c>
      <c r="C1774" t="str">
        <f t="shared" si="178"/>
        <v/>
      </c>
      <c r="D1774" s="315" t="str">
        <f t="shared" si="183"/>
        <v/>
      </c>
      <c r="E1774" s="228">
        <v>0</v>
      </c>
      <c r="J1774" s="229">
        <f t="shared" si="180"/>
        <v>0</v>
      </c>
      <c r="K1774" s="229">
        <f t="shared" si="181"/>
        <v>0</v>
      </c>
      <c r="L1774" s="229">
        <f t="shared" si="181"/>
        <v>0</v>
      </c>
      <c r="M1774" s="229">
        <f t="shared" si="182"/>
        <v>0</v>
      </c>
    </row>
    <row r="1775" spans="1:13" ht="15" customHeight="1">
      <c r="A1775" s="76"/>
      <c r="B1775" s="77" t="str">
        <f t="shared" si="179"/>
        <v/>
      </c>
      <c r="C1775" t="str">
        <f t="shared" si="178"/>
        <v/>
      </c>
      <c r="D1775" s="315" t="str">
        <f t="shared" si="183"/>
        <v/>
      </c>
      <c r="E1775" s="228">
        <v>0</v>
      </c>
      <c r="J1775" s="229">
        <f t="shared" si="180"/>
        <v>0</v>
      </c>
      <c r="K1775" s="229">
        <f t="shared" si="181"/>
        <v>0</v>
      </c>
      <c r="L1775" s="229">
        <f t="shared" si="181"/>
        <v>0</v>
      </c>
      <c r="M1775" s="229">
        <f t="shared" si="182"/>
        <v>0</v>
      </c>
    </row>
    <row r="1776" spans="1:13" ht="15" customHeight="1">
      <c r="A1776" s="76"/>
      <c r="B1776" s="77" t="str">
        <f t="shared" si="179"/>
        <v/>
      </c>
      <c r="C1776" t="str">
        <f t="shared" si="178"/>
        <v/>
      </c>
      <c r="D1776" s="315" t="str">
        <f t="shared" si="183"/>
        <v/>
      </c>
      <c r="E1776" s="228">
        <v>0</v>
      </c>
      <c r="J1776" s="229">
        <f t="shared" si="180"/>
        <v>0</v>
      </c>
      <c r="K1776" s="229">
        <f t="shared" si="181"/>
        <v>0</v>
      </c>
      <c r="L1776" s="229">
        <f t="shared" si="181"/>
        <v>0</v>
      </c>
      <c r="M1776" s="229">
        <f t="shared" si="182"/>
        <v>0</v>
      </c>
    </row>
    <row r="1777" spans="1:13" ht="15" customHeight="1">
      <c r="A1777" s="76"/>
      <c r="B1777" s="77" t="str">
        <f t="shared" si="179"/>
        <v/>
      </c>
      <c r="C1777" t="str">
        <f t="shared" si="178"/>
        <v/>
      </c>
      <c r="D1777" s="315" t="str">
        <f t="shared" si="183"/>
        <v/>
      </c>
      <c r="E1777" s="228">
        <v>0</v>
      </c>
      <c r="J1777" s="229">
        <f t="shared" si="180"/>
        <v>0</v>
      </c>
      <c r="K1777" s="229">
        <f t="shared" si="181"/>
        <v>0</v>
      </c>
      <c r="L1777" s="229">
        <f t="shared" si="181"/>
        <v>0</v>
      </c>
      <c r="M1777" s="229">
        <f t="shared" si="182"/>
        <v>0</v>
      </c>
    </row>
    <row r="1778" spans="1:13" ht="15" customHeight="1">
      <c r="A1778" s="76"/>
      <c r="B1778" s="77" t="str">
        <f t="shared" si="179"/>
        <v/>
      </c>
      <c r="C1778" t="str">
        <f t="shared" si="178"/>
        <v/>
      </c>
      <c r="D1778" s="315" t="str">
        <f t="shared" si="183"/>
        <v/>
      </c>
      <c r="E1778" s="228">
        <v>0</v>
      </c>
      <c r="J1778" s="229">
        <f t="shared" si="180"/>
        <v>0</v>
      </c>
      <c r="K1778" s="229">
        <f t="shared" si="181"/>
        <v>0</v>
      </c>
      <c r="L1778" s="229">
        <f t="shared" si="181"/>
        <v>0</v>
      </c>
      <c r="M1778" s="229">
        <f t="shared" si="182"/>
        <v>0</v>
      </c>
    </row>
    <row r="1779" spans="1:13" ht="15" customHeight="1">
      <c r="A1779" s="76"/>
      <c r="B1779" s="77" t="str">
        <f t="shared" si="179"/>
        <v/>
      </c>
      <c r="C1779" t="str">
        <f t="shared" si="178"/>
        <v/>
      </c>
      <c r="D1779" s="315" t="str">
        <f t="shared" si="183"/>
        <v/>
      </c>
      <c r="E1779" s="228">
        <v>0</v>
      </c>
      <c r="J1779" s="229">
        <f t="shared" si="180"/>
        <v>0</v>
      </c>
      <c r="K1779" s="229">
        <f t="shared" si="181"/>
        <v>0</v>
      </c>
      <c r="L1779" s="229">
        <f t="shared" si="181"/>
        <v>0</v>
      </c>
      <c r="M1779" s="229">
        <f t="shared" si="182"/>
        <v>0</v>
      </c>
    </row>
    <row r="1780" spans="1:13" ht="15" customHeight="1">
      <c r="A1780" s="76"/>
      <c r="B1780" s="77" t="str">
        <f t="shared" si="179"/>
        <v/>
      </c>
      <c r="C1780" t="str">
        <f t="shared" si="178"/>
        <v/>
      </c>
      <c r="D1780" s="315" t="str">
        <f t="shared" si="183"/>
        <v/>
      </c>
      <c r="E1780" s="228">
        <v>0</v>
      </c>
      <c r="J1780" s="229">
        <f t="shared" si="180"/>
        <v>0</v>
      </c>
      <c r="K1780" s="229">
        <f t="shared" si="181"/>
        <v>0</v>
      </c>
      <c r="L1780" s="229">
        <f t="shared" si="181"/>
        <v>0</v>
      </c>
      <c r="M1780" s="229">
        <f t="shared" si="182"/>
        <v>0</v>
      </c>
    </row>
    <row r="1781" spans="1:13" ht="15" customHeight="1">
      <c r="A1781" s="76"/>
      <c r="B1781" s="77" t="str">
        <f t="shared" si="179"/>
        <v/>
      </c>
      <c r="C1781" t="str">
        <f t="shared" si="178"/>
        <v/>
      </c>
      <c r="D1781" s="315" t="str">
        <f t="shared" si="183"/>
        <v/>
      </c>
      <c r="E1781" s="228">
        <v>0</v>
      </c>
      <c r="J1781" s="229">
        <f t="shared" si="180"/>
        <v>0</v>
      </c>
      <c r="K1781" s="229">
        <f t="shared" si="181"/>
        <v>0</v>
      </c>
      <c r="L1781" s="229">
        <f t="shared" si="181"/>
        <v>0</v>
      </c>
      <c r="M1781" s="229">
        <f t="shared" si="182"/>
        <v>0</v>
      </c>
    </row>
    <row r="1782" spans="1:13" ht="15" customHeight="1">
      <c r="A1782" s="76"/>
      <c r="B1782" s="77" t="str">
        <f t="shared" si="179"/>
        <v/>
      </c>
      <c r="C1782" t="str">
        <f t="shared" si="178"/>
        <v/>
      </c>
      <c r="D1782" s="315" t="str">
        <f t="shared" si="183"/>
        <v/>
      </c>
      <c r="E1782" s="228">
        <v>0</v>
      </c>
      <c r="J1782" s="229">
        <f t="shared" si="180"/>
        <v>0</v>
      </c>
      <c r="K1782" s="229">
        <f t="shared" si="181"/>
        <v>0</v>
      </c>
      <c r="L1782" s="229">
        <f t="shared" si="181"/>
        <v>0</v>
      </c>
      <c r="M1782" s="229">
        <f t="shared" si="182"/>
        <v>0</v>
      </c>
    </row>
    <row r="1783" spans="1:13" ht="15" customHeight="1">
      <c r="A1783" s="76"/>
      <c r="B1783" s="77" t="str">
        <f t="shared" si="179"/>
        <v/>
      </c>
      <c r="C1783" t="str">
        <f t="shared" si="178"/>
        <v/>
      </c>
      <c r="D1783" s="315" t="str">
        <f t="shared" si="183"/>
        <v/>
      </c>
      <c r="E1783" s="228">
        <v>0</v>
      </c>
      <c r="J1783" s="229">
        <f t="shared" si="180"/>
        <v>0</v>
      </c>
      <c r="K1783" s="229">
        <f t="shared" si="181"/>
        <v>0</v>
      </c>
      <c r="L1783" s="229">
        <f t="shared" si="181"/>
        <v>0</v>
      </c>
      <c r="M1783" s="229">
        <f t="shared" si="182"/>
        <v>0</v>
      </c>
    </row>
    <row r="1784" spans="1:13" ht="15" customHeight="1">
      <c r="A1784" s="76"/>
      <c r="B1784" s="77" t="str">
        <f t="shared" si="179"/>
        <v/>
      </c>
      <c r="C1784" t="str">
        <f t="shared" si="178"/>
        <v/>
      </c>
      <c r="D1784" s="315" t="str">
        <f t="shared" si="183"/>
        <v/>
      </c>
      <c r="E1784" s="228">
        <v>0</v>
      </c>
      <c r="J1784" s="229">
        <f t="shared" si="180"/>
        <v>0</v>
      </c>
      <c r="K1784" s="229">
        <f t="shared" si="181"/>
        <v>0</v>
      </c>
      <c r="L1784" s="229">
        <f t="shared" si="181"/>
        <v>0</v>
      </c>
      <c r="M1784" s="229">
        <f t="shared" si="182"/>
        <v>0</v>
      </c>
    </row>
    <row r="1785" spans="1:13" ht="15" customHeight="1">
      <c r="A1785" s="76"/>
      <c r="B1785" s="77" t="str">
        <f t="shared" si="179"/>
        <v/>
      </c>
      <c r="C1785" t="str">
        <f t="shared" si="178"/>
        <v/>
      </c>
      <c r="D1785" s="315" t="str">
        <f t="shared" si="183"/>
        <v/>
      </c>
      <c r="E1785" s="228">
        <v>0</v>
      </c>
      <c r="J1785" s="229">
        <f t="shared" si="180"/>
        <v>0</v>
      </c>
      <c r="K1785" s="229">
        <f t="shared" si="181"/>
        <v>0</v>
      </c>
      <c r="L1785" s="229">
        <f t="shared" si="181"/>
        <v>0</v>
      </c>
      <c r="M1785" s="229">
        <f t="shared" si="182"/>
        <v>0</v>
      </c>
    </row>
    <row r="1786" spans="1:13" ht="15" customHeight="1">
      <c r="A1786" s="76"/>
      <c r="B1786" s="77" t="str">
        <f t="shared" si="179"/>
        <v/>
      </c>
      <c r="C1786" t="str">
        <f t="shared" si="178"/>
        <v/>
      </c>
      <c r="D1786" s="315" t="str">
        <f t="shared" si="183"/>
        <v/>
      </c>
      <c r="E1786" s="228">
        <v>0</v>
      </c>
      <c r="J1786" s="229">
        <f t="shared" si="180"/>
        <v>0</v>
      </c>
      <c r="K1786" s="229">
        <f t="shared" si="181"/>
        <v>0</v>
      </c>
      <c r="L1786" s="229">
        <f t="shared" si="181"/>
        <v>0</v>
      </c>
      <c r="M1786" s="229">
        <f t="shared" si="182"/>
        <v>0</v>
      </c>
    </row>
    <row r="1787" spans="1:13" ht="15" customHeight="1">
      <c r="A1787" s="76"/>
      <c r="B1787" s="77" t="str">
        <f t="shared" si="179"/>
        <v/>
      </c>
      <c r="C1787" t="str">
        <f t="shared" si="178"/>
        <v/>
      </c>
      <c r="D1787" s="315" t="str">
        <f t="shared" si="183"/>
        <v/>
      </c>
      <c r="E1787" s="228">
        <v>0</v>
      </c>
      <c r="J1787" s="229">
        <f t="shared" si="180"/>
        <v>0</v>
      </c>
      <c r="K1787" s="229">
        <f t="shared" si="181"/>
        <v>0</v>
      </c>
      <c r="L1787" s="229">
        <f t="shared" si="181"/>
        <v>0</v>
      </c>
      <c r="M1787" s="229">
        <f t="shared" si="182"/>
        <v>0</v>
      </c>
    </row>
    <row r="1788" spans="1:13" ht="15" customHeight="1">
      <c r="A1788" s="76"/>
      <c r="B1788" s="77" t="str">
        <f t="shared" si="179"/>
        <v/>
      </c>
      <c r="C1788" t="str">
        <f t="shared" si="178"/>
        <v/>
      </c>
      <c r="D1788" s="315" t="str">
        <f t="shared" si="183"/>
        <v/>
      </c>
      <c r="E1788" s="228">
        <v>0</v>
      </c>
      <c r="J1788" s="229">
        <f t="shared" si="180"/>
        <v>0</v>
      </c>
      <c r="K1788" s="229">
        <f t="shared" si="181"/>
        <v>0</v>
      </c>
      <c r="L1788" s="229">
        <f t="shared" si="181"/>
        <v>0</v>
      </c>
      <c r="M1788" s="229">
        <f t="shared" si="182"/>
        <v>0</v>
      </c>
    </row>
    <row r="1789" spans="1:13" ht="15" customHeight="1">
      <c r="A1789" s="76"/>
      <c r="B1789" s="77" t="str">
        <f t="shared" si="179"/>
        <v/>
      </c>
      <c r="C1789" t="str">
        <f t="shared" si="178"/>
        <v/>
      </c>
      <c r="D1789" s="315" t="str">
        <f t="shared" si="183"/>
        <v/>
      </c>
      <c r="E1789" s="228">
        <v>0</v>
      </c>
      <c r="J1789" s="229">
        <f t="shared" si="180"/>
        <v>0</v>
      </c>
      <c r="K1789" s="229">
        <f t="shared" si="181"/>
        <v>0</v>
      </c>
      <c r="L1789" s="229">
        <f t="shared" si="181"/>
        <v>0</v>
      </c>
      <c r="M1789" s="229">
        <f t="shared" si="182"/>
        <v>0</v>
      </c>
    </row>
    <row r="1790" spans="1:13" ht="15" customHeight="1">
      <c r="A1790" s="76"/>
      <c r="B1790" s="77" t="str">
        <f t="shared" si="179"/>
        <v/>
      </c>
      <c r="C1790" t="str">
        <f t="shared" si="178"/>
        <v/>
      </c>
      <c r="D1790" s="315" t="str">
        <f t="shared" si="183"/>
        <v/>
      </c>
      <c r="E1790" s="228">
        <v>0</v>
      </c>
      <c r="J1790" s="229">
        <f t="shared" si="180"/>
        <v>0</v>
      </c>
      <c r="K1790" s="229">
        <f t="shared" si="181"/>
        <v>0</v>
      </c>
      <c r="L1790" s="229">
        <f t="shared" si="181"/>
        <v>0</v>
      </c>
      <c r="M1790" s="229">
        <f t="shared" si="182"/>
        <v>0</v>
      </c>
    </row>
    <row r="1791" spans="1:13" ht="15" customHeight="1">
      <c r="A1791" s="76"/>
      <c r="B1791" s="77" t="str">
        <f t="shared" si="179"/>
        <v/>
      </c>
      <c r="C1791" t="str">
        <f t="shared" si="178"/>
        <v/>
      </c>
      <c r="D1791" s="315" t="str">
        <f t="shared" si="183"/>
        <v/>
      </c>
      <c r="E1791" s="228">
        <v>0</v>
      </c>
      <c r="J1791" s="229">
        <f t="shared" si="180"/>
        <v>0</v>
      </c>
      <c r="K1791" s="229">
        <f t="shared" si="181"/>
        <v>0</v>
      </c>
      <c r="L1791" s="229">
        <f t="shared" si="181"/>
        <v>0</v>
      </c>
      <c r="M1791" s="229">
        <f t="shared" si="182"/>
        <v>0</v>
      </c>
    </row>
    <row r="1792" spans="1:13" ht="15" customHeight="1">
      <c r="A1792" s="76"/>
      <c r="B1792" s="77" t="str">
        <f t="shared" si="179"/>
        <v/>
      </c>
      <c r="C1792" t="str">
        <f t="shared" si="178"/>
        <v/>
      </c>
      <c r="D1792" s="315" t="str">
        <f t="shared" si="183"/>
        <v/>
      </c>
      <c r="E1792" s="228">
        <v>0</v>
      </c>
      <c r="J1792" s="229">
        <f t="shared" si="180"/>
        <v>0</v>
      </c>
      <c r="K1792" s="229">
        <f t="shared" si="181"/>
        <v>0</v>
      </c>
      <c r="L1792" s="229">
        <f t="shared" si="181"/>
        <v>0</v>
      </c>
      <c r="M1792" s="229">
        <f t="shared" si="182"/>
        <v>0</v>
      </c>
    </row>
    <row r="1793" spans="1:13" ht="15" customHeight="1">
      <c r="A1793" s="76"/>
      <c r="B1793" s="77" t="str">
        <f t="shared" si="179"/>
        <v/>
      </c>
      <c r="C1793" t="str">
        <f t="shared" ref="C1793:C1856" si="184">IF(A1793&lt;&gt;"",TEXT(A1793,"aaaa"),"")</f>
        <v/>
      </c>
      <c r="D1793" s="315" t="str">
        <f t="shared" si="183"/>
        <v/>
      </c>
      <c r="E1793" s="228">
        <v>0</v>
      </c>
      <c r="J1793" s="229">
        <f t="shared" si="180"/>
        <v>0</v>
      </c>
      <c r="K1793" s="229">
        <f t="shared" si="181"/>
        <v>0</v>
      </c>
      <c r="L1793" s="229">
        <f t="shared" si="181"/>
        <v>0</v>
      </c>
      <c r="M1793" s="229">
        <f t="shared" si="182"/>
        <v>0</v>
      </c>
    </row>
    <row r="1794" spans="1:13" ht="15" customHeight="1">
      <c r="A1794" s="76"/>
      <c r="B1794" s="77" t="str">
        <f t="shared" si="179"/>
        <v/>
      </c>
      <c r="C1794" t="str">
        <f t="shared" si="184"/>
        <v/>
      </c>
      <c r="D1794" s="315" t="str">
        <f t="shared" si="183"/>
        <v/>
      </c>
      <c r="E1794" s="228">
        <v>0</v>
      </c>
      <c r="J1794" s="229">
        <f t="shared" si="180"/>
        <v>0</v>
      </c>
      <c r="K1794" s="229">
        <f t="shared" si="181"/>
        <v>0</v>
      </c>
      <c r="L1794" s="229">
        <f t="shared" si="181"/>
        <v>0</v>
      </c>
      <c r="M1794" s="229">
        <f t="shared" si="182"/>
        <v>0</v>
      </c>
    </row>
    <row r="1795" spans="1:13" ht="15" customHeight="1">
      <c r="A1795" s="76"/>
      <c r="B1795" s="77" t="str">
        <f t="shared" si="179"/>
        <v/>
      </c>
      <c r="C1795" t="str">
        <f t="shared" si="184"/>
        <v/>
      </c>
      <c r="D1795" s="315" t="str">
        <f t="shared" si="183"/>
        <v/>
      </c>
      <c r="E1795" s="228">
        <v>0</v>
      </c>
      <c r="J1795" s="229">
        <f t="shared" si="180"/>
        <v>0</v>
      </c>
      <c r="K1795" s="229">
        <f t="shared" si="181"/>
        <v>0</v>
      </c>
      <c r="L1795" s="229">
        <f t="shared" si="181"/>
        <v>0</v>
      </c>
      <c r="M1795" s="229">
        <f t="shared" si="182"/>
        <v>0</v>
      </c>
    </row>
    <row r="1796" spans="1:13" ht="15" customHeight="1">
      <c r="A1796" s="76"/>
      <c r="B1796" s="77" t="str">
        <f t="shared" si="179"/>
        <v/>
      </c>
      <c r="C1796" t="str">
        <f t="shared" si="184"/>
        <v/>
      </c>
      <c r="D1796" s="315" t="str">
        <f t="shared" si="183"/>
        <v/>
      </c>
      <c r="E1796" s="228">
        <v>0</v>
      </c>
      <c r="J1796" s="229">
        <f t="shared" si="180"/>
        <v>0</v>
      </c>
      <c r="K1796" s="229">
        <f t="shared" si="181"/>
        <v>0</v>
      </c>
      <c r="L1796" s="229">
        <f t="shared" si="181"/>
        <v>0</v>
      </c>
      <c r="M1796" s="229">
        <f t="shared" si="182"/>
        <v>0</v>
      </c>
    </row>
    <row r="1797" spans="1:13" ht="15" customHeight="1">
      <c r="A1797" s="76"/>
      <c r="B1797" s="77" t="str">
        <f t="shared" si="179"/>
        <v/>
      </c>
      <c r="C1797" t="str">
        <f t="shared" si="184"/>
        <v/>
      </c>
      <c r="D1797" s="315" t="str">
        <f t="shared" si="183"/>
        <v/>
      </c>
      <c r="E1797" s="228">
        <v>0</v>
      </c>
      <c r="J1797" s="229">
        <f t="shared" si="180"/>
        <v>0</v>
      </c>
      <c r="K1797" s="229">
        <f t="shared" si="181"/>
        <v>0</v>
      </c>
      <c r="L1797" s="229">
        <f t="shared" si="181"/>
        <v>0</v>
      </c>
      <c r="M1797" s="229">
        <f t="shared" si="182"/>
        <v>0</v>
      </c>
    </row>
    <row r="1798" spans="1:13" ht="15" customHeight="1">
      <c r="A1798" s="76"/>
      <c r="B1798" s="77" t="str">
        <f t="shared" si="179"/>
        <v/>
      </c>
      <c r="C1798" t="str">
        <f t="shared" si="184"/>
        <v/>
      </c>
      <c r="D1798" s="315" t="str">
        <f t="shared" si="183"/>
        <v/>
      </c>
      <c r="E1798" s="228">
        <v>0</v>
      </c>
      <c r="J1798" s="229">
        <f t="shared" si="180"/>
        <v>0</v>
      </c>
      <c r="K1798" s="229">
        <f t="shared" si="181"/>
        <v>0</v>
      </c>
      <c r="L1798" s="229">
        <f t="shared" si="181"/>
        <v>0</v>
      </c>
      <c r="M1798" s="229">
        <f t="shared" si="182"/>
        <v>0</v>
      </c>
    </row>
    <row r="1799" spans="1:13" ht="15" customHeight="1">
      <c r="A1799" s="76"/>
      <c r="B1799" s="77" t="str">
        <f t="shared" ref="B1799:B1862" si="185">IF(A1799="","",TEXT(A1799,"DDDD"))</f>
        <v/>
      </c>
      <c r="C1799" t="str">
        <f t="shared" si="184"/>
        <v/>
      </c>
      <c r="D1799" s="315" t="str">
        <f t="shared" si="183"/>
        <v/>
      </c>
      <c r="E1799" s="228">
        <v>0</v>
      </c>
      <c r="J1799" s="229">
        <f t="shared" ref="J1799:J1862" si="186">IF(E1799=0,0,(1-J$4)*E1799)</f>
        <v>0</v>
      </c>
      <c r="K1799" s="229">
        <f t="shared" ref="K1799:L1862" si="187">IF(F1799=0,0,(1-K$4)*F1799)</f>
        <v>0</v>
      </c>
      <c r="L1799" s="229">
        <f t="shared" si="187"/>
        <v>0</v>
      </c>
      <c r="M1799" s="229">
        <f t="shared" ref="M1799:M1862" si="188">IF(H1799=0,0,(1-M$4)*H1799)</f>
        <v>0</v>
      </c>
    </row>
    <row r="1800" spans="1:13" ht="15" customHeight="1">
      <c r="A1800" s="76"/>
      <c r="B1800" s="77" t="str">
        <f t="shared" si="185"/>
        <v/>
      </c>
      <c r="C1800" t="str">
        <f t="shared" si="184"/>
        <v/>
      </c>
      <c r="D1800" s="315" t="str">
        <f t="shared" ref="D1800:D1863" si="189">IF(A1800&lt;&gt;"",PROPER(TEXT(A1800,"Mmmm")),"")</f>
        <v/>
      </c>
      <c r="E1800" s="228">
        <v>0</v>
      </c>
      <c r="J1800" s="229">
        <f t="shared" si="186"/>
        <v>0</v>
      </c>
      <c r="K1800" s="229">
        <f t="shared" si="187"/>
        <v>0</v>
      </c>
      <c r="L1800" s="229">
        <f t="shared" si="187"/>
        <v>0</v>
      </c>
      <c r="M1800" s="229">
        <f t="shared" si="188"/>
        <v>0</v>
      </c>
    </row>
    <row r="1801" spans="1:13" ht="15" customHeight="1">
      <c r="A1801" s="76"/>
      <c r="B1801" s="77" t="str">
        <f t="shared" si="185"/>
        <v/>
      </c>
      <c r="C1801" t="str">
        <f t="shared" si="184"/>
        <v/>
      </c>
      <c r="D1801" s="315" t="str">
        <f t="shared" si="189"/>
        <v/>
      </c>
      <c r="E1801" s="228">
        <v>0</v>
      </c>
      <c r="J1801" s="229">
        <f t="shared" si="186"/>
        <v>0</v>
      </c>
      <c r="K1801" s="229">
        <f t="shared" si="187"/>
        <v>0</v>
      </c>
      <c r="L1801" s="229">
        <f t="shared" si="187"/>
        <v>0</v>
      </c>
      <c r="M1801" s="229">
        <f t="shared" si="188"/>
        <v>0</v>
      </c>
    </row>
    <row r="1802" spans="1:13" ht="15" customHeight="1">
      <c r="A1802" s="76"/>
      <c r="B1802" s="77" t="str">
        <f t="shared" si="185"/>
        <v/>
      </c>
      <c r="C1802" t="str">
        <f t="shared" si="184"/>
        <v/>
      </c>
      <c r="D1802" s="315" t="str">
        <f t="shared" si="189"/>
        <v/>
      </c>
      <c r="E1802" s="228">
        <v>0</v>
      </c>
      <c r="J1802" s="229">
        <f t="shared" si="186"/>
        <v>0</v>
      </c>
      <c r="K1802" s="229">
        <f t="shared" si="187"/>
        <v>0</v>
      </c>
      <c r="L1802" s="229">
        <f t="shared" si="187"/>
        <v>0</v>
      </c>
      <c r="M1802" s="229">
        <f t="shared" si="188"/>
        <v>0</v>
      </c>
    </row>
    <row r="1803" spans="1:13" ht="15" customHeight="1">
      <c r="A1803" s="76"/>
      <c r="B1803" s="77" t="str">
        <f t="shared" si="185"/>
        <v/>
      </c>
      <c r="C1803" t="str">
        <f t="shared" si="184"/>
        <v/>
      </c>
      <c r="D1803" s="315" t="str">
        <f t="shared" si="189"/>
        <v/>
      </c>
      <c r="E1803" s="228">
        <v>0</v>
      </c>
      <c r="J1803" s="229">
        <f t="shared" si="186"/>
        <v>0</v>
      </c>
      <c r="K1803" s="229">
        <f t="shared" si="187"/>
        <v>0</v>
      </c>
      <c r="L1803" s="229">
        <f t="shared" si="187"/>
        <v>0</v>
      </c>
      <c r="M1803" s="229">
        <f t="shared" si="188"/>
        <v>0</v>
      </c>
    </row>
    <row r="1804" spans="1:13" ht="15" customHeight="1">
      <c r="A1804" s="76"/>
      <c r="B1804" s="77" t="str">
        <f t="shared" si="185"/>
        <v/>
      </c>
      <c r="C1804" t="str">
        <f t="shared" si="184"/>
        <v/>
      </c>
      <c r="D1804" s="315" t="str">
        <f t="shared" si="189"/>
        <v/>
      </c>
      <c r="E1804" s="228">
        <v>0</v>
      </c>
      <c r="J1804" s="229">
        <f t="shared" si="186"/>
        <v>0</v>
      </c>
      <c r="K1804" s="229">
        <f t="shared" si="187"/>
        <v>0</v>
      </c>
      <c r="L1804" s="229">
        <f t="shared" si="187"/>
        <v>0</v>
      </c>
      <c r="M1804" s="229">
        <f t="shared" si="188"/>
        <v>0</v>
      </c>
    </row>
    <row r="1805" spans="1:13" ht="15" customHeight="1">
      <c r="A1805" s="76"/>
      <c r="B1805" s="77" t="str">
        <f t="shared" si="185"/>
        <v/>
      </c>
      <c r="C1805" t="str">
        <f t="shared" si="184"/>
        <v/>
      </c>
      <c r="D1805" s="315" t="str">
        <f t="shared" si="189"/>
        <v/>
      </c>
      <c r="E1805" s="228">
        <v>0</v>
      </c>
      <c r="J1805" s="229">
        <f t="shared" si="186"/>
        <v>0</v>
      </c>
      <c r="K1805" s="229">
        <f t="shared" si="187"/>
        <v>0</v>
      </c>
      <c r="L1805" s="229">
        <f t="shared" si="187"/>
        <v>0</v>
      </c>
      <c r="M1805" s="229">
        <f t="shared" si="188"/>
        <v>0</v>
      </c>
    </row>
    <row r="1806" spans="1:13" ht="15" customHeight="1">
      <c r="A1806" s="76"/>
      <c r="B1806" s="77" t="str">
        <f t="shared" si="185"/>
        <v/>
      </c>
      <c r="C1806" t="str">
        <f t="shared" si="184"/>
        <v/>
      </c>
      <c r="D1806" s="315" t="str">
        <f t="shared" si="189"/>
        <v/>
      </c>
      <c r="E1806" s="228">
        <v>0</v>
      </c>
      <c r="J1806" s="229">
        <f t="shared" si="186"/>
        <v>0</v>
      </c>
      <c r="K1806" s="229">
        <f t="shared" si="187"/>
        <v>0</v>
      </c>
      <c r="L1806" s="229">
        <f t="shared" si="187"/>
        <v>0</v>
      </c>
      <c r="M1806" s="229">
        <f t="shared" si="188"/>
        <v>0</v>
      </c>
    </row>
    <row r="1807" spans="1:13" ht="15" customHeight="1">
      <c r="A1807" s="76"/>
      <c r="B1807" s="77" t="str">
        <f t="shared" si="185"/>
        <v/>
      </c>
      <c r="C1807" t="str">
        <f t="shared" si="184"/>
        <v/>
      </c>
      <c r="D1807" s="315" t="str">
        <f t="shared" si="189"/>
        <v/>
      </c>
      <c r="E1807" s="228">
        <v>0</v>
      </c>
      <c r="J1807" s="229">
        <f t="shared" si="186"/>
        <v>0</v>
      </c>
      <c r="K1807" s="229">
        <f t="shared" si="187"/>
        <v>0</v>
      </c>
      <c r="L1807" s="229">
        <f t="shared" si="187"/>
        <v>0</v>
      </c>
      <c r="M1807" s="229">
        <f t="shared" si="188"/>
        <v>0</v>
      </c>
    </row>
    <row r="1808" spans="1:13" ht="15" customHeight="1">
      <c r="A1808" s="76"/>
      <c r="B1808" s="77" t="str">
        <f t="shared" si="185"/>
        <v/>
      </c>
      <c r="C1808" t="str">
        <f t="shared" si="184"/>
        <v/>
      </c>
      <c r="D1808" s="315" t="str">
        <f t="shared" si="189"/>
        <v/>
      </c>
      <c r="E1808" s="228">
        <v>0</v>
      </c>
      <c r="J1808" s="229">
        <f t="shared" si="186"/>
        <v>0</v>
      </c>
      <c r="K1808" s="229">
        <f t="shared" si="187"/>
        <v>0</v>
      </c>
      <c r="L1808" s="229">
        <f t="shared" si="187"/>
        <v>0</v>
      </c>
      <c r="M1808" s="229">
        <f t="shared" si="188"/>
        <v>0</v>
      </c>
    </row>
    <row r="1809" spans="1:13" ht="15" customHeight="1">
      <c r="A1809" s="76"/>
      <c r="B1809" s="77" t="str">
        <f t="shared" si="185"/>
        <v/>
      </c>
      <c r="C1809" t="str">
        <f t="shared" si="184"/>
        <v/>
      </c>
      <c r="D1809" s="315" t="str">
        <f t="shared" si="189"/>
        <v/>
      </c>
      <c r="E1809" s="228">
        <v>0</v>
      </c>
      <c r="J1809" s="229">
        <f t="shared" si="186"/>
        <v>0</v>
      </c>
      <c r="K1809" s="229">
        <f t="shared" si="187"/>
        <v>0</v>
      </c>
      <c r="L1809" s="229">
        <f t="shared" si="187"/>
        <v>0</v>
      </c>
      <c r="M1809" s="229">
        <f t="shared" si="188"/>
        <v>0</v>
      </c>
    </row>
    <row r="1810" spans="1:13" ht="15" customHeight="1">
      <c r="A1810" s="76"/>
      <c r="B1810" s="77" t="str">
        <f t="shared" si="185"/>
        <v/>
      </c>
      <c r="C1810" t="str">
        <f t="shared" si="184"/>
        <v/>
      </c>
      <c r="D1810" s="315" t="str">
        <f t="shared" si="189"/>
        <v/>
      </c>
      <c r="E1810" s="228">
        <v>0</v>
      </c>
      <c r="J1810" s="229">
        <f t="shared" si="186"/>
        <v>0</v>
      </c>
      <c r="K1810" s="229">
        <f t="shared" si="187"/>
        <v>0</v>
      </c>
      <c r="L1810" s="229">
        <f t="shared" si="187"/>
        <v>0</v>
      </c>
      <c r="M1810" s="229">
        <f t="shared" si="188"/>
        <v>0</v>
      </c>
    </row>
    <row r="1811" spans="1:13" ht="15" customHeight="1">
      <c r="A1811" s="76"/>
      <c r="B1811" s="77" t="str">
        <f t="shared" si="185"/>
        <v/>
      </c>
      <c r="C1811" t="str">
        <f t="shared" si="184"/>
        <v/>
      </c>
      <c r="D1811" s="315" t="str">
        <f t="shared" si="189"/>
        <v/>
      </c>
      <c r="E1811" s="228">
        <v>0</v>
      </c>
      <c r="J1811" s="229">
        <f t="shared" si="186"/>
        <v>0</v>
      </c>
      <c r="K1811" s="229">
        <f t="shared" si="187"/>
        <v>0</v>
      </c>
      <c r="L1811" s="229">
        <f t="shared" si="187"/>
        <v>0</v>
      </c>
      <c r="M1811" s="229">
        <f t="shared" si="188"/>
        <v>0</v>
      </c>
    </row>
    <row r="1812" spans="1:13" ht="15" customHeight="1">
      <c r="A1812" s="76"/>
      <c r="B1812" s="77" t="str">
        <f t="shared" si="185"/>
        <v/>
      </c>
      <c r="C1812" t="str">
        <f t="shared" si="184"/>
        <v/>
      </c>
      <c r="D1812" s="315" t="str">
        <f t="shared" si="189"/>
        <v/>
      </c>
      <c r="E1812" s="228">
        <v>0</v>
      </c>
      <c r="J1812" s="229">
        <f t="shared" si="186"/>
        <v>0</v>
      </c>
      <c r="K1812" s="229">
        <f t="shared" si="187"/>
        <v>0</v>
      </c>
      <c r="L1812" s="229">
        <f t="shared" si="187"/>
        <v>0</v>
      </c>
      <c r="M1812" s="229">
        <f t="shared" si="188"/>
        <v>0</v>
      </c>
    </row>
    <row r="1813" spans="1:13" ht="15" customHeight="1">
      <c r="A1813" s="76"/>
      <c r="B1813" s="77" t="str">
        <f t="shared" si="185"/>
        <v/>
      </c>
      <c r="C1813" t="str">
        <f t="shared" si="184"/>
        <v/>
      </c>
      <c r="D1813" s="315" t="str">
        <f t="shared" si="189"/>
        <v/>
      </c>
      <c r="E1813" s="228">
        <v>0</v>
      </c>
      <c r="J1813" s="229">
        <f t="shared" si="186"/>
        <v>0</v>
      </c>
      <c r="K1813" s="229">
        <f t="shared" si="187"/>
        <v>0</v>
      </c>
      <c r="L1813" s="229">
        <f t="shared" si="187"/>
        <v>0</v>
      </c>
      <c r="M1813" s="229">
        <f t="shared" si="188"/>
        <v>0</v>
      </c>
    </row>
    <row r="1814" spans="1:13" ht="15" customHeight="1">
      <c r="A1814" s="76"/>
      <c r="B1814" s="77" t="str">
        <f t="shared" si="185"/>
        <v/>
      </c>
      <c r="C1814" t="str">
        <f t="shared" si="184"/>
        <v/>
      </c>
      <c r="D1814" s="315" t="str">
        <f t="shared" si="189"/>
        <v/>
      </c>
      <c r="E1814" s="228">
        <v>0</v>
      </c>
      <c r="J1814" s="229">
        <f t="shared" si="186"/>
        <v>0</v>
      </c>
      <c r="K1814" s="229">
        <f t="shared" si="187"/>
        <v>0</v>
      </c>
      <c r="L1814" s="229">
        <f t="shared" si="187"/>
        <v>0</v>
      </c>
      <c r="M1814" s="229">
        <f t="shared" si="188"/>
        <v>0</v>
      </c>
    </row>
    <row r="1815" spans="1:13" ht="15" customHeight="1">
      <c r="A1815" s="76"/>
      <c r="B1815" s="77" t="str">
        <f t="shared" si="185"/>
        <v/>
      </c>
      <c r="C1815" t="str">
        <f t="shared" si="184"/>
        <v/>
      </c>
      <c r="D1815" s="315" t="str">
        <f t="shared" si="189"/>
        <v/>
      </c>
      <c r="E1815" s="228">
        <v>0</v>
      </c>
      <c r="J1815" s="229">
        <f t="shared" si="186"/>
        <v>0</v>
      </c>
      <c r="K1815" s="229">
        <f t="shared" si="187"/>
        <v>0</v>
      </c>
      <c r="L1815" s="229">
        <f t="shared" si="187"/>
        <v>0</v>
      </c>
      <c r="M1815" s="229">
        <f t="shared" si="188"/>
        <v>0</v>
      </c>
    </row>
    <row r="1816" spans="1:13" ht="15" customHeight="1">
      <c r="A1816" s="76"/>
      <c r="B1816" s="77" t="str">
        <f t="shared" si="185"/>
        <v/>
      </c>
      <c r="C1816" t="str">
        <f t="shared" si="184"/>
        <v/>
      </c>
      <c r="D1816" s="315" t="str">
        <f t="shared" si="189"/>
        <v/>
      </c>
      <c r="E1816" s="228">
        <v>0</v>
      </c>
      <c r="J1816" s="229">
        <f t="shared" si="186"/>
        <v>0</v>
      </c>
      <c r="K1816" s="229">
        <f t="shared" si="187"/>
        <v>0</v>
      </c>
      <c r="L1816" s="229">
        <f t="shared" si="187"/>
        <v>0</v>
      </c>
      <c r="M1816" s="229">
        <f t="shared" si="188"/>
        <v>0</v>
      </c>
    </row>
    <row r="1817" spans="1:13" ht="15" customHeight="1">
      <c r="A1817" s="76"/>
      <c r="B1817" s="77" t="str">
        <f t="shared" si="185"/>
        <v/>
      </c>
      <c r="C1817" t="str">
        <f t="shared" si="184"/>
        <v/>
      </c>
      <c r="D1817" s="315" t="str">
        <f t="shared" si="189"/>
        <v/>
      </c>
      <c r="E1817" s="228">
        <v>0</v>
      </c>
      <c r="J1817" s="229">
        <f t="shared" si="186"/>
        <v>0</v>
      </c>
      <c r="K1817" s="229">
        <f t="shared" si="187"/>
        <v>0</v>
      </c>
      <c r="L1817" s="229">
        <f t="shared" si="187"/>
        <v>0</v>
      </c>
      <c r="M1817" s="229">
        <f t="shared" si="188"/>
        <v>0</v>
      </c>
    </row>
    <row r="1818" spans="1:13" ht="15" customHeight="1">
      <c r="A1818" s="76"/>
      <c r="B1818" s="77" t="str">
        <f t="shared" si="185"/>
        <v/>
      </c>
      <c r="C1818" t="str">
        <f t="shared" si="184"/>
        <v/>
      </c>
      <c r="D1818" s="315" t="str">
        <f t="shared" si="189"/>
        <v/>
      </c>
      <c r="E1818" s="228">
        <v>0</v>
      </c>
      <c r="J1818" s="229">
        <f t="shared" si="186"/>
        <v>0</v>
      </c>
      <c r="K1818" s="229">
        <f t="shared" si="187"/>
        <v>0</v>
      </c>
      <c r="L1818" s="229">
        <f t="shared" si="187"/>
        <v>0</v>
      </c>
      <c r="M1818" s="229">
        <f t="shared" si="188"/>
        <v>0</v>
      </c>
    </row>
    <row r="1819" spans="1:13" ht="15" customHeight="1">
      <c r="A1819" s="76"/>
      <c r="B1819" s="77" t="str">
        <f t="shared" si="185"/>
        <v/>
      </c>
      <c r="C1819" t="str">
        <f t="shared" si="184"/>
        <v/>
      </c>
      <c r="D1819" s="315" t="str">
        <f t="shared" si="189"/>
        <v/>
      </c>
      <c r="E1819" s="228">
        <v>0</v>
      </c>
      <c r="J1819" s="229">
        <f t="shared" si="186"/>
        <v>0</v>
      </c>
      <c r="K1819" s="229">
        <f t="shared" si="187"/>
        <v>0</v>
      </c>
      <c r="L1819" s="229">
        <f t="shared" si="187"/>
        <v>0</v>
      </c>
      <c r="M1819" s="229">
        <f t="shared" si="188"/>
        <v>0</v>
      </c>
    </row>
    <row r="1820" spans="1:13" ht="15" customHeight="1">
      <c r="A1820" s="76"/>
      <c r="B1820" s="77" t="str">
        <f t="shared" si="185"/>
        <v/>
      </c>
      <c r="C1820" t="str">
        <f t="shared" si="184"/>
        <v/>
      </c>
      <c r="D1820" s="315" t="str">
        <f t="shared" si="189"/>
        <v/>
      </c>
      <c r="E1820" s="228">
        <v>0</v>
      </c>
      <c r="J1820" s="229">
        <f t="shared" si="186"/>
        <v>0</v>
      </c>
      <c r="K1820" s="229">
        <f t="shared" si="187"/>
        <v>0</v>
      </c>
      <c r="L1820" s="229">
        <f t="shared" si="187"/>
        <v>0</v>
      </c>
      <c r="M1820" s="229">
        <f t="shared" si="188"/>
        <v>0</v>
      </c>
    </row>
    <row r="1821" spans="1:13" ht="15" customHeight="1">
      <c r="A1821" s="76"/>
      <c r="B1821" s="77" t="str">
        <f t="shared" si="185"/>
        <v/>
      </c>
      <c r="C1821" t="str">
        <f t="shared" si="184"/>
        <v/>
      </c>
      <c r="D1821" s="315" t="str">
        <f t="shared" si="189"/>
        <v/>
      </c>
      <c r="E1821" s="228">
        <v>0</v>
      </c>
      <c r="J1821" s="229">
        <f t="shared" si="186"/>
        <v>0</v>
      </c>
      <c r="K1821" s="229">
        <f t="shared" si="187"/>
        <v>0</v>
      </c>
      <c r="L1821" s="229">
        <f t="shared" si="187"/>
        <v>0</v>
      </c>
      <c r="M1821" s="229">
        <f t="shared" si="188"/>
        <v>0</v>
      </c>
    </row>
    <row r="1822" spans="1:13" ht="15" customHeight="1">
      <c r="A1822" s="76"/>
      <c r="B1822" s="77" t="str">
        <f t="shared" si="185"/>
        <v/>
      </c>
      <c r="C1822" t="str">
        <f t="shared" si="184"/>
        <v/>
      </c>
      <c r="D1822" s="315" t="str">
        <f t="shared" si="189"/>
        <v/>
      </c>
      <c r="E1822" s="228">
        <v>0</v>
      </c>
      <c r="J1822" s="229">
        <f t="shared" si="186"/>
        <v>0</v>
      </c>
      <c r="K1822" s="229">
        <f t="shared" si="187"/>
        <v>0</v>
      </c>
      <c r="L1822" s="229">
        <f t="shared" si="187"/>
        <v>0</v>
      </c>
      <c r="M1822" s="229">
        <f t="shared" si="188"/>
        <v>0</v>
      </c>
    </row>
    <row r="1823" spans="1:13" ht="15" customHeight="1">
      <c r="A1823" s="76"/>
      <c r="B1823" s="77" t="str">
        <f t="shared" si="185"/>
        <v/>
      </c>
      <c r="C1823" t="str">
        <f t="shared" si="184"/>
        <v/>
      </c>
      <c r="D1823" s="315" t="str">
        <f t="shared" si="189"/>
        <v/>
      </c>
      <c r="E1823" s="228">
        <v>0</v>
      </c>
      <c r="J1823" s="229">
        <f t="shared" si="186"/>
        <v>0</v>
      </c>
      <c r="K1823" s="229">
        <f t="shared" si="187"/>
        <v>0</v>
      </c>
      <c r="L1823" s="229">
        <f t="shared" si="187"/>
        <v>0</v>
      </c>
      <c r="M1823" s="229">
        <f t="shared" si="188"/>
        <v>0</v>
      </c>
    </row>
    <row r="1824" spans="1:13" ht="15" customHeight="1">
      <c r="A1824" s="76"/>
      <c r="B1824" s="77" t="str">
        <f t="shared" si="185"/>
        <v/>
      </c>
      <c r="C1824" t="str">
        <f t="shared" si="184"/>
        <v/>
      </c>
      <c r="D1824" s="315" t="str">
        <f t="shared" si="189"/>
        <v/>
      </c>
      <c r="E1824" s="228">
        <v>0</v>
      </c>
      <c r="J1824" s="229">
        <f t="shared" si="186"/>
        <v>0</v>
      </c>
      <c r="K1824" s="229">
        <f t="shared" si="187"/>
        <v>0</v>
      </c>
      <c r="L1824" s="229">
        <f t="shared" si="187"/>
        <v>0</v>
      </c>
      <c r="M1824" s="229">
        <f t="shared" si="188"/>
        <v>0</v>
      </c>
    </row>
    <row r="1825" spans="1:13" ht="15" customHeight="1">
      <c r="A1825" s="76"/>
      <c r="B1825" s="77" t="str">
        <f t="shared" si="185"/>
        <v/>
      </c>
      <c r="C1825" t="str">
        <f t="shared" si="184"/>
        <v/>
      </c>
      <c r="D1825" s="315" t="str">
        <f t="shared" si="189"/>
        <v/>
      </c>
      <c r="E1825" s="228">
        <v>0</v>
      </c>
      <c r="J1825" s="229">
        <f t="shared" si="186"/>
        <v>0</v>
      </c>
      <c r="K1825" s="229">
        <f t="shared" si="187"/>
        <v>0</v>
      </c>
      <c r="L1825" s="229">
        <f t="shared" si="187"/>
        <v>0</v>
      </c>
      <c r="M1825" s="229">
        <f t="shared" si="188"/>
        <v>0</v>
      </c>
    </row>
    <row r="1826" spans="1:13" ht="15" customHeight="1">
      <c r="A1826" s="76"/>
      <c r="B1826" s="77" t="str">
        <f t="shared" si="185"/>
        <v/>
      </c>
      <c r="C1826" t="str">
        <f t="shared" si="184"/>
        <v/>
      </c>
      <c r="D1826" s="315" t="str">
        <f t="shared" si="189"/>
        <v/>
      </c>
      <c r="E1826" s="228">
        <v>0</v>
      </c>
      <c r="J1826" s="229">
        <f t="shared" si="186"/>
        <v>0</v>
      </c>
      <c r="K1826" s="229">
        <f t="shared" si="187"/>
        <v>0</v>
      </c>
      <c r="L1826" s="229">
        <f t="shared" si="187"/>
        <v>0</v>
      </c>
      <c r="M1826" s="229">
        <f t="shared" si="188"/>
        <v>0</v>
      </c>
    </row>
    <row r="1827" spans="1:13" ht="15" customHeight="1">
      <c r="A1827" s="76"/>
      <c r="B1827" s="77" t="str">
        <f t="shared" si="185"/>
        <v/>
      </c>
      <c r="C1827" t="str">
        <f t="shared" si="184"/>
        <v/>
      </c>
      <c r="D1827" s="315" t="str">
        <f t="shared" si="189"/>
        <v/>
      </c>
      <c r="E1827" s="228">
        <v>0</v>
      </c>
      <c r="J1827" s="229">
        <f t="shared" si="186"/>
        <v>0</v>
      </c>
      <c r="K1827" s="229">
        <f t="shared" si="187"/>
        <v>0</v>
      </c>
      <c r="L1827" s="229">
        <f t="shared" si="187"/>
        <v>0</v>
      </c>
      <c r="M1827" s="229">
        <f t="shared" si="188"/>
        <v>0</v>
      </c>
    </row>
    <row r="1828" spans="1:13" ht="15" customHeight="1">
      <c r="A1828" s="76"/>
      <c r="B1828" s="77" t="str">
        <f t="shared" si="185"/>
        <v/>
      </c>
      <c r="C1828" t="str">
        <f t="shared" si="184"/>
        <v/>
      </c>
      <c r="D1828" s="315" t="str">
        <f t="shared" si="189"/>
        <v/>
      </c>
      <c r="E1828" s="228">
        <v>0</v>
      </c>
      <c r="J1828" s="229">
        <f t="shared" si="186"/>
        <v>0</v>
      </c>
      <c r="K1828" s="229">
        <f t="shared" si="187"/>
        <v>0</v>
      </c>
      <c r="L1828" s="229">
        <f t="shared" si="187"/>
        <v>0</v>
      </c>
      <c r="M1828" s="229">
        <f t="shared" si="188"/>
        <v>0</v>
      </c>
    </row>
    <row r="1829" spans="1:13" ht="15" customHeight="1">
      <c r="A1829" s="76"/>
      <c r="B1829" s="77" t="str">
        <f t="shared" si="185"/>
        <v/>
      </c>
      <c r="C1829" t="str">
        <f t="shared" si="184"/>
        <v/>
      </c>
      <c r="D1829" s="315" t="str">
        <f t="shared" si="189"/>
        <v/>
      </c>
      <c r="E1829" s="228">
        <v>0</v>
      </c>
      <c r="J1829" s="229">
        <f t="shared" si="186"/>
        <v>0</v>
      </c>
      <c r="K1829" s="229">
        <f t="shared" si="187"/>
        <v>0</v>
      </c>
      <c r="L1829" s="229">
        <f t="shared" si="187"/>
        <v>0</v>
      </c>
      <c r="M1829" s="229">
        <f t="shared" si="188"/>
        <v>0</v>
      </c>
    </row>
    <row r="1830" spans="1:13" ht="15" customHeight="1">
      <c r="A1830" s="76"/>
      <c r="B1830" s="77" t="str">
        <f t="shared" si="185"/>
        <v/>
      </c>
      <c r="C1830" t="str">
        <f t="shared" si="184"/>
        <v/>
      </c>
      <c r="D1830" s="315" t="str">
        <f t="shared" si="189"/>
        <v/>
      </c>
      <c r="E1830" s="228">
        <v>0</v>
      </c>
      <c r="J1830" s="229">
        <f t="shared" si="186"/>
        <v>0</v>
      </c>
      <c r="K1830" s="229">
        <f t="shared" si="187"/>
        <v>0</v>
      </c>
      <c r="L1830" s="229">
        <f t="shared" si="187"/>
        <v>0</v>
      </c>
      <c r="M1830" s="229">
        <f t="shared" si="188"/>
        <v>0</v>
      </c>
    </row>
    <row r="1831" spans="1:13" ht="15" customHeight="1">
      <c r="A1831" s="76"/>
      <c r="B1831" s="77" t="str">
        <f t="shared" si="185"/>
        <v/>
      </c>
      <c r="C1831" t="str">
        <f t="shared" si="184"/>
        <v/>
      </c>
      <c r="D1831" s="315" t="str">
        <f t="shared" si="189"/>
        <v/>
      </c>
      <c r="E1831" s="228">
        <v>0</v>
      </c>
      <c r="J1831" s="229">
        <f t="shared" si="186"/>
        <v>0</v>
      </c>
      <c r="K1831" s="229">
        <f t="shared" si="187"/>
        <v>0</v>
      </c>
      <c r="L1831" s="229">
        <f t="shared" si="187"/>
        <v>0</v>
      </c>
      <c r="M1831" s="229">
        <f t="shared" si="188"/>
        <v>0</v>
      </c>
    </row>
    <row r="1832" spans="1:13" ht="15" customHeight="1">
      <c r="A1832" s="76"/>
      <c r="B1832" s="77" t="str">
        <f t="shared" si="185"/>
        <v/>
      </c>
      <c r="C1832" t="str">
        <f t="shared" si="184"/>
        <v/>
      </c>
      <c r="D1832" s="315" t="str">
        <f t="shared" si="189"/>
        <v/>
      </c>
      <c r="E1832" s="228">
        <v>0</v>
      </c>
      <c r="J1832" s="229">
        <f t="shared" si="186"/>
        <v>0</v>
      </c>
      <c r="K1832" s="229">
        <f t="shared" si="187"/>
        <v>0</v>
      </c>
      <c r="L1832" s="229">
        <f t="shared" si="187"/>
        <v>0</v>
      </c>
      <c r="M1832" s="229">
        <f t="shared" si="188"/>
        <v>0</v>
      </c>
    </row>
    <row r="1833" spans="1:13" ht="15" customHeight="1">
      <c r="A1833" s="76"/>
      <c r="B1833" s="77" t="str">
        <f t="shared" si="185"/>
        <v/>
      </c>
      <c r="C1833" t="str">
        <f t="shared" si="184"/>
        <v/>
      </c>
      <c r="D1833" s="315" t="str">
        <f t="shared" si="189"/>
        <v/>
      </c>
      <c r="E1833" s="228">
        <v>0</v>
      </c>
      <c r="J1833" s="229">
        <f t="shared" si="186"/>
        <v>0</v>
      </c>
      <c r="K1833" s="229">
        <f t="shared" si="187"/>
        <v>0</v>
      </c>
      <c r="L1833" s="229">
        <f t="shared" si="187"/>
        <v>0</v>
      </c>
      <c r="M1833" s="229">
        <f t="shared" si="188"/>
        <v>0</v>
      </c>
    </row>
    <row r="1834" spans="1:13" ht="15" customHeight="1">
      <c r="A1834" s="76"/>
      <c r="B1834" s="77" t="str">
        <f t="shared" si="185"/>
        <v/>
      </c>
      <c r="C1834" t="str">
        <f t="shared" si="184"/>
        <v/>
      </c>
      <c r="D1834" s="315" t="str">
        <f t="shared" si="189"/>
        <v/>
      </c>
      <c r="E1834" s="228">
        <v>0</v>
      </c>
      <c r="J1834" s="229">
        <f t="shared" si="186"/>
        <v>0</v>
      </c>
      <c r="K1834" s="229">
        <f t="shared" si="187"/>
        <v>0</v>
      </c>
      <c r="L1834" s="229">
        <f t="shared" si="187"/>
        <v>0</v>
      </c>
      <c r="M1834" s="229">
        <f t="shared" si="188"/>
        <v>0</v>
      </c>
    </row>
    <row r="1835" spans="1:13" ht="15" customHeight="1">
      <c r="A1835" s="76"/>
      <c r="B1835" s="77" t="str">
        <f t="shared" si="185"/>
        <v/>
      </c>
      <c r="C1835" t="str">
        <f t="shared" si="184"/>
        <v/>
      </c>
      <c r="D1835" s="315" t="str">
        <f t="shared" si="189"/>
        <v/>
      </c>
      <c r="E1835" s="228">
        <v>0</v>
      </c>
      <c r="J1835" s="229">
        <f t="shared" si="186"/>
        <v>0</v>
      </c>
      <c r="K1835" s="229">
        <f t="shared" si="187"/>
        <v>0</v>
      </c>
      <c r="L1835" s="229">
        <f t="shared" si="187"/>
        <v>0</v>
      </c>
      <c r="M1835" s="229">
        <f t="shared" si="188"/>
        <v>0</v>
      </c>
    </row>
    <row r="1836" spans="1:13" ht="15" customHeight="1">
      <c r="A1836" s="76"/>
      <c r="B1836" s="77" t="str">
        <f t="shared" si="185"/>
        <v/>
      </c>
      <c r="C1836" t="str">
        <f t="shared" si="184"/>
        <v/>
      </c>
      <c r="D1836" s="315" t="str">
        <f t="shared" si="189"/>
        <v/>
      </c>
      <c r="E1836" s="228">
        <v>0</v>
      </c>
      <c r="J1836" s="229">
        <f t="shared" si="186"/>
        <v>0</v>
      </c>
      <c r="K1836" s="229">
        <f t="shared" si="187"/>
        <v>0</v>
      </c>
      <c r="L1836" s="229">
        <f t="shared" si="187"/>
        <v>0</v>
      </c>
      <c r="M1836" s="229">
        <f t="shared" si="188"/>
        <v>0</v>
      </c>
    </row>
    <row r="1837" spans="1:13" ht="15" customHeight="1">
      <c r="A1837" s="76"/>
      <c r="B1837" s="77" t="str">
        <f t="shared" si="185"/>
        <v/>
      </c>
      <c r="C1837" t="str">
        <f t="shared" si="184"/>
        <v/>
      </c>
      <c r="D1837" s="315" t="str">
        <f t="shared" si="189"/>
        <v/>
      </c>
      <c r="E1837" s="228">
        <v>0</v>
      </c>
      <c r="J1837" s="229">
        <f t="shared" si="186"/>
        <v>0</v>
      </c>
      <c r="K1837" s="229">
        <f t="shared" si="187"/>
        <v>0</v>
      </c>
      <c r="L1837" s="229">
        <f t="shared" si="187"/>
        <v>0</v>
      </c>
      <c r="M1837" s="229">
        <f t="shared" si="188"/>
        <v>0</v>
      </c>
    </row>
    <row r="1838" spans="1:13" ht="15" customHeight="1">
      <c r="A1838" s="76"/>
      <c r="B1838" s="77" t="str">
        <f t="shared" si="185"/>
        <v/>
      </c>
      <c r="C1838" t="str">
        <f t="shared" si="184"/>
        <v/>
      </c>
      <c r="D1838" s="315" t="str">
        <f t="shared" si="189"/>
        <v/>
      </c>
      <c r="E1838" s="228">
        <v>0</v>
      </c>
      <c r="J1838" s="229">
        <f t="shared" si="186"/>
        <v>0</v>
      </c>
      <c r="K1838" s="229">
        <f t="shared" si="187"/>
        <v>0</v>
      </c>
      <c r="L1838" s="229">
        <f t="shared" si="187"/>
        <v>0</v>
      </c>
      <c r="M1838" s="229">
        <f t="shared" si="188"/>
        <v>0</v>
      </c>
    </row>
    <row r="1839" spans="1:13" ht="15" customHeight="1">
      <c r="A1839" s="76"/>
      <c r="B1839" s="77" t="str">
        <f t="shared" si="185"/>
        <v/>
      </c>
      <c r="C1839" t="str">
        <f t="shared" si="184"/>
        <v/>
      </c>
      <c r="D1839" s="315" t="str">
        <f t="shared" si="189"/>
        <v/>
      </c>
      <c r="E1839" s="228">
        <v>0</v>
      </c>
      <c r="J1839" s="229">
        <f t="shared" si="186"/>
        <v>0</v>
      </c>
      <c r="K1839" s="229">
        <f t="shared" si="187"/>
        <v>0</v>
      </c>
      <c r="L1839" s="229">
        <f t="shared" si="187"/>
        <v>0</v>
      </c>
      <c r="M1839" s="229">
        <f t="shared" si="188"/>
        <v>0</v>
      </c>
    </row>
    <row r="1840" spans="1:13" ht="15" customHeight="1">
      <c r="A1840" s="76"/>
      <c r="B1840" s="77" t="str">
        <f t="shared" si="185"/>
        <v/>
      </c>
      <c r="C1840" t="str">
        <f t="shared" si="184"/>
        <v/>
      </c>
      <c r="D1840" s="315" t="str">
        <f t="shared" si="189"/>
        <v/>
      </c>
      <c r="E1840" s="228">
        <v>0</v>
      </c>
      <c r="J1840" s="229">
        <f t="shared" si="186"/>
        <v>0</v>
      </c>
      <c r="K1840" s="229">
        <f t="shared" si="187"/>
        <v>0</v>
      </c>
      <c r="L1840" s="229">
        <f t="shared" si="187"/>
        <v>0</v>
      </c>
      <c r="M1840" s="229">
        <f t="shared" si="188"/>
        <v>0</v>
      </c>
    </row>
    <row r="1841" spans="1:13" ht="15" customHeight="1">
      <c r="A1841" s="76"/>
      <c r="B1841" s="77" t="str">
        <f t="shared" si="185"/>
        <v/>
      </c>
      <c r="C1841" t="str">
        <f t="shared" si="184"/>
        <v/>
      </c>
      <c r="D1841" s="315" t="str">
        <f t="shared" si="189"/>
        <v/>
      </c>
      <c r="E1841" s="228">
        <v>0</v>
      </c>
      <c r="J1841" s="229">
        <f t="shared" si="186"/>
        <v>0</v>
      </c>
      <c r="K1841" s="229">
        <f t="shared" si="187"/>
        <v>0</v>
      </c>
      <c r="L1841" s="229">
        <f t="shared" si="187"/>
        <v>0</v>
      </c>
      <c r="M1841" s="229">
        <f t="shared" si="188"/>
        <v>0</v>
      </c>
    </row>
    <row r="1842" spans="1:13" ht="15" customHeight="1">
      <c r="A1842" s="76"/>
      <c r="B1842" s="77" t="str">
        <f t="shared" si="185"/>
        <v/>
      </c>
      <c r="C1842" t="str">
        <f t="shared" si="184"/>
        <v/>
      </c>
      <c r="D1842" s="315" t="str">
        <f t="shared" si="189"/>
        <v/>
      </c>
      <c r="E1842" s="228">
        <v>0</v>
      </c>
      <c r="J1842" s="229">
        <f t="shared" si="186"/>
        <v>0</v>
      </c>
      <c r="K1842" s="229">
        <f t="shared" si="187"/>
        <v>0</v>
      </c>
      <c r="L1842" s="229">
        <f t="shared" si="187"/>
        <v>0</v>
      </c>
      <c r="M1842" s="229">
        <f t="shared" si="188"/>
        <v>0</v>
      </c>
    </row>
    <row r="1843" spans="1:13" ht="15" customHeight="1">
      <c r="A1843" s="76"/>
      <c r="B1843" s="77" t="str">
        <f t="shared" si="185"/>
        <v/>
      </c>
      <c r="C1843" t="str">
        <f t="shared" si="184"/>
        <v/>
      </c>
      <c r="D1843" s="315" t="str">
        <f t="shared" si="189"/>
        <v/>
      </c>
      <c r="E1843" s="228">
        <v>0</v>
      </c>
      <c r="J1843" s="229">
        <f t="shared" si="186"/>
        <v>0</v>
      </c>
      <c r="K1843" s="229">
        <f t="shared" si="187"/>
        <v>0</v>
      </c>
      <c r="L1843" s="229">
        <f t="shared" si="187"/>
        <v>0</v>
      </c>
      <c r="M1843" s="229">
        <f t="shared" si="188"/>
        <v>0</v>
      </c>
    </row>
    <row r="1844" spans="1:13" ht="15" customHeight="1">
      <c r="A1844" s="76"/>
      <c r="B1844" s="77" t="str">
        <f t="shared" si="185"/>
        <v/>
      </c>
      <c r="C1844" t="str">
        <f t="shared" si="184"/>
        <v/>
      </c>
      <c r="D1844" s="315" t="str">
        <f t="shared" si="189"/>
        <v/>
      </c>
      <c r="E1844" s="228">
        <v>0</v>
      </c>
      <c r="J1844" s="229">
        <f t="shared" si="186"/>
        <v>0</v>
      </c>
      <c r="K1844" s="229">
        <f t="shared" si="187"/>
        <v>0</v>
      </c>
      <c r="L1844" s="229">
        <f t="shared" si="187"/>
        <v>0</v>
      </c>
      <c r="M1844" s="229">
        <f t="shared" si="188"/>
        <v>0</v>
      </c>
    </row>
    <row r="1845" spans="1:13" ht="15" customHeight="1">
      <c r="A1845" s="76"/>
      <c r="B1845" s="77" t="str">
        <f t="shared" si="185"/>
        <v/>
      </c>
      <c r="C1845" t="str">
        <f t="shared" si="184"/>
        <v/>
      </c>
      <c r="D1845" s="315" t="str">
        <f t="shared" si="189"/>
        <v/>
      </c>
      <c r="E1845" s="228">
        <v>0</v>
      </c>
      <c r="J1845" s="229">
        <f t="shared" si="186"/>
        <v>0</v>
      </c>
      <c r="K1845" s="229">
        <f t="shared" si="187"/>
        <v>0</v>
      </c>
      <c r="L1845" s="229">
        <f t="shared" si="187"/>
        <v>0</v>
      </c>
      <c r="M1845" s="229">
        <f t="shared" si="188"/>
        <v>0</v>
      </c>
    </row>
    <row r="1846" spans="1:13" ht="15" customHeight="1">
      <c r="A1846" s="76"/>
      <c r="B1846" s="77" t="str">
        <f t="shared" si="185"/>
        <v/>
      </c>
      <c r="C1846" t="str">
        <f t="shared" si="184"/>
        <v/>
      </c>
      <c r="D1846" s="315" t="str">
        <f t="shared" si="189"/>
        <v/>
      </c>
      <c r="E1846" s="228">
        <v>0</v>
      </c>
      <c r="J1846" s="229">
        <f t="shared" si="186"/>
        <v>0</v>
      </c>
      <c r="K1846" s="229">
        <f t="shared" si="187"/>
        <v>0</v>
      </c>
      <c r="L1846" s="229">
        <f t="shared" si="187"/>
        <v>0</v>
      </c>
      <c r="M1846" s="229">
        <f t="shared" si="188"/>
        <v>0</v>
      </c>
    </row>
    <row r="1847" spans="1:13" ht="15" customHeight="1">
      <c r="A1847" s="76"/>
      <c r="B1847" s="77" t="str">
        <f t="shared" si="185"/>
        <v/>
      </c>
      <c r="C1847" t="str">
        <f t="shared" si="184"/>
        <v/>
      </c>
      <c r="D1847" s="315" t="str">
        <f t="shared" si="189"/>
        <v/>
      </c>
      <c r="E1847" s="228">
        <v>0</v>
      </c>
      <c r="J1847" s="229">
        <f t="shared" si="186"/>
        <v>0</v>
      </c>
      <c r="K1847" s="229">
        <f t="shared" si="187"/>
        <v>0</v>
      </c>
      <c r="L1847" s="229">
        <f t="shared" si="187"/>
        <v>0</v>
      </c>
      <c r="M1847" s="229">
        <f t="shared" si="188"/>
        <v>0</v>
      </c>
    </row>
    <row r="1848" spans="1:13" ht="15" customHeight="1">
      <c r="A1848" s="76"/>
      <c r="B1848" s="77" t="str">
        <f t="shared" si="185"/>
        <v/>
      </c>
      <c r="C1848" t="str">
        <f t="shared" si="184"/>
        <v/>
      </c>
      <c r="D1848" s="315" t="str">
        <f t="shared" si="189"/>
        <v/>
      </c>
      <c r="E1848" s="228">
        <v>0</v>
      </c>
      <c r="J1848" s="229">
        <f t="shared" si="186"/>
        <v>0</v>
      </c>
      <c r="K1848" s="229">
        <f t="shared" si="187"/>
        <v>0</v>
      </c>
      <c r="L1848" s="229">
        <f t="shared" si="187"/>
        <v>0</v>
      </c>
      <c r="M1848" s="229">
        <f t="shared" si="188"/>
        <v>0</v>
      </c>
    </row>
    <row r="1849" spans="1:13" ht="15" customHeight="1">
      <c r="A1849" s="76"/>
      <c r="B1849" s="77" t="str">
        <f t="shared" si="185"/>
        <v/>
      </c>
      <c r="C1849" t="str">
        <f t="shared" si="184"/>
        <v/>
      </c>
      <c r="D1849" s="315" t="str">
        <f t="shared" si="189"/>
        <v/>
      </c>
      <c r="E1849" s="228">
        <v>0</v>
      </c>
      <c r="J1849" s="229">
        <f t="shared" si="186"/>
        <v>0</v>
      </c>
      <c r="K1849" s="229">
        <f t="shared" si="187"/>
        <v>0</v>
      </c>
      <c r="L1849" s="229">
        <f t="shared" si="187"/>
        <v>0</v>
      </c>
      <c r="M1849" s="229">
        <f t="shared" si="188"/>
        <v>0</v>
      </c>
    </row>
    <row r="1850" spans="1:13" ht="15" customHeight="1">
      <c r="A1850" s="76"/>
      <c r="B1850" s="77" t="str">
        <f t="shared" si="185"/>
        <v/>
      </c>
      <c r="C1850" t="str">
        <f t="shared" si="184"/>
        <v/>
      </c>
      <c r="D1850" s="315" t="str">
        <f t="shared" si="189"/>
        <v/>
      </c>
      <c r="E1850" s="228">
        <v>0</v>
      </c>
      <c r="J1850" s="229">
        <f t="shared" si="186"/>
        <v>0</v>
      </c>
      <c r="K1850" s="229">
        <f t="shared" si="187"/>
        <v>0</v>
      </c>
      <c r="L1850" s="229">
        <f t="shared" si="187"/>
        <v>0</v>
      </c>
      <c r="M1850" s="229">
        <f t="shared" si="188"/>
        <v>0</v>
      </c>
    </row>
    <row r="1851" spans="1:13" ht="15" customHeight="1">
      <c r="A1851" s="76"/>
      <c r="B1851" s="77" t="str">
        <f t="shared" si="185"/>
        <v/>
      </c>
      <c r="C1851" t="str">
        <f t="shared" si="184"/>
        <v/>
      </c>
      <c r="D1851" s="315" t="str">
        <f t="shared" si="189"/>
        <v/>
      </c>
      <c r="E1851" s="228">
        <v>0</v>
      </c>
      <c r="J1851" s="229">
        <f t="shared" si="186"/>
        <v>0</v>
      </c>
      <c r="K1851" s="229">
        <f t="shared" si="187"/>
        <v>0</v>
      </c>
      <c r="L1851" s="229">
        <f t="shared" si="187"/>
        <v>0</v>
      </c>
      <c r="M1851" s="229">
        <f t="shared" si="188"/>
        <v>0</v>
      </c>
    </row>
    <row r="1852" spans="1:13" ht="15" customHeight="1">
      <c r="A1852" s="76"/>
      <c r="B1852" s="77" t="str">
        <f t="shared" si="185"/>
        <v/>
      </c>
      <c r="C1852" t="str">
        <f t="shared" si="184"/>
        <v/>
      </c>
      <c r="D1852" s="315" t="str">
        <f t="shared" si="189"/>
        <v/>
      </c>
      <c r="E1852" s="228">
        <v>0</v>
      </c>
      <c r="J1852" s="229">
        <f t="shared" si="186"/>
        <v>0</v>
      </c>
      <c r="K1852" s="229">
        <f t="shared" si="187"/>
        <v>0</v>
      </c>
      <c r="L1852" s="229">
        <f t="shared" si="187"/>
        <v>0</v>
      </c>
      <c r="M1852" s="229">
        <f t="shared" si="188"/>
        <v>0</v>
      </c>
    </row>
    <row r="1853" spans="1:13" ht="15" customHeight="1">
      <c r="A1853" s="76"/>
      <c r="B1853" s="77" t="str">
        <f t="shared" si="185"/>
        <v/>
      </c>
      <c r="C1853" t="str">
        <f t="shared" si="184"/>
        <v/>
      </c>
      <c r="D1853" s="315" t="str">
        <f t="shared" si="189"/>
        <v/>
      </c>
      <c r="E1853" s="228">
        <v>0</v>
      </c>
      <c r="J1853" s="229">
        <f t="shared" si="186"/>
        <v>0</v>
      </c>
      <c r="K1853" s="229">
        <f t="shared" si="187"/>
        <v>0</v>
      </c>
      <c r="L1853" s="229">
        <f t="shared" si="187"/>
        <v>0</v>
      </c>
      <c r="M1853" s="229">
        <f t="shared" si="188"/>
        <v>0</v>
      </c>
    </row>
    <row r="1854" spans="1:13" ht="15" customHeight="1">
      <c r="A1854" s="76"/>
      <c r="B1854" s="77" t="str">
        <f t="shared" si="185"/>
        <v/>
      </c>
      <c r="C1854" t="str">
        <f t="shared" si="184"/>
        <v/>
      </c>
      <c r="D1854" s="315" t="str">
        <f t="shared" si="189"/>
        <v/>
      </c>
      <c r="E1854" s="228">
        <v>0</v>
      </c>
      <c r="J1854" s="229">
        <f t="shared" si="186"/>
        <v>0</v>
      </c>
      <c r="K1854" s="229">
        <f t="shared" si="187"/>
        <v>0</v>
      </c>
      <c r="L1854" s="229">
        <f t="shared" si="187"/>
        <v>0</v>
      </c>
      <c r="M1854" s="229">
        <f t="shared" si="188"/>
        <v>0</v>
      </c>
    </row>
    <row r="1855" spans="1:13" ht="15" customHeight="1">
      <c r="A1855" s="76"/>
      <c r="B1855" s="77" t="str">
        <f t="shared" si="185"/>
        <v/>
      </c>
      <c r="C1855" t="str">
        <f t="shared" si="184"/>
        <v/>
      </c>
      <c r="D1855" s="315" t="str">
        <f t="shared" si="189"/>
        <v/>
      </c>
      <c r="E1855" s="228">
        <v>0</v>
      </c>
      <c r="J1855" s="229">
        <f t="shared" si="186"/>
        <v>0</v>
      </c>
      <c r="K1855" s="229">
        <f t="shared" si="187"/>
        <v>0</v>
      </c>
      <c r="L1855" s="229">
        <f t="shared" si="187"/>
        <v>0</v>
      </c>
      <c r="M1855" s="229">
        <f t="shared" si="188"/>
        <v>0</v>
      </c>
    </row>
    <row r="1856" spans="1:13" ht="15" customHeight="1">
      <c r="A1856" s="76"/>
      <c r="B1856" s="77" t="str">
        <f t="shared" si="185"/>
        <v/>
      </c>
      <c r="C1856" t="str">
        <f t="shared" si="184"/>
        <v/>
      </c>
      <c r="D1856" s="315" t="str">
        <f t="shared" si="189"/>
        <v/>
      </c>
      <c r="E1856" s="228">
        <v>0</v>
      </c>
      <c r="J1856" s="229">
        <f t="shared" si="186"/>
        <v>0</v>
      </c>
      <c r="K1856" s="229">
        <f t="shared" si="187"/>
        <v>0</v>
      </c>
      <c r="L1856" s="229">
        <f t="shared" si="187"/>
        <v>0</v>
      </c>
      <c r="M1856" s="229">
        <f t="shared" si="188"/>
        <v>0</v>
      </c>
    </row>
    <row r="1857" spans="1:13" ht="15" customHeight="1">
      <c r="A1857" s="76"/>
      <c r="B1857" s="77" t="str">
        <f t="shared" si="185"/>
        <v/>
      </c>
      <c r="C1857" t="str">
        <f t="shared" ref="C1857:C1920" si="190">IF(A1857&lt;&gt;"",TEXT(A1857,"aaaa"),"")</f>
        <v/>
      </c>
      <c r="D1857" s="315" t="str">
        <f t="shared" si="189"/>
        <v/>
      </c>
      <c r="E1857" s="228">
        <v>0</v>
      </c>
      <c r="J1857" s="229">
        <f t="shared" si="186"/>
        <v>0</v>
      </c>
      <c r="K1857" s="229">
        <f t="shared" si="187"/>
        <v>0</v>
      </c>
      <c r="L1857" s="229">
        <f t="shared" si="187"/>
        <v>0</v>
      </c>
      <c r="M1857" s="229">
        <f t="shared" si="188"/>
        <v>0</v>
      </c>
    </row>
    <row r="1858" spans="1:13" ht="15" customHeight="1">
      <c r="A1858" s="76"/>
      <c r="B1858" s="77" t="str">
        <f t="shared" si="185"/>
        <v/>
      </c>
      <c r="C1858" t="str">
        <f t="shared" si="190"/>
        <v/>
      </c>
      <c r="D1858" s="315" t="str">
        <f t="shared" si="189"/>
        <v/>
      </c>
      <c r="E1858" s="228">
        <v>0</v>
      </c>
      <c r="J1858" s="229">
        <f t="shared" si="186"/>
        <v>0</v>
      </c>
      <c r="K1858" s="229">
        <f t="shared" si="187"/>
        <v>0</v>
      </c>
      <c r="L1858" s="229">
        <f t="shared" si="187"/>
        <v>0</v>
      </c>
      <c r="M1858" s="229">
        <f t="shared" si="188"/>
        <v>0</v>
      </c>
    </row>
    <row r="1859" spans="1:13" ht="15" customHeight="1">
      <c r="A1859" s="76"/>
      <c r="B1859" s="77" t="str">
        <f t="shared" si="185"/>
        <v/>
      </c>
      <c r="C1859" t="str">
        <f t="shared" si="190"/>
        <v/>
      </c>
      <c r="D1859" s="315" t="str">
        <f t="shared" si="189"/>
        <v/>
      </c>
      <c r="E1859" s="228">
        <v>0</v>
      </c>
      <c r="J1859" s="229">
        <f t="shared" si="186"/>
        <v>0</v>
      </c>
      <c r="K1859" s="229">
        <f t="shared" si="187"/>
        <v>0</v>
      </c>
      <c r="L1859" s="229">
        <f t="shared" si="187"/>
        <v>0</v>
      </c>
      <c r="M1859" s="229">
        <f t="shared" si="188"/>
        <v>0</v>
      </c>
    </row>
    <row r="1860" spans="1:13" ht="15" customHeight="1">
      <c r="A1860" s="76"/>
      <c r="B1860" s="77" t="str">
        <f t="shared" si="185"/>
        <v/>
      </c>
      <c r="C1860" t="str">
        <f t="shared" si="190"/>
        <v/>
      </c>
      <c r="D1860" s="315" t="str">
        <f t="shared" si="189"/>
        <v/>
      </c>
      <c r="E1860" s="228">
        <v>0</v>
      </c>
      <c r="J1860" s="229">
        <f t="shared" si="186"/>
        <v>0</v>
      </c>
      <c r="K1860" s="229">
        <f t="shared" si="187"/>
        <v>0</v>
      </c>
      <c r="L1860" s="229">
        <f t="shared" si="187"/>
        <v>0</v>
      </c>
      <c r="M1860" s="229">
        <f t="shared" si="188"/>
        <v>0</v>
      </c>
    </row>
    <row r="1861" spans="1:13" ht="15" customHeight="1">
      <c r="A1861" s="76"/>
      <c r="B1861" s="77" t="str">
        <f t="shared" si="185"/>
        <v/>
      </c>
      <c r="C1861" t="str">
        <f t="shared" si="190"/>
        <v/>
      </c>
      <c r="D1861" s="315" t="str">
        <f t="shared" si="189"/>
        <v/>
      </c>
      <c r="E1861" s="228">
        <v>0</v>
      </c>
      <c r="J1861" s="229">
        <f t="shared" si="186"/>
        <v>0</v>
      </c>
      <c r="K1861" s="229">
        <f t="shared" si="187"/>
        <v>0</v>
      </c>
      <c r="L1861" s="229">
        <f t="shared" si="187"/>
        <v>0</v>
      </c>
      <c r="M1861" s="229">
        <f t="shared" si="188"/>
        <v>0</v>
      </c>
    </row>
    <row r="1862" spans="1:13" ht="15" customHeight="1">
      <c r="A1862" s="76"/>
      <c r="B1862" s="77" t="str">
        <f t="shared" si="185"/>
        <v/>
      </c>
      <c r="C1862" t="str">
        <f t="shared" si="190"/>
        <v/>
      </c>
      <c r="D1862" s="315" t="str">
        <f t="shared" si="189"/>
        <v/>
      </c>
      <c r="E1862" s="228">
        <v>0</v>
      </c>
      <c r="J1862" s="229">
        <f t="shared" si="186"/>
        <v>0</v>
      </c>
      <c r="K1862" s="229">
        <f t="shared" si="187"/>
        <v>0</v>
      </c>
      <c r="L1862" s="229">
        <f t="shared" si="187"/>
        <v>0</v>
      </c>
      <c r="M1862" s="229">
        <f t="shared" si="188"/>
        <v>0</v>
      </c>
    </row>
    <row r="1863" spans="1:13" ht="15" customHeight="1">
      <c r="A1863" s="76"/>
      <c r="B1863" s="77" t="str">
        <f t="shared" ref="B1863:B1926" si="191">IF(A1863="","",TEXT(A1863,"DDDD"))</f>
        <v/>
      </c>
      <c r="C1863" t="str">
        <f t="shared" si="190"/>
        <v/>
      </c>
      <c r="D1863" s="315" t="str">
        <f t="shared" si="189"/>
        <v/>
      </c>
      <c r="E1863" s="228">
        <v>0</v>
      </c>
      <c r="J1863" s="229">
        <f t="shared" ref="J1863:J1926" si="192">IF(E1863=0,0,(1-J$4)*E1863)</f>
        <v>0</v>
      </c>
      <c r="K1863" s="229">
        <f t="shared" ref="K1863:L1926" si="193">IF(F1863=0,0,(1-K$4)*F1863)</f>
        <v>0</v>
      </c>
      <c r="L1863" s="229">
        <f t="shared" si="193"/>
        <v>0</v>
      </c>
      <c r="M1863" s="229">
        <f t="shared" ref="M1863:M1926" si="194">IF(H1863=0,0,(1-M$4)*H1863)</f>
        <v>0</v>
      </c>
    </row>
    <row r="1864" spans="1:13" ht="15" customHeight="1">
      <c r="A1864" s="76"/>
      <c r="B1864" s="77" t="str">
        <f t="shared" si="191"/>
        <v/>
      </c>
      <c r="C1864" t="str">
        <f t="shared" si="190"/>
        <v/>
      </c>
      <c r="D1864" s="315" t="str">
        <f t="shared" ref="D1864:D1927" si="195">IF(A1864&lt;&gt;"",PROPER(TEXT(A1864,"Mmmm")),"")</f>
        <v/>
      </c>
      <c r="E1864" s="228">
        <v>0</v>
      </c>
      <c r="J1864" s="229">
        <f t="shared" si="192"/>
        <v>0</v>
      </c>
      <c r="K1864" s="229">
        <f t="shared" si="193"/>
        <v>0</v>
      </c>
      <c r="L1864" s="229">
        <f t="shared" si="193"/>
        <v>0</v>
      </c>
      <c r="M1864" s="229">
        <f t="shared" si="194"/>
        <v>0</v>
      </c>
    </row>
    <row r="1865" spans="1:13" ht="15" customHeight="1">
      <c r="A1865" s="76"/>
      <c r="B1865" s="77" t="str">
        <f t="shared" si="191"/>
        <v/>
      </c>
      <c r="C1865" t="str">
        <f t="shared" si="190"/>
        <v/>
      </c>
      <c r="D1865" s="315" t="str">
        <f t="shared" si="195"/>
        <v/>
      </c>
      <c r="E1865" s="228">
        <v>0</v>
      </c>
      <c r="J1865" s="229">
        <f t="shared" si="192"/>
        <v>0</v>
      </c>
      <c r="K1865" s="229">
        <f t="shared" si="193"/>
        <v>0</v>
      </c>
      <c r="L1865" s="229">
        <f t="shared" si="193"/>
        <v>0</v>
      </c>
      <c r="M1865" s="229">
        <f t="shared" si="194"/>
        <v>0</v>
      </c>
    </row>
    <row r="1866" spans="1:13" ht="15" customHeight="1">
      <c r="A1866" s="76"/>
      <c r="B1866" s="77" t="str">
        <f t="shared" si="191"/>
        <v/>
      </c>
      <c r="C1866" t="str">
        <f t="shared" si="190"/>
        <v/>
      </c>
      <c r="D1866" s="315" t="str">
        <f t="shared" si="195"/>
        <v/>
      </c>
      <c r="E1866" s="228">
        <v>0</v>
      </c>
      <c r="J1866" s="229">
        <f t="shared" si="192"/>
        <v>0</v>
      </c>
      <c r="K1866" s="229">
        <f t="shared" si="193"/>
        <v>0</v>
      </c>
      <c r="L1866" s="229">
        <f t="shared" si="193"/>
        <v>0</v>
      </c>
      <c r="M1866" s="229">
        <f t="shared" si="194"/>
        <v>0</v>
      </c>
    </row>
    <row r="1867" spans="1:13" ht="15" customHeight="1">
      <c r="A1867" s="76"/>
      <c r="B1867" s="77" t="str">
        <f t="shared" si="191"/>
        <v/>
      </c>
      <c r="C1867" t="str">
        <f t="shared" si="190"/>
        <v/>
      </c>
      <c r="D1867" s="315" t="str">
        <f t="shared" si="195"/>
        <v/>
      </c>
      <c r="E1867" s="228">
        <v>0</v>
      </c>
      <c r="J1867" s="229">
        <f t="shared" si="192"/>
        <v>0</v>
      </c>
      <c r="K1867" s="229">
        <f t="shared" si="193"/>
        <v>0</v>
      </c>
      <c r="L1867" s="229">
        <f t="shared" si="193"/>
        <v>0</v>
      </c>
      <c r="M1867" s="229">
        <f t="shared" si="194"/>
        <v>0</v>
      </c>
    </row>
    <row r="1868" spans="1:13" ht="15" customHeight="1">
      <c r="A1868" s="76"/>
      <c r="B1868" s="77" t="str">
        <f t="shared" si="191"/>
        <v/>
      </c>
      <c r="C1868" t="str">
        <f t="shared" si="190"/>
        <v/>
      </c>
      <c r="D1868" s="315" t="str">
        <f t="shared" si="195"/>
        <v/>
      </c>
      <c r="E1868" s="228">
        <v>0</v>
      </c>
      <c r="J1868" s="229">
        <f t="shared" si="192"/>
        <v>0</v>
      </c>
      <c r="K1868" s="229">
        <f t="shared" si="193"/>
        <v>0</v>
      </c>
      <c r="L1868" s="229">
        <f t="shared" si="193"/>
        <v>0</v>
      </c>
      <c r="M1868" s="229">
        <f t="shared" si="194"/>
        <v>0</v>
      </c>
    </row>
    <row r="1869" spans="1:13" ht="15" customHeight="1">
      <c r="A1869" s="76"/>
      <c r="B1869" s="77" t="str">
        <f t="shared" si="191"/>
        <v/>
      </c>
      <c r="C1869" t="str">
        <f t="shared" si="190"/>
        <v/>
      </c>
      <c r="D1869" s="315" t="str">
        <f t="shared" si="195"/>
        <v/>
      </c>
      <c r="E1869" s="228">
        <v>0</v>
      </c>
      <c r="J1869" s="229">
        <f t="shared" si="192"/>
        <v>0</v>
      </c>
      <c r="K1869" s="229">
        <f t="shared" si="193"/>
        <v>0</v>
      </c>
      <c r="L1869" s="229">
        <f t="shared" si="193"/>
        <v>0</v>
      </c>
      <c r="M1869" s="229">
        <f t="shared" si="194"/>
        <v>0</v>
      </c>
    </row>
    <row r="1870" spans="1:13" ht="15" customHeight="1">
      <c r="A1870" s="76"/>
      <c r="B1870" s="77" t="str">
        <f t="shared" si="191"/>
        <v/>
      </c>
      <c r="C1870" t="str">
        <f t="shared" si="190"/>
        <v/>
      </c>
      <c r="D1870" s="315" t="str">
        <f t="shared" si="195"/>
        <v/>
      </c>
      <c r="E1870" s="228">
        <v>0</v>
      </c>
      <c r="J1870" s="229">
        <f t="shared" si="192"/>
        <v>0</v>
      </c>
      <c r="K1870" s="229">
        <f t="shared" si="193"/>
        <v>0</v>
      </c>
      <c r="L1870" s="229">
        <f t="shared" si="193"/>
        <v>0</v>
      </c>
      <c r="M1870" s="229">
        <f t="shared" si="194"/>
        <v>0</v>
      </c>
    </row>
    <row r="1871" spans="1:13" ht="15" customHeight="1">
      <c r="A1871" s="76"/>
      <c r="B1871" s="77" t="str">
        <f t="shared" si="191"/>
        <v/>
      </c>
      <c r="C1871" t="str">
        <f t="shared" si="190"/>
        <v/>
      </c>
      <c r="D1871" s="315" t="str">
        <f t="shared" si="195"/>
        <v/>
      </c>
      <c r="E1871" s="228">
        <v>0</v>
      </c>
      <c r="J1871" s="229">
        <f t="shared" si="192"/>
        <v>0</v>
      </c>
      <c r="K1871" s="229">
        <f t="shared" si="193"/>
        <v>0</v>
      </c>
      <c r="L1871" s="229">
        <f t="shared" si="193"/>
        <v>0</v>
      </c>
      <c r="M1871" s="229">
        <f t="shared" si="194"/>
        <v>0</v>
      </c>
    </row>
    <row r="1872" spans="1:13" ht="15" customHeight="1">
      <c r="A1872" s="76"/>
      <c r="B1872" s="77" t="str">
        <f t="shared" si="191"/>
        <v/>
      </c>
      <c r="C1872" t="str">
        <f t="shared" si="190"/>
        <v/>
      </c>
      <c r="D1872" s="315" t="str">
        <f t="shared" si="195"/>
        <v/>
      </c>
      <c r="E1872" s="228">
        <v>0</v>
      </c>
      <c r="J1872" s="229">
        <f t="shared" si="192"/>
        <v>0</v>
      </c>
      <c r="K1872" s="229">
        <f t="shared" si="193"/>
        <v>0</v>
      </c>
      <c r="L1872" s="229">
        <f t="shared" si="193"/>
        <v>0</v>
      </c>
      <c r="M1872" s="229">
        <f t="shared" si="194"/>
        <v>0</v>
      </c>
    </row>
    <row r="1873" spans="1:13" ht="15" customHeight="1">
      <c r="A1873" s="76"/>
      <c r="B1873" s="77" t="str">
        <f t="shared" si="191"/>
        <v/>
      </c>
      <c r="C1873" t="str">
        <f t="shared" si="190"/>
        <v/>
      </c>
      <c r="D1873" s="315" t="str">
        <f t="shared" si="195"/>
        <v/>
      </c>
      <c r="E1873" s="228">
        <v>0</v>
      </c>
      <c r="J1873" s="229">
        <f t="shared" si="192"/>
        <v>0</v>
      </c>
      <c r="K1873" s="229">
        <f t="shared" si="193"/>
        <v>0</v>
      </c>
      <c r="L1873" s="229">
        <f t="shared" si="193"/>
        <v>0</v>
      </c>
      <c r="M1873" s="229">
        <f t="shared" si="194"/>
        <v>0</v>
      </c>
    </row>
    <row r="1874" spans="1:13" ht="15" customHeight="1">
      <c r="A1874" s="76"/>
      <c r="B1874" s="77" t="str">
        <f t="shared" si="191"/>
        <v/>
      </c>
      <c r="C1874" t="str">
        <f t="shared" si="190"/>
        <v/>
      </c>
      <c r="D1874" s="315" t="str">
        <f t="shared" si="195"/>
        <v/>
      </c>
      <c r="E1874" s="228">
        <v>0</v>
      </c>
      <c r="J1874" s="229">
        <f t="shared" si="192"/>
        <v>0</v>
      </c>
      <c r="K1874" s="229">
        <f t="shared" si="193"/>
        <v>0</v>
      </c>
      <c r="L1874" s="229">
        <f t="shared" si="193"/>
        <v>0</v>
      </c>
      <c r="M1874" s="229">
        <f t="shared" si="194"/>
        <v>0</v>
      </c>
    </row>
    <row r="1875" spans="1:13" ht="15" customHeight="1">
      <c r="A1875" s="76"/>
      <c r="B1875" s="77" t="str">
        <f t="shared" si="191"/>
        <v/>
      </c>
      <c r="C1875" t="str">
        <f t="shared" si="190"/>
        <v/>
      </c>
      <c r="D1875" s="315" t="str">
        <f t="shared" si="195"/>
        <v/>
      </c>
      <c r="E1875" s="228">
        <v>0</v>
      </c>
      <c r="J1875" s="229">
        <f t="shared" si="192"/>
        <v>0</v>
      </c>
      <c r="K1875" s="229">
        <f t="shared" si="193"/>
        <v>0</v>
      </c>
      <c r="L1875" s="229">
        <f t="shared" si="193"/>
        <v>0</v>
      </c>
      <c r="M1875" s="229">
        <f t="shared" si="194"/>
        <v>0</v>
      </c>
    </row>
    <row r="1876" spans="1:13" ht="15" customHeight="1">
      <c r="A1876" s="76"/>
      <c r="B1876" s="77" t="str">
        <f t="shared" si="191"/>
        <v/>
      </c>
      <c r="C1876" t="str">
        <f t="shared" si="190"/>
        <v/>
      </c>
      <c r="D1876" s="315" t="str">
        <f t="shared" si="195"/>
        <v/>
      </c>
      <c r="E1876" s="228">
        <v>0</v>
      </c>
      <c r="J1876" s="229">
        <f t="shared" si="192"/>
        <v>0</v>
      </c>
      <c r="K1876" s="229">
        <f t="shared" si="193"/>
        <v>0</v>
      </c>
      <c r="L1876" s="229">
        <f t="shared" si="193"/>
        <v>0</v>
      </c>
      <c r="M1876" s="229">
        <f t="shared" si="194"/>
        <v>0</v>
      </c>
    </row>
    <row r="1877" spans="1:13" ht="15" customHeight="1">
      <c r="A1877" s="76"/>
      <c r="B1877" s="77" t="str">
        <f t="shared" si="191"/>
        <v/>
      </c>
      <c r="C1877" t="str">
        <f t="shared" si="190"/>
        <v/>
      </c>
      <c r="D1877" s="315" t="str">
        <f t="shared" si="195"/>
        <v/>
      </c>
      <c r="E1877" s="228">
        <v>0</v>
      </c>
      <c r="J1877" s="229">
        <f t="shared" si="192"/>
        <v>0</v>
      </c>
      <c r="K1877" s="229">
        <f t="shared" si="193"/>
        <v>0</v>
      </c>
      <c r="L1877" s="229">
        <f t="shared" si="193"/>
        <v>0</v>
      </c>
      <c r="M1877" s="229">
        <f t="shared" si="194"/>
        <v>0</v>
      </c>
    </row>
    <row r="1878" spans="1:13" ht="15" customHeight="1">
      <c r="A1878" s="76"/>
      <c r="B1878" s="77" t="str">
        <f t="shared" si="191"/>
        <v/>
      </c>
      <c r="C1878" t="str">
        <f t="shared" si="190"/>
        <v/>
      </c>
      <c r="D1878" s="315" t="str">
        <f t="shared" si="195"/>
        <v/>
      </c>
      <c r="E1878" s="228">
        <v>0</v>
      </c>
      <c r="J1878" s="229">
        <f t="shared" si="192"/>
        <v>0</v>
      </c>
      <c r="K1878" s="229">
        <f t="shared" si="193"/>
        <v>0</v>
      </c>
      <c r="L1878" s="229">
        <f t="shared" si="193"/>
        <v>0</v>
      </c>
      <c r="M1878" s="229">
        <f t="shared" si="194"/>
        <v>0</v>
      </c>
    </row>
    <row r="1879" spans="1:13" ht="15" customHeight="1">
      <c r="A1879" s="76"/>
      <c r="B1879" s="77" t="str">
        <f t="shared" si="191"/>
        <v/>
      </c>
      <c r="C1879" t="str">
        <f t="shared" si="190"/>
        <v/>
      </c>
      <c r="D1879" s="315" t="str">
        <f t="shared" si="195"/>
        <v/>
      </c>
      <c r="E1879" s="228">
        <v>0</v>
      </c>
      <c r="J1879" s="229">
        <f t="shared" si="192"/>
        <v>0</v>
      </c>
      <c r="K1879" s="229">
        <f t="shared" si="193"/>
        <v>0</v>
      </c>
      <c r="L1879" s="229">
        <f t="shared" si="193"/>
        <v>0</v>
      </c>
      <c r="M1879" s="229">
        <f t="shared" si="194"/>
        <v>0</v>
      </c>
    </row>
    <row r="1880" spans="1:13" ht="15" customHeight="1">
      <c r="A1880" s="76"/>
      <c r="B1880" s="77" t="str">
        <f t="shared" si="191"/>
        <v/>
      </c>
      <c r="C1880" t="str">
        <f t="shared" si="190"/>
        <v/>
      </c>
      <c r="D1880" s="315" t="str">
        <f t="shared" si="195"/>
        <v/>
      </c>
      <c r="E1880" s="228">
        <v>0</v>
      </c>
      <c r="J1880" s="229">
        <f t="shared" si="192"/>
        <v>0</v>
      </c>
      <c r="K1880" s="229">
        <f t="shared" si="193"/>
        <v>0</v>
      </c>
      <c r="L1880" s="229">
        <f t="shared" si="193"/>
        <v>0</v>
      </c>
      <c r="M1880" s="229">
        <f t="shared" si="194"/>
        <v>0</v>
      </c>
    </row>
    <row r="1881" spans="1:13" ht="15" customHeight="1">
      <c r="A1881" s="76"/>
      <c r="B1881" s="77" t="str">
        <f t="shared" si="191"/>
        <v/>
      </c>
      <c r="C1881" t="str">
        <f t="shared" si="190"/>
        <v/>
      </c>
      <c r="D1881" s="315" t="str">
        <f t="shared" si="195"/>
        <v/>
      </c>
      <c r="E1881" s="228">
        <v>0</v>
      </c>
      <c r="J1881" s="229">
        <f t="shared" si="192"/>
        <v>0</v>
      </c>
      <c r="K1881" s="229">
        <f t="shared" si="193"/>
        <v>0</v>
      </c>
      <c r="L1881" s="229">
        <f t="shared" si="193"/>
        <v>0</v>
      </c>
      <c r="M1881" s="229">
        <f t="shared" si="194"/>
        <v>0</v>
      </c>
    </row>
    <row r="1882" spans="1:13" ht="15" customHeight="1">
      <c r="A1882" s="76"/>
      <c r="B1882" s="77" t="str">
        <f t="shared" si="191"/>
        <v/>
      </c>
      <c r="C1882" t="str">
        <f t="shared" si="190"/>
        <v/>
      </c>
      <c r="D1882" s="315" t="str">
        <f t="shared" si="195"/>
        <v/>
      </c>
      <c r="E1882" s="228">
        <v>0</v>
      </c>
      <c r="J1882" s="229">
        <f t="shared" si="192"/>
        <v>0</v>
      </c>
      <c r="K1882" s="229">
        <f t="shared" si="193"/>
        <v>0</v>
      </c>
      <c r="L1882" s="229">
        <f t="shared" si="193"/>
        <v>0</v>
      </c>
      <c r="M1882" s="229">
        <f t="shared" si="194"/>
        <v>0</v>
      </c>
    </row>
    <row r="1883" spans="1:13" ht="15" customHeight="1">
      <c r="A1883" s="76"/>
      <c r="B1883" s="77" t="str">
        <f t="shared" si="191"/>
        <v/>
      </c>
      <c r="C1883" t="str">
        <f t="shared" si="190"/>
        <v/>
      </c>
      <c r="D1883" s="315" t="str">
        <f t="shared" si="195"/>
        <v/>
      </c>
      <c r="E1883" s="228">
        <v>0</v>
      </c>
      <c r="J1883" s="229">
        <f t="shared" si="192"/>
        <v>0</v>
      </c>
      <c r="K1883" s="229">
        <f t="shared" si="193"/>
        <v>0</v>
      </c>
      <c r="L1883" s="229">
        <f t="shared" si="193"/>
        <v>0</v>
      </c>
      <c r="M1883" s="229">
        <f t="shared" si="194"/>
        <v>0</v>
      </c>
    </row>
    <row r="1884" spans="1:13" ht="15" customHeight="1">
      <c r="A1884" s="76"/>
      <c r="B1884" s="77" t="str">
        <f t="shared" si="191"/>
        <v/>
      </c>
      <c r="C1884" t="str">
        <f t="shared" si="190"/>
        <v/>
      </c>
      <c r="D1884" s="315" t="str">
        <f t="shared" si="195"/>
        <v/>
      </c>
      <c r="E1884" s="228">
        <v>0</v>
      </c>
      <c r="J1884" s="229">
        <f t="shared" si="192"/>
        <v>0</v>
      </c>
      <c r="K1884" s="229">
        <f t="shared" si="193"/>
        <v>0</v>
      </c>
      <c r="L1884" s="229">
        <f t="shared" si="193"/>
        <v>0</v>
      </c>
      <c r="M1884" s="229">
        <f t="shared" si="194"/>
        <v>0</v>
      </c>
    </row>
    <row r="1885" spans="1:13" ht="15" customHeight="1">
      <c r="A1885" s="76"/>
      <c r="B1885" s="77" t="str">
        <f t="shared" si="191"/>
        <v/>
      </c>
      <c r="C1885" t="str">
        <f t="shared" si="190"/>
        <v/>
      </c>
      <c r="D1885" s="315" t="str">
        <f t="shared" si="195"/>
        <v/>
      </c>
      <c r="E1885" s="228">
        <v>0</v>
      </c>
      <c r="J1885" s="229">
        <f t="shared" si="192"/>
        <v>0</v>
      </c>
      <c r="K1885" s="229">
        <f t="shared" si="193"/>
        <v>0</v>
      </c>
      <c r="L1885" s="229">
        <f t="shared" si="193"/>
        <v>0</v>
      </c>
      <c r="M1885" s="229">
        <f t="shared" si="194"/>
        <v>0</v>
      </c>
    </row>
    <row r="1886" spans="1:13" ht="15" customHeight="1">
      <c r="A1886" s="76"/>
      <c r="B1886" s="77" t="str">
        <f t="shared" si="191"/>
        <v/>
      </c>
      <c r="C1886" t="str">
        <f t="shared" si="190"/>
        <v/>
      </c>
      <c r="D1886" s="315" t="str">
        <f t="shared" si="195"/>
        <v/>
      </c>
      <c r="E1886" s="228">
        <v>0</v>
      </c>
      <c r="J1886" s="229">
        <f t="shared" si="192"/>
        <v>0</v>
      </c>
      <c r="K1886" s="229">
        <f t="shared" si="193"/>
        <v>0</v>
      </c>
      <c r="L1886" s="229">
        <f t="shared" si="193"/>
        <v>0</v>
      </c>
      <c r="M1886" s="229">
        <f t="shared" si="194"/>
        <v>0</v>
      </c>
    </row>
    <row r="1887" spans="1:13" ht="15" customHeight="1">
      <c r="A1887" s="76"/>
      <c r="B1887" s="77" t="str">
        <f t="shared" si="191"/>
        <v/>
      </c>
      <c r="C1887" t="str">
        <f t="shared" si="190"/>
        <v/>
      </c>
      <c r="D1887" s="315" t="str">
        <f t="shared" si="195"/>
        <v/>
      </c>
      <c r="E1887" s="228">
        <v>0</v>
      </c>
      <c r="J1887" s="229">
        <f t="shared" si="192"/>
        <v>0</v>
      </c>
      <c r="K1887" s="229">
        <f t="shared" si="193"/>
        <v>0</v>
      </c>
      <c r="L1887" s="229">
        <f t="shared" si="193"/>
        <v>0</v>
      </c>
      <c r="M1887" s="229">
        <f t="shared" si="194"/>
        <v>0</v>
      </c>
    </row>
    <row r="1888" spans="1:13" ht="15" customHeight="1">
      <c r="A1888" s="76"/>
      <c r="B1888" s="77" t="str">
        <f t="shared" si="191"/>
        <v/>
      </c>
      <c r="C1888" t="str">
        <f t="shared" si="190"/>
        <v/>
      </c>
      <c r="D1888" s="315" t="str">
        <f t="shared" si="195"/>
        <v/>
      </c>
      <c r="E1888" s="228">
        <v>0</v>
      </c>
      <c r="J1888" s="229">
        <f t="shared" si="192"/>
        <v>0</v>
      </c>
      <c r="K1888" s="229">
        <f t="shared" si="193"/>
        <v>0</v>
      </c>
      <c r="L1888" s="229">
        <f t="shared" si="193"/>
        <v>0</v>
      </c>
      <c r="M1888" s="229">
        <f t="shared" si="194"/>
        <v>0</v>
      </c>
    </row>
    <row r="1889" spans="1:13" ht="15" customHeight="1">
      <c r="A1889" s="76"/>
      <c r="B1889" s="77" t="str">
        <f t="shared" si="191"/>
        <v/>
      </c>
      <c r="C1889" t="str">
        <f t="shared" si="190"/>
        <v/>
      </c>
      <c r="D1889" s="315" t="str">
        <f t="shared" si="195"/>
        <v/>
      </c>
      <c r="E1889" s="228">
        <v>0</v>
      </c>
      <c r="J1889" s="229">
        <f t="shared" si="192"/>
        <v>0</v>
      </c>
      <c r="K1889" s="229">
        <f t="shared" si="193"/>
        <v>0</v>
      </c>
      <c r="L1889" s="229">
        <f t="shared" si="193"/>
        <v>0</v>
      </c>
      <c r="M1889" s="229">
        <f t="shared" si="194"/>
        <v>0</v>
      </c>
    </row>
    <row r="1890" spans="1:13" ht="15" customHeight="1">
      <c r="A1890" s="76"/>
      <c r="B1890" s="77" t="str">
        <f t="shared" si="191"/>
        <v/>
      </c>
      <c r="C1890" t="str">
        <f t="shared" si="190"/>
        <v/>
      </c>
      <c r="D1890" s="315" t="str">
        <f t="shared" si="195"/>
        <v/>
      </c>
      <c r="E1890" s="228">
        <v>0</v>
      </c>
      <c r="J1890" s="229">
        <f t="shared" si="192"/>
        <v>0</v>
      </c>
      <c r="K1890" s="229">
        <f t="shared" si="193"/>
        <v>0</v>
      </c>
      <c r="L1890" s="229">
        <f t="shared" si="193"/>
        <v>0</v>
      </c>
      <c r="M1890" s="229">
        <f t="shared" si="194"/>
        <v>0</v>
      </c>
    </row>
    <row r="1891" spans="1:13" ht="15" customHeight="1">
      <c r="A1891" s="76"/>
      <c r="B1891" s="77" t="str">
        <f t="shared" si="191"/>
        <v/>
      </c>
      <c r="C1891" t="str">
        <f t="shared" si="190"/>
        <v/>
      </c>
      <c r="D1891" s="315" t="str">
        <f t="shared" si="195"/>
        <v/>
      </c>
      <c r="E1891" s="228">
        <v>0</v>
      </c>
      <c r="J1891" s="229">
        <f t="shared" si="192"/>
        <v>0</v>
      </c>
      <c r="K1891" s="229">
        <f t="shared" si="193"/>
        <v>0</v>
      </c>
      <c r="L1891" s="229">
        <f t="shared" si="193"/>
        <v>0</v>
      </c>
      <c r="M1891" s="229">
        <f t="shared" si="194"/>
        <v>0</v>
      </c>
    </row>
    <row r="1892" spans="1:13" ht="15" customHeight="1">
      <c r="A1892" s="76"/>
      <c r="B1892" s="77" t="str">
        <f t="shared" si="191"/>
        <v/>
      </c>
      <c r="C1892" t="str">
        <f t="shared" si="190"/>
        <v/>
      </c>
      <c r="D1892" s="315" t="str">
        <f t="shared" si="195"/>
        <v/>
      </c>
      <c r="E1892" s="228">
        <v>0</v>
      </c>
      <c r="J1892" s="229">
        <f t="shared" si="192"/>
        <v>0</v>
      </c>
      <c r="K1892" s="229">
        <f t="shared" si="193"/>
        <v>0</v>
      </c>
      <c r="L1892" s="229">
        <f t="shared" si="193"/>
        <v>0</v>
      </c>
      <c r="M1892" s="229">
        <f t="shared" si="194"/>
        <v>0</v>
      </c>
    </row>
    <row r="1893" spans="1:13" ht="15" customHeight="1">
      <c r="A1893" s="76"/>
      <c r="B1893" s="77" t="str">
        <f t="shared" si="191"/>
        <v/>
      </c>
      <c r="C1893" t="str">
        <f t="shared" si="190"/>
        <v/>
      </c>
      <c r="D1893" s="315" t="str">
        <f t="shared" si="195"/>
        <v/>
      </c>
      <c r="E1893" s="228">
        <v>0</v>
      </c>
      <c r="J1893" s="229">
        <f t="shared" si="192"/>
        <v>0</v>
      </c>
      <c r="K1893" s="229">
        <f t="shared" si="193"/>
        <v>0</v>
      </c>
      <c r="L1893" s="229">
        <f t="shared" si="193"/>
        <v>0</v>
      </c>
      <c r="M1893" s="229">
        <f t="shared" si="194"/>
        <v>0</v>
      </c>
    </row>
    <row r="1894" spans="1:13" ht="15" customHeight="1">
      <c r="A1894" s="76"/>
      <c r="B1894" s="77" t="str">
        <f t="shared" si="191"/>
        <v/>
      </c>
      <c r="C1894" t="str">
        <f t="shared" si="190"/>
        <v/>
      </c>
      <c r="D1894" s="315" t="str">
        <f t="shared" si="195"/>
        <v/>
      </c>
      <c r="E1894" s="228">
        <v>0</v>
      </c>
      <c r="J1894" s="229">
        <f t="shared" si="192"/>
        <v>0</v>
      </c>
      <c r="K1894" s="229">
        <f t="shared" si="193"/>
        <v>0</v>
      </c>
      <c r="L1894" s="229">
        <f t="shared" si="193"/>
        <v>0</v>
      </c>
      <c r="M1894" s="229">
        <f t="shared" si="194"/>
        <v>0</v>
      </c>
    </row>
    <row r="1895" spans="1:13" ht="15" customHeight="1">
      <c r="A1895" s="76"/>
      <c r="B1895" s="77" t="str">
        <f t="shared" si="191"/>
        <v/>
      </c>
      <c r="C1895" t="str">
        <f t="shared" si="190"/>
        <v/>
      </c>
      <c r="D1895" s="315" t="str">
        <f t="shared" si="195"/>
        <v/>
      </c>
      <c r="E1895" s="228">
        <v>0</v>
      </c>
      <c r="J1895" s="229">
        <f t="shared" si="192"/>
        <v>0</v>
      </c>
      <c r="K1895" s="229">
        <f t="shared" si="193"/>
        <v>0</v>
      </c>
      <c r="L1895" s="229">
        <f t="shared" si="193"/>
        <v>0</v>
      </c>
      <c r="M1895" s="229">
        <f t="shared" si="194"/>
        <v>0</v>
      </c>
    </row>
    <row r="1896" spans="1:13" ht="15" customHeight="1">
      <c r="A1896" s="76"/>
      <c r="B1896" s="77" t="str">
        <f t="shared" si="191"/>
        <v/>
      </c>
      <c r="C1896" t="str">
        <f t="shared" si="190"/>
        <v/>
      </c>
      <c r="D1896" s="315" t="str">
        <f t="shared" si="195"/>
        <v/>
      </c>
      <c r="E1896" s="228">
        <v>0</v>
      </c>
      <c r="J1896" s="229">
        <f t="shared" si="192"/>
        <v>0</v>
      </c>
      <c r="K1896" s="229">
        <f t="shared" si="193"/>
        <v>0</v>
      </c>
      <c r="L1896" s="229">
        <f t="shared" si="193"/>
        <v>0</v>
      </c>
      <c r="M1896" s="229">
        <f t="shared" si="194"/>
        <v>0</v>
      </c>
    </row>
    <row r="1897" spans="1:13" ht="15" customHeight="1">
      <c r="A1897" s="76"/>
      <c r="B1897" s="77" t="str">
        <f t="shared" si="191"/>
        <v/>
      </c>
      <c r="C1897" t="str">
        <f t="shared" si="190"/>
        <v/>
      </c>
      <c r="D1897" s="315" t="str">
        <f t="shared" si="195"/>
        <v/>
      </c>
      <c r="E1897" s="228">
        <v>0</v>
      </c>
      <c r="J1897" s="229">
        <f t="shared" si="192"/>
        <v>0</v>
      </c>
      <c r="K1897" s="229">
        <f t="shared" si="193"/>
        <v>0</v>
      </c>
      <c r="L1897" s="229">
        <f t="shared" si="193"/>
        <v>0</v>
      </c>
      <c r="M1897" s="229">
        <f t="shared" si="194"/>
        <v>0</v>
      </c>
    </row>
    <row r="1898" spans="1:13" ht="15" customHeight="1">
      <c r="A1898" s="76"/>
      <c r="B1898" s="77" t="str">
        <f t="shared" si="191"/>
        <v/>
      </c>
      <c r="C1898" t="str">
        <f t="shared" si="190"/>
        <v/>
      </c>
      <c r="D1898" s="315" t="str">
        <f t="shared" si="195"/>
        <v/>
      </c>
      <c r="E1898" s="228">
        <v>0</v>
      </c>
      <c r="J1898" s="229">
        <f t="shared" si="192"/>
        <v>0</v>
      </c>
      <c r="K1898" s="229">
        <f t="shared" si="193"/>
        <v>0</v>
      </c>
      <c r="L1898" s="229">
        <f t="shared" si="193"/>
        <v>0</v>
      </c>
      <c r="M1898" s="229">
        <f t="shared" si="194"/>
        <v>0</v>
      </c>
    </row>
    <row r="1899" spans="1:13" ht="15" customHeight="1">
      <c r="A1899" s="76"/>
      <c r="B1899" s="77" t="str">
        <f t="shared" si="191"/>
        <v/>
      </c>
      <c r="C1899" t="str">
        <f t="shared" si="190"/>
        <v/>
      </c>
      <c r="D1899" s="315" t="str">
        <f t="shared" si="195"/>
        <v/>
      </c>
      <c r="E1899" s="228">
        <v>0</v>
      </c>
      <c r="J1899" s="229">
        <f t="shared" si="192"/>
        <v>0</v>
      </c>
      <c r="K1899" s="229">
        <f t="shared" si="193"/>
        <v>0</v>
      </c>
      <c r="L1899" s="229">
        <f t="shared" si="193"/>
        <v>0</v>
      </c>
      <c r="M1899" s="229">
        <f t="shared" si="194"/>
        <v>0</v>
      </c>
    </row>
    <row r="1900" spans="1:13" ht="15" customHeight="1">
      <c r="A1900" s="76"/>
      <c r="B1900" s="77" t="str">
        <f t="shared" si="191"/>
        <v/>
      </c>
      <c r="C1900" t="str">
        <f t="shared" si="190"/>
        <v/>
      </c>
      <c r="D1900" s="315" t="str">
        <f t="shared" si="195"/>
        <v/>
      </c>
      <c r="E1900" s="228">
        <v>0</v>
      </c>
      <c r="J1900" s="229">
        <f t="shared" si="192"/>
        <v>0</v>
      </c>
      <c r="K1900" s="229">
        <f t="shared" si="193"/>
        <v>0</v>
      </c>
      <c r="L1900" s="229">
        <f t="shared" si="193"/>
        <v>0</v>
      </c>
      <c r="M1900" s="229">
        <f t="shared" si="194"/>
        <v>0</v>
      </c>
    </row>
    <row r="1901" spans="1:13" ht="15" customHeight="1">
      <c r="A1901" s="76"/>
      <c r="B1901" s="77" t="str">
        <f t="shared" si="191"/>
        <v/>
      </c>
      <c r="C1901" t="str">
        <f t="shared" si="190"/>
        <v/>
      </c>
      <c r="D1901" s="315" t="str">
        <f t="shared" si="195"/>
        <v/>
      </c>
      <c r="E1901" s="228">
        <v>0</v>
      </c>
      <c r="J1901" s="229">
        <f t="shared" si="192"/>
        <v>0</v>
      </c>
      <c r="K1901" s="229">
        <f t="shared" si="193"/>
        <v>0</v>
      </c>
      <c r="L1901" s="229">
        <f t="shared" si="193"/>
        <v>0</v>
      </c>
      <c r="M1901" s="229">
        <f t="shared" si="194"/>
        <v>0</v>
      </c>
    </row>
    <row r="1902" spans="1:13" ht="15" customHeight="1">
      <c r="A1902" s="76"/>
      <c r="B1902" s="77" t="str">
        <f t="shared" si="191"/>
        <v/>
      </c>
      <c r="C1902" t="str">
        <f t="shared" si="190"/>
        <v/>
      </c>
      <c r="D1902" s="315" t="str">
        <f t="shared" si="195"/>
        <v/>
      </c>
      <c r="E1902" s="228">
        <v>0</v>
      </c>
      <c r="J1902" s="229">
        <f t="shared" si="192"/>
        <v>0</v>
      </c>
      <c r="K1902" s="229">
        <f t="shared" si="193"/>
        <v>0</v>
      </c>
      <c r="L1902" s="229">
        <f t="shared" si="193"/>
        <v>0</v>
      </c>
      <c r="M1902" s="229">
        <f t="shared" si="194"/>
        <v>0</v>
      </c>
    </row>
    <row r="1903" spans="1:13" ht="15" customHeight="1">
      <c r="A1903" s="76"/>
      <c r="B1903" s="77" t="str">
        <f t="shared" si="191"/>
        <v/>
      </c>
      <c r="C1903" t="str">
        <f t="shared" si="190"/>
        <v/>
      </c>
      <c r="D1903" s="315" t="str">
        <f t="shared" si="195"/>
        <v/>
      </c>
      <c r="E1903" s="228">
        <v>0</v>
      </c>
      <c r="J1903" s="229">
        <f t="shared" si="192"/>
        <v>0</v>
      </c>
      <c r="K1903" s="229">
        <f t="shared" si="193"/>
        <v>0</v>
      </c>
      <c r="L1903" s="229">
        <f t="shared" si="193"/>
        <v>0</v>
      </c>
      <c r="M1903" s="229">
        <f t="shared" si="194"/>
        <v>0</v>
      </c>
    </row>
    <row r="1904" spans="1:13" ht="15" customHeight="1">
      <c r="A1904" s="76"/>
      <c r="B1904" s="77" t="str">
        <f t="shared" si="191"/>
        <v/>
      </c>
      <c r="C1904" t="str">
        <f t="shared" si="190"/>
        <v/>
      </c>
      <c r="D1904" s="315" t="str">
        <f t="shared" si="195"/>
        <v/>
      </c>
      <c r="E1904" s="228">
        <v>0</v>
      </c>
      <c r="J1904" s="229">
        <f t="shared" si="192"/>
        <v>0</v>
      </c>
      <c r="K1904" s="229">
        <f t="shared" si="193"/>
        <v>0</v>
      </c>
      <c r="L1904" s="229">
        <f t="shared" si="193"/>
        <v>0</v>
      </c>
      <c r="M1904" s="229">
        <f t="shared" si="194"/>
        <v>0</v>
      </c>
    </row>
    <row r="1905" spans="1:13" ht="15" customHeight="1">
      <c r="A1905" s="76"/>
      <c r="B1905" s="77" t="str">
        <f t="shared" si="191"/>
        <v/>
      </c>
      <c r="C1905" t="str">
        <f t="shared" si="190"/>
        <v/>
      </c>
      <c r="D1905" s="315" t="str">
        <f t="shared" si="195"/>
        <v/>
      </c>
      <c r="E1905" s="228">
        <v>0</v>
      </c>
      <c r="J1905" s="229">
        <f t="shared" si="192"/>
        <v>0</v>
      </c>
      <c r="K1905" s="229">
        <f t="shared" si="193"/>
        <v>0</v>
      </c>
      <c r="L1905" s="229">
        <f t="shared" si="193"/>
        <v>0</v>
      </c>
      <c r="M1905" s="229">
        <f t="shared" si="194"/>
        <v>0</v>
      </c>
    </row>
    <row r="1906" spans="1:13" ht="15" customHeight="1">
      <c r="A1906" s="76"/>
      <c r="B1906" s="77" t="str">
        <f t="shared" si="191"/>
        <v/>
      </c>
      <c r="C1906" t="str">
        <f t="shared" si="190"/>
        <v/>
      </c>
      <c r="D1906" s="315" t="str">
        <f t="shared" si="195"/>
        <v/>
      </c>
      <c r="E1906" s="228">
        <v>0</v>
      </c>
      <c r="J1906" s="229">
        <f t="shared" si="192"/>
        <v>0</v>
      </c>
      <c r="K1906" s="229">
        <f t="shared" si="193"/>
        <v>0</v>
      </c>
      <c r="L1906" s="229">
        <f t="shared" si="193"/>
        <v>0</v>
      </c>
      <c r="M1906" s="229">
        <f t="shared" si="194"/>
        <v>0</v>
      </c>
    </row>
    <row r="1907" spans="1:13" ht="15" customHeight="1">
      <c r="A1907" s="76"/>
      <c r="B1907" s="77" t="str">
        <f t="shared" si="191"/>
        <v/>
      </c>
      <c r="C1907" t="str">
        <f t="shared" si="190"/>
        <v/>
      </c>
      <c r="D1907" s="315" t="str">
        <f t="shared" si="195"/>
        <v/>
      </c>
      <c r="E1907" s="228">
        <v>0</v>
      </c>
      <c r="J1907" s="229">
        <f t="shared" si="192"/>
        <v>0</v>
      </c>
      <c r="K1907" s="229">
        <f t="shared" si="193"/>
        <v>0</v>
      </c>
      <c r="L1907" s="229">
        <f t="shared" si="193"/>
        <v>0</v>
      </c>
      <c r="M1907" s="229">
        <f t="shared" si="194"/>
        <v>0</v>
      </c>
    </row>
    <row r="1908" spans="1:13" ht="15" customHeight="1">
      <c r="A1908" s="76"/>
      <c r="B1908" s="77" t="str">
        <f t="shared" si="191"/>
        <v/>
      </c>
      <c r="C1908" t="str">
        <f t="shared" si="190"/>
        <v/>
      </c>
      <c r="D1908" s="315" t="str">
        <f t="shared" si="195"/>
        <v/>
      </c>
      <c r="E1908" s="228">
        <v>0</v>
      </c>
      <c r="J1908" s="229">
        <f t="shared" si="192"/>
        <v>0</v>
      </c>
      <c r="K1908" s="229">
        <f t="shared" si="193"/>
        <v>0</v>
      </c>
      <c r="L1908" s="229">
        <f t="shared" si="193"/>
        <v>0</v>
      </c>
      <c r="M1908" s="229">
        <f t="shared" si="194"/>
        <v>0</v>
      </c>
    </row>
    <row r="1909" spans="1:13" ht="15" customHeight="1">
      <c r="A1909" s="76"/>
      <c r="B1909" s="77" t="str">
        <f t="shared" si="191"/>
        <v/>
      </c>
      <c r="C1909" t="str">
        <f t="shared" si="190"/>
        <v/>
      </c>
      <c r="D1909" s="315" t="str">
        <f t="shared" si="195"/>
        <v/>
      </c>
      <c r="E1909" s="228">
        <v>0</v>
      </c>
      <c r="J1909" s="229">
        <f t="shared" si="192"/>
        <v>0</v>
      </c>
      <c r="K1909" s="229">
        <f t="shared" si="193"/>
        <v>0</v>
      </c>
      <c r="L1909" s="229">
        <f t="shared" si="193"/>
        <v>0</v>
      </c>
      <c r="M1909" s="229">
        <f t="shared" si="194"/>
        <v>0</v>
      </c>
    </row>
    <row r="1910" spans="1:13" ht="15" customHeight="1">
      <c r="A1910" s="76"/>
      <c r="B1910" s="77" t="str">
        <f t="shared" si="191"/>
        <v/>
      </c>
      <c r="C1910" t="str">
        <f t="shared" si="190"/>
        <v/>
      </c>
      <c r="D1910" s="315" t="str">
        <f t="shared" si="195"/>
        <v/>
      </c>
      <c r="E1910" s="228">
        <v>0</v>
      </c>
      <c r="J1910" s="229">
        <f t="shared" si="192"/>
        <v>0</v>
      </c>
      <c r="K1910" s="229">
        <f t="shared" si="193"/>
        <v>0</v>
      </c>
      <c r="L1910" s="229">
        <f t="shared" si="193"/>
        <v>0</v>
      </c>
      <c r="M1910" s="229">
        <f t="shared" si="194"/>
        <v>0</v>
      </c>
    </row>
    <row r="1911" spans="1:13" ht="15" customHeight="1">
      <c r="A1911" s="76"/>
      <c r="B1911" s="77" t="str">
        <f t="shared" si="191"/>
        <v/>
      </c>
      <c r="C1911" t="str">
        <f t="shared" si="190"/>
        <v/>
      </c>
      <c r="D1911" s="315" t="str">
        <f t="shared" si="195"/>
        <v/>
      </c>
      <c r="E1911" s="228">
        <v>0</v>
      </c>
      <c r="J1911" s="229">
        <f t="shared" si="192"/>
        <v>0</v>
      </c>
      <c r="K1911" s="229">
        <f t="shared" si="193"/>
        <v>0</v>
      </c>
      <c r="L1911" s="229">
        <f t="shared" si="193"/>
        <v>0</v>
      </c>
      <c r="M1911" s="229">
        <f t="shared" si="194"/>
        <v>0</v>
      </c>
    </row>
    <row r="1912" spans="1:13" ht="15" customHeight="1">
      <c r="A1912" s="76"/>
      <c r="B1912" s="77" t="str">
        <f t="shared" si="191"/>
        <v/>
      </c>
      <c r="C1912" t="str">
        <f t="shared" si="190"/>
        <v/>
      </c>
      <c r="D1912" s="315" t="str">
        <f t="shared" si="195"/>
        <v/>
      </c>
      <c r="E1912" s="228">
        <v>0</v>
      </c>
      <c r="J1912" s="229">
        <f t="shared" si="192"/>
        <v>0</v>
      </c>
      <c r="K1912" s="229">
        <f t="shared" si="193"/>
        <v>0</v>
      </c>
      <c r="L1912" s="229">
        <f t="shared" si="193"/>
        <v>0</v>
      </c>
      <c r="M1912" s="229">
        <f t="shared" si="194"/>
        <v>0</v>
      </c>
    </row>
    <row r="1913" spans="1:13" ht="15" customHeight="1">
      <c r="A1913" s="76"/>
      <c r="B1913" s="77" t="str">
        <f t="shared" si="191"/>
        <v/>
      </c>
      <c r="C1913" t="str">
        <f t="shared" si="190"/>
        <v/>
      </c>
      <c r="D1913" s="315" t="str">
        <f t="shared" si="195"/>
        <v/>
      </c>
      <c r="E1913" s="228">
        <v>0</v>
      </c>
      <c r="J1913" s="229">
        <f t="shared" si="192"/>
        <v>0</v>
      </c>
      <c r="K1913" s="229">
        <f t="shared" si="193"/>
        <v>0</v>
      </c>
      <c r="L1913" s="229">
        <f t="shared" si="193"/>
        <v>0</v>
      </c>
      <c r="M1913" s="229">
        <f t="shared" si="194"/>
        <v>0</v>
      </c>
    </row>
    <row r="1914" spans="1:13" ht="15" customHeight="1">
      <c r="A1914" s="76"/>
      <c r="B1914" s="77" t="str">
        <f t="shared" si="191"/>
        <v/>
      </c>
      <c r="C1914" t="str">
        <f t="shared" si="190"/>
        <v/>
      </c>
      <c r="D1914" s="315" t="str">
        <f t="shared" si="195"/>
        <v/>
      </c>
      <c r="E1914" s="228">
        <v>0</v>
      </c>
      <c r="J1914" s="229">
        <f t="shared" si="192"/>
        <v>0</v>
      </c>
      <c r="K1914" s="229">
        <f t="shared" si="193"/>
        <v>0</v>
      </c>
      <c r="L1914" s="229">
        <f t="shared" si="193"/>
        <v>0</v>
      </c>
      <c r="M1914" s="229">
        <f t="shared" si="194"/>
        <v>0</v>
      </c>
    </row>
    <row r="1915" spans="1:13" ht="15" customHeight="1">
      <c r="A1915" s="76"/>
      <c r="B1915" s="77" t="str">
        <f t="shared" si="191"/>
        <v/>
      </c>
      <c r="C1915" t="str">
        <f t="shared" si="190"/>
        <v/>
      </c>
      <c r="D1915" s="315" t="str">
        <f t="shared" si="195"/>
        <v/>
      </c>
      <c r="E1915" s="228">
        <v>0</v>
      </c>
      <c r="J1915" s="229">
        <f t="shared" si="192"/>
        <v>0</v>
      </c>
      <c r="K1915" s="229">
        <f t="shared" si="193"/>
        <v>0</v>
      </c>
      <c r="L1915" s="229">
        <f t="shared" si="193"/>
        <v>0</v>
      </c>
      <c r="M1915" s="229">
        <f t="shared" si="194"/>
        <v>0</v>
      </c>
    </row>
    <row r="1916" spans="1:13" ht="15" customHeight="1">
      <c r="A1916" s="76"/>
      <c r="B1916" s="77" t="str">
        <f t="shared" si="191"/>
        <v/>
      </c>
      <c r="C1916" t="str">
        <f t="shared" si="190"/>
        <v/>
      </c>
      <c r="D1916" s="315" t="str">
        <f t="shared" si="195"/>
        <v/>
      </c>
      <c r="E1916" s="228">
        <v>0</v>
      </c>
      <c r="J1916" s="229">
        <f t="shared" si="192"/>
        <v>0</v>
      </c>
      <c r="K1916" s="229">
        <f t="shared" si="193"/>
        <v>0</v>
      </c>
      <c r="L1916" s="229">
        <f t="shared" si="193"/>
        <v>0</v>
      </c>
      <c r="M1916" s="229">
        <f t="shared" si="194"/>
        <v>0</v>
      </c>
    </row>
    <row r="1917" spans="1:13" ht="15" customHeight="1">
      <c r="A1917" s="76"/>
      <c r="B1917" s="77" t="str">
        <f t="shared" si="191"/>
        <v/>
      </c>
      <c r="C1917" t="str">
        <f t="shared" si="190"/>
        <v/>
      </c>
      <c r="D1917" s="315" t="str">
        <f t="shared" si="195"/>
        <v/>
      </c>
      <c r="E1917" s="228">
        <v>0</v>
      </c>
      <c r="J1917" s="229">
        <f t="shared" si="192"/>
        <v>0</v>
      </c>
      <c r="K1917" s="229">
        <f t="shared" si="193"/>
        <v>0</v>
      </c>
      <c r="L1917" s="229">
        <f t="shared" si="193"/>
        <v>0</v>
      </c>
      <c r="M1917" s="229">
        <f t="shared" si="194"/>
        <v>0</v>
      </c>
    </row>
    <row r="1918" spans="1:13" ht="15" customHeight="1">
      <c r="A1918" s="76"/>
      <c r="B1918" s="77" t="str">
        <f t="shared" si="191"/>
        <v/>
      </c>
      <c r="C1918" t="str">
        <f t="shared" si="190"/>
        <v/>
      </c>
      <c r="D1918" s="315" t="str">
        <f t="shared" si="195"/>
        <v/>
      </c>
      <c r="E1918" s="228">
        <v>0</v>
      </c>
      <c r="J1918" s="229">
        <f t="shared" si="192"/>
        <v>0</v>
      </c>
      <c r="K1918" s="229">
        <f t="shared" si="193"/>
        <v>0</v>
      </c>
      <c r="L1918" s="229">
        <f t="shared" si="193"/>
        <v>0</v>
      </c>
      <c r="M1918" s="229">
        <f t="shared" si="194"/>
        <v>0</v>
      </c>
    </row>
    <row r="1919" spans="1:13" ht="15" customHeight="1">
      <c r="A1919" s="76"/>
      <c r="B1919" s="77" t="str">
        <f t="shared" si="191"/>
        <v/>
      </c>
      <c r="C1919" t="str">
        <f t="shared" si="190"/>
        <v/>
      </c>
      <c r="D1919" s="315" t="str">
        <f t="shared" si="195"/>
        <v/>
      </c>
      <c r="E1919" s="228">
        <v>0</v>
      </c>
      <c r="J1919" s="229">
        <f t="shared" si="192"/>
        <v>0</v>
      </c>
      <c r="K1919" s="229">
        <f t="shared" si="193"/>
        <v>0</v>
      </c>
      <c r="L1919" s="229">
        <f t="shared" si="193"/>
        <v>0</v>
      </c>
      <c r="M1919" s="229">
        <f t="shared" si="194"/>
        <v>0</v>
      </c>
    </row>
    <row r="1920" spans="1:13" ht="15" customHeight="1">
      <c r="A1920" s="76"/>
      <c r="B1920" s="77" t="str">
        <f t="shared" si="191"/>
        <v/>
      </c>
      <c r="C1920" t="str">
        <f t="shared" si="190"/>
        <v/>
      </c>
      <c r="D1920" s="315" t="str">
        <f t="shared" si="195"/>
        <v/>
      </c>
      <c r="E1920" s="228">
        <v>0</v>
      </c>
      <c r="J1920" s="229">
        <f t="shared" si="192"/>
        <v>0</v>
      </c>
      <c r="K1920" s="229">
        <f t="shared" si="193"/>
        <v>0</v>
      </c>
      <c r="L1920" s="229">
        <f t="shared" si="193"/>
        <v>0</v>
      </c>
      <c r="M1920" s="229">
        <f t="shared" si="194"/>
        <v>0</v>
      </c>
    </row>
    <row r="1921" spans="1:13" ht="15" customHeight="1">
      <c r="A1921" s="76"/>
      <c r="B1921" s="77" t="str">
        <f t="shared" si="191"/>
        <v/>
      </c>
      <c r="C1921" t="str">
        <f t="shared" ref="C1921:C1984" si="196">IF(A1921&lt;&gt;"",TEXT(A1921,"aaaa"),"")</f>
        <v/>
      </c>
      <c r="D1921" s="315" t="str">
        <f t="shared" si="195"/>
        <v/>
      </c>
      <c r="E1921" s="228">
        <v>0</v>
      </c>
      <c r="J1921" s="229">
        <f t="shared" si="192"/>
        <v>0</v>
      </c>
      <c r="K1921" s="229">
        <f t="shared" si="193"/>
        <v>0</v>
      </c>
      <c r="L1921" s="229">
        <f t="shared" si="193"/>
        <v>0</v>
      </c>
      <c r="M1921" s="229">
        <f t="shared" si="194"/>
        <v>0</v>
      </c>
    </row>
    <row r="1922" spans="1:13" ht="15" customHeight="1">
      <c r="A1922" s="76"/>
      <c r="B1922" s="77" t="str">
        <f t="shared" si="191"/>
        <v/>
      </c>
      <c r="C1922" t="str">
        <f t="shared" si="196"/>
        <v/>
      </c>
      <c r="D1922" s="315" t="str">
        <f t="shared" si="195"/>
        <v/>
      </c>
      <c r="E1922" s="228">
        <v>0</v>
      </c>
      <c r="J1922" s="229">
        <f t="shared" si="192"/>
        <v>0</v>
      </c>
      <c r="K1922" s="229">
        <f t="shared" si="193"/>
        <v>0</v>
      </c>
      <c r="L1922" s="229">
        <f t="shared" si="193"/>
        <v>0</v>
      </c>
      <c r="M1922" s="229">
        <f t="shared" si="194"/>
        <v>0</v>
      </c>
    </row>
    <row r="1923" spans="1:13" ht="15" customHeight="1">
      <c r="A1923" s="76"/>
      <c r="B1923" s="77" t="str">
        <f t="shared" si="191"/>
        <v/>
      </c>
      <c r="C1923" t="str">
        <f t="shared" si="196"/>
        <v/>
      </c>
      <c r="D1923" s="315" t="str">
        <f t="shared" si="195"/>
        <v/>
      </c>
      <c r="E1923" s="228">
        <v>0</v>
      </c>
      <c r="J1923" s="229">
        <f t="shared" si="192"/>
        <v>0</v>
      </c>
      <c r="K1923" s="229">
        <f t="shared" si="193"/>
        <v>0</v>
      </c>
      <c r="L1923" s="229">
        <f t="shared" si="193"/>
        <v>0</v>
      </c>
      <c r="M1923" s="229">
        <f t="shared" si="194"/>
        <v>0</v>
      </c>
    </row>
    <row r="1924" spans="1:13" ht="15" customHeight="1">
      <c r="A1924" s="76"/>
      <c r="B1924" s="77" t="str">
        <f t="shared" si="191"/>
        <v/>
      </c>
      <c r="C1924" t="str">
        <f t="shared" si="196"/>
        <v/>
      </c>
      <c r="D1924" s="315" t="str">
        <f t="shared" si="195"/>
        <v/>
      </c>
      <c r="E1924" s="228">
        <v>0</v>
      </c>
      <c r="J1924" s="229">
        <f t="shared" si="192"/>
        <v>0</v>
      </c>
      <c r="K1924" s="229">
        <f t="shared" si="193"/>
        <v>0</v>
      </c>
      <c r="L1924" s="229">
        <f t="shared" si="193"/>
        <v>0</v>
      </c>
      <c r="M1924" s="229">
        <f t="shared" si="194"/>
        <v>0</v>
      </c>
    </row>
    <row r="1925" spans="1:13" ht="15" customHeight="1">
      <c r="A1925" s="76"/>
      <c r="B1925" s="77" t="str">
        <f t="shared" si="191"/>
        <v/>
      </c>
      <c r="C1925" t="str">
        <f t="shared" si="196"/>
        <v/>
      </c>
      <c r="D1925" s="315" t="str">
        <f t="shared" si="195"/>
        <v/>
      </c>
      <c r="E1925" s="228">
        <v>0</v>
      </c>
      <c r="J1925" s="229">
        <f t="shared" si="192"/>
        <v>0</v>
      </c>
      <c r="K1925" s="229">
        <f t="shared" si="193"/>
        <v>0</v>
      </c>
      <c r="L1925" s="229">
        <f t="shared" si="193"/>
        <v>0</v>
      </c>
      <c r="M1925" s="229">
        <f t="shared" si="194"/>
        <v>0</v>
      </c>
    </row>
    <row r="1926" spans="1:13" ht="15" customHeight="1">
      <c r="A1926" s="76"/>
      <c r="B1926" s="77" t="str">
        <f t="shared" si="191"/>
        <v/>
      </c>
      <c r="C1926" t="str">
        <f t="shared" si="196"/>
        <v/>
      </c>
      <c r="D1926" s="315" t="str">
        <f t="shared" si="195"/>
        <v/>
      </c>
      <c r="E1926" s="228">
        <v>0</v>
      </c>
      <c r="J1926" s="229">
        <f t="shared" si="192"/>
        <v>0</v>
      </c>
      <c r="K1926" s="229">
        <f t="shared" si="193"/>
        <v>0</v>
      </c>
      <c r="L1926" s="229">
        <f t="shared" si="193"/>
        <v>0</v>
      </c>
      <c r="M1926" s="229">
        <f t="shared" si="194"/>
        <v>0</v>
      </c>
    </row>
    <row r="1927" spans="1:13" ht="15" customHeight="1">
      <c r="A1927" s="76"/>
      <c r="B1927" s="77" t="str">
        <f t="shared" ref="B1927:B1990" si="197">IF(A1927="","",TEXT(A1927,"DDDD"))</f>
        <v/>
      </c>
      <c r="C1927" t="str">
        <f t="shared" si="196"/>
        <v/>
      </c>
      <c r="D1927" s="315" t="str">
        <f t="shared" si="195"/>
        <v/>
      </c>
      <c r="E1927" s="228">
        <v>0</v>
      </c>
      <c r="J1927" s="229">
        <f t="shared" ref="J1927:J1990" si="198">IF(E1927=0,0,(1-J$4)*E1927)</f>
        <v>0</v>
      </c>
      <c r="K1927" s="229">
        <f t="shared" ref="K1927:L1990" si="199">IF(F1927=0,0,(1-K$4)*F1927)</f>
        <v>0</v>
      </c>
      <c r="L1927" s="229">
        <f t="shared" si="199"/>
        <v>0</v>
      </c>
      <c r="M1927" s="229">
        <f t="shared" ref="M1927:M1990" si="200">IF(H1927=0,0,(1-M$4)*H1927)</f>
        <v>0</v>
      </c>
    </row>
    <row r="1928" spans="1:13" ht="15" customHeight="1">
      <c r="A1928" s="76"/>
      <c r="B1928" s="77" t="str">
        <f t="shared" si="197"/>
        <v/>
      </c>
      <c r="C1928" t="str">
        <f t="shared" si="196"/>
        <v/>
      </c>
      <c r="D1928" s="315" t="str">
        <f t="shared" ref="D1928:D1991" si="201">IF(A1928&lt;&gt;"",PROPER(TEXT(A1928,"Mmmm")),"")</f>
        <v/>
      </c>
      <c r="E1928" s="228">
        <v>0</v>
      </c>
      <c r="J1928" s="229">
        <f t="shared" si="198"/>
        <v>0</v>
      </c>
      <c r="K1928" s="229">
        <f t="shared" si="199"/>
        <v>0</v>
      </c>
      <c r="L1928" s="229">
        <f t="shared" si="199"/>
        <v>0</v>
      </c>
      <c r="M1928" s="229">
        <f t="shared" si="200"/>
        <v>0</v>
      </c>
    </row>
    <row r="1929" spans="1:13" ht="15" customHeight="1">
      <c r="A1929" s="76"/>
      <c r="B1929" s="77" t="str">
        <f t="shared" si="197"/>
        <v/>
      </c>
      <c r="C1929" t="str">
        <f t="shared" si="196"/>
        <v/>
      </c>
      <c r="D1929" s="315" t="str">
        <f t="shared" si="201"/>
        <v/>
      </c>
      <c r="E1929" s="228">
        <v>0</v>
      </c>
      <c r="J1929" s="229">
        <f t="shared" si="198"/>
        <v>0</v>
      </c>
      <c r="K1929" s="229">
        <f t="shared" si="199"/>
        <v>0</v>
      </c>
      <c r="L1929" s="229">
        <f t="shared" si="199"/>
        <v>0</v>
      </c>
      <c r="M1929" s="229">
        <f t="shared" si="200"/>
        <v>0</v>
      </c>
    </row>
    <row r="1930" spans="1:13" ht="15" customHeight="1">
      <c r="A1930" s="76"/>
      <c r="B1930" s="77" t="str">
        <f t="shared" si="197"/>
        <v/>
      </c>
      <c r="C1930" t="str">
        <f t="shared" si="196"/>
        <v/>
      </c>
      <c r="D1930" s="315" t="str">
        <f t="shared" si="201"/>
        <v/>
      </c>
      <c r="E1930" s="228">
        <v>0</v>
      </c>
      <c r="J1930" s="229">
        <f t="shared" si="198"/>
        <v>0</v>
      </c>
      <c r="K1930" s="229">
        <f t="shared" si="199"/>
        <v>0</v>
      </c>
      <c r="L1930" s="229">
        <f t="shared" si="199"/>
        <v>0</v>
      </c>
      <c r="M1930" s="229">
        <f t="shared" si="200"/>
        <v>0</v>
      </c>
    </row>
    <row r="1931" spans="1:13" ht="15" customHeight="1">
      <c r="A1931" s="76"/>
      <c r="B1931" s="77" t="str">
        <f t="shared" si="197"/>
        <v/>
      </c>
      <c r="C1931" t="str">
        <f t="shared" si="196"/>
        <v/>
      </c>
      <c r="D1931" s="315" t="str">
        <f t="shared" si="201"/>
        <v/>
      </c>
      <c r="E1931" s="228">
        <v>0</v>
      </c>
      <c r="J1931" s="229">
        <f t="shared" si="198"/>
        <v>0</v>
      </c>
      <c r="K1931" s="229">
        <f t="shared" si="199"/>
        <v>0</v>
      </c>
      <c r="L1931" s="229">
        <f t="shared" si="199"/>
        <v>0</v>
      </c>
      <c r="M1931" s="229">
        <f t="shared" si="200"/>
        <v>0</v>
      </c>
    </row>
    <row r="1932" spans="1:13" ht="15" customHeight="1">
      <c r="A1932" s="76"/>
      <c r="B1932" s="77" t="str">
        <f t="shared" si="197"/>
        <v/>
      </c>
      <c r="C1932" t="str">
        <f t="shared" si="196"/>
        <v/>
      </c>
      <c r="D1932" s="315" t="str">
        <f t="shared" si="201"/>
        <v/>
      </c>
      <c r="E1932" s="228">
        <v>0</v>
      </c>
      <c r="J1932" s="229">
        <f t="shared" si="198"/>
        <v>0</v>
      </c>
      <c r="K1932" s="229">
        <f t="shared" si="199"/>
        <v>0</v>
      </c>
      <c r="L1932" s="229">
        <f t="shared" si="199"/>
        <v>0</v>
      </c>
      <c r="M1932" s="229">
        <f t="shared" si="200"/>
        <v>0</v>
      </c>
    </row>
    <row r="1933" spans="1:13" ht="15" customHeight="1">
      <c r="A1933" s="76"/>
      <c r="B1933" s="77" t="str">
        <f t="shared" si="197"/>
        <v/>
      </c>
      <c r="C1933" t="str">
        <f t="shared" si="196"/>
        <v/>
      </c>
      <c r="D1933" s="315" t="str">
        <f t="shared" si="201"/>
        <v/>
      </c>
      <c r="E1933" s="228">
        <v>0</v>
      </c>
      <c r="J1933" s="229">
        <f t="shared" si="198"/>
        <v>0</v>
      </c>
      <c r="K1933" s="229">
        <f t="shared" si="199"/>
        <v>0</v>
      </c>
      <c r="L1933" s="229">
        <f t="shared" si="199"/>
        <v>0</v>
      </c>
      <c r="M1933" s="229">
        <f t="shared" si="200"/>
        <v>0</v>
      </c>
    </row>
    <row r="1934" spans="1:13" ht="15" customHeight="1">
      <c r="A1934" s="76"/>
      <c r="B1934" s="77" t="str">
        <f t="shared" si="197"/>
        <v/>
      </c>
      <c r="C1934" t="str">
        <f t="shared" si="196"/>
        <v/>
      </c>
      <c r="D1934" s="315" t="str">
        <f t="shared" si="201"/>
        <v/>
      </c>
      <c r="E1934" s="228">
        <v>0</v>
      </c>
      <c r="J1934" s="229">
        <f t="shared" si="198"/>
        <v>0</v>
      </c>
      <c r="K1934" s="229">
        <f t="shared" si="199"/>
        <v>0</v>
      </c>
      <c r="L1934" s="229">
        <f t="shared" si="199"/>
        <v>0</v>
      </c>
      <c r="M1934" s="229">
        <f t="shared" si="200"/>
        <v>0</v>
      </c>
    </row>
    <row r="1935" spans="1:13" ht="15" customHeight="1">
      <c r="A1935" s="76"/>
      <c r="B1935" s="77" t="str">
        <f t="shared" si="197"/>
        <v/>
      </c>
      <c r="C1935" t="str">
        <f t="shared" si="196"/>
        <v/>
      </c>
      <c r="D1935" s="315" t="str">
        <f t="shared" si="201"/>
        <v/>
      </c>
      <c r="E1935" s="228">
        <v>0</v>
      </c>
      <c r="J1935" s="229">
        <f t="shared" si="198"/>
        <v>0</v>
      </c>
      <c r="K1935" s="229">
        <f t="shared" si="199"/>
        <v>0</v>
      </c>
      <c r="L1935" s="229">
        <f t="shared" si="199"/>
        <v>0</v>
      </c>
      <c r="M1935" s="229">
        <f t="shared" si="200"/>
        <v>0</v>
      </c>
    </row>
    <row r="1936" spans="1:13" ht="15" customHeight="1">
      <c r="A1936" s="76"/>
      <c r="B1936" s="77" t="str">
        <f t="shared" si="197"/>
        <v/>
      </c>
      <c r="C1936" t="str">
        <f t="shared" si="196"/>
        <v/>
      </c>
      <c r="D1936" s="315" t="str">
        <f t="shared" si="201"/>
        <v/>
      </c>
      <c r="E1936" s="228">
        <v>0</v>
      </c>
      <c r="J1936" s="229">
        <f t="shared" si="198"/>
        <v>0</v>
      </c>
      <c r="K1936" s="229">
        <f t="shared" si="199"/>
        <v>0</v>
      </c>
      <c r="L1936" s="229">
        <f t="shared" si="199"/>
        <v>0</v>
      </c>
      <c r="M1936" s="229">
        <f t="shared" si="200"/>
        <v>0</v>
      </c>
    </row>
    <row r="1937" spans="1:13" ht="15" customHeight="1">
      <c r="A1937" s="76"/>
      <c r="B1937" s="77" t="str">
        <f t="shared" si="197"/>
        <v/>
      </c>
      <c r="C1937" t="str">
        <f t="shared" si="196"/>
        <v/>
      </c>
      <c r="D1937" s="315" t="str">
        <f t="shared" si="201"/>
        <v/>
      </c>
      <c r="E1937" s="228">
        <v>0</v>
      </c>
      <c r="J1937" s="229">
        <f t="shared" si="198"/>
        <v>0</v>
      </c>
      <c r="K1937" s="229">
        <f t="shared" si="199"/>
        <v>0</v>
      </c>
      <c r="L1937" s="229">
        <f t="shared" si="199"/>
        <v>0</v>
      </c>
      <c r="M1937" s="229">
        <f t="shared" si="200"/>
        <v>0</v>
      </c>
    </row>
    <row r="1938" spans="1:13" ht="15" customHeight="1">
      <c r="A1938" s="76"/>
      <c r="B1938" s="77" t="str">
        <f t="shared" si="197"/>
        <v/>
      </c>
      <c r="C1938" t="str">
        <f t="shared" si="196"/>
        <v/>
      </c>
      <c r="D1938" s="315" t="str">
        <f t="shared" si="201"/>
        <v/>
      </c>
      <c r="E1938" s="228">
        <v>0</v>
      </c>
      <c r="J1938" s="229">
        <f t="shared" si="198"/>
        <v>0</v>
      </c>
      <c r="K1938" s="229">
        <f t="shared" si="199"/>
        <v>0</v>
      </c>
      <c r="L1938" s="229">
        <f t="shared" si="199"/>
        <v>0</v>
      </c>
      <c r="M1938" s="229">
        <f t="shared" si="200"/>
        <v>0</v>
      </c>
    </row>
    <row r="1939" spans="1:13" ht="15" customHeight="1">
      <c r="A1939" s="76"/>
      <c r="B1939" s="77" t="str">
        <f t="shared" si="197"/>
        <v/>
      </c>
      <c r="C1939" t="str">
        <f t="shared" si="196"/>
        <v/>
      </c>
      <c r="D1939" s="315" t="str">
        <f t="shared" si="201"/>
        <v/>
      </c>
      <c r="E1939" s="228">
        <v>0</v>
      </c>
      <c r="J1939" s="229">
        <f t="shared" si="198"/>
        <v>0</v>
      </c>
      <c r="K1939" s="229">
        <f t="shared" si="199"/>
        <v>0</v>
      </c>
      <c r="L1939" s="229">
        <f t="shared" si="199"/>
        <v>0</v>
      </c>
      <c r="M1939" s="229">
        <f t="shared" si="200"/>
        <v>0</v>
      </c>
    </row>
    <row r="1940" spans="1:13" ht="15" customHeight="1">
      <c r="A1940" s="76"/>
      <c r="B1940" s="77" t="str">
        <f t="shared" si="197"/>
        <v/>
      </c>
      <c r="C1940" t="str">
        <f t="shared" si="196"/>
        <v/>
      </c>
      <c r="D1940" s="315" t="str">
        <f t="shared" si="201"/>
        <v/>
      </c>
      <c r="E1940" s="228">
        <v>0</v>
      </c>
      <c r="J1940" s="229">
        <f t="shared" si="198"/>
        <v>0</v>
      </c>
      <c r="K1940" s="229">
        <f t="shared" si="199"/>
        <v>0</v>
      </c>
      <c r="L1940" s="229">
        <f t="shared" si="199"/>
        <v>0</v>
      </c>
      <c r="M1940" s="229">
        <f t="shared" si="200"/>
        <v>0</v>
      </c>
    </row>
    <row r="1941" spans="1:13" ht="15" customHeight="1">
      <c r="A1941" s="76"/>
      <c r="B1941" s="77" t="str">
        <f t="shared" si="197"/>
        <v/>
      </c>
      <c r="C1941" t="str">
        <f t="shared" si="196"/>
        <v/>
      </c>
      <c r="D1941" s="315" t="str">
        <f t="shared" si="201"/>
        <v/>
      </c>
      <c r="E1941" s="228">
        <v>0</v>
      </c>
      <c r="J1941" s="229">
        <f t="shared" si="198"/>
        <v>0</v>
      </c>
      <c r="K1941" s="229">
        <f t="shared" si="199"/>
        <v>0</v>
      </c>
      <c r="L1941" s="229">
        <f t="shared" si="199"/>
        <v>0</v>
      </c>
      <c r="M1941" s="229">
        <f t="shared" si="200"/>
        <v>0</v>
      </c>
    </row>
    <row r="1942" spans="1:13" ht="15" customHeight="1">
      <c r="A1942" s="76"/>
      <c r="B1942" s="77" t="str">
        <f t="shared" si="197"/>
        <v/>
      </c>
      <c r="C1942" t="str">
        <f t="shared" si="196"/>
        <v/>
      </c>
      <c r="D1942" s="315" t="str">
        <f t="shared" si="201"/>
        <v/>
      </c>
      <c r="E1942" s="228">
        <v>0</v>
      </c>
      <c r="J1942" s="229">
        <f t="shared" si="198"/>
        <v>0</v>
      </c>
      <c r="K1942" s="229">
        <f t="shared" si="199"/>
        <v>0</v>
      </c>
      <c r="L1942" s="229">
        <f t="shared" si="199"/>
        <v>0</v>
      </c>
      <c r="M1942" s="229">
        <f t="shared" si="200"/>
        <v>0</v>
      </c>
    </row>
    <row r="1943" spans="1:13" ht="15" customHeight="1">
      <c r="A1943" s="76"/>
      <c r="B1943" s="77" t="str">
        <f t="shared" si="197"/>
        <v/>
      </c>
      <c r="C1943" t="str">
        <f t="shared" si="196"/>
        <v/>
      </c>
      <c r="D1943" s="315" t="str">
        <f t="shared" si="201"/>
        <v/>
      </c>
      <c r="E1943" s="228">
        <v>0</v>
      </c>
      <c r="J1943" s="229">
        <f t="shared" si="198"/>
        <v>0</v>
      </c>
      <c r="K1943" s="229">
        <f t="shared" si="199"/>
        <v>0</v>
      </c>
      <c r="L1943" s="229">
        <f t="shared" si="199"/>
        <v>0</v>
      </c>
      <c r="M1943" s="229">
        <f t="shared" si="200"/>
        <v>0</v>
      </c>
    </row>
    <row r="1944" spans="1:13" ht="15" customHeight="1">
      <c r="A1944" s="76"/>
      <c r="B1944" s="77" t="str">
        <f t="shared" si="197"/>
        <v/>
      </c>
      <c r="C1944" t="str">
        <f t="shared" si="196"/>
        <v/>
      </c>
      <c r="D1944" s="315" t="str">
        <f t="shared" si="201"/>
        <v/>
      </c>
      <c r="E1944" s="228">
        <v>0</v>
      </c>
      <c r="J1944" s="229">
        <f t="shared" si="198"/>
        <v>0</v>
      </c>
      <c r="K1944" s="229">
        <f t="shared" si="199"/>
        <v>0</v>
      </c>
      <c r="L1944" s="229">
        <f t="shared" si="199"/>
        <v>0</v>
      </c>
      <c r="M1944" s="229">
        <f t="shared" si="200"/>
        <v>0</v>
      </c>
    </row>
    <row r="1945" spans="1:13" ht="15" customHeight="1">
      <c r="A1945" s="76"/>
      <c r="B1945" s="77" t="str">
        <f t="shared" si="197"/>
        <v/>
      </c>
      <c r="C1945" t="str">
        <f t="shared" si="196"/>
        <v/>
      </c>
      <c r="D1945" s="315" t="str">
        <f t="shared" si="201"/>
        <v/>
      </c>
      <c r="E1945" s="228">
        <v>0</v>
      </c>
      <c r="J1945" s="229">
        <f t="shared" si="198"/>
        <v>0</v>
      </c>
      <c r="K1945" s="229">
        <f t="shared" si="199"/>
        <v>0</v>
      </c>
      <c r="L1945" s="229">
        <f t="shared" si="199"/>
        <v>0</v>
      </c>
      <c r="M1945" s="229">
        <f t="shared" si="200"/>
        <v>0</v>
      </c>
    </row>
    <row r="1946" spans="1:13" ht="15" customHeight="1">
      <c r="A1946" s="76"/>
      <c r="B1946" s="77" t="str">
        <f t="shared" si="197"/>
        <v/>
      </c>
      <c r="C1946" t="str">
        <f t="shared" si="196"/>
        <v/>
      </c>
      <c r="D1946" s="315" t="str">
        <f t="shared" si="201"/>
        <v/>
      </c>
      <c r="E1946" s="228">
        <v>0</v>
      </c>
      <c r="J1946" s="229">
        <f t="shared" si="198"/>
        <v>0</v>
      </c>
      <c r="K1946" s="229">
        <f t="shared" si="199"/>
        <v>0</v>
      </c>
      <c r="L1946" s="229">
        <f t="shared" si="199"/>
        <v>0</v>
      </c>
      <c r="M1946" s="229">
        <f t="shared" si="200"/>
        <v>0</v>
      </c>
    </row>
    <row r="1947" spans="1:13" ht="15" customHeight="1">
      <c r="A1947" s="76"/>
      <c r="B1947" s="77" t="str">
        <f t="shared" si="197"/>
        <v/>
      </c>
      <c r="C1947" t="str">
        <f t="shared" si="196"/>
        <v/>
      </c>
      <c r="D1947" s="315" t="str">
        <f t="shared" si="201"/>
        <v/>
      </c>
      <c r="E1947" s="228">
        <v>0</v>
      </c>
      <c r="J1947" s="229">
        <f t="shared" si="198"/>
        <v>0</v>
      </c>
      <c r="K1947" s="229">
        <f t="shared" si="199"/>
        <v>0</v>
      </c>
      <c r="L1947" s="229">
        <f t="shared" si="199"/>
        <v>0</v>
      </c>
      <c r="M1947" s="229">
        <f t="shared" si="200"/>
        <v>0</v>
      </c>
    </row>
    <row r="1948" spans="1:13" ht="15" customHeight="1">
      <c r="A1948" s="76"/>
      <c r="B1948" s="77" t="str">
        <f t="shared" si="197"/>
        <v/>
      </c>
      <c r="C1948" t="str">
        <f t="shared" si="196"/>
        <v/>
      </c>
      <c r="D1948" s="315" t="str">
        <f t="shared" si="201"/>
        <v/>
      </c>
      <c r="E1948" s="228">
        <v>0</v>
      </c>
      <c r="J1948" s="229">
        <f t="shared" si="198"/>
        <v>0</v>
      </c>
      <c r="K1948" s="229">
        <f t="shared" si="199"/>
        <v>0</v>
      </c>
      <c r="L1948" s="229">
        <f t="shared" si="199"/>
        <v>0</v>
      </c>
      <c r="M1948" s="229">
        <f t="shared" si="200"/>
        <v>0</v>
      </c>
    </row>
    <row r="1949" spans="1:13" ht="15" customHeight="1">
      <c r="A1949" s="76"/>
      <c r="B1949" s="77" t="str">
        <f t="shared" si="197"/>
        <v/>
      </c>
      <c r="C1949" t="str">
        <f t="shared" si="196"/>
        <v/>
      </c>
      <c r="D1949" s="315" t="str">
        <f t="shared" si="201"/>
        <v/>
      </c>
      <c r="E1949" s="228">
        <v>0</v>
      </c>
      <c r="J1949" s="229">
        <f t="shared" si="198"/>
        <v>0</v>
      </c>
      <c r="K1949" s="229">
        <f t="shared" si="199"/>
        <v>0</v>
      </c>
      <c r="L1949" s="229">
        <f t="shared" si="199"/>
        <v>0</v>
      </c>
      <c r="M1949" s="229">
        <f t="shared" si="200"/>
        <v>0</v>
      </c>
    </row>
    <row r="1950" spans="1:13" ht="15" customHeight="1">
      <c r="A1950" s="76"/>
      <c r="B1950" s="77" t="str">
        <f t="shared" si="197"/>
        <v/>
      </c>
      <c r="C1950" t="str">
        <f t="shared" si="196"/>
        <v/>
      </c>
      <c r="D1950" s="315" t="str">
        <f t="shared" si="201"/>
        <v/>
      </c>
      <c r="E1950" s="228">
        <v>0</v>
      </c>
      <c r="J1950" s="229">
        <f t="shared" si="198"/>
        <v>0</v>
      </c>
      <c r="K1950" s="229">
        <f t="shared" si="199"/>
        <v>0</v>
      </c>
      <c r="L1950" s="229">
        <f t="shared" si="199"/>
        <v>0</v>
      </c>
      <c r="M1950" s="229">
        <f t="shared" si="200"/>
        <v>0</v>
      </c>
    </row>
    <row r="1951" spans="1:13" ht="15" customHeight="1">
      <c r="A1951" s="76"/>
      <c r="B1951" s="77" t="str">
        <f t="shared" si="197"/>
        <v/>
      </c>
      <c r="C1951" t="str">
        <f t="shared" si="196"/>
        <v/>
      </c>
      <c r="D1951" s="315" t="str">
        <f t="shared" si="201"/>
        <v/>
      </c>
      <c r="E1951" s="228">
        <v>0</v>
      </c>
      <c r="J1951" s="229">
        <f t="shared" si="198"/>
        <v>0</v>
      </c>
      <c r="K1951" s="229">
        <f t="shared" si="199"/>
        <v>0</v>
      </c>
      <c r="L1951" s="229">
        <f t="shared" si="199"/>
        <v>0</v>
      </c>
      <c r="M1951" s="229">
        <f t="shared" si="200"/>
        <v>0</v>
      </c>
    </row>
    <row r="1952" spans="1:13" ht="15" customHeight="1">
      <c r="A1952" s="76"/>
      <c r="B1952" s="77" t="str">
        <f t="shared" si="197"/>
        <v/>
      </c>
      <c r="C1952" t="str">
        <f t="shared" si="196"/>
        <v/>
      </c>
      <c r="D1952" s="315" t="str">
        <f t="shared" si="201"/>
        <v/>
      </c>
      <c r="E1952" s="228">
        <v>0</v>
      </c>
      <c r="J1952" s="229">
        <f t="shared" si="198"/>
        <v>0</v>
      </c>
      <c r="K1952" s="229">
        <f t="shared" si="199"/>
        <v>0</v>
      </c>
      <c r="L1952" s="229">
        <f t="shared" si="199"/>
        <v>0</v>
      </c>
      <c r="M1952" s="229">
        <f t="shared" si="200"/>
        <v>0</v>
      </c>
    </row>
    <row r="1953" spans="1:13" ht="15" customHeight="1">
      <c r="A1953" s="76"/>
      <c r="B1953" s="77" t="str">
        <f t="shared" si="197"/>
        <v/>
      </c>
      <c r="C1953" t="str">
        <f t="shared" si="196"/>
        <v/>
      </c>
      <c r="D1953" s="315" t="str">
        <f t="shared" si="201"/>
        <v/>
      </c>
      <c r="E1953" s="228">
        <v>0</v>
      </c>
      <c r="J1953" s="229">
        <f t="shared" si="198"/>
        <v>0</v>
      </c>
      <c r="K1953" s="229">
        <f t="shared" si="199"/>
        <v>0</v>
      </c>
      <c r="L1953" s="229">
        <f t="shared" si="199"/>
        <v>0</v>
      </c>
      <c r="M1953" s="229">
        <f t="shared" si="200"/>
        <v>0</v>
      </c>
    </row>
    <row r="1954" spans="1:13" ht="15" customHeight="1">
      <c r="A1954" s="76"/>
      <c r="B1954" s="77" t="str">
        <f t="shared" si="197"/>
        <v/>
      </c>
      <c r="C1954" t="str">
        <f t="shared" si="196"/>
        <v/>
      </c>
      <c r="D1954" s="315" t="str">
        <f t="shared" si="201"/>
        <v/>
      </c>
      <c r="E1954" s="228">
        <v>0</v>
      </c>
      <c r="J1954" s="229">
        <f t="shared" si="198"/>
        <v>0</v>
      </c>
      <c r="K1954" s="229">
        <f t="shared" si="199"/>
        <v>0</v>
      </c>
      <c r="L1954" s="229">
        <f t="shared" si="199"/>
        <v>0</v>
      </c>
      <c r="M1954" s="229">
        <f t="shared" si="200"/>
        <v>0</v>
      </c>
    </row>
    <row r="1955" spans="1:13" ht="15" customHeight="1">
      <c r="A1955" s="76"/>
      <c r="B1955" s="77" t="str">
        <f t="shared" si="197"/>
        <v/>
      </c>
      <c r="C1955" t="str">
        <f t="shared" si="196"/>
        <v/>
      </c>
      <c r="D1955" s="315" t="str">
        <f t="shared" si="201"/>
        <v/>
      </c>
      <c r="E1955" s="228">
        <v>0</v>
      </c>
      <c r="J1955" s="229">
        <f t="shared" si="198"/>
        <v>0</v>
      </c>
      <c r="K1955" s="229">
        <f t="shared" si="199"/>
        <v>0</v>
      </c>
      <c r="L1955" s="229">
        <f t="shared" si="199"/>
        <v>0</v>
      </c>
      <c r="M1955" s="229">
        <f t="shared" si="200"/>
        <v>0</v>
      </c>
    </row>
    <row r="1956" spans="1:13" ht="15" customHeight="1">
      <c r="A1956" s="76"/>
      <c r="B1956" s="77" t="str">
        <f t="shared" si="197"/>
        <v/>
      </c>
      <c r="C1956" t="str">
        <f t="shared" si="196"/>
        <v/>
      </c>
      <c r="D1956" s="315" t="str">
        <f t="shared" si="201"/>
        <v/>
      </c>
      <c r="E1956" s="228">
        <v>0</v>
      </c>
      <c r="J1956" s="229">
        <f t="shared" si="198"/>
        <v>0</v>
      </c>
      <c r="K1956" s="229">
        <f t="shared" si="199"/>
        <v>0</v>
      </c>
      <c r="L1956" s="229">
        <f t="shared" si="199"/>
        <v>0</v>
      </c>
      <c r="M1956" s="229">
        <f t="shared" si="200"/>
        <v>0</v>
      </c>
    </row>
    <row r="1957" spans="1:13" ht="15" customHeight="1">
      <c r="A1957" s="76"/>
      <c r="B1957" s="77" t="str">
        <f t="shared" si="197"/>
        <v/>
      </c>
      <c r="C1957" t="str">
        <f t="shared" si="196"/>
        <v/>
      </c>
      <c r="D1957" s="315" t="str">
        <f t="shared" si="201"/>
        <v/>
      </c>
      <c r="E1957" s="228">
        <v>0</v>
      </c>
      <c r="J1957" s="229">
        <f t="shared" si="198"/>
        <v>0</v>
      </c>
      <c r="K1957" s="229">
        <f t="shared" si="199"/>
        <v>0</v>
      </c>
      <c r="L1957" s="229">
        <f t="shared" si="199"/>
        <v>0</v>
      </c>
      <c r="M1957" s="229">
        <f t="shared" si="200"/>
        <v>0</v>
      </c>
    </row>
    <row r="1958" spans="1:13" ht="15" customHeight="1">
      <c r="A1958" s="76"/>
      <c r="B1958" s="77" t="str">
        <f t="shared" si="197"/>
        <v/>
      </c>
      <c r="C1958" t="str">
        <f t="shared" si="196"/>
        <v/>
      </c>
      <c r="D1958" s="315" t="str">
        <f t="shared" si="201"/>
        <v/>
      </c>
      <c r="E1958" s="228">
        <v>0</v>
      </c>
      <c r="J1958" s="229">
        <f t="shared" si="198"/>
        <v>0</v>
      </c>
      <c r="K1958" s="229">
        <f t="shared" si="199"/>
        <v>0</v>
      </c>
      <c r="L1958" s="229">
        <f t="shared" si="199"/>
        <v>0</v>
      </c>
      <c r="M1958" s="229">
        <f t="shared" si="200"/>
        <v>0</v>
      </c>
    </row>
    <row r="1959" spans="1:13" ht="15" customHeight="1">
      <c r="A1959" s="76"/>
      <c r="B1959" s="77" t="str">
        <f t="shared" si="197"/>
        <v/>
      </c>
      <c r="C1959" t="str">
        <f t="shared" si="196"/>
        <v/>
      </c>
      <c r="D1959" s="315" t="str">
        <f t="shared" si="201"/>
        <v/>
      </c>
      <c r="E1959" s="228">
        <v>0</v>
      </c>
      <c r="J1959" s="229">
        <f t="shared" si="198"/>
        <v>0</v>
      </c>
      <c r="K1959" s="229">
        <f t="shared" si="199"/>
        <v>0</v>
      </c>
      <c r="L1959" s="229">
        <f t="shared" si="199"/>
        <v>0</v>
      </c>
      <c r="M1959" s="229">
        <f t="shared" si="200"/>
        <v>0</v>
      </c>
    </row>
    <row r="1960" spans="1:13" ht="15" customHeight="1">
      <c r="A1960" s="76"/>
      <c r="B1960" s="77" t="str">
        <f t="shared" si="197"/>
        <v/>
      </c>
      <c r="C1960" t="str">
        <f t="shared" si="196"/>
        <v/>
      </c>
      <c r="D1960" s="315" t="str">
        <f t="shared" si="201"/>
        <v/>
      </c>
      <c r="E1960" s="228">
        <v>0</v>
      </c>
      <c r="J1960" s="229">
        <f t="shared" si="198"/>
        <v>0</v>
      </c>
      <c r="K1960" s="229">
        <f t="shared" si="199"/>
        <v>0</v>
      </c>
      <c r="L1960" s="229">
        <f t="shared" si="199"/>
        <v>0</v>
      </c>
      <c r="M1960" s="229">
        <f t="shared" si="200"/>
        <v>0</v>
      </c>
    </row>
    <row r="1961" spans="1:13" ht="15" customHeight="1">
      <c r="A1961" s="76"/>
      <c r="B1961" s="77" t="str">
        <f t="shared" si="197"/>
        <v/>
      </c>
      <c r="C1961" t="str">
        <f t="shared" si="196"/>
        <v/>
      </c>
      <c r="D1961" s="315" t="str">
        <f t="shared" si="201"/>
        <v/>
      </c>
      <c r="E1961" s="228">
        <v>0</v>
      </c>
      <c r="J1961" s="229">
        <f t="shared" si="198"/>
        <v>0</v>
      </c>
      <c r="K1961" s="229">
        <f t="shared" si="199"/>
        <v>0</v>
      </c>
      <c r="L1961" s="229">
        <f t="shared" si="199"/>
        <v>0</v>
      </c>
      <c r="M1961" s="229">
        <f t="shared" si="200"/>
        <v>0</v>
      </c>
    </row>
    <row r="1962" spans="1:13" ht="15" customHeight="1">
      <c r="A1962" s="76"/>
      <c r="B1962" s="77" t="str">
        <f t="shared" si="197"/>
        <v/>
      </c>
      <c r="C1962" t="str">
        <f t="shared" si="196"/>
        <v/>
      </c>
      <c r="D1962" s="315" t="str">
        <f t="shared" si="201"/>
        <v/>
      </c>
      <c r="E1962" s="228">
        <v>0</v>
      </c>
      <c r="J1962" s="229">
        <f t="shared" si="198"/>
        <v>0</v>
      </c>
      <c r="K1962" s="229">
        <f t="shared" si="199"/>
        <v>0</v>
      </c>
      <c r="L1962" s="229">
        <f t="shared" si="199"/>
        <v>0</v>
      </c>
      <c r="M1962" s="229">
        <f t="shared" si="200"/>
        <v>0</v>
      </c>
    </row>
    <row r="1963" spans="1:13" ht="15" customHeight="1">
      <c r="A1963" s="76"/>
      <c r="B1963" s="77" t="str">
        <f t="shared" si="197"/>
        <v/>
      </c>
      <c r="C1963" t="str">
        <f t="shared" si="196"/>
        <v/>
      </c>
      <c r="D1963" s="315" t="str">
        <f t="shared" si="201"/>
        <v/>
      </c>
      <c r="E1963" s="228">
        <v>0</v>
      </c>
      <c r="J1963" s="229">
        <f t="shared" si="198"/>
        <v>0</v>
      </c>
      <c r="K1963" s="229">
        <f t="shared" si="199"/>
        <v>0</v>
      </c>
      <c r="L1963" s="229">
        <f t="shared" si="199"/>
        <v>0</v>
      </c>
      <c r="M1963" s="229">
        <f t="shared" si="200"/>
        <v>0</v>
      </c>
    </row>
    <row r="1964" spans="1:13" ht="15" customHeight="1">
      <c r="A1964" s="76"/>
      <c r="B1964" s="77" t="str">
        <f t="shared" si="197"/>
        <v/>
      </c>
      <c r="C1964" t="str">
        <f t="shared" si="196"/>
        <v/>
      </c>
      <c r="D1964" s="315" t="str">
        <f t="shared" si="201"/>
        <v/>
      </c>
      <c r="E1964" s="228">
        <v>0</v>
      </c>
      <c r="J1964" s="229">
        <f t="shared" si="198"/>
        <v>0</v>
      </c>
      <c r="K1964" s="229">
        <f t="shared" si="199"/>
        <v>0</v>
      </c>
      <c r="L1964" s="229">
        <f t="shared" si="199"/>
        <v>0</v>
      </c>
      <c r="M1964" s="229">
        <f t="shared" si="200"/>
        <v>0</v>
      </c>
    </row>
    <row r="1965" spans="1:13" ht="15" customHeight="1">
      <c r="A1965" s="76"/>
      <c r="B1965" s="77" t="str">
        <f t="shared" si="197"/>
        <v/>
      </c>
      <c r="C1965" t="str">
        <f t="shared" si="196"/>
        <v/>
      </c>
      <c r="D1965" s="315" t="str">
        <f t="shared" si="201"/>
        <v/>
      </c>
      <c r="E1965" s="228">
        <v>0</v>
      </c>
      <c r="J1965" s="229">
        <f t="shared" si="198"/>
        <v>0</v>
      </c>
      <c r="K1965" s="229">
        <f t="shared" si="199"/>
        <v>0</v>
      </c>
      <c r="L1965" s="229">
        <f t="shared" si="199"/>
        <v>0</v>
      </c>
      <c r="M1965" s="229">
        <f t="shared" si="200"/>
        <v>0</v>
      </c>
    </row>
    <row r="1966" spans="1:13" ht="15" customHeight="1">
      <c r="A1966" s="76"/>
      <c r="B1966" s="77" t="str">
        <f t="shared" si="197"/>
        <v/>
      </c>
      <c r="C1966" t="str">
        <f t="shared" si="196"/>
        <v/>
      </c>
      <c r="D1966" s="315" t="str">
        <f t="shared" si="201"/>
        <v/>
      </c>
      <c r="E1966" s="228">
        <v>0</v>
      </c>
      <c r="J1966" s="229">
        <f t="shared" si="198"/>
        <v>0</v>
      </c>
      <c r="K1966" s="229">
        <f t="shared" si="199"/>
        <v>0</v>
      </c>
      <c r="L1966" s="229">
        <f t="shared" si="199"/>
        <v>0</v>
      </c>
      <c r="M1966" s="229">
        <f t="shared" si="200"/>
        <v>0</v>
      </c>
    </row>
    <row r="1967" spans="1:13" ht="15" customHeight="1">
      <c r="A1967" s="76"/>
      <c r="B1967" s="77" t="str">
        <f t="shared" si="197"/>
        <v/>
      </c>
      <c r="C1967" t="str">
        <f t="shared" si="196"/>
        <v/>
      </c>
      <c r="D1967" s="315" t="str">
        <f t="shared" si="201"/>
        <v/>
      </c>
      <c r="E1967" s="228">
        <v>0</v>
      </c>
      <c r="J1967" s="229">
        <f t="shared" si="198"/>
        <v>0</v>
      </c>
      <c r="K1967" s="229">
        <f t="shared" si="199"/>
        <v>0</v>
      </c>
      <c r="L1967" s="229">
        <f t="shared" si="199"/>
        <v>0</v>
      </c>
      <c r="M1967" s="229">
        <f t="shared" si="200"/>
        <v>0</v>
      </c>
    </row>
    <row r="1968" spans="1:13" ht="15" customHeight="1">
      <c r="A1968" s="76"/>
      <c r="B1968" s="77" t="str">
        <f t="shared" si="197"/>
        <v/>
      </c>
      <c r="C1968" t="str">
        <f t="shared" si="196"/>
        <v/>
      </c>
      <c r="D1968" s="315" t="str">
        <f t="shared" si="201"/>
        <v/>
      </c>
      <c r="E1968" s="228">
        <v>0</v>
      </c>
      <c r="J1968" s="229">
        <f t="shared" si="198"/>
        <v>0</v>
      </c>
      <c r="K1968" s="229">
        <f t="shared" si="199"/>
        <v>0</v>
      </c>
      <c r="L1968" s="229">
        <f t="shared" si="199"/>
        <v>0</v>
      </c>
      <c r="M1968" s="229">
        <f t="shared" si="200"/>
        <v>0</v>
      </c>
    </row>
    <row r="1969" spans="1:13" ht="15" customHeight="1">
      <c r="A1969" s="76"/>
      <c r="B1969" s="77" t="str">
        <f t="shared" si="197"/>
        <v/>
      </c>
      <c r="C1969" t="str">
        <f t="shared" si="196"/>
        <v/>
      </c>
      <c r="D1969" s="315" t="str">
        <f t="shared" si="201"/>
        <v/>
      </c>
      <c r="E1969" s="228">
        <v>0</v>
      </c>
      <c r="J1969" s="229">
        <f t="shared" si="198"/>
        <v>0</v>
      </c>
      <c r="K1969" s="229">
        <f t="shared" si="199"/>
        <v>0</v>
      </c>
      <c r="L1969" s="229">
        <f t="shared" si="199"/>
        <v>0</v>
      </c>
      <c r="M1969" s="229">
        <f t="shared" si="200"/>
        <v>0</v>
      </c>
    </row>
    <row r="1970" spans="1:13" ht="15" customHeight="1">
      <c r="A1970" s="76"/>
      <c r="B1970" s="77" t="str">
        <f t="shared" si="197"/>
        <v/>
      </c>
      <c r="C1970" t="str">
        <f t="shared" si="196"/>
        <v/>
      </c>
      <c r="D1970" s="315" t="str">
        <f t="shared" si="201"/>
        <v/>
      </c>
      <c r="E1970" s="228">
        <v>0</v>
      </c>
      <c r="J1970" s="229">
        <f t="shared" si="198"/>
        <v>0</v>
      </c>
      <c r="K1970" s="229">
        <f t="shared" si="199"/>
        <v>0</v>
      </c>
      <c r="L1970" s="229">
        <f t="shared" si="199"/>
        <v>0</v>
      </c>
      <c r="M1970" s="229">
        <f t="shared" si="200"/>
        <v>0</v>
      </c>
    </row>
    <row r="1971" spans="1:13" ht="15" customHeight="1">
      <c r="A1971" s="76"/>
      <c r="B1971" s="77" t="str">
        <f t="shared" si="197"/>
        <v/>
      </c>
      <c r="C1971" t="str">
        <f t="shared" si="196"/>
        <v/>
      </c>
      <c r="D1971" s="315" t="str">
        <f t="shared" si="201"/>
        <v/>
      </c>
      <c r="E1971" s="228">
        <v>0</v>
      </c>
      <c r="J1971" s="229">
        <f t="shared" si="198"/>
        <v>0</v>
      </c>
      <c r="K1971" s="229">
        <f t="shared" si="199"/>
        <v>0</v>
      </c>
      <c r="L1971" s="229">
        <f t="shared" si="199"/>
        <v>0</v>
      </c>
      <c r="M1971" s="229">
        <f t="shared" si="200"/>
        <v>0</v>
      </c>
    </row>
    <row r="1972" spans="1:13" ht="15" customHeight="1">
      <c r="A1972" s="76"/>
      <c r="B1972" s="77" t="str">
        <f t="shared" si="197"/>
        <v/>
      </c>
      <c r="C1972" t="str">
        <f t="shared" si="196"/>
        <v/>
      </c>
      <c r="D1972" s="315" t="str">
        <f t="shared" si="201"/>
        <v/>
      </c>
      <c r="E1972" s="228">
        <v>0</v>
      </c>
      <c r="J1972" s="229">
        <f t="shared" si="198"/>
        <v>0</v>
      </c>
      <c r="K1972" s="229">
        <f t="shared" si="199"/>
        <v>0</v>
      </c>
      <c r="L1972" s="229">
        <f t="shared" si="199"/>
        <v>0</v>
      </c>
      <c r="M1972" s="229">
        <f t="shared" si="200"/>
        <v>0</v>
      </c>
    </row>
    <row r="1973" spans="1:13" ht="15" customHeight="1">
      <c r="A1973" s="76"/>
      <c r="B1973" s="77" t="str">
        <f t="shared" si="197"/>
        <v/>
      </c>
      <c r="C1973" t="str">
        <f t="shared" si="196"/>
        <v/>
      </c>
      <c r="D1973" s="315" t="str">
        <f t="shared" si="201"/>
        <v/>
      </c>
      <c r="E1973" s="228">
        <v>0</v>
      </c>
      <c r="J1973" s="229">
        <f t="shared" si="198"/>
        <v>0</v>
      </c>
      <c r="K1973" s="229">
        <f t="shared" si="199"/>
        <v>0</v>
      </c>
      <c r="L1973" s="229">
        <f t="shared" si="199"/>
        <v>0</v>
      </c>
      <c r="M1973" s="229">
        <f t="shared" si="200"/>
        <v>0</v>
      </c>
    </row>
    <row r="1974" spans="1:13" ht="15" customHeight="1">
      <c r="A1974" s="76"/>
      <c r="B1974" s="77" t="str">
        <f t="shared" si="197"/>
        <v/>
      </c>
      <c r="C1974" t="str">
        <f t="shared" si="196"/>
        <v/>
      </c>
      <c r="D1974" s="315" t="str">
        <f t="shared" si="201"/>
        <v/>
      </c>
      <c r="E1974" s="228">
        <v>0</v>
      </c>
      <c r="J1974" s="229">
        <f t="shared" si="198"/>
        <v>0</v>
      </c>
      <c r="K1974" s="229">
        <f t="shared" si="199"/>
        <v>0</v>
      </c>
      <c r="L1974" s="229">
        <f t="shared" si="199"/>
        <v>0</v>
      </c>
      <c r="M1974" s="229">
        <f t="shared" si="200"/>
        <v>0</v>
      </c>
    </row>
    <row r="1975" spans="1:13" ht="15" customHeight="1">
      <c r="A1975" s="76"/>
      <c r="B1975" s="77" t="str">
        <f t="shared" si="197"/>
        <v/>
      </c>
      <c r="C1975" t="str">
        <f t="shared" si="196"/>
        <v/>
      </c>
      <c r="D1975" s="315" t="str">
        <f t="shared" si="201"/>
        <v/>
      </c>
      <c r="E1975" s="228">
        <v>0</v>
      </c>
      <c r="J1975" s="229">
        <f t="shared" si="198"/>
        <v>0</v>
      </c>
      <c r="K1975" s="229">
        <f t="shared" si="199"/>
        <v>0</v>
      </c>
      <c r="L1975" s="229">
        <f t="shared" si="199"/>
        <v>0</v>
      </c>
      <c r="M1975" s="229">
        <f t="shared" si="200"/>
        <v>0</v>
      </c>
    </row>
    <row r="1976" spans="1:13" ht="15" customHeight="1">
      <c r="A1976" s="76"/>
      <c r="B1976" s="77" t="str">
        <f t="shared" si="197"/>
        <v/>
      </c>
      <c r="C1976" t="str">
        <f t="shared" si="196"/>
        <v/>
      </c>
      <c r="D1976" s="315" t="str">
        <f t="shared" si="201"/>
        <v/>
      </c>
      <c r="E1976" s="228">
        <v>0</v>
      </c>
      <c r="J1976" s="229">
        <f t="shared" si="198"/>
        <v>0</v>
      </c>
      <c r="K1976" s="229">
        <f t="shared" si="199"/>
        <v>0</v>
      </c>
      <c r="L1976" s="229">
        <f t="shared" si="199"/>
        <v>0</v>
      </c>
      <c r="M1976" s="229">
        <f t="shared" si="200"/>
        <v>0</v>
      </c>
    </row>
    <row r="1977" spans="1:13" ht="15" customHeight="1">
      <c r="A1977" s="76"/>
      <c r="B1977" s="77" t="str">
        <f t="shared" si="197"/>
        <v/>
      </c>
      <c r="C1977" t="str">
        <f t="shared" si="196"/>
        <v/>
      </c>
      <c r="D1977" s="315" t="str">
        <f t="shared" si="201"/>
        <v/>
      </c>
      <c r="E1977" s="228">
        <v>0</v>
      </c>
      <c r="J1977" s="229">
        <f t="shared" si="198"/>
        <v>0</v>
      </c>
      <c r="K1977" s="229">
        <f t="shared" si="199"/>
        <v>0</v>
      </c>
      <c r="L1977" s="229">
        <f t="shared" si="199"/>
        <v>0</v>
      </c>
      <c r="M1977" s="229">
        <f t="shared" si="200"/>
        <v>0</v>
      </c>
    </row>
    <row r="1978" spans="1:13" ht="15" customHeight="1">
      <c r="A1978" s="76"/>
      <c r="B1978" s="77" t="str">
        <f t="shared" si="197"/>
        <v/>
      </c>
      <c r="C1978" t="str">
        <f t="shared" si="196"/>
        <v/>
      </c>
      <c r="D1978" s="315" t="str">
        <f t="shared" si="201"/>
        <v/>
      </c>
      <c r="E1978" s="228">
        <v>0</v>
      </c>
      <c r="J1978" s="229">
        <f t="shared" si="198"/>
        <v>0</v>
      </c>
      <c r="K1978" s="229">
        <f t="shared" si="199"/>
        <v>0</v>
      </c>
      <c r="L1978" s="229">
        <f t="shared" si="199"/>
        <v>0</v>
      </c>
      <c r="M1978" s="229">
        <f t="shared" si="200"/>
        <v>0</v>
      </c>
    </row>
    <row r="1979" spans="1:13" ht="15" customHeight="1">
      <c r="A1979" s="76"/>
      <c r="B1979" s="77" t="str">
        <f t="shared" si="197"/>
        <v/>
      </c>
      <c r="C1979" t="str">
        <f t="shared" si="196"/>
        <v/>
      </c>
      <c r="D1979" s="315" t="str">
        <f t="shared" si="201"/>
        <v/>
      </c>
      <c r="E1979" s="228">
        <v>0</v>
      </c>
      <c r="J1979" s="229">
        <f t="shared" si="198"/>
        <v>0</v>
      </c>
      <c r="K1979" s="229">
        <f t="shared" si="199"/>
        <v>0</v>
      </c>
      <c r="L1979" s="229">
        <f t="shared" si="199"/>
        <v>0</v>
      </c>
      <c r="M1979" s="229">
        <f t="shared" si="200"/>
        <v>0</v>
      </c>
    </row>
    <row r="1980" spans="1:13" ht="15" customHeight="1">
      <c r="A1980" s="76"/>
      <c r="B1980" s="77" t="str">
        <f t="shared" si="197"/>
        <v/>
      </c>
      <c r="C1980" t="str">
        <f t="shared" si="196"/>
        <v/>
      </c>
      <c r="D1980" s="315" t="str">
        <f t="shared" si="201"/>
        <v/>
      </c>
      <c r="E1980" s="228">
        <v>0</v>
      </c>
      <c r="J1980" s="229">
        <f t="shared" si="198"/>
        <v>0</v>
      </c>
      <c r="K1980" s="229">
        <f t="shared" si="199"/>
        <v>0</v>
      </c>
      <c r="L1980" s="229">
        <f t="shared" si="199"/>
        <v>0</v>
      </c>
      <c r="M1980" s="229">
        <f t="shared" si="200"/>
        <v>0</v>
      </c>
    </row>
    <row r="1981" spans="1:13" ht="15" customHeight="1">
      <c r="A1981" s="76"/>
      <c r="B1981" s="77" t="str">
        <f t="shared" si="197"/>
        <v/>
      </c>
      <c r="C1981" t="str">
        <f t="shared" si="196"/>
        <v/>
      </c>
      <c r="D1981" s="315" t="str">
        <f t="shared" si="201"/>
        <v/>
      </c>
      <c r="E1981" s="228">
        <v>0</v>
      </c>
      <c r="J1981" s="229">
        <f t="shared" si="198"/>
        <v>0</v>
      </c>
      <c r="K1981" s="229">
        <f t="shared" si="199"/>
        <v>0</v>
      </c>
      <c r="L1981" s="229">
        <f t="shared" si="199"/>
        <v>0</v>
      </c>
      <c r="M1981" s="229">
        <f t="shared" si="200"/>
        <v>0</v>
      </c>
    </row>
    <row r="1982" spans="1:13" ht="15" customHeight="1">
      <c r="A1982" s="76"/>
      <c r="B1982" s="77" t="str">
        <f t="shared" si="197"/>
        <v/>
      </c>
      <c r="C1982" t="str">
        <f t="shared" si="196"/>
        <v/>
      </c>
      <c r="D1982" s="315" t="str">
        <f t="shared" si="201"/>
        <v/>
      </c>
      <c r="E1982" s="228">
        <v>0</v>
      </c>
      <c r="J1982" s="229">
        <f t="shared" si="198"/>
        <v>0</v>
      </c>
      <c r="K1982" s="229">
        <f t="shared" si="199"/>
        <v>0</v>
      </c>
      <c r="L1982" s="229">
        <f t="shared" si="199"/>
        <v>0</v>
      </c>
      <c r="M1982" s="229">
        <f t="shared" si="200"/>
        <v>0</v>
      </c>
    </row>
    <row r="1983" spans="1:13" ht="15" customHeight="1">
      <c r="A1983" s="76"/>
      <c r="B1983" s="77" t="str">
        <f t="shared" si="197"/>
        <v/>
      </c>
      <c r="C1983" t="str">
        <f t="shared" si="196"/>
        <v/>
      </c>
      <c r="D1983" s="315" t="str">
        <f t="shared" si="201"/>
        <v/>
      </c>
      <c r="E1983" s="228">
        <v>0</v>
      </c>
      <c r="J1983" s="229">
        <f t="shared" si="198"/>
        <v>0</v>
      </c>
      <c r="K1983" s="229">
        <f t="shared" si="199"/>
        <v>0</v>
      </c>
      <c r="L1983" s="229">
        <f t="shared" si="199"/>
        <v>0</v>
      </c>
      <c r="M1983" s="229">
        <f t="shared" si="200"/>
        <v>0</v>
      </c>
    </row>
    <row r="1984" spans="1:13" ht="15" customHeight="1">
      <c r="A1984" s="76"/>
      <c r="B1984" s="77" t="str">
        <f t="shared" si="197"/>
        <v/>
      </c>
      <c r="C1984" t="str">
        <f t="shared" si="196"/>
        <v/>
      </c>
      <c r="D1984" s="315" t="str">
        <f t="shared" si="201"/>
        <v/>
      </c>
      <c r="E1984" s="228">
        <v>0</v>
      </c>
      <c r="J1984" s="229">
        <f t="shared" si="198"/>
        <v>0</v>
      </c>
      <c r="K1984" s="229">
        <f t="shared" si="199"/>
        <v>0</v>
      </c>
      <c r="L1984" s="229">
        <f t="shared" si="199"/>
        <v>0</v>
      </c>
      <c r="M1984" s="229">
        <f t="shared" si="200"/>
        <v>0</v>
      </c>
    </row>
    <row r="1985" spans="1:13" ht="15" customHeight="1">
      <c r="A1985" s="76"/>
      <c r="B1985" s="77" t="str">
        <f t="shared" si="197"/>
        <v/>
      </c>
      <c r="C1985" t="str">
        <f t="shared" ref="C1985:C2048" si="202">IF(A1985&lt;&gt;"",TEXT(A1985,"aaaa"),"")</f>
        <v/>
      </c>
      <c r="D1985" s="315" t="str">
        <f t="shared" si="201"/>
        <v/>
      </c>
      <c r="E1985" s="228">
        <v>0</v>
      </c>
      <c r="J1985" s="229">
        <f t="shared" si="198"/>
        <v>0</v>
      </c>
      <c r="K1985" s="229">
        <f t="shared" si="199"/>
        <v>0</v>
      </c>
      <c r="L1985" s="229">
        <f t="shared" si="199"/>
        <v>0</v>
      </c>
      <c r="M1985" s="229">
        <f t="shared" si="200"/>
        <v>0</v>
      </c>
    </row>
    <row r="1986" spans="1:13" ht="15" customHeight="1">
      <c r="A1986" s="76"/>
      <c r="B1986" s="77" t="str">
        <f t="shared" si="197"/>
        <v/>
      </c>
      <c r="C1986" t="str">
        <f t="shared" si="202"/>
        <v/>
      </c>
      <c r="D1986" s="315" t="str">
        <f t="shared" si="201"/>
        <v/>
      </c>
      <c r="E1986" s="228">
        <v>0</v>
      </c>
      <c r="J1986" s="229">
        <f t="shared" si="198"/>
        <v>0</v>
      </c>
      <c r="K1986" s="229">
        <f t="shared" si="199"/>
        <v>0</v>
      </c>
      <c r="L1986" s="229">
        <f t="shared" si="199"/>
        <v>0</v>
      </c>
      <c r="M1986" s="229">
        <f t="shared" si="200"/>
        <v>0</v>
      </c>
    </row>
    <row r="1987" spans="1:13" ht="15" customHeight="1">
      <c r="A1987" s="76"/>
      <c r="B1987" s="77" t="str">
        <f t="shared" si="197"/>
        <v/>
      </c>
      <c r="C1987" t="str">
        <f t="shared" si="202"/>
        <v/>
      </c>
      <c r="D1987" s="315" t="str">
        <f t="shared" si="201"/>
        <v/>
      </c>
      <c r="E1987" s="228">
        <v>0</v>
      </c>
      <c r="J1987" s="229">
        <f t="shared" si="198"/>
        <v>0</v>
      </c>
      <c r="K1987" s="229">
        <f t="shared" si="199"/>
        <v>0</v>
      </c>
      <c r="L1987" s="229">
        <f t="shared" si="199"/>
        <v>0</v>
      </c>
      <c r="M1987" s="229">
        <f t="shared" si="200"/>
        <v>0</v>
      </c>
    </row>
    <row r="1988" spans="1:13" ht="15" customHeight="1">
      <c r="A1988" s="76"/>
      <c r="B1988" s="77" t="str">
        <f t="shared" si="197"/>
        <v/>
      </c>
      <c r="C1988" t="str">
        <f t="shared" si="202"/>
        <v/>
      </c>
      <c r="D1988" s="315" t="str">
        <f t="shared" si="201"/>
        <v/>
      </c>
      <c r="E1988" s="228">
        <v>0</v>
      </c>
      <c r="J1988" s="229">
        <f t="shared" si="198"/>
        <v>0</v>
      </c>
      <c r="K1988" s="229">
        <f t="shared" si="199"/>
        <v>0</v>
      </c>
      <c r="L1988" s="229">
        <f t="shared" si="199"/>
        <v>0</v>
      </c>
      <c r="M1988" s="229">
        <f t="shared" si="200"/>
        <v>0</v>
      </c>
    </row>
    <row r="1989" spans="1:13" ht="15" customHeight="1">
      <c r="A1989" s="76"/>
      <c r="B1989" s="77" t="str">
        <f t="shared" si="197"/>
        <v/>
      </c>
      <c r="C1989" t="str">
        <f t="shared" si="202"/>
        <v/>
      </c>
      <c r="D1989" s="315" t="str">
        <f t="shared" si="201"/>
        <v/>
      </c>
      <c r="E1989" s="228">
        <v>0</v>
      </c>
      <c r="J1989" s="229">
        <f t="shared" si="198"/>
        <v>0</v>
      </c>
      <c r="K1989" s="229">
        <f t="shared" si="199"/>
        <v>0</v>
      </c>
      <c r="L1989" s="229">
        <f t="shared" si="199"/>
        <v>0</v>
      </c>
      <c r="M1989" s="229">
        <f t="shared" si="200"/>
        <v>0</v>
      </c>
    </row>
    <row r="1990" spans="1:13" ht="15" customHeight="1">
      <c r="A1990" s="76"/>
      <c r="B1990" s="77" t="str">
        <f t="shared" si="197"/>
        <v/>
      </c>
      <c r="C1990" t="str">
        <f t="shared" si="202"/>
        <v/>
      </c>
      <c r="D1990" s="315" t="str">
        <f t="shared" si="201"/>
        <v/>
      </c>
      <c r="E1990" s="228">
        <v>0</v>
      </c>
      <c r="J1990" s="229">
        <f t="shared" si="198"/>
        <v>0</v>
      </c>
      <c r="K1990" s="229">
        <f t="shared" si="199"/>
        <v>0</v>
      </c>
      <c r="L1990" s="229">
        <f t="shared" si="199"/>
        <v>0</v>
      </c>
      <c r="M1990" s="229">
        <f t="shared" si="200"/>
        <v>0</v>
      </c>
    </row>
    <row r="1991" spans="1:13" ht="15" customHeight="1">
      <c r="A1991" s="76"/>
      <c r="B1991" s="77" t="str">
        <f t="shared" ref="B1991:B2054" si="203">IF(A1991="","",TEXT(A1991,"DDDD"))</f>
        <v/>
      </c>
      <c r="C1991" t="str">
        <f t="shared" si="202"/>
        <v/>
      </c>
      <c r="D1991" s="315" t="str">
        <f t="shared" si="201"/>
        <v/>
      </c>
      <c r="E1991" s="228">
        <v>0</v>
      </c>
      <c r="J1991" s="229">
        <f t="shared" ref="J1991:J2054" si="204">IF(E1991=0,0,(1-J$4)*E1991)</f>
        <v>0</v>
      </c>
      <c r="K1991" s="229">
        <f t="shared" ref="K1991:L2054" si="205">IF(F1991=0,0,(1-K$4)*F1991)</f>
        <v>0</v>
      </c>
      <c r="L1991" s="229">
        <f t="shared" si="205"/>
        <v>0</v>
      </c>
      <c r="M1991" s="229">
        <f t="shared" ref="M1991:M2054" si="206">IF(H1991=0,0,(1-M$4)*H1991)</f>
        <v>0</v>
      </c>
    </row>
    <row r="1992" spans="1:13" ht="15" customHeight="1">
      <c r="A1992" s="76"/>
      <c r="B1992" s="77" t="str">
        <f t="shared" si="203"/>
        <v/>
      </c>
      <c r="C1992" t="str">
        <f t="shared" si="202"/>
        <v/>
      </c>
      <c r="D1992" s="315" t="str">
        <f t="shared" ref="D1992:D2055" si="207">IF(A1992&lt;&gt;"",PROPER(TEXT(A1992,"Mmmm")),"")</f>
        <v/>
      </c>
      <c r="E1992" s="228">
        <v>0</v>
      </c>
      <c r="J1992" s="229">
        <f t="shared" si="204"/>
        <v>0</v>
      </c>
      <c r="K1992" s="229">
        <f t="shared" si="205"/>
        <v>0</v>
      </c>
      <c r="L1992" s="229">
        <f t="shared" si="205"/>
        <v>0</v>
      </c>
      <c r="M1992" s="229">
        <f t="shared" si="206"/>
        <v>0</v>
      </c>
    </row>
    <row r="1993" spans="1:13" ht="15" customHeight="1">
      <c r="A1993" s="76"/>
      <c r="B1993" s="77" t="str">
        <f t="shared" si="203"/>
        <v/>
      </c>
      <c r="C1993" t="str">
        <f t="shared" si="202"/>
        <v/>
      </c>
      <c r="D1993" s="315" t="str">
        <f t="shared" si="207"/>
        <v/>
      </c>
      <c r="E1993" s="228">
        <v>0</v>
      </c>
      <c r="J1993" s="229">
        <f t="shared" si="204"/>
        <v>0</v>
      </c>
      <c r="K1993" s="229">
        <f t="shared" si="205"/>
        <v>0</v>
      </c>
      <c r="L1993" s="229">
        <f t="shared" si="205"/>
        <v>0</v>
      </c>
      <c r="M1993" s="229">
        <f t="shared" si="206"/>
        <v>0</v>
      </c>
    </row>
    <row r="1994" spans="1:13" ht="15" customHeight="1">
      <c r="A1994" s="76"/>
      <c r="B1994" s="77" t="str">
        <f t="shared" si="203"/>
        <v/>
      </c>
      <c r="C1994" t="str">
        <f t="shared" si="202"/>
        <v/>
      </c>
      <c r="D1994" s="315" t="str">
        <f t="shared" si="207"/>
        <v/>
      </c>
      <c r="E1994" s="228">
        <v>0</v>
      </c>
      <c r="J1994" s="229">
        <f t="shared" si="204"/>
        <v>0</v>
      </c>
      <c r="K1994" s="229">
        <f t="shared" si="205"/>
        <v>0</v>
      </c>
      <c r="L1994" s="229">
        <f t="shared" si="205"/>
        <v>0</v>
      </c>
      <c r="M1994" s="229">
        <f t="shared" si="206"/>
        <v>0</v>
      </c>
    </row>
    <row r="1995" spans="1:13" ht="15" customHeight="1">
      <c r="A1995" s="76"/>
      <c r="B1995" s="77" t="str">
        <f t="shared" si="203"/>
        <v/>
      </c>
      <c r="C1995" t="str">
        <f t="shared" si="202"/>
        <v/>
      </c>
      <c r="D1995" s="315" t="str">
        <f t="shared" si="207"/>
        <v/>
      </c>
      <c r="E1995" s="228">
        <v>0</v>
      </c>
      <c r="J1995" s="229">
        <f t="shared" si="204"/>
        <v>0</v>
      </c>
      <c r="K1995" s="229">
        <f t="shared" si="205"/>
        <v>0</v>
      </c>
      <c r="L1995" s="229">
        <f t="shared" si="205"/>
        <v>0</v>
      </c>
      <c r="M1995" s="229">
        <f t="shared" si="206"/>
        <v>0</v>
      </c>
    </row>
    <row r="1996" spans="1:13" ht="15" customHeight="1">
      <c r="A1996" s="76"/>
      <c r="B1996" s="77" t="str">
        <f t="shared" si="203"/>
        <v/>
      </c>
      <c r="C1996" t="str">
        <f t="shared" si="202"/>
        <v/>
      </c>
      <c r="D1996" s="315" t="str">
        <f t="shared" si="207"/>
        <v/>
      </c>
      <c r="E1996" s="228">
        <v>0</v>
      </c>
      <c r="J1996" s="229">
        <f t="shared" si="204"/>
        <v>0</v>
      </c>
      <c r="K1996" s="229">
        <f t="shared" si="205"/>
        <v>0</v>
      </c>
      <c r="L1996" s="229">
        <f t="shared" si="205"/>
        <v>0</v>
      </c>
      <c r="M1996" s="229">
        <f t="shared" si="206"/>
        <v>0</v>
      </c>
    </row>
    <row r="1997" spans="1:13" ht="15" customHeight="1">
      <c r="A1997" s="76"/>
      <c r="B1997" s="77" t="str">
        <f t="shared" si="203"/>
        <v/>
      </c>
      <c r="C1997" t="str">
        <f t="shared" si="202"/>
        <v/>
      </c>
      <c r="D1997" s="315" t="str">
        <f t="shared" si="207"/>
        <v/>
      </c>
      <c r="E1997" s="228">
        <v>0</v>
      </c>
      <c r="J1997" s="229">
        <f t="shared" si="204"/>
        <v>0</v>
      </c>
      <c r="K1997" s="229">
        <f t="shared" si="205"/>
        <v>0</v>
      </c>
      <c r="L1997" s="229">
        <f t="shared" si="205"/>
        <v>0</v>
      </c>
      <c r="M1997" s="229">
        <f t="shared" si="206"/>
        <v>0</v>
      </c>
    </row>
    <row r="1998" spans="1:13" ht="15" customHeight="1">
      <c r="A1998" s="76"/>
      <c r="B1998" s="77" t="str">
        <f t="shared" si="203"/>
        <v/>
      </c>
      <c r="C1998" t="str">
        <f t="shared" si="202"/>
        <v/>
      </c>
      <c r="D1998" s="315" t="str">
        <f t="shared" si="207"/>
        <v/>
      </c>
      <c r="E1998" s="228">
        <v>0</v>
      </c>
      <c r="J1998" s="229">
        <f t="shared" si="204"/>
        <v>0</v>
      </c>
      <c r="K1998" s="229">
        <f t="shared" si="205"/>
        <v>0</v>
      </c>
      <c r="L1998" s="229">
        <f t="shared" si="205"/>
        <v>0</v>
      </c>
      <c r="M1998" s="229">
        <f t="shared" si="206"/>
        <v>0</v>
      </c>
    </row>
    <row r="1999" spans="1:13" ht="15" customHeight="1">
      <c r="A1999" s="76"/>
      <c r="B1999" s="77" t="str">
        <f t="shared" si="203"/>
        <v/>
      </c>
      <c r="C1999" t="str">
        <f t="shared" si="202"/>
        <v/>
      </c>
      <c r="D1999" s="315" t="str">
        <f t="shared" si="207"/>
        <v/>
      </c>
      <c r="E1999" s="228">
        <v>0</v>
      </c>
      <c r="J1999" s="229">
        <f t="shared" si="204"/>
        <v>0</v>
      </c>
      <c r="K1999" s="229">
        <f t="shared" si="205"/>
        <v>0</v>
      </c>
      <c r="L1999" s="229">
        <f t="shared" si="205"/>
        <v>0</v>
      </c>
      <c r="M1999" s="229">
        <f t="shared" si="206"/>
        <v>0</v>
      </c>
    </row>
    <row r="2000" spans="1:13" ht="15" customHeight="1">
      <c r="A2000" s="76"/>
      <c r="B2000" s="77" t="str">
        <f t="shared" si="203"/>
        <v/>
      </c>
      <c r="C2000" t="str">
        <f t="shared" si="202"/>
        <v/>
      </c>
      <c r="D2000" s="315" t="str">
        <f t="shared" si="207"/>
        <v/>
      </c>
      <c r="E2000" s="228">
        <v>0</v>
      </c>
      <c r="J2000" s="229">
        <f t="shared" si="204"/>
        <v>0</v>
      </c>
      <c r="K2000" s="229">
        <f t="shared" si="205"/>
        <v>0</v>
      </c>
      <c r="L2000" s="229">
        <f t="shared" si="205"/>
        <v>0</v>
      </c>
      <c r="M2000" s="229">
        <f t="shared" si="206"/>
        <v>0</v>
      </c>
    </row>
    <row r="2001" spans="1:13" ht="15" customHeight="1">
      <c r="A2001" s="76"/>
      <c r="B2001" s="77" t="str">
        <f t="shared" si="203"/>
        <v/>
      </c>
      <c r="C2001" t="str">
        <f t="shared" si="202"/>
        <v/>
      </c>
      <c r="D2001" s="315" t="str">
        <f t="shared" si="207"/>
        <v/>
      </c>
      <c r="E2001" s="228">
        <v>0</v>
      </c>
      <c r="J2001" s="229">
        <f t="shared" si="204"/>
        <v>0</v>
      </c>
      <c r="K2001" s="229">
        <f t="shared" si="205"/>
        <v>0</v>
      </c>
      <c r="L2001" s="229">
        <f t="shared" si="205"/>
        <v>0</v>
      </c>
      <c r="M2001" s="229">
        <f t="shared" si="206"/>
        <v>0</v>
      </c>
    </row>
    <row r="2002" spans="1:13" ht="15" customHeight="1">
      <c r="A2002" s="76"/>
      <c r="B2002" s="77" t="str">
        <f t="shared" si="203"/>
        <v/>
      </c>
      <c r="C2002" t="str">
        <f t="shared" si="202"/>
        <v/>
      </c>
      <c r="D2002" s="315" t="str">
        <f t="shared" si="207"/>
        <v/>
      </c>
      <c r="E2002" s="228">
        <v>0</v>
      </c>
      <c r="J2002" s="229">
        <f t="shared" si="204"/>
        <v>0</v>
      </c>
      <c r="K2002" s="229">
        <f t="shared" si="205"/>
        <v>0</v>
      </c>
      <c r="L2002" s="229">
        <f t="shared" si="205"/>
        <v>0</v>
      </c>
      <c r="M2002" s="229">
        <f t="shared" si="206"/>
        <v>0</v>
      </c>
    </row>
    <row r="2003" spans="1:13" ht="15" customHeight="1">
      <c r="A2003" s="76"/>
      <c r="B2003" s="77" t="str">
        <f t="shared" si="203"/>
        <v/>
      </c>
      <c r="C2003" t="str">
        <f t="shared" si="202"/>
        <v/>
      </c>
      <c r="D2003" s="315" t="str">
        <f t="shared" si="207"/>
        <v/>
      </c>
      <c r="E2003" s="228">
        <v>0</v>
      </c>
      <c r="J2003" s="229">
        <f t="shared" si="204"/>
        <v>0</v>
      </c>
      <c r="K2003" s="229">
        <f t="shared" si="205"/>
        <v>0</v>
      </c>
      <c r="L2003" s="229">
        <f t="shared" si="205"/>
        <v>0</v>
      </c>
      <c r="M2003" s="229">
        <f t="shared" si="206"/>
        <v>0</v>
      </c>
    </row>
    <row r="2004" spans="1:13" ht="15" customHeight="1">
      <c r="A2004" s="76"/>
      <c r="B2004" s="77" t="str">
        <f t="shared" si="203"/>
        <v/>
      </c>
      <c r="C2004" t="str">
        <f t="shared" si="202"/>
        <v/>
      </c>
      <c r="D2004" s="315" t="str">
        <f t="shared" si="207"/>
        <v/>
      </c>
      <c r="E2004" s="228">
        <v>0</v>
      </c>
      <c r="J2004" s="229">
        <f t="shared" si="204"/>
        <v>0</v>
      </c>
      <c r="K2004" s="229">
        <f t="shared" si="205"/>
        <v>0</v>
      </c>
      <c r="L2004" s="229">
        <f t="shared" si="205"/>
        <v>0</v>
      </c>
      <c r="M2004" s="229">
        <f t="shared" si="206"/>
        <v>0</v>
      </c>
    </row>
    <row r="2005" spans="1:13" ht="15" customHeight="1">
      <c r="A2005" s="76"/>
      <c r="B2005" s="77" t="str">
        <f t="shared" si="203"/>
        <v/>
      </c>
      <c r="C2005" t="str">
        <f t="shared" si="202"/>
        <v/>
      </c>
      <c r="D2005" s="315" t="str">
        <f t="shared" si="207"/>
        <v/>
      </c>
      <c r="E2005" s="228">
        <v>0</v>
      </c>
      <c r="J2005" s="229">
        <f t="shared" si="204"/>
        <v>0</v>
      </c>
      <c r="K2005" s="229">
        <f t="shared" si="205"/>
        <v>0</v>
      </c>
      <c r="L2005" s="229">
        <f t="shared" si="205"/>
        <v>0</v>
      </c>
      <c r="M2005" s="229">
        <f t="shared" si="206"/>
        <v>0</v>
      </c>
    </row>
    <row r="2006" spans="1:13" ht="15" customHeight="1">
      <c r="A2006" s="76"/>
      <c r="B2006" s="77" t="str">
        <f t="shared" si="203"/>
        <v/>
      </c>
      <c r="C2006" t="str">
        <f t="shared" si="202"/>
        <v/>
      </c>
      <c r="D2006" s="315" t="str">
        <f t="shared" si="207"/>
        <v/>
      </c>
      <c r="E2006" s="228">
        <v>0</v>
      </c>
      <c r="J2006" s="229">
        <f t="shared" si="204"/>
        <v>0</v>
      </c>
      <c r="K2006" s="229">
        <f t="shared" si="205"/>
        <v>0</v>
      </c>
      <c r="L2006" s="229">
        <f t="shared" si="205"/>
        <v>0</v>
      </c>
      <c r="M2006" s="229">
        <f t="shared" si="206"/>
        <v>0</v>
      </c>
    </row>
    <row r="2007" spans="1:13" ht="15" customHeight="1">
      <c r="A2007" s="76"/>
      <c r="B2007" s="77" t="str">
        <f t="shared" si="203"/>
        <v/>
      </c>
      <c r="C2007" t="str">
        <f t="shared" si="202"/>
        <v/>
      </c>
      <c r="D2007" s="315" t="str">
        <f t="shared" si="207"/>
        <v/>
      </c>
      <c r="E2007" s="228">
        <v>0</v>
      </c>
      <c r="J2007" s="229">
        <f t="shared" si="204"/>
        <v>0</v>
      </c>
      <c r="K2007" s="229">
        <f t="shared" si="205"/>
        <v>0</v>
      </c>
      <c r="L2007" s="229">
        <f t="shared" si="205"/>
        <v>0</v>
      </c>
      <c r="M2007" s="229">
        <f t="shared" si="206"/>
        <v>0</v>
      </c>
    </row>
    <row r="2008" spans="1:13" ht="15" customHeight="1">
      <c r="A2008" s="76"/>
      <c r="B2008" s="77" t="str">
        <f t="shared" si="203"/>
        <v/>
      </c>
      <c r="C2008" t="str">
        <f t="shared" si="202"/>
        <v/>
      </c>
      <c r="D2008" s="315" t="str">
        <f t="shared" si="207"/>
        <v/>
      </c>
      <c r="E2008" s="228">
        <v>0</v>
      </c>
      <c r="J2008" s="229">
        <f t="shared" si="204"/>
        <v>0</v>
      </c>
      <c r="K2008" s="229">
        <f t="shared" si="205"/>
        <v>0</v>
      </c>
      <c r="L2008" s="229">
        <f t="shared" si="205"/>
        <v>0</v>
      </c>
      <c r="M2008" s="229">
        <f t="shared" si="206"/>
        <v>0</v>
      </c>
    </row>
    <row r="2009" spans="1:13" ht="15" customHeight="1">
      <c r="A2009" s="76"/>
      <c r="B2009" s="77" t="str">
        <f t="shared" si="203"/>
        <v/>
      </c>
      <c r="C2009" t="str">
        <f t="shared" si="202"/>
        <v/>
      </c>
      <c r="D2009" s="315" t="str">
        <f t="shared" si="207"/>
        <v/>
      </c>
      <c r="E2009" s="228">
        <v>0</v>
      </c>
      <c r="J2009" s="229">
        <f t="shared" si="204"/>
        <v>0</v>
      </c>
      <c r="K2009" s="229">
        <f t="shared" si="205"/>
        <v>0</v>
      </c>
      <c r="L2009" s="229">
        <f t="shared" si="205"/>
        <v>0</v>
      </c>
      <c r="M2009" s="229">
        <f t="shared" si="206"/>
        <v>0</v>
      </c>
    </row>
    <row r="2010" spans="1:13" ht="15" customHeight="1">
      <c r="A2010" s="76"/>
      <c r="B2010" s="77" t="str">
        <f t="shared" si="203"/>
        <v/>
      </c>
      <c r="C2010" t="str">
        <f t="shared" si="202"/>
        <v/>
      </c>
      <c r="D2010" s="315" t="str">
        <f t="shared" si="207"/>
        <v/>
      </c>
      <c r="E2010" s="228">
        <v>0</v>
      </c>
      <c r="J2010" s="229">
        <f t="shared" si="204"/>
        <v>0</v>
      </c>
      <c r="K2010" s="229">
        <f t="shared" si="205"/>
        <v>0</v>
      </c>
      <c r="L2010" s="229">
        <f t="shared" si="205"/>
        <v>0</v>
      </c>
      <c r="M2010" s="229">
        <f t="shared" si="206"/>
        <v>0</v>
      </c>
    </row>
    <row r="2011" spans="1:13" ht="15" customHeight="1">
      <c r="A2011" s="76"/>
      <c r="B2011" s="77" t="str">
        <f t="shared" si="203"/>
        <v/>
      </c>
      <c r="C2011" t="str">
        <f t="shared" si="202"/>
        <v/>
      </c>
      <c r="D2011" s="315" t="str">
        <f t="shared" si="207"/>
        <v/>
      </c>
      <c r="E2011" s="228">
        <v>0</v>
      </c>
      <c r="J2011" s="229">
        <f t="shared" si="204"/>
        <v>0</v>
      </c>
      <c r="K2011" s="229">
        <f t="shared" si="205"/>
        <v>0</v>
      </c>
      <c r="L2011" s="229">
        <f t="shared" si="205"/>
        <v>0</v>
      </c>
      <c r="M2011" s="229">
        <f t="shared" si="206"/>
        <v>0</v>
      </c>
    </row>
    <row r="2012" spans="1:13" ht="15" customHeight="1">
      <c r="A2012" s="76"/>
      <c r="B2012" s="77" t="str">
        <f t="shared" si="203"/>
        <v/>
      </c>
      <c r="C2012" t="str">
        <f t="shared" si="202"/>
        <v/>
      </c>
      <c r="D2012" s="315" t="str">
        <f t="shared" si="207"/>
        <v/>
      </c>
      <c r="E2012" s="228">
        <v>0</v>
      </c>
      <c r="J2012" s="229">
        <f t="shared" si="204"/>
        <v>0</v>
      </c>
      <c r="K2012" s="229">
        <f t="shared" si="205"/>
        <v>0</v>
      </c>
      <c r="L2012" s="229">
        <f t="shared" si="205"/>
        <v>0</v>
      </c>
      <c r="M2012" s="229">
        <f t="shared" si="206"/>
        <v>0</v>
      </c>
    </row>
    <row r="2013" spans="1:13" ht="15" customHeight="1">
      <c r="A2013" s="76"/>
      <c r="B2013" s="77" t="str">
        <f t="shared" si="203"/>
        <v/>
      </c>
      <c r="C2013" t="str">
        <f t="shared" si="202"/>
        <v/>
      </c>
      <c r="D2013" s="315" t="str">
        <f t="shared" si="207"/>
        <v/>
      </c>
      <c r="E2013" s="228">
        <v>0</v>
      </c>
      <c r="J2013" s="229">
        <f t="shared" si="204"/>
        <v>0</v>
      </c>
      <c r="K2013" s="229">
        <f t="shared" si="205"/>
        <v>0</v>
      </c>
      <c r="L2013" s="229">
        <f t="shared" si="205"/>
        <v>0</v>
      </c>
      <c r="M2013" s="229">
        <f t="shared" si="206"/>
        <v>0</v>
      </c>
    </row>
    <row r="2014" spans="1:13" ht="15" customHeight="1">
      <c r="A2014" s="76"/>
      <c r="B2014" s="77" t="str">
        <f t="shared" si="203"/>
        <v/>
      </c>
      <c r="C2014" t="str">
        <f t="shared" si="202"/>
        <v/>
      </c>
      <c r="D2014" s="315" t="str">
        <f t="shared" si="207"/>
        <v/>
      </c>
      <c r="E2014" s="228">
        <v>0</v>
      </c>
      <c r="J2014" s="229">
        <f t="shared" si="204"/>
        <v>0</v>
      </c>
      <c r="K2014" s="229">
        <f t="shared" si="205"/>
        <v>0</v>
      </c>
      <c r="L2014" s="229">
        <f t="shared" si="205"/>
        <v>0</v>
      </c>
      <c r="M2014" s="229">
        <f t="shared" si="206"/>
        <v>0</v>
      </c>
    </row>
    <row r="2015" spans="1:13" ht="15" customHeight="1">
      <c r="A2015" s="76"/>
      <c r="B2015" s="77" t="str">
        <f t="shared" si="203"/>
        <v/>
      </c>
      <c r="C2015" t="str">
        <f t="shared" si="202"/>
        <v/>
      </c>
      <c r="D2015" s="315" t="str">
        <f t="shared" si="207"/>
        <v/>
      </c>
      <c r="E2015" s="228">
        <v>0</v>
      </c>
      <c r="J2015" s="229">
        <f t="shared" si="204"/>
        <v>0</v>
      </c>
      <c r="K2015" s="229">
        <f t="shared" si="205"/>
        <v>0</v>
      </c>
      <c r="L2015" s="229">
        <f t="shared" si="205"/>
        <v>0</v>
      </c>
      <c r="M2015" s="229">
        <f t="shared" si="206"/>
        <v>0</v>
      </c>
    </row>
    <row r="2016" spans="1:13" ht="15" customHeight="1">
      <c r="A2016" s="76"/>
      <c r="B2016" s="77" t="str">
        <f t="shared" si="203"/>
        <v/>
      </c>
      <c r="C2016" t="str">
        <f t="shared" si="202"/>
        <v/>
      </c>
      <c r="D2016" s="315" t="str">
        <f t="shared" si="207"/>
        <v/>
      </c>
      <c r="E2016" s="228">
        <v>0</v>
      </c>
      <c r="J2016" s="229">
        <f t="shared" si="204"/>
        <v>0</v>
      </c>
      <c r="K2016" s="229">
        <f t="shared" si="205"/>
        <v>0</v>
      </c>
      <c r="L2016" s="229">
        <f t="shared" si="205"/>
        <v>0</v>
      </c>
      <c r="M2016" s="229">
        <f t="shared" si="206"/>
        <v>0</v>
      </c>
    </row>
    <row r="2017" spans="1:13" ht="15" customHeight="1">
      <c r="A2017" s="76"/>
      <c r="B2017" s="77" t="str">
        <f t="shared" si="203"/>
        <v/>
      </c>
      <c r="C2017" t="str">
        <f t="shared" si="202"/>
        <v/>
      </c>
      <c r="D2017" s="315" t="str">
        <f t="shared" si="207"/>
        <v/>
      </c>
      <c r="E2017" s="228">
        <v>0</v>
      </c>
      <c r="J2017" s="229">
        <f t="shared" si="204"/>
        <v>0</v>
      </c>
      <c r="K2017" s="229">
        <f t="shared" si="205"/>
        <v>0</v>
      </c>
      <c r="L2017" s="229">
        <f t="shared" si="205"/>
        <v>0</v>
      </c>
      <c r="M2017" s="229">
        <f t="shared" si="206"/>
        <v>0</v>
      </c>
    </row>
    <row r="2018" spans="1:13" ht="15" customHeight="1">
      <c r="A2018" s="76"/>
      <c r="B2018" s="77" t="str">
        <f t="shared" si="203"/>
        <v/>
      </c>
      <c r="C2018" t="str">
        <f t="shared" si="202"/>
        <v/>
      </c>
      <c r="D2018" s="315" t="str">
        <f t="shared" si="207"/>
        <v/>
      </c>
      <c r="E2018" s="228">
        <v>0</v>
      </c>
      <c r="J2018" s="229">
        <f t="shared" si="204"/>
        <v>0</v>
      </c>
      <c r="K2018" s="229">
        <f t="shared" si="205"/>
        <v>0</v>
      </c>
      <c r="L2018" s="229">
        <f t="shared" si="205"/>
        <v>0</v>
      </c>
      <c r="M2018" s="229">
        <f t="shared" si="206"/>
        <v>0</v>
      </c>
    </row>
    <row r="2019" spans="1:13" ht="15" customHeight="1">
      <c r="A2019" s="76"/>
      <c r="B2019" s="77" t="str">
        <f t="shared" si="203"/>
        <v/>
      </c>
      <c r="C2019" t="str">
        <f t="shared" si="202"/>
        <v/>
      </c>
      <c r="D2019" s="315" t="str">
        <f t="shared" si="207"/>
        <v/>
      </c>
      <c r="E2019" s="228">
        <v>0</v>
      </c>
      <c r="J2019" s="229">
        <f t="shared" si="204"/>
        <v>0</v>
      </c>
      <c r="K2019" s="229">
        <f t="shared" si="205"/>
        <v>0</v>
      </c>
      <c r="L2019" s="229">
        <f t="shared" si="205"/>
        <v>0</v>
      </c>
      <c r="M2019" s="229">
        <f t="shared" si="206"/>
        <v>0</v>
      </c>
    </row>
    <row r="2020" spans="1:13" ht="15" customHeight="1">
      <c r="A2020" s="76"/>
      <c r="B2020" s="77" t="str">
        <f t="shared" si="203"/>
        <v/>
      </c>
      <c r="C2020" t="str">
        <f t="shared" si="202"/>
        <v/>
      </c>
      <c r="D2020" s="315" t="str">
        <f t="shared" si="207"/>
        <v/>
      </c>
      <c r="E2020" s="228">
        <v>0</v>
      </c>
      <c r="J2020" s="229">
        <f t="shared" si="204"/>
        <v>0</v>
      </c>
      <c r="K2020" s="229">
        <f t="shared" si="205"/>
        <v>0</v>
      </c>
      <c r="L2020" s="229">
        <f t="shared" si="205"/>
        <v>0</v>
      </c>
      <c r="M2020" s="229">
        <f t="shared" si="206"/>
        <v>0</v>
      </c>
    </row>
    <row r="2021" spans="1:13" ht="15" customHeight="1">
      <c r="A2021" s="76"/>
      <c r="B2021" s="77" t="str">
        <f t="shared" si="203"/>
        <v/>
      </c>
      <c r="C2021" t="str">
        <f t="shared" si="202"/>
        <v/>
      </c>
      <c r="D2021" s="315" t="str">
        <f t="shared" si="207"/>
        <v/>
      </c>
      <c r="E2021" s="228">
        <v>0</v>
      </c>
      <c r="J2021" s="229">
        <f t="shared" si="204"/>
        <v>0</v>
      </c>
      <c r="K2021" s="229">
        <f t="shared" si="205"/>
        <v>0</v>
      </c>
      <c r="L2021" s="229">
        <f t="shared" si="205"/>
        <v>0</v>
      </c>
      <c r="M2021" s="229">
        <f t="shared" si="206"/>
        <v>0</v>
      </c>
    </row>
    <row r="2022" spans="1:13" ht="15" customHeight="1">
      <c r="A2022" s="76"/>
      <c r="B2022" s="77" t="str">
        <f t="shared" si="203"/>
        <v/>
      </c>
      <c r="C2022" t="str">
        <f t="shared" si="202"/>
        <v/>
      </c>
      <c r="D2022" s="315" t="str">
        <f t="shared" si="207"/>
        <v/>
      </c>
      <c r="E2022" s="228">
        <v>0</v>
      </c>
      <c r="J2022" s="229">
        <f t="shared" si="204"/>
        <v>0</v>
      </c>
      <c r="K2022" s="229">
        <f t="shared" si="205"/>
        <v>0</v>
      </c>
      <c r="L2022" s="229">
        <f t="shared" si="205"/>
        <v>0</v>
      </c>
      <c r="M2022" s="229">
        <f t="shared" si="206"/>
        <v>0</v>
      </c>
    </row>
    <row r="2023" spans="1:13" ht="15" customHeight="1">
      <c r="A2023" s="76"/>
      <c r="B2023" s="77" t="str">
        <f t="shared" si="203"/>
        <v/>
      </c>
      <c r="C2023" t="str">
        <f t="shared" si="202"/>
        <v/>
      </c>
      <c r="D2023" s="315" t="str">
        <f t="shared" si="207"/>
        <v/>
      </c>
      <c r="E2023" s="228">
        <v>0</v>
      </c>
      <c r="J2023" s="229">
        <f t="shared" si="204"/>
        <v>0</v>
      </c>
      <c r="K2023" s="229">
        <f t="shared" si="205"/>
        <v>0</v>
      </c>
      <c r="L2023" s="229">
        <f t="shared" si="205"/>
        <v>0</v>
      </c>
      <c r="M2023" s="229">
        <f t="shared" si="206"/>
        <v>0</v>
      </c>
    </row>
    <row r="2024" spans="1:13" ht="15" customHeight="1">
      <c r="A2024" s="76"/>
      <c r="B2024" s="77" t="str">
        <f t="shared" si="203"/>
        <v/>
      </c>
      <c r="C2024" t="str">
        <f t="shared" si="202"/>
        <v/>
      </c>
      <c r="D2024" s="315" t="str">
        <f t="shared" si="207"/>
        <v/>
      </c>
      <c r="E2024" s="228">
        <v>0</v>
      </c>
      <c r="J2024" s="229">
        <f t="shared" si="204"/>
        <v>0</v>
      </c>
      <c r="K2024" s="229">
        <f t="shared" si="205"/>
        <v>0</v>
      </c>
      <c r="L2024" s="229">
        <f t="shared" si="205"/>
        <v>0</v>
      </c>
      <c r="M2024" s="229">
        <f t="shared" si="206"/>
        <v>0</v>
      </c>
    </row>
    <row r="2025" spans="1:13" ht="15" customHeight="1">
      <c r="A2025" s="76"/>
      <c r="B2025" s="77" t="str">
        <f t="shared" si="203"/>
        <v/>
      </c>
      <c r="C2025" t="str">
        <f t="shared" si="202"/>
        <v/>
      </c>
      <c r="D2025" s="315" t="str">
        <f t="shared" si="207"/>
        <v/>
      </c>
      <c r="E2025" s="228">
        <v>0</v>
      </c>
      <c r="J2025" s="229">
        <f t="shared" si="204"/>
        <v>0</v>
      </c>
      <c r="K2025" s="229">
        <f t="shared" si="205"/>
        <v>0</v>
      </c>
      <c r="L2025" s="229">
        <f t="shared" si="205"/>
        <v>0</v>
      </c>
      <c r="M2025" s="229">
        <f t="shared" si="206"/>
        <v>0</v>
      </c>
    </row>
    <row r="2026" spans="1:13" ht="15" customHeight="1">
      <c r="A2026" s="76"/>
      <c r="B2026" s="77" t="str">
        <f t="shared" si="203"/>
        <v/>
      </c>
      <c r="C2026" t="str">
        <f t="shared" si="202"/>
        <v/>
      </c>
      <c r="D2026" s="315" t="str">
        <f t="shared" si="207"/>
        <v/>
      </c>
      <c r="E2026" s="228">
        <v>0</v>
      </c>
      <c r="J2026" s="229">
        <f t="shared" si="204"/>
        <v>0</v>
      </c>
      <c r="K2026" s="229">
        <f t="shared" si="205"/>
        <v>0</v>
      </c>
      <c r="L2026" s="229">
        <f t="shared" si="205"/>
        <v>0</v>
      </c>
      <c r="M2026" s="229">
        <f t="shared" si="206"/>
        <v>0</v>
      </c>
    </row>
    <row r="2027" spans="1:13" ht="15" customHeight="1">
      <c r="A2027" s="76"/>
      <c r="B2027" s="77" t="str">
        <f t="shared" si="203"/>
        <v/>
      </c>
      <c r="C2027" t="str">
        <f t="shared" si="202"/>
        <v/>
      </c>
      <c r="D2027" s="315" t="str">
        <f t="shared" si="207"/>
        <v/>
      </c>
      <c r="E2027" s="228">
        <v>0</v>
      </c>
      <c r="J2027" s="229">
        <f t="shared" si="204"/>
        <v>0</v>
      </c>
      <c r="K2027" s="229">
        <f t="shared" si="205"/>
        <v>0</v>
      </c>
      <c r="L2027" s="229">
        <f t="shared" si="205"/>
        <v>0</v>
      </c>
      <c r="M2027" s="229">
        <f t="shared" si="206"/>
        <v>0</v>
      </c>
    </row>
    <row r="2028" spans="1:13" ht="15" customHeight="1">
      <c r="A2028" s="76"/>
      <c r="B2028" s="77" t="str">
        <f t="shared" si="203"/>
        <v/>
      </c>
      <c r="C2028" t="str">
        <f t="shared" si="202"/>
        <v/>
      </c>
      <c r="D2028" s="315" t="str">
        <f t="shared" si="207"/>
        <v/>
      </c>
      <c r="E2028" s="228">
        <v>0</v>
      </c>
      <c r="J2028" s="229">
        <f t="shared" si="204"/>
        <v>0</v>
      </c>
      <c r="K2028" s="229">
        <f t="shared" si="205"/>
        <v>0</v>
      </c>
      <c r="L2028" s="229">
        <f t="shared" si="205"/>
        <v>0</v>
      </c>
      <c r="M2028" s="229">
        <f t="shared" si="206"/>
        <v>0</v>
      </c>
    </row>
    <row r="2029" spans="1:13" ht="15" customHeight="1">
      <c r="A2029" s="76"/>
      <c r="B2029" s="77" t="str">
        <f t="shared" si="203"/>
        <v/>
      </c>
      <c r="C2029" t="str">
        <f t="shared" si="202"/>
        <v/>
      </c>
      <c r="D2029" s="315" t="str">
        <f t="shared" si="207"/>
        <v/>
      </c>
      <c r="E2029" s="228">
        <v>0</v>
      </c>
      <c r="J2029" s="229">
        <f t="shared" si="204"/>
        <v>0</v>
      </c>
      <c r="K2029" s="229">
        <f t="shared" si="205"/>
        <v>0</v>
      </c>
      <c r="L2029" s="229">
        <f t="shared" si="205"/>
        <v>0</v>
      </c>
      <c r="M2029" s="229">
        <f t="shared" si="206"/>
        <v>0</v>
      </c>
    </row>
    <row r="2030" spans="1:13" ht="15" customHeight="1">
      <c r="A2030" s="76"/>
      <c r="B2030" s="77" t="str">
        <f t="shared" si="203"/>
        <v/>
      </c>
      <c r="C2030" t="str">
        <f t="shared" si="202"/>
        <v/>
      </c>
      <c r="D2030" s="315" t="str">
        <f t="shared" si="207"/>
        <v/>
      </c>
      <c r="E2030" s="228">
        <v>0</v>
      </c>
      <c r="J2030" s="229">
        <f t="shared" si="204"/>
        <v>0</v>
      </c>
      <c r="K2030" s="229">
        <f t="shared" si="205"/>
        <v>0</v>
      </c>
      <c r="L2030" s="229">
        <f t="shared" si="205"/>
        <v>0</v>
      </c>
      <c r="M2030" s="229">
        <f t="shared" si="206"/>
        <v>0</v>
      </c>
    </row>
    <row r="2031" spans="1:13" ht="15" customHeight="1">
      <c r="A2031" s="76"/>
      <c r="B2031" s="77" t="str">
        <f t="shared" si="203"/>
        <v/>
      </c>
      <c r="C2031" t="str">
        <f t="shared" si="202"/>
        <v/>
      </c>
      <c r="D2031" s="315" t="str">
        <f t="shared" si="207"/>
        <v/>
      </c>
      <c r="E2031" s="228">
        <v>0</v>
      </c>
      <c r="J2031" s="229">
        <f t="shared" si="204"/>
        <v>0</v>
      </c>
      <c r="K2031" s="229">
        <f t="shared" si="205"/>
        <v>0</v>
      </c>
      <c r="L2031" s="229">
        <f t="shared" si="205"/>
        <v>0</v>
      </c>
      <c r="M2031" s="229">
        <f t="shared" si="206"/>
        <v>0</v>
      </c>
    </row>
    <row r="2032" spans="1:13" ht="15" customHeight="1">
      <c r="A2032" s="76"/>
      <c r="B2032" s="77" t="str">
        <f t="shared" si="203"/>
        <v/>
      </c>
      <c r="C2032" t="str">
        <f t="shared" si="202"/>
        <v/>
      </c>
      <c r="D2032" s="315" t="str">
        <f t="shared" si="207"/>
        <v/>
      </c>
      <c r="E2032" s="228">
        <v>0</v>
      </c>
      <c r="J2032" s="229">
        <f t="shared" si="204"/>
        <v>0</v>
      </c>
      <c r="K2032" s="229">
        <f t="shared" si="205"/>
        <v>0</v>
      </c>
      <c r="L2032" s="229">
        <f t="shared" si="205"/>
        <v>0</v>
      </c>
      <c r="M2032" s="229">
        <f t="shared" si="206"/>
        <v>0</v>
      </c>
    </row>
    <row r="2033" spans="1:13" ht="15" customHeight="1">
      <c r="A2033" s="76"/>
      <c r="B2033" s="77" t="str">
        <f t="shared" si="203"/>
        <v/>
      </c>
      <c r="C2033" t="str">
        <f t="shared" si="202"/>
        <v/>
      </c>
      <c r="D2033" s="315" t="str">
        <f t="shared" si="207"/>
        <v/>
      </c>
      <c r="E2033" s="228">
        <v>0</v>
      </c>
      <c r="J2033" s="229">
        <f t="shared" si="204"/>
        <v>0</v>
      </c>
      <c r="K2033" s="229">
        <f t="shared" si="205"/>
        <v>0</v>
      </c>
      <c r="L2033" s="229">
        <f t="shared" si="205"/>
        <v>0</v>
      </c>
      <c r="M2033" s="229">
        <f t="shared" si="206"/>
        <v>0</v>
      </c>
    </row>
    <row r="2034" spans="1:13" ht="15" customHeight="1">
      <c r="A2034" s="76"/>
      <c r="B2034" s="77" t="str">
        <f t="shared" si="203"/>
        <v/>
      </c>
      <c r="C2034" t="str">
        <f t="shared" si="202"/>
        <v/>
      </c>
      <c r="D2034" s="315" t="str">
        <f t="shared" si="207"/>
        <v/>
      </c>
      <c r="E2034" s="228">
        <v>0</v>
      </c>
      <c r="J2034" s="229">
        <f t="shared" si="204"/>
        <v>0</v>
      </c>
      <c r="K2034" s="229">
        <f t="shared" si="205"/>
        <v>0</v>
      </c>
      <c r="L2034" s="229">
        <f t="shared" si="205"/>
        <v>0</v>
      </c>
      <c r="M2034" s="229">
        <f t="shared" si="206"/>
        <v>0</v>
      </c>
    </row>
    <row r="2035" spans="1:13" ht="15" customHeight="1">
      <c r="A2035" s="76"/>
      <c r="B2035" s="77" t="str">
        <f t="shared" si="203"/>
        <v/>
      </c>
      <c r="C2035" t="str">
        <f t="shared" si="202"/>
        <v/>
      </c>
      <c r="D2035" s="315" t="str">
        <f t="shared" si="207"/>
        <v/>
      </c>
      <c r="E2035" s="228">
        <v>0</v>
      </c>
      <c r="J2035" s="229">
        <f t="shared" si="204"/>
        <v>0</v>
      </c>
      <c r="K2035" s="229">
        <f t="shared" si="205"/>
        <v>0</v>
      </c>
      <c r="L2035" s="229">
        <f t="shared" si="205"/>
        <v>0</v>
      </c>
      <c r="M2035" s="229">
        <f t="shared" si="206"/>
        <v>0</v>
      </c>
    </row>
    <row r="2036" spans="1:13" ht="15" customHeight="1">
      <c r="A2036" s="76"/>
      <c r="B2036" s="77" t="str">
        <f t="shared" si="203"/>
        <v/>
      </c>
      <c r="C2036" t="str">
        <f t="shared" si="202"/>
        <v/>
      </c>
      <c r="D2036" s="315" t="str">
        <f t="shared" si="207"/>
        <v/>
      </c>
      <c r="E2036" s="228">
        <v>0</v>
      </c>
      <c r="J2036" s="229">
        <f t="shared" si="204"/>
        <v>0</v>
      </c>
      <c r="K2036" s="229">
        <f t="shared" si="205"/>
        <v>0</v>
      </c>
      <c r="L2036" s="229">
        <f t="shared" si="205"/>
        <v>0</v>
      </c>
      <c r="M2036" s="229">
        <f t="shared" si="206"/>
        <v>0</v>
      </c>
    </row>
    <row r="2037" spans="1:13" ht="15" customHeight="1">
      <c r="A2037" s="76"/>
      <c r="B2037" s="77" t="str">
        <f t="shared" si="203"/>
        <v/>
      </c>
      <c r="C2037" t="str">
        <f t="shared" si="202"/>
        <v/>
      </c>
      <c r="D2037" s="315" t="str">
        <f t="shared" si="207"/>
        <v/>
      </c>
      <c r="E2037" s="228">
        <v>0</v>
      </c>
      <c r="J2037" s="229">
        <f t="shared" si="204"/>
        <v>0</v>
      </c>
      <c r="K2037" s="229">
        <f t="shared" si="205"/>
        <v>0</v>
      </c>
      <c r="L2037" s="229">
        <f t="shared" si="205"/>
        <v>0</v>
      </c>
      <c r="M2037" s="229">
        <f t="shared" si="206"/>
        <v>0</v>
      </c>
    </row>
    <row r="2038" spans="1:13" ht="15" customHeight="1">
      <c r="A2038" s="76"/>
      <c r="B2038" s="77" t="str">
        <f t="shared" si="203"/>
        <v/>
      </c>
      <c r="C2038" t="str">
        <f t="shared" si="202"/>
        <v/>
      </c>
      <c r="D2038" s="315" t="str">
        <f t="shared" si="207"/>
        <v/>
      </c>
      <c r="E2038" s="228">
        <v>0</v>
      </c>
      <c r="J2038" s="229">
        <f t="shared" si="204"/>
        <v>0</v>
      </c>
      <c r="K2038" s="229">
        <f t="shared" si="205"/>
        <v>0</v>
      </c>
      <c r="L2038" s="229">
        <f t="shared" si="205"/>
        <v>0</v>
      </c>
      <c r="M2038" s="229">
        <f t="shared" si="206"/>
        <v>0</v>
      </c>
    </row>
    <row r="2039" spans="1:13" ht="15" customHeight="1">
      <c r="A2039" s="76"/>
      <c r="B2039" s="77" t="str">
        <f t="shared" si="203"/>
        <v/>
      </c>
      <c r="C2039" t="str">
        <f t="shared" si="202"/>
        <v/>
      </c>
      <c r="D2039" s="315" t="str">
        <f t="shared" si="207"/>
        <v/>
      </c>
      <c r="E2039" s="228">
        <v>0</v>
      </c>
      <c r="J2039" s="229">
        <f t="shared" si="204"/>
        <v>0</v>
      </c>
      <c r="K2039" s="229">
        <f t="shared" si="205"/>
        <v>0</v>
      </c>
      <c r="L2039" s="229">
        <f t="shared" si="205"/>
        <v>0</v>
      </c>
      <c r="M2039" s="229">
        <f t="shared" si="206"/>
        <v>0</v>
      </c>
    </row>
    <row r="2040" spans="1:13" ht="15" customHeight="1">
      <c r="A2040" s="76"/>
      <c r="B2040" s="77" t="str">
        <f t="shared" si="203"/>
        <v/>
      </c>
      <c r="C2040" t="str">
        <f t="shared" si="202"/>
        <v/>
      </c>
      <c r="D2040" s="315" t="str">
        <f t="shared" si="207"/>
        <v/>
      </c>
      <c r="E2040" s="228">
        <v>0</v>
      </c>
      <c r="J2040" s="229">
        <f t="shared" si="204"/>
        <v>0</v>
      </c>
      <c r="K2040" s="229">
        <f t="shared" si="205"/>
        <v>0</v>
      </c>
      <c r="L2040" s="229">
        <f t="shared" si="205"/>
        <v>0</v>
      </c>
      <c r="M2040" s="229">
        <f t="shared" si="206"/>
        <v>0</v>
      </c>
    </row>
    <row r="2041" spans="1:13" ht="15" customHeight="1">
      <c r="A2041" s="76"/>
      <c r="B2041" s="77" t="str">
        <f t="shared" si="203"/>
        <v/>
      </c>
      <c r="C2041" t="str">
        <f t="shared" si="202"/>
        <v/>
      </c>
      <c r="D2041" s="315" t="str">
        <f t="shared" si="207"/>
        <v/>
      </c>
      <c r="E2041" s="228">
        <v>0</v>
      </c>
      <c r="J2041" s="229">
        <f t="shared" si="204"/>
        <v>0</v>
      </c>
      <c r="K2041" s="229">
        <f t="shared" si="205"/>
        <v>0</v>
      </c>
      <c r="L2041" s="229">
        <f t="shared" si="205"/>
        <v>0</v>
      </c>
      <c r="M2041" s="229">
        <f t="shared" si="206"/>
        <v>0</v>
      </c>
    </row>
    <row r="2042" spans="1:13" ht="15" customHeight="1">
      <c r="A2042" s="76"/>
      <c r="B2042" s="77" t="str">
        <f t="shared" si="203"/>
        <v/>
      </c>
      <c r="C2042" t="str">
        <f t="shared" si="202"/>
        <v/>
      </c>
      <c r="D2042" s="315" t="str">
        <f t="shared" si="207"/>
        <v/>
      </c>
      <c r="E2042" s="228">
        <v>0</v>
      </c>
      <c r="J2042" s="229">
        <f t="shared" si="204"/>
        <v>0</v>
      </c>
      <c r="K2042" s="229">
        <f t="shared" si="205"/>
        <v>0</v>
      </c>
      <c r="L2042" s="229">
        <f t="shared" si="205"/>
        <v>0</v>
      </c>
      <c r="M2042" s="229">
        <f t="shared" si="206"/>
        <v>0</v>
      </c>
    </row>
    <row r="2043" spans="1:13" ht="15" customHeight="1">
      <c r="A2043" s="76"/>
      <c r="B2043" s="77" t="str">
        <f t="shared" si="203"/>
        <v/>
      </c>
      <c r="C2043" t="str">
        <f t="shared" si="202"/>
        <v/>
      </c>
      <c r="D2043" s="315" t="str">
        <f t="shared" si="207"/>
        <v/>
      </c>
      <c r="E2043" s="228">
        <v>0</v>
      </c>
      <c r="J2043" s="229">
        <f t="shared" si="204"/>
        <v>0</v>
      </c>
      <c r="K2043" s="229">
        <f t="shared" si="205"/>
        <v>0</v>
      </c>
      <c r="L2043" s="229">
        <f t="shared" si="205"/>
        <v>0</v>
      </c>
      <c r="M2043" s="229">
        <f t="shared" si="206"/>
        <v>0</v>
      </c>
    </row>
    <row r="2044" spans="1:13" ht="15" customHeight="1">
      <c r="A2044" s="76"/>
      <c r="B2044" s="77" t="str">
        <f t="shared" si="203"/>
        <v/>
      </c>
      <c r="C2044" t="str">
        <f t="shared" si="202"/>
        <v/>
      </c>
      <c r="D2044" s="315" t="str">
        <f t="shared" si="207"/>
        <v/>
      </c>
      <c r="E2044" s="228">
        <v>0</v>
      </c>
      <c r="J2044" s="229">
        <f t="shared" si="204"/>
        <v>0</v>
      </c>
      <c r="K2044" s="229">
        <f t="shared" si="205"/>
        <v>0</v>
      </c>
      <c r="L2044" s="229">
        <f t="shared" si="205"/>
        <v>0</v>
      </c>
      <c r="M2044" s="229">
        <f t="shared" si="206"/>
        <v>0</v>
      </c>
    </row>
    <row r="2045" spans="1:13" ht="15" customHeight="1">
      <c r="A2045" s="76"/>
      <c r="B2045" s="77" t="str">
        <f t="shared" si="203"/>
        <v/>
      </c>
      <c r="C2045" t="str">
        <f t="shared" si="202"/>
        <v/>
      </c>
      <c r="D2045" s="315" t="str">
        <f t="shared" si="207"/>
        <v/>
      </c>
      <c r="E2045" s="228">
        <v>0</v>
      </c>
      <c r="J2045" s="229">
        <f t="shared" si="204"/>
        <v>0</v>
      </c>
      <c r="K2045" s="229">
        <f t="shared" si="205"/>
        <v>0</v>
      </c>
      <c r="L2045" s="229">
        <f t="shared" si="205"/>
        <v>0</v>
      </c>
      <c r="M2045" s="229">
        <f t="shared" si="206"/>
        <v>0</v>
      </c>
    </row>
    <row r="2046" spans="1:13" ht="15" customHeight="1">
      <c r="A2046" s="76"/>
      <c r="B2046" s="77" t="str">
        <f t="shared" si="203"/>
        <v/>
      </c>
      <c r="C2046" t="str">
        <f t="shared" si="202"/>
        <v/>
      </c>
      <c r="D2046" s="315" t="str">
        <f t="shared" si="207"/>
        <v/>
      </c>
      <c r="E2046" s="228">
        <v>0</v>
      </c>
      <c r="J2046" s="229">
        <f t="shared" si="204"/>
        <v>0</v>
      </c>
      <c r="K2046" s="229">
        <f t="shared" si="205"/>
        <v>0</v>
      </c>
      <c r="L2046" s="229">
        <f t="shared" si="205"/>
        <v>0</v>
      </c>
      <c r="M2046" s="229">
        <f t="shared" si="206"/>
        <v>0</v>
      </c>
    </row>
    <row r="2047" spans="1:13" ht="15" customHeight="1">
      <c r="A2047" s="76"/>
      <c r="B2047" s="77" t="str">
        <f t="shared" si="203"/>
        <v/>
      </c>
      <c r="C2047" t="str">
        <f t="shared" si="202"/>
        <v/>
      </c>
      <c r="D2047" s="315" t="str">
        <f t="shared" si="207"/>
        <v/>
      </c>
      <c r="E2047" s="228">
        <v>0</v>
      </c>
      <c r="J2047" s="229">
        <f t="shared" si="204"/>
        <v>0</v>
      </c>
      <c r="K2047" s="229">
        <f t="shared" si="205"/>
        <v>0</v>
      </c>
      <c r="L2047" s="229">
        <f t="shared" si="205"/>
        <v>0</v>
      </c>
      <c r="M2047" s="229">
        <f t="shared" si="206"/>
        <v>0</v>
      </c>
    </row>
    <row r="2048" spans="1:13" ht="15" customHeight="1">
      <c r="A2048" s="76"/>
      <c r="B2048" s="77" t="str">
        <f t="shared" si="203"/>
        <v/>
      </c>
      <c r="C2048" t="str">
        <f t="shared" si="202"/>
        <v/>
      </c>
      <c r="D2048" s="315" t="str">
        <f t="shared" si="207"/>
        <v/>
      </c>
      <c r="E2048" s="228">
        <v>0</v>
      </c>
      <c r="J2048" s="229">
        <f t="shared" si="204"/>
        <v>0</v>
      </c>
      <c r="K2048" s="229">
        <f t="shared" si="205"/>
        <v>0</v>
      </c>
      <c r="L2048" s="229">
        <f t="shared" si="205"/>
        <v>0</v>
      </c>
      <c r="M2048" s="229">
        <f t="shared" si="206"/>
        <v>0</v>
      </c>
    </row>
    <row r="2049" spans="1:13" ht="15" customHeight="1">
      <c r="A2049" s="76"/>
      <c r="B2049" s="77" t="str">
        <f t="shared" si="203"/>
        <v/>
      </c>
      <c r="C2049" t="str">
        <f t="shared" ref="C2049:C2112" si="208">IF(A2049&lt;&gt;"",TEXT(A2049,"aaaa"),"")</f>
        <v/>
      </c>
      <c r="D2049" s="315" t="str">
        <f t="shared" si="207"/>
        <v/>
      </c>
      <c r="E2049" s="228">
        <v>0</v>
      </c>
      <c r="J2049" s="229">
        <f t="shared" si="204"/>
        <v>0</v>
      </c>
      <c r="K2049" s="229">
        <f t="shared" si="205"/>
        <v>0</v>
      </c>
      <c r="L2049" s="229">
        <f t="shared" si="205"/>
        <v>0</v>
      </c>
      <c r="M2049" s="229">
        <f t="shared" si="206"/>
        <v>0</v>
      </c>
    </row>
    <row r="2050" spans="1:13" ht="15" customHeight="1">
      <c r="A2050" s="76"/>
      <c r="B2050" s="77" t="str">
        <f t="shared" si="203"/>
        <v/>
      </c>
      <c r="C2050" t="str">
        <f t="shared" si="208"/>
        <v/>
      </c>
      <c r="D2050" s="315" t="str">
        <f t="shared" si="207"/>
        <v/>
      </c>
      <c r="E2050" s="228">
        <v>0</v>
      </c>
      <c r="J2050" s="229">
        <f t="shared" si="204"/>
        <v>0</v>
      </c>
      <c r="K2050" s="229">
        <f t="shared" si="205"/>
        <v>0</v>
      </c>
      <c r="L2050" s="229">
        <f t="shared" si="205"/>
        <v>0</v>
      </c>
      <c r="M2050" s="229">
        <f t="shared" si="206"/>
        <v>0</v>
      </c>
    </row>
    <row r="2051" spans="1:13" ht="15" customHeight="1">
      <c r="A2051" s="76"/>
      <c r="B2051" s="77" t="str">
        <f t="shared" si="203"/>
        <v/>
      </c>
      <c r="C2051" t="str">
        <f t="shared" si="208"/>
        <v/>
      </c>
      <c r="D2051" s="315" t="str">
        <f t="shared" si="207"/>
        <v/>
      </c>
      <c r="E2051" s="228">
        <v>0</v>
      </c>
      <c r="J2051" s="229">
        <f t="shared" si="204"/>
        <v>0</v>
      </c>
      <c r="K2051" s="229">
        <f t="shared" si="205"/>
        <v>0</v>
      </c>
      <c r="L2051" s="229">
        <f t="shared" si="205"/>
        <v>0</v>
      </c>
      <c r="M2051" s="229">
        <f t="shared" si="206"/>
        <v>0</v>
      </c>
    </row>
    <row r="2052" spans="1:13" ht="15" customHeight="1">
      <c r="A2052" s="76"/>
      <c r="B2052" s="77" t="str">
        <f t="shared" si="203"/>
        <v/>
      </c>
      <c r="C2052" t="str">
        <f t="shared" si="208"/>
        <v/>
      </c>
      <c r="D2052" s="315" t="str">
        <f t="shared" si="207"/>
        <v/>
      </c>
      <c r="E2052" s="228">
        <v>0</v>
      </c>
      <c r="J2052" s="229">
        <f t="shared" si="204"/>
        <v>0</v>
      </c>
      <c r="K2052" s="229">
        <f t="shared" si="205"/>
        <v>0</v>
      </c>
      <c r="L2052" s="229">
        <f t="shared" si="205"/>
        <v>0</v>
      </c>
      <c r="M2052" s="229">
        <f t="shared" si="206"/>
        <v>0</v>
      </c>
    </row>
    <row r="2053" spans="1:13" ht="15" customHeight="1">
      <c r="A2053" s="76"/>
      <c r="B2053" s="77" t="str">
        <f t="shared" si="203"/>
        <v/>
      </c>
      <c r="C2053" t="str">
        <f t="shared" si="208"/>
        <v/>
      </c>
      <c r="D2053" s="315" t="str">
        <f t="shared" si="207"/>
        <v/>
      </c>
      <c r="E2053" s="228">
        <v>0</v>
      </c>
      <c r="J2053" s="229">
        <f t="shared" si="204"/>
        <v>0</v>
      </c>
      <c r="K2053" s="229">
        <f t="shared" si="205"/>
        <v>0</v>
      </c>
      <c r="L2053" s="229">
        <f t="shared" si="205"/>
        <v>0</v>
      </c>
      <c r="M2053" s="229">
        <f t="shared" si="206"/>
        <v>0</v>
      </c>
    </row>
    <row r="2054" spans="1:13" ht="15" customHeight="1">
      <c r="A2054" s="76"/>
      <c r="B2054" s="77" t="str">
        <f t="shared" si="203"/>
        <v/>
      </c>
      <c r="C2054" t="str">
        <f t="shared" si="208"/>
        <v/>
      </c>
      <c r="D2054" s="315" t="str">
        <f t="shared" si="207"/>
        <v/>
      </c>
      <c r="E2054" s="228">
        <v>0</v>
      </c>
      <c r="J2054" s="229">
        <f t="shared" si="204"/>
        <v>0</v>
      </c>
      <c r="K2054" s="229">
        <f t="shared" si="205"/>
        <v>0</v>
      </c>
      <c r="L2054" s="229">
        <f t="shared" si="205"/>
        <v>0</v>
      </c>
      <c r="M2054" s="229">
        <f t="shared" si="206"/>
        <v>0</v>
      </c>
    </row>
    <row r="2055" spans="1:13" ht="15" customHeight="1">
      <c r="A2055" s="76"/>
      <c r="B2055" s="77" t="str">
        <f t="shared" ref="B2055:B2118" si="209">IF(A2055="","",TEXT(A2055,"DDDD"))</f>
        <v/>
      </c>
      <c r="C2055" t="str">
        <f t="shared" si="208"/>
        <v/>
      </c>
      <c r="D2055" s="315" t="str">
        <f t="shared" si="207"/>
        <v/>
      </c>
      <c r="E2055" s="228">
        <v>0</v>
      </c>
      <c r="J2055" s="229">
        <f t="shared" ref="J2055:J2118" si="210">IF(E2055=0,0,(1-J$4)*E2055)</f>
        <v>0</v>
      </c>
      <c r="K2055" s="229">
        <f t="shared" ref="K2055:L2118" si="211">IF(F2055=0,0,(1-K$4)*F2055)</f>
        <v>0</v>
      </c>
      <c r="L2055" s="229">
        <f t="shared" si="211"/>
        <v>0</v>
      </c>
      <c r="M2055" s="229">
        <f t="shared" ref="M2055:M2118" si="212">IF(H2055=0,0,(1-M$4)*H2055)</f>
        <v>0</v>
      </c>
    </row>
    <row r="2056" spans="1:13" ht="15" customHeight="1">
      <c r="A2056" s="76"/>
      <c r="B2056" s="77" t="str">
        <f t="shared" si="209"/>
        <v/>
      </c>
      <c r="C2056" t="str">
        <f t="shared" si="208"/>
        <v/>
      </c>
      <c r="D2056" s="315" t="str">
        <f t="shared" ref="D2056:D2119" si="213">IF(A2056&lt;&gt;"",PROPER(TEXT(A2056,"Mmmm")),"")</f>
        <v/>
      </c>
      <c r="E2056" s="228">
        <v>0</v>
      </c>
      <c r="J2056" s="229">
        <f t="shared" si="210"/>
        <v>0</v>
      </c>
      <c r="K2056" s="229">
        <f t="shared" si="211"/>
        <v>0</v>
      </c>
      <c r="L2056" s="229">
        <f t="shared" si="211"/>
        <v>0</v>
      </c>
      <c r="M2056" s="229">
        <f t="shared" si="212"/>
        <v>0</v>
      </c>
    </row>
    <row r="2057" spans="1:13" ht="15" customHeight="1">
      <c r="A2057" s="76"/>
      <c r="B2057" s="77" t="str">
        <f t="shared" si="209"/>
        <v/>
      </c>
      <c r="C2057" t="str">
        <f t="shared" si="208"/>
        <v/>
      </c>
      <c r="D2057" s="315" t="str">
        <f t="shared" si="213"/>
        <v/>
      </c>
      <c r="E2057" s="228">
        <v>0</v>
      </c>
      <c r="J2057" s="229">
        <f t="shared" si="210"/>
        <v>0</v>
      </c>
      <c r="K2057" s="229">
        <f t="shared" si="211"/>
        <v>0</v>
      </c>
      <c r="L2057" s="229">
        <f t="shared" si="211"/>
        <v>0</v>
      </c>
      <c r="M2057" s="229">
        <f t="shared" si="212"/>
        <v>0</v>
      </c>
    </row>
    <row r="2058" spans="1:13" ht="15" customHeight="1">
      <c r="A2058" s="76"/>
      <c r="B2058" s="77" t="str">
        <f t="shared" si="209"/>
        <v/>
      </c>
      <c r="C2058" t="str">
        <f t="shared" si="208"/>
        <v/>
      </c>
      <c r="D2058" s="315" t="str">
        <f t="shared" si="213"/>
        <v/>
      </c>
      <c r="E2058" s="228">
        <v>0</v>
      </c>
      <c r="J2058" s="229">
        <f t="shared" si="210"/>
        <v>0</v>
      </c>
      <c r="K2058" s="229">
        <f t="shared" si="211"/>
        <v>0</v>
      </c>
      <c r="L2058" s="229">
        <f t="shared" si="211"/>
        <v>0</v>
      </c>
      <c r="M2058" s="229">
        <f t="shared" si="212"/>
        <v>0</v>
      </c>
    </row>
    <row r="2059" spans="1:13" ht="15" customHeight="1">
      <c r="A2059" s="76"/>
      <c r="B2059" s="77" t="str">
        <f t="shared" si="209"/>
        <v/>
      </c>
      <c r="C2059" t="str">
        <f t="shared" si="208"/>
        <v/>
      </c>
      <c r="D2059" s="315" t="str">
        <f t="shared" si="213"/>
        <v/>
      </c>
      <c r="E2059" s="228">
        <v>0</v>
      </c>
      <c r="J2059" s="229">
        <f t="shared" si="210"/>
        <v>0</v>
      </c>
      <c r="K2059" s="229">
        <f t="shared" si="211"/>
        <v>0</v>
      </c>
      <c r="L2059" s="229">
        <f t="shared" si="211"/>
        <v>0</v>
      </c>
      <c r="M2059" s="229">
        <f t="shared" si="212"/>
        <v>0</v>
      </c>
    </row>
    <row r="2060" spans="1:13" ht="15" customHeight="1">
      <c r="A2060" s="76"/>
      <c r="B2060" s="77" t="str">
        <f t="shared" si="209"/>
        <v/>
      </c>
      <c r="C2060" t="str">
        <f t="shared" si="208"/>
        <v/>
      </c>
      <c r="D2060" s="315" t="str">
        <f t="shared" si="213"/>
        <v/>
      </c>
      <c r="E2060" s="228">
        <v>0</v>
      </c>
      <c r="J2060" s="229">
        <f t="shared" si="210"/>
        <v>0</v>
      </c>
      <c r="K2060" s="229">
        <f t="shared" si="211"/>
        <v>0</v>
      </c>
      <c r="L2060" s="229">
        <f t="shared" si="211"/>
        <v>0</v>
      </c>
      <c r="M2060" s="229">
        <f t="shared" si="212"/>
        <v>0</v>
      </c>
    </row>
    <row r="2061" spans="1:13" ht="15" customHeight="1">
      <c r="A2061" s="76"/>
      <c r="B2061" s="77" t="str">
        <f t="shared" si="209"/>
        <v/>
      </c>
      <c r="C2061" t="str">
        <f t="shared" si="208"/>
        <v/>
      </c>
      <c r="D2061" s="315" t="str">
        <f t="shared" si="213"/>
        <v/>
      </c>
      <c r="E2061" s="228">
        <v>0</v>
      </c>
      <c r="J2061" s="229">
        <f t="shared" si="210"/>
        <v>0</v>
      </c>
      <c r="K2061" s="229">
        <f t="shared" si="211"/>
        <v>0</v>
      </c>
      <c r="L2061" s="229">
        <f t="shared" si="211"/>
        <v>0</v>
      </c>
      <c r="M2061" s="229">
        <f t="shared" si="212"/>
        <v>0</v>
      </c>
    </row>
    <row r="2062" spans="1:13" ht="15" customHeight="1">
      <c r="A2062" s="76"/>
      <c r="B2062" s="77" t="str">
        <f t="shared" si="209"/>
        <v/>
      </c>
      <c r="C2062" t="str">
        <f t="shared" si="208"/>
        <v/>
      </c>
      <c r="D2062" s="315" t="str">
        <f t="shared" si="213"/>
        <v/>
      </c>
      <c r="E2062" s="228">
        <v>0</v>
      </c>
      <c r="J2062" s="229">
        <f t="shared" si="210"/>
        <v>0</v>
      </c>
      <c r="K2062" s="229">
        <f t="shared" si="211"/>
        <v>0</v>
      </c>
      <c r="L2062" s="229">
        <f t="shared" si="211"/>
        <v>0</v>
      </c>
      <c r="M2062" s="229">
        <f t="shared" si="212"/>
        <v>0</v>
      </c>
    </row>
    <row r="2063" spans="1:13" ht="15" customHeight="1">
      <c r="A2063" s="76"/>
      <c r="B2063" s="77" t="str">
        <f t="shared" si="209"/>
        <v/>
      </c>
      <c r="C2063" t="str">
        <f t="shared" si="208"/>
        <v/>
      </c>
      <c r="D2063" s="315" t="str">
        <f t="shared" si="213"/>
        <v/>
      </c>
      <c r="E2063" s="228">
        <v>0</v>
      </c>
      <c r="J2063" s="229">
        <f t="shared" si="210"/>
        <v>0</v>
      </c>
      <c r="K2063" s="229">
        <f t="shared" si="211"/>
        <v>0</v>
      </c>
      <c r="L2063" s="229">
        <f t="shared" si="211"/>
        <v>0</v>
      </c>
      <c r="M2063" s="229">
        <f t="shared" si="212"/>
        <v>0</v>
      </c>
    </row>
    <row r="2064" spans="1:13" ht="15" customHeight="1">
      <c r="A2064" s="76"/>
      <c r="B2064" s="77" t="str">
        <f t="shared" si="209"/>
        <v/>
      </c>
      <c r="C2064" t="str">
        <f t="shared" si="208"/>
        <v/>
      </c>
      <c r="D2064" s="315" t="str">
        <f t="shared" si="213"/>
        <v/>
      </c>
      <c r="E2064" s="228">
        <v>0</v>
      </c>
      <c r="J2064" s="229">
        <f t="shared" si="210"/>
        <v>0</v>
      </c>
      <c r="K2064" s="229">
        <f t="shared" si="211"/>
        <v>0</v>
      </c>
      <c r="L2064" s="229">
        <f t="shared" si="211"/>
        <v>0</v>
      </c>
      <c r="M2064" s="229">
        <f t="shared" si="212"/>
        <v>0</v>
      </c>
    </row>
    <row r="2065" spans="1:13" ht="15" customHeight="1">
      <c r="A2065" s="76"/>
      <c r="B2065" s="77" t="str">
        <f t="shared" si="209"/>
        <v/>
      </c>
      <c r="C2065" t="str">
        <f t="shared" si="208"/>
        <v/>
      </c>
      <c r="D2065" s="315" t="str">
        <f t="shared" si="213"/>
        <v/>
      </c>
      <c r="E2065" s="228">
        <v>0</v>
      </c>
      <c r="J2065" s="229">
        <f t="shared" si="210"/>
        <v>0</v>
      </c>
      <c r="K2065" s="229">
        <f t="shared" si="211"/>
        <v>0</v>
      </c>
      <c r="L2065" s="229">
        <f t="shared" si="211"/>
        <v>0</v>
      </c>
      <c r="M2065" s="229">
        <f t="shared" si="212"/>
        <v>0</v>
      </c>
    </row>
    <row r="2066" spans="1:13" ht="15" customHeight="1">
      <c r="A2066" s="76"/>
      <c r="B2066" s="77" t="str">
        <f t="shared" si="209"/>
        <v/>
      </c>
      <c r="C2066" t="str">
        <f t="shared" si="208"/>
        <v/>
      </c>
      <c r="D2066" s="315" t="str">
        <f t="shared" si="213"/>
        <v/>
      </c>
      <c r="E2066" s="228">
        <v>0</v>
      </c>
      <c r="J2066" s="229">
        <f t="shared" si="210"/>
        <v>0</v>
      </c>
      <c r="K2066" s="229">
        <f t="shared" si="211"/>
        <v>0</v>
      </c>
      <c r="L2066" s="229">
        <f t="shared" si="211"/>
        <v>0</v>
      </c>
      <c r="M2066" s="229">
        <f t="shared" si="212"/>
        <v>0</v>
      </c>
    </row>
    <row r="2067" spans="1:13" ht="15" customHeight="1">
      <c r="A2067" s="76"/>
      <c r="B2067" s="77" t="str">
        <f t="shared" si="209"/>
        <v/>
      </c>
      <c r="C2067" t="str">
        <f t="shared" si="208"/>
        <v/>
      </c>
      <c r="D2067" s="315" t="str">
        <f t="shared" si="213"/>
        <v/>
      </c>
      <c r="E2067" s="228">
        <v>0</v>
      </c>
      <c r="J2067" s="229">
        <f t="shared" si="210"/>
        <v>0</v>
      </c>
      <c r="K2067" s="229">
        <f t="shared" si="211"/>
        <v>0</v>
      </c>
      <c r="L2067" s="229">
        <f t="shared" si="211"/>
        <v>0</v>
      </c>
      <c r="M2067" s="229">
        <f t="shared" si="212"/>
        <v>0</v>
      </c>
    </row>
    <row r="2068" spans="1:13" ht="15" customHeight="1">
      <c r="A2068" s="76"/>
      <c r="B2068" s="77" t="str">
        <f t="shared" si="209"/>
        <v/>
      </c>
      <c r="C2068" t="str">
        <f t="shared" si="208"/>
        <v/>
      </c>
      <c r="D2068" s="315" t="str">
        <f t="shared" si="213"/>
        <v/>
      </c>
      <c r="E2068" s="228">
        <v>0</v>
      </c>
      <c r="J2068" s="229">
        <f t="shared" si="210"/>
        <v>0</v>
      </c>
      <c r="K2068" s="229">
        <f t="shared" si="211"/>
        <v>0</v>
      </c>
      <c r="L2068" s="229">
        <f t="shared" si="211"/>
        <v>0</v>
      </c>
      <c r="M2068" s="229">
        <f t="shared" si="212"/>
        <v>0</v>
      </c>
    </row>
    <row r="2069" spans="1:13" ht="15" customHeight="1">
      <c r="A2069" s="76"/>
      <c r="B2069" s="77" t="str">
        <f t="shared" si="209"/>
        <v/>
      </c>
      <c r="C2069" t="str">
        <f t="shared" si="208"/>
        <v/>
      </c>
      <c r="D2069" s="315" t="str">
        <f t="shared" si="213"/>
        <v/>
      </c>
      <c r="E2069" s="228">
        <v>0</v>
      </c>
      <c r="J2069" s="229">
        <f t="shared" si="210"/>
        <v>0</v>
      </c>
      <c r="K2069" s="229">
        <f t="shared" si="211"/>
        <v>0</v>
      </c>
      <c r="L2069" s="229">
        <f t="shared" si="211"/>
        <v>0</v>
      </c>
      <c r="M2069" s="229">
        <f t="shared" si="212"/>
        <v>0</v>
      </c>
    </row>
    <row r="2070" spans="1:13" ht="15" customHeight="1">
      <c r="A2070" s="76"/>
      <c r="B2070" s="77" t="str">
        <f t="shared" si="209"/>
        <v/>
      </c>
      <c r="C2070" t="str">
        <f t="shared" si="208"/>
        <v/>
      </c>
      <c r="D2070" s="315" t="str">
        <f t="shared" si="213"/>
        <v/>
      </c>
      <c r="E2070" s="228">
        <v>0</v>
      </c>
      <c r="J2070" s="229">
        <f t="shared" si="210"/>
        <v>0</v>
      </c>
      <c r="K2070" s="229">
        <f t="shared" si="211"/>
        <v>0</v>
      </c>
      <c r="L2070" s="229">
        <f t="shared" si="211"/>
        <v>0</v>
      </c>
      <c r="M2070" s="229">
        <f t="shared" si="212"/>
        <v>0</v>
      </c>
    </row>
    <row r="2071" spans="1:13" ht="15" customHeight="1">
      <c r="A2071" s="76"/>
      <c r="B2071" s="77" t="str">
        <f t="shared" si="209"/>
        <v/>
      </c>
      <c r="C2071" t="str">
        <f t="shared" si="208"/>
        <v/>
      </c>
      <c r="D2071" s="315" t="str">
        <f t="shared" si="213"/>
        <v/>
      </c>
      <c r="E2071" s="228">
        <v>0</v>
      </c>
      <c r="J2071" s="229">
        <f t="shared" si="210"/>
        <v>0</v>
      </c>
      <c r="K2071" s="229">
        <f t="shared" si="211"/>
        <v>0</v>
      </c>
      <c r="L2071" s="229">
        <f t="shared" si="211"/>
        <v>0</v>
      </c>
      <c r="M2071" s="229">
        <f t="shared" si="212"/>
        <v>0</v>
      </c>
    </row>
    <row r="2072" spans="1:13" ht="15" customHeight="1">
      <c r="A2072" s="76"/>
      <c r="B2072" s="77" t="str">
        <f t="shared" si="209"/>
        <v/>
      </c>
      <c r="C2072" t="str">
        <f t="shared" si="208"/>
        <v/>
      </c>
      <c r="D2072" s="315" t="str">
        <f t="shared" si="213"/>
        <v/>
      </c>
      <c r="E2072" s="228">
        <v>0</v>
      </c>
      <c r="J2072" s="229">
        <f t="shared" si="210"/>
        <v>0</v>
      </c>
      <c r="K2072" s="229">
        <f t="shared" si="211"/>
        <v>0</v>
      </c>
      <c r="L2072" s="229">
        <f t="shared" si="211"/>
        <v>0</v>
      </c>
      <c r="M2072" s="229">
        <f t="shared" si="212"/>
        <v>0</v>
      </c>
    </row>
    <row r="2073" spans="1:13" ht="15" customHeight="1">
      <c r="A2073" s="76"/>
      <c r="B2073" s="77" t="str">
        <f t="shared" si="209"/>
        <v/>
      </c>
      <c r="C2073" t="str">
        <f t="shared" si="208"/>
        <v/>
      </c>
      <c r="D2073" s="315" t="str">
        <f t="shared" si="213"/>
        <v/>
      </c>
      <c r="E2073" s="228">
        <v>0</v>
      </c>
      <c r="J2073" s="229">
        <f t="shared" si="210"/>
        <v>0</v>
      </c>
      <c r="K2073" s="229">
        <f t="shared" si="211"/>
        <v>0</v>
      </c>
      <c r="L2073" s="229">
        <f t="shared" si="211"/>
        <v>0</v>
      </c>
      <c r="M2073" s="229">
        <f t="shared" si="212"/>
        <v>0</v>
      </c>
    </row>
    <row r="2074" spans="1:13" ht="15" customHeight="1">
      <c r="A2074" s="76"/>
      <c r="B2074" s="77" t="str">
        <f t="shared" si="209"/>
        <v/>
      </c>
      <c r="C2074" t="str">
        <f t="shared" si="208"/>
        <v/>
      </c>
      <c r="D2074" s="315" t="str">
        <f t="shared" si="213"/>
        <v/>
      </c>
      <c r="E2074" s="228">
        <v>0</v>
      </c>
      <c r="J2074" s="229">
        <f t="shared" si="210"/>
        <v>0</v>
      </c>
      <c r="K2074" s="229">
        <f t="shared" si="211"/>
        <v>0</v>
      </c>
      <c r="L2074" s="229">
        <f t="shared" si="211"/>
        <v>0</v>
      </c>
      <c r="M2074" s="229">
        <f t="shared" si="212"/>
        <v>0</v>
      </c>
    </row>
    <row r="2075" spans="1:13" ht="15" customHeight="1">
      <c r="A2075" s="76"/>
      <c r="B2075" s="77" t="str">
        <f t="shared" si="209"/>
        <v/>
      </c>
      <c r="C2075" t="str">
        <f t="shared" si="208"/>
        <v/>
      </c>
      <c r="D2075" s="315" t="str">
        <f t="shared" si="213"/>
        <v/>
      </c>
      <c r="E2075" s="228">
        <v>0</v>
      </c>
      <c r="J2075" s="229">
        <f t="shared" si="210"/>
        <v>0</v>
      </c>
      <c r="K2075" s="229">
        <f t="shared" si="211"/>
        <v>0</v>
      </c>
      <c r="L2075" s="229">
        <f t="shared" si="211"/>
        <v>0</v>
      </c>
      <c r="M2075" s="229">
        <f t="shared" si="212"/>
        <v>0</v>
      </c>
    </row>
    <row r="2076" spans="1:13" ht="15" customHeight="1">
      <c r="A2076" s="76"/>
      <c r="B2076" s="77" t="str">
        <f t="shared" si="209"/>
        <v/>
      </c>
      <c r="C2076" t="str">
        <f t="shared" si="208"/>
        <v/>
      </c>
      <c r="D2076" s="315" t="str">
        <f t="shared" si="213"/>
        <v/>
      </c>
      <c r="E2076" s="228">
        <v>0</v>
      </c>
      <c r="J2076" s="229">
        <f t="shared" si="210"/>
        <v>0</v>
      </c>
      <c r="K2076" s="229">
        <f t="shared" si="211"/>
        <v>0</v>
      </c>
      <c r="L2076" s="229">
        <f t="shared" si="211"/>
        <v>0</v>
      </c>
      <c r="M2076" s="229">
        <f t="shared" si="212"/>
        <v>0</v>
      </c>
    </row>
    <row r="2077" spans="1:13" ht="15" customHeight="1">
      <c r="A2077" s="76"/>
      <c r="B2077" s="77" t="str">
        <f t="shared" si="209"/>
        <v/>
      </c>
      <c r="C2077" t="str">
        <f t="shared" si="208"/>
        <v/>
      </c>
      <c r="D2077" s="315" t="str">
        <f t="shared" si="213"/>
        <v/>
      </c>
      <c r="E2077" s="228">
        <v>0</v>
      </c>
      <c r="J2077" s="229">
        <f t="shared" si="210"/>
        <v>0</v>
      </c>
      <c r="K2077" s="229">
        <f t="shared" si="211"/>
        <v>0</v>
      </c>
      <c r="L2077" s="229">
        <f t="shared" si="211"/>
        <v>0</v>
      </c>
      <c r="M2077" s="229">
        <f t="shared" si="212"/>
        <v>0</v>
      </c>
    </row>
    <row r="2078" spans="1:13" ht="15" customHeight="1">
      <c r="A2078" s="76"/>
      <c r="B2078" s="77" t="str">
        <f t="shared" si="209"/>
        <v/>
      </c>
      <c r="C2078" t="str">
        <f t="shared" si="208"/>
        <v/>
      </c>
      <c r="D2078" s="315" t="str">
        <f t="shared" si="213"/>
        <v/>
      </c>
      <c r="E2078" s="228">
        <v>0</v>
      </c>
      <c r="J2078" s="229">
        <f t="shared" si="210"/>
        <v>0</v>
      </c>
      <c r="K2078" s="229">
        <f t="shared" si="211"/>
        <v>0</v>
      </c>
      <c r="L2078" s="229">
        <f t="shared" si="211"/>
        <v>0</v>
      </c>
      <c r="M2078" s="229">
        <f t="shared" si="212"/>
        <v>0</v>
      </c>
    </row>
    <row r="2079" spans="1:13" ht="15" customHeight="1">
      <c r="A2079" s="76"/>
      <c r="B2079" s="77" t="str">
        <f t="shared" si="209"/>
        <v/>
      </c>
      <c r="C2079" t="str">
        <f t="shared" si="208"/>
        <v/>
      </c>
      <c r="D2079" s="315" t="str">
        <f t="shared" si="213"/>
        <v/>
      </c>
      <c r="E2079" s="228">
        <v>0</v>
      </c>
      <c r="J2079" s="229">
        <f t="shared" si="210"/>
        <v>0</v>
      </c>
      <c r="K2079" s="229">
        <f t="shared" si="211"/>
        <v>0</v>
      </c>
      <c r="L2079" s="229">
        <f t="shared" si="211"/>
        <v>0</v>
      </c>
      <c r="M2079" s="229">
        <f t="shared" si="212"/>
        <v>0</v>
      </c>
    </row>
    <row r="2080" spans="1:13" ht="15" customHeight="1">
      <c r="A2080" s="76"/>
      <c r="B2080" s="77" t="str">
        <f t="shared" si="209"/>
        <v/>
      </c>
      <c r="C2080" t="str">
        <f t="shared" si="208"/>
        <v/>
      </c>
      <c r="D2080" s="315" t="str">
        <f t="shared" si="213"/>
        <v/>
      </c>
      <c r="E2080" s="228">
        <v>0</v>
      </c>
      <c r="J2080" s="229">
        <f t="shared" si="210"/>
        <v>0</v>
      </c>
      <c r="K2080" s="229">
        <f t="shared" si="211"/>
        <v>0</v>
      </c>
      <c r="L2080" s="229">
        <f t="shared" si="211"/>
        <v>0</v>
      </c>
      <c r="M2080" s="229">
        <f t="shared" si="212"/>
        <v>0</v>
      </c>
    </row>
    <row r="2081" spans="1:13" ht="15" customHeight="1">
      <c r="A2081" s="76"/>
      <c r="B2081" s="77" t="str">
        <f t="shared" si="209"/>
        <v/>
      </c>
      <c r="C2081" t="str">
        <f t="shared" si="208"/>
        <v/>
      </c>
      <c r="D2081" s="315" t="str">
        <f t="shared" si="213"/>
        <v/>
      </c>
      <c r="E2081" s="228">
        <v>0</v>
      </c>
      <c r="J2081" s="229">
        <f t="shared" si="210"/>
        <v>0</v>
      </c>
      <c r="K2081" s="229">
        <f t="shared" si="211"/>
        <v>0</v>
      </c>
      <c r="L2081" s="229">
        <f t="shared" si="211"/>
        <v>0</v>
      </c>
      <c r="M2081" s="229">
        <f t="shared" si="212"/>
        <v>0</v>
      </c>
    </row>
    <row r="2082" spans="1:13" ht="15" customHeight="1">
      <c r="A2082" s="76"/>
      <c r="B2082" s="77" t="str">
        <f t="shared" si="209"/>
        <v/>
      </c>
      <c r="C2082" t="str">
        <f t="shared" si="208"/>
        <v/>
      </c>
      <c r="D2082" s="315" t="str">
        <f t="shared" si="213"/>
        <v/>
      </c>
      <c r="E2082" s="228">
        <v>0</v>
      </c>
      <c r="J2082" s="229">
        <f t="shared" si="210"/>
        <v>0</v>
      </c>
      <c r="K2082" s="229">
        <f t="shared" si="211"/>
        <v>0</v>
      </c>
      <c r="L2082" s="229">
        <f t="shared" si="211"/>
        <v>0</v>
      </c>
      <c r="M2082" s="229">
        <f t="shared" si="212"/>
        <v>0</v>
      </c>
    </row>
    <row r="2083" spans="1:13" ht="15" customHeight="1">
      <c r="A2083" s="76"/>
      <c r="B2083" s="77" t="str">
        <f t="shared" si="209"/>
        <v/>
      </c>
      <c r="C2083" t="str">
        <f t="shared" si="208"/>
        <v/>
      </c>
      <c r="D2083" s="315" t="str">
        <f t="shared" si="213"/>
        <v/>
      </c>
      <c r="E2083" s="228">
        <v>0</v>
      </c>
      <c r="J2083" s="229">
        <f t="shared" si="210"/>
        <v>0</v>
      </c>
      <c r="K2083" s="229">
        <f t="shared" si="211"/>
        <v>0</v>
      </c>
      <c r="L2083" s="229">
        <f t="shared" si="211"/>
        <v>0</v>
      </c>
      <c r="M2083" s="229">
        <f t="shared" si="212"/>
        <v>0</v>
      </c>
    </row>
    <row r="2084" spans="1:13" ht="15" customHeight="1">
      <c r="A2084" s="76"/>
      <c r="B2084" s="77" t="str">
        <f t="shared" si="209"/>
        <v/>
      </c>
      <c r="C2084" t="str">
        <f t="shared" si="208"/>
        <v/>
      </c>
      <c r="D2084" s="315" t="str">
        <f t="shared" si="213"/>
        <v/>
      </c>
      <c r="E2084" s="228">
        <v>0</v>
      </c>
      <c r="J2084" s="229">
        <f t="shared" si="210"/>
        <v>0</v>
      </c>
      <c r="K2084" s="229">
        <f t="shared" si="211"/>
        <v>0</v>
      </c>
      <c r="L2084" s="229">
        <f t="shared" si="211"/>
        <v>0</v>
      </c>
      <c r="M2084" s="229">
        <f t="shared" si="212"/>
        <v>0</v>
      </c>
    </row>
    <row r="2085" spans="1:13" ht="15" customHeight="1">
      <c r="A2085" s="76"/>
      <c r="B2085" s="77" t="str">
        <f t="shared" si="209"/>
        <v/>
      </c>
      <c r="C2085" t="str">
        <f t="shared" si="208"/>
        <v/>
      </c>
      <c r="D2085" s="315" t="str">
        <f t="shared" si="213"/>
        <v/>
      </c>
      <c r="E2085" s="228">
        <v>0</v>
      </c>
      <c r="J2085" s="229">
        <f t="shared" si="210"/>
        <v>0</v>
      </c>
      <c r="K2085" s="229">
        <f t="shared" si="211"/>
        <v>0</v>
      </c>
      <c r="L2085" s="229">
        <f t="shared" si="211"/>
        <v>0</v>
      </c>
      <c r="M2085" s="229">
        <f t="shared" si="212"/>
        <v>0</v>
      </c>
    </row>
    <row r="2086" spans="1:13" ht="15" customHeight="1">
      <c r="A2086" s="76"/>
      <c r="B2086" s="77" t="str">
        <f t="shared" si="209"/>
        <v/>
      </c>
      <c r="C2086" t="str">
        <f t="shared" si="208"/>
        <v/>
      </c>
      <c r="D2086" s="315" t="str">
        <f t="shared" si="213"/>
        <v/>
      </c>
      <c r="E2086" s="228">
        <v>0</v>
      </c>
      <c r="J2086" s="229">
        <f t="shared" si="210"/>
        <v>0</v>
      </c>
      <c r="K2086" s="229">
        <f t="shared" si="211"/>
        <v>0</v>
      </c>
      <c r="L2086" s="229">
        <f t="shared" si="211"/>
        <v>0</v>
      </c>
      <c r="M2086" s="229">
        <f t="shared" si="212"/>
        <v>0</v>
      </c>
    </row>
    <row r="2087" spans="1:13" ht="15" customHeight="1">
      <c r="A2087" s="76"/>
      <c r="B2087" s="77" t="str">
        <f t="shared" si="209"/>
        <v/>
      </c>
      <c r="C2087" t="str">
        <f t="shared" si="208"/>
        <v/>
      </c>
      <c r="D2087" s="315" t="str">
        <f t="shared" si="213"/>
        <v/>
      </c>
      <c r="E2087" s="228">
        <v>0</v>
      </c>
      <c r="J2087" s="229">
        <f t="shared" si="210"/>
        <v>0</v>
      </c>
      <c r="K2087" s="229">
        <f t="shared" si="211"/>
        <v>0</v>
      </c>
      <c r="L2087" s="229">
        <f t="shared" si="211"/>
        <v>0</v>
      </c>
      <c r="M2087" s="229">
        <f t="shared" si="212"/>
        <v>0</v>
      </c>
    </row>
    <row r="2088" spans="1:13" ht="15" customHeight="1">
      <c r="A2088" s="76"/>
      <c r="B2088" s="77" t="str">
        <f t="shared" si="209"/>
        <v/>
      </c>
      <c r="C2088" t="str">
        <f t="shared" si="208"/>
        <v/>
      </c>
      <c r="D2088" s="315" t="str">
        <f t="shared" si="213"/>
        <v/>
      </c>
      <c r="E2088" s="228">
        <v>0</v>
      </c>
      <c r="J2088" s="229">
        <f t="shared" si="210"/>
        <v>0</v>
      </c>
      <c r="K2088" s="229">
        <f t="shared" si="211"/>
        <v>0</v>
      </c>
      <c r="L2088" s="229">
        <f t="shared" si="211"/>
        <v>0</v>
      </c>
      <c r="M2088" s="229">
        <f t="shared" si="212"/>
        <v>0</v>
      </c>
    </row>
    <row r="2089" spans="1:13" ht="15" customHeight="1">
      <c r="A2089" s="76"/>
      <c r="B2089" s="77" t="str">
        <f t="shared" si="209"/>
        <v/>
      </c>
      <c r="C2089" t="str">
        <f t="shared" si="208"/>
        <v/>
      </c>
      <c r="D2089" s="315" t="str">
        <f t="shared" si="213"/>
        <v/>
      </c>
      <c r="E2089" s="228">
        <v>0</v>
      </c>
      <c r="J2089" s="229">
        <f t="shared" si="210"/>
        <v>0</v>
      </c>
      <c r="K2089" s="229">
        <f t="shared" si="211"/>
        <v>0</v>
      </c>
      <c r="L2089" s="229">
        <f t="shared" si="211"/>
        <v>0</v>
      </c>
      <c r="M2089" s="229">
        <f t="shared" si="212"/>
        <v>0</v>
      </c>
    </row>
    <row r="2090" spans="1:13" ht="15" customHeight="1">
      <c r="A2090" s="76"/>
      <c r="B2090" s="77" t="str">
        <f t="shared" si="209"/>
        <v/>
      </c>
      <c r="C2090" t="str">
        <f t="shared" si="208"/>
        <v/>
      </c>
      <c r="D2090" s="315" t="str">
        <f t="shared" si="213"/>
        <v/>
      </c>
      <c r="E2090" s="228">
        <v>0</v>
      </c>
      <c r="J2090" s="229">
        <f t="shared" si="210"/>
        <v>0</v>
      </c>
      <c r="K2090" s="229">
        <f t="shared" si="211"/>
        <v>0</v>
      </c>
      <c r="L2090" s="229">
        <f t="shared" si="211"/>
        <v>0</v>
      </c>
      <c r="M2090" s="229">
        <f t="shared" si="212"/>
        <v>0</v>
      </c>
    </row>
    <row r="2091" spans="1:13" ht="15" customHeight="1">
      <c r="A2091" s="76"/>
      <c r="B2091" s="77" t="str">
        <f t="shared" si="209"/>
        <v/>
      </c>
      <c r="C2091" t="str">
        <f t="shared" si="208"/>
        <v/>
      </c>
      <c r="D2091" s="315" t="str">
        <f t="shared" si="213"/>
        <v/>
      </c>
      <c r="E2091" s="228">
        <v>0</v>
      </c>
      <c r="J2091" s="229">
        <f t="shared" si="210"/>
        <v>0</v>
      </c>
      <c r="K2091" s="229">
        <f t="shared" si="211"/>
        <v>0</v>
      </c>
      <c r="L2091" s="229">
        <f t="shared" si="211"/>
        <v>0</v>
      </c>
      <c r="M2091" s="229">
        <f t="shared" si="212"/>
        <v>0</v>
      </c>
    </row>
    <row r="2092" spans="1:13" ht="15" customHeight="1">
      <c r="A2092" s="76"/>
      <c r="B2092" s="77" t="str">
        <f t="shared" si="209"/>
        <v/>
      </c>
      <c r="C2092" t="str">
        <f t="shared" si="208"/>
        <v/>
      </c>
      <c r="D2092" s="315" t="str">
        <f t="shared" si="213"/>
        <v/>
      </c>
      <c r="E2092" s="228">
        <v>0</v>
      </c>
      <c r="J2092" s="229">
        <f t="shared" si="210"/>
        <v>0</v>
      </c>
      <c r="K2092" s="229">
        <f t="shared" si="211"/>
        <v>0</v>
      </c>
      <c r="L2092" s="229">
        <f t="shared" si="211"/>
        <v>0</v>
      </c>
      <c r="M2092" s="229">
        <f t="shared" si="212"/>
        <v>0</v>
      </c>
    </row>
    <row r="2093" spans="1:13" ht="15" customHeight="1">
      <c r="A2093" s="76"/>
      <c r="B2093" s="77" t="str">
        <f t="shared" si="209"/>
        <v/>
      </c>
      <c r="C2093" t="str">
        <f t="shared" si="208"/>
        <v/>
      </c>
      <c r="D2093" s="315" t="str">
        <f t="shared" si="213"/>
        <v/>
      </c>
      <c r="E2093" s="228">
        <v>0</v>
      </c>
      <c r="J2093" s="229">
        <f t="shared" si="210"/>
        <v>0</v>
      </c>
      <c r="K2093" s="229">
        <f t="shared" si="211"/>
        <v>0</v>
      </c>
      <c r="L2093" s="229">
        <f t="shared" si="211"/>
        <v>0</v>
      </c>
      <c r="M2093" s="229">
        <f t="shared" si="212"/>
        <v>0</v>
      </c>
    </row>
    <row r="2094" spans="1:13" ht="15" customHeight="1">
      <c r="A2094" s="76"/>
      <c r="B2094" s="77" t="str">
        <f t="shared" si="209"/>
        <v/>
      </c>
      <c r="C2094" t="str">
        <f t="shared" si="208"/>
        <v/>
      </c>
      <c r="D2094" s="315" t="str">
        <f t="shared" si="213"/>
        <v/>
      </c>
      <c r="E2094" s="228">
        <v>0</v>
      </c>
      <c r="J2094" s="229">
        <f t="shared" si="210"/>
        <v>0</v>
      </c>
      <c r="K2094" s="229">
        <f t="shared" si="211"/>
        <v>0</v>
      </c>
      <c r="L2094" s="229">
        <f t="shared" si="211"/>
        <v>0</v>
      </c>
      <c r="M2094" s="229">
        <f t="shared" si="212"/>
        <v>0</v>
      </c>
    </row>
    <row r="2095" spans="1:13" ht="15" customHeight="1">
      <c r="A2095" s="76"/>
      <c r="B2095" s="77" t="str">
        <f t="shared" si="209"/>
        <v/>
      </c>
      <c r="C2095" t="str">
        <f t="shared" si="208"/>
        <v/>
      </c>
      <c r="D2095" s="315" t="str">
        <f t="shared" si="213"/>
        <v/>
      </c>
      <c r="E2095" s="228">
        <v>0</v>
      </c>
      <c r="J2095" s="229">
        <f t="shared" si="210"/>
        <v>0</v>
      </c>
      <c r="K2095" s="229">
        <f t="shared" si="211"/>
        <v>0</v>
      </c>
      <c r="L2095" s="229">
        <f t="shared" si="211"/>
        <v>0</v>
      </c>
      <c r="M2095" s="229">
        <f t="shared" si="212"/>
        <v>0</v>
      </c>
    </row>
    <row r="2096" spans="1:13" ht="15" customHeight="1">
      <c r="A2096" s="76"/>
      <c r="B2096" s="77" t="str">
        <f t="shared" si="209"/>
        <v/>
      </c>
      <c r="C2096" t="str">
        <f t="shared" si="208"/>
        <v/>
      </c>
      <c r="D2096" s="315" t="str">
        <f t="shared" si="213"/>
        <v/>
      </c>
      <c r="E2096" s="228">
        <v>0</v>
      </c>
      <c r="J2096" s="229">
        <f t="shared" si="210"/>
        <v>0</v>
      </c>
      <c r="K2096" s="229">
        <f t="shared" si="211"/>
        <v>0</v>
      </c>
      <c r="L2096" s="229">
        <f t="shared" si="211"/>
        <v>0</v>
      </c>
      <c r="M2096" s="229">
        <f t="shared" si="212"/>
        <v>0</v>
      </c>
    </row>
    <row r="2097" spans="1:13" ht="15" customHeight="1">
      <c r="A2097" s="76"/>
      <c r="B2097" s="77" t="str">
        <f t="shared" si="209"/>
        <v/>
      </c>
      <c r="C2097" t="str">
        <f t="shared" si="208"/>
        <v/>
      </c>
      <c r="D2097" s="315" t="str">
        <f t="shared" si="213"/>
        <v/>
      </c>
      <c r="E2097" s="228">
        <v>0</v>
      </c>
      <c r="J2097" s="229">
        <f t="shared" si="210"/>
        <v>0</v>
      </c>
      <c r="K2097" s="229">
        <f t="shared" si="211"/>
        <v>0</v>
      </c>
      <c r="L2097" s="229">
        <f t="shared" si="211"/>
        <v>0</v>
      </c>
      <c r="M2097" s="229">
        <f t="shared" si="212"/>
        <v>0</v>
      </c>
    </row>
    <row r="2098" spans="1:13" ht="15" customHeight="1">
      <c r="A2098" s="76"/>
      <c r="B2098" s="77" t="str">
        <f t="shared" si="209"/>
        <v/>
      </c>
      <c r="C2098" t="str">
        <f t="shared" si="208"/>
        <v/>
      </c>
      <c r="D2098" s="315" t="str">
        <f t="shared" si="213"/>
        <v/>
      </c>
      <c r="E2098" s="228">
        <v>0</v>
      </c>
      <c r="J2098" s="229">
        <f t="shared" si="210"/>
        <v>0</v>
      </c>
      <c r="K2098" s="229">
        <f t="shared" si="211"/>
        <v>0</v>
      </c>
      <c r="L2098" s="229">
        <f t="shared" si="211"/>
        <v>0</v>
      </c>
      <c r="M2098" s="229">
        <f t="shared" si="212"/>
        <v>0</v>
      </c>
    </row>
    <row r="2099" spans="1:13" ht="15" customHeight="1">
      <c r="A2099" s="76"/>
      <c r="B2099" s="77" t="str">
        <f t="shared" si="209"/>
        <v/>
      </c>
      <c r="C2099" t="str">
        <f t="shared" si="208"/>
        <v/>
      </c>
      <c r="D2099" s="315" t="str">
        <f t="shared" si="213"/>
        <v/>
      </c>
      <c r="E2099" s="228">
        <v>0</v>
      </c>
      <c r="J2099" s="229">
        <f t="shared" si="210"/>
        <v>0</v>
      </c>
      <c r="K2099" s="229">
        <f t="shared" si="211"/>
        <v>0</v>
      </c>
      <c r="L2099" s="229">
        <f t="shared" si="211"/>
        <v>0</v>
      </c>
      <c r="M2099" s="229">
        <f t="shared" si="212"/>
        <v>0</v>
      </c>
    </row>
    <row r="2100" spans="1:13" ht="15" customHeight="1">
      <c r="A2100" s="76"/>
      <c r="B2100" s="77" t="str">
        <f t="shared" si="209"/>
        <v/>
      </c>
      <c r="C2100" t="str">
        <f t="shared" si="208"/>
        <v/>
      </c>
      <c r="D2100" s="315" t="str">
        <f t="shared" si="213"/>
        <v/>
      </c>
      <c r="E2100" s="228">
        <v>0</v>
      </c>
      <c r="J2100" s="229">
        <f t="shared" si="210"/>
        <v>0</v>
      </c>
      <c r="K2100" s="229">
        <f t="shared" si="211"/>
        <v>0</v>
      </c>
      <c r="L2100" s="229">
        <f t="shared" si="211"/>
        <v>0</v>
      </c>
      <c r="M2100" s="229">
        <f t="shared" si="212"/>
        <v>0</v>
      </c>
    </row>
    <row r="2101" spans="1:13" ht="15" customHeight="1">
      <c r="A2101" s="76"/>
      <c r="B2101" s="77" t="str">
        <f t="shared" si="209"/>
        <v/>
      </c>
      <c r="C2101" t="str">
        <f t="shared" si="208"/>
        <v/>
      </c>
      <c r="D2101" s="315" t="str">
        <f t="shared" si="213"/>
        <v/>
      </c>
      <c r="E2101" s="228">
        <v>0</v>
      </c>
      <c r="J2101" s="229">
        <f t="shared" si="210"/>
        <v>0</v>
      </c>
      <c r="K2101" s="229">
        <f t="shared" si="211"/>
        <v>0</v>
      </c>
      <c r="L2101" s="229">
        <f t="shared" si="211"/>
        <v>0</v>
      </c>
      <c r="M2101" s="229">
        <f t="shared" si="212"/>
        <v>0</v>
      </c>
    </row>
    <row r="2102" spans="1:13" ht="15" customHeight="1">
      <c r="A2102" s="76"/>
      <c r="B2102" s="77" t="str">
        <f t="shared" si="209"/>
        <v/>
      </c>
      <c r="C2102" t="str">
        <f t="shared" si="208"/>
        <v/>
      </c>
      <c r="D2102" s="315" t="str">
        <f t="shared" si="213"/>
        <v/>
      </c>
      <c r="E2102" s="228">
        <v>0</v>
      </c>
      <c r="J2102" s="229">
        <f t="shared" si="210"/>
        <v>0</v>
      </c>
      <c r="K2102" s="229">
        <f t="shared" si="211"/>
        <v>0</v>
      </c>
      <c r="L2102" s="229">
        <f t="shared" si="211"/>
        <v>0</v>
      </c>
      <c r="M2102" s="229">
        <f t="shared" si="212"/>
        <v>0</v>
      </c>
    </row>
    <row r="2103" spans="1:13" ht="15" customHeight="1">
      <c r="A2103" s="76"/>
      <c r="B2103" s="77" t="str">
        <f t="shared" si="209"/>
        <v/>
      </c>
      <c r="C2103" t="str">
        <f t="shared" si="208"/>
        <v/>
      </c>
      <c r="D2103" s="315" t="str">
        <f t="shared" si="213"/>
        <v/>
      </c>
      <c r="E2103" s="228">
        <v>0</v>
      </c>
      <c r="J2103" s="229">
        <f t="shared" si="210"/>
        <v>0</v>
      </c>
      <c r="K2103" s="229">
        <f t="shared" si="211"/>
        <v>0</v>
      </c>
      <c r="L2103" s="229">
        <f t="shared" si="211"/>
        <v>0</v>
      </c>
      <c r="M2103" s="229">
        <f t="shared" si="212"/>
        <v>0</v>
      </c>
    </row>
    <row r="2104" spans="1:13" ht="15" customHeight="1">
      <c r="A2104" s="76"/>
      <c r="B2104" s="77" t="str">
        <f t="shared" si="209"/>
        <v/>
      </c>
      <c r="C2104" t="str">
        <f t="shared" si="208"/>
        <v/>
      </c>
      <c r="D2104" s="315" t="str">
        <f t="shared" si="213"/>
        <v/>
      </c>
      <c r="E2104" s="228">
        <v>0</v>
      </c>
      <c r="J2104" s="229">
        <f t="shared" si="210"/>
        <v>0</v>
      </c>
      <c r="K2104" s="229">
        <f t="shared" si="211"/>
        <v>0</v>
      </c>
      <c r="L2104" s="229">
        <f t="shared" si="211"/>
        <v>0</v>
      </c>
      <c r="M2104" s="229">
        <f t="shared" si="212"/>
        <v>0</v>
      </c>
    </row>
    <row r="2105" spans="1:13" ht="15" customHeight="1">
      <c r="A2105" s="76"/>
      <c r="B2105" s="77" t="str">
        <f t="shared" si="209"/>
        <v/>
      </c>
      <c r="C2105" t="str">
        <f t="shared" si="208"/>
        <v/>
      </c>
      <c r="D2105" s="315" t="str">
        <f t="shared" si="213"/>
        <v/>
      </c>
      <c r="E2105" s="228">
        <v>0</v>
      </c>
      <c r="J2105" s="229">
        <f t="shared" si="210"/>
        <v>0</v>
      </c>
      <c r="K2105" s="229">
        <f t="shared" si="211"/>
        <v>0</v>
      </c>
      <c r="L2105" s="229">
        <f t="shared" si="211"/>
        <v>0</v>
      </c>
      <c r="M2105" s="229">
        <f t="shared" si="212"/>
        <v>0</v>
      </c>
    </row>
    <row r="2106" spans="1:13" ht="15" customHeight="1">
      <c r="A2106" s="76"/>
      <c r="B2106" s="77" t="str">
        <f t="shared" si="209"/>
        <v/>
      </c>
      <c r="C2106" t="str">
        <f t="shared" si="208"/>
        <v/>
      </c>
      <c r="D2106" s="315" t="str">
        <f t="shared" si="213"/>
        <v/>
      </c>
      <c r="E2106" s="228">
        <v>0</v>
      </c>
      <c r="J2106" s="229">
        <f t="shared" si="210"/>
        <v>0</v>
      </c>
      <c r="K2106" s="229">
        <f t="shared" si="211"/>
        <v>0</v>
      </c>
      <c r="L2106" s="229">
        <f t="shared" si="211"/>
        <v>0</v>
      </c>
      <c r="M2106" s="229">
        <f t="shared" si="212"/>
        <v>0</v>
      </c>
    </row>
    <row r="2107" spans="1:13" ht="15" customHeight="1">
      <c r="A2107" s="76"/>
      <c r="B2107" s="77" t="str">
        <f t="shared" si="209"/>
        <v/>
      </c>
      <c r="C2107" t="str">
        <f t="shared" si="208"/>
        <v/>
      </c>
      <c r="D2107" s="315" t="str">
        <f t="shared" si="213"/>
        <v/>
      </c>
      <c r="E2107" s="228">
        <v>0</v>
      </c>
      <c r="J2107" s="229">
        <f t="shared" si="210"/>
        <v>0</v>
      </c>
      <c r="K2107" s="229">
        <f t="shared" si="211"/>
        <v>0</v>
      </c>
      <c r="L2107" s="229">
        <f t="shared" si="211"/>
        <v>0</v>
      </c>
      <c r="M2107" s="229">
        <f t="shared" si="212"/>
        <v>0</v>
      </c>
    </row>
    <row r="2108" spans="1:13" ht="15" customHeight="1">
      <c r="A2108" s="76"/>
      <c r="B2108" s="77" t="str">
        <f t="shared" si="209"/>
        <v/>
      </c>
      <c r="C2108" t="str">
        <f t="shared" si="208"/>
        <v/>
      </c>
      <c r="D2108" s="315" t="str">
        <f t="shared" si="213"/>
        <v/>
      </c>
      <c r="E2108" s="228">
        <v>0</v>
      </c>
      <c r="J2108" s="229">
        <f t="shared" si="210"/>
        <v>0</v>
      </c>
      <c r="K2108" s="229">
        <f t="shared" si="211"/>
        <v>0</v>
      </c>
      <c r="L2108" s="229">
        <f t="shared" si="211"/>
        <v>0</v>
      </c>
      <c r="M2108" s="229">
        <f t="shared" si="212"/>
        <v>0</v>
      </c>
    </row>
    <row r="2109" spans="1:13" ht="15" customHeight="1">
      <c r="A2109" s="76"/>
      <c r="B2109" s="77" t="str">
        <f t="shared" si="209"/>
        <v/>
      </c>
      <c r="C2109" t="str">
        <f t="shared" si="208"/>
        <v/>
      </c>
      <c r="D2109" s="315" t="str">
        <f t="shared" si="213"/>
        <v/>
      </c>
      <c r="E2109" s="228">
        <v>0</v>
      </c>
      <c r="J2109" s="229">
        <f t="shared" si="210"/>
        <v>0</v>
      </c>
      <c r="K2109" s="229">
        <f t="shared" si="211"/>
        <v>0</v>
      </c>
      <c r="L2109" s="229">
        <f t="shared" si="211"/>
        <v>0</v>
      </c>
      <c r="M2109" s="229">
        <f t="shared" si="212"/>
        <v>0</v>
      </c>
    </row>
    <row r="2110" spans="1:13" ht="15" customHeight="1">
      <c r="A2110" s="76"/>
      <c r="B2110" s="77" t="str">
        <f t="shared" si="209"/>
        <v/>
      </c>
      <c r="C2110" t="str">
        <f t="shared" si="208"/>
        <v/>
      </c>
      <c r="D2110" s="315" t="str">
        <f t="shared" si="213"/>
        <v/>
      </c>
      <c r="E2110" s="228">
        <v>0</v>
      </c>
      <c r="J2110" s="229">
        <f t="shared" si="210"/>
        <v>0</v>
      </c>
      <c r="K2110" s="229">
        <f t="shared" si="211"/>
        <v>0</v>
      </c>
      <c r="L2110" s="229">
        <f t="shared" si="211"/>
        <v>0</v>
      </c>
      <c r="M2110" s="229">
        <f t="shared" si="212"/>
        <v>0</v>
      </c>
    </row>
    <row r="2111" spans="1:13" ht="15" customHeight="1">
      <c r="A2111" s="76"/>
      <c r="B2111" s="77" t="str">
        <f t="shared" si="209"/>
        <v/>
      </c>
      <c r="C2111" t="str">
        <f t="shared" si="208"/>
        <v/>
      </c>
      <c r="D2111" s="315" t="str">
        <f t="shared" si="213"/>
        <v/>
      </c>
      <c r="E2111" s="228">
        <v>0</v>
      </c>
      <c r="J2111" s="229">
        <f t="shared" si="210"/>
        <v>0</v>
      </c>
      <c r="K2111" s="229">
        <f t="shared" si="211"/>
        <v>0</v>
      </c>
      <c r="L2111" s="229">
        <f t="shared" si="211"/>
        <v>0</v>
      </c>
      <c r="M2111" s="229">
        <f t="shared" si="212"/>
        <v>0</v>
      </c>
    </row>
    <row r="2112" spans="1:13" ht="15" customHeight="1">
      <c r="A2112" s="76"/>
      <c r="B2112" s="77" t="str">
        <f t="shared" si="209"/>
        <v/>
      </c>
      <c r="C2112" t="str">
        <f t="shared" si="208"/>
        <v/>
      </c>
      <c r="D2112" s="315" t="str">
        <f t="shared" si="213"/>
        <v/>
      </c>
      <c r="E2112" s="228">
        <v>0</v>
      </c>
      <c r="J2112" s="229">
        <f t="shared" si="210"/>
        <v>0</v>
      </c>
      <c r="K2112" s="229">
        <f t="shared" si="211"/>
        <v>0</v>
      </c>
      <c r="L2112" s="229">
        <f t="shared" si="211"/>
        <v>0</v>
      </c>
      <c r="M2112" s="229">
        <f t="shared" si="212"/>
        <v>0</v>
      </c>
    </row>
    <row r="2113" spans="1:13" ht="15" customHeight="1">
      <c r="A2113" s="76"/>
      <c r="B2113" s="77" t="str">
        <f t="shared" si="209"/>
        <v/>
      </c>
      <c r="C2113" t="str">
        <f t="shared" ref="C2113:C2176" si="214">IF(A2113&lt;&gt;"",TEXT(A2113,"aaaa"),"")</f>
        <v/>
      </c>
      <c r="D2113" s="315" t="str">
        <f t="shared" si="213"/>
        <v/>
      </c>
      <c r="E2113" s="228">
        <v>0</v>
      </c>
      <c r="J2113" s="229">
        <f t="shared" si="210"/>
        <v>0</v>
      </c>
      <c r="K2113" s="229">
        <f t="shared" si="211"/>
        <v>0</v>
      </c>
      <c r="L2113" s="229">
        <f t="shared" si="211"/>
        <v>0</v>
      </c>
      <c r="M2113" s="229">
        <f t="shared" si="212"/>
        <v>0</v>
      </c>
    </row>
    <row r="2114" spans="1:13" ht="15" customHeight="1">
      <c r="A2114" s="76"/>
      <c r="B2114" s="77" t="str">
        <f t="shared" si="209"/>
        <v/>
      </c>
      <c r="C2114" t="str">
        <f t="shared" si="214"/>
        <v/>
      </c>
      <c r="D2114" s="315" t="str">
        <f t="shared" si="213"/>
        <v/>
      </c>
      <c r="E2114" s="228">
        <v>0</v>
      </c>
      <c r="J2114" s="229">
        <f t="shared" si="210"/>
        <v>0</v>
      </c>
      <c r="K2114" s="229">
        <f t="shared" si="211"/>
        <v>0</v>
      </c>
      <c r="L2114" s="229">
        <f t="shared" si="211"/>
        <v>0</v>
      </c>
      <c r="M2114" s="229">
        <f t="shared" si="212"/>
        <v>0</v>
      </c>
    </row>
    <row r="2115" spans="1:13" ht="15" customHeight="1">
      <c r="A2115" s="76"/>
      <c r="B2115" s="77" t="str">
        <f t="shared" si="209"/>
        <v/>
      </c>
      <c r="C2115" t="str">
        <f t="shared" si="214"/>
        <v/>
      </c>
      <c r="D2115" s="315" t="str">
        <f t="shared" si="213"/>
        <v/>
      </c>
      <c r="E2115" s="228">
        <v>0</v>
      </c>
      <c r="J2115" s="229">
        <f t="shared" si="210"/>
        <v>0</v>
      </c>
      <c r="K2115" s="229">
        <f t="shared" si="211"/>
        <v>0</v>
      </c>
      <c r="L2115" s="229">
        <f t="shared" si="211"/>
        <v>0</v>
      </c>
      <c r="M2115" s="229">
        <f t="shared" si="212"/>
        <v>0</v>
      </c>
    </row>
    <row r="2116" spans="1:13" ht="15" customHeight="1">
      <c r="A2116" s="76"/>
      <c r="B2116" s="77" t="str">
        <f t="shared" si="209"/>
        <v/>
      </c>
      <c r="C2116" t="str">
        <f t="shared" si="214"/>
        <v/>
      </c>
      <c r="D2116" s="315" t="str">
        <f t="shared" si="213"/>
        <v/>
      </c>
      <c r="E2116" s="228">
        <v>0</v>
      </c>
      <c r="J2116" s="229">
        <f t="shared" si="210"/>
        <v>0</v>
      </c>
      <c r="K2116" s="229">
        <f t="shared" si="211"/>
        <v>0</v>
      </c>
      <c r="L2116" s="229">
        <f t="shared" si="211"/>
        <v>0</v>
      </c>
      <c r="M2116" s="229">
        <f t="shared" si="212"/>
        <v>0</v>
      </c>
    </row>
    <row r="2117" spans="1:13" ht="15" customHeight="1">
      <c r="A2117" s="76"/>
      <c r="B2117" s="77" t="str">
        <f t="shared" si="209"/>
        <v/>
      </c>
      <c r="C2117" t="str">
        <f t="shared" si="214"/>
        <v/>
      </c>
      <c r="D2117" s="315" t="str">
        <f t="shared" si="213"/>
        <v/>
      </c>
      <c r="E2117" s="228">
        <v>0</v>
      </c>
      <c r="J2117" s="229">
        <f t="shared" si="210"/>
        <v>0</v>
      </c>
      <c r="K2117" s="229">
        <f t="shared" si="211"/>
        <v>0</v>
      </c>
      <c r="L2117" s="229">
        <f t="shared" si="211"/>
        <v>0</v>
      </c>
      <c r="M2117" s="229">
        <f t="shared" si="212"/>
        <v>0</v>
      </c>
    </row>
    <row r="2118" spans="1:13" ht="15" customHeight="1">
      <c r="A2118" s="76"/>
      <c r="B2118" s="77" t="str">
        <f t="shared" si="209"/>
        <v/>
      </c>
      <c r="C2118" t="str">
        <f t="shared" si="214"/>
        <v/>
      </c>
      <c r="D2118" s="315" t="str">
        <f t="shared" si="213"/>
        <v/>
      </c>
      <c r="E2118" s="228">
        <v>0</v>
      </c>
      <c r="J2118" s="229">
        <f t="shared" si="210"/>
        <v>0</v>
      </c>
      <c r="K2118" s="229">
        <f t="shared" si="211"/>
        <v>0</v>
      </c>
      <c r="L2118" s="229">
        <f t="shared" si="211"/>
        <v>0</v>
      </c>
      <c r="M2118" s="229">
        <f t="shared" si="212"/>
        <v>0</v>
      </c>
    </row>
    <row r="2119" spans="1:13" ht="15" customHeight="1">
      <c r="A2119" s="76"/>
      <c r="B2119" s="77" t="str">
        <f t="shared" ref="B2119:B2182" si="215">IF(A2119="","",TEXT(A2119,"DDDD"))</f>
        <v/>
      </c>
      <c r="C2119" t="str">
        <f t="shared" si="214"/>
        <v/>
      </c>
      <c r="D2119" s="315" t="str">
        <f t="shared" si="213"/>
        <v/>
      </c>
      <c r="E2119" s="228">
        <v>0</v>
      </c>
      <c r="J2119" s="229">
        <f t="shared" ref="J2119:J2182" si="216">IF(E2119=0,0,(1-J$4)*E2119)</f>
        <v>0</v>
      </c>
      <c r="K2119" s="229">
        <f t="shared" ref="K2119:L2182" si="217">IF(F2119=0,0,(1-K$4)*F2119)</f>
        <v>0</v>
      </c>
      <c r="L2119" s="229">
        <f t="shared" si="217"/>
        <v>0</v>
      </c>
      <c r="M2119" s="229">
        <f t="shared" ref="M2119:M2182" si="218">IF(H2119=0,0,(1-M$4)*H2119)</f>
        <v>0</v>
      </c>
    </row>
    <row r="2120" spans="1:13" ht="15" customHeight="1">
      <c r="A2120" s="76"/>
      <c r="B2120" s="77" t="str">
        <f t="shared" si="215"/>
        <v/>
      </c>
      <c r="C2120" t="str">
        <f t="shared" si="214"/>
        <v/>
      </c>
      <c r="D2120" s="315" t="str">
        <f t="shared" ref="D2120:D2183" si="219">IF(A2120&lt;&gt;"",PROPER(TEXT(A2120,"Mmmm")),"")</f>
        <v/>
      </c>
      <c r="E2120" s="228">
        <v>0</v>
      </c>
      <c r="J2120" s="229">
        <f t="shared" si="216"/>
        <v>0</v>
      </c>
      <c r="K2120" s="229">
        <f t="shared" si="217"/>
        <v>0</v>
      </c>
      <c r="L2120" s="229">
        <f t="shared" si="217"/>
        <v>0</v>
      </c>
      <c r="M2120" s="229">
        <f t="shared" si="218"/>
        <v>0</v>
      </c>
    </row>
    <row r="2121" spans="1:13" ht="15" customHeight="1">
      <c r="A2121" s="76"/>
      <c r="B2121" s="77" t="str">
        <f t="shared" si="215"/>
        <v/>
      </c>
      <c r="C2121" t="str">
        <f t="shared" si="214"/>
        <v/>
      </c>
      <c r="D2121" s="315" t="str">
        <f t="shared" si="219"/>
        <v/>
      </c>
      <c r="E2121" s="228">
        <v>0</v>
      </c>
      <c r="J2121" s="229">
        <f t="shared" si="216"/>
        <v>0</v>
      </c>
      <c r="K2121" s="229">
        <f t="shared" si="217"/>
        <v>0</v>
      </c>
      <c r="L2121" s="229">
        <f t="shared" si="217"/>
        <v>0</v>
      </c>
      <c r="M2121" s="229">
        <f t="shared" si="218"/>
        <v>0</v>
      </c>
    </row>
    <row r="2122" spans="1:13" ht="15" customHeight="1">
      <c r="A2122" s="76"/>
      <c r="B2122" s="77" t="str">
        <f t="shared" si="215"/>
        <v/>
      </c>
      <c r="C2122" t="str">
        <f t="shared" si="214"/>
        <v/>
      </c>
      <c r="D2122" s="315" t="str">
        <f t="shared" si="219"/>
        <v/>
      </c>
      <c r="E2122" s="228">
        <v>0</v>
      </c>
      <c r="J2122" s="229">
        <f t="shared" si="216"/>
        <v>0</v>
      </c>
      <c r="K2122" s="229">
        <f t="shared" si="217"/>
        <v>0</v>
      </c>
      <c r="L2122" s="229">
        <f t="shared" si="217"/>
        <v>0</v>
      </c>
      <c r="M2122" s="229">
        <f t="shared" si="218"/>
        <v>0</v>
      </c>
    </row>
    <row r="2123" spans="1:13" ht="15" customHeight="1">
      <c r="A2123" s="76"/>
      <c r="B2123" s="77" t="str">
        <f t="shared" si="215"/>
        <v/>
      </c>
      <c r="C2123" t="str">
        <f t="shared" si="214"/>
        <v/>
      </c>
      <c r="D2123" s="315" t="str">
        <f t="shared" si="219"/>
        <v/>
      </c>
      <c r="E2123" s="228">
        <v>0</v>
      </c>
      <c r="J2123" s="229">
        <f t="shared" si="216"/>
        <v>0</v>
      </c>
      <c r="K2123" s="229">
        <f t="shared" si="217"/>
        <v>0</v>
      </c>
      <c r="L2123" s="229">
        <f t="shared" si="217"/>
        <v>0</v>
      </c>
      <c r="M2123" s="229">
        <f t="shared" si="218"/>
        <v>0</v>
      </c>
    </row>
    <row r="2124" spans="1:13" ht="15" customHeight="1">
      <c r="A2124" s="76"/>
      <c r="B2124" s="77" t="str">
        <f t="shared" si="215"/>
        <v/>
      </c>
      <c r="C2124" t="str">
        <f t="shared" si="214"/>
        <v/>
      </c>
      <c r="D2124" s="315" t="str">
        <f t="shared" si="219"/>
        <v/>
      </c>
      <c r="E2124" s="228">
        <v>0</v>
      </c>
      <c r="J2124" s="229">
        <f t="shared" si="216"/>
        <v>0</v>
      </c>
      <c r="K2124" s="229">
        <f t="shared" si="217"/>
        <v>0</v>
      </c>
      <c r="L2124" s="229">
        <f t="shared" si="217"/>
        <v>0</v>
      </c>
      <c r="M2124" s="229">
        <f t="shared" si="218"/>
        <v>0</v>
      </c>
    </row>
    <row r="2125" spans="1:13" ht="15" customHeight="1">
      <c r="A2125" s="76"/>
      <c r="B2125" s="77" t="str">
        <f t="shared" si="215"/>
        <v/>
      </c>
      <c r="C2125" t="str">
        <f t="shared" si="214"/>
        <v/>
      </c>
      <c r="D2125" s="315" t="str">
        <f t="shared" si="219"/>
        <v/>
      </c>
      <c r="E2125" s="228">
        <v>0</v>
      </c>
      <c r="J2125" s="229">
        <f t="shared" si="216"/>
        <v>0</v>
      </c>
      <c r="K2125" s="229">
        <f t="shared" si="217"/>
        <v>0</v>
      </c>
      <c r="L2125" s="229">
        <f t="shared" si="217"/>
        <v>0</v>
      </c>
      <c r="M2125" s="229">
        <f t="shared" si="218"/>
        <v>0</v>
      </c>
    </row>
    <row r="2126" spans="1:13" ht="15" customHeight="1">
      <c r="A2126" s="76"/>
      <c r="B2126" s="77" t="str">
        <f t="shared" si="215"/>
        <v/>
      </c>
      <c r="C2126" t="str">
        <f t="shared" si="214"/>
        <v/>
      </c>
      <c r="D2126" s="315" t="str">
        <f t="shared" si="219"/>
        <v/>
      </c>
      <c r="E2126" s="228">
        <v>0</v>
      </c>
      <c r="J2126" s="229">
        <f t="shared" si="216"/>
        <v>0</v>
      </c>
      <c r="K2126" s="229">
        <f t="shared" si="217"/>
        <v>0</v>
      </c>
      <c r="L2126" s="229">
        <f t="shared" si="217"/>
        <v>0</v>
      </c>
      <c r="M2126" s="229">
        <f t="shared" si="218"/>
        <v>0</v>
      </c>
    </row>
    <row r="2127" spans="1:13" ht="15" customHeight="1">
      <c r="A2127" s="76"/>
      <c r="B2127" s="77" t="str">
        <f t="shared" si="215"/>
        <v/>
      </c>
      <c r="C2127" t="str">
        <f t="shared" si="214"/>
        <v/>
      </c>
      <c r="D2127" s="315" t="str">
        <f t="shared" si="219"/>
        <v/>
      </c>
      <c r="E2127" s="228">
        <v>0</v>
      </c>
      <c r="J2127" s="229">
        <f t="shared" si="216"/>
        <v>0</v>
      </c>
      <c r="K2127" s="229">
        <f t="shared" si="217"/>
        <v>0</v>
      </c>
      <c r="L2127" s="229">
        <f t="shared" si="217"/>
        <v>0</v>
      </c>
      <c r="M2127" s="229">
        <f t="shared" si="218"/>
        <v>0</v>
      </c>
    </row>
    <row r="2128" spans="1:13" ht="15" customHeight="1">
      <c r="A2128" s="76"/>
      <c r="B2128" s="77" t="str">
        <f t="shared" si="215"/>
        <v/>
      </c>
      <c r="C2128" t="str">
        <f t="shared" si="214"/>
        <v/>
      </c>
      <c r="D2128" s="315" t="str">
        <f t="shared" si="219"/>
        <v/>
      </c>
      <c r="E2128" s="228">
        <v>0</v>
      </c>
      <c r="J2128" s="229">
        <f t="shared" si="216"/>
        <v>0</v>
      </c>
      <c r="K2128" s="229">
        <f t="shared" si="217"/>
        <v>0</v>
      </c>
      <c r="L2128" s="229">
        <f t="shared" si="217"/>
        <v>0</v>
      </c>
      <c r="M2128" s="229">
        <f t="shared" si="218"/>
        <v>0</v>
      </c>
    </row>
    <row r="2129" spans="1:13" ht="15" customHeight="1">
      <c r="A2129" s="76"/>
      <c r="B2129" s="77" t="str">
        <f t="shared" si="215"/>
        <v/>
      </c>
      <c r="C2129" t="str">
        <f t="shared" si="214"/>
        <v/>
      </c>
      <c r="D2129" s="315" t="str">
        <f t="shared" si="219"/>
        <v/>
      </c>
      <c r="E2129" s="228">
        <v>0</v>
      </c>
      <c r="J2129" s="229">
        <f t="shared" si="216"/>
        <v>0</v>
      </c>
      <c r="K2129" s="229">
        <f t="shared" si="217"/>
        <v>0</v>
      </c>
      <c r="L2129" s="229">
        <f t="shared" si="217"/>
        <v>0</v>
      </c>
      <c r="M2129" s="229">
        <f t="shared" si="218"/>
        <v>0</v>
      </c>
    </row>
    <row r="2130" spans="1:13" ht="15" customHeight="1">
      <c r="A2130" s="76"/>
      <c r="B2130" s="77" t="str">
        <f t="shared" si="215"/>
        <v/>
      </c>
      <c r="C2130" t="str">
        <f t="shared" si="214"/>
        <v/>
      </c>
      <c r="D2130" s="315" t="str">
        <f t="shared" si="219"/>
        <v/>
      </c>
      <c r="E2130" s="228">
        <v>0</v>
      </c>
      <c r="J2130" s="229">
        <f t="shared" si="216"/>
        <v>0</v>
      </c>
      <c r="K2130" s="229">
        <f t="shared" si="217"/>
        <v>0</v>
      </c>
      <c r="L2130" s="229">
        <f t="shared" si="217"/>
        <v>0</v>
      </c>
      <c r="M2130" s="229">
        <f t="shared" si="218"/>
        <v>0</v>
      </c>
    </row>
    <row r="2131" spans="1:13" ht="15" customHeight="1">
      <c r="A2131" s="76"/>
      <c r="B2131" s="77" t="str">
        <f t="shared" si="215"/>
        <v/>
      </c>
      <c r="C2131" t="str">
        <f t="shared" si="214"/>
        <v/>
      </c>
      <c r="D2131" s="315" t="str">
        <f t="shared" si="219"/>
        <v/>
      </c>
      <c r="E2131" s="228">
        <v>0</v>
      </c>
      <c r="J2131" s="229">
        <f t="shared" si="216"/>
        <v>0</v>
      </c>
      <c r="K2131" s="229">
        <f t="shared" si="217"/>
        <v>0</v>
      </c>
      <c r="L2131" s="229">
        <f t="shared" si="217"/>
        <v>0</v>
      </c>
      <c r="M2131" s="229">
        <f t="shared" si="218"/>
        <v>0</v>
      </c>
    </row>
    <row r="2132" spans="1:13" ht="15" customHeight="1">
      <c r="A2132" s="76"/>
      <c r="B2132" s="77" t="str">
        <f t="shared" si="215"/>
        <v/>
      </c>
      <c r="C2132" t="str">
        <f t="shared" si="214"/>
        <v/>
      </c>
      <c r="D2132" s="315" t="str">
        <f t="shared" si="219"/>
        <v/>
      </c>
      <c r="E2132" s="228">
        <v>0</v>
      </c>
      <c r="J2132" s="229">
        <f t="shared" si="216"/>
        <v>0</v>
      </c>
      <c r="K2132" s="229">
        <f t="shared" si="217"/>
        <v>0</v>
      </c>
      <c r="L2132" s="229">
        <f t="shared" si="217"/>
        <v>0</v>
      </c>
      <c r="M2132" s="229">
        <f t="shared" si="218"/>
        <v>0</v>
      </c>
    </row>
    <row r="2133" spans="1:13" ht="15" customHeight="1">
      <c r="A2133" s="76"/>
      <c r="B2133" s="77" t="str">
        <f t="shared" si="215"/>
        <v/>
      </c>
      <c r="C2133" t="str">
        <f t="shared" si="214"/>
        <v/>
      </c>
      <c r="D2133" s="315" t="str">
        <f t="shared" si="219"/>
        <v/>
      </c>
      <c r="E2133" s="228">
        <v>0</v>
      </c>
      <c r="J2133" s="229">
        <f t="shared" si="216"/>
        <v>0</v>
      </c>
      <c r="K2133" s="229">
        <f t="shared" si="217"/>
        <v>0</v>
      </c>
      <c r="L2133" s="229">
        <f t="shared" si="217"/>
        <v>0</v>
      </c>
      <c r="M2133" s="229">
        <f t="shared" si="218"/>
        <v>0</v>
      </c>
    </row>
    <row r="2134" spans="1:13" ht="15" customHeight="1">
      <c r="A2134" s="76"/>
      <c r="B2134" s="77" t="str">
        <f t="shared" si="215"/>
        <v/>
      </c>
      <c r="C2134" t="str">
        <f t="shared" si="214"/>
        <v/>
      </c>
      <c r="D2134" s="315" t="str">
        <f t="shared" si="219"/>
        <v/>
      </c>
      <c r="E2134" s="228">
        <v>0</v>
      </c>
      <c r="J2134" s="229">
        <f t="shared" si="216"/>
        <v>0</v>
      </c>
      <c r="K2134" s="229">
        <f t="shared" si="217"/>
        <v>0</v>
      </c>
      <c r="L2134" s="229">
        <f t="shared" si="217"/>
        <v>0</v>
      </c>
      <c r="M2134" s="229">
        <f t="shared" si="218"/>
        <v>0</v>
      </c>
    </row>
    <row r="2135" spans="1:13" ht="15" customHeight="1">
      <c r="A2135" s="76"/>
      <c r="B2135" s="77" t="str">
        <f t="shared" si="215"/>
        <v/>
      </c>
      <c r="C2135" t="str">
        <f t="shared" si="214"/>
        <v/>
      </c>
      <c r="D2135" s="315" t="str">
        <f t="shared" si="219"/>
        <v/>
      </c>
      <c r="E2135" s="228">
        <v>0</v>
      </c>
      <c r="J2135" s="229">
        <f t="shared" si="216"/>
        <v>0</v>
      </c>
      <c r="K2135" s="229">
        <f t="shared" si="217"/>
        <v>0</v>
      </c>
      <c r="L2135" s="229">
        <f t="shared" si="217"/>
        <v>0</v>
      </c>
      <c r="M2135" s="229">
        <f t="shared" si="218"/>
        <v>0</v>
      </c>
    </row>
    <row r="2136" spans="1:13" ht="15" customHeight="1">
      <c r="A2136" s="76"/>
      <c r="B2136" s="77" t="str">
        <f t="shared" si="215"/>
        <v/>
      </c>
      <c r="C2136" t="str">
        <f t="shared" si="214"/>
        <v/>
      </c>
      <c r="D2136" s="315" t="str">
        <f t="shared" si="219"/>
        <v/>
      </c>
      <c r="E2136" s="228">
        <v>0</v>
      </c>
      <c r="J2136" s="229">
        <f t="shared" si="216"/>
        <v>0</v>
      </c>
      <c r="K2136" s="229">
        <f t="shared" si="217"/>
        <v>0</v>
      </c>
      <c r="L2136" s="229">
        <f t="shared" si="217"/>
        <v>0</v>
      </c>
      <c r="M2136" s="229">
        <f t="shared" si="218"/>
        <v>0</v>
      </c>
    </row>
    <row r="2137" spans="1:13" ht="15" customHeight="1">
      <c r="A2137" s="76"/>
      <c r="B2137" s="77" t="str">
        <f t="shared" si="215"/>
        <v/>
      </c>
      <c r="C2137" t="str">
        <f t="shared" si="214"/>
        <v/>
      </c>
      <c r="D2137" s="315" t="str">
        <f t="shared" si="219"/>
        <v/>
      </c>
      <c r="E2137" s="228">
        <v>0</v>
      </c>
      <c r="J2137" s="229">
        <f t="shared" si="216"/>
        <v>0</v>
      </c>
      <c r="K2137" s="229">
        <f t="shared" si="217"/>
        <v>0</v>
      </c>
      <c r="L2137" s="229">
        <f t="shared" si="217"/>
        <v>0</v>
      </c>
      <c r="M2137" s="229">
        <f t="shared" si="218"/>
        <v>0</v>
      </c>
    </row>
    <row r="2138" spans="1:13" ht="15" customHeight="1">
      <c r="A2138" s="76"/>
      <c r="B2138" s="77" t="str">
        <f t="shared" si="215"/>
        <v/>
      </c>
      <c r="C2138" t="str">
        <f t="shared" si="214"/>
        <v/>
      </c>
      <c r="D2138" s="315" t="str">
        <f t="shared" si="219"/>
        <v/>
      </c>
      <c r="E2138" s="228">
        <v>0</v>
      </c>
      <c r="J2138" s="229">
        <f t="shared" si="216"/>
        <v>0</v>
      </c>
      <c r="K2138" s="229">
        <f t="shared" si="217"/>
        <v>0</v>
      </c>
      <c r="L2138" s="229">
        <f t="shared" si="217"/>
        <v>0</v>
      </c>
      <c r="M2138" s="229">
        <f t="shared" si="218"/>
        <v>0</v>
      </c>
    </row>
    <row r="2139" spans="1:13" ht="15" customHeight="1">
      <c r="A2139" s="76"/>
      <c r="B2139" s="77" t="str">
        <f t="shared" si="215"/>
        <v/>
      </c>
      <c r="C2139" t="str">
        <f t="shared" si="214"/>
        <v/>
      </c>
      <c r="D2139" s="315" t="str">
        <f t="shared" si="219"/>
        <v/>
      </c>
      <c r="E2139" s="228">
        <v>0</v>
      </c>
      <c r="J2139" s="229">
        <f t="shared" si="216"/>
        <v>0</v>
      </c>
      <c r="K2139" s="229">
        <f t="shared" si="217"/>
        <v>0</v>
      </c>
      <c r="L2139" s="229">
        <f t="shared" si="217"/>
        <v>0</v>
      </c>
      <c r="M2139" s="229">
        <f t="shared" si="218"/>
        <v>0</v>
      </c>
    </row>
    <row r="2140" spans="1:13" ht="15" customHeight="1">
      <c r="A2140" s="76"/>
      <c r="B2140" s="77" t="str">
        <f t="shared" si="215"/>
        <v/>
      </c>
      <c r="C2140" t="str">
        <f t="shared" si="214"/>
        <v/>
      </c>
      <c r="D2140" s="315" t="str">
        <f t="shared" si="219"/>
        <v/>
      </c>
      <c r="E2140" s="228">
        <v>0</v>
      </c>
      <c r="J2140" s="229">
        <f t="shared" si="216"/>
        <v>0</v>
      </c>
      <c r="K2140" s="229">
        <f t="shared" si="217"/>
        <v>0</v>
      </c>
      <c r="L2140" s="229">
        <f t="shared" si="217"/>
        <v>0</v>
      </c>
      <c r="M2140" s="229">
        <f t="shared" si="218"/>
        <v>0</v>
      </c>
    </row>
    <row r="2141" spans="1:13" ht="15" customHeight="1">
      <c r="A2141" s="76"/>
      <c r="B2141" s="77" t="str">
        <f t="shared" si="215"/>
        <v/>
      </c>
      <c r="C2141" t="str">
        <f t="shared" si="214"/>
        <v/>
      </c>
      <c r="D2141" s="315" t="str">
        <f t="shared" si="219"/>
        <v/>
      </c>
      <c r="E2141" s="228">
        <v>0</v>
      </c>
      <c r="J2141" s="229">
        <f t="shared" si="216"/>
        <v>0</v>
      </c>
      <c r="K2141" s="229">
        <f t="shared" si="217"/>
        <v>0</v>
      </c>
      <c r="L2141" s="229">
        <f t="shared" si="217"/>
        <v>0</v>
      </c>
      <c r="M2141" s="229">
        <f t="shared" si="218"/>
        <v>0</v>
      </c>
    </row>
    <row r="2142" spans="1:13" ht="15" customHeight="1">
      <c r="A2142" s="76"/>
      <c r="B2142" s="77" t="str">
        <f t="shared" si="215"/>
        <v/>
      </c>
      <c r="C2142" t="str">
        <f t="shared" si="214"/>
        <v/>
      </c>
      <c r="D2142" s="315" t="str">
        <f t="shared" si="219"/>
        <v/>
      </c>
      <c r="E2142" s="228">
        <v>0</v>
      </c>
      <c r="J2142" s="229">
        <f t="shared" si="216"/>
        <v>0</v>
      </c>
      <c r="K2142" s="229">
        <f t="shared" si="217"/>
        <v>0</v>
      </c>
      <c r="L2142" s="229">
        <f t="shared" si="217"/>
        <v>0</v>
      </c>
      <c r="M2142" s="229">
        <f t="shared" si="218"/>
        <v>0</v>
      </c>
    </row>
    <row r="2143" spans="1:13" ht="15" customHeight="1">
      <c r="A2143" s="76"/>
      <c r="B2143" s="77" t="str">
        <f t="shared" si="215"/>
        <v/>
      </c>
      <c r="C2143" t="str">
        <f t="shared" si="214"/>
        <v/>
      </c>
      <c r="D2143" s="315" t="str">
        <f t="shared" si="219"/>
        <v/>
      </c>
      <c r="E2143" s="228">
        <v>0</v>
      </c>
      <c r="J2143" s="229">
        <f t="shared" si="216"/>
        <v>0</v>
      </c>
      <c r="K2143" s="229">
        <f t="shared" si="217"/>
        <v>0</v>
      </c>
      <c r="L2143" s="229">
        <f t="shared" si="217"/>
        <v>0</v>
      </c>
      <c r="M2143" s="229">
        <f t="shared" si="218"/>
        <v>0</v>
      </c>
    </row>
    <row r="2144" spans="1:13" ht="15" customHeight="1">
      <c r="A2144" s="76"/>
      <c r="B2144" s="77" t="str">
        <f t="shared" si="215"/>
        <v/>
      </c>
      <c r="C2144" t="str">
        <f t="shared" si="214"/>
        <v/>
      </c>
      <c r="D2144" s="315" t="str">
        <f t="shared" si="219"/>
        <v/>
      </c>
      <c r="E2144" s="228">
        <v>0</v>
      </c>
      <c r="J2144" s="229">
        <f t="shared" si="216"/>
        <v>0</v>
      </c>
      <c r="K2144" s="229">
        <f t="shared" si="217"/>
        <v>0</v>
      </c>
      <c r="L2144" s="229">
        <f t="shared" si="217"/>
        <v>0</v>
      </c>
      <c r="M2144" s="229">
        <f t="shared" si="218"/>
        <v>0</v>
      </c>
    </row>
    <row r="2145" spans="1:13" ht="15" customHeight="1">
      <c r="A2145" s="76"/>
      <c r="B2145" s="77" t="str">
        <f t="shared" si="215"/>
        <v/>
      </c>
      <c r="C2145" t="str">
        <f t="shared" si="214"/>
        <v/>
      </c>
      <c r="D2145" s="315" t="str">
        <f t="shared" si="219"/>
        <v/>
      </c>
      <c r="E2145" s="228">
        <v>0</v>
      </c>
      <c r="J2145" s="229">
        <f t="shared" si="216"/>
        <v>0</v>
      </c>
      <c r="K2145" s="229">
        <f t="shared" si="217"/>
        <v>0</v>
      </c>
      <c r="L2145" s="229">
        <f t="shared" si="217"/>
        <v>0</v>
      </c>
      <c r="M2145" s="229">
        <f t="shared" si="218"/>
        <v>0</v>
      </c>
    </row>
    <row r="2146" spans="1:13" ht="15" customHeight="1">
      <c r="A2146" s="76"/>
      <c r="B2146" s="77" t="str">
        <f t="shared" si="215"/>
        <v/>
      </c>
      <c r="C2146" t="str">
        <f t="shared" si="214"/>
        <v/>
      </c>
      <c r="D2146" s="315" t="str">
        <f t="shared" si="219"/>
        <v/>
      </c>
      <c r="E2146" s="228">
        <v>0</v>
      </c>
      <c r="J2146" s="229">
        <f t="shared" si="216"/>
        <v>0</v>
      </c>
      <c r="K2146" s="229">
        <f t="shared" si="217"/>
        <v>0</v>
      </c>
      <c r="L2146" s="229">
        <f t="shared" si="217"/>
        <v>0</v>
      </c>
      <c r="M2146" s="229">
        <f t="shared" si="218"/>
        <v>0</v>
      </c>
    </row>
    <row r="2147" spans="1:13" ht="15" customHeight="1">
      <c r="A2147" s="76"/>
      <c r="B2147" s="77" t="str">
        <f t="shared" si="215"/>
        <v/>
      </c>
      <c r="C2147" t="str">
        <f t="shared" si="214"/>
        <v/>
      </c>
      <c r="D2147" s="315" t="str">
        <f t="shared" si="219"/>
        <v/>
      </c>
      <c r="E2147" s="228">
        <v>0</v>
      </c>
      <c r="J2147" s="229">
        <f t="shared" si="216"/>
        <v>0</v>
      </c>
      <c r="K2147" s="229">
        <f t="shared" si="217"/>
        <v>0</v>
      </c>
      <c r="L2147" s="229">
        <f t="shared" si="217"/>
        <v>0</v>
      </c>
      <c r="M2147" s="229">
        <f t="shared" si="218"/>
        <v>0</v>
      </c>
    </row>
    <row r="2148" spans="1:13" ht="15" customHeight="1">
      <c r="A2148" s="76"/>
      <c r="B2148" s="77" t="str">
        <f t="shared" si="215"/>
        <v/>
      </c>
      <c r="C2148" t="str">
        <f t="shared" si="214"/>
        <v/>
      </c>
      <c r="D2148" s="315" t="str">
        <f t="shared" si="219"/>
        <v/>
      </c>
      <c r="E2148" s="228">
        <v>0</v>
      </c>
      <c r="J2148" s="229">
        <f t="shared" si="216"/>
        <v>0</v>
      </c>
      <c r="K2148" s="229">
        <f t="shared" si="217"/>
        <v>0</v>
      </c>
      <c r="L2148" s="229">
        <f t="shared" si="217"/>
        <v>0</v>
      </c>
      <c r="M2148" s="229">
        <f t="shared" si="218"/>
        <v>0</v>
      </c>
    </row>
    <row r="2149" spans="1:13" ht="15" customHeight="1">
      <c r="A2149" s="76"/>
      <c r="B2149" s="77" t="str">
        <f t="shared" si="215"/>
        <v/>
      </c>
      <c r="C2149" t="str">
        <f t="shared" si="214"/>
        <v/>
      </c>
      <c r="D2149" s="315" t="str">
        <f t="shared" si="219"/>
        <v/>
      </c>
      <c r="E2149" s="228">
        <v>0</v>
      </c>
      <c r="J2149" s="229">
        <f t="shared" si="216"/>
        <v>0</v>
      </c>
      <c r="K2149" s="229">
        <f t="shared" si="217"/>
        <v>0</v>
      </c>
      <c r="L2149" s="229">
        <f t="shared" si="217"/>
        <v>0</v>
      </c>
      <c r="M2149" s="229">
        <f t="shared" si="218"/>
        <v>0</v>
      </c>
    </row>
    <row r="2150" spans="1:13" ht="15" customHeight="1">
      <c r="A2150" s="76"/>
      <c r="B2150" s="77" t="str">
        <f t="shared" si="215"/>
        <v/>
      </c>
      <c r="C2150" t="str">
        <f t="shared" si="214"/>
        <v/>
      </c>
      <c r="D2150" s="315" t="str">
        <f t="shared" si="219"/>
        <v/>
      </c>
      <c r="E2150" s="228">
        <v>0</v>
      </c>
      <c r="J2150" s="229">
        <f t="shared" si="216"/>
        <v>0</v>
      </c>
      <c r="K2150" s="229">
        <f t="shared" si="217"/>
        <v>0</v>
      </c>
      <c r="L2150" s="229">
        <f t="shared" si="217"/>
        <v>0</v>
      </c>
      <c r="M2150" s="229">
        <f t="shared" si="218"/>
        <v>0</v>
      </c>
    </row>
    <row r="2151" spans="1:13" ht="15" customHeight="1">
      <c r="A2151" s="76"/>
      <c r="B2151" s="77" t="str">
        <f t="shared" si="215"/>
        <v/>
      </c>
      <c r="C2151" t="str">
        <f t="shared" si="214"/>
        <v/>
      </c>
      <c r="D2151" s="315" t="str">
        <f t="shared" si="219"/>
        <v/>
      </c>
      <c r="E2151" s="228">
        <v>0</v>
      </c>
      <c r="J2151" s="229">
        <f t="shared" si="216"/>
        <v>0</v>
      </c>
      <c r="K2151" s="229">
        <f t="shared" si="217"/>
        <v>0</v>
      </c>
      <c r="L2151" s="229">
        <f t="shared" si="217"/>
        <v>0</v>
      </c>
      <c r="M2151" s="229">
        <f t="shared" si="218"/>
        <v>0</v>
      </c>
    </row>
    <row r="2152" spans="1:13" ht="15" customHeight="1">
      <c r="A2152" s="76"/>
      <c r="B2152" s="77" t="str">
        <f t="shared" si="215"/>
        <v/>
      </c>
      <c r="C2152" t="str">
        <f t="shared" si="214"/>
        <v/>
      </c>
      <c r="D2152" s="315" t="str">
        <f t="shared" si="219"/>
        <v/>
      </c>
      <c r="E2152" s="228">
        <v>0</v>
      </c>
      <c r="J2152" s="229">
        <f t="shared" si="216"/>
        <v>0</v>
      </c>
      <c r="K2152" s="229">
        <f t="shared" si="217"/>
        <v>0</v>
      </c>
      <c r="L2152" s="229">
        <f t="shared" si="217"/>
        <v>0</v>
      </c>
      <c r="M2152" s="229">
        <f t="shared" si="218"/>
        <v>0</v>
      </c>
    </row>
    <row r="2153" spans="1:13" ht="15" customHeight="1">
      <c r="A2153" s="76"/>
      <c r="B2153" s="77" t="str">
        <f t="shared" si="215"/>
        <v/>
      </c>
      <c r="C2153" t="str">
        <f t="shared" si="214"/>
        <v/>
      </c>
      <c r="D2153" s="315" t="str">
        <f t="shared" si="219"/>
        <v/>
      </c>
      <c r="E2153" s="228">
        <v>0</v>
      </c>
      <c r="J2153" s="229">
        <f t="shared" si="216"/>
        <v>0</v>
      </c>
      <c r="K2153" s="229">
        <f t="shared" si="217"/>
        <v>0</v>
      </c>
      <c r="L2153" s="229">
        <f t="shared" si="217"/>
        <v>0</v>
      </c>
      <c r="M2153" s="229">
        <f t="shared" si="218"/>
        <v>0</v>
      </c>
    </row>
    <row r="2154" spans="1:13" ht="15" customHeight="1">
      <c r="A2154" s="76"/>
      <c r="B2154" s="77" t="str">
        <f t="shared" si="215"/>
        <v/>
      </c>
      <c r="C2154" t="str">
        <f t="shared" si="214"/>
        <v/>
      </c>
      <c r="D2154" s="315" t="str">
        <f t="shared" si="219"/>
        <v/>
      </c>
      <c r="E2154" s="228">
        <v>0</v>
      </c>
      <c r="J2154" s="229">
        <f t="shared" si="216"/>
        <v>0</v>
      </c>
      <c r="K2154" s="229">
        <f t="shared" si="217"/>
        <v>0</v>
      </c>
      <c r="L2154" s="229">
        <f t="shared" si="217"/>
        <v>0</v>
      </c>
      <c r="M2154" s="229">
        <f t="shared" si="218"/>
        <v>0</v>
      </c>
    </row>
    <row r="2155" spans="1:13" ht="15" customHeight="1">
      <c r="A2155" s="76"/>
      <c r="B2155" s="77" t="str">
        <f t="shared" si="215"/>
        <v/>
      </c>
      <c r="C2155" t="str">
        <f t="shared" si="214"/>
        <v/>
      </c>
      <c r="D2155" s="315" t="str">
        <f t="shared" si="219"/>
        <v/>
      </c>
      <c r="E2155" s="228">
        <v>0</v>
      </c>
      <c r="J2155" s="229">
        <f t="shared" si="216"/>
        <v>0</v>
      </c>
      <c r="K2155" s="229">
        <f t="shared" si="217"/>
        <v>0</v>
      </c>
      <c r="L2155" s="229">
        <f t="shared" si="217"/>
        <v>0</v>
      </c>
      <c r="M2155" s="229">
        <f t="shared" si="218"/>
        <v>0</v>
      </c>
    </row>
    <row r="2156" spans="1:13" ht="15" customHeight="1">
      <c r="A2156" s="76"/>
      <c r="B2156" s="77" t="str">
        <f t="shared" si="215"/>
        <v/>
      </c>
      <c r="C2156" t="str">
        <f t="shared" si="214"/>
        <v/>
      </c>
      <c r="D2156" s="315" t="str">
        <f t="shared" si="219"/>
        <v/>
      </c>
      <c r="E2156" s="228">
        <v>0</v>
      </c>
      <c r="J2156" s="229">
        <f t="shared" si="216"/>
        <v>0</v>
      </c>
      <c r="K2156" s="229">
        <f t="shared" si="217"/>
        <v>0</v>
      </c>
      <c r="L2156" s="229">
        <f t="shared" si="217"/>
        <v>0</v>
      </c>
      <c r="M2156" s="229">
        <f t="shared" si="218"/>
        <v>0</v>
      </c>
    </row>
    <row r="2157" spans="1:13" ht="15" customHeight="1">
      <c r="A2157" s="76"/>
      <c r="B2157" s="77" t="str">
        <f t="shared" si="215"/>
        <v/>
      </c>
      <c r="C2157" t="str">
        <f t="shared" si="214"/>
        <v/>
      </c>
      <c r="D2157" s="315" t="str">
        <f t="shared" si="219"/>
        <v/>
      </c>
      <c r="E2157" s="228">
        <v>0</v>
      </c>
      <c r="J2157" s="229">
        <f t="shared" si="216"/>
        <v>0</v>
      </c>
      <c r="K2157" s="229">
        <f t="shared" si="217"/>
        <v>0</v>
      </c>
      <c r="L2157" s="229">
        <f t="shared" si="217"/>
        <v>0</v>
      </c>
      <c r="M2157" s="229">
        <f t="shared" si="218"/>
        <v>0</v>
      </c>
    </row>
    <row r="2158" spans="1:13" ht="15" customHeight="1">
      <c r="A2158" s="76"/>
      <c r="B2158" s="77" t="str">
        <f t="shared" si="215"/>
        <v/>
      </c>
      <c r="C2158" t="str">
        <f t="shared" si="214"/>
        <v/>
      </c>
      <c r="D2158" s="315" t="str">
        <f t="shared" si="219"/>
        <v/>
      </c>
      <c r="E2158" s="228">
        <v>0</v>
      </c>
      <c r="J2158" s="229">
        <f t="shared" si="216"/>
        <v>0</v>
      </c>
      <c r="K2158" s="229">
        <f t="shared" si="217"/>
        <v>0</v>
      </c>
      <c r="L2158" s="229">
        <f t="shared" si="217"/>
        <v>0</v>
      </c>
      <c r="M2158" s="229">
        <f t="shared" si="218"/>
        <v>0</v>
      </c>
    </row>
    <row r="2159" spans="1:13" ht="15" customHeight="1">
      <c r="A2159" s="76"/>
      <c r="B2159" s="77" t="str">
        <f t="shared" si="215"/>
        <v/>
      </c>
      <c r="C2159" t="str">
        <f t="shared" si="214"/>
        <v/>
      </c>
      <c r="D2159" s="315" t="str">
        <f t="shared" si="219"/>
        <v/>
      </c>
      <c r="E2159" s="228">
        <v>0</v>
      </c>
      <c r="J2159" s="229">
        <f t="shared" si="216"/>
        <v>0</v>
      </c>
      <c r="K2159" s="229">
        <f t="shared" si="217"/>
        <v>0</v>
      </c>
      <c r="L2159" s="229">
        <f t="shared" si="217"/>
        <v>0</v>
      </c>
      <c r="M2159" s="229">
        <f t="shared" si="218"/>
        <v>0</v>
      </c>
    </row>
    <row r="2160" spans="1:13" ht="15" customHeight="1">
      <c r="A2160" s="76"/>
      <c r="B2160" s="77" t="str">
        <f t="shared" si="215"/>
        <v/>
      </c>
      <c r="C2160" t="str">
        <f t="shared" si="214"/>
        <v/>
      </c>
      <c r="D2160" s="315" t="str">
        <f t="shared" si="219"/>
        <v/>
      </c>
      <c r="E2160" s="228">
        <v>0</v>
      </c>
      <c r="J2160" s="229">
        <f t="shared" si="216"/>
        <v>0</v>
      </c>
      <c r="K2160" s="229">
        <f t="shared" si="217"/>
        <v>0</v>
      </c>
      <c r="L2160" s="229">
        <f t="shared" si="217"/>
        <v>0</v>
      </c>
      <c r="M2160" s="229">
        <f t="shared" si="218"/>
        <v>0</v>
      </c>
    </row>
    <row r="2161" spans="1:13" ht="15" customHeight="1">
      <c r="A2161" s="76"/>
      <c r="B2161" s="77" t="str">
        <f t="shared" si="215"/>
        <v/>
      </c>
      <c r="C2161" t="str">
        <f t="shared" si="214"/>
        <v/>
      </c>
      <c r="D2161" s="315" t="str">
        <f t="shared" si="219"/>
        <v/>
      </c>
      <c r="E2161" s="228">
        <v>0</v>
      </c>
      <c r="J2161" s="229">
        <f t="shared" si="216"/>
        <v>0</v>
      </c>
      <c r="K2161" s="229">
        <f t="shared" si="217"/>
        <v>0</v>
      </c>
      <c r="L2161" s="229">
        <f t="shared" si="217"/>
        <v>0</v>
      </c>
      <c r="M2161" s="229">
        <f t="shared" si="218"/>
        <v>0</v>
      </c>
    </row>
    <row r="2162" spans="1:13" ht="15" customHeight="1">
      <c r="A2162" s="76"/>
      <c r="B2162" s="77" t="str">
        <f t="shared" si="215"/>
        <v/>
      </c>
      <c r="C2162" t="str">
        <f t="shared" si="214"/>
        <v/>
      </c>
      <c r="D2162" s="315" t="str">
        <f t="shared" si="219"/>
        <v/>
      </c>
      <c r="E2162" s="228">
        <v>0</v>
      </c>
      <c r="J2162" s="229">
        <f t="shared" si="216"/>
        <v>0</v>
      </c>
      <c r="K2162" s="229">
        <f t="shared" si="217"/>
        <v>0</v>
      </c>
      <c r="L2162" s="229">
        <f t="shared" si="217"/>
        <v>0</v>
      </c>
      <c r="M2162" s="229">
        <f t="shared" si="218"/>
        <v>0</v>
      </c>
    </row>
    <row r="2163" spans="1:13" ht="15" customHeight="1">
      <c r="A2163" s="76"/>
      <c r="B2163" s="77" t="str">
        <f t="shared" si="215"/>
        <v/>
      </c>
      <c r="C2163" t="str">
        <f t="shared" si="214"/>
        <v/>
      </c>
      <c r="D2163" s="315" t="str">
        <f t="shared" si="219"/>
        <v/>
      </c>
      <c r="E2163" s="228">
        <v>0</v>
      </c>
      <c r="J2163" s="229">
        <f t="shared" si="216"/>
        <v>0</v>
      </c>
      <c r="K2163" s="229">
        <f t="shared" si="217"/>
        <v>0</v>
      </c>
      <c r="L2163" s="229">
        <f t="shared" si="217"/>
        <v>0</v>
      </c>
      <c r="M2163" s="229">
        <f t="shared" si="218"/>
        <v>0</v>
      </c>
    </row>
    <row r="2164" spans="1:13" ht="15" customHeight="1">
      <c r="A2164" s="76"/>
      <c r="B2164" s="77" t="str">
        <f t="shared" si="215"/>
        <v/>
      </c>
      <c r="C2164" t="str">
        <f t="shared" si="214"/>
        <v/>
      </c>
      <c r="D2164" s="315" t="str">
        <f t="shared" si="219"/>
        <v/>
      </c>
      <c r="E2164" s="228">
        <v>0</v>
      </c>
      <c r="J2164" s="229">
        <f t="shared" si="216"/>
        <v>0</v>
      </c>
      <c r="K2164" s="229">
        <f t="shared" si="217"/>
        <v>0</v>
      </c>
      <c r="L2164" s="229">
        <f t="shared" si="217"/>
        <v>0</v>
      </c>
      <c r="M2164" s="229">
        <f t="shared" si="218"/>
        <v>0</v>
      </c>
    </row>
    <row r="2165" spans="1:13" ht="15" customHeight="1">
      <c r="A2165" s="76"/>
      <c r="B2165" s="77" t="str">
        <f t="shared" si="215"/>
        <v/>
      </c>
      <c r="C2165" t="str">
        <f t="shared" si="214"/>
        <v/>
      </c>
      <c r="D2165" s="315" t="str">
        <f t="shared" si="219"/>
        <v/>
      </c>
      <c r="E2165" s="228">
        <v>0</v>
      </c>
      <c r="J2165" s="229">
        <f t="shared" si="216"/>
        <v>0</v>
      </c>
      <c r="K2165" s="229">
        <f t="shared" si="217"/>
        <v>0</v>
      </c>
      <c r="L2165" s="229">
        <f t="shared" si="217"/>
        <v>0</v>
      </c>
      <c r="M2165" s="229">
        <f t="shared" si="218"/>
        <v>0</v>
      </c>
    </row>
    <row r="2166" spans="1:13" ht="15" customHeight="1">
      <c r="A2166" s="76"/>
      <c r="B2166" s="77" t="str">
        <f t="shared" si="215"/>
        <v/>
      </c>
      <c r="C2166" t="str">
        <f t="shared" si="214"/>
        <v/>
      </c>
      <c r="D2166" s="315" t="str">
        <f t="shared" si="219"/>
        <v/>
      </c>
      <c r="E2166" s="228">
        <v>0</v>
      </c>
      <c r="J2166" s="229">
        <f t="shared" si="216"/>
        <v>0</v>
      </c>
      <c r="K2166" s="229">
        <f t="shared" si="217"/>
        <v>0</v>
      </c>
      <c r="L2166" s="229">
        <f t="shared" si="217"/>
        <v>0</v>
      </c>
      <c r="M2166" s="229">
        <f t="shared" si="218"/>
        <v>0</v>
      </c>
    </row>
    <row r="2167" spans="1:13" ht="15" customHeight="1">
      <c r="A2167" s="76"/>
      <c r="B2167" s="77" t="str">
        <f t="shared" si="215"/>
        <v/>
      </c>
      <c r="C2167" t="str">
        <f t="shared" si="214"/>
        <v/>
      </c>
      <c r="D2167" s="315" t="str">
        <f t="shared" si="219"/>
        <v/>
      </c>
      <c r="E2167" s="228">
        <v>0</v>
      </c>
      <c r="J2167" s="229">
        <f t="shared" si="216"/>
        <v>0</v>
      </c>
      <c r="K2167" s="229">
        <f t="shared" si="217"/>
        <v>0</v>
      </c>
      <c r="L2167" s="229">
        <f t="shared" si="217"/>
        <v>0</v>
      </c>
      <c r="M2167" s="229">
        <f t="shared" si="218"/>
        <v>0</v>
      </c>
    </row>
    <row r="2168" spans="1:13" ht="15" customHeight="1">
      <c r="A2168" s="76"/>
      <c r="B2168" s="77" t="str">
        <f t="shared" si="215"/>
        <v/>
      </c>
      <c r="C2168" t="str">
        <f t="shared" si="214"/>
        <v/>
      </c>
      <c r="D2168" s="315" t="str">
        <f t="shared" si="219"/>
        <v/>
      </c>
      <c r="E2168" s="228">
        <v>0</v>
      </c>
      <c r="J2168" s="229">
        <f t="shared" si="216"/>
        <v>0</v>
      </c>
      <c r="K2168" s="229">
        <f t="shared" si="217"/>
        <v>0</v>
      </c>
      <c r="L2168" s="229">
        <f t="shared" si="217"/>
        <v>0</v>
      </c>
      <c r="M2168" s="229">
        <f t="shared" si="218"/>
        <v>0</v>
      </c>
    </row>
    <row r="2169" spans="1:13" ht="15" customHeight="1">
      <c r="A2169" s="76"/>
      <c r="B2169" s="77" t="str">
        <f t="shared" si="215"/>
        <v/>
      </c>
      <c r="C2169" t="str">
        <f t="shared" si="214"/>
        <v/>
      </c>
      <c r="D2169" s="315" t="str">
        <f t="shared" si="219"/>
        <v/>
      </c>
      <c r="E2169" s="228">
        <v>0</v>
      </c>
      <c r="J2169" s="229">
        <f t="shared" si="216"/>
        <v>0</v>
      </c>
      <c r="K2169" s="229">
        <f t="shared" si="217"/>
        <v>0</v>
      </c>
      <c r="L2169" s="229">
        <f t="shared" si="217"/>
        <v>0</v>
      </c>
      <c r="M2169" s="229">
        <f t="shared" si="218"/>
        <v>0</v>
      </c>
    </row>
    <row r="2170" spans="1:13" ht="15" customHeight="1">
      <c r="A2170" s="76"/>
      <c r="B2170" s="77" t="str">
        <f t="shared" si="215"/>
        <v/>
      </c>
      <c r="C2170" t="str">
        <f t="shared" si="214"/>
        <v/>
      </c>
      <c r="D2170" s="315" t="str">
        <f t="shared" si="219"/>
        <v/>
      </c>
      <c r="E2170" s="228">
        <v>0</v>
      </c>
      <c r="J2170" s="229">
        <f t="shared" si="216"/>
        <v>0</v>
      </c>
      <c r="K2170" s="229">
        <f t="shared" si="217"/>
        <v>0</v>
      </c>
      <c r="L2170" s="229">
        <f t="shared" si="217"/>
        <v>0</v>
      </c>
      <c r="M2170" s="229">
        <f t="shared" si="218"/>
        <v>0</v>
      </c>
    </row>
    <row r="2171" spans="1:13" ht="15" customHeight="1">
      <c r="A2171" s="76"/>
      <c r="B2171" s="77" t="str">
        <f t="shared" si="215"/>
        <v/>
      </c>
      <c r="C2171" t="str">
        <f t="shared" si="214"/>
        <v/>
      </c>
      <c r="D2171" s="315" t="str">
        <f t="shared" si="219"/>
        <v/>
      </c>
      <c r="E2171" s="228">
        <v>0</v>
      </c>
      <c r="J2171" s="229">
        <f t="shared" si="216"/>
        <v>0</v>
      </c>
      <c r="K2171" s="229">
        <f t="shared" si="217"/>
        <v>0</v>
      </c>
      <c r="L2171" s="229">
        <f t="shared" si="217"/>
        <v>0</v>
      </c>
      <c r="M2171" s="229">
        <f t="shared" si="218"/>
        <v>0</v>
      </c>
    </row>
    <row r="2172" spans="1:13" ht="15" customHeight="1">
      <c r="A2172" s="76"/>
      <c r="B2172" s="77" t="str">
        <f t="shared" si="215"/>
        <v/>
      </c>
      <c r="C2172" t="str">
        <f t="shared" si="214"/>
        <v/>
      </c>
      <c r="D2172" s="315" t="str">
        <f t="shared" si="219"/>
        <v/>
      </c>
      <c r="E2172" s="228">
        <v>0</v>
      </c>
      <c r="J2172" s="229">
        <f t="shared" si="216"/>
        <v>0</v>
      </c>
      <c r="K2172" s="229">
        <f t="shared" si="217"/>
        <v>0</v>
      </c>
      <c r="L2172" s="229">
        <f t="shared" si="217"/>
        <v>0</v>
      </c>
      <c r="M2172" s="229">
        <f t="shared" si="218"/>
        <v>0</v>
      </c>
    </row>
    <row r="2173" spans="1:13" ht="15" customHeight="1">
      <c r="A2173" s="76"/>
      <c r="B2173" s="77" t="str">
        <f t="shared" si="215"/>
        <v/>
      </c>
      <c r="C2173" t="str">
        <f t="shared" si="214"/>
        <v/>
      </c>
      <c r="D2173" s="315" t="str">
        <f t="shared" si="219"/>
        <v/>
      </c>
      <c r="E2173" s="228">
        <v>0</v>
      </c>
      <c r="J2173" s="229">
        <f t="shared" si="216"/>
        <v>0</v>
      </c>
      <c r="K2173" s="229">
        <f t="shared" si="217"/>
        <v>0</v>
      </c>
      <c r="L2173" s="229">
        <f t="shared" si="217"/>
        <v>0</v>
      </c>
      <c r="M2173" s="229">
        <f t="shared" si="218"/>
        <v>0</v>
      </c>
    </row>
    <row r="2174" spans="1:13" ht="15" customHeight="1">
      <c r="A2174" s="76"/>
      <c r="B2174" s="77" t="str">
        <f t="shared" si="215"/>
        <v/>
      </c>
      <c r="C2174" t="str">
        <f t="shared" si="214"/>
        <v/>
      </c>
      <c r="D2174" s="315" t="str">
        <f t="shared" si="219"/>
        <v/>
      </c>
      <c r="E2174" s="228">
        <v>0</v>
      </c>
      <c r="J2174" s="229">
        <f t="shared" si="216"/>
        <v>0</v>
      </c>
      <c r="K2174" s="229">
        <f t="shared" si="217"/>
        <v>0</v>
      </c>
      <c r="L2174" s="229">
        <f t="shared" si="217"/>
        <v>0</v>
      </c>
      <c r="M2174" s="229">
        <f t="shared" si="218"/>
        <v>0</v>
      </c>
    </row>
    <row r="2175" spans="1:13" ht="15" customHeight="1">
      <c r="A2175" s="76"/>
      <c r="B2175" s="77" t="str">
        <f t="shared" si="215"/>
        <v/>
      </c>
      <c r="C2175" t="str">
        <f t="shared" si="214"/>
        <v/>
      </c>
      <c r="D2175" s="315" t="str">
        <f t="shared" si="219"/>
        <v/>
      </c>
      <c r="E2175" s="228">
        <v>0</v>
      </c>
      <c r="J2175" s="229">
        <f t="shared" si="216"/>
        <v>0</v>
      </c>
      <c r="K2175" s="229">
        <f t="shared" si="217"/>
        <v>0</v>
      </c>
      <c r="L2175" s="229">
        <f t="shared" si="217"/>
        <v>0</v>
      </c>
      <c r="M2175" s="229">
        <f t="shared" si="218"/>
        <v>0</v>
      </c>
    </row>
    <row r="2176" spans="1:13" ht="15" customHeight="1">
      <c r="A2176" s="76"/>
      <c r="B2176" s="77" t="str">
        <f t="shared" si="215"/>
        <v/>
      </c>
      <c r="C2176" t="str">
        <f t="shared" si="214"/>
        <v/>
      </c>
      <c r="D2176" s="315" t="str">
        <f t="shared" si="219"/>
        <v/>
      </c>
      <c r="E2176" s="228">
        <v>0</v>
      </c>
      <c r="J2176" s="229">
        <f t="shared" si="216"/>
        <v>0</v>
      </c>
      <c r="K2176" s="229">
        <f t="shared" si="217"/>
        <v>0</v>
      </c>
      <c r="L2176" s="229">
        <f t="shared" si="217"/>
        <v>0</v>
      </c>
      <c r="M2176" s="229">
        <f t="shared" si="218"/>
        <v>0</v>
      </c>
    </row>
    <row r="2177" spans="1:13" ht="15" customHeight="1">
      <c r="A2177" s="76"/>
      <c r="B2177" s="77" t="str">
        <f t="shared" si="215"/>
        <v/>
      </c>
      <c r="C2177" t="str">
        <f t="shared" ref="C2177:C2240" si="220">IF(A2177&lt;&gt;"",TEXT(A2177,"aaaa"),"")</f>
        <v/>
      </c>
      <c r="D2177" s="315" t="str">
        <f t="shared" si="219"/>
        <v/>
      </c>
      <c r="E2177" s="228">
        <v>0</v>
      </c>
      <c r="J2177" s="229">
        <f t="shared" si="216"/>
        <v>0</v>
      </c>
      <c r="K2177" s="229">
        <f t="shared" si="217"/>
        <v>0</v>
      </c>
      <c r="L2177" s="229">
        <f t="shared" si="217"/>
        <v>0</v>
      </c>
      <c r="M2177" s="229">
        <f t="shared" si="218"/>
        <v>0</v>
      </c>
    </row>
    <row r="2178" spans="1:13" ht="15" customHeight="1">
      <c r="A2178" s="76"/>
      <c r="B2178" s="77" t="str">
        <f t="shared" si="215"/>
        <v/>
      </c>
      <c r="C2178" t="str">
        <f t="shared" si="220"/>
        <v/>
      </c>
      <c r="D2178" s="315" t="str">
        <f t="shared" si="219"/>
        <v/>
      </c>
      <c r="E2178" s="228">
        <v>0</v>
      </c>
      <c r="J2178" s="229">
        <f t="shared" si="216"/>
        <v>0</v>
      </c>
      <c r="K2178" s="229">
        <f t="shared" si="217"/>
        <v>0</v>
      </c>
      <c r="L2178" s="229">
        <f t="shared" si="217"/>
        <v>0</v>
      </c>
      <c r="M2178" s="229">
        <f t="shared" si="218"/>
        <v>0</v>
      </c>
    </row>
    <row r="2179" spans="1:13" ht="15" customHeight="1">
      <c r="A2179" s="76"/>
      <c r="B2179" s="77" t="str">
        <f t="shared" si="215"/>
        <v/>
      </c>
      <c r="C2179" t="str">
        <f t="shared" si="220"/>
        <v/>
      </c>
      <c r="D2179" s="315" t="str">
        <f t="shared" si="219"/>
        <v/>
      </c>
      <c r="E2179" s="228">
        <v>0</v>
      </c>
      <c r="J2179" s="229">
        <f t="shared" si="216"/>
        <v>0</v>
      </c>
      <c r="K2179" s="229">
        <f t="shared" si="217"/>
        <v>0</v>
      </c>
      <c r="L2179" s="229">
        <f t="shared" si="217"/>
        <v>0</v>
      </c>
      <c r="M2179" s="229">
        <f t="shared" si="218"/>
        <v>0</v>
      </c>
    </row>
    <row r="2180" spans="1:13" ht="15" customHeight="1">
      <c r="A2180" s="76"/>
      <c r="B2180" s="77" t="str">
        <f t="shared" si="215"/>
        <v/>
      </c>
      <c r="C2180" t="str">
        <f t="shared" si="220"/>
        <v/>
      </c>
      <c r="D2180" s="315" t="str">
        <f t="shared" si="219"/>
        <v/>
      </c>
      <c r="E2180" s="228">
        <v>0</v>
      </c>
      <c r="J2180" s="229">
        <f t="shared" si="216"/>
        <v>0</v>
      </c>
      <c r="K2180" s="229">
        <f t="shared" si="217"/>
        <v>0</v>
      </c>
      <c r="L2180" s="229">
        <f t="shared" si="217"/>
        <v>0</v>
      </c>
      <c r="M2180" s="229">
        <f t="shared" si="218"/>
        <v>0</v>
      </c>
    </row>
    <row r="2181" spans="1:13" ht="15" customHeight="1">
      <c r="A2181" s="76"/>
      <c r="B2181" s="77" t="str">
        <f t="shared" si="215"/>
        <v/>
      </c>
      <c r="C2181" t="str">
        <f t="shared" si="220"/>
        <v/>
      </c>
      <c r="D2181" s="315" t="str">
        <f t="shared" si="219"/>
        <v/>
      </c>
      <c r="E2181" s="228">
        <v>0</v>
      </c>
      <c r="J2181" s="229">
        <f t="shared" si="216"/>
        <v>0</v>
      </c>
      <c r="K2181" s="229">
        <f t="shared" si="217"/>
        <v>0</v>
      </c>
      <c r="L2181" s="229">
        <f t="shared" si="217"/>
        <v>0</v>
      </c>
      <c r="M2181" s="229">
        <f t="shared" si="218"/>
        <v>0</v>
      </c>
    </row>
    <row r="2182" spans="1:13" ht="15" customHeight="1">
      <c r="A2182" s="76"/>
      <c r="B2182" s="77" t="str">
        <f t="shared" si="215"/>
        <v/>
      </c>
      <c r="C2182" t="str">
        <f t="shared" si="220"/>
        <v/>
      </c>
      <c r="D2182" s="315" t="str">
        <f t="shared" si="219"/>
        <v/>
      </c>
      <c r="E2182" s="228">
        <v>0</v>
      </c>
      <c r="J2182" s="229">
        <f t="shared" si="216"/>
        <v>0</v>
      </c>
      <c r="K2182" s="229">
        <f t="shared" si="217"/>
        <v>0</v>
      </c>
      <c r="L2182" s="229">
        <f t="shared" si="217"/>
        <v>0</v>
      </c>
      <c r="M2182" s="229">
        <f t="shared" si="218"/>
        <v>0</v>
      </c>
    </row>
    <row r="2183" spans="1:13" ht="15" customHeight="1">
      <c r="A2183" s="76"/>
      <c r="B2183" s="77" t="str">
        <f t="shared" ref="B2183:B2246" si="221">IF(A2183="","",TEXT(A2183,"DDDD"))</f>
        <v/>
      </c>
      <c r="C2183" t="str">
        <f t="shared" si="220"/>
        <v/>
      </c>
      <c r="D2183" s="315" t="str">
        <f t="shared" si="219"/>
        <v/>
      </c>
      <c r="E2183" s="228">
        <v>0</v>
      </c>
      <c r="J2183" s="229">
        <f t="shared" ref="J2183:J2246" si="222">IF(E2183=0,0,(1-J$4)*E2183)</f>
        <v>0</v>
      </c>
      <c r="K2183" s="229">
        <f t="shared" ref="K2183:L2246" si="223">IF(F2183=0,0,(1-K$4)*F2183)</f>
        <v>0</v>
      </c>
      <c r="L2183" s="229">
        <f t="shared" si="223"/>
        <v>0</v>
      </c>
      <c r="M2183" s="229">
        <f t="shared" ref="M2183:M2246" si="224">IF(H2183=0,0,(1-M$4)*H2183)</f>
        <v>0</v>
      </c>
    </row>
    <row r="2184" spans="1:13" ht="15" customHeight="1">
      <c r="A2184" s="76"/>
      <c r="B2184" s="77" t="str">
        <f t="shared" si="221"/>
        <v/>
      </c>
      <c r="C2184" t="str">
        <f t="shared" si="220"/>
        <v/>
      </c>
      <c r="D2184" s="315" t="str">
        <f t="shared" ref="D2184:D2247" si="225">IF(A2184&lt;&gt;"",PROPER(TEXT(A2184,"Mmmm")),"")</f>
        <v/>
      </c>
      <c r="E2184" s="228">
        <v>0</v>
      </c>
      <c r="J2184" s="229">
        <f t="shared" si="222"/>
        <v>0</v>
      </c>
      <c r="K2184" s="229">
        <f t="shared" si="223"/>
        <v>0</v>
      </c>
      <c r="L2184" s="229">
        <f t="shared" si="223"/>
        <v>0</v>
      </c>
      <c r="M2184" s="229">
        <f t="shared" si="224"/>
        <v>0</v>
      </c>
    </row>
    <row r="2185" spans="1:13" ht="15" customHeight="1">
      <c r="A2185" s="76"/>
      <c r="B2185" s="77" t="str">
        <f t="shared" si="221"/>
        <v/>
      </c>
      <c r="C2185" t="str">
        <f t="shared" si="220"/>
        <v/>
      </c>
      <c r="D2185" s="315" t="str">
        <f t="shared" si="225"/>
        <v/>
      </c>
      <c r="E2185" s="228">
        <v>0</v>
      </c>
      <c r="J2185" s="229">
        <f t="shared" si="222"/>
        <v>0</v>
      </c>
      <c r="K2185" s="229">
        <f t="shared" si="223"/>
        <v>0</v>
      </c>
      <c r="L2185" s="229">
        <f t="shared" si="223"/>
        <v>0</v>
      </c>
      <c r="M2185" s="229">
        <f t="shared" si="224"/>
        <v>0</v>
      </c>
    </row>
    <row r="2186" spans="1:13" ht="15" customHeight="1">
      <c r="A2186" s="76"/>
      <c r="B2186" s="77" t="str">
        <f t="shared" si="221"/>
        <v/>
      </c>
      <c r="C2186" t="str">
        <f t="shared" si="220"/>
        <v/>
      </c>
      <c r="D2186" s="315" t="str">
        <f t="shared" si="225"/>
        <v/>
      </c>
      <c r="E2186" s="228">
        <v>0</v>
      </c>
      <c r="J2186" s="229">
        <f t="shared" si="222"/>
        <v>0</v>
      </c>
      <c r="K2186" s="229">
        <f t="shared" si="223"/>
        <v>0</v>
      </c>
      <c r="L2186" s="229">
        <f t="shared" si="223"/>
        <v>0</v>
      </c>
      <c r="M2186" s="229">
        <f t="shared" si="224"/>
        <v>0</v>
      </c>
    </row>
    <row r="2187" spans="1:13" ht="15" customHeight="1">
      <c r="A2187" s="76"/>
      <c r="B2187" s="77" t="str">
        <f t="shared" si="221"/>
        <v/>
      </c>
      <c r="C2187" t="str">
        <f t="shared" si="220"/>
        <v/>
      </c>
      <c r="D2187" s="315" t="str">
        <f t="shared" si="225"/>
        <v/>
      </c>
      <c r="E2187" s="228">
        <v>0</v>
      </c>
      <c r="J2187" s="229">
        <f t="shared" si="222"/>
        <v>0</v>
      </c>
      <c r="K2187" s="229">
        <f t="shared" si="223"/>
        <v>0</v>
      </c>
      <c r="L2187" s="229">
        <f t="shared" si="223"/>
        <v>0</v>
      </c>
      <c r="M2187" s="229">
        <f t="shared" si="224"/>
        <v>0</v>
      </c>
    </row>
    <row r="2188" spans="1:13" ht="15" customHeight="1">
      <c r="A2188" s="76"/>
      <c r="B2188" s="77" t="str">
        <f t="shared" si="221"/>
        <v/>
      </c>
      <c r="C2188" t="str">
        <f t="shared" si="220"/>
        <v/>
      </c>
      <c r="D2188" s="315" t="str">
        <f t="shared" si="225"/>
        <v/>
      </c>
      <c r="E2188" s="228">
        <v>0</v>
      </c>
      <c r="J2188" s="229">
        <f t="shared" si="222"/>
        <v>0</v>
      </c>
      <c r="K2188" s="229">
        <f t="shared" si="223"/>
        <v>0</v>
      </c>
      <c r="L2188" s="229">
        <f t="shared" si="223"/>
        <v>0</v>
      </c>
      <c r="M2188" s="229">
        <f t="shared" si="224"/>
        <v>0</v>
      </c>
    </row>
    <row r="2189" spans="1:13" ht="15" customHeight="1">
      <c r="A2189" s="76"/>
      <c r="B2189" s="77" t="str">
        <f t="shared" si="221"/>
        <v/>
      </c>
      <c r="C2189" t="str">
        <f t="shared" si="220"/>
        <v/>
      </c>
      <c r="D2189" s="315" t="str">
        <f t="shared" si="225"/>
        <v/>
      </c>
      <c r="E2189" s="228">
        <v>0</v>
      </c>
      <c r="J2189" s="229">
        <f t="shared" si="222"/>
        <v>0</v>
      </c>
      <c r="K2189" s="229">
        <f t="shared" si="223"/>
        <v>0</v>
      </c>
      <c r="L2189" s="229">
        <f t="shared" si="223"/>
        <v>0</v>
      </c>
      <c r="M2189" s="229">
        <f t="shared" si="224"/>
        <v>0</v>
      </c>
    </row>
    <row r="2190" spans="1:13" ht="15" customHeight="1">
      <c r="A2190" s="76"/>
      <c r="B2190" s="77" t="str">
        <f t="shared" si="221"/>
        <v/>
      </c>
      <c r="C2190" t="str">
        <f t="shared" si="220"/>
        <v/>
      </c>
      <c r="D2190" s="315" t="str">
        <f t="shared" si="225"/>
        <v/>
      </c>
      <c r="E2190" s="228">
        <v>0</v>
      </c>
      <c r="J2190" s="229">
        <f t="shared" si="222"/>
        <v>0</v>
      </c>
      <c r="K2190" s="229">
        <f t="shared" si="223"/>
        <v>0</v>
      </c>
      <c r="L2190" s="229">
        <f t="shared" si="223"/>
        <v>0</v>
      </c>
      <c r="M2190" s="229">
        <f t="shared" si="224"/>
        <v>0</v>
      </c>
    </row>
    <row r="2191" spans="1:13" ht="15" customHeight="1">
      <c r="A2191" s="76"/>
      <c r="B2191" s="77" t="str">
        <f t="shared" si="221"/>
        <v/>
      </c>
      <c r="C2191" t="str">
        <f t="shared" si="220"/>
        <v/>
      </c>
      <c r="D2191" s="315" t="str">
        <f t="shared" si="225"/>
        <v/>
      </c>
      <c r="E2191" s="228">
        <v>0</v>
      </c>
      <c r="J2191" s="229">
        <f t="shared" si="222"/>
        <v>0</v>
      </c>
      <c r="K2191" s="229">
        <f t="shared" si="223"/>
        <v>0</v>
      </c>
      <c r="L2191" s="229">
        <f t="shared" si="223"/>
        <v>0</v>
      </c>
      <c r="M2191" s="229">
        <f t="shared" si="224"/>
        <v>0</v>
      </c>
    </row>
    <row r="2192" spans="1:13" ht="15" customHeight="1">
      <c r="A2192" s="76"/>
      <c r="B2192" s="77" t="str">
        <f t="shared" si="221"/>
        <v/>
      </c>
      <c r="C2192" t="str">
        <f t="shared" si="220"/>
        <v/>
      </c>
      <c r="D2192" s="315" t="str">
        <f t="shared" si="225"/>
        <v/>
      </c>
      <c r="E2192" s="228">
        <v>0</v>
      </c>
      <c r="J2192" s="229">
        <f t="shared" si="222"/>
        <v>0</v>
      </c>
      <c r="K2192" s="229">
        <f t="shared" si="223"/>
        <v>0</v>
      </c>
      <c r="L2192" s="229">
        <f t="shared" si="223"/>
        <v>0</v>
      </c>
      <c r="M2192" s="229">
        <f t="shared" si="224"/>
        <v>0</v>
      </c>
    </row>
    <row r="2193" spans="1:13" ht="15" customHeight="1">
      <c r="A2193" s="76"/>
      <c r="B2193" s="77" t="str">
        <f t="shared" si="221"/>
        <v/>
      </c>
      <c r="C2193" t="str">
        <f t="shared" si="220"/>
        <v/>
      </c>
      <c r="D2193" s="315" t="str">
        <f t="shared" si="225"/>
        <v/>
      </c>
      <c r="E2193" s="228">
        <v>0</v>
      </c>
      <c r="J2193" s="229">
        <f t="shared" si="222"/>
        <v>0</v>
      </c>
      <c r="K2193" s="229">
        <f t="shared" si="223"/>
        <v>0</v>
      </c>
      <c r="L2193" s="229">
        <f t="shared" si="223"/>
        <v>0</v>
      </c>
      <c r="M2193" s="229">
        <f t="shared" si="224"/>
        <v>0</v>
      </c>
    </row>
    <row r="2194" spans="1:13" ht="15" customHeight="1">
      <c r="A2194" s="76"/>
      <c r="B2194" s="77" t="str">
        <f t="shared" si="221"/>
        <v/>
      </c>
      <c r="C2194" t="str">
        <f t="shared" si="220"/>
        <v/>
      </c>
      <c r="D2194" s="315" t="str">
        <f t="shared" si="225"/>
        <v/>
      </c>
      <c r="E2194" s="228">
        <v>0</v>
      </c>
      <c r="J2194" s="229">
        <f t="shared" si="222"/>
        <v>0</v>
      </c>
      <c r="K2194" s="229">
        <f t="shared" si="223"/>
        <v>0</v>
      </c>
      <c r="L2194" s="229">
        <f t="shared" si="223"/>
        <v>0</v>
      </c>
      <c r="M2194" s="229">
        <f t="shared" si="224"/>
        <v>0</v>
      </c>
    </row>
    <row r="2195" spans="1:13" ht="15" customHeight="1">
      <c r="A2195" s="76"/>
      <c r="B2195" s="77" t="str">
        <f t="shared" si="221"/>
        <v/>
      </c>
      <c r="C2195" t="str">
        <f t="shared" si="220"/>
        <v/>
      </c>
      <c r="D2195" s="315" t="str">
        <f t="shared" si="225"/>
        <v/>
      </c>
      <c r="E2195" s="228">
        <v>0</v>
      </c>
      <c r="J2195" s="229">
        <f t="shared" si="222"/>
        <v>0</v>
      </c>
      <c r="K2195" s="229">
        <f t="shared" si="223"/>
        <v>0</v>
      </c>
      <c r="L2195" s="229">
        <f t="shared" si="223"/>
        <v>0</v>
      </c>
      <c r="M2195" s="229">
        <f t="shared" si="224"/>
        <v>0</v>
      </c>
    </row>
    <row r="2196" spans="1:13" ht="15" customHeight="1">
      <c r="A2196" s="76"/>
      <c r="B2196" s="77" t="str">
        <f t="shared" si="221"/>
        <v/>
      </c>
      <c r="C2196" t="str">
        <f t="shared" si="220"/>
        <v/>
      </c>
      <c r="D2196" s="315" t="str">
        <f t="shared" si="225"/>
        <v/>
      </c>
      <c r="E2196" s="228">
        <v>0</v>
      </c>
      <c r="J2196" s="229">
        <f t="shared" si="222"/>
        <v>0</v>
      </c>
      <c r="K2196" s="229">
        <f t="shared" si="223"/>
        <v>0</v>
      </c>
      <c r="L2196" s="229">
        <f t="shared" si="223"/>
        <v>0</v>
      </c>
      <c r="M2196" s="229">
        <f t="shared" si="224"/>
        <v>0</v>
      </c>
    </row>
    <row r="2197" spans="1:13" ht="15" customHeight="1">
      <c r="A2197" s="76"/>
      <c r="B2197" s="77" t="str">
        <f t="shared" si="221"/>
        <v/>
      </c>
      <c r="C2197" t="str">
        <f t="shared" si="220"/>
        <v/>
      </c>
      <c r="D2197" s="315" t="str">
        <f t="shared" si="225"/>
        <v/>
      </c>
      <c r="E2197" s="228">
        <v>0</v>
      </c>
      <c r="J2197" s="229">
        <f t="shared" si="222"/>
        <v>0</v>
      </c>
      <c r="K2197" s="229">
        <f t="shared" si="223"/>
        <v>0</v>
      </c>
      <c r="L2197" s="229">
        <f t="shared" si="223"/>
        <v>0</v>
      </c>
      <c r="M2197" s="229">
        <f t="shared" si="224"/>
        <v>0</v>
      </c>
    </row>
    <row r="2198" spans="1:13" ht="15" customHeight="1">
      <c r="A2198" s="76"/>
      <c r="B2198" s="77" t="str">
        <f t="shared" si="221"/>
        <v/>
      </c>
      <c r="C2198" t="str">
        <f t="shared" si="220"/>
        <v/>
      </c>
      <c r="D2198" s="315" t="str">
        <f t="shared" si="225"/>
        <v/>
      </c>
      <c r="E2198" s="228">
        <v>0</v>
      </c>
      <c r="J2198" s="229">
        <f t="shared" si="222"/>
        <v>0</v>
      </c>
      <c r="K2198" s="229">
        <f t="shared" si="223"/>
        <v>0</v>
      </c>
      <c r="L2198" s="229">
        <f t="shared" si="223"/>
        <v>0</v>
      </c>
      <c r="M2198" s="229">
        <f t="shared" si="224"/>
        <v>0</v>
      </c>
    </row>
    <row r="2199" spans="1:13" ht="15" customHeight="1">
      <c r="A2199" s="76"/>
      <c r="B2199" s="77" t="str">
        <f t="shared" si="221"/>
        <v/>
      </c>
      <c r="C2199" t="str">
        <f t="shared" si="220"/>
        <v/>
      </c>
      <c r="D2199" s="315" t="str">
        <f t="shared" si="225"/>
        <v/>
      </c>
      <c r="E2199" s="228">
        <v>0</v>
      </c>
      <c r="J2199" s="229">
        <f t="shared" si="222"/>
        <v>0</v>
      </c>
      <c r="K2199" s="229">
        <f t="shared" si="223"/>
        <v>0</v>
      </c>
      <c r="L2199" s="229">
        <f t="shared" si="223"/>
        <v>0</v>
      </c>
      <c r="M2199" s="229">
        <f t="shared" si="224"/>
        <v>0</v>
      </c>
    </row>
    <row r="2200" spans="1:13" ht="15" customHeight="1">
      <c r="A2200" s="76"/>
      <c r="B2200" s="77" t="str">
        <f t="shared" si="221"/>
        <v/>
      </c>
      <c r="C2200" t="str">
        <f t="shared" si="220"/>
        <v/>
      </c>
      <c r="D2200" s="315" t="str">
        <f t="shared" si="225"/>
        <v/>
      </c>
      <c r="E2200" s="228">
        <v>0</v>
      </c>
      <c r="J2200" s="229">
        <f t="shared" si="222"/>
        <v>0</v>
      </c>
      <c r="K2200" s="229">
        <f t="shared" si="223"/>
        <v>0</v>
      </c>
      <c r="L2200" s="229">
        <f t="shared" si="223"/>
        <v>0</v>
      </c>
      <c r="M2200" s="229">
        <f t="shared" si="224"/>
        <v>0</v>
      </c>
    </row>
    <row r="2201" spans="1:13" ht="15" customHeight="1">
      <c r="A2201" s="76"/>
      <c r="B2201" s="77" t="str">
        <f t="shared" si="221"/>
        <v/>
      </c>
      <c r="C2201" t="str">
        <f t="shared" si="220"/>
        <v/>
      </c>
      <c r="D2201" s="315" t="str">
        <f t="shared" si="225"/>
        <v/>
      </c>
      <c r="E2201" s="228">
        <v>0</v>
      </c>
      <c r="J2201" s="229">
        <f t="shared" si="222"/>
        <v>0</v>
      </c>
      <c r="K2201" s="229">
        <f t="shared" si="223"/>
        <v>0</v>
      </c>
      <c r="L2201" s="229">
        <f t="shared" si="223"/>
        <v>0</v>
      </c>
      <c r="M2201" s="229">
        <f t="shared" si="224"/>
        <v>0</v>
      </c>
    </row>
    <row r="2202" spans="1:13" ht="15" customHeight="1">
      <c r="A2202" s="76"/>
      <c r="B2202" s="77" t="str">
        <f t="shared" si="221"/>
        <v/>
      </c>
      <c r="C2202" t="str">
        <f t="shared" si="220"/>
        <v/>
      </c>
      <c r="D2202" s="315" t="str">
        <f t="shared" si="225"/>
        <v/>
      </c>
      <c r="E2202" s="228">
        <v>0</v>
      </c>
      <c r="J2202" s="229">
        <f t="shared" si="222"/>
        <v>0</v>
      </c>
      <c r="K2202" s="229">
        <f t="shared" si="223"/>
        <v>0</v>
      </c>
      <c r="L2202" s="229">
        <f t="shared" si="223"/>
        <v>0</v>
      </c>
      <c r="M2202" s="229">
        <f t="shared" si="224"/>
        <v>0</v>
      </c>
    </row>
    <row r="2203" spans="1:13" ht="15" customHeight="1">
      <c r="A2203" s="76"/>
      <c r="B2203" s="77" t="str">
        <f t="shared" si="221"/>
        <v/>
      </c>
      <c r="C2203" t="str">
        <f t="shared" si="220"/>
        <v/>
      </c>
      <c r="D2203" s="315" t="str">
        <f t="shared" si="225"/>
        <v/>
      </c>
      <c r="E2203" s="228">
        <v>0</v>
      </c>
      <c r="J2203" s="229">
        <f t="shared" si="222"/>
        <v>0</v>
      </c>
      <c r="K2203" s="229">
        <f t="shared" si="223"/>
        <v>0</v>
      </c>
      <c r="L2203" s="229">
        <f t="shared" si="223"/>
        <v>0</v>
      </c>
      <c r="M2203" s="229">
        <f t="shared" si="224"/>
        <v>0</v>
      </c>
    </row>
    <row r="2204" spans="1:13" ht="15" customHeight="1">
      <c r="A2204" s="76"/>
      <c r="B2204" s="77" t="str">
        <f t="shared" si="221"/>
        <v/>
      </c>
      <c r="C2204" t="str">
        <f t="shared" si="220"/>
        <v/>
      </c>
      <c r="D2204" s="315" t="str">
        <f t="shared" si="225"/>
        <v/>
      </c>
      <c r="E2204" s="228">
        <v>0</v>
      </c>
      <c r="J2204" s="229">
        <f t="shared" si="222"/>
        <v>0</v>
      </c>
      <c r="K2204" s="229">
        <f t="shared" si="223"/>
        <v>0</v>
      </c>
      <c r="L2204" s="229">
        <f t="shared" si="223"/>
        <v>0</v>
      </c>
      <c r="M2204" s="229">
        <f t="shared" si="224"/>
        <v>0</v>
      </c>
    </row>
    <row r="2205" spans="1:13" ht="15" customHeight="1">
      <c r="A2205" s="76"/>
      <c r="B2205" s="77" t="str">
        <f t="shared" si="221"/>
        <v/>
      </c>
      <c r="C2205" t="str">
        <f t="shared" si="220"/>
        <v/>
      </c>
      <c r="D2205" s="315" t="str">
        <f t="shared" si="225"/>
        <v/>
      </c>
      <c r="E2205" s="228">
        <v>0</v>
      </c>
      <c r="J2205" s="229">
        <f t="shared" si="222"/>
        <v>0</v>
      </c>
      <c r="K2205" s="229">
        <f t="shared" si="223"/>
        <v>0</v>
      </c>
      <c r="L2205" s="229">
        <f t="shared" si="223"/>
        <v>0</v>
      </c>
      <c r="M2205" s="229">
        <f t="shared" si="224"/>
        <v>0</v>
      </c>
    </row>
    <row r="2206" spans="1:13" ht="15" customHeight="1">
      <c r="A2206" s="76"/>
      <c r="B2206" s="77" t="str">
        <f t="shared" si="221"/>
        <v/>
      </c>
      <c r="C2206" t="str">
        <f t="shared" si="220"/>
        <v/>
      </c>
      <c r="D2206" s="315" t="str">
        <f t="shared" si="225"/>
        <v/>
      </c>
      <c r="E2206" s="228">
        <v>0</v>
      </c>
      <c r="J2206" s="229">
        <f t="shared" si="222"/>
        <v>0</v>
      </c>
      <c r="K2206" s="229">
        <f t="shared" si="223"/>
        <v>0</v>
      </c>
      <c r="L2206" s="229">
        <f t="shared" si="223"/>
        <v>0</v>
      </c>
      <c r="M2206" s="229">
        <f t="shared" si="224"/>
        <v>0</v>
      </c>
    </row>
    <row r="2207" spans="1:13" ht="15" customHeight="1">
      <c r="A2207" s="76"/>
      <c r="B2207" s="77" t="str">
        <f t="shared" si="221"/>
        <v/>
      </c>
      <c r="C2207" t="str">
        <f t="shared" si="220"/>
        <v/>
      </c>
      <c r="D2207" s="315" t="str">
        <f t="shared" si="225"/>
        <v/>
      </c>
      <c r="E2207" s="228">
        <v>0</v>
      </c>
      <c r="J2207" s="229">
        <f t="shared" si="222"/>
        <v>0</v>
      </c>
      <c r="K2207" s="229">
        <f t="shared" si="223"/>
        <v>0</v>
      </c>
      <c r="L2207" s="229">
        <f t="shared" si="223"/>
        <v>0</v>
      </c>
      <c r="M2207" s="229">
        <f t="shared" si="224"/>
        <v>0</v>
      </c>
    </row>
    <row r="2208" spans="1:13" ht="15" customHeight="1">
      <c r="A2208" s="76"/>
      <c r="B2208" s="77" t="str">
        <f t="shared" si="221"/>
        <v/>
      </c>
      <c r="C2208" t="str">
        <f t="shared" si="220"/>
        <v/>
      </c>
      <c r="D2208" s="315" t="str">
        <f t="shared" si="225"/>
        <v/>
      </c>
      <c r="E2208" s="228">
        <v>0</v>
      </c>
      <c r="J2208" s="229">
        <f t="shared" si="222"/>
        <v>0</v>
      </c>
      <c r="K2208" s="229">
        <f t="shared" si="223"/>
        <v>0</v>
      </c>
      <c r="L2208" s="229">
        <f t="shared" si="223"/>
        <v>0</v>
      </c>
      <c r="M2208" s="229">
        <f t="shared" si="224"/>
        <v>0</v>
      </c>
    </row>
    <row r="2209" spans="1:13" ht="15" customHeight="1">
      <c r="A2209" s="76"/>
      <c r="B2209" s="77" t="str">
        <f t="shared" si="221"/>
        <v/>
      </c>
      <c r="C2209" t="str">
        <f t="shared" si="220"/>
        <v/>
      </c>
      <c r="D2209" s="315" t="str">
        <f t="shared" si="225"/>
        <v/>
      </c>
      <c r="E2209" s="228">
        <v>0</v>
      </c>
      <c r="J2209" s="229">
        <f t="shared" si="222"/>
        <v>0</v>
      </c>
      <c r="K2209" s="229">
        <f t="shared" si="223"/>
        <v>0</v>
      </c>
      <c r="L2209" s="229">
        <f t="shared" si="223"/>
        <v>0</v>
      </c>
      <c r="M2209" s="229">
        <f t="shared" si="224"/>
        <v>0</v>
      </c>
    </row>
    <row r="2210" spans="1:13" ht="15" customHeight="1">
      <c r="A2210" s="76"/>
      <c r="B2210" s="77" t="str">
        <f t="shared" si="221"/>
        <v/>
      </c>
      <c r="C2210" t="str">
        <f t="shared" si="220"/>
        <v/>
      </c>
      <c r="D2210" s="315" t="str">
        <f t="shared" si="225"/>
        <v/>
      </c>
      <c r="E2210" s="228">
        <v>0</v>
      </c>
      <c r="J2210" s="229">
        <f t="shared" si="222"/>
        <v>0</v>
      </c>
      <c r="K2210" s="229">
        <f t="shared" si="223"/>
        <v>0</v>
      </c>
      <c r="L2210" s="229">
        <f t="shared" si="223"/>
        <v>0</v>
      </c>
      <c r="M2210" s="229">
        <f t="shared" si="224"/>
        <v>0</v>
      </c>
    </row>
    <row r="2211" spans="1:13" ht="15" customHeight="1">
      <c r="A2211" s="76"/>
      <c r="B2211" s="77" t="str">
        <f t="shared" si="221"/>
        <v/>
      </c>
      <c r="C2211" t="str">
        <f t="shared" si="220"/>
        <v/>
      </c>
      <c r="D2211" s="315" t="str">
        <f t="shared" si="225"/>
        <v/>
      </c>
      <c r="E2211" s="228">
        <v>0</v>
      </c>
      <c r="J2211" s="229">
        <f t="shared" si="222"/>
        <v>0</v>
      </c>
      <c r="K2211" s="229">
        <f t="shared" si="223"/>
        <v>0</v>
      </c>
      <c r="L2211" s="229">
        <f t="shared" si="223"/>
        <v>0</v>
      </c>
      <c r="M2211" s="229">
        <f t="shared" si="224"/>
        <v>0</v>
      </c>
    </row>
    <row r="2212" spans="1:13" ht="15" customHeight="1">
      <c r="A2212" s="76"/>
      <c r="B2212" s="77" t="str">
        <f t="shared" si="221"/>
        <v/>
      </c>
      <c r="C2212" t="str">
        <f t="shared" si="220"/>
        <v/>
      </c>
      <c r="D2212" s="315" t="str">
        <f t="shared" si="225"/>
        <v/>
      </c>
      <c r="E2212" s="228">
        <v>0</v>
      </c>
      <c r="J2212" s="229">
        <f t="shared" si="222"/>
        <v>0</v>
      </c>
      <c r="K2212" s="229">
        <f t="shared" si="223"/>
        <v>0</v>
      </c>
      <c r="L2212" s="229">
        <f t="shared" si="223"/>
        <v>0</v>
      </c>
      <c r="M2212" s="229">
        <f t="shared" si="224"/>
        <v>0</v>
      </c>
    </row>
    <row r="2213" spans="1:13" ht="15" customHeight="1">
      <c r="A2213" s="76"/>
      <c r="B2213" s="77" t="str">
        <f t="shared" si="221"/>
        <v/>
      </c>
      <c r="C2213" t="str">
        <f t="shared" si="220"/>
        <v/>
      </c>
      <c r="D2213" s="315" t="str">
        <f t="shared" si="225"/>
        <v/>
      </c>
      <c r="E2213" s="228">
        <v>0</v>
      </c>
      <c r="J2213" s="229">
        <f t="shared" si="222"/>
        <v>0</v>
      </c>
      <c r="K2213" s="229">
        <f t="shared" si="223"/>
        <v>0</v>
      </c>
      <c r="L2213" s="229">
        <f t="shared" si="223"/>
        <v>0</v>
      </c>
      <c r="M2213" s="229">
        <f t="shared" si="224"/>
        <v>0</v>
      </c>
    </row>
    <row r="2214" spans="1:13" ht="15" customHeight="1">
      <c r="A2214" s="76"/>
      <c r="B2214" s="77" t="str">
        <f t="shared" si="221"/>
        <v/>
      </c>
      <c r="C2214" t="str">
        <f t="shared" si="220"/>
        <v/>
      </c>
      <c r="D2214" s="315" t="str">
        <f t="shared" si="225"/>
        <v/>
      </c>
      <c r="E2214" s="228">
        <v>0</v>
      </c>
      <c r="J2214" s="229">
        <f t="shared" si="222"/>
        <v>0</v>
      </c>
      <c r="K2214" s="229">
        <f t="shared" si="223"/>
        <v>0</v>
      </c>
      <c r="L2214" s="229">
        <f t="shared" si="223"/>
        <v>0</v>
      </c>
      <c r="M2214" s="229">
        <f t="shared" si="224"/>
        <v>0</v>
      </c>
    </row>
    <row r="2215" spans="1:13" ht="15" customHeight="1">
      <c r="A2215" s="76"/>
      <c r="B2215" s="77" t="str">
        <f t="shared" si="221"/>
        <v/>
      </c>
      <c r="C2215" t="str">
        <f t="shared" si="220"/>
        <v/>
      </c>
      <c r="D2215" s="315" t="str">
        <f t="shared" si="225"/>
        <v/>
      </c>
      <c r="E2215" s="228">
        <v>0</v>
      </c>
      <c r="J2215" s="229">
        <f t="shared" si="222"/>
        <v>0</v>
      </c>
      <c r="K2215" s="229">
        <f t="shared" si="223"/>
        <v>0</v>
      </c>
      <c r="L2215" s="229">
        <f t="shared" si="223"/>
        <v>0</v>
      </c>
      <c r="M2215" s="229">
        <f t="shared" si="224"/>
        <v>0</v>
      </c>
    </row>
    <row r="2216" spans="1:13" ht="15" customHeight="1">
      <c r="A2216" s="76"/>
      <c r="B2216" s="77" t="str">
        <f t="shared" si="221"/>
        <v/>
      </c>
      <c r="C2216" t="str">
        <f t="shared" si="220"/>
        <v/>
      </c>
      <c r="D2216" s="315" t="str">
        <f t="shared" si="225"/>
        <v/>
      </c>
      <c r="E2216" s="228">
        <v>0</v>
      </c>
      <c r="J2216" s="229">
        <f t="shared" si="222"/>
        <v>0</v>
      </c>
      <c r="K2216" s="229">
        <f t="shared" si="223"/>
        <v>0</v>
      </c>
      <c r="L2216" s="229">
        <f t="shared" si="223"/>
        <v>0</v>
      </c>
      <c r="M2216" s="229">
        <f t="shared" si="224"/>
        <v>0</v>
      </c>
    </row>
    <row r="2217" spans="1:13" ht="15" customHeight="1">
      <c r="A2217" s="76"/>
      <c r="B2217" s="77" t="str">
        <f t="shared" si="221"/>
        <v/>
      </c>
      <c r="C2217" t="str">
        <f t="shared" si="220"/>
        <v/>
      </c>
      <c r="D2217" s="315" t="str">
        <f t="shared" si="225"/>
        <v/>
      </c>
      <c r="E2217" s="228">
        <v>0</v>
      </c>
      <c r="J2217" s="229">
        <f t="shared" si="222"/>
        <v>0</v>
      </c>
      <c r="K2217" s="229">
        <f t="shared" si="223"/>
        <v>0</v>
      </c>
      <c r="L2217" s="229">
        <f t="shared" si="223"/>
        <v>0</v>
      </c>
      <c r="M2217" s="229">
        <f t="shared" si="224"/>
        <v>0</v>
      </c>
    </row>
    <row r="2218" spans="1:13" ht="15" customHeight="1">
      <c r="A2218" s="76"/>
      <c r="B2218" s="77" t="str">
        <f t="shared" si="221"/>
        <v/>
      </c>
      <c r="C2218" t="str">
        <f t="shared" si="220"/>
        <v/>
      </c>
      <c r="D2218" s="315" t="str">
        <f t="shared" si="225"/>
        <v/>
      </c>
      <c r="E2218" s="228">
        <v>0</v>
      </c>
      <c r="J2218" s="229">
        <f t="shared" si="222"/>
        <v>0</v>
      </c>
      <c r="K2218" s="229">
        <f t="shared" si="223"/>
        <v>0</v>
      </c>
      <c r="L2218" s="229">
        <f t="shared" si="223"/>
        <v>0</v>
      </c>
      <c r="M2218" s="229">
        <f t="shared" si="224"/>
        <v>0</v>
      </c>
    </row>
    <row r="2219" spans="1:13" ht="15" customHeight="1">
      <c r="A2219" s="76"/>
      <c r="B2219" s="77" t="str">
        <f t="shared" si="221"/>
        <v/>
      </c>
      <c r="C2219" t="str">
        <f t="shared" si="220"/>
        <v/>
      </c>
      <c r="D2219" s="315" t="str">
        <f t="shared" si="225"/>
        <v/>
      </c>
      <c r="E2219" s="228">
        <v>0</v>
      </c>
      <c r="J2219" s="229">
        <f t="shared" si="222"/>
        <v>0</v>
      </c>
      <c r="K2219" s="229">
        <f t="shared" si="223"/>
        <v>0</v>
      </c>
      <c r="L2219" s="229">
        <f t="shared" si="223"/>
        <v>0</v>
      </c>
      <c r="M2219" s="229">
        <f t="shared" si="224"/>
        <v>0</v>
      </c>
    </row>
    <row r="2220" spans="1:13" ht="15" customHeight="1">
      <c r="A2220" s="76"/>
      <c r="B2220" s="77" t="str">
        <f t="shared" si="221"/>
        <v/>
      </c>
      <c r="C2220" t="str">
        <f t="shared" si="220"/>
        <v/>
      </c>
      <c r="D2220" s="315" t="str">
        <f t="shared" si="225"/>
        <v/>
      </c>
      <c r="E2220" s="228">
        <v>0</v>
      </c>
      <c r="J2220" s="229">
        <f t="shared" si="222"/>
        <v>0</v>
      </c>
      <c r="K2220" s="229">
        <f t="shared" si="223"/>
        <v>0</v>
      </c>
      <c r="L2220" s="229">
        <f t="shared" si="223"/>
        <v>0</v>
      </c>
      <c r="M2220" s="229">
        <f t="shared" si="224"/>
        <v>0</v>
      </c>
    </row>
    <row r="2221" spans="1:13" ht="15" customHeight="1">
      <c r="A2221" s="76"/>
      <c r="B2221" s="77" t="str">
        <f t="shared" si="221"/>
        <v/>
      </c>
      <c r="C2221" t="str">
        <f t="shared" si="220"/>
        <v/>
      </c>
      <c r="D2221" s="315" t="str">
        <f t="shared" si="225"/>
        <v/>
      </c>
      <c r="E2221" s="228">
        <v>0</v>
      </c>
      <c r="J2221" s="229">
        <f t="shared" si="222"/>
        <v>0</v>
      </c>
      <c r="K2221" s="229">
        <f t="shared" si="223"/>
        <v>0</v>
      </c>
      <c r="L2221" s="229">
        <f t="shared" si="223"/>
        <v>0</v>
      </c>
      <c r="M2221" s="229">
        <f t="shared" si="224"/>
        <v>0</v>
      </c>
    </row>
    <row r="2222" spans="1:13" ht="15" customHeight="1">
      <c r="A2222" s="76"/>
      <c r="B2222" s="77" t="str">
        <f t="shared" si="221"/>
        <v/>
      </c>
      <c r="C2222" t="str">
        <f t="shared" si="220"/>
        <v/>
      </c>
      <c r="D2222" s="315" t="str">
        <f t="shared" si="225"/>
        <v/>
      </c>
      <c r="E2222" s="228">
        <v>0</v>
      </c>
      <c r="J2222" s="229">
        <f t="shared" si="222"/>
        <v>0</v>
      </c>
      <c r="K2222" s="229">
        <f t="shared" si="223"/>
        <v>0</v>
      </c>
      <c r="L2222" s="229">
        <f t="shared" si="223"/>
        <v>0</v>
      </c>
      <c r="M2222" s="229">
        <f t="shared" si="224"/>
        <v>0</v>
      </c>
    </row>
    <row r="2223" spans="1:13" ht="15" customHeight="1">
      <c r="A2223" s="76"/>
      <c r="B2223" s="77" t="str">
        <f t="shared" si="221"/>
        <v/>
      </c>
      <c r="C2223" t="str">
        <f t="shared" si="220"/>
        <v/>
      </c>
      <c r="D2223" s="315" t="str">
        <f t="shared" si="225"/>
        <v/>
      </c>
      <c r="E2223" s="228">
        <v>0</v>
      </c>
      <c r="J2223" s="229">
        <f t="shared" si="222"/>
        <v>0</v>
      </c>
      <c r="K2223" s="229">
        <f t="shared" si="223"/>
        <v>0</v>
      </c>
      <c r="L2223" s="229">
        <f t="shared" si="223"/>
        <v>0</v>
      </c>
      <c r="M2223" s="229">
        <f t="shared" si="224"/>
        <v>0</v>
      </c>
    </row>
    <row r="2224" spans="1:13" ht="15" customHeight="1">
      <c r="A2224" s="76"/>
      <c r="B2224" s="77" t="str">
        <f t="shared" si="221"/>
        <v/>
      </c>
      <c r="C2224" t="str">
        <f t="shared" si="220"/>
        <v/>
      </c>
      <c r="D2224" s="315" t="str">
        <f t="shared" si="225"/>
        <v/>
      </c>
      <c r="E2224" s="228">
        <v>0</v>
      </c>
      <c r="J2224" s="229">
        <f t="shared" si="222"/>
        <v>0</v>
      </c>
      <c r="K2224" s="229">
        <f t="shared" si="223"/>
        <v>0</v>
      </c>
      <c r="L2224" s="229">
        <f t="shared" si="223"/>
        <v>0</v>
      </c>
      <c r="M2224" s="229">
        <f t="shared" si="224"/>
        <v>0</v>
      </c>
    </row>
    <row r="2225" spans="1:13" ht="15" customHeight="1">
      <c r="A2225" s="76"/>
      <c r="B2225" s="77" t="str">
        <f t="shared" si="221"/>
        <v/>
      </c>
      <c r="C2225" t="str">
        <f t="shared" si="220"/>
        <v/>
      </c>
      <c r="D2225" s="315" t="str">
        <f t="shared" si="225"/>
        <v/>
      </c>
      <c r="E2225" s="228">
        <v>0</v>
      </c>
      <c r="J2225" s="229">
        <f t="shared" si="222"/>
        <v>0</v>
      </c>
      <c r="K2225" s="229">
        <f t="shared" si="223"/>
        <v>0</v>
      </c>
      <c r="L2225" s="229">
        <f t="shared" si="223"/>
        <v>0</v>
      </c>
      <c r="M2225" s="229">
        <f t="shared" si="224"/>
        <v>0</v>
      </c>
    </row>
    <row r="2226" spans="1:13" ht="15" customHeight="1">
      <c r="A2226" s="76"/>
      <c r="B2226" s="77" t="str">
        <f t="shared" si="221"/>
        <v/>
      </c>
      <c r="C2226" t="str">
        <f t="shared" si="220"/>
        <v/>
      </c>
      <c r="D2226" s="315" t="str">
        <f t="shared" si="225"/>
        <v/>
      </c>
      <c r="E2226" s="228">
        <v>0</v>
      </c>
      <c r="J2226" s="229">
        <f t="shared" si="222"/>
        <v>0</v>
      </c>
      <c r="K2226" s="229">
        <f t="shared" si="223"/>
        <v>0</v>
      </c>
      <c r="L2226" s="229">
        <f t="shared" si="223"/>
        <v>0</v>
      </c>
      <c r="M2226" s="229">
        <f t="shared" si="224"/>
        <v>0</v>
      </c>
    </row>
    <row r="2227" spans="1:13" ht="15" customHeight="1">
      <c r="A2227" s="76"/>
      <c r="B2227" s="77" t="str">
        <f t="shared" si="221"/>
        <v/>
      </c>
      <c r="C2227" t="str">
        <f t="shared" si="220"/>
        <v/>
      </c>
      <c r="D2227" s="315" t="str">
        <f t="shared" si="225"/>
        <v/>
      </c>
      <c r="E2227" s="228">
        <v>0</v>
      </c>
      <c r="J2227" s="229">
        <f t="shared" si="222"/>
        <v>0</v>
      </c>
      <c r="K2227" s="229">
        <f t="shared" si="223"/>
        <v>0</v>
      </c>
      <c r="L2227" s="229">
        <f t="shared" si="223"/>
        <v>0</v>
      </c>
      <c r="M2227" s="229">
        <f t="shared" si="224"/>
        <v>0</v>
      </c>
    </row>
    <row r="2228" spans="1:13" ht="15" customHeight="1">
      <c r="A2228" s="76"/>
      <c r="B2228" s="77" t="str">
        <f t="shared" si="221"/>
        <v/>
      </c>
      <c r="C2228" t="str">
        <f t="shared" si="220"/>
        <v/>
      </c>
      <c r="D2228" s="315" t="str">
        <f t="shared" si="225"/>
        <v/>
      </c>
      <c r="E2228" s="228">
        <v>0</v>
      </c>
      <c r="J2228" s="229">
        <f t="shared" si="222"/>
        <v>0</v>
      </c>
      <c r="K2228" s="229">
        <f t="shared" si="223"/>
        <v>0</v>
      </c>
      <c r="L2228" s="229">
        <f t="shared" si="223"/>
        <v>0</v>
      </c>
      <c r="M2228" s="229">
        <f t="shared" si="224"/>
        <v>0</v>
      </c>
    </row>
    <row r="2229" spans="1:13" ht="15" customHeight="1">
      <c r="A2229" s="76"/>
      <c r="B2229" s="77" t="str">
        <f t="shared" si="221"/>
        <v/>
      </c>
      <c r="C2229" t="str">
        <f t="shared" si="220"/>
        <v/>
      </c>
      <c r="D2229" s="315" t="str">
        <f t="shared" si="225"/>
        <v/>
      </c>
      <c r="E2229" s="228">
        <v>0</v>
      </c>
      <c r="J2229" s="229">
        <f t="shared" si="222"/>
        <v>0</v>
      </c>
      <c r="K2229" s="229">
        <f t="shared" si="223"/>
        <v>0</v>
      </c>
      <c r="L2229" s="229">
        <f t="shared" si="223"/>
        <v>0</v>
      </c>
      <c r="M2229" s="229">
        <f t="shared" si="224"/>
        <v>0</v>
      </c>
    </row>
    <row r="2230" spans="1:13" ht="15" customHeight="1">
      <c r="A2230" s="76"/>
      <c r="B2230" s="77" t="str">
        <f t="shared" si="221"/>
        <v/>
      </c>
      <c r="C2230" t="str">
        <f t="shared" si="220"/>
        <v/>
      </c>
      <c r="D2230" s="315" t="str">
        <f t="shared" si="225"/>
        <v/>
      </c>
      <c r="E2230" s="228">
        <v>0</v>
      </c>
      <c r="J2230" s="229">
        <f t="shared" si="222"/>
        <v>0</v>
      </c>
      <c r="K2230" s="229">
        <f t="shared" si="223"/>
        <v>0</v>
      </c>
      <c r="L2230" s="229">
        <f t="shared" si="223"/>
        <v>0</v>
      </c>
      <c r="M2230" s="229">
        <f t="shared" si="224"/>
        <v>0</v>
      </c>
    </row>
    <row r="2231" spans="1:13" ht="15" customHeight="1">
      <c r="A2231" s="76"/>
      <c r="B2231" s="77" t="str">
        <f t="shared" si="221"/>
        <v/>
      </c>
      <c r="C2231" t="str">
        <f t="shared" si="220"/>
        <v/>
      </c>
      <c r="D2231" s="315" t="str">
        <f t="shared" si="225"/>
        <v/>
      </c>
      <c r="E2231" s="228">
        <v>0</v>
      </c>
      <c r="J2231" s="229">
        <f t="shared" si="222"/>
        <v>0</v>
      </c>
      <c r="K2231" s="229">
        <f t="shared" si="223"/>
        <v>0</v>
      </c>
      <c r="L2231" s="229">
        <f t="shared" si="223"/>
        <v>0</v>
      </c>
      <c r="M2231" s="229">
        <f t="shared" si="224"/>
        <v>0</v>
      </c>
    </row>
    <row r="2232" spans="1:13" ht="15" customHeight="1">
      <c r="A2232" s="76"/>
      <c r="B2232" s="77" t="str">
        <f t="shared" si="221"/>
        <v/>
      </c>
      <c r="C2232" t="str">
        <f t="shared" si="220"/>
        <v/>
      </c>
      <c r="D2232" s="315" t="str">
        <f t="shared" si="225"/>
        <v/>
      </c>
      <c r="E2232" s="228">
        <v>0</v>
      </c>
      <c r="J2232" s="229">
        <f t="shared" si="222"/>
        <v>0</v>
      </c>
      <c r="K2232" s="229">
        <f t="shared" si="223"/>
        <v>0</v>
      </c>
      <c r="L2232" s="229">
        <f t="shared" si="223"/>
        <v>0</v>
      </c>
      <c r="M2232" s="229">
        <f t="shared" si="224"/>
        <v>0</v>
      </c>
    </row>
    <row r="2233" spans="1:13" ht="15" customHeight="1">
      <c r="A2233" s="76"/>
      <c r="B2233" s="77" t="str">
        <f t="shared" si="221"/>
        <v/>
      </c>
      <c r="C2233" t="str">
        <f t="shared" si="220"/>
        <v/>
      </c>
      <c r="D2233" s="315" t="str">
        <f t="shared" si="225"/>
        <v/>
      </c>
      <c r="E2233" s="228">
        <v>0</v>
      </c>
      <c r="J2233" s="229">
        <f t="shared" si="222"/>
        <v>0</v>
      </c>
      <c r="K2233" s="229">
        <f t="shared" si="223"/>
        <v>0</v>
      </c>
      <c r="L2233" s="229">
        <f t="shared" si="223"/>
        <v>0</v>
      </c>
      <c r="M2233" s="229">
        <f t="shared" si="224"/>
        <v>0</v>
      </c>
    </row>
    <row r="2234" spans="1:13" ht="15" customHeight="1">
      <c r="A2234" s="76"/>
      <c r="B2234" s="77" t="str">
        <f t="shared" si="221"/>
        <v/>
      </c>
      <c r="C2234" t="str">
        <f t="shared" si="220"/>
        <v/>
      </c>
      <c r="D2234" s="315" t="str">
        <f t="shared" si="225"/>
        <v/>
      </c>
      <c r="E2234" s="228">
        <v>0</v>
      </c>
      <c r="J2234" s="229">
        <f t="shared" si="222"/>
        <v>0</v>
      </c>
      <c r="K2234" s="229">
        <f t="shared" si="223"/>
        <v>0</v>
      </c>
      <c r="L2234" s="229">
        <f t="shared" si="223"/>
        <v>0</v>
      </c>
      <c r="M2234" s="229">
        <f t="shared" si="224"/>
        <v>0</v>
      </c>
    </row>
    <row r="2235" spans="1:13" ht="15" customHeight="1">
      <c r="A2235" s="76"/>
      <c r="B2235" s="77" t="str">
        <f t="shared" si="221"/>
        <v/>
      </c>
      <c r="C2235" t="str">
        <f t="shared" si="220"/>
        <v/>
      </c>
      <c r="D2235" s="315" t="str">
        <f t="shared" si="225"/>
        <v/>
      </c>
      <c r="E2235" s="228">
        <v>0</v>
      </c>
      <c r="J2235" s="229">
        <f t="shared" si="222"/>
        <v>0</v>
      </c>
      <c r="K2235" s="229">
        <f t="shared" si="223"/>
        <v>0</v>
      </c>
      <c r="L2235" s="229">
        <f t="shared" si="223"/>
        <v>0</v>
      </c>
      <c r="M2235" s="229">
        <f t="shared" si="224"/>
        <v>0</v>
      </c>
    </row>
    <row r="2236" spans="1:13" ht="15" customHeight="1">
      <c r="A2236" s="76"/>
      <c r="B2236" s="77" t="str">
        <f t="shared" si="221"/>
        <v/>
      </c>
      <c r="C2236" t="str">
        <f t="shared" si="220"/>
        <v/>
      </c>
      <c r="D2236" s="315" t="str">
        <f t="shared" si="225"/>
        <v/>
      </c>
      <c r="E2236" s="228">
        <v>0</v>
      </c>
      <c r="J2236" s="229">
        <f t="shared" si="222"/>
        <v>0</v>
      </c>
      <c r="K2236" s="229">
        <f t="shared" si="223"/>
        <v>0</v>
      </c>
      <c r="L2236" s="229">
        <f t="shared" si="223"/>
        <v>0</v>
      </c>
      <c r="M2236" s="229">
        <f t="shared" si="224"/>
        <v>0</v>
      </c>
    </row>
    <row r="2237" spans="1:13" ht="15" customHeight="1">
      <c r="A2237" s="76"/>
      <c r="B2237" s="77" t="str">
        <f t="shared" si="221"/>
        <v/>
      </c>
      <c r="C2237" t="str">
        <f t="shared" si="220"/>
        <v/>
      </c>
      <c r="D2237" s="315" t="str">
        <f t="shared" si="225"/>
        <v/>
      </c>
      <c r="E2237" s="228">
        <v>0</v>
      </c>
      <c r="J2237" s="229">
        <f t="shared" si="222"/>
        <v>0</v>
      </c>
      <c r="K2237" s="229">
        <f t="shared" si="223"/>
        <v>0</v>
      </c>
      <c r="L2237" s="229">
        <f t="shared" si="223"/>
        <v>0</v>
      </c>
      <c r="M2237" s="229">
        <f t="shared" si="224"/>
        <v>0</v>
      </c>
    </row>
    <row r="2238" spans="1:13" ht="15" customHeight="1">
      <c r="A2238" s="76"/>
      <c r="B2238" s="77" t="str">
        <f t="shared" si="221"/>
        <v/>
      </c>
      <c r="C2238" t="str">
        <f t="shared" si="220"/>
        <v/>
      </c>
      <c r="D2238" s="315" t="str">
        <f t="shared" si="225"/>
        <v/>
      </c>
      <c r="E2238" s="228">
        <v>0</v>
      </c>
      <c r="J2238" s="229">
        <f t="shared" si="222"/>
        <v>0</v>
      </c>
      <c r="K2238" s="229">
        <f t="shared" si="223"/>
        <v>0</v>
      </c>
      <c r="L2238" s="229">
        <f t="shared" si="223"/>
        <v>0</v>
      </c>
      <c r="M2238" s="229">
        <f t="shared" si="224"/>
        <v>0</v>
      </c>
    </row>
    <row r="2239" spans="1:13" ht="15" customHeight="1">
      <c r="A2239" s="76"/>
      <c r="B2239" s="77" t="str">
        <f t="shared" si="221"/>
        <v/>
      </c>
      <c r="C2239" t="str">
        <f t="shared" si="220"/>
        <v/>
      </c>
      <c r="D2239" s="315" t="str">
        <f t="shared" si="225"/>
        <v/>
      </c>
      <c r="E2239" s="228">
        <v>0</v>
      </c>
      <c r="J2239" s="229">
        <f t="shared" si="222"/>
        <v>0</v>
      </c>
      <c r="K2239" s="229">
        <f t="shared" si="223"/>
        <v>0</v>
      </c>
      <c r="L2239" s="229">
        <f t="shared" si="223"/>
        <v>0</v>
      </c>
      <c r="M2239" s="229">
        <f t="shared" si="224"/>
        <v>0</v>
      </c>
    </row>
    <row r="2240" spans="1:13" ht="15" customHeight="1">
      <c r="A2240" s="76"/>
      <c r="B2240" s="77" t="str">
        <f t="shared" si="221"/>
        <v/>
      </c>
      <c r="C2240" t="str">
        <f t="shared" si="220"/>
        <v/>
      </c>
      <c r="D2240" s="315" t="str">
        <f t="shared" si="225"/>
        <v/>
      </c>
      <c r="E2240" s="228">
        <v>0</v>
      </c>
      <c r="J2240" s="229">
        <f t="shared" si="222"/>
        <v>0</v>
      </c>
      <c r="K2240" s="229">
        <f t="shared" si="223"/>
        <v>0</v>
      </c>
      <c r="L2240" s="229">
        <f t="shared" si="223"/>
        <v>0</v>
      </c>
      <c r="M2240" s="229">
        <f t="shared" si="224"/>
        <v>0</v>
      </c>
    </row>
    <row r="2241" spans="1:13" ht="15" customHeight="1">
      <c r="A2241" s="76"/>
      <c r="B2241" s="77" t="str">
        <f t="shared" si="221"/>
        <v/>
      </c>
      <c r="C2241" t="str">
        <f t="shared" ref="C2241:C2304" si="226">IF(A2241&lt;&gt;"",TEXT(A2241,"aaaa"),"")</f>
        <v/>
      </c>
      <c r="D2241" s="315" t="str">
        <f t="shared" si="225"/>
        <v/>
      </c>
      <c r="E2241" s="228">
        <v>0</v>
      </c>
      <c r="J2241" s="229">
        <f t="shared" si="222"/>
        <v>0</v>
      </c>
      <c r="K2241" s="229">
        <f t="shared" si="223"/>
        <v>0</v>
      </c>
      <c r="L2241" s="229">
        <f t="shared" si="223"/>
        <v>0</v>
      </c>
      <c r="M2241" s="229">
        <f t="shared" si="224"/>
        <v>0</v>
      </c>
    </row>
    <row r="2242" spans="1:13" ht="15" customHeight="1">
      <c r="A2242" s="76"/>
      <c r="B2242" s="77" t="str">
        <f t="shared" si="221"/>
        <v/>
      </c>
      <c r="C2242" t="str">
        <f t="shared" si="226"/>
        <v/>
      </c>
      <c r="D2242" s="315" t="str">
        <f t="shared" si="225"/>
        <v/>
      </c>
      <c r="E2242" s="228">
        <v>0</v>
      </c>
      <c r="J2242" s="229">
        <f t="shared" si="222"/>
        <v>0</v>
      </c>
      <c r="K2242" s="229">
        <f t="shared" si="223"/>
        <v>0</v>
      </c>
      <c r="L2242" s="229">
        <f t="shared" si="223"/>
        <v>0</v>
      </c>
      <c r="M2242" s="229">
        <f t="shared" si="224"/>
        <v>0</v>
      </c>
    </row>
    <row r="2243" spans="1:13" ht="15" customHeight="1">
      <c r="A2243" s="76"/>
      <c r="B2243" s="77" t="str">
        <f t="shared" si="221"/>
        <v/>
      </c>
      <c r="C2243" t="str">
        <f t="shared" si="226"/>
        <v/>
      </c>
      <c r="D2243" s="315" t="str">
        <f t="shared" si="225"/>
        <v/>
      </c>
      <c r="E2243" s="228">
        <v>0</v>
      </c>
      <c r="J2243" s="229">
        <f t="shared" si="222"/>
        <v>0</v>
      </c>
      <c r="K2243" s="229">
        <f t="shared" si="223"/>
        <v>0</v>
      </c>
      <c r="L2243" s="229">
        <f t="shared" si="223"/>
        <v>0</v>
      </c>
      <c r="M2243" s="229">
        <f t="shared" si="224"/>
        <v>0</v>
      </c>
    </row>
    <row r="2244" spans="1:13" ht="15" customHeight="1">
      <c r="A2244" s="76"/>
      <c r="B2244" s="77" t="str">
        <f t="shared" si="221"/>
        <v/>
      </c>
      <c r="C2244" t="str">
        <f t="shared" si="226"/>
        <v/>
      </c>
      <c r="D2244" s="315" t="str">
        <f t="shared" si="225"/>
        <v/>
      </c>
      <c r="E2244" s="228">
        <v>0</v>
      </c>
      <c r="J2244" s="229">
        <f t="shared" si="222"/>
        <v>0</v>
      </c>
      <c r="K2244" s="229">
        <f t="shared" si="223"/>
        <v>0</v>
      </c>
      <c r="L2244" s="229">
        <f t="shared" si="223"/>
        <v>0</v>
      </c>
      <c r="M2244" s="229">
        <f t="shared" si="224"/>
        <v>0</v>
      </c>
    </row>
    <row r="2245" spans="1:13" ht="15" customHeight="1">
      <c r="A2245" s="76"/>
      <c r="B2245" s="77" t="str">
        <f t="shared" si="221"/>
        <v/>
      </c>
      <c r="C2245" t="str">
        <f t="shared" si="226"/>
        <v/>
      </c>
      <c r="D2245" s="315" t="str">
        <f t="shared" si="225"/>
        <v/>
      </c>
      <c r="E2245" s="228">
        <v>0</v>
      </c>
      <c r="J2245" s="229">
        <f t="shared" si="222"/>
        <v>0</v>
      </c>
      <c r="K2245" s="229">
        <f t="shared" si="223"/>
        <v>0</v>
      </c>
      <c r="L2245" s="229">
        <f t="shared" si="223"/>
        <v>0</v>
      </c>
      <c r="M2245" s="229">
        <f t="shared" si="224"/>
        <v>0</v>
      </c>
    </row>
    <row r="2246" spans="1:13" ht="15" customHeight="1">
      <c r="A2246" s="76"/>
      <c r="B2246" s="77" t="str">
        <f t="shared" si="221"/>
        <v/>
      </c>
      <c r="C2246" t="str">
        <f t="shared" si="226"/>
        <v/>
      </c>
      <c r="D2246" s="315" t="str">
        <f t="shared" si="225"/>
        <v/>
      </c>
      <c r="E2246" s="228">
        <v>0</v>
      </c>
      <c r="J2246" s="229">
        <f t="shared" si="222"/>
        <v>0</v>
      </c>
      <c r="K2246" s="229">
        <f t="shared" si="223"/>
        <v>0</v>
      </c>
      <c r="L2246" s="229">
        <f t="shared" si="223"/>
        <v>0</v>
      </c>
      <c r="M2246" s="229">
        <f t="shared" si="224"/>
        <v>0</v>
      </c>
    </row>
    <row r="2247" spans="1:13" ht="15" customHeight="1">
      <c r="A2247" s="76"/>
      <c r="B2247" s="77" t="str">
        <f t="shared" ref="B2247:B2310" si="227">IF(A2247="","",TEXT(A2247,"DDDD"))</f>
        <v/>
      </c>
      <c r="C2247" t="str">
        <f t="shared" si="226"/>
        <v/>
      </c>
      <c r="D2247" s="315" t="str">
        <f t="shared" si="225"/>
        <v/>
      </c>
      <c r="E2247" s="228">
        <v>0</v>
      </c>
      <c r="J2247" s="229">
        <f t="shared" ref="J2247:J2310" si="228">IF(E2247=0,0,(1-J$4)*E2247)</f>
        <v>0</v>
      </c>
      <c r="K2247" s="229">
        <f t="shared" ref="K2247:L2310" si="229">IF(F2247=0,0,(1-K$4)*F2247)</f>
        <v>0</v>
      </c>
      <c r="L2247" s="229">
        <f t="shared" si="229"/>
        <v>0</v>
      </c>
      <c r="M2247" s="229">
        <f t="shared" ref="M2247:M2310" si="230">IF(H2247=0,0,(1-M$4)*H2247)</f>
        <v>0</v>
      </c>
    </row>
    <row r="2248" spans="1:13" ht="15" customHeight="1">
      <c r="A2248" s="76"/>
      <c r="B2248" s="77" t="str">
        <f t="shared" si="227"/>
        <v/>
      </c>
      <c r="C2248" t="str">
        <f t="shared" si="226"/>
        <v/>
      </c>
      <c r="D2248" s="315" t="str">
        <f t="shared" ref="D2248:D2311" si="231">IF(A2248&lt;&gt;"",PROPER(TEXT(A2248,"Mmmm")),"")</f>
        <v/>
      </c>
      <c r="E2248" s="228">
        <v>0</v>
      </c>
      <c r="J2248" s="229">
        <f t="shared" si="228"/>
        <v>0</v>
      </c>
      <c r="K2248" s="229">
        <f t="shared" si="229"/>
        <v>0</v>
      </c>
      <c r="L2248" s="229">
        <f t="shared" si="229"/>
        <v>0</v>
      </c>
      <c r="M2248" s="229">
        <f t="shared" si="230"/>
        <v>0</v>
      </c>
    </row>
    <row r="2249" spans="1:13" ht="15" customHeight="1">
      <c r="A2249" s="76"/>
      <c r="B2249" s="77" t="str">
        <f t="shared" si="227"/>
        <v/>
      </c>
      <c r="C2249" t="str">
        <f t="shared" si="226"/>
        <v/>
      </c>
      <c r="D2249" s="315" t="str">
        <f t="shared" si="231"/>
        <v/>
      </c>
      <c r="E2249" s="228">
        <v>0</v>
      </c>
      <c r="J2249" s="229">
        <f t="shared" si="228"/>
        <v>0</v>
      </c>
      <c r="K2249" s="229">
        <f t="shared" si="229"/>
        <v>0</v>
      </c>
      <c r="L2249" s="229">
        <f t="shared" si="229"/>
        <v>0</v>
      </c>
      <c r="M2249" s="229">
        <f t="shared" si="230"/>
        <v>0</v>
      </c>
    </row>
    <row r="2250" spans="1:13" ht="15" customHeight="1">
      <c r="A2250" s="76"/>
      <c r="B2250" s="77" t="str">
        <f t="shared" si="227"/>
        <v/>
      </c>
      <c r="C2250" t="str">
        <f t="shared" si="226"/>
        <v/>
      </c>
      <c r="D2250" s="315" t="str">
        <f t="shared" si="231"/>
        <v/>
      </c>
      <c r="E2250" s="228">
        <v>0</v>
      </c>
      <c r="J2250" s="229">
        <f t="shared" si="228"/>
        <v>0</v>
      </c>
      <c r="K2250" s="229">
        <f t="shared" si="229"/>
        <v>0</v>
      </c>
      <c r="L2250" s="229">
        <f t="shared" si="229"/>
        <v>0</v>
      </c>
      <c r="M2250" s="229">
        <f t="shared" si="230"/>
        <v>0</v>
      </c>
    </row>
    <row r="2251" spans="1:13" ht="15" customHeight="1">
      <c r="A2251" s="76"/>
      <c r="B2251" s="77" t="str">
        <f t="shared" si="227"/>
        <v/>
      </c>
      <c r="C2251" t="str">
        <f t="shared" si="226"/>
        <v/>
      </c>
      <c r="D2251" s="315" t="str">
        <f t="shared" si="231"/>
        <v/>
      </c>
      <c r="E2251" s="228">
        <v>0</v>
      </c>
      <c r="J2251" s="229">
        <f t="shared" si="228"/>
        <v>0</v>
      </c>
      <c r="K2251" s="229">
        <f t="shared" si="229"/>
        <v>0</v>
      </c>
      <c r="L2251" s="229">
        <f t="shared" si="229"/>
        <v>0</v>
      </c>
      <c r="M2251" s="229">
        <f t="shared" si="230"/>
        <v>0</v>
      </c>
    </row>
    <row r="2252" spans="1:13" ht="15" customHeight="1">
      <c r="A2252" s="76"/>
      <c r="B2252" s="77" t="str">
        <f t="shared" si="227"/>
        <v/>
      </c>
      <c r="C2252" t="str">
        <f t="shared" si="226"/>
        <v/>
      </c>
      <c r="D2252" s="315" t="str">
        <f t="shared" si="231"/>
        <v/>
      </c>
      <c r="E2252" s="228">
        <v>0</v>
      </c>
      <c r="J2252" s="229">
        <f t="shared" si="228"/>
        <v>0</v>
      </c>
      <c r="K2252" s="229">
        <f t="shared" si="229"/>
        <v>0</v>
      </c>
      <c r="L2252" s="229">
        <f t="shared" si="229"/>
        <v>0</v>
      </c>
      <c r="M2252" s="229">
        <f t="shared" si="230"/>
        <v>0</v>
      </c>
    </row>
    <row r="2253" spans="1:13" ht="15" customHeight="1">
      <c r="A2253" s="76"/>
      <c r="B2253" s="77" t="str">
        <f t="shared" si="227"/>
        <v/>
      </c>
      <c r="C2253" t="str">
        <f t="shared" si="226"/>
        <v/>
      </c>
      <c r="D2253" s="315" t="str">
        <f t="shared" si="231"/>
        <v/>
      </c>
      <c r="E2253" s="228">
        <v>0</v>
      </c>
      <c r="J2253" s="229">
        <f t="shared" si="228"/>
        <v>0</v>
      </c>
      <c r="K2253" s="229">
        <f t="shared" si="229"/>
        <v>0</v>
      </c>
      <c r="L2253" s="229">
        <f t="shared" si="229"/>
        <v>0</v>
      </c>
      <c r="M2253" s="229">
        <f t="shared" si="230"/>
        <v>0</v>
      </c>
    </row>
    <row r="2254" spans="1:13" ht="15" customHeight="1">
      <c r="A2254" s="76"/>
      <c r="B2254" s="77" t="str">
        <f t="shared" si="227"/>
        <v/>
      </c>
      <c r="C2254" t="str">
        <f t="shared" si="226"/>
        <v/>
      </c>
      <c r="D2254" s="315" t="str">
        <f t="shared" si="231"/>
        <v/>
      </c>
      <c r="E2254" s="228">
        <v>0</v>
      </c>
      <c r="J2254" s="229">
        <f t="shared" si="228"/>
        <v>0</v>
      </c>
      <c r="K2254" s="229">
        <f t="shared" si="229"/>
        <v>0</v>
      </c>
      <c r="L2254" s="229">
        <f t="shared" si="229"/>
        <v>0</v>
      </c>
      <c r="M2254" s="229">
        <f t="shared" si="230"/>
        <v>0</v>
      </c>
    </row>
    <row r="2255" spans="1:13" ht="15" customHeight="1">
      <c r="A2255" s="76"/>
      <c r="B2255" s="77" t="str">
        <f t="shared" si="227"/>
        <v/>
      </c>
      <c r="C2255" t="str">
        <f t="shared" si="226"/>
        <v/>
      </c>
      <c r="D2255" s="315" t="str">
        <f t="shared" si="231"/>
        <v/>
      </c>
      <c r="E2255" s="228">
        <v>0</v>
      </c>
      <c r="J2255" s="229">
        <f t="shared" si="228"/>
        <v>0</v>
      </c>
      <c r="K2255" s="229">
        <f t="shared" si="229"/>
        <v>0</v>
      </c>
      <c r="L2255" s="229">
        <f t="shared" si="229"/>
        <v>0</v>
      </c>
      <c r="M2255" s="229">
        <f t="shared" si="230"/>
        <v>0</v>
      </c>
    </row>
    <row r="2256" spans="1:13" ht="15" customHeight="1">
      <c r="A2256" s="76"/>
      <c r="B2256" s="77" t="str">
        <f t="shared" si="227"/>
        <v/>
      </c>
      <c r="C2256" t="str">
        <f t="shared" si="226"/>
        <v/>
      </c>
      <c r="D2256" s="315" t="str">
        <f t="shared" si="231"/>
        <v/>
      </c>
      <c r="E2256" s="228">
        <v>0</v>
      </c>
      <c r="J2256" s="229">
        <f t="shared" si="228"/>
        <v>0</v>
      </c>
      <c r="K2256" s="229">
        <f t="shared" si="229"/>
        <v>0</v>
      </c>
      <c r="L2256" s="229">
        <f t="shared" si="229"/>
        <v>0</v>
      </c>
      <c r="M2256" s="229">
        <f t="shared" si="230"/>
        <v>0</v>
      </c>
    </row>
    <row r="2257" spans="1:13" ht="15" customHeight="1">
      <c r="A2257" s="76"/>
      <c r="B2257" s="77" t="str">
        <f t="shared" si="227"/>
        <v/>
      </c>
      <c r="C2257" t="str">
        <f t="shared" si="226"/>
        <v/>
      </c>
      <c r="D2257" s="315" t="str">
        <f t="shared" si="231"/>
        <v/>
      </c>
      <c r="E2257" s="228">
        <v>0</v>
      </c>
      <c r="J2257" s="229">
        <f t="shared" si="228"/>
        <v>0</v>
      </c>
      <c r="K2257" s="229">
        <f t="shared" si="229"/>
        <v>0</v>
      </c>
      <c r="L2257" s="229">
        <f t="shared" si="229"/>
        <v>0</v>
      </c>
      <c r="M2257" s="229">
        <f t="shared" si="230"/>
        <v>0</v>
      </c>
    </row>
    <row r="2258" spans="1:13" ht="15" customHeight="1">
      <c r="A2258" s="76"/>
      <c r="B2258" s="77" t="str">
        <f t="shared" si="227"/>
        <v/>
      </c>
      <c r="C2258" t="str">
        <f t="shared" si="226"/>
        <v/>
      </c>
      <c r="D2258" s="315" t="str">
        <f t="shared" si="231"/>
        <v/>
      </c>
      <c r="E2258" s="228">
        <v>0</v>
      </c>
      <c r="J2258" s="229">
        <f t="shared" si="228"/>
        <v>0</v>
      </c>
      <c r="K2258" s="229">
        <f t="shared" si="229"/>
        <v>0</v>
      </c>
      <c r="L2258" s="229">
        <f t="shared" si="229"/>
        <v>0</v>
      </c>
      <c r="M2258" s="229">
        <f t="shared" si="230"/>
        <v>0</v>
      </c>
    </row>
    <row r="2259" spans="1:13" ht="15" customHeight="1">
      <c r="A2259" s="76"/>
      <c r="B2259" s="77" t="str">
        <f t="shared" si="227"/>
        <v/>
      </c>
      <c r="C2259" t="str">
        <f t="shared" si="226"/>
        <v/>
      </c>
      <c r="D2259" s="315" t="str">
        <f t="shared" si="231"/>
        <v/>
      </c>
      <c r="E2259" s="228">
        <v>0</v>
      </c>
      <c r="J2259" s="229">
        <f t="shared" si="228"/>
        <v>0</v>
      </c>
      <c r="K2259" s="229">
        <f t="shared" si="229"/>
        <v>0</v>
      </c>
      <c r="L2259" s="229">
        <f t="shared" si="229"/>
        <v>0</v>
      </c>
      <c r="M2259" s="229">
        <f t="shared" si="230"/>
        <v>0</v>
      </c>
    </row>
    <row r="2260" spans="1:13" ht="15" customHeight="1">
      <c r="A2260" s="76"/>
      <c r="B2260" s="77" t="str">
        <f t="shared" si="227"/>
        <v/>
      </c>
      <c r="C2260" t="str">
        <f t="shared" si="226"/>
        <v/>
      </c>
      <c r="D2260" s="315" t="str">
        <f t="shared" si="231"/>
        <v/>
      </c>
      <c r="E2260" s="228">
        <v>0</v>
      </c>
      <c r="J2260" s="229">
        <f t="shared" si="228"/>
        <v>0</v>
      </c>
      <c r="K2260" s="229">
        <f t="shared" si="229"/>
        <v>0</v>
      </c>
      <c r="L2260" s="229">
        <f t="shared" si="229"/>
        <v>0</v>
      </c>
      <c r="M2260" s="229">
        <f t="shared" si="230"/>
        <v>0</v>
      </c>
    </row>
    <row r="2261" spans="1:13" ht="15" customHeight="1">
      <c r="A2261" s="76"/>
      <c r="B2261" s="77" t="str">
        <f t="shared" si="227"/>
        <v/>
      </c>
      <c r="C2261" t="str">
        <f t="shared" si="226"/>
        <v/>
      </c>
      <c r="D2261" s="315" t="str">
        <f t="shared" si="231"/>
        <v/>
      </c>
      <c r="E2261" s="228">
        <v>0</v>
      </c>
      <c r="J2261" s="229">
        <f t="shared" si="228"/>
        <v>0</v>
      </c>
      <c r="K2261" s="229">
        <f t="shared" si="229"/>
        <v>0</v>
      </c>
      <c r="L2261" s="229">
        <f t="shared" si="229"/>
        <v>0</v>
      </c>
      <c r="M2261" s="229">
        <f t="shared" si="230"/>
        <v>0</v>
      </c>
    </row>
    <row r="2262" spans="1:13" ht="15" customHeight="1">
      <c r="A2262" s="76"/>
      <c r="B2262" s="77" t="str">
        <f t="shared" si="227"/>
        <v/>
      </c>
      <c r="C2262" t="str">
        <f t="shared" si="226"/>
        <v/>
      </c>
      <c r="D2262" s="315" t="str">
        <f t="shared" si="231"/>
        <v/>
      </c>
      <c r="E2262" s="228">
        <v>0</v>
      </c>
      <c r="J2262" s="229">
        <f t="shared" si="228"/>
        <v>0</v>
      </c>
      <c r="K2262" s="229">
        <f t="shared" si="229"/>
        <v>0</v>
      </c>
      <c r="L2262" s="229">
        <f t="shared" si="229"/>
        <v>0</v>
      </c>
      <c r="M2262" s="229">
        <f t="shared" si="230"/>
        <v>0</v>
      </c>
    </row>
    <row r="2263" spans="1:13" ht="15" customHeight="1">
      <c r="A2263" s="76"/>
      <c r="B2263" s="77" t="str">
        <f t="shared" si="227"/>
        <v/>
      </c>
      <c r="C2263" t="str">
        <f t="shared" si="226"/>
        <v/>
      </c>
      <c r="D2263" s="315" t="str">
        <f t="shared" si="231"/>
        <v/>
      </c>
      <c r="E2263" s="228">
        <v>0</v>
      </c>
      <c r="J2263" s="229">
        <f t="shared" si="228"/>
        <v>0</v>
      </c>
      <c r="K2263" s="229">
        <f t="shared" si="229"/>
        <v>0</v>
      </c>
      <c r="L2263" s="229">
        <f t="shared" si="229"/>
        <v>0</v>
      </c>
      <c r="M2263" s="229">
        <f t="shared" si="230"/>
        <v>0</v>
      </c>
    </row>
    <row r="2264" spans="1:13" ht="15" customHeight="1">
      <c r="A2264" s="76"/>
      <c r="B2264" s="77" t="str">
        <f t="shared" si="227"/>
        <v/>
      </c>
      <c r="C2264" t="str">
        <f t="shared" si="226"/>
        <v/>
      </c>
      <c r="D2264" s="315" t="str">
        <f t="shared" si="231"/>
        <v/>
      </c>
      <c r="E2264" s="228">
        <v>0</v>
      </c>
      <c r="J2264" s="229">
        <f t="shared" si="228"/>
        <v>0</v>
      </c>
      <c r="K2264" s="229">
        <f t="shared" si="229"/>
        <v>0</v>
      </c>
      <c r="L2264" s="229">
        <f t="shared" si="229"/>
        <v>0</v>
      </c>
      <c r="M2264" s="229">
        <f t="shared" si="230"/>
        <v>0</v>
      </c>
    </row>
    <row r="2265" spans="1:13" ht="15" customHeight="1">
      <c r="A2265" s="76"/>
      <c r="B2265" s="77" t="str">
        <f t="shared" si="227"/>
        <v/>
      </c>
      <c r="C2265" t="str">
        <f t="shared" si="226"/>
        <v/>
      </c>
      <c r="D2265" s="315" t="str">
        <f t="shared" si="231"/>
        <v/>
      </c>
      <c r="E2265" s="228">
        <v>0</v>
      </c>
      <c r="J2265" s="229">
        <f t="shared" si="228"/>
        <v>0</v>
      </c>
      <c r="K2265" s="229">
        <f t="shared" si="229"/>
        <v>0</v>
      </c>
      <c r="L2265" s="229">
        <f t="shared" si="229"/>
        <v>0</v>
      </c>
      <c r="M2265" s="229">
        <f t="shared" si="230"/>
        <v>0</v>
      </c>
    </row>
    <row r="2266" spans="1:13" ht="15" customHeight="1">
      <c r="A2266" s="76"/>
      <c r="B2266" s="77" t="str">
        <f t="shared" si="227"/>
        <v/>
      </c>
      <c r="C2266" t="str">
        <f t="shared" si="226"/>
        <v/>
      </c>
      <c r="D2266" s="315" t="str">
        <f t="shared" si="231"/>
        <v/>
      </c>
      <c r="E2266" s="228">
        <v>0</v>
      </c>
      <c r="J2266" s="229">
        <f t="shared" si="228"/>
        <v>0</v>
      </c>
      <c r="K2266" s="229">
        <f t="shared" si="229"/>
        <v>0</v>
      </c>
      <c r="L2266" s="229">
        <f t="shared" si="229"/>
        <v>0</v>
      </c>
      <c r="M2266" s="229">
        <f t="shared" si="230"/>
        <v>0</v>
      </c>
    </row>
    <row r="2267" spans="1:13" ht="15" customHeight="1">
      <c r="A2267" s="76"/>
      <c r="B2267" s="77" t="str">
        <f t="shared" si="227"/>
        <v/>
      </c>
      <c r="C2267" t="str">
        <f t="shared" si="226"/>
        <v/>
      </c>
      <c r="D2267" s="315" t="str">
        <f t="shared" si="231"/>
        <v/>
      </c>
      <c r="E2267" s="228">
        <v>0</v>
      </c>
      <c r="J2267" s="229">
        <f t="shared" si="228"/>
        <v>0</v>
      </c>
      <c r="K2267" s="229">
        <f t="shared" si="229"/>
        <v>0</v>
      </c>
      <c r="L2267" s="229">
        <f t="shared" si="229"/>
        <v>0</v>
      </c>
      <c r="M2267" s="229">
        <f t="shared" si="230"/>
        <v>0</v>
      </c>
    </row>
    <row r="2268" spans="1:13" ht="15" customHeight="1">
      <c r="A2268" s="76"/>
      <c r="B2268" s="77" t="str">
        <f t="shared" si="227"/>
        <v/>
      </c>
      <c r="C2268" t="str">
        <f t="shared" si="226"/>
        <v/>
      </c>
      <c r="D2268" s="315" t="str">
        <f t="shared" si="231"/>
        <v/>
      </c>
      <c r="E2268" s="228">
        <v>0</v>
      </c>
      <c r="J2268" s="229">
        <f t="shared" si="228"/>
        <v>0</v>
      </c>
      <c r="K2268" s="229">
        <f t="shared" si="229"/>
        <v>0</v>
      </c>
      <c r="L2268" s="229">
        <f t="shared" si="229"/>
        <v>0</v>
      </c>
      <c r="M2268" s="229">
        <f t="shared" si="230"/>
        <v>0</v>
      </c>
    </row>
    <row r="2269" spans="1:13" ht="15" customHeight="1">
      <c r="A2269" s="76"/>
      <c r="B2269" s="77" t="str">
        <f t="shared" si="227"/>
        <v/>
      </c>
      <c r="C2269" t="str">
        <f t="shared" si="226"/>
        <v/>
      </c>
      <c r="D2269" s="315" t="str">
        <f t="shared" si="231"/>
        <v/>
      </c>
      <c r="E2269" s="228">
        <v>0</v>
      </c>
      <c r="J2269" s="229">
        <f t="shared" si="228"/>
        <v>0</v>
      </c>
      <c r="K2269" s="229">
        <f t="shared" si="229"/>
        <v>0</v>
      </c>
      <c r="L2269" s="229">
        <f t="shared" si="229"/>
        <v>0</v>
      </c>
      <c r="M2269" s="229">
        <f t="shared" si="230"/>
        <v>0</v>
      </c>
    </row>
    <row r="2270" spans="1:13" ht="15" customHeight="1">
      <c r="A2270" s="76"/>
      <c r="B2270" s="77" t="str">
        <f t="shared" si="227"/>
        <v/>
      </c>
      <c r="C2270" t="str">
        <f t="shared" si="226"/>
        <v/>
      </c>
      <c r="D2270" s="315" t="str">
        <f t="shared" si="231"/>
        <v/>
      </c>
      <c r="E2270" s="228">
        <v>0</v>
      </c>
      <c r="J2270" s="229">
        <f t="shared" si="228"/>
        <v>0</v>
      </c>
      <c r="K2270" s="229">
        <f t="shared" si="229"/>
        <v>0</v>
      </c>
      <c r="L2270" s="229">
        <f t="shared" si="229"/>
        <v>0</v>
      </c>
      <c r="M2270" s="229">
        <f t="shared" si="230"/>
        <v>0</v>
      </c>
    </row>
    <row r="2271" spans="1:13" ht="15" customHeight="1">
      <c r="A2271" s="76"/>
      <c r="B2271" s="77" t="str">
        <f t="shared" si="227"/>
        <v/>
      </c>
      <c r="C2271" t="str">
        <f t="shared" si="226"/>
        <v/>
      </c>
      <c r="D2271" s="315" t="str">
        <f t="shared" si="231"/>
        <v/>
      </c>
      <c r="E2271" s="228">
        <v>0</v>
      </c>
      <c r="J2271" s="229">
        <f t="shared" si="228"/>
        <v>0</v>
      </c>
      <c r="K2271" s="229">
        <f t="shared" si="229"/>
        <v>0</v>
      </c>
      <c r="L2271" s="229">
        <f t="shared" si="229"/>
        <v>0</v>
      </c>
      <c r="M2271" s="229">
        <f t="shared" si="230"/>
        <v>0</v>
      </c>
    </row>
    <row r="2272" spans="1:13" ht="15" customHeight="1">
      <c r="A2272" s="76"/>
      <c r="B2272" s="77" t="str">
        <f t="shared" si="227"/>
        <v/>
      </c>
      <c r="C2272" t="str">
        <f t="shared" si="226"/>
        <v/>
      </c>
      <c r="D2272" s="315" t="str">
        <f t="shared" si="231"/>
        <v/>
      </c>
      <c r="E2272" s="228">
        <v>0</v>
      </c>
      <c r="J2272" s="229">
        <f t="shared" si="228"/>
        <v>0</v>
      </c>
      <c r="K2272" s="229">
        <f t="shared" si="229"/>
        <v>0</v>
      </c>
      <c r="L2272" s="229">
        <f t="shared" si="229"/>
        <v>0</v>
      </c>
      <c r="M2272" s="229">
        <f t="shared" si="230"/>
        <v>0</v>
      </c>
    </row>
    <row r="2273" spans="1:13" ht="15" customHeight="1">
      <c r="A2273" s="76"/>
      <c r="B2273" s="77" t="str">
        <f t="shared" si="227"/>
        <v/>
      </c>
      <c r="C2273" t="str">
        <f t="shared" si="226"/>
        <v/>
      </c>
      <c r="D2273" s="315" t="str">
        <f t="shared" si="231"/>
        <v/>
      </c>
      <c r="E2273" s="228">
        <v>0</v>
      </c>
      <c r="J2273" s="229">
        <f t="shared" si="228"/>
        <v>0</v>
      </c>
      <c r="K2273" s="229">
        <f t="shared" si="229"/>
        <v>0</v>
      </c>
      <c r="L2273" s="229">
        <f t="shared" si="229"/>
        <v>0</v>
      </c>
      <c r="M2273" s="229">
        <f t="shared" si="230"/>
        <v>0</v>
      </c>
    </row>
    <row r="2274" spans="1:13" ht="15" customHeight="1">
      <c r="A2274" s="76"/>
      <c r="B2274" s="77" t="str">
        <f t="shared" si="227"/>
        <v/>
      </c>
      <c r="C2274" t="str">
        <f t="shared" si="226"/>
        <v/>
      </c>
      <c r="D2274" s="315" t="str">
        <f t="shared" si="231"/>
        <v/>
      </c>
      <c r="E2274" s="228">
        <v>0</v>
      </c>
      <c r="J2274" s="229">
        <f t="shared" si="228"/>
        <v>0</v>
      </c>
      <c r="K2274" s="229">
        <f t="shared" si="229"/>
        <v>0</v>
      </c>
      <c r="L2274" s="229">
        <f t="shared" si="229"/>
        <v>0</v>
      </c>
      <c r="M2274" s="229">
        <f t="shared" si="230"/>
        <v>0</v>
      </c>
    </row>
    <row r="2275" spans="1:13" ht="15" customHeight="1">
      <c r="A2275" s="76"/>
      <c r="B2275" s="77" t="str">
        <f t="shared" si="227"/>
        <v/>
      </c>
      <c r="C2275" t="str">
        <f t="shared" si="226"/>
        <v/>
      </c>
      <c r="D2275" s="315" t="str">
        <f t="shared" si="231"/>
        <v/>
      </c>
      <c r="E2275" s="228">
        <v>0</v>
      </c>
      <c r="J2275" s="229">
        <f t="shared" si="228"/>
        <v>0</v>
      </c>
      <c r="K2275" s="229">
        <f t="shared" si="229"/>
        <v>0</v>
      </c>
      <c r="L2275" s="229">
        <f t="shared" si="229"/>
        <v>0</v>
      </c>
      <c r="M2275" s="229">
        <f t="shared" si="230"/>
        <v>0</v>
      </c>
    </row>
    <row r="2276" spans="1:13" ht="15" customHeight="1">
      <c r="A2276" s="76"/>
      <c r="B2276" s="77" t="str">
        <f t="shared" si="227"/>
        <v/>
      </c>
      <c r="C2276" t="str">
        <f t="shared" si="226"/>
        <v/>
      </c>
      <c r="D2276" s="315" t="str">
        <f t="shared" si="231"/>
        <v/>
      </c>
      <c r="E2276" s="228">
        <v>0</v>
      </c>
      <c r="J2276" s="229">
        <f t="shared" si="228"/>
        <v>0</v>
      </c>
      <c r="K2276" s="229">
        <f t="shared" si="229"/>
        <v>0</v>
      </c>
      <c r="L2276" s="229">
        <f t="shared" si="229"/>
        <v>0</v>
      </c>
      <c r="M2276" s="229">
        <f t="shared" si="230"/>
        <v>0</v>
      </c>
    </row>
    <row r="2277" spans="1:13" ht="15" customHeight="1">
      <c r="A2277" s="76"/>
      <c r="B2277" s="77" t="str">
        <f t="shared" si="227"/>
        <v/>
      </c>
      <c r="C2277" t="str">
        <f t="shared" si="226"/>
        <v/>
      </c>
      <c r="D2277" s="315" t="str">
        <f t="shared" si="231"/>
        <v/>
      </c>
      <c r="E2277" s="228">
        <v>0</v>
      </c>
      <c r="J2277" s="229">
        <f t="shared" si="228"/>
        <v>0</v>
      </c>
      <c r="K2277" s="229">
        <f t="shared" si="229"/>
        <v>0</v>
      </c>
      <c r="L2277" s="229">
        <f t="shared" si="229"/>
        <v>0</v>
      </c>
      <c r="M2277" s="229">
        <f t="shared" si="230"/>
        <v>0</v>
      </c>
    </row>
    <row r="2278" spans="1:13" ht="15" customHeight="1">
      <c r="A2278" s="76"/>
      <c r="B2278" s="77" t="str">
        <f t="shared" si="227"/>
        <v/>
      </c>
      <c r="C2278" t="str">
        <f t="shared" si="226"/>
        <v/>
      </c>
      <c r="D2278" s="315" t="str">
        <f t="shared" si="231"/>
        <v/>
      </c>
      <c r="E2278" s="228">
        <v>0</v>
      </c>
      <c r="J2278" s="229">
        <f t="shared" si="228"/>
        <v>0</v>
      </c>
      <c r="K2278" s="229">
        <f t="shared" si="229"/>
        <v>0</v>
      </c>
      <c r="L2278" s="229">
        <f t="shared" si="229"/>
        <v>0</v>
      </c>
      <c r="M2278" s="229">
        <f t="shared" si="230"/>
        <v>0</v>
      </c>
    </row>
    <row r="2279" spans="1:13" ht="15" customHeight="1">
      <c r="A2279" s="76"/>
      <c r="B2279" s="77" t="str">
        <f t="shared" si="227"/>
        <v/>
      </c>
      <c r="C2279" t="str">
        <f t="shared" si="226"/>
        <v/>
      </c>
      <c r="D2279" s="315" t="str">
        <f t="shared" si="231"/>
        <v/>
      </c>
      <c r="E2279" s="228">
        <v>0</v>
      </c>
      <c r="J2279" s="229">
        <f t="shared" si="228"/>
        <v>0</v>
      </c>
      <c r="K2279" s="229">
        <f t="shared" si="229"/>
        <v>0</v>
      </c>
      <c r="L2279" s="229">
        <f t="shared" si="229"/>
        <v>0</v>
      </c>
      <c r="M2279" s="229">
        <f t="shared" si="230"/>
        <v>0</v>
      </c>
    </row>
    <row r="2280" spans="1:13" ht="15" customHeight="1">
      <c r="A2280" s="76"/>
      <c r="B2280" s="77" t="str">
        <f t="shared" si="227"/>
        <v/>
      </c>
      <c r="C2280" t="str">
        <f t="shared" si="226"/>
        <v/>
      </c>
      <c r="D2280" s="315" t="str">
        <f t="shared" si="231"/>
        <v/>
      </c>
      <c r="E2280" s="228">
        <v>0</v>
      </c>
      <c r="J2280" s="229">
        <f t="shared" si="228"/>
        <v>0</v>
      </c>
      <c r="K2280" s="229">
        <f t="shared" si="229"/>
        <v>0</v>
      </c>
      <c r="L2280" s="229">
        <f t="shared" si="229"/>
        <v>0</v>
      </c>
      <c r="M2280" s="229">
        <f t="shared" si="230"/>
        <v>0</v>
      </c>
    </row>
    <row r="2281" spans="1:13" ht="15" customHeight="1">
      <c r="A2281" s="76"/>
      <c r="B2281" s="77" t="str">
        <f t="shared" si="227"/>
        <v/>
      </c>
      <c r="C2281" t="str">
        <f t="shared" si="226"/>
        <v/>
      </c>
      <c r="D2281" s="315" t="str">
        <f t="shared" si="231"/>
        <v/>
      </c>
      <c r="E2281" s="228">
        <v>0</v>
      </c>
      <c r="J2281" s="229">
        <f t="shared" si="228"/>
        <v>0</v>
      </c>
      <c r="K2281" s="229">
        <f t="shared" si="229"/>
        <v>0</v>
      </c>
      <c r="L2281" s="229">
        <f t="shared" si="229"/>
        <v>0</v>
      </c>
      <c r="M2281" s="229">
        <f t="shared" si="230"/>
        <v>0</v>
      </c>
    </row>
    <row r="2282" spans="1:13" ht="15" customHeight="1">
      <c r="A2282" s="76"/>
      <c r="B2282" s="77" t="str">
        <f t="shared" si="227"/>
        <v/>
      </c>
      <c r="C2282" t="str">
        <f t="shared" si="226"/>
        <v/>
      </c>
      <c r="D2282" s="315" t="str">
        <f t="shared" si="231"/>
        <v/>
      </c>
      <c r="E2282" s="228">
        <v>0</v>
      </c>
      <c r="J2282" s="229">
        <f t="shared" si="228"/>
        <v>0</v>
      </c>
      <c r="K2282" s="229">
        <f t="shared" si="229"/>
        <v>0</v>
      </c>
      <c r="L2282" s="229">
        <f t="shared" si="229"/>
        <v>0</v>
      </c>
      <c r="M2282" s="229">
        <f t="shared" si="230"/>
        <v>0</v>
      </c>
    </row>
    <row r="2283" spans="1:13" ht="15" customHeight="1">
      <c r="A2283" s="76"/>
      <c r="B2283" s="77" t="str">
        <f t="shared" si="227"/>
        <v/>
      </c>
      <c r="C2283" t="str">
        <f t="shared" si="226"/>
        <v/>
      </c>
      <c r="D2283" s="315" t="str">
        <f t="shared" si="231"/>
        <v/>
      </c>
      <c r="E2283" s="228">
        <v>0</v>
      </c>
      <c r="J2283" s="229">
        <f t="shared" si="228"/>
        <v>0</v>
      </c>
      <c r="K2283" s="229">
        <f t="shared" si="229"/>
        <v>0</v>
      </c>
      <c r="L2283" s="229">
        <f t="shared" si="229"/>
        <v>0</v>
      </c>
      <c r="M2283" s="229">
        <f t="shared" si="230"/>
        <v>0</v>
      </c>
    </row>
    <row r="2284" spans="1:13" ht="15" customHeight="1">
      <c r="A2284" s="76"/>
      <c r="B2284" s="77" t="str">
        <f t="shared" si="227"/>
        <v/>
      </c>
      <c r="C2284" t="str">
        <f t="shared" si="226"/>
        <v/>
      </c>
      <c r="D2284" s="315" t="str">
        <f t="shared" si="231"/>
        <v/>
      </c>
      <c r="E2284" s="228">
        <v>0</v>
      </c>
      <c r="J2284" s="229">
        <f t="shared" si="228"/>
        <v>0</v>
      </c>
      <c r="K2284" s="229">
        <f t="shared" si="229"/>
        <v>0</v>
      </c>
      <c r="L2284" s="229">
        <f t="shared" si="229"/>
        <v>0</v>
      </c>
      <c r="M2284" s="229">
        <f t="shared" si="230"/>
        <v>0</v>
      </c>
    </row>
    <row r="2285" spans="1:13" ht="15" customHeight="1">
      <c r="A2285" s="76"/>
      <c r="B2285" s="77" t="str">
        <f t="shared" si="227"/>
        <v/>
      </c>
      <c r="C2285" t="str">
        <f t="shared" si="226"/>
        <v/>
      </c>
      <c r="D2285" s="315" t="str">
        <f t="shared" si="231"/>
        <v/>
      </c>
      <c r="E2285" s="228">
        <v>0</v>
      </c>
      <c r="J2285" s="229">
        <f t="shared" si="228"/>
        <v>0</v>
      </c>
      <c r="K2285" s="229">
        <f t="shared" si="229"/>
        <v>0</v>
      </c>
      <c r="L2285" s="229">
        <f t="shared" si="229"/>
        <v>0</v>
      </c>
      <c r="M2285" s="229">
        <f t="shared" si="230"/>
        <v>0</v>
      </c>
    </row>
    <row r="2286" spans="1:13" ht="15" customHeight="1">
      <c r="A2286" s="76"/>
      <c r="B2286" s="77" t="str">
        <f t="shared" si="227"/>
        <v/>
      </c>
      <c r="C2286" t="str">
        <f t="shared" si="226"/>
        <v/>
      </c>
      <c r="D2286" s="315" t="str">
        <f t="shared" si="231"/>
        <v/>
      </c>
      <c r="E2286" s="228">
        <v>0</v>
      </c>
      <c r="J2286" s="229">
        <f t="shared" si="228"/>
        <v>0</v>
      </c>
      <c r="K2286" s="229">
        <f t="shared" si="229"/>
        <v>0</v>
      </c>
      <c r="L2286" s="229">
        <f t="shared" si="229"/>
        <v>0</v>
      </c>
      <c r="M2286" s="229">
        <f t="shared" si="230"/>
        <v>0</v>
      </c>
    </row>
    <row r="2287" spans="1:13" ht="15" customHeight="1">
      <c r="A2287" s="76"/>
      <c r="B2287" s="77" t="str">
        <f t="shared" si="227"/>
        <v/>
      </c>
      <c r="C2287" t="str">
        <f t="shared" si="226"/>
        <v/>
      </c>
      <c r="D2287" s="315" t="str">
        <f t="shared" si="231"/>
        <v/>
      </c>
      <c r="E2287" s="228">
        <v>0</v>
      </c>
      <c r="J2287" s="229">
        <f t="shared" si="228"/>
        <v>0</v>
      </c>
      <c r="K2287" s="229">
        <f t="shared" si="229"/>
        <v>0</v>
      </c>
      <c r="L2287" s="229">
        <f t="shared" si="229"/>
        <v>0</v>
      </c>
      <c r="M2287" s="229">
        <f t="shared" si="230"/>
        <v>0</v>
      </c>
    </row>
    <row r="2288" spans="1:13" ht="15" customHeight="1">
      <c r="A2288" s="76"/>
      <c r="B2288" s="77" t="str">
        <f t="shared" si="227"/>
        <v/>
      </c>
      <c r="C2288" t="str">
        <f t="shared" si="226"/>
        <v/>
      </c>
      <c r="D2288" s="315" t="str">
        <f t="shared" si="231"/>
        <v/>
      </c>
      <c r="E2288" s="228">
        <v>0</v>
      </c>
      <c r="J2288" s="229">
        <f t="shared" si="228"/>
        <v>0</v>
      </c>
      <c r="K2288" s="229">
        <f t="shared" si="229"/>
        <v>0</v>
      </c>
      <c r="L2288" s="229">
        <f t="shared" si="229"/>
        <v>0</v>
      </c>
      <c r="M2288" s="229">
        <f t="shared" si="230"/>
        <v>0</v>
      </c>
    </row>
    <row r="2289" spans="1:13" ht="15" customHeight="1">
      <c r="A2289" s="76"/>
      <c r="B2289" s="77" t="str">
        <f t="shared" si="227"/>
        <v/>
      </c>
      <c r="C2289" t="str">
        <f t="shared" si="226"/>
        <v/>
      </c>
      <c r="D2289" s="315" t="str">
        <f t="shared" si="231"/>
        <v/>
      </c>
      <c r="E2289" s="228">
        <v>0</v>
      </c>
      <c r="J2289" s="229">
        <f t="shared" si="228"/>
        <v>0</v>
      </c>
      <c r="K2289" s="229">
        <f t="shared" si="229"/>
        <v>0</v>
      </c>
      <c r="L2289" s="229">
        <f t="shared" si="229"/>
        <v>0</v>
      </c>
      <c r="M2289" s="229">
        <f t="shared" si="230"/>
        <v>0</v>
      </c>
    </row>
    <row r="2290" spans="1:13" ht="15" customHeight="1">
      <c r="A2290" s="76"/>
      <c r="B2290" s="77" t="str">
        <f t="shared" si="227"/>
        <v/>
      </c>
      <c r="C2290" t="str">
        <f t="shared" si="226"/>
        <v/>
      </c>
      <c r="D2290" s="315" t="str">
        <f t="shared" si="231"/>
        <v/>
      </c>
      <c r="E2290" s="228">
        <v>0</v>
      </c>
      <c r="J2290" s="229">
        <f t="shared" si="228"/>
        <v>0</v>
      </c>
      <c r="K2290" s="229">
        <f t="shared" si="229"/>
        <v>0</v>
      </c>
      <c r="L2290" s="229">
        <f t="shared" si="229"/>
        <v>0</v>
      </c>
      <c r="M2290" s="229">
        <f t="shared" si="230"/>
        <v>0</v>
      </c>
    </row>
    <row r="2291" spans="1:13" ht="15" customHeight="1">
      <c r="A2291" s="76"/>
      <c r="B2291" s="77" t="str">
        <f t="shared" si="227"/>
        <v/>
      </c>
      <c r="C2291" t="str">
        <f t="shared" si="226"/>
        <v/>
      </c>
      <c r="D2291" s="315" t="str">
        <f t="shared" si="231"/>
        <v/>
      </c>
      <c r="E2291" s="228">
        <v>0</v>
      </c>
      <c r="J2291" s="229">
        <f t="shared" si="228"/>
        <v>0</v>
      </c>
      <c r="K2291" s="229">
        <f t="shared" si="229"/>
        <v>0</v>
      </c>
      <c r="L2291" s="229">
        <f t="shared" si="229"/>
        <v>0</v>
      </c>
      <c r="M2291" s="229">
        <f t="shared" si="230"/>
        <v>0</v>
      </c>
    </row>
    <row r="2292" spans="1:13" ht="15" customHeight="1">
      <c r="A2292" s="76"/>
      <c r="B2292" s="77" t="str">
        <f t="shared" si="227"/>
        <v/>
      </c>
      <c r="C2292" t="str">
        <f t="shared" si="226"/>
        <v/>
      </c>
      <c r="D2292" s="315" t="str">
        <f t="shared" si="231"/>
        <v/>
      </c>
      <c r="E2292" s="228">
        <v>0</v>
      </c>
      <c r="J2292" s="229">
        <f t="shared" si="228"/>
        <v>0</v>
      </c>
      <c r="K2292" s="229">
        <f t="shared" si="229"/>
        <v>0</v>
      </c>
      <c r="L2292" s="229">
        <f t="shared" si="229"/>
        <v>0</v>
      </c>
      <c r="M2292" s="229">
        <f t="shared" si="230"/>
        <v>0</v>
      </c>
    </row>
    <row r="2293" spans="1:13" ht="15" customHeight="1">
      <c r="A2293" s="76"/>
      <c r="B2293" s="77" t="str">
        <f t="shared" si="227"/>
        <v/>
      </c>
      <c r="C2293" t="str">
        <f t="shared" si="226"/>
        <v/>
      </c>
      <c r="D2293" s="315" t="str">
        <f t="shared" si="231"/>
        <v/>
      </c>
      <c r="E2293" s="228">
        <v>0</v>
      </c>
      <c r="J2293" s="229">
        <f t="shared" si="228"/>
        <v>0</v>
      </c>
      <c r="K2293" s="229">
        <f t="shared" si="229"/>
        <v>0</v>
      </c>
      <c r="L2293" s="229">
        <f t="shared" si="229"/>
        <v>0</v>
      </c>
      <c r="M2293" s="229">
        <f t="shared" si="230"/>
        <v>0</v>
      </c>
    </row>
    <row r="2294" spans="1:13" ht="15" customHeight="1">
      <c r="A2294" s="76"/>
      <c r="B2294" s="77" t="str">
        <f t="shared" si="227"/>
        <v/>
      </c>
      <c r="C2294" t="str">
        <f t="shared" si="226"/>
        <v/>
      </c>
      <c r="D2294" s="315" t="str">
        <f t="shared" si="231"/>
        <v/>
      </c>
      <c r="E2294" s="228">
        <v>0</v>
      </c>
      <c r="J2294" s="229">
        <f t="shared" si="228"/>
        <v>0</v>
      </c>
      <c r="K2294" s="229">
        <f t="shared" si="229"/>
        <v>0</v>
      </c>
      <c r="L2294" s="229">
        <f t="shared" si="229"/>
        <v>0</v>
      </c>
      <c r="M2294" s="229">
        <f t="shared" si="230"/>
        <v>0</v>
      </c>
    </row>
    <row r="2295" spans="1:13" ht="15" customHeight="1">
      <c r="A2295" s="76"/>
      <c r="B2295" s="77" t="str">
        <f t="shared" si="227"/>
        <v/>
      </c>
      <c r="C2295" t="str">
        <f t="shared" si="226"/>
        <v/>
      </c>
      <c r="D2295" s="315" t="str">
        <f t="shared" si="231"/>
        <v/>
      </c>
      <c r="E2295" s="228">
        <v>0</v>
      </c>
      <c r="J2295" s="229">
        <f t="shared" si="228"/>
        <v>0</v>
      </c>
      <c r="K2295" s="229">
        <f t="shared" si="229"/>
        <v>0</v>
      </c>
      <c r="L2295" s="229">
        <f t="shared" si="229"/>
        <v>0</v>
      </c>
      <c r="M2295" s="229">
        <f t="shared" si="230"/>
        <v>0</v>
      </c>
    </row>
    <row r="2296" spans="1:13" ht="15" customHeight="1">
      <c r="A2296" s="76"/>
      <c r="B2296" s="77" t="str">
        <f t="shared" si="227"/>
        <v/>
      </c>
      <c r="C2296" t="str">
        <f t="shared" si="226"/>
        <v/>
      </c>
      <c r="D2296" s="315" t="str">
        <f t="shared" si="231"/>
        <v/>
      </c>
      <c r="E2296" s="228">
        <v>0</v>
      </c>
      <c r="J2296" s="229">
        <f t="shared" si="228"/>
        <v>0</v>
      </c>
      <c r="K2296" s="229">
        <f t="shared" si="229"/>
        <v>0</v>
      </c>
      <c r="L2296" s="229">
        <f t="shared" si="229"/>
        <v>0</v>
      </c>
      <c r="M2296" s="229">
        <f t="shared" si="230"/>
        <v>0</v>
      </c>
    </row>
    <row r="2297" spans="1:13" ht="15" customHeight="1">
      <c r="A2297" s="76"/>
      <c r="B2297" s="77" t="str">
        <f t="shared" si="227"/>
        <v/>
      </c>
      <c r="C2297" t="str">
        <f t="shared" si="226"/>
        <v/>
      </c>
      <c r="D2297" s="315" t="str">
        <f t="shared" si="231"/>
        <v/>
      </c>
      <c r="E2297" s="228">
        <v>0</v>
      </c>
      <c r="J2297" s="229">
        <f t="shared" si="228"/>
        <v>0</v>
      </c>
      <c r="K2297" s="229">
        <f t="shared" si="229"/>
        <v>0</v>
      </c>
      <c r="L2297" s="229">
        <f t="shared" si="229"/>
        <v>0</v>
      </c>
      <c r="M2297" s="229">
        <f t="shared" si="230"/>
        <v>0</v>
      </c>
    </row>
    <row r="2298" spans="1:13" ht="15" customHeight="1">
      <c r="A2298" s="76"/>
      <c r="B2298" s="77" t="str">
        <f t="shared" si="227"/>
        <v/>
      </c>
      <c r="C2298" t="str">
        <f t="shared" si="226"/>
        <v/>
      </c>
      <c r="D2298" s="315" t="str">
        <f t="shared" si="231"/>
        <v/>
      </c>
      <c r="E2298" s="228">
        <v>0</v>
      </c>
      <c r="J2298" s="229">
        <f t="shared" si="228"/>
        <v>0</v>
      </c>
      <c r="K2298" s="229">
        <f t="shared" si="229"/>
        <v>0</v>
      </c>
      <c r="L2298" s="229">
        <f t="shared" si="229"/>
        <v>0</v>
      </c>
      <c r="M2298" s="229">
        <f t="shared" si="230"/>
        <v>0</v>
      </c>
    </row>
    <row r="2299" spans="1:13" ht="15" customHeight="1">
      <c r="A2299" s="76"/>
      <c r="B2299" s="77" t="str">
        <f t="shared" si="227"/>
        <v/>
      </c>
      <c r="C2299" t="str">
        <f t="shared" si="226"/>
        <v/>
      </c>
      <c r="D2299" s="315" t="str">
        <f t="shared" si="231"/>
        <v/>
      </c>
      <c r="E2299" s="228">
        <v>0</v>
      </c>
      <c r="J2299" s="229">
        <f t="shared" si="228"/>
        <v>0</v>
      </c>
      <c r="K2299" s="229">
        <f t="shared" si="229"/>
        <v>0</v>
      </c>
      <c r="L2299" s="229">
        <f t="shared" si="229"/>
        <v>0</v>
      </c>
      <c r="M2299" s="229">
        <f t="shared" si="230"/>
        <v>0</v>
      </c>
    </row>
    <row r="2300" spans="1:13" ht="15" customHeight="1">
      <c r="A2300" s="76"/>
      <c r="B2300" s="77" t="str">
        <f t="shared" si="227"/>
        <v/>
      </c>
      <c r="C2300" t="str">
        <f t="shared" si="226"/>
        <v/>
      </c>
      <c r="D2300" s="315" t="str">
        <f t="shared" si="231"/>
        <v/>
      </c>
      <c r="E2300" s="228">
        <v>0</v>
      </c>
      <c r="J2300" s="229">
        <f t="shared" si="228"/>
        <v>0</v>
      </c>
      <c r="K2300" s="229">
        <f t="shared" si="229"/>
        <v>0</v>
      </c>
      <c r="L2300" s="229">
        <f t="shared" si="229"/>
        <v>0</v>
      </c>
      <c r="M2300" s="229">
        <f t="shared" si="230"/>
        <v>0</v>
      </c>
    </row>
    <row r="2301" spans="1:13" ht="15" customHeight="1">
      <c r="A2301" s="76"/>
      <c r="B2301" s="77" t="str">
        <f t="shared" si="227"/>
        <v/>
      </c>
      <c r="C2301" t="str">
        <f t="shared" si="226"/>
        <v/>
      </c>
      <c r="D2301" s="315" t="str">
        <f t="shared" si="231"/>
        <v/>
      </c>
      <c r="E2301" s="228">
        <v>0</v>
      </c>
      <c r="J2301" s="229">
        <f t="shared" si="228"/>
        <v>0</v>
      </c>
      <c r="K2301" s="229">
        <f t="shared" si="229"/>
        <v>0</v>
      </c>
      <c r="L2301" s="229">
        <f t="shared" si="229"/>
        <v>0</v>
      </c>
      <c r="M2301" s="229">
        <f t="shared" si="230"/>
        <v>0</v>
      </c>
    </row>
    <row r="2302" spans="1:13" ht="15" customHeight="1">
      <c r="A2302" s="76"/>
      <c r="B2302" s="77" t="str">
        <f t="shared" si="227"/>
        <v/>
      </c>
      <c r="C2302" t="str">
        <f t="shared" si="226"/>
        <v/>
      </c>
      <c r="D2302" s="315" t="str">
        <f t="shared" si="231"/>
        <v/>
      </c>
      <c r="E2302" s="228">
        <v>0</v>
      </c>
      <c r="J2302" s="229">
        <f t="shared" si="228"/>
        <v>0</v>
      </c>
      <c r="K2302" s="229">
        <f t="shared" si="229"/>
        <v>0</v>
      </c>
      <c r="L2302" s="229">
        <f t="shared" si="229"/>
        <v>0</v>
      </c>
      <c r="M2302" s="229">
        <f t="shared" si="230"/>
        <v>0</v>
      </c>
    </row>
    <row r="2303" spans="1:13" ht="15" customHeight="1">
      <c r="A2303" s="76"/>
      <c r="B2303" s="77" t="str">
        <f t="shared" si="227"/>
        <v/>
      </c>
      <c r="C2303" t="str">
        <f t="shared" si="226"/>
        <v/>
      </c>
      <c r="D2303" s="315" t="str">
        <f t="shared" si="231"/>
        <v/>
      </c>
      <c r="E2303" s="228">
        <v>0</v>
      </c>
      <c r="J2303" s="229">
        <f t="shared" si="228"/>
        <v>0</v>
      </c>
      <c r="K2303" s="229">
        <f t="shared" si="229"/>
        <v>0</v>
      </c>
      <c r="L2303" s="229">
        <f t="shared" si="229"/>
        <v>0</v>
      </c>
      <c r="M2303" s="229">
        <f t="shared" si="230"/>
        <v>0</v>
      </c>
    </row>
    <row r="2304" spans="1:13" ht="15" customHeight="1">
      <c r="A2304" s="76"/>
      <c r="B2304" s="77" t="str">
        <f t="shared" si="227"/>
        <v/>
      </c>
      <c r="C2304" t="str">
        <f t="shared" si="226"/>
        <v/>
      </c>
      <c r="D2304" s="315" t="str">
        <f t="shared" si="231"/>
        <v/>
      </c>
      <c r="E2304" s="228">
        <v>0</v>
      </c>
      <c r="J2304" s="229">
        <f t="shared" si="228"/>
        <v>0</v>
      </c>
      <c r="K2304" s="229">
        <f t="shared" si="229"/>
        <v>0</v>
      </c>
      <c r="L2304" s="229">
        <f t="shared" si="229"/>
        <v>0</v>
      </c>
      <c r="M2304" s="229">
        <f t="shared" si="230"/>
        <v>0</v>
      </c>
    </row>
    <row r="2305" spans="1:13" ht="15" customHeight="1">
      <c r="A2305" s="76"/>
      <c r="B2305" s="77" t="str">
        <f t="shared" si="227"/>
        <v/>
      </c>
      <c r="C2305" t="str">
        <f t="shared" ref="C2305:C2368" si="232">IF(A2305&lt;&gt;"",TEXT(A2305,"aaaa"),"")</f>
        <v/>
      </c>
      <c r="D2305" s="315" t="str">
        <f t="shared" si="231"/>
        <v/>
      </c>
      <c r="E2305" s="228">
        <v>0</v>
      </c>
      <c r="J2305" s="229">
        <f t="shared" si="228"/>
        <v>0</v>
      </c>
      <c r="K2305" s="229">
        <f t="shared" si="229"/>
        <v>0</v>
      </c>
      <c r="L2305" s="229">
        <f t="shared" si="229"/>
        <v>0</v>
      </c>
      <c r="M2305" s="229">
        <f t="shared" si="230"/>
        <v>0</v>
      </c>
    </row>
    <row r="2306" spans="1:13" ht="15" customHeight="1">
      <c r="A2306" s="76"/>
      <c r="B2306" s="77" t="str">
        <f t="shared" si="227"/>
        <v/>
      </c>
      <c r="C2306" t="str">
        <f t="shared" si="232"/>
        <v/>
      </c>
      <c r="D2306" s="315" t="str">
        <f t="shared" si="231"/>
        <v/>
      </c>
      <c r="E2306" s="228">
        <v>0</v>
      </c>
      <c r="J2306" s="229">
        <f t="shared" si="228"/>
        <v>0</v>
      </c>
      <c r="K2306" s="229">
        <f t="shared" si="229"/>
        <v>0</v>
      </c>
      <c r="L2306" s="229">
        <f t="shared" si="229"/>
        <v>0</v>
      </c>
      <c r="M2306" s="229">
        <f t="shared" si="230"/>
        <v>0</v>
      </c>
    </row>
    <row r="2307" spans="1:13" ht="15" customHeight="1">
      <c r="A2307" s="76"/>
      <c r="B2307" s="77" t="str">
        <f t="shared" si="227"/>
        <v/>
      </c>
      <c r="C2307" t="str">
        <f t="shared" si="232"/>
        <v/>
      </c>
      <c r="D2307" s="315" t="str">
        <f t="shared" si="231"/>
        <v/>
      </c>
      <c r="E2307" s="228">
        <v>0</v>
      </c>
      <c r="J2307" s="229">
        <f t="shared" si="228"/>
        <v>0</v>
      </c>
      <c r="K2307" s="229">
        <f t="shared" si="229"/>
        <v>0</v>
      </c>
      <c r="L2307" s="229">
        <f t="shared" si="229"/>
        <v>0</v>
      </c>
      <c r="M2307" s="229">
        <f t="shared" si="230"/>
        <v>0</v>
      </c>
    </row>
    <row r="2308" spans="1:13" ht="15" customHeight="1">
      <c r="A2308" s="76"/>
      <c r="B2308" s="77" t="str">
        <f t="shared" si="227"/>
        <v/>
      </c>
      <c r="C2308" t="str">
        <f t="shared" si="232"/>
        <v/>
      </c>
      <c r="D2308" s="315" t="str">
        <f t="shared" si="231"/>
        <v/>
      </c>
      <c r="E2308" s="228">
        <v>0</v>
      </c>
      <c r="J2308" s="229">
        <f t="shared" si="228"/>
        <v>0</v>
      </c>
      <c r="K2308" s="229">
        <f t="shared" si="229"/>
        <v>0</v>
      </c>
      <c r="L2308" s="229">
        <f t="shared" si="229"/>
        <v>0</v>
      </c>
      <c r="M2308" s="229">
        <f t="shared" si="230"/>
        <v>0</v>
      </c>
    </row>
    <row r="2309" spans="1:13" ht="15" customHeight="1">
      <c r="A2309" s="76"/>
      <c r="B2309" s="77" t="str">
        <f t="shared" si="227"/>
        <v/>
      </c>
      <c r="C2309" t="str">
        <f t="shared" si="232"/>
        <v/>
      </c>
      <c r="D2309" s="315" t="str">
        <f t="shared" si="231"/>
        <v/>
      </c>
      <c r="E2309" s="228">
        <v>0</v>
      </c>
      <c r="J2309" s="229">
        <f t="shared" si="228"/>
        <v>0</v>
      </c>
      <c r="K2309" s="229">
        <f t="shared" si="229"/>
        <v>0</v>
      </c>
      <c r="L2309" s="229">
        <f t="shared" si="229"/>
        <v>0</v>
      </c>
      <c r="M2309" s="229">
        <f t="shared" si="230"/>
        <v>0</v>
      </c>
    </row>
    <row r="2310" spans="1:13" ht="15" customHeight="1">
      <c r="A2310" s="76"/>
      <c r="B2310" s="77" t="str">
        <f t="shared" si="227"/>
        <v/>
      </c>
      <c r="C2310" t="str">
        <f t="shared" si="232"/>
        <v/>
      </c>
      <c r="D2310" s="315" t="str">
        <f t="shared" si="231"/>
        <v/>
      </c>
      <c r="E2310" s="228">
        <v>0</v>
      </c>
      <c r="J2310" s="229">
        <f t="shared" si="228"/>
        <v>0</v>
      </c>
      <c r="K2310" s="229">
        <f t="shared" si="229"/>
        <v>0</v>
      </c>
      <c r="L2310" s="229">
        <f t="shared" si="229"/>
        <v>0</v>
      </c>
      <c r="M2310" s="229">
        <f t="shared" si="230"/>
        <v>0</v>
      </c>
    </row>
    <row r="2311" spans="1:13" ht="15" customHeight="1">
      <c r="A2311" s="76"/>
      <c r="B2311" s="77" t="str">
        <f t="shared" ref="B2311:B2374" si="233">IF(A2311="","",TEXT(A2311,"DDDD"))</f>
        <v/>
      </c>
      <c r="C2311" t="str">
        <f t="shared" si="232"/>
        <v/>
      </c>
      <c r="D2311" s="315" t="str">
        <f t="shared" si="231"/>
        <v/>
      </c>
      <c r="E2311" s="228">
        <v>0</v>
      </c>
      <c r="J2311" s="229">
        <f t="shared" ref="J2311:J2374" si="234">IF(E2311=0,0,(1-J$4)*E2311)</f>
        <v>0</v>
      </c>
      <c r="K2311" s="229">
        <f t="shared" ref="K2311:L2374" si="235">IF(F2311=0,0,(1-K$4)*F2311)</f>
        <v>0</v>
      </c>
      <c r="L2311" s="229">
        <f t="shared" si="235"/>
        <v>0</v>
      </c>
      <c r="M2311" s="229">
        <f t="shared" ref="M2311:M2374" si="236">IF(H2311=0,0,(1-M$4)*H2311)</f>
        <v>0</v>
      </c>
    </row>
    <row r="2312" spans="1:13" ht="15" customHeight="1">
      <c r="A2312" s="76"/>
      <c r="B2312" s="77" t="str">
        <f t="shared" si="233"/>
        <v/>
      </c>
      <c r="C2312" t="str">
        <f t="shared" si="232"/>
        <v/>
      </c>
      <c r="D2312" s="315" t="str">
        <f t="shared" ref="D2312:D2375" si="237">IF(A2312&lt;&gt;"",PROPER(TEXT(A2312,"Mmmm")),"")</f>
        <v/>
      </c>
      <c r="E2312" s="228">
        <v>0</v>
      </c>
      <c r="J2312" s="229">
        <f t="shared" si="234"/>
        <v>0</v>
      </c>
      <c r="K2312" s="229">
        <f t="shared" si="235"/>
        <v>0</v>
      </c>
      <c r="L2312" s="229">
        <f t="shared" si="235"/>
        <v>0</v>
      </c>
      <c r="M2312" s="229">
        <f t="shared" si="236"/>
        <v>0</v>
      </c>
    </row>
    <row r="2313" spans="1:13" ht="15" customHeight="1">
      <c r="A2313" s="76"/>
      <c r="B2313" s="77" t="str">
        <f t="shared" si="233"/>
        <v/>
      </c>
      <c r="C2313" t="str">
        <f t="shared" si="232"/>
        <v/>
      </c>
      <c r="D2313" s="315" t="str">
        <f t="shared" si="237"/>
        <v/>
      </c>
      <c r="E2313" s="228">
        <v>0</v>
      </c>
      <c r="J2313" s="229">
        <f t="shared" si="234"/>
        <v>0</v>
      </c>
      <c r="K2313" s="229">
        <f t="shared" si="235"/>
        <v>0</v>
      </c>
      <c r="L2313" s="229">
        <f t="shared" si="235"/>
        <v>0</v>
      </c>
      <c r="M2313" s="229">
        <f t="shared" si="236"/>
        <v>0</v>
      </c>
    </row>
    <row r="2314" spans="1:13" ht="15" customHeight="1">
      <c r="A2314" s="76"/>
      <c r="B2314" s="77" t="str">
        <f t="shared" si="233"/>
        <v/>
      </c>
      <c r="C2314" t="str">
        <f t="shared" si="232"/>
        <v/>
      </c>
      <c r="D2314" s="315" t="str">
        <f t="shared" si="237"/>
        <v/>
      </c>
      <c r="E2314" s="228">
        <v>0</v>
      </c>
      <c r="J2314" s="229">
        <f t="shared" si="234"/>
        <v>0</v>
      </c>
      <c r="K2314" s="229">
        <f t="shared" si="235"/>
        <v>0</v>
      </c>
      <c r="L2314" s="229">
        <f t="shared" si="235"/>
        <v>0</v>
      </c>
      <c r="M2314" s="229">
        <f t="shared" si="236"/>
        <v>0</v>
      </c>
    </row>
    <row r="2315" spans="1:13" ht="15" customHeight="1">
      <c r="A2315" s="76"/>
      <c r="B2315" s="77" t="str">
        <f t="shared" si="233"/>
        <v/>
      </c>
      <c r="C2315" t="str">
        <f t="shared" si="232"/>
        <v/>
      </c>
      <c r="D2315" s="315" t="str">
        <f t="shared" si="237"/>
        <v/>
      </c>
      <c r="E2315" s="228">
        <v>0</v>
      </c>
      <c r="J2315" s="229">
        <f t="shared" si="234"/>
        <v>0</v>
      </c>
      <c r="K2315" s="229">
        <f t="shared" si="235"/>
        <v>0</v>
      </c>
      <c r="L2315" s="229">
        <f t="shared" si="235"/>
        <v>0</v>
      </c>
      <c r="M2315" s="229">
        <f t="shared" si="236"/>
        <v>0</v>
      </c>
    </row>
    <row r="2316" spans="1:13" ht="15" customHeight="1">
      <c r="A2316" s="76"/>
      <c r="B2316" s="77" t="str">
        <f t="shared" si="233"/>
        <v/>
      </c>
      <c r="C2316" t="str">
        <f t="shared" si="232"/>
        <v/>
      </c>
      <c r="D2316" s="315" t="str">
        <f t="shared" si="237"/>
        <v/>
      </c>
      <c r="E2316" s="228">
        <v>0</v>
      </c>
      <c r="J2316" s="229">
        <f t="shared" si="234"/>
        <v>0</v>
      </c>
      <c r="K2316" s="229">
        <f t="shared" si="235"/>
        <v>0</v>
      </c>
      <c r="L2316" s="229">
        <f t="shared" si="235"/>
        <v>0</v>
      </c>
      <c r="M2316" s="229">
        <f t="shared" si="236"/>
        <v>0</v>
      </c>
    </row>
    <row r="2317" spans="1:13" ht="15" customHeight="1">
      <c r="A2317" s="76"/>
      <c r="B2317" s="77" t="str">
        <f t="shared" si="233"/>
        <v/>
      </c>
      <c r="C2317" t="str">
        <f t="shared" si="232"/>
        <v/>
      </c>
      <c r="D2317" s="315" t="str">
        <f t="shared" si="237"/>
        <v/>
      </c>
      <c r="E2317" s="228">
        <v>0</v>
      </c>
      <c r="J2317" s="229">
        <f t="shared" si="234"/>
        <v>0</v>
      </c>
      <c r="K2317" s="229">
        <f t="shared" si="235"/>
        <v>0</v>
      </c>
      <c r="L2317" s="229">
        <f t="shared" si="235"/>
        <v>0</v>
      </c>
      <c r="M2317" s="229">
        <f t="shared" si="236"/>
        <v>0</v>
      </c>
    </row>
    <row r="2318" spans="1:13" ht="15" customHeight="1">
      <c r="A2318" s="76"/>
      <c r="B2318" s="77" t="str">
        <f t="shared" si="233"/>
        <v/>
      </c>
      <c r="C2318" t="str">
        <f t="shared" si="232"/>
        <v/>
      </c>
      <c r="D2318" s="315" t="str">
        <f t="shared" si="237"/>
        <v/>
      </c>
      <c r="E2318" s="228">
        <v>0</v>
      </c>
      <c r="J2318" s="229">
        <f t="shared" si="234"/>
        <v>0</v>
      </c>
      <c r="K2318" s="229">
        <f t="shared" si="235"/>
        <v>0</v>
      </c>
      <c r="L2318" s="229">
        <f t="shared" si="235"/>
        <v>0</v>
      </c>
      <c r="M2318" s="229">
        <f t="shared" si="236"/>
        <v>0</v>
      </c>
    </row>
    <row r="2319" spans="1:13" ht="15" customHeight="1">
      <c r="A2319" s="76"/>
      <c r="B2319" s="77" t="str">
        <f t="shared" si="233"/>
        <v/>
      </c>
      <c r="C2319" t="str">
        <f t="shared" si="232"/>
        <v/>
      </c>
      <c r="D2319" s="315" t="str">
        <f t="shared" si="237"/>
        <v/>
      </c>
      <c r="E2319" s="228">
        <v>0</v>
      </c>
      <c r="J2319" s="229">
        <f t="shared" si="234"/>
        <v>0</v>
      </c>
      <c r="K2319" s="229">
        <f t="shared" si="235"/>
        <v>0</v>
      </c>
      <c r="L2319" s="229">
        <f t="shared" si="235"/>
        <v>0</v>
      </c>
      <c r="M2319" s="229">
        <f t="shared" si="236"/>
        <v>0</v>
      </c>
    </row>
    <row r="2320" spans="1:13" ht="15" customHeight="1">
      <c r="A2320" s="76"/>
      <c r="B2320" s="77" t="str">
        <f t="shared" si="233"/>
        <v/>
      </c>
      <c r="C2320" t="str">
        <f t="shared" si="232"/>
        <v/>
      </c>
      <c r="D2320" s="315" t="str">
        <f t="shared" si="237"/>
        <v/>
      </c>
      <c r="E2320" s="228">
        <v>0</v>
      </c>
      <c r="J2320" s="229">
        <f t="shared" si="234"/>
        <v>0</v>
      </c>
      <c r="K2320" s="229">
        <f t="shared" si="235"/>
        <v>0</v>
      </c>
      <c r="L2320" s="229">
        <f t="shared" si="235"/>
        <v>0</v>
      </c>
      <c r="M2320" s="229">
        <f t="shared" si="236"/>
        <v>0</v>
      </c>
    </row>
    <row r="2321" spans="1:13" ht="15" customHeight="1">
      <c r="A2321" s="76"/>
      <c r="B2321" s="77" t="str">
        <f t="shared" si="233"/>
        <v/>
      </c>
      <c r="C2321" t="str">
        <f t="shared" si="232"/>
        <v/>
      </c>
      <c r="D2321" s="315" t="str">
        <f t="shared" si="237"/>
        <v/>
      </c>
      <c r="E2321" s="228">
        <v>0</v>
      </c>
      <c r="J2321" s="229">
        <f t="shared" si="234"/>
        <v>0</v>
      </c>
      <c r="K2321" s="229">
        <f t="shared" si="235"/>
        <v>0</v>
      </c>
      <c r="L2321" s="229">
        <f t="shared" si="235"/>
        <v>0</v>
      </c>
      <c r="M2321" s="229">
        <f t="shared" si="236"/>
        <v>0</v>
      </c>
    </row>
    <row r="2322" spans="1:13" ht="15" customHeight="1">
      <c r="A2322" s="76"/>
      <c r="B2322" s="77" t="str">
        <f t="shared" si="233"/>
        <v/>
      </c>
      <c r="C2322" t="str">
        <f t="shared" si="232"/>
        <v/>
      </c>
      <c r="D2322" s="315" t="str">
        <f t="shared" si="237"/>
        <v/>
      </c>
      <c r="E2322" s="228">
        <v>0</v>
      </c>
      <c r="J2322" s="229">
        <f t="shared" si="234"/>
        <v>0</v>
      </c>
      <c r="K2322" s="229">
        <f t="shared" si="235"/>
        <v>0</v>
      </c>
      <c r="L2322" s="229">
        <f t="shared" si="235"/>
        <v>0</v>
      </c>
      <c r="M2322" s="229">
        <f t="shared" si="236"/>
        <v>0</v>
      </c>
    </row>
    <row r="2323" spans="1:13" ht="15" customHeight="1">
      <c r="A2323" s="76"/>
      <c r="B2323" s="77" t="str">
        <f t="shared" si="233"/>
        <v/>
      </c>
      <c r="C2323" t="str">
        <f t="shared" si="232"/>
        <v/>
      </c>
      <c r="D2323" s="315" t="str">
        <f t="shared" si="237"/>
        <v/>
      </c>
      <c r="E2323" s="228">
        <v>0</v>
      </c>
      <c r="J2323" s="229">
        <f t="shared" si="234"/>
        <v>0</v>
      </c>
      <c r="K2323" s="229">
        <f t="shared" si="235"/>
        <v>0</v>
      </c>
      <c r="L2323" s="229">
        <f t="shared" si="235"/>
        <v>0</v>
      </c>
      <c r="M2323" s="229">
        <f t="shared" si="236"/>
        <v>0</v>
      </c>
    </row>
    <row r="2324" spans="1:13" ht="15" customHeight="1">
      <c r="A2324" s="76"/>
      <c r="B2324" s="77" t="str">
        <f t="shared" si="233"/>
        <v/>
      </c>
      <c r="C2324" t="str">
        <f t="shared" si="232"/>
        <v/>
      </c>
      <c r="D2324" s="315" t="str">
        <f t="shared" si="237"/>
        <v/>
      </c>
      <c r="E2324" s="228">
        <v>0</v>
      </c>
      <c r="J2324" s="229">
        <f t="shared" si="234"/>
        <v>0</v>
      </c>
      <c r="K2324" s="229">
        <f t="shared" si="235"/>
        <v>0</v>
      </c>
      <c r="L2324" s="229">
        <f t="shared" si="235"/>
        <v>0</v>
      </c>
      <c r="M2324" s="229">
        <f t="shared" si="236"/>
        <v>0</v>
      </c>
    </row>
    <row r="2325" spans="1:13" ht="15" customHeight="1">
      <c r="A2325" s="76"/>
      <c r="B2325" s="77" t="str">
        <f t="shared" si="233"/>
        <v/>
      </c>
      <c r="C2325" t="str">
        <f t="shared" si="232"/>
        <v/>
      </c>
      <c r="D2325" s="315" t="str">
        <f t="shared" si="237"/>
        <v/>
      </c>
      <c r="E2325" s="228">
        <v>0</v>
      </c>
      <c r="J2325" s="229">
        <f t="shared" si="234"/>
        <v>0</v>
      </c>
      <c r="K2325" s="229">
        <f t="shared" si="235"/>
        <v>0</v>
      </c>
      <c r="L2325" s="229">
        <f t="shared" si="235"/>
        <v>0</v>
      </c>
      <c r="M2325" s="229">
        <f t="shared" si="236"/>
        <v>0</v>
      </c>
    </row>
    <row r="2326" spans="1:13" ht="15" customHeight="1">
      <c r="A2326" s="76"/>
      <c r="B2326" s="77" t="str">
        <f t="shared" si="233"/>
        <v/>
      </c>
      <c r="C2326" t="str">
        <f t="shared" si="232"/>
        <v/>
      </c>
      <c r="D2326" s="315" t="str">
        <f t="shared" si="237"/>
        <v/>
      </c>
      <c r="E2326" s="228">
        <v>0</v>
      </c>
      <c r="J2326" s="229">
        <f t="shared" si="234"/>
        <v>0</v>
      </c>
      <c r="K2326" s="229">
        <f t="shared" si="235"/>
        <v>0</v>
      </c>
      <c r="L2326" s="229">
        <f t="shared" si="235"/>
        <v>0</v>
      </c>
      <c r="M2326" s="229">
        <f t="shared" si="236"/>
        <v>0</v>
      </c>
    </row>
    <row r="2327" spans="1:13" ht="15" customHeight="1">
      <c r="A2327" s="76"/>
      <c r="B2327" s="77" t="str">
        <f t="shared" si="233"/>
        <v/>
      </c>
      <c r="C2327" t="str">
        <f t="shared" si="232"/>
        <v/>
      </c>
      <c r="D2327" s="315" t="str">
        <f t="shared" si="237"/>
        <v/>
      </c>
      <c r="E2327" s="228">
        <v>0</v>
      </c>
      <c r="J2327" s="229">
        <f t="shared" si="234"/>
        <v>0</v>
      </c>
      <c r="K2327" s="229">
        <f t="shared" si="235"/>
        <v>0</v>
      </c>
      <c r="L2327" s="229">
        <f t="shared" si="235"/>
        <v>0</v>
      </c>
      <c r="M2327" s="229">
        <f t="shared" si="236"/>
        <v>0</v>
      </c>
    </row>
    <row r="2328" spans="1:13" ht="15" customHeight="1">
      <c r="A2328" s="76"/>
      <c r="B2328" s="77" t="str">
        <f t="shared" si="233"/>
        <v/>
      </c>
      <c r="C2328" t="str">
        <f t="shared" si="232"/>
        <v/>
      </c>
      <c r="D2328" s="315" t="str">
        <f t="shared" si="237"/>
        <v/>
      </c>
      <c r="E2328" s="228">
        <v>0</v>
      </c>
      <c r="J2328" s="229">
        <f t="shared" si="234"/>
        <v>0</v>
      </c>
      <c r="K2328" s="229">
        <f t="shared" si="235"/>
        <v>0</v>
      </c>
      <c r="L2328" s="229">
        <f t="shared" si="235"/>
        <v>0</v>
      </c>
      <c r="M2328" s="229">
        <f t="shared" si="236"/>
        <v>0</v>
      </c>
    </row>
    <row r="2329" spans="1:13" ht="15" customHeight="1">
      <c r="A2329" s="76"/>
      <c r="B2329" s="77" t="str">
        <f t="shared" si="233"/>
        <v/>
      </c>
      <c r="C2329" t="str">
        <f t="shared" si="232"/>
        <v/>
      </c>
      <c r="D2329" s="315" t="str">
        <f t="shared" si="237"/>
        <v/>
      </c>
      <c r="E2329" s="228">
        <v>0</v>
      </c>
      <c r="J2329" s="229">
        <f t="shared" si="234"/>
        <v>0</v>
      </c>
      <c r="K2329" s="229">
        <f t="shared" si="235"/>
        <v>0</v>
      </c>
      <c r="L2329" s="229">
        <f t="shared" si="235"/>
        <v>0</v>
      </c>
      <c r="M2329" s="229">
        <f t="shared" si="236"/>
        <v>0</v>
      </c>
    </row>
    <row r="2330" spans="1:13" ht="15" customHeight="1">
      <c r="A2330" s="76"/>
      <c r="B2330" s="77" t="str">
        <f t="shared" si="233"/>
        <v/>
      </c>
      <c r="C2330" t="str">
        <f t="shared" si="232"/>
        <v/>
      </c>
      <c r="D2330" s="315" t="str">
        <f t="shared" si="237"/>
        <v/>
      </c>
      <c r="E2330" s="228">
        <v>0</v>
      </c>
      <c r="J2330" s="229">
        <f t="shared" si="234"/>
        <v>0</v>
      </c>
      <c r="K2330" s="229">
        <f t="shared" si="235"/>
        <v>0</v>
      </c>
      <c r="L2330" s="229">
        <f t="shared" si="235"/>
        <v>0</v>
      </c>
      <c r="M2330" s="229">
        <f t="shared" si="236"/>
        <v>0</v>
      </c>
    </row>
    <row r="2331" spans="1:13" ht="15" customHeight="1">
      <c r="A2331" s="76"/>
      <c r="B2331" s="77" t="str">
        <f t="shared" si="233"/>
        <v/>
      </c>
      <c r="C2331" t="str">
        <f t="shared" si="232"/>
        <v/>
      </c>
      <c r="D2331" s="315" t="str">
        <f t="shared" si="237"/>
        <v/>
      </c>
      <c r="E2331" s="228">
        <v>0</v>
      </c>
      <c r="J2331" s="229">
        <f t="shared" si="234"/>
        <v>0</v>
      </c>
      <c r="K2331" s="229">
        <f t="shared" si="235"/>
        <v>0</v>
      </c>
      <c r="L2331" s="229">
        <f t="shared" si="235"/>
        <v>0</v>
      </c>
      <c r="M2331" s="229">
        <f t="shared" si="236"/>
        <v>0</v>
      </c>
    </row>
    <row r="2332" spans="1:13" ht="15" customHeight="1">
      <c r="A2332" s="76"/>
      <c r="B2332" s="77" t="str">
        <f t="shared" si="233"/>
        <v/>
      </c>
      <c r="C2332" t="str">
        <f t="shared" si="232"/>
        <v/>
      </c>
      <c r="D2332" s="315" t="str">
        <f t="shared" si="237"/>
        <v/>
      </c>
      <c r="E2332" s="228">
        <v>0</v>
      </c>
      <c r="J2332" s="229">
        <f t="shared" si="234"/>
        <v>0</v>
      </c>
      <c r="K2332" s="229">
        <f t="shared" si="235"/>
        <v>0</v>
      </c>
      <c r="L2332" s="229">
        <f t="shared" si="235"/>
        <v>0</v>
      </c>
      <c r="M2332" s="229">
        <f t="shared" si="236"/>
        <v>0</v>
      </c>
    </row>
    <row r="2333" spans="1:13" ht="15" customHeight="1">
      <c r="A2333" s="76"/>
      <c r="B2333" s="77" t="str">
        <f t="shared" si="233"/>
        <v/>
      </c>
      <c r="C2333" t="str">
        <f t="shared" si="232"/>
        <v/>
      </c>
      <c r="D2333" s="315" t="str">
        <f t="shared" si="237"/>
        <v/>
      </c>
      <c r="E2333" s="228">
        <v>0</v>
      </c>
      <c r="J2333" s="229">
        <f t="shared" si="234"/>
        <v>0</v>
      </c>
      <c r="K2333" s="229">
        <f t="shared" si="235"/>
        <v>0</v>
      </c>
      <c r="L2333" s="229">
        <f t="shared" si="235"/>
        <v>0</v>
      </c>
      <c r="M2333" s="229">
        <f t="shared" si="236"/>
        <v>0</v>
      </c>
    </row>
    <row r="2334" spans="1:13" ht="15" customHeight="1">
      <c r="A2334" s="76"/>
      <c r="B2334" s="77" t="str">
        <f t="shared" si="233"/>
        <v/>
      </c>
      <c r="C2334" t="str">
        <f t="shared" si="232"/>
        <v/>
      </c>
      <c r="D2334" s="315" t="str">
        <f t="shared" si="237"/>
        <v/>
      </c>
      <c r="E2334" s="228">
        <v>0</v>
      </c>
      <c r="J2334" s="229">
        <f t="shared" si="234"/>
        <v>0</v>
      </c>
      <c r="K2334" s="229">
        <f t="shared" si="235"/>
        <v>0</v>
      </c>
      <c r="L2334" s="229">
        <f t="shared" si="235"/>
        <v>0</v>
      </c>
      <c r="M2334" s="229">
        <f t="shared" si="236"/>
        <v>0</v>
      </c>
    </row>
    <row r="2335" spans="1:13" ht="15" customHeight="1">
      <c r="A2335" s="76"/>
      <c r="B2335" s="77" t="str">
        <f t="shared" si="233"/>
        <v/>
      </c>
      <c r="C2335" t="str">
        <f t="shared" si="232"/>
        <v/>
      </c>
      <c r="D2335" s="315" t="str">
        <f t="shared" si="237"/>
        <v/>
      </c>
      <c r="E2335" s="228">
        <v>0</v>
      </c>
      <c r="J2335" s="229">
        <f t="shared" si="234"/>
        <v>0</v>
      </c>
      <c r="K2335" s="229">
        <f t="shared" si="235"/>
        <v>0</v>
      </c>
      <c r="L2335" s="229">
        <f t="shared" si="235"/>
        <v>0</v>
      </c>
      <c r="M2335" s="229">
        <f t="shared" si="236"/>
        <v>0</v>
      </c>
    </row>
    <row r="2336" spans="1:13" ht="15" customHeight="1">
      <c r="A2336" s="76"/>
      <c r="B2336" s="77" t="str">
        <f t="shared" si="233"/>
        <v/>
      </c>
      <c r="C2336" t="str">
        <f t="shared" si="232"/>
        <v/>
      </c>
      <c r="D2336" s="315" t="str">
        <f t="shared" si="237"/>
        <v/>
      </c>
      <c r="E2336" s="228">
        <v>0</v>
      </c>
      <c r="J2336" s="229">
        <f t="shared" si="234"/>
        <v>0</v>
      </c>
      <c r="K2336" s="229">
        <f t="shared" si="235"/>
        <v>0</v>
      </c>
      <c r="L2336" s="229">
        <f t="shared" si="235"/>
        <v>0</v>
      </c>
      <c r="M2336" s="229">
        <f t="shared" si="236"/>
        <v>0</v>
      </c>
    </row>
    <row r="2337" spans="1:13" ht="15" customHeight="1">
      <c r="A2337" s="76"/>
      <c r="B2337" s="77" t="str">
        <f t="shared" si="233"/>
        <v/>
      </c>
      <c r="C2337" t="str">
        <f t="shared" si="232"/>
        <v/>
      </c>
      <c r="D2337" s="315" t="str">
        <f t="shared" si="237"/>
        <v/>
      </c>
      <c r="E2337" s="228">
        <v>0</v>
      </c>
      <c r="J2337" s="229">
        <f t="shared" si="234"/>
        <v>0</v>
      </c>
      <c r="K2337" s="229">
        <f t="shared" si="235"/>
        <v>0</v>
      </c>
      <c r="L2337" s="229">
        <f t="shared" si="235"/>
        <v>0</v>
      </c>
      <c r="M2337" s="229">
        <f t="shared" si="236"/>
        <v>0</v>
      </c>
    </row>
    <row r="2338" spans="1:13" ht="15" customHeight="1">
      <c r="A2338" s="76"/>
      <c r="B2338" s="77" t="str">
        <f t="shared" si="233"/>
        <v/>
      </c>
      <c r="C2338" t="str">
        <f t="shared" si="232"/>
        <v/>
      </c>
      <c r="D2338" s="315" t="str">
        <f t="shared" si="237"/>
        <v/>
      </c>
      <c r="E2338" s="228">
        <v>0</v>
      </c>
      <c r="J2338" s="229">
        <f t="shared" si="234"/>
        <v>0</v>
      </c>
      <c r="K2338" s="229">
        <f t="shared" si="235"/>
        <v>0</v>
      </c>
      <c r="L2338" s="229">
        <f t="shared" si="235"/>
        <v>0</v>
      </c>
      <c r="M2338" s="229">
        <f t="shared" si="236"/>
        <v>0</v>
      </c>
    </row>
    <row r="2339" spans="1:13" ht="15" customHeight="1">
      <c r="A2339" s="76"/>
      <c r="B2339" s="77" t="str">
        <f t="shared" si="233"/>
        <v/>
      </c>
      <c r="C2339" t="str">
        <f t="shared" si="232"/>
        <v/>
      </c>
      <c r="D2339" s="315" t="str">
        <f t="shared" si="237"/>
        <v/>
      </c>
      <c r="E2339" s="228">
        <v>0</v>
      </c>
      <c r="J2339" s="229">
        <f t="shared" si="234"/>
        <v>0</v>
      </c>
      <c r="K2339" s="229">
        <f t="shared" si="235"/>
        <v>0</v>
      </c>
      <c r="L2339" s="229">
        <f t="shared" si="235"/>
        <v>0</v>
      </c>
      <c r="M2339" s="229">
        <f t="shared" si="236"/>
        <v>0</v>
      </c>
    </row>
    <row r="2340" spans="1:13" ht="15" customHeight="1">
      <c r="A2340" s="76"/>
      <c r="B2340" s="77" t="str">
        <f t="shared" si="233"/>
        <v/>
      </c>
      <c r="C2340" t="str">
        <f t="shared" si="232"/>
        <v/>
      </c>
      <c r="D2340" s="315" t="str">
        <f t="shared" si="237"/>
        <v/>
      </c>
      <c r="E2340" s="228">
        <v>0</v>
      </c>
      <c r="J2340" s="229">
        <f t="shared" si="234"/>
        <v>0</v>
      </c>
      <c r="K2340" s="229">
        <f t="shared" si="235"/>
        <v>0</v>
      </c>
      <c r="L2340" s="229">
        <f t="shared" si="235"/>
        <v>0</v>
      </c>
      <c r="M2340" s="229">
        <f t="shared" si="236"/>
        <v>0</v>
      </c>
    </row>
    <row r="2341" spans="1:13" ht="15" customHeight="1">
      <c r="A2341" s="76"/>
      <c r="B2341" s="77" t="str">
        <f t="shared" si="233"/>
        <v/>
      </c>
      <c r="C2341" t="str">
        <f t="shared" si="232"/>
        <v/>
      </c>
      <c r="D2341" s="315" t="str">
        <f t="shared" si="237"/>
        <v/>
      </c>
      <c r="E2341" s="228">
        <v>0</v>
      </c>
      <c r="J2341" s="229">
        <f t="shared" si="234"/>
        <v>0</v>
      </c>
      <c r="K2341" s="229">
        <f t="shared" si="235"/>
        <v>0</v>
      </c>
      <c r="L2341" s="229">
        <f t="shared" si="235"/>
        <v>0</v>
      </c>
      <c r="M2341" s="229">
        <f t="shared" si="236"/>
        <v>0</v>
      </c>
    </row>
    <row r="2342" spans="1:13" ht="15" customHeight="1">
      <c r="A2342" s="76"/>
      <c r="B2342" s="77" t="str">
        <f t="shared" si="233"/>
        <v/>
      </c>
      <c r="C2342" t="str">
        <f t="shared" si="232"/>
        <v/>
      </c>
      <c r="D2342" s="315" t="str">
        <f t="shared" si="237"/>
        <v/>
      </c>
      <c r="E2342" s="228">
        <v>0</v>
      </c>
      <c r="J2342" s="229">
        <f t="shared" si="234"/>
        <v>0</v>
      </c>
      <c r="K2342" s="229">
        <f t="shared" si="235"/>
        <v>0</v>
      </c>
      <c r="L2342" s="229">
        <f t="shared" si="235"/>
        <v>0</v>
      </c>
      <c r="M2342" s="229">
        <f t="shared" si="236"/>
        <v>0</v>
      </c>
    </row>
    <row r="2343" spans="1:13" ht="15" customHeight="1">
      <c r="A2343" s="76"/>
      <c r="B2343" s="77" t="str">
        <f t="shared" si="233"/>
        <v/>
      </c>
      <c r="C2343" t="str">
        <f t="shared" si="232"/>
        <v/>
      </c>
      <c r="D2343" s="315" t="str">
        <f t="shared" si="237"/>
        <v/>
      </c>
      <c r="E2343" s="228">
        <v>0</v>
      </c>
      <c r="J2343" s="229">
        <f t="shared" si="234"/>
        <v>0</v>
      </c>
      <c r="K2343" s="229">
        <f t="shared" si="235"/>
        <v>0</v>
      </c>
      <c r="L2343" s="229">
        <f t="shared" si="235"/>
        <v>0</v>
      </c>
      <c r="M2343" s="229">
        <f t="shared" si="236"/>
        <v>0</v>
      </c>
    </row>
    <row r="2344" spans="1:13" ht="15" customHeight="1">
      <c r="A2344" s="76"/>
      <c r="B2344" s="77" t="str">
        <f t="shared" si="233"/>
        <v/>
      </c>
      <c r="C2344" t="str">
        <f t="shared" si="232"/>
        <v/>
      </c>
      <c r="D2344" s="315" t="str">
        <f t="shared" si="237"/>
        <v/>
      </c>
      <c r="E2344" s="228">
        <v>0</v>
      </c>
      <c r="J2344" s="229">
        <f t="shared" si="234"/>
        <v>0</v>
      </c>
      <c r="K2344" s="229">
        <f t="shared" si="235"/>
        <v>0</v>
      </c>
      <c r="L2344" s="229">
        <f t="shared" si="235"/>
        <v>0</v>
      </c>
      <c r="M2344" s="229">
        <f t="shared" si="236"/>
        <v>0</v>
      </c>
    </row>
    <row r="2345" spans="1:13" ht="15" customHeight="1">
      <c r="A2345" s="76"/>
      <c r="B2345" s="77" t="str">
        <f t="shared" si="233"/>
        <v/>
      </c>
      <c r="C2345" t="str">
        <f t="shared" si="232"/>
        <v/>
      </c>
      <c r="D2345" s="315" t="str">
        <f t="shared" si="237"/>
        <v/>
      </c>
      <c r="E2345" s="228">
        <v>0</v>
      </c>
      <c r="J2345" s="229">
        <f t="shared" si="234"/>
        <v>0</v>
      </c>
      <c r="K2345" s="229">
        <f t="shared" si="235"/>
        <v>0</v>
      </c>
      <c r="L2345" s="229">
        <f t="shared" si="235"/>
        <v>0</v>
      </c>
      <c r="M2345" s="229">
        <f t="shared" si="236"/>
        <v>0</v>
      </c>
    </row>
    <row r="2346" spans="1:13" ht="15" customHeight="1">
      <c r="A2346" s="76"/>
      <c r="B2346" s="77" t="str">
        <f t="shared" si="233"/>
        <v/>
      </c>
      <c r="C2346" t="str">
        <f t="shared" si="232"/>
        <v/>
      </c>
      <c r="D2346" s="315" t="str">
        <f t="shared" si="237"/>
        <v/>
      </c>
      <c r="E2346" s="228">
        <v>0</v>
      </c>
      <c r="J2346" s="229">
        <f t="shared" si="234"/>
        <v>0</v>
      </c>
      <c r="K2346" s="229">
        <f t="shared" si="235"/>
        <v>0</v>
      </c>
      <c r="L2346" s="229">
        <f t="shared" si="235"/>
        <v>0</v>
      </c>
      <c r="M2346" s="229">
        <f t="shared" si="236"/>
        <v>0</v>
      </c>
    </row>
    <row r="2347" spans="1:13" ht="15" customHeight="1">
      <c r="A2347" s="76"/>
      <c r="B2347" s="77" t="str">
        <f t="shared" si="233"/>
        <v/>
      </c>
      <c r="C2347" t="str">
        <f t="shared" si="232"/>
        <v/>
      </c>
      <c r="D2347" s="315" t="str">
        <f t="shared" si="237"/>
        <v/>
      </c>
      <c r="E2347" s="228">
        <v>0</v>
      </c>
      <c r="J2347" s="229">
        <f t="shared" si="234"/>
        <v>0</v>
      </c>
      <c r="K2347" s="229">
        <f t="shared" si="235"/>
        <v>0</v>
      </c>
      <c r="L2347" s="229">
        <f t="shared" si="235"/>
        <v>0</v>
      </c>
      <c r="M2347" s="229">
        <f t="shared" si="236"/>
        <v>0</v>
      </c>
    </row>
    <row r="2348" spans="1:13" ht="15" customHeight="1">
      <c r="A2348" s="76"/>
      <c r="B2348" s="77" t="str">
        <f t="shared" si="233"/>
        <v/>
      </c>
      <c r="C2348" t="str">
        <f t="shared" si="232"/>
        <v/>
      </c>
      <c r="D2348" s="315" t="str">
        <f t="shared" si="237"/>
        <v/>
      </c>
      <c r="E2348" s="228">
        <v>0</v>
      </c>
      <c r="J2348" s="229">
        <f t="shared" si="234"/>
        <v>0</v>
      </c>
      <c r="K2348" s="229">
        <f t="shared" si="235"/>
        <v>0</v>
      </c>
      <c r="L2348" s="229">
        <f t="shared" si="235"/>
        <v>0</v>
      </c>
      <c r="M2348" s="229">
        <f t="shared" si="236"/>
        <v>0</v>
      </c>
    </row>
    <row r="2349" spans="1:13" ht="15" customHeight="1">
      <c r="A2349" s="76"/>
      <c r="B2349" s="77" t="str">
        <f t="shared" si="233"/>
        <v/>
      </c>
      <c r="C2349" t="str">
        <f t="shared" si="232"/>
        <v/>
      </c>
      <c r="D2349" s="315" t="str">
        <f t="shared" si="237"/>
        <v/>
      </c>
      <c r="E2349" s="228">
        <v>0</v>
      </c>
      <c r="J2349" s="229">
        <f t="shared" si="234"/>
        <v>0</v>
      </c>
      <c r="K2349" s="229">
        <f t="shared" si="235"/>
        <v>0</v>
      </c>
      <c r="L2349" s="229">
        <f t="shared" si="235"/>
        <v>0</v>
      </c>
      <c r="M2349" s="229">
        <f t="shared" si="236"/>
        <v>0</v>
      </c>
    </row>
    <row r="2350" spans="1:13" ht="15" customHeight="1">
      <c r="A2350" s="76"/>
      <c r="B2350" s="77" t="str">
        <f t="shared" si="233"/>
        <v/>
      </c>
      <c r="C2350" t="str">
        <f t="shared" si="232"/>
        <v/>
      </c>
      <c r="D2350" s="315" t="str">
        <f t="shared" si="237"/>
        <v/>
      </c>
      <c r="E2350" s="228">
        <v>0</v>
      </c>
      <c r="J2350" s="229">
        <f t="shared" si="234"/>
        <v>0</v>
      </c>
      <c r="K2350" s="229">
        <f t="shared" si="235"/>
        <v>0</v>
      </c>
      <c r="L2350" s="229">
        <f t="shared" si="235"/>
        <v>0</v>
      </c>
      <c r="M2350" s="229">
        <f t="shared" si="236"/>
        <v>0</v>
      </c>
    </row>
    <row r="2351" spans="1:13" ht="15" customHeight="1">
      <c r="A2351" s="76"/>
      <c r="B2351" s="77" t="str">
        <f t="shared" si="233"/>
        <v/>
      </c>
      <c r="C2351" t="str">
        <f t="shared" si="232"/>
        <v/>
      </c>
      <c r="D2351" s="315" t="str">
        <f t="shared" si="237"/>
        <v/>
      </c>
      <c r="E2351" s="228">
        <v>0</v>
      </c>
      <c r="J2351" s="229">
        <f t="shared" si="234"/>
        <v>0</v>
      </c>
      <c r="K2351" s="229">
        <f t="shared" si="235"/>
        <v>0</v>
      </c>
      <c r="L2351" s="229">
        <f t="shared" si="235"/>
        <v>0</v>
      </c>
      <c r="M2351" s="229">
        <f t="shared" si="236"/>
        <v>0</v>
      </c>
    </row>
    <row r="2352" spans="1:13" ht="15" customHeight="1">
      <c r="A2352" s="76"/>
      <c r="B2352" s="77" t="str">
        <f t="shared" si="233"/>
        <v/>
      </c>
      <c r="C2352" t="str">
        <f t="shared" si="232"/>
        <v/>
      </c>
      <c r="D2352" s="315" t="str">
        <f t="shared" si="237"/>
        <v/>
      </c>
      <c r="E2352" s="228">
        <v>0</v>
      </c>
      <c r="J2352" s="229">
        <f t="shared" si="234"/>
        <v>0</v>
      </c>
      <c r="K2352" s="229">
        <f t="shared" si="235"/>
        <v>0</v>
      </c>
      <c r="L2352" s="229">
        <f t="shared" si="235"/>
        <v>0</v>
      </c>
      <c r="M2352" s="229">
        <f t="shared" si="236"/>
        <v>0</v>
      </c>
    </row>
    <row r="2353" spans="1:13" ht="15" customHeight="1">
      <c r="A2353" s="76"/>
      <c r="B2353" s="77" t="str">
        <f t="shared" si="233"/>
        <v/>
      </c>
      <c r="C2353" t="str">
        <f t="shared" si="232"/>
        <v/>
      </c>
      <c r="D2353" s="315" t="str">
        <f t="shared" si="237"/>
        <v/>
      </c>
      <c r="E2353" s="228">
        <v>0</v>
      </c>
      <c r="J2353" s="229">
        <f t="shared" si="234"/>
        <v>0</v>
      </c>
      <c r="K2353" s="229">
        <f t="shared" si="235"/>
        <v>0</v>
      </c>
      <c r="L2353" s="229">
        <f t="shared" si="235"/>
        <v>0</v>
      </c>
      <c r="M2353" s="229">
        <f t="shared" si="236"/>
        <v>0</v>
      </c>
    </row>
    <row r="2354" spans="1:13" ht="15" customHeight="1">
      <c r="A2354" s="76"/>
      <c r="B2354" s="77" t="str">
        <f t="shared" si="233"/>
        <v/>
      </c>
      <c r="C2354" t="str">
        <f t="shared" si="232"/>
        <v/>
      </c>
      <c r="D2354" s="315" t="str">
        <f t="shared" si="237"/>
        <v/>
      </c>
      <c r="E2354" s="228">
        <v>0</v>
      </c>
      <c r="J2354" s="229">
        <f t="shared" si="234"/>
        <v>0</v>
      </c>
      <c r="K2354" s="229">
        <f t="shared" si="235"/>
        <v>0</v>
      </c>
      <c r="L2354" s="229">
        <f t="shared" si="235"/>
        <v>0</v>
      </c>
      <c r="M2354" s="229">
        <f t="shared" si="236"/>
        <v>0</v>
      </c>
    </row>
    <row r="2355" spans="1:13" ht="15" customHeight="1">
      <c r="A2355" s="76"/>
      <c r="B2355" s="77" t="str">
        <f t="shared" si="233"/>
        <v/>
      </c>
      <c r="C2355" t="str">
        <f t="shared" si="232"/>
        <v/>
      </c>
      <c r="D2355" s="315" t="str">
        <f t="shared" si="237"/>
        <v/>
      </c>
      <c r="E2355" s="228">
        <v>0</v>
      </c>
      <c r="J2355" s="229">
        <f t="shared" si="234"/>
        <v>0</v>
      </c>
      <c r="K2355" s="229">
        <f t="shared" si="235"/>
        <v>0</v>
      </c>
      <c r="L2355" s="229">
        <f t="shared" si="235"/>
        <v>0</v>
      </c>
      <c r="M2355" s="229">
        <f t="shared" si="236"/>
        <v>0</v>
      </c>
    </row>
    <row r="2356" spans="1:13" ht="15" customHeight="1">
      <c r="A2356" s="76"/>
      <c r="B2356" s="77" t="str">
        <f t="shared" si="233"/>
        <v/>
      </c>
      <c r="C2356" t="str">
        <f t="shared" si="232"/>
        <v/>
      </c>
      <c r="D2356" s="315" t="str">
        <f t="shared" si="237"/>
        <v/>
      </c>
      <c r="E2356" s="228">
        <v>0</v>
      </c>
      <c r="J2356" s="229">
        <f t="shared" si="234"/>
        <v>0</v>
      </c>
      <c r="K2356" s="229">
        <f t="shared" si="235"/>
        <v>0</v>
      </c>
      <c r="L2356" s="229">
        <f t="shared" si="235"/>
        <v>0</v>
      </c>
      <c r="M2356" s="229">
        <f t="shared" si="236"/>
        <v>0</v>
      </c>
    </row>
    <row r="2357" spans="1:13" ht="15" customHeight="1">
      <c r="A2357" s="76"/>
      <c r="B2357" s="77" t="str">
        <f t="shared" si="233"/>
        <v/>
      </c>
      <c r="C2357" t="str">
        <f t="shared" si="232"/>
        <v/>
      </c>
      <c r="D2357" s="315" t="str">
        <f t="shared" si="237"/>
        <v/>
      </c>
      <c r="E2357" s="228">
        <v>0</v>
      </c>
      <c r="J2357" s="229">
        <f t="shared" si="234"/>
        <v>0</v>
      </c>
      <c r="K2357" s="229">
        <f t="shared" si="235"/>
        <v>0</v>
      </c>
      <c r="L2357" s="229">
        <f t="shared" si="235"/>
        <v>0</v>
      </c>
      <c r="M2357" s="229">
        <f t="shared" si="236"/>
        <v>0</v>
      </c>
    </row>
    <row r="2358" spans="1:13" ht="15" customHeight="1">
      <c r="A2358" s="76"/>
      <c r="B2358" s="77" t="str">
        <f t="shared" si="233"/>
        <v/>
      </c>
      <c r="C2358" t="str">
        <f t="shared" si="232"/>
        <v/>
      </c>
      <c r="D2358" s="315" t="str">
        <f t="shared" si="237"/>
        <v/>
      </c>
      <c r="E2358" s="228">
        <v>0</v>
      </c>
      <c r="J2358" s="229">
        <f t="shared" si="234"/>
        <v>0</v>
      </c>
      <c r="K2358" s="229">
        <f t="shared" si="235"/>
        <v>0</v>
      </c>
      <c r="L2358" s="229">
        <f t="shared" si="235"/>
        <v>0</v>
      </c>
      <c r="M2358" s="229">
        <f t="shared" si="236"/>
        <v>0</v>
      </c>
    </row>
    <row r="2359" spans="1:13" ht="15" customHeight="1">
      <c r="A2359" s="76"/>
      <c r="B2359" s="77" t="str">
        <f t="shared" si="233"/>
        <v/>
      </c>
      <c r="C2359" t="str">
        <f t="shared" si="232"/>
        <v/>
      </c>
      <c r="D2359" s="315" t="str">
        <f t="shared" si="237"/>
        <v/>
      </c>
      <c r="E2359" s="228">
        <v>0</v>
      </c>
      <c r="J2359" s="229">
        <f t="shared" si="234"/>
        <v>0</v>
      </c>
      <c r="K2359" s="229">
        <f t="shared" si="235"/>
        <v>0</v>
      </c>
      <c r="L2359" s="229">
        <f t="shared" si="235"/>
        <v>0</v>
      </c>
      <c r="M2359" s="229">
        <f t="shared" si="236"/>
        <v>0</v>
      </c>
    </row>
    <row r="2360" spans="1:13" ht="15" customHeight="1">
      <c r="A2360" s="76"/>
      <c r="B2360" s="77" t="str">
        <f t="shared" si="233"/>
        <v/>
      </c>
      <c r="C2360" t="str">
        <f t="shared" si="232"/>
        <v/>
      </c>
      <c r="D2360" s="315" t="str">
        <f t="shared" si="237"/>
        <v/>
      </c>
      <c r="E2360" s="228">
        <v>0</v>
      </c>
      <c r="J2360" s="229">
        <f t="shared" si="234"/>
        <v>0</v>
      </c>
      <c r="K2360" s="229">
        <f t="shared" si="235"/>
        <v>0</v>
      </c>
      <c r="L2360" s="229">
        <f t="shared" si="235"/>
        <v>0</v>
      </c>
      <c r="M2360" s="229">
        <f t="shared" si="236"/>
        <v>0</v>
      </c>
    </row>
    <row r="2361" spans="1:13" ht="15" customHeight="1">
      <c r="A2361" s="76"/>
      <c r="B2361" s="77" t="str">
        <f t="shared" si="233"/>
        <v/>
      </c>
      <c r="C2361" t="str">
        <f t="shared" si="232"/>
        <v/>
      </c>
      <c r="D2361" s="315" t="str">
        <f t="shared" si="237"/>
        <v/>
      </c>
      <c r="E2361" s="228">
        <v>0</v>
      </c>
      <c r="J2361" s="229">
        <f t="shared" si="234"/>
        <v>0</v>
      </c>
      <c r="K2361" s="229">
        <f t="shared" si="235"/>
        <v>0</v>
      </c>
      <c r="L2361" s="229">
        <f t="shared" si="235"/>
        <v>0</v>
      </c>
      <c r="M2361" s="229">
        <f t="shared" si="236"/>
        <v>0</v>
      </c>
    </row>
    <row r="2362" spans="1:13" ht="15" customHeight="1">
      <c r="A2362" s="76"/>
      <c r="B2362" s="77" t="str">
        <f t="shared" si="233"/>
        <v/>
      </c>
      <c r="C2362" t="str">
        <f t="shared" si="232"/>
        <v/>
      </c>
      <c r="D2362" s="315" t="str">
        <f t="shared" si="237"/>
        <v/>
      </c>
      <c r="E2362" s="228">
        <v>0</v>
      </c>
      <c r="J2362" s="229">
        <f t="shared" si="234"/>
        <v>0</v>
      </c>
      <c r="K2362" s="229">
        <f t="shared" si="235"/>
        <v>0</v>
      </c>
      <c r="L2362" s="229">
        <f t="shared" si="235"/>
        <v>0</v>
      </c>
      <c r="M2362" s="229">
        <f t="shared" si="236"/>
        <v>0</v>
      </c>
    </row>
    <row r="2363" spans="1:13" ht="15" customHeight="1">
      <c r="A2363" s="76"/>
      <c r="B2363" s="77" t="str">
        <f t="shared" si="233"/>
        <v/>
      </c>
      <c r="C2363" t="str">
        <f t="shared" si="232"/>
        <v/>
      </c>
      <c r="D2363" s="315" t="str">
        <f t="shared" si="237"/>
        <v/>
      </c>
      <c r="E2363" s="228">
        <v>0</v>
      </c>
      <c r="J2363" s="229">
        <f t="shared" si="234"/>
        <v>0</v>
      </c>
      <c r="K2363" s="229">
        <f t="shared" si="235"/>
        <v>0</v>
      </c>
      <c r="L2363" s="229">
        <f t="shared" si="235"/>
        <v>0</v>
      </c>
      <c r="M2363" s="229">
        <f t="shared" si="236"/>
        <v>0</v>
      </c>
    </row>
    <row r="2364" spans="1:13" ht="15" customHeight="1">
      <c r="A2364" s="76"/>
      <c r="B2364" s="77" t="str">
        <f t="shared" si="233"/>
        <v/>
      </c>
      <c r="C2364" t="str">
        <f t="shared" si="232"/>
        <v/>
      </c>
      <c r="D2364" s="315" t="str">
        <f t="shared" si="237"/>
        <v/>
      </c>
      <c r="E2364" s="228">
        <v>0</v>
      </c>
      <c r="J2364" s="229">
        <f t="shared" si="234"/>
        <v>0</v>
      </c>
      <c r="K2364" s="229">
        <f t="shared" si="235"/>
        <v>0</v>
      </c>
      <c r="L2364" s="229">
        <f t="shared" si="235"/>
        <v>0</v>
      </c>
      <c r="M2364" s="229">
        <f t="shared" si="236"/>
        <v>0</v>
      </c>
    </row>
    <row r="2365" spans="1:13" ht="15" customHeight="1">
      <c r="A2365" s="76"/>
      <c r="B2365" s="77" t="str">
        <f t="shared" si="233"/>
        <v/>
      </c>
      <c r="C2365" t="str">
        <f t="shared" si="232"/>
        <v/>
      </c>
      <c r="D2365" s="315" t="str">
        <f t="shared" si="237"/>
        <v/>
      </c>
      <c r="E2365" s="228">
        <v>0</v>
      </c>
      <c r="J2365" s="229">
        <f t="shared" si="234"/>
        <v>0</v>
      </c>
      <c r="K2365" s="229">
        <f t="shared" si="235"/>
        <v>0</v>
      </c>
      <c r="L2365" s="229">
        <f t="shared" si="235"/>
        <v>0</v>
      </c>
      <c r="M2365" s="229">
        <f t="shared" si="236"/>
        <v>0</v>
      </c>
    </row>
    <row r="2366" spans="1:13" ht="15" customHeight="1">
      <c r="A2366" s="76"/>
      <c r="B2366" s="77" t="str">
        <f t="shared" si="233"/>
        <v/>
      </c>
      <c r="C2366" t="str">
        <f t="shared" si="232"/>
        <v/>
      </c>
      <c r="D2366" s="315" t="str">
        <f t="shared" si="237"/>
        <v/>
      </c>
      <c r="E2366" s="228">
        <v>0</v>
      </c>
      <c r="J2366" s="229">
        <f t="shared" si="234"/>
        <v>0</v>
      </c>
      <c r="K2366" s="229">
        <f t="shared" si="235"/>
        <v>0</v>
      </c>
      <c r="L2366" s="229">
        <f t="shared" si="235"/>
        <v>0</v>
      </c>
      <c r="M2366" s="229">
        <f t="shared" si="236"/>
        <v>0</v>
      </c>
    </row>
    <row r="2367" spans="1:13" ht="15" customHeight="1">
      <c r="A2367" s="76"/>
      <c r="B2367" s="77" t="str">
        <f t="shared" si="233"/>
        <v/>
      </c>
      <c r="C2367" t="str">
        <f t="shared" si="232"/>
        <v/>
      </c>
      <c r="D2367" s="315" t="str">
        <f t="shared" si="237"/>
        <v/>
      </c>
      <c r="E2367" s="228">
        <v>0</v>
      </c>
      <c r="J2367" s="229">
        <f t="shared" si="234"/>
        <v>0</v>
      </c>
      <c r="K2367" s="229">
        <f t="shared" si="235"/>
        <v>0</v>
      </c>
      <c r="L2367" s="229">
        <f t="shared" si="235"/>
        <v>0</v>
      </c>
      <c r="M2367" s="229">
        <f t="shared" si="236"/>
        <v>0</v>
      </c>
    </row>
    <row r="2368" spans="1:13" ht="15" customHeight="1">
      <c r="A2368" s="76"/>
      <c r="B2368" s="77" t="str">
        <f t="shared" si="233"/>
        <v/>
      </c>
      <c r="C2368" t="str">
        <f t="shared" si="232"/>
        <v/>
      </c>
      <c r="D2368" s="315" t="str">
        <f t="shared" si="237"/>
        <v/>
      </c>
      <c r="E2368" s="228">
        <v>0</v>
      </c>
      <c r="J2368" s="229">
        <f t="shared" si="234"/>
        <v>0</v>
      </c>
      <c r="K2368" s="229">
        <f t="shared" si="235"/>
        <v>0</v>
      </c>
      <c r="L2368" s="229">
        <f t="shared" si="235"/>
        <v>0</v>
      </c>
      <c r="M2368" s="229">
        <f t="shared" si="236"/>
        <v>0</v>
      </c>
    </row>
    <row r="2369" spans="1:13" ht="15" customHeight="1">
      <c r="A2369" s="76"/>
      <c r="B2369" s="77" t="str">
        <f t="shared" si="233"/>
        <v/>
      </c>
      <c r="C2369" t="str">
        <f t="shared" ref="C2369:C2432" si="238">IF(A2369&lt;&gt;"",TEXT(A2369,"aaaa"),"")</f>
        <v/>
      </c>
      <c r="D2369" s="315" t="str">
        <f t="shared" si="237"/>
        <v/>
      </c>
      <c r="E2369" s="228">
        <v>0</v>
      </c>
      <c r="J2369" s="229">
        <f t="shared" si="234"/>
        <v>0</v>
      </c>
      <c r="K2369" s="229">
        <f t="shared" si="235"/>
        <v>0</v>
      </c>
      <c r="L2369" s="229">
        <f t="shared" si="235"/>
        <v>0</v>
      </c>
      <c r="M2369" s="229">
        <f t="shared" si="236"/>
        <v>0</v>
      </c>
    </row>
    <row r="2370" spans="1:13" ht="15" customHeight="1">
      <c r="A2370" s="76"/>
      <c r="B2370" s="77" t="str">
        <f t="shared" si="233"/>
        <v/>
      </c>
      <c r="C2370" t="str">
        <f t="shared" si="238"/>
        <v/>
      </c>
      <c r="D2370" s="315" t="str">
        <f t="shared" si="237"/>
        <v/>
      </c>
      <c r="E2370" s="228">
        <v>0</v>
      </c>
      <c r="J2370" s="229">
        <f t="shared" si="234"/>
        <v>0</v>
      </c>
      <c r="K2370" s="229">
        <f t="shared" si="235"/>
        <v>0</v>
      </c>
      <c r="L2370" s="229">
        <f t="shared" si="235"/>
        <v>0</v>
      </c>
      <c r="M2370" s="229">
        <f t="shared" si="236"/>
        <v>0</v>
      </c>
    </row>
    <row r="2371" spans="1:13" ht="15" customHeight="1">
      <c r="A2371" s="76"/>
      <c r="B2371" s="77" t="str">
        <f t="shared" si="233"/>
        <v/>
      </c>
      <c r="C2371" t="str">
        <f t="shared" si="238"/>
        <v/>
      </c>
      <c r="D2371" s="315" t="str">
        <f t="shared" si="237"/>
        <v/>
      </c>
      <c r="E2371" s="228">
        <v>0</v>
      </c>
      <c r="J2371" s="229">
        <f t="shared" si="234"/>
        <v>0</v>
      </c>
      <c r="K2371" s="229">
        <f t="shared" si="235"/>
        <v>0</v>
      </c>
      <c r="L2371" s="229">
        <f t="shared" si="235"/>
        <v>0</v>
      </c>
      <c r="M2371" s="229">
        <f t="shared" si="236"/>
        <v>0</v>
      </c>
    </row>
    <row r="2372" spans="1:13" ht="15" customHeight="1">
      <c r="A2372" s="76"/>
      <c r="B2372" s="77" t="str">
        <f t="shared" si="233"/>
        <v/>
      </c>
      <c r="C2372" t="str">
        <f t="shared" si="238"/>
        <v/>
      </c>
      <c r="D2372" s="315" t="str">
        <f t="shared" si="237"/>
        <v/>
      </c>
      <c r="E2372" s="228">
        <v>0</v>
      </c>
      <c r="J2372" s="229">
        <f t="shared" si="234"/>
        <v>0</v>
      </c>
      <c r="K2372" s="229">
        <f t="shared" si="235"/>
        <v>0</v>
      </c>
      <c r="L2372" s="229">
        <f t="shared" si="235"/>
        <v>0</v>
      </c>
      <c r="M2372" s="229">
        <f t="shared" si="236"/>
        <v>0</v>
      </c>
    </row>
    <row r="2373" spans="1:13" ht="15" customHeight="1">
      <c r="A2373" s="76"/>
      <c r="B2373" s="77" t="str">
        <f t="shared" si="233"/>
        <v/>
      </c>
      <c r="C2373" t="str">
        <f t="shared" si="238"/>
        <v/>
      </c>
      <c r="D2373" s="315" t="str">
        <f t="shared" si="237"/>
        <v/>
      </c>
      <c r="E2373" s="228">
        <v>0</v>
      </c>
      <c r="J2373" s="229">
        <f t="shared" si="234"/>
        <v>0</v>
      </c>
      <c r="K2373" s="229">
        <f t="shared" si="235"/>
        <v>0</v>
      </c>
      <c r="L2373" s="229">
        <f t="shared" si="235"/>
        <v>0</v>
      </c>
      <c r="M2373" s="229">
        <f t="shared" si="236"/>
        <v>0</v>
      </c>
    </row>
    <row r="2374" spans="1:13" ht="15" customHeight="1">
      <c r="A2374" s="76"/>
      <c r="B2374" s="77" t="str">
        <f t="shared" si="233"/>
        <v/>
      </c>
      <c r="C2374" t="str">
        <f t="shared" si="238"/>
        <v/>
      </c>
      <c r="D2374" s="315" t="str">
        <f t="shared" si="237"/>
        <v/>
      </c>
      <c r="E2374" s="228">
        <v>0</v>
      </c>
      <c r="J2374" s="229">
        <f t="shared" si="234"/>
        <v>0</v>
      </c>
      <c r="K2374" s="229">
        <f t="shared" si="235"/>
        <v>0</v>
      </c>
      <c r="L2374" s="229">
        <f t="shared" si="235"/>
        <v>0</v>
      </c>
      <c r="M2374" s="229">
        <f t="shared" si="236"/>
        <v>0</v>
      </c>
    </row>
    <row r="2375" spans="1:13" ht="15" customHeight="1">
      <c r="A2375" s="76"/>
      <c r="B2375" s="77" t="str">
        <f t="shared" ref="B2375:B2438" si="239">IF(A2375="","",TEXT(A2375,"DDDD"))</f>
        <v/>
      </c>
      <c r="C2375" t="str">
        <f t="shared" si="238"/>
        <v/>
      </c>
      <c r="D2375" s="315" t="str">
        <f t="shared" si="237"/>
        <v/>
      </c>
      <c r="E2375" s="228">
        <v>0</v>
      </c>
      <c r="J2375" s="229">
        <f t="shared" ref="J2375:J2438" si="240">IF(E2375=0,0,(1-J$4)*E2375)</f>
        <v>0</v>
      </c>
      <c r="K2375" s="229">
        <f t="shared" ref="K2375:L2438" si="241">IF(F2375=0,0,(1-K$4)*F2375)</f>
        <v>0</v>
      </c>
      <c r="L2375" s="229">
        <f t="shared" si="241"/>
        <v>0</v>
      </c>
      <c r="M2375" s="229">
        <f t="shared" ref="M2375:M2438" si="242">IF(H2375=0,0,(1-M$4)*H2375)</f>
        <v>0</v>
      </c>
    </row>
    <row r="2376" spans="1:13" ht="15" customHeight="1">
      <c r="A2376" s="76"/>
      <c r="B2376" s="77" t="str">
        <f t="shared" si="239"/>
        <v/>
      </c>
      <c r="C2376" t="str">
        <f t="shared" si="238"/>
        <v/>
      </c>
      <c r="D2376" s="315" t="str">
        <f t="shared" ref="D2376:D2439" si="243">IF(A2376&lt;&gt;"",PROPER(TEXT(A2376,"Mmmm")),"")</f>
        <v/>
      </c>
      <c r="E2376" s="228">
        <v>0</v>
      </c>
      <c r="J2376" s="229">
        <f t="shared" si="240"/>
        <v>0</v>
      </c>
      <c r="K2376" s="229">
        <f t="shared" si="241"/>
        <v>0</v>
      </c>
      <c r="L2376" s="229">
        <f t="shared" si="241"/>
        <v>0</v>
      </c>
      <c r="M2376" s="229">
        <f t="shared" si="242"/>
        <v>0</v>
      </c>
    </row>
    <row r="2377" spans="1:13" ht="15" customHeight="1">
      <c r="A2377" s="76"/>
      <c r="B2377" s="77" t="str">
        <f t="shared" si="239"/>
        <v/>
      </c>
      <c r="C2377" t="str">
        <f t="shared" si="238"/>
        <v/>
      </c>
      <c r="D2377" s="315" t="str">
        <f t="shared" si="243"/>
        <v/>
      </c>
      <c r="E2377" s="228">
        <v>0</v>
      </c>
      <c r="J2377" s="229">
        <f t="shared" si="240"/>
        <v>0</v>
      </c>
      <c r="K2377" s="229">
        <f t="shared" si="241"/>
        <v>0</v>
      </c>
      <c r="L2377" s="229">
        <f t="shared" si="241"/>
        <v>0</v>
      </c>
      <c r="M2377" s="229">
        <f t="shared" si="242"/>
        <v>0</v>
      </c>
    </row>
    <row r="2378" spans="1:13" ht="15" customHeight="1">
      <c r="A2378" s="76"/>
      <c r="B2378" s="77" t="str">
        <f t="shared" si="239"/>
        <v/>
      </c>
      <c r="C2378" t="str">
        <f t="shared" si="238"/>
        <v/>
      </c>
      <c r="D2378" s="315" t="str">
        <f t="shared" si="243"/>
        <v/>
      </c>
      <c r="E2378" s="228">
        <v>0</v>
      </c>
      <c r="J2378" s="229">
        <f t="shared" si="240"/>
        <v>0</v>
      </c>
      <c r="K2378" s="229">
        <f t="shared" si="241"/>
        <v>0</v>
      </c>
      <c r="L2378" s="229">
        <f t="shared" si="241"/>
        <v>0</v>
      </c>
      <c r="M2378" s="229">
        <f t="shared" si="242"/>
        <v>0</v>
      </c>
    </row>
    <row r="2379" spans="1:13" ht="15" customHeight="1">
      <c r="A2379" s="76"/>
      <c r="B2379" s="77" t="str">
        <f t="shared" si="239"/>
        <v/>
      </c>
      <c r="C2379" t="str">
        <f t="shared" si="238"/>
        <v/>
      </c>
      <c r="D2379" s="315" t="str">
        <f t="shared" si="243"/>
        <v/>
      </c>
      <c r="E2379" s="228">
        <v>0</v>
      </c>
      <c r="J2379" s="229">
        <f t="shared" si="240"/>
        <v>0</v>
      </c>
      <c r="K2379" s="229">
        <f t="shared" si="241"/>
        <v>0</v>
      </c>
      <c r="L2379" s="229">
        <f t="shared" si="241"/>
        <v>0</v>
      </c>
      <c r="M2379" s="229">
        <f t="shared" si="242"/>
        <v>0</v>
      </c>
    </row>
    <row r="2380" spans="1:13" ht="15" customHeight="1">
      <c r="A2380" s="76"/>
      <c r="B2380" s="77" t="str">
        <f t="shared" si="239"/>
        <v/>
      </c>
      <c r="C2380" t="str">
        <f t="shared" si="238"/>
        <v/>
      </c>
      <c r="D2380" s="315" t="str">
        <f t="shared" si="243"/>
        <v/>
      </c>
      <c r="E2380" s="228">
        <v>0</v>
      </c>
      <c r="J2380" s="229">
        <f t="shared" si="240"/>
        <v>0</v>
      </c>
      <c r="K2380" s="229">
        <f t="shared" si="241"/>
        <v>0</v>
      </c>
      <c r="L2380" s="229">
        <f t="shared" si="241"/>
        <v>0</v>
      </c>
      <c r="M2380" s="229">
        <f t="shared" si="242"/>
        <v>0</v>
      </c>
    </row>
    <row r="2381" spans="1:13" ht="15" customHeight="1">
      <c r="A2381" s="76"/>
      <c r="B2381" s="77" t="str">
        <f t="shared" si="239"/>
        <v/>
      </c>
      <c r="C2381" t="str">
        <f t="shared" si="238"/>
        <v/>
      </c>
      <c r="D2381" s="315" t="str">
        <f t="shared" si="243"/>
        <v/>
      </c>
      <c r="E2381" s="228">
        <v>0</v>
      </c>
      <c r="J2381" s="229">
        <f t="shared" si="240"/>
        <v>0</v>
      </c>
      <c r="K2381" s="229">
        <f t="shared" si="241"/>
        <v>0</v>
      </c>
      <c r="L2381" s="229">
        <f t="shared" si="241"/>
        <v>0</v>
      </c>
      <c r="M2381" s="229">
        <f t="shared" si="242"/>
        <v>0</v>
      </c>
    </row>
    <row r="2382" spans="1:13" ht="15" customHeight="1">
      <c r="A2382" s="76"/>
      <c r="B2382" s="77" t="str">
        <f t="shared" si="239"/>
        <v/>
      </c>
      <c r="C2382" t="str">
        <f t="shared" si="238"/>
        <v/>
      </c>
      <c r="D2382" s="315" t="str">
        <f t="shared" si="243"/>
        <v/>
      </c>
      <c r="E2382" s="228">
        <v>0</v>
      </c>
      <c r="J2382" s="229">
        <f t="shared" si="240"/>
        <v>0</v>
      </c>
      <c r="K2382" s="229">
        <f t="shared" si="241"/>
        <v>0</v>
      </c>
      <c r="L2382" s="229">
        <f t="shared" si="241"/>
        <v>0</v>
      </c>
      <c r="M2382" s="229">
        <f t="shared" si="242"/>
        <v>0</v>
      </c>
    </row>
    <row r="2383" spans="1:13" ht="15" customHeight="1">
      <c r="A2383" s="76"/>
      <c r="B2383" s="77" t="str">
        <f t="shared" si="239"/>
        <v/>
      </c>
      <c r="C2383" t="str">
        <f t="shared" si="238"/>
        <v/>
      </c>
      <c r="D2383" s="315" t="str">
        <f t="shared" si="243"/>
        <v/>
      </c>
      <c r="E2383" s="228">
        <v>0</v>
      </c>
      <c r="J2383" s="229">
        <f t="shared" si="240"/>
        <v>0</v>
      </c>
      <c r="K2383" s="229">
        <f t="shared" si="241"/>
        <v>0</v>
      </c>
      <c r="L2383" s="229">
        <f t="shared" si="241"/>
        <v>0</v>
      </c>
      <c r="M2383" s="229">
        <f t="shared" si="242"/>
        <v>0</v>
      </c>
    </row>
    <row r="2384" spans="1:13" ht="15" customHeight="1">
      <c r="A2384" s="76"/>
      <c r="B2384" s="77" t="str">
        <f t="shared" si="239"/>
        <v/>
      </c>
      <c r="C2384" t="str">
        <f t="shared" si="238"/>
        <v/>
      </c>
      <c r="D2384" s="315" t="str">
        <f t="shared" si="243"/>
        <v/>
      </c>
      <c r="E2384" s="228">
        <v>0</v>
      </c>
      <c r="J2384" s="229">
        <f t="shared" si="240"/>
        <v>0</v>
      </c>
      <c r="K2384" s="229">
        <f t="shared" si="241"/>
        <v>0</v>
      </c>
      <c r="L2384" s="229">
        <f t="shared" si="241"/>
        <v>0</v>
      </c>
      <c r="M2384" s="229">
        <f t="shared" si="242"/>
        <v>0</v>
      </c>
    </row>
    <row r="2385" spans="1:13" ht="15" customHeight="1">
      <c r="A2385" s="76"/>
      <c r="B2385" s="77" t="str">
        <f t="shared" si="239"/>
        <v/>
      </c>
      <c r="C2385" t="str">
        <f t="shared" si="238"/>
        <v/>
      </c>
      <c r="D2385" s="315" t="str">
        <f t="shared" si="243"/>
        <v/>
      </c>
      <c r="E2385" s="228">
        <v>0</v>
      </c>
      <c r="J2385" s="229">
        <f t="shared" si="240"/>
        <v>0</v>
      </c>
      <c r="K2385" s="229">
        <f t="shared" si="241"/>
        <v>0</v>
      </c>
      <c r="L2385" s="229">
        <f t="shared" si="241"/>
        <v>0</v>
      </c>
      <c r="M2385" s="229">
        <f t="shared" si="242"/>
        <v>0</v>
      </c>
    </row>
    <row r="2386" spans="1:13" ht="15" customHeight="1">
      <c r="A2386" s="76"/>
      <c r="B2386" s="77" t="str">
        <f t="shared" si="239"/>
        <v/>
      </c>
      <c r="C2386" t="str">
        <f t="shared" si="238"/>
        <v/>
      </c>
      <c r="D2386" s="315" t="str">
        <f t="shared" si="243"/>
        <v/>
      </c>
      <c r="E2386" s="228">
        <v>0</v>
      </c>
      <c r="J2386" s="229">
        <f t="shared" si="240"/>
        <v>0</v>
      </c>
      <c r="K2386" s="229">
        <f t="shared" si="241"/>
        <v>0</v>
      </c>
      <c r="L2386" s="229">
        <f t="shared" si="241"/>
        <v>0</v>
      </c>
      <c r="M2386" s="229">
        <f t="shared" si="242"/>
        <v>0</v>
      </c>
    </row>
    <row r="2387" spans="1:13" ht="15" customHeight="1">
      <c r="A2387" s="76"/>
      <c r="B2387" s="77" t="str">
        <f t="shared" si="239"/>
        <v/>
      </c>
      <c r="C2387" t="str">
        <f t="shared" si="238"/>
        <v/>
      </c>
      <c r="D2387" s="315" t="str">
        <f t="shared" si="243"/>
        <v/>
      </c>
      <c r="E2387" s="228">
        <v>0</v>
      </c>
      <c r="J2387" s="229">
        <f t="shared" si="240"/>
        <v>0</v>
      </c>
      <c r="K2387" s="229">
        <f t="shared" si="241"/>
        <v>0</v>
      </c>
      <c r="L2387" s="229">
        <f t="shared" si="241"/>
        <v>0</v>
      </c>
      <c r="M2387" s="229">
        <f t="shared" si="242"/>
        <v>0</v>
      </c>
    </row>
    <row r="2388" spans="1:13" ht="15" customHeight="1">
      <c r="A2388" s="76"/>
      <c r="B2388" s="77" t="str">
        <f t="shared" si="239"/>
        <v/>
      </c>
      <c r="C2388" t="str">
        <f t="shared" si="238"/>
        <v/>
      </c>
      <c r="D2388" s="315" t="str">
        <f t="shared" si="243"/>
        <v/>
      </c>
      <c r="E2388" s="228">
        <v>0</v>
      </c>
      <c r="J2388" s="229">
        <f t="shared" si="240"/>
        <v>0</v>
      </c>
      <c r="K2388" s="229">
        <f t="shared" si="241"/>
        <v>0</v>
      </c>
      <c r="L2388" s="229">
        <f t="shared" si="241"/>
        <v>0</v>
      </c>
      <c r="M2388" s="229">
        <f t="shared" si="242"/>
        <v>0</v>
      </c>
    </row>
    <row r="2389" spans="1:13" ht="15" customHeight="1">
      <c r="A2389" s="76"/>
      <c r="B2389" s="77" t="str">
        <f t="shared" si="239"/>
        <v/>
      </c>
      <c r="C2389" t="str">
        <f t="shared" si="238"/>
        <v/>
      </c>
      <c r="D2389" s="315" t="str">
        <f t="shared" si="243"/>
        <v/>
      </c>
      <c r="E2389" s="228">
        <v>0</v>
      </c>
      <c r="J2389" s="229">
        <f t="shared" si="240"/>
        <v>0</v>
      </c>
      <c r="K2389" s="229">
        <f t="shared" si="241"/>
        <v>0</v>
      </c>
      <c r="L2389" s="229">
        <f t="shared" si="241"/>
        <v>0</v>
      </c>
      <c r="M2389" s="229">
        <f t="shared" si="242"/>
        <v>0</v>
      </c>
    </row>
    <row r="2390" spans="1:13" ht="15" customHeight="1">
      <c r="A2390" s="76"/>
      <c r="B2390" s="77" t="str">
        <f t="shared" si="239"/>
        <v/>
      </c>
      <c r="C2390" t="str">
        <f t="shared" si="238"/>
        <v/>
      </c>
      <c r="D2390" s="315" t="str">
        <f t="shared" si="243"/>
        <v/>
      </c>
      <c r="E2390" s="228">
        <v>0</v>
      </c>
      <c r="J2390" s="229">
        <f t="shared" si="240"/>
        <v>0</v>
      </c>
      <c r="K2390" s="229">
        <f t="shared" si="241"/>
        <v>0</v>
      </c>
      <c r="L2390" s="229">
        <f t="shared" si="241"/>
        <v>0</v>
      </c>
      <c r="M2390" s="229">
        <f t="shared" si="242"/>
        <v>0</v>
      </c>
    </row>
    <row r="2391" spans="1:13" ht="15" customHeight="1">
      <c r="A2391" s="76"/>
      <c r="B2391" s="77" t="str">
        <f t="shared" si="239"/>
        <v/>
      </c>
      <c r="C2391" t="str">
        <f t="shared" si="238"/>
        <v/>
      </c>
      <c r="D2391" s="315" t="str">
        <f t="shared" si="243"/>
        <v/>
      </c>
      <c r="E2391" s="228">
        <v>0</v>
      </c>
      <c r="J2391" s="229">
        <f t="shared" si="240"/>
        <v>0</v>
      </c>
      <c r="K2391" s="229">
        <f t="shared" si="241"/>
        <v>0</v>
      </c>
      <c r="L2391" s="229">
        <f t="shared" si="241"/>
        <v>0</v>
      </c>
      <c r="M2391" s="229">
        <f t="shared" si="242"/>
        <v>0</v>
      </c>
    </row>
    <row r="2392" spans="1:13" ht="15" customHeight="1">
      <c r="A2392" s="76"/>
      <c r="B2392" s="77" t="str">
        <f t="shared" si="239"/>
        <v/>
      </c>
      <c r="C2392" t="str">
        <f t="shared" si="238"/>
        <v/>
      </c>
      <c r="D2392" s="315" t="str">
        <f t="shared" si="243"/>
        <v/>
      </c>
      <c r="E2392" s="228">
        <v>0</v>
      </c>
      <c r="J2392" s="229">
        <f t="shared" si="240"/>
        <v>0</v>
      </c>
      <c r="K2392" s="229">
        <f t="shared" si="241"/>
        <v>0</v>
      </c>
      <c r="L2392" s="229">
        <f t="shared" si="241"/>
        <v>0</v>
      </c>
      <c r="M2392" s="229">
        <f t="shared" si="242"/>
        <v>0</v>
      </c>
    </row>
    <row r="2393" spans="1:13" ht="15" customHeight="1">
      <c r="A2393" s="76"/>
      <c r="B2393" s="77" t="str">
        <f t="shared" si="239"/>
        <v/>
      </c>
      <c r="C2393" t="str">
        <f t="shared" si="238"/>
        <v/>
      </c>
      <c r="D2393" s="315" t="str">
        <f t="shared" si="243"/>
        <v/>
      </c>
      <c r="E2393" s="228">
        <v>0</v>
      </c>
      <c r="J2393" s="229">
        <f t="shared" si="240"/>
        <v>0</v>
      </c>
      <c r="K2393" s="229">
        <f t="shared" si="241"/>
        <v>0</v>
      </c>
      <c r="L2393" s="229">
        <f t="shared" si="241"/>
        <v>0</v>
      </c>
      <c r="M2393" s="229">
        <f t="shared" si="242"/>
        <v>0</v>
      </c>
    </row>
    <row r="2394" spans="1:13" ht="15" customHeight="1">
      <c r="A2394" s="76"/>
      <c r="B2394" s="77" t="str">
        <f t="shared" si="239"/>
        <v/>
      </c>
      <c r="C2394" t="str">
        <f t="shared" si="238"/>
        <v/>
      </c>
      <c r="D2394" s="315" t="str">
        <f t="shared" si="243"/>
        <v/>
      </c>
      <c r="E2394" s="228">
        <v>0</v>
      </c>
      <c r="J2394" s="229">
        <f t="shared" si="240"/>
        <v>0</v>
      </c>
      <c r="K2394" s="229">
        <f t="shared" si="241"/>
        <v>0</v>
      </c>
      <c r="L2394" s="229">
        <f t="shared" si="241"/>
        <v>0</v>
      </c>
      <c r="M2394" s="229">
        <f t="shared" si="242"/>
        <v>0</v>
      </c>
    </row>
    <row r="2395" spans="1:13" ht="15" customHeight="1">
      <c r="A2395" s="76"/>
      <c r="B2395" s="77" t="str">
        <f t="shared" si="239"/>
        <v/>
      </c>
      <c r="C2395" t="str">
        <f t="shared" si="238"/>
        <v/>
      </c>
      <c r="D2395" s="315" t="str">
        <f t="shared" si="243"/>
        <v/>
      </c>
      <c r="E2395" s="228">
        <v>0</v>
      </c>
      <c r="J2395" s="229">
        <f t="shared" si="240"/>
        <v>0</v>
      </c>
      <c r="K2395" s="229">
        <f t="shared" si="241"/>
        <v>0</v>
      </c>
      <c r="L2395" s="229">
        <f t="shared" si="241"/>
        <v>0</v>
      </c>
      <c r="M2395" s="229">
        <f t="shared" si="242"/>
        <v>0</v>
      </c>
    </row>
    <row r="2396" spans="1:13" ht="15" customHeight="1">
      <c r="A2396" s="76"/>
      <c r="B2396" s="77" t="str">
        <f t="shared" si="239"/>
        <v/>
      </c>
      <c r="C2396" t="str">
        <f t="shared" si="238"/>
        <v/>
      </c>
      <c r="D2396" s="315" t="str">
        <f t="shared" si="243"/>
        <v/>
      </c>
      <c r="E2396" s="228">
        <v>0</v>
      </c>
      <c r="J2396" s="229">
        <f t="shared" si="240"/>
        <v>0</v>
      </c>
      <c r="K2396" s="229">
        <f t="shared" si="241"/>
        <v>0</v>
      </c>
      <c r="L2396" s="229">
        <f t="shared" si="241"/>
        <v>0</v>
      </c>
      <c r="M2396" s="229">
        <f t="shared" si="242"/>
        <v>0</v>
      </c>
    </row>
    <row r="2397" spans="1:13" ht="15" customHeight="1">
      <c r="A2397" s="76"/>
      <c r="B2397" s="77" t="str">
        <f t="shared" si="239"/>
        <v/>
      </c>
      <c r="C2397" t="str">
        <f t="shared" si="238"/>
        <v/>
      </c>
      <c r="D2397" s="315" t="str">
        <f t="shared" si="243"/>
        <v/>
      </c>
      <c r="E2397" s="228">
        <v>0</v>
      </c>
      <c r="J2397" s="229">
        <f t="shared" si="240"/>
        <v>0</v>
      </c>
      <c r="K2397" s="229">
        <f t="shared" si="241"/>
        <v>0</v>
      </c>
      <c r="L2397" s="229">
        <f t="shared" si="241"/>
        <v>0</v>
      </c>
      <c r="M2397" s="229">
        <f t="shared" si="242"/>
        <v>0</v>
      </c>
    </row>
    <row r="2398" spans="1:13" ht="15" customHeight="1">
      <c r="A2398" s="76"/>
      <c r="B2398" s="77" t="str">
        <f t="shared" si="239"/>
        <v/>
      </c>
      <c r="C2398" t="str">
        <f t="shared" si="238"/>
        <v/>
      </c>
      <c r="D2398" s="315" t="str">
        <f t="shared" si="243"/>
        <v/>
      </c>
      <c r="E2398" s="228">
        <v>0</v>
      </c>
      <c r="J2398" s="229">
        <f t="shared" si="240"/>
        <v>0</v>
      </c>
      <c r="K2398" s="229">
        <f t="shared" si="241"/>
        <v>0</v>
      </c>
      <c r="L2398" s="229">
        <f t="shared" si="241"/>
        <v>0</v>
      </c>
      <c r="M2398" s="229">
        <f t="shared" si="242"/>
        <v>0</v>
      </c>
    </row>
    <row r="2399" spans="1:13" ht="15" customHeight="1">
      <c r="A2399" s="76"/>
      <c r="B2399" s="77" t="str">
        <f t="shared" si="239"/>
        <v/>
      </c>
      <c r="C2399" t="str">
        <f t="shared" si="238"/>
        <v/>
      </c>
      <c r="D2399" s="315" t="str">
        <f t="shared" si="243"/>
        <v/>
      </c>
      <c r="E2399" s="228">
        <v>0</v>
      </c>
      <c r="J2399" s="229">
        <f t="shared" si="240"/>
        <v>0</v>
      </c>
      <c r="K2399" s="229">
        <f t="shared" si="241"/>
        <v>0</v>
      </c>
      <c r="L2399" s="229">
        <f t="shared" si="241"/>
        <v>0</v>
      </c>
      <c r="M2399" s="229">
        <f t="shared" si="242"/>
        <v>0</v>
      </c>
    </row>
    <row r="2400" spans="1:13" ht="15" customHeight="1">
      <c r="A2400" s="76"/>
      <c r="B2400" s="77" t="str">
        <f t="shared" si="239"/>
        <v/>
      </c>
      <c r="C2400" t="str">
        <f t="shared" si="238"/>
        <v/>
      </c>
      <c r="D2400" s="315" t="str">
        <f t="shared" si="243"/>
        <v/>
      </c>
      <c r="E2400" s="228">
        <v>0</v>
      </c>
      <c r="J2400" s="229">
        <f t="shared" si="240"/>
        <v>0</v>
      </c>
      <c r="K2400" s="229">
        <f t="shared" si="241"/>
        <v>0</v>
      </c>
      <c r="L2400" s="229">
        <f t="shared" si="241"/>
        <v>0</v>
      </c>
      <c r="M2400" s="229">
        <f t="shared" si="242"/>
        <v>0</v>
      </c>
    </row>
    <row r="2401" spans="1:13" ht="15" customHeight="1">
      <c r="A2401" s="76"/>
      <c r="B2401" s="77" t="str">
        <f t="shared" si="239"/>
        <v/>
      </c>
      <c r="C2401" t="str">
        <f t="shared" si="238"/>
        <v/>
      </c>
      <c r="D2401" s="315" t="str">
        <f t="shared" si="243"/>
        <v/>
      </c>
      <c r="E2401" s="228">
        <v>0</v>
      </c>
      <c r="J2401" s="229">
        <f t="shared" si="240"/>
        <v>0</v>
      </c>
      <c r="K2401" s="229">
        <f t="shared" si="241"/>
        <v>0</v>
      </c>
      <c r="L2401" s="229">
        <f t="shared" si="241"/>
        <v>0</v>
      </c>
      <c r="M2401" s="229">
        <f t="shared" si="242"/>
        <v>0</v>
      </c>
    </row>
    <row r="2402" spans="1:13" ht="15" customHeight="1">
      <c r="A2402" s="76"/>
      <c r="B2402" s="77" t="str">
        <f t="shared" si="239"/>
        <v/>
      </c>
      <c r="C2402" t="str">
        <f t="shared" si="238"/>
        <v/>
      </c>
      <c r="D2402" s="315" t="str">
        <f t="shared" si="243"/>
        <v/>
      </c>
      <c r="E2402" s="228">
        <v>0</v>
      </c>
      <c r="J2402" s="229">
        <f t="shared" si="240"/>
        <v>0</v>
      </c>
      <c r="K2402" s="229">
        <f t="shared" si="241"/>
        <v>0</v>
      </c>
      <c r="L2402" s="229">
        <f t="shared" si="241"/>
        <v>0</v>
      </c>
      <c r="M2402" s="229">
        <f t="shared" si="242"/>
        <v>0</v>
      </c>
    </row>
    <row r="2403" spans="1:13" ht="15" customHeight="1">
      <c r="A2403" s="76"/>
      <c r="B2403" s="77" t="str">
        <f t="shared" si="239"/>
        <v/>
      </c>
      <c r="C2403" t="str">
        <f t="shared" si="238"/>
        <v/>
      </c>
      <c r="D2403" s="315" t="str">
        <f t="shared" si="243"/>
        <v/>
      </c>
      <c r="E2403" s="228">
        <v>0</v>
      </c>
      <c r="J2403" s="229">
        <f t="shared" si="240"/>
        <v>0</v>
      </c>
      <c r="K2403" s="229">
        <f t="shared" si="241"/>
        <v>0</v>
      </c>
      <c r="L2403" s="229">
        <f t="shared" si="241"/>
        <v>0</v>
      </c>
      <c r="M2403" s="229">
        <f t="shared" si="242"/>
        <v>0</v>
      </c>
    </row>
    <row r="2404" spans="1:13" ht="15" customHeight="1">
      <c r="A2404" s="76"/>
      <c r="B2404" s="77" t="str">
        <f t="shared" si="239"/>
        <v/>
      </c>
      <c r="C2404" t="str">
        <f t="shared" si="238"/>
        <v/>
      </c>
      <c r="D2404" s="315" t="str">
        <f t="shared" si="243"/>
        <v/>
      </c>
      <c r="E2404" s="228">
        <v>0</v>
      </c>
      <c r="J2404" s="229">
        <f t="shared" si="240"/>
        <v>0</v>
      </c>
      <c r="K2404" s="229">
        <f t="shared" si="241"/>
        <v>0</v>
      </c>
      <c r="L2404" s="229">
        <f t="shared" si="241"/>
        <v>0</v>
      </c>
      <c r="M2404" s="229">
        <f t="shared" si="242"/>
        <v>0</v>
      </c>
    </row>
    <row r="2405" spans="1:13" ht="15" customHeight="1">
      <c r="A2405" s="76"/>
      <c r="B2405" s="77" t="str">
        <f t="shared" si="239"/>
        <v/>
      </c>
      <c r="C2405" t="str">
        <f t="shared" si="238"/>
        <v/>
      </c>
      <c r="D2405" s="315" t="str">
        <f t="shared" si="243"/>
        <v/>
      </c>
      <c r="E2405" s="228">
        <v>0</v>
      </c>
      <c r="J2405" s="229">
        <f t="shared" si="240"/>
        <v>0</v>
      </c>
      <c r="K2405" s="229">
        <f t="shared" si="241"/>
        <v>0</v>
      </c>
      <c r="L2405" s="229">
        <f t="shared" si="241"/>
        <v>0</v>
      </c>
      <c r="M2405" s="229">
        <f t="shared" si="242"/>
        <v>0</v>
      </c>
    </row>
    <row r="2406" spans="1:13" ht="15" customHeight="1">
      <c r="A2406" s="76"/>
      <c r="B2406" s="77" t="str">
        <f t="shared" si="239"/>
        <v/>
      </c>
      <c r="C2406" t="str">
        <f t="shared" si="238"/>
        <v/>
      </c>
      <c r="D2406" s="315" t="str">
        <f t="shared" si="243"/>
        <v/>
      </c>
      <c r="E2406" s="228">
        <v>0</v>
      </c>
      <c r="J2406" s="229">
        <f t="shared" si="240"/>
        <v>0</v>
      </c>
      <c r="K2406" s="229">
        <f t="shared" si="241"/>
        <v>0</v>
      </c>
      <c r="L2406" s="229">
        <f t="shared" si="241"/>
        <v>0</v>
      </c>
      <c r="M2406" s="229">
        <f t="shared" si="242"/>
        <v>0</v>
      </c>
    </row>
    <row r="2407" spans="1:13" ht="15" customHeight="1">
      <c r="A2407" s="76"/>
      <c r="B2407" s="77" t="str">
        <f t="shared" si="239"/>
        <v/>
      </c>
      <c r="C2407" t="str">
        <f t="shared" si="238"/>
        <v/>
      </c>
      <c r="D2407" s="315" t="str">
        <f t="shared" si="243"/>
        <v/>
      </c>
      <c r="E2407" s="228">
        <v>0</v>
      </c>
      <c r="J2407" s="229">
        <f t="shared" si="240"/>
        <v>0</v>
      </c>
      <c r="K2407" s="229">
        <f t="shared" si="241"/>
        <v>0</v>
      </c>
      <c r="L2407" s="229">
        <f t="shared" si="241"/>
        <v>0</v>
      </c>
      <c r="M2407" s="229">
        <f t="shared" si="242"/>
        <v>0</v>
      </c>
    </row>
    <row r="2408" spans="1:13" ht="15" customHeight="1">
      <c r="A2408" s="76"/>
      <c r="B2408" s="77" t="str">
        <f t="shared" si="239"/>
        <v/>
      </c>
      <c r="C2408" t="str">
        <f t="shared" si="238"/>
        <v/>
      </c>
      <c r="D2408" s="315" t="str">
        <f t="shared" si="243"/>
        <v/>
      </c>
      <c r="E2408" s="228">
        <v>0</v>
      </c>
      <c r="J2408" s="229">
        <f t="shared" si="240"/>
        <v>0</v>
      </c>
      <c r="K2408" s="229">
        <f t="shared" si="241"/>
        <v>0</v>
      </c>
      <c r="L2408" s="229">
        <f t="shared" si="241"/>
        <v>0</v>
      </c>
      <c r="M2408" s="229">
        <f t="shared" si="242"/>
        <v>0</v>
      </c>
    </row>
    <row r="2409" spans="1:13" ht="15" customHeight="1">
      <c r="A2409" s="76"/>
      <c r="B2409" s="77" t="str">
        <f t="shared" si="239"/>
        <v/>
      </c>
      <c r="C2409" t="str">
        <f t="shared" si="238"/>
        <v/>
      </c>
      <c r="D2409" s="315" t="str">
        <f t="shared" si="243"/>
        <v/>
      </c>
      <c r="E2409" s="228">
        <v>0</v>
      </c>
      <c r="J2409" s="229">
        <f t="shared" si="240"/>
        <v>0</v>
      </c>
      <c r="K2409" s="229">
        <f t="shared" si="241"/>
        <v>0</v>
      </c>
      <c r="L2409" s="229">
        <f t="shared" si="241"/>
        <v>0</v>
      </c>
      <c r="M2409" s="229">
        <f t="shared" si="242"/>
        <v>0</v>
      </c>
    </row>
    <row r="2410" spans="1:13" ht="15" customHeight="1">
      <c r="A2410" s="76"/>
      <c r="B2410" s="77" t="str">
        <f t="shared" si="239"/>
        <v/>
      </c>
      <c r="C2410" t="str">
        <f t="shared" si="238"/>
        <v/>
      </c>
      <c r="D2410" s="315" t="str">
        <f t="shared" si="243"/>
        <v/>
      </c>
      <c r="E2410" s="228">
        <v>0</v>
      </c>
      <c r="J2410" s="229">
        <f t="shared" si="240"/>
        <v>0</v>
      </c>
      <c r="K2410" s="229">
        <f t="shared" si="241"/>
        <v>0</v>
      </c>
      <c r="L2410" s="229">
        <f t="shared" si="241"/>
        <v>0</v>
      </c>
      <c r="M2410" s="229">
        <f t="shared" si="242"/>
        <v>0</v>
      </c>
    </row>
    <row r="2411" spans="1:13" ht="15" customHeight="1">
      <c r="A2411" s="76"/>
      <c r="B2411" s="77" t="str">
        <f t="shared" si="239"/>
        <v/>
      </c>
      <c r="C2411" t="str">
        <f t="shared" si="238"/>
        <v/>
      </c>
      <c r="D2411" s="315" t="str">
        <f t="shared" si="243"/>
        <v/>
      </c>
      <c r="E2411" s="228">
        <v>0</v>
      </c>
      <c r="J2411" s="229">
        <f t="shared" si="240"/>
        <v>0</v>
      </c>
      <c r="K2411" s="229">
        <f t="shared" si="241"/>
        <v>0</v>
      </c>
      <c r="L2411" s="229">
        <f t="shared" si="241"/>
        <v>0</v>
      </c>
      <c r="M2411" s="229">
        <f t="shared" si="242"/>
        <v>0</v>
      </c>
    </row>
    <row r="2412" spans="1:13" ht="15" customHeight="1">
      <c r="A2412" s="76"/>
      <c r="B2412" s="77" t="str">
        <f t="shared" si="239"/>
        <v/>
      </c>
      <c r="C2412" t="str">
        <f t="shared" si="238"/>
        <v/>
      </c>
      <c r="D2412" s="315" t="str">
        <f t="shared" si="243"/>
        <v/>
      </c>
      <c r="E2412" s="228">
        <v>0</v>
      </c>
      <c r="J2412" s="229">
        <f t="shared" si="240"/>
        <v>0</v>
      </c>
      <c r="K2412" s="229">
        <f t="shared" si="241"/>
        <v>0</v>
      </c>
      <c r="L2412" s="229">
        <f t="shared" si="241"/>
        <v>0</v>
      </c>
      <c r="M2412" s="229">
        <f t="shared" si="242"/>
        <v>0</v>
      </c>
    </row>
    <row r="2413" spans="1:13" ht="15" customHeight="1">
      <c r="A2413" s="76"/>
      <c r="B2413" s="77" t="str">
        <f t="shared" si="239"/>
        <v/>
      </c>
      <c r="C2413" t="str">
        <f t="shared" si="238"/>
        <v/>
      </c>
      <c r="D2413" s="315" t="str">
        <f t="shared" si="243"/>
        <v/>
      </c>
      <c r="E2413" s="228">
        <v>0</v>
      </c>
      <c r="J2413" s="229">
        <f t="shared" si="240"/>
        <v>0</v>
      </c>
      <c r="K2413" s="229">
        <f t="shared" si="241"/>
        <v>0</v>
      </c>
      <c r="L2413" s="229">
        <f t="shared" si="241"/>
        <v>0</v>
      </c>
      <c r="M2413" s="229">
        <f t="shared" si="242"/>
        <v>0</v>
      </c>
    </row>
    <row r="2414" spans="1:13" ht="15" customHeight="1">
      <c r="A2414" s="76"/>
      <c r="B2414" s="77" t="str">
        <f t="shared" si="239"/>
        <v/>
      </c>
      <c r="C2414" t="str">
        <f t="shared" si="238"/>
        <v/>
      </c>
      <c r="D2414" s="315" t="str">
        <f t="shared" si="243"/>
        <v/>
      </c>
      <c r="E2414" s="228">
        <v>0</v>
      </c>
      <c r="J2414" s="229">
        <f t="shared" si="240"/>
        <v>0</v>
      </c>
      <c r="K2414" s="229">
        <f t="shared" si="241"/>
        <v>0</v>
      </c>
      <c r="L2414" s="229">
        <f t="shared" si="241"/>
        <v>0</v>
      </c>
      <c r="M2414" s="229">
        <f t="shared" si="242"/>
        <v>0</v>
      </c>
    </row>
    <row r="2415" spans="1:13" ht="15" customHeight="1">
      <c r="A2415" s="76"/>
      <c r="B2415" s="77" t="str">
        <f t="shared" si="239"/>
        <v/>
      </c>
      <c r="C2415" t="str">
        <f t="shared" si="238"/>
        <v/>
      </c>
      <c r="D2415" s="315" t="str">
        <f t="shared" si="243"/>
        <v/>
      </c>
      <c r="E2415" s="228">
        <v>0</v>
      </c>
      <c r="J2415" s="229">
        <f t="shared" si="240"/>
        <v>0</v>
      </c>
      <c r="K2415" s="229">
        <f t="shared" si="241"/>
        <v>0</v>
      </c>
      <c r="L2415" s="229">
        <f t="shared" si="241"/>
        <v>0</v>
      </c>
      <c r="M2415" s="229">
        <f t="shared" si="242"/>
        <v>0</v>
      </c>
    </row>
    <row r="2416" spans="1:13" ht="15" customHeight="1">
      <c r="A2416" s="76"/>
      <c r="B2416" s="77" t="str">
        <f t="shared" si="239"/>
        <v/>
      </c>
      <c r="C2416" t="str">
        <f t="shared" si="238"/>
        <v/>
      </c>
      <c r="D2416" s="315" t="str">
        <f t="shared" si="243"/>
        <v/>
      </c>
      <c r="E2416" s="228">
        <v>0</v>
      </c>
      <c r="J2416" s="229">
        <f t="shared" si="240"/>
        <v>0</v>
      </c>
      <c r="K2416" s="229">
        <f t="shared" si="241"/>
        <v>0</v>
      </c>
      <c r="L2416" s="229">
        <f t="shared" si="241"/>
        <v>0</v>
      </c>
      <c r="M2416" s="229">
        <f t="shared" si="242"/>
        <v>0</v>
      </c>
    </row>
    <row r="2417" spans="1:13" ht="15" customHeight="1">
      <c r="A2417" s="76"/>
      <c r="B2417" s="77" t="str">
        <f t="shared" si="239"/>
        <v/>
      </c>
      <c r="C2417" t="str">
        <f t="shared" si="238"/>
        <v/>
      </c>
      <c r="D2417" s="315" t="str">
        <f t="shared" si="243"/>
        <v/>
      </c>
      <c r="E2417" s="228">
        <v>0</v>
      </c>
      <c r="J2417" s="229">
        <f t="shared" si="240"/>
        <v>0</v>
      </c>
      <c r="K2417" s="229">
        <f t="shared" si="241"/>
        <v>0</v>
      </c>
      <c r="L2417" s="229">
        <f t="shared" si="241"/>
        <v>0</v>
      </c>
      <c r="M2417" s="229">
        <f t="shared" si="242"/>
        <v>0</v>
      </c>
    </row>
    <row r="2418" spans="1:13" ht="15" customHeight="1">
      <c r="A2418" s="76"/>
      <c r="B2418" s="77" t="str">
        <f t="shared" si="239"/>
        <v/>
      </c>
      <c r="C2418" t="str">
        <f t="shared" si="238"/>
        <v/>
      </c>
      <c r="D2418" s="315" t="str">
        <f t="shared" si="243"/>
        <v/>
      </c>
      <c r="E2418" s="228">
        <v>0</v>
      </c>
      <c r="J2418" s="229">
        <f t="shared" si="240"/>
        <v>0</v>
      </c>
      <c r="K2418" s="229">
        <f t="shared" si="241"/>
        <v>0</v>
      </c>
      <c r="L2418" s="229">
        <f t="shared" si="241"/>
        <v>0</v>
      </c>
      <c r="M2418" s="229">
        <f t="shared" si="242"/>
        <v>0</v>
      </c>
    </row>
    <row r="2419" spans="1:13" ht="15" customHeight="1">
      <c r="A2419" s="76"/>
      <c r="B2419" s="77" t="str">
        <f t="shared" si="239"/>
        <v/>
      </c>
      <c r="C2419" t="str">
        <f t="shared" si="238"/>
        <v/>
      </c>
      <c r="D2419" s="315" t="str">
        <f t="shared" si="243"/>
        <v/>
      </c>
      <c r="E2419" s="228">
        <v>0</v>
      </c>
      <c r="J2419" s="229">
        <f t="shared" si="240"/>
        <v>0</v>
      </c>
      <c r="K2419" s="229">
        <f t="shared" si="241"/>
        <v>0</v>
      </c>
      <c r="L2419" s="229">
        <f t="shared" si="241"/>
        <v>0</v>
      </c>
      <c r="M2419" s="229">
        <f t="shared" si="242"/>
        <v>0</v>
      </c>
    </row>
    <row r="2420" spans="1:13" ht="15" customHeight="1">
      <c r="A2420" s="76"/>
      <c r="B2420" s="77" t="str">
        <f t="shared" si="239"/>
        <v/>
      </c>
      <c r="C2420" t="str">
        <f t="shared" si="238"/>
        <v/>
      </c>
      <c r="D2420" s="315" t="str">
        <f t="shared" si="243"/>
        <v/>
      </c>
      <c r="E2420" s="228">
        <v>0</v>
      </c>
      <c r="J2420" s="229">
        <f t="shared" si="240"/>
        <v>0</v>
      </c>
      <c r="K2420" s="229">
        <f t="shared" si="241"/>
        <v>0</v>
      </c>
      <c r="L2420" s="229">
        <f t="shared" si="241"/>
        <v>0</v>
      </c>
      <c r="M2420" s="229">
        <f t="shared" si="242"/>
        <v>0</v>
      </c>
    </row>
    <row r="2421" spans="1:13" ht="15" customHeight="1">
      <c r="A2421" s="76"/>
      <c r="B2421" s="77" t="str">
        <f t="shared" si="239"/>
        <v/>
      </c>
      <c r="C2421" t="str">
        <f t="shared" si="238"/>
        <v/>
      </c>
      <c r="D2421" s="315" t="str">
        <f t="shared" si="243"/>
        <v/>
      </c>
      <c r="E2421" s="228">
        <v>0</v>
      </c>
      <c r="J2421" s="229">
        <f t="shared" si="240"/>
        <v>0</v>
      </c>
      <c r="K2421" s="229">
        <f t="shared" si="241"/>
        <v>0</v>
      </c>
      <c r="L2421" s="229">
        <f t="shared" si="241"/>
        <v>0</v>
      </c>
      <c r="M2421" s="229">
        <f t="shared" si="242"/>
        <v>0</v>
      </c>
    </row>
    <row r="2422" spans="1:13" ht="15" customHeight="1">
      <c r="A2422" s="76"/>
      <c r="B2422" s="77" t="str">
        <f t="shared" si="239"/>
        <v/>
      </c>
      <c r="C2422" t="str">
        <f t="shared" si="238"/>
        <v/>
      </c>
      <c r="D2422" s="315" t="str">
        <f t="shared" si="243"/>
        <v/>
      </c>
      <c r="E2422" s="228">
        <v>0</v>
      </c>
      <c r="J2422" s="229">
        <f t="shared" si="240"/>
        <v>0</v>
      </c>
      <c r="K2422" s="229">
        <f t="shared" si="241"/>
        <v>0</v>
      </c>
      <c r="L2422" s="229">
        <f t="shared" si="241"/>
        <v>0</v>
      </c>
      <c r="M2422" s="229">
        <f t="shared" si="242"/>
        <v>0</v>
      </c>
    </row>
    <row r="2423" spans="1:13" ht="15" customHeight="1">
      <c r="A2423" s="76"/>
      <c r="B2423" s="77" t="str">
        <f t="shared" si="239"/>
        <v/>
      </c>
      <c r="C2423" t="str">
        <f t="shared" si="238"/>
        <v/>
      </c>
      <c r="D2423" s="315" t="str">
        <f t="shared" si="243"/>
        <v/>
      </c>
      <c r="E2423" s="228">
        <v>0</v>
      </c>
      <c r="J2423" s="229">
        <f t="shared" si="240"/>
        <v>0</v>
      </c>
      <c r="K2423" s="229">
        <f t="shared" si="241"/>
        <v>0</v>
      </c>
      <c r="L2423" s="229">
        <f t="shared" si="241"/>
        <v>0</v>
      </c>
      <c r="M2423" s="229">
        <f t="shared" si="242"/>
        <v>0</v>
      </c>
    </row>
    <row r="2424" spans="1:13" ht="15" customHeight="1">
      <c r="A2424" s="76"/>
      <c r="B2424" s="77" t="str">
        <f t="shared" si="239"/>
        <v/>
      </c>
      <c r="C2424" t="str">
        <f t="shared" si="238"/>
        <v/>
      </c>
      <c r="D2424" s="315" t="str">
        <f t="shared" si="243"/>
        <v/>
      </c>
      <c r="E2424" s="228">
        <v>0</v>
      </c>
      <c r="J2424" s="229">
        <f t="shared" si="240"/>
        <v>0</v>
      </c>
      <c r="K2424" s="229">
        <f t="shared" si="241"/>
        <v>0</v>
      </c>
      <c r="L2424" s="229">
        <f t="shared" si="241"/>
        <v>0</v>
      </c>
      <c r="M2424" s="229">
        <f t="shared" si="242"/>
        <v>0</v>
      </c>
    </row>
    <row r="2425" spans="1:13" ht="15" customHeight="1">
      <c r="A2425" s="76"/>
      <c r="B2425" s="77" t="str">
        <f t="shared" si="239"/>
        <v/>
      </c>
      <c r="C2425" t="str">
        <f t="shared" si="238"/>
        <v/>
      </c>
      <c r="D2425" s="315" t="str">
        <f t="shared" si="243"/>
        <v/>
      </c>
      <c r="E2425" s="228">
        <v>0</v>
      </c>
      <c r="J2425" s="229">
        <f t="shared" si="240"/>
        <v>0</v>
      </c>
      <c r="K2425" s="229">
        <f t="shared" si="241"/>
        <v>0</v>
      </c>
      <c r="L2425" s="229">
        <f t="shared" si="241"/>
        <v>0</v>
      </c>
      <c r="M2425" s="229">
        <f t="shared" si="242"/>
        <v>0</v>
      </c>
    </row>
    <row r="2426" spans="1:13" ht="15" customHeight="1">
      <c r="A2426" s="76"/>
      <c r="B2426" s="77" t="str">
        <f t="shared" si="239"/>
        <v/>
      </c>
      <c r="C2426" t="str">
        <f t="shared" si="238"/>
        <v/>
      </c>
      <c r="D2426" s="315" t="str">
        <f t="shared" si="243"/>
        <v/>
      </c>
      <c r="E2426" s="228">
        <v>0</v>
      </c>
      <c r="J2426" s="229">
        <f t="shared" si="240"/>
        <v>0</v>
      </c>
      <c r="K2426" s="229">
        <f t="shared" si="241"/>
        <v>0</v>
      </c>
      <c r="L2426" s="229">
        <f t="shared" si="241"/>
        <v>0</v>
      </c>
      <c r="M2426" s="229">
        <f t="shared" si="242"/>
        <v>0</v>
      </c>
    </row>
    <row r="2427" spans="1:13" ht="15" customHeight="1">
      <c r="A2427" s="76"/>
      <c r="B2427" s="77" t="str">
        <f t="shared" si="239"/>
        <v/>
      </c>
      <c r="C2427" t="str">
        <f t="shared" si="238"/>
        <v/>
      </c>
      <c r="D2427" s="315" t="str">
        <f t="shared" si="243"/>
        <v/>
      </c>
      <c r="E2427" s="228">
        <v>0</v>
      </c>
      <c r="J2427" s="229">
        <f t="shared" si="240"/>
        <v>0</v>
      </c>
      <c r="K2427" s="229">
        <f t="shared" si="241"/>
        <v>0</v>
      </c>
      <c r="L2427" s="229">
        <f t="shared" si="241"/>
        <v>0</v>
      </c>
      <c r="M2427" s="229">
        <f t="shared" si="242"/>
        <v>0</v>
      </c>
    </row>
    <row r="2428" spans="1:13" ht="15" customHeight="1">
      <c r="A2428" s="76"/>
      <c r="B2428" s="77" t="str">
        <f t="shared" si="239"/>
        <v/>
      </c>
      <c r="C2428" t="str">
        <f t="shared" si="238"/>
        <v/>
      </c>
      <c r="D2428" s="315" t="str">
        <f t="shared" si="243"/>
        <v/>
      </c>
      <c r="E2428" s="228">
        <v>0</v>
      </c>
      <c r="J2428" s="229">
        <f t="shared" si="240"/>
        <v>0</v>
      </c>
      <c r="K2428" s="229">
        <f t="shared" si="241"/>
        <v>0</v>
      </c>
      <c r="L2428" s="229">
        <f t="shared" si="241"/>
        <v>0</v>
      </c>
      <c r="M2428" s="229">
        <f t="shared" si="242"/>
        <v>0</v>
      </c>
    </row>
    <row r="2429" spans="1:13" ht="15" customHeight="1">
      <c r="A2429" s="76"/>
      <c r="B2429" s="77" t="str">
        <f t="shared" si="239"/>
        <v/>
      </c>
      <c r="C2429" t="str">
        <f t="shared" si="238"/>
        <v/>
      </c>
      <c r="D2429" s="315" t="str">
        <f t="shared" si="243"/>
        <v/>
      </c>
      <c r="E2429" s="228">
        <v>0</v>
      </c>
      <c r="J2429" s="229">
        <f t="shared" si="240"/>
        <v>0</v>
      </c>
      <c r="K2429" s="229">
        <f t="shared" si="241"/>
        <v>0</v>
      </c>
      <c r="L2429" s="229">
        <f t="shared" si="241"/>
        <v>0</v>
      </c>
      <c r="M2429" s="229">
        <f t="shared" si="242"/>
        <v>0</v>
      </c>
    </row>
    <row r="2430" spans="1:13" ht="15" customHeight="1">
      <c r="A2430" s="76"/>
      <c r="B2430" s="77" t="str">
        <f t="shared" si="239"/>
        <v/>
      </c>
      <c r="C2430" t="str">
        <f t="shared" si="238"/>
        <v/>
      </c>
      <c r="D2430" s="315" t="str">
        <f t="shared" si="243"/>
        <v/>
      </c>
      <c r="E2430" s="228">
        <v>0</v>
      </c>
      <c r="J2430" s="229">
        <f t="shared" si="240"/>
        <v>0</v>
      </c>
      <c r="K2430" s="229">
        <f t="shared" si="241"/>
        <v>0</v>
      </c>
      <c r="L2430" s="229">
        <f t="shared" si="241"/>
        <v>0</v>
      </c>
      <c r="M2430" s="229">
        <f t="shared" si="242"/>
        <v>0</v>
      </c>
    </row>
    <row r="2431" spans="1:13" ht="15" customHeight="1">
      <c r="A2431" s="76"/>
      <c r="B2431" s="77" t="str">
        <f t="shared" si="239"/>
        <v/>
      </c>
      <c r="C2431" t="str">
        <f t="shared" si="238"/>
        <v/>
      </c>
      <c r="D2431" s="315" t="str">
        <f t="shared" si="243"/>
        <v/>
      </c>
      <c r="E2431" s="228">
        <v>0</v>
      </c>
      <c r="J2431" s="229">
        <f t="shared" si="240"/>
        <v>0</v>
      </c>
      <c r="K2431" s="229">
        <f t="shared" si="241"/>
        <v>0</v>
      </c>
      <c r="L2431" s="229">
        <f t="shared" si="241"/>
        <v>0</v>
      </c>
      <c r="M2431" s="229">
        <f t="shared" si="242"/>
        <v>0</v>
      </c>
    </row>
    <row r="2432" spans="1:13" ht="15" customHeight="1">
      <c r="A2432" s="76"/>
      <c r="B2432" s="77" t="str">
        <f t="shared" si="239"/>
        <v/>
      </c>
      <c r="C2432" t="str">
        <f t="shared" si="238"/>
        <v/>
      </c>
      <c r="D2432" s="315" t="str">
        <f t="shared" si="243"/>
        <v/>
      </c>
      <c r="E2432" s="228">
        <v>0</v>
      </c>
      <c r="J2432" s="229">
        <f t="shared" si="240"/>
        <v>0</v>
      </c>
      <c r="K2432" s="229">
        <f t="shared" si="241"/>
        <v>0</v>
      </c>
      <c r="L2432" s="229">
        <f t="shared" si="241"/>
        <v>0</v>
      </c>
      <c r="M2432" s="229">
        <f t="shared" si="242"/>
        <v>0</v>
      </c>
    </row>
    <row r="2433" spans="1:13" ht="15" customHeight="1">
      <c r="A2433" s="76"/>
      <c r="B2433" s="77" t="str">
        <f t="shared" si="239"/>
        <v/>
      </c>
      <c r="C2433" t="str">
        <f t="shared" ref="C2433:C2496" si="244">IF(A2433&lt;&gt;"",TEXT(A2433,"aaaa"),"")</f>
        <v/>
      </c>
      <c r="D2433" s="315" t="str">
        <f t="shared" si="243"/>
        <v/>
      </c>
      <c r="E2433" s="228">
        <v>0</v>
      </c>
      <c r="J2433" s="229">
        <f t="shared" si="240"/>
        <v>0</v>
      </c>
      <c r="K2433" s="229">
        <f t="shared" si="241"/>
        <v>0</v>
      </c>
      <c r="L2433" s="229">
        <f t="shared" si="241"/>
        <v>0</v>
      </c>
      <c r="M2433" s="229">
        <f t="shared" si="242"/>
        <v>0</v>
      </c>
    </row>
    <row r="2434" spans="1:13" ht="15" customHeight="1">
      <c r="A2434" s="76"/>
      <c r="B2434" s="77" t="str">
        <f t="shared" si="239"/>
        <v/>
      </c>
      <c r="C2434" t="str">
        <f t="shared" si="244"/>
        <v/>
      </c>
      <c r="D2434" s="315" t="str">
        <f t="shared" si="243"/>
        <v/>
      </c>
      <c r="E2434" s="228">
        <v>0</v>
      </c>
      <c r="J2434" s="229">
        <f t="shared" si="240"/>
        <v>0</v>
      </c>
      <c r="K2434" s="229">
        <f t="shared" si="241"/>
        <v>0</v>
      </c>
      <c r="L2434" s="229">
        <f t="shared" si="241"/>
        <v>0</v>
      </c>
      <c r="M2434" s="229">
        <f t="shared" si="242"/>
        <v>0</v>
      </c>
    </row>
    <row r="2435" spans="1:13" ht="15" customHeight="1">
      <c r="A2435" s="76"/>
      <c r="B2435" s="77" t="str">
        <f t="shared" si="239"/>
        <v/>
      </c>
      <c r="C2435" t="str">
        <f t="shared" si="244"/>
        <v/>
      </c>
      <c r="D2435" s="315" t="str">
        <f t="shared" si="243"/>
        <v/>
      </c>
      <c r="E2435" s="228">
        <v>0</v>
      </c>
      <c r="J2435" s="229">
        <f t="shared" si="240"/>
        <v>0</v>
      </c>
      <c r="K2435" s="229">
        <f t="shared" si="241"/>
        <v>0</v>
      </c>
      <c r="L2435" s="229">
        <f t="shared" si="241"/>
        <v>0</v>
      </c>
      <c r="M2435" s="229">
        <f t="shared" si="242"/>
        <v>0</v>
      </c>
    </row>
    <row r="2436" spans="1:13" ht="15" customHeight="1">
      <c r="A2436" s="76"/>
      <c r="B2436" s="77" t="str">
        <f t="shared" si="239"/>
        <v/>
      </c>
      <c r="C2436" t="str">
        <f t="shared" si="244"/>
        <v/>
      </c>
      <c r="D2436" s="315" t="str">
        <f t="shared" si="243"/>
        <v/>
      </c>
      <c r="E2436" s="228">
        <v>0</v>
      </c>
      <c r="J2436" s="229">
        <f t="shared" si="240"/>
        <v>0</v>
      </c>
      <c r="K2436" s="229">
        <f t="shared" si="241"/>
        <v>0</v>
      </c>
      <c r="L2436" s="229">
        <f t="shared" si="241"/>
        <v>0</v>
      </c>
      <c r="M2436" s="229">
        <f t="shared" si="242"/>
        <v>0</v>
      </c>
    </row>
    <row r="2437" spans="1:13" ht="15" customHeight="1">
      <c r="A2437" s="76"/>
      <c r="B2437" s="77" t="str">
        <f t="shared" si="239"/>
        <v/>
      </c>
      <c r="C2437" t="str">
        <f t="shared" si="244"/>
        <v/>
      </c>
      <c r="D2437" s="315" t="str">
        <f t="shared" si="243"/>
        <v/>
      </c>
      <c r="E2437" s="228">
        <v>0</v>
      </c>
      <c r="J2437" s="229">
        <f t="shared" si="240"/>
        <v>0</v>
      </c>
      <c r="K2437" s="229">
        <f t="shared" si="241"/>
        <v>0</v>
      </c>
      <c r="L2437" s="229">
        <f t="shared" si="241"/>
        <v>0</v>
      </c>
      <c r="M2437" s="229">
        <f t="shared" si="242"/>
        <v>0</v>
      </c>
    </row>
    <row r="2438" spans="1:13" ht="15" customHeight="1">
      <c r="A2438" s="76"/>
      <c r="B2438" s="77" t="str">
        <f t="shared" si="239"/>
        <v/>
      </c>
      <c r="C2438" t="str">
        <f t="shared" si="244"/>
        <v/>
      </c>
      <c r="D2438" s="315" t="str">
        <f t="shared" si="243"/>
        <v/>
      </c>
      <c r="E2438" s="228">
        <v>0</v>
      </c>
      <c r="J2438" s="229">
        <f t="shared" si="240"/>
        <v>0</v>
      </c>
      <c r="K2438" s="229">
        <f t="shared" si="241"/>
        <v>0</v>
      </c>
      <c r="L2438" s="229">
        <f t="shared" si="241"/>
        <v>0</v>
      </c>
      <c r="M2438" s="229">
        <f t="shared" si="242"/>
        <v>0</v>
      </c>
    </row>
    <row r="2439" spans="1:13" ht="15" customHeight="1">
      <c r="A2439" s="76"/>
      <c r="B2439" s="77" t="str">
        <f t="shared" ref="B2439:B2502" si="245">IF(A2439="","",TEXT(A2439,"DDDD"))</f>
        <v/>
      </c>
      <c r="C2439" t="str">
        <f t="shared" si="244"/>
        <v/>
      </c>
      <c r="D2439" s="315" t="str">
        <f t="shared" si="243"/>
        <v/>
      </c>
      <c r="E2439" s="228">
        <v>0</v>
      </c>
      <c r="J2439" s="229">
        <f t="shared" ref="J2439:J2502" si="246">IF(E2439=0,0,(1-J$4)*E2439)</f>
        <v>0</v>
      </c>
      <c r="K2439" s="229">
        <f t="shared" ref="K2439:L2502" si="247">IF(F2439=0,0,(1-K$4)*F2439)</f>
        <v>0</v>
      </c>
      <c r="L2439" s="229">
        <f t="shared" si="247"/>
        <v>0</v>
      </c>
      <c r="M2439" s="229">
        <f t="shared" ref="M2439:M2502" si="248">IF(H2439=0,0,(1-M$4)*H2439)</f>
        <v>0</v>
      </c>
    </row>
    <row r="2440" spans="1:13" ht="15" customHeight="1">
      <c r="A2440" s="76"/>
      <c r="B2440" s="77" t="str">
        <f t="shared" si="245"/>
        <v/>
      </c>
      <c r="C2440" t="str">
        <f t="shared" si="244"/>
        <v/>
      </c>
      <c r="D2440" s="315" t="str">
        <f t="shared" ref="D2440:D2503" si="249">IF(A2440&lt;&gt;"",PROPER(TEXT(A2440,"Mmmm")),"")</f>
        <v/>
      </c>
      <c r="E2440" s="228">
        <v>0</v>
      </c>
      <c r="J2440" s="229">
        <f t="shared" si="246"/>
        <v>0</v>
      </c>
      <c r="K2440" s="229">
        <f t="shared" si="247"/>
        <v>0</v>
      </c>
      <c r="L2440" s="229">
        <f t="shared" si="247"/>
        <v>0</v>
      </c>
      <c r="M2440" s="229">
        <f t="shared" si="248"/>
        <v>0</v>
      </c>
    </row>
    <row r="2441" spans="1:13" ht="15" customHeight="1">
      <c r="A2441" s="76"/>
      <c r="B2441" s="77" t="str">
        <f t="shared" si="245"/>
        <v/>
      </c>
      <c r="C2441" t="str">
        <f t="shared" si="244"/>
        <v/>
      </c>
      <c r="D2441" s="315" t="str">
        <f t="shared" si="249"/>
        <v/>
      </c>
      <c r="E2441" s="228">
        <v>0</v>
      </c>
      <c r="J2441" s="229">
        <f t="shared" si="246"/>
        <v>0</v>
      </c>
      <c r="K2441" s="229">
        <f t="shared" si="247"/>
        <v>0</v>
      </c>
      <c r="L2441" s="229">
        <f t="shared" si="247"/>
        <v>0</v>
      </c>
      <c r="M2441" s="229">
        <f t="shared" si="248"/>
        <v>0</v>
      </c>
    </row>
    <row r="2442" spans="1:13" ht="15" customHeight="1">
      <c r="A2442" s="76"/>
      <c r="B2442" s="77" t="str">
        <f t="shared" si="245"/>
        <v/>
      </c>
      <c r="C2442" t="str">
        <f t="shared" si="244"/>
        <v/>
      </c>
      <c r="D2442" s="315" t="str">
        <f t="shared" si="249"/>
        <v/>
      </c>
      <c r="E2442" s="228">
        <v>0</v>
      </c>
      <c r="J2442" s="229">
        <f t="shared" si="246"/>
        <v>0</v>
      </c>
      <c r="K2442" s="229">
        <f t="shared" si="247"/>
        <v>0</v>
      </c>
      <c r="L2442" s="229">
        <f t="shared" si="247"/>
        <v>0</v>
      </c>
      <c r="M2442" s="229">
        <f t="shared" si="248"/>
        <v>0</v>
      </c>
    </row>
    <row r="2443" spans="1:13" ht="15" customHeight="1">
      <c r="A2443" s="76"/>
      <c r="B2443" s="77" t="str">
        <f t="shared" si="245"/>
        <v/>
      </c>
      <c r="C2443" t="str">
        <f t="shared" si="244"/>
        <v/>
      </c>
      <c r="D2443" s="315" t="str">
        <f t="shared" si="249"/>
        <v/>
      </c>
      <c r="E2443" s="228">
        <v>0</v>
      </c>
      <c r="J2443" s="229">
        <f t="shared" si="246"/>
        <v>0</v>
      </c>
      <c r="K2443" s="229">
        <f t="shared" si="247"/>
        <v>0</v>
      </c>
      <c r="L2443" s="229">
        <f t="shared" si="247"/>
        <v>0</v>
      </c>
      <c r="M2443" s="229">
        <f t="shared" si="248"/>
        <v>0</v>
      </c>
    </row>
    <row r="2444" spans="1:13" ht="15" customHeight="1">
      <c r="A2444" s="76"/>
      <c r="B2444" s="77" t="str">
        <f t="shared" si="245"/>
        <v/>
      </c>
      <c r="C2444" t="str">
        <f t="shared" si="244"/>
        <v/>
      </c>
      <c r="D2444" s="315" t="str">
        <f t="shared" si="249"/>
        <v/>
      </c>
      <c r="E2444" s="228">
        <v>0</v>
      </c>
      <c r="J2444" s="229">
        <f t="shared" si="246"/>
        <v>0</v>
      </c>
      <c r="K2444" s="229">
        <f t="shared" si="247"/>
        <v>0</v>
      </c>
      <c r="L2444" s="229">
        <f t="shared" si="247"/>
        <v>0</v>
      </c>
      <c r="M2444" s="229">
        <f t="shared" si="248"/>
        <v>0</v>
      </c>
    </row>
    <row r="2445" spans="1:13" ht="15" customHeight="1">
      <c r="A2445" s="76"/>
      <c r="B2445" s="77" t="str">
        <f t="shared" si="245"/>
        <v/>
      </c>
      <c r="C2445" t="str">
        <f t="shared" si="244"/>
        <v/>
      </c>
      <c r="D2445" s="315" t="str">
        <f t="shared" si="249"/>
        <v/>
      </c>
      <c r="E2445" s="228">
        <v>0</v>
      </c>
      <c r="J2445" s="229">
        <f t="shared" si="246"/>
        <v>0</v>
      </c>
      <c r="K2445" s="229">
        <f t="shared" si="247"/>
        <v>0</v>
      </c>
      <c r="L2445" s="229">
        <f t="shared" si="247"/>
        <v>0</v>
      </c>
      <c r="M2445" s="229">
        <f t="shared" si="248"/>
        <v>0</v>
      </c>
    </row>
    <row r="2446" spans="1:13" ht="15" customHeight="1">
      <c r="A2446" s="76"/>
      <c r="B2446" s="77" t="str">
        <f t="shared" si="245"/>
        <v/>
      </c>
      <c r="C2446" t="str">
        <f t="shared" si="244"/>
        <v/>
      </c>
      <c r="D2446" s="315" t="str">
        <f t="shared" si="249"/>
        <v/>
      </c>
      <c r="E2446" s="228">
        <v>0</v>
      </c>
      <c r="J2446" s="229">
        <f t="shared" si="246"/>
        <v>0</v>
      </c>
      <c r="K2446" s="229">
        <f t="shared" si="247"/>
        <v>0</v>
      </c>
      <c r="L2446" s="229">
        <f t="shared" si="247"/>
        <v>0</v>
      </c>
      <c r="M2446" s="229">
        <f t="shared" si="248"/>
        <v>0</v>
      </c>
    </row>
    <row r="2447" spans="1:13" ht="15" customHeight="1">
      <c r="A2447" s="76"/>
      <c r="B2447" s="77" t="str">
        <f t="shared" si="245"/>
        <v/>
      </c>
      <c r="C2447" t="str">
        <f t="shared" si="244"/>
        <v/>
      </c>
      <c r="D2447" s="315" t="str">
        <f t="shared" si="249"/>
        <v/>
      </c>
      <c r="E2447" s="228">
        <v>0</v>
      </c>
      <c r="J2447" s="229">
        <f t="shared" si="246"/>
        <v>0</v>
      </c>
      <c r="K2447" s="229">
        <f t="shared" si="247"/>
        <v>0</v>
      </c>
      <c r="L2447" s="229">
        <f t="shared" si="247"/>
        <v>0</v>
      </c>
      <c r="M2447" s="229">
        <f t="shared" si="248"/>
        <v>0</v>
      </c>
    </row>
    <row r="2448" spans="1:13" ht="15" customHeight="1">
      <c r="A2448" s="76"/>
      <c r="B2448" s="77" t="str">
        <f t="shared" si="245"/>
        <v/>
      </c>
      <c r="C2448" t="str">
        <f t="shared" si="244"/>
        <v/>
      </c>
      <c r="D2448" s="315" t="str">
        <f t="shared" si="249"/>
        <v/>
      </c>
      <c r="E2448" s="228">
        <v>0</v>
      </c>
      <c r="J2448" s="229">
        <f t="shared" si="246"/>
        <v>0</v>
      </c>
      <c r="K2448" s="229">
        <f t="shared" si="247"/>
        <v>0</v>
      </c>
      <c r="L2448" s="229">
        <f t="shared" si="247"/>
        <v>0</v>
      </c>
      <c r="M2448" s="229">
        <f t="shared" si="248"/>
        <v>0</v>
      </c>
    </row>
    <row r="2449" spans="1:13" ht="15" customHeight="1">
      <c r="A2449" s="76"/>
      <c r="B2449" s="77" t="str">
        <f t="shared" si="245"/>
        <v/>
      </c>
      <c r="C2449" t="str">
        <f t="shared" si="244"/>
        <v/>
      </c>
      <c r="D2449" s="315" t="str">
        <f t="shared" si="249"/>
        <v/>
      </c>
      <c r="E2449" s="228">
        <v>0</v>
      </c>
      <c r="J2449" s="229">
        <f t="shared" si="246"/>
        <v>0</v>
      </c>
      <c r="K2449" s="229">
        <f t="shared" si="247"/>
        <v>0</v>
      </c>
      <c r="L2449" s="229">
        <f t="shared" si="247"/>
        <v>0</v>
      </c>
      <c r="M2449" s="229">
        <f t="shared" si="248"/>
        <v>0</v>
      </c>
    </row>
    <row r="2450" spans="1:13" ht="15" customHeight="1">
      <c r="A2450" s="76"/>
      <c r="B2450" s="77" t="str">
        <f t="shared" si="245"/>
        <v/>
      </c>
      <c r="C2450" t="str">
        <f t="shared" si="244"/>
        <v/>
      </c>
      <c r="D2450" s="315" t="str">
        <f t="shared" si="249"/>
        <v/>
      </c>
      <c r="E2450" s="228">
        <v>0</v>
      </c>
      <c r="J2450" s="229">
        <f t="shared" si="246"/>
        <v>0</v>
      </c>
      <c r="K2450" s="229">
        <f t="shared" si="247"/>
        <v>0</v>
      </c>
      <c r="L2450" s="229">
        <f t="shared" si="247"/>
        <v>0</v>
      </c>
      <c r="M2450" s="229">
        <f t="shared" si="248"/>
        <v>0</v>
      </c>
    </row>
    <row r="2451" spans="1:13" ht="15" customHeight="1">
      <c r="A2451" s="76"/>
      <c r="B2451" s="77" t="str">
        <f t="shared" si="245"/>
        <v/>
      </c>
      <c r="C2451" t="str">
        <f t="shared" si="244"/>
        <v/>
      </c>
      <c r="D2451" s="315" t="str">
        <f t="shared" si="249"/>
        <v/>
      </c>
      <c r="E2451" s="228">
        <v>0</v>
      </c>
      <c r="J2451" s="229">
        <f t="shared" si="246"/>
        <v>0</v>
      </c>
      <c r="K2451" s="229">
        <f t="shared" si="247"/>
        <v>0</v>
      </c>
      <c r="L2451" s="229">
        <f t="shared" si="247"/>
        <v>0</v>
      </c>
      <c r="M2451" s="229">
        <f t="shared" si="248"/>
        <v>0</v>
      </c>
    </row>
    <row r="2452" spans="1:13" ht="15" customHeight="1">
      <c r="A2452" s="76"/>
      <c r="B2452" s="77" t="str">
        <f t="shared" si="245"/>
        <v/>
      </c>
      <c r="C2452" t="str">
        <f t="shared" si="244"/>
        <v/>
      </c>
      <c r="D2452" s="315" t="str">
        <f t="shared" si="249"/>
        <v/>
      </c>
      <c r="E2452" s="228">
        <v>0</v>
      </c>
      <c r="J2452" s="229">
        <f t="shared" si="246"/>
        <v>0</v>
      </c>
      <c r="K2452" s="229">
        <f t="shared" si="247"/>
        <v>0</v>
      </c>
      <c r="L2452" s="229">
        <f t="shared" si="247"/>
        <v>0</v>
      </c>
      <c r="M2452" s="229">
        <f t="shared" si="248"/>
        <v>0</v>
      </c>
    </row>
    <row r="2453" spans="1:13" ht="15" customHeight="1">
      <c r="A2453" s="76"/>
      <c r="B2453" s="77" t="str">
        <f t="shared" si="245"/>
        <v/>
      </c>
      <c r="C2453" t="str">
        <f t="shared" si="244"/>
        <v/>
      </c>
      <c r="D2453" s="315" t="str">
        <f t="shared" si="249"/>
        <v/>
      </c>
      <c r="E2453" s="228">
        <v>0</v>
      </c>
      <c r="J2453" s="229">
        <f t="shared" si="246"/>
        <v>0</v>
      </c>
      <c r="K2453" s="229">
        <f t="shared" si="247"/>
        <v>0</v>
      </c>
      <c r="L2453" s="229">
        <f t="shared" si="247"/>
        <v>0</v>
      </c>
      <c r="M2453" s="229">
        <f t="shared" si="248"/>
        <v>0</v>
      </c>
    </row>
    <row r="2454" spans="1:13" ht="15" customHeight="1">
      <c r="A2454" s="76"/>
      <c r="B2454" s="77" t="str">
        <f t="shared" si="245"/>
        <v/>
      </c>
      <c r="C2454" t="str">
        <f t="shared" si="244"/>
        <v/>
      </c>
      <c r="D2454" s="315" t="str">
        <f t="shared" si="249"/>
        <v/>
      </c>
      <c r="E2454" s="228">
        <v>0</v>
      </c>
      <c r="J2454" s="229">
        <f t="shared" si="246"/>
        <v>0</v>
      </c>
      <c r="K2454" s="229">
        <f t="shared" si="247"/>
        <v>0</v>
      </c>
      <c r="L2454" s="229">
        <f t="shared" si="247"/>
        <v>0</v>
      </c>
      <c r="M2454" s="229">
        <f t="shared" si="248"/>
        <v>0</v>
      </c>
    </row>
    <row r="2455" spans="1:13" ht="15" customHeight="1">
      <c r="A2455" s="76"/>
      <c r="B2455" s="77" t="str">
        <f t="shared" si="245"/>
        <v/>
      </c>
      <c r="C2455" t="str">
        <f t="shared" si="244"/>
        <v/>
      </c>
      <c r="D2455" s="315" t="str">
        <f t="shared" si="249"/>
        <v/>
      </c>
      <c r="E2455" s="228">
        <v>0</v>
      </c>
      <c r="J2455" s="229">
        <f t="shared" si="246"/>
        <v>0</v>
      </c>
      <c r="K2455" s="229">
        <f t="shared" si="247"/>
        <v>0</v>
      </c>
      <c r="L2455" s="229">
        <f t="shared" si="247"/>
        <v>0</v>
      </c>
      <c r="M2455" s="229">
        <f t="shared" si="248"/>
        <v>0</v>
      </c>
    </row>
    <row r="2456" spans="1:13" ht="15" customHeight="1">
      <c r="A2456" s="76"/>
      <c r="B2456" s="77" t="str">
        <f t="shared" si="245"/>
        <v/>
      </c>
      <c r="C2456" t="str">
        <f t="shared" si="244"/>
        <v/>
      </c>
      <c r="D2456" s="315" t="str">
        <f t="shared" si="249"/>
        <v/>
      </c>
      <c r="E2456" s="228">
        <v>0</v>
      </c>
      <c r="J2456" s="229">
        <f t="shared" si="246"/>
        <v>0</v>
      </c>
      <c r="K2456" s="229">
        <f t="shared" si="247"/>
        <v>0</v>
      </c>
      <c r="L2456" s="229">
        <f t="shared" si="247"/>
        <v>0</v>
      </c>
      <c r="M2456" s="229">
        <f t="shared" si="248"/>
        <v>0</v>
      </c>
    </row>
    <row r="2457" spans="1:13" ht="15" customHeight="1">
      <c r="A2457" s="76"/>
      <c r="B2457" s="77" t="str">
        <f t="shared" si="245"/>
        <v/>
      </c>
      <c r="C2457" t="str">
        <f t="shared" si="244"/>
        <v/>
      </c>
      <c r="D2457" s="315" t="str">
        <f t="shared" si="249"/>
        <v/>
      </c>
      <c r="E2457" s="228">
        <v>0</v>
      </c>
      <c r="J2457" s="229">
        <f t="shared" si="246"/>
        <v>0</v>
      </c>
      <c r="K2457" s="229">
        <f t="shared" si="247"/>
        <v>0</v>
      </c>
      <c r="L2457" s="229">
        <f t="shared" si="247"/>
        <v>0</v>
      </c>
      <c r="M2457" s="229">
        <f t="shared" si="248"/>
        <v>0</v>
      </c>
    </row>
    <row r="2458" spans="1:13" ht="15" customHeight="1">
      <c r="A2458" s="76"/>
      <c r="B2458" s="77" t="str">
        <f t="shared" si="245"/>
        <v/>
      </c>
      <c r="C2458" t="str">
        <f t="shared" si="244"/>
        <v/>
      </c>
      <c r="D2458" s="315" t="str">
        <f t="shared" si="249"/>
        <v/>
      </c>
      <c r="E2458" s="228">
        <v>0</v>
      </c>
      <c r="J2458" s="229">
        <f t="shared" si="246"/>
        <v>0</v>
      </c>
      <c r="K2458" s="229">
        <f t="shared" si="247"/>
        <v>0</v>
      </c>
      <c r="L2458" s="229">
        <f t="shared" si="247"/>
        <v>0</v>
      </c>
      <c r="M2458" s="229">
        <f t="shared" si="248"/>
        <v>0</v>
      </c>
    </row>
    <row r="2459" spans="1:13" ht="15" customHeight="1">
      <c r="A2459" s="76"/>
      <c r="B2459" s="77" t="str">
        <f t="shared" si="245"/>
        <v/>
      </c>
      <c r="C2459" t="str">
        <f t="shared" si="244"/>
        <v/>
      </c>
      <c r="D2459" s="315" t="str">
        <f t="shared" si="249"/>
        <v/>
      </c>
      <c r="E2459" s="228">
        <v>0</v>
      </c>
      <c r="J2459" s="229">
        <f t="shared" si="246"/>
        <v>0</v>
      </c>
      <c r="K2459" s="229">
        <f t="shared" si="247"/>
        <v>0</v>
      </c>
      <c r="L2459" s="229">
        <f t="shared" si="247"/>
        <v>0</v>
      </c>
      <c r="M2459" s="229">
        <f t="shared" si="248"/>
        <v>0</v>
      </c>
    </row>
    <row r="2460" spans="1:13" ht="15" customHeight="1">
      <c r="A2460" s="76"/>
      <c r="B2460" s="77" t="str">
        <f t="shared" si="245"/>
        <v/>
      </c>
      <c r="C2460" t="str">
        <f t="shared" si="244"/>
        <v/>
      </c>
      <c r="D2460" s="315" t="str">
        <f t="shared" si="249"/>
        <v/>
      </c>
      <c r="E2460" s="228">
        <v>0</v>
      </c>
      <c r="J2460" s="229">
        <f t="shared" si="246"/>
        <v>0</v>
      </c>
      <c r="K2460" s="229">
        <f t="shared" si="247"/>
        <v>0</v>
      </c>
      <c r="L2460" s="229">
        <f t="shared" si="247"/>
        <v>0</v>
      </c>
      <c r="M2460" s="229">
        <f t="shared" si="248"/>
        <v>0</v>
      </c>
    </row>
    <row r="2461" spans="1:13" ht="15" customHeight="1">
      <c r="A2461" s="76"/>
      <c r="B2461" s="77" t="str">
        <f t="shared" si="245"/>
        <v/>
      </c>
      <c r="C2461" t="str">
        <f t="shared" si="244"/>
        <v/>
      </c>
      <c r="D2461" s="315" t="str">
        <f t="shared" si="249"/>
        <v/>
      </c>
      <c r="E2461" s="228">
        <v>0</v>
      </c>
      <c r="J2461" s="229">
        <f t="shared" si="246"/>
        <v>0</v>
      </c>
      <c r="K2461" s="229">
        <f t="shared" si="247"/>
        <v>0</v>
      </c>
      <c r="L2461" s="229">
        <f t="shared" si="247"/>
        <v>0</v>
      </c>
      <c r="M2461" s="229">
        <f t="shared" si="248"/>
        <v>0</v>
      </c>
    </row>
    <row r="2462" spans="1:13" ht="15" customHeight="1">
      <c r="A2462" s="76"/>
      <c r="B2462" s="77" t="str">
        <f t="shared" si="245"/>
        <v/>
      </c>
      <c r="C2462" t="str">
        <f t="shared" si="244"/>
        <v/>
      </c>
      <c r="D2462" s="315" t="str">
        <f t="shared" si="249"/>
        <v/>
      </c>
      <c r="E2462" s="228">
        <v>0</v>
      </c>
      <c r="J2462" s="229">
        <f t="shared" si="246"/>
        <v>0</v>
      </c>
      <c r="K2462" s="229">
        <f t="shared" si="247"/>
        <v>0</v>
      </c>
      <c r="L2462" s="229">
        <f t="shared" si="247"/>
        <v>0</v>
      </c>
      <c r="M2462" s="229">
        <f t="shared" si="248"/>
        <v>0</v>
      </c>
    </row>
    <row r="2463" spans="1:13" ht="15" customHeight="1">
      <c r="A2463" s="76"/>
      <c r="B2463" s="77" t="str">
        <f t="shared" si="245"/>
        <v/>
      </c>
      <c r="C2463" t="str">
        <f t="shared" si="244"/>
        <v/>
      </c>
      <c r="D2463" s="315" t="str">
        <f t="shared" si="249"/>
        <v/>
      </c>
      <c r="E2463" s="228">
        <v>0</v>
      </c>
      <c r="J2463" s="229">
        <f t="shared" si="246"/>
        <v>0</v>
      </c>
      <c r="K2463" s="229">
        <f t="shared" si="247"/>
        <v>0</v>
      </c>
      <c r="L2463" s="229">
        <f t="shared" si="247"/>
        <v>0</v>
      </c>
      <c r="M2463" s="229">
        <f t="shared" si="248"/>
        <v>0</v>
      </c>
    </row>
    <row r="2464" spans="1:13" ht="15" customHeight="1">
      <c r="A2464" s="76"/>
      <c r="B2464" s="77" t="str">
        <f t="shared" si="245"/>
        <v/>
      </c>
      <c r="C2464" t="str">
        <f t="shared" si="244"/>
        <v/>
      </c>
      <c r="D2464" s="315" t="str">
        <f t="shared" si="249"/>
        <v/>
      </c>
      <c r="E2464" s="228">
        <v>0</v>
      </c>
      <c r="J2464" s="229">
        <f t="shared" si="246"/>
        <v>0</v>
      </c>
      <c r="K2464" s="229">
        <f t="shared" si="247"/>
        <v>0</v>
      </c>
      <c r="L2464" s="229">
        <f t="shared" si="247"/>
        <v>0</v>
      </c>
      <c r="M2464" s="229">
        <f t="shared" si="248"/>
        <v>0</v>
      </c>
    </row>
    <row r="2465" spans="1:13" ht="15" customHeight="1">
      <c r="A2465" s="76"/>
      <c r="B2465" s="77" t="str">
        <f t="shared" si="245"/>
        <v/>
      </c>
      <c r="C2465" t="str">
        <f t="shared" si="244"/>
        <v/>
      </c>
      <c r="D2465" s="315" t="str">
        <f t="shared" si="249"/>
        <v/>
      </c>
      <c r="E2465" s="228">
        <v>0</v>
      </c>
      <c r="J2465" s="229">
        <f t="shared" si="246"/>
        <v>0</v>
      </c>
      <c r="K2465" s="229">
        <f t="shared" si="247"/>
        <v>0</v>
      </c>
      <c r="L2465" s="229">
        <f t="shared" si="247"/>
        <v>0</v>
      </c>
      <c r="M2465" s="229">
        <f t="shared" si="248"/>
        <v>0</v>
      </c>
    </row>
    <row r="2466" spans="1:13" ht="15" customHeight="1">
      <c r="A2466" s="76"/>
      <c r="B2466" s="77" t="str">
        <f t="shared" si="245"/>
        <v/>
      </c>
      <c r="C2466" t="str">
        <f t="shared" si="244"/>
        <v/>
      </c>
      <c r="D2466" s="315" t="str">
        <f t="shared" si="249"/>
        <v/>
      </c>
      <c r="E2466" s="228">
        <v>0</v>
      </c>
      <c r="J2466" s="229">
        <f t="shared" si="246"/>
        <v>0</v>
      </c>
      <c r="K2466" s="229">
        <f t="shared" si="247"/>
        <v>0</v>
      </c>
      <c r="L2466" s="229">
        <f t="shared" si="247"/>
        <v>0</v>
      </c>
      <c r="M2466" s="229">
        <f t="shared" si="248"/>
        <v>0</v>
      </c>
    </row>
    <row r="2467" spans="1:13" ht="15" customHeight="1">
      <c r="A2467" s="76"/>
      <c r="B2467" s="77" t="str">
        <f t="shared" si="245"/>
        <v/>
      </c>
      <c r="C2467" t="str">
        <f t="shared" si="244"/>
        <v/>
      </c>
      <c r="D2467" s="315" t="str">
        <f t="shared" si="249"/>
        <v/>
      </c>
      <c r="E2467" s="228">
        <v>0</v>
      </c>
      <c r="J2467" s="229">
        <f t="shared" si="246"/>
        <v>0</v>
      </c>
      <c r="K2467" s="229">
        <f t="shared" si="247"/>
        <v>0</v>
      </c>
      <c r="L2467" s="229">
        <f t="shared" si="247"/>
        <v>0</v>
      </c>
      <c r="M2467" s="229">
        <f t="shared" si="248"/>
        <v>0</v>
      </c>
    </row>
    <row r="2468" spans="1:13" ht="15" customHeight="1">
      <c r="A2468" s="76"/>
      <c r="B2468" s="77" t="str">
        <f t="shared" si="245"/>
        <v/>
      </c>
      <c r="C2468" t="str">
        <f t="shared" si="244"/>
        <v/>
      </c>
      <c r="D2468" s="315" t="str">
        <f t="shared" si="249"/>
        <v/>
      </c>
      <c r="E2468" s="228">
        <v>0</v>
      </c>
      <c r="J2468" s="229">
        <f t="shared" si="246"/>
        <v>0</v>
      </c>
      <c r="K2468" s="229">
        <f t="shared" si="247"/>
        <v>0</v>
      </c>
      <c r="L2468" s="229">
        <f t="shared" si="247"/>
        <v>0</v>
      </c>
      <c r="M2468" s="229">
        <f t="shared" si="248"/>
        <v>0</v>
      </c>
    </row>
    <row r="2469" spans="1:13" ht="15" customHeight="1">
      <c r="A2469" s="76"/>
      <c r="B2469" s="77" t="str">
        <f t="shared" si="245"/>
        <v/>
      </c>
      <c r="C2469" t="str">
        <f t="shared" si="244"/>
        <v/>
      </c>
      <c r="D2469" s="315" t="str">
        <f t="shared" si="249"/>
        <v/>
      </c>
      <c r="E2469" s="228">
        <v>0</v>
      </c>
      <c r="J2469" s="229">
        <f t="shared" si="246"/>
        <v>0</v>
      </c>
      <c r="K2469" s="229">
        <f t="shared" si="247"/>
        <v>0</v>
      </c>
      <c r="L2469" s="229">
        <f t="shared" si="247"/>
        <v>0</v>
      </c>
      <c r="M2469" s="229">
        <f t="shared" si="248"/>
        <v>0</v>
      </c>
    </row>
    <row r="2470" spans="1:13" ht="15" customHeight="1">
      <c r="A2470" s="76"/>
      <c r="B2470" s="77" t="str">
        <f t="shared" si="245"/>
        <v/>
      </c>
      <c r="C2470" t="str">
        <f t="shared" si="244"/>
        <v/>
      </c>
      <c r="D2470" s="315" t="str">
        <f t="shared" si="249"/>
        <v/>
      </c>
      <c r="E2470" s="228">
        <v>0</v>
      </c>
      <c r="J2470" s="229">
        <f t="shared" si="246"/>
        <v>0</v>
      </c>
      <c r="K2470" s="229">
        <f t="shared" si="247"/>
        <v>0</v>
      </c>
      <c r="L2470" s="229">
        <f t="shared" si="247"/>
        <v>0</v>
      </c>
      <c r="M2470" s="229">
        <f t="shared" si="248"/>
        <v>0</v>
      </c>
    </row>
    <row r="2471" spans="1:13" ht="15" customHeight="1">
      <c r="A2471" s="76"/>
      <c r="B2471" s="77" t="str">
        <f t="shared" si="245"/>
        <v/>
      </c>
      <c r="C2471" t="str">
        <f t="shared" si="244"/>
        <v/>
      </c>
      <c r="D2471" s="315" t="str">
        <f t="shared" si="249"/>
        <v/>
      </c>
      <c r="E2471" s="228">
        <v>0</v>
      </c>
      <c r="J2471" s="229">
        <f t="shared" si="246"/>
        <v>0</v>
      </c>
      <c r="K2471" s="229">
        <f t="shared" si="247"/>
        <v>0</v>
      </c>
      <c r="L2471" s="229">
        <f t="shared" si="247"/>
        <v>0</v>
      </c>
      <c r="M2471" s="229">
        <f t="shared" si="248"/>
        <v>0</v>
      </c>
    </row>
    <row r="2472" spans="1:13" ht="15" customHeight="1">
      <c r="A2472" s="76"/>
      <c r="B2472" s="77" t="str">
        <f t="shared" si="245"/>
        <v/>
      </c>
      <c r="C2472" t="str">
        <f t="shared" si="244"/>
        <v/>
      </c>
      <c r="D2472" s="315" t="str">
        <f t="shared" si="249"/>
        <v/>
      </c>
      <c r="E2472" s="228">
        <v>0</v>
      </c>
      <c r="J2472" s="229">
        <f t="shared" si="246"/>
        <v>0</v>
      </c>
      <c r="K2472" s="229">
        <f t="shared" si="247"/>
        <v>0</v>
      </c>
      <c r="L2472" s="229">
        <f t="shared" si="247"/>
        <v>0</v>
      </c>
      <c r="M2472" s="229">
        <f t="shared" si="248"/>
        <v>0</v>
      </c>
    </row>
    <row r="2473" spans="1:13" ht="15" customHeight="1">
      <c r="A2473" s="76"/>
      <c r="B2473" s="77" t="str">
        <f t="shared" si="245"/>
        <v/>
      </c>
      <c r="C2473" t="str">
        <f t="shared" si="244"/>
        <v/>
      </c>
      <c r="D2473" s="315" t="str">
        <f t="shared" si="249"/>
        <v/>
      </c>
      <c r="E2473" s="228">
        <v>0</v>
      </c>
      <c r="J2473" s="229">
        <f t="shared" si="246"/>
        <v>0</v>
      </c>
      <c r="K2473" s="229">
        <f t="shared" si="247"/>
        <v>0</v>
      </c>
      <c r="L2473" s="229">
        <f t="shared" si="247"/>
        <v>0</v>
      </c>
      <c r="M2473" s="229">
        <f t="shared" si="248"/>
        <v>0</v>
      </c>
    </row>
    <row r="2474" spans="1:13" ht="15" customHeight="1">
      <c r="A2474" s="76"/>
      <c r="B2474" s="77" t="str">
        <f t="shared" si="245"/>
        <v/>
      </c>
      <c r="C2474" t="str">
        <f t="shared" si="244"/>
        <v/>
      </c>
      <c r="D2474" s="315" t="str">
        <f t="shared" si="249"/>
        <v/>
      </c>
      <c r="E2474" s="228">
        <v>0</v>
      </c>
      <c r="J2474" s="229">
        <f t="shared" si="246"/>
        <v>0</v>
      </c>
      <c r="K2474" s="229">
        <f t="shared" si="247"/>
        <v>0</v>
      </c>
      <c r="L2474" s="229">
        <f t="shared" si="247"/>
        <v>0</v>
      </c>
      <c r="M2474" s="229">
        <f t="shared" si="248"/>
        <v>0</v>
      </c>
    </row>
    <row r="2475" spans="1:13" ht="15" customHeight="1">
      <c r="A2475" s="76"/>
      <c r="B2475" s="77" t="str">
        <f t="shared" si="245"/>
        <v/>
      </c>
      <c r="C2475" t="str">
        <f t="shared" si="244"/>
        <v/>
      </c>
      <c r="D2475" s="315" t="str">
        <f t="shared" si="249"/>
        <v/>
      </c>
      <c r="E2475" s="228">
        <v>0</v>
      </c>
      <c r="J2475" s="229">
        <f t="shared" si="246"/>
        <v>0</v>
      </c>
      <c r="K2475" s="229">
        <f t="shared" si="247"/>
        <v>0</v>
      </c>
      <c r="L2475" s="229">
        <f t="shared" si="247"/>
        <v>0</v>
      </c>
      <c r="M2475" s="229">
        <f t="shared" si="248"/>
        <v>0</v>
      </c>
    </row>
    <row r="2476" spans="1:13" ht="15" customHeight="1">
      <c r="A2476" s="76"/>
      <c r="B2476" s="77" t="str">
        <f t="shared" si="245"/>
        <v/>
      </c>
      <c r="C2476" t="str">
        <f t="shared" si="244"/>
        <v/>
      </c>
      <c r="D2476" s="315" t="str">
        <f t="shared" si="249"/>
        <v/>
      </c>
      <c r="E2476" s="228">
        <v>0</v>
      </c>
      <c r="J2476" s="229">
        <f t="shared" si="246"/>
        <v>0</v>
      </c>
      <c r="K2476" s="229">
        <f t="shared" si="247"/>
        <v>0</v>
      </c>
      <c r="L2476" s="229">
        <f t="shared" si="247"/>
        <v>0</v>
      </c>
      <c r="M2476" s="229">
        <f t="shared" si="248"/>
        <v>0</v>
      </c>
    </row>
    <row r="2477" spans="1:13" ht="15" customHeight="1">
      <c r="A2477" s="76"/>
      <c r="B2477" s="77" t="str">
        <f t="shared" si="245"/>
        <v/>
      </c>
      <c r="C2477" t="str">
        <f t="shared" si="244"/>
        <v/>
      </c>
      <c r="D2477" s="315" t="str">
        <f t="shared" si="249"/>
        <v/>
      </c>
      <c r="E2477" s="228">
        <v>0</v>
      </c>
      <c r="J2477" s="229">
        <f t="shared" si="246"/>
        <v>0</v>
      </c>
      <c r="K2477" s="229">
        <f t="shared" si="247"/>
        <v>0</v>
      </c>
      <c r="L2477" s="229">
        <f t="shared" si="247"/>
        <v>0</v>
      </c>
      <c r="M2477" s="229">
        <f t="shared" si="248"/>
        <v>0</v>
      </c>
    </row>
    <row r="2478" spans="1:13" ht="15" customHeight="1">
      <c r="A2478" s="76"/>
      <c r="B2478" s="77" t="str">
        <f t="shared" si="245"/>
        <v/>
      </c>
      <c r="C2478" t="str">
        <f t="shared" si="244"/>
        <v/>
      </c>
      <c r="D2478" s="315" t="str">
        <f t="shared" si="249"/>
        <v/>
      </c>
      <c r="E2478" s="228">
        <v>0</v>
      </c>
      <c r="J2478" s="229">
        <f t="shared" si="246"/>
        <v>0</v>
      </c>
      <c r="K2478" s="229">
        <f t="shared" si="247"/>
        <v>0</v>
      </c>
      <c r="L2478" s="229">
        <f t="shared" si="247"/>
        <v>0</v>
      </c>
      <c r="M2478" s="229">
        <f t="shared" si="248"/>
        <v>0</v>
      </c>
    </row>
    <row r="2479" spans="1:13" ht="15" customHeight="1">
      <c r="A2479" s="76"/>
      <c r="B2479" s="77" t="str">
        <f t="shared" si="245"/>
        <v/>
      </c>
      <c r="C2479" t="str">
        <f t="shared" si="244"/>
        <v/>
      </c>
      <c r="D2479" s="315" t="str">
        <f t="shared" si="249"/>
        <v/>
      </c>
      <c r="E2479" s="228">
        <v>0</v>
      </c>
      <c r="J2479" s="229">
        <f t="shared" si="246"/>
        <v>0</v>
      </c>
      <c r="K2479" s="229">
        <f t="shared" si="247"/>
        <v>0</v>
      </c>
      <c r="L2479" s="229">
        <f t="shared" si="247"/>
        <v>0</v>
      </c>
      <c r="M2479" s="229">
        <f t="shared" si="248"/>
        <v>0</v>
      </c>
    </row>
    <row r="2480" spans="1:13" ht="15" customHeight="1">
      <c r="A2480" s="76"/>
      <c r="B2480" s="77" t="str">
        <f t="shared" si="245"/>
        <v/>
      </c>
      <c r="C2480" t="str">
        <f t="shared" si="244"/>
        <v/>
      </c>
      <c r="D2480" s="315" t="str">
        <f t="shared" si="249"/>
        <v/>
      </c>
      <c r="E2480" s="228">
        <v>0</v>
      </c>
      <c r="J2480" s="229">
        <f t="shared" si="246"/>
        <v>0</v>
      </c>
      <c r="K2480" s="229">
        <f t="shared" si="247"/>
        <v>0</v>
      </c>
      <c r="L2480" s="229">
        <f t="shared" si="247"/>
        <v>0</v>
      </c>
      <c r="M2480" s="229">
        <f t="shared" si="248"/>
        <v>0</v>
      </c>
    </row>
    <row r="2481" spans="1:13" ht="15" customHeight="1">
      <c r="A2481" s="76"/>
      <c r="B2481" s="77" t="str">
        <f t="shared" si="245"/>
        <v/>
      </c>
      <c r="C2481" t="str">
        <f t="shared" si="244"/>
        <v/>
      </c>
      <c r="D2481" s="315" t="str">
        <f t="shared" si="249"/>
        <v/>
      </c>
      <c r="E2481" s="228">
        <v>0</v>
      </c>
      <c r="J2481" s="229">
        <f t="shared" si="246"/>
        <v>0</v>
      </c>
      <c r="K2481" s="229">
        <f t="shared" si="247"/>
        <v>0</v>
      </c>
      <c r="L2481" s="229">
        <f t="shared" si="247"/>
        <v>0</v>
      </c>
      <c r="M2481" s="229">
        <f t="shared" si="248"/>
        <v>0</v>
      </c>
    </row>
    <row r="2482" spans="1:13" ht="15" customHeight="1">
      <c r="A2482" s="76"/>
      <c r="B2482" s="77" t="str">
        <f t="shared" si="245"/>
        <v/>
      </c>
      <c r="C2482" t="str">
        <f t="shared" si="244"/>
        <v/>
      </c>
      <c r="D2482" s="315" t="str">
        <f t="shared" si="249"/>
        <v/>
      </c>
      <c r="E2482" s="228">
        <v>0</v>
      </c>
      <c r="J2482" s="229">
        <f t="shared" si="246"/>
        <v>0</v>
      </c>
      <c r="K2482" s="229">
        <f t="shared" si="247"/>
        <v>0</v>
      </c>
      <c r="L2482" s="229">
        <f t="shared" si="247"/>
        <v>0</v>
      </c>
      <c r="M2482" s="229">
        <f t="shared" si="248"/>
        <v>0</v>
      </c>
    </row>
    <row r="2483" spans="1:13" ht="15" customHeight="1">
      <c r="A2483" s="76"/>
      <c r="B2483" s="77" t="str">
        <f t="shared" si="245"/>
        <v/>
      </c>
      <c r="C2483" t="str">
        <f t="shared" si="244"/>
        <v/>
      </c>
      <c r="D2483" s="315" t="str">
        <f t="shared" si="249"/>
        <v/>
      </c>
      <c r="E2483" s="228">
        <v>0</v>
      </c>
      <c r="J2483" s="229">
        <f t="shared" si="246"/>
        <v>0</v>
      </c>
      <c r="K2483" s="229">
        <f t="shared" si="247"/>
        <v>0</v>
      </c>
      <c r="L2483" s="229">
        <f t="shared" si="247"/>
        <v>0</v>
      </c>
      <c r="M2483" s="229">
        <f t="shared" si="248"/>
        <v>0</v>
      </c>
    </row>
    <row r="2484" spans="1:13" ht="15" customHeight="1">
      <c r="A2484" s="76"/>
      <c r="B2484" s="77" t="str">
        <f t="shared" si="245"/>
        <v/>
      </c>
      <c r="C2484" t="str">
        <f t="shared" si="244"/>
        <v/>
      </c>
      <c r="D2484" s="315" t="str">
        <f t="shared" si="249"/>
        <v/>
      </c>
      <c r="E2484" s="228">
        <v>0</v>
      </c>
      <c r="J2484" s="229">
        <f t="shared" si="246"/>
        <v>0</v>
      </c>
      <c r="K2484" s="229">
        <f t="shared" si="247"/>
        <v>0</v>
      </c>
      <c r="L2484" s="229">
        <f t="shared" si="247"/>
        <v>0</v>
      </c>
      <c r="M2484" s="229">
        <f t="shared" si="248"/>
        <v>0</v>
      </c>
    </row>
    <row r="2485" spans="1:13" ht="15" customHeight="1">
      <c r="A2485" s="76"/>
      <c r="B2485" s="77" t="str">
        <f t="shared" si="245"/>
        <v/>
      </c>
      <c r="C2485" t="str">
        <f t="shared" si="244"/>
        <v/>
      </c>
      <c r="D2485" s="315" t="str">
        <f t="shared" si="249"/>
        <v/>
      </c>
      <c r="E2485" s="228">
        <v>0</v>
      </c>
      <c r="J2485" s="229">
        <f t="shared" si="246"/>
        <v>0</v>
      </c>
      <c r="K2485" s="229">
        <f t="shared" si="247"/>
        <v>0</v>
      </c>
      <c r="L2485" s="229">
        <f t="shared" si="247"/>
        <v>0</v>
      </c>
      <c r="M2485" s="229">
        <f t="shared" si="248"/>
        <v>0</v>
      </c>
    </row>
    <row r="2486" spans="1:13" ht="15" customHeight="1">
      <c r="A2486" s="76"/>
      <c r="B2486" s="77" t="str">
        <f t="shared" si="245"/>
        <v/>
      </c>
      <c r="C2486" t="str">
        <f t="shared" si="244"/>
        <v/>
      </c>
      <c r="D2486" s="315" t="str">
        <f t="shared" si="249"/>
        <v/>
      </c>
      <c r="E2486" s="228">
        <v>0</v>
      </c>
      <c r="J2486" s="229">
        <f t="shared" si="246"/>
        <v>0</v>
      </c>
      <c r="K2486" s="229">
        <f t="shared" si="247"/>
        <v>0</v>
      </c>
      <c r="L2486" s="229">
        <f t="shared" si="247"/>
        <v>0</v>
      </c>
      <c r="M2486" s="229">
        <f t="shared" si="248"/>
        <v>0</v>
      </c>
    </row>
    <row r="2487" spans="1:13" ht="15" customHeight="1">
      <c r="A2487" s="76"/>
      <c r="B2487" s="77" t="str">
        <f t="shared" si="245"/>
        <v/>
      </c>
      <c r="C2487" t="str">
        <f t="shared" si="244"/>
        <v/>
      </c>
      <c r="D2487" s="315" t="str">
        <f t="shared" si="249"/>
        <v/>
      </c>
      <c r="E2487" s="228">
        <v>0</v>
      </c>
      <c r="J2487" s="229">
        <f t="shared" si="246"/>
        <v>0</v>
      </c>
      <c r="K2487" s="229">
        <f t="shared" si="247"/>
        <v>0</v>
      </c>
      <c r="L2487" s="229">
        <f t="shared" si="247"/>
        <v>0</v>
      </c>
      <c r="M2487" s="229">
        <f t="shared" si="248"/>
        <v>0</v>
      </c>
    </row>
    <row r="2488" spans="1:13" ht="15" customHeight="1">
      <c r="A2488" s="76"/>
      <c r="B2488" s="77" t="str">
        <f t="shared" si="245"/>
        <v/>
      </c>
      <c r="C2488" t="str">
        <f t="shared" si="244"/>
        <v/>
      </c>
      <c r="D2488" s="315" t="str">
        <f t="shared" si="249"/>
        <v/>
      </c>
      <c r="E2488" s="228">
        <v>0</v>
      </c>
      <c r="J2488" s="229">
        <f t="shared" si="246"/>
        <v>0</v>
      </c>
      <c r="K2488" s="229">
        <f t="shared" si="247"/>
        <v>0</v>
      </c>
      <c r="L2488" s="229">
        <f t="shared" si="247"/>
        <v>0</v>
      </c>
      <c r="M2488" s="229">
        <f t="shared" si="248"/>
        <v>0</v>
      </c>
    </row>
    <row r="2489" spans="1:13" ht="15" customHeight="1">
      <c r="A2489" s="76"/>
      <c r="B2489" s="77" t="str">
        <f t="shared" si="245"/>
        <v/>
      </c>
      <c r="C2489" t="str">
        <f t="shared" si="244"/>
        <v/>
      </c>
      <c r="D2489" s="315" t="str">
        <f t="shared" si="249"/>
        <v/>
      </c>
      <c r="E2489" s="228">
        <v>0</v>
      </c>
      <c r="J2489" s="229">
        <f t="shared" si="246"/>
        <v>0</v>
      </c>
      <c r="K2489" s="229">
        <f t="shared" si="247"/>
        <v>0</v>
      </c>
      <c r="L2489" s="229">
        <f t="shared" si="247"/>
        <v>0</v>
      </c>
      <c r="M2489" s="229">
        <f t="shared" si="248"/>
        <v>0</v>
      </c>
    </row>
    <row r="2490" spans="1:13" ht="15" customHeight="1">
      <c r="A2490" s="76"/>
      <c r="B2490" s="77" t="str">
        <f t="shared" si="245"/>
        <v/>
      </c>
      <c r="C2490" t="str">
        <f t="shared" si="244"/>
        <v/>
      </c>
      <c r="D2490" s="315" t="str">
        <f t="shared" si="249"/>
        <v/>
      </c>
      <c r="E2490" s="228">
        <v>0</v>
      </c>
      <c r="J2490" s="229">
        <f t="shared" si="246"/>
        <v>0</v>
      </c>
      <c r="K2490" s="229">
        <f t="shared" si="247"/>
        <v>0</v>
      </c>
      <c r="L2490" s="229">
        <f t="shared" si="247"/>
        <v>0</v>
      </c>
      <c r="M2490" s="229">
        <f t="shared" si="248"/>
        <v>0</v>
      </c>
    </row>
    <row r="2491" spans="1:13" ht="15" customHeight="1">
      <c r="A2491" s="76"/>
      <c r="B2491" s="77" t="str">
        <f t="shared" si="245"/>
        <v/>
      </c>
      <c r="C2491" t="str">
        <f t="shared" si="244"/>
        <v/>
      </c>
      <c r="D2491" s="315" t="str">
        <f t="shared" si="249"/>
        <v/>
      </c>
      <c r="E2491" s="228">
        <v>0</v>
      </c>
      <c r="J2491" s="229">
        <f t="shared" si="246"/>
        <v>0</v>
      </c>
      <c r="K2491" s="229">
        <f t="shared" si="247"/>
        <v>0</v>
      </c>
      <c r="L2491" s="229">
        <f t="shared" si="247"/>
        <v>0</v>
      </c>
      <c r="M2491" s="229">
        <f t="shared" si="248"/>
        <v>0</v>
      </c>
    </row>
    <row r="2492" spans="1:13" ht="15" customHeight="1">
      <c r="A2492" s="76"/>
      <c r="B2492" s="77" t="str">
        <f t="shared" si="245"/>
        <v/>
      </c>
      <c r="C2492" t="str">
        <f t="shared" si="244"/>
        <v/>
      </c>
      <c r="D2492" s="315" t="str">
        <f t="shared" si="249"/>
        <v/>
      </c>
      <c r="E2492" s="228">
        <v>0</v>
      </c>
      <c r="J2492" s="229">
        <f t="shared" si="246"/>
        <v>0</v>
      </c>
      <c r="K2492" s="229">
        <f t="shared" si="247"/>
        <v>0</v>
      </c>
      <c r="L2492" s="229">
        <f t="shared" si="247"/>
        <v>0</v>
      </c>
      <c r="M2492" s="229">
        <f t="shared" si="248"/>
        <v>0</v>
      </c>
    </row>
    <row r="2493" spans="1:13" ht="15" customHeight="1">
      <c r="A2493" s="76"/>
      <c r="B2493" s="77" t="str">
        <f t="shared" si="245"/>
        <v/>
      </c>
      <c r="C2493" t="str">
        <f t="shared" si="244"/>
        <v/>
      </c>
      <c r="D2493" s="315" t="str">
        <f t="shared" si="249"/>
        <v/>
      </c>
      <c r="E2493" s="228">
        <v>0</v>
      </c>
      <c r="J2493" s="229">
        <f t="shared" si="246"/>
        <v>0</v>
      </c>
      <c r="K2493" s="229">
        <f t="shared" si="247"/>
        <v>0</v>
      </c>
      <c r="L2493" s="229">
        <f t="shared" si="247"/>
        <v>0</v>
      </c>
      <c r="M2493" s="229">
        <f t="shared" si="248"/>
        <v>0</v>
      </c>
    </row>
    <row r="2494" spans="1:13" ht="15" customHeight="1">
      <c r="A2494" s="76"/>
      <c r="B2494" s="77" t="str">
        <f t="shared" si="245"/>
        <v/>
      </c>
      <c r="C2494" t="str">
        <f t="shared" si="244"/>
        <v/>
      </c>
      <c r="D2494" s="315" t="str">
        <f t="shared" si="249"/>
        <v/>
      </c>
      <c r="E2494" s="228">
        <v>0</v>
      </c>
      <c r="J2494" s="229">
        <f t="shared" si="246"/>
        <v>0</v>
      </c>
      <c r="K2494" s="229">
        <f t="shared" si="247"/>
        <v>0</v>
      </c>
      <c r="L2494" s="229">
        <f t="shared" si="247"/>
        <v>0</v>
      </c>
      <c r="M2494" s="229">
        <f t="shared" si="248"/>
        <v>0</v>
      </c>
    </row>
    <row r="2495" spans="1:13" ht="15" customHeight="1">
      <c r="A2495" s="76"/>
      <c r="B2495" s="77" t="str">
        <f t="shared" si="245"/>
        <v/>
      </c>
      <c r="C2495" t="str">
        <f t="shared" si="244"/>
        <v/>
      </c>
      <c r="D2495" s="315" t="str">
        <f t="shared" si="249"/>
        <v/>
      </c>
      <c r="E2495" s="228">
        <v>0</v>
      </c>
      <c r="J2495" s="229">
        <f t="shared" si="246"/>
        <v>0</v>
      </c>
      <c r="K2495" s="229">
        <f t="shared" si="247"/>
        <v>0</v>
      </c>
      <c r="L2495" s="229">
        <f t="shared" si="247"/>
        <v>0</v>
      </c>
      <c r="M2495" s="229">
        <f t="shared" si="248"/>
        <v>0</v>
      </c>
    </row>
    <row r="2496" spans="1:13" ht="15" customHeight="1">
      <c r="A2496" s="76"/>
      <c r="B2496" s="77" t="str">
        <f t="shared" si="245"/>
        <v/>
      </c>
      <c r="C2496" t="str">
        <f t="shared" si="244"/>
        <v/>
      </c>
      <c r="D2496" s="315" t="str">
        <f t="shared" si="249"/>
        <v/>
      </c>
      <c r="E2496" s="228">
        <v>0</v>
      </c>
      <c r="J2496" s="229">
        <f t="shared" si="246"/>
        <v>0</v>
      </c>
      <c r="K2496" s="229">
        <f t="shared" si="247"/>
        <v>0</v>
      </c>
      <c r="L2496" s="229">
        <f t="shared" si="247"/>
        <v>0</v>
      </c>
      <c r="M2496" s="229">
        <f t="shared" si="248"/>
        <v>0</v>
      </c>
    </row>
    <row r="2497" spans="1:13" ht="15" customHeight="1">
      <c r="A2497" s="76"/>
      <c r="B2497" s="77" t="str">
        <f t="shared" si="245"/>
        <v/>
      </c>
      <c r="C2497" t="str">
        <f t="shared" ref="C2497:C2560" si="250">IF(A2497&lt;&gt;"",TEXT(A2497,"aaaa"),"")</f>
        <v/>
      </c>
      <c r="D2497" s="315" t="str">
        <f t="shared" si="249"/>
        <v/>
      </c>
      <c r="E2497" s="228">
        <v>0</v>
      </c>
      <c r="J2497" s="229">
        <f t="shared" si="246"/>
        <v>0</v>
      </c>
      <c r="K2497" s="229">
        <f t="shared" si="247"/>
        <v>0</v>
      </c>
      <c r="L2497" s="229">
        <f t="shared" si="247"/>
        <v>0</v>
      </c>
      <c r="M2497" s="229">
        <f t="shared" si="248"/>
        <v>0</v>
      </c>
    </row>
    <row r="2498" spans="1:13" ht="15" customHeight="1">
      <c r="A2498" s="76"/>
      <c r="B2498" s="77" t="str">
        <f t="shared" si="245"/>
        <v/>
      </c>
      <c r="C2498" t="str">
        <f t="shared" si="250"/>
        <v/>
      </c>
      <c r="D2498" s="315" t="str">
        <f t="shared" si="249"/>
        <v/>
      </c>
      <c r="E2498" s="228">
        <v>0</v>
      </c>
      <c r="J2498" s="229">
        <f t="shared" si="246"/>
        <v>0</v>
      </c>
      <c r="K2498" s="229">
        <f t="shared" si="247"/>
        <v>0</v>
      </c>
      <c r="L2498" s="229">
        <f t="shared" si="247"/>
        <v>0</v>
      </c>
      <c r="M2498" s="229">
        <f t="shared" si="248"/>
        <v>0</v>
      </c>
    </row>
    <row r="2499" spans="1:13" ht="15" customHeight="1">
      <c r="A2499" s="76"/>
      <c r="B2499" s="77" t="str">
        <f t="shared" si="245"/>
        <v/>
      </c>
      <c r="C2499" t="str">
        <f t="shared" si="250"/>
        <v/>
      </c>
      <c r="D2499" s="315" t="str">
        <f t="shared" si="249"/>
        <v/>
      </c>
      <c r="E2499" s="228">
        <v>0</v>
      </c>
      <c r="J2499" s="229">
        <f t="shared" si="246"/>
        <v>0</v>
      </c>
      <c r="K2499" s="229">
        <f t="shared" si="247"/>
        <v>0</v>
      </c>
      <c r="L2499" s="229">
        <f t="shared" si="247"/>
        <v>0</v>
      </c>
      <c r="M2499" s="229">
        <f t="shared" si="248"/>
        <v>0</v>
      </c>
    </row>
    <row r="2500" spans="1:13" ht="15" customHeight="1">
      <c r="A2500" s="76"/>
      <c r="B2500" s="77" t="str">
        <f t="shared" si="245"/>
        <v/>
      </c>
      <c r="C2500" t="str">
        <f t="shared" si="250"/>
        <v/>
      </c>
      <c r="D2500" s="315" t="str">
        <f t="shared" si="249"/>
        <v/>
      </c>
      <c r="E2500" s="228">
        <v>0</v>
      </c>
      <c r="J2500" s="229">
        <f t="shared" si="246"/>
        <v>0</v>
      </c>
      <c r="K2500" s="229">
        <f t="shared" si="247"/>
        <v>0</v>
      </c>
      <c r="L2500" s="229">
        <f t="shared" si="247"/>
        <v>0</v>
      </c>
      <c r="M2500" s="229">
        <f t="shared" si="248"/>
        <v>0</v>
      </c>
    </row>
    <row r="2501" spans="1:13" ht="15" customHeight="1">
      <c r="A2501" s="76"/>
      <c r="B2501" s="77" t="str">
        <f t="shared" si="245"/>
        <v/>
      </c>
      <c r="C2501" t="str">
        <f t="shared" si="250"/>
        <v/>
      </c>
      <c r="D2501" s="315" t="str">
        <f t="shared" si="249"/>
        <v/>
      </c>
      <c r="E2501" s="228">
        <v>0</v>
      </c>
      <c r="J2501" s="229">
        <f t="shared" si="246"/>
        <v>0</v>
      </c>
      <c r="K2501" s="229">
        <f t="shared" si="247"/>
        <v>0</v>
      </c>
      <c r="L2501" s="229">
        <f t="shared" si="247"/>
        <v>0</v>
      </c>
      <c r="M2501" s="229">
        <f t="shared" si="248"/>
        <v>0</v>
      </c>
    </row>
    <row r="2502" spans="1:13" ht="15" customHeight="1">
      <c r="A2502" s="76"/>
      <c r="B2502" s="77" t="str">
        <f t="shared" si="245"/>
        <v/>
      </c>
      <c r="C2502" t="str">
        <f t="shared" si="250"/>
        <v/>
      </c>
      <c r="D2502" s="315" t="str">
        <f t="shared" si="249"/>
        <v/>
      </c>
      <c r="E2502" s="228">
        <v>0</v>
      </c>
      <c r="J2502" s="229">
        <f t="shared" si="246"/>
        <v>0</v>
      </c>
      <c r="K2502" s="229">
        <f t="shared" si="247"/>
        <v>0</v>
      </c>
      <c r="L2502" s="229">
        <f t="shared" si="247"/>
        <v>0</v>
      </c>
      <c r="M2502" s="229">
        <f t="shared" si="248"/>
        <v>0</v>
      </c>
    </row>
    <row r="2503" spans="1:13" ht="15" customHeight="1">
      <c r="A2503" s="76"/>
      <c r="B2503" s="77" t="str">
        <f t="shared" ref="B2503:B2566" si="251">IF(A2503="","",TEXT(A2503,"DDDD"))</f>
        <v/>
      </c>
      <c r="C2503" t="str">
        <f t="shared" si="250"/>
        <v/>
      </c>
      <c r="D2503" s="315" t="str">
        <f t="shared" si="249"/>
        <v/>
      </c>
      <c r="E2503" s="228">
        <v>0</v>
      </c>
      <c r="J2503" s="229">
        <f t="shared" ref="J2503:J2566" si="252">IF(E2503=0,0,(1-J$4)*E2503)</f>
        <v>0</v>
      </c>
      <c r="K2503" s="229">
        <f t="shared" ref="K2503:L2566" si="253">IF(F2503=0,0,(1-K$4)*F2503)</f>
        <v>0</v>
      </c>
      <c r="L2503" s="229">
        <f t="shared" si="253"/>
        <v>0</v>
      </c>
      <c r="M2503" s="229">
        <f t="shared" ref="M2503:M2566" si="254">IF(H2503=0,0,(1-M$4)*H2503)</f>
        <v>0</v>
      </c>
    </row>
    <row r="2504" spans="1:13" ht="15" customHeight="1">
      <c r="A2504" s="76"/>
      <c r="B2504" s="77" t="str">
        <f t="shared" si="251"/>
        <v/>
      </c>
      <c r="C2504" t="str">
        <f t="shared" si="250"/>
        <v/>
      </c>
      <c r="D2504" s="315" t="str">
        <f t="shared" ref="D2504:D2567" si="255">IF(A2504&lt;&gt;"",PROPER(TEXT(A2504,"Mmmm")),"")</f>
        <v/>
      </c>
      <c r="E2504" s="228">
        <v>0</v>
      </c>
      <c r="J2504" s="229">
        <f t="shared" si="252"/>
        <v>0</v>
      </c>
      <c r="K2504" s="229">
        <f t="shared" si="253"/>
        <v>0</v>
      </c>
      <c r="L2504" s="229">
        <f t="shared" si="253"/>
        <v>0</v>
      </c>
      <c r="M2504" s="229">
        <f t="shared" si="254"/>
        <v>0</v>
      </c>
    </row>
    <row r="2505" spans="1:13" ht="15" customHeight="1">
      <c r="A2505" s="76"/>
      <c r="B2505" s="77" t="str">
        <f t="shared" si="251"/>
        <v/>
      </c>
      <c r="C2505" t="str">
        <f t="shared" si="250"/>
        <v/>
      </c>
      <c r="D2505" s="315" t="str">
        <f t="shared" si="255"/>
        <v/>
      </c>
      <c r="E2505" s="228">
        <v>0</v>
      </c>
      <c r="J2505" s="229">
        <f t="shared" si="252"/>
        <v>0</v>
      </c>
      <c r="K2505" s="229">
        <f t="shared" si="253"/>
        <v>0</v>
      </c>
      <c r="L2505" s="229">
        <f t="shared" si="253"/>
        <v>0</v>
      </c>
      <c r="M2505" s="229">
        <f t="shared" si="254"/>
        <v>0</v>
      </c>
    </row>
    <row r="2506" spans="1:13" ht="15" customHeight="1">
      <c r="A2506" s="76"/>
      <c r="B2506" s="77" t="str">
        <f t="shared" si="251"/>
        <v/>
      </c>
      <c r="C2506" t="str">
        <f t="shared" si="250"/>
        <v/>
      </c>
      <c r="D2506" s="315" t="str">
        <f t="shared" si="255"/>
        <v/>
      </c>
      <c r="E2506" s="228">
        <v>0</v>
      </c>
      <c r="J2506" s="229">
        <f t="shared" si="252"/>
        <v>0</v>
      </c>
      <c r="K2506" s="229">
        <f t="shared" si="253"/>
        <v>0</v>
      </c>
      <c r="L2506" s="229">
        <f t="shared" si="253"/>
        <v>0</v>
      </c>
      <c r="M2506" s="229">
        <f t="shared" si="254"/>
        <v>0</v>
      </c>
    </row>
    <row r="2507" spans="1:13" ht="15" customHeight="1">
      <c r="A2507" s="76"/>
      <c r="B2507" s="77" t="str">
        <f t="shared" si="251"/>
        <v/>
      </c>
      <c r="C2507" t="str">
        <f t="shared" si="250"/>
        <v/>
      </c>
      <c r="D2507" s="315" t="str">
        <f t="shared" si="255"/>
        <v/>
      </c>
      <c r="E2507" s="228">
        <v>0</v>
      </c>
      <c r="J2507" s="229">
        <f t="shared" si="252"/>
        <v>0</v>
      </c>
      <c r="K2507" s="229">
        <f t="shared" si="253"/>
        <v>0</v>
      </c>
      <c r="L2507" s="229">
        <f t="shared" si="253"/>
        <v>0</v>
      </c>
      <c r="M2507" s="229">
        <f t="shared" si="254"/>
        <v>0</v>
      </c>
    </row>
    <row r="2508" spans="1:13" ht="15" customHeight="1">
      <c r="A2508" s="76"/>
      <c r="B2508" s="77" t="str">
        <f t="shared" si="251"/>
        <v/>
      </c>
      <c r="C2508" t="str">
        <f t="shared" si="250"/>
        <v/>
      </c>
      <c r="D2508" s="315" t="str">
        <f t="shared" si="255"/>
        <v/>
      </c>
      <c r="E2508" s="228">
        <v>0</v>
      </c>
      <c r="J2508" s="229">
        <f t="shared" si="252"/>
        <v>0</v>
      </c>
      <c r="K2508" s="229">
        <f t="shared" si="253"/>
        <v>0</v>
      </c>
      <c r="L2508" s="229">
        <f t="shared" si="253"/>
        <v>0</v>
      </c>
      <c r="M2508" s="229">
        <f t="shared" si="254"/>
        <v>0</v>
      </c>
    </row>
    <row r="2509" spans="1:13" ht="15" customHeight="1">
      <c r="A2509" s="76"/>
      <c r="B2509" s="77" t="str">
        <f t="shared" si="251"/>
        <v/>
      </c>
      <c r="C2509" t="str">
        <f t="shared" si="250"/>
        <v/>
      </c>
      <c r="D2509" s="315" t="str">
        <f t="shared" si="255"/>
        <v/>
      </c>
      <c r="E2509" s="228">
        <v>0</v>
      </c>
      <c r="J2509" s="229">
        <f t="shared" si="252"/>
        <v>0</v>
      </c>
      <c r="K2509" s="229">
        <f t="shared" si="253"/>
        <v>0</v>
      </c>
      <c r="L2509" s="229">
        <f t="shared" si="253"/>
        <v>0</v>
      </c>
      <c r="M2509" s="229">
        <f t="shared" si="254"/>
        <v>0</v>
      </c>
    </row>
    <row r="2510" spans="1:13" ht="15" customHeight="1">
      <c r="A2510" s="76"/>
      <c r="B2510" s="77" t="str">
        <f t="shared" si="251"/>
        <v/>
      </c>
      <c r="C2510" t="str">
        <f t="shared" si="250"/>
        <v/>
      </c>
      <c r="D2510" s="315" t="str">
        <f t="shared" si="255"/>
        <v/>
      </c>
      <c r="E2510" s="228">
        <v>0</v>
      </c>
      <c r="J2510" s="229">
        <f t="shared" si="252"/>
        <v>0</v>
      </c>
      <c r="K2510" s="229">
        <f t="shared" si="253"/>
        <v>0</v>
      </c>
      <c r="L2510" s="229">
        <f t="shared" si="253"/>
        <v>0</v>
      </c>
      <c r="M2510" s="229">
        <f t="shared" si="254"/>
        <v>0</v>
      </c>
    </row>
    <row r="2511" spans="1:13" ht="15" customHeight="1">
      <c r="A2511" s="76"/>
      <c r="B2511" s="77" t="str">
        <f t="shared" si="251"/>
        <v/>
      </c>
      <c r="C2511" t="str">
        <f t="shared" si="250"/>
        <v/>
      </c>
      <c r="D2511" s="315" t="str">
        <f t="shared" si="255"/>
        <v/>
      </c>
      <c r="E2511" s="228">
        <v>0</v>
      </c>
      <c r="J2511" s="229">
        <f t="shared" si="252"/>
        <v>0</v>
      </c>
      <c r="K2511" s="229">
        <f t="shared" si="253"/>
        <v>0</v>
      </c>
      <c r="L2511" s="229">
        <f t="shared" si="253"/>
        <v>0</v>
      </c>
      <c r="M2511" s="229">
        <f t="shared" si="254"/>
        <v>0</v>
      </c>
    </row>
    <row r="2512" spans="1:13" ht="15" customHeight="1">
      <c r="A2512" s="76"/>
      <c r="B2512" s="77" t="str">
        <f t="shared" si="251"/>
        <v/>
      </c>
      <c r="C2512" t="str">
        <f t="shared" si="250"/>
        <v/>
      </c>
      <c r="D2512" s="315" t="str">
        <f t="shared" si="255"/>
        <v/>
      </c>
      <c r="E2512" s="228">
        <v>0</v>
      </c>
      <c r="J2512" s="229">
        <f t="shared" si="252"/>
        <v>0</v>
      </c>
      <c r="K2512" s="229">
        <f t="shared" si="253"/>
        <v>0</v>
      </c>
      <c r="L2512" s="229">
        <f t="shared" si="253"/>
        <v>0</v>
      </c>
      <c r="M2512" s="229">
        <f t="shared" si="254"/>
        <v>0</v>
      </c>
    </row>
    <row r="2513" spans="1:13" ht="15" customHeight="1">
      <c r="A2513" s="76"/>
      <c r="B2513" s="77" t="str">
        <f t="shared" si="251"/>
        <v/>
      </c>
      <c r="C2513" t="str">
        <f t="shared" si="250"/>
        <v/>
      </c>
      <c r="D2513" s="315" t="str">
        <f t="shared" si="255"/>
        <v/>
      </c>
      <c r="E2513" s="228">
        <v>0</v>
      </c>
      <c r="J2513" s="229">
        <f t="shared" si="252"/>
        <v>0</v>
      </c>
      <c r="K2513" s="229">
        <f t="shared" si="253"/>
        <v>0</v>
      </c>
      <c r="L2513" s="229">
        <f t="shared" si="253"/>
        <v>0</v>
      </c>
      <c r="M2513" s="229">
        <f t="shared" si="254"/>
        <v>0</v>
      </c>
    </row>
    <row r="2514" spans="1:13" ht="15" customHeight="1">
      <c r="A2514" s="76"/>
      <c r="B2514" s="77" t="str">
        <f t="shared" si="251"/>
        <v/>
      </c>
      <c r="C2514" t="str">
        <f t="shared" si="250"/>
        <v/>
      </c>
      <c r="D2514" s="315" t="str">
        <f t="shared" si="255"/>
        <v/>
      </c>
      <c r="E2514" s="228">
        <v>0</v>
      </c>
      <c r="J2514" s="229">
        <f t="shared" si="252"/>
        <v>0</v>
      </c>
      <c r="K2514" s="229">
        <f t="shared" si="253"/>
        <v>0</v>
      </c>
      <c r="L2514" s="229">
        <f t="shared" si="253"/>
        <v>0</v>
      </c>
      <c r="M2514" s="229">
        <f t="shared" si="254"/>
        <v>0</v>
      </c>
    </row>
    <row r="2515" spans="1:13" ht="15" customHeight="1">
      <c r="A2515" s="76"/>
      <c r="B2515" s="77" t="str">
        <f t="shared" si="251"/>
        <v/>
      </c>
      <c r="C2515" t="str">
        <f t="shared" si="250"/>
        <v/>
      </c>
      <c r="D2515" s="315" t="str">
        <f t="shared" si="255"/>
        <v/>
      </c>
      <c r="E2515" s="228">
        <v>0</v>
      </c>
      <c r="J2515" s="229">
        <f t="shared" si="252"/>
        <v>0</v>
      </c>
      <c r="K2515" s="229">
        <f t="shared" si="253"/>
        <v>0</v>
      </c>
      <c r="L2515" s="229">
        <f t="shared" si="253"/>
        <v>0</v>
      </c>
      <c r="M2515" s="229">
        <f t="shared" si="254"/>
        <v>0</v>
      </c>
    </row>
    <row r="2516" spans="1:13" ht="15" customHeight="1">
      <c r="A2516" s="76"/>
      <c r="B2516" s="77" t="str">
        <f t="shared" si="251"/>
        <v/>
      </c>
      <c r="C2516" t="str">
        <f t="shared" si="250"/>
        <v/>
      </c>
      <c r="D2516" s="315" t="str">
        <f t="shared" si="255"/>
        <v/>
      </c>
      <c r="E2516" s="228">
        <v>0</v>
      </c>
      <c r="J2516" s="229">
        <f t="shared" si="252"/>
        <v>0</v>
      </c>
      <c r="K2516" s="229">
        <f t="shared" si="253"/>
        <v>0</v>
      </c>
      <c r="L2516" s="229">
        <f t="shared" si="253"/>
        <v>0</v>
      </c>
      <c r="M2516" s="229">
        <f t="shared" si="254"/>
        <v>0</v>
      </c>
    </row>
    <row r="2517" spans="1:13" ht="15" customHeight="1">
      <c r="A2517" s="76"/>
      <c r="B2517" s="77" t="str">
        <f t="shared" si="251"/>
        <v/>
      </c>
      <c r="C2517" t="str">
        <f t="shared" si="250"/>
        <v/>
      </c>
      <c r="D2517" s="315" t="str">
        <f t="shared" si="255"/>
        <v/>
      </c>
      <c r="E2517" s="228">
        <v>0</v>
      </c>
      <c r="J2517" s="229">
        <f t="shared" si="252"/>
        <v>0</v>
      </c>
      <c r="K2517" s="229">
        <f t="shared" si="253"/>
        <v>0</v>
      </c>
      <c r="L2517" s="229">
        <f t="shared" si="253"/>
        <v>0</v>
      </c>
      <c r="M2517" s="229">
        <f t="shared" si="254"/>
        <v>0</v>
      </c>
    </row>
    <row r="2518" spans="1:13" ht="15" customHeight="1">
      <c r="A2518" s="76"/>
      <c r="B2518" s="77" t="str">
        <f t="shared" si="251"/>
        <v/>
      </c>
      <c r="C2518" t="str">
        <f t="shared" si="250"/>
        <v/>
      </c>
      <c r="D2518" s="315" t="str">
        <f t="shared" si="255"/>
        <v/>
      </c>
      <c r="E2518" s="228">
        <v>0</v>
      </c>
      <c r="J2518" s="229">
        <f t="shared" si="252"/>
        <v>0</v>
      </c>
      <c r="K2518" s="229">
        <f t="shared" si="253"/>
        <v>0</v>
      </c>
      <c r="L2518" s="229">
        <f t="shared" si="253"/>
        <v>0</v>
      </c>
      <c r="M2518" s="229">
        <f t="shared" si="254"/>
        <v>0</v>
      </c>
    </row>
    <row r="2519" spans="1:13" ht="15" customHeight="1">
      <c r="A2519" s="76"/>
      <c r="B2519" s="77" t="str">
        <f t="shared" si="251"/>
        <v/>
      </c>
      <c r="C2519" t="str">
        <f t="shared" si="250"/>
        <v/>
      </c>
      <c r="D2519" s="315" t="str">
        <f t="shared" si="255"/>
        <v/>
      </c>
      <c r="E2519" s="228">
        <v>0</v>
      </c>
      <c r="J2519" s="229">
        <f t="shared" si="252"/>
        <v>0</v>
      </c>
      <c r="K2519" s="229">
        <f t="shared" si="253"/>
        <v>0</v>
      </c>
      <c r="L2519" s="229">
        <f t="shared" si="253"/>
        <v>0</v>
      </c>
      <c r="M2519" s="229">
        <f t="shared" si="254"/>
        <v>0</v>
      </c>
    </row>
    <row r="2520" spans="1:13" ht="15" customHeight="1">
      <c r="A2520" s="76"/>
      <c r="B2520" s="77" t="str">
        <f t="shared" si="251"/>
        <v/>
      </c>
      <c r="C2520" t="str">
        <f t="shared" si="250"/>
        <v/>
      </c>
      <c r="D2520" s="315" t="str">
        <f t="shared" si="255"/>
        <v/>
      </c>
      <c r="E2520" s="228">
        <v>0</v>
      </c>
      <c r="J2520" s="229">
        <f t="shared" si="252"/>
        <v>0</v>
      </c>
      <c r="K2520" s="229">
        <f t="shared" si="253"/>
        <v>0</v>
      </c>
      <c r="L2520" s="229">
        <f t="shared" si="253"/>
        <v>0</v>
      </c>
      <c r="M2520" s="229">
        <f t="shared" si="254"/>
        <v>0</v>
      </c>
    </row>
    <row r="2521" spans="1:13" ht="15" customHeight="1">
      <c r="A2521" s="76"/>
      <c r="B2521" s="77" t="str">
        <f t="shared" si="251"/>
        <v/>
      </c>
      <c r="C2521" t="str">
        <f t="shared" si="250"/>
        <v/>
      </c>
      <c r="D2521" s="315" t="str">
        <f t="shared" si="255"/>
        <v/>
      </c>
      <c r="E2521" s="228">
        <v>0</v>
      </c>
      <c r="J2521" s="229">
        <f t="shared" si="252"/>
        <v>0</v>
      </c>
      <c r="K2521" s="229">
        <f t="shared" si="253"/>
        <v>0</v>
      </c>
      <c r="L2521" s="229">
        <f t="shared" si="253"/>
        <v>0</v>
      </c>
      <c r="M2521" s="229">
        <f t="shared" si="254"/>
        <v>0</v>
      </c>
    </row>
    <row r="2522" spans="1:13" ht="15" customHeight="1">
      <c r="A2522" s="76"/>
      <c r="B2522" s="77" t="str">
        <f t="shared" si="251"/>
        <v/>
      </c>
      <c r="C2522" t="str">
        <f t="shared" si="250"/>
        <v/>
      </c>
      <c r="D2522" s="315" t="str">
        <f t="shared" si="255"/>
        <v/>
      </c>
      <c r="E2522" s="228">
        <v>0</v>
      </c>
      <c r="J2522" s="229">
        <f t="shared" si="252"/>
        <v>0</v>
      </c>
      <c r="K2522" s="229">
        <f t="shared" si="253"/>
        <v>0</v>
      </c>
      <c r="L2522" s="229">
        <f t="shared" si="253"/>
        <v>0</v>
      </c>
      <c r="M2522" s="229">
        <f t="shared" si="254"/>
        <v>0</v>
      </c>
    </row>
    <row r="2523" spans="1:13" ht="15" customHeight="1">
      <c r="A2523" s="76"/>
      <c r="B2523" s="77" t="str">
        <f t="shared" si="251"/>
        <v/>
      </c>
      <c r="C2523" t="str">
        <f t="shared" si="250"/>
        <v/>
      </c>
      <c r="D2523" s="315" t="str">
        <f t="shared" si="255"/>
        <v/>
      </c>
      <c r="E2523" s="228">
        <v>0</v>
      </c>
      <c r="J2523" s="229">
        <f t="shared" si="252"/>
        <v>0</v>
      </c>
      <c r="K2523" s="229">
        <f t="shared" si="253"/>
        <v>0</v>
      </c>
      <c r="L2523" s="229">
        <f t="shared" si="253"/>
        <v>0</v>
      </c>
      <c r="M2523" s="229">
        <f t="shared" si="254"/>
        <v>0</v>
      </c>
    </row>
    <row r="2524" spans="1:13" ht="15" customHeight="1">
      <c r="A2524" s="76"/>
      <c r="B2524" s="77" t="str">
        <f t="shared" si="251"/>
        <v/>
      </c>
      <c r="C2524" t="str">
        <f t="shared" si="250"/>
        <v/>
      </c>
      <c r="D2524" s="315" t="str">
        <f t="shared" si="255"/>
        <v/>
      </c>
      <c r="E2524" s="228">
        <v>0</v>
      </c>
      <c r="J2524" s="229">
        <f t="shared" si="252"/>
        <v>0</v>
      </c>
      <c r="K2524" s="229">
        <f t="shared" si="253"/>
        <v>0</v>
      </c>
      <c r="L2524" s="229">
        <f t="shared" si="253"/>
        <v>0</v>
      </c>
      <c r="M2524" s="229">
        <f t="shared" si="254"/>
        <v>0</v>
      </c>
    </row>
    <row r="2525" spans="1:13" ht="15" customHeight="1">
      <c r="A2525" s="76"/>
      <c r="B2525" s="77" t="str">
        <f t="shared" si="251"/>
        <v/>
      </c>
      <c r="C2525" t="str">
        <f t="shared" si="250"/>
        <v/>
      </c>
      <c r="D2525" s="315" t="str">
        <f t="shared" si="255"/>
        <v/>
      </c>
      <c r="E2525" s="228">
        <v>0</v>
      </c>
      <c r="J2525" s="229">
        <f t="shared" si="252"/>
        <v>0</v>
      </c>
      <c r="K2525" s="229">
        <f t="shared" si="253"/>
        <v>0</v>
      </c>
      <c r="L2525" s="229">
        <f t="shared" si="253"/>
        <v>0</v>
      </c>
      <c r="M2525" s="229">
        <f t="shared" si="254"/>
        <v>0</v>
      </c>
    </row>
    <row r="2526" spans="1:13" ht="15" customHeight="1">
      <c r="A2526" s="76"/>
      <c r="B2526" s="77" t="str">
        <f t="shared" si="251"/>
        <v/>
      </c>
      <c r="C2526" t="str">
        <f t="shared" si="250"/>
        <v/>
      </c>
      <c r="D2526" s="315" t="str">
        <f t="shared" si="255"/>
        <v/>
      </c>
      <c r="E2526" s="228">
        <v>0</v>
      </c>
      <c r="J2526" s="229">
        <f t="shared" si="252"/>
        <v>0</v>
      </c>
      <c r="K2526" s="229">
        <f t="shared" si="253"/>
        <v>0</v>
      </c>
      <c r="L2526" s="229">
        <f t="shared" si="253"/>
        <v>0</v>
      </c>
      <c r="M2526" s="229">
        <f t="shared" si="254"/>
        <v>0</v>
      </c>
    </row>
    <row r="2527" spans="1:13" ht="15" customHeight="1">
      <c r="A2527" s="76"/>
      <c r="B2527" s="77" t="str">
        <f t="shared" si="251"/>
        <v/>
      </c>
      <c r="C2527" t="str">
        <f t="shared" si="250"/>
        <v/>
      </c>
      <c r="D2527" s="315" t="str">
        <f t="shared" si="255"/>
        <v/>
      </c>
      <c r="E2527" s="228">
        <v>0</v>
      </c>
      <c r="J2527" s="229">
        <f t="shared" si="252"/>
        <v>0</v>
      </c>
      <c r="K2527" s="229">
        <f t="shared" si="253"/>
        <v>0</v>
      </c>
      <c r="L2527" s="229">
        <f t="shared" si="253"/>
        <v>0</v>
      </c>
      <c r="M2527" s="229">
        <f t="shared" si="254"/>
        <v>0</v>
      </c>
    </row>
    <row r="2528" spans="1:13" ht="15" customHeight="1">
      <c r="A2528" s="76"/>
      <c r="B2528" s="77" t="str">
        <f t="shared" si="251"/>
        <v/>
      </c>
      <c r="C2528" t="str">
        <f t="shared" si="250"/>
        <v/>
      </c>
      <c r="D2528" s="315" t="str">
        <f t="shared" si="255"/>
        <v/>
      </c>
      <c r="E2528" s="228">
        <v>0</v>
      </c>
      <c r="J2528" s="229">
        <f t="shared" si="252"/>
        <v>0</v>
      </c>
      <c r="K2528" s="229">
        <f t="shared" si="253"/>
        <v>0</v>
      </c>
      <c r="L2528" s="229">
        <f t="shared" si="253"/>
        <v>0</v>
      </c>
      <c r="M2528" s="229">
        <f t="shared" si="254"/>
        <v>0</v>
      </c>
    </row>
    <row r="2529" spans="1:13" ht="15" customHeight="1">
      <c r="A2529" s="76"/>
      <c r="B2529" s="77" t="str">
        <f t="shared" si="251"/>
        <v/>
      </c>
      <c r="C2529" t="str">
        <f t="shared" si="250"/>
        <v/>
      </c>
      <c r="D2529" s="315" t="str">
        <f t="shared" si="255"/>
        <v/>
      </c>
      <c r="E2529" s="228">
        <v>0</v>
      </c>
      <c r="J2529" s="229">
        <f t="shared" si="252"/>
        <v>0</v>
      </c>
      <c r="K2529" s="229">
        <f t="shared" si="253"/>
        <v>0</v>
      </c>
      <c r="L2529" s="229">
        <f t="shared" si="253"/>
        <v>0</v>
      </c>
      <c r="M2529" s="229">
        <f t="shared" si="254"/>
        <v>0</v>
      </c>
    </row>
    <row r="2530" spans="1:13" ht="15" customHeight="1">
      <c r="A2530" s="76"/>
      <c r="B2530" s="77" t="str">
        <f t="shared" si="251"/>
        <v/>
      </c>
      <c r="C2530" t="str">
        <f t="shared" si="250"/>
        <v/>
      </c>
      <c r="D2530" s="315" t="str">
        <f t="shared" si="255"/>
        <v/>
      </c>
      <c r="E2530" s="228">
        <v>0</v>
      </c>
      <c r="J2530" s="229">
        <f t="shared" si="252"/>
        <v>0</v>
      </c>
      <c r="K2530" s="229">
        <f t="shared" si="253"/>
        <v>0</v>
      </c>
      <c r="L2530" s="229">
        <f t="shared" si="253"/>
        <v>0</v>
      </c>
      <c r="M2530" s="229">
        <f t="shared" si="254"/>
        <v>0</v>
      </c>
    </row>
    <row r="2531" spans="1:13" ht="15" customHeight="1">
      <c r="A2531" s="76"/>
      <c r="B2531" s="77" t="str">
        <f t="shared" si="251"/>
        <v/>
      </c>
      <c r="C2531" t="str">
        <f t="shared" si="250"/>
        <v/>
      </c>
      <c r="D2531" s="315" t="str">
        <f t="shared" si="255"/>
        <v/>
      </c>
      <c r="E2531" s="228">
        <v>0</v>
      </c>
      <c r="J2531" s="229">
        <f t="shared" si="252"/>
        <v>0</v>
      </c>
      <c r="K2531" s="229">
        <f t="shared" si="253"/>
        <v>0</v>
      </c>
      <c r="L2531" s="229">
        <f t="shared" si="253"/>
        <v>0</v>
      </c>
      <c r="M2531" s="229">
        <f t="shared" si="254"/>
        <v>0</v>
      </c>
    </row>
    <row r="2532" spans="1:13" ht="15" customHeight="1">
      <c r="A2532" s="76"/>
      <c r="B2532" s="77" t="str">
        <f t="shared" si="251"/>
        <v/>
      </c>
      <c r="C2532" t="str">
        <f t="shared" si="250"/>
        <v/>
      </c>
      <c r="D2532" s="315" t="str">
        <f t="shared" si="255"/>
        <v/>
      </c>
      <c r="E2532" s="228">
        <v>0</v>
      </c>
      <c r="J2532" s="229">
        <f t="shared" si="252"/>
        <v>0</v>
      </c>
      <c r="K2532" s="229">
        <f t="shared" si="253"/>
        <v>0</v>
      </c>
      <c r="L2532" s="229">
        <f t="shared" si="253"/>
        <v>0</v>
      </c>
      <c r="M2532" s="229">
        <f t="shared" si="254"/>
        <v>0</v>
      </c>
    </row>
    <row r="2533" spans="1:13" ht="15" customHeight="1">
      <c r="A2533" s="76"/>
      <c r="B2533" s="77" t="str">
        <f t="shared" si="251"/>
        <v/>
      </c>
      <c r="C2533" t="str">
        <f t="shared" si="250"/>
        <v/>
      </c>
      <c r="D2533" s="315" t="str">
        <f t="shared" si="255"/>
        <v/>
      </c>
      <c r="E2533" s="228">
        <v>0</v>
      </c>
      <c r="J2533" s="229">
        <f t="shared" si="252"/>
        <v>0</v>
      </c>
      <c r="K2533" s="229">
        <f t="shared" si="253"/>
        <v>0</v>
      </c>
      <c r="L2533" s="229">
        <f t="shared" si="253"/>
        <v>0</v>
      </c>
      <c r="M2533" s="229">
        <f t="shared" si="254"/>
        <v>0</v>
      </c>
    </row>
    <row r="2534" spans="1:13" ht="15" customHeight="1">
      <c r="A2534" s="76"/>
      <c r="B2534" s="77" t="str">
        <f t="shared" si="251"/>
        <v/>
      </c>
      <c r="C2534" t="str">
        <f t="shared" si="250"/>
        <v/>
      </c>
      <c r="D2534" s="315" t="str">
        <f t="shared" si="255"/>
        <v/>
      </c>
      <c r="E2534" s="228">
        <v>0</v>
      </c>
      <c r="J2534" s="229">
        <f t="shared" si="252"/>
        <v>0</v>
      </c>
      <c r="K2534" s="229">
        <f t="shared" si="253"/>
        <v>0</v>
      </c>
      <c r="L2534" s="229">
        <f t="shared" si="253"/>
        <v>0</v>
      </c>
      <c r="M2534" s="229">
        <f t="shared" si="254"/>
        <v>0</v>
      </c>
    </row>
    <row r="2535" spans="1:13" ht="15" customHeight="1">
      <c r="A2535" s="76"/>
      <c r="B2535" s="77" t="str">
        <f t="shared" si="251"/>
        <v/>
      </c>
      <c r="C2535" t="str">
        <f t="shared" si="250"/>
        <v/>
      </c>
      <c r="D2535" s="315" t="str">
        <f t="shared" si="255"/>
        <v/>
      </c>
      <c r="E2535" s="228">
        <v>0</v>
      </c>
      <c r="J2535" s="229">
        <f t="shared" si="252"/>
        <v>0</v>
      </c>
      <c r="K2535" s="229">
        <f t="shared" si="253"/>
        <v>0</v>
      </c>
      <c r="L2535" s="229">
        <f t="shared" si="253"/>
        <v>0</v>
      </c>
      <c r="M2535" s="229">
        <f t="shared" si="254"/>
        <v>0</v>
      </c>
    </row>
    <row r="2536" spans="1:13" ht="15" customHeight="1">
      <c r="A2536" s="76"/>
      <c r="B2536" s="77" t="str">
        <f t="shared" si="251"/>
        <v/>
      </c>
      <c r="C2536" t="str">
        <f t="shared" si="250"/>
        <v/>
      </c>
      <c r="D2536" s="315" t="str">
        <f t="shared" si="255"/>
        <v/>
      </c>
      <c r="E2536" s="228">
        <v>0</v>
      </c>
      <c r="J2536" s="229">
        <f t="shared" si="252"/>
        <v>0</v>
      </c>
      <c r="K2536" s="229">
        <f t="shared" si="253"/>
        <v>0</v>
      </c>
      <c r="L2536" s="229">
        <f t="shared" si="253"/>
        <v>0</v>
      </c>
      <c r="M2536" s="229">
        <f t="shared" si="254"/>
        <v>0</v>
      </c>
    </row>
    <row r="2537" spans="1:13" ht="15" customHeight="1">
      <c r="A2537" s="76"/>
      <c r="B2537" s="77" t="str">
        <f t="shared" si="251"/>
        <v/>
      </c>
      <c r="C2537" t="str">
        <f t="shared" si="250"/>
        <v/>
      </c>
      <c r="D2537" s="315" t="str">
        <f t="shared" si="255"/>
        <v/>
      </c>
      <c r="E2537" s="228">
        <v>0</v>
      </c>
      <c r="J2537" s="229">
        <f t="shared" si="252"/>
        <v>0</v>
      </c>
      <c r="K2537" s="229">
        <f t="shared" si="253"/>
        <v>0</v>
      </c>
      <c r="L2537" s="229">
        <f t="shared" si="253"/>
        <v>0</v>
      </c>
      <c r="M2537" s="229">
        <f t="shared" si="254"/>
        <v>0</v>
      </c>
    </row>
    <row r="2538" spans="1:13" ht="15" customHeight="1">
      <c r="A2538" s="76"/>
      <c r="B2538" s="77" t="str">
        <f t="shared" si="251"/>
        <v/>
      </c>
      <c r="C2538" t="str">
        <f t="shared" si="250"/>
        <v/>
      </c>
      <c r="D2538" s="315" t="str">
        <f t="shared" si="255"/>
        <v/>
      </c>
      <c r="E2538" s="228">
        <v>0</v>
      </c>
      <c r="J2538" s="229">
        <f t="shared" si="252"/>
        <v>0</v>
      </c>
      <c r="K2538" s="229">
        <f t="shared" si="253"/>
        <v>0</v>
      </c>
      <c r="L2538" s="229">
        <f t="shared" si="253"/>
        <v>0</v>
      </c>
      <c r="M2538" s="229">
        <f t="shared" si="254"/>
        <v>0</v>
      </c>
    </row>
    <row r="2539" spans="1:13" ht="15" customHeight="1">
      <c r="A2539" s="76"/>
      <c r="B2539" s="77" t="str">
        <f t="shared" si="251"/>
        <v/>
      </c>
      <c r="C2539" t="str">
        <f t="shared" si="250"/>
        <v/>
      </c>
      <c r="D2539" s="315" t="str">
        <f t="shared" si="255"/>
        <v/>
      </c>
      <c r="E2539" s="228">
        <v>0</v>
      </c>
      <c r="J2539" s="229">
        <f t="shared" si="252"/>
        <v>0</v>
      </c>
      <c r="K2539" s="229">
        <f t="shared" si="253"/>
        <v>0</v>
      </c>
      <c r="L2539" s="229">
        <f t="shared" si="253"/>
        <v>0</v>
      </c>
      <c r="M2539" s="229">
        <f t="shared" si="254"/>
        <v>0</v>
      </c>
    </row>
    <row r="2540" spans="1:13" ht="15" customHeight="1">
      <c r="A2540" s="76"/>
      <c r="B2540" s="77" t="str">
        <f t="shared" si="251"/>
        <v/>
      </c>
      <c r="C2540" t="str">
        <f t="shared" si="250"/>
        <v/>
      </c>
      <c r="D2540" s="315" t="str">
        <f t="shared" si="255"/>
        <v/>
      </c>
      <c r="E2540" s="228">
        <v>0</v>
      </c>
      <c r="J2540" s="229">
        <f t="shared" si="252"/>
        <v>0</v>
      </c>
      <c r="K2540" s="229">
        <f t="shared" si="253"/>
        <v>0</v>
      </c>
      <c r="L2540" s="229">
        <f t="shared" si="253"/>
        <v>0</v>
      </c>
      <c r="M2540" s="229">
        <f t="shared" si="254"/>
        <v>0</v>
      </c>
    </row>
    <row r="2541" spans="1:13" ht="15" customHeight="1">
      <c r="A2541" s="76"/>
      <c r="B2541" s="77" t="str">
        <f t="shared" si="251"/>
        <v/>
      </c>
      <c r="C2541" t="str">
        <f t="shared" si="250"/>
        <v/>
      </c>
      <c r="D2541" s="315" t="str">
        <f t="shared" si="255"/>
        <v/>
      </c>
      <c r="E2541" s="228">
        <v>0</v>
      </c>
      <c r="J2541" s="229">
        <f t="shared" si="252"/>
        <v>0</v>
      </c>
      <c r="K2541" s="229">
        <f t="shared" si="253"/>
        <v>0</v>
      </c>
      <c r="L2541" s="229">
        <f t="shared" si="253"/>
        <v>0</v>
      </c>
      <c r="M2541" s="229">
        <f t="shared" si="254"/>
        <v>0</v>
      </c>
    </row>
    <row r="2542" spans="1:13" ht="15" customHeight="1">
      <c r="A2542" s="76"/>
      <c r="B2542" s="77" t="str">
        <f t="shared" si="251"/>
        <v/>
      </c>
      <c r="C2542" t="str">
        <f t="shared" si="250"/>
        <v/>
      </c>
      <c r="D2542" s="315" t="str">
        <f t="shared" si="255"/>
        <v/>
      </c>
      <c r="E2542" s="228">
        <v>0</v>
      </c>
      <c r="J2542" s="229">
        <f t="shared" si="252"/>
        <v>0</v>
      </c>
      <c r="K2542" s="229">
        <f t="shared" si="253"/>
        <v>0</v>
      </c>
      <c r="L2542" s="229">
        <f t="shared" si="253"/>
        <v>0</v>
      </c>
      <c r="M2542" s="229">
        <f t="shared" si="254"/>
        <v>0</v>
      </c>
    </row>
    <row r="2543" spans="1:13" ht="15" customHeight="1">
      <c r="A2543" s="76"/>
      <c r="B2543" s="77" t="str">
        <f t="shared" si="251"/>
        <v/>
      </c>
      <c r="C2543" t="str">
        <f t="shared" si="250"/>
        <v/>
      </c>
      <c r="D2543" s="315" t="str">
        <f t="shared" si="255"/>
        <v/>
      </c>
      <c r="E2543" s="228">
        <v>0</v>
      </c>
      <c r="J2543" s="229">
        <f t="shared" si="252"/>
        <v>0</v>
      </c>
      <c r="K2543" s="229">
        <f t="shared" si="253"/>
        <v>0</v>
      </c>
      <c r="L2543" s="229">
        <f t="shared" si="253"/>
        <v>0</v>
      </c>
      <c r="M2543" s="229">
        <f t="shared" si="254"/>
        <v>0</v>
      </c>
    </row>
    <row r="2544" spans="1:13" ht="15" customHeight="1">
      <c r="A2544" s="76"/>
      <c r="B2544" s="77" t="str">
        <f t="shared" si="251"/>
        <v/>
      </c>
      <c r="C2544" t="str">
        <f t="shared" si="250"/>
        <v/>
      </c>
      <c r="D2544" s="315" t="str">
        <f t="shared" si="255"/>
        <v/>
      </c>
      <c r="E2544" s="228">
        <v>0</v>
      </c>
      <c r="J2544" s="229">
        <f t="shared" si="252"/>
        <v>0</v>
      </c>
      <c r="K2544" s="229">
        <f t="shared" si="253"/>
        <v>0</v>
      </c>
      <c r="L2544" s="229">
        <f t="shared" si="253"/>
        <v>0</v>
      </c>
      <c r="M2544" s="229">
        <f t="shared" si="254"/>
        <v>0</v>
      </c>
    </row>
    <row r="2545" spans="1:13" ht="15" customHeight="1">
      <c r="A2545" s="76"/>
      <c r="B2545" s="77" t="str">
        <f t="shared" si="251"/>
        <v/>
      </c>
      <c r="C2545" t="str">
        <f t="shared" si="250"/>
        <v/>
      </c>
      <c r="D2545" s="315" t="str">
        <f t="shared" si="255"/>
        <v/>
      </c>
      <c r="E2545" s="228">
        <v>0</v>
      </c>
      <c r="J2545" s="229">
        <f t="shared" si="252"/>
        <v>0</v>
      </c>
      <c r="K2545" s="229">
        <f t="shared" si="253"/>
        <v>0</v>
      </c>
      <c r="L2545" s="229">
        <f t="shared" si="253"/>
        <v>0</v>
      </c>
      <c r="M2545" s="229">
        <f t="shared" si="254"/>
        <v>0</v>
      </c>
    </row>
    <row r="2546" spans="1:13" ht="15" customHeight="1">
      <c r="A2546" s="76"/>
      <c r="B2546" s="77" t="str">
        <f t="shared" si="251"/>
        <v/>
      </c>
      <c r="C2546" t="str">
        <f t="shared" si="250"/>
        <v/>
      </c>
      <c r="D2546" s="315" t="str">
        <f t="shared" si="255"/>
        <v/>
      </c>
      <c r="E2546" s="228">
        <v>0</v>
      </c>
      <c r="J2546" s="229">
        <f t="shared" si="252"/>
        <v>0</v>
      </c>
      <c r="K2546" s="229">
        <f t="shared" si="253"/>
        <v>0</v>
      </c>
      <c r="L2546" s="229">
        <f t="shared" si="253"/>
        <v>0</v>
      </c>
      <c r="M2546" s="229">
        <f t="shared" si="254"/>
        <v>0</v>
      </c>
    </row>
    <row r="2547" spans="1:13" ht="15" customHeight="1">
      <c r="A2547" s="76"/>
      <c r="B2547" s="77" t="str">
        <f t="shared" si="251"/>
        <v/>
      </c>
      <c r="C2547" t="str">
        <f t="shared" si="250"/>
        <v/>
      </c>
      <c r="D2547" s="315" t="str">
        <f t="shared" si="255"/>
        <v/>
      </c>
      <c r="E2547" s="228">
        <v>0</v>
      </c>
      <c r="J2547" s="229">
        <f t="shared" si="252"/>
        <v>0</v>
      </c>
      <c r="K2547" s="229">
        <f t="shared" si="253"/>
        <v>0</v>
      </c>
      <c r="L2547" s="229">
        <f t="shared" si="253"/>
        <v>0</v>
      </c>
      <c r="M2547" s="229">
        <f t="shared" si="254"/>
        <v>0</v>
      </c>
    </row>
    <row r="2548" spans="1:13" ht="15" customHeight="1">
      <c r="A2548" s="76"/>
      <c r="B2548" s="77" t="str">
        <f t="shared" si="251"/>
        <v/>
      </c>
      <c r="C2548" t="str">
        <f t="shared" si="250"/>
        <v/>
      </c>
      <c r="D2548" s="315" t="str">
        <f t="shared" si="255"/>
        <v/>
      </c>
      <c r="E2548" s="228">
        <v>0</v>
      </c>
      <c r="J2548" s="229">
        <f t="shared" si="252"/>
        <v>0</v>
      </c>
      <c r="K2548" s="229">
        <f t="shared" si="253"/>
        <v>0</v>
      </c>
      <c r="L2548" s="229">
        <f t="shared" si="253"/>
        <v>0</v>
      </c>
      <c r="M2548" s="229">
        <f t="shared" si="254"/>
        <v>0</v>
      </c>
    </row>
    <row r="2549" spans="1:13" ht="15" customHeight="1">
      <c r="A2549" s="76"/>
      <c r="B2549" s="77" t="str">
        <f t="shared" si="251"/>
        <v/>
      </c>
      <c r="C2549" t="str">
        <f t="shared" si="250"/>
        <v/>
      </c>
      <c r="D2549" s="315" t="str">
        <f t="shared" si="255"/>
        <v/>
      </c>
      <c r="E2549" s="228">
        <v>0</v>
      </c>
      <c r="J2549" s="229">
        <f t="shared" si="252"/>
        <v>0</v>
      </c>
      <c r="K2549" s="229">
        <f t="shared" si="253"/>
        <v>0</v>
      </c>
      <c r="L2549" s="229">
        <f t="shared" si="253"/>
        <v>0</v>
      </c>
      <c r="M2549" s="229">
        <f t="shared" si="254"/>
        <v>0</v>
      </c>
    </row>
    <row r="2550" spans="1:13" ht="15" customHeight="1">
      <c r="A2550" s="76"/>
      <c r="B2550" s="77" t="str">
        <f t="shared" si="251"/>
        <v/>
      </c>
      <c r="C2550" t="str">
        <f t="shared" si="250"/>
        <v/>
      </c>
      <c r="D2550" s="315" t="str">
        <f t="shared" si="255"/>
        <v/>
      </c>
      <c r="E2550" s="228">
        <v>0</v>
      </c>
      <c r="J2550" s="229">
        <f t="shared" si="252"/>
        <v>0</v>
      </c>
      <c r="K2550" s="229">
        <f t="shared" si="253"/>
        <v>0</v>
      </c>
      <c r="L2550" s="229">
        <f t="shared" si="253"/>
        <v>0</v>
      </c>
      <c r="M2550" s="229">
        <f t="shared" si="254"/>
        <v>0</v>
      </c>
    </row>
    <row r="2551" spans="1:13" ht="15" customHeight="1">
      <c r="A2551" s="76"/>
      <c r="B2551" s="77" t="str">
        <f t="shared" si="251"/>
        <v/>
      </c>
      <c r="C2551" t="str">
        <f t="shared" si="250"/>
        <v/>
      </c>
      <c r="D2551" s="315" t="str">
        <f t="shared" si="255"/>
        <v/>
      </c>
      <c r="E2551" s="228">
        <v>0</v>
      </c>
      <c r="J2551" s="229">
        <f t="shared" si="252"/>
        <v>0</v>
      </c>
      <c r="K2551" s="229">
        <f t="shared" si="253"/>
        <v>0</v>
      </c>
      <c r="L2551" s="229">
        <f t="shared" si="253"/>
        <v>0</v>
      </c>
      <c r="M2551" s="229">
        <f t="shared" si="254"/>
        <v>0</v>
      </c>
    </row>
    <row r="2552" spans="1:13" ht="15" customHeight="1">
      <c r="A2552" s="76"/>
      <c r="B2552" s="77" t="str">
        <f t="shared" si="251"/>
        <v/>
      </c>
      <c r="C2552" t="str">
        <f t="shared" si="250"/>
        <v/>
      </c>
      <c r="D2552" s="315" t="str">
        <f t="shared" si="255"/>
        <v/>
      </c>
      <c r="E2552" s="228">
        <v>0</v>
      </c>
      <c r="J2552" s="229">
        <f t="shared" si="252"/>
        <v>0</v>
      </c>
      <c r="K2552" s="229">
        <f t="shared" si="253"/>
        <v>0</v>
      </c>
      <c r="L2552" s="229">
        <f t="shared" si="253"/>
        <v>0</v>
      </c>
      <c r="M2552" s="229">
        <f t="shared" si="254"/>
        <v>0</v>
      </c>
    </row>
    <row r="2553" spans="1:13" ht="15" customHeight="1">
      <c r="A2553" s="76"/>
      <c r="B2553" s="77" t="str">
        <f t="shared" si="251"/>
        <v/>
      </c>
      <c r="C2553" t="str">
        <f t="shared" si="250"/>
        <v/>
      </c>
      <c r="D2553" s="315" t="str">
        <f t="shared" si="255"/>
        <v/>
      </c>
      <c r="E2553" s="228">
        <v>0</v>
      </c>
      <c r="J2553" s="229">
        <f t="shared" si="252"/>
        <v>0</v>
      </c>
      <c r="K2553" s="229">
        <f t="shared" si="253"/>
        <v>0</v>
      </c>
      <c r="L2553" s="229">
        <f t="shared" si="253"/>
        <v>0</v>
      </c>
      <c r="M2553" s="229">
        <f t="shared" si="254"/>
        <v>0</v>
      </c>
    </row>
    <row r="2554" spans="1:13" ht="15" customHeight="1">
      <c r="A2554" s="76"/>
      <c r="B2554" s="77" t="str">
        <f t="shared" si="251"/>
        <v/>
      </c>
      <c r="C2554" t="str">
        <f t="shared" si="250"/>
        <v/>
      </c>
      <c r="D2554" s="315" t="str">
        <f t="shared" si="255"/>
        <v/>
      </c>
      <c r="E2554" s="228">
        <v>0</v>
      </c>
      <c r="J2554" s="229">
        <f t="shared" si="252"/>
        <v>0</v>
      </c>
      <c r="K2554" s="229">
        <f t="shared" si="253"/>
        <v>0</v>
      </c>
      <c r="L2554" s="229">
        <f t="shared" si="253"/>
        <v>0</v>
      </c>
      <c r="M2554" s="229">
        <f t="shared" si="254"/>
        <v>0</v>
      </c>
    </row>
    <row r="2555" spans="1:13" ht="15" customHeight="1">
      <c r="A2555" s="76"/>
      <c r="B2555" s="77" t="str">
        <f t="shared" si="251"/>
        <v/>
      </c>
      <c r="C2555" t="str">
        <f t="shared" si="250"/>
        <v/>
      </c>
      <c r="D2555" s="315" t="str">
        <f t="shared" si="255"/>
        <v/>
      </c>
      <c r="E2555" s="228">
        <v>0</v>
      </c>
      <c r="J2555" s="229">
        <f t="shared" si="252"/>
        <v>0</v>
      </c>
      <c r="K2555" s="229">
        <f t="shared" si="253"/>
        <v>0</v>
      </c>
      <c r="L2555" s="229">
        <f t="shared" si="253"/>
        <v>0</v>
      </c>
      <c r="M2555" s="229">
        <f t="shared" si="254"/>
        <v>0</v>
      </c>
    </row>
    <row r="2556" spans="1:13" ht="15" customHeight="1">
      <c r="A2556" s="76"/>
      <c r="B2556" s="77" t="str">
        <f t="shared" si="251"/>
        <v/>
      </c>
      <c r="C2556" t="str">
        <f t="shared" si="250"/>
        <v/>
      </c>
      <c r="D2556" s="315" t="str">
        <f t="shared" si="255"/>
        <v/>
      </c>
      <c r="E2556" s="228">
        <v>0</v>
      </c>
      <c r="J2556" s="229">
        <f t="shared" si="252"/>
        <v>0</v>
      </c>
      <c r="K2556" s="229">
        <f t="shared" si="253"/>
        <v>0</v>
      </c>
      <c r="L2556" s="229">
        <f t="shared" si="253"/>
        <v>0</v>
      </c>
      <c r="M2556" s="229">
        <f t="shared" si="254"/>
        <v>0</v>
      </c>
    </row>
    <row r="2557" spans="1:13" ht="15" customHeight="1">
      <c r="A2557" s="76"/>
      <c r="B2557" s="77" t="str">
        <f t="shared" si="251"/>
        <v/>
      </c>
      <c r="C2557" t="str">
        <f t="shared" si="250"/>
        <v/>
      </c>
      <c r="D2557" s="315" t="str">
        <f t="shared" si="255"/>
        <v/>
      </c>
      <c r="E2557" s="228">
        <v>0</v>
      </c>
      <c r="J2557" s="229">
        <f t="shared" si="252"/>
        <v>0</v>
      </c>
      <c r="K2557" s="229">
        <f t="shared" si="253"/>
        <v>0</v>
      </c>
      <c r="L2557" s="229">
        <f t="shared" si="253"/>
        <v>0</v>
      </c>
      <c r="M2557" s="229">
        <f t="shared" si="254"/>
        <v>0</v>
      </c>
    </row>
    <row r="2558" spans="1:13" ht="15" customHeight="1">
      <c r="A2558" s="76"/>
      <c r="B2558" s="77" t="str">
        <f t="shared" si="251"/>
        <v/>
      </c>
      <c r="C2558" t="str">
        <f t="shared" si="250"/>
        <v/>
      </c>
      <c r="D2558" s="315" t="str">
        <f t="shared" si="255"/>
        <v/>
      </c>
      <c r="E2558" s="228">
        <v>0</v>
      </c>
      <c r="J2558" s="229">
        <f t="shared" si="252"/>
        <v>0</v>
      </c>
      <c r="K2558" s="229">
        <f t="shared" si="253"/>
        <v>0</v>
      </c>
      <c r="L2558" s="229">
        <f t="shared" si="253"/>
        <v>0</v>
      </c>
      <c r="M2558" s="229">
        <f t="shared" si="254"/>
        <v>0</v>
      </c>
    </row>
    <row r="2559" spans="1:13" ht="15" customHeight="1">
      <c r="A2559" s="76"/>
      <c r="B2559" s="77" t="str">
        <f t="shared" si="251"/>
        <v/>
      </c>
      <c r="C2559" t="str">
        <f t="shared" si="250"/>
        <v/>
      </c>
      <c r="D2559" s="315" t="str">
        <f t="shared" si="255"/>
        <v/>
      </c>
      <c r="E2559" s="228">
        <v>0</v>
      </c>
      <c r="J2559" s="229">
        <f t="shared" si="252"/>
        <v>0</v>
      </c>
      <c r="K2559" s="229">
        <f t="shared" si="253"/>
        <v>0</v>
      </c>
      <c r="L2559" s="229">
        <f t="shared" si="253"/>
        <v>0</v>
      </c>
      <c r="M2559" s="229">
        <f t="shared" si="254"/>
        <v>0</v>
      </c>
    </row>
    <row r="2560" spans="1:13" ht="15" customHeight="1">
      <c r="A2560" s="76"/>
      <c r="B2560" s="77" t="str">
        <f t="shared" si="251"/>
        <v/>
      </c>
      <c r="C2560" t="str">
        <f t="shared" si="250"/>
        <v/>
      </c>
      <c r="D2560" s="315" t="str">
        <f t="shared" si="255"/>
        <v/>
      </c>
      <c r="E2560" s="228">
        <v>0</v>
      </c>
      <c r="J2560" s="229">
        <f t="shared" si="252"/>
        <v>0</v>
      </c>
      <c r="K2560" s="229">
        <f t="shared" si="253"/>
        <v>0</v>
      </c>
      <c r="L2560" s="229">
        <f t="shared" si="253"/>
        <v>0</v>
      </c>
      <c r="M2560" s="229">
        <f t="shared" si="254"/>
        <v>0</v>
      </c>
    </row>
    <row r="2561" spans="1:13" ht="15" customHeight="1">
      <c r="A2561" s="76"/>
      <c r="B2561" s="77" t="str">
        <f t="shared" si="251"/>
        <v/>
      </c>
      <c r="C2561" t="str">
        <f t="shared" ref="C2561:C2624" si="256">IF(A2561&lt;&gt;"",TEXT(A2561,"aaaa"),"")</f>
        <v/>
      </c>
      <c r="D2561" s="315" t="str">
        <f t="shared" si="255"/>
        <v/>
      </c>
      <c r="E2561" s="228">
        <v>0</v>
      </c>
      <c r="J2561" s="229">
        <f t="shared" si="252"/>
        <v>0</v>
      </c>
      <c r="K2561" s="229">
        <f t="shared" si="253"/>
        <v>0</v>
      </c>
      <c r="L2561" s="229">
        <f t="shared" si="253"/>
        <v>0</v>
      </c>
      <c r="M2561" s="229">
        <f t="shared" si="254"/>
        <v>0</v>
      </c>
    </row>
    <row r="2562" spans="1:13" ht="15" customHeight="1">
      <c r="A2562" s="76"/>
      <c r="B2562" s="77" t="str">
        <f t="shared" si="251"/>
        <v/>
      </c>
      <c r="C2562" t="str">
        <f t="shared" si="256"/>
        <v/>
      </c>
      <c r="D2562" s="315" t="str">
        <f t="shared" si="255"/>
        <v/>
      </c>
      <c r="E2562" s="228">
        <v>0</v>
      </c>
      <c r="J2562" s="229">
        <f t="shared" si="252"/>
        <v>0</v>
      </c>
      <c r="K2562" s="229">
        <f t="shared" si="253"/>
        <v>0</v>
      </c>
      <c r="L2562" s="229">
        <f t="shared" si="253"/>
        <v>0</v>
      </c>
      <c r="M2562" s="229">
        <f t="shared" si="254"/>
        <v>0</v>
      </c>
    </row>
    <row r="2563" spans="1:13" ht="15" customHeight="1">
      <c r="A2563" s="76"/>
      <c r="B2563" s="77" t="str">
        <f t="shared" si="251"/>
        <v/>
      </c>
      <c r="C2563" t="str">
        <f t="shared" si="256"/>
        <v/>
      </c>
      <c r="D2563" s="315" t="str">
        <f t="shared" si="255"/>
        <v/>
      </c>
      <c r="E2563" s="228">
        <v>0</v>
      </c>
      <c r="J2563" s="229">
        <f t="shared" si="252"/>
        <v>0</v>
      </c>
      <c r="K2563" s="229">
        <f t="shared" si="253"/>
        <v>0</v>
      </c>
      <c r="L2563" s="229">
        <f t="shared" si="253"/>
        <v>0</v>
      </c>
      <c r="M2563" s="229">
        <f t="shared" si="254"/>
        <v>0</v>
      </c>
    </row>
    <row r="2564" spans="1:13" ht="15" customHeight="1">
      <c r="A2564" s="76"/>
      <c r="B2564" s="77" t="str">
        <f t="shared" si="251"/>
        <v/>
      </c>
      <c r="C2564" t="str">
        <f t="shared" si="256"/>
        <v/>
      </c>
      <c r="D2564" s="315" t="str">
        <f t="shared" si="255"/>
        <v/>
      </c>
      <c r="E2564" s="228">
        <v>0</v>
      </c>
      <c r="J2564" s="229">
        <f t="shared" si="252"/>
        <v>0</v>
      </c>
      <c r="K2564" s="229">
        <f t="shared" si="253"/>
        <v>0</v>
      </c>
      <c r="L2564" s="229">
        <f t="shared" si="253"/>
        <v>0</v>
      </c>
      <c r="M2564" s="229">
        <f t="shared" si="254"/>
        <v>0</v>
      </c>
    </row>
    <row r="2565" spans="1:13" ht="15" customHeight="1">
      <c r="A2565" s="76"/>
      <c r="B2565" s="77" t="str">
        <f t="shared" si="251"/>
        <v/>
      </c>
      <c r="C2565" t="str">
        <f t="shared" si="256"/>
        <v/>
      </c>
      <c r="D2565" s="315" t="str">
        <f t="shared" si="255"/>
        <v/>
      </c>
      <c r="E2565" s="228">
        <v>0</v>
      </c>
      <c r="J2565" s="229">
        <f t="shared" si="252"/>
        <v>0</v>
      </c>
      <c r="K2565" s="229">
        <f t="shared" si="253"/>
        <v>0</v>
      </c>
      <c r="L2565" s="229">
        <f t="shared" si="253"/>
        <v>0</v>
      </c>
      <c r="M2565" s="229">
        <f t="shared" si="254"/>
        <v>0</v>
      </c>
    </row>
    <row r="2566" spans="1:13" ht="15" customHeight="1">
      <c r="A2566" s="76"/>
      <c r="B2566" s="77" t="str">
        <f t="shared" si="251"/>
        <v/>
      </c>
      <c r="C2566" t="str">
        <f t="shared" si="256"/>
        <v/>
      </c>
      <c r="D2566" s="315" t="str">
        <f t="shared" si="255"/>
        <v/>
      </c>
      <c r="E2566" s="228">
        <v>0</v>
      </c>
      <c r="J2566" s="229">
        <f t="shared" si="252"/>
        <v>0</v>
      </c>
      <c r="K2566" s="229">
        <f t="shared" si="253"/>
        <v>0</v>
      </c>
      <c r="L2566" s="229">
        <f t="shared" si="253"/>
        <v>0</v>
      </c>
      <c r="M2566" s="229">
        <f t="shared" si="254"/>
        <v>0</v>
      </c>
    </row>
    <row r="2567" spans="1:13" ht="15" customHeight="1">
      <c r="A2567" s="76"/>
      <c r="B2567" s="77" t="str">
        <f t="shared" ref="B2567:B2630" si="257">IF(A2567="","",TEXT(A2567,"DDDD"))</f>
        <v/>
      </c>
      <c r="C2567" t="str">
        <f t="shared" si="256"/>
        <v/>
      </c>
      <c r="D2567" s="315" t="str">
        <f t="shared" si="255"/>
        <v/>
      </c>
      <c r="E2567" s="228">
        <v>0</v>
      </c>
      <c r="J2567" s="229">
        <f t="shared" ref="J2567:J2630" si="258">IF(E2567=0,0,(1-J$4)*E2567)</f>
        <v>0</v>
      </c>
      <c r="K2567" s="229">
        <f t="shared" ref="K2567:L2630" si="259">IF(F2567=0,0,(1-K$4)*F2567)</f>
        <v>0</v>
      </c>
      <c r="L2567" s="229">
        <f t="shared" si="259"/>
        <v>0</v>
      </c>
      <c r="M2567" s="229">
        <f t="shared" ref="M2567:M2630" si="260">IF(H2567=0,0,(1-M$4)*H2567)</f>
        <v>0</v>
      </c>
    </row>
    <row r="2568" spans="1:13" ht="15" customHeight="1">
      <c r="A2568" s="76"/>
      <c r="B2568" s="77" t="str">
        <f t="shared" si="257"/>
        <v/>
      </c>
      <c r="C2568" t="str">
        <f t="shared" si="256"/>
        <v/>
      </c>
      <c r="D2568" s="315" t="str">
        <f t="shared" ref="D2568:D2631" si="261">IF(A2568&lt;&gt;"",PROPER(TEXT(A2568,"Mmmm")),"")</f>
        <v/>
      </c>
      <c r="E2568" s="228">
        <v>0</v>
      </c>
      <c r="J2568" s="229">
        <f t="shared" si="258"/>
        <v>0</v>
      </c>
      <c r="K2568" s="229">
        <f t="shared" si="259"/>
        <v>0</v>
      </c>
      <c r="L2568" s="229">
        <f t="shared" si="259"/>
        <v>0</v>
      </c>
      <c r="M2568" s="229">
        <f t="shared" si="260"/>
        <v>0</v>
      </c>
    </row>
    <row r="2569" spans="1:13" ht="15" customHeight="1">
      <c r="A2569" s="76"/>
      <c r="B2569" s="77" t="str">
        <f t="shared" si="257"/>
        <v/>
      </c>
      <c r="C2569" t="str">
        <f t="shared" si="256"/>
        <v/>
      </c>
      <c r="D2569" s="315" t="str">
        <f t="shared" si="261"/>
        <v/>
      </c>
      <c r="E2569" s="228">
        <v>0</v>
      </c>
      <c r="J2569" s="229">
        <f t="shared" si="258"/>
        <v>0</v>
      </c>
      <c r="K2569" s="229">
        <f t="shared" si="259"/>
        <v>0</v>
      </c>
      <c r="L2569" s="229">
        <f t="shared" si="259"/>
        <v>0</v>
      </c>
      <c r="M2569" s="229">
        <f t="shared" si="260"/>
        <v>0</v>
      </c>
    </row>
    <row r="2570" spans="1:13" ht="15" customHeight="1">
      <c r="A2570" s="76"/>
      <c r="B2570" s="77" t="str">
        <f t="shared" si="257"/>
        <v/>
      </c>
      <c r="C2570" t="str">
        <f t="shared" si="256"/>
        <v/>
      </c>
      <c r="D2570" s="315" t="str">
        <f t="shared" si="261"/>
        <v/>
      </c>
      <c r="E2570" s="228">
        <v>0</v>
      </c>
      <c r="J2570" s="229">
        <f t="shared" si="258"/>
        <v>0</v>
      </c>
      <c r="K2570" s="229">
        <f t="shared" si="259"/>
        <v>0</v>
      </c>
      <c r="L2570" s="229">
        <f t="shared" si="259"/>
        <v>0</v>
      </c>
      <c r="M2570" s="229">
        <f t="shared" si="260"/>
        <v>0</v>
      </c>
    </row>
    <row r="2571" spans="1:13" ht="15" customHeight="1">
      <c r="A2571" s="76"/>
      <c r="B2571" s="77" t="str">
        <f t="shared" si="257"/>
        <v/>
      </c>
      <c r="C2571" t="str">
        <f t="shared" si="256"/>
        <v/>
      </c>
      <c r="D2571" s="315" t="str">
        <f t="shared" si="261"/>
        <v/>
      </c>
      <c r="E2571" s="228">
        <v>0</v>
      </c>
      <c r="J2571" s="229">
        <f t="shared" si="258"/>
        <v>0</v>
      </c>
      <c r="K2571" s="229">
        <f t="shared" si="259"/>
        <v>0</v>
      </c>
      <c r="L2571" s="229">
        <f t="shared" si="259"/>
        <v>0</v>
      </c>
      <c r="M2571" s="229">
        <f t="shared" si="260"/>
        <v>0</v>
      </c>
    </row>
    <row r="2572" spans="1:13" ht="15" customHeight="1">
      <c r="A2572" s="76"/>
      <c r="B2572" s="77" t="str">
        <f t="shared" si="257"/>
        <v/>
      </c>
      <c r="C2572" t="str">
        <f t="shared" si="256"/>
        <v/>
      </c>
      <c r="D2572" s="315" t="str">
        <f t="shared" si="261"/>
        <v/>
      </c>
      <c r="E2572" s="228">
        <v>0</v>
      </c>
      <c r="J2572" s="229">
        <f t="shared" si="258"/>
        <v>0</v>
      </c>
      <c r="K2572" s="229">
        <f t="shared" si="259"/>
        <v>0</v>
      </c>
      <c r="L2572" s="229">
        <f t="shared" si="259"/>
        <v>0</v>
      </c>
      <c r="M2572" s="229">
        <f t="shared" si="260"/>
        <v>0</v>
      </c>
    </row>
    <row r="2573" spans="1:13" ht="15" customHeight="1">
      <c r="A2573" s="76"/>
      <c r="B2573" s="77" t="str">
        <f t="shared" si="257"/>
        <v/>
      </c>
      <c r="C2573" t="str">
        <f t="shared" si="256"/>
        <v/>
      </c>
      <c r="D2573" s="315" t="str">
        <f t="shared" si="261"/>
        <v/>
      </c>
      <c r="E2573" s="228">
        <v>0</v>
      </c>
      <c r="J2573" s="229">
        <f t="shared" si="258"/>
        <v>0</v>
      </c>
      <c r="K2573" s="229">
        <f t="shared" si="259"/>
        <v>0</v>
      </c>
      <c r="L2573" s="229">
        <f t="shared" si="259"/>
        <v>0</v>
      </c>
      <c r="M2573" s="229">
        <f t="shared" si="260"/>
        <v>0</v>
      </c>
    </row>
    <row r="2574" spans="1:13" ht="15" customHeight="1">
      <c r="A2574" s="76"/>
      <c r="B2574" s="77" t="str">
        <f t="shared" si="257"/>
        <v/>
      </c>
      <c r="C2574" t="str">
        <f t="shared" si="256"/>
        <v/>
      </c>
      <c r="D2574" s="315" t="str">
        <f t="shared" si="261"/>
        <v/>
      </c>
      <c r="E2574" s="228">
        <v>0</v>
      </c>
      <c r="J2574" s="229">
        <f t="shared" si="258"/>
        <v>0</v>
      </c>
      <c r="K2574" s="229">
        <f t="shared" si="259"/>
        <v>0</v>
      </c>
      <c r="L2574" s="229">
        <f t="shared" si="259"/>
        <v>0</v>
      </c>
      <c r="M2574" s="229">
        <f t="shared" si="260"/>
        <v>0</v>
      </c>
    </row>
    <row r="2575" spans="1:13" ht="15" customHeight="1">
      <c r="A2575" s="76"/>
      <c r="B2575" s="77" t="str">
        <f t="shared" si="257"/>
        <v/>
      </c>
      <c r="C2575" t="str">
        <f t="shared" si="256"/>
        <v/>
      </c>
      <c r="D2575" s="315" t="str">
        <f t="shared" si="261"/>
        <v/>
      </c>
      <c r="E2575" s="228">
        <v>0</v>
      </c>
      <c r="J2575" s="229">
        <f t="shared" si="258"/>
        <v>0</v>
      </c>
      <c r="K2575" s="229">
        <f t="shared" si="259"/>
        <v>0</v>
      </c>
      <c r="L2575" s="229">
        <f t="shared" si="259"/>
        <v>0</v>
      </c>
      <c r="M2575" s="229">
        <f t="shared" si="260"/>
        <v>0</v>
      </c>
    </row>
    <row r="2576" spans="1:13" ht="15" customHeight="1">
      <c r="A2576" s="76"/>
      <c r="B2576" s="77" t="str">
        <f t="shared" si="257"/>
        <v/>
      </c>
      <c r="C2576" t="str">
        <f t="shared" si="256"/>
        <v/>
      </c>
      <c r="D2576" s="315" t="str">
        <f t="shared" si="261"/>
        <v/>
      </c>
      <c r="E2576" s="228">
        <v>0</v>
      </c>
      <c r="J2576" s="229">
        <f t="shared" si="258"/>
        <v>0</v>
      </c>
      <c r="K2576" s="229">
        <f t="shared" si="259"/>
        <v>0</v>
      </c>
      <c r="L2576" s="229">
        <f t="shared" si="259"/>
        <v>0</v>
      </c>
      <c r="M2576" s="229">
        <f t="shared" si="260"/>
        <v>0</v>
      </c>
    </row>
    <row r="2577" spans="1:13" ht="15" customHeight="1">
      <c r="A2577" s="76"/>
      <c r="B2577" s="77" t="str">
        <f t="shared" si="257"/>
        <v/>
      </c>
      <c r="C2577" t="str">
        <f t="shared" si="256"/>
        <v/>
      </c>
      <c r="D2577" s="315" t="str">
        <f t="shared" si="261"/>
        <v/>
      </c>
      <c r="E2577" s="228">
        <v>0</v>
      </c>
      <c r="J2577" s="229">
        <f t="shared" si="258"/>
        <v>0</v>
      </c>
      <c r="K2577" s="229">
        <f t="shared" si="259"/>
        <v>0</v>
      </c>
      <c r="L2577" s="229">
        <f t="shared" si="259"/>
        <v>0</v>
      </c>
      <c r="M2577" s="229">
        <f t="shared" si="260"/>
        <v>0</v>
      </c>
    </row>
    <row r="2578" spans="1:13" ht="15" customHeight="1">
      <c r="A2578" s="76"/>
      <c r="B2578" s="77" t="str">
        <f t="shared" si="257"/>
        <v/>
      </c>
      <c r="C2578" t="str">
        <f t="shared" si="256"/>
        <v/>
      </c>
      <c r="D2578" s="315" t="str">
        <f t="shared" si="261"/>
        <v/>
      </c>
      <c r="E2578" s="228">
        <v>0</v>
      </c>
      <c r="J2578" s="229">
        <f t="shared" si="258"/>
        <v>0</v>
      </c>
      <c r="K2578" s="229">
        <f t="shared" si="259"/>
        <v>0</v>
      </c>
      <c r="L2578" s="229">
        <f t="shared" si="259"/>
        <v>0</v>
      </c>
      <c r="M2578" s="229">
        <f t="shared" si="260"/>
        <v>0</v>
      </c>
    </row>
    <row r="2579" spans="1:13" ht="15" customHeight="1">
      <c r="A2579" s="76"/>
      <c r="B2579" s="77" t="str">
        <f t="shared" si="257"/>
        <v/>
      </c>
      <c r="C2579" t="str">
        <f t="shared" si="256"/>
        <v/>
      </c>
      <c r="D2579" s="315" t="str">
        <f t="shared" si="261"/>
        <v/>
      </c>
      <c r="E2579" s="228">
        <v>0</v>
      </c>
      <c r="J2579" s="229">
        <f t="shared" si="258"/>
        <v>0</v>
      </c>
      <c r="K2579" s="229">
        <f t="shared" si="259"/>
        <v>0</v>
      </c>
      <c r="L2579" s="229">
        <f t="shared" si="259"/>
        <v>0</v>
      </c>
      <c r="M2579" s="229">
        <f t="shared" si="260"/>
        <v>0</v>
      </c>
    </row>
    <row r="2580" spans="1:13" ht="15" customHeight="1">
      <c r="A2580" s="76"/>
      <c r="B2580" s="77" t="str">
        <f t="shared" si="257"/>
        <v/>
      </c>
      <c r="C2580" t="str">
        <f t="shared" si="256"/>
        <v/>
      </c>
      <c r="D2580" s="315" t="str">
        <f t="shared" si="261"/>
        <v/>
      </c>
      <c r="E2580" s="228">
        <v>0</v>
      </c>
      <c r="J2580" s="229">
        <f t="shared" si="258"/>
        <v>0</v>
      </c>
      <c r="K2580" s="229">
        <f t="shared" si="259"/>
        <v>0</v>
      </c>
      <c r="L2580" s="229">
        <f t="shared" si="259"/>
        <v>0</v>
      </c>
      <c r="M2580" s="229">
        <f t="shared" si="260"/>
        <v>0</v>
      </c>
    </row>
    <row r="2581" spans="1:13" ht="15" customHeight="1">
      <c r="A2581" s="76"/>
      <c r="B2581" s="77" t="str">
        <f t="shared" si="257"/>
        <v/>
      </c>
      <c r="C2581" t="str">
        <f t="shared" si="256"/>
        <v/>
      </c>
      <c r="D2581" s="315" t="str">
        <f t="shared" si="261"/>
        <v/>
      </c>
      <c r="E2581" s="228">
        <v>0</v>
      </c>
      <c r="J2581" s="229">
        <f t="shared" si="258"/>
        <v>0</v>
      </c>
      <c r="K2581" s="229">
        <f t="shared" si="259"/>
        <v>0</v>
      </c>
      <c r="L2581" s="229">
        <f t="shared" si="259"/>
        <v>0</v>
      </c>
      <c r="M2581" s="229">
        <f t="shared" si="260"/>
        <v>0</v>
      </c>
    </row>
    <row r="2582" spans="1:13" ht="15" customHeight="1">
      <c r="A2582" s="76"/>
      <c r="B2582" s="77" t="str">
        <f t="shared" si="257"/>
        <v/>
      </c>
      <c r="C2582" t="str">
        <f t="shared" si="256"/>
        <v/>
      </c>
      <c r="D2582" s="315" t="str">
        <f t="shared" si="261"/>
        <v/>
      </c>
      <c r="E2582" s="228">
        <v>0</v>
      </c>
      <c r="J2582" s="229">
        <f t="shared" si="258"/>
        <v>0</v>
      </c>
      <c r="K2582" s="229">
        <f t="shared" si="259"/>
        <v>0</v>
      </c>
      <c r="L2582" s="229">
        <f t="shared" si="259"/>
        <v>0</v>
      </c>
      <c r="M2582" s="229">
        <f t="shared" si="260"/>
        <v>0</v>
      </c>
    </row>
    <row r="2583" spans="1:13" ht="15" customHeight="1">
      <c r="A2583" s="76"/>
      <c r="B2583" s="77" t="str">
        <f t="shared" si="257"/>
        <v/>
      </c>
      <c r="C2583" t="str">
        <f t="shared" si="256"/>
        <v/>
      </c>
      <c r="D2583" s="315" t="str">
        <f t="shared" si="261"/>
        <v/>
      </c>
      <c r="E2583" s="228">
        <v>0</v>
      </c>
      <c r="J2583" s="229">
        <f t="shared" si="258"/>
        <v>0</v>
      </c>
      <c r="K2583" s="229">
        <f t="shared" si="259"/>
        <v>0</v>
      </c>
      <c r="L2583" s="229">
        <f t="shared" si="259"/>
        <v>0</v>
      </c>
      <c r="M2583" s="229">
        <f t="shared" si="260"/>
        <v>0</v>
      </c>
    </row>
    <row r="2584" spans="1:13" ht="15" customHeight="1">
      <c r="A2584" s="76"/>
      <c r="B2584" s="77" t="str">
        <f t="shared" si="257"/>
        <v/>
      </c>
      <c r="C2584" t="str">
        <f t="shared" si="256"/>
        <v/>
      </c>
      <c r="D2584" s="315" t="str">
        <f t="shared" si="261"/>
        <v/>
      </c>
      <c r="E2584" s="228">
        <v>0</v>
      </c>
      <c r="J2584" s="229">
        <f t="shared" si="258"/>
        <v>0</v>
      </c>
      <c r="K2584" s="229">
        <f t="shared" si="259"/>
        <v>0</v>
      </c>
      <c r="L2584" s="229">
        <f t="shared" si="259"/>
        <v>0</v>
      </c>
      <c r="M2584" s="229">
        <f t="shared" si="260"/>
        <v>0</v>
      </c>
    </row>
    <row r="2585" spans="1:13" ht="15" customHeight="1">
      <c r="A2585" s="76"/>
      <c r="B2585" s="77" t="str">
        <f t="shared" si="257"/>
        <v/>
      </c>
      <c r="C2585" t="str">
        <f t="shared" si="256"/>
        <v/>
      </c>
      <c r="D2585" s="315" t="str">
        <f t="shared" si="261"/>
        <v/>
      </c>
      <c r="E2585" s="228">
        <v>0</v>
      </c>
      <c r="J2585" s="229">
        <f t="shared" si="258"/>
        <v>0</v>
      </c>
      <c r="K2585" s="229">
        <f t="shared" si="259"/>
        <v>0</v>
      </c>
      <c r="L2585" s="229">
        <f t="shared" si="259"/>
        <v>0</v>
      </c>
      <c r="M2585" s="229">
        <f t="shared" si="260"/>
        <v>0</v>
      </c>
    </row>
    <row r="2586" spans="1:13" ht="15" customHeight="1">
      <c r="A2586" s="76"/>
      <c r="B2586" s="77" t="str">
        <f t="shared" si="257"/>
        <v/>
      </c>
      <c r="C2586" t="str">
        <f t="shared" si="256"/>
        <v/>
      </c>
      <c r="D2586" s="315" t="str">
        <f t="shared" si="261"/>
        <v/>
      </c>
      <c r="E2586" s="228">
        <v>0</v>
      </c>
      <c r="J2586" s="229">
        <f t="shared" si="258"/>
        <v>0</v>
      </c>
      <c r="K2586" s="229">
        <f t="shared" si="259"/>
        <v>0</v>
      </c>
      <c r="L2586" s="229">
        <f t="shared" si="259"/>
        <v>0</v>
      </c>
      <c r="M2586" s="229">
        <f t="shared" si="260"/>
        <v>0</v>
      </c>
    </row>
    <row r="2587" spans="1:13" ht="15" customHeight="1">
      <c r="A2587" s="76"/>
      <c r="B2587" s="77" t="str">
        <f t="shared" si="257"/>
        <v/>
      </c>
      <c r="C2587" t="str">
        <f t="shared" si="256"/>
        <v/>
      </c>
      <c r="D2587" s="315" t="str">
        <f t="shared" si="261"/>
        <v/>
      </c>
      <c r="E2587" s="228">
        <v>0</v>
      </c>
      <c r="J2587" s="229">
        <f t="shared" si="258"/>
        <v>0</v>
      </c>
      <c r="K2587" s="229">
        <f t="shared" si="259"/>
        <v>0</v>
      </c>
      <c r="L2587" s="229">
        <f t="shared" si="259"/>
        <v>0</v>
      </c>
      <c r="M2587" s="229">
        <f t="shared" si="260"/>
        <v>0</v>
      </c>
    </row>
    <row r="2588" spans="1:13" ht="15" customHeight="1">
      <c r="A2588" s="76"/>
      <c r="B2588" s="77" t="str">
        <f t="shared" si="257"/>
        <v/>
      </c>
      <c r="C2588" t="str">
        <f t="shared" si="256"/>
        <v/>
      </c>
      <c r="D2588" s="315" t="str">
        <f t="shared" si="261"/>
        <v/>
      </c>
      <c r="E2588" s="228">
        <v>0</v>
      </c>
      <c r="J2588" s="229">
        <f t="shared" si="258"/>
        <v>0</v>
      </c>
      <c r="K2588" s="229">
        <f t="shared" si="259"/>
        <v>0</v>
      </c>
      <c r="L2588" s="229">
        <f t="shared" si="259"/>
        <v>0</v>
      </c>
      <c r="M2588" s="229">
        <f t="shared" si="260"/>
        <v>0</v>
      </c>
    </row>
    <row r="2589" spans="1:13" ht="15" customHeight="1">
      <c r="A2589" s="76"/>
      <c r="B2589" s="77" t="str">
        <f t="shared" si="257"/>
        <v/>
      </c>
      <c r="C2589" t="str">
        <f t="shared" si="256"/>
        <v/>
      </c>
      <c r="D2589" s="315" t="str">
        <f t="shared" si="261"/>
        <v/>
      </c>
      <c r="E2589" s="228">
        <v>0</v>
      </c>
      <c r="J2589" s="229">
        <f t="shared" si="258"/>
        <v>0</v>
      </c>
      <c r="K2589" s="229">
        <f t="shared" si="259"/>
        <v>0</v>
      </c>
      <c r="L2589" s="229">
        <f t="shared" si="259"/>
        <v>0</v>
      </c>
      <c r="M2589" s="229">
        <f t="shared" si="260"/>
        <v>0</v>
      </c>
    </row>
    <row r="2590" spans="1:13" ht="15" customHeight="1">
      <c r="A2590" s="76"/>
      <c r="B2590" s="77" t="str">
        <f t="shared" si="257"/>
        <v/>
      </c>
      <c r="C2590" t="str">
        <f t="shared" si="256"/>
        <v/>
      </c>
      <c r="D2590" s="315" t="str">
        <f t="shared" si="261"/>
        <v/>
      </c>
      <c r="E2590" s="228">
        <v>0</v>
      </c>
      <c r="J2590" s="229">
        <f t="shared" si="258"/>
        <v>0</v>
      </c>
      <c r="K2590" s="229">
        <f t="shared" si="259"/>
        <v>0</v>
      </c>
      <c r="L2590" s="229">
        <f t="shared" si="259"/>
        <v>0</v>
      </c>
      <c r="M2590" s="229">
        <f t="shared" si="260"/>
        <v>0</v>
      </c>
    </row>
    <row r="2591" spans="1:13" ht="15" customHeight="1">
      <c r="A2591" s="76"/>
      <c r="B2591" s="77" t="str">
        <f t="shared" si="257"/>
        <v/>
      </c>
      <c r="C2591" t="str">
        <f t="shared" si="256"/>
        <v/>
      </c>
      <c r="D2591" s="315" t="str">
        <f t="shared" si="261"/>
        <v/>
      </c>
      <c r="E2591" s="228">
        <v>0</v>
      </c>
      <c r="J2591" s="229">
        <f t="shared" si="258"/>
        <v>0</v>
      </c>
      <c r="K2591" s="229">
        <f t="shared" si="259"/>
        <v>0</v>
      </c>
      <c r="L2591" s="229">
        <f t="shared" si="259"/>
        <v>0</v>
      </c>
      <c r="M2591" s="229">
        <f t="shared" si="260"/>
        <v>0</v>
      </c>
    </row>
    <row r="2592" spans="1:13" ht="15" customHeight="1">
      <c r="A2592" s="76"/>
      <c r="B2592" s="77" t="str">
        <f t="shared" si="257"/>
        <v/>
      </c>
      <c r="C2592" t="str">
        <f t="shared" si="256"/>
        <v/>
      </c>
      <c r="D2592" s="315" t="str">
        <f t="shared" si="261"/>
        <v/>
      </c>
      <c r="E2592" s="228">
        <v>0</v>
      </c>
      <c r="J2592" s="229">
        <f t="shared" si="258"/>
        <v>0</v>
      </c>
      <c r="K2592" s="229">
        <f t="shared" si="259"/>
        <v>0</v>
      </c>
      <c r="L2592" s="229">
        <f t="shared" si="259"/>
        <v>0</v>
      </c>
      <c r="M2592" s="229">
        <f t="shared" si="260"/>
        <v>0</v>
      </c>
    </row>
    <row r="2593" spans="1:13" ht="15" customHeight="1">
      <c r="A2593" s="76"/>
      <c r="B2593" s="77" t="str">
        <f t="shared" si="257"/>
        <v/>
      </c>
      <c r="C2593" t="str">
        <f t="shared" si="256"/>
        <v/>
      </c>
      <c r="D2593" s="315" t="str">
        <f t="shared" si="261"/>
        <v/>
      </c>
      <c r="E2593" s="228">
        <v>0</v>
      </c>
      <c r="J2593" s="229">
        <f t="shared" si="258"/>
        <v>0</v>
      </c>
      <c r="K2593" s="229">
        <f t="shared" si="259"/>
        <v>0</v>
      </c>
      <c r="L2593" s="229">
        <f t="shared" si="259"/>
        <v>0</v>
      </c>
      <c r="M2593" s="229">
        <f t="shared" si="260"/>
        <v>0</v>
      </c>
    </row>
    <row r="2594" spans="1:13" ht="15" customHeight="1">
      <c r="A2594" s="76"/>
      <c r="B2594" s="77" t="str">
        <f t="shared" si="257"/>
        <v/>
      </c>
      <c r="C2594" t="str">
        <f t="shared" si="256"/>
        <v/>
      </c>
      <c r="D2594" s="315" t="str">
        <f t="shared" si="261"/>
        <v/>
      </c>
      <c r="E2594" s="228">
        <v>0</v>
      </c>
      <c r="J2594" s="229">
        <f t="shared" si="258"/>
        <v>0</v>
      </c>
      <c r="K2594" s="229">
        <f t="shared" si="259"/>
        <v>0</v>
      </c>
      <c r="L2594" s="229">
        <f t="shared" si="259"/>
        <v>0</v>
      </c>
      <c r="M2594" s="229">
        <f t="shared" si="260"/>
        <v>0</v>
      </c>
    </row>
    <row r="2595" spans="1:13" ht="15" customHeight="1">
      <c r="A2595" s="76"/>
      <c r="B2595" s="77" t="str">
        <f t="shared" si="257"/>
        <v/>
      </c>
      <c r="C2595" t="str">
        <f t="shared" si="256"/>
        <v/>
      </c>
      <c r="D2595" s="315" t="str">
        <f t="shared" si="261"/>
        <v/>
      </c>
      <c r="E2595" s="228">
        <v>0</v>
      </c>
      <c r="J2595" s="229">
        <f t="shared" si="258"/>
        <v>0</v>
      </c>
      <c r="K2595" s="229">
        <f t="shared" si="259"/>
        <v>0</v>
      </c>
      <c r="L2595" s="229">
        <f t="shared" si="259"/>
        <v>0</v>
      </c>
      <c r="M2595" s="229">
        <f t="shared" si="260"/>
        <v>0</v>
      </c>
    </row>
    <row r="2596" spans="1:13" ht="15" customHeight="1">
      <c r="A2596" s="76"/>
      <c r="B2596" s="77" t="str">
        <f t="shared" si="257"/>
        <v/>
      </c>
      <c r="C2596" t="str">
        <f t="shared" si="256"/>
        <v/>
      </c>
      <c r="D2596" s="315" t="str">
        <f t="shared" si="261"/>
        <v/>
      </c>
      <c r="E2596" s="228">
        <v>0</v>
      </c>
      <c r="J2596" s="229">
        <f t="shared" si="258"/>
        <v>0</v>
      </c>
      <c r="K2596" s="229">
        <f t="shared" si="259"/>
        <v>0</v>
      </c>
      <c r="L2596" s="229">
        <f t="shared" si="259"/>
        <v>0</v>
      </c>
      <c r="M2596" s="229">
        <f t="shared" si="260"/>
        <v>0</v>
      </c>
    </row>
    <row r="2597" spans="1:13" ht="15" customHeight="1">
      <c r="A2597" s="76"/>
      <c r="B2597" s="77" t="str">
        <f t="shared" si="257"/>
        <v/>
      </c>
      <c r="C2597" t="str">
        <f t="shared" si="256"/>
        <v/>
      </c>
      <c r="D2597" s="315" t="str">
        <f t="shared" si="261"/>
        <v/>
      </c>
      <c r="E2597" s="228">
        <v>0</v>
      </c>
      <c r="J2597" s="229">
        <f t="shared" si="258"/>
        <v>0</v>
      </c>
      <c r="K2597" s="229">
        <f t="shared" si="259"/>
        <v>0</v>
      </c>
      <c r="L2597" s="229">
        <f t="shared" si="259"/>
        <v>0</v>
      </c>
      <c r="M2597" s="229">
        <f t="shared" si="260"/>
        <v>0</v>
      </c>
    </row>
    <row r="2598" spans="1:13" ht="15" customHeight="1">
      <c r="A2598" s="76"/>
      <c r="B2598" s="77" t="str">
        <f t="shared" si="257"/>
        <v/>
      </c>
      <c r="C2598" t="str">
        <f t="shared" si="256"/>
        <v/>
      </c>
      <c r="D2598" s="315" t="str">
        <f t="shared" si="261"/>
        <v/>
      </c>
      <c r="E2598" s="228">
        <v>0</v>
      </c>
      <c r="J2598" s="229">
        <f t="shared" si="258"/>
        <v>0</v>
      </c>
      <c r="K2598" s="229">
        <f t="shared" si="259"/>
        <v>0</v>
      </c>
      <c r="L2598" s="229">
        <f t="shared" si="259"/>
        <v>0</v>
      </c>
      <c r="M2598" s="229">
        <f t="shared" si="260"/>
        <v>0</v>
      </c>
    </row>
    <row r="2599" spans="1:13" ht="15" customHeight="1">
      <c r="A2599" s="76"/>
      <c r="B2599" s="77" t="str">
        <f t="shared" si="257"/>
        <v/>
      </c>
      <c r="C2599" t="str">
        <f t="shared" si="256"/>
        <v/>
      </c>
      <c r="D2599" s="315" t="str">
        <f t="shared" si="261"/>
        <v/>
      </c>
      <c r="E2599" s="228">
        <v>0</v>
      </c>
      <c r="J2599" s="229">
        <f t="shared" si="258"/>
        <v>0</v>
      </c>
      <c r="K2599" s="229">
        <f t="shared" si="259"/>
        <v>0</v>
      </c>
      <c r="L2599" s="229">
        <f t="shared" si="259"/>
        <v>0</v>
      </c>
      <c r="M2599" s="229">
        <f t="shared" si="260"/>
        <v>0</v>
      </c>
    </row>
    <row r="2600" spans="1:13" ht="15" customHeight="1">
      <c r="A2600" s="76"/>
      <c r="B2600" s="77" t="str">
        <f t="shared" si="257"/>
        <v/>
      </c>
      <c r="C2600" t="str">
        <f t="shared" si="256"/>
        <v/>
      </c>
      <c r="D2600" s="315" t="str">
        <f t="shared" si="261"/>
        <v/>
      </c>
      <c r="E2600" s="228">
        <v>0</v>
      </c>
      <c r="J2600" s="229">
        <f t="shared" si="258"/>
        <v>0</v>
      </c>
      <c r="K2600" s="229">
        <f t="shared" si="259"/>
        <v>0</v>
      </c>
      <c r="L2600" s="229">
        <f t="shared" si="259"/>
        <v>0</v>
      </c>
      <c r="M2600" s="229">
        <f t="shared" si="260"/>
        <v>0</v>
      </c>
    </row>
    <row r="2601" spans="1:13" ht="15" customHeight="1">
      <c r="A2601" s="76"/>
      <c r="B2601" s="77" t="str">
        <f t="shared" si="257"/>
        <v/>
      </c>
      <c r="C2601" t="str">
        <f t="shared" si="256"/>
        <v/>
      </c>
      <c r="D2601" s="315" t="str">
        <f t="shared" si="261"/>
        <v/>
      </c>
      <c r="E2601" s="228">
        <v>0</v>
      </c>
      <c r="J2601" s="229">
        <f t="shared" si="258"/>
        <v>0</v>
      </c>
      <c r="K2601" s="229">
        <f t="shared" si="259"/>
        <v>0</v>
      </c>
      <c r="L2601" s="229">
        <f t="shared" si="259"/>
        <v>0</v>
      </c>
      <c r="M2601" s="229">
        <f t="shared" si="260"/>
        <v>0</v>
      </c>
    </row>
    <row r="2602" spans="1:13" ht="15" customHeight="1">
      <c r="A2602" s="76"/>
      <c r="B2602" s="77" t="str">
        <f t="shared" si="257"/>
        <v/>
      </c>
      <c r="C2602" t="str">
        <f t="shared" si="256"/>
        <v/>
      </c>
      <c r="D2602" s="315" t="str">
        <f t="shared" si="261"/>
        <v/>
      </c>
      <c r="E2602" s="228">
        <v>0</v>
      </c>
      <c r="J2602" s="229">
        <f t="shared" si="258"/>
        <v>0</v>
      </c>
      <c r="K2602" s="229">
        <f t="shared" si="259"/>
        <v>0</v>
      </c>
      <c r="L2602" s="229">
        <f t="shared" si="259"/>
        <v>0</v>
      </c>
      <c r="M2602" s="229">
        <f t="shared" si="260"/>
        <v>0</v>
      </c>
    </row>
    <row r="2603" spans="1:13" ht="15" customHeight="1">
      <c r="A2603" s="76"/>
      <c r="B2603" s="77" t="str">
        <f t="shared" si="257"/>
        <v/>
      </c>
      <c r="C2603" t="str">
        <f t="shared" si="256"/>
        <v/>
      </c>
      <c r="D2603" s="315" t="str">
        <f t="shared" si="261"/>
        <v/>
      </c>
      <c r="E2603" s="228">
        <v>0</v>
      </c>
      <c r="J2603" s="229">
        <f t="shared" si="258"/>
        <v>0</v>
      </c>
      <c r="K2603" s="229">
        <f t="shared" si="259"/>
        <v>0</v>
      </c>
      <c r="L2603" s="229">
        <f t="shared" si="259"/>
        <v>0</v>
      </c>
      <c r="M2603" s="229">
        <f t="shared" si="260"/>
        <v>0</v>
      </c>
    </row>
    <row r="2604" spans="1:13" ht="15" customHeight="1">
      <c r="A2604" s="76"/>
      <c r="B2604" s="77" t="str">
        <f t="shared" si="257"/>
        <v/>
      </c>
      <c r="C2604" t="str">
        <f t="shared" si="256"/>
        <v/>
      </c>
      <c r="D2604" s="315" t="str">
        <f t="shared" si="261"/>
        <v/>
      </c>
      <c r="E2604" s="228">
        <v>0</v>
      </c>
      <c r="J2604" s="229">
        <f t="shared" si="258"/>
        <v>0</v>
      </c>
      <c r="K2604" s="229">
        <f t="shared" si="259"/>
        <v>0</v>
      </c>
      <c r="L2604" s="229">
        <f t="shared" si="259"/>
        <v>0</v>
      </c>
      <c r="M2604" s="229">
        <f t="shared" si="260"/>
        <v>0</v>
      </c>
    </row>
    <row r="2605" spans="1:13" ht="15" customHeight="1">
      <c r="A2605" s="76"/>
      <c r="B2605" s="77" t="str">
        <f t="shared" si="257"/>
        <v/>
      </c>
      <c r="C2605" t="str">
        <f t="shared" si="256"/>
        <v/>
      </c>
      <c r="D2605" s="315" t="str">
        <f t="shared" si="261"/>
        <v/>
      </c>
      <c r="E2605" s="228">
        <v>0</v>
      </c>
      <c r="J2605" s="229">
        <f t="shared" si="258"/>
        <v>0</v>
      </c>
      <c r="K2605" s="229">
        <f t="shared" si="259"/>
        <v>0</v>
      </c>
      <c r="L2605" s="229">
        <f t="shared" si="259"/>
        <v>0</v>
      </c>
      <c r="M2605" s="229">
        <f t="shared" si="260"/>
        <v>0</v>
      </c>
    </row>
    <row r="2606" spans="1:13" ht="15" customHeight="1">
      <c r="A2606" s="76"/>
      <c r="B2606" s="77" t="str">
        <f t="shared" si="257"/>
        <v/>
      </c>
      <c r="C2606" t="str">
        <f t="shared" si="256"/>
        <v/>
      </c>
      <c r="D2606" s="315" t="str">
        <f t="shared" si="261"/>
        <v/>
      </c>
      <c r="E2606" s="228">
        <v>0</v>
      </c>
      <c r="J2606" s="229">
        <f t="shared" si="258"/>
        <v>0</v>
      </c>
      <c r="K2606" s="229">
        <f t="shared" si="259"/>
        <v>0</v>
      </c>
      <c r="L2606" s="229">
        <f t="shared" si="259"/>
        <v>0</v>
      </c>
      <c r="M2606" s="229">
        <f t="shared" si="260"/>
        <v>0</v>
      </c>
    </row>
    <row r="2607" spans="1:13" ht="15" customHeight="1">
      <c r="A2607" s="76"/>
      <c r="B2607" s="77" t="str">
        <f t="shared" si="257"/>
        <v/>
      </c>
      <c r="C2607" t="str">
        <f t="shared" si="256"/>
        <v/>
      </c>
      <c r="D2607" s="315" t="str">
        <f t="shared" si="261"/>
        <v/>
      </c>
      <c r="E2607" s="228">
        <v>0</v>
      </c>
      <c r="J2607" s="229">
        <f t="shared" si="258"/>
        <v>0</v>
      </c>
      <c r="K2607" s="229">
        <f t="shared" si="259"/>
        <v>0</v>
      </c>
      <c r="L2607" s="229">
        <f t="shared" si="259"/>
        <v>0</v>
      </c>
      <c r="M2607" s="229">
        <f t="shared" si="260"/>
        <v>0</v>
      </c>
    </row>
    <row r="2608" spans="1:13" ht="15" customHeight="1">
      <c r="A2608" s="76"/>
      <c r="B2608" s="77" t="str">
        <f t="shared" si="257"/>
        <v/>
      </c>
      <c r="C2608" t="str">
        <f t="shared" si="256"/>
        <v/>
      </c>
      <c r="D2608" s="315" t="str">
        <f t="shared" si="261"/>
        <v/>
      </c>
      <c r="E2608" s="228">
        <v>0</v>
      </c>
      <c r="J2608" s="229">
        <f t="shared" si="258"/>
        <v>0</v>
      </c>
      <c r="K2608" s="229">
        <f t="shared" si="259"/>
        <v>0</v>
      </c>
      <c r="L2608" s="229">
        <f t="shared" si="259"/>
        <v>0</v>
      </c>
      <c r="M2608" s="229">
        <f t="shared" si="260"/>
        <v>0</v>
      </c>
    </row>
    <row r="2609" spans="1:13" ht="15" customHeight="1">
      <c r="A2609" s="76"/>
      <c r="B2609" s="77" t="str">
        <f t="shared" si="257"/>
        <v/>
      </c>
      <c r="C2609" t="str">
        <f t="shared" si="256"/>
        <v/>
      </c>
      <c r="D2609" s="315" t="str">
        <f t="shared" si="261"/>
        <v/>
      </c>
      <c r="E2609" s="228">
        <v>0</v>
      </c>
      <c r="J2609" s="229">
        <f t="shared" si="258"/>
        <v>0</v>
      </c>
      <c r="K2609" s="229">
        <f t="shared" si="259"/>
        <v>0</v>
      </c>
      <c r="L2609" s="229">
        <f t="shared" si="259"/>
        <v>0</v>
      </c>
      <c r="M2609" s="229">
        <f t="shared" si="260"/>
        <v>0</v>
      </c>
    </row>
    <row r="2610" spans="1:13" ht="15" customHeight="1">
      <c r="A2610" s="76"/>
      <c r="B2610" s="77" t="str">
        <f t="shared" si="257"/>
        <v/>
      </c>
      <c r="C2610" t="str">
        <f t="shared" si="256"/>
        <v/>
      </c>
      <c r="D2610" s="315" t="str">
        <f t="shared" si="261"/>
        <v/>
      </c>
      <c r="E2610" s="228">
        <v>0</v>
      </c>
      <c r="J2610" s="229">
        <f t="shared" si="258"/>
        <v>0</v>
      </c>
      <c r="K2610" s="229">
        <f t="shared" si="259"/>
        <v>0</v>
      </c>
      <c r="L2610" s="229">
        <f t="shared" si="259"/>
        <v>0</v>
      </c>
      <c r="M2610" s="229">
        <f t="shared" si="260"/>
        <v>0</v>
      </c>
    </row>
    <row r="2611" spans="1:13" ht="15" customHeight="1">
      <c r="A2611" s="76"/>
      <c r="B2611" s="77" t="str">
        <f t="shared" si="257"/>
        <v/>
      </c>
      <c r="C2611" t="str">
        <f t="shared" si="256"/>
        <v/>
      </c>
      <c r="D2611" s="315" t="str">
        <f t="shared" si="261"/>
        <v/>
      </c>
      <c r="E2611" s="228">
        <v>0</v>
      </c>
      <c r="J2611" s="229">
        <f t="shared" si="258"/>
        <v>0</v>
      </c>
      <c r="K2611" s="229">
        <f t="shared" si="259"/>
        <v>0</v>
      </c>
      <c r="L2611" s="229">
        <f t="shared" si="259"/>
        <v>0</v>
      </c>
      <c r="M2611" s="229">
        <f t="shared" si="260"/>
        <v>0</v>
      </c>
    </row>
    <row r="2612" spans="1:13" ht="15" customHeight="1">
      <c r="A2612" s="76"/>
      <c r="B2612" s="77" t="str">
        <f t="shared" si="257"/>
        <v/>
      </c>
      <c r="C2612" t="str">
        <f t="shared" si="256"/>
        <v/>
      </c>
      <c r="D2612" s="315" t="str">
        <f t="shared" si="261"/>
        <v/>
      </c>
      <c r="E2612" s="228">
        <v>0</v>
      </c>
      <c r="J2612" s="229">
        <f t="shared" si="258"/>
        <v>0</v>
      </c>
      <c r="K2612" s="229">
        <f t="shared" si="259"/>
        <v>0</v>
      </c>
      <c r="L2612" s="229">
        <f t="shared" si="259"/>
        <v>0</v>
      </c>
      <c r="M2612" s="229">
        <f t="shared" si="260"/>
        <v>0</v>
      </c>
    </row>
    <row r="2613" spans="1:13" ht="15" customHeight="1">
      <c r="A2613" s="76"/>
      <c r="B2613" s="77" t="str">
        <f t="shared" si="257"/>
        <v/>
      </c>
      <c r="C2613" t="str">
        <f t="shared" si="256"/>
        <v/>
      </c>
      <c r="D2613" s="315" t="str">
        <f t="shared" si="261"/>
        <v/>
      </c>
      <c r="E2613" s="228">
        <v>0</v>
      </c>
      <c r="J2613" s="229">
        <f t="shared" si="258"/>
        <v>0</v>
      </c>
      <c r="K2613" s="229">
        <f t="shared" si="259"/>
        <v>0</v>
      </c>
      <c r="L2613" s="229">
        <f t="shared" si="259"/>
        <v>0</v>
      </c>
      <c r="M2613" s="229">
        <f t="shared" si="260"/>
        <v>0</v>
      </c>
    </row>
    <row r="2614" spans="1:13" ht="15" customHeight="1">
      <c r="A2614" s="76"/>
      <c r="B2614" s="77" t="str">
        <f t="shared" si="257"/>
        <v/>
      </c>
      <c r="C2614" t="str">
        <f t="shared" si="256"/>
        <v/>
      </c>
      <c r="D2614" s="315" t="str">
        <f t="shared" si="261"/>
        <v/>
      </c>
      <c r="E2614" s="228">
        <v>0</v>
      </c>
      <c r="J2614" s="229">
        <f t="shared" si="258"/>
        <v>0</v>
      </c>
      <c r="K2614" s="229">
        <f t="shared" si="259"/>
        <v>0</v>
      </c>
      <c r="L2614" s="229">
        <f t="shared" si="259"/>
        <v>0</v>
      </c>
      <c r="M2614" s="229">
        <f t="shared" si="260"/>
        <v>0</v>
      </c>
    </row>
    <row r="2615" spans="1:13" ht="15" customHeight="1">
      <c r="A2615" s="76"/>
      <c r="B2615" s="77" t="str">
        <f t="shared" si="257"/>
        <v/>
      </c>
      <c r="C2615" t="str">
        <f t="shared" si="256"/>
        <v/>
      </c>
      <c r="D2615" s="315" t="str">
        <f t="shared" si="261"/>
        <v/>
      </c>
      <c r="E2615" s="228">
        <v>0</v>
      </c>
      <c r="J2615" s="229">
        <f t="shared" si="258"/>
        <v>0</v>
      </c>
      <c r="K2615" s="229">
        <f t="shared" si="259"/>
        <v>0</v>
      </c>
      <c r="L2615" s="229">
        <f t="shared" si="259"/>
        <v>0</v>
      </c>
      <c r="M2615" s="229">
        <f t="shared" si="260"/>
        <v>0</v>
      </c>
    </row>
    <row r="2616" spans="1:13" ht="15" customHeight="1">
      <c r="A2616" s="76"/>
      <c r="B2616" s="77" t="str">
        <f t="shared" si="257"/>
        <v/>
      </c>
      <c r="C2616" t="str">
        <f t="shared" si="256"/>
        <v/>
      </c>
      <c r="D2616" s="315" t="str">
        <f t="shared" si="261"/>
        <v/>
      </c>
      <c r="E2616" s="228">
        <v>0</v>
      </c>
      <c r="J2616" s="229">
        <f t="shared" si="258"/>
        <v>0</v>
      </c>
      <c r="K2616" s="229">
        <f t="shared" si="259"/>
        <v>0</v>
      </c>
      <c r="L2616" s="229">
        <f t="shared" si="259"/>
        <v>0</v>
      </c>
      <c r="M2616" s="229">
        <f t="shared" si="260"/>
        <v>0</v>
      </c>
    </row>
    <row r="2617" spans="1:13" ht="15" customHeight="1">
      <c r="A2617" s="76"/>
      <c r="B2617" s="77" t="str">
        <f t="shared" si="257"/>
        <v/>
      </c>
      <c r="C2617" t="str">
        <f t="shared" si="256"/>
        <v/>
      </c>
      <c r="D2617" s="315" t="str">
        <f t="shared" si="261"/>
        <v/>
      </c>
      <c r="E2617" s="228">
        <v>0</v>
      </c>
      <c r="J2617" s="229">
        <f t="shared" si="258"/>
        <v>0</v>
      </c>
      <c r="K2617" s="229">
        <f t="shared" si="259"/>
        <v>0</v>
      </c>
      <c r="L2617" s="229">
        <f t="shared" si="259"/>
        <v>0</v>
      </c>
      <c r="M2617" s="229">
        <f t="shared" si="260"/>
        <v>0</v>
      </c>
    </row>
    <row r="2618" spans="1:13" ht="15" customHeight="1">
      <c r="A2618" s="76"/>
      <c r="B2618" s="77" t="str">
        <f t="shared" si="257"/>
        <v/>
      </c>
      <c r="C2618" t="str">
        <f t="shared" si="256"/>
        <v/>
      </c>
      <c r="D2618" s="315" t="str">
        <f t="shared" si="261"/>
        <v/>
      </c>
      <c r="E2618" s="228">
        <v>0</v>
      </c>
      <c r="J2618" s="229">
        <f t="shared" si="258"/>
        <v>0</v>
      </c>
      <c r="K2618" s="229">
        <f t="shared" si="259"/>
        <v>0</v>
      </c>
      <c r="L2618" s="229">
        <f t="shared" si="259"/>
        <v>0</v>
      </c>
      <c r="M2618" s="229">
        <f t="shared" si="260"/>
        <v>0</v>
      </c>
    </row>
    <row r="2619" spans="1:13" ht="15" customHeight="1">
      <c r="A2619" s="76"/>
      <c r="B2619" s="77" t="str">
        <f t="shared" si="257"/>
        <v/>
      </c>
      <c r="C2619" t="str">
        <f t="shared" si="256"/>
        <v/>
      </c>
      <c r="D2619" s="315" t="str">
        <f t="shared" si="261"/>
        <v/>
      </c>
      <c r="E2619" s="228">
        <v>0</v>
      </c>
      <c r="J2619" s="229">
        <f t="shared" si="258"/>
        <v>0</v>
      </c>
      <c r="K2619" s="229">
        <f t="shared" si="259"/>
        <v>0</v>
      </c>
      <c r="L2619" s="229">
        <f t="shared" si="259"/>
        <v>0</v>
      </c>
      <c r="M2619" s="229">
        <f t="shared" si="260"/>
        <v>0</v>
      </c>
    </row>
    <row r="2620" spans="1:13" ht="15" customHeight="1">
      <c r="A2620" s="76"/>
      <c r="B2620" s="77" t="str">
        <f t="shared" si="257"/>
        <v/>
      </c>
      <c r="C2620" t="str">
        <f t="shared" si="256"/>
        <v/>
      </c>
      <c r="D2620" s="315" t="str">
        <f t="shared" si="261"/>
        <v/>
      </c>
      <c r="E2620" s="228">
        <v>0</v>
      </c>
      <c r="J2620" s="229">
        <f t="shared" si="258"/>
        <v>0</v>
      </c>
      <c r="K2620" s="229">
        <f t="shared" si="259"/>
        <v>0</v>
      </c>
      <c r="L2620" s="229">
        <f t="shared" si="259"/>
        <v>0</v>
      </c>
      <c r="M2620" s="229">
        <f t="shared" si="260"/>
        <v>0</v>
      </c>
    </row>
    <row r="2621" spans="1:13" ht="15" customHeight="1">
      <c r="A2621" s="76"/>
      <c r="B2621" s="77" t="str">
        <f t="shared" si="257"/>
        <v/>
      </c>
      <c r="C2621" t="str">
        <f t="shared" si="256"/>
        <v/>
      </c>
      <c r="D2621" s="315" t="str">
        <f t="shared" si="261"/>
        <v/>
      </c>
      <c r="E2621" s="228">
        <v>0</v>
      </c>
      <c r="J2621" s="229">
        <f t="shared" si="258"/>
        <v>0</v>
      </c>
      <c r="K2621" s="229">
        <f t="shared" si="259"/>
        <v>0</v>
      </c>
      <c r="L2621" s="229">
        <f t="shared" si="259"/>
        <v>0</v>
      </c>
      <c r="M2621" s="229">
        <f t="shared" si="260"/>
        <v>0</v>
      </c>
    </row>
    <row r="2622" spans="1:13" ht="15" customHeight="1">
      <c r="A2622" s="76"/>
      <c r="B2622" s="77" t="str">
        <f t="shared" si="257"/>
        <v/>
      </c>
      <c r="C2622" t="str">
        <f t="shared" si="256"/>
        <v/>
      </c>
      <c r="D2622" s="315" t="str">
        <f t="shared" si="261"/>
        <v/>
      </c>
      <c r="E2622" s="228">
        <v>0</v>
      </c>
      <c r="J2622" s="229">
        <f t="shared" si="258"/>
        <v>0</v>
      </c>
      <c r="K2622" s="229">
        <f t="shared" si="259"/>
        <v>0</v>
      </c>
      <c r="L2622" s="229">
        <f t="shared" si="259"/>
        <v>0</v>
      </c>
      <c r="M2622" s="229">
        <f t="shared" si="260"/>
        <v>0</v>
      </c>
    </row>
    <row r="2623" spans="1:13" ht="15" customHeight="1">
      <c r="A2623" s="76"/>
      <c r="B2623" s="77" t="str">
        <f t="shared" si="257"/>
        <v/>
      </c>
      <c r="C2623" t="str">
        <f t="shared" si="256"/>
        <v/>
      </c>
      <c r="D2623" s="315" t="str">
        <f t="shared" si="261"/>
        <v/>
      </c>
      <c r="E2623" s="228">
        <v>0</v>
      </c>
      <c r="J2623" s="229">
        <f t="shared" si="258"/>
        <v>0</v>
      </c>
      <c r="K2623" s="229">
        <f t="shared" si="259"/>
        <v>0</v>
      </c>
      <c r="L2623" s="229">
        <f t="shared" si="259"/>
        <v>0</v>
      </c>
      <c r="M2623" s="229">
        <f t="shared" si="260"/>
        <v>0</v>
      </c>
    </row>
    <row r="2624" spans="1:13" ht="15" customHeight="1">
      <c r="A2624" s="76"/>
      <c r="B2624" s="77" t="str">
        <f t="shared" si="257"/>
        <v/>
      </c>
      <c r="C2624" t="str">
        <f t="shared" si="256"/>
        <v/>
      </c>
      <c r="D2624" s="315" t="str">
        <f t="shared" si="261"/>
        <v/>
      </c>
      <c r="E2624" s="228">
        <v>0</v>
      </c>
      <c r="J2624" s="229">
        <f t="shared" si="258"/>
        <v>0</v>
      </c>
      <c r="K2624" s="229">
        <f t="shared" si="259"/>
        <v>0</v>
      </c>
      <c r="L2624" s="229">
        <f t="shared" si="259"/>
        <v>0</v>
      </c>
      <c r="M2624" s="229">
        <f t="shared" si="260"/>
        <v>0</v>
      </c>
    </row>
    <row r="2625" spans="1:13" ht="15" customHeight="1">
      <c r="A2625" s="76"/>
      <c r="B2625" s="77" t="str">
        <f t="shared" si="257"/>
        <v/>
      </c>
      <c r="C2625" t="str">
        <f t="shared" ref="C2625:C2688" si="262">IF(A2625&lt;&gt;"",TEXT(A2625,"aaaa"),"")</f>
        <v/>
      </c>
      <c r="D2625" s="315" t="str">
        <f t="shared" si="261"/>
        <v/>
      </c>
      <c r="E2625" s="228">
        <v>0</v>
      </c>
      <c r="J2625" s="229">
        <f t="shared" si="258"/>
        <v>0</v>
      </c>
      <c r="K2625" s="229">
        <f t="shared" si="259"/>
        <v>0</v>
      </c>
      <c r="L2625" s="229">
        <f t="shared" si="259"/>
        <v>0</v>
      </c>
      <c r="M2625" s="229">
        <f t="shared" si="260"/>
        <v>0</v>
      </c>
    </row>
    <row r="2626" spans="1:13" ht="15" customHeight="1">
      <c r="A2626" s="76"/>
      <c r="B2626" s="77" t="str">
        <f t="shared" si="257"/>
        <v/>
      </c>
      <c r="C2626" t="str">
        <f t="shared" si="262"/>
        <v/>
      </c>
      <c r="D2626" s="315" t="str">
        <f t="shared" si="261"/>
        <v/>
      </c>
      <c r="E2626" s="228">
        <v>0</v>
      </c>
      <c r="J2626" s="229">
        <f t="shared" si="258"/>
        <v>0</v>
      </c>
      <c r="K2626" s="229">
        <f t="shared" si="259"/>
        <v>0</v>
      </c>
      <c r="L2626" s="229">
        <f t="shared" si="259"/>
        <v>0</v>
      </c>
      <c r="M2626" s="229">
        <f t="shared" si="260"/>
        <v>0</v>
      </c>
    </row>
    <row r="2627" spans="1:13" ht="15" customHeight="1">
      <c r="A2627" s="76"/>
      <c r="B2627" s="77" t="str">
        <f t="shared" si="257"/>
        <v/>
      </c>
      <c r="C2627" t="str">
        <f t="shared" si="262"/>
        <v/>
      </c>
      <c r="D2627" s="315" t="str">
        <f t="shared" si="261"/>
        <v/>
      </c>
      <c r="E2627" s="228">
        <v>0</v>
      </c>
      <c r="J2627" s="229">
        <f t="shared" si="258"/>
        <v>0</v>
      </c>
      <c r="K2627" s="229">
        <f t="shared" si="259"/>
        <v>0</v>
      </c>
      <c r="L2627" s="229">
        <f t="shared" si="259"/>
        <v>0</v>
      </c>
      <c r="M2627" s="229">
        <f t="shared" si="260"/>
        <v>0</v>
      </c>
    </row>
    <row r="2628" spans="1:13" ht="15" customHeight="1">
      <c r="A2628" s="76"/>
      <c r="B2628" s="77" t="str">
        <f t="shared" si="257"/>
        <v/>
      </c>
      <c r="C2628" t="str">
        <f t="shared" si="262"/>
        <v/>
      </c>
      <c r="D2628" s="315" t="str">
        <f t="shared" si="261"/>
        <v/>
      </c>
      <c r="E2628" s="228">
        <v>0</v>
      </c>
      <c r="J2628" s="229">
        <f t="shared" si="258"/>
        <v>0</v>
      </c>
      <c r="K2628" s="229">
        <f t="shared" si="259"/>
        <v>0</v>
      </c>
      <c r="L2628" s="229">
        <f t="shared" si="259"/>
        <v>0</v>
      </c>
      <c r="M2628" s="229">
        <f t="shared" si="260"/>
        <v>0</v>
      </c>
    </row>
    <row r="2629" spans="1:13" ht="15" customHeight="1">
      <c r="A2629" s="76"/>
      <c r="B2629" s="77" t="str">
        <f t="shared" si="257"/>
        <v/>
      </c>
      <c r="C2629" t="str">
        <f t="shared" si="262"/>
        <v/>
      </c>
      <c r="D2629" s="315" t="str">
        <f t="shared" si="261"/>
        <v/>
      </c>
      <c r="E2629" s="228">
        <v>0</v>
      </c>
      <c r="J2629" s="229">
        <f t="shared" si="258"/>
        <v>0</v>
      </c>
      <c r="K2629" s="229">
        <f t="shared" si="259"/>
        <v>0</v>
      </c>
      <c r="L2629" s="229">
        <f t="shared" si="259"/>
        <v>0</v>
      </c>
      <c r="M2629" s="229">
        <f t="shared" si="260"/>
        <v>0</v>
      </c>
    </row>
    <row r="2630" spans="1:13" ht="15" customHeight="1">
      <c r="A2630" s="76"/>
      <c r="B2630" s="77" t="str">
        <f t="shared" si="257"/>
        <v/>
      </c>
      <c r="C2630" t="str">
        <f t="shared" si="262"/>
        <v/>
      </c>
      <c r="D2630" s="315" t="str">
        <f t="shared" si="261"/>
        <v/>
      </c>
      <c r="E2630" s="228">
        <v>0</v>
      </c>
      <c r="J2630" s="229">
        <f t="shared" si="258"/>
        <v>0</v>
      </c>
      <c r="K2630" s="229">
        <f t="shared" si="259"/>
        <v>0</v>
      </c>
      <c r="L2630" s="229">
        <f t="shared" si="259"/>
        <v>0</v>
      </c>
      <c r="M2630" s="229">
        <f t="shared" si="260"/>
        <v>0</v>
      </c>
    </row>
    <row r="2631" spans="1:13" ht="15" customHeight="1">
      <c r="A2631" s="76"/>
      <c r="B2631" s="77" t="str">
        <f t="shared" ref="B2631:B2694" si="263">IF(A2631="","",TEXT(A2631,"DDDD"))</f>
        <v/>
      </c>
      <c r="C2631" t="str">
        <f t="shared" si="262"/>
        <v/>
      </c>
      <c r="D2631" s="315" t="str">
        <f t="shared" si="261"/>
        <v/>
      </c>
      <c r="E2631" s="228">
        <v>0</v>
      </c>
      <c r="J2631" s="229">
        <f t="shared" ref="J2631:J2694" si="264">IF(E2631=0,0,(1-J$4)*E2631)</f>
        <v>0</v>
      </c>
      <c r="K2631" s="229">
        <f t="shared" ref="K2631:L2694" si="265">IF(F2631=0,0,(1-K$4)*F2631)</f>
        <v>0</v>
      </c>
      <c r="L2631" s="229">
        <f t="shared" si="265"/>
        <v>0</v>
      </c>
      <c r="M2631" s="229">
        <f t="shared" ref="M2631:M2694" si="266">IF(H2631=0,0,(1-M$4)*H2631)</f>
        <v>0</v>
      </c>
    </row>
    <row r="2632" spans="1:13" ht="15" customHeight="1">
      <c r="A2632" s="76"/>
      <c r="B2632" s="77" t="str">
        <f t="shared" si="263"/>
        <v/>
      </c>
      <c r="C2632" t="str">
        <f t="shared" si="262"/>
        <v/>
      </c>
      <c r="D2632" s="315" t="str">
        <f t="shared" ref="D2632:D2695" si="267">IF(A2632&lt;&gt;"",PROPER(TEXT(A2632,"Mmmm")),"")</f>
        <v/>
      </c>
      <c r="E2632" s="228">
        <v>0</v>
      </c>
      <c r="J2632" s="229">
        <f t="shared" si="264"/>
        <v>0</v>
      </c>
      <c r="K2632" s="229">
        <f t="shared" si="265"/>
        <v>0</v>
      </c>
      <c r="L2632" s="229">
        <f t="shared" si="265"/>
        <v>0</v>
      </c>
      <c r="M2632" s="229">
        <f t="shared" si="266"/>
        <v>0</v>
      </c>
    </row>
    <row r="2633" spans="1:13" ht="15" customHeight="1">
      <c r="A2633" s="76"/>
      <c r="B2633" s="77" t="str">
        <f t="shared" si="263"/>
        <v/>
      </c>
      <c r="C2633" t="str">
        <f t="shared" si="262"/>
        <v/>
      </c>
      <c r="D2633" s="315" t="str">
        <f t="shared" si="267"/>
        <v/>
      </c>
      <c r="E2633" s="228">
        <v>0</v>
      </c>
      <c r="J2633" s="229">
        <f t="shared" si="264"/>
        <v>0</v>
      </c>
      <c r="K2633" s="229">
        <f t="shared" si="265"/>
        <v>0</v>
      </c>
      <c r="L2633" s="229">
        <f t="shared" si="265"/>
        <v>0</v>
      </c>
      <c r="M2633" s="229">
        <f t="shared" si="266"/>
        <v>0</v>
      </c>
    </row>
    <row r="2634" spans="1:13" ht="15" customHeight="1">
      <c r="A2634" s="76"/>
      <c r="B2634" s="77" t="str">
        <f t="shared" si="263"/>
        <v/>
      </c>
      <c r="C2634" t="str">
        <f t="shared" si="262"/>
        <v/>
      </c>
      <c r="D2634" s="315" t="str">
        <f t="shared" si="267"/>
        <v/>
      </c>
      <c r="E2634" s="228">
        <v>0</v>
      </c>
      <c r="J2634" s="229">
        <f t="shared" si="264"/>
        <v>0</v>
      </c>
      <c r="K2634" s="229">
        <f t="shared" si="265"/>
        <v>0</v>
      </c>
      <c r="L2634" s="229">
        <f t="shared" si="265"/>
        <v>0</v>
      </c>
      <c r="M2634" s="229">
        <f t="shared" si="266"/>
        <v>0</v>
      </c>
    </row>
    <row r="2635" spans="1:13" ht="15" customHeight="1">
      <c r="A2635" s="76"/>
      <c r="B2635" s="77" t="str">
        <f t="shared" si="263"/>
        <v/>
      </c>
      <c r="C2635" t="str">
        <f t="shared" si="262"/>
        <v/>
      </c>
      <c r="D2635" s="315" t="str">
        <f t="shared" si="267"/>
        <v/>
      </c>
      <c r="E2635" s="228">
        <v>0</v>
      </c>
      <c r="J2635" s="229">
        <f t="shared" si="264"/>
        <v>0</v>
      </c>
      <c r="K2635" s="229">
        <f t="shared" si="265"/>
        <v>0</v>
      </c>
      <c r="L2635" s="229">
        <f t="shared" si="265"/>
        <v>0</v>
      </c>
      <c r="M2635" s="229">
        <f t="shared" si="266"/>
        <v>0</v>
      </c>
    </row>
    <row r="2636" spans="1:13" ht="15" customHeight="1">
      <c r="A2636" s="76"/>
      <c r="B2636" s="77" t="str">
        <f t="shared" si="263"/>
        <v/>
      </c>
      <c r="C2636" t="str">
        <f t="shared" si="262"/>
        <v/>
      </c>
      <c r="D2636" s="315" t="str">
        <f t="shared" si="267"/>
        <v/>
      </c>
      <c r="E2636" s="228">
        <v>0</v>
      </c>
      <c r="J2636" s="229">
        <f t="shared" si="264"/>
        <v>0</v>
      </c>
      <c r="K2636" s="229">
        <f t="shared" si="265"/>
        <v>0</v>
      </c>
      <c r="L2636" s="229">
        <f t="shared" si="265"/>
        <v>0</v>
      </c>
      <c r="M2636" s="229">
        <f t="shared" si="266"/>
        <v>0</v>
      </c>
    </row>
    <row r="2637" spans="1:13" ht="15" customHeight="1">
      <c r="A2637" s="76"/>
      <c r="B2637" s="77" t="str">
        <f t="shared" si="263"/>
        <v/>
      </c>
      <c r="C2637" t="str">
        <f t="shared" si="262"/>
        <v/>
      </c>
      <c r="D2637" s="315" t="str">
        <f t="shared" si="267"/>
        <v/>
      </c>
      <c r="E2637" s="228">
        <v>0</v>
      </c>
      <c r="J2637" s="229">
        <f t="shared" si="264"/>
        <v>0</v>
      </c>
      <c r="K2637" s="229">
        <f t="shared" si="265"/>
        <v>0</v>
      </c>
      <c r="L2637" s="229">
        <f t="shared" si="265"/>
        <v>0</v>
      </c>
      <c r="M2637" s="229">
        <f t="shared" si="266"/>
        <v>0</v>
      </c>
    </row>
    <row r="2638" spans="1:13" ht="15" customHeight="1">
      <c r="A2638" s="76"/>
      <c r="B2638" s="77" t="str">
        <f t="shared" si="263"/>
        <v/>
      </c>
      <c r="C2638" t="str">
        <f t="shared" si="262"/>
        <v/>
      </c>
      <c r="D2638" s="315" t="str">
        <f t="shared" si="267"/>
        <v/>
      </c>
      <c r="E2638" s="228">
        <v>0</v>
      </c>
      <c r="J2638" s="229">
        <f t="shared" si="264"/>
        <v>0</v>
      </c>
      <c r="K2638" s="229">
        <f t="shared" si="265"/>
        <v>0</v>
      </c>
      <c r="L2638" s="229">
        <f t="shared" si="265"/>
        <v>0</v>
      </c>
      <c r="M2638" s="229">
        <f t="shared" si="266"/>
        <v>0</v>
      </c>
    </row>
    <row r="2639" spans="1:13" ht="15" customHeight="1">
      <c r="A2639" s="76"/>
      <c r="B2639" s="77" t="str">
        <f t="shared" si="263"/>
        <v/>
      </c>
      <c r="C2639" t="str">
        <f t="shared" si="262"/>
        <v/>
      </c>
      <c r="D2639" s="315" t="str">
        <f t="shared" si="267"/>
        <v/>
      </c>
      <c r="E2639" s="228">
        <v>0</v>
      </c>
      <c r="J2639" s="229">
        <f t="shared" si="264"/>
        <v>0</v>
      </c>
      <c r="K2639" s="229">
        <f t="shared" si="265"/>
        <v>0</v>
      </c>
      <c r="L2639" s="229">
        <f t="shared" si="265"/>
        <v>0</v>
      </c>
      <c r="M2639" s="229">
        <f t="shared" si="266"/>
        <v>0</v>
      </c>
    </row>
    <row r="2640" spans="1:13" ht="15" customHeight="1">
      <c r="A2640" s="76"/>
      <c r="B2640" s="77" t="str">
        <f t="shared" si="263"/>
        <v/>
      </c>
      <c r="C2640" t="str">
        <f t="shared" si="262"/>
        <v/>
      </c>
      <c r="D2640" s="315" t="str">
        <f t="shared" si="267"/>
        <v/>
      </c>
      <c r="E2640" s="228">
        <v>0</v>
      </c>
      <c r="J2640" s="229">
        <f t="shared" si="264"/>
        <v>0</v>
      </c>
      <c r="K2640" s="229">
        <f t="shared" si="265"/>
        <v>0</v>
      </c>
      <c r="L2640" s="229">
        <f t="shared" si="265"/>
        <v>0</v>
      </c>
      <c r="M2640" s="229">
        <f t="shared" si="266"/>
        <v>0</v>
      </c>
    </row>
    <row r="2641" spans="1:13" ht="15" customHeight="1">
      <c r="A2641" s="76"/>
      <c r="B2641" s="77" t="str">
        <f t="shared" si="263"/>
        <v/>
      </c>
      <c r="C2641" t="str">
        <f t="shared" si="262"/>
        <v/>
      </c>
      <c r="D2641" s="315" t="str">
        <f t="shared" si="267"/>
        <v/>
      </c>
      <c r="E2641" s="228">
        <v>0</v>
      </c>
      <c r="J2641" s="229">
        <f t="shared" si="264"/>
        <v>0</v>
      </c>
      <c r="K2641" s="229">
        <f t="shared" si="265"/>
        <v>0</v>
      </c>
      <c r="L2641" s="229">
        <f t="shared" si="265"/>
        <v>0</v>
      </c>
      <c r="M2641" s="229">
        <f t="shared" si="266"/>
        <v>0</v>
      </c>
    </row>
    <row r="2642" spans="1:13" ht="15" customHeight="1">
      <c r="A2642" s="76"/>
      <c r="B2642" s="77" t="str">
        <f t="shared" si="263"/>
        <v/>
      </c>
      <c r="C2642" t="str">
        <f t="shared" si="262"/>
        <v/>
      </c>
      <c r="D2642" s="315" t="str">
        <f t="shared" si="267"/>
        <v/>
      </c>
      <c r="E2642" s="228">
        <v>0</v>
      </c>
      <c r="J2642" s="229">
        <f t="shared" si="264"/>
        <v>0</v>
      </c>
      <c r="K2642" s="229">
        <f t="shared" si="265"/>
        <v>0</v>
      </c>
      <c r="L2642" s="229">
        <f t="shared" si="265"/>
        <v>0</v>
      </c>
      <c r="M2642" s="229">
        <f t="shared" si="266"/>
        <v>0</v>
      </c>
    </row>
    <row r="2643" spans="1:13" ht="15" customHeight="1">
      <c r="A2643" s="76"/>
      <c r="B2643" s="77" t="str">
        <f t="shared" si="263"/>
        <v/>
      </c>
      <c r="C2643" t="str">
        <f t="shared" si="262"/>
        <v/>
      </c>
      <c r="D2643" s="315" t="str">
        <f t="shared" si="267"/>
        <v/>
      </c>
      <c r="E2643" s="228">
        <v>0</v>
      </c>
      <c r="J2643" s="229">
        <f t="shared" si="264"/>
        <v>0</v>
      </c>
      <c r="K2643" s="229">
        <f t="shared" si="265"/>
        <v>0</v>
      </c>
      <c r="L2643" s="229">
        <f t="shared" si="265"/>
        <v>0</v>
      </c>
      <c r="M2643" s="229">
        <f t="shared" si="266"/>
        <v>0</v>
      </c>
    </row>
    <row r="2644" spans="1:13" ht="15" customHeight="1">
      <c r="A2644" s="76"/>
      <c r="B2644" s="77" t="str">
        <f t="shared" si="263"/>
        <v/>
      </c>
      <c r="C2644" t="str">
        <f t="shared" si="262"/>
        <v/>
      </c>
      <c r="D2644" s="315" t="str">
        <f t="shared" si="267"/>
        <v/>
      </c>
      <c r="E2644" s="228">
        <v>0</v>
      </c>
      <c r="J2644" s="229">
        <f t="shared" si="264"/>
        <v>0</v>
      </c>
      <c r="K2644" s="229">
        <f t="shared" si="265"/>
        <v>0</v>
      </c>
      <c r="L2644" s="229">
        <f t="shared" si="265"/>
        <v>0</v>
      </c>
      <c r="M2644" s="229">
        <f t="shared" si="266"/>
        <v>0</v>
      </c>
    </row>
    <row r="2645" spans="1:13" ht="15" customHeight="1">
      <c r="A2645" s="76"/>
      <c r="B2645" s="77" t="str">
        <f t="shared" si="263"/>
        <v/>
      </c>
      <c r="C2645" t="str">
        <f t="shared" si="262"/>
        <v/>
      </c>
      <c r="D2645" s="315" t="str">
        <f t="shared" si="267"/>
        <v/>
      </c>
      <c r="E2645" s="228">
        <v>0</v>
      </c>
      <c r="J2645" s="229">
        <f t="shared" si="264"/>
        <v>0</v>
      </c>
      <c r="K2645" s="229">
        <f t="shared" si="265"/>
        <v>0</v>
      </c>
      <c r="L2645" s="229">
        <f t="shared" si="265"/>
        <v>0</v>
      </c>
      <c r="M2645" s="229">
        <f t="shared" si="266"/>
        <v>0</v>
      </c>
    </row>
    <row r="2646" spans="1:13" ht="15" customHeight="1">
      <c r="A2646" s="76"/>
      <c r="B2646" s="77" t="str">
        <f t="shared" si="263"/>
        <v/>
      </c>
      <c r="C2646" t="str">
        <f t="shared" si="262"/>
        <v/>
      </c>
      <c r="D2646" s="315" t="str">
        <f t="shared" si="267"/>
        <v/>
      </c>
      <c r="E2646" s="228">
        <v>0</v>
      </c>
      <c r="J2646" s="229">
        <f t="shared" si="264"/>
        <v>0</v>
      </c>
      <c r="K2646" s="229">
        <f t="shared" si="265"/>
        <v>0</v>
      </c>
      <c r="L2646" s="229">
        <f t="shared" si="265"/>
        <v>0</v>
      </c>
      <c r="M2646" s="229">
        <f t="shared" si="266"/>
        <v>0</v>
      </c>
    </row>
    <row r="2647" spans="1:13" ht="15" customHeight="1">
      <c r="A2647" s="76"/>
      <c r="B2647" s="77" t="str">
        <f t="shared" si="263"/>
        <v/>
      </c>
      <c r="C2647" t="str">
        <f t="shared" si="262"/>
        <v/>
      </c>
      <c r="D2647" s="315" t="str">
        <f t="shared" si="267"/>
        <v/>
      </c>
      <c r="E2647" s="228">
        <v>0</v>
      </c>
      <c r="J2647" s="229">
        <f t="shared" si="264"/>
        <v>0</v>
      </c>
      <c r="K2647" s="229">
        <f t="shared" si="265"/>
        <v>0</v>
      </c>
      <c r="L2647" s="229">
        <f t="shared" si="265"/>
        <v>0</v>
      </c>
      <c r="M2647" s="229">
        <f t="shared" si="266"/>
        <v>0</v>
      </c>
    </row>
    <row r="2648" spans="1:13" ht="15" customHeight="1">
      <c r="A2648" s="76"/>
      <c r="B2648" s="77" t="str">
        <f t="shared" si="263"/>
        <v/>
      </c>
      <c r="C2648" t="str">
        <f t="shared" si="262"/>
        <v/>
      </c>
      <c r="D2648" s="315" t="str">
        <f t="shared" si="267"/>
        <v/>
      </c>
      <c r="E2648" s="228">
        <v>0</v>
      </c>
      <c r="J2648" s="229">
        <f t="shared" si="264"/>
        <v>0</v>
      </c>
      <c r="K2648" s="229">
        <f t="shared" si="265"/>
        <v>0</v>
      </c>
      <c r="L2648" s="229">
        <f t="shared" si="265"/>
        <v>0</v>
      </c>
      <c r="M2648" s="229">
        <f t="shared" si="266"/>
        <v>0</v>
      </c>
    </row>
    <row r="2649" spans="1:13" ht="15" customHeight="1">
      <c r="A2649" s="76"/>
      <c r="B2649" s="77" t="str">
        <f t="shared" si="263"/>
        <v/>
      </c>
      <c r="C2649" t="str">
        <f t="shared" si="262"/>
        <v/>
      </c>
      <c r="D2649" s="315" t="str">
        <f t="shared" si="267"/>
        <v/>
      </c>
      <c r="E2649" s="228">
        <v>0</v>
      </c>
      <c r="J2649" s="229">
        <f t="shared" si="264"/>
        <v>0</v>
      </c>
      <c r="K2649" s="229">
        <f t="shared" si="265"/>
        <v>0</v>
      </c>
      <c r="L2649" s="229">
        <f t="shared" si="265"/>
        <v>0</v>
      </c>
      <c r="M2649" s="229">
        <f t="shared" si="266"/>
        <v>0</v>
      </c>
    </row>
    <row r="2650" spans="1:13" ht="15" customHeight="1">
      <c r="A2650" s="76"/>
      <c r="B2650" s="77" t="str">
        <f t="shared" si="263"/>
        <v/>
      </c>
      <c r="C2650" t="str">
        <f t="shared" si="262"/>
        <v/>
      </c>
      <c r="D2650" s="315" t="str">
        <f t="shared" si="267"/>
        <v/>
      </c>
      <c r="E2650" s="228">
        <v>0</v>
      </c>
      <c r="J2650" s="229">
        <f t="shared" si="264"/>
        <v>0</v>
      </c>
      <c r="K2650" s="229">
        <f t="shared" si="265"/>
        <v>0</v>
      </c>
      <c r="L2650" s="229">
        <f t="shared" si="265"/>
        <v>0</v>
      </c>
      <c r="M2650" s="229">
        <f t="shared" si="266"/>
        <v>0</v>
      </c>
    </row>
    <row r="2651" spans="1:13" ht="15" customHeight="1">
      <c r="A2651" s="76"/>
      <c r="B2651" s="77" t="str">
        <f t="shared" si="263"/>
        <v/>
      </c>
      <c r="C2651" t="str">
        <f t="shared" si="262"/>
        <v/>
      </c>
      <c r="D2651" s="315" t="str">
        <f t="shared" si="267"/>
        <v/>
      </c>
      <c r="E2651" s="228">
        <v>0</v>
      </c>
      <c r="J2651" s="229">
        <f t="shared" si="264"/>
        <v>0</v>
      </c>
      <c r="K2651" s="229">
        <f t="shared" si="265"/>
        <v>0</v>
      </c>
      <c r="L2651" s="229">
        <f t="shared" si="265"/>
        <v>0</v>
      </c>
      <c r="M2651" s="229">
        <f t="shared" si="266"/>
        <v>0</v>
      </c>
    </row>
    <row r="2652" spans="1:13" ht="15" customHeight="1">
      <c r="A2652" s="76"/>
      <c r="B2652" s="77" t="str">
        <f t="shared" si="263"/>
        <v/>
      </c>
      <c r="C2652" t="str">
        <f t="shared" si="262"/>
        <v/>
      </c>
      <c r="D2652" s="315" t="str">
        <f t="shared" si="267"/>
        <v/>
      </c>
      <c r="E2652" s="228">
        <v>0</v>
      </c>
      <c r="J2652" s="229">
        <f t="shared" si="264"/>
        <v>0</v>
      </c>
      <c r="K2652" s="229">
        <f t="shared" si="265"/>
        <v>0</v>
      </c>
      <c r="L2652" s="229">
        <f t="shared" si="265"/>
        <v>0</v>
      </c>
      <c r="M2652" s="229">
        <f t="shared" si="266"/>
        <v>0</v>
      </c>
    </row>
    <row r="2653" spans="1:13" ht="15" customHeight="1">
      <c r="A2653" s="76"/>
      <c r="B2653" s="77" t="str">
        <f t="shared" si="263"/>
        <v/>
      </c>
      <c r="C2653" t="str">
        <f t="shared" si="262"/>
        <v/>
      </c>
      <c r="D2653" s="315" t="str">
        <f t="shared" si="267"/>
        <v/>
      </c>
      <c r="E2653" s="228">
        <v>0</v>
      </c>
      <c r="J2653" s="229">
        <f t="shared" si="264"/>
        <v>0</v>
      </c>
      <c r="K2653" s="229">
        <f t="shared" si="265"/>
        <v>0</v>
      </c>
      <c r="L2653" s="229">
        <f t="shared" si="265"/>
        <v>0</v>
      </c>
      <c r="M2653" s="229">
        <f t="shared" si="266"/>
        <v>0</v>
      </c>
    </row>
    <row r="2654" spans="1:13" ht="15" customHeight="1">
      <c r="A2654" s="76"/>
      <c r="B2654" s="77" t="str">
        <f t="shared" si="263"/>
        <v/>
      </c>
      <c r="C2654" t="str">
        <f t="shared" si="262"/>
        <v/>
      </c>
      <c r="D2654" s="315" t="str">
        <f t="shared" si="267"/>
        <v/>
      </c>
      <c r="E2654" s="228">
        <v>0</v>
      </c>
      <c r="J2654" s="229">
        <f t="shared" si="264"/>
        <v>0</v>
      </c>
      <c r="K2654" s="229">
        <f t="shared" si="265"/>
        <v>0</v>
      </c>
      <c r="L2654" s="229">
        <f t="shared" si="265"/>
        <v>0</v>
      </c>
      <c r="M2654" s="229">
        <f t="shared" si="266"/>
        <v>0</v>
      </c>
    </row>
    <row r="2655" spans="1:13" ht="15" customHeight="1">
      <c r="A2655" s="76"/>
      <c r="B2655" s="77" t="str">
        <f t="shared" si="263"/>
        <v/>
      </c>
      <c r="C2655" t="str">
        <f t="shared" si="262"/>
        <v/>
      </c>
      <c r="D2655" s="315" t="str">
        <f t="shared" si="267"/>
        <v/>
      </c>
      <c r="E2655" s="228">
        <v>0</v>
      </c>
      <c r="J2655" s="229">
        <f t="shared" si="264"/>
        <v>0</v>
      </c>
      <c r="K2655" s="229">
        <f t="shared" si="265"/>
        <v>0</v>
      </c>
      <c r="L2655" s="229">
        <f t="shared" si="265"/>
        <v>0</v>
      </c>
      <c r="M2655" s="229">
        <f t="shared" si="266"/>
        <v>0</v>
      </c>
    </row>
    <row r="2656" spans="1:13" ht="15" customHeight="1">
      <c r="A2656" s="76"/>
      <c r="B2656" s="77" t="str">
        <f t="shared" si="263"/>
        <v/>
      </c>
      <c r="C2656" t="str">
        <f t="shared" si="262"/>
        <v/>
      </c>
      <c r="D2656" s="315" t="str">
        <f t="shared" si="267"/>
        <v/>
      </c>
      <c r="E2656" s="228">
        <v>0</v>
      </c>
      <c r="J2656" s="229">
        <f t="shared" si="264"/>
        <v>0</v>
      </c>
      <c r="K2656" s="229">
        <f t="shared" si="265"/>
        <v>0</v>
      </c>
      <c r="L2656" s="229">
        <f t="shared" si="265"/>
        <v>0</v>
      </c>
      <c r="M2656" s="229">
        <f t="shared" si="266"/>
        <v>0</v>
      </c>
    </row>
    <row r="2657" spans="1:13" ht="15" customHeight="1">
      <c r="A2657" s="76"/>
      <c r="B2657" s="77" t="str">
        <f t="shared" si="263"/>
        <v/>
      </c>
      <c r="C2657" t="str">
        <f t="shared" si="262"/>
        <v/>
      </c>
      <c r="D2657" s="315" t="str">
        <f t="shared" si="267"/>
        <v/>
      </c>
      <c r="E2657" s="228">
        <v>0</v>
      </c>
      <c r="J2657" s="229">
        <f t="shared" si="264"/>
        <v>0</v>
      </c>
      <c r="K2657" s="229">
        <f t="shared" si="265"/>
        <v>0</v>
      </c>
      <c r="L2657" s="229">
        <f t="shared" si="265"/>
        <v>0</v>
      </c>
      <c r="M2657" s="229">
        <f t="shared" si="266"/>
        <v>0</v>
      </c>
    </row>
    <row r="2658" spans="1:13" ht="15" customHeight="1">
      <c r="A2658" s="76"/>
      <c r="B2658" s="77" t="str">
        <f t="shared" si="263"/>
        <v/>
      </c>
      <c r="C2658" t="str">
        <f t="shared" si="262"/>
        <v/>
      </c>
      <c r="D2658" s="315" t="str">
        <f t="shared" si="267"/>
        <v/>
      </c>
      <c r="E2658" s="228">
        <v>0</v>
      </c>
      <c r="J2658" s="229">
        <f t="shared" si="264"/>
        <v>0</v>
      </c>
      <c r="K2658" s="229">
        <f t="shared" si="265"/>
        <v>0</v>
      </c>
      <c r="L2658" s="229">
        <f t="shared" si="265"/>
        <v>0</v>
      </c>
      <c r="M2658" s="229">
        <f t="shared" si="266"/>
        <v>0</v>
      </c>
    </row>
    <row r="2659" spans="1:13" ht="15" customHeight="1">
      <c r="A2659" s="76"/>
      <c r="B2659" s="77" t="str">
        <f t="shared" si="263"/>
        <v/>
      </c>
      <c r="C2659" t="str">
        <f t="shared" si="262"/>
        <v/>
      </c>
      <c r="D2659" s="315" t="str">
        <f t="shared" si="267"/>
        <v/>
      </c>
      <c r="E2659" s="228">
        <v>0</v>
      </c>
      <c r="J2659" s="229">
        <f t="shared" si="264"/>
        <v>0</v>
      </c>
      <c r="K2659" s="229">
        <f t="shared" si="265"/>
        <v>0</v>
      </c>
      <c r="L2659" s="229">
        <f t="shared" si="265"/>
        <v>0</v>
      </c>
      <c r="M2659" s="229">
        <f t="shared" si="266"/>
        <v>0</v>
      </c>
    </row>
    <row r="2660" spans="1:13" ht="15" customHeight="1">
      <c r="A2660" s="76"/>
      <c r="B2660" s="77" t="str">
        <f t="shared" si="263"/>
        <v/>
      </c>
      <c r="C2660" t="str">
        <f t="shared" si="262"/>
        <v/>
      </c>
      <c r="D2660" s="315" t="str">
        <f t="shared" si="267"/>
        <v/>
      </c>
      <c r="E2660" s="228">
        <v>0</v>
      </c>
      <c r="J2660" s="229">
        <f t="shared" si="264"/>
        <v>0</v>
      </c>
      <c r="K2660" s="229">
        <f t="shared" si="265"/>
        <v>0</v>
      </c>
      <c r="L2660" s="229">
        <f t="shared" si="265"/>
        <v>0</v>
      </c>
      <c r="M2660" s="229">
        <f t="shared" si="266"/>
        <v>0</v>
      </c>
    </row>
    <row r="2661" spans="1:13" ht="15" customHeight="1">
      <c r="A2661" s="76"/>
      <c r="B2661" s="77" t="str">
        <f t="shared" si="263"/>
        <v/>
      </c>
      <c r="C2661" t="str">
        <f t="shared" si="262"/>
        <v/>
      </c>
      <c r="D2661" s="315" t="str">
        <f t="shared" si="267"/>
        <v/>
      </c>
      <c r="E2661" s="228">
        <v>0</v>
      </c>
      <c r="J2661" s="229">
        <f t="shared" si="264"/>
        <v>0</v>
      </c>
      <c r="K2661" s="229">
        <f t="shared" si="265"/>
        <v>0</v>
      </c>
      <c r="L2661" s="229">
        <f t="shared" si="265"/>
        <v>0</v>
      </c>
      <c r="M2661" s="229">
        <f t="shared" si="266"/>
        <v>0</v>
      </c>
    </row>
    <row r="2662" spans="1:13" ht="15" customHeight="1">
      <c r="A2662" s="76"/>
      <c r="B2662" s="77" t="str">
        <f t="shared" si="263"/>
        <v/>
      </c>
      <c r="C2662" t="str">
        <f t="shared" si="262"/>
        <v/>
      </c>
      <c r="D2662" s="315" t="str">
        <f t="shared" si="267"/>
        <v/>
      </c>
      <c r="E2662" s="228">
        <v>0</v>
      </c>
      <c r="J2662" s="229">
        <f t="shared" si="264"/>
        <v>0</v>
      </c>
      <c r="K2662" s="229">
        <f t="shared" si="265"/>
        <v>0</v>
      </c>
      <c r="L2662" s="229">
        <f t="shared" si="265"/>
        <v>0</v>
      </c>
      <c r="M2662" s="229">
        <f t="shared" si="266"/>
        <v>0</v>
      </c>
    </row>
    <row r="2663" spans="1:13" ht="15" customHeight="1">
      <c r="A2663" s="76"/>
      <c r="B2663" s="77" t="str">
        <f t="shared" si="263"/>
        <v/>
      </c>
      <c r="C2663" t="str">
        <f t="shared" si="262"/>
        <v/>
      </c>
      <c r="D2663" s="315" t="str">
        <f t="shared" si="267"/>
        <v/>
      </c>
      <c r="E2663" s="228">
        <v>0</v>
      </c>
      <c r="J2663" s="229">
        <f t="shared" si="264"/>
        <v>0</v>
      </c>
      <c r="K2663" s="229">
        <f t="shared" si="265"/>
        <v>0</v>
      </c>
      <c r="L2663" s="229">
        <f t="shared" si="265"/>
        <v>0</v>
      </c>
      <c r="M2663" s="229">
        <f t="shared" si="266"/>
        <v>0</v>
      </c>
    </row>
    <row r="2664" spans="1:13" ht="15" customHeight="1">
      <c r="A2664" s="76"/>
      <c r="B2664" s="77" t="str">
        <f t="shared" si="263"/>
        <v/>
      </c>
      <c r="C2664" t="str">
        <f t="shared" si="262"/>
        <v/>
      </c>
      <c r="D2664" s="315" t="str">
        <f t="shared" si="267"/>
        <v/>
      </c>
      <c r="E2664" s="228">
        <v>0</v>
      </c>
      <c r="J2664" s="229">
        <f t="shared" si="264"/>
        <v>0</v>
      </c>
      <c r="K2664" s="229">
        <f t="shared" si="265"/>
        <v>0</v>
      </c>
      <c r="L2664" s="229">
        <f t="shared" si="265"/>
        <v>0</v>
      </c>
      <c r="M2664" s="229">
        <f t="shared" si="266"/>
        <v>0</v>
      </c>
    </row>
    <row r="2665" spans="1:13" ht="15" customHeight="1">
      <c r="A2665" s="76"/>
      <c r="B2665" s="77" t="str">
        <f t="shared" si="263"/>
        <v/>
      </c>
      <c r="C2665" t="str">
        <f t="shared" si="262"/>
        <v/>
      </c>
      <c r="D2665" s="315" t="str">
        <f t="shared" si="267"/>
        <v/>
      </c>
      <c r="E2665" s="228">
        <v>0</v>
      </c>
      <c r="J2665" s="229">
        <f t="shared" si="264"/>
        <v>0</v>
      </c>
      <c r="K2665" s="229">
        <f t="shared" si="265"/>
        <v>0</v>
      </c>
      <c r="L2665" s="229">
        <f t="shared" si="265"/>
        <v>0</v>
      </c>
      <c r="M2665" s="229">
        <f t="shared" si="266"/>
        <v>0</v>
      </c>
    </row>
    <row r="2666" spans="1:13" ht="15" customHeight="1">
      <c r="A2666" s="76"/>
      <c r="B2666" s="77" t="str">
        <f t="shared" si="263"/>
        <v/>
      </c>
      <c r="C2666" t="str">
        <f t="shared" si="262"/>
        <v/>
      </c>
      <c r="D2666" s="315" t="str">
        <f t="shared" si="267"/>
        <v/>
      </c>
      <c r="E2666" s="228">
        <v>0</v>
      </c>
      <c r="J2666" s="229">
        <f t="shared" si="264"/>
        <v>0</v>
      </c>
      <c r="K2666" s="229">
        <f t="shared" si="265"/>
        <v>0</v>
      </c>
      <c r="L2666" s="229">
        <f t="shared" si="265"/>
        <v>0</v>
      </c>
      <c r="M2666" s="229">
        <f t="shared" si="266"/>
        <v>0</v>
      </c>
    </row>
    <row r="2667" spans="1:13" ht="15" customHeight="1">
      <c r="A2667" s="76"/>
      <c r="B2667" s="77" t="str">
        <f t="shared" si="263"/>
        <v/>
      </c>
      <c r="C2667" t="str">
        <f t="shared" si="262"/>
        <v/>
      </c>
      <c r="D2667" s="315" t="str">
        <f t="shared" si="267"/>
        <v/>
      </c>
      <c r="E2667" s="228">
        <v>0</v>
      </c>
      <c r="J2667" s="229">
        <f t="shared" si="264"/>
        <v>0</v>
      </c>
      <c r="K2667" s="229">
        <f t="shared" si="265"/>
        <v>0</v>
      </c>
      <c r="L2667" s="229">
        <f t="shared" si="265"/>
        <v>0</v>
      </c>
      <c r="M2667" s="229">
        <f t="shared" si="266"/>
        <v>0</v>
      </c>
    </row>
    <row r="2668" spans="1:13" ht="15" customHeight="1">
      <c r="A2668" s="76"/>
      <c r="B2668" s="77" t="str">
        <f t="shared" si="263"/>
        <v/>
      </c>
      <c r="C2668" t="str">
        <f t="shared" si="262"/>
        <v/>
      </c>
      <c r="D2668" s="315" t="str">
        <f t="shared" si="267"/>
        <v/>
      </c>
      <c r="E2668" s="228">
        <v>0</v>
      </c>
      <c r="J2668" s="229">
        <f t="shared" si="264"/>
        <v>0</v>
      </c>
      <c r="K2668" s="229">
        <f t="shared" si="265"/>
        <v>0</v>
      </c>
      <c r="L2668" s="229">
        <f t="shared" si="265"/>
        <v>0</v>
      </c>
      <c r="M2668" s="229">
        <f t="shared" si="266"/>
        <v>0</v>
      </c>
    </row>
    <row r="2669" spans="1:13" ht="15" customHeight="1">
      <c r="A2669" s="76"/>
      <c r="B2669" s="77" t="str">
        <f t="shared" si="263"/>
        <v/>
      </c>
      <c r="C2669" t="str">
        <f t="shared" si="262"/>
        <v/>
      </c>
      <c r="D2669" s="315" t="str">
        <f t="shared" si="267"/>
        <v/>
      </c>
      <c r="E2669" s="228">
        <v>0</v>
      </c>
      <c r="J2669" s="229">
        <f t="shared" si="264"/>
        <v>0</v>
      </c>
      <c r="K2669" s="229">
        <f t="shared" si="265"/>
        <v>0</v>
      </c>
      <c r="L2669" s="229">
        <f t="shared" si="265"/>
        <v>0</v>
      </c>
      <c r="M2669" s="229">
        <f t="shared" si="266"/>
        <v>0</v>
      </c>
    </row>
    <row r="2670" spans="1:13" ht="15" customHeight="1">
      <c r="A2670" s="76"/>
      <c r="B2670" s="77" t="str">
        <f t="shared" si="263"/>
        <v/>
      </c>
      <c r="C2670" t="str">
        <f t="shared" si="262"/>
        <v/>
      </c>
      <c r="D2670" s="315" t="str">
        <f t="shared" si="267"/>
        <v/>
      </c>
      <c r="E2670" s="228">
        <v>0</v>
      </c>
      <c r="J2670" s="229">
        <f t="shared" si="264"/>
        <v>0</v>
      </c>
      <c r="K2670" s="229">
        <f t="shared" si="265"/>
        <v>0</v>
      </c>
      <c r="L2670" s="229">
        <f t="shared" si="265"/>
        <v>0</v>
      </c>
      <c r="M2670" s="229">
        <f t="shared" si="266"/>
        <v>0</v>
      </c>
    </row>
    <row r="2671" spans="1:13" ht="15" customHeight="1">
      <c r="A2671" s="76"/>
      <c r="B2671" s="77" t="str">
        <f t="shared" si="263"/>
        <v/>
      </c>
      <c r="C2671" t="str">
        <f t="shared" si="262"/>
        <v/>
      </c>
      <c r="D2671" s="315" t="str">
        <f t="shared" si="267"/>
        <v/>
      </c>
      <c r="E2671" s="228">
        <v>0</v>
      </c>
      <c r="J2671" s="229">
        <f t="shared" si="264"/>
        <v>0</v>
      </c>
      <c r="K2671" s="229">
        <f t="shared" si="265"/>
        <v>0</v>
      </c>
      <c r="L2671" s="229">
        <f t="shared" si="265"/>
        <v>0</v>
      </c>
      <c r="M2671" s="229">
        <f t="shared" si="266"/>
        <v>0</v>
      </c>
    </row>
    <row r="2672" spans="1:13" ht="15" customHeight="1">
      <c r="A2672" s="76"/>
      <c r="B2672" s="77" t="str">
        <f t="shared" si="263"/>
        <v/>
      </c>
      <c r="C2672" t="str">
        <f t="shared" si="262"/>
        <v/>
      </c>
      <c r="D2672" s="315" t="str">
        <f t="shared" si="267"/>
        <v/>
      </c>
      <c r="E2672" s="228">
        <v>0</v>
      </c>
      <c r="J2672" s="229">
        <f t="shared" si="264"/>
        <v>0</v>
      </c>
      <c r="K2672" s="229">
        <f t="shared" si="265"/>
        <v>0</v>
      </c>
      <c r="L2672" s="229">
        <f t="shared" si="265"/>
        <v>0</v>
      </c>
      <c r="M2672" s="229">
        <f t="shared" si="266"/>
        <v>0</v>
      </c>
    </row>
    <row r="2673" spans="1:13" ht="15" customHeight="1">
      <c r="A2673" s="76"/>
      <c r="B2673" s="77" t="str">
        <f t="shared" si="263"/>
        <v/>
      </c>
      <c r="C2673" t="str">
        <f t="shared" si="262"/>
        <v/>
      </c>
      <c r="D2673" s="315" t="str">
        <f t="shared" si="267"/>
        <v/>
      </c>
      <c r="E2673" s="228">
        <v>0</v>
      </c>
      <c r="J2673" s="229">
        <f t="shared" si="264"/>
        <v>0</v>
      </c>
      <c r="K2673" s="229">
        <f t="shared" si="265"/>
        <v>0</v>
      </c>
      <c r="L2673" s="229">
        <f t="shared" si="265"/>
        <v>0</v>
      </c>
      <c r="M2673" s="229">
        <f t="shared" si="266"/>
        <v>0</v>
      </c>
    </row>
    <row r="2674" spans="1:13" ht="15" customHeight="1">
      <c r="A2674" s="76"/>
      <c r="B2674" s="77" t="str">
        <f t="shared" si="263"/>
        <v/>
      </c>
      <c r="C2674" t="str">
        <f t="shared" si="262"/>
        <v/>
      </c>
      <c r="D2674" s="315" t="str">
        <f t="shared" si="267"/>
        <v/>
      </c>
      <c r="E2674" s="228">
        <v>0</v>
      </c>
      <c r="J2674" s="229">
        <f t="shared" si="264"/>
        <v>0</v>
      </c>
      <c r="K2674" s="229">
        <f t="shared" si="265"/>
        <v>0</v>
      </c>
      <c r="L2674" s="229">
        <f t="shared" si="265"/>
        <v>0</v>
      </c>
      <c r="M2674" s="229">
        <f t="shared" si="266"/>
        <v>0</v>
      </c>
    </row>
    <row r="2675" spans="1:13" ht="15" customHeight="1">
      <c r="A2675" s="76"/>
      <c r="B2675" s="77" t="str">
        <f t="shared" si="263"/>
        <v/>
      </c>
      <c r="C2675" t="str">
        <f t="shared" si="262"/>
        <v/>
      </c>
      <c r="D2675" s="315" t="str">
        <f t="shared" si="267"/>
        <v/>
      </c>
      <c r="E2675" s="228">
        <v>0</v>
      </c>
      <c r="J2675" s="229">
        <f t="shared" si="264"/>
        <v>0</v>
      </c>
      <c r="K2675" s="229">
        <f t="shared" si="265"/>
        <v>0</v>
      </c>
      <c r="L2675" s="229">
        <f t="shared" si="265"/>
        <v>0</v>
      </c>
      <c r="M2675" s="229">
        <f t="shared" si="266"/>
        <v>0</v>
      </c>
    </row>
    <row r="2676" spans="1:13" ht="15" customHeight="1">
      <c r="A2676" s="76"/>
      <c r="B2676" s="77" t="str">
        <f t="shared" si="263"/>
        <v/>
      </c>
      <c r="C2676" t="str">
        <f t="shared" si="262"/>
        <v/>
      </c>
      <c r="D2676" s="315" t="str">
        <f t="shared" si="267"/>
        <v/>
      </c>
      <c r="E2676" s="228">
        <v>0</v>
      </c>
      <c r="J2676" s="229">
        <f t="shared" si="264"/>
        <v>0</v>
      </c>
      <c r="K2676" s="229">
        <f t="shared" si="265"/>
        <v>0</v>
      </c>
      <c r="L2676" s="229">
        <f t="shared" si="265"/>
        <v>0</v>
      </c>
      <c r="M2676" s="229">
        <f t="shared" si="266"/>
        <v>0</v>
      </c>
    </row>
    <row r="2677" spans="1:13" ht="15" customHeight="1">
      <c r="A2677" s="76"/>
      <c r="B2677" s="77" t="str">
        <f t="shared" si="263"/>
        <v/>
      </c>
      <c r="C2677" t="str">
        <f t="shared" si="262"/>
        <v/>
      </c>
      <c r="D2677" s="315" t="str">
        <f t="shared" si="267"/>
        <v/>
      </c>
      <c r="E2677" s="228">
        <v>0</v>
      </c>
      <c r="J2677" s="229">
        <f t="shared" si="264"/>
        <v>0</v>
      </c>
      <c r="K2677" s="229">
        <f t="shared" si="265"/>
        <v>0</v>
      </c>
      <c r="L2677" s="229">
        <f t="shared" si="265"/>
        <v>0</v>
      </c>
      <c r="M2677" s="229">
        <f t="shared" si="266"/>
        <v>0</v>
      </c>
    </row>
    <row r="2678" spans="1:13" ht="15" customHeight="1">
      <c r="A2678" s="76"/>
      <c r="B2678" s="77" t="str">
        <f t="shared" si="263"/>
        <v/>
      </c>
      <c r="C2678" t="str">
        <f t="shared" si="262"/>
        <v/>
      </c>
      <c r="D2678" s="315" t="str">
        <f t="shared" si="267"/>
        <v/>
      </c>
      <c r="E2678" s="228">
        <v>0</v>
      </c>
      <c r="J2678" s="229">
        <f t="shared" si="264"/>
        <v>0</v>
      </c>
      <c r="K2678" s="229">
        <f t="shared" si="265"/>
        <v>0</v>
      </c>
      <c r="L2678" s="229">
        <f t="shared" si="265"/>
        <v>0</v>
      </c>
      <c r="M2678" s="229">
        <f t="shared" si="266"/>
        <v>0</v>
      </c>
    </row>
    <row r="2679" spans="1:13" ht="15" customHeight="1">
      <c r="A2679" s="76"/>
      <c r="B2679" s="77" t="str">
        <f t="shared" si="263"/>
        <v/>
      </c>
      <c r="C2679" t="str">
        <f t="shared" si="262"/>
        <v/>
      </c>
      <c r="D2679" s="315" t="str">
        <f t="shared" si="267"/>
        <v/>
      </c>
      <c r="E2679" s="228">
        <v>0</v>
      </c>
      <c r="J2679" s="229">
        <f t="shared" si="264"/>
        <v>0</v>
      </c>
      <c r="K2679" s="229">
        <f t="shared" si="265"/>
        <v>0</v>
      </c>
      <c r="L2679" s="229">
        <f t="shared" si="265"/>
        <v>0</v>
      </c>
      <c r="M2679" s="229">
        <f t="shared" si="266"/>
        <v>0</v>
      </c>
    </row>
    <row r="2680" spans="1:13" ht="15" customHeight="1">
      <c r="A2680" s="76"/>
      <c r="B2680" s="77" t="str">
        <f t="shared" si="263"/>
        <v/>
      </c>
      <c r="C2680" t="str">
        <f t="shared" si="262"/>
        <v/>
      </c>
      <c r="D2680" s="315" t="str">
        <f t="shared" si="267"/>
        <v/>
      </c>
      <c r="E2680" s="228">
        <v>0</v>
      </c>
      <c r="J2680" s="229">
        <f t="shared" si="264"/>
        <v>0</v>
      </c>
      <c r="K2680" s="229">
        <f t="shared" si="265"/>
        <v>0</v>
      </c>
      <c r="L2680" s="229">
        <f t="shared" si="265"/>
        <v>0</v>
      </c>
      <c r="M2680" s="229">
        <f t="shared" si="266"/>
        <v>0</v>
      </c>
    </row>
    <row r="2681" spans="1:13" ht="15" customHeight="1">
      <c r="A2681" s="76"/>
      <c r="B2681" s="77" t="str">
        <f t="shared" si="263"/>
        <v/>
      </c>
      <c r="C2681" t="str">
        <f t="shared" si="262"/>
        <v/>
      </c>
      <c r="D2681" s="315" t="str">
        <f t="shared" si="267"/>
        <v/>
      </c>
      <c r="E2681" s="228">
        <v>0</v>
      </c>
      <c r="J2681" s="229">
        <f t="shared" si="264"/>
        <v>0</v>
      </c>
      <c r="K2681" s="229">
        <f t="shared" si="265"/>
        <v>0</v>
      </c>
      <c r="L2681" s="229">
        <f t="shared" si="265"/>
        <v>0</v>
      </c>
      <c r="M2681" s="229">
        <f t="shared" si="266"/>
        <v>0</v>
      </c>
    </row>
    <row r="2682" spans="1:13" ht="15" customHeight="1">
      <c r="A2682" s="76"/>
      <c r="B2682" s="77" t="str">
        <f t="shared" si="263"/>
        <v/>
      </c>
      <c r="C2682" t="str">
        <f t="shared" si="262"/>
        <v/>
      </c>
      <c r="D2682" s="315" t="str">
        <f t="shared" si="267"/>
        <v/>
      </c>
      <c r="E2682" s="228">
        <v>0</v>
      </c>
      <c r="J2682" s="229">
        <f t="shared" si="264"/>
        <v>0</v>
      </c>
      <c r="K2682" s="229">
        <f t="shared" si="265"/>
        <v>0</v>
      </c>
      <c r="L2682" s="229">
        <f t="shared" si="265"/>
        <v>0</v>
      </c>
      <c r="M2682" s="229">
        <f t="shared" si="266"/>
        <v>0</v>
      </c>
    </row>
    <row r="2683" spans="1:13" ht="15" customHeight="1">
      <c r="A2683" s="76"/>
      <c r="B2683" s="77" t="str">
        <f t="shared" si="263"/>
        <v/>
      </c>
      <c r="C2683" t="str">
        <f t="shared" si="262"/>
        <v/>
      </c>
      <c r="D2683" s="315" t="str">
        <f t="shared" si="267"/>
        <v/>
      </c>
      <c r="E2683" s="228">
        <v>0</v>
      </c>
      <c r="J2683" s="229">
        <f t="shared" si="264"/>
        <v>0</v>
      </c>
      <c r="K2683" s="229">
        <f t="shared" si="265"/>
        <v>0</v>
      </c>
      <c r="L2683" s="229">
        <f t="shared" si="265"/>
        <v>0</v>
      </c>
      <c r="M2683" s="229">
        <f t="shared" si="266"/>
        <v>0</v>
      </c>
    </row>
    <row r="2684" spans="1:13" ht="15" customHeight="1">
      <c r="A2684" s="76"/>
      <c r="B2684" s="77" t="str">
        <f t="shared" si="263"/>
        <v/>
      </c>
      <c r="C2684" t="str">
        <f t="shared" si="262"/>
        <v/>
      </c>
      <c r="D2684" s="315" t="str">
        <f t="shared" si="267"/>
        <v/>
      </c>
      <c r="E2684" s="228">
        <v>0</v>
      </c>
      <c r="J2684" s="229">
        <f t="shared" si="264"/>
        <v>0</v>
      </c>
      <c r="K2684" s="229">
        <f t="shared" si="265"/>
        <v>0</v>
      </c>
      <c r="L2684" s="229">
        <f t="shared" si="265"/>
        <v>0</v>
      </c>
      <c r="M2684" s="229">
        <f t="shared" si="266"/>
        <v>0</v>
      </c>
    </row>
    <row r="2685" spans="1:13" ht="15" customHeight="1">
      <c r="A2685" s="76"/>
      <c r="B2685" s="77" t="str">
        <f t="shared" si="263"/>
        <v/>
      </c>
      <c r="C2685" t="str">
        <f t="shared" si="262"/>
        <v/>
      </c>
      <c r="D2685" s="315" t="str">
        <f t="shared" si="267"/>
        <v/>
      </c>
      <c r="E2685" s="228">
        <v>0</v>
      </c>
      <c r="J2685" s="229">
        <f t="shared" si="264"/>
        <v>0</v>
      </c>
      <c r="K2685" s="229">
        <f t="shared" si="265"/>
        <v>0</v>
      </c>
      <c r="L2685" s="229">
        <f t="shared" si="265"/>
        <v>0</v>
      </c>
      <c r="M2685" s="229">
        <f t="shared" si="266"/>
        <v>0</v>
      </c>
    </row>
    <row r="2686" spans="1:13" ht="15" customHeight="1">
      <c r="A2686" s="76"/>
      <c r="B2686" s="77" t="str">
        <f t="shared" si="263"/>
        <v/>
      </c>
      <c r="C2686" t="str">
        <f t="shared" si="262"/>
        <v/>
      </c>
      <c r="D2686" s="315" t="str">
        <f t="shared" si="267"/>
        <v/>
      </c>
      <c r="E2686" s="228">
        <v>0</v>
      </c>
      <c r="J2686" s="229">
        <f t="shared" si="264"/>
        <v>0</v>
      </c>
      <c r="K2686" s="229">
        <f t="shared" si="265"/>
        <v>0</v>
      </c>
      <c r="L2686" s="229">
        <f t="shared" si="265"/>
        <v>0</v>
      </c>
      <c r="M2686" s="229">
        <f t="shared" si="266"/>
        <v>0</v>
      </c>
    </row>
    <row r="2687" spans="1:13" ht="15" customHeight="1">
      <c r="A2687" s="76"/>
      <c r="B2687" s="77" t="str">
        <f t="shared" si="263"/>
        <v/>
      </c>
      <c r="C2687" t="str">
        <f t="shared" si="262"/>
        <v/>
      </c>
      <c r="D2687" s="315" t="str">
        <f t="shared" si="267"/>
        <v/>
      </c>
      <c r="E2687" s="228">
        <v>0</v>
      </c>
      <c r="J2687" s="229">
        <f t="shared" si="264"/>
        <v>0</v>
      </c>
      <c r="K2687" s="229">
        <f t="shared" si="265"/>
        <v>0</v>
      </c>
      <c r="L2687" s="229">
        <f t="shared" si="265"/>
        <v>0</v>
      </c>
      <c r="M2687" s="229">
        <f t="shared" si="266"/>
        <v>0</v>
      </c>
    </row>
    <row r="2688" spans="1:13" ht="15" customHeight="1">
      <c r="A2688" s="76"/>
      <c r="B2688" s="77" t="str">
        <f t="shared" si="263"/>
        <v/>
      </c>
      <c r="C2688" t="str">
        <f t="shared" si="262"/>
        <v/>
      </c>
      <c r="D2688" s="315" t="str">
        <f t="shared" si="267"/>
        <v/>
      </c>
      <c r="E2688" s="228">
        <v>0</v>
      </c>
      <c r="J2688" s="229">
        <f t="shared" si="264"/>
        <v>0</v>
      </c>
      <c r="K2688" s="229">
        <f t="shared" si="265"/>
        <v>0</v>
      </c>
      <c r="L2688" s="229">
        <f t="shared" si="265"/>
        <v>0</v>
      </c>
      <c r="M2688" s="229">
        <f t="shared" si="266"/>
        <v>0</v>
      </c>
    </row>
    <row r="2689" spans="1:13" ht="15" customHeight="1">
      <c r="A2689" s="76"/>
      <c r="B2689" s="77" t="str">
        <f t="shared" si="263"/>
        <v/>
      </c>
      <c r="C2689" t="str">
        <f t="shared" ref="C2689:C2752" si="268">IF(A2689&lt;&gt;"",TEXT(A2689,"aaaa"),"")</f>
        <v/>
      </c>
      <c r="D2689" s="315" t="str">
        <f t="shared" si="267"/>
        <v/>
      </c>
      <c r="E2689" s="228">
        <v>0</v>
      </c>
      <c r="J2689" s="229">
        <f t="shared" si="264"/>
        <v>0</v>
      </c>
      <c r="K2689" s="229">
        <f t="shared" si="265"/>
        <v>0</v>
      </c>
      <c r="L2689" s="229">
        <f t="shared" si="265"/>
        <v>0</v>
      </c>
      <c r="M2689" s="229">
        <f t="shared" si="266"/>
        <v>0</v>
      </c>
    </row>
    <row r="2690" spans="1:13" ht="15" customHeight="1">
      <c r="A2690" s="76"/>
      <c r="B2690" s="77" t="str">
        <f t="shared" si="263"/>
        <v/>
      </c>
      <c r="C2690" t="str">
        <f t="shared" si="268"/>
        <v/>
      </c>
      <c r="D2690" s="315" t="str">
        <f t="shared" si="267"/>
        <v/>
      </c>
      <c r="E2690" s="228">
        <v>0</v>
      </c>
      <c r="J2690" s="229">
        <f t="shared" si="264"/>
        <v>0</v>
      </c>
      <c r="K2690" s="229">
        <f t="shared" si="265"/>
        <v>0</v>
      </c>
      <c r="L2690" s="229">
        <f t="shared" si="265"/>
        <v>0</v>
      </c>
      <c r="M2690" s="229">
        <f t="shared" si="266"/>
        <v>0</v>
      </c>
    </row>
    <row r="2691" spans="1:13" ht="15" customHeight="1">
      <c r="A2691" s="76"/>
      <c r="B2691" s="77" t="str">
        <f t="shared" si="263"/>
        <v/>
      </c>
      <c r="C2691" t="str">
        <f t="shared" si="268"/>
        <v/>
      </c>
      <c r="D2691" s="315" t="str">
        <f t="shared" si="267"/>
        <v/>
      </c>
      <c r="E2691" s="228">
        <v>0</v>
      </c>
      <c r="J2691" s="229">
        <f t="shared" si="264"/>
        <v>0</v>
      </c>
      <c r="K2691" s="229">
        <f t="shared" si="265"/>
        <v>0</v>
      </c>
      <c r="L2691" s="229">
        <f t="shared" si="265"/>
        <v>0</v>
      </c>
      <c r="M2691" s="229">
        <f t="shared" si="266"/>
        <v>0</v>
      </c>
    </row>
    <row r="2692" spans="1:13" ht="15" customHeight="1">
      <c r="A2692" s="76"/>
      <c r="B2692" s="77" t="str">
        <f t="shared" si="263"/>
        <v/>
      </c>
      <c r="C2692" t="str">
        <f t="shared" si="268"/>
        <v/>
      </c>
      <c r="D2692" s="315" t="str">
        <f t="shared" si="267"/>
        <v/>
      </c>
      <c r="E2692" s="228">
        <v>0</v>
      </c>
      <c r="J2692" s="229">
        <f t="shared" si="264"/>
        <v>0</v>
      </c>
      <c r="K2692" s="229">
        <f t="shared" si="265"/>
        <v>0</v>
      </c>
      <c r="L2692" s="229">
        <f t="shared" si="265"/>
        <v>0</v>
      </c>
      <c r="M2692" s="229">
        <f t="shared" si="266"/>
        <v>0</v>
      </c>
    </row>
    <row r="2693" spans="1:13" ht="15" customHeight="1">
      <c r="A2693" s="76"/>
      <c r="B2693" s="77" t="str">
        <f t="shared" si="263"/>
        <v/>
      </c>
      <c r="C2693" t="str">
        <f t="shared" si="268"/>
        <v/>
      </c>
      <c r="D2693" s="315" t="str">
        <f t="shared" si="267"/>
        <v/>
      </c>
      <c r="E2693" s="228">
        <v>0</v>
      </c>
      <c r="J2693" s="229">
        <f t="shared" si="264"/>
        <v>0</v>
      </c>
      <c r="K2693" s="229">
        <f t="shared" si="265"/>
        <v>0</v>
      </c>
      <c r="L2693" s="229">
        <f t="shared" si="265"/>
        <v>0</v>
      </c>
      <c r="M2693" s="229">
        <f t="shared" si="266"/>
        <v>0</v>
      </c>
    </row>
    <row r="2694" spans="1:13" ht="15" customHeight="1">
      <c r="A2694" s="76"/>
      <c r="B2694" s="77" t="str">
        <f t="shared" si="263"/>
        <v/>
      </c>
      <c r="C2694" t="str">
        <f t="shared" si="268"/>
        <v/>
      </c>
      <c r="D2694" s="315" t="str">
        <f t="shared" si="267"/>
        <v/>
      </c>
      <c r="E2694" s="228">
        <v>0</v>
      </c>
      <c r="J2694" s="229">
        <f t="shared" si="264"/>
        <v>0</v>
      </c>
      <c r="K2694" s="229">
        <f t="shared" si="265"/>
        <v>0</v>
      </c>
      <c r="L2694" s="229">
        <f t="shared" si="265"/>
        <v>0</v>
      </c>
      <c r="M2694" s="229">
        <f t="shared" si="266"/>
        <v>0</v>
      </c>
    </row>
    <row r="2695" spans="1:13" ht="15" customHeight="1">
      <c r="A2695" s="76"/>
      <c r="B2695" s="77" t="str">
        <f t="shared" ref="B2695:B2758" si="269">IF(A2695="","",TEXT(A2695,"DDDD"))</f>
        <v/>
      </c>
      <c r="C2695" t="str">
        <f t="shared" si="268"/>
        <v/>
      </c>
      <c r="D2695" s="315" t="str">
        <f t="shared" si="267"/>
        <v/>
      </c>
      <c r="E2695" s="228">
        <v>0</v>
      </c>
      <c r="J2695" s="229">
        <f t="shared" ref="J2695:J2758" si="270">IF(E2695=0,0,(1-J$4)*E2695)</f>
        <v>0</v>
      </c>
      <c r="K2695" s="229">
        <f t="shared" ref="K2695:L2758" si="271">IF(F2695=0,0,(1-K$4)*F2695)</f>
        <v>0</v>
      </c>
      <c r="L2695" s="229">
        <f t="shared" si="271"/>
        <v>0</v>
      </c>
      <c r="M2695" s="229">
        <f t="shared" ref="M2695:M2758" si="272">IF(H2695=0,0,(1-M$4)*H2695)</f>
        <v>0</v>
      </c>
    </row>
    <row r="2696" spans="1:13" ht="15" customHeight="1">
      <c r="A2696" s="76"/>
      <c r="B2696" s="77" t="str">
        <f t="shared" si="269"/>
        <v/>
      </c>
      <c r="C2696" t="str">
        <f t="shared" si="268"/>
        <v/>
      </c>
      <c r="D2696" s="315" t="str">
        <f t="shared" ref="D2696:D2759" si="273">IF(A2696&lt;&gt;"",PROPER(TEXT(A2696,"Mmmm")),"")</f>
        <v/>
      </c>
      <c r="E2696" s="228">
        <v>0</v>
      </c>
      <c r="J2696" s="229">
        <f t="shared" si="270"/>
        <v>0</v>
      </c>
      <c r="K2696" s="229">
        <f t="shared" si="271"/>
        <v>0</v>
      </c>
      <c r="L2696" s="229">
        <f t="shared" si="271"/>
        <v>0</v>
      </c>
      <c r="M2696" s="229">
        <f t="shared" si="272"/>
        <v>0</v>
      </c>
    </row>
    <row r="2697" spans="1:13" ht="15" customHeight="1">
      <c r="A2697" s="76"/>
      <c r="B2697" s="77" t="str">
        <f t="shared" si="269"/>
        <v/>
      </c>
      <c r="C2697" t="str">
        <f t="shared" si="268"/>
        <v/>
      </c>
      <c r="D2697" s="315" t="str">
        <f t="shared" si="273"/>
        <v/>
      </c>
      <c r="E2697" s="228">
        <v>0</v>
      </c>
      <c r="J2697" s="229">
        <f t="shared" si="270"/>
        <v>0</v>
      </c>
      <c r="K2697" s="229">
        <f t="shared" si="271"/>
        <v>0</v>
      </c>
      <c r="L2697" s="229">
        <f t="shared" si="271"/>
        <v>0</v>
      </c>
      <c r="M2697" s="229">
        <f t="shared" si="272"/>
        <v>0</v>
      </c>
    </row>
    <row r="2698" spans="1:13" ht="15" customHeight="1">
      <c r="A2698" s="76"/>
      <c r="B2698" s="77" t="str">
        <f t="shared" si="269"/>
        <v/>
      </c>
      <c r="C2698" t="str">
        <f t="shared" si="268"/>
        <v/>
      </c>
      <c r="D2698" s="315" t="str">
        <f t="shared" si="273"/>
        <v/>
      </c>
      <c r="E2698" s="228">
        <v>0</v>
      </c>
      <c r="J2698" s="229">
        <f t="shared" si="270"/>
        <v>0</v>
      </c>
      <c r="K2698" s="229">
        <f t="shared" si="271"/>
        <v>0</v>
      </c>
      <c r="L2698" s="229">
        <f t="shared" si="271"/>
        <v>0</v>
      </c>
      <c r="M2698" s="229">
        <f t="shared" si="272"/>
        <v>0</v>
      </c>
    </row>
    <row r="2699" spans="1:13" ht="15" customHeight="1">
      <c r="A2699" s="76"/>
      <c r="B2699" s="77" t="str">
        <f t="shared" si="269"/>
        <v/>
      </c>
      <c r="C2699" t="str">
        <f t="shared" si="268"/>
        <v/>
      </c>
      <c r="D2699" s="315" t="str">
        <f t="shared" si="273"/>
        <v/>
      </c>
      <c r="E2699" s="228">
        <v>0</v>
      </c>
      <c r="J2699" s="229">
        <f t="shared" si="270"/>
        <v>0</v>
      </c>
      <c r="K2699" s="229">
        <f t="shared" si="271"/>
        <v>0</v>
      </c>
      <c r="L2699" s="229">
        <f t="shared" si="271"/>
        <v>0</v>
      </c>
      <c r="M2699" s="229">
        <f t="shared" si="272"/>
        <v>0</v>
      </c>
    </row>
    <row r="2700" spans="1:13" ht="15" customHeight="1">
      <c r="A2700" s="76"/>
      <c r="B2700" s="77" t="str">
        <f t="shared" si="269"/>
        <v/>
      </c>
      <c r="C2700" t="str">
        <f t="shared" si="268"/>
        <v/>
      </c>
      <c r="D2700" s="315" t="str">
        <f t="shared" si="273"/>
        <v/>
      </c>
      <c r="E2700" s="228">
        <v>0</v>
      </c>
      <c r="J2700" s="229">
        <f t="shared" si="270"/>
        <v>0</v>
      </c>
      <c r="K2700" s="229">
        <f t="shared" si="271"/>
        <v>0</v>
      </c>
      <c r="L2700" s="229">
        <f t="shared" si="271"/>
        <v>0</v>
      </c>
      <c r="M2700" s="229">
        <f t="shared" si="272"/>
        <v>0</v>
      </c>
    </row>
    <row r="2701" spans="1:13" ht="15" customHeight="1">
      <c r="A2701" s="76"/>
      <c r="B2701" s="77" t="str">
        <f t="shared" si="269"/>
        <v/>
      </c>
      <c r="C2701" t="str">
        <f t="shared" si="268"/>
        <v/>
      </c>
      <c r="D2701" s="315" t="str">
        <f t="shared" si="273"/>
        <v/>
      </c>
      <c r="E2701" s="228">
        <v>0</v>
      </c>
      <c r="J2701" s="229">
        <f t="shared" si="270"/>
        <v>0</v>
      </c>
      <c r="K2701" s="229">
        <f t="shared" si="271"/>
        <v>0</v>
      </c>
      <c r="L2701" s="229">
        <f t="shared" si="271"/>
        <v>0</v>
      </c>
      <c r="M2701" s="229">
        <f t="shared" si="272"/>
        <v>0</v>
      </c>
    </row>
    <row r="2702" spans="1:13" ht="15" customHeight="1">
      <c r="A2702" s="76"/>
      <c r="B2702" s="77" t="str">
        <f t="shared" si="269"/>
        <v/>
      </c>
      <c r="C2702" t="str">
        <f t="shared" si="268"/>
        <v/>
      </c>
      <c r="D2702" s="315" t="str">
        <f t="shared" si="273"/>
        <v/>
      </c>
      <c r="E2702" s="228">
        <v>0</v>
      </c>
      <c r="J2702" s="229">
        <f t="shared" si="270"/>
        <v>0</v>
      </c>
      <c r="K2702" s="229">
        <f t="shared" si="271"/>
        <v>0</v>
      </c>
      <c r="L2702" s="229">
        <f t="shared" si="271"/>
        <v>0</v>
      </c>
      <c r="M2702" s="229">
        <f t="shared" si="272"/>
        <v>0</v>
      </c>
    </row>
    <row r="2703" spans="1:13" ht="15" customHeight="1">
      <c r="A2703" s="76"/>
      <c r="B2703" s="77" t="str">
        <f t="shared" si="269"/>
        <v/>
      </c>
      <c r="C2703" t="str">
        <f t="shared" si="268"/>
        <v/>
      </c>
      <c r="D2703" s="315" t="str">
        <f t="shared" si="273"/>
        <v/>
      </c>
      <c r="E2703" s="228">
        <v>0</v>
      </c>
      <c r="J2703" s="229">
        <f t="shared" si="270"/>
        <v>0</v>
      </c>
      <c r="K2703" s="229">
        <f t="shared" si="271"/>
        <v>0</v>
      </c>
      <c r="L2703" s="229">
        <f t="shared" si="271"/>
        <v>0</v>
      </c>
      <c r="M2703" s="229">
        <f t="shared" si="272"/>
        <v>0</v>
      </c>
    </row>
    <row r="2704" spans="1:13" ht="15" customHeight="1">
      <c r="A2704" s="76"/>
      <c r="B2704" s="77" t="str">
        <f t="shared" si="269"/>
        <v/>
      </c>
      <c r="C2704" t="str">
        <f t="shared" si="268"/>
        <v/>
      </c>
      <c r="D2704" s="315" t="str">
        <f t="shared" si="273"/>
        <v/>
      </c>
      <c r="E2704" s="228">
        <v>0</v>
      </c>
      <c r="J2704" s="229">
        <f t="shared" si="270"/>
        <v>0</v>
      </c>
      <c r="K2704" s="229">
        <f t="shared" si="271"/>
        <v>0</v>
      </c>
      <c r="L2704" s="229">
        <f t="shared" si="271"/>
        <v>0</v>
      </c>
      <c r="M2704" s="229">
        <f t="shared" si="272"/>
        <v>0</v>
      </c>
    </row>
    <row r="2705" spans="1:13" ht="15" customHeight="1">
      <c r="A2705" s="76"/>
      <c r="B2705" s="77" t="str">
        <f t="shared" si="269"/>
        <v/>
      </c>
      <c r="C2705" t="str">
        <f t="shared" si="268"/>
        <v/>
      </c>
      <c r="D2705" s="315" t="str">
        <f t="shared" si="273"/>
        <v/>
      </c>
      <c r="E2705" s="228">
        <v>0</v>
      </c>
      <c r="J2705" s="229">
        <f t="shared" si="270"/>
        <v>0</v>
      </c>
      <c r="K2705" s="229">
        <f t="shared" si="271"/>
        <v>0</v>
      </c>
      <c r="L2705" s="229">
        <f t="shared" si="271"/>
        <v>0</v>
      </c>
      <c r="M2705" s="229">
        <f t="shared" si="272"/>
        <v>0</v>
      </c>
    </row>
    <row r="2706" spans="1:13" ht="15" customHeight="1">
      <c r="A2706" s="76"/>
      <c r="B2706" s="77" t="str">
        <f t="shared" si="269"/>
        <v/>
      </c>
      <c r="C2706" t="str">
        <f t="shared" si="268"/>
        <v/>
      </c>
      <c r="D2706" s="315" t="str">
        <f t="shared" si="273"/>
        <v/>
      </c>
      <c r="E2706" s="228">
        <v>0</v>
      </c>
      <c r="J2706" s="229">
        <f t="shared" si="270"/>
        <v>0</v>
      </c>
      <c r="K2706" s="229">
        <f t="shared" si="271"/>
        <v>0</v>
      </c>
      <c r="L2706" s="229">
        <f t="shared" si="271"/>
        <v>0</v>
      </c>
      <c r="M2706" s="229">
        <f t="shared" si="272"/>
        <v>0</v>
      </c>
    </row>
    <row r="2707" spans="1:13" ht="15" customHeight="1">
      <c r="A2707" s="76"/>
      <c r="B2707" s="77" t="str">
        <f t="shared" si="269"/>
        <v/>
      </c>
      <c r="C2707" t="str">
        <f t="shared" si="268"/>
        <v/>
      </c>
      <c r="D2707" s="315" t="str">
        <f t="shared" si="273"/>
        <v/>
      </c>
      <c r="E2707" s="228">
        <v>0</v>
      </c>
      <c r="J2707" s="229">
        <f t="shared" si="270"/>
        <v>0</v>
      </c>
      <c r="K2707" s="229">
        <f t="shared" si="271"/>
        <v>0</v>
      </c>
      <c r="L2707" s="229">
        <f t="shared" si="271"/>
        <v>0</v>
      </c>
      <c r="M2707" s="229">
        <f t="shared" si="272"/>
        <v>0</v>
      </c>
    </row>
    <row r="2708" spans="1:13" ht="15" customHeight="1">
      <c r="A2708" s="76"/>
      <c r="B2708" s="77" t="str">
        <f t="shared" si="269"/>
        <v/>
      </c>
      <c r="C2708" t="str">
        <f t="shared" si="268"/>
        <v/>
      </c>
      <c r="D2708" s="315" t="str">
        <f t="shared" si="273"/>
        <v/>
      </c>
      <c r="E2708" s="228">
        <v>0</v>
      </c>
      <c r="J2708" s="229">
        <f t="shared" si="270"/>
        <v>0</v>
      </c>
      <c r="K2708" s="229">
        <f t="shared" si="271"/>
        <v>0</v>
      </c>
      <c r="L2708" s="229">
        <f t="shared" si="271"/>
        <v>0</v>
      </c>
      <c r="M2708" s="229">
        <f t="shared" si="272"/>
        <v>0</v>
      </c>
    </row>
    <row r="2709" spans="1:13" ht="15" customHeight="1">
      <c r="A2709" s="76"/>
      <c r="B2709" s="77" t="str">
        <f t="shared" si="269"/>
        <v/>
      </c>
      <c r="C2709" t="str">
        <f t="shared" si="268"/>
        <v/>
      </c>
      <c r="D2709" s="315" t="str">
        <f t="shared" si="273"/>
        <v/>
      </c>
      <c r="E2709" s="228">
        <v>0</v>
      </c>
      <c r="J2709" s="229">
        <f t="shared" si="270"/>
        <v>0</v>
      </c>
      <c r="K2709" s="229">
        <f t="shared" si="271"/>
        <v>0</v>
      </c>
      <c r="L2709" s="229">
        <f t="shared" si="271"/>
        <v>0</v>
      </c>
      <c r="M2709" s="229">
        <f t="shared" si="272"/>
        <v>0</v>
      </c>
    </row>
    <row r="2710" spans="1:13" ht="15" customHeight="1">
      <c r="A2710" s="76"/>
      <c r="B2710" s="77" t="str">
        <f t="shared" si="269"/>
        <v/>
      </c>
      <c r="C2710" t="str">
        <f t="shared" si="268"/>
        <v/>
      </c>
      <c r="D2710" s="315" t="str">
        <f t="shared" si="273"/>
        <v/>
      </c>
      <c r="E2710" s="228">
        <v>0</v>
      </c>
      <c r="J2710" s="229">
        <f t="shared" si="270"/>
        <v>0</v>
      </c>
      <c r="K2710" s="229">
        <f t="shared" si="271"/>
        <v>0</v>
      </c>
      <c r="L2710" s="229">
        <f t="shared" si="271"/>
        <v>0</v>
      </c>
      <c r="M2710" s="229">
        <f t="shared" si="272"/>
        <v>0</v>
      </c>
    </row>
    <row r="2711" spans="1:13" ht="15" customHeight="1">
      <c r="A2711" s="76"/>
      <c r="B2711" s="77" t="str">
        <f t="shared" si="269"/>
        <v/>
      </c>
      <c r="C2711" t="str">
        <f t="shared" si="268"/>
        <v/>
      </c>
      <c r="D2711" s="315" t="str">
        <f t="shared" si="273"/>
        <v/>
      </c>
      <c r="E2711" s="228">
        <v>0</v>
      </c>
      <c r="J2711" s="229">
        <f t="shared" si="270"/>
        <v>0</v>
      </c>
      <c r="K2711" s="229">
        <f t="shared" si="271"/>
        <v>0</v>
      </c>
      <c r="L2711" s="229">
        <f t="shared" si="271"/>
        <v>0</v>
      </c>
      <c r="M2711" s="229">
        <f t="shared" si="272"/>
        <v>0</v>
      </c>
    </row>
    <row r="2712" spans="1:13" ht="15" customHeight="1">
      <c r="A2712" s="76"/>
      <c r="B2712" s="77" t="str">
        <f t="shared" si="269"/>
        <v/>
      </c>
      <c r="C2712" t="str">
        <f t="shared" si="268"/>
        <v/>
      </c>
      <c r="D2712" s="315" t="str">
        <f t="shared" si="273"/>
        <v/>
      </c>
      <c r="E2712" s="228">
        <v>0</v>
      </c>
      <c r="J2712" s="229">
        <f t="shared" si="270"/>
        <v>0</v>
      </c>
      <c r="K2712" s="229">
        <f t="shared" si="271"/>
        <v>0</v>
      </c>
      <c r="L2712" s="229">
        <f t="shared" si="271"/>
        <v>0</v>
      </c>
      <c r="M2712" s="229">
        <f t="shared" si="272"/>
        <v>0</v>
      </c>
    </row>
    <row r="2713" spans="1:13" ht="15" customHeight="1">
      <c r="A2713" s="76"/>
      <c r="B2713" s="77" t="str">
        <f t="shared" si="269"/>
        <v/>
      </c>
      <c r="C2713" t="str">
        <f t="shared" si="268"/>
        <v/>
      </c>
      <c r="D2713" s="315" t="str">
        <f t="shared" si="273"/>
        <v/>
      </c>
      <c r="E2713" s="228">
        <v>0</v>
      </c>
      <c r="J2713" s="229">
        <f t="shared" si="270"/>
        <v>0</v>
      </c>
      <c r="K2713" s="229">
        <f t="shared" si="271"/>
        <v>0</v>
      </c>
      <c r="L2713" s="229">
        <f t="shared" si="271"/>
        <v>0</v>
      </c>
      <c r="M2713" s="229">
        <f t="shared" si="272"/>
        <v>0</v>
      </c>
    </row>
    <row r="2714" spans="1:13" ht="15" customHeight="1">
      <c r="A2714" s="76"/>
      <c r="B2714" s="77" t="str">
        <f t="shared" si="269"/>
        <v/>
      </c>
      <c r="C2714" t="str">
        <f t="shared" si="268"/>
        <v/>
      </c>
      <c r="D2714" s="315" t="str">
        <f t="shared" si="273"/>
        <v/>
      </c>
      <c r="E2714" s="228">
        <v>0</v>
      </c>
      <c r="J2714" s="229">
        <f t="shared" si="270"/>
        <v>0</v>
      </c>
      <c r="K2714" s="229">
        <f t="shared" si="271"/>
        <v>0</v>
      </c>
      <c r="L2714" s="229">
        <f t="shared" si="271"/>
        <v>0</v>
      </c>
      <c r="M2714" s="229">
        <f t="shared" si="272"/>
        <v>0</v>
      </c>
    </row>
    <row r="2715" spans="1:13" ht="15" customHeight="1">
      <c r="A2715" s="76"/>
      <c r="B2715" s="77" t="str">
        <f t="shared" si="269"/>
        <v/>
      </c>
      <c r="C2715" t="str">
        <f t="shared" si="268"/>
        <v/>
      </c>
      <c r="D2715" s="315" t="str">
        <f t="shared" si="273"/>
        <v/>
      </c>
      <c r="E2715" s="228">
        <v>0</v>
      </c>
      <c r="J2715" s="229">
        <f t="shared" si="270"/>
        <v>0</v>
      </c>
      <c r="K2715" s="229">
        <f t="shared" si="271"/>
        <v>0</v>
      </c>
      <c r="L2715" s="229">
        <f t="shared" si="271"/>
        <v>0</v>
      </c>
      <c r="M2715" s="229">
        <f t="shared" si="272"/>
        <v>0</v>
      </c>
    </row>
    <row r="2716" spans="1:13" ht="15" customHeight="1">
      <c r="A2716" s="76"/>
      <c r="B2716" s="77" t="str">
        <f t="shared" si="269"/>
        <v/>
      </c>
      <c r="C2716" t="str">
        <f t="shared" si="268"/>
        <v/>
      </c>
      <c r="D2716" s="315" t="str">
        <f t="shared" si="273"/>
        <v/>
      </c>
      <c r="E2716" s="228">
        <v>0</v>
      </c>
      <c r="J2716" s="229">
        <f t="shared" si="270"/>
        <v>0</v>
      </c>
      <c r="K2716" s="229">
        <f t="shared" si="271"/>
        <v>0</v>
      </c>
      <c r="L2716" s="229">
        <f t="shared" si="271"/>
        <v>0</v>
      </c>
      <c r="M2716" s="229">
        <f t="shared" si="272"/>
        <v>0</v>
      </c>
    </row>
    <row r="2717" spans="1:13" ht="15" customHeight="1">
      <c r="A2717" s="76"/>
      <c r="B2717" s="77" t="str">
        <f t="shared" si="269"/>
        <v/>
      </c>
      <c r="C2717" t="str">
        <f t="shared" si="268"/>
        <v/>
      </c>
      <c r="D2717" s="315" t="str">
        <f t="shared" si="273"/>
        <v/>
      </c>
      <c r="E2717" s="228">
        <v>0</v>
      </c>
      <c r="J2717" s="229">
        <f t="shared" si="270"/>
        <v>0</v>
      </c>
      <c r="K2717" s="229">
        <f t="shared" si="271"/>
        <v>0</v>
      </c>
      <c r="L2717" s="229">
        <f t="shared" si="271"/>
        <v>0</v>
      </c>
      <c r="M2717" s="229">
        <f t="shared" si="272"/>
        <v>0</v>
      </c>
    </row>
    <row r="2718" spans="1:13" ht="15" customHeight="1">
      <c r="A2718" s="76"/>
      <c r="B2718" s="77" t="str">
        <f t="shared" si="269"/>
        <v/>
      </c>
      <c r="C2718" t="str">
        <f t="shared" si="268"/>
        <v/>
      </c>
      <c r="D2718" s="315" t="str">
        <f t="shared" si="273"/>
        <v/>
      </c>
      <c r="E2718" s="228">
        <v>0</v>
      </c>
      <c r="J2718" s="229">
        <f t="shared" si="270"/>
        <v>0</v>
      </c>
      <c r="K2718" s="229">
        <f t="shared" si="271"/>
        <v>0</v>
      </c>
      <c r="L2718" s="229">
        <f t="shared" si="271"/>
        <v>0</v>
      </c>
      <c r="M2718" s="229">
        <f t="shared" si="272"/>
        <v>0</v>
      </c>
    </row>
    <row r="2719" spans="1:13" ht="15" customHeight="1">
      <c r="A2719" s="76"/>
      <c r="B2719" s="77" t="str">
        <f t="shared" si="269"/>
        <v/>
      </c>
      <c r="C2719" t="str">
        <f t="shared" si="268"/>
        <v/>
      </c>
      <c r="D2719" s="315" t="str">
        <f t="shared" si="273"/>
        <v/>
      </c>
      <c r="E2719" s="228">
        <v>0</v>
      </c>
      <c r="J2719" s="229">
        <f t="shared" si="270"/>
        <v>0</v>
      </c>
      <c r="K2719" s="229">
        <f t="shared" si="271"/>
        <v>0</v>
      </c>
      <c r="L2719" s="229">
        <f t="shared" si="271"/>
        <v>0</v>
      </c>
      <c r="M2719" s="229">
        <f t="shared" si="272"/>
        <v>0</v>
      </c>
    </row>
    <row r="2720" spans="1:13" ht="15" customHeight="1">
      <c r="A2720" s="76"/>
      <c r="B2720" s="77" t="str">
        <f t="shared" si="269"/>
        <v/>
      </c>
      <c r="C2720" t="str">
        <f t="shared" si="268"/>
        <v/>
      </c>
      <c r="D2720" s="315" t="str">
        <f t="shared" si="273"/>
        <v/>
      </c>
      <c r="E2720" s="228">
        <v>0</v>
      </c>
      <c r="J2720" s="229">
        <f t="shared" si="270"/>
        <v>0</v>
      </c>
      <c r="K2720" s="229">
        <f t="shared" si="271"/>
        <v>0</v>
      </c>
      <c r="L2720" s="229">
        <f t="shared" si="271"/>
        <v>0</v>
      </c>
      <c r="M2720" s="229">
        <f t="shared" si="272"/>
        <v>0</v>
      </c>
    </row>
    <row r="2721" spans="1:13" ht="15" customHeight="1">
      <c r="A2721" s="76"/>
      <c r="B2721" s="77" t="str">
        <f t="shared" si="269"/>
        <v/>
      </c>
      <c r="C2721" t="str">
        <f t="shared" si="268"/>
        <v/>
      </c>
      <c r="D2721" s="315" t="str">
        <f t="shared" si="273"/>
        <v/>
      </c>
      <c r="E2721" s="228">
        <v>0</v>
      </c>
      <c r="J2721" s="229">
        <f t="shared" si="270"/>
        <v>0</v>
      </c>
      <c r="K2721" s="229">
        <f t="shared" si="271"/>
        <v>0</v>
      </c>
      <c r="L2721" s="229">
        <f t="shared" si="271"/>
        <v>0</v>
      </c>
      <c r="M2721" s="229">
        <f t="shared" si="272"/>
        <v>0</v>
      </c>
    </row>
    <row r="2722" spans="1:13" ht="15" customHeight="1">
      <c r="A2722" s="76"/>
      <c r="B2722" s="77" t="str">
        <f t="shared" si="269"/>
        <v/>
      </c>
      <c r="C2722" t="str">
        <f t="shared" si="268"/>
        <v/>
      </c>
      <c r="D2722" s="315" t="str">
        <f t="shared" si="273"/>
        <v/>
      </c>
      <c r="E2722" s="228">
        <v>0</v>
      </c>
      <c r="J2722" s="229">
        <f t="shared" si="270"/>
        <v>0</v>
      </c>
      <c r="K2722" s="229">
        <f t="shared" si="271"/>
        <v>0</v>
      </c>
      <c r="L2722" s="229">
        <f t="shared" si="271"/>
        <v>0</v>
      </c>
      <c r="M2722" s="229">
        <f t="shared" si="272"/>
        <v>0</v>
      </c>
    </row>
    <row r="2723" spans="1:13" ht="15" customHeight="1">
      <c r="A2723" s="76"/>
      <c r="B2723" s="77" t="str">
        <f t="shared" si="269"/>
        <v/>
      </c>
      <c r="C2723" t="str">
        <f t="shared" si="268"/>
        <v/>
      </c>
      <c r="D2723" s="315" t="str">
        <f t="shared" si="273"/>
        <v/>
      </c>
      <c r="E2723" s="228">
        <v>0</v>
      </c>
      <c r="J2723" s="229">
        <f t="shared" si="270"/>
        <v>0</v>
      </c>
      <c r="K2723" s="229">
        <f t="shared" si="271"/>
        <v>0</v>
      </c>
      <c r="L2723" s="229">
        <f t="shared" si="271"/>
        <v>0</v>
      </c>
      <c r="M2723" s="229">
        <f t="shared" si="272"/>
        <v>0</v>
      </c>
    </row>
    <row r="2724" spans="1:13" ht="15" customHeight="1">
      <c r="A2724" s="76"/>
      <c r="B2724" s="77" t="str">
        <f t="shared" si="269"/>
        <v/>
      </c>
      <c r="C2724" t="str">
        <f t="shared" si="268"/>
        <v/>
      </c>
      <c r="D2724" s="315" t="str">
        <f t="shared" si="273"/>
        <v/>
      </c>
      <c r="E2724" s="228">
        <v>0</v>
      </c>
      <c r="J2724" s="229">
        <f t="shared" si="270"/>
        <v>0</v>
      </c>
      <c r="K2724" s="229">
        <f t="shared" si="271"/>
        <v>0</v>
      </c>
      <c r="L2724" s="229">
        <f t="shared" si="271"/>
        <v>0</v>
      </c>
      <c r="M2724" s="229">
        <f t="shared" si="272"/>
        <v>0</v>
      </c>
    </row>
    <row r="2725" spans="1:13" ht="15" customHeight="1">
      <c r="A2725" s="76"/>
      <c r="B2725" s="77" t="str">
        <f t="shared" si="269"/>
        <v/>
      </c>
      <c r="C2725" t="str">
        <f t="shared" si="268"/>
        <v/>
      </c>
      <c r="D2725" s="315" t="str">
        <f t="shared" si="273"/>
        <v/>
      </c>
      <c r="E2725" s="228">
        <v>0</v>
      </c>
      <c r="J2725" s="229">
        <f t="shared" si="270"/>
        <v>0</v>
      </c>
      <c r="K2725" s="229">
        <f t="shared" si="271"/>
        <v>0</v>
      </c>
      <c r="L2725" s="229">
        <f t="shared" si="271"/>
        <v>0</v>
      </c>
      <c r="M2725" s="229">
        <f t="shared" si="272"/>
        <v>0</v>
      </c>
    </row>
    <row r="2726" spans="1:13" ht="15" customHeight="1">
      <c r="A2726" s="76"/>
      <c r="B2726" s="77" t="str">
        <f t="shared" si="269"/>
        <v/>
      </c>
      <c r="C2726" t="str">
        <f t="shared" si="268"/>
        <v/>
      </c>
      <c r="D2726" s="315" t="str">
        <f t="shared" si="273"/>
        <v/>
      </c>
      <c r="E2726" s="228">
        <v>0</v>
      </c>
      <c r="J2726" s="229">
        <f t="shared" si="270"/>
        <v>0</v>
      </c>
      <c r="K2726" s="229">
        <f t="shared" si="271"/>
        <v>0</v>
      </c>
      <c r="L2726" s="229">
        <f t="shared" si="271"/>
        <v>0</v>
      </c>
      <c r="M2726" s="229">
        <f t="shared" si="272"/>
        <v>0</v>
      </c>
    </row>
    <row r="2727" spans="1:13" ht="15" customHeight="1">
      <c r="A2727" s="76"/>
      <c r="B2727" s="77" t="str">
        <f t="shared" si="269"/>
        <v/>
      </c>
      <c r="C2727" t="str">
        <f t="shared" si="268"/>
        <v/>
      </c>
      <c r="D2727" s="315" t="str">
        <f t="shared" si="273"/>
        <v/>
      </c>
      <c r="E2727" s="228">
        <v>0</v>
      </c>
      <c r="J2727" s="229">
        <f t="shared" si="270"/>
        <v>0</v>
      </c>
      <c r="K2727" s="229">
        <f t="shared" si="271"/>
        <v>0</v>
      </c>
      <c r="L2727" s="229">
        <f t="shared" si="271"/>
        <v>0</v>
      </c>
      <c r="M2727" s="229">
        <f t="shared" si="272"/>
        <v>0</v>
      </c>
    </row>
    <row r="2728" spans="1:13" ht="15" customHeight="1">
      <c r="A2728" s="76"/>
      <c r="B2728" s="77" t="str">
        <f t="shared" si="269"/>
        <v/>
      </c>
      <c r="C2728" t="str">
        <f t="shared" si="268"/>
        <v/>
      </c>
      <c r="D2728" s="315" t="str">
        <f t="shared" si="273"/>
        <v/>
      </c>
      <c r="E2728" s="228">
        <v>0</v>
      </c>
      <c r="J2728" s="229">
        <f t="shared" si="270"/>
        <v>0</v>
      </c>
      <c r="K2728" s="229">
        <f t="shared" si="271"/>
        <v>0</v>
      </c>
      <c r="L2728" s="229">
        <f t="shared" si="271"/>
        <v>0</v>
      </c>
      <c r="M2728" s="229">
        <f t="shared" si="272"/>
        <v>0</v>
      </c>
    </row>
    <row r="2729" spans="1:13" ht="15" customHeight="1">
      <c r="A2729" s="76"/>
      <c r="B2729" s="77" t="str">
        <f t="shared" si="269"/>
        <v/>
      </c>
      <c r="C2729" t="str">
        <f t="shared" si="268"/>
        <v/>
      </c>
      <c r="D2729" s="315" t="str">
        <f t="shared" si="273"/>
        <v/>
      </c>
      <c r="E2729" s="228">
        <v>0</v>
      </c>
      <c r="J2729" s="229">
        <f t="shared" si="270"/>
        <v>0</v>
      </c>
      <c r="K2729" s="229">
        <f t="shared" si="271"/>
        <v>0</v>
      </c>
      <c r="L2729" s="229">
        <f t="shared" si="271"/>
        <v>0</v>
      </c>
      <c r="M2729" s="229">
        <f t="shared" si="272"/>
        <v>0</v>
      </c>
    </row>
    <row r="2730" spans="1:13" ht="15" customHeight="1">
      <c r="A2730" s="76"/>
      <c r="B2730" s="77" t="str">
        <f t="shared" si="269"/>
        <v/>
      </c>
      <c r="C2730" t="str">
        <f t="shared" si="268"/>
        <v/>
      </c>
      <c r="D2730" s="315" t="str">
        <f t="shared" si="273"/>
        <v/>
      </c>
      <c r="E2730" s="228">
        <v>0</v>
      </c>
      <c r="J2730" s="229">
        <f t="shared" si="270"/>
        <v>0</v>
      </c>
      <c r="K2730" s="229">
        <f t="shared" si="271"/>
        <v>0</v>
      </c>
      <c r="L2730" s="229">
        <f t="shared" si="271"/>
        <v>0</v>
      </c>
      <c r="M2730" s="229">
        <f t="shared" si="272"/>
        <v>0</v>
      </c>
    </row>
    <row r="2731" spans="1:13" ht="15" customHeight="1">
      <c r="A2731" s="76"/>
      <c r="B2731" s="77" t="str">
        <f t="shared" si="269"/>
        <v/>
      </c>
      <c r="C2731" t="str">
        <f t="shared" si="268"/>
        <v/>
      </c>
      <c r="D2731" s="315" t="str">
        <f t="shared" si="273"/>
        <v/>
      </c>
      <c r="E2731" s="228">
        <v>0</v>
      </c>
      <c r="J2731" s="229">
        <f t="shared" si="270"/>
        <v>0</v>
      </c>
      <c r="K2731" s="229">
        <f t="shared" si="271"/>
        <v>0</v>
      </c>
      <c r="L2731" s="229">
        <f t="shared" si="271"/>
        <v>0</v>
      </c>
      <c r="M2731" s="229">
        <f t="shared" si="272"/>
        <v>0</v>
      </c>
    </row>
    <row r="2732" spans="1:13" ht="15" customHeight="1">
      <c r="A2732" s="76"/>
      <c r="B2732" s="77" t="str">
        <f t="shared" si="269"/>
        <v/>
      </c>
      <c r="C2732" t="str">
        <f t="shared" si="268"/>
        <v/>
      </c>
      <c r="D2732" s="315" t="str">
        <f t="shared" si="273"/>
        <v/>
      </c>
      <c r="E2732" s="228">
        <v>0</v>
      </c>
      <c r="J2732" s="229">
        <f t="shared" si="270"/>
        <v>0</v>
      </c>
      <c r="K2732" s="229">
        <f t="shared" si="271"/>
        <v>0</v>
      </c>
      <c r="L2732" s="229">
        <f t="shared" si="271"/>
        <v>0</v>
      </c>
      <c r="M2732" s="229">
        <f t="shared" si="272"/>
        <v>0</v>
      </c>
    </row>
    <row r="2733" spans="1:13" ht="15" customHeight="1">
      <c r="A2733" s="76"/>
      <c r="B2733" s="77" t="str">
        <f t="shared" si="269"/>
        <v/>
      </c>
      <c r="C2733" t="str">
        <f t="shared" si="268"/>
        <v/>
      </c>
      <c r="D2733" s="315" t="str">
        <f t="shared" si="273"/>
        <v/>
      </c>
      <c r="E2733" s="228">
        <v>0</v>
      </c>
      <c r="J2733" s="229">
        <f t="shared" si="270"/>
        <v>0</v>
      </c>
      <c r="K2733" s="229">
        <f t="shared" si="271"/>
        <v>0</v>
      </c>
      <c r="L2733" s="229">
        <f t="shared" si="271"/>
        <v>0</v>
      </c>
      <c r="M2733" s="229">
        <f t="shared" si="272"/>
        <v>0</v>
      </c>
    </row>
    <row r="2734" spans="1:13" ht="15" customHeight="1">
      <c r="A2734" s="76"/>
      <c r="B2734" s="77" t="str">
        <f t="shared" si="269"/>
        <v/>
      </c>
      <c r="C2734" t="str">
        <f t="shared" si="268"/>
        <v/>
      </c>
      <c r="D2734" s="315" t="str">
        <f t="shared" si="273"/>
        <v/>
      </c>
      <c r="E2734" s="228">
        <v>0</v>
      </c>
      <c r="J2734" s="229">
        <f t="shared" si="270"/>
        <v>0</v>
      </c>
      <c r="K2734" s="229">
        <f t="shared" si="271"/>
        <v>0</v>
      </c>
      <c r="L2734" s="229">
        <f t="shared" si="271"/>
        <v>0</v>
      </c>
      <c r="M2734" s="229">
        <f t="shared" si="272"/>
        <v>0</v>
      </c>
    </row>
    <row r="2735" spans="1:13" ht="15" customHeight="1">
      <c r="A2735" s="76"/>
      <c r="B2735" s="77" t="str">
        <f t="shared" si="269"/>
        <v/>
      </c>
      <c r="C2735" t="str">
        <f t="shared" si="268"/>
        <v/>
      </c>
      <c r="D2735" s="315" t="str">
        <f t="shared" si="273"/>
        <v/>
      </c>
      <c r="E2735" s="228">
        <v>0</v>
      </c>
      <c r="J2735" s="229">
        <f t="shared" si="270"/>
        <v>0</v>
      </c>
      <c r="K2735" s="229">
        <f t="shared" si="271"/>
        <v>0</v>
      </c>
      <c r="L2735" s="229">
        <f t="shared" si="271"/>
        <v>0</v>
      </c>
      <c r="M2735" s="229">
        <f t="shared" si="272"/>
        <v>0</v>
      </c>
    </row>
    <row r="2736" spans="1:13" ht="15" customHeight="1">
      <c r="A2736" s="76"/>
      <c r="B2736" s="77" t="str">
        <f t="shared" si="269"/>
        <v/>
      </c>
      <c r="C2736" t="str">
        <f t="shared" si="268"/>
        <v/>
      </c>
      <c r="D2736" s="315" t="str">
        <f t="shared" si="273"/>
        <v/>
      </c>
      <c r="E2736" s="228">
        <v>0</v>
      </c>
      <c r="J2736" s="229">
        <f t="shared" si="270"/>
        <v>0</v>
      </c>
      <c r="K2736" s="229">
        <f t="shared" si="271"/>
        <v>0</v>
      </c>
      <c r="L2736" s="229">
        <f t="shared" si="271"/>
        <v>0</v>
      </c>
      <c r="M2736" s="229">
        <f t="shared" si="272"/>
        <v>0</v>
      </c>
    </row>
    <row r="2737" spans="1:13" ht="15" customHeight="1">
      <c r="A2737" s="76"/>
      <c r="B2737" s="77" t="str">
        <f t="shared" si="269"/>
        <v/>
      </c>
      <c r="C2737" t="str">
        <f t="shared" si="268"/>
        <v/>
      </c>
      <c r="D2737" s="315" t="str">
        <f t="shared" si="273"/>
        <v/>
      </c>
      <c r="E2737" s="228">
        <v>0</v>
      </c>
      <c r="J2737" s="229">
        <f t="shared" si="270"/>
        <v>0</v>
      </c>
      <c r="K2737" s="229">
        <f t="shared" si="271"/>
        <v>0</v>
      </c>
      <c r="L2737" s="229">
        <f t="shared" si="271"/>
        <v>0</v>
      </c>
      <c r="M2737" s="229">
        <f t="shared" si="272"/>
        <v>0</v>
      </c>
    </row>
    <row r="2738" spans="1:13" ht="15" customHeight="1">
      <c r="A2738" s="76"/>
      <c r="B2738" s="77" t="str">
        <f t="shared" si="269"/>
        <v/>
      </c>
      <c r="C2738" t="str">
        <f t="shared" si="268"/>
        <v/>
      </c>
      <c r="D2738" s="315" t="str">
        <f t="shared" si="273"/>
        <v/>
      </c>
      <c r="E2738" s="228">
        <v>0</v>
      </c>
      <c r="J2738" s="229">
        <f t="shared" si="270"/>
        <v>0</v>
      </c>
      <c r="K2738" s="229">
        <f t="shared" si="271"/>
        <v>0</v>
      </c>
      <c r="L2738" s="229">
        <f t="shared" si="271"/>
        <v>0</v>
      </c>
      <c r="M2738" s="229">
        <f t="shared" si="272"/>
        <v>0</v>
      </c>
    </row>
    <row r="2739" spans="1:13" ht="15" customHeight="1">
      <c r="A2739" s="76"/>
      <c r="B2739" s="77" t="str">
        <f t="shared" si="269"/>
        <v/>
      </c>
      <c r="C2739" t="str">
        <f t="shared" si="268"/>
        <v/>
      </c>
      <c r="D2739" s="315" t="str">
        <f t="shared" si="273"/>
        <v/>
      </c>
      <c r="E2739" s="228">
        <v>0</v>
      </c>
      <c r="J2739" s="229">
        <f t="shared" si="270"/>
        <v>0</v>
      </c>
      <c r="K2739" s="229">
        <f t="shared" si="271"/>
        <v>0</v>
      </c>
      <c r="L2739" s="229">
        <f t="shared" si="271"/>
        <v>0</v>
      </c>
      <c r="M2739" s="229">
        <f t="shared" si="272"/>
        <v>0</v>
      </c>
    </row>
    <row r="2740" spans="1:13" ht="15" customHeight="1">
      <c r="A2740" s="76"/>
      <c r="B2740" s="77" t="str">
        <f t="shared" si="269"/>
        <v/>
      </c>
      <c r="C2740" t="str">
        <f t="shared" si="268"/>
        <v/>
      </c>
      <c r="D2740" s="315" t="str">
        <f t="shared" si="273"/>
        <v/>
      </c>
      <c r="E2740" s="228">
        <v>0</v>
      </c>
      <c r="J2740" s="229">
        <f t="shared" si="270"/>
        <v>0</v>
      </c>
      <c r="K2740" s="229">
        <f t="shared" si="271"/>
        <v>0</v>
      </c>
      <c r="L2740" s="229">
        <f t="shared" si="271"/>
        <v>0</v>
      </c>
      <c r="M2740" s="229">
        <f t="shared" si="272"/>
        <v>0</v>
      </c>
    </row>
    <row r="2741" spans="1:13" ht="15" customHeight="1">
      <c r="A2741" s="76"/>
      <c r="B2741" s="77" t="str">
        <f t="shared" si="269"/>
        <v/>
      </c>
      <c r="C2741" t="str">
        <f t="shared" si="268"/>
        <v/>
      </c>
      <c r="D2741" s="315" t="str">
        <f t="shared" si="273"/>
        <v/>
      </c>
      <c r="E2741" s="228">
        <v>0</v>
      </c>
      <c r="J2741" s="229">
        <f t="shared" si="270"/>
        <v>0</v>
      </c>
      <c r="K2741" s="229">
        <f t="shared" si="271"/>
        <v>0</v>
      </c>
      <c r="L2741" s="229">
        <f t="shared" si="271"/>
        <v>0</v>
      </c>
      <c r="M2741" s="229">
        <f t="shared" si="272"/>
        <v>0</v>
      </c>
    </row>
    <row r="2742" spans="1:13" ht="15" customHeight="1">
      <c r="A2742" s="76"/>
      <c r="B2742" s="77" t="str">
        <f t="shared" si="269"/>
        <v/>
      </c>
      <c r="C2742" t="str">
        <f t="shared" si="268"/>
        <v/>
      </c>
      <c r="D2742" s="315" t="str">
        <f t="shared" si="273"/>
        <v/>
      </c>
      <c r="E2742" s="228">
        <v>0</v>
      </c>
      <c r="J2742" s="229">
        <f t="shared" si="270"/>
        <v>0</v>
      </c>
      <c r="K2742" s="229">
        <f t="shared" si="271"/>
        <v>0</v>
      </c>
      <c r="L2742" s="229">
        <f t="shared" si="271"/>
        <v>0</v>
      </c>
      <c r="M2742" s="229">
        <f t="shared" si="272"/>
        <v>0</v>
      </c>
    </row>
    <row r="2743" spans="1:13" ht="15" customHeight="1">
      <c r="A2743" s="76"/>
      <c r="B2743" s="77" t="str">
        <f t="shared" si="269"/>
        <v/>
      </c>
      <c r="C2743" t="str">
        <f t="shared" si="268"/>
        <v/>
      </c>
      <c r="D2743" s="315" t="str">
        <f t="shared" si="273"/>
        <v/>
      </c>
      <c r="E2743" s="228">
        <v>0</v>
      </c>
      <c r="J2743" s="229">
        <f t="shared" si="270"/>
        <v>0</v>
      </c>
      <c r="K2743" s="229">
        <f t="shared" si="271"/>
        <v>0</v>
      </c>
      <c r="L2743" s="229">
        <f t="shared" si="271"/>
        <v>0</v>
      </c>
      <c r="M2743" s="229">
        <f t="shared" si="272"/>
        <v>0</v>
      </c>
    </row>
    <row r="2744" spans="1:13" ht="15" customHeight="1">
      <c r="A2744" s="76"/>
      <c r="B2744" s="77" t="str">
        <f t="shared" si="269"/>
        <v/>
      </c>
      <c r="C2744" t="str">
        <f t="shared" si="268"/>
        <v/>
      </c>
      <c r="D2744" s="315" t="str">
        <f t="shared" si="273"/>
        <v/>
      </c>
      <c r="E2744" s="228">
        <v>0</v>
      </c>
      <c r="J2744" s="229">
        <f t="shared" si="270"/>
        <v>0</v>
      </c>
      <c r="K2744" s="229">
        <f t="shared" si="271"/>
        <v>0</v>
      </c>
      <c r="L2744" s="229">
        <f t="shared" si="271"/>
        <v>0</v>
      </c>
      <c r="M2744" s="229">
        <f t="shared" si="272"/>
        <v>0</v>
      </c>
    </row>
    <row r="2745" spans="1:13" ht="15" customHeight="1">
      <c r="A2745" s="76"/>
      <c r="B2745" s="77" t="str">
        <f t="shared" si="269"/>
        <v/>
      </c>
      <c r="C2745" t="str">
        <f t="shared" si="268"/>
        <v/>
      </c>
      <c r="D2745" s="315" t="str">
        <f t="shared" si="273"/>
        <v/>
      </c>
      <c r="E2745" s="228">
        <v>0</v>
      </c>
      <c r="J2745" s="229">
        <f t="shared" si="270"/>
        <v>0</v>
      </c>
      <c r="K2745" s="229">
        <f t="shared" si="271"/>
        <v>0</v>
      </c>
      <c r="L2745" s="229">
        <f t="shared" si="271"/>
        <v>0</v>
      </c>
      <c r="M2745" s="229">
        <f t="shared" si="272"/>
        <v>0</v>
      </c>
    </row>
    <row r="2746" spans="1:13" ht="15" customHeight="1">
      <c r="A2746" s="76"/>
      <c r="B2746" s="77" t="str">
        <f t="shared" si="269"/>
        <v/>
      </c>
      <c r="C2746" t="str">
        <f t="shared" si="268"/>
        <v/>
      </c>
      <c r="D2746" s="315" t="str">
        <f t="shared" si="273"/>
        <v/>
      </c>
      <c r="E2746" s="228">
        <v>0</v>
      </c>
      <c r="J2746" s="229">
        <f t="shared" si="270"/>
        <v>0</v>
      </c>
      <c r="K2746" s="229">
        <f t="shared" si="271"/>
        <v>0</v>
      </c>
      <c r="L2746" s="229">
        <f t="shared" si="271"/>
        <v>0</v>
      </c>
      <c r="M2746" s="229">
        <f t="shared" si="272"/>
        <v>0</v>
      </c>
    </row>
    <row r="2747" spans="1:13" ht="15" customHeight="1">
      <c r="A2747" s="76"/>
      <c r="B2747" s="77" t="str">
        <f t="shared" si="269"/>
        <v/>
      </c>
      <c r="C2747" t="str">
        <f t="shared" si="268"/>
        <v/>
      </c>
      <c r="D2747" s="315" t="str">
        <f t="shared" si="273"/>
        <v/>
      </c>
      <c r="E2747" s="228">
        <v>0</v>
      </c>
      <c r="J2747" s="229">
        <f t="shared" si="270"/>
        <v>0</v>
      </c>
      <c r="K2747" s="229">
        <f t="shared" si="271"/>
        <v>0</v>
      </c>
      <c r="L2747" s="229">
        <f t="shared" si="271"/>
        <v>0</v>
      </c>
      <c r="M2747" s="229">
        <f t="shared" si="272"/>
        <v>0</v>
      </c>
    </row>
    <row r="2748" spans="1:13" ht="15" customHeight="1">
      <c r="A2748" s="76"/>
      <c r="B2748" s="77" t="str">
        <f t="shared" si="269"/>
        <v/>
      </c>
      <c r="C2748" t="str">
        <f t="shared" si="268"/>
        <v/>
      </c>
      <c r="D2748" s="315" t="str">
        <f t="shared" si="273"/>
        <v/>
      </c>
      <c r="E2748" s="228">
        <v>0</v>
      </c>
      <c r="J2748" s="229">
        <f t="shared" si="270"/>
        <v>0</v>
      </c>
      <c r="K2748" s="229">
        <f t="shared" si="271"/>
        <v>0</v>
      </c>
      <c r="L2748" s="229">
        <f t="shared" si="271"/>
        <v>0</v>
      </c>
      <c r="M2748" s="229">
        <f t="shared" si="272"/>
        <v>0</v>
      </c>
    </row>
    <row r="2749" spans="1:13" ht="15" customHeight="1">
      <c r="A2749" s="76"/>
      <c r="B2749" s="77" t="str">
        <f t="shared" si="269"/>
        <v/>
      </c>
      <c r="C2749" t="str">
        <f t="shared" si="268"/>
        <v/>
      </c>
      <c r="D2749" s="315" t="str">
        <f t="shared" si="273"/>
        <v/>
      </c>
      <c r="E2749" s="228">
        <v>0</v>
      </c>
      <c r="J2749" s="229">
        <f t="shared" si="270"/>
        <v>0</v>
      </c>
      <c r="K2749" s="229">
        <f t="shared" si="271"/>
        <v>0</v>
      </c>
      <c r="L2749" s="229">
        <f t="shared" si="271"/>
        <v>0</v>
      </c>
      <c r="M2749" s="229">
        <f t="shared" si="272"/>
        <v>0</v>
      </c>
    </row>
    <row r="2750" spans="1:13" ht="15" customHeight="1">
      <c r="A2750" s="76"/>
      <c r="B2750" s="77" t="str">
        <f t="shared" si="269"/>
        <v/>
      </c>
      <c r="C2750" t="str">
        <f t="shared" si="268"/>
        <v/>
      </c>
      <c r="D2750" s="315" t="str">
        <f t="shared" si="273"/>
        <v/>
      </c>
      <c r="E2750" s="228">
        <v>0</v>
      </c>
      <c r="J2750" s="229">
        <f t="shared" si="270"/>
        <v>0</v>
      </c>
      <c r="K2750" s="229">
        <f t="shared" si="271"/>
        <v>0</v>
      </c>
      <c r="L2750" s="229">
        <f t="shared" si="271"/>
        <v>0</v>
      </c>
      <c r="M2750" s="229">
        <f t="shared" si="272"/>
        <v>0</v>
      </c>
    </row>
    <row r="2751" spans="1:13" ht="15" customHeight="1">
      <c r="A2751" s="76"/>
      <c r="B2751" s="77" t="str">
        <f t="shared" si="269"/>
        <v/>
      </c>
      <c r="C2751" t="str">
        <f t="shared" si="268"/>
        <v/>
      </c>
      <c r="D2751" s="315" t="str">
        <f t="shared" si="273"/>
        <v/>
      </c>
      <c r="E2751" s="228">
        <v>0</v>
      </c>
      <c r="J2751" s="229">
        <f t="shared" si="270"/>
        <v>0</v>
      </c>
      <c r="K2751" s="229">
        <f t="shared" si="271"/>
        <v>0</v>
      </c>
      <c r="L2751" s="229">
        <f t="shared" si="271"/>
        <v>0</v>
      </c>
      <c r="M2751" s="229">
        <f t="shared" si="272"/>
        <v>0</v>
      </c>
    </row>
    <row r="2752" spans="1:13" ht="15" customHeight="1">
      <c r="A2752" s="76"/>
      <c r="B2752" s="77" t="str">
        <f t="shared" si="269"/>
        <v/>
      </c>
      <c r="C2752" t="str">
        <f t="shared" si="268"/>
        <v/>
      </c>
      <c r="D2752" s="315" t="str">
        <f t="shared" si="273"/>
        <v/>
      </c>
      <c r="E2752" s="228">
        <v>0</v>
      </c>
      <c r="J2752" s="229">
        <f t="shared" si="270"/>
        <v>0</v>
      </c>
      <c r="K2752" s="229">
        <f t="shared" si="271"/>
        <v>0</v>
      </c>
      <c r="L2752" s="229">
        <f t="shared" si="271"/>
        <v>0</v>
      </c>
      <c r="M2752" s="229">
        <f t="shared" si="272"/>
        <v>0</v>
      </c>
    </row>
    <row r="2753" spans="1:13" ht="15" customHeight="1">
      <c r="A2753" s="76"/>
      <c r="B2753" s="77" t="str">
        <f t="shared" si="269"/>
        <v/>
      </c>
      <c r="C2753" t="str">
        <f t="shared" ref="C2753:C2816" si="274">IF(A2753&lt;&gt;"",TEXT(A2753,"aaaa"),"")</f>
        <v/>
      </c>
      <c r="D2753" s="315" t="str">
        <f t="shared" si="273"/>
        <v/>
      </c>
      <c r="E2753" s="228">
        <v>0</v>
      </c>
      <c r="J2753" s="229">
        <f t="shared" si="270"/>
        <v>0</v>
      </c>
      <c r="K2753" s="229">
        <f t="shared" si="271"/>
        <v>0</v>
      </c>
      <c r="L2753" s="229">
        <f t="shared" si="271"/>
        <v>0</v>
      </c>
      <c r="M2753" s="229">
        <f t="shared" si="272"/>
        <v>0</v>
      </c>
    </row>
    <row r="2754" spans="1:13" ht="15" customHeight="1">
      <c r="A2754" s="76"/>
      <c r="B2754" s="77" t="str">
        <f t="shared" si="269"/>
        <v/>
      </c>
      <c r="C2754" t="str">
        <f t="shared" si="274"/>
        <v/>
      </c>
      <c r="D2754" s="315" t="str">
        <f t="shared" si="273"/>
        <v/>
      </c>
      <c r="E2754" s="228">
        <v>0</v>
      </c>
      <c r="J2754" s="229">
        <f t="shared" si="270"/>
        <v>0</v>
      </c>
      <c r="K2754" s="229">
        <f t="shared" si="271"/>
        <v>0</v>
      </c>
      <c r="L2754" s="229">
        <f t="shared" si="271"/>
        <v>0</v>
      </c>
      <c r="M2754" s="229">
        <f t="shared" si="272"/>
        <v>0</v>
      </c>
    </row>
    <row r="2755" spans="1:13" ht="15" customHeight="1">
      <c r="A2755" s="76"/>
      <c r="B2755" s="77" t="str">
        <f t="shared" si="269"/>
        <v/>
      </c>
      <c r="C2755" t="str">
        <f t="shared" si="274"/>
        <v/>
      </c>
      <c r="D2755" s="315" t="str">
        <f t="shared" si="273"/>
        <v/>
      </c>
      <c r="E2755" s="228">
        <v>0</v>
      </c>
      <c r="J2755" s="229">
        <f t="shared" si="270"/>
        <v>0</v>
      </c>
      <c r="K2755" s="229">
        <f t="shared" si="271"/>
        <v>0</v>
      </c>
      <c r="L2755" s="229">
        <f t="shared" si="271"/>
        <v>0</v>
      </c>
      <c r="M2755" s="229">
        <f t="shared" si="272"/>
        <v>0</v>
      </c>
    </row>
    <row r="2756" spans="1:13" ht="15" customHeight="1">
      <c r="A2756" s="76"/>
      <c r="B2756" s="77" t="str">
        <f t="shared" si="269"/>
        <v/>
      </c>
      <c r="C2756" t="str">
        <f t="shared" si="274"/>
        <v/>
      </c>
      <c r="D2756" s="315" t="str">
        <f t="shared" si="273"/>
        <v/>
      </c>
      <c r="E2756" s="228">
        <v>0</v>
      </c>
      <c r="J2756" s="229">
        <f t="shared" si="270"/>
        <v>0</v>
      </c>
      <c r="K2756" s="229">
        <f t="shared" si="271"/>
        <v>0</v>
      </c>
      <c r="L2756" s="229">
        <f t="shared" si="271"/>
        <v>0</v>
      </c>
      <c r="M2756" s="229">
        <f t="shared" si="272"/>
        <v>0</v>
      </c>
    </row>
    <row r="2757" spans="1:13" ht="15" customHeight="1">
      <c r="A2757" s="76"/>
      <c r="B2757" s="77" t="str">
        <f t="shared" si="269"/>
        <v/>
      </c>
      <c r="C2757" t="str">
        <f t="shared" si="274"/>
        <v/>
      </c>
      <c r="D2757" s="315" t="str">
        <f t="shared" si="273"/>
        <v/>
      </c>
      <c r="E2757" s="228">
        <v>0</v>
      </c>
      <c r="J2757" s="229">
        <f t="shared" si="270"/>
        <v>0</v>
      </c>
      <c r="K2757" s="229">
        <f t="shared" si="271"/>
        <v>0</v>
      </c>
      <c r="L2757" s="229">
        <f t="shared" si="271"/>
        <v>0</v>
      </c>
      <c r="M2757" s="229">
        <f t="shared" si="272"/>
        <v>0</v>
      </c>
    </row>
    <row r="2758" spans="1:13" ht="15" customHeight="1">
      <c r="A2758" s="76"/>
      <c r="B2758" s="77" t="str">
        <f t="shared" si="269"/>
        <v/>
      </c>
      <c r="C2758" t="str">
        <f t="shared" si="274"/>
        <v/>
      </c>
      <c r="D2758" s="315" t="str">
        <f t="shared" si="273"/>
        <v/>
      </c>
      <c r="E2758" s="228">
        <v>0</v>
      </c>
      <c r="J2758" s="229">
        <f t="shared" si="270"/>
        <v>0</v>
      </c>
      <c r="K2758" s="229">
        <f t="shared" si="271"/>
        <v>0</v>
      </c>
      <c r="L2758" s="229">
        <f t="shared" si="271"/>
        <v>0</v>
      </c>
      <c r="M2758" s="229">
        <f t="shared" si="272"/>
        <v>0</v>
      </c>
    </row>
    <row r="2759" spans="1:13" ht="15" customHeight="1">
      <c r="A2759" s="76"/>
      <c r="B2759" s="77" t="str">
        <f t="shared" ref="B2759:B2822" si="275">IF(A2759="","",TEXT(A2759,"DDDD"))</f>
        <v/>
      </c>
      <c r="C2759" t="str">
        <f t="shared" si="274"/>
        <v/>
      </c>
      <c r="D2759" s="315" t="str">
        <f t="shared" si="273"/>
        <v/>
      </c>
      <c r="E2759" s="228">
        <v>0</v>
      </c>
      <c r="J2759" s="229">
        <f t="shared" ref="J2759:J2822" si="276">IF(E2759=0,0,(1-J$4)*E2759)</f>
        <v>0</v>
      </c>
      <c r="K2759" s="229">
        <f t="shared" ref="K2759:L2822" si="277">IF(F2759=0,0,(1-K$4)*F2759)</f>
        <v>0</v>
      </c>
      <c r="L2759" s="229">
        <f t="shared" si="277"/>
        <v>0</v>
      </c>
      <c r="M2759" s="229">
        <f t="shared" ref="M2759:M2822" si="278">IF(H2759=0,0,(1-M$4)*H2759)</f>
        <v>0</v>
      </c>
    </row>
    <row r="2760" spans="1:13" ht="15" customHeight="1">
      <c r="A2760" s="76"/>
      <c r="B2760" s="77" t="str">
        <f t="shared" si="275"/>
        <v/>
      </c>
      <c r="C2760" t="str">
        <f t="shared" si="274"/>
        <v/>
      </c>
      <c r="D2760" s="315" t="str">
        <f t="shared" ref="D2760:D2823" si="279">IF(A2760&lt;&gt;"",PROPER(TEXT(A2760,"Mmmm")),"")</f>
        <v/>
      </c>
      <c r="E2760" s="228">
        <v>0</v>
      </c>
      <c r="J2760" s="229">
        <f t="shared" si="276"/>
        <v>0</v>
      </c>
      <c r="K2760" s="229">
        <f t="shared" si="277"/>
        <v>0</v>
      </c>
      <c r="L2760" s="229">
        <f t="shared" si="277"/>
        <v>0</v>
      </c>
      <c r="M2760" s="229">
        <f t="shared" si="278"/>
        <v>0</v>
      </c>
    </row>
    <row r="2761" spans="1:13" ht="15" customHeight="1">
      <c r="A2761" s="76"/>
      <c r="B2761" s="77" t="str">
        <f t="shared" si="275"/>
        <v/>
      </c>
      <c r="C2761" t="str">
        <f t="shared" si="274"/>
        <v/>
      </c>
      <c r="D2761" s="315" t="str">
        <f t="shared" si="279"/>
        <v/>
      </c>
      <c r="E2761" s="228">
        <v>0</v>
      </c>
      <c r="J2761" s="229">
        <f t="shared" si="276"/>
        <v>0</v>
      </c>
      <c r="K2761" s="229">
        <f t="shared" si="277"/>
        <v>0</v>
      </c>
      <c r="L2761" s="229">
        <f t="shared" si="277"/>
        <v>0</v>
      </c>
      <c r="M2761" s="229">
        <f t="shared" si="278"/>
        <v>0</v>
      </c>
    </row>
    <row r="2762" spans="1:13" ht="15" customHeight="1">
      <c r="A2762" s="76"/>
      <c r="B2762" s="77" t="str">
        <f t="shared" si="275"/>
        <v/>
      </c>
      <c r="C2762" t="str">
        <f t="shared" si="274"/>
        <v/>
      </c>
      <c r="D2762" s="315" t="str">
        <f t="shared" si="279"/>
        <v/>
      </c>
      <c r="E2762" s="228">
        <v>0</v>
      </c>
      <c r="J2762" s="229">
        <f t="shared" si="276"/>
        <v>0</v>
      </c>
      <c r="K2762" s="229">
        <f t="shared" si="277"/>
        <v>0</v>
      </c>
      <c r="L2762" s="229">
        <f t="shared" si="277"/>
        <v>0</v>
      </c>
      <c r="M2762" s="229">
        <f t="shared" si="278"/>
        <v>0</v>
      </c>
    </row>
    <row r="2763" spans="1:13" ht="15" customHeight="1">
      <c r="A2763" s="76"/>
      <c r="B2763" s="77" t="str">
        <f t="shared" si="275"/>
        <v/>
      </c>
      <c r="C2763" t="str">
        <f t="shared" si="274"/>
        <v/>
      </c>
      <c r="D2763" s="315" t="str">
        <f t="shared" si="279"/>
        <v/>
      </c>
      <c r="E2763" s="228">
        <v>0</v>
      </c>
      <c r="J2763" s="229">
        <f t="shared" si="276"/>
        <v>0</v>
      </c>
      <c r="K2763" s="229">
        <f t="shared" si="277"/>
        <v>0</v>
      </c>
      <c r="L2763" s="229">
        <f t="shared" si="277"/>
        <v>0</v>
      </c>
      <c r="M2763" s="229">
        <f t="shared" si="278"/>
        <v>0</v>
      </c>
    </row>
    <row r="2764" spans="1:13" ht="15" customHeight="1">
      <c r="A2764" s="76"/>
      <c r="B2764" s="77" t="str">
        <f t="shared" si="275"/>
        <v/>
      </c>
      <c r="C2764" t="str">
        <f t="shared" si="274"/>
        <v/>
      </c>
      <c r="D2764" s="315" t="str">
        <f t="shared" si="279"/>
        <v/>
      </c>
      <c r="E2764" s="228">
        <v>0</v>
      </c>
      <c r="J2764" s="229">
        <f t="shared" si="276"/>
        <v>0</v>
      </c>
      <c r="K2764" s="229">
        <f t="shared" si="277"/>
        <v>0</v>
      </c>
      <c r="L2764" s="229">
        <f t="shared" si="277"/>
        <v>0</v>
      </c>
      <c r="M2764" s="229">
        <f t="shared" si="278"/>
        <v>0</v>
      </c>
    </row>
    <row r="2765" spans="1:13" ht="15" customHeight="1">
      <c r="A2765" s="76"/>
      <c r="B2765" s="77" t="str">
        <f t="shared" si="275"/>
        <v/>
      </c>
      <c r="C2765" t="str">
        <f t="shared" si="274"/>
        <v/>
      </c>
      <c r="D2765" s="315" t="str">
        <f t="shared" si="279"/>
        <v/>
      </c>
      <c r="E2765" s="228">
        <v>0</v>
      </c>
      <c r="J2765" s="229">
        <f t="shared" si="276"/>
        <v>0</v>
      </c>
      <c r="K2765" s="229">
        <f t="shared" si="277"/>
        <v>0</v>
      </c>
      <c r="L2765" s="229">
        <f t="shared" si="277"/>
        <v>0</v>
      </c>
      <c r="M2765" s="229">
        <f t="shared" si="278"/>
        <v>0</v>
      </c>
    </row>
    <row r="2766" spans="1:13" ht="15" customHeight="1">
      <c r="A2766" s="76"/>
      <c r="B2766" s="77" t="str">
        <f t="shared" si="275"/>
        <v/>
      </c>
      <c r="C2766" t="str">
        <f t="shared" si="274"/>
        <v/>
      </c>
      <c r="D2766" s="315" t="str">
        <f t="shared" si="279"/>
        <v/>
      </c>
      <c r="E2766" s="228">
        <v>0</v>
      </c>
      <c r="J2766" s="229">
        <f t="shared" si="276"/>
        <v>0</v>
      </c>
      <c r="K2766" s="229">
        <f t="shared" si="277"/>
        <v>0</v>
      </c>
      <c r="L2766" s="229">
        <f t="shared" si="277"/>
        <v>0</v>
      </c>
      <c r="M2766" s="229">
        <f t="shared" si="278"/>
        <v>0</v>
      </c>
    </row>
    <row r="2767" spans="1:13" ht="15" customHeight="1">
      <c r="A2767" s="76"/>
      <c r="B2767" s="77" t="str">
        <f t="shared" si="275"/>
        <v/>
      </c>
      <c r="C2767" t="str">
        <f t="shared" si="274"/>
        <v/>
      </c>
      <c r="D2767" s="315" t="str">
        <f t="shared" si="279"/>
        <v/>
      </c>
      <c r="E2767" s="228">
        <v>0</v>
      </c>
      <c r="J2767" s="229">
        <f t="shared" si="276"/>
        <v>0</v>
      </c>
      <c r="K2767" s="229">
        <f t="shared" si="277"/>
        <v>0</v>
      </c>
      <c r="L2767" s="229">
        <f t="shared" si="277"/>
        <v>0</v>
      </c>
      <c r="M2767" s="229">
        <f t="shared" si="278"/>
        <v>0</v>
      </c>
    </row>
    <row r="2768" spans="1:13" ht="15" customHeight="1">
      <c r="A2768" s="76"/>
      <c r="B2768" s="77" t="str">
        <f t="shared" si="275"/>
        <v/>
      </c>
      <c r="C2768" t="str">
        <f t="shared" si="274"/>
        <v/>
      </c>
      <c r="D2768" s="315" t="str">
        <f t="shared" si="279"/>
        <v/>
      </c>
      <c r="E2768" s="228">
        <v>0</v>
      </c>
      <c r="J2768" s="229">
        <f t="shared" si="276"/>
        <v>0</v>
      </c>
      <c r="K2768" s="229">
        <f t="shared" si="277"/>
        <v>0</v>
      </c>
      <c r="L2768" s="229">
        <f t="shared" si="277"/>
        <v>0</v>
      </c>
      <c r="M2768" s="229">
        <f t="shared" si="278"/>
        <v>0</v>
      </c>
    </row>
    <row r="2769" spans="1:13" ht="15" customHeight="1">
      <c r="A2769" s="76"/>
      <c r="B2769" s="77" t="str">
        <f t="shared" si="275"/>
        <v/>
      </c>
      <c r="C2769" t="str">
        <f t="shared" si="274"/>
        <v/>
      </c>
      <c r="D2769" s="315" t="str">
        <f t="shared" si="279"/>
        <v/>
      </c>
      <c r="E2769" s="228">
        <v>0</v>
      </c>
      <c r="J2769" s="229">
        <f t="shared" si="276"/>
        <v>0</v>
      </c>
      <c r="K2769" s="229">
        <f t="shared" si="277"/>
        <v>0</v>
      </c>
      <c r="L2769" s="229">
        <f t="shared" si="277"/>
        <v>0</v>
      </c>
      <c r="M2769" s="229">
        <f t="shared" si="278"/>
        <v>0</v>
      </c>
    </row>
    <row r="2770" spans="1:13" ht="15" customHeight="1">
      <c r="A2770" s="76"/>
      <c r="B2770" s="77" t="str">
        <f t="shared" si="275"/>
        <v/>
      </c>
      <c r="C2770" t="str">
        <f t="shared" si="274"/>
        <v/>
      </c>
      <c r="D2770" s="315" t="str">
        <f t="shared" si="279"/>
        <v/>
      </c>
      <c r="E2770" s="228">
        <v>0</v>
      </c>
      <c r="J2770" s="229">
        <f t="shared" si="276"/>
        <v>0</v>
      </c>
      <c r="K2770" s="229">
        <f t="shared" si="277"/>
        <v>0</v>
      </c>
      <c r="L2770" s="229">
        <f t="shared" si="277"/>
        <v>0</v>
      </c>
      <c r="M2770" s="229">
        <f t="shared" si="278"/>
        <v>0</v>
      </c>
    </row>
    <row r="2771" spans="1:13" ht="15" customHeight="1">
      <c r="A2771" s="76"/>
      <c r="B2771" s="77" t="str">
        <f t="shared" si="275"/>
        <v/>
      </c>
      <c r="C2771" t="str">
        <f t="shared" si="274"/>
        <v/>
      </c>
      <c r="D2771" s="315" t="str">
        <f t="shared" si="279"/>
        <v/>
      </c>
      <c r="E2771" s="228">
        <v>0</v>
      </c>
      <c r="J2771" s="229">
        <f t="shared" si="276"/>
        <v>0</v>
      </c>
      <c r="K2771" s="229">
        <f t="shared" si="277"/>
        <v>0</v>
      </c>
      <c r="L2771" s="229">
        <f t="shared" si="277"/>
        <v>0</v>
      </c>
      <c r="M2771" s="229">
        <f t="shared" si="278"/>
        <v>0</v>
      </c>
    </row>
    <row r="2772" spans="1:13" ht="15" customHeight="1">
      <c r="A2772" s="76"/>
      <c r="B2772" s="77" t="str">
        <f t="shared" si="275"/>
        <v/>
      </c>
      <c r="C2772" t="str">
        <f t="shared" si="274"/>
        <v/>
      </c>
      <c r="D2772" s="315" t="str">
        <f t="shared" si="279"/>
        <v/>
      </c>
      <c r="E2772" s="228">
        <v>0</v>
      </c>
      <c r="J2772" s="229">
        <f t="shared" si="276"/>
        <v>0</v>
      </c>
      <c r="K2772" s="229">
        <f t="shared" si="277"/>
        <v>0</v>
      </c>
      <c r="L2772" s="229">
        <f t="shared" si="277"/>
        <v>0</v>
      </c>
      <c r="M2772" s="229">
        <f t="shared" si="278"/>
        <v>0</v>
      </c>
    </row>
    <row r="2773" spans="1:13" ht="15" customHeight="1">
      <c r="A2773" s="76"/>
      <c r="B2773" s="77" t="str">
        <f t="shared" si="275"/>
        <v/>
      </c>
      <c r="C2773" t="str">
        <f t="shared" si="274"/>
        <v/>
      </c>
      <c r="D2773" s="315" t="str">
        <f t="shared" si="279"/>
        <v/>
      </c>
      <c r="E2773" s="228">
        <v>0</v>
      </c>
      <c r="J2773" s="229">
        <f t="shared" si="276"/>
        <v>0</v>
      </c>
      <c r="K2773" s="229">
        <f t="shared" si="277"/>
        <v>0</v>
      </c>
      <c r="L2773" s="229">
        <f t="shared" si="277"/>
        <v>0</v>
      </c>
      <c r="M2773" s="229">
        <f t="shared" si="278"/>
        <v>0</v>
      </c>
    </row>
    <row r="2774" spans="1:13" ht="15" customHeight="1">
      <c r="A2774" s="76"/>
      <c r="B2774" s="77" t="str">
        <f t="shared" si="275"/>
        <v/>
      </c>
      <c r="C2774" t="str">
        <f t="shared" si="274"/>
        <v/>
      </c>
      <c r="D2774" s="315" t="str">
        <f t="shared" si="279"/>
        <v/>
      </c>
      <c r="E2774" s="228">
        <v>0</v>
      </c>
      <c r="J2774" s="229">
        <f t="shared" si="276"/>
        <v>0</v>
      </c>
      <c r="K2774" s="229">
        <f t="shared" si="277"/>
        <v>0</v>
      </c>
      <c r="L2774" s="229">
        <f t="shared" si="277"/>
        <v>0</v>
      </c>
      <c r="M2774" s="229">
        <f t="shared" si="278"/>
        <v>0</v>
      </c>
    </row>
    <row r="2775" spans="1:13" ht="15" customHeight="1">
      <c r="A2775" s="76"/>
      <c r="B2775" s="77" t="str">
        <f t="shared" si="275"/>
        <v/>
      </c>
      <c r="C2775" t="str">
        <f t="shared" si="274"/>
        <v/>
      </c>
      <c r="D2775" s="315" t="str">
        <f t="shared" si="279"/>
        <v/>
      </c>
      <c r="E2775" s="228">
        <v>0</v>
      </c>
      <c r="J2775" s="229">
        <f t="shared" si="276"/>
        <v>0</v>
      </c>
      <c r="K2775" s="229">
        <f t="shared" si="277"/>
        <v>0</v>
      </c>
      <c r="L2775" s="229">
        <f t="shared" si="277"/>
        <v>0</v>
      </c>
      <c r="M2775" s="229">
        <f t="shared" si="278"/>
        <v>0</v>
      </c>
    </row>
    <row r="2776" spans="1:13" ht="15" customHeight="1">
      <c r="A2776" s="76"/>
      <c r="B2776" s="77" t="str">
        <f t="shared" si="275"/>
        <v/>
      </c>
      <c r="C2776" t="str">
        <f t="shared" si="274"/>
        <v/>
      </c>
      <c r="D2776" s="315" t="str">
        <f t="shared" si="279"/>
        <v/>
      </c>
      <c r="E2776" s="228">
        <v>0</v>
      </c>
      <c r="J2776" s="229">
        <f t="shared" si="276"/>
        <v>0</v>
      </c>
      <c r="K2776" s="229">
        <f t="shared" si="277"/>
        <v>0</v>
      </c>
      <c r="L2776" s="229">
        <f t="shared" si="277"/>
        <v>0</v>
      </c>
      <c r="M2776" s="229">
        <f t="shared" si="278"/>
        <v>0</v>
      </c>
    </row>
    <row r="2777" spans="1:13" ht="15" customHeight="1">
      <c r="A2777" s="76"/>
      <c r="B2777" s="77" t="str">
        <f t="shared" si="275"/>
        <v/>
      </c>
      <c r="C2777" t="str">
        <f t="shared" si="274"/>
        <v/>
      </c>
      <c r="D2777" s="315" t="str">
        <f t="shared" si="279"/>
        <v/>
      </c>
      <c r="E2777" s="228">
        <v>0</v>
      </c>
      <c r="J2777" s="229">
        <f t="shared" si="276"/>
        <v>0</v>
      </c>
      <c r="K2777" s="229">
        <f t="shared" si="277"/>
        <v>0</v>
      </c>
      <c r="L2777" s="229">
        <f t="shared" si="277"/>
        <v>0</v>
      </c>
      <c r="M2777" s="229">
        <f t="shared" si="278"/>
        <v>0</v>
      </c>
    </row>
    <row r="2778" spans="1:13" ht="15" customHeight="1">
      <c r="A2778" s="76"/>
      <c r="B2778" s="77" t="str">
        <f t="shared" si="275"/>
        <v/>
      </c>
      <c r="C2778" t="str">
        <f t="shared" si="274"/>
        <v/>
      </c>
      <c r="D2778" s="315" t="str">
        <f t="shared" si="279"/>
        <v/>
      </c>
      <c r="E2778" s="228">
        <v>0</v>
      </c>
      <c r="J2778" s="229">
        <f t="shared" si="276"/>
        <v>0</v>
      </c>
      <c r="K2778" s="229">
        <f t="shared" si="277"/>
        <v>0</v>
      </c>
      <c r="L2778" s="229">
        <f t="shared" si="277"/>
        <v>0</v>
      </c>
      <c r="M2778" s="229">
        <f t="shared" si="278"/>
        <v>0</v>
      </c>
    </row>
    <row r="2779" spans="1:13" ht="15" customHeight="1">
      <c r="A2779" s="76"/>
      <c r="B2779" s="77" t="str">
        <f t="shared" si="275"/>
        <v/>
      </c>
      <c r="C2779" t="str">
        <f t="shared" si="274"/>
        <v/>
      </c>
      <c r="D2779" s="315" t="str">
        <f t="shared" si="279"/>
        <v/>
      </c>
      <c r="E2779" s="228">
        <v>0</v>
      </c>
      <c r="J2779" s="229">
        <f t="shared" si="276"/>
        <v>0</v>
      </c>
      <c r="K2779" s="229">
        <f t="shared" si="277"/>
        <v>0</v>
      </c>
      <c r="L2779" s="229">
        <f t="shared" si="277"/>
        <v>0</v>
      </c>
      <c r="M2779" s="229">
        <f t="shared" si="278"/>
        <v>0</v>
      </c>
    </row>
    <row r="2780" spans="1:13" ht="15" customHeight="1">
      <c r="A2780" s="76"/>
      <c r="B2780" s="77" t="str">
        <f t="shared" si="275"/>
        <v/>
      </c>
      <c r="C2780" t="str">
        <f t="shared" si="274"/>
        <v/>
      </c>
      <c r="D2780" s="315" t="str">
        <f t="shared" si="279"/>
        <v/>
      </c>
      <c r="E2780" s="228">
        <v>0</v>
      </c>
      <c r="J2780" s="229">
        <f t="shared" si="276"/>
        <v>0</v>
      </c>
      <c r="K2780" s="229">
        <f t="shared" si="277"/>
        <v>0</v>
      </c>
      <c r="L2780" s="229">
        <f t="shared" si="277"/>
        <v>0</v>
      </c>
      <c r="M2780" s="229">
        <f t="shared" si="278"/>
        <v>0</v>
      </c>
    </row>
    <row r="2781" spans="1:13" ht="15" customHeight="1">
      <c r="A2781" s="76"/>
      <c r="B2781" s="77" t="str">
        <f t="shared" si="275"/>
        <v/>
      </c>
      <c r="C2781" t="str">
        <f t="shared" si="274"/>
        <v/>
      </c>
      <c r="D2781" s="315" t="str">
        <f t="shared" si="279"/>
        <v/>
      </c>
      <c r="E2781" s="228">
        <v>0</v>
      </c>
      <c r="J2781" s="229">
        <f t="shared" si="276"/>
        <v>0</v>
      </c>
      <c r="K2781" s="229">
        <f t="shared" si="277"/>
        <v>0</v>
      </c>
      <c r="L2781" s="229">
        <f t="shared" si="277"/>
        <v>0</v>
      </c>
      <c r="M2781" s="229">
        <f t="shared" si="278"/>
        <v>0</v>
      </c>
    </row>
    <row r="2782" spans="1:13" ht="15" customHeight="1">
      <c r="A2782" s="76"/>
      <c r="B2782" s="77" t="str">
        <f t="shared" si="275"/>
        <v/>
      </c>
      <c r="C2782" t="str">
        <f t="shared" si="274"/>
        <v/>
      </c>
      <c r="D2782" s="315" t="str">
        <f t="shared" si="279"/>
        <v/>
      </c>
      <c r="E2782" s="228">
        <v>0</v>
      </c>
      <c r="J2782" s="229">
        <f t="shared" si="276"/>
        <v>0</v>
      </c>
      <c r="K2782" s="229">
        <f t="shared" si="277"/>
        <v>0</v>
      </c>
      <c r="L2782" s="229">
        <f t="shared" si="277"/>
        <v>0</v>
      </c>
      <c r="M2782" s="229">
        <f t="shared" si="278"/>
        <v>0</v>
      </c>
    </row>
    <row r="2783" spans="1:13" ht="15" customHeight="1">
      <c r="A2783" s="76"/>
      <c r="B2783" s="77" t="str">
        <f t="shared" si="275"/>
        <v/>
      </c>
      <c r="C2783" t="str">
        <f t="shared" si="274"/>
        <v/>
      </c>
      <c r="D2783" s="315" t="str">
        <f t="shared" si="279"/>
        <v/>
      </c>
      <c r="E2783" s="228">
        <v>0</v>
      </c>
      <c r="J2783" s="229">
        <f t="shared" si="276"/>
        <v>0</v>
      </c>
      <c r="K2783" s="229">
        <f t="shared" si="277"/>
        <v>0</v>
      </c>
      <c r="L2783" s="229">
        <f t="shared" si="277"/>
        <v>0</v>
      </c>
      <c r="M2783" s="229">
        <f t="shared" si="278"/>
        <v>0</v>
      </c>
    </row>
    <row r="2784" spans="1:13" ht="15" customHeight="1">
      <c r="A2784" s="76"/>
      <c r="B2784" s="77" t="str">
        <f t="shared" si="275"/>
        <v/>
      </c>
      <c r="C2784" t="str">
        <f t="shared" si="274"/>
        <v/>
      </c>
      <c r="D2784" s="315" t="str">
        <f t="shared" si="279"/>
        <v/>
      </c>
      <c r="E2784" s="228">
        <v>0</v>
      </c>
      <c r="J2784" s="229">
        <f t="shared" si="276"/>
        <v>0</v>
      </c>
      <c r="K2784" s="229">
        <f t="shared" si="277"/>
        <v>0</v>
      </c>
      <c r="L2784" s="229">
        <f t="shared" si="277"/>
        <v>0</v>
      </c>
      <c r="M2784" s="229">
        <f t="shared" si="278"/>
        <v>0</v>
      </c>
    </row>
    <row r="2785" spans="1:13" ht="15" customHeight="1">
      <c r="A2785" s="76"/>
      <c r="B2785" s="77" t="str">
        <f t="shared" si="275"/>
        <v/>
      </c>
      <c r="C2785" t="str">
        <f t="shared" si="274"/>
        <v/>
      </c>
      <c r="D2785" s="315" t="str">
        <f t="shared" si="279"/>
        <v/>
      </c>
      <c r="E2785" s="228">
        <v>0</v>
      </c>
      <c r="J2785" s="229">
        <f t="shared" si="276"/>
        <v>0</v>
      </c>
      <c r="K2785" s="229">
        <f t="shared" si="277"/>
        <v>0</v>
      </c>
      <c r="L2785" s="229">
        <f t="shared" si="277"/>
        <v>0</v>
      </c>
      <c r="M2785" s="229">
        <f t="shared" si="278"/>
        <v>0</v>
      </c>
    </row>
    <row r="2786" spans="1:13" ht="15" customHeight="1">
      <c r="A2786" s="76"/>
      <c r="B2786" s="77" t="str">
        <f t="shared" si="275"/>
        <v/>
      </c>
      <c r="C2786" t="str">
        <f t="shared" si="274"/>
        <v/>
      </c>
      <c r="D2786" s="315" t="str">
        <f t="shared" si="279"/>
        <v/>
      </c>
      <c r="E2786" s="228">
        <v>0</v>
      </c>
      <c r="J2786" s="229">
        <f t="shared" si="276"/>
        <v>0</v>
      </c>
      <c r="K2786" s="229">
        <f t="shared" si="277"/>
        <v>0</v>
      </c>
      <c r="L2786" s="229">
        <f t="shared" si="277"/>
        <v>0</v>
      </c>
      <c r="M2786" s="229">
        <f t="shared" si="278"/>
        <v>0</v>
      </c>
    </row>
    <row r="2787" spans="1:13" ht="15" customHeight="1">
      <c r="A2787" s="76"/>
      <c r="B2787" s="77" t="str">
        <f t="shared" si="275"/>
        <v/>
      </c>
      <c r="C2787" t="str">
        <f t="shared" si="274"/>
        <v/>
      </c>
      <c r="D2787" s="315" t="str">
        <f t="shared" si="279"/>
        <v/>
      </c>
      <c r="E2787" s="228">
        <v>0</v>
      </c>
      <c r="J2787" s="229">
        <f t="shared" si="276"/>
        <v>0</v>
      </c>
      <c r="K2787" s="229">
        <f t="shared" si="277"/>
        <v>0</v>
      </c>
      <c r="L2787" s="229">
        <f t="shared" si="277"/>
        <v>0</v>
      </c>
      <c r="M2787" s="229">
        <f t="shared" si="278"/>
        <v>0</v>
      </c>
    </row>
    <row r="2788" spans="1:13" ht="15" customHeight="1">
      <c r="A2788" s="76"/>
      <c r="B2788" s="77" t="str">
        <f t="shared" si="275"/>
        <v/>
      </c>
      <c r="C2788" t="str">
        <f t="shared" si="274"/>
        <v/>
      </c>
      <c r="D2788" s="315" t="str">
        <f t="shared" si="279"/>
        <v/>
      </c>
      <c r="E2788" s="228">
        <v>0</v>
      </c>
      <c r="J2788" s="229">
        <f t="shared" si="276"/>
        <v>0</v>
      </c>
      <c r="K2788" s="229">
        <f t="shared" si="277"/>
        <v>0</v>
      </c>
      <c r="L2788" s="229">
        <f t="shared" si="277"/>
        <v>0</v>
      </c>
      <c r="M2788" s="229">
        <f t="shared" si="278"/>
        <v>0</v>
      </c>
    </row>
    <row r="2789" spans="1:13" ht="15" customHeight="1">
      <c r="A2789" s="76"/>
      <c r="B2789" s="77" t="str">
        <f t="shared" si="275"/>
        <v/>
      </c>
      <c r="C2789" t="str">
        <f t="shared" si="274"/>
        <v/>
      </c>
      <c r="D2789" s="315" t="str">
        <f t="shared" si="279"/>
        <v/>
      </c>
      <c r="E2789" s="228">
        <v>0</v>
      </c>
      <c r="J2789" s="229">
        <f t="shared" si="276"/>
        <v>0</v>
      </c>
      <c r="K2789" s="229">
        <f t="shared" si="277"/>
        <v>0</v>
      </c>
      <c r="L2789" s="229">
        <f t="shared" si="277"/>
        <v>0</v>
      </c>
      <c r="M2789" s="229">
        <f t="shared" si="278"/>
        <v>0</v>
      </c>
    </row>
    <row r="2790" spans="1:13" ht="15" customHeight="1">
      <c r="A2790" s="76"/>
      <c r="B2790" s="77" t="str">
        <f t="shared" si="275"/>
        <v/>
      </c>
      <c r="C2790" t="str">
        <f t="shared" si="274"/>
        <v/>
      </c>
      <c r="D2790" s="315" t="str">
        <f t="shared" si="279"/>
        <v/>
      </c>
      <c r="E2790" s="228">
        <v>0</v>
      </c>
      <c r="J2790" s="229">
        <f t="shared" si="276"/>
        <v>0</v>
      </c>
      <c r="K2790" s="229">
        <f t="shared" si="277"/>
        <v>0</v>
      </c>
      <c r="L2790" s="229">
        <f t="shared" si="277"/>
        <v>0</v>
      </c>
      <c r="M2790" s="229">
        <f t="shared" si="278"/>
        <v>0</v>
      </c>
    </row>
    <row r="2791" spans="1:13" ht="15" customHeight="1">
      <c r="A2791" s="76"/>
      <c r="B2791" s="77" t="str">
        <f t="shared" si="275"/>
        <v/>
      </c>
      <c r="C2791" t="str">
        <f t="shared" si="274"/>
        <v/>
      </c>
      <c r="D2791" s="315" t="str">
        <f t="shared" si="279"/>
        <v/>
      </c>
      <c r="E2791" s="228">
        <v>0</v>
      </c>
      <c r="J2791" s="229">
        <f t="shared" si="276"/>
        <v>0</v>
      </c>
      <c r="K2791" s="229">
        <f t="shared" si="277"/>
        <v>0</v>
      </c>
      <c r="L2791" s="229">
        <f t="shared" si="277"/>
        <v>0</v>
      </c>
      <c r="M2791" s="229">
        <f t="shared" si="278"/>
        <v>0</v>
      </c>
    </row>
    <row r="2792" spans="1:13" ht="15" customHeight="1">
      <c r="A2792" s="76"/>
      <c r="B2792" s="77" t="str">
        <f t="shared" si="275"/>
        <v/>
      </c>
      <c r="C2792" t="str">
        <f t="shared" si="274"/>
        <v/>
      </c>
      <c r="D2792" s="315" t="str">
        <f t="shared" si="279"/>
        <v/>
      </c>
      <c r="E2792" s="228">
        <v>0</v>
      </c>
      <c r="J2792" s="229">
        <f t="shared" si="276"/>
        <v>0</v>
      </c>
      <c r="K2792" s="229">
        <f t="shared" si="277"/>
        <v>0</v>
      </c>
      <c r="L2792" s="229">
        <f t="shared" si="277"/>
        <v>0</v>
      </c>
      <c r="M2792" s="229">
        <f t="shared" si="278"/>
        <v>0</v>
      </c>
    </row>
    <row r="2793" spans="1:13" ht="15" customHeight="1">
      <c r="A2793" s="76"/>
      <c r="B2793" s="77" t="str">
        <f t="shared" si="275"/>
        <v/>
      </c>
      <c r="C2793" t="str">
        <f t="shared" si="274"/>
        <v/>
      </c>
      <c r="D2793" s="315" t="str">
        <f t="shared" si="279"/>
        <v/>
      </c>
      <c r="E2793" s="228">
        <v>0</v>
      </c>
      <c r="J2793" s="229">
        <f t="shared" si="276"/>
        <v>0</v>
      </c>
      <c r="K2793" s="229">
        <f t="shared" si="277"/>
        <v>0</v>
      </c>
      <c r="L2793" s="229">
        <f t="shared" si="277"/>
        <v>0</v>
      </c>
      <c r="M2793" s="229">
        <f t="shared" si="278"/>
        <v>0</v>
      </c>
    </row>
    <row r="2794" spans="1:13" ht="15" customHeight="1">
      <c r="A2794" s="76"/>
      <c r="B2794" s="77" t="str">
        <f t="shared" si="275"/>
        <v/>
      </c>
      <c r="C2794" t="str">
        <f t="shared" si="274"/>
        <v/>
      </c>
      <c r="D2794" s="315" t="str">
        <f t="shared" si="279"/>
        <v/>
      </c>
      <c r="E2794" s="228">
        <v>0</v>
      </c>
      <c r="J2794" s="229">
        <f t="shared" si="276"/>
        <v>0</v>
      </c>
      <c r="K2794" s="229">
        <f t="shared" si="277"/>
        <v>0</v>
      </c>
      <c r="L2794" s="229">
        <f t="shared" si="277"/>
        <v>0</v>
      </c>
      <c r="M2794" s="229">
        <f t="shared" si="278"/>
        <v>0</v>
      </c>
    </row>
    <row r="2795" spans="1:13" ht="15" customHeight="1">
      <c r="A2795" s="76"/>
      <c r="B2795" s="77" t="str">
        <f t="shared" si="275"/>
        <v/>
      </c>
      <c r="C2795" t="str">
        <f t="shared" si="274"/>
        <v/>
      </c>
      <c r="D2795" s="315" t="str">
        <f t="shared" si="279"/>
        <v/>
      </c>
      <c r="E2795" s="228">
        <v>0</v>
      </c>
      <c r="J2795" s="229">
        <f t="shared" si="276"/>
        <v>0</v>
      </c>
      <c r="K2795" s="229">
        <f t="shared" si="277"/>
        <v>0</v>
      </c>
      <c r="L2795" s="229">
        <f t="shared" si="277"/>
        <v>0</v>
      </c>
      <c r="M2795" s="229">
        <f t="shared" si="278"/>
        <v>0</v>
      </c>
    </row>
    <row r="2796" spans="1:13" ht="15" customHeight="1">
      <c r="A2796" s="76"/>
      <c r="B2796" s="77" t="str">
        <f t="shared" si="275"/>
        <v/>
      </c>
      <c r="C2796" t="str">
        <f t="shared" si="274"/>
        <v/>
      </c>
      <c r="D2796" s="315" t="str">
        <f t="shared" si="279"/>
        <v/>
      </c>
      <c r="E2796" s="228">
        <v>0</v>
      </c>
      <c r="J2796" s="229">
        <f t="shared" si="276"/>
        <v>0</v>
      </c>
      <c r="K2796" s="229">
        <f t="shared" si="277"/>
        <v>0</v>
      </c>
      <c r="L2796" s="229">
        <f t="shared" si="277"/>
        <v>0</v>
      </c>
      <c r="M2796" s="229">
        <f t="shared" si="278"/>
        <v>0</v>
      </c>
    </row>
    <row r="2797" spans="1:13" ht="15" customHeight="1">
      <c r="A2797" s="76"/>
      <c r="B2797" s="77" t="str">
        <f t="shared" si="275"/>
        <v/>
      </c>
      <c r="C2797" t="str">
        <f t="shared" si="274"/>
        <v/>
      </c>
      <c r="D2797" s="315" t="str">
        <f t="shared" si="279"/>
        <v/>
      </c>
      <c r="E2797" s="228">
        <v>0</v>
      </c>
      <c r="J2797" s="229">
        <f t="shared" si="276"/>
        <v>0</v>
      </c>
      <c r="K2797" s="229">
        <f t="shared" si="277"/>
        <v>0</v>
      </c>
      <c r="L2797" s="229">
        <f t="shared" si="277"/>
        <v>0</v>
      </c>
      <c r="M2797" s="229">
        <f t="shared" si="278"/>
        <v>0</v>
      </c>
    </row>
    <row r="2798" spans="1:13" ht="15" customHeight="1">
      <c r="A2798" s="76"/>
      <c r="B2798" s="77" t="str">
        <f t="shared" si="275"/>
        <v/>
      </c>
      <c r="C2798" t="str">
        <f t="shared" si="274"/>
        <v/>
      </c>
      <c r="D2798" s="315" t="str">
        <f t="shared" si="279"/>
        <v/>
      </c>
      <c r="E2798" s="228">
        <v>0</v>
      </c>
      <c r="J2798" s="229">
        <f t="shared" si="276"/>
        <v>0</v>
      </c>
      <c r="K2798" s="229">
        <f t="shared" si="277"/>
        <v>0</v>
      </c>
      <c r="L2798" s="229">
        <f t="shared" si="277"/>
        <v>0</v>
      </c>
      <c r="M2798" s="229">
        <f t="shared" si="278"/>
        <v>0</v>
      </c>
    </row>
    <row r="2799" spans="1:13" ht="15" customHeight="1">
      <c r="A2799" s="76"/>
      <c r="B2799" s="77" t="str">
        <f t="shared" si="275"/>
        <v/>
      </c>
      <c r="C2799" t="str">
        <f t="shared" si="274"/>
        <v/>
      </c>
      <c r="D2799" s="315" t="str">
        <f t="shared" si="279"/>
        <v/>
      </c>
      <c r="E2799" s="228">
        <v>0</v>
      </c>
      <c r="J2799" s="229">
        <f t="shared" si="276"/>
        <v>0</v>
      </c>
      <c r="K2799" s="229">
        <f t="shared" si="277"/>
        <v>0</v>
      </c>
      <c r="L2799" s="229">
        <f t="shared" si="277"/>
        <v>0</v>
      </c>
      <c r="M2799" s="229">
        <f t="shared" si="278"/>
        <v>0</v>
      </c>
    </row>
    <row r="2800" spans="1:13" ht="15" customHeight="1">
      <c r="A2800" s="76"/>
      <c r="B2800" s="77" t="str">
        <f t="shared" si="275"/>
        <v/>
      </c>
      <c r="C2800" t="str">
        <f t="shared" si="274"/>
        <v/>
      </c>
      <c r="D2800" s="315" t="str">
        <f t="shared" si="279"/>
        <v/>
      </c>
      <c r="E2800" s="228">
        <v>0</v>
      </c>
      <c r="J2800" s="229">
        <f t="shared" si="276"/>
        <v>0</v>
      </c>
      <c r="K2800" s="229">
        <f t="shared" si="277"/>
        <v>0</v>
      </c>
      <c r="L2800" s="229">
        <f t="shared" si="277"/>
        <v>0</v>
      </c>
      <c r="M2800" s="229">
        <f t="shared" si="278"/>
        <v>0</v>
      </c>
    </row>
    <row r="2801" spans="1:13" ht="15" customHeight="1">
      <c r="A2801" s="76"/>
      <c r="B2801" s="77" t="str">
        <f t="shared" si="275"/>
        <v/>
      </c>
      <c r="C2801" t="str">
        <f t="shared" si="274"/>
        <v/>
      </c>
      <c r="D2801" s="315" t="str">
        <f t="shared" si="279"/>
        <v/>
      </c>
      <c r="E2801" s="228">
        <v>0</v>
      </c>
      <c r="J2801" s="229">
        <f t="shared" si="276"/>
        <v>0</v>
      </c>
      <c r="K2801" s="229">
        <f t="shared" si="277"/>
        <v>0</v>
      </c>
      <c r="L2801" s="229">
        <f t="shared" si="277"/>
        <v>0</v>
      </c>
      <c r="M2801" s="229">
        <f t="shared" si="278"/>
        <v>0</v>
      </c>
    </row>
    <row r="2802" spans="1:13" ht="15" customHeight="1">
      <c r="A2802" s="76"/>
      <c r="B2802" s="77" t="str">
        <f t="shared" si="275"/>
        <v/>
      </c>
      <c r="C2802" t="str">
        <f t="shared" si="274"/>
        <v/>
      </c>
      <c r="D2802" s="315" t="str">
        <f t="shared" si="279"/>
        <v/>
      </c>
      <c r="E2802" s="228">
        <v>0</v>
      </c>
      <c r="J2802" s="229">
        <f t="shared" si="276"/>
        <v>0</v>
      </c>
      <c r="K2802" s="229">
        <f t="shared" si="277"/>
        <v>0</v>
      </c>
      <c r="L2802" s="229">
        <f t="shared" si="277"/>
        <v>0</v>
      </c>
      <c r="M2802" s="229">
        <f t="shared" si="278"/>
        <v>0</v>
      </c>
    </row>
    <row r="2803" spans="1:13" ht="15" customHeight="1">
      <c r="A2803" s="76"/>
      <c r="B2803" s="77" t="str">
        <f t="shared" si="275"/>
        <v/>
      </c>
      <c r="C2803" t="str">
        <f t="shared" si="274"/>
        <v/>
      </c>
      <c r="D2803" s="315" t="str">
        <f t="shared" si="279"/>
        <v/>
      </c>
      <c r="E2803" s="228">
        <v>0</v>
      </c>
      <c r="J2803" s="229">
        <f t="shared" si="276"/>
        <v>0</v>
      </c>
      <c r="K2803" s="229">
        <f t="shared" si="277"/>
        <v>0</v>
      </c>
      <c r="L2803" s="229">
        <f t="shared" si="277"/>
        <v>0</v>
      </c>
      <c r="M2803" s="229">
        <f t="shared" si="278"/>
        <v>0</v>
      </c>
    </row>
    <row r="2804" spans="1:13" ht="15" customHeight="1">
      <c r="A2804" s="76"/>
      <c r="B2804" s="77" t="str">
        <f t="shared" si="275"/>
        <v/>
      </c>
      <c r="C2804" t="str">
        <f t="shared" si="274"/>
        <v/>
      </c>
      <c r="D2804" s="315" t="str">
        <f t="shared" si="279"/>
        <v/>
      </c>
      <c r="E2804" s="228">
        <v>0</v>
      </c>
      <c r="J2804" s="229">
        <f t="shared" si="276"/>
        <v>0</v>
      </c>
      <c r="K2804" s="229">
        <f t="shared" si="277"/>
        <v>0</v>
      </c>
      <c r="L2804" s="229">
        <f t="shared" si="277"/>
        <v>0</v>
      </c>
      <c r="M2804" s="229">
        <f t="shared" si="278"/>
        <v>0</v>
      </c>
    </row>
    <row r="2805" spans="1:13" ht="15" customHeight="1">
      <c r="A2805" s="76"/>
      <c r="B2805" s="77" t="str">
        <f t="shared" si="275"/>
        <v/>
      </c>
      <c r="C2805" t="str">
        <f t="shared" si="274"/>
        <v/>
      </c>
      <c r="D2805" s="315" t="str">
        <f t="shared" si="279"/>
        <v/>
      </c>
      <c r="E2805" s="228">
        <v>0</v>
      </c>
      <c r="J2805" s="229">
        <f t="shared" si="276"/>
        <v>0</v>
      </c>
      <c r="K2805" s="229">
        <f t="shared" si="277"/>
        <v>0</v>
      </c>
      <c r="L2805" s="229">
        <f t="shared" si="277"/>
        <v>0</v>
      </c>
      <c r="M2805" s="229">
        <f t="shared" si="278"/>
        <v>0</v>
      </c>
    </row>
    <row r="2806" spans="1:13" ht="15" customHeight="1">
      <c r="A2806" s="76"/>
      <c r="B2806" s="77" t="str">
        <f t="shared" si="275"/>
        <v/>
      </c>
      <c r="C2806" t="str">
        <f t="shared" si="274"/>
        <v/>
      </c>
      <c r="D2806" s="315" t="str">
        <f t="shared" si="279"/>
        <v/>
      </c>
      <c r="E2806" s="228">
        <v>0</v>
      </c>
      <c r="J2806" s="229">
        <f t="shared" si="276"/>
        <v>0</v>
      </c>
      <c r="K2806" s="229">
        <f t="shared" si="277"/>
        <v>0</v>
      </c>
      <c r="L2806" s="229">
        <f t="shared" si="277"/>
        <v>0</v>
      </c>
      <c r="M2806" s="229">
        <f t="shared" si="278"/>
        <v>0</v>
      </c>
    </row>
    <row r="2807" spans="1:13" ht="15" customHeight="1">
      <c r="A2807" s="76"/>
      <c r="B2807" s="77" t="str">
        <f t="shared" si="275"/>
        <v/>
      </c>
      <c r="C2807" t="str">
        <f t="shared" si="274"/>
        <v/>
      </c>
      <c r="D2807" s="315" t="str">
        <f t="shared" si="279"/>
        <v/>
      </c>
      <c r="E2807" s="228">
        <v>0</v>
      </c>
      <c r="J2807" s="229">
        <f t="shared" si="276"/>
        <v>0</v>
      </c>
      <c r="K2807" s="229">
        <f t="shared" si="277"/>
        <v>0</v>
      </c>
      <c r="L2807" s="229">
        <f t="shared" si="277"/>
        <v>0</v>
      </c>
      <c r="M2807" s="229">
        <f t="shared" si="278"/>
        <v>0</v>
      </c>
    </row>
    <row r="2808" spans="1:13" ht="15" customHeight="1">
      <c r="A2808" s="76"/>
      <c r="B2808" s="77" t="str">
        <f t="shared" si="275"/>
        <v/>
      </c>
      <c r="C2808" t="str">
        <f t="shared" si="274"/>
        <v/>
      </c>
      <c r="D2808" s="315" t="str">
        <f t="shared" si="279"/>
        <v/>
      </c>
      <c r="E2808" s="228">
        <v>0</v>
      </c>
      <c r="J2808" s="229">
        <f t="shared" si="276"/>
        <v>0</v>
      </c>
      <c r="K2808" s="229">
        <f t="shared" si="277"/>
        <v>0</v>
      </c>
      <c r="L2808" s="229">
        <f t="shared" si="277"/>
        <v>0</v>
      </c>
      <c r="M2808" s="229">
        <f t="shared" si="278"/>
        <v>0</v>
      </c>
    </row>
    <row r="2809" spans="1:13" ht="15" customHeight="1">
      <c r="A2809" s="76"/>
      <c r="B2809" s="77" t="str">
        <f t="shared" si="275"/>
        <v/>
      </c>
      <c r="C2809" t="str">
        <f t="shared" si="274"/>
        <v/>
      </c>
      <c r="D2809" s="315" t="str">
        <f t="shared" si="279"/>
        <v/>
      </c>
      <c r="E2809" s="228">
        <v>0</v>
      </c>
      <c r="J2809" s="229">
        <f t="shared" si="276"/>
        <v>0</v>
      </c>
      <c r="K2809" s="229">
        <f t="shared" si="277"/>
        <v>0</v>
      </c>
      <c r="L2809" s="229">
        <f t="shared" si="277"/>
        <v>0</v>
      </c>
      <c r="M2809" s="229">
        <f t="shared" si="278"/>
        <v>0</v>
      </c>
    </row>
    <row r="2810" spans="1:13" ht="15" customHeight="1">
      <c r="A2810" s="76"/>
      <c r="B2810" s="77" t="str">
        <f t="shared" si="275"/>
        <v/>
      </c>
      <c r="C2810" t="str">
        <f t="shared" si="274"/>
        <v/>
      </c>
      <c r="D2810" s="315" t="str">
        <f t="shared" si="279"/>
        <v/>
      </c>
      <c r="E2810" s="228">
        <v>0</v>
      </c>
      <c r="J2810" s="229">
        <f t="shared" si="276"/>
        <v>0</v>
      </c>
      <c r="K2810" s="229">
        <f t="shared" si="277"/>
        <v>0</v>
      </c>
      <c r="L2810" s="229">
        <f t="shared" si="277"/>
        <v>0</v>
      </c>
      <c r="M2810" s="229">
        <f t="shared" si="278"/>
        <v>0</v>
      </c>
    </row>
    <row r="2811" spans="1:13" ht="15" customHeight="1">
      <c r="A2811" s="76"/>
      <c r="B2811" s="77" t="str">
        <f t="shared" si="275"/>
        <v/>
      </c>
      <c r="C2811" t="str">
        <f t="shared" si="274"/>
        <v/>
      </c>
      <c r="D2811" s="315" t="str">
        <f t="shared" si="279"/>
        <v/>
      </c>
      <c r="E2811" s="228">
        <v>0</v>
      </c>
      <c r="J2811" s="229">
        <f t="shared" si="276"/>
        <v>0</v>
      </c>
      <c r="K2811" s="229">
        <f t="shared" si="277"/>
        <v>0</v>
      </c>
      <c r="L2811" s="229">
        <f t="shared" si="277"/>
        <v>0</v>
      </c>
      <c r="M2811" s="229">
        <f t="shared" si="278"/>
        <v>0</v>
      </c>
    </row>
    <row r="2812" spans="1:13" ht="15" customHeight="1">
      <c r="A2812" s="76"/>
      <c r="B2812" s="77" t="str">
        <f t="shared" si="275"/>
        <v/>
      </c>
      <c r="C2812" t="str">
        <f t="shared" si="274"/>
        <v/>
      </c>
      <c r="D2812" s="315" t="str">
        <f t="shared" si="279"/>
        <v/>
      </c>
      <c r="E2812" s="228">
        <v>0</v>
      </c>
      <c r="J2812" s="229">
        <f t="shared" si="276"/>
        <v>0</v>
      </c>
      <c r="K2812" s="229">
        <f t="shared" si="277"/>
        <v>0</v>
      </c>
      <c r="L2812" s="229">
        <f t="shared" si="277"/>
        <v>0</v>
      </c>
      <c r="M2812" s="229">
        <f t="shared" si="278"/>
        <v>0</v>
      </c>
    </row>
    <row r="2813" spans="1:13" ht="15" customHeight="1">
      <c r="A2813" s="76"/>
      <c r="B2813" s="77" t="str">
        <f t="shared" si="275"/>
        <v/>
      </c>
      <c r="C2813" t="str">
        <f t="shared" si="274"/>
        <v/>
      </c>
      <c r="D2813" s="315" t="str">
        <f t="shared" si="279"/>
        <v/>
      </c>
      <c r="E2813" s="228">
        <v>0</v>
      </c>
      <c r="J2813" s="229">
        <f t="shared" si="276"/>
        <v>0</v>
      </c>
      <c r="K2813" s="229">
        <f t="shared" si="277"/>
        <v>0</v>
      </c>
      <c r="L2813" s="229">
        <f t="shared" si="277"/>
        <v>0</v>
      </c>
      <c r="M2813" s="229">
        <f t="shared" si="278"/>
        <v>0</v>
      </c>
    </row>
    <row r="2814" spans="1:13" ht="15" customHeight="1">
      <c r="A2814" s="76"/>
      <c r="B2814" s="77" t="str">
        <f t="shared" si="275"/>
        <v/>
      </c>
      <c r="C2814" t="str">
        <f t="shared" si="274"/>
        <v/>
      </c>
      <c r="D2814" s="315" t="str">
        <f t="shared" si="279"/>
        <v/>
      </c>
      <c r="E2814" s="228">
        <v>0</v>
      </c>
      <c r="J2814" s="229">
        <f t="shared" si="276"/>
        <v>0</v>
      </c>
      <c r="K2814" s="229">
        <f t="shared" si="277"/>
        <v>0</v>
      </c>
      <c r="L2814" s="229">
        <f t="shared" si="277"/>
        <v>0</v>
      </c>
      <c r="M2814" s="229">
        <f t="shared" si="278"/>
        <v>0</v>
      </c>
    </row>
    <row r="2815" spans="1:13" ht="15" customHeight="1">
      <c r="A2815" s="76"/>
      <c r="B2815" s="77" t="str">
        <f t="shared" si="275"/>
        <v/>
      </c>
      <c r="C2815" t="str">
        <f t="shared" si="274"/>
        <v/>
      </c>
      <c r="D2815" s="315" t="str">
        <f t="shared" si="279"/>
        <v/>
      </c>
      <c r="E2815" s="228">
        <v>0</v>
      </c>
      <c r="J2815" s="229">
        <f t="shared" si="276"/>
        <v>0</v>
      </c>
      <c r="K2815" s="229">
        <f t="shared" si="277"/>
        <v>0</v>
      </c>
      <c r="L2815" s="229">
        <f t="shared" si="277"/>
        <v>0</v>
      </c>
      <c r="M2815" s="229">
        <f t="shared" si="278"/>
        <v>0</v>
      </c>
    </row>
    <row r="2816" spans="1:13" ht="15" customHeight="1">
      <c r="A2816" s="76"/>
      <c r="B2816" s="77" t="str">
        <f t="shared" si="275"/>
        <v/>
      </c>
      <c r="C2816" t="str">
        <f t="shared" si="274"/>
        <v/>
      </c>
      <c r="D2816" s="315" t="str">
        <f t="shared" si="279"/>
        <v/>
      </c>
      <c r="E2816" s="228">
        <v>0</v>
      </c>
      <c r="J2816" s="229">
        <f t="shared" si="276"/>
        <v>0</v>
      </c>
      <c r="K2816" s="229">
        <f t="shared" si="277"/>
        <v>0</v>
      </c>
      <c r="L2816" s="229">
        <f t="shared" si="277"/>
        <v>0</v>
      </c>
      <c r="M2816" s="229">
        <f t="shared" si="278"/>
        <v>0</v>
      </c>
    </row>
    <row r="2817" spans="1:13" ht="15" customHeight="1">
      <c r="A2817" s="76"/>
      <c r="B2817" s="77" t="str">
        <f t="shared" si="275"/>
        <v/>
      </c>
      <c r="C2817" t="str">
        <f t="shared" ref="C2817:C2880" si="280">IF(A2817&lt;&gt;"",TEXT(A2817,"aaaa"),"")</f>
        <v/>
      </c>
      <c r="D2817" s="315" t="str">
        <f t="shared" si="279"/>
        <v/>
      </c>
      <c r="E2817" s="228">
        <v>0</v>
      </c>
      <c r="J2817" s="229">
        <f t="shared" si="276"/>
        <v>0</v>
      </c>
      <c r="K2817" s="229">
        <f t="shared" si="277"/>
        <v>0</v>
      </c>
      <c r="L2817" s="229">
        <f t="shared" si="277"/>
        <v>0</v>
      </c>
      <c r="M2817" s="229">
        <f t="shared" si="278"/>
        <v>0</v>
      </c>
    </row>
    <row r="2818" spans="1:13" ht="15" customHeight="1">
      <c r="A2818" s="76"/>
      <c r="B2818" s="77" t="str">
        <f t="shared" si="275"/>
        <v/>
      </c>
      <c r="C2818" t="str">
        <f t="shared" si="280"/>
        <v/>
      </c>
      <c r="D2818" s="315" t="str">
        <f t="shared" si="279"/>
        <v/>
      </c>
      <c r="E2818" s="228">
        <v>0</v>
      </c>
      <c r="J2818" s="229">
        <f t="shared" si="276"/>
        <v>0</v>
      </c>
      <c r="K2818" s="229">
        <f t="shared" si="277"/>
        <v>0</v>
      </c>
      <c r="L2818" s="229">
        <f t="shared" si="277"/>
        <v>0</v>
      </c>
      <c r="M2818" s="229">
        <f t="shared" si="278"/>
        <v>0</v>
      </c>
    </row>
    <row r="2819" spans="1:13" ht="15" customHeight="1">
      <c r="A2819" s="76"/>
      <c r="B2819" s="77" t="str">
        <f t="shared" si="275"/>
        <v/>
      </c>
      <c r="C2819" t="str">
        <f t="shared" si="280"/>
        <v/>
      </c>
      <c r="D2819" s="315" t="str">
        <f t="shared" si="279"/>
        <v/>
      </c>
      <c r="E2819" s="228">
        <v>0</v>
      </c>
      <c r="J2819" s="229">
        <f t="shared" si="276"/>
        <v>0</v>
      </c>
      <c r="K2819" s="229">
        <f t="shared" si="277"/>
        <v>0</v>
      </c>
      <c r="L2819" s="229">
        <f t="shared" si="277"/>
        <v>0</v>
      </c>
      <c r="M2819" s="229">
        <f t="shared" si="278"/>
        <v>0</v>
      </c>
    </row>
    <row r="2820" spans="1:13" ht="15" customHeight="1">
      <c r="A2820" s="76"/>
      <c r="B2820" s="77" t="str">
        <f t="shared" si="275"/>
        <v/>
      </c>
      <c r="C2820" t="str">
        <f t="shared" si="280"/>
        <v/>
      </c>
      <c r="D2820" s="315" t="str">
        <f t="shared" si="279"/>
        <v/>
      </c>
      <c r="E2820" s="228">
        <v>0</v>
      </c>
      <c r="J2820" s="229">
        <f t="shared" si="276"/>
        <v>0</v>
      </c>
      <c r="K2820" s="229">
        <f t="shared" si="277"/>
        <v>0</v>
      </c>
      <c r="L2820" s="229">
        <f t="shared" si="277"/>
        <v>0</v>
      </c>
      <c r="M2820" s="229">
        <f t="shared" si="278"/>
        <v>0</v>
      </c>
    </row>
    <row r="2821" spans="1:13" ht="15" customHeight="1">
      <c r="A2821" s="76"/>
      <c r="B2821" s="77" t="str">
        <f t="shared" si="275"/>
        <v/>
      </c>
      <c r="C2821" t="str">
        <f t="shared" si="280"/>
        <v/>
      </c>
      <c r="D2821" s="315" t="str">
        <f t="shared" si="279"/>
        <v/>
      </c>
      <c r="E2821" s="228">
        <v>0</v>
      </c>
      <c r="J2821" s="229">
        <f t="shared" si="276"/>
        <v>0</v>
      </c>
      <c r="K2821" s="229">
        <f t="shared" si="277"/>
        <v>0</v>
      </c>
      <c r="L2821" s="229">
        <f t="shared" si="277"/>
        <v>0</v>
      </c>
      <c r="M2821" s="229">
        <f t="shared" si="278"/>
        <v>0</v>
      </c>
    </row>
    <row r="2822" spans="1:13" ht="15" customHeight="1">
      <c r="A2822" s="76"/>
      <c r="B2822" s="77" t="str">
        <f t="shared" si="275"/>
        <v/>
      </c>
      <c r="C2822" t="str">
        <f t="shared" si="280"/>
        <v/>
      </c>
      <c r="D2822" s="315" t="str">
        <f t="shared" si="279"/>
        <v/>
      </c>
      <c r="E2822" s="228">
        <v>0</v>
      </c>
      <c r="J2822" s="229">
        <f t="shared" si="276"/>
        <v>0</v>
      </c>
      <c r="K2822" s="229">
        <f t="shared" si="277"/>
        <v>0</v>
      </c>
      <c r="L2822" s="229">
        <f t="shared" si="277"/>
        <v>0</v>
      </c>
      <c r="M2822" s="229">
        <f t="shared" si="278"/>
        <v>0</v>
      </c>
    </row>
    <row r="2823" spans="1:13" ht="15" customHeight="1">
      <c r="A2823" s="76"/>
      <c r="B2823" s="77" t="str">
        <f t="shared" ref="B2823:B2886" si="281">IF(A2823="","",TEXT(A2823,"DDDD"))</f>
        <v/>
      </c>
      <c r="C2823" t="str">
        <f t="shared" si="280"/>
        <v/>
      </c>
      <c r="D2823" s="315" t="str">
        <f t="shared" si="279"/>
        <v/>
      </c>
      <c r="E2823" s="228">
        <v>0</v>
      </c>
      <c r="J2823" s="229">
        <f t="shared" ref="J2823:J2886" si="282">IF(E2823=0,0,(1-J$4)*E2823)</f>
        <v>0</v>
      </c>
      <c r="K2823" s="229">
        <f t="shared" ref="K2823:L2886" si="283">IF(F2823=0,0,(1-K$4)*F2823)</f>
        <v>0</v>
      </c>
      <c r="L2823" s="229">
        <f t="shared" si="283"/>
        <v>0</v>
      </c>
      <c r="M2823" s="229">
        <f t="shared" ref="M2823:M2886" si="284">IF(H2823=0,0,(1-M$4)*H2823)</f>
        <v>0</v>
      </c>
    </row>
    <row r="2824" spans="1:13" ht="15" customHeight="1">
      <c r="A2824" s="76"/>
      <c r="B2824" s="77" t="str">
        <f t="shared" si="281"/>
        <v/>
      </c>
      <c r="C2824" t="str">
        <f t="shared" si="280"/>
        <v/>
      </c>
      <c r="D2824" s="315" t="str">
        <f t="shared" ref="D2824:D2887" si="285">IF(A2824&lt;&gt;"",PROPER(TEXT(A2824,"Mmmm")),"")</f>
        <v/>
      </c>
      <c r="E2824" s="228">
        <v>0</v>
      </c>
      <c r="J2824" s="229">
        <f t="shared" si="282"/>
        <v>0</v>
      </c>
      <c r="K2824" s="229">
        <f t="shared" si="283"/>
        <v>0</v>
      </c>
      <c r="L2824" s="229">
        <f t="shared" si="283"/>
        <v>0</v>
      </c>
      <c r="M2824" s="229">
        <f t="shared" si="284"/>
        <v>0</v>
      </c>
    </row>
    <row r="2825" spans="1:13" ht="15" customHeight="1">
      <c r="A2825" s="76"/>
      <c r="B2825" s="77" t="str">
        <f t="shared" si="281"/>
        <v/>
      </c>
      <c r="C2825" t="str">
        <f t="shared" si="280"/>
        <v/>
      </c>
      <c r="D2825" s="315" t="str">
        <f t="shared" si="285"/>
        <v/>
      </c>
      <c r="E2825" s="228">
        <v>0</v>
      </c>
      <c r="J2825" s="229">
        <f t="shared" si="282"/>
        <v>0</v>
      </c>
      <c r="K2825" s="229">
        <f t="shared" si="283"/>
        <v>0</v>
      </c>
      <c r="L2825" s="229">
        <f t="shared" si="283"/>
        <v>0</v>
      </c>
      <c r="M2825" s="229">
        <f t="shared" si="284"/>
        <v>0</v>
      </c>
    </row>
    <row r="2826" spans="1:13" ht="15" customHeight="1">
      <c r="A2826" s="76"/>
      <c r="B2826" s="77" t="str">
        <f t="shared" si="281"/>
        <v/>
      </c>
      <c r="C2826" t="str">
        <f t="shared" si="280"/>
        <v/>
      </c>
      <c r="D2826" s="315" t="str">
        <f t="shared" si="285"/>
        <v/>
      </c>
      <c r="E2826" s="228">
        <v>0</v>
      </c>
      <c r="J2826" s="229">
        <f t="shared" si="282"/>
        <v>0</v>
      </c>
      <c r="K2826" s="229">
        <f t="shared" si="283"/>
        <v>0</v>
      </c>
      <c r="L2826" s="229">
        <f t="shared" si="283"/>
        <v>0</v>
      </c>
      <c r="M2826" s="229">
        <f t="shared" si="284"/>
        <v>0</v>
      </c>
    </row>
    <row r="2827" spans="1:13" ht="15" customHeight="1">
      <c r="A2827" s="76"/>
      <c r="B2827" s="77" t="str">
        <f t="shared" si="281"/>
        <v/>
      </c>
      <c r="C2827" t="str">
        <f t="shared" si="280"/>
        <v/>
      </c>
      <c r="D2827" s="315" t="str">
        <f t="shared" si="285"/>
        <v/>
      </c>
      <c r="E2827" s="228">
        <v>0</v>
      </c>
      <c r="J2827" s="229">
        <f t="shared" si="282"/>
        <v>0</v>
      </c>
      <c r="K2827" s="229">
        <f t="shared" si="283"/>
        <v>0</v>
      </c>
      <c r="L2827" s="229">
        <f t="shared" si="283"/>
        <v>0</v>
      </c>
      <c r="M2827" s="229">
        <f t="shared" si="284"/>
        <v>0</v>
      </c>
    </row>
    <row r="2828" spans="1:13" ht="15" customHeight="1">
      <c r="A2828" s="76"/>
      <c r="B2828" s="77" t="str">
        <f t="shared" si="281"/>
        <v/>
      </c>
      <c r="C2828" t="str">
        <f t="shared" si="280"/>
        <v/>
      </c>
      <c r="D2828" s="315" t="str">
        <f t="shared" si="285"/>
        <v/>
      </c>
      <c r="E2828" s="228">
        <v>0</v>
      </c>
      <c r="J2828" s="229">
        <f t="shared" si="282"/>
        <v>0</v>
      </c>
      <c r="K2828" s="229">
        <f t="shared" si="283"/>
        <v>0</v>
      </c>
      <c r="L2828" s="229">
        <f t="shared" si="283"/>
        <v>0</v>
      </c>
      <c r="M2828" s="229">
        <f t="shared" si="284"/>
        <v>0</v>
      </c>
    </row>
    <row r="2829" spans="1:13" ht="15" customHeight="1">
      <c r="A2829" s="76"/>
      <c r="B2829" s="77" t="str">
        <f t="shared" si="281"/>
        <v/>
      </c>
      <c r="C2829" t="str">
        <f t="shared" si="280"/>
        <v/>
      </c>
      <c r="D2829" s="315" t="str">
        <f t="shared" si="285"/>
        <v/>
      </c>
      <c r="E2829" s="228">
        <v>0</v>
      </c>
      <c r="J2829" s="229">
        <f t="shared" si="282"/>
        <v>0</v>
      </c>
      <c r="K2829" s="229">
        <f t="shared" si="283"/>
        <v>0</v>
      </c>
      <c r="L2829" s="229">
        <f t="shared" si="283"/>
        <v>0</v>
      </c>
      <c r="M2829" s="229">
        <f t="shared" si="284"/>
        <v>0</v>
      </c>
    </row>
    <row r="2830" spans="1:13" ht="15" customHeight="1">
      <c r="A2830" s="76"/>
      <c r="B2830" s="77" t="str">
        <f t="shared" si="281"/>
        <v/>
      </c>
      <c r="C2830" t="str">
        <f t="shared" si="280"/>
        <v/>
      </c>
      <c r="D2830" s="315" t="str">
        <f t="shared" si="285"/>
        <v/>
      </c>
      <c r="E2830" s="228">
        <v>0</v>
      </c>
      <c r="J2830" s="229">
        <f t="shared" si="282"/>
        <v>0</v>
      </c>
      <c r="K2830" s="229">
        <f t="shared" si="283"/>
        <v>0</v>
      </c>
      <c r="L2830" s="229">
        <f t="shared" si="283"/>
        <v>0</v>
      </c>
      <c r="M2830" s="229">
        <f t="shared" si="284"/>
        <v>0</v>
      </c>
    </row>
    <row r="2831" spans="1:13" ht="15" customHeight="1">
      <c r="A2831" s="76"/>
      <c r="B2831" s="77" t="str">
        <f t="shared" si="281"/>
        <v/>
      </c>
      <c r="C2831" t="str">
        <f t="shared" si="280"/>
        <v/>
      </c>
      <c r="D2831" s="315" t="str">
        <f t="shared" si="285"/>
        <v/>
      </c>
      <c r="E2831" s="228">
        <v>0</v>
      </c>
      <c r="J2831" s="229">
        <f t="shared" si="282"/>
        <v>0</v>
      </c>
      <c r="K2831" s="229">
        <f t="shared" si="283"/>
        <v>0</v>
      </c>
      <c r="L2831" s="229">
        <f t="shared" si="283"/>
        <v>0</v>
      </c>
      <c r="M2831" s="229">
        <f t="shared" si="284"/>
        <v>0</v>
      </c>
    </row>
    <row r="2832" spans="1:13" ht="15" customHeight="1">
      <c r="A2832" s="76"/>
      <c r="B2832" s="77" t="str">
        <f t="shared" si="281"/>
        <v/>
      </c>
      <c r="C2832" t="str">
        <f t="shared" si="280"/>
        <v/>
      </c>
      <c r="D2832" s="315" t="str">
        <f t="shared" si="285"/>
        <v/>
      </c>
      <c r="E2832" s="228">
        <v>0</v>
      </c>
      <c r="J2832" s="229">
        <f t="shared" si="282"/>
        <v>0</v>
      </c>
      <c r="K2832" s="229">
        <f t="shared" si="283"/>
        <v>0</v>
      </c>
      <c r="L2832" s="229">
        <f t="shared" si="283"/>
        <v>0</v>
      </c>
      <c r="M2832" s="229">
        <f t="shared" si="284"/>
        <v>0</v>
      </c>
    </row>
    <row r="2833" spans="1:13" ht="15" customHeight="1">
      <c r="A2833" s="76"/>
      <c r="B2833" s="77" t="str">
        <f t="shared" si="281"/>
        <v/>
      </c>
      <c r="C2833" t="str">
        <f t="shared" si="280"/>
        <v/>
      </c>
      <c r="D2833" s="315" t="str">
        <f t="shared" si="285"/>
        <v/>
      </c>
      <c r="E2833" s="228">
        <v>0</v>
      </c>
      <c r="J2833" s="229">
        <f t="shared" si="282"/>
        <v>0</v>
      </c>
      <c r="K2833" s="229">
        <f t="shared" si="283"/>
        <v>0</v>
      </c>
      <c r="L2833" s="229">
        <f t="shared" si="283"/>
        <v>0</v>
      </c>
      <c r="M2833" s="229">
        <f t="shared" si="284"/>
        <v>0</v>
      </c>
    </row>
    <row r="2834" spans="1:13" ht="15" customHeight="1">
      <c r="A2834" s="76"/>
      <c r="B2834" s="77" t="str">
        <f t="shared" si="281"/>
        <v/>
      </c>
      <c r="C2834" t="str">
        <f t="shared" si="280"/>
        <v/>
      </c>
      <c r="D2834" s="315" t="str">
        <f t="shared" si="285"/>
        <v/>
      </c>
      <c r="E2834" s="228">
        <v>0</v>
      </c>
      <c r="J2834" s="229">
        <f t="shared" si="282"/>
        <v>0</v>
      </c>
      <c r="K2834" s="229">
        <f t="shared" si="283"/>
        <v>0</v>
      </c>
      <c r="L2834" s="229">
        <f t="shared" si="283"/>
        <v>0</v>
      </c>
      <c r="M2834" s="229">
        <f t="shared" si="284"/>
        <v>0</v>
      </c>
    </row>
    <row r="2835" spans="1:13" ht="15" customHeight="1">
      <c r="A2835" s="76"/>
      <c r="B2835" s="77" t="str">
        <f t="shared" si="281"/>
        <v/>
      </c>
      <c r="C2835" t="str">
        <f t="shared" si="280"/>
        <v/>
      </c>
      <c r="D2835" s="315" t="str">
        <f t="shared" si="285"/>
        <v/>
      </c>
      <c r="E2835" s="228">
        <v>0</v>
      </c>
      <c r="J2835" s="229">
        <f t="shared" si="282"/>
        <v>0</v>
      </c>
      <c r="K2835" s="229">
        <f t="shared" si="283"/>
        <v>0</v>
      </c>
      <c r="L2835" s="229">
        <f t="shared" si="283"/>
        <v>0</v>
      </c>
      <c r="M2835" s="229">
        <f t="shared" si="284"/>
        <v>0</v>
      </c>
    </row>
    <row r="2836" spans="1:13" ht="15" customHeight="1">
      <c r="A2836" s="76"/>
      <c r="B2836" s="77" t="str">
        <f t="shared" si="281"/>
        <v/>
      </c>
      <c r="C2836" t="str">
        <f t="shared" si="280"/>
        <v/>
      </c>
      <c r="D2836" s="315" t="str">
        <f t="shared" si="285"/>
        <v/>
      </c>
      <c r="E2836" s="228">
        <v>0</v>
      </c>
      <c r="J2836" s="229">
        <f t="shared" si="282"/>
        <v>0</v>
      </c>
      <c r="K2836" s="229">
        <f t="shared" si="283"/>
        <v>0</v>
      </c>
      <c r="L2836" s="229">
        <f t="shared" si="283"/>
        <v>0</v>
      </c>
      <c r="M2836" s="229">
        <f t="shared" si="284"/>
        <v>0</v>
      </c>
    </row>
    <row r="2837" spans="1:13" ht="15" customHeight="1">
      <c r="A2837" s="76"/>
      <c r="B2837" s="77" t="str">
        <f t="shared" si="281"/>
        <v/>
      </c>
      <c r="C2837" t="str">
        <f t="shared" si="280"/>
        <v/>
      </c>
      <c r="D2837" s="315" t="str">
        <f t="shared" si="285"/>
        <v/>
      </c>
      <c r="E2837" s="228">
        <v>0</v>
      </c>
      <c r="J2837" s="229">
        <f t="shared" si="282"/>
        <v>0</v>
      </c>
      <c r="K2837" s="229">
        <f t="shared" si="283"/>
        <v>0</v>
      </c>
      <c r="L2837" s="229">
        <f t="shared" si="283"/>
        <v>0</v>
      </c>
      <c r="M2837" s="229">
        <f t="shared" si="284"/>
        <v>0</v>
      </c>
    </row>
    <row r="2838" spans="1:13" ht="15" customHeight="1">
      <c r="A2838" s="76"/>
      <c r="B2838" s="77" t="str">
        <f t="shared" si="281"/>
        <v/>
      </c>
      <c r="C2838" t="str">
        <f t="shared" si="280"/>
        <v/>
      </c>
      <c r="D2838" s="315" t="str">
        <f t="shared" si="285"/>
        <v/>
      </c>
      <c r="E2838" s="228">
        <v>0</v>
      </c>
      <c r="J2838" s="229">
        <f t="shared" si="282"/>
        <v>0</v>
      </c>
      <c r="K2838" s="229">
        <f t="shared" si="283"/>
        <v>0</v>
      </c>
      <c r="L2838" s="229">
        <f t="shared" si="283"/>
        <v>0</v>
      </c>
      <c r="M2838" s="229">
        <f t="shared" si="284"/>
        <v>0</v>
      </c>
    </row>
    <row r="2839" spans="1:13" ht="15" customHeight="1">
      <c r="A2839" s="76"/>
      <c r="B2839" s="77" t="str">
        <f t="shared" si="281"/>
        <v/>
      </c>
      <c r="C2839" t="str">
        <f t="shared" si="280"/>
        <v/>
      </c>
      <c r="D2839" s="315" t="str">
        <f t="shared" si="285"/>
        <v/>
      </c>
      <c r="E2839" s="228">
        <v>0</v>
      </c>
      <c r="J2839" s="229">
        <f t="shared" si="282"/>
        <v>0</v>
      </c>
      <c r="K2839" s="229">
        <f t="shared" si="283"/>
        <v>0</v>
      </c>
      <c r="L2839" s="229">
        <f t="shared" si="283"/>
        <v>0</v>
      </c>
      <c r="M2839" s="229">
        <f t="shared" si="284"/>
        <v>0</v>
      </c>
    </row>
    <row r="2840" spans="1:13" ht="15" customHeight="1">
      <c r="A2840" s="76"/>
      <c r="B2840" s="77" t="str">
        <f t="shared" si="281"/>
        <v/>
      </c>
      <c r="C2840" t="str">
        <f t="shared" si="280"/>
        <v/>
      </c>
      <c r="D2840" s="315" t="str">
        <f t="shared" si="285"/>
        <v/>
      </c>
      <c r="E2840" s="228">
        <v>0</v>
      </c>
      <c r="J2840" s="229">
        <f t="shared" si="282"/>
        <v>0</v>
      </c>
      <c r="K2840" s="229">
        <f t="shared" si="283"/>
        <v>0</v>
      </c>
      <c r="L2840" s="229">
        <f t="shared" si="283"/>
        <v>0</v>
      </c>
      <c r="M2840" s="229">
        <f t="shared" si="284"/>
        <v>0</v>
      </c>
    </row>
    <row r="2841" spans="1:13" ht="15" customHeight="1">
      <c r="A2841" s="76"/>
      <c r="B2841" s="77" t="str">
        <f t="shared" si="281"/>
        <v/>
      </c>
      <c r="C2841" t="str">
        <f t="shared" si="280"/>
        <v/>
      </c>
      <c r="D2841" s="315" t="str">
        <f t="shared" si="285"/>
        <v/>
      </c>
      <c r="E2841" s="228">
        <v>0</v>
      </c>
      <c r="J2841" s="229">
        <f t="shared" si="282"/>
        <v>0</v>
      </c>
      <c r="K2841" s="229">
        <f t="shared" si="283"/>
        <v>0</v>
      </c>
      <c r="L2841" s="229">
        <f t="shared" si="283"/>
        <v>0</v>
      </c>
      <c r="M2841" s="229">
        <f t="shared" si="284"/>
        <v>0</v>
      </c>
    </row>
    <row r="2842" spans="1:13" ht="15" customHeight="1">
      <c r="A2842" s="76"/>
      <c r="B2842" s="77" t="str">
        <f t="shared" si="281"/>
        <v/>
      </c>
      <c r="C2842" t="str">
        <f t="shared" si="280"/>
        <v/>
      </c>
      <c r="D2842" s="315" t="str">
        <f t="shared" si="285"/>
        <v/>
      </c>
      <c r="E2842" s="228">
        <v>0</v>
      </c>
      <c r="J2842" s="229">
        <f t="shared" si="282"/>
        <v>0</v>
      </c>
      <c r="K2842" s="229">
        <f t="shared" si="283"/>
        <v>0</v>
      </c>
      <c r="L2842" s="229">
        <f t="shared" si="283"/>
        <v>0</v>
      </c>
      <c r="M2842" s="229">
        <f t="shared" si="284"/>
        <v>0</v>
      </c>
    </row>
    <row r="2843" spans="1:13" ht="15" customHeight="1">
      <c r="A2843" s="76"/>
      <c r="B2843" s="77" t="str">
        <f t="shared" si="281"/>
        <v/>
      </c>
      <c r="C2843" t="str">
        <f t="shared" si="280"/>
        <v/>
      </c>
      <c r="D2843" s="315" t="str">
        <f t="shared" si="285"/>
        <v/>
      </c>
      <c r="E2843" s="228">
        <v>0</v>
      </c>
      <c r="J2843" s="229">
        <f t="shared" si="282"/>
        <v>0</v>
      </c>
      <c r="K2843" s="229">
        <f t="shared" si="283"/>
        <v>0</v>
      </c>
      <c r="L2843" s="229">
        <f t="shared" si="283"/>
        <v>0</v>
      </c>
      <c r="M2843" s="229">
        <f t="shared" si="284"/>
        <v>0</v>
      </c>
    </row>
    <row r="2844" spans="1:13" ht="15" customHeight="1">
      <c r="A2844" s="76"/>
      <c r="B2844" s="77" t="str">
        <f t="shared" si="281"/>
        <v/>
      </c>
      <c r="C2844" t="str">
        <f t="shared" si="280"/>
        <v/>
      </c>
      <c r="D2844" s="315" t="str">
        <f t="shared" si="285"/>
        <v/>
      </c>
      <c r="E2844" s="228">
        <v>0</v>
      </c>
      <c r="J2844" s="229">
        <f t="shared" si="282"/>
        <v>0</v>
      </c>
      <c r="K2844" s="229">
        <f t="shared" si="283"/>
        <v>0</v>
      </c>
      <c r="L2844" s="229">
        <f t="shared" si="283"/>
        <v>0</v>
      </c>
      <c r="M2844" s="229">
        <f t="shared" si="284"/>
        <v>0</v>
      </c>
    </row>
    <row r="2845" spans="1:13" ht="15" customHeight="1">
      <c r="A2845" s="76"/>
      <c r="B2845" s="77" t="str">
        <f t="shared" si="281"/>
        <v/>
      </c>
      <c r="C2845" t="str">
        <f t="shared" si="280"/>
        <v/>
      </c>
      <c r="D2845" s="315" t="str">
        <f t="shared" si="285"/>
        <v/>
      </c>
      <c r="E2845" s="228">
        <v>0</v>
      </c>
      <c r="J2845" s="229">
        <f t="shared" si="282"/>
        <v>0</v>
      </c>
      <c r="K2845" s="229">
        <f t="shared" si="283"/>
        <v>0</v>
      </c>
      <c r="L2845" s="229">
        <f t="shared" si="283"/>
        <v>0</v>
      </c>
      <c r="M2845" s="229">
        <f t="shared" si="284"/>
        <v>0</v>
      </c>
    </row>
    <row r="2846" spans="1:13" ht="15" customHeight="1">
      <c r="A2846" s="76"/>
      <c r="B2846" s="77" t="str">
        <f t="shared" si="281"/>
        <v/>
      </c>
      <c r="C2846" t="str">
        <f t="shared" si="280"/>
        <v/>
      </c>
      <c r="D2846" s="315" t="str">
        <f t="shared" si="285"/>
        <v/>
      </c>
      <c r="E2846" s="228">
        <v>0</v>
      </c>
      <c r="J2846" s="229">
        <f t="shared" si="282"/>
        <v>0</v>
      </c>
      <c r="K2846" s="229">
        <f t="shared" si="283"/>
        <v>0</v>
      </c>
      <c r="L2846" s="229">
        <f t="shared" si="283"/>
        <v>0</v>
      </c>
      <c r="M2846" s="229">
        <f t="shared" si="284"/>
        <v>0</v>
      </c>
    </row>
    <row r="2847" spans="1:13" ht="15" customHeight="1">
      <c r="A2847" s="76"/>
      <c r="B2847" s="77" t="str">
        <f t="shared" si="281"/>
        <v/>
      </c>
      <c r="C2847" t="str">
        <f t="shared" si="280"/>
        <v/>
      </c>
      <c r="D2847" s="315" t="str">
        <f t="shared" si="285"/>
        <v/>
      </c>
      <c r="E2847" s="228">
        <v>0</v>
      </c>
      <c r="J2847" s="229">
        <f t="shared" si="282"/>
        <v>0</v>
      </c>
      <c r="K2847" s="229">
        <f t="shared" si="283"/>
        <v>0</v>
      </c>
      <c r="L2847" s="229">
        <f t="shared" si="283"/>
        <v>0</v>
      </c>
      <c r="M2847" s="229">
        <f t="shared" si="284"/>
        <v>0</v>
      </c>
    </row>
    <row r="2848" spans="1:13" ht="15" customHeight="1">
      <c r="A2848" s="76"/>
      <c r="B2848" s="77" t="str">
        <f t="shared" si="281"/>
        <v/>
      </c>
      <c r="C2848" t="str">
        <f t="shared" si="280"/>
        <v/>
      </c>
      <c r="D2848" s="315" t="str">
        <f t="shared" si="285"/>
        <v/>
      </c>
      <c r="E2848" s="228">
        <v>0</v>
      </c>
      <c r="J2848" s="229">
        <f t="shared" si="282"/>
        <v>0</v>
      </c>
      <c r="K2848" s="229">
        <f t="shared" si="283"/>
        <v>0</v>
      </c>
      <c r="L2848" s="229">
        <f t="shared" si="283"/>
        <v>0</v>
      </c>
      <c r="M2848" s="229">
        <f t="shared" si="284"/>
        <v>0</v>
      </c>
    </row>
    <row r="2849" spans="1:13" ht="15" customHeight="1">
      <c r="A2849" s="76"/>
      <c r="B2849" s="77" t="str">
        <f t="shared" si="281"/>
        <v/>
      </c>
      <c r="C2849" t="str">
        <f t="shared" si="280"/>
        <v/>
      </c>
      <c r="D2849" s="315" t="str">
        <f t="shared" si="285"/>
        <v/>
      </c>
      <c r="E2849" s="228">
        <v>0</v>
      </c>
      <c r="J2849" s="229">
        <f t="shared" si="282"/>
        <v>0</v>
      </c>
      <c r="K2849" s="229">
        <f t="shared" si="283"/>
        <v>0</v>
      </c>
      <c r="L2849" s="229">
        <f t="shared" si="283"/>
        <v>0</v>
      </c>
      <c r="M2849" s="229">
        <f t="shared" si="284"/>
        <v>0</v>
      </c>
    </row>
    <row r="2850" spans="1:13" ht="15" customHeight="1">
      <c r="A2850" s="76"/>
      <c r="B2850" s="77" t="str">
        <f t="shared" si="281"/>
        <v/>
      </c>
      <c r="C2850" t="str">
        <f t="shared" si="280"/>
        <v/>
      </c>
      <c r="D2850" s="315" t="str">
        <f t="shared" si="285"/>
        <v/>
      </c>
      <c r="E2850" s="228">
        <v>0</v>
      </c>
      <c r="J2850" s="229">
        <f t="shared" si="282"/>
        <v>0</v>
      </c>
      <c r="K2850" s="229">
        <f t="shared" si="283"/>
        <v>0</v>
      </c>
      <c r="L2850" s="229">
        <f t="shared" si="283"/>
        <v>0</v>
      </c>
      <c r="M2850" s="229">
        <f t="shared" si="284"/>
        <v>0</v>
      </c>
    </row>
    <row r="2851" spans="1:13" ht="15" customHeight="1">
      <c r="A2851" s="76"/>
      <c r="B2851" s="77" t="str">
        <f t="shared" si="281"/>
        <v/>
      </c>
      <c r="C2851" t="str">
        <f t="shared" si="280"/>
        <v/>
      </c>
      <c r="D2851" s="315" t="str">
        <f t="shared" si="285"/>
        <v/>
      </c>
      <c r="E2851" s="228">
        <v>0</v>
      </c>
      <c r="J2851" s="229">
        <f t="shared" si="282"/>
        <v>0</v>
      </c>
      <c r="K2851" s="229">
        <f t="shared" si="283"/>
        <v>0</v>
      </c>
      <c r="L2851" s="229">
        <f t="shared" si="283"/>
        <v>0</v>
      </c>
      <c r="M2851" s="229">
        <f t="shared" si="284"/>
        <v>0</v>
      </c>
    </row>
    <row r="2852" spans="1:13" ht="15" customHeight="1">
      <c r="A2852" s="76"/>
      <c r="B2852" s="77" t="str">
        <f t="shared" si="281"/>
        <v/>
      </c>
      <c r="C2852" t="str">
        <f t="shared" si="280"/>
        <v/>
      </c>
      <c r="D2852" s="315" t="str">
        <f t="shared" si="285"/>
        <v/>
      </c>
      <c r="E2852" s="228">
        <v>0</v>
      </c>
      <c r="J2852" s="229">
        <f t="shared" si="282"/>
        <v>0</v>
      </c>
      <c r="K2852" s="229">
        <f t="shared" si="283"/>
        <v>0</v>
      </c>
      <c r="L2852" s="229">
        <f t="shared" si="283"/>
        <v>0</v>
      </c>
      <c r="M2852" s="229">
        <f t="shared" si="284"/>
        <v>0</v>
      </c>
    </row>
    <row r="2853" spans="1:13" ht="15" customHeight="1">
      <c r="A2853" s="76"/>
      <c r="B2853" s="77" t="str">
        <f t="shared" si="281"/>
        <v/>
      </c>
      <c r="C2853" t="str">
        <f t="shared" si="280"/>
        <v/>
      </c>
      <c r="D2853" s="315" t="str">
        <f t="shared" si="285"/>
        <v/>
      </c>
      <c r="E2853" s="228">
        <v>0</v>
      </c>
      <c r="J2853" s="229">
        <f t="shared" si="282"/>
        <v>0</v>
      </c>
      <c r="K2853" s="229">
        <f t="shared" si="283"/>
        <v>0</v>
      </c>
      <c r="L2853" s="229">
        <f t="shared" si="283"/>
        <v>0</v>
      </c>
      <c r="M2853" s="229">
        <f t="shared" si="284"/>
        <v>0</v>
      </c>
    </row>
    <row r="2854" spans="1:13" ht="15" customHeight="1">
      <c r="A2854" s="76"/>
      <c r="B2854" s="77" t="str">
        <f t="shared" si="281"/>
        <v/>
      </c>
      <c r="C2854" t="str">
        <f t="shared" si="280"/>
        <v/>
      </c>
      <c r="D2854" s="315" t="str">
        <f t="shared" si="285"/>
        <v/>
      </c>
      <c r="E2854" s="228">
        <v>0</v>
      </c>
      <c r="J2854" s="229">
        <f t="shared" si="282"/>
        <v>0</v>
      </c>
      <c r="K2854" s="229">
        <f t="shared" si="283"/>
        <v>0</v>
      </c>
      <c r="L2854" s="229">
        <f t="shared" si="283"/>
        <v>0</v>
      </c>
      <c r="M2854" s="229">
        <f t="shared" si="284"/>
        <v>0</v>
      </c>
    </row>
    <row r="2855" spans="1:13" ht="15" customHeight="1">
      <c r="A2855" s="76"/>
      <c r="B2855" s="77" t="str">
        <f t="shared" si="281"/>
        <v/>
      </c>
      <c r="C2855" t="str">
        <f t="shared" si="280"/>
        <v/>
      </c>
      <c r="D2855" s="315" t="str">
        <f t="shared" si="285"/>
        <v/>
      </c>
      <c r="E2855" s="228">
        <v>0</v>
      </c>
      <c r="J2855" s="229">
        <f t="shared" si="282"/>
        <v>0</v>
      </c>
      <c r="K2855" s="229">
        <f t="shared" si="283"/>
        <v>0</v>
      </c>
      <c r="L2855" s="229">
        <f t="shared" si="283"/>
        <v>0</v>
      </c>
      <c r="M2855" s="229">
        <f t="shared" si="284"/>
        <v>0</v>
      </c>
    </row>
    <row r="2856" spans="1:13" ht="15" customHeight="1">
      <c r="A2856" s="76"/>
      <c r="B2856" s="77" t="str">
        <f t="shared" si="281"/>
        <v/>
      </c>
      <c r="C2856" t="str">
        <f t="shared" si="280"/>
        <v/>
      </c>
      <c r="D2856" s="315" t="str">
        <f t="shared" si="285"/>
        <v/>
      </c>
      <c r="E2856" s="228">
        <v>0</v>
      </c>
      <c r="J2856" s="229">
        <f t="shared" si="282"/>
        <v>0</v>
      </c>
      <c r="K2856" s="229">
        <f t="shared" si="283"/>
        <v>0</v>
      </c>
      <c r="L2856" s="229">
        <f t="shared" si="283"/>
        <v>0</v>
      </c>
      <c r="M2856" s="229">
        <f t="shared" si="284"/>
        <v>0</v>
      </c>
    </row>
    <row r="2857" spans="1:13" ht="15" customHeight="1">
      <c r="A2857" s="76"/>
      <c r="B2857" s="77" t="str">
        <f t="shared" si="281"/>
        <v/>
      </c>
      <c r="C2857" t="str">
        <f t="shared" si="280"/>
        <v/>
      </c>
      <c r="D2857" s="315" t="str">
        <f t="shared" si="285"/>
        <v/>
      </c>
      <c r="E2857" s="228">
        <v>0</v>
      </c>
      <c r="J2857" s="229">
        <f t="shared" si="282"/>
        <v>0</v>
      </c>
      <c r="K2857" s="229">
        <f t="shared" si="283"/>
        <v>0</v>
      </c>
      <c r="L2857" s="229">
        <f t="shared" si="283"/>
        <v>0</v>
      </c>
      <c r="M2857" s="229">
        <f t="shared" si="284"/>
        <v>0</v>
      </c>
    </row>
    <row r="2858" spans="1:13" ht="15" customHeight="1">
      <c r="A2858" s="76"/>
      <c r="B2858" s="77" t="str">
        <f t="shared" si="281"/>
        <v/>
      </c>
      <c r="C2858" t="str">
        <f t="shared" si="280"/>
        <v/>
      </c>
      <c r="D2858" s="315" t="str">
        <f t="shared" si="285"/>
        <v/>
      </c>
      <c r="E2858" s="228">
        <v>0</v>
      </c>
      <c r="J2858" s="229">
        <f t="shared" si="282"/>
        <v>0</v>
      </c>
      <c r="K2858" s="229">
        <f t="shared" si="283"/>
        <v>0</v>
      </c>
      <c r="L2858" s="229">
        <f t="shared" si="283"/>
        <v>0</v>
      </c>
      <c r="M2858" s="229">
        <f t="shared" si="284"/>
        <v>0</v>
      </c>
    </row>
    <row r="2859" spans="1:13" ht="15" customHeight="1">
      <c r="A2859" s="76"/>
      <c r="B2859" s="77" t="str">
        <f t="shared" si="281"/>
        <v/>
      </c>
      <c r="C2859" t="str">
        <f t="shared" si="280"/>
        <v/>
      </c>
      <c r="D2859" s="315" t="str">
        <f t="shared" si="285"/>
        <v/>
      </c>
      <c r="E2859" s="228">
        <v>0</v>
      </c>
      <c r="J2859" s="229">
        <f t="shared" si="282"/>
        <v>0</v>
      </c>
      <c r="K2859" s="229">
        <f t="shared" si="283"/>
        <v>0</v>
      </c>
      <c r="L2859" s="229">
        <f t="shared" si="283"/>
        <v>0</v>
      </c>
      <c r="M2859" s="229">
        <f t="shared" si="284"/>
        <v>0</v>
      </c>
    </row>
    <row r="2860" spans="1:13" ht="15" customHeight="1">
      <c r="A2860" s="76"/>
      <c r="B2860" s="77" t="str">
        <f t="shared" si="281"/>
        <v/>
      </c>
      <c r="C2860" t="str">
        <f t="shared" si="280"/>
        <v/>
      </c>
      <c r="D2860" s="315" t="str">
        <f t="shared" si="285"/>
        <v/>
      </c>
      <c r="E2860" s="228">
        <v>0</v>
      </c>
      <c r="J2860" s="229">
        <f t="shared" si="282"/>
        <v>0</v>
      </c>
      <c r="K2860" s="229">
        <f t="shared" si="283"/>
        <v>0</v>
      </c>
      <c r="L2860" s="229">
        <f t="shared" si="283"/>
        <v>0</v>
      </c>
      <c r="M2860" s="229">
        <f t="shared" si="284"/>
        <v>0</v>
      </c>
    </row>
    <row r="2861" spans="1:13" ht="15" customHeight="1">
      <c r="A2861" s="76"/>
      <c r="B2861" s="77" t="str">
        <f t="shared" si="281"/>
        <v/>
      </c>
      <c r="C2861" t="str">
        <f t="shared" si="280"/>
        <v/>
      </c>
      <c r="D2861" s="315" t="str">
        <f t="shared" si="285"/>
        <v/>
      </c>
      <c r="E2861" s="228">
        <v>0</v>
      </c>
      <c r="J2861" s="229">
        <f t="shared" si="282"/>
        <v>0</v>
      </c>
      <c r="K2861" s="229">
        <f t="shared" si="283"/>
        <v>0</v>
      </c>
      <c r="L2861" s="229">
        <f t="shared" si="283"/>
        <v>0</v>
      </c>
      <c r="M2861" s="229">
        <f t="shared" si="284"/>
        <v>0</v>
      </c>
    </row>
    <row r="2862" spans="1:13" ht="15" customHeight="1">
      <c r="A2862" s="76"/>
      <c r="B2862" s="77" t="str">
        <f t="shared" si="281"/>
        <v/>
      </c>
      <c r="C2862" t="str">
        <f t="shared" si="280"/>
        <v/>
      </c>
      <c r="D2862" s="315" t="str">
        <f t="shared" si="285"/>
        <v/>
      </c>
      <c r="E2862" s="228">
        <v>0</v>
      </c>
      <c r="J2862" s="229">
        <f t="shared" si="282"/>
        <v>0</v>
      </c>
      <c r="K2862" s="229">
        <f t="shared" si="283"/>
        <v>0</v>
      </c>
      <c r="L2862" s="229">
        <f t="shared" si="283"/>
        <v>0</v>
      </c>
      <c r="M2862" s="229">
        <f t="shared" si="284"/>
        <v>0</v>
      </c>
    </row>
    <row r="2863" spans="1:13" ht="15" customHeight="1">
      <c r="A2863" s="76"/>
      <c r="B2863" s="77" t="str">
        <f t="shared" si="281"/>
        <v/>
      </c>
      <c r="C2863" t="str">
        <f t="shared" si="280"/>
        <v/>
      </c>
      <c r="D2863" s="315" t="str">
        <f t="shared" si="285"/>
        <v/>
      </c>
      <c r="E2863" s="228">
        <v>0</v>
      </c>
      <c r="J2863" s="229">
        <f t="shared" si="282"/>
        <v>0</v>
      </c>
      <c r="K2863" s="229">
        <f t="shared" si="283"/>
        <v>0</v>
      </c>
      <c r="L2863" s="229">
        <f t="shared" si="283"/>
        <v>0</v>
      </c>
      <c r="M2863" s="229">
        <f t="shared" si="284"/>
        <v>0</v>
      </c>
    </row>
    <row r="2864" spans="1:13" ht="15" customHeight="1">
      <c r="A2864" s="76"/>
      <c r="B2864" s="77" t="str">
        <f t="shared" si="281"/>
        <v/>
      </c>
      <c r="C2864" t="str">
        <f t="shared" si="280"/>
        <v/>
      </c>
      <c r="D2864" s="315" t="str">
        <f t="shared" si="285"/>
        <v/>
      </c>
      <c r="E2864" s="228">
        <v>0</v>
      </c>
      <c r="J2864" s="229">
        <f t="shared" si="282"/>
        <v>0</v>
      </c>
      <c r="K2864" s="229">
        <f t="shared" si="283"/>
        <v>0</v>
      </c>
      <c r="L2864" s="229">
        <f t="shared" si="283"/>
        <v>0</v>
      </c>
      <c r="M2864" s="229">
        <f t="shared" si="284"/>
        <v>0</v>
      </c>
    </row>
    <row r="2865" spans="1:13" ht="15" customHeight="1">
      <c r="A2865" s="76"/>
      <c r="B2865" s="77" t="str">
        <f t="shared" si="281"/>
        <v/>
      </c>
      <c r="C2865" t="str">
        <f t="shared" si="280"/>
        <v/>
      </c>
      <c r="D2865" s="315" t="str">
        <f t="shared" si="285"/>
        <v/>
      </c>
      <c r="E2865" s="228">
        <v>0</v>
      </c>
      <c r="J2865" s="229">
        <f t="shared" si="282"/>
        <v>0</v>
      </c>
      <c r="K2865" s="229">
        <f t="shared" si="283"/>
        <v>0</v>
      </c>
      <c r="L2865" s="229">
        <f t="shared" si="283"/>
        <v>0</v>
      </c>
      <c r="M2865" s="229">
        <f t="shared" si="284"/>
        <v>0</v>
      </c>
    </row>
    <row r="2866" spans="1:13" ht="15" customHeight="1">
      <c r="A2866" s="76"/>
      <c r="B2866" s="77" t="str">
        <f t="shared" si="281"/>
        <v/>
      </c>
      <c r="C2866" t="str">
        <f t="shared" si="280"/>
        <v/>
      </c>
      <c r="D2866" s="315" t="str">
        <f t="shared" si="285"/>
        <v/>
      </c>
      <c r="E2866" s="228">
        <v>0</v>
      </c>
      <c r="J2866" s="229">
        <f t="shared" si="282"/>
        <v>0</v>
      </c>
      <c r="K2866" s="229">
        <f t="shared" si="283"/>
        <v>0</v>
      </c>
      <c r="L2866" s="229">
        <f t="shared" si="283"/>
        <v>0</v>
      </c>
      <c r="M2866" s="229">
        <f t="shared" si="284"/>
        <v>0</v>
      </c>
    </row>
    <row r="2867" spans="1:13" ht="15" customHeight="1">
      <c r="A2867" s="76"/>
      <c r="B2867" s="77" t="str">
        <f t="shared" si="281"/>
        <v/>
      </c>
      <c r="C2867" t="str">
        <f t="shared" si="280"/>
        <v/>
      </c>
      <c r="D2867" s="315" t="str">
        <f t="shared" si="285"/>
        <v/>
      </c>
      <c r="E2867" s="228">
        <v>0</v>
      </c>
      <c r="J2867" s="229">
        <f t="shared" si="282"/>
        <v>0</v>
      </c>
      <c r="K2867" s="229">
        <f t="shared" si="283"/>
        <v>0</v>
      </c>
      <c r="L2867" s="229">
        <f t="shared" si="283"/>
        <v>0</v>
      </c>
      <c r="M2867" s="229">
        <f t="shared" si="284"/>
        <v>0</v>
      </c>
    </row>
    <row r="2868" spans="1:13" ht="15" customHeight="1">
      <c r="A2868" s="76"/>
      <c r="B2868" s="77" t="str">
        <f t="shared" si="281"/>
        <v/>
      </c>
      <c r="C2868" t="str">
        <f t="shared" si="280"/>
        <v/>
      </c>
      <c r="D2868" s="315" t="str">
        <f t="shared" si="285"/>
        <v/>
      </c>
      <c r="E2868" s="228">
        <v>0</v>
      </c>
      <c r="J2868" s="229">
        <f t="shared" si="282"/>
        <v>0</v>
      </c>
      <c r="K2868" s="229">
        <f t="shared" si="283"/>
        <v>0</v>
      </c>
      <c r="L2868" s="229">
        <f t="shared" si="283"/>
        <v>0</v>
      </c>
      <c r="M2868" s="229">
        <f t="shared" si="284"/>
        <v>0</v>
      </c>
    </row>
    <row r="2869" spans="1:13" ht="15" customHeight="1">
      <c r="A2869" s="76"/>
      <c r="B2869" s="77" t="str">
        <f t="shared" si="281"/>
        <v/>
      </c>
      <c r="C2869" t="str">
        <f t="shared" si="280"/>
        <v/>
      </c>
      <c r="D2869" s="315" t="str">
        <f t="shared" si="285"/>
        <v/>
      </c>
      <c r="E2869" s="228">
        <v>0</v>
      </c>
      <c r="J2869" s="229">
        <f t="shared" si="282"/>
        <v>0</v>
      </c>
      <c r="K2869" s="229">
        <f t="shared" si="283"/>
        <v>0</v>
      </c>
      <c r="L2869" s="229">
        <f t="shared" si="283"/>
        <v>0</v>
      </c>
      <c r="M2869" s="229">
        <f t="shared" si="284"/>
        <v>0</v>
      </c>
    </row>
    <row r="2870" spans="1:13" ht="15" customHeight="1">
      <c r="A2870" s="76"/>
      <c r="B2870" s="77" t="str">
        <f t="shared" si="281"/>
        <v/>
      </c>
      <c r="C2870" t="str">
        <f t="shared" si="280"/>
        <v/>
      </c>
      <c r="D2870" s="315" t="str">
        <f t="shared" si="285"/>
        <v/>
      </c>
      <c r="E2870" s="228">
        <v>0</v>
      </c>
      <c r="J2870" s="229">
        <f t="shared" si="282"/>
        <v>0</v>
      </c>
      <c r="K2870" s="229">
        <f t="shared" si="283"/>
        <v>0</v>
      </c>
      <c r="L2870" s="229">
        <f t="shared" si="283"/>
        <v>0</v>
      </c>
      <c r="M2870" s="229">
        <f t="shared" si="284"/>
        <v>0</v>
      </c>
    </row>
    <row r="2871" spans="1:13" ht="15" customHeight="1">
      <c r="A2871" s="76"/>
      <c r="B2871" s="77" t="str">
        <f t="shared" si="281"/>
        <v/>
      </c>
      <c r="C2871" t="str">
        <f t="shared" si="280"/>
        <v/>
      </c>
      <c r="D2871" s="315" t="str">
        <f t="shared" si="285"/>
        <v/>
      </c>
      <c r="E2871" s="228">
        <v>0</v>
      </c>
      <c r="J2871" s="229">
        <f t="shared" si="282"/>
        <v>0</v>
      </c>
      <c r="K2871" s="229">
        <f t="shared" si="283"/>
        <v>0</v>
      </c>
      <c r="L2871" s="229">
        <f t="shared" si="283"/>
        <v>0</v>
      </c>
      <c r="M2871" s="229">
        <f t="shared" si="284"/>
        <v>0</v>
      </c>
    </row>
    <row r="2872" spans="1:13" ht="15" customHeight="1">
      <c r="A2872" s="76"/>
      <c r="B2872" s="77" t="str">
        <f t="shared" si="281"/>
        <v/>
      </c>
      <c r="C2872" t="str">
        <f t="shared" si="280"/>
        <v/>
      </c>
      <c r="D2872" s="315" t="str">
        <f t="shared" si="285"/>
        <v/>
      </c>
      <c r="E2872" s="228">
        <v>0</v>
      </c>
      <c r="J2872" s="229">
        <f t="shared" si="282"/>
        <v>0</v>
      </c>
      <c r="K2872" s="229">
        <f t="shared" si="283"/>
        <v>0</v>
      </c>
      <c r="L2872" s="229">
        <f t="shared" si="283"/>
        <v>0</v>
      </c>
      <c r="M2872" s="229">
        <f t="shared" si="284"/>
        <v>0</v>
      </c>
    </row>
    <row r="2873" spans="1:13" ht="15" customHeight="1">
      <c r="A2873" s="76"/>
      <c r="B2873" s="77" t="str">
        <f t="shared" si="281"/>
        <v/>
      </c>
      <c r="C2873" t="str">
        <f t="shared" si="280"/>
        <v/>
      </c>
      <c r="D2873" s="315" t="str">
        <f t="shared" si="285"/>
        <v/>
      </c>
      <c r="E2873" s="228">
        <v>0</v>
      </c>
      <c r="J2873" s="229">
        <f t="shared" si="282"/>
        <v>0</v>
      </c>
      <c r="K2873" s="229">
        <f t="shared" si="283"/>
        <v>0</v>
      </c>
      <c r="L2873" s="229">
        <f t="shared" si="283"/>
        <v>0</v>
      </c>
      <c r="M2873" s="229">
        <f t="shared" si="284"/>
        <v>0</v>
      </c>
    </row>
    <row r="2874" spans="1:13" ht="15" customHeight="1">
      <c r="A2874" s="76"/>
      <c r="B2874" s="77" t="str">
        <f t="shared" si="281"/>
        <v/>
      </c>
      <c r="C2874" t="str">
        <f t="shared" si="280"/>
        <v/>
      </c>
      <c r="D2874" s="315" t="str">
        <f t="shared" si="285"/>
        <v/>
      </c>
      <c r="E2874" s="228">
        <v>0</v>
      </c>
      <c r="J2874" s="229">
        <f t="shared" si="282"/>
        <v>0</v>
      </c>
      <c r="K2874" s="229">
        <f t="shared" si="283"/>
        <v>0</v>
      </c>
      <c r="L2874" s="229">
        <f t="shared" si="283"/>
        <v>0</v>
      </c>
      <c r="M2874" s="229">
        <f t="shared" si="284"/>
        <v>0</v>
      </c>
    </row>
    <row r="2875" spans="1:13" ht="15" customHeight="1">
      <c r="A2875" s="76"/>
      <c r="B2875" s="77" t="str">
        <f t="shared" si="281"/>
        <v/>
      </c>
      <c r="C2875" t="str">
        <f t="shared" si="280"/>
        <v/>
      </c>
      <c r="D2875" s="315" t="str">
        <f t="shared" si="285"/>
        <v/>
      </c>
      <c r="E2875" s="228">
        <v>0</v>
      </c>
      <c r="J2875" s="229">
        <f t="shared" si="282"/>
        <v>0</v>
      </c>
      <c r="K2875" s="229">
        <f t="shared" si="283"/>
        <v>0</v>
      </c>
      <c r="L2875" s="229">
        <f t="shared" si="283"/>
        <v>0</v>
      </c>
      <c r="M2875" s="229">
        <f t="shared" si="284"/>
        <v>0</v>
      </c>
    </row>
    <row r="2876" spans="1:13" ht="15" customHeight="1">
      <c r="A2876" s="76"/>
      <c r="B2876" s="77" t="str">
        <f t="shared" si="281"/>
        <v/>
      </c>
      <c r="C2876" t="str">
        <f t="shared" si="280"/>
        <v/>
      </c>
      <c r="D2876" s="315" t="str">
        <f t="shared" si="285"/>
        <v/>
      </c>
      <c r="E2876" s="228">
        <v>0</v>
      </c>
      <c r="J2876" s="229">
        <f t="shared" si="282"/>
        <v>0</v>
      </c>
      <c r="K2876" s="229">
        <f t="shared" si="283"/>
        <v>0</v>
      </c>
      <c r="L2876" s="229">
        <f t="shared" si="283"/>
        <v>0</v>
      </c>
      <c r="M2876" s="229">
        <f t="shared" si="284"/>
        <v>0</v>
      </c>
    </row>
    <row r="2877" spans="1:13" ht="15" customHeight="1">
      <c r="A2877" s="76"/>
      <c r="B2877" s="77" t="str">
        <f t="shared" si="281"/>
        <v/>
      </c>
      <c r="C2877" t="str">
        <f t="shared" si="280"/>
        <v/>
      </c>
      <c r="D2877" s="315" t="str">
        <f t="shared" si="285"/>
        <v/>
      </c>
      <c r="E2877" s="228">
        <v>0</v>
      </c>
      <c r="J2877" s="229">
        <f t="shared" si="282"/>
        <v>0</v>
      </c>
      <c r="K2877" s="229">
        <f t="shared" si="283"/>
        <v>0</v>
      </c>
      <c r="L2877" s="229">
        <f t="shared" si="283"/>
        <v>0</v>
      </c>
      <c r="M2877" s="229">
        <f t="shared" si="284"/>
        <v>0</v>
      </c>
    </row>
    <row r="2878" spans="1:13" ht="15" customHeight="1">
      <c r="A2878" s="76"/>
      <c r="B2878" s="77" t="str">
        <f t="shared" si="281"/>
        <v/>
      </c>
      <c r="C2878" t="str">
        <f t="shared" si="280"/>
        <v/>
      </c>
      <c r="D2878" s="315" t="str">
        <f t="shared" si="285"/>
        <v/>
      </c>
      <c r="E2878" s="228">
        <v>0</v>
      </c>
      <c r="J2878" s="229">
        <f t="shared" si="282"/>
        <v>0</v>
      </c>
      <c r="K2878" s="229">
        <f t="shared" si="283"/>
        <v>0</v>
      </c>
      <c r="L2878" s="229">
        <f t="shared" si="283"/>
        <v>0</v>
      </c>
      <c r="M2878" s="229">
        <f t="shared" si="284"/>
        <v>0</v>
      </c>
    </row>
    <row r="2879" spans="1:13" ht="15" customHeight="1">
      <c r="A2879" s="76"/>
      <c r="B2879" s="77" t="str">
        <f t="shared" si="281"/>
        <v/>
      </c>
      <c r="C2879" t="str">
        <f t="shared" si="280"/>
        <v/>
      </c>
      <c r="D2879" s="315" t="str">
        <f t="shared" si="285"/>
        <v/>
      </c>
      <c r="E2879" s="228">
        <v>0</v>
      </c>
      <c r="J2879" s="229">
        <f t="shared" si="282"/>
        <v>0</v>
      </c>
      <c r="K2879" s="229">
        <f t="shared" si="283"/>
        <v>0</v>
      </c>
      <c r="L2879" s="229">
        <f t="shared" si="283"/>
        <v>0</v>
      </c>
      <c r="M2879" s="229">
        <f t="shared" si="284"/>
        <v>0</v>
      </c>
    </row>
    <row r="2880" spans="1:13" ht="15" customHeight="1">
      <c r="A2880" s="76"/>
      <c r="B2880" s="77" t="str">
        <f t="shared" si="281"/>
        <v/>
      </c>
      <c r="C2880" t="str">
        <f t="shared" si="280"/>
        <v/>
      </c>
      <c r="D2880" s="315" t="str">
        <f t="shared" si="285"/>
        <v/>
      </c>
      <c r="E2880" s="228">
        <v>0</v>
      </c>
      <c r="J2880" s="229">
        <f t="shared" si="282"/>
        <v>0</v>
      </c>
      <c r="K2880" s="229">
        <f t="shared" si="283"/>
        <v>0</v>
      </c>
      <c r="L2880" s="229">
        <f t="shared" si="283"/>
        <v>0</v>
      </c>
      <c r="M2880" s="229">
        <f t="shared" si="284"/>
        <v>0</v>
      </c>
    </row>
    <row r="2881" spans="1:13" ht="15" customHeight="1">
      <c r="A2881" s="76"/>
      <c r="B2881" s="77" t="str">
        <f t="shared" si="281"/>
        <v/>
      </c>
      <c r="C2881" t="str">
        <f t="shared" ref="C2881:C2944" si="286">IF(A2881&lt;&gt;"",TEXT(A2881,"aaaa"),"")</f>
        <v/>
      </c>
      <c r="D2881" s="315" t="str">
        <f t="shared" si="285"/>
        <v/>
      </c>
      <c r="E2881" s="228">
        <v>0</v>
      </c>
      <c r="J2881" s="229">
        <f t="shared" si="282"/>
        <v>0</v>
      </c>
      <c r="K2881" s="229">
        <f t="shared" si="283"/>
        <v>0</v>
      </c>
      <c r="L2881" s="229">
        <f t="shared" si="283"/>
        <v>0</v>
      </c>
      <c r="M2881" s="229">
        <f t="shared" si="284"/>
        <v>0</v>
      </c>
    </row>
    <row r="2882" spans="1:13" ht="15" customHeight="1">
      <c r="A2882" s="76"/>
      <c r="B2882" s="77" t="str">
        <f t="shared" si="281"/>
        <v/>
      </c>
      <c r="C2882" t="str">
        <f t="shared" si="286"/>
        <v/>
      </c>
      <c r="D2882" s="315" t="str">
        <f t="shared" si="285"/>
        <v/>
      </c>
      <c r="E2882" s="228">
        <v>0</v>
      </c>
      <c r="J2882" s="229">
        <f t="shared" si="282"/>
        <v>0</v>
      </c>
      <c r="K2882" s="229">
        <f t="shared" si="283"/>
        <v>0</v>
      </c>
      <c r="L2882" s="229">
        <f t="shared" si="283"/>
        <v>0</v>
      </c>
      <c r="M2882" s="229">
        <f t="shared" si="284"/>
        <v>0</v>
      </c>
    </row>
    <row r="2883" spans="1:13" ht="15" customHeight="1">
      <c r="A2883" s="76"/>
      <c r="B2883" s="77" t="str">
        <f t="shared" si="281"/>
        <v/>
      </c>
      <c r="C2883" t="str">
        <f t="shared" si="286"/>
        <v/>
      </c>
      <c r="D2883" s="315" t="str">
        <f t="shared" si="285"/>
        <v/>
      </c>
      <c r="E2883" s="228">
        <v>0</v>
      </c>
      <c r="J2883" s="229">
        <f t="shared" si="282"/>
        <v>0</v>
      </c>
      <c r="K2883" s="229">
        <f t="shared" si="283"/>
        <v>0</v>
      </c>
      <c r="L2883" s="229">
        <f t="shared" si="283"/>
        <v>0</v>
      </c>
      <c r="M2883" s="229">
        <f t="shared" si="284"/>
        <v>0</v>
      </c>
    </row>
    <row r="2884" spans="1:13" ht="15" customHeight="1">
      <c r="A2884" s="76"/>
      <c r="B2884" s="77" t="str">
        <f t="shared" si="281"/>
        <v/>
      </c>
      <c r="C2884" t="str">
        <f t="shared" si="286"/>
        <v/>
      </c>
      <c r="D2884" s="315" t="str">
        <f t="shared" si="285"/>
        <v/>
      </c>
      <c r="E2884" s="228">
        <v>0</v>
      </c>
      <c r="J2884" s="229">
        <f t="shared" si="282"/>
        <v>0</v>
      </c>
      <c r="K2884" s="229">
        <f t="shared" si="283"/>
        <v>0</v>
      </c>
      <c r="L2884" s="229">
        <f t="shared" si="283"/>
        <v>0</v>
      </c>
      <c r="M2884" s="229">
        <f t="shared" si="284"/>
        <v>0</v>
      </c>
    </row>
    <row r="2885" spans="1:13" ht="15" customHeight="1">
      <c r="A2885" s="76"/>
      <c r="B2885" s="77" t="str">
        <f t="shared" si="281"/>
        <v/>
      </c>
      <c r="C2885" t="str">
        <f t="shared" si="286"/>
        <v/>
      </c>
      <c r="D2885" s="315" t="str">
        <f t="shared" si="285"/>
        <v/>
      </c>
      <c r="E2885" s="228">
        <v>0</v>
      </c>
      <c r="J2885" s="229">
        <f t="shared" si="282"/>
        <v>0</v>
      </c>
      <c r="K2885" s="229">
        <f t="shared" si="283"/>
        <v>0</v>
      </c>
      <c r="L2885" s="229">
        <f t="shared" si="283"/>
        <v>0</v>
      </c>
      <c r="M2885" s="229">
        <f t="shared" si="284"/>
        <v>0</v>
      </c>
    </row>
    <row r="2886" spans="1:13" ht="15" customHeight="1">
      <c r="A2886" s="76"/>
      <c r="B2886" s="77" t="str">
        <f t="shared" si="281"/>
        <v/>
      </c>
      <c r="C2886" t="str">
        <f t="shared" si="286"/>
        <v/>
      </c>
      <c r="D2886" s="315" t="str">
        <f t="shared" si="285"/>
        <v/>
      </c>
      <c r="E2886" s="228">
        <v>0</v>
      </c>
      <c r="J2886" s="229">
        <f t="shared" si="282"/>
        <v>0</v>
      </c>
      <c r="K2886" s="229">
        <f t="shared" si="283"/>
        <v>0</v>
      </c>
      <c r="L2886" s="229">
        <f t="shared" si="283"/>
        <v>0</v>
      </c>
      <c r="M2886" s="229">
        <f t="shared" si="284"/>
        <v>0</v>
      </c>
    </row>
    <row r="2887" spans="1:13" ht="15" customHeight="1">
      <c r="A2887" s="76"/>
      <c r="B2887" s="77" t="str">
        <f t="shared" ref="B2887:B2950" si="287">IF(A2887="","",TEXT(A2887,"DDDD"))</f>
        <v/>
      </c>
      <c r="C2887" t="str">
        <f t="shared" si="286"/>
        <v/>
      </c>
      <c r="D2887" s="315" t="str">
        <f t="shared" si="285"/>
        <v/>
      </c>
      <c r="E2887" s="228">
        <v>0</v>
      </c>
      <c r="J2887" s="229">
        <f t="shared" ref="J2887:J2950" si="288">IF(E2887=0,0,(1-J$4)*E2887)</f>
        <v>0</v>
      </c>
      <c r="K2887" s="229">
        <f t="shared" ref="K2887:L2950" si="289">IF(F2887=0,0,(1-K$4)*F2887)</f>
        <v>0</v>
      </c>
      <c r="L2887" s="229">
        <f t="shared" si="289"/>
        <v>0</v>
      </c>
      <c r="M2887" s="229">
        <f t="shared" ref="M2887:M2950" si="290">IF(H2887=0,0,(1-M$4)*H2887)</f>
        <v>0</v>
      </c>
    </row>
    <row r="2888" spans="1:13" ht="15" customHeight="1">
      <c r="A2888" s="76"/>
      <c r="B2888" s="77" t="str">
        <f t="shared" si="287"/>
        <v/>
      </c>
      <c r="C2888" t="str">
        <f t="shared" si="286"/>
        <v/>
      </c>
      <c r="D2888" s="315" t="str">
        <f t="shared" ref="D2888:D2951" si="291">IF(A2888&lt;&gt;"",PROPER(TEXT(A2888,"Mmmm")),"")</f>
        <v/>
      </c>
      <c r="E2888" s="228">
        <v>0</v>
      </c>
      <c r="J2888" s="229">
        <f t="shared" si="288"/>
        <v>0</v>
      </c>
      <c r="K2888" s="229">
        <f t="shared" si="289"/>
        <v>0</v>
      </c>
      <c r="L2888" s="229">
        <f t="shared" si="289"/>
        <v>0</v>
      </c>
      <c r="M2888" s="229">
        <f t="shared" si="290"/>
        <v>0</v>
      </c>
    </row>
    <row r="2889" spans="1:13" ht="15" customHeight="1">
      <c r="A2889" s="76"/>
      <c r="B2889" s="77" t="str">
        <f t="shared" si="287"/>
        <v/>
      </c>
      <c r="C2889" t="str">
        <f t="shared" si="286"/>
        <v/>
      </c>
      <c r="D2889" s="315" t="str">
        <f t="shared" si="291"/>
        <v/>
      </c>
      <c r="E2889" s="228">
        <v>0</v>
      </c>
      <c r="J2889" s="229">
        <f t="shared" si="288"/>
        <v>0</v>
      </c>
      <c r="K2889" s="229">
        <f t="shared" si="289"/>
        <v>0</v>
      </c>
      <c r="L2889" s="229">
        <f t="shared" si="289"/>
        <v>0</v>
      </c>
      <c r="M2889" s="229">
        <f t="shared" si="290"/>
        <v>0</v>
      </c>
    </row>
    <row r="2890" spans="1:13" ht="15" customHeight="1">
      <c r="A2890" s="76"/>
      <c r="B2890" s="77" t="str">
        <f t="shared" si="287"/>
        <v/>
      </c>
      <c r="C2890" t="str">
        <f t="shared" si="286"/>
        <v/>
      </c>
      <c r="D2890" s="315" t="str">
        <f t="shared" si="291"/>
        <v/>
      </c>
      <c r="E2890" s="228">
        <v>0</v>
      </c>
      <c r="J2890" s="229">
        <f t="shared" si="288"/>
        <v>0</v>
      </c>
      <c r="K2890" s="229">
        <f t="shared" si="289"/>
        <v>0</v>
      </c>
      <c r="L2890" s="229">
        <f t="shared" si="289"/>
        <v>0</v>
      </c>
      <c r="M2890" s="229">
        <f t="shared" si="290"/>
        <v>0</v>
      </c>
    </row>
    <row r="2891" spans="1:13" ht="15" customHeight="1">
      <c r="A2891" s="76"/>
      <c r="B2891" s="77" t="str">
        <f t="shared" si="287"/>
        <v/>
      </c>
      <c r="C2891" t="str">
        <f t="shared" si="286"/>
        <v/>
      </c>
      <c r="D2891" s="315" t="str">
        <f t="shared" si="291"/>
        <v/>
      </c>
      <c r="E2891" s="228">
        <v>0</v>
      </c>
      <c r="J2891" s="229">
        <f t="shared" si="288"/>
        <v>0</v>
      </c>
      <c r="K2891" s="229">
        <f t="shared" si="289"/>
        <v>0</v>
      </c>
      <c r="L2891" s="229">
        <f t="shared" si="289"/>
        <v>0</v>
      </c>
      <c r="M2891" s="229">
        <f t="shared" si="290"/>
        <v>0</v>
      </c>
    </row>
    <row r="2892" spans="1:13" ht="15" customHeight="1">
      <c r="A2892" s="76"/>
      <c r="B2892" s="77" t="str">
        <f t="shared" si="287"/>
        <v/>
      </c>
      <c r="C2892" t="str">
        <f t="shared" si="286"/>
        <v/>
      </c>
      <c r="D2892" s="315" t="str">
        <f t="shared" si="291"/>
        <v/>
      </c>
      <c r="E2892" s="228">
        <v>0</v>
      </c>
      <c r="J2892" s="229">
        <f t="shared" si="288"/>
        <v>0</v>
      </c>
      <c r="K2892" s="229">
        <f t="shared" si="289"/>
        <v>0</v>
      </c>
      <c r="L2892" s="229">
        <f t="shared" si="289"/>
        <v>0</v>
      </c>
      <c r="M2892" s="229">
        <f t="shared" si="290"/>
        <v>0</v>
      </c>
    </row>
    <row r="2893" spans="1:13" ht="15" customHeight="1">
      <c r="A2893" s="76"/>
      <c r="B2893" s="77" t="str">
        <f t="shared" si="287"/>
        <v/>
      </c>
      <c r="C2893" t="str">
        <f t="shared" si="286"/>
        <v/>
      </c>
      <c r="D2893" s="315" t="str">
        <f t="shared" si="291"/>
        <v/>
      </c>
      <c r="E2893" s="228">
        <v>0</v>
      </c>
      <c r="J2893" s="229">
        <f t="shared" si="288"/>
        <v>0</v>
      </c>
      <c r="K2893" s="229">
        <f t="shared" si="289"/>
        <v>0</v>
      </c>
      <c r="L2893" s="229">
        <f t="shared" si="289"/>
        <v>0</v>
      </c>
      <c r="M2893" s="229">
        <f t="shared" si="290"/>
        <v>0</v>
      </c>
    </row>
    <row r="2894" spans="1:13" ht="15" customHeight="1">
      <c r="A2894" s="76"/>
      <c r="B2894" s="77" t="str">
        <f t="shared" si="287"/>
        <v/>
      </c>
      <c r="C2894" t="str">
        <f t="shared" si="286"/>
        <v/>
      </c>
      <c r="D2894" s="315" t="str">
        <f t="shared" si="291"/>
        <v/>
      </c>
      <c r="E2894" s="228">
        <v>0</v>
      </c>
      <c r="J2894" s="229">
        <f t="shared" si="288"/>
        <v>0</v>
      </c>
      <c r="K2894" s="229">
        <f t="shared" si="289"/>
        <v>0</v>
      </c>
      <c r="L2894" s="229">
        <f t="shared" si="289"/>
        <v>0</v>
      </c>
      <c r="M2894" s="229">
        <f t="shared" si="290"/>
        <v>0</v>
      </c>
    </row>
    <row r="2895" spans="1:13" ht="15" customHeight="1">
      <c r="A2895" s="76"/>
      <c r="B2895" s="77" t="str">
        <f t="shared" si="287"/>
        <v/>
      </c>
      <c r="C2895" t="str">
        <f t="shared" si="286"/>
        <v/>
      </c>
      <c r="D2895" s="315" t="str">
        <f t="shared" si="291"/>
        <v/>
      </c>
      <c r="E2895" s="228">
        <v>0</v>
      </c>
      <c r="J2895" s="229">
        <f t="shared" si="288"/>
        <v>0</v>
      </c>
      <c r="K2895" s="229">
        <f t="shared" si="289"/>
        <v>0</v>
      </c>
      <c r="L2895" s="229">
        <f t="shared" si="289"/>
        <v>0</v>
      </c>
      <c r="M2895" s="229">
        <f t="shared" si="290"/>
        <v>0</v>
      </c>
    </row>
    <row r="2896" spans="1:13" ht="15" customHeight="1">
      <c r="A2896" s="76"/>
      <c r="B2896" s="77" t="str">
        <f t="shared" si="287"/>
        <v/>
      </c>
      <c r="C2896" t="str">
        <f t="shared" si="286"/>
        <v/>
      </c>
      <c r="D2896" s="315" t="str">
        <f t="shared" si="291"/>
        <v/>
      </c>
      <c r="E2896" s="228">
        <v>0</v>
      </c>
      <c r="J2896" s="229">
        <f t="shared" si="288"/>
        <v>0</v>
      </c>
      <c r="K2896" s="229">
        <f t="shared" si="289"/>
        <v>0</v>
      </c>
      <c r="L2896" s="229">
        <f t="shared" si="289"/>
        <v>0</v>
      </c>
      <c r="M2896" s="229">
        <f t="shared" si="290"/>
        <v>0</v>
      </c>
    </row>
    <row r="2897" spans="1:13" ht="15" customHeight="1">
      <c r="A2897" s="76"/>
      <c r="B2897" s="77" t="str">
        <f t="shared" si="287"/>
        <v/>
      </c>
      <c r="C2897" t="str">
        <f t="shared" si="286"/>
        <v/>
      </c>
      <c r="D2897" s="315" t="str">
        <f t="shared" si="291"/>
        <v/>
      </c>
      <c r="E2897" s="228">
        <v>0</v>
      </c>
      <c r="J2897" s="229">
        <f t="shared" si="288"/>
        <v>0</v>
      </c>
      <c r="K2897" s="229">
        <f t="shared" si="289"/>
        <v>0</v>
      </c>
      <c r="L2897" s="229">
        <f t="shared" si="289"/>
        <v>0</v>
      </c>
      <c r="M2897" s="229">
        <f t="shared" si="290"/>
        <v>0</v>
      </c>
    </row>
    <row r="2898" spans="1:13" ht="15" customHeight="1">
      <c r="A2898" s="76"/>
      <c r="B2898" s="77" t="str">
        <f t="shared" si="287"/>
        <v/>
      </c>
      <c r="C2898" t="str">
        <f t="shared" si="286"/>
        <v/>
      </c>
      <c r="D2898" s="315" t="str">
        <f t="shared" si="291"/>
        <v/>
      </c>
      <c r="E2898" s="228">
        <v>0</v>
      </c>
      <c r="J2898" s="229">
        <f t="shared" si="288"/>
        <v>0</v>
      </c>
      <c r="K2898" s="229">
        <f t="shared" si="289"/>
        <v>0</v>
      </c>
      <c r="L2898" s="229">
        <f t="shared" si="289"/>
        <v>0</v>
      </c>
      <c r="M2898" s="229">
        <f t="shared" si="290"/>
        <v>0</v>
      </c>
    </row>
    <row r="2899" spans="1:13" ht="15" customHeight="1">
      <c r="A2899" s="76"/>
      <c r="B2899" s="77" t="str">
        <f t="shared" si="287"/>
        <v/>
      </c>
      <c r="C2899" t="str">
        <f t="shared" si="286"/>
        <v/>
      </c>
      <c r="D2899" s="315" t="str">
        <f t="shared" si="291"/>
        <v/>
      </c>
      <c r="E2899" s="228">
        <v>0</v>
      </c>
      <c r="J2899" s="229">
        <f t="shared" si="288"/>
        <v>0</v>
      </c>
      <c r="K2899" s="229">
        <f t="shared" si="289"/>
        <v>0</v>
      </c>
      <c r="L2899" s="229">
        <f t="shared" si="289"/>
        <v>0</v>
      </c>
      <c r="M2899" s="229">
        <f t="shared" si="290"/>
        <v>0</v>
      </c>
    </row>
    <row r="2900" spans="1:13" ht="15" customHeight="1">
      <c r="A2900" s="76"/>
      <c r="B2900" s="77" t="str">
        <f t="shared" si="287"/>
        <v/>
      </c>
      <c r="C2900" t="str">
        <f t="shared" si="286"/>
        <v/>
      </c>
      <c r="D2900" s="315" t="str">
        <f t="shared" si="291"/>
        <v/>
      </c>
      <c r="E2900" s="228">
        <v>0</v>
      </c>
      <c r="J2900" s="229">
        <f t="shared" si="288"/>
        <v>0</v>
      </c>
      <c r="K2900" s="229">
        <f t="shared" si="289"/>
        <v>0</v>
      </c>
      <c r="L2900" s="229">
        <f t="shared" si="289"/>
        <v>0</v>
      </c>
      <c r="M2900" s="229">
        <f t="shared" si="290"/>
        <v>0</v>
      </c>
    </row>
    <row r="2901" spans="1:13" ht="15" customHeight="1">
      <c r="A2901" s="76"/>
      <c r="B2901" s="77" t="str">
        <f t="shared" si="287"/>
        <v/>
      </c>
      <c r="C2901" t="str">
        <f t="shared" si="286"/>
        <v/>
      </c>
      <c r="D2901" s="315" t="str">
        <f t="shared" si="291"/>
        <v/>
      </c>
      <c r="E2901" s="228">
        <v>0</v>
      </c>
      <c r="J2901" s="229">
        <f t="shared" si="288"/>
        <v>0</v>
      </c>
      <c r="K2901" s="229">
        <f t="shared" si="289"/>
        <v>0</v>
      </c>
      <c r="L2901" s="229">
        <f t="shared" si="289"/>
        <v>0</v>
      </c>
      <c r="M2901" s="229">
        <f t="shared" si="290"/>
        <v>0</v>
      </c>
    </row>
    <row r="2902" spans="1:13" ht="15" customHeight="1">
      <c r="A2902" s="76"/>
      <c r="B2902" s="77" t="str">
        <f t="shared" si="287"/>
        <v/>
      </c>
      <c r="C2902" t="str">
        <f t="shared" si="286"/>
        <v/>
      </c>
      <c r="D2902" s="315" t="str">
        <f t="shared" si="291"/>
        <v/>
      </c>
      <c r="E2902" s="228">
        <v>0</v>
      </c>
      <c r="J2902" s="229">
        <f t="shared" si="288"/>
        <v>0</v>
      </c>
      <c r="K2902" s="229">
        <f t="shared" si="289"/>
        <v>0</v>
      </c>
      <c r="L2902" s="229">
        <f t="shared" si="289"/>
        <v>0</v>
      </c>
      <c r="M2902" s="229">
        <f t="shared" si="290"/>
        <v>0</v>
      </c>
    </row>
    <row r="2903" spans="1:13" ht="15" customHeight="1">
      <c r="A2903" s="76"/>
      <c r="B2903" s="77" t="str">
        <f t="shared" si="287"/>
        <v/>
      </c>
      <c r="C2903" t="str">
        <f t="shared" si="286"/>
        <v/>
      </c>
      <c r="D2903" s="315" t="str">
        <f t="shared" si="291"/>
        <v/>
      </c>
      <c r="E2903" s="228">
        <v>0</v>
      </c>
      <c r="J2903" s="229">
        <f t="shared" si="288"/>
        <v>0</v>
      </c>
      <c r="K2903" s="229">
        <f t="shared" si="289"/>
        <v>0</v>
      </c>
      <c r="L2903" s="229">
        <f t="shared" si="289"/>
        <v>0</v>
      </c>
      <c r="M2903" s="229">
        <f t="shared" si="290"/>
        <v>0</v>
      </c>
    </row>
    <row r="2904" spans="1:13" ht="15" customHeight="1">
      <c r="A2904" s="76"/>
      <c r="B2904" s="77" t="str">
        <f t="shared" si="287"/>
        <v/>
      </c>
      <c r="C2904" t="str">
        <f t="shared" si="286"/>
        <v/>
      </c>
      <c r="D2904" s="315" t="str">
        <f t="shared" si="291"/>
        <v/>
      </c>
      <c r="E2904" s="228">
        <v>0</v>
      </c>
      <c r="J2904" s="229">
        <f t="shared" si="288"/>
        <v>0</v>
      </c>
      <c r="K2904" s="229">
        <f t="shared" si="289"/>
        <v>0</v>
      </c>
      <c r="L2904" s="229">
        <f t="shared" si="289"/>
        <v>0</v>
      </c>
      <c r="M2904" s="229">
        <f t="shared" si="290"/>
        <v>0</v>
      </c>
    </row>
    <row r="2905" spans="1:13" ht="15" customHeight="1">
      <c r="A2905" s="76"/>
      <c r="B2905" s="77" t="str">
        <f t="shared" si="287"/>
        <v/>
      </c>
      <c r="C2905" t="str">
        <f t="shared" si="286"/>
        <v/>
      </c>
      <c r="D2905" s="315" t="str">
        <f t="shared" si="291"/>
        <v/>
      </c>
      <c r="E2905" s="228">
        <v>0</v>
      </c>
      <c r="J2905" s="229">
        <f t="shared" si="288"/>
        <v>0</v>
      </c>
      <c r="K2905" s="229">
        <f t="shared" si="289"/>
        <v>0</v>
      </c>
      <c r="L2905" s="229">
        <f t="shared" si="289"/>
        <v>0</v>
      </c>
      <c r="M2905" s="229">
        <f t="shared" si="290"/>
        <v>0</v>
      </c>
    </row>
    <row r="2906" spans="1:13" ht="15" customHeight="1">
      <c r="A2906" s="76"/>
      <c r="B2906" s="77" t="str">
        <f t="shared" si="287"/>
        <v/>
      </c>
      <c r="C2906" t="str">
        <f t="shared" si="286"/>
        <v/>
      </c>
      <c r="D2906" s="315" t="str">
        <f t="shared" si="291"/>
        <v/>
      </c>
      <c r="E2906" s="228">
        <v>0</v>
      </c>
      <c r="J2906" s="229">
        <f t="shared" si="288"/>
        <v>0</v>
      </c>
      <c r="K2906" s="229">
        <f t="shared" si="289"/>
        <v>0</v>
      </c>
      <c r="L2906" s="229">
        <f t="shared" si="289"/>
        <v>0</v>
      </c>
      <c r="M2906" s="229">
        <f t="shared" si="290"/>
        <v>0</v>
      </c>
    </row>
    <row r="2907" spans="1:13" ht="15" customHeight="1">
      <c r="A2907" s="76"/>
      <c r="B2907" s="77" t="str">
        <f t="shared" si="287"/>
        <v/>
      </c>
      <c r="C2907" t="str">
        <f t="shared" si="286"/>
        <v/>
      </c>
      <c r="D2907" s="315" t="str">
        <f t="shared" si="291"/>
        <v/>
      </c>
      <c r="E2907" s="228">
        <v>0</v>
      </c>
      <c r="J2907" s="229">
        <f t="shared" si="288"/>
        <v>0</v>
      </c>
      <c r="K2907" s="229">
        <f t="shared" si="289"/>
        <v>0</v>
      </c>
      <c r="L2907" s="229">
        <f t="shared" si="289"/>
        <v>0</v>
      </c>
      <c r="M2907" s="229">
        <f t="shared" si="290"/>
        <v>0</v>
      </c>
    </row>
    <row r="2908" spans="1:13" ht="15" customHeight="1">
      <c r="A2908" s="76"/>
      <c r="B2908" s="77" t="str">
        <f t="shared" si="287"/>
        <v/>
      </c>
      <c r="C2908" t="str">
        <f t="shared" si="286"/>
        <v/>
      </c>
      <c r="D2908" s="315" t="str">
        <f t="shared" si="291"/>
        <v/>
      </c>
      <c r="E2908" s="228">
        <v>0</v>
      </c>
      <c r="J2908" s="229">
        <f t="shared" si="288"/>
        <v>0</v>
      </c>
      <c r="K2908" s="229">
        <f t="shared" si="289"/>
        <v>0</v>
      </c>
      <c r="L2908" s="229">
        <f t="shared" si="289"/>
        <v>0</v>
      </c>
      <c r="M2908" s="229">
        <f t="shared" si="290"/>
        <v>0</v>
      </c>
    </row>
    <row r="2909" spans="1:13" ht="15" customHeight="1">
      <c r="A2909" s="76"/>
      <c r="B2909" s="77" t="str">
        <f t="shared" si="287"/>
        <v/>
      </c>
      <c r="C2909" t="str">
        <f t="shared" si="286"/>
        <v/>
      </c>
      <c r="D2909" s="315" t="str">
        <f t="shared" si="291"/>
        <v/>
      </c>
      <c r="E2909" s="228">
        <v>0</v>
      </c>
      <c r="J2909" s="229">
        <f t="shared" si="288"/>
        <v>0</v>
      </c>
      <c r="K2909" s="229">
        <f t="shared" si="289"/>
        <v>0</v>
      </c>
      <c r="L2909" s="229">
        <f t="shared" si="289"/>
        <v>0</v>
      </c>
      <c r="M2909" s="229">
        <f t="shared" si="290"/>
        <v>0</v>
      </c>
    </row>
    <row r="2910" spans="1:13" ht="15" customHeight="1">
      <c r="A2910" s="76"/>
      <c r="B2910" s="77" t="str">
        <f t="shared" si="287"/>
        <v/>
      </c>
      <c r="C2910" t="str">
        <f t="shared" si="286"/>
        <v/>
      </c>
      <c r="D2910" s="315" t="str">
        <f t="shared" si="291"/>
        <v/>
      </c>
      <c r="E2910" s="228">
        <v>0</v>
      </c>
      <c r="J2910" s="229">
        <f t="shared" si="288"/>
        <v>0</v>
      </c>
      <c r="K2910" s="229">
        <f t="shared" si="289"/>
        <v>0</v>
      </c>
      <c r="L2910" s="229">
        <f t="shared" si="289"/>
        <v>0</v>
      </c>
      <c r="M2910" s="229">
        <f t="shared" si="290"/>
        <v>0</v>
      </c>
    </row>
    <row r="2911" spans="1:13" ht="15" customHeight="1">
      <c r="A2911" s="76"/>
      <c r="B2911" s="77" t="str">
        <f t="shared" si="287"/>
        <v/>
      </c>
      <c r="C2911" t="str">
        <f t="shared" si="286"/>
        <v/>
      </c>
      <c r="D2911" s="315" t="str">
        <f t="shared" si="291"/>
        <v/>
      </c>
      <c r="E2911" s="228">
        <v>0</v>
      </c>
      <c r="J2911" s="229">
        <f t="shared" si="288"/>
        <v>0</v>
      </c>
      <c r="K2911" s="229">
        <f t="shared" si="289"/>
        <v>0</v>
      </c>
      <c r="L2911" s="229">
        <f t="shared" si="289"/>
        <v>0</v>
      </c>
      <c r="M2911" s="229">
        <f t="shared" si="290"/>
        <v>0</v>
      </c>
    </row>
    <row r="2912" spans="1:13" ht="15" customHeight="1">
      <c r="A2912" s="76"/>
      <c r="B2912" s="77" t="str">
        <f t="shared" si="287"/>
        <v/>
      </c>
      <c r="C2912" t="str">
        <f t="shared" si="286"/>
        <v/>
      </c>
      <c r="D2912" s="315" t="str">
        <f t="shared" si="291"/>
        <v/>
      </c>
      <c r="E2912" s="228">
        <v>0</v>
      </c>
      <c r="J2912" s="229">
        <f t="shared" si="288"/>
        <v>0</v>
      </c>
      <c r="K2912" s="229">
        <f t="shared" si="289"/>
        <v>0</v>
      </c>
      <c r="L2912" s="229">
        <f t="shared" si="289"/>
        <v>0</v>
      </c>
      <c r="M2912" s="229">
        <f t="shared" si="290"/>
        <v>0</v>
      </c>
    </row>
    <row r="2913" spans="1:13" ht="15" customHeight="1">
      <c r="A2913" s="76"/>
      <c r="B2913" s="77" t="str">
        <f t="shared" si="287"/>
        <v/>
      </c>
      <c r="C2913" t="str">
        <f t="shared" si="286"/>
        <v/>
      </c>
      <c r="D2913" s="315" t="str">
        <f t="shared" si="291"/>
        <v/>
      </c>
      <c r="E2913" s="228">
        <v>0</v>
      </c>
      <c r="J2913" s="229">
        <f t="shared" si="288"/>
        <v>0</v>
      </c>
      <c r="K2913" s="229">
        <f t="shared" si="289"/>
        <v>0</v>
      </c>
      <c r="L2913" s="229">
        <f t="shared" si="289"/>
        <v>0</v>
      </c>
      <c r="M2913" s="229">
        <f t="shared" si="290"/>
        <v>0</v>
      </c>
    </row>
    <row r="2914" spans="1:13" ht="15" customHeight="1">
      <c r="A2914" s="76"/>
      <c r="B2914" s="77" t="str">
        <f t="shared" si="287"/>
        <v/>
      </c>
      <c r="C2914" t="str">
        <f t="shared" si="286"/>
        <v/>
      </c>
      <c r="D2914" s="315" t="str">
        <f t="shared" si="291"/>
        <v/>
      </c>
      <c r="E2914" s="228">
        <v>0</v>
      </c>
      <c r="J2914" s="229">
        <f t="shared" si="288"/>
        <v>0</v>
      </c>
      <c r="K2914" s="229">
        <f t="shared" si="289"/>
        <v>0</v>
      </c>
      <c r="L2914" s="229">
        <f t="shared" si="289"/>
        <v>0</v>
      </c>
      <c r="M2914" s="229">
        <f t="shared" si="290"/>
        <v>0</v>
      </c>
    </row>
    <row r="2915" spans="1:13" ht="15" customHeight="1">
      <c r="A2915" s="76"/>
      <c r="B2915" s="77" t="str">
        <f t="shared" si="287"/>
        <v/>
      </c>
      <c r="C2915" t="str">
        <f t="shared" si="286"/>
        <v/>
      </c>
      <c r="D2915" s="315" t="str">
        <f t="shared" si="291"/>
        <v/>
      </c>
      <c r="E2915" s="228">
        <v>0</v>
      </c>
      <c r="J2915" s="229">
        <f t="shared" si="288"/>
        <v>0</v>
      </c>
      <c r="K2915" s="229">
        <f t="shared" si="289"/>
        <v>0</v>
      </c>
      <c r="L2915" s="229">
        <f t="shared" si="289"/>
        <v>0</v>
      </c>
      <c r="M2915" s="229">
        <f t="shared" si="290"/>
        <v>0</v>
      </c>
    </row>
    <row r="2916" spans="1:13" ht="15" customHeight="1">
      <c r="A2916" s="76"/>
      <c r="B2916" s="77" t="str">
        <f t="shared" si="287"/>
        <v/>
      </c>
      <c r="C2916" t="str">
        <f t="shared" si="286"/>
        <v/>
      </c>
      <c r="D2916" s="315" t="str">
        <f t="shared" si="291"/>
        <v/>
      </c>
      <c r="E2916" s="228">
        <v>0</v>
      </c>
      <c r="J2916" s="229">
        <f t="shared" si="288"/>
        <v>0</v>
      </c>
      <c r="K2916" s="229">
        <f t="shared" si="289"/>
        <v>0</v>
      </c>
      <c r="L2916" s="229">
        <f t="shared" si="289"/>
        <v>0</v>
      </c>
      <c r="M2916" s="229">
        <f t="shared" si="290"/>
        <v>0</v>
      </c>
    </row>
    <row r="2917" spans="1:13" ht="15" customHeight="1">
      <c r="A2917" s="76"/>
      <c r="B2917" s="77" t="str">
        <f t="shared" si="287"/>
        <v/>
      </c>
      <c r="C2917" t="str">
        <f t="shared" si="286"/>
        <v/>
      </c>
      <c r="D2917" s="315" t="str">
        <f t="shared" si="291"/>
        <v/>
      </c>
      <c r="E2917" s="228">
        <v>0</v>
      </c>
      <c r="J2917" s="229">
        <f t="shared" si="288"/>
        <v>0</v>
      </c>
      <c r="K2917" s="229">
        <f t="shared" si="289"/>
        <v>0</v>
      </c>
      <c r="L2917" s="229">
        <f t="shared" si="289"/>
        <v>0</v>
      </c>
      <c r="M2917" s="229">
        <f t="shared" si="290"/>
        <v>0</v>
      </c>
    </row>
    <row r="2918" spans="1:13" ht="15" customHeight="1">
      <c r="A2918" s="76"/>
      <c r="B2918" s="77" t="str">
        <f t="shared" si="287"/>
        <v/>
      </c>
      <c r="C2918" t="str">
        <f t="shared" si="286"/>
        <v/>
      </c>
      <c r="D2918" s="315" t="str">
        <f t="shared" si="291"/>
        <v/>
      </c>
      <c r="E2918" s="228">
        <v>0</v>
      </c>
      <c r="J2918" s="229">
        <f t="shared" si="288"/>
        <v>0</v>
      </c>
      <c r="K2918" s="229">
        <f t="shared" si="289"/>
        <v>0</v>
      </c>
      <c r="L2918" s="229">
        <f t="shared" si="289"/>
        <v>0</v>
      </c>
      <c r="M2918" s="229">
        <f t="shared" si="290"/>
        <v>0</v>
      </c>
    </row>
    <row r="2919" spans="1:13" ht="15" customHeight="1">
      <c r="A2919" s="76"/>
      <c r="B2919" s="77" t="str">
        <f t="shared" si="287"/>
        <v/>
      </c>
      <c r="C2919" t="str">
        <f t="shared" si="286"/>
        <v/>
      </c>
      <c r="D2919" s="315" t="str">
        <f t="shared" si="291"/>
        <v/>
      </c>
      <c r="E2919" s="228">
        <v>0</v>
      </c>
      <c r="J2919" s="229">
        <f t="shared" si="288"/>
        <v>0</v>
      </c>
      <c r="K2919" s="229">
        <f t="shared" si="289"/>
        <v>0</v>
      </c>
      <c r="L2919" s="229">
        <f t="shared" si="289"/>
        <v>0</v>
      </c>
      <c r="M2919" s="229">
        <f t="shared" si="290"/>
        <v>0</v>
      </c>
    </row>
    <row r="2920" spans="1:13" ht="15" customHeight="1">
      <c r="A2920" s="76"/>
      <c r="B2920" s="77" t="str">
        <f t="shared" si="287"/>
        <v/>
      </c>
      <c r="C2920" t="str">
        <f t="shared" si="286"/>
        <v/>
      </c>
      <c r="D2920" s="315" t="str">
        <f t="shared" si="291"/>
        <v/>
      </c>
      <c r="E2920" s="228">
        <v>0</v>
      </c>
      <c r="J2920" s="229">
        <f t="shared" si="288"/>
        <v>0</v>
      </c>
      <c r="K2920" s="229">
        <f t="shared" si="289"/>
        <v>0</v>
      </c>
      <c r="L2920" s="229">
        <f t="shared" si="289"/>
        <v>0</v>
      </c>
      <c r="M2920" s="229">
        <f t="shared" si="290"/>
        <v>0</v>
      </c>
    </row>
    <row r="2921" spans="1:13" ht="15" customHeight="1">
      <c r="A2921" s="76"/>
      <c r="B2921" s="77" t="str">
        <f t="shared" si="287"/>
        <v/>
      </c>
      <c r="C2921" t="str">
        <f t="shared" si="286"/>
        <v/>
      </c>
      <c r="D2921" s="315" t="str">
        <f t="shared" si="291"/>
        <v/>
      </c>
      <c r="E2921" s="228">
        <v>0</v>
      </c>
      <c r="J2921" s="229">
        <f t="shared" si="288"/>
        <v>0</v>
      </c>
      <c r="K2921" s="229">
        <f t="shared" si="289"/>
        <v>0</v>
      </c>
      <c r="L2921" s="229">
        <f t="shared" si="289"/>
        <v>0</v>
      </c>
      <c r="M2921" s="229">
        <f t="shared" si="290"/>
        <v>0</v>
      </c>
    </row>
    <row r="2922" spans="1:13" ht="15" customHeight="1">
      <c r="A2922" s="76"/>
      <c r="B2922" s="77" t="str">
        <f t="shared" si="287"/>
        <v/>
      </c>
      <c r="C2922" t="str">
        <f t="shared" si="286"/>
        <v/>
      </c>
      <c r="D2922" s="315" t="str">
        <f t="shared" si="291"/>
        <v/>
      </c>
      <c r="E2922" s="228">
        <v>0</v>
      </c>
      <c r="J2922" s="229">
        <f t="shared" si="288"/>
        <v>0</v>
      </c>
      <c r="K2922" s="229">
        <f t="shared" si="289"/>
        <v>0</v>
      </c>
      <c r="L2922" s="229">
        <f t="shared" si="289"/>
        <v>0</v>
      </c>
      <c r="M2922" s="229">
        <f t="shared" si="290"/>
        <v>0</v>
      </c>
    </row>
    <row r="2923" spans="1:13" ht="15" customHeight="1">
      <c r="A2923" s="76"/>
      <c r="B2923" s="77" t="str">
        <f t="shared" si="287"/>
        <v/>
      </c>
      <c r="C2923" t="str">
        <f t="shared" si="286"/>
        <v/>
      </c>
      <c r="D2923" s="315" t="str">
        <f t="shared" si="291"/>
        <v/>
      </c>
      <c r="E2923" s="228">
        <v>0</v>
      </c>
      <c r="J2923" s="229">
        <f t="shared" si="288"/>
        <v>0</v>
      </c>
      <c r="K2923" s="229">
        <f t="shared" si="289"/>
        <v>0</v>
      </c>
      <c r="L2923" s="229">
        <f t="shared" si="289"/>
        <v>0</v>
      </c>
      <c r="M2923" s="229">
        <f t="shared" si="290"/>
        <v>0</v>
      </c>
    </row>
    <row r="2924" spans="1:13" ht="15" customHeight="1">
      <c r="A2924" s="76"/>
      <c r="B2924" s="77" t="str">
        <f t="shared" si="287"/>
        <v/>
      </c>
      <c r="C2924" t="str">
        <f t="shared" si="286"/>
        <v/>
      </c>
      <c r="D2924" s="315" t="str">
        <f t="shared" si="291"/>
        <v/>
      </c>
      <c r="E2924" s="228">
        <v>0</v>
      </c>
      <c r="J2924" s="229">
        <f t="shared" si="288"/>
        <v>0</v>
      </c>
      <c r="K2924" s="229">
        <f t="shared" si="289"/>
        <v>0</v>
      </c>
      <c r="L2924" s="229">
        <f t="shared" si="289"/>
        <v>0</v>
      </c>
      <c r="M2924" s="229">
        <f t="shared" si="290"/>
        <v>0</v>
      </c>
    </row>
    <row r="2925" spans="1:13" ht="15" customHeight="1">
      <c r="A2925" s="76"/>
      <c r="B2925" s="77" t="str">
        <f t="shared" si="287"/>
        <v/>
      </c>
      <c r="C2925" t="str">
        <f t="shared" si="286"/>
        <v/>
      </c>
      <c r="D2925" s="315" t="str">
        <f t="shared" si="291"/>
        <v/>
      </c>
      <c r="E2925" s="228">
        <v>0</v>
      </c>
      <c r="J2925" s="229">
        <f t="shared" si="288"/>
        <v>0</v>
      </c>
      <c r="K2925" s="229">
        <f t="shared" si="289"/>
        <v>0</v>
      </c>
      <c r="L2925" s="229">
        <f t="shared" si="289"/>
        <v>0</v>
      </c>
      <c r="M2925" s="229">
        <f t="shared" si="290"/>
        <v>0</v>
      </c>
    </row>
    <row r="2926" spans="1:13" ht="15" customHeight="1">
      <c r="A2926" s="76"/>
      <c r="B2926" s="77" t="str">
        <f t="shared" si="287"/>
        <v/>
      </c>
      <c r="C2926" t="str">
        <f t="shared" si="286"/>
        <v/>
      </c>
      <c r="D2926" s="315" t="str">
        <f t="shared" si="291"/>
        <v/>
      </c>
      <c r="E2926" s="228">
        <v>0</v>
      </c>
      <c r="J2926" s="229">
        <f t="shared" si="288"/>
        <v>0</v>
      </c>
      <c r="K2926" s="229">
        <f t="shared" si="289"/>
        <v>0</v>
      </c>
      <c r="L2926" s="229">
        <f t="shared" si="289"/>
        <v>0</v>
      </c>
      <c r="M2926" s="229">
        <f t="shared" si="290"/>
        <v>0</v>
      </c>
    </row>
    <row r="2927" spans="1:13" ht="15" customHeight="1">
      <c r="A2927" s="76"/>
      <c r="B2927" s="77" t="str">
        <f t="shared" si="287"/>
        <v/>
      </c>
      <c r="C2927" t="str">
        <f t="shared" si="286"/>
        <v/>
      </c>
      <c r="D2927" s="315" t="str">
        <f t="shared" si="291"/>
        <v/>
      </c>
      <c r="E2927" s="228">
        <v>0</v>
      </c>
      <c r="J2927" s="229">
        <f t="shared" si="288"/>
        <v>0</v>
      </c>
      <c r="K2927" s="229">
        <f t="shared" si="289"/>
        <v>0</v>
      </c>
      <c r="L2927" s="229">
        <f t="shared" si="289"/>
        <v>0</v>
      </c>
      <c r="M2927" s="229">
        <f t="shared" si="290"/>
        <v>0</v>
      </c>
    </row>
    <row r="2928" spans="1:13" ht="15" customHeight="1">
      <c r="A2928" s="76"/>
      <c r="B2928" s="77" t="str">
        <f t="shared" si="287"/>
        <v/>
      </c>
      <c r="C2928" t="str">
        <f t="shared" si="286"/>
        <v/>
      </c>
      <c r="D2928" s="315" t="str">
        <f t="shared" si="291"/>
        <v/>
      </c>
      <c r="E2928" s="228">
        <v>0</v>
      </c>
      <c r="J2928" s="229">
        <f t="shared" si="288"/>
        <v>0</v>
      </c>
      <c r="K2928" s="229">
        <f t="shared" si="289"/>
        <v>0</v>
      </c>
      <c r="L2928" s="229">
        <f t="shared" si="289"/>
        <v>0</v>
      </c>
      <c r="M2928" s="229">
        <f t="shared" si="290"/>
        <v>0</v>
      </c>
    </row>
    <row r="2929" spans="1:13" ht="15" customHeight="1">
      <c r="A2929" s="76"/>
      <c r="B2929" s="77" t="str">
        <f t="shared" si="287"/>
        <v/>
      </c>
      <c r="C2929" t="str">
        <f t="shared" si="286"/>
        <v/>
      </c>
      <c r="D2929" s="315" t="str">
        <f t="shared" si="291"/>
        <v/>
      </c>
      <c r="E2929" s="228">
        <v>0</v>
      </c>
      <c r="J2929" s="229">
        <f t="shared" si="288"/>
        <v>0</v>
      </c>
      <c r="K2929" s="229">
        <f t="shared" si="289"/>
        <v>0</v>
      </c>
      <c r="L2929" s="229">
        <f t="shared" si="289"/>
        <v>0</v>
      </c>
      <c r="M2929" s="229">
        <f t="shared" si="290"/>
        <v>0</v>
      </c>
    </row>
    <row r="2930" spans="1:13" ht="15" customHeight="1">
      <c r="A2930" s="76"/>
      <c r="B2930" s="77" t="str">
        <f t="shared" si="287"/>
        <v/>
      </c>
      <c r="C2930" t="str">
        <f t="shared" si="286"/>
        <v/>
      </c>
      <c r="D2930" s="315" t="str">
        <f t="shared" si="291"/>
        <v/>
      </c>
      <c r="E2930" s="228">
        <v>0</v>
      </c>
      <c r="J2930" s="229">
        <f t="shared" si="288"/>
        <v>0</v>
      </c>
      <c r="K2930" s="229">
        <f t="shared" si="289"/>
        <v>0</v>
      </c>
      <c r="L2930" s="229">
        <f t="shared" si="289"/>
        <v>0</v>
      </c>
      <c r="M2930" s="229">
        <f t="shared" si="290"/>
        <v>0</v>
      </c>
    </row>
    <row r="2931" spans="1:13" ht="15" customHeight="1">
      <c r="A2931" s="76"/>
      <c r="B2931" s="77" t="str">
        <f t="shared" si="287"/>
        <v/>
      </c>
      <c r="C2931" t="str">
        <f t="shared" si="286"/>
        <v/>
      </c>
      <c r="D2931" s="315" t="str">
        <f t="shared" si="291"/>
        <v/>
      </c>
      <c r="E2931" s="228">
        <v>0</v>
      </c>
      <c r="J2931" s="229">
        <f t="shared" si="288"/>
        <v>0</v>
      </c>
      <c r="K2931" s="229">
        <f t="shared" si="289"/>
        <v>0</v>
      </c>
      <c r="L2931" s="229">
        <f t="shared" si="289"/>
        <v>0</v>
      </c>
      <c r="M2931" s="229">
        <f t="shared" si="290"/>
        <v>0</v>
      </c>
    </row>
    <row r="2932" spans="1:13" ht="15" customHeight="1">
      <c r="A2932" s="76"/>
      <c r="B2932" s="77" t="str">
        <f t="shared" si="287"/>
        <v/>
      </c>
      <c r="C2932" t="str">
        <f t="shared" si="286"/>
        <v/>
      </c>
      <c r="D2932" s="315" t="str">
        <f t="shared" si="291"/>
        <v/>
      </c>
      <c r="E2932" s="228">
        <v>0</v>
      </c>
      <c r="J2932" s="229">
        <f t="shared" si="288"/>
        <v>0</v>
      </c>
      <c r="K2932" s="229">
        <f t="shared" si="289"/>
        <v>0</v>
      </c>
      <c r="L2932" s="229">
        <f t="shared" si="289"/>
        <v>0</v>
      </c>
      <c r="M2932" s="229">
        <f t="shared" si="290"/>
        <v>0</v>
      </c>
    </row>
    <row r="2933" spans="1:13" ht="15" customHeight="1">
      <c r="A2933" s="76"/>
      <c r="B2933" s="77" t="str">
        <f t="shared" si="287"/>
        <v/>
      </c>
      <c r="C2933" t="str">
        <f t="shared" si="286"/>
        <v/>
      </c>
      <c r="D2933" s="315" t="str">
        <f t="shared" si="291"/>
        <v/>
      </c>
      <c r="E2933" s="228">
        <v>0</v>
      </c>
      <c r="J2933" s="229">
        <f t="shared" si="288"/>
        <v>0</v>
      </c>
      <c r="K2933" s="229">
        <f t="shared" si="289"/>
        <v>0</v>
      </c>
      <c r="L2933" s="229">
        <f t="shared" si="289"/>
        <v>0</v>
      </c>
      <c r="M2933" s="229">
        <f t="shared" si="290"/>
        <v>0</v>
      </c>
    </row>
    <row r="2934" spans="1:13" ht="15" customHeight="1">
      <c r="A2934" s="76"/>
      <c r="B2934" s="77" t="str">
        <f t="shared" si="287"/>
        <v/>
      </c>
      <c r="C2934" t="str">
        <f t="shared" si="286"/>
        <v/>
      </c>
      <c r="D2934" s="315" t="str">
        <f t="shared" si="291"/>
        <v/>
      </c>
      <c r="E2934" s="228">
        <v>0</v>
      </c>
      <c r="J2934" s="229">
        <f t="shared" si="288"/>
        <v>0</v>
      </c>
      <c r="K2934" s="229">
        <f t="shared" si="289"/>
        <v>0</v>
      </c>
      <c r="L2934" s="229">
        <f t="shared" si="289"/>
        <v>0</v>
      </c>
      <c r="M2934" s="229">
        <f t="shared" si="290"/>
        <v>0</v>
      </c>
    </row>
    <row r="2935" spans="1:13" ht="15" customHeight="1">
      <c r="A2935" s="76"/>
      <c r="B2935" s="77" t="str">
        <f t="shared" si="287"/>
        <v/>
      </c>
      <c r="C2935" t="str">
        <f t="shared" si="286"/>
        <v/>
      </c>
      <c r="D2935" s="315" t="str">
        <f t="shared" si="291"/>
        <v/>
      </c>
      <c r="E2935" s="228">
        <v>0</v>
      </c>
      <c r="J2935" s="229">
        <f t="shared" si="288"/>
        <v>0</v>
      </c>
      <c r="K2935" s="229">
        <f t="shared" si="289"/>
        <v>0</v>
      </c>
      <c r="L2935" s="229">
        <f t="shared" si="289"/>
        <v>0</v>
      </c>
      <c r="M2935" s="229">
        <f t="shared" si="290"/>
        <v>0</v>
      </c>
    </row>
    <row r="2936" spans="1:13" ht="15" customHeight="1">
      <c r="A2936" s="76"/>
      <c r="B2936" s="77" t="str">
        <f t="shared" si="287"/>
        <v/>
      </c>
      <c r="C2936" t="str">
        <f t="shared" si="286"/>
        <v/>
      </c>
      <c r="D2936" s="315" t="str">
        <f t="shared" si="291"/>
        <v/>
      </c>
      <c r="E2936" s="228">
        <v>0</v>
      </c>
      <c r="J2936" s="229">
        <f t="shared" si="288"/>
        <v>0</v>
      </c>
      <c r="K2936" s="229">
        <f t="shared" si="289"/>
        <v>0</v>
      </c>
      <c r="L2936" s="229">
        <f t="shared" si="289"/>
        <v>0</v>
      </c>
      <c r="M2936" s="229">
        <f t="shared" si="290"/>
        <v>0</v>
      </c>
    </row>
    <row r="2937" spans="1:13" ht="15" customHeight="1">
      <c r="A2937" s="76"/>
      <c r="B2937" s="77" t="str">
        <f t="shared" si="287"/>
        <v/>
      </c>
      <c r="C2937" t="str">
        <f t="shared" si="286"/>
        <v/>
      </c>
      <c r="D2937" s="315" t="str">
        <f t="shared" si="291"/>
        <v/>
      </c>
      <c r="E2937" s="228">
        <v>0</v>
      </c>
      <c r="J2937" s="229">
        <f t="shared" si="288"/>
        <v>0</v>
      </c>
      <c r="K2937" s="229">
        <f t="shared" si="289"/>
        <v>0</v>
      </c>
      <c r="L2937" s="229">
        <f t="shared" si="289"/>
        <v>0</v>
      </c>
      <c r="M2937" s="229">
        <f t="shared" si="290"/>
        <v>0</v>
      </c>
    </row>
    <row r="2938" spans="1:13" ht="15" customHeight="1">
      <c r="A2938" s="76"/>
      <c r="B2938" s="77" t="str">
        <f t="shared" si="287"/>
        <v/>
      </c>
      <c r="C2938" t="str">
        <f t="shared" si="286"/>
        <v/>
      </c>
      <c r="D2938" s="315" t="str">
        <f t="shared" si="291"/>
        <v/>
      </c>
      <c r="E2938" s="228">
        <v>0</v>
      </c>
      <c r="J2938" s="229">
        <f t="shared" si="288"/>
        <v>0</v>
      </c>
      <c r="K2938" s="229">
        <f t="shared" si="289"/>
        <v>0</v>
      </c>
      <c r="L2938" s="229">
        <f t="shared" si="289"/>
        <v>0</v>
      </c>
      <c r="M2938" s="229">
        <f t="shared" si="290"/>
        <v>0</v>
      </c>
    </row>
    <row r="2939" spans="1:13" ht="15" customHeight="1">
      <c r="A2939" s="76"/>
      <c r="B2939" s="77" t="str">
        <f t="shared" si="287"/>
        <v/>
      </c>
      <c r="C2939" t="str">
        <f t="shared" si="286"/>
        <v/>
      </c>
      <c r="D2939" s="315" t="str">
        <f t="shared" si="291"/>
        <v/>
      </c>
      <c r="E2939" s="228">
        <v>0</v>
      </c>
      <c r="J2939" s="229">
        <f t="shared" si="288"/>
        <v>0</v>
      </c>
      <c r="K2939" s="229">
        <f t="shared" si="289"/>
        <v>0</v>
      </c>
      <c r="L2939" s="229">
        <f t="shared" si="289"/>
        <v>0</v>
      </c>
      <c r="M2939" s="229">
        <f t="shared" si="290"/>
        <v>0</v>
      </c>
    </row>
    <row r="2940" spans="1:13" ht="15" customHeight="1">
      <c r="A2940" s="76"/>
      <c r="B2940" s="77" t="str">
        <f t="shared" si="287"/>
        <v/>
      </c>
      <c r="C2940" t="str">
        <f t="shared" si="286"/>
        <v/>
      </c>
      <c r="D2940" s="315" t="str">
        <f t="shared" si="291"/>
        <v/>
      </c>
      <c r="E2940" s="228">
        <v>0</v>
      </c>
      <c r="J2940" s="229">
        <f t="shared" si="288"/>
        <v>0</v>
      </c>
      <c r="K2940" s="229">
        <f t="shared" si="289"/>
        <v>0</v>
      </c>
      <c r="L2940" s="229">
        <f t="shared" si="289"/>
        <v>0</v>
      </c>
      <c r="M2940" s="229">
        <f t="shared" si="290"/>
        <v>0</v>
      </c>
    </row>
    <row r="2941" spans="1:13" ht="15" customHeight="1">
      <c r="A2941" s="76"/>
      <c r="B2941" s="77" t="str">
        <f t="shared" si="287"/>
        <v/>
      </c>
      <c r="C2941" t="str">
        <f t="shared" si="286"/>
        <v/>
      </c>
      <c r="D2941" s="315" t="str">
        <f t="shared" si="291"/>
        <v/>
      </c>
      <c r="E2941" s="228">
        <v>0</v>
      </c>
      <c r="J2941" s="229">
        <f t="shared" si="288"/>
        <v>0</v>
      </c>
      <c r="K2941" s="229">
        <f t="shared" si="289"/>
        <v>0</v>
      </c>
      <c r="L2941" s="229">
        <f t="shared" si="289"/>
        <v>0</v>
      </c>
      <c r="M2941" s="229">
        <f t="shared" si="290"/>
        <v>0</v>
      </c>
    </row>
    <row r="2942" spans="1:13" ht="15" customHeight="1">
      <c r="A2942" s="76"/>
      <c r="B2942" s="77" t="str">
        <f t="shared" si="287"/>
        <v/>
      </c>
      <c r="C2942" t="str">
        <f t="shared" si="286"/>
        <v/>
      </c>
      <c r="D2942" s="315" t="str">
        <f t="shared" si="291"/>
        <v/>
      </c>
      <c r="E2942" s="228">
        <v>0</v>
      </c>
      <c r="J2942" s="229">
        <f t="shared" si="288"/>
        <v>0</v>
      </c>
      <c r="K2942" s="229">
        <f t="shared" si="289"/>
        <v>0</v>
      </c>
      <c r="L2942" s="229">
        <f t="shared" si="289"/>
        <v>0</v>
      </c>
      <c r="M2942" s="229">
        <f t="shared" si="290"/>
        <v>0</v>
      </c>
    </row>
    <row r="2943" spans="1:13" ht="15" customHeight="1">
      <c r="A2943" s="76"/>
      <c r="B2943" s="77" t="str">
        <f t="shared" si="287"/>
        <v/>
      </c>
      <c r="C2943" t="str">
        <f t="shared" si="286"/>
        <v/>
      </c>
      <c r="D2943" s="315" t="str">
        <f t="shared" si="291"/>
        <v/>
      </c>
      <c r="E2943" s="228">
        <v>0</v>
      </c>
      <c r="J2943" s="229">
        <f t="shared" si="288"/>
        <v>0</v>
      </c>
      <c r="K2943" s="229">
        <f t="shared" si="289"/>
        <v>0</v>
      </c>
      <c r="L2943" s="229">
        <f t="shared" si="289"/>
        <v>0</v>
      </c>
      <c r="M2943" s="229">
        <f t="shared" si="290"/>
        <v>0</v>
      </c>
    </row>
    <row r="2944" spans="1:13" ht="15" customHeight="1">
      <c r="A2944" s="76"/>
      <c r="B2944" s="77" t="str">
        <f t="shared" si="287"/>
        <v/>
      </c>
      <c r="C2944" t="str">
        <f t="shared" si="286"/>
        <v/>
      </c>
      <c r="D2944" s="315" t="str">
        <f t="shared" si="291"/>
        <v/>
      </c>
      <c r="E2944" s="228">
        <v>0</v>
      </c>
      <c r="J2944" s="229">
        <f t="shared" si="288"/>
        <v>0</v>
      </c>
      <c r="K2944" s="229">
        <f t="shared" si="289"/>
        <v>0</v>
      </c>
      <c r="L2944" s="229">
        <f t="shared" si="289"/>
        <v>0</v>
      </c>
      <c r="M2944" s="229">
        <f t="shared" si="290"/>
        <v>0</v>
      </c>
    </row>
    <row r="2945" spans="1:13" ht="15" customHeight="1">
      <c r="A2945" s="76"/>
      <c r="B2945" s="77" t="str">
        <f t="shared" si="287"/>
        <v/>
      </c>
      <c r="C2945" t="str">
        <f t="shared" ref="C2945:C3008" si="292">IF(A2945&lt;&gt;"",TEXT(A2945,"aaaa"),"")</f>
        <v/>
      </c>
      <c r="D2945" s="315" t="str">
        <f t="shared" si="291"/>
        <v/>
      </c>
      <c r="E2945" s="228">
        <v>0</v>
      </c>
      <c r="J2945" s="229">
        <f t="shared" si="288"/>
        <v>0</v>
      </c>
      <c r="K2945" s="229">
        <f t="shared" si="289"/>
        <v>0</v>
      </c>
      <c r="L2945" s="229">
        <f t="shared" si="289"/>
        <v>0</v>
      </c>
      <c r="M2945" s="229">
        <f t="shared" si="290"/>
        <v>0</v>
      </c>
    </row>
    <row r="2946" spans="1:13" ht="15" customHeight="1">
      <c r="A2946" s="76"/>
      <c r="B2946" s="77" t="str">
        <f t="shared" si="287"/>
        <v/>
      </c>
      <c r="C2946" t="str">
        <f t="shared" si="292"/>
        <v/>
      </c>
      <c r="D2946" s="315" t="str">
        <f t="shared" si="291"/>
        <v/>
      </c>
      <c r="E2946" s="228">
        <v>0</v>
      </c>
      <c r="J2946" s="229">
        <f t="shared" si="288"/>
        <v>0</v>
      </c>
      <c r="K2946" s="229">
        <f t="shared" si="289"/>
        <v>0</v>
      </c>
      <c r="L2946" s="229">
        <f t="shared" si="289"/>
        <v>0</v>
      </c>
      <c r="M2946" s="229">
        <f t="shared" si="290"/>
        <v>0</v>
      </c>
    </row>
    <row r="2947" spans="1:13" ht="15" customHeight="1">
      <c r="A2947" s="76"/>
      <c r="B2947" s="77" t="str">
        <f t="shared" si="287"/>
        <v/>
      </c>
      <c r="C2947" t="str">
        <f t="shared" si="292"/>
        <v/>
      </c>
      <c r="D2947" s="315" t="str">
        <f t="shared" si="291"/>
        <v/>
      </c>
      <c r="E2947" s="228">
        <v>0</v>
      </c>
      <c r="J2947" s="229">
        <f t="shared" si="288"/>
        <v>0</v>
      </c>
      <c r="K2947" s="229">
        <f t="shared" si="289"/>
        <v>0</v>
      </c>
      <c r="L2947" s="229">
        <f t="shared" si="289"/>
        <v>0</v>
      </c>
      <c r="M2947" s="229">
        <f t="shared" si="290"/>
        <v>0</v>
      </c>
    </row>
    <row r="2948" spans="1:13" ht="15" customHeight="1">
      <c r="A2948" s="76"/>
      <c r="B2948" s="77" t="str">
        <f t="shared" si="287"/>
        <v/>
      </c>
      <c r="C2948" t="str">
        <f t="shared" si="292"/>
        <v/>
      </c>
      <c r="D2948" s="315" t="str">
        <f t="shared" si="291"/>
        <v/>
      </c>
      <c r="E2948" s="228">
        <v>0</v>
      </c>
      <c r="J2948" s="229">
        <f t="shared" si="288"/>
        <v>0</v>
      </c>
      <c r="K2948" s="229">
        <f t="shared" si="289"/>
        <v>0</v>
      </c>
      <c r="L2948" s="229">
        <f t="shared" si="289"/>
        <v>0</v>
      </c>
      <c r="M2948" s="229">
        <f t="shared" si="290"/>
        <v>0</v>
      </c>
    </row>
    <row r="2949" spans="1:13" ht="15" customHeight="1">
      <c r="A2949" s="76"/>
      <c r="B2949" s="77" t="str">
        <f t="shared" si="287"/>
        <v/>
      </c>
      <c r="C2949" t="str">
        <f t="shared" si="292"/>
        <v/>
      </c>
      <c r="D2949" s="315" t="str">
        <f t="shared" si="291"/>
        <v/>
      </c>
      <c r="E2949" s="228">
        <v>0</v>
      </c>
      <c r="J2949" s="229">
        <f t="shared" si="288"/>
        <v>0</v>
      </c>
      <c r="K2949" s="229">
        <f t="shared" si="289"/>
        <v>0</v>
      </c>
      <c r="L2949" s="229">
        <f t="shared" si="289"/>
        <v>0</v>
      </c>
      <c r="M2949" s="229">
        <f t="shared" si="290"/>
        <v>0</v>
      </c>
    </row>
    <row r="2950" spans="1:13" ht="15" customHeight="1">
      <c r="A2950" s="76"/>
      <c r="B2950" s="77" t="str">
        <f t="shared" si="287"/>
        <v/>
      </c>
      <c r="C2950" t="str">
        <f t="shared" si="292"/>
        <v/>
      </c>
      <c r="D2950" s="315" t="str">
        <f t="shared" si="291"/>
        <v/>
      </c>
      <c r="E2950" s="228">
        <v>0</v>
      </c>
      <c r="J2950" s="229">
        <f t="shared" si="288"/>
        <v>0</v>
      </c>
      <c r="K2950" s="229">
        <f t="shared" si="289"/>
        <v>0</v>
      </c>
      <c r="L2950" s="229">
        <f t="shared" si="289"/>
        <v>0</v>
      </c>
      <c r="M2950" s="229">
        <f t="shared" si="290"/>
        <v>0</v>
      </c>
    </row>
    <row r="2951" spans="1:13" ht="15" customHeight="1">
      <c r="A2951" s="76"/>
      <c r="B2951" s="77" t="str">
        <f t="shared" ref="B2951:B3014" si="293">IF(A2951="","",TEXT(A2951,"DDDD"))</f>
        <v/>
      </c>
      <c r="C2951" t="str">
        <f t="shared" si="292"/>
        <v/>
      </c>
      <c r="D2951" s="315" t="str">
        <f t="shared" si="291"/>
        <v/>
      </c>
      <c r="E2951" s="228">
        <v>0</v>
      </c>
      <c r="J2951" s="229">
        <f t="shared" ref="J2951:J3014" si="294">IF(E2951=0,0,(1-J$4)*E2951)</f>
        <v>0</v>
      </c>
      <c r="K2951" s="229">
        <f t="shared" ref="K2951:L3014" si="295">IF(F2951=0,0,(1-K$4)*F2951)</f>
        <v>0</v>
      </c>
      <c r="L2951" s="229">
        <f t="shared" si="295"/>
        <v>0</v>
      </c>
      <c r="M2951" s="229">
        <f t="shared" ref="M2951:M3014" si="296">IF(H2951=0,0,(1-M$4)*H2951)</f>
        <v>0</v>
      </c>
    </row>
    <row r="2952" spans="1:13" ht="15" customHeight="1">
      <c r="A2952" s="76"/>
      <c r="B2952" s="77" t="str">
        <f t="shared" si="293"/>
        <v/>
      </c>
      <c r="C2952" t="str">
        <f t="shared" si="292"/>
        <v/>
      </c>
      <c r="D2952" s="315" t="str">
        <f t="shared" ref="D2952:D3015" si="297">IF(A2952&lt;&gt;"",PROPER(TEXT(A2952,"Mmmm")),"")</f>
        <v/>
      </c>
      <c r="E2952" s="228">
        <v>0</v>
      </c>
      <c r="J2952" s="229">
        <f t="shared" si="294"/>
        <v>0</v>
      </c>
      <c r="K2952" s="229">
        <f t="shared" si="295"/>
        <v>0</v>
      </c>
      <c r="L2952" s="229">
        <f t="shared" si="295"/>
        <v>0</v>
      </c>
      <c r="M2952" s="229">
        <f t="shared" si="296"/>
        <v>0</v>
      </c>
    </row>
    <row r="2953" spans="1:13" ht="15" customHeight="1">
      <c r="A2953" s="76"/>
      <c r="B2953" s="77" t="str">
        <f t="shared" si="293"/>
        <v/>
      </c>
      <c r="C2953" t="str">
        <f t="shared" si="292"/>
        <v/>
      </c>
      <c r="D2953" s="315" t="str">
        <f t="shared" si="297"/>
        <v/>
      </c>
      <c r="E2953" s="228">
        <v>0</v>
      </c>
      <c r="J2953" s="229">
        <f t="shared" si="294"/>
        <v>0</v>
      </c>
      <c r="K2953" s="229">
        <f t="shared" si="295"/>
        <v>0</v>
      </c>
      <c r="L2953" s="229">
        <f t="shared" si="295"/>
        <v>0</v>
      </c>
      <c r="M2953" s="229">
        <f t="shared" si="296"/>
        <v>0</v>
      </c>
    </row>
    <row r="2954" spans="1:13" ht="15" customHeight="1">
      <c r="A2954" s="76"/>
      <c r="B2954" s="77" t="str">
        <f t="shared" si="293"/>
        <v/>
      </c>
      <c r="C2954" t="str">
        <f t="shared" si="292"/>
        <v/>
      </c>
      <c r="D2954" s="315" t="str">
        <f t="shared" si="297"/>
        <v/>
      </c>
      <c r="E2954" s="228">
        <v>0</v>
      </c>
      <c r="J2954" s="229">
        <f t="shared" si="294"/>
        <v>0</v>
      </c>
      <c r="K2954" s="229">
        <f t="shared" si="295"/>
        <v>0</v>
      </c>
      <c r="L2954" s="229">
        <f t="shared" si="295"/>
        <v>0</v>
      </c>
      <c r="M2954" s="229">
        <f t="shared" si="296"/>
        <v>0</v>
      </c>
    </row>
    <row r="2955" spans="1:13" ht="15" customHeight="1">
      <c r="A2955" s="76"/>
      <c r="B2955" s="77" t="str">
        <f t="shared" si="293"/>
        <v/>
      </c>
      <c r="C2955" t="str">
        <f t="shared" si="292"/>
        <v/>
      </c>
      <c r="D2955" s="315" t="str">
        <f t="shared" si="297"/>
        <v/>
      </c>
      <c r="E2955" s="228">
        <v>0</v>
      </c>
      <c r="J2955" s="229">
        <f t="shared" si="294"/>
        <v>0</v>
      </c>
      <c r="K2955" s="229">
        <f t="shared" si="295"/>
        <v>0</v>
      </c>
      <c r="L2955" s="229">
        <f t="shared" si="295"/>
        <v>0</v>
      </c>
      <c r="M2955" s="229">
        <f t="shared" si="296"/>
        <v>0</v>
      </c>
    </row>
    <row r="2956" spans="1:13" ht="15" customHeight="1">
      <c r="A2956" s="76"/>
      <c r="B2956" s="77" t="str">
        <f t="shared" si="293"/>
        <v/>
      </c>
      <c r="C2956" t="str">
        <f t="shared" si="292"/>
        <v/>
      </c>
      <c r="D2956" s="315" t="str">
        <f t="shared" si="297"/>
        <v/>
      </c>
      <c r="E2956" s="228">
        <v>0</v>
      </c>
      <c r="J2956" s="229">
        <f t="shared" si="294"/>
        <v>0</v>
      </c>
      <c r="K2956" s="229">
        <f t="shared" si="295"/>
        <v>0</v>
      </c>
      <c r="L2956" s="229">
        <f t="shared" si="295"/>
        <v>0</v>
      </c>
      <c r="M2956" s="229">
        <f t="shared" si="296"/>
        <v>0</v>
      </c>
    </row>
    <row r="2957" spans="1:13" ht="15" customHeight="1">
      <c r="A2957" s="76"/>
      <c r="B2957" s="77" t="str">
        <f t="shared" si="293"/>
        <v/>
      </c>
      <c r="C2957" t="str">
        <f t="shared" si="292"/>
        <v/>
      </c>
      <c r="D2957" s="315" t="str">
        <f t="shared" si="297"/>
        <v/>
      </c>
      <c r="E2957" s="228">
        <v>0</v>
      </c>
      <c r="J2957" s="229">
        <f t="shared" si="294"/>
        <v>0</v>
      </c>
      <c r="K2957" s="229">
        <f t="shared" si="295"/>
        <v>0</v>
      </c>
      <c r="L2957" s="229">
        <f t="shared" si="295"/>
        <v>0</v>
      </c>
      <c r="M2957" s="229">
        <f t="shared" si="296"/>
        <v>0</v>
      </c>
    </row>
    <row r="2958" spans="1:13" ht="15" customHeight="1">
      <c r="A2958" s="76"/>
      <c r="B2958" s="77" t="str">
        <f t="shared" si="293"/>
        <v/>
      </c>
      <c r="C2958" t="str">
        <f t="shared" si="292"/>
        <v/>
      </c>
      <c r="D2958" s="315" t="str">
        <f t="shared" si="297"/>
        <v/>
      </c>
      <c r="E2958" s="228">
        <v>0</v>
      </c>
      <c r="J2958" s="229">
        <f t="shared" si="294"/>
        <v>0</v>
      </c>
      <c r="K2958" s="229">
        <f t="shared" si="295"/>
        <v>0</v>
      </c>
      <c r="L2958" s="229">
        <f t="shared" si="295"/>
        <v>0</v>
      </c>
      <c r="M2958" s="229">
        <f t="shared" si="296"/>
        <v>0</v>
      </c>
    </row>
    <row r="2959" spans="1:13" ht="15" customHeight="1">
      <c r="A2959" s="76"/>
      <c r="B2959" s="77" t="str">
        <f t="shared" si="293"/>
        <v/>
      </c>
      <c r="C2959" t="str">
        <f t="shared" si="292"/>
        <v/>
      </c>
      <c r="D2959" s="315" t="str">
        <f t="shared" si="297"/>
        <v/>
      </c>
      <c r="E2959" s="228">
        <v>0</v>
      </c>
      <c r="J2959" s="229">
        <f t="shared" si="294"/>
        <v>0</v>
      </c>
      <c r="K2959" s="229">
        <f t="shared" si="295"/>
        <v>0</v>
      </c>
      <c r="L2959" s="229">
        <f t="shared" si="295"/>
        <v>0</v>
      </c>
      <c r="M2959" s="229">
        <f t="shared" si="296"/>
        <v>0</v>
      </c>
    </row>
    <row r="2960" spans="1:13" ht="15" customHeight="1">
      <c r="A2960" s="76"/>
      <c r="B2960" s="77" t="str">
        <f t="shared" si="293"/>
        <v/>
      </c>
      <c r="C2960" t="str">
        <f t="shared" si="292"/>
        <v/>
      </c>
      <c r="D2960" s="315" t="str">
        <f t="shared" si="297"/>
        <v/>
      </c>
      <c r="E2960" s="228">
        <v>0</v>
      </c>
      <c r="J2960" s="229">
        <f t="shared" si="294"/>
        <v>0</v>
      </c>
      <c r="K2960" s="229">
        <f t="shared" si="295"/>
        <v>0</v>
      </c>
      <c r="L2960" s="229">
        <f t="shared" si="295"/>
        <v>0</v>
      </c>
      <c r="M2960" s="229">
        <f t="shared" si="296"/>
        <v>0</v>
      </c>
    </row>
    <row r="2961" spans="1:13" ht="15" customHeight="1">
      <c r="A2961" s="76"/>
      <c r="B2961" s="77" t="str">
        <f t="shared" si="293"/>
        <v/>
      </c>
      <c r="C2961" t="str">
        <f t="shared" si="292"/>
        <v/>
      </c>
      <c r="D2961" s="315" t="str">
        <f t="shared" si="297"/>
        <v/>
      </c>
      <c r="E2961" s="228">
        <v>0</v>
      </c>
      <c r="J2961" s="229">
        <f t="shared" si="294"/>
        <v>0</v>
      </c>
      <c r="K2961" s="229">
        <f t="shared" si="295"/>
        <v>0</v>
      </c>
      <c r="L2961" s="229">
        <f t="shared" si="295"/>
        <v>0</v>
      </c>
      <c r="M2961" s="229">
        <f t="shared" si="296"/>
        <v>0</v>
      </c>
    </row>
    <row r="2962" spans="1:13" ht="15" customHeight="1">
      <c r="A2962" s="76"/>
      <c r="B2962" s="77" t="str">
        <f t="shared" si="293"/>
        <v/>
      </c>
      <c r="C2962" t="str">
        <f t="shared" si="292"/>
        <v/>
      </c>
      <c r="D2962" s="315" t="str">
        <f t="shared" si="297"/>
        <v/>
      </c>
      <c r="E2962" s="228">
        <v>0</v>
      </c>
      <c r="J2962" s="229">
        <f t="shared" si="294"/>
        <v>0</v>
      </c>
      <c r="K2962" s="229">
        <f t="shared" si="295"/>
        <v>0</v>
      </c>
      <c r="L2962" s="229">
        <f t="shared" si="295"/>
        <v>0</v>
      </c>
      <c r="M2962" s="229">
        <f t="shared" si="296"/>
        <v>0</v>
      </c>
    </row>
    <row r="2963" spans="1:13" ht="15" customHeight="1">
      <c r="A2963" s="76"/>
      <c r="B2963" s="77" t="str">
        <f t="shared" si="293"/>
        <v/>
      </c>
      <c r="C2963" t="str">
        <f t="shared" si="292"/>
        <v/>
      </c>
      <c r="D2963" s="315" t="str">
        <f t="shared" si="297"/>
        <v/>
      </c>
      <c r="E2963" s="228">
        <v>0</v>
      </c>
      <c r="J2963" s="229">
        <f t="shared" si="294"/>
        <v>0</v>
      </c>
      <c r="K2963" s="229">
        <f t="shared" si="295"/>
        <v>0</v>
      </c>
      <c r="L2963" s="229">
        <f t="shared" si="295"/>
        <v>0</v>
      </c>
      <c r="M2963" s="229">
        <f t="shared" si="296"/>
        <v>0</v>
      </c>
    </row>
    <row r="2964" spans="1:13" ht="15" customHeight="1">
      <c r="A2964" s="76"/>
      <c r="B2964" s="77" t="str">
        <f t="shared" si="293"/>
        <v/>
      </c>
      <c r="C2964" t="str">
        <f t="shared" si="292"/>
        <v/>
      </c>
      <c r="D2964" s="315" t="str">
        <f t="shared" si="297"/>
        <v/>
      </c>
      <c r="E2964" s="228">
        <v>0</v>
      </c>
      <c r="J2964" s="229">
        <f t="shared" si="294"/>
        <v>0</v>
      </c>
      <c r="K2964" s="229">
        <f t="shared" si="295"/>
        <v>0</v>
      </c>
      <c r="L2964" s="229">
        <f t="shared" si="295"/>
        <v>0</v>
      </c>
      <c r="M2964" s="229">
        <f t="shared" si="296"/>
        <v>0</v>
      </c>
    </row>
    <row r="2965" spans="1:13" ht="15" customHeight="1">
      <c r="A2965" s="76"/>
      <c r="B2965" s="77" t="str">
        <f t="shared" si="293"/>
        <v/>
      </c>
      <c r="C2965" t="str">
        <f t="shared" si="292"/>
        <v/>
      </c>
      <c r="D2965" s="315" t="str">
        <f t="shared" si="297"/>
        <v/>
      </c>
      <c r="E2965" s="228">
        <v>0</v>
      </c>
      <c r="J2965" s="229">
        <f t="shared" si="294"/>
        <v>0</v>
      </c>
      <c r="K2965" s="229">
        <f t="shared" si="295"/>
        <v>0</v>
      </c>
      <c r="L2965" s="229">
        <f t="shared" si="295"/>
        <v>0</v>
      </c>
      <c r="M2965" s="229">
        <f t="shared" si="296"/>
        <v>0</v>
      </c>
    </row>
    <row r="2966" spans="1:13" ht="15" customHeight="1">
      <c r="A2966" s="76"/>
      <c r="B2966" s="77" t="str">
        <f t="shared" si="293"/>
        <v/>
      </c>
      <c r="C2966" t="str">
        <f t="shared" si="292"/>
        <v/>
      </c>
      <c r="D2966" s="315" t="str">
        <f t="shared" si="297"/>
        <v/>
      </c>
      <c r="E2966" s="228">
        <v>0</v>
      </c>
      <c r="J2966" s="229">
        <f t="shared" si="294"/>
        <v>0</v>
      </c>
      <c r="K2966" s="229">
        <f t="shared" si="295"/>
        <v>0</v>
      </c>
      <c r="L2966" s="229">
        <f t="shared" si="295"/>
        <v>0</v>
      </c>
      <c r="M2966" s="229">
        <f t="shared" si="296"/>
        <v>0</v>
      </c>
    </row>
    <row r="2967" spans="1:13" ht="15" customHeight="1">
      <c r="A2967" s="76"/>
      <c r="B2967" s="77" t="str">
        <f t="shared" si="293"/>
        <v/>
      </c>
      <c r="C2967" t="str">
        <f t="shared" si="292"/>
        <v/>
      </c>
      <c r="D2967" s="315" t="str">
        <f t="shared" si="297"/>
        <v/>
      </c>
      <c r="E2967" s="228">
        <v>0</v>
      </c>
      <c r="J2967" s="229">
        <f t="shared" si="294"/>
        <v>0</v>
      </c>
      <c r="K2967" s="229">
        <f t="shared" si="295"/>
        <v>0</v>
      </c>
      <c r="L2967" s="229">
        <f t="shared" si="295"/>
        <v>0</v>
      </c>
      <c r="M2967" s="229">
        <f t="shared" si="296"/>
        <v>0</v>
      </c>
    </row>
    <row r="2968" spans="1:13" ht="15" customHeight="1">
      <c r="A2968" s="76"/>
      <c r="B2968" s="77" t="str">
        <f t="shared" si="293"/>
        <v/>
      </c>
      <c r="C2968" t="str">
        <f t="shared" si="292"/>
        <v/>
      </c>
      <c r="D2968" s="315" t="str">
        <f t="shared" si="297"/>
        <v/>
      </c>
      <c r="E2968" s="228">
        <v>0</v>
      </c>
      <c r="J2968" s="229">
        <f t="shared" si="294"/>
        <v>0</v>
      </c>
      <c r="K2968" s="229">
        <f t="shared" si="295"/>
        <v>0</v>
      </c>
      <c r="L2968" s="229">
        <f t="shared" si="295"/>
        <v>0</v>
      </c>
      <c r="M2968" s="229">
        <f t="shared" si="296"/>
        <v>0</v>
      </c>
    </row>
    <row r="2969" spans="1:13" ht="15" customHeight="1">
      <c r="A2969" s="76"/>
      <c r="B2969" s="77" t="str">
        <f t="shared" si="293"/>
        <v/>
      </c>
      <c r="C2969" t="str">
        <f t="shared" si="292"/>
        <v/>
      </c>
      <c r="D2969" s="315" t="str">
        <f t="shared" si="297"/>
        <v/>
      </c>
      <c r="E2969" s="228">
        <v>0</v>
      </c>
      <c r="J2969" s="229">
        <f t="shared" si="294"/>
        <v>0</v>
      </c>
      <c r="K2969" s="229">
        <f t="shared" si="295"/>
        <v>0</v>
      </c>
      <c r="L2969" s="229">
        <f t="shared" si="295"/>
        <v>0</v>
      </c>
      <c r="M2969" s="229">
        <f t="shared" si="296"/>
        <v>0</v>
      </c>
    </row>
    <row r="2970" spans="1:13" ht="15" customHeight="1">
      <c r="A2970" s="76"/>
      <c r="B2970" s="77" t="str">
        <f t="shared" si="293"/>
        <v/>
      </c>
      <c r="C2970" t="str">
        <f t="shared" si="292"/>
        <v/>
      </c>
      <c r="D2970" s="315" t="str">
        <f t="shared" si="297"/>
        <v/>
      </c>
      <c r="E2970" s="228">
        <v>0</v>
      </c>
      <c r="J2970" s="229">
        <f t="shared" si="294"/>
        <v>0</v>
      </c>
      <c r="K2970" s="229">
        <f t="shared" si="295"/>
        <v>0</v>
      </c>
      <c r="L2970" s="229">
        <f t="shared" si="295"/>
        <v>0</v>
      </c>
      <c r="M2970" s="229">
        <f t="shared" si="296"/>
        <v>0</v>
      </c>
    </row>
    <row r="2971" spans="1:13" ht="15" customHeight="1">
      <c r="A2971" s="76"/>
      <c r="B2971" s="77" t="str">
        <f t="shared" si="293"/>
        <v/>
      </c>
      <c r="C2971" t="str">
        <f t="shared" si="292"/>
        <v/>
      </c>
      <c r="D2971" s="315" t="str">
        <f t="shared" si="297"/>
        <v/>
      </c>
      <c r="E2971" s="228">
        <v>0</v>
      </c>
      <c r="J2971" s="229">
        <f t="shared" si="294"/>
        <v>0</v>
      </c>
      <c r="K2971" s="229">
        <f t="shared" si="295"/>
        <v>0</v>
      </c>
      <c r="L2971" s="229">
        <f t="shared" si="295"/>
        <v>0</v>
      </c>
      <c r="M2971" s="229">
        <f t="shared" si="296"/>
        <v>0</v>
      </c>
    </row>
    <row r="2972" spans="1:13" ht="15" customHeight="1">
      <c r="A2972" s="76"/>
      <c r="B2972" s="77" t="str">
        <f t="shared" si="293"/>
        <v/>
      </c>
      <c r="C2972" t="str">
        <f t="shared" si="292"/>
        <v/>
      </c>
      <c r="D2972" s="315" t="str">
        <f t="shared" si="297"/>
        <v/>
      </c>
      <c r="E2972" s="228">
        <v>0</v>
      </c>
      <c r="J2972" s="229">
        <f t="shared" si="294"/>
        <v>0</v>
      </c>
      <c r="K2972" s="229">
        <f t="shared" si="295"/>
        <v>0</v>
      </c>
      <c r="L2972" s="229">
        <f t="shared" si="295"/>
        <v>0</v>
      </c>
      <c r="M2972" s="229">
        <f t="shared" si="296"/>
        <v>0</v>
      </c>
    </row>
    <row r="2973" spans="1:13" ht="15" customHeight="1">
      <c r="A2973" s="76"/>
      <c r="B2973" s="77" t="str">
        <f t="shared" si="293"/>
        <v/>
      </c>
      <c r="C2973" t="str">
        <f t="shared" si="292"/>
        <v/>
      </c>
      <c r="D2973" s="315" t="str">
        <f t="shared" si="297"/>
        <v/>
      </c>
      <c r="E2973" s="228">
        <v>0</v>
      </c>
      <c r="J2973" s="229">
        <f t="shared" si="294"/>
        <v>0</v>
      </c>
      <c r="K2973" s="229">
        <f t="shared" si="295"/>
        <v>0</v>
      </c>
      <c r="L2973" s="229">
        <f t="shared" si="295"/>
        <v>0</v>
      </c>
      <c r="M2973" s="229">
        <f t="shared" si="296"/>
        <v>0</v>
      </c>
    </row>
    <row r="2974" spans="1:13" ht="15" customHeight="1">
      <c r="A2974" s="76"/>
      <c r="B2974" s="77" t="str">
        <f t="shared" si="293"/>
        <v/>
      </c>
      <c r="C2974" t="str">
        <f t="shared" si="292"/>
        <v/>
      </c>
      <c r="D2974" s="315" t="str">
        <f t="shared" si="297"/>
        <v/>
      </c>
      <c r="E2974" s="228">
        <v>0</v>
      </c>
      <c r="J2974" s="229">
        <f t="shared" si="294"/>
        <v>0</v>
      </c>
      <c r="K2974" s="229">
        <f t="shared" si="295"/>
        <v>0</v>
      </c>
      <c r="L2974" s="229">
        <f t="shared" si="295"/>
        <v>0</v>
      </c>
      <c r="M2974" s="229">
        <f t="shared" si="296"/>
        <v>0</v>
      </c>
    </row>
    <row r="2975" spans="1:13" ht="15" customHeight="1">
      <c r="A2975" s="76"/>
      <c r="B2975" s="77" t="str">
        <f t="shared" si="293"/>
        <v/>
      </c>
      <c r="C2975" t="str">
        <f t="shared" si="292"/>
        <v/>
      </c>
      <c r="D2975" s="315" t="str">
        <f t="shared" si="297"/>
        <v/>
      </c>
      <c r="E2975" s="228">
        <v>0</v>
      </c>
      <c r="J2975" s="229">
        <f t="shared" si="294"/>
        <v>0</v>
      </c>
      <c r="K2975" s="229">
        <f t="shared" si="295"/>
        <v>0</v>
      </c>
      <c r="L2975" s="229">
        <f t="shared" si="295"/>
        <v>0</v>
      </c>
      <c r="M2975" s="229">
        <f t="shared" si="296"/>
        <v>0</v>
      </c>
    </row>
    <row r="2976" spans="1:13" ht="15" customHeight="1">
      <c r="A2976" s="76"/>
      <c r="B2976" s="77" t="str">
        <f t="shared" si="293"/>
        <v/>
      </c>
      <c r="C2976" t="str">
        <f t="shared" si="292"/>
        <v/>
      </c>
      <c r="D2976" s="315" t="str">
        <f t="shared" si="297"/>
        <v/>
      </c>
      <c r="E2976" s="228">
        <v>0</v>
      </c>
      <c r="J2976" s="229">
        <f t="shared" si="294"/>
        <v>0</v>
      </c>
      <c r="K2976" s="229">
        <f t="shared" si="295"/>
        <v>0</v>
      </c>
      <c r="L2976" s="229">
        <f t="shared" si="295"/>
        <v>0</v>
      </c>
      <c r="M2976" s="229">
        <f t="shared" si="296"/>
        <v>0</v>
      </c>
    </row>
    <row r="2977" spans="1:13" ht="15" customHeight="1">
      <c r="A2977" s="76"/>
      <c r="B2977" s="77" t="str">
        <f t="shared" si="293"/>
        <v/>
      </c>
      <c r="C2977" t="str">
        <f t="shared" si="292"/>
        <v/>
      </c>
      <c r="D2977" s="315" t="str">
        <f t="shared" si="297"/>
        <v/>
      </c>
      <c r="E2977" s="228">
        <v>0</v>
      </c>
      <c r="J2977" s="229">
        <f t="shared" si="294"/>
        <v>0</v>
      </c>
      <c r="K2977" s="229">
        <f t="shared" si="295"/>
        <v>0</v>
      </c>
      <c r="L2977" s="229">
        <f t="shared" si="295"/>
        <v>0</v>
      </c>
      <c r="M2977" s="229">
        <f t="shared" si="296"/>
        <v>0</v>
      </c>
    </row>
    <row r="2978" spans="1:13" ht="15" customHeight="1">
      <c r="A2978" s="76"/>
      <c r="B2978" s="77" t="str">
        <f t="shared" si="293"/>
        <v/>
      </c>
      <c r="C2978" t="str">
        <f t="shared" si="292"/>
        <v/>
      </c>
      <c r="D2978" s="315" t="str">
        <f t="shared" si="297"/>
        <v/>
      </c>
      <c r="E2978" s="228">
        <v>0</v>
      </c>
      <c r="J2978" s="229">
        <f t="shared" si="294"/>
        <v>0</v>
      </c>
      <c r="K2978" s="229">
        <f t="shared" si="295"/>
        <v>0</v>
      </c>
      <c r="L2978" s="229">
        <f t="shared" si="295"/>
        <v>0</v>
      </c>
      <c r="M2978" s="229">
        <f t="shared" si="296"/>
        <v>0</v>
      </c>
    </row>
    <row r="2979" spans="1:13" ht="15" customHeight="1">
      <c r="A2979" s="76"/>
      <c r="B2979" s="77" t="str">
        <f t="shared" si="293"/>
        <v/>
      </c>
      <c r="C2979" t="str">
        <f t="shared" si="292"/>
        <v/>
      </c>
      <c r="D2979" s="315" t="str">
        <f t="shared" si="297"/>
        <v/>
      </c>
      <c r="E2979" s="228">
        <v>0</v>
      </c>
      <c r="J2979" s="229">
        <f t="shared" si="294"/>
        <v>0</v>
      </c>
      <c r="K2979" s="229">
        <f t="shared" si="295"/>
        <v>0</v>
      </c>
      <c r="L2979" s="229">
        <f t="shared" si="295"/>
        <v>0</v>
      </c>
      <c r="M2979" s="229">
        <f t="shared" si="296"/>
        <v>0</v>
      </c>
    </row>
    <row r="2980" spans="1:13" ht="15" customHeight="1">
      <c r="A2980" s="76"/>
      <c r="B2980" s="77" t="str">
        <f t="shared" si="293"/>
        <v/>
      </c>
      <c r="C2980" t="str">
        <f t="shared" si="292"/>
        <v/>
      </c>
      <c r="D2980" s="315" t="str">
        <f t="shared" si="297"/>
        <v/>
      </c>
      <c r="E2980" s="228">
        <v>0</v>
      </c>
      <c r="J2980" s="229">
        <f t="shared" si="294"/>
        <v>0</v>
      </c>
      <c r="K2980" s="229">
        <f t="shared" si="295"/>
        <v>0</v>
      </c>
      <c r="L2980" s="229">
        <f t="shared" si="295"/>
        <v>0</v>
      </c>
      <c r="M2980" s="229">
        <f t="shared" si="296"/>
        <v>0</v>
      </c>
    </row>
    <row r="2981" spans="1:13" ht="15" customHeight="1">
      <c r="A2981" s="76"/>
      <c r="B2981" s="77" t="str">
        <f t="shared" si="293"/>
        <v/>
      </c>
      <c r="C2981" t="str">
        <f t="shared" si="292"/>
        <v/>
      </c>
      <c r="D2981" s="315" t="str">
        <f t="shared" si="297"/>
        <v/>
      </c>
      <c r="E2981" s="228">
        <v>0</v>
      </c>
      <c r="J2981" s="229">
        <f t="shared" si="294"/>
        <v>0</v>
      </c>
      <c r="K2981" s="229">
        <f t="shared" si="295"/>
        <v>0</v>
      </c>
      <c r="L2981" s="229">
        <f t="shared" si="295"/>
        <v>0</v>
      </c>
      <c r="M2981" s="229">
        <f t="shared" si="296"/>
        <v>0</v>
      </c>
    </row>
    <row r="2982" spans="1:13" ht="15" customHeight="1">
      <c r="A2982" s="76"/>
      <c r="B2982" s="77" t="str">
        <f t="shared" si="293"/>
        <v/>
      </c>
      <c r="C2982" t="str">
        <f t="shared" si="292"/>
        <v/>
      </c>
      <c r="D2982" s="315" t="str">
        <f t="shared" si="297"/>
        <v/>
      </c>
      <c r="E2982" s="228">
        <v>0</v>
      </c>
      <c r="J2982" s="229">
        <f t="shared" si="294"/>
        <v>0</v>
      </c>
      <c r="K2982" s="229">
        <f t="shared" si="295"/>
        <v>0</v>
      </c>
      <c r="L2982" s="229">
        <f t="shared" si="295"/>
        <v>0</v>
      </c>
      <c r="M2982" s="229">
        <f t="shared" si="296"/>
        <v>0</v>
      </c>
    </row>
    <row r="2983" spans="1:13" ht="15" customHeight="1">
      <c r="A2983" s="76"/>
      <c r="B2983" s="77" t="str">
        <f t="shared" si="293"/>
        <v/>
      </c>
      <c r="C2983" t="str">
        <f t="shared" si="292"/>
        <v/>
      </c>
      <c r="D2983" s="315" t="str">
        <f t="shared" si="297"/>
        <v/>
      </c>
      <c r="E2983" s="228">
        <v>0</v>
      </c>
      <c r="J2983" s="229">
        <f t="shared" si="294"/>
        <v>0</v>
      </c>
      <c r="K2983" s="229">
        <f t="shared" si="295"/>
        <v>0</v>
      </c>
      <c r="L2983" s="229">
        <f t="shared" si="295"/>
        <v>0</v>
      </c>
      <c r="M2983" s="229">
        <f t="shared" si="296"/>
        <v>0</v>
      </c>
    </row>
    <row r="2984" spans="1:13" ht="15" customHeight="1">
      <c r="A2984" s="76"/>
      <c r="B2984" s="77" t="str">
        <f t="shared" si="293"/>
        <v/>
      </c>
      <c r="C2984" t="str">
        <f t="shared" si="292"/>
        <v/>
      </c>
      <c r="D2984" s="315" t="str">
        <f t="shared" si="297"/>
        <v/>
      </c>
      <c r="E2984" s="228">
        <v>0</v>
      </c>
      <c r="J2984" s="229">
        <f t="shared" si="294"/>
        <v>0</v>
      </c>
      <c r="K2984" s="229">
        <f t="shared" si="295"/>
        <v>0</v>
      </c>
      <c r="L2984" s="229">
        <f t="shared" si="295"/>
        <v>0</v>
      </c>
      <c r="M2984" s="229">
        <f t="shared" si="296"/>
        <v>0</v>
      </c>
    </row>
    <row r="2985" spans="1:13" ht="15" customHeight="1">
      <c r="A2985" s="76"/>
      <c r="B2985" s="77" t="str">
        <f t="shared" si="293"/>
        <v/>
      </c>
      <c r="C2985" t="str">
        <f t="shared" si="292"/>
        <v/>
      </c>
      <c r="D2985" s="315" t="str">
        <f t="shared" si="297"/>
        <v/>
      </c>
      <c r="E2985" s="228">
        <v>0</v>
      </c>
      <c r="J2985" s="229">
        <f t="shared" si="294"/>
        <v>0</v>
      </c>
      <c r="K2985" s="229">
        <f t="shared" si="295"/>
        <v>0</v>
      </c>
      <c r="L2985" s="229">
        <f t="shared" si="295"/>
        <v>0</v>
      </c>
      <c r="M2985" s="229">
        <f t="shared" si="296"/>
        <v>0</v>
      </c>
    </row>
    <row r="2986" spans="1:13" ht="15" customHeight="1">
      <c r="A2986" s="76"/>
      <c r="B2986" s="77" t="str">
        <f t="shared" si="293"/>
        <v/>
      </c>
      <c r="C2986" t="str">
        <f t="shared" si="292"/>
        <v/>
      </c>
      <c r="D2986" s="315" t="str">
        <f t="shared" si="297"/>
        <v/>
      </c>
      <c r="E2986" s="228">
        <v>0</v>
      </c>
      <c r="J2986" s="229">
        <f t="shared" si="294"/>
        <v>0</v>
      </c>
      <c r="K2986" s="229">
        <f t="shared" si="295"/>
        <v>0</v>
      </c>
      <c r="L2986" s="229">
        <f t="shared" si="295"/>
        <v>0</v>
      </c>
      <c r="M2986" s="229">
        <f t="shared" si="296"/>
        <v>0</v>
      </c>
    </row>
    <row r="2987" spans="1:13" ht="15" customHeight="1">
      <c r="A2987" s="76"/>
      <c r="B2987" s="77" t="str">
        <f t="shared" si="293"/>
        <v/>
      </c>
      <c r="C2987" t="str">
        <f t="shared" si="292"/>
        <v/>
      </c>
      <c r="D2987" s="315" t="str">
        <f t="shared" si="297"/>
        <v/>
      </c>
      <c r="E2987" s="228">
        <v>0</v>
      </c>
      <c r="J2987" s="229">
        <f t="shared" si="294"/>
        <v>0</v>
      </c>
      <c r="K2987" s="229">
        <f t="shared" si="295"/>
        <v>0</v>
      </c>
      <c r="L2987" s="229">
        <f t="shared" si="295"/>
        <v>0</v>
      </c>
      <c r="M2987" s="229">
        <f t="shared" si="296"/>
        <v>0</v>
      </c>
    </row>
    <row r="2988" spans="1:13" ht="15" customHeight="1">
      <c r="A2988" s="76"/>
      <c r="B2988" s="77" t="str">
        <f t="shared" si="293"/>
        <v/>
      </c>
      <c r="C2988" t="str">
        <f t="shared" si="292"/>
        <v/>
      </c>
      <c r="D2988" s="315" t="str">
        <f t="shared" si="297"/>
        <v/>
      </c>
      <c r="E2988" s="228">
        <v>0</v>
      </c>
      <c r="J2988" s="229">
        <f t="shared" si="294"/>
        <v>0</v>
      </c>
      <c r="K2988" s="229">
        <f t="shared" si="295"/>
        <v>0</v>
      </c>
      <c r="L2988" s="229">
        <f t="shared" si="295"/>
        <v>0</v>
      </c>
      <c r="M2988" s="229">
        <f t="shared" si="296"/>
        <v>0</v>
      </c>
    </row>
    <row r="2989" spans="1:13" ht="15" customHeight="1">
      <c r="A2989" s="76"/>
      <c r="B2989" s="77" t="str">
        <f t="shared" si="293"/>
        <v/>
      </c>
      <c r="C2989" t="str">
        <f t="shared" si="292"/>
        <v/>
      </c>
      <c r="D2989" s="315" t="str">
        <f t="shared" si="297"/>
        <v/>
      </c>
      <c r="E2989" s="228">
        <v>0</v>
      </c>
      <c r="J2989" s="229">
        <f t="shared" si="294"/>
        <v>0</v>
      </c>
      <c r="K2989" s="229">
        <f t="shared" si="295"/>
        <v>0</v>
      </c>
      <c r="L2989" s="229">
        <f t="shared" si="295"/>
        <v>0</v>
      </c>
      <c r="M2989" s="229">
        <f t="shared" si="296"/>
        <v>0</v>
      </c>
    </row>
    <row r="2990" spans="1:13" ht="15" customHeight="1">
      <c r="A2990" s="76"/>
      <c r="B2990" s="77" t="str">
        <f t="shared" si="293"/>
        <v/>
      </c>
      <c r="C2990" t="str">
        <f t="shared" si="292"/>
        <v/>
      </c>
      <c r="D2990" s="315" t="str">
        <f t="shared" si="297"/>
        <v/>
      </c>
      <c r="E2990" s="228">
        <v>0</v>
      </c>
      <c r="J2990" s="229">
        <f t="shared" si="294"/>
        <v>0</v>
      </c>
      <c r="K2990" s="229">
        <f t="shared" si="295"/>
        <v>0</v>
      </c>
      <c r="L2990" s="229">
        <f t="shared" si="295"/>
        <v>0</v>
      </c>
      <c r="M2990" s="229">
        <f t="shared" si="296"/>
        <v>0</v>
      </c>
    </row>
    <row r="2991" spans="1:13" ht="15" customHeight="1">
      <c r="A2991" s="76"/>
      <c r="B2991" s="77" t="str">
        <f t="shared" si="293"/>
        <v/>
      </c>
      <c r="C2991" t="str">
        <f t="shared" si="292"/>
        <v/>
      </c>
      <c r="D2991" s="315" t="str">
        <f t="shared" si="297"/>
        <v/>
      </c>
      <c r="E2991" s="228">
        <v>0</v>
      </c>
      <c r="J2991" s="229">
        <f t="shared" si="294"/>
        <v>0</v>
      </c>
      <c r="K2991" s="229">
        <f t="shared" si="295"/>
        <v>0</v>
      </c>
      <c r="L2991" s="229">
        <f t="shared" si="295"/>
        <v>0</v>
      </c>
      <c r="M2991" s="229">
        <f t="shared" si="296"/>
        <v>0</v>
      </c>
    </row>
    <row r="2992" spans="1:13" ht="15" customHeight="1">
      <c r="A2992" s="76"/>
      <c r="B2992" s="77" t="str">
        <f t="shared" si="293"/>
        <v/>
      </c>
      <c r="C2992" t="str">
        <f t="shared" si="292"/>
        <v/>
      </c>
      <c r="D2992" s="315" t="str">
        <f t="shared" si="297"/>
        <v/>
      </c>
      <c r="E2992" s="228">
        <v>0</v>
      </c>
      <c r="J2992" s="229">
        <f t="shared" si="294"/>
        <v>0</v>
      </c>
      <c r="K2992" s="229">
        <f t="shared" si="295"/>
        <v>0</v>
      </c>
      <c r="L2992" s="229">
        <f t="shared" si="295"/>
        <v>0</v>
      </c>
      <c r="M2992" s="229">
        <f t="shared" si="296"/>
        <v>0</v>
      </c>
    </row>
    <row r="2993" spans="1:13" ht="15" customHeight="1">
      <c r="A2993" s="76"/>
      <c r="B2993" s="77" t="str">
        <f t="shared" si="293"/>
        <v/>
      </c>
      <c r="C2993" t="str">
        <f t="shared" si="292"/>
        <v/>
      </c>
      <c r="D2993" s="315" t="str">
        <f t="shared" si="297"/>
        <v/>
      </c>
      <c r="E2993" s="228">
        <v>0</v>
      </c>
      <c r="J2993" s="229">
        <f t="shared" si="294"/>
        <v>0</v>
      </c>
      <c r="K2993" s="229">
        <f t="shared" si="295"/>
        <v>0</v>
      </c>
      <c r="L2993" s="229">
        <f t="shared" si="295"/>
        <v>0</v>
      </c>
      <c r="M2993" s="229">
        <f t="shared" si="296"/>
        <v>0</v>
      </c>
    </row>
    <row r="2994" spans="1:13" ht="15" customHeight="1">
      <c r="A2994" s="76"/>
      <c r="B2994" s="77" t="str">
        <f t="shared" si="293"/>
        <v/>
      </c>
      <c r="C2994" t="str">
        <f t="shared" si="292"/>
        <v/>
      </c>
      <c r="D2994" s="315" t="str">
        <f t="shared" si="297"/>
        <v/>
      </c>
      <c r="E2994" s="228">
        <v>0</v>
      </c>
      <c r="J2994" s="229">
        <f t="shared" si="294"/>
        <v>0</v>
      </c>
      <c r="K2994" s="229">
        <f t="shared" si="295"/>
        <v>0</v>
      </c>
      <c r="L2994" s="229">
        <f t="shared" si="295"/>
        <v>0</v>
      </c>
      <c r="M2994" s="229">
        <f t="shared" si="296"/>
        <v>0</v>
      </c>
    </row>
    <row r="2995" spans="1:13" ht="15" customHeight="1">
      <c r="A2995" s="76"/>
      <c r="B2995" s="77" t="str">
        <f t="shared" si="293"/>
        <v/>
      </c>
      <c r="C2995" t="str">
        <f t="shared" si="292"/>
        <v/>
      </c>
      <c r="D2995" s="315" t="str">
        <f t="shared" si="297"/>
        <v/>
      </c>
      <c r="E2995" s="228">
        <v>0</v>
      </c>
      <c r="J2995" s="229">
        <f t="shared" si="294"/>
        <v>0</v>
      </c>
      <c r="K2995" s="229">
        <f t="shared" si="295"/>
        <v>0</v>
      </c>
      <c r="L2995" s="229">
        <f t="shared" si="295"/>
        <v>0</v>
      </c>
      <c r="M2995" s="229">
        <f t="shared" si="296"/>
        <v>0</v>
      </c>
    </row>
    <row r="2996" spans="1:13" ht="15" customHeight="1">
      <c r="A2996" s="76"/>
      <c r="B2996" s="77" t="str">
        <f t="shared" si="293"/>
        <v/>
      </c>
      <c r="C2996" t="str">
        <f t="shared" si="292"/>
        <v/>
      </c>
      <c r="D2996" s="315" t="str">
        <f t="shared" si="297"/>
        <v/>
      </c>
      <c r="E2996" s="228">
        <v>0</v>
      </c>
      <c r="J2996" s="229">
        <f t="shared" si="294"/>
        <v>0</v>
      </c>
      <c r="K2996" s="229">
        <f t="shared" si="295"/>
        <v>0</v>
      </c>
      <c r="L2996" s="229">
        <f t="shared" si="295"/>
        <v>0</v>
      </c>
      <c r="M2996" s="229">
        <f t="shared" si="296"/>
        <v>0</v>
      </c>
    </row>
    <row r="2997" spans="1:13" ht="15" customHeight="1">
      <c r="A2997" s="76"/>
      <c r="B2997" s="77" t="str">
        <f t="shared" si="293"/>
        <v/>
      </c>
      <c r="C2997" t="str">
        <f t="shared" si="292"/>
        <v/>
      </c>
      <c r="D2997" s="315" t="str">
        <f t="shared" si="297"/>
        <v/>
      </c>
      <c r="E2997" s="228">
        <v>0</v>
      </c>
      <c r="J2997" s="229">
        <f t="shared" si="294"/>
        <v>0</v>
      </c>
      <c r="K2997" s="229">
        <f t="shared" si="295"/>
        <v>0</v>
      </c>
      <c r="L2997" s="229">
        <f t="shared" si="295"/>
        <v>0</v>
      </c>
      <c r="M2997" s="229">
        <f t="shared" si="296"/>
        <v>0</v>
      </c>
    </row>
    <row r="2998" spans="1:13" ht="15" customHeight="1">
      <c r="A2998" s="76"/>
      <c r="B2998" s="77" t="str">
        <f t="shared" si="293"/>
        <v/>
      </c>
      <c r="C2998" t="str">
        <f t="shared" si="292"/>
        <v/>
      </c>
      <c r="D2998" s="315" t="str">
        <f t="shared" si="297"/>
        <v/>
      </c>
      <c r="E2998" s="228">
        <v>0</v>
      </c>
      <c r="J2998" s="229">
        <f t="shared" si="294"/>
        <v>0</v>
      </c>
      <c r="K2998" s="229">
        <f t="shared" si="295"/>
        <v>0</v>
      </c>
      <c r="L2998" s="229">
        <f t="shared" si="295"/>
        <v>0</v>
      </c>
      <c r="M2998" s="229">
        <f t="shared" si="296"/>
        <v>0</v>
      </c>
    </row>
    <row r="2999" spans="1:13" ht="15" customHeight="1">
      <c r="A2999" s="76"/>
      <c r="B2999" s="77" t="str">
        <f t="shared" si="293"/>
        <v/>
      </c>
      <c r="C2999" t="str">
        <f t="shared" si="292"/>
        <v/>
      </c>
      <c r="D2999" s="315" t="str">
        <f t="shared" si="297"/>
        <v/>
      </c>
      <c r="E2999" s="228">
        <v>0</v>
      </c>
      <c r="J2999" s="229">
        <f t="shared" si="294"/>
        <v>0</v>
      </c>
      <c r="K2999" s="229">
        <f t="shared" si="295"/>
        <v>0</v>
      </c>
      <c r="L2999" s="229">
        <f t="shared" si="295"/>
        <v>0</v>
      </c>
      <c r="M2999" s="229">
        <f t="shared" si="296"/>
        <v>0</v>
      </c>
    </row>
    <row r="3000" spans="1:13" ht="15" customHeight="1">
      <c r="A3000" s="76"/>
      <c r="B3000" s="77" t="str">
        <f t="shared" si="293"/>
        <v/>
      </c>
      <c r="C3000" t="str">
        <f t="shared" si="292"/>
        <v/>
      </c>
      <c r="D3000" s="315" t="str">
        <f t="shared" si="297"/>
        <v/>
      </c>
      <c r="E3000" s="228">
        <v>0</v>
      </c>
      <c r="J3000" s="229">
        <f t="shared" si="294"/>
        <v>0</v>
      </c>
      <c r="K3000" s="229">
        <f t="shared" si="295"/>
        <v>0</v>
      </c>
      <c r="L3000" s="229">
        <f t="shared" si="295"/>
        <v>0</v>
      </c>
      <c r="M3000" s="229">
        <f t="shared" si="296"/>
        <v>0</v>
      </c>
    </row>
    <row r="3001" spans="1:13" ht="15" customHeight="1">
      <c r="A3001" s="76"/>
      <c r="B3001" s="77" t="str">
        <f t="shared" si="293"/>
        <v/>
      </c>
      <c r="C3001" t="str">
        <f t="shared" si="292"/>
        <v/>
      </c>
      <c r="D3001" s="315" t="str">
        <f t="shared" si="297"/>
        <v/>
      </c>
      <c r="E3001" s="228">
        <v>0</v>
      </c>
      <c r="J3001" s="229">
        <f t="shared" si="294"/>
        <v>0</v>
      </c>
      <c r="K3001" s="229">
        <f t="shared" si="295"/>
        <v>0</v>
      </c>
      <c r="L3001" s="229">
        <f t="shared" si="295"/>
        <v>0</v>
      </c>
      <c r="M3001" s="229">
        <f t="shared" si="296"/>
        <v>0</v>
      </c>
    </row>
    <row r="3002" spans="1:13" ht="15" customHeight="1">
      <c r="A3002" s="76"/>
      <c r="B3002" s="77" t="str">
        <f t="shared" si="293"/>
        <v/>
      </c>
      <c r="C3002" t="str">
        <f t="shared" si="292"/>
        <v/>
      </c>
      <c r="D3002" s="315" t="str">
        <f t="shared" si="297"/>
        <v/>
      </c>
      <c r="E3002" s="228">
        <v>0</v>
      </c>
      <c r="J3002" s="229">
        <f t="shared" si="294"/>
        <v>0</v>
      </c>
      <c r="K3002" s="229">
        <f t="shared" si="295"/>
        <v>0</v>
      </c>
      <c r="L3002" s="229">
        <f t="shared" si="295"/>
        <v>0</v>
      </c>
      <c r="M3002" s="229">
        <f t="shared" si="296"/>
        <v>0</v>
      </c>
    </row>
    <row r="3003" spans="1:13" ht="15" customHeight="1">
      <c r="A3003" s="76"/>
      <c r="B3003" s="77" t="str">
        <f t="shared" si="293"/>
        <v/>
      </c>
      <c r="C3003" t="str">
        <f t="shared" si="292"/>
        <v/>
      </c>
      <c r="D3003" s="315" t="str">
        <f t="shared" si="297"/>
        <v/>
      </c>
      <c r="E3003" s="228">
        <v>0</v>
      </c>
      <c r="J3003" s="229">
        <f t="shared" si="294"/>
        <v>0</v>
      </c>
      <c r="K3003" s="229">
        <f t="shared" si="295"/>
        <v>0</v>
      </c>
      <c r="L3003" s="229">
        <f t="shared" si="295"/>
        <v>0</v>
      </c>
      <c r="M3003" s="229">
        <f t="shared" si="296"/>
        <v>0</v>
      </c>
    </row>
    <row r="3004" spans="1:13" ht="15" customHeight="1">
      <c r="A3004" s="76"/>
      <c r="B3004" s="77" t="str">
        <f t="shared" si="293"/>
        <v/>
      </c>
      <c r="C3004" t="str">
        <f t="shared" si="292"/>
        <v/>
      </c>
      <c r="D3004" s="315" t="str">
        <f t="shared" si="297"/>
        <v/>
      </c>
      <c r="E3004" s="228">
        <v>0</v>
      </c>
      <c r="J3004" s="229">
        <f t="shared" si="294"/>
        <v>0</v>
      </c>
      <c r="K3004" s="229">
        <f t="shared" si="295"/>
        <v>0</v>
      </c>
      <c r="L3004" s="229">
        <f t="shared" si="295"/>
        <v>0</v>
      </c>
      <c r="M3004" s="229">
        <f t="shared" si="296"/>
        <v>0</v>
      </c>
    </row>
    <row r="3005" spans="1:13" ht="15" customHeight="1">
      <c r="A3005" s="76"/>
      <c r="B3005" s="77" t="str">
        <f t="shared" si="293"/>
        <v/>
      </c>
      <c r="C3005" t="str">
        <f t="shared" si="292"/>
        <v/>
      </c>
      <c r="D3005" s="315" t="str">
        <f t="shared" si="297"/>
        <v/>
      </c>
      <c r="E3005" s="228">
        <v>0</v>
      </c>
      <c r="J3005" s="229">
        <f t="shared" si="294"/>
        <v>0</v>
      </c>
      <c r="K3005" s="229">
        <f t="shared" si="295"/>
        <v>0</v>
      </c>
      <c r="L3005" s="229">
        <f t="shared" si="295"/>
        <v>0</v>
      </c>
      <c r="M3005" s="229">
        <f t="shared" si="296"/>
        <v>0</v>
      </c>
    </row>
    <row r="3006" spans="1:13" ht="15" customHeight="1">
      <c r="A3006" s="76"/>
      <c r="B3006" s="77" t="str">
        <f t="shared" si="293"/>
        <v/>
      </c>
      <c r="C3006" t="str">
        <f t="shared" si="292"/>
        <v/>
      </c>
      <c r="D3006" s="315" t="str">
        <f t="shared" si="297"/>
        <v/>
      </c>
      <c r="E3006" s="228">
        <v>0</v>
      </c>
      <c r="J3006" s="229">
        <f t="shared" si="294"/>
        <v>0</v>
      </c>
      <c r="K3006" s="229">
        <f t="shared" si="295"/>
        <v>0</v>
      </c>
      <c r="L3006" s="229">
        <f t="shared" si="295"/>
        <v>0</v>
      </c>
      <c r="M3006" s="229">
        <f t="shared" si="296"/>
        <v>0</v>
      </c>
    </row>
    <row r="3007" spans="1:13" ht="15" customHeight="1">
      <c r="A3007" s="76"/>
      <c r="B3007" s="77" t="str">
        <f t="shared" si="293"/>
        <v/>
      </c>
      <c r="C3007" t="str">
        <f t="shared" si="292"/>
        <v/>
      </c>
      <c r="D3007" s="315" t="str">
        <f t="shared" si="297"/>
        <v/>
      </c>
      <c r="E3007" s="228">
        <v>0</v>
      </c>
      <c r="J3007" s="229">
        <f t="shared" si="294"/>
        <v>0</v>
      </c>
      <c r="K3007" s="229">
        <f t="shared" si="295"/>
        <v>0</v>
      </c>
      <c r="L3007" s="229">
        <f t="shared" si="295"/>
        <v>0</v>
      </c>
      <c r="M3007" s="229">
        <f t="shared" si="296"/>
        <v>0</v>
      </c>
    </row>
    <row r="3008" spans="1:13" ht="15" customHeight="1">
      <c r="A3008" s="76"/>
      <c r="B3008" s="77" t="str">
        <f t="shared" si="293"/>
        <v/>
      </c>
      <c r="C3008" t="str">
        <f t="shared" si="292"/>
        <v/>
      </c>
      <c r="D3008" s="315" t="str">
        <f t="shared" si="297"/>
        <v/>
      </c>
      <c r="E3008" s="228">
        <v>0</v>
      </c>
      <c r="J3008" s="229">
        <f t="shared" si="294"/>
        <v>0</v>
      </c>
      <c r="K3008" s="229">
        <f t="shared" si="295"/>
        <v>0</v>
      </c>
      <c r="L3008" s="229">
        <f t="shared" si="295"/>
        <v>0</v>
      </c>
      <c r="M3008" s="229">
        <f t="shared" si="296"/>
        <v>0</v>
      </c>
    </row>
    <row r="3009" spans="1:13" ht="15" customHeight="1">
      <c r="A3009" s="76"/>
      <c r="B3009" s="77" t="str">
        <f t="shared" si="293"/>
        <v/>
      </c>
      <c r="C3009" t="str">
        <f t="shared" ref="C3009:C3072" si="298">IF(A3009&lt;&gt;"",TEXT(A3009,"aaaa"),"")</f>
        <v/>
      </c>
      <c r="D3009" s="315" t="str">
        <f t="shared" si="297"/>
        <v/>
      </c>
      <c r="E3009" s="228">
        <v>0</v>
      </c>
      <c r="J3009" s="229">
        <f t="shared" si="294"/>
        <v>0</v>
      </c>
      <c r="K3009" s="229">
        <f t="shared" si="295"/>
        <v>0</v>
      </c>
      <c r="L3009" s="229">
        <f t="shared" si="295"/>
        <v>0</v>
      </c>
      <c r="M3009" s="229">
        <f t="shared" si="296"/>
        <v>0</v>
      </c>
    </row>
    <row r="3010" spans="1:13" ht="15" customHeight="1">
      <c r="A3010" s="76"/>
      <c r="B3010" s="77" t="str">
        <f t="shared" si="293"/>
        <v/>
      </c>
      <c r="C3010" t="str">
        <f t="shared" si="298"/>
        <v/>
      </c>
      <c r="D3010" s="315" t="str">
        <f t="shared" si="297"/>
        <v/>
      </c>
      <c r="E3010" s="228">
        <v>0</v>
      </c>
      <c r="J3010" s="229">
        <f t="shared" si="294"/>
        <v>0</v>
      </c>
      <c r="K3010" s="229">
        <f t="shared" si="295"/>
        <v>0</v>
      </c>
      <c r="L3010" s="229">
        <f t="shared" si="295"/>
        <v>0</v>
      </c>
      <c r="M3010" s="229">
        <f t="shared" si="296"/>
        <v>0</v>
      </c>
    </row>
    <row r="3011" spans="1:13" ht="15" customHeight="1">
      <c r="A3011" s="76"/>
      <c r="B3011" s="77" t="str">
        <f t="shared" si="293"/>
        <v/>
      </c>
      <c r="C3011" t="str">
        <f t="shared" si="298"/>
        <v/>
      </c>
      <c r="D3011" s="315" t="str">
        <f t="shared" si="297"/>
        <v/>
      </c>
      <c r="E3011" s="228">
        <v>0</v>
      </c>
      <c r="J3011" s="229">
        <f t="shared" si="294"/>
        <v>0</v>
      </c>
      <c r="K3011" s="229">
        <f t="shared" si="295"/>
        <v>0</v>
      </c>
      <c r="L3011" s="229">
        <f t="shared" si="295"/>
        <v>0</v>
      </c>
      <c r="M3011" s="229">
        <f t="shared" si="296"/>
        <v>0</v>
      </c>
    </row>
    <row r="3012" spans="1:13" ht="15" customHeight="1">
      <c r="A3012" s="76"/>
      <c r="B3012" s="77" t="str">
        <f t="shared" si="293"/>
        <v/>
      </c>
      <c r="C3012" t="str">
        <f t="shared" si="298"/>
        <v/>
      </c>
      <c r="D3012" s="315" t="str">
        <f t="shared" si="297"/>
        <v/>
      </c>
      <c r="E3012" s="228">
        <v>0</v>
      </c>
      <c r="J3012" s="229">
        <f t="shared" si="294"/>
        <v>0</v>
      </c>
      <c r="K3012" s="229">
        <f t="shared" si="295"/>
        <v>0</v>
      </c>
      <c r="L3012" s="229">
        <f t="shared" si="295"/>
        <v>0</v>
      </c>
      <c r="M3012" s="229">
        <f t="shared" si="296"/>
        <v>0</v>
      </c>
    </row>
    <row r="3013" spans="1:13" ht="15" customHeight="1">
      <c r="A3013" s="76"/>
      <c r="B3013" s="77" t="str">
        <f t="shared" si="293"/>
        <v/>
      </c>
      <c r="C3013" t="str">
        <f t="shared" si="298"/>
        <v/>
      </c>
      <c r="D3013" s="315" t="str">
        <f t="shared" si="297"/>
        <v/>
      </c>
      <c r="E3013" s="228">
        <v>0</v>
      </c>
      <c r="J3013" s="229">
        <f t="shared" si="294"/>
        <v>0</v>
      </c>
      <c r="K3013" s="229">
        <f t="shared" si="295"/>
        <v>0</v>
      </c>
      <c r="L3013" s="229">
        <f t="shared" si="295"/>
        <v>0</v>
      </c>
      <c r="M3013" s="229">
        <f t="shared" si="296"/>
        <v>0</v>
      </c>
    </row>
    <row r="3014" spans="1:13" ht="15" customHeight="1">
      <c r="A3014" s="76"/>
      <c r="B3014" s="77" t="str">
        <f t="shared" si="293"/>
        <v/>
      </c>
      <c r="C3014" t="str">
        <f t="shared" si="298"/>
        <v/>
      </c>
      <c r="D3014" s="315" t="str">
        <f t="shared" si="297"/>
        <v/>
      </c>
      <c r="E3014" s="228">
        <v>0</v>
      </c>
      <c r="J3014" s="229">
        <f t="shared" si="294"/>
        <v>0</v>
      </c>
      <c r="K3014" s="229">
        <f t="shared" si="295"/>
        <v>0</v>
      </c>
      <c r="L3014" s="229">
        <f t="shared" si="295"/>
        <v>0</v>
      </c>
      <c r="M3014" s="229">
        <f t="shared" si="296"/>
        <v>0</v>
      </c>
    </row>
    <row r="3015" spans="1:13" ht="15" customHeight="1">
      <c r="A3015" s="76"/>
      <c r="B3015" s="77" t="str">
        <f t="shared" ref="B3015:B3078" si="299">IF(A3015="","",TEXT(A3015,"DDDD"))</f>
        <v/>
      </c>
      <c r="C3015" t="str">
        <f t="shared" si="298"/>
        <v/>
      </c>
      <c r="D3015" s="315" t="str">
        <f t="shared" si="297"/>
        <v/>
      </c>
      <c r="E3015" s="228">
        <v>0</v>
      </c>
      <c r="J3015" s="229">
        <f t="shared" ref="J3015:J3078" si="300">IF(E3015=0,0,(1-J$4)*E3015)</f>
        <v>0</v>
      </c>
      <c r="K3015" s="229">
        <f t="shared" ref="K3015:L3078" si="301">IF(F3015=0,0,(1-K$4)*F3015)</f>
        <v>0</v>
      </c>
      <c r="L3015" s="229">
        <f t="shared" si="301"/>
        <v>0</v>
      </c>
      <c r="M3015" s="229">
        <f t="shared" ref="M3015:M3078" si="302">IF(H3015=0,0,(1-M$4)*H3015)</f>
        <v>0</v>
      </c>
    </row>
    <row r="3016" spans="1:13" ht="15" customHeight="1">
      <c r="A3016" s="76"/>
      <c r="B3016" s="77" t="str">
        <f t="shared" si="299"/>
        <v/>
      </c>
      <c r="C3016" t="str">
        <f t="shared" si="298"/>
        <v/>
      </c>
      <c r="D3016" s="315" t="str">
        <f t="shared" ref="D3016:D3079" si="303">IF(A3016&lt;&gt;"",PROPER(TEXT(A3016,"Mmmm")),"")</f>
        <v/>
      </c>
      <c r="E3016" s="228">
        <v>0</v>
      </c>
      <c r="J3016" s="229">
        <f t="shared" si="300"/>
        <v>0</v>
      </c>
      <c r="K3016" s="229">
        <f t="shared" si="301"/>
        <v>0</v>
      </c>
      <c r="L3016" s="229">
        <f t="shared" si="301"/>
        <v>0</v>
      </c>
      <c r="M3016" s="229">
        <f t="shared" si="302"/>
        <v>0</v>
      </c>
    </row>
    <row r="3017" spans="1:13" ht="15" customHeight="1">
      <c r="A3017" s="76"/>
      <c r="B3017" s="77" t="str">
        <f t="shared" si="299"/>
        <v/>
      </c>
      <c r="C3017" t="str">
        <f t="shared" si="298"/>
        <v/>
      </c>
      <c r="D3017" s="315" t="str">
        <f t="shared" si="303"/>
        <v/>
      </c>
      <c r="E3017" s="228">
        <v>0</v>
      </c>
      <c r="J3017" s="229">
        <f t="shared" si="300"/>
        <v>0</v>
      </c>
      <c r="K3017" s="229">
        <f t="shared" si="301"/>
        <v>0</v>
      </c>
      <c r="L3017" s="229">
        <f t="shared" si="301"/>
        <v>0</v>
      </c>
      <c r="M3017" s="229">
        <f t="shared" si="302"/>
        <v>0</v>
      </c>
    </row>
    <row r="3018" spans="1:13" ht="15" customHeight="1">
      <c r="A3018" s="76"/>
      <c r="B3018" s="77" t="str">
        <f t="shared" si="299"/>
        <v/>
      </c>
      <c r="C3018" t="str">
        <f t="shared" si="298"/>
        <v/>
      </c>
      <c r="D3018" s="315" t="str">
        <f t="shared" si="303"/>
        <v/>
      </c>
      <c r="E3018" s="228">
        <v>0</v>
      </c>
      <c r="J3018" s="229">
        <f t="shared" si="300"/>
        <v>0</v>
      </c>
      <c r="K3018" s="229">
        <f t="shared" si="301"/>
        <v>0</v>
      </c>
      <c r="L3018" s="229">
        <f t="shared" si="301"/>
        <v>0</v>
      </c>
      <c r="M3018" s="229">
        <f t="shared" si="302"/>
        <v>0</v>
      </c>
    </row>
    <row r="3019" spans="1:13" ht="15" customHeight="1">
      <c r="A3019" s="76"/>
      <c r="B3019" s="77" t="str">
        <f t="shared" si="299"/>
        <v/>
      </c>
      <c r="C3019" t="str">
        <f t="shared" si="298"/>
        <v/>
      </c>
      <c r="D3019" s="315" t="str">
        <f t="shared" si="303"/>
        <v/>
      </c>
      <c r="E3019" s="228">
        <v>0</v>
      </c>
      <c r="J3019" s="229">
        <f t="shared" si="300"/>
        <v>0</v>
      </c>
      <c r="K3019" s="229">
        <f t="shared" si="301"/>
        <v>0</v>
      </c>
      <c r="L3019" s="229">
        <f t="shared" si="301"/>
        <v>0</v>
      </c>
      <c r="M3019" s="229">
        <f t="shared" si="302"/>
        <v>0</v>
      </c>
    </row>
    <row r="3020" spans="1:13" ht="15" customHeight="1">
      <c r="A3020" s="76"/>
      <c r="B3020" s="77" t="str">
        <f t="shared" si="299"/>
        <v/>
      </c>
      <c r="C3020" t="str">
        <f t="shared" si="298"/>
        <v/>
      </c>
      <c r="D3020" s="315" t="str">
        <f t="shared" si="303"/>
        <v/>
      </c>
      <c r="E3020" s="228">
        <v>0</v>
      </c>
      <c r="J3020" s="229">
        <f t="shared" si="300"/>
        <v>0</v>
      </c>
      <c r="K3020" s="229">
        <f t="shared" si="301"/>
        <v>0</v>
      </c>
      <c r="L3020" s="229">
        <f t="shared" si="301"/>
        <v>0</v>
      </c>
      <c r="M3020" s="229">
        <f t="shared" si="302"/>
        <v>0</v>
      </c>
    </row>
    <row r="3021" spans="1:13" ht="15" customHeight="1">
      <c r="A3021" s="76"/>
      <c r="B3021" s="77" t="str">
        <f t="shared" si="299"/>
        <v/>
      </c>
      <c r="C3021" t="str">
        <f t="shared" si="298"/>
        <v/>
      </c>
      <c r="D3021" s="315" t="str">
        <f t="shared" si="303"/>
        <v/>
      </c>
      <c r="E3021" s="228">
        <v>0</v>
      </c>
      <c r="J3021" s="229">
        <f t="shared" si="300"/>
        <v>0</v>
      </c>
      <c r="K3021" s="229">
        <f t="shared" si="301"/>
        <v>0</v>
      </c>
      <c r="L3021" s="229">
        <f t="shared" si="301"/>
        <v>0</v>
      </c>
      <c r="M3021" s="229">
        <f t="shared" si="302"/>
        <v>0</v>
      </c>
    </row>
    <row r="3022" spans="1:13" ht="15" customHeight="1">
      <c r="A3022" s="76"/>
      <c r="B3022" s="77" t="str">
        <f t="shared" si="299"/>
        <v/>
      </c>
      <c r="C3022" t="str">
        <f t="shared" si="298"/>
        <v/>
      </c>
      <c r="D3022" s="315" t="str">
        <f t="shared" si="303"/>
        <v/>
      </c>
      <c r="E3022" s="228">
        <v>0</v>
      </c>
      <c r="J3022" s="229">
        <f t="shared" si="300"/>
        <v>0</v>
      </c>
      <c r="K3022" s="229">
        <f t="shared" si="301"/>
        <v>0</v>
      </c>
      <c r="L3022" s="229">
        <f t="shared" si="301"/>
        <v>0</v>
      </c>
      <c r="M3022" s="229">
        <f t="shared" si="302"/>
        <v>0</v>
      </c>
    </row>
    <row r="3023" spans="1:13" ht="15" customHeight="1">
      <c r="A3023" s="76"/>
      <c r="B3023" s="77" t="str">
        <f t="shared" si="299"/>
        <v/>
      </c>
      <c r="C3023" t="str">
        <f t="shared" si="298"/>
        <v/>
      </c>
      <c r="D3023" s="315" t="str">
        <f t="shared" si="303"/>
        <v/>
      </c>
      <c r="E3023" s="228">
        <v>0</v>
      </c>
      <c r="J3023" s="229">
        <f t="shared" si="300"/>
        <v>0</v>
      </c>
      <c r="K3023" s="229">
        <f t="shared" si="301"/>
        <v>0</v>
      </c>
      <c r="L3023" s="229">
        <f t="shared" si="301"/>
        <v>0</v>
      </c>
      <c r="M3023" s="229">
        <f t="shared" si="302"/>
        <v>0</v>
      </c>
    </row>
    <row r="3024" spans="1:13" ht="15" customHeight="1">
      <c r="A3024" s="76"/>
      <c r="B3024" s="77" t="str">
        <f t="shared" si="299"/>
        <v/>
      </c>
      <c r="C3024" t="str">
        <f t="shared" si="298"/>
        <v/>
      </c>
      <c r="D3024" s="315" t="str">
        <f t="shared" si="303"/>
        <v/>
      </c>
      <c r="E3024" s="228">
        <v>0</v>
      </c>
      <c r="J3024" s="229">
        <f t="shared" si="300"/>
        <v>0</v>
      </c>
      <c r="K3024" s="229">
        <f t="shared" si="301"/>
        <v>0</v>
      </c>
      <c r="L3024" s="229">
        <f t="shared" si="301"/>
        <v>0</v>
      </c>
      <c r="M3024" s="229">
        <f t="shared" si="302"/>
        <v>0</v>
      </c>
    </row>
    <row r="3025" spans="1:13" ht="15" customHeight="1">
      <c r="A3025" s="76"/>
      <c r="B3025" s="77" t="str">
        <f t="shared" si="299"/>
        <v/>
      </c>
      <c r="C3025" t="str">
        <f t="shared" si="298"/>
        <v/>
      </c>
      <c r="D3025" s="315" t="str">
        <f t="shared" si="303"/>
        <v/>
      </c>
      <c r="E3025" s="228">
        <v>0</v>
      </c>
      <c r="J3025" s="229">
        <f t="shared" si="300"/>
        <v>0</v>
      </c>
      <c r="K3025" s="229">
        <f t="shared" si="301"/>
        <v>0</v>
      </c>
      <c r="L3025" s="229">
        <f t="shared" si="301"/>
        <v>0</v>
      </c>
      <c r="M3025" s="229">
        <f t="shared" si="302"/>
        <v>0</v>
      </c>
    </row>
    <row r="3026" spans="1:13" ht="15" customHeight="1">
      <c r="A3026" s="76"/>
      <c r="B3026" s="77" t="str">
        <f t="shared" si="299"/>
        <v/>
      </c>
      <c r="C3026" t="str">
        <f t="shared" si="298"/>
        <v/>
      </c>
      <c r="D3026" s="315" t="str">
        <f t="shared" si="303"/>
        <v/>
      </c>
      <c r="E3026" s="228">
        <v>0</v>
      </c>
      <c r="J3026" s="229">
        <f t="shared" si="300"/>
        <v>0</v>
      </c>
      <c r="K3026" s="229">
        <f t="shared" si="301"/>
        <v>0</v>
      </c>
      <c r="L3026" s="229">
        <f t="shared" si="301"/>
        <v>0</v>
      </c>
      <c r="M3026" s="229">
        <f t="shared" si="302"/>
        <v>0</v>
      </c>
    </row>
    <row r="3027" spans="1:13" ht="15" customHeight="1">
      <c r="A3027" s="76"/>
      <c r="B3027" s="77" t="str">
        <f t="shared" si="299"/>
        <v/>
      </c>
      <c r="C3027" t="str">
        <f t="shared" si="298"/>
        <v/>
      </c>
      <c r="D3027" s="315" t="str">
        <f t="shared" si="303"/>
        <v/>
      </c>
      <c r="E3027" s="228">
        <v>0</v>
      </c>
      <c r="J3027" s="229">
        <f t="shared" si="300"/>
        <v>0</v>
      </c>
      <c r="K3027" s="229">
        <f t="shared" si="301"/>
        <v>0</v>
      </c>
      <c r="L3027" s="229">
        <f t="shared" si="301"/>
        <v>0</v>
      </c>
      <c r="M3027" s="229">
        <f t="shared" si="302"/>
        <v>0</v>
      </c>
    </row>
    <row r="3028" spans="1:13" ht="15" customHeight="1">
      <c r="A3028" s="76"/>
      <c r="B3028" s="77" t="str">
        <f t="shared" si="299"/>
        <v/>
      </c>
      <c r="C3028" t="str">
        <f t="shared" si="298"/>
        <v/>
      </c>
      <c r="D3028" s="315" t="str">
        <f t="shared" si="303"/>
        <v/>
      </c>
      <c r="E3028" s="228">
        <v>0</v>
      </c>
      <c r="J3028" s="229">
        <f t="shared" si="300"/>
        <v>0</v>
      </c>
      <c r="K3028" s="229">
        <f t="shared" si="301"/>
        <v>0</v>
      </c>
      <c r="L3028" s="229">
        <f t="shared" si="301"/>
        <v>0</v>
      </c>
      <c r="M3028" s="229">
        <f t="shared" si="302"/>
        <v>0</v>
      </c>
    </row>
    <row r="3029" spans="1:13" ht="15" customHeight="1">
      <c r="A3029" s="76"/>
      <c r="B3029" s="77" t="str">
        <f t="shared" si="299"/>
        <v/>
      </c>
      <c r="C3029" t="str">
        <f t="shared" si="298"/>
        <v/>
      </c>
      <c r="D3029" s="315" t="str">
        <f t="shared" si="303"/>
        <v/>
      </c>
      <c r="E3029" s="228">
        <v>0</v>
      </c>
      <c r="J3029" s="229">
        <f t="shared" si="300"/>
        <v>0</v>
      </c>
      <c r="K3029" s="229">
        <f t="shared" si="301"/>
        <v>0</v>
      </c>
      <c r="L3029" s="229">
        <f t="shared" si="301"/>
        <v>0</v>
      </c>
      <c r="M3029" s="229">
        <f t="shared" si="302"/>
        <v>0</v>
      </c>
    </row>
    <row r="3030" spans="1:13" ht="15" customHeight="1">
      <c r="A3030" s="76"/>
      <c r="B3030" s="77" t="str">
        <f t="shared" si="299"/>
        <v/>
      </c>
      <c r="C3030" t="str">
        <f t="shared" si="298"/>
        <v/>
      </c>
      <c r="D3030" s="315" t="str">
        <f t="shared" si="303"/>
        <v/>
      </c>
      <c r="E3030" s="228">
        <v>0</v>
      </c>
      <c r="J3030" s="229">
        <f t="shared" si="300"/>
        <v>0</v>
      </c>
      <c r="K3030" s="229">
        <f t="shared" si="301"/>
        <v>0</v>
      </c>
      <c r="L3030" s="229">
        <f t="shared" si="301"/>
        <v>0</v>
      </c>
      <c r="M3030" s="229">
        <f t="shared" si="302"/>
        <v>0</v>
      </c>
    </row>
    <row r="3031" spans="1:13" ht="15" customHeight="1">
      <c r="A3031" s="76"/>
      <c r="B3031" s="77" t="str">
        <f t="shared" si="299"/>
        <v/>
      </c>
      <c r="C3031" t="str">
        <f t="shared" si="298"/>
        <v/>
      </c>
      <c r="D3031" s="315" t="str">
        <f t="shared" si="303"/>
        <v/>
      </c>
      <c r="E3031" s="228">
        <v>0</v>
      </c>
      <c r="J3031" s="229">
        <f t="shared" si="300"/>
        <v>0</v>
      </c>
      <c r="K3031" s="229">
        <f t="shared" si="301"/>
        <v>0</v>
      </c>
      <c r="L3031" s="229">
        <f t="shared" si="301"/>
        <v>0</v>
      </c>
      <c r="M3031" s="229">
        <f t="shared" si="302"/>
        <v>0</v>
      </c>
    </row>
    <row r="3032" spans="1:13" ht="15" customHeight="1">
      <c r="A3032" s="76"/>
      <c r="B3032" s="77" t="str">
        <f t="shared" si="299"/>
        <v/>
      </c>
      <c r="C3032" t="str">
        <f t="shared" si="298"/>
        <v/>
      </c>
      <c r="D3032" s="315" t="str">
        <f t="shared" si="303"/>
        <v/>
      </c>
      <c r="E3032" s="228">
        <v>0</v>
      </c>
      <c r="J3032" s="229">
        <f t="shared" si="300"/>
        <v>0</v>
      </c>
      <c r="K3032" s="229">
        <f t="shared" si="301"/>
        <v>0</v>
      </c>
      <c r="L3032" s="229">
        <f t="shared" si="301"/>
        <v>0</v>
      </c>
      <c r="M3032" s="229">
        <f t="shared" si="302"/>
        <v>0</v>
      </c>
    </row>
    <row r="3033" spans="1:13" ht="15" customHeight="1">
      <c r="A3033" s="76"/>
      <c r="B3033" s="77" t="str">
        <f t="shared" si="299"/>
        <v/>
      </c>
      <c r="C3033" t="str">
        <f t="shared" si="298"/>
        <v/>
      </c>
      <c r="D3033" s="315" t="str">
        <f t="shared" si="303"/>
        <v/>
      </c>
      <c r="E3033" s="228">
        <v>0</v>
      </c>
      <c r="J3033" s="229">
        <f t="shared" si="300"/>
        <v>0</v>
      </c>
      <c r="K3033" s="229">
        <f t="shared" si="301"/>
        <v>0</v>
      </c>
      <c r="L3033" s="229">
        <f t="shared" si="301"/>
        <v>0</v>
      </c>
      <c r="M3033" s="229">
        <f t="shared" si="302"/>
        <v>0</v>
      </c>
    </row>
    <row r="3034" spans="1:13" ht="15" customHeight="1">
      <c r="A3034" s="76"/>
      <c r="B3034" s="77" t="str">
        <f t="shared" si="299"/>
        <v/>
      </c>
      <c r="C3034" t="str">
        <f t="shared" si="298"/>
        <v/>
      </c>
      <c r="D3034" s="315" t="str">
        <f t="shared" si="303"/>
        <v/>
      </c>
      <c r="E3034" s="228">
        <v>0</v>
      </c>
      <c r="J3034" s="229">
        <f t="shared" si="300"/>
        <v>0</v>
      </c>
      <c r="K3034" s="229">
        <f t="shared" si="301"/>
        <v>0</v>
      </c>
      <c r="L3034" s="229">
        <f t="shared" si="301"/>
        <v>0</v>
      </c>
      <c r="M3034" s="229">
        <f t="shared" si="302"/>
        <v>0</v>
      </c>
    </row>
    <row r="3035" spans="1:13" ht="15" customHeight="1">
      <c r="A3035" s="76"/>
      <c r="B3035" s="77" t="str">
        <f t="shared" si="299"/>
        <v/>
      </c>
      <c r="C3035" t="str">
        <f t="shared" si="298"/>
        <v/>
      </c>
      <c r="D3035" s="315" t="str">
        <f t="shared" si="303"/>
        <v/>
      </c>
      <c r="E3035" s="228">
        <v>0</v>
      </c>
      <c r="J3035" s="229">
        <f t="shared" si="300"/>
        <v>0</v>
      </c>
      <c r="K3035" s="229">
        <f t="shared" si="301"/>
        <v>0</v>
      </c>
      <c r="L3035" s="229">
        <f t="shared" si="301"/>
        <v>0</v>
      </c>
      <c r="M3035" s="229">
        <f t="shared" si="302"/>
        <v>0</v>
      </c>
    </row>
    <row r="3036" spans="1:13" ht="15" customHeight="1">
      <c r="A3036" s="76"/>
      <c r="B3036" s="77" t="str">
        <f t="shared" si="299"/>
        <v/>
      </c>
      <c r="C3036" t="str">
        <f t="shared" si="298"/>
        <v/>
      </c>
      <c r="D3036" s="315" t="str">
        <f t="shared" si="303"/>
        <v/>
      </c>
      <c r="E3036" s="228">
        <v>0</v>
      </c>
      <c r="J3036" s="229">
        <f t="shared" si="300"/>
        <v>0</v>
      </c>
      <c r="K3036" s="229">
        <f t="shared" si="301"/>
        <v>0</v>
      </c>
      <c r="L3036" s="229">
        <f t="shared" si="301"/>
        <v>0</v>
      </c>
      <c r="M3036" s="229">
        <f t="shared" si="302"/>
        <v>0</v>
      </c>
    </row>
    <row r="3037" spans="1:13" ht="15" customHeight="1">
      <c r="A3037" s="76"/>
      <c r="B3037" s="77" t="str">
        <f t="shared" si="299"/>
        <v/>
      </c>
      <c r="C3037" t="str">
        <f t="shared" si="298"/>
        <v/>
      </c>
      <c r="D3037" s="315" t="str">
        <f t="shared" si="303"/>
        <v/>
      </c>
      <c r="E3037" s="228">
        <v>0</v>
      </c>
      <c r="J3037" s="229">
        <f t="shared" si="300"/>
        <v>0</v>
      </c>
      <c r="K3037" s="229">
        <f t="shared" si="301"/>
        <v>0</v>
      </c>
      <c r="L3037" s="229">
        <f t="shared" si="301"/>
        <v>0</v>
      </c>
      <c r="M3037" s="229">
        <f t="shared" si="302"/>
        <v>0</v>
      </c>
    </row>
    <row r="3038" spans="1:13" ht="15" customHeight="1">
      <c r="A3038" s="76"/>
      <c r="B3038" s="77" t="str">
        <f t="shared" si="299"/>
        <v/>
      </c>
      <c r="C3038" t="str">
        <f t="shared" si="298"/>
        <v/>
      </c>
      <c r="D3038" s="315" t="str">
        <f t="shared" si="303"/>
        <v/>
      </c>
      <c r="E3038" s="228">
        <v>0</v>
      </c>
      <c r="J3038" s="229">
        <f t="shared" si="300"/>
        <v>0</v>
      </c>
      <c r="K3038" s="229">
        <f t="shared" si="301"/>
        <v>0</v>
      </c>
      <c r="L3038" s="229">
        <f t="shared" si="301"/>
        <v>0</v>
      </c>
      <c r="M3038" s="229">
        <f t="shared" si="302"/>
        <v>0</v>
      </c>
    </row>
    <row r="3039" spans="1:13" ht="15" customHeight="1">
      <c r="A3039" s="76"/>
      <c r="B3039" s="77" t="str">
        <f t="shared" si="299"/>
        <v/>
      </c>
      <c r="C3039" t="str">
        <f t="shared" si="298"/>
        <v/>
      </c>
      <c r="D3039" s="315" t="str">
        <f t="shared" si="303"/>
        <v/>
      </c>
      <c r="E3039" s="228">
        <v>0</v>
      </c>
      <c r="J3039" s="229">
        <f t="shared" si="300"/>
        <v>0</v>
      </c>
      <c r="K3039" s="229">
        <f t="shared" si="301"/>
        <v>0</v>
      </c>
      <c r="L3039" s="229">
        <f t="shared" si="301"/>
        <v>0</v>
      </c>
      <c r="M3039" s="229">
        <f t="shared" si="302"/>
        <v>0</v>
      </c>
    </row>
    <row r="3040" spans="1:13" ht="15" customHeight="1">
      <c r="A3040" s="76"/>
      <c r="B3040" s="77" t="str">
        <f t="shared" si="299"/>
        <v/>
      </c>
      <c r="C3040" t="str">
        <f t="shared" si="298"/>
        <v/>
      </c>
      <c r="D3040" s="315" t="str">
        <f t="shared" si="303"/>
        <v/>
      </c>
      <c r="E3040" s="228">
        <v>0</v>
      </c>
      <c r="J3040" s="229">
        <f t="shared" si="300"/>
        <v>0</v>
      </c>
      <c r="K3040" s="229">
        <f t="shared" si="301"/>
        <v>0</v>
      </c>
      <c r="L3040" s="229">
        <f t="shared" si="301"/>
        <v>0</v>
      </c>
      <c r="M3040" s="229">
        <f t="shared" si="302"/>
        <v>0</v>
      </c>
    </row>
    <row r="3041" spans="1:13" ht="15" customHeight="1">
      <c r="A3041" s="76"/>
      <c r="B3041" s="77" t="str">
        <f t="shared" si="299"/>
        <v/>
      </c>
      <c r="C3041" t="str">
        <f t="shared" si="298"/>
        <v/>
      </c>
      <c r="D3041" s="315" t="str">
        <f t="shared" si="303"/>
        <v/>
      </c>
      <c r="E3041" s="228">
        <v>0</v>
      </c>
      <c r="J3041" s="229">
        <f t="shared" si="300"/>
        <v>0</v>
      </c>
      <c r="K3041" s="229">
        <f t="shared" si="301"/>
        <v>0</v>
      </c>
      <c r="L3041" s="229">
        <f t="shared" si="301"/>
        <v>0</v>
      </c>
      <c r="M3041" s="229">
        <f t="shared" si="302"/>
        <v>0</v>
      </c>
    </row>
    <row r="3042" spans="1:13" ht="15" customHeight="1">
      <c r="A3042" s="76"/>
      <c r="B3042" s="77" t="str">
        <f t="shared" si="299"/>
        <v/>
      </c>
      <c r="C3042" t="str">
        <f t="shared" si="298"/>
        <v/>
      </c>
      <c r="D3042" s="315" t="str">
        <f t="shared" si="303"/>
        <v/>
      </c>
      <c r="E3042" s="228">
        <v>0</v>
      </c>
      <c r="J3042" s="229">
        <f t="shared" si="300"/>
        <v>0</v>
      </c>
      <c r="K3042" s="229">
        <f t="shared" si="301"/>
        <v>0</v>
      </c>
      <c r="L3042" s="229">
        <f t="shared" si="301"/>
        <v>0</v>
      </c>
      <c r="M3042" s="229">
        <f t="shared" si="302"/>
        <v>0</v>
      </c>
    </row>
    <row r="3043" spans="1:13" ht="15" customHeight="1">
      <c r="A3043" s="76"/>
      <c r="B3043" s="77" t="str">
        <f t="shared" si="299"/>
        <v/>
      </c>
      <c r="C3043" t="str">
        <f t="shared" si="298"/>
        <v/>
      </c>
      <c r="D3043" s="315" t="str">
        <f t="shared" si="303"/>
        <v/>
      </c>
      <c r="E3043" s="228">
        <v>0</v>
      </c>
      <c r="J3043" s="229">
        <f t="shared" si="300"/>
        <v>0</v>
      </c>
      <c r="K3043" s="229">
        <f t="shared" si="301"/>
        <v>0</v>
      </c>
      <c r="L3043" s="229">
        <f t="shared" si="301"/>
        <v>0</v>
      </c>
      <c r="M3043" s="229">
        <f t="shared" si="302"/>
        <v>0</v>
      </c>
    </row>
    <row r="3044" spans="1:13" ht="15" customHeight="1">
      <c r="A3044" s="76"/>
      <c r="B3044" s="77" t="str">
        <f t="shared" si="299"/>
        <v/>
      </c>
      <c r="C3044" t="str">
        <f t="shared" si="298"/>
        <v/>
      </c>
      <c r="D3044" s="315" t="str">
        <f t="shared" si="303"/>
        <v/>
      </c>
      <c r="E3044" s="228">
        <v>0</v>
      </c>
      <c r="J3044" s="229">
        <f t="shared" si="300"/>
        <v>0</v>
      </c>
      <c r="K3044" s="229">
        <f t="shared" si="301"/>
        <v>0</v>
      </c>
      <c r="L3044" s="229">
        <f t="shared" si="301"/>
        <v>0</v>
      </c>
      <c r="M3044" s="229">
        <f t="shared" si="302"/>
        <v>0</v>
      </c>
    </row>
    <row r="3045" spans="1:13" ht="15" customHeight="1">
      <c r="A3045" s="76"/>
      <c r="B3045" s="77" t="str">
        <f t="shared" si="299"/>
        <v/>
      </c>
      <c r="C3045" t="str">
        <f t="shared" si="298"/>
        <v/>
      </c>
      <c r="D3045" s="315" t="str">
        <f t="shared" si="303"/>
        <v/>
      </c>
      <c r="E3045" s="228">
        <v>0</v>
      </c>
      <c r="J3045" s="229">
        <f t="shared" si="300"/>
        <v>0</v>
      </c>
      <c r="K3045" s="229">
        <f t="shared" si="301"/>
        <v>0</v>
      </c>
      <c r="L3045" s="229">
        <f t="shared" si="301"/>
        <v>0</v>
      </c>
      <c r="M3045" s="229">
        <f t="shared" si="302"/>
        <v>0</v>
      </c>
    </row>
    <row r="3046" spans="1:13" ht="15" customHeight="1">
      <c r="A3046" s="76"/>
      <c r="B3046" s="77" t="str">
        <f t="shared" si="299"/>
        <v/>
      </c>
      <c r="C3046" t="str">
        <f t="shared" si="298"/>
        <v/>
      </c>
      <c r="D3046" s="315" t="str">
        <f t="shared" si="303"/>
        <v/>
      </c>
      <c r="E3046" s="228">
        <v>0</v>
      </c>
      <c r="J3046" s="229">
        <f t="shared" si="300"/>
        <v>0</v>
      </c>
      <c r="K3046" s="229">
        <f t="shared" si="301"/>
        <v>0</v>
      </c>
      <c r="L3046" s="229">
        <f t="shared" si="301"/>
        <v>0</v>
      </c>
      <c r="M3046" s="229">
        <f t="shared" si="302"/>
        <v>0</v>
      </c>
    </row>
    <row r="3047" spans="1:13" ht="15" customHeight="1">
      <c r="A3047" s="76"/>
      <c r="B3047" s="77" t="str">
        <f t="shared" si="299"/>
        <v/>
      </c>
      <c r="C3047" t="str">
        <f t="shared" si="298"/>
        <v/>
      </c>
      <c r="D3047" s="315" t="str">
        <f t="shared" si="303"/>
        <v/>
      </c>
      <c r="E3047" s="228">
        <v>0</v>
      </c>
      <c r="J3047" s="229">
        <f t="shared" si="300"/>
        <v>0</v>
      </c>
      <c r="K3047" s="229">
        <f t="shared" si="301"/>
        <v>0</v>
      </c>
      <c r="L3047" s="229">
        <f t="shared" si="301"/>
        <v>0</v>
      </c>
      <c r="M3047" s="229">
        <f t="shared" si="302"/>
        <v>0</v>
      </c>
    </row>
    <row r="3048" spans="1:13" ht="15" customHeight="1">
      <c r="A3048" s="76"/>
      <c r="B3048" s="77" t="str">
        <f t="shared" si="299"/>
        <v/>
      </c>
      <c r="C3048" t="str">
        <f t="shared" si="298"/>
        <v/>
      </c>
      <c r="D3048" s="315" t="str">
        <f t="shared" si="303"/>
        <v/>
      </c>
      <c r="E3048" s="228">
        <v>0</v>
      </c>
      <c r="J3048" s="229">
        <f t="shared" si="300"/>
        <v>0</v>
      </c>
      <c r="K3048" s="229">
        <f t="shared" si="301"/>
        <v>0</v>
      </c>
      <c r="L3048" s="229">
        <f t="shared" si="301"/>
        <v>0</v>
      </c>
      <c r="M3048" s="229">
        <f t="shared" si="302"/>
        <v>0</v>
      </c>
    </row>
    <row r="3049" spans="1:13" ht="15" customHeight="1">
      <c r="A3049" s="76"/>
      <c r="B3049" s="77" t="str">
        <f t="shared" si="299"/>
        <v/>
      </c>
      <c r="C3049" t="str">
        <f t="shared" si="298"/>
        <v/>
      </c>
      <c r="D3049" s="315" t="str">
        <f t="shared" si="303"/>
        <v/>
      </c>
      <c r="E3049" s="228">
        <v>0</v>
      </c>
      <c r="J3049" s="229">
        <f t="shared" si="300"/>
        <v>0</v>
      </c>
      <c r="K3049" s="229">
        <f t="shared" si="301"/>
        <v>0</v>
      </c>
      <c r="L3049" s="229">
        <f t="shared" si="301"/>
        <v>0</v>
      </c>
      <c r="M3049" s="229">
        <f t="shared" si="302"/>
        <v>0</v>
      </c>
    </row>
    <row r="3050" spans="1:13" ht="15" customHeight="1">
      <c r="A3050" s="76"/>
      <c r="B3050" s="77" t="str">
        <f t="shared" si="299"/>
        <v/>
      </c>
      <c r="C3050" t="str">
        <f t="shared" si="298"/>
        <v/>
      </c>
      <c r="D3050" s="315" t="str">
        <f t="shared" si="303"/>
        <v/>
      </c>
      <c r="E3050" s="228">
        <v>0</v>
      </c>
      <c r="J3050" s="229">
        <f t="shared" si="300"/>
        <v>0</v>
      </c>
      <c r="K3050" s="229">
        <f t="shared" si="301"/>
        <v>0</v>
      </c>
      <c r="L3050" s="229">
        <f t="shared" si="301"/>
        <v>0</v>
      </c>
      <c r="M3050" s="229">
        <f t="shared" si="302"/>
        <v>0</v>
      </c>
    </row>
    <row r="3051" spans="1:13" ht="15" customHeight="1">
      <c r="A3051" s="76"/>
      <c r="B3051" s="77" t="str">
        <f t="shared" si="299"/>
        <v/>
      </c>
      <c r="C3051" t="str">
        <f t="shared" si="298"/>
        <v/>
      </c>
      <c r="D3051" s="315" t="str">
        <f t="shared" si="303"/>
        <v/>
      </c>
      <c r="E3051" s="228">
        <v>0</v>
      </c>
      <c r="J3051" s="229">
        <f t="shared" si="300"/>
        <v>0</v>
      </c>
      <c r="K3051" s="229">
        <f t="shared" si="301"/>
        <v>0</v>
      </c>
      <c r="L3051" s="229">
        <f t="shared" si="301"/>
        <v>0</v>
      </c>
      <c r="M3051" s="229">
        <f t="shared" si="302"/>
        <v>0</v>
      </c>
    </row>
    <row r="3052" spans="1:13" ht="15" customHeight="1">
      <c r="A3052" s="76"/>
      <c r="B3052" s="77" t="str">
        <f t="shared" si="299"/>
        <v/>
      </c>
      <c r="C3052" t="str">
        <f t="shared" si="298"/>
        <v/>
      </c>
      <c r="D3052" s="315" t="str">
        <f t="shared" si="303"/>
        <v/>
      </c>
      <c r="E3052" s="228">
        <v>0</v>
      </c>
      <c r="J3052" s="229">
        <f t="shared" si="300"/>
        <v>0</v>
      </c>
      <c r="K3052" s="229">
        <f t="shared" si="301"/>
        <v>0</v>
      </c>
      <c r="L3052" s="229">
        <f t="shared" si="301"/>
        <v>0</v>
      </c>
      <c r="M3052" s="229">
        <f t="shared" si="302"/>
        <v>0</v>
      </c>
    </row>
    <row r="3053" spans="1:13" ht="15" customHeight="1">
      <c r="A3053" s="76"/>
      <c r="B3053" s="77" t="str">
        <f t="shared" si="299"/>
        <v/>
      </c>
      <c r="C3053" t="str">
        <f t="shared" si="298"/>
        <v/>
      </c>
      <c r="D3053" s="315" t="str">
        <f t="shared" si="303"/>
        <v/>
      </c>
      <c r="E3053" s="228">
        <v>0</v>
      </c>
      <c r="J3053" s="229">
        <f t="shared" si="300"/>
        <v>0</v>
      </c>
      <c r="K3053" s="229">
        <f t="shared" si="301"/>
        <v>0</v>
      </c>
      <c r="L3053" s="229">
        <f t="shared" si="301"/>
        <v>0</v>
      </c>
      <c r="M3053" s="229">
        <f t="shared" si="302"/>
        <v>0</v>
      </c>
    </row>
    <row r="3054" spans="1:13" ht="15" customHeight="1">
      <c r="A3054" s="76"/>
      <c r="B3054" s="77" t="str">
        <f t="shared" si="299"/>
        <v/>
      </c>
      <c r="C3054" t="str">
        <f t="shared" si="298"/>
        <v/>
      </c>
      <c r="D3054" s="315" t="str">
        <f t="shared" si="303"/>
        <v/>
      </c>
      <c r="E3054" s="228">
        <v>0</v>
      </c>
      <c r="J3054" s="229">
        <f t="shared" si="300"/>
        <v>0</v>
      </c>
      <c r="K3054" s="229">
        <f t="shared" si="301"/>
        <v>0</v>
      </c>
      <c r="L3054" s="229">
        <f t="shared" si="301"/>
        <v>0</v>
      </c>
      <c r="M3054" s="229">
        <f t="shared" si="302"/>
        <v>0</v>
      </c>
    </row>
    <row r="3055" spans="1:13" ht="15" customHeight="1">
      <c r="A3055" s="76"/>
      <c r="B3055" s="77" t="str">
        <f t="shared" si="299"/>
        <v/>
      </c>
      <c r="C3055" t="str">
        <f t="shared" si="298"/>
        <v/>
      </c>
      <c r="D3055" s="315" t="str">
        <f t="shared" si="303"/>
        <v/>
      </c>
      <c r="E3055" s="228">
        <v>0</v>
      </c>
      <c r="J3055" s="229">
        <f t="shared" si="300"/>
        <v>0</v>
      </c>
      <c r="K3055" s="229">
        <f t="shared" si="301"/>
        <v>0</v>
      </c>
      <c r="L3055" s="229">
        <f t="shared" si="301"/>
        <v>0</v>
      </c>
      <c r="M3055" s="229">
        <f t="shared" si="302"/>
        <v>0</v>
      </c>
    </row>
    <row r="3056" spans="1:13" ht="15" customHeight="1">
      <c r="A3056" s="76"/>
      <c r="B3056" s="77" t="str">
        <f t="shared" si="299"/>
        <v/>
      </c>
      <c r="C3056" t="str">
        <f t="shared" si="298"/>
        <v/>
      </c>
      <c r="D3056" s="315" t="str">
        <f t="shared" si="303"/>
        <v/>
      </c>
      <c r="E3056" s="228">
        <v>0</v>
      </c>
      <c r="J3056" s="229">
        <f t="shared" si="300"/>
        <v>0</v>
      </c>
      <c r="K3056" s="229">
        <f t="shared" si="301"/>
        <v>0</v>
      </c>
      <c r="L3056" s="229">
        <f t="shared" si="301"/>
        <v>0</v>
      </c>
      <c r="M3056" s="229">
        <f t="shared" si="302"/>
        <v>0</v>
      </c>
    </row>
    <row r="3057" spans="1:13" ht="15" customHeight="1">
      <c r="A3057" s="76"/>
      <c r="B3057" s="77" t="str">
        <f t="shared" si="299"/>
        <v/>
      </c>
      <c r="C3057" t="str">
        <f t="shared" si="298"/>
        <v/>
      </c>
      <c r="D3057" s="315" t="str">
        <f t="shared" si="303"/>
        <v/>
      </c>
      <c r="E3057" s="228">
        <v>0</v>
      </c>
      <c r="J3057" s="229">
        <f t="shared" si="300"/>
        <v>0</v>
      </c>
      <c r="K3057" s="229">
        <f t="shared" si="301"/>
        <v>0</v>
      </c>
      <c r="L3057" s="229">
        <f t="shared" si="301"/>
        <v>0</v>
      </c>
      <c r="M3057" s="229">
        <f t="shared" si="302"/>
        <v>0</v>
      </c>
    </row>
    <row r="3058" spans="1:13" ht="15" customHeight="1">
      <c r="A3058" s="76"/>
      <c r="B3058" s="77" t="str">
        <f t="shared" si="299"/>
        <v/>
      </c>
      <c r="C3058" t="str">
        <f t="shared" si="298"/>
        <v/>
      </c>
      <c r="D3058" s="315" t="str">
        <f t="shared" si="303"/>
        <v/>
      </c>
      <c r="E3058" s="228">
        <v>0</v>
      </c>
      <c r="J3058" s="229">
        <f t="shared" si="300"/>
        <v>0</v>
      </c>
      <c r="K3058" s="229">
        <f t="shared" si="301"/>
        <v>0</v>
      </c>
      <c r="L3058" s="229">
        <f t="shared" si="301"/>
        <v>0</v>
      </c>
      <c r="M3058" s="229">
        <f t="shared" si="302"/>
        <v>0</v>
      </c>
    </row>
    <row r="3059" spans="1:13" ht="15" customHeight="1">
      <c r="A3059" s="76"/>
      <c r="B3059" s="77" t="str">
        <f t="shared" si="299"/>
        <v/>
      </c>
      <c r="C3059" t="str">
        <f t="shared" si="298"/>
        <v/>
      </c>
      <c r="D3059" s="315" t="str">
        <f t="shared" si="303"/>
        <v/>
      </c>
      <c r="E3059" s="228">
        <v>0</v>
      </c>
      <c r="J3059" s="229">
        <f t="shared" si="300"/>
        <v>0</v>
      </c>
      <c r="K3059" s="229">
        <f t="shared" si="301"/>
        <v>0</v>
      </c>
      <c r="L3059" s="229">
        <f t="shared" si="301"/>
        <v>0</v>
      </c>
      <c r="M3059" s="229">
        <f t="shared" si="302"/>
        <v>0</v>
      </c>
    </row>
    <row r="3060" spans="1:13" ht="15" customHeight="1">
      <c r="A3060" s="76"/>
      <c r="B3060" s="77" t="str">
        <f t="shared" si="299"/>
        <v/>
      </c>
      <c r="C3060" t="str">
        <f t="shared" si="298"/>
        <v/>
      </c>
      <c r="D3060" s="315" t="str">
        <f t="shared" si="303"/>
        <v/>
      </c>
      <c r="E3060" s="228">
        <v>0</v>
      </c>
      <c r="J3060" s="229">
        <f t="shared" si="300"/>
        <v>0</v>
      </c>
      <c r="K3060" s="229">
        <f t="shared" si="301"/>
        <v>0</v>
      </c>
      <c r="L3060" s="229">
        <f t="shared" si="301"/>
        <v>0</v>
      </c>
      <c r="M3060" s="229">
        <f t="shared" si="302"/>
        <v>0</v>
      </c>
    </row>
    <row r="3061" spans="1:13" ht="15" customHeight="1">
      <c r="A3061" s="76"/>
      <c r="B3061" s="77" t="str">
        <f t="shared" si="299"/>
        <v/>
      </c>
      <c r="C3061" t="str">
        <f t="shared" si="298"/>
        <v/>
      </c>
      <c r="D3061" s="315" t="str">
        <f t="shared" si="303"/>
        <v/>
      </c>
      <c r="E3061" s="228">
        <v>0</v>
      </c>
      <c r="J3061" s="229">
        <f t="shared" si="300"/>
        <v>0</v>
      </c>
      <c r="K3061" s="229">
        <f t="shared" si="301"/>
        <v>0</v>
      </c>
      <c r="L3061" s="229">
        <f t="shared" si="301"/>
        <v>0</v>
      </c>
      <c r="M3061" s="229">
        <f t="shared" si="302"/>
        <v>0</v>
      </c>
    </row>
    <row r="3062" spans="1:13" ht="15" customHeight="1">
      <c r="A3062" s="76"/>
      <c r="B3062" s="77" t="str">
        <f t="shared" si="299"/>
        <v/>
      </c>
      <c r="C3062" t="str">
        <f t="shared" si="298"/>
        <v/>
      </c>
      <c r="D3062" s="315" t="str">
        <f t="shared" si="303"/>
        <v/>
      </c>
      <c r="E3062" s="228">
        <v>0</v>
      </c>
      <c r="J3062" s="229">
        <f t="shared" si="300"/>
        <v>0</v>
      </c>
      <c r="K3062" s="229">
        <f t="shared" si="301"/>
        <v>0</v>
      </c>
      <c r="L3062" s="229">
        <f t="shared" si="301"/>
        <v>0</v>
      </c>
      <c r="M3062" s="229">
        <f t="shared" si="302"/>
        <v>0</v>
      </c>
    </row>
    <row r="3063" spans="1:13" ht="15" customHeight="1">
      <c r="A3063" s="76"/>
      <c r="B3063" s="77" t="str">
        <f t="shared" si="299"/>
        <v/>
      </c>
      <c r="C3063" t="str">
        <f t="shared" si="298"/>
        <v/>
      </c>
      <c r="D3063" s="315" t="str">
        <f t="shared" si="303"/>
        <v/>
      </c>
      <c r="E3063" s="228">
        <v>0</v>
      </c>
      <c r="J3063" s="229">
        <f t="shared" si="300"/>
        <v>0</v>
      </c>
      <c r="K3063" s="229">
        <f t="shared" si="301"/>
        <v>0</v>
      </c>
      <c r="L3063" s="229">
        <f t="shared" si="301"/>
        <v>0</v>
      </c>
      <c r="M3063" s="229">
        <f t="shared" si="302"/>
        <v>0</v>
      </c>
    </row>
    <row r="3064" spans="1:13" ht="15" customHeight="1">
      <c r="A3064" s="76"/>
      <c r="B3064" s="77" t="str">
        <f t="shared" si="299"/>
        <v/>
      </c>
      <c r="C3064" t="str">
        <f t="shared" si="298"/>
        <v/>
      </c>
      <c r="D3064" s="315" t="str">
        <f t="shared" si="303"/>
        <v/>
      </c>
      <c r="E3064" s="228">
        <v>0</v>
      </c>
      <c r="J3064" s="229">
        <f t="shared" si="300"/>
        <v>0</v>
      </c>
      <c r="K3064" s="229">
        <f t="shared" si="301"/>
        <v>0</v>
      </c>
      <c r="L3064" s="229">
        <f t="shared" si="301"/>
        <v>0</v>
      </c>
      <c r="M3064" s="229">
        <f t="shared" si="302"/>
        <v>0</v>
      </c>
    </row>
    <row r="3065" spans="1:13" ht="15" customHeight="1">
      <c r="A3065" s="76"/>
      <c r="B3065" s="77" t="str">
        <f t="shared" si="299"/>
        <v/>
      </c>
      <c r="C3065" t="str">
        <f t="shared" si="298"/>
        <v/>
      </c>
      <c r="D3065" s="315" t="str">
        <f t="shared" si="303"/>
        <v/>
      </c>
      <c r="E3065" s="228">
        <v>0</v>
      </c>
      <c r="J3065" s="229">
        <f t="shared" si="300"/>
        <v>0</v>
      </c>
      <c r="K3065" s="229">
        <f t="shared" si="301"/>
        <v>0</v>
      </c>
      <c r="L3065" s="229">
        <f t="shared" si="301"/>
        <v>0</v>
      </c>
      <c r="M3065" s="229">
        <f t="shared" si="302"/>
        <v>0</v>
      </c>
    </row>
    <row r="3066" spans="1:13" ht="15" customHeight="1">
      <c r="A3066" s="76"/>
      <c r="B3066" s="77" t="str">
        <f t="shared" si="299"/>
        <v/>
      </c>
      <c r="C3066" t="str">
        <f t="shared" si="298"/>
        <v/>
      </c>
      <c r="D3066" s="315" t="str">
        <f t="shared" si="303"/>
        <v/>
      </c>
      <c r="E3066" s="228">
        <v>0</v>
      </c>
      <c r="J3066" s="229">
        <f t="shared" si="300"/>
        <v>0</v>
      </c>
      <c r="K3066" s="229">
        <f t="shared" si="301"/>
        <v>0</v>
      </c>
      <c r="L3066" s="229">
        <f t="shared" si="301"/>
        <v>0</v>
      </c>
      <c r="M3066" s="229">
        <f t="shared" si="302"/>
        <v>0</v>
      </c>
    </row>
    <row r="3067" spans="1:13" ht="15" customHeight="1">
      <c r="A3067" s="76"/>
      <c r="B3067" s="77" t="str">
        <f t="shared" si="299"/>
        <v/>
      </c>
      <c r="C3067" t="str">
        <f t="shared" si="298"/>
        <v/>
      </c>
      <c r="D3067" s="315" t="str">
        <f t="shared" si="303"/>
        <v/>
      </c>
      <c r="E3067" s="228">
        <v>0</v>
      </c>
      <c r="J3067" s="229">
        <f t="shared" si="300"/>
        <v>0</v>
      </c>
      <c r="K3067" s="229">
        <f t="shared" si="301"/>
        <v>0</v>
      </c>
      <c r="L3067" s="229">
        <f t="shared" si="301"/>
        <v>0</v>
      </c>
      <c r="M3067" s="229">
        <f t="shared" si="302"/>
        <v>0</v>
      </c>
    </row>
    <row r="3068" spans="1:13" ht="15" customHeight="1">
      <c r="A3068" s="76"/>
      <c r="B3068" s="77" t="str">
        <f t="shared" si="299"/>
        <v/>
      </c>
      <c r="C3068" t="str">
        <f t="shared" si="298"/>
        <v/>
      </c>
      <c r="D3068" s="315" t="str">
        <f t="shared" si="303"/>
        <v/>
      </c>
      <c r="E3068" s="228">
        <v>0</v>
      </c>
      <c r="J3068" s="229">
        <f t="shared" si="300"/>
        <v>0</v>
      </c>
      <c r="K3068" s="229">
        <f t="shared" si="301"/>
        <v>0</v>
      </c>
      <c r="L3068" s="229">
        <f t="shared" si="301"/>
        <v>0</v>
      </c>
      <c r="M3068" s="229">
        <f t="shared" si="302"/>
        <v>0</v>
      </c>
    </row>
    <row r="3069" spans="1:13" ht="15" customHeight="1">
      <c r="A3069" s="76"/>
      <c r="B3069" s="77" t="str">
        <f t="shared" si="299"/>
        <v/>
      </c>
      <c r="C3069" t="str">
        <f t="shared" si="298"/>
        <v/>
      </c>
      <c r="D3069" s="315" t="str">
        <f t="shared" si="303"/>
        <v/>
      </c>
      <c r="E3069" s="228">
        <v>0</v>
      </c>
      <c r="J3069" s="229">
        <f t="shared" si="300"/>
        <v>0</v>
      </c>
      <c r="K3069" s="229">
        <f t="shared" si="301"/>
        <v>0</v>
      </c>
      <c r="L3069" s="229">
        <f t="shared" si="301"/>
        <v>0</v>
      </c>
      <c r="M3069" s="229">
        <f t="shared" si="302"/>
        <v>0</v>
      </c>
    </row>
    <row r="3070" spans="1:13" ht="15" customHeight="1">
      <c r="A3070" s="76"/>
      <c r="B3070" s="77" t="str">
        <f t="shared" si="299"/>
        <v/>
      </c>
      <c r="C3070" t="str">
        <f t="shared" si="298"/>
        <v/>
      </c>
      <c r="D3070" s="315" t="str">
        <f t="shared" si="303"/>
        <v/>
      </c>
      <c r="E3070" s="228">
        <v>0</v>
      </c>
      <c r="J3070" s="229">
        <f t="shared" si="300"/>
        <v>0</v>
      </c>
      <c r="K3070" s="229">
        <f t="shared" si="301"/>
        <v>0</v>
      </c>
      <c r="L3070" s="229">
        <f t="shared" si="301"/>
        <v>0</v>
      </c>
      <c r="M3070" s="229">
        <f t="shared" si="302"/>
        <v>0</v>
      </c>
    </row>
    <row r="3071" spans="1:13" ht="15" customHeight="1">
      <c r="A3071" s="76"/>
      <c r="B3071" s="77" t="str">
        <f t="shared" si="299"/>
        <v/>
      </c>
      <c r="C3071" t="str">
        <f t="shared" si="298"/>
        <v/>
      </c>
      <c r="D3071" s="315" t="str">
        <f t="shared" si="303"/>
        <v/>
      </c>
      <c r="E3071" s="228">
        <v>0</v>
      </c>
      <c r="J3071" s="229">
        <f t="shared" si="300"/>
        <v>0</v>
      </c>
      <c r="K3071" s="229">
        <f t="shared" si="301"/>
        <v>0</v>
      </c>
      <c r="L3071" s="229">
        <f t="shared" si="301"/>
        <v>0</v>
      </c>
      <c r="M3071" s="229">
        <f t="shared" si="302"/>
        <v>0</v>
      </c>
    </row>
    <row r="3072" spans="1:13" ht="15" customHeight="1">
      <c r="A3072" s="76"/>
      <c r="B3072" s="77" t="str">
        <f t="shared" si="299"/>
        <v/>
      </c>
      <c r="C3072" t="str">
        <f t="shared" si="298"/>
        <v/>
      </c>
      <c r="D3072" s="315" t="str">
        <f t="shared" si="303"/>
        <v/>
      </c>
      <c r="E3072" s="228">
        <v>0</v>
      </c>
      <c r="J3072" s="229">
        <f t="shared" si="300"/>
        <v>0</v>
      </c>
      <c r="K3072" s="229">
        <f t="shared" si="301"/>
        <v>0</v>
      </c>
      <c r="L3072" s="229">
        <f t="shared" si="301"/>
        <v>0</v>
      </c>
      <c r="M3072" s="229">
        <f t="shared" si="302"/>
        <v>0</v>
      </c>
    </row>
    <row r="3073" spans="1:13" ht="15" customHeight="1">
      <c r="A3073" s="76"/>
      <c r="B3073" s="77" t="str">
        <f t="shared" si="299"/>
        <v/>
      </c>
      <c r="C3073" t="str">
        <f t="shared" ref="C3073:C3136" si="304">IF(A3073&lt;&gt;"",TEXT(A3073,"aaaa"),"")</f>
        <v/>
      </c>
      <c r="D3073" s="315" t="str">
        <f t="shared" si="303"/>
        <v/>
      </c>
      <c r="E3073" s="228">
        <v>0</v>
      </c>
      <c r="J3073" s="229">
        <f t="shared" si="300"/>
        <v>0</v>
      </c>
      <c r="K3073" s="229">
        <f t="shared" si="301"/>
        <v>0</v>
      </c>
      <c r="L3073" s="229">
        <f t="shared" si="301"/>
        <v>0</v>
      </c>
      <c r="M3073" s="229">
        <f t="shared" si="302"/>
        <v>0</v>
      </c>
    </row>
    <row r="3074" spans="1:13" ht="15" customHeight="1">
      <c r="A3074" s="76"/>
      <c r="B3074" s="77" t="str">
        <f t="shared" si="299"/>
        <v/>
      </c>
      <c r="C3074" t="str">
        <f t="shared" si="304"/>
        <v/>
      </c>
      <c r="D3074" s="315" t="str">
        <f t="shared" si="303"/>
        <v/>
      </c>
      <c r="E3074" s="228">
        <v>0</v>
      </c>
      <c r="J3074" s="229">
        <f t="shared" si="300"/>
        <v>0</v>
      </c>
      <c r="K3074" s="229">
        <f t="shared" si="301"/>
        <v>0</v>
      </c>
      <c r="L3074" s="229">
        <f t="shared" si="301"/>
        <v>0</v>
      </c>
      <c r="M3074" s="229">
        <f t="shared" si="302"/>
        <v>0</v>
      </c>
    </row>
    <row r="3075" spans="1:13" ht="15" customHeight="1">
      <c r="A3075" s="76"/>
      <c r="B3075" s="77" t="str">
        <f t="shared" si="299"/>
        <v/>
      </c>
      <c r="C3075" t="str">
        <f t="shared" si="304"/>
        <v/>
      </c>
      <c r="D3075" s="315" t="str">
        <f t="shared" si="303"/>
        <v/>
      </c>
      <c r="E3075" s="228">
        <v>0</v>
      </c>
      <c r="J3075" s="229">
        <f t="shared" si="300"/>
        <v>0</v>
      </c>
      <c r="K3075" s="229">
        <f t="shared" si="301"/>
        <v>0</v>
      </c>
      <c r="L3075" s="229">
        <f t="shared" si="301"/>
        <v>0</v>
      </c>
      <c r="M3075" s="229">
        <f t="shared" si="302"/>
        <v>0</v>
      </c>
    </row>
    <row r="3076" spans="1:13" ht="15" customHeight="1">
      <c r="A3076" s="76"/>
      <c r="B3076" s="77" t="str">
        <f t="shared" si="299"/>
        <v/>
      </c>
      <c r="C3076" t="str">
        <f t="shared" si="304"/>
        <v/>
      </c>
      <c r="D3076" s="315" t="str">
        <f t="shared" si="303"/>
        <v/>
      </c>
      <c r="E3076" s="228">
        <v>0</v>
      </c>
      <c r="J3076" s="229">
        <f t="shared" si="300"/>
        <v>0</v>
      </c>
      <c r="K3076" s="229">
        <f t="shared" si="301"/>
        <v>0</v>
      </c>
      <c r="L3076" s="229">
        <f t="shared" si="301"/>
        <v>0</v>
      </c>
      <c r="M3076" s="229">
        <f t="shared" si="302"/>
        <v>0</v>
      </c>
    </row>
    <row r="3077" spans="1:13" ht="15" customHeight="1">
      <c r="A3077" s="76"/>
      <c r="B3077" s="77" t="str">
        <f t="shared" si="299"/>
        <v/>
      </c>
      <c r="C3077" t="str">
        <f t="shared" si="304"/>
        <v/>
      </c>
      <c r="D3077" s="315" t="str">
        <f t="shared" si="303"/>
        <v/>
      </c>
      <c r="E3077" s="228">
        <v>0</v>
      </c>
      <c r="J3077" s="229">
        <f t="shared" si="300"/>
        <v>0</v>
      </c>
      <c r="K3077" s="229">
        <f t="shared" si="301"/>
        <v>0</v>
      </c>
      <c r="L3077" s="229">
        <f t="shared" si="301"/>
        <v>0</v>
      </c>
      <c r="M3077" s="229">
        <f t="shared" si="302"/>
        <v>0</v>
      </c>
    </row>
    <row r="3078" spans="1:13" ht="15" customHeight="1">
      <c r="A3078" s="76"/>
      <c r="B3078" s="77" t="str">
        <f t="shared" si="299"/>
        <v/>
      </c>
      <c r="C3078" t="str">
        <f t="shared" si="304"/>
        <v/>
      </c>
      <c r="D3078" s="315" t="str">
        <f t="shared" si="303"/>
        <v/>
      </c>
      <c r="E3078" s="228">
        <v>0</v>
      </c>
      <c r="J3078" s="229">
        <f t="shared" si="300"/>
        <v>0</v>
      </c>
      <c r="K3078" s="229">
        <f t="shared" si="301"/>
        <v>0</v>
      </c>
      <c r="L3078" s="229">
        <f t="shared" si="301"/>
        <v>0</v>
      </c>
      <c r="M3078" s="229">
        <f t="shared" si="302"/>
        <v>0</v>
      </c>
    </row>
    <row r="3079" spans="1:13" ht="15" customHeight="1">
      <c r="A3079" s="76"/>
      <c r="B3079" s="77" t="str">
        <f t="shared" ref="B3079:B3142" si="305">IF(A3079="","",TEXT(A3079,"DDDD"))</f>
        <v/>
      </c>
      <c r="C3079" t="str">
        <f t="shared" si="304"/>
        <v/>
      </c>
      <c r="D3079" s="315" t="str">
        <f t="shared" si="303"/>
        <v/>
      </c>
      <c r="E3079" s="228">
        <v>0</v>
      </c>
      <c r="J3079" s="229">
        <f t="shared" ref="J3079:J3142" si="306">IF(E3079=0,0,(1-J$4)*E3079)</f>
        <v>0</v>
      </c>
      <c r="K3079" s="229">
        <f t="shared" ref="K3079:L3142" si="307">IF(F3079=0,0,(1-K$4)*F3079)</f>
        <v>0</v>
      </c>
      <c r="L3079" s="229">
        <f t="shared" si="307"/>
        <v>0</v>
      </c>
      <c r="M3079" s="229">
        <f t="shared" ref="M3079:M3142" si="308">IF(H3079=0,0,(1-M$4)*H3079)</f>
        <v>0</v>
      </c>
    </row>
    <row r="3080" spans="1:13" ht="15" customHeight="1">
      <c r="A3080" s="76"/>
      <c r="B3080" s="77" t="str">
        <f t="shared" si="305"/>
        <v/>
      </c>
      <c r="C3080" t="str">
        <f t="shared" si="304"/>
        <v/>
      </c>
      <c r="D3080" s="315" t="str">
        <f t="shared" ref="D3080:D3143" si="309">IF(A3080&lt;&gt;"",PROPER(TEXT(A3080,"Mmmm")),"")</f>
        <v/>
      </c>
      <c r="E3080" s="228">
        <v>0</v>
      </c>
      <c r="J3080" s="229">
        <f t="shared" si="306"/>
        <v>0</v>
      </c>
      <c r="K3080" s="229">
        <f t="shared" si="307"/>
        <v>0</v>
      </c>
      <c r="L3080" s="229">
        <f t="shared" si="307"/>
        <v>0</v>
      </c>
      <c r="M3080" s="229">
        <f t="shared" si="308"/>
        <v>0</v>
      </c>
    </row>
    <row r="3081" spans="1:13" ht="15" customHeight="1">
      <c r="A3081" s="76"/>
      <c r="B3081" s="77" t="str">
        <f t="shared" si="305"/>
        <v/>
      </c>
      <c r="C3081" t="str">
        <f t="shared" si="304"/>
        <v/>
      </c>
      <c r="D3081" s="315" t="str">
        <f t="shared" si="309"/>
        <v/>
      </c>
      <c r="E3081" s="228">
        <v>0</v>
      </c>
      <c r="J3081" s="229">
        <f t="shared" si="306"/>
        <v>0</v>
      </c>
      <c r="K3081" s="229">
        <f t="shared" si="307"/>
        <v>0</v>
      </c>
      <c r="L3081" s="229">
        <f t="shared" si="307"/>
        <v>0</v>
      </c>
      <c r="M3081" s="229">
        <f t="shared" si="308"/>
        <v>0</v>
      </c>
    </row>
    <row r="3082" spans="1:13" ht="15" customHeight="1">
      <c r="A3082" s="76"/>
      <c r="B3082" s="77" t="str">
        <f t="shared" si="305"/>
        <v/>
      </c>
      <c r="C3082" t="str">
        <f t="shared" si="304"/>
        <v/>
      </c>
      <c r="D3082" s="315" t="str">
        <f t="shared" si="309"/>
        <v/>
      </c>
      <c r="E3082" s="228">
        <v>0</v>
      </c>
      <c r="J3082" s="229">
        <f t="shared" si="306"/>
        <v>0</v>
      </c>
      <c r="K3082" s="229">
        <f t="shared" si="307"/>
        <v>0</v>
      </c>
      <c r="L3082" s="229">
        <f t="shared" si="307"/>
        <v>0</v>
      </c>
      <c r="M3082" s="229">
        <f t="shared" si="308"/>
        <v>0</v>
      </c>
    </row>
    <row r="3083" spans="1:13" ht="15" customHeight="1">
      <c r="A3083" s="76"/>
      <c r="B3083" s="77" t="str">
        <f t="shared" si="305"/>
        <v/>
      </c>
      <c r="C3083" t="str">
        <f t="shared" si="304"/>
        <v/>
      </c>
      <c r="D3083" s="315" t="str">
        <f t="shared" si="309"/>
        <v/>
      </c>
      <c r="E3083" s="228">
        <v>0</v>
      </c>
      <c r="J3083" s="229">
        <f t="shared" si="306"/>
        <v>0</v>
      </c>
      <c r="K3083" s="229">
        <f t="shared" si="307"/>
        <v>0</v>
      </c>
      <c r="L3083" s="229">
        <f t="shared" si="307"/>
        <v>0</v>
      </c>
      <c r="M3083" s="229">
        <f t="shared" si="308"/>
        <v>0</v>
      </c>
    </row>
    <row r="3084" spans="1:13" ht="15" customHeight="1">
      <c r="A3084" s="76"/>
      <c r="B3084" s="77" t="str">
        <f t="shared" si="305"/>
        <v/>
      </c>
      <c r="C3084" t="str">
        <f t="shared" si="304"/>
        <v/>
      </c>
      <c r="D3084" s="315" t="str">
        <f t="shared" si="309"/>
        <v/>
      </c>
      <c r="E3084" s="228">
        <v>0</v>
      </c>
      <c r="J3084" s="229">
        <f t="shared" si="306"/>
        <v>0</v>
      </c>
      <c r="K3084" s="229">
        <f t="shared" si="307"/>
        <v>0</v>
      </c>
      <c r="L3084" s="229">
        <f t="shared" si="307"/>
        <v>0</v>
      </c>
      <c r="M3084" s="229">
        <f t="shared" si="308"/>
        <v>0</v>
      </c>
    </row>
    <row r="3085" spans="1:13" ht="15" customHeight="1">
      <c r="A3085" s="76"/>
      <c r="B3085" s="77" t="str">
        <f t="shared" si="305"/>
        <v/>
      </c>
      <c r="C3085" t="str">
        <f t="shared" si="304"/>
        <v/>
      </c>
      <c r="D3085" s="315" t="str">
        <f t="shared" si="309"/>
        <v/>
      </c>
      <c r="E3085" s="228">
        <v>0</v>
      </c>
      <c r="J3085" s="229">
        <f t="shared" si="306"/>
        <v>0</v>
      </c>
      <c r="K3085" s="229">
        <f t="shared" si="307"/>
        <v>0</v>
      </c>
      <c r="L3085" s="229">
        <f t="shared" si="307"/>
        <v>0</v>
      </c>
      <c r="M3085" s="229">
        <f t="shared" si="308"/>
        <v>0</v>
      </c>
    </row>
    <row r="3086" spans="1:13" ht="15" customHeight="1">
      <c r="A3086" s="76"/>
      <c r="B3086" s="77" t="str">
        <f t="shared" si="305"/>
        <v/>
      </c>
      <c r="C3086" t="str">
        <f t="shared" si="304"/>
        <v/>
      </c>
      <c r="D3086" s="315" t="str">
        <f t="shared" si="309"/>
        <v/>
      </c>
      <c r="E3086" s="228">
        <v>0</v>
      </c>
      <c r="J3086" s="229">
        <f t="shared" si="306"/>
        <v>0</v>
      </c>
      <c r="K3086" s="229">
        <f t="shared" si="307"/>
        <v>0</v>
      </c>
      <c r="L3086" s="229">
        <f t="shared" si="307"/>
        <v>0</v>
      </c>
      <c r="M3086" s="229">
        <f t="shared" si="308"/>
        <v>0</v>
      </c>
    </row>
    <row r="3087" spans="1:13" ht="15" customHeight="1">
      <c r="A3087" s="76"/>
      <c r="B3087" s="77" t="str">
        <f t="shared" si="305"/>
        <v/>
      </c>
      <c r="C3087" t="str">
        <f t="shared" si="304"/>
        <v/>
      </c>
      <c r="D3087" s="315" t="str">
        <f t="shared" si="309"/>
        <v/>
      </c>
      <c r="E3087" s="228">
        <v>0</v>
      </c>
      <c r="J3087" s="229">
        <f t="shared" si="306"/>
        <v>0</v>
      </c>
      <c r="K3087" s="229">
        <f t="shared" si="307"/>
        <v>0</v>
      </c>
      <c r="L3087" s="229">
        <f t="shared" si="307"/>
        <v>0</v>
      </c>
      <c r="M3087" s="229">
        <f t="shared" si="308"/>
        <v>0</v>
      </c>
    </row>
    <row r="3088" spans="1:13" ht="15" customHeight="1">
      <c r="A3088" s="76"/>
      <c r="B3088" s="77" t="str">
        <f t="shared" si="305"/>
        <v/>
      </c>
      <c r="C3088" t="str">
        <f t="shared" si="304"/>
        <v/>
      </c>
      <c r="D3088" s="315" t="str">
        <f t="shared" si="309"/>
        <v/>
      </c>
      <c r="E3088" s="228">
        <v>0</v>
      </c>
      <c r="J3088" s="229">
        <f t="shared" si="306"/>
        <v>0</v>
      </c>
      <c r="K3088" s="229">
        <f t="shared" si="307"/>
        <v>0</v>
      </c>
      <c r="L3088" s="229">
        <f t="shared" si="307"/>
        <v>0</v>
      </c>
      <c r="M3088" s="229">
        <f t="shared" si="308"/>
        <v>0</v>
      </c>
    </row>
    <row r="3089" spans="1:13" ht="15" customHeight="1">
      <c r="A3089" s="76"/>
      <c r="B3089" s="77" t="str">
        <f t="shared" si="305"/>
        <v/>
      </c>
      <c r="C3089" t="str">
        <f t="shared" si="304"/>
        <v/>
      </c>
      <c r="D3089" s="315" t="str">
        <f t="shared" si="309"/>
        <v/>
      </c>
      <c r="E3089" s="228">
        <v>0</v>
      </c>
      <c r="J3089" s="229">
        <f t="shared" si="306"/>
        <v>0</v>
      </c>
      <c r="K3089" s="229">
        <f t="shared" si="307"/>
        <v>0</v>
      </c>
      <c r="L3089" s="229">
        <f t="shared" si="307"/>
        <v>0</v>
      </c>
      <c r="M3089" s="229">
        <f t="shared" si="308"/>
        <v>0</v>
      </c>
    </row>
    <row r="3090" spans="1:13" ht="15" customHeight="1">
      <c r="A3090" s="76"/>
      <c r="B3090" s="77" t="str">
        <f t="shared" si="305"/>
        <v/>
      </c>
      <c r="C3090" t="str">
        <f t="shared" si="304"/>
        <v/>
      </c>
      <c r="D3090" s="315" t="str">
        <f t="shared" si="309"/>
        <v/>
      </c>
      <c r="E3090" s="228">
        <v>0</v>
      </c>
      <c r="J3090" s="229">
        <f t="shared" si="306"/>
        <v>0</v>
      </c>
      <c r="K3090" s="229">
        <f t="shared" si="307"/>
        <v>0</v>
      </c>
      <c r="L3090" s="229">
        <f t="shared" si="307"/>
        <v>0</v>
      </c>
      <c r="M3090" s="229">
        <f t="shared" si="308"/>
        <v>0</v>
      </c>
    </row>
    <row r="3091" spans="1:13" ht="15" customHeight="1">
      <c r="A3091" s="76"/>
      <c r="B3091" s="77" t="str">
        <f t="shared" si="305"/>
        <v/>
      </c>
      <c r="C3091" t="str">
        <f t="shared" si="304"/>
        <v/>
      </c>
      <c r="D3091" s="315" t="str">
        <f t="shared" si="309"/>
        <v/>
      </c>
      <c r="E3091" s="228">
        <v>0</v>
      </c>
      <c r="J3091" s="229">
        <f t="shared" si="306"/>
        <v>0</v>
      </c>
      <c r="K3091" s="229">
        <f t="shared" si="307"/>
        <v>0</v>
      </c>
      <c r="L3091" s="229">
        <f t="shared" si="307"/>
        <v>0</v>
      </c>
      <c r="M3091" s="229">
        <f t="shared" si="308"/>
        <v>0</v>
      </c>
    </row>
    <row r="3092" spans="1:13" ht="15" customHeight="1">
      <c r="A3092" s="76"/>
      <c r="B3092" s="77" t="str">
        <f t="shared" si="305"/>
        <v/>
      </c>
      <c r="C3092" t="str">
        <f t="shared" si="304"/>
        <v/>
      </c>
      <c r="D3092" s="315" t="str">
        <f t="shared" si="309"/>
        <v/>
      </c>
      <c r="E3092" s="228">
        <v>0</v>
      </c>
      <c r="J3092" s="229">
        <f t="shared" si="306"/>
        <v>0</v>
      </c>
      <c r="K3092" s="229">
        <f t="shared" si="307"/>
        <v>0</v>
      </c>
      <c r="L3092" s="229">
        <f t="shared" si="307"/>
        <v>0</v>
      </c>
      <c r="M3092" s="229">
        <f t="shared" si="308"/>
        <v>0</v>
      </c>
    </row>
    <row r="3093" spans="1:13" ht="15" customHeight="1">
      <c r="A3093" s="76"/>
      <c r="B3093" s="77" t="str">
        <f t="shared" si="305"/>
        <v/>
      </c>
      <c r="C3093" t="str">
        <f t="shared" si="304"/>
        <v/>
      </c>
      <c r="D3093" s="315" t="str">
        <f t="shared" si="309"/>
        <v/>
      </c>
      <c r="E3093" s="228">
        <v>0</v>
      </c>
      <c r="J3093" s="229">
        <f t="shared" si="306"/>
        <v>0</v>
      </c>
      <c r="K3093" s="229">
        <f t="shared" si="307"/>
        <v>0</v>
      </c>
      <c r="L3093" s="229">
        <f t="shared" si="307"/>
        <v>0</v>
      </c>
      <c r="M3093" s="229">
        <f t="shared" si="308"/>
        <v>0</v>
      </c>
    </row>
    <row r="3094" spans="1:13" ht="15" customHeight="1">
      <c r="A3094" s="76"/>
      <c r="B3094" s="77" t="str">
        <f t="shared" si="305"/>
        <v/>
      </c>
      <c r="C3094" t="str">
        <f t="shared" si="304"/>
        <v/>
      </c>
      <c r="D3094" s="315" t="str">
        <f t="shared" si="309"/>
        <v/>
      </c>
      <c r="E3094" s="228">
        <v>0</v>
      </c>
      <c r="J3094" s="229">
        <f t="shared" si="306"/>
        <v>0</v>
      </c>
      <c r="K3094" s="229">
        <f t="shared" si="307"/>
        <v>0</v>
      </c>
      <c r="L3094" s="229">
        <f t="shared" si="307"/>
        <v>0</v>
      </c>
      <c r="M3094" s="229">
        <f t="shared" si="308"/>
        <v>0</v>
      </c>
    </row>
    <row r="3095" spans="1:13" ht="15" customHeight="1">
      <c r="A3095" s="76"/>
      <c r="B3095" s="77" t="str">
        <f t="shared" si="305"/>
        <v/>
      </c>
      <c r="C3095" t="str">
        <f t="shared" si="304"/>
        <v/>
      </c>
      <c r="D3095" s="315" t="str">
        <f t="shared" si="309"/>
        <v/>
      </c>
      <c r="E3095" s="228">
        <v>0</v>
      </c>
      <c r="J3095" s="229">
        <f t="shared" si="306"/>
        <v>0</v>
      </c>
      <c r="K3095" s="229">
        <f t="shared" si="307"/>
        <v>0</v>
      </c>
      <c r="L3095" s="229">
        <f t="shared" si="307"/>
        <v>0</v>
      </c>
      <c r="M3095" s="229">
        <f t="shared" si="308"/>
        <v>0</v>
      </c>
    </row>
    <row r="3096" spans="1:13" ht="15" customHeight="1">
      <c r="A3096" s="76"/>
      <c r="B3096" s="77" t="str">
        <f t="shared" si="305"/>
        <v/>
      </c>
      <c r="C3096" t="str">
        <f t="shared" si="304"/>
        <v/>
      </c>
      <c r="D3096" s="315" t="str">
        <f t="shared" si="309"/>
        <v/>
      </c>
      <c r="E3096" s="228">
        <v>0</v>
      </c>
      <c r="J3096" s="229">
        <f t="shared" si="306"/>
        <v>0</v>
      </c>
      <c r="K3096" s="229">
        <f t="shared" si="307"/>
        <v>0</v>
      </c>
      <c r="L3096" s="229">
        <f t="shared" si="307"/>
        <v>0</v>
      </c>
      <c r="M3096" s="229">
        <f t="shared" si="308"/>
        <v>0</v>
      </c>
    </row>
    <row r="3097" spans="1:13" ht="15" customHeight="1">
      <c r="A3097" s="76"/>
      <c r="B3097" s="77" t="str">
        <f t="shared" si="305"/>
        <v/>
      </c>
      <c r="C3097" t="str">
        <f t="shared" si="304"/>
        <v/>
      </c>
      <c r="D3097" s="315" t="str">
        <f t="shared" si="309"/>
        <v/>
      </c>
      <c r="E3097" s="228">
        <v>0</v>
      </c>
      <c r="J3097" s="229">
        <f t="shared" si="306"/>
        <v>0</v>
      </c>
      <c r="K3097" s="229">
        <f t="shared" si="307"/>
        <v>0</v>
      </c>
      <c r="L3097" s="229">
        <f t="shared" si="307"/>
        <v>0</v>
      </c>
      <c r="M3097" s="229">
        <f t="shared" si="308"/>
        <v>0</v>
      </c>
    </row>
    <row r="3098" spans="1:13" ht="15" customHeight="1">
      <c r="A3098" s="76"/>
      <c r="B3098" s="77" t="str">
        <f t="shared" si="305"/>
        <v/>
      </c>
      <c r="C3098" t="str">
        <f t="shared" si="304"/>
        <v/>
      </c>
      <c r="D3098" s="315" t="str">
        <f t="shared" si="309"/>
        <v/>
      </c>
      <c r="E3098" s="228">
        <v>0</v>
      </c>
      <c r="J3098" s="229">
        <f t="shared" si="306"/>
        <v>0</v>
      </c>
      <c r="K3098" s="229">
        <f t="shared" si="307"/>
        <v>0</v>
      </c>
      <c r="L3098" s="229">
        <f t="shared" si="307"/>
        <v>0</v>
      </c>
      <c r="M3098" s="229">
        <f t="shared" si="308"/>
        <v>0</v>
      </c>
    </row>
    <row r="3099" spans="1:13" ht="15" customHeight="1">
      <c r="A3099" s="76"/>
      <c r="B3099" s="77" t="str">
        <f t="shared" si="305"/>
        <v/>
      </c>
      <c r="C3099" t="str">
        <f t="shared" si="304"/>
        <v/>
      </c>
      <c r="D3099" s="315" t="str">
        <f t="shared" si="309"/>
        <v/>
      </c>
      <c r="E3099" s="228">
        <v>0</v>
      </c>
      <c r="J3099" s="229">
        <f t="shared" si="306"/>
        <v>0</v>
      </c>
      <c r="K3099" s="229">
        <f t="shared" si="307"/>
        <v>0</v>
      </c>
      <c r="L3099" s="229">
        <f t="shared" si="307"/>
        <v>0</v>
      </c>
      <c r="M3099" s="229">
        <f t="shared" si="308"/>
        <v>0</v>
      </c>
    </row>
    <row r="3100" spans="1:13" ht="15" customHeight="1">
      <c r="A3100" s="76"/>
      <c r="B3100" s="77" t="str">
        <f t="shared" si="305"/>
        <v/>
      </c>
      <c r="C3100" t="str">
        <f t="shared" si="304"/>
        <v/>
      </c>
      <c r="D3100" s="315" t="str">
        <f t="shared" si="309"/>
        <v/>
      </c>
      <c r="E3100" s="228">
        <v>0</v>
      </c>
      <c r="J3100" s="229">
        <f t="shared" si="306"/>
        <v>0</v>
      </c>
      <c r="K3100" s="229">
        <f t="shared" si="307"/>
        <v>0</v>
      </c>
      <c r="L3100" s="229">
        <f t="shared" si="307"/>
        <v>0</v>
      </c>
      <c r="M3100" s="229">
        <f t="shared" si="308"/>
        <v>0</v>
      </c>
    </row>
    <row r="3101" spans="1:13" ht="15" customHeight="1">
      <c r="A3101" s="76"/>
      <c r="B3101" s="77" t="str">
        <f t="shared" si="305"/>
        <v/>
      </c>
      <c r="C3101" t="str">
        <f t="shared" si="304"/>
        <v/>
      </c>
      <c r="D3101" s="315" t="str">
        <f t="shared" si="309"/>
        <v/>
      </c>
      <c r="E3101" s="228">
        <v>0</v>
      </c>
      <c r="J3101" s="229">
        <f t="shared" si="306"/>
        <v>0</v>
      </c>
      <c r="K3101" s="229">
        <f t="shared" si="307"/>
        <v>0</v>
      </c>
      <c r="L3101" s="229">
        <f t="shared" si="307"/>
        <v>0</v>
      </c>
      <c r="M3101" s="229">
        <f t="shared" si="308"/>
        <v>0</v>
      </c>
    </row>
    <row r="3102" spans="1:13" ht="15" customHeight="1">
      <c r="A3102" s="76"/>
      <c r="B3102" s="77" t="str">
        <f t="shared" si="305"/>
        <v/>
      </c>
      <c r="C3102" t="str">
        <f t="shared" si="304"/>
        <v/>
      </c>
      <c r="D3102" s="315" t="str">
        <f t="shared" si="309"/>
        <v/>
      </c>
      <c r="E3102" s="228">
        <v>0</v>
      </c>
      <c r="J3102" s="229">
        <f t="shared" si="306"/>
        <v>0</v>
      </c>
      <c r="K3102" s="229">
        <f t="shared" si="307"/>
        <v>0</v>
      </c>
      <c r="L3102" s="229">
        <f t="shared" si="307"/>
        <v>0</v>
      </c>
      <c r="M3102" s="229">
        <f t="shared" si="308"/>
        <v>0</v>
      </c>
    </row>
    <row r="3103" spans="1:13" ht="15" customHeight="1">
      <c r="A3103" s="76"/>
      <c r="B3103" s="77" t="str">
        <f t="shared" si="305"/>
        <v/>
      </c>
      <c r="C3103" t="str">
        <f t="shared" si="304"/>
        <v/>
      </c>
      <c r="D3103" s="315" t="str">
        <f t="shared" si="309"/>
        <v/>
      </c>
      <c r="E3103" s="228">
        <v>0</v>
      </c>
      <c r="J3103" s="229">
        <f t="shared" si="306"/>
        <v>0</v>
      </c>
      <c r="K3103" s="229">
        <f t="shared" si="307"/>
        <v>0</v>
      </c>
      <c r="L3103" s="229">
        <f t="shared" si="307"/>
        <v>0</v>
      </c>
      <c r="M3103" s="229">
        <f t="shared" si="308"/>
        <v>0</v>
      </c>
    </row>
    <row r="3104" spans="1:13" ht="15" customHeight="1">
      <c r="A3104" s="76"/>
      <c r="B3104" s="77" t="str">
        <f t="shared" si="305"/>
        <v/>
      </c>
      <c r="C3104" t="str">
        <f t="shared" si="304"/>
        <v/>
      </c>
      <c r="D3104" s="315" t="str">
        <f t="shared" si="309"/>
        <v/>
      </c>
      <c r="E3104" s="228">
        <v>0</v>
      </c>
      <c r="J3104" s="229">
        <f t="shared" si="306"/>
        <v>0</v>
      </c>
      <c r="K3104" s="229">
        <f t="shared" si="307"/>
        <v>0</v>
      </c>
      <c r="L3104" s="229">
        <f t="shared" si="307"/>
        <v>0</v>
      </c>
      <c r="M3104" s="229">
        <f t="shared" si="308"/>
        <v>0</v>
      </c>
    </row>
    <row r="3105" spans="1:13" ht="15" customHeight="1">
      <c r="A3105" s="76"/>
      <c r="B3105" s="77" t="str">
        <f t="shared" si="305"/>
        <v/>
      </c>
      <c r="C3105" t="str">
        <f t="shared" si="304"/>
        <v/>
      </c>
      <c r="D3105" s="315" t="str">
        <f t="shared" si="309"/>
        <v/>
      </c>
      <c r="E3105" s="228">
        <v>0</v>
      </c>
      <c r="J3105" s="229">
        <f t="shared" si="306"/>
        <v>0</v>
      </c>
      <c r="K3105" s="229">
        <f t="shared" si="307"/>
        <v>0</v>
      </c>
      <c r="L3105" s="229">
        <f t="shared" si="307"/>
        <v>0</v>
      </c>
      <c r="M3105" s="229">
        <f t="shared" si="308"/>
        <v>0</v>
      </c>
    </row>
    <row r="3106" spans="1:13" ht="15" customHeight="1">
      <c r="A3106" s="76"/>
      <c r="B3106" s="77" t="str">
        <f t="shared" si="305"/>
        <v/>
      </c>
      <c r="C3106" t="str">
        <f t="shared" si="304"/>
        <v/>
      </c>
      <c r="D3106" s="315" t="str">
        <f t="shared" si="309"/>
        <v/>
      </c>
      <c r="E3106" s="228">
        <v>0</v>
      </c>
      <c r="J3106" s="229">
        <f t="shared" si="306"/>
        <v>0</v>
      </c>
      <c r="K3106" s="229">
        <f t="shared" si="307"/>
        <v>0</v>
      </c>
      <c r="L3106" s="229">
        <f t="shared" si="307"/>
        <v>0</v>
      </c>
      <c r="M3106" s="229">
        <f t="shared" si="308"/>
        <v>0</v>
      </c>
    </row>
    <row r="3107" spans="1:13" ht="15" customHeight="1">
      <c r="A3107" s="76"/>
      <c r="B3107" s="77" t="str">
        <f t="shared" si="305"/>
        <v/>
      </c>
      <c r="C3107" t="str">
        <f t="shared" si="304"/>
        <v/>
      </c>
      <c r="D3107" s="315" t="str">
        <f t="shared" si="309"/>
        <v/>
      </c>
      <c r="E3107" s="228">
        <v>0</v>
      </c>
      <c r="J3107" s="229">
        <f t="shared" si="306"/>
        <v>0</v>
      </c>
      <c r="K3107" s="229">
        <f t="shared" si="307"/>
        <v>0</v>
      </c>
      <c r="L3107" s="229">
        <f t="shared" si="307"/>
        <v>0</v>
      </c>
      <c r="M3107" s="229">
        <f t="shared" si="308"/>
        <v>0</v>
      </c>
    </row>
    <row r="3108" spans="1:13" ht="15" customHeight="1">
      <c r="A3108" s="76"/>
      <c r="B3108" s="77" t="str">
        <f t="shared" si="305"/>
        <v/>
      </c>
      <c r="C3108" t="str">
        <f t="shared" si="304"/>
        <v/>
      </c>
      <c r="D3108" s="315" t="str">
        <f t="shared" si="309"/>
        <v/>
      </c>
      <c r="E3108" s="228">
        <v>0</v>
      </c>
      <c r="J3108" s="229">
        <f t="shared" si="306"/>
        <v>0</v>
      </c>
      <c r="K3108" s="229">
        <f t="shared" si="307"/>
        <v>0</v>
      </c>
      <c r="L3108" s="229">
        <f t="shared" si="307"/>
        <v>0</v>
      </c>
      <c r="M3108" s="229">
        <f t="shared" si="308"/>
        <v>0</v>
      </c>
    </row>
    <row r="3109" spans="1:13" ht="15" customHeight="1">
      <c r="A3109" s="76"/>
      <c r="B3109" s="77" t="str">
        <f t="shared" si="305"/>
        <v/>
      </c>
      <c r="C3109" t="str">
        <f t="shared" si="304"/>
        <v/>
      </c>
      <c r="D3109" s="315" t="str">
        <f t="shared" si="309"/>
        <v/>
      </c>
      <c r="E3109" s="228">
        <v>0</v>
      </c>
      <c r="J3109" s="229">
        <f t="shared" si="306"/>
        <v>0</v>
      </c>
      <c r="K3109" s="229">
        <f t="shared" si="307"/>
        <v>0</v>
      </c>
      <c r="L3109" s="229">
        <f t="shared" si="307"/>
        <v>0</v>
      </c>
      <c r="M3109" s="229">
        <f t="shared" si="308"/>
        <v>0</v>
      </c>
    </row>
    <row r="3110" spans="1:13" ht="15" customHeight="1">
      <c r="A3110" s="76"/>
      <c r="B3110" s="77" t="str">
        <f t="shared" si="305"/>
        <v/>
      </c>
      <c r="C3110" t="str">
        <f t="shared" si="304"/>
        <v/>
      </c>
      <c r="D3110" s="315" t="str">
        <f t="shared" si="309"/>
        <v/>
      </c>
      <c r="E3110" s="228">
        <v>0</v>
      </c>
      <c r="J3110" s="229">
        <f t="shared" si="306"/>
        <v>0</v>
      </c>
      <c r="K3110" s="229">
        <f t="shared" si="307"/>
        <v>0</v>
      </c>
      <c r="L3110" s="229">
        <f t="shared" si="307"/>
        <v>0</v>
      </c>
      <c r="M3110" s="229">
        <f t="shared" si="308"/>
        <v>0</v>
      </c>
    </row>
    <row r="3111" spans="1:13" ht="15" customHeight="1">
      <c r="A3111" s="76"/>
      <c r="B3111" s="77" t="str">
        <f t="shared" si="305"/>
        <v/>
      </c>
      <c r="C3111" t="str">
        <f t="shared" si="304"/>
        <v/>
      </c>
      <c r="D3111" s="315" t="str">
        <f t="shared" si="309"/>
        <v/>
      </c>
      <c r="E3111" s="228">
        <v>0</v>
      </c>
      <c r="J3111" s="229">
        <f t="shared" si="306"/>
        <v>0</v>
      </c>
      <c r="K3111" s="229">
        <f t="shared" si="307"/>
        <v>0</v>
      </c>
      <c r="L3111" s="229">
        <f t="shared" si="307"/>
        <v>0</v>
      </c>
      <c r="M3111" s="229">
        <f t="shared" si="308"/>
        <v>0</v>
      </c>
    </row>
    <row r="3112" spans="1:13" ht="15" customHeight="1">
      <c r="A3112" s="76"/>
      <c r="B3112" s="77" t="str">
        <f t="shared" si="305"/>
        <v/>
      </c>
      <c r="C3112" t="str">
        <f t="shared" si="304"/>
        <v/>
      </c>
      <c r="D3112" s="315" t="str">
        <f t="shared" si="309"/>
        <v/>
      </c>
      <c r="E3112" s="228">
        <v>0</v>
      </c>
      <c r="J3112" s="229">
        <f t="shared" si="306"/>
        <v>0</v>
      </c>
      <c r="K3112" s="229">
        <f t="shared" si="307"/>
        <v>0</v>
      </c>
      <c r="L3112" s="229">
        <f t="shared" si="307"/>
        <v>0</v>
      </c>
      <c r="M3112" s="229">
        <f t="shared" si="308"/>
        <v>0</v>
      </c>
    </row>
    <row r="3113" spans="1:13" ht="15" customHeight="1">
      <c r="A3113" s="76"/>
      <c r="B3113" s="77" t="str">
        <f t="shared" si="305"/>
        <v/>
      </c>
      <c r="C3113" t="str">
        <f t="shared" si="304"/>
        <v/>
      </c>
      <c r="D3113" s="315" t="str">
        <f t="shared" si="309"/>
        <v/>
      </c>
      <c r="E3113" s="228">
        <v>0</v>
      </c>
      <c r="J3113" s="229">
        <f t="shared" si="306"/>
        <v>0</v>
      </c>
      <c r="K3113" s="229">
        <f t="shared" si="307"/>
        <v>0</v>
      </c>
      <c r="L3113" s="229">
        <f t="shared" si="307"/>
        <v>0</v>
      </c>
      <c r="M3113" s="229">
        <f t="shared" si="308"/>
        <v>0</v>
      </c>
    </row>
    <row r="3114" spans="1:13" ht="15" customHeight="1">
      <c r="A3114" s="76"/>
      <c r="B3114" s="77" t="str">
        <f t="shared" si="305"/>
        <v/>
      </c>
      <c r="C3114" t="str">
        <f t="shared" si="304"/>
        <v/>
      </c>
      <c r="D3114" s="315" t="str">
        <f t="shared" si="309"/>
        <v/>
      </c>
      <c r="E3114" s="228">
        <v>0</v>
      </c>
      <c r="J3114" s="229">
        <f t="shared" si="306"/>
        <v>0</v>
      </c>
      <c r="K3114" s="229">
        <f t="shared" si="307"/>
        <v>0</v>
      </c>
      <c r="L3114" s="229">
        <f t="shared" si="307"/>
        <v>0</v>
      </c>
      <c r="M3114" s="229">
        <f t="shared" si="308"/>
        <v>0</v>
      </c>
    </row>
    <row r="3115" spans="1:13" ht="15" customHeight="1">
      <c r="A3115" s="76"/>
      <c r="B3115" s="77" t="str">
        <f t="shared" si="305"/>
        <v/>
      </c>
      <c r="C3115" t="str">
        <f t="shared" si="304"/>
        <v/>
      </c>
      <c r="D3115" s="315" t="str">
        <f t="shared" si="309"/>
        <v/>
      </c>
      <c r="E3115" s="228">
        <v>0</v>
      </c>
      <c r="J3115" s="229">
        <f t="shared" si="306"/>
        <v>0</v>
      </c>
      <c r="K3115" s="229">
        <f t="shared" si="307"/>
        <v>0</v>
      </c>
      <c r="L3115" s="229">
        <f t="shared" si="307"/>
        <v>0</v>
      </c>
      <c r="M3115" s="229">
        <f t="shared" si="308"/>
        <v>0</v>
      </c>
    </row>
    <row r="3116" spans="1:13" ht="15" customHeight="1">
      <c r="A3116" s="76"/>
      <c r="B3116" s="77" t="str">
        <f t="shared" si="305"/>
        <v/>
      </c>
      <c r="C3116" t="str">
        <f t="shared" si="304"/>
        <v/>
      </c>
      <c r="D3116" s="315" t="str">
        <f t="shared" si="309"/>
        <v/>
      </c>
      <c r="E3116" s="228">
        <v>0</v>
      </c>
      <c r="J3116" s="229">
        <f t="shared" si="306"/>
        <v>0</v>
      </c>
      <c r="K3116" s="229">
        <f t="shared" si="307"/>
        <v>0</v>
      </c>
      <c r="L3116" s="229">
        <f t="shared" si="307"/>
        <v>0</v>
      </c>
      <c r="M3116" s="229">
        <f t="shared" si="308"/>
        <v>0</v>
      </c>
    </row>
    <row r="3117" spans="1:13" ht="15" customHeight="1">
      <c r="A3117" s="76"/>
      <c r="B3117" s="77" t="str">
        <f t="shared" si="305"/>
        <v/>
      </c>
      <c r="C3117" t="str">
        <f t="shared" si="304"/>
        <v/>
      </c>
      <c r="D3117" s="315" t="str">
        <f t="shared" si="309"/>
        <v/>
      </c>
      <c r="E3117" s="228">
        <v>0</v>
      </c>
      <c r="J3117" s="229">
        <f t="shared" si="306"/>
        <v>0</v>
      </c>
      <c r="K3117" s="229">
        <f t="shared" si="307"/>
        <v>0</v>
      </c>
      <c r="L3117" s="229">
        <f t="shared" si="307"/>
        <v>0</v>
      </c>
      <c r="M3117" s="229">
        <f t="shared" si="308"/>
        <v>0</v>
      </c>
    </row>
    <row r="3118" spans="1:13" ht="15" customHeight="1">
      <c r="A3118" s="76"/>
      <c r="B3118" s="77" t="str">
        <f t="shared" si="305"/>
        <v/>
      </c>
      <c r="C3118" t="str">
        <f t="shared" si="304"/>
        <v/>
      </c>
      <c r="D3118" s="315" t="str">
        <f t="shared" si="309"/>
        <v/>
      </c>
      <c r="E3118" s="228">
        <v>0</v>
      </c>
      <c r="J3118" s="229">
        <f t="shared" si="306"/>
        <v>0</v>
      </c>
      <c r="K3118" s="229">
        <f t="shared" si="307"/>
        <v>0</v>
      </c>
      <c r="L3118" s="229">
        <f t="shared" si="307"/>
        <v>0</v>
      </c>
      <c r="M3118" s="229">
        <f t="shared" si="308"/>
        <v>0</v>
      </c>
    </row>
    <row r="3119" spans="1:13" ht="15" customHeight="1">
      <c r="A3119" s="76"/>
      <c r="B3119" s="77" t="str">
        <f t="shared" si="305"/>
        <v/>
      </c>
      <c r="C3119" t="str">
        <f t="shared" si="304"/>
        <v/>
      </c>
      <c r="D3119" s="315" t="str">
        <f t="shared" si="309"/>
        <v/>
      </c>
      <c r="E3119" s="228">
        <v>0</v>
      </c>
      <c r="J3119" s="229">
        <f t="shared" si="306"/>
        <v>0</v>
      </c>
      <c r="K3119" s="229">
        <f t="shared" si="307"/>
        <v>0</v>
      </c>
      <c r="L3119" s="229">
        <f t="shared" si="307"/>
        <v>0</v>
      </c>
      <c r="M3119" s="229">
        <f t="shared" si="308"/>
        <v>0</v>
      </c>
    </row>
    <row r="3120" spans="1:13" ht="15" customHeight="1">
      <c r="A3120" s="76"/>
      <c r="B3120" s="77" t="str">
        <f t="shared" si="305"/>
        <v/>
      </c>
      <c r="C3120" t="str">
        <f t="shared" si="304"/>
        <v/>
      </c>
      <c r="D3120" s="315" t="str">
        <f t="shared" si="309"/>
        <v/>
      </c>
      <c r="E3120" s="228">
        <v>0</v>
      </c>
      <c r="J3120" s="229">
        <f t="shared" si="306"/>
        <v>0</v>
      </c>
      <c r="K3120" s="229">
        <f t="shared" si="307"/>
        <v>0</v>
      </c>
      <c r="L3120" s="229">
        <f t="shared" si="307"/>
        <v>0</v>
      </c>
      <c r="M3120" s="229">
        <f t="shared" si="308"/>
        <v>0</v>
      </c>
    </row>
    <row r="3121" spans="1:13" ht="15" customHeight="1">
      <c r="A3121" s="76"/>
      <c r="B3121" s="77" t="str">
        <f t="shared" si="305"/>
        <v/>
      </c>
      <c r="C3121" t="str">
        <f t="shared" si="304"/>
        <v/>
      </c>
      <c r="D3121" s="315" t="str">
        <f t="shared" si="309"/>
        <v/>
      </c>
      <c r="E3121" s="228">
        <v>0</v>
      </c>
      <c r="J3121" s="229">
        <f t="shared" si="306"/>
        <v>0</v>
      </c>
      <c r="K3121" s="229">
        <f t="shared" si="307"/>
        <v>0</v>
      </c>
      <c r="L3121" s="229">
        <f t="shared" si="307"/>
        <v>0</v>
      </c>
      <c r="M3121" s="229">
        <f t="shared" si="308"/>
        <v>0</v>
      </c>
    </row>
    <row r="3122" spans="1:13" ht="15" customHeight="1">
      <c r="A3122" s="76"/>
      <c r="B3122" s="77" t="str">
        <f t="shared" si="305"/>
        <v/>
      </c>
      <c r="C3122" t="str">
        <f t="shared" si="304"/>
        <v/>
      </c>
      <c r="D3122" s="315" t="str">
        <f t="shared" si="309"/>
        <v/>
      </c>
      <c r="E3122" s="228">
        <v>0</v>
      </c>
      <c r="J3122" s="229">
        <f t="shared" si="306"/>
        <v>0</v>
      </c>
      <c r="K3122" s="229">
        <f t="shared" si="307"/>
        <v>0</v>
      </c>
      <c r="L3122" s="229">
        <f t="shared" si="307"/>
        <v>0</v>
      </c>
      <c r="M3122" s="229">
        <f t="shared" si="308"/>
        <v>0</v>
      </c>
    </row>
    <row r="3123" spans="1:13" ht="15" customHeight="1">
      <c r="A3123" s="76"/>
      <c r="B3123" s="77" t="str">
        <f t="shared" si="305"/>
        <v/>
      </c>
      <c r="C3123" t="str">
        <f t="shared" si="304"/>
        <v/>
      </c>
      <c r="D3123" s="315" t="str">
        <f t="shared" si="309"/>
        <v/>
      </c>
      <c r="E3123" s="228">
        <v>0</v>
      </c>
      <c r="J3123" s="229">
        <f t="shared" si="306"/>
        <v>0</v>
      </c>
      <c r="K3123" s="229">
        <f t="shared" si="307"/>
        <v>0</v>
      </c>
      <c r="L3123" s="229">
        <f t="shared" si="307"/>
        <v>0</v>
      </c>
      <c r="M3123" s="229">
        <f t="shared" si="308"/>
        <v>0</v>
      </c>
    </row>
    <row r="3124" spans="1:13" ht="15" customHeight="1">
      <c r="A3124" s="76"/>
      <c r="B3124" s="77" t="str">
        <f t="shared" si="305"/>
        <v/>
      </c>
      <c r="C3124" t="str">
        <f t="shared" si="304"/>
        <v/>
      </c>
      <c r="D3124" s="315" t="str">
        <f t="shared" si="309"/>
        <v/>
      </c>
      <c r="E3124" s="228">
        <v>0</v>
      </c>
      <c r="J3124" s="229">
        <f t="shared" si="306"/>
        <v>0</v>
      </c>
      <c r="K3124" s="229">
        <f t="shared" si="307"/>
        <v>0</v>
      </c>
      <c r="L3124" s="229">
        <f t="shared" si="307"/>
        <v>0</v>
      </c>
      <c r="M3124" s="229">
        <f t="shared" si="308"/>
        <v>0</v>
      </c>
    </row>
    <row r="3125" spans="1:13" ht="15" customHeight="1">
      <c r="A3125" s="76"/>
      <c r="B3125" s="77" t="str">
        <f t="shared" si="305"/>
        <v/>
      </c>
      <c r="C3125" t="str">
        <f t="shared" si="304"/>
        <v/>
      </c>
      <c r="D3125" s="315" t="str">
        <f t="shared" si="309"/>
        <v/>
      </c>
      <c r="E3125" s="228">
        <v>0</v>
      </c>
      <c r="J3125" s="229">
        <f t="shared" si="306"/>
        <v>0</v>
      </c>
      <c r="K3125" s="229">
        <f t="shared" si="307"/>
        <v>0</v>
      </c>
      <c r="L3125" s="229">
        <f t="shared" si="307"/>
        <v>0</v>
      </c>
      <c r="M3125" s="229">
        <f t="shared" si="308"/>
        <v>0</v>
      </c>
    </row>
    <row r="3126" spans="1:13" ht="15" customHeight="1">
      <c r="A3126" s="76"/>
      <c r="B3126" s="77" t="str">
        <f t="shared" si="305"/>
        <v/>
      </c>
      <c r="C3126" t="str">
        <f t="shared" si="304"/>
        <v/>
      </c>
      <c r="D3126" s="315" t="str">
        <f t="shared" si="309"/>
        <v/>
      </c>
      <c r="E3126" s="228">
        <v>0</v>
      </c>
      <c r="J3126" s="229">
        <f t="shared" si="306"/>
        <v>0</v>
      </c>
      <c r="K3126" s="229">
        <f t="shared" si="307"/>
        <v>0</v>
      </c>
      <c r="L3126" s="229">
        <f t="shared" si="307"/>
        <v>0</v>
      </c>
      <c r="M3126" s="229">
        <f t="shared" si="308"/>
        <v>0</v>
      </c>
    </row>
    <row r="3127" spans="1:13" ht="15" customHeight="1">
      <c r="A3127" s="76"/>
      <c r="B3127" s="77" t="str">
        <f t="shared" si="305"/>
        <v/>
      </c>
      <c r="C3127" t="str">
        <f t="shared" si="304"/>
        <v/>
      </c>
      <c r="D3127" s="315" t="str">
        <f t="shared" si="309"/>
        <v/>
      </c>
      <c r="E3127" s="228">
        <v>0</v>
      </c>
      <c r="J3127" s="229">
        <f t="shared" si="306"/>
        <v>0</v>
      </c>
      <c r="K3127" s="229">
        <f t="shared" si="307"/>
        <v>0</v>
      </c>
      <c r="L3127" s="229">
        <f t="shared" si="307"/>
        <v>0</v>
      </c>
      <c r="M3127" s="229">
        <f t="shared" si="308"/>
        <v>0</v>
      </c>
    </row>
    <row r="3128" spans="1:13" ht="15" customHeight="1">
      <c r="A3128" s="76"/>
      <c r="B3128" s="77" t="str">
        <f t="shared" si="305"/>
        <v/>
      </c>
      <c r="C3128" t="str">
        <f t="shared" si="304"/>
        <v/>
      </c>
      <c r="D3128" s="315" t="str">
        <f t="shared" si="309"/>
        <v/>
      </c>
      <c r="E3128" s="228">
        <v>0</v>
      </c>
      <c r="J3128" s="229">
        <f t="shared" si="306"/>
        <v>0</v>
      </c>
      <c r="K3128" s="229">
        <f t="shared" si="307"/>
        <v>0</v>
      </c>
      <c r="L3128" s="229">
        <f t="shared" si="307"/>
        <v>0</v>
      </c>
      <c r="M3128" s="229">
        <f t="shared" si="308"/>
        <v>0</v>
      </c>
    </row>
    <row r="3129" spans="1:13" ht="15" customHeight="1">
      <c r="A3129" s="76"/>
      <c r="B3129" s="77" t="str">
        <f t="shared" si="305"/>
        <v/>
      </c>
      <c r="C3129" t="str">
        <f t="shared" si="304"/>
        <v/>
      </c>
      <c r="D3129" s="315" t="str">
        <f t="shared" si="309"/>
        <v/>
      </c>
      <c r="E3129" s="228">
        <v>0</v>
      </c>
      <c r="J3129" s="229">
        <f t="shared" si="306"/>
        <v>0</v>
      </c>
      <c r="K3129" s="229">
        <f t="shared" si="307"/>
        <v>0</v>
      </c>
      <c r="L3129" s="229">
        <f t="shared" si="307"/>
        <v>0</v>
      </c>
      <c r="M3129" s="229">
        <f t="shared" si="308"/>
        <v>0</v>
      </c>
    </row>
    <row r="3130" spans="1:13" ht="15" customHeight="1">
      <c r="A3130" s="76"/>
      <c r="B3130" s="77" t="str">
        <f t="shared" si="305"/>
        <v/>
      </c>
      <c r="C3130" t="str">
        <f t="shared" si="304"/>
        <v/>
      </c>
      <c r="D3130" s="315" t="str">
        <f t="shared" si="309"/>
        <v/>
      </c>
      <c r="E3130" s="228">
        <v>0</v>
      </c>
      <c r="J3130" s="229">
        <f t="shared" si="306"/>
        <v>0</v>
      </c>
      <c r="K3130" s="229">
        <f t="shared" si="307"/>
        <v>0</v>
      </c>
      <c r="L3130" s="229">
        <f t="shared" si="307"/>
        <v>0</v>
      </c>
      <c r="M3130" s="229">
        <f t="shared" si="308"/>
        <v>0</v>
      </c>
    </row>
    <row r="3131" spans="1:13" ht="15" customHeight="1">
      <c r="A3131" s="76"/>
      <c r="B3131" s="77" t="str">
        <f t="shared" si="305"/>
        <v/>
      </c>
      <c r="C3131" t="str">
        <f t="shared" si="304"/>
        <v/>
      </c>
      <c r="D3131" s="315" t="str">
        <f t="shared" si="309"/>
        <v/>
      </c>
      <c r="E3131" s="228">
        <v>0</v>
      </c>
      <c r="J3131" s="229">
        <f t="shared" si="306"/>
        <v>0</v>
      </c>
      <c r="K3131" s="229">
        <f t="shared" si="307"/>
        <v>0</v>
      </c>
      <c r="L3131" s="229">
        <f t="shared" si="307"/>
        <v>0</v>
      </c>
      <c r="M3131" s="229">
        <f t="shared" si="308"/>
        <v>0</v>
      </c>
    </row>
    <row r="3132" spans="1:13" ht="15" customHeight="1">
      <c r="A3132" s="76"/>
      <c r="B3132" s="77" t="str">
        <f t="shared" si="305"/>
        <v/>
      </c>
      <c r="C3132" t="str">
        <f t="shared" si="304"/>
        <v/>
      </c>
      <c r="D3132" s="315" t="str">
        <f t="shared" si="309"/>
        <v/>
      </c>
      <c r="E3132" s="228">
        <v>0</v>
      </c>
      <c r="J3132" s="229">
        <f t="shared" si="306"/>
        <v>0</v>
      </c>
      <c r="K3132" s="229">
        <f t="shared" si="307"/>
        <v>0</v>
      </c>
      <c r="L3132" s="229">
        <f t="shared" si="307"/>
        <v>0</v>
      </c>
      <c r="M3132" s="229">
        <f t="shared" si="308"/>
        <v>0</v>
      </c>
    </row>
    <row r="3133" spans="1:13" ht="15" customHeight="1">
      <c r="A3133" s="76"/>
      <c r="B3133" s="77" t="str">
        <f t="shared" si="305"/>
        <v/>
      </c>
      <c r="C3133" t="str">
        <f t="shared" si="304"/>
        <v/>
      </c>
      <c r="D3133" s="315" t="str">
        <f t="shared" si="309"/>
        <v/>
      </c>
      <c r="E3133" s="228">
        <v>0</v>
      </c>
      <c r="J3133" s="229">
        <f t="shared" si="306"/>
        <v>0</v>
      </c>
      <c r="K3133" s="229">
        <f t="shared" si="307"/>
        <v>0</v>
      </c>
      <c r="L3133" s="229">
        <f t="shared" si="307"/>
        <v>0</v>
      </c>
      <c r="M3133" s="229">
        <f t="shared" si="308"/>
        <v>0</v>
      </c>
    </row>
    <row r="3134" spans="1:13" ht="15" customHeight="1">
      <c r="A3134" s="76"/>
      <c r="B3134" s="77" t="str">
        <f t="shared" si="305"/>
        <v/>
      </c>
      <c r="C3134" t="str">
        <f t="shared" si="304"/>
        <v/>
      </c>
      <c r="D3134" s="315" t="str">
        <f t="shared" si="309"/>
        <v/>
      </c>
      <c r="E3134" s="228">
        <v>0</v>
      </c>
      <c r="J3134" s="229">
        <f t="shared" si="306"/>
        <v>0</v>
      </c>
      <c r="K3134" s="229">
        <f t="shared" si="307"/>
        <v>0</v>
      </c>
      <c r="L3134" s="229">
        <f t="shared" si="307"/>
        <v>0</v>
      </c>
      <c r="M3134" s="229">
        <f t="shared" si="308"/>
        <v>0</v>
      </c>
    </row>
    <row r="3135" spans="1:13" ht="15" customHeight="1">
      <c r="A3135" s="76"/>
      <c r="B3135" s="77" t="str">
        <f t="shared" si="305"/>
        <v/>
      </c>
      <c r="C3135" t="str">
        <f t="shared" si="304"/>
        <v/>
      </c>
      <c r="D3135" s="315" t="str">
        <f t="shared" si="309"/>
        <v/>
      </c>
      <c r="E3135" s="228">
        <v>0</v>
      </c>
      <c r="J3135" s="229">
        <f t="shared" si="306"/>
        <v>0</v>
      </c>
      <c r="K3135" s="229">
        <f t="shared" si="307"/>
        <v>0</v>
      </c>
      <c r="L3135" s="229">
        <f t="shared" si="307"/>
        <v>0</v>
      </c>
      <c r="M3135" s="229">
        <f t="shared" si="308"/>
        <v>0</v>
      </c>
    </row>
    <row r="3136" spans="1:13" ht="15" customHeight="1">
      <c r="A3136" s="76"/>
      <c r="B3136" s="77" t="str">
        <f t="shared" si="305"/>
        <v/>
      </c>
      <c r="C3136" t="str">
        <f t="shared" si="304"/>
        <v/>
      </c>
      <c r="D3136" s="315" t="str">
        <f t="shared" si="309"/>
        <v/>
      </c>
      <c r="E3136" s="228">
        <v>0</v>
      </c>
      <c r="J3136" s="229">
        <f t="shared" si="306"/>
        <v>0</v>
      </c>
      <c r="K3136" s="229">
        <f t="shared" si="307"/>
        <v>0</v>
      </c>
      <c r="L3136" s="229">
        <f t="shared" si="307"/>
        <v>0</v>
      </c>
      <c r="M3136" s="229">
        <f t="shared" si="308"/>
        <v>0</v>
      </c>
    </row>
    <row r="3137" spans="1:13" ht="15" customHeight="1">
      <c r="A3137" s="76"/>
      <c r="B3137" s="77" t="str">
        <f t="shared" si="305"/>
        <v/>
      </c>
      <c r="C3137" t="str">
        <f t="shared" ref="C3137:C3200" si="310">IF(A3137&lt;&gt;"",TEXT(A3137,"aaaa"),"")</f>
        <v/>
      </c>
      <c r="D3137" s="315" t="str">
        <f t="shared" si="309"/>
        <v/>
      </c>
      <c r="E3137" s="228">
        <v>0</v>
      </c>
      <c r="J3137" s="229">
        <f t="shared" si="306"/>
        <v>0</v>
      </c>
      <c r="K3137" s="229">
        <f t="shared" si="307"/>
        <v>0</v>
      </c>
      <c r="L3137" s="229">
        <f t="shared" si="307"/>
        <v>0</v>
      </c>
      <c r="M3137" s="229">
        <f t="shared" si="308"/>
        <v>0</v>
      </c>
    </row>
    <row r="3138" spans="1:13" ht="15" customHeight="1">
      <c r="A3138" s="76"/>
      <c r="B3138" s="77" t="str">
        <f t="shared" si="305"/>
        <v/>
      </c>
      <c r="C3138" t="str">
        <f t="shared" si="310"/>
        <v/>
      </c>
      <c r="D3138" s="315" t="str">
        <f t="shared" si="309"/>
        <v/>
      </c>
      <c r="E3138" s="228">
        <v>0</v>
      </c>
      <c r="J3138" s="229">
        <f t="shared" si="306"/>
        <v>0</v>
      </c>
      <c r="K3138" s="229">
        <f t="shared" si="307"/>
        <v>0</v>
      </c>
      <c r="L3138" s="229">
        <f t="shared" si="307"/>
        <v>0</v>
      </c>
      <c r="M3138" s="229">
        <f t="shared" si="308"/>
        <v>0</v>
      </c>
    </row>
    <row r="3139" spans="1:13" ht="15" customHeight="1">
      <c r="A3139" s="76"/>
      <c r="B3139" s="77" t="str">
        <f t="shared" si="305"/>
        <v/>
      </c>
      <c r="C3139" t="str">
        <f t="shared" si="310"/>
        <v/>
      </c>
      <c r="D3139" s="315" t="str">
        <f t="shared" si="309"/>
        <v/>
      </c>
      <c r="E3139" s="228">
        <v>0</v>
      </c>
      <c r="J3139" s="229">
        <f t="shared" si="306"/>
        <v>0</v>
      </c>
      <c r="K3139" s="229">
        <f t="shared" si="307"/>
        <v>0</v>
      </c>
      <c r="L3139" s="229">
        <f t="shared" si="307"/>
        <v>0</v>
      </c>
      <c r="M3139" s="229">
        <f t="shared" si="308"/>
        <v>0</v>
      </c>
    </row>
    <row r="3140" spans="1:13" ht="15" customHeight="1">
      <c r="A3140" s="76"/>
      <c r="B3140" s="77" t="str">
        <f t="shared" si="305"/>
        <v/>
      </c>
      <c r="C3140" t="str">
        <f t="shared" si="310"/>
        <v/>
      </c>
      <c r="D3140" s="315" t="str">
        <f t="shared" si="309"/>
        <v/>
      </c>
      <c r="E3140" s="228">
        <v>0</v>
      </c>
      <c r="J3140" s="229">
        <f t="shared" si="306"/>
        <v>0</v>
      </c>
      <c r="K3140" s="229">
        <f t="shared" si="307"/>
        <v>0</v>
      </c>
      <c r="L3140" s="229">
        <f t="shared" si="307"/>
        <v>0</v>
      </c>
      <c r="M3140" s="229">
        <f t="shared" si="308"/>
        <v>0</v>
      </c>
    </row>
    <row r="3141" spans="1:13" ht="15" customHeight="1">
      <c r="A3141" s="76"/>
      <c r="B3141" s="77" t="str">
        <f t="shared" si="305"/>
        <v/>
      </c>
      <c r="C3141" t="str">
        <f t="shared" si="310"/>
        <v/>
      </c>
      <c r="D3141" s="315" t="str">
        <f t="shared" si="309"/>
        <v/>
      </c>
      <c r="E3141" s="228">
        <v>0</v>
      </c>
      <c r="J3141" s="229">
        <f t="shared" si="306"/>
        <v>0</v>
      </c>
      <c r="K3141" s="229">
        <f t="shared" si="307"/>
        <v>0</v>
      </c>
      <c r="L3141" s="229">
        <f t="shared" si="307"/>
        <v>0</v>
      </c>
      <c r="M3141" s="229">
        <f t="shared" si="308"/>
        <v>0</v>
      </c>
    </row>
    <row r="3142" spans="1:13" ht="15" customHeight="1">
      <c r="A3142" s="76"/>
      <c r="B3142" s="77" t="str">
        <f t="shared" si="305"/>
        <v/>
      </c>
      <c r="C3142" t="str">
        <f t="shared" si="310"/>
        <v/>
      </c>
      <c r="D3142" s="315" t="str">
        <f t="shared" si="309"/>
        <v/>
      </c>
      <c r="E3142" s="228">
        <v>0</v>
      </c>
      <c r="J3142" s="229">
        <f t="shared" si="306"/>
        <v>0</v>
      </c>
      <c r="K3142" s="229">
        <f t="shared" si="307"/>
        <v>0</v>
      </c>
      <c r="L3142" s="229">
        <f t="shared" si="307"/>
        <v>0</v>
      </c>
      <c r="M3142" s="229">
        <f t="shared" si="308"/>
        <v>0</v>
      </c>
    </row>
    <row r="3143" spans="1:13" ht="15" customHeight="1">
      <c r="A3143" s="76"/>
      <c r="B3143" s="77" t="str">
        <f t="shared" ref="B3143:B3206" si="311">IF(A3143="","",TEXT(A3143,"DDDD"))</f>
        <v/>
      </c>
      <c r="C3143" t="str">
        <f t="shared" si="310"/>
        <v/>
      </c>
      <c r="D3143" s="315" t="str">
        <f t="shared" si="309"/>
        <v/>
      </c>
      <c r="E3143" s="228">
        <v>0</v>
      </c>
      <c r="J3143" s="229">
        <f t="shared" ref="J3143:J3206" si="312">IF(E3143=0,0,(1-J$4)*E3143)</f>
        <v>0</v>
      </c>
      <c r="K3143" s="229">
        <f t="shared" ref="K3143:L3206" si="313">IF(F3143=0,0,(1-K$4)*F3143)</f>
        <v>0</v>
      </c>
      <c r="L3143" s="229">
        <f t="shared" si="313"/>
        <v>0</v>
      </c>
      <c r="M3143" s="229">
        <f t="shared" ref="M3143:M3206" si="314">IF(H3143=0,0,(1-M$4)*H3143)</f>
        <v>0</v>
      </c>
    </row>
    <row r="3144" spans="1:13" ht="15" customHeight="1">
      <c r="A3144" s="76"/>
      <c r="B3144" s="77" t="str">
        <f t="shared" si="311"/>
        <v/>
      </c>
      <c r="C3144" t="str">
        <f t="shared" si="310"/>
        <v/>
      </c>
      <c r="D3144" s="315" t="str">
        <f t="shared" ref="D3144:D3207" si="315">IF(A3144&lt;&gt;"",PROPER(TEXT(A3144,"Mmmm")),"")</f>
        <v/>
      </c>
      <c r="E3144" s="228">
        <v>0</v>
      </c>
      <c r="J3144" s="229">
        <f t="shared" si="312"/>
        <v>0</v>
      </c>
      <c r="K3144" s="229">
        <f t="shared" si="313"/>
        <v>0</v>
      </c>
      <c r="L3144" s="229">
        <f t="shared" si="313"/>
        <v>0</v>
      </c>
      <c r="M3144" s="229">
        <f t="shared" si="314"/>
        <v>0</v>
      </c>
    </row>
    <row r="3145" spans="1:13" ht="15" customHeight="1">
      <c r="A3145" s="76"/>
      <c r="B3145" s="77" t="str">
        <f t="shared" si="311"/>
        <v/>
      </c>
      <c r="C3145" t="str">
        <f t="shared" si="310"/>
        <v/>
      </c>
      <c r="D3145" s="315" t="str">
        <f t="shared" si="315"/>
        <v/>
      </c>
      <c r="E3145" s="228">
        <v>0</v>
      </c>
      <c r="J3145" s="229">
        <f t="shared" si="312"/>
        <v>0</v>
      </c>
      <c r="K3145" s="229">
        <f t="shared" si="313"/>
        <v>0</v>
      </c>
      <c r="L3145" s="229">
        <f t="shared" si="313"/>
        <v>0</v>
      </c>
      <c r="M3145" s="229">
        <f t="shared" si="314"/>
        <v>0</v>
      </c>
    </row>
    <row r="3146" spans="1:13" ht="15" customHeight="1">
      <c r="A3146" s="76"/>
      <c r="B3146" s="77" t="str">
        <f t="shared" si="311"/>
        <v/>
      </c>
      <c r="C3146" t="str">
        <f t="shared" si="310"/>
        <v/>
      </c>
      <c r="D3146" s="315" t="str">
        <f t="shared" si="315"/>
        <v/>
      </c>
      <c r="E3146" s="228">
        <v>0</v>
      </c>
      <c r="J3146" s="229">
        <f t="shared" si="312"/>
        <v>0</v>
      </c>
      <c r="K3146" s="229">
        <f t="shared" si="313"/>
        <v>0</v>
      </c>
      <c r="L3146" s="229">
        <f t="shared" si="313"/>
        <v>0</v>
      </c>
      <c r="M3146" s="229">
        <f t="shared" si="314"/>
        <v>0</v>
      </c>
    </row>
    <row r="3147" spans="1:13" ht="15" customHeight="1">
      <c r="A3147" s="76"/>
      <c r="B3147" s="77" t="str">
        <f t="shared" si="311"/>
        <v/>
      </c>
      <c r="C3147" t="str">
        <f t="shared" si="310"/>
        <v/>
      </c>
      <c r="D3147" s="315" t="str">
        <f t="shared" si="315"/>
        <v/>
      </c>
      <c r="E3147" s="228">
        <v>0</v>
      </c>
      <c r="J3147" s="229">
        <f t="shared" si="312"/>
        <v>0</v>
      </c>
      <c r="K3147" s="229">
        <f t="shared" si="313"/>
        <v>0</v>
      </c>
      <c r="L3147" s="229">
        <f t="shared" si="313"/>
        <v>0</v>
      </c>
      <c r="M3147" s="229">
        <f t="shared" si="314"/>
        <v>0</v>
      </c>
    </row>
    <row r="3148" spans="1:13" ht="15" customHeight="1">
      <c r="A3148" s="76"/>
      <c r="B3148" s="77" t="str">
        <f t="shared" si="311"/>
        <v/>
      </c>
      <c r="C3148" t="str">
        <f t="shared" si="310"/>
        <v/>
      </c>
      <c r="D3148" s="315" t="str">
        <f t="shared" si="315"/>
        <v/>
      </c>
      <c r="E3148" s="228">
        <v>0</v>
      </c>
      <c r="J3148" s="229">
        <f t="shared" si="312"/>
        <v>0</v>
      </c>
      <c r="K3148" s="229">
        <f t="shared" si="313"/>
        <v>0</v>
      </c>
      <c r="L3148" s="229">
        <f t="shared" si="313"/>
        <v>0</v>
      </c>
      <c r="M3148" s="229">
        <f t="shared" si="314"/>
        <v>0</v>
      </c>
    </row>
    <row r="3149" spans="1:13" ht="15" customHeight="1">
      <c r="A3149" s="76"/>
      <c r="B3149" s="77" t="str">
        <f t="shared" si="311"/>
        <v/>
      </c>
      <c r="C3149" t="str">
        <f t="shared" si="310"/>
        <v/>
      </c>
      <c r="D3149" s="315" t="str">
        <f t="shared" si="315"/>
        <v/>
      </c>
      <c r="E3149" s="228">
        <v>0</v>
      </c>
      <c r="J3149" s="229">
        <f t="shared" si="312"/>
        <v>0</v>
      </c>
      <c r="K3149" s="229">
        <f t="shared" si="313"/>
        <v>0</v>
      </c>
      <c r="L3149" s="229">
        <f t="shared" si="313"/>
        <v>0</v>
      </c>
      <c r="M3149" s="229">
        <f t="shared" si="314"/>
        <v>0</v>
      </c>
    </row>
    <row r="3150" spans="1:13" ht="15" customHeight="1">
      <c r="A3150" s="76"/>
      <c r="B3150" s="77" t="str">
        <f t="shared" si="311"/>
        <v/>
      </c>
      <c r="C3150" t="str">
        <f t="shared" si="310"/>
        <v/>
      </c>
      <c r="D3150" s="315" t="str">
        <f t="shared" si="315"/>
        <v/>
      </c>
      <c r="E3150" s="228">
        <v>0</v>
      </c>
      <c r="J3150" s="229">
        <f t="shared" si="312"/>
        <v>0</v>
      </c>
      <c r="K3150" s="229">
        <f t="shared" si="313"/>
        <v>0</v>
      </c>
      <c r="L3150" s="229">
        <f t="shared" si="313"/>
        <v>0</v>
      </c>
      <c r="M3150" s="229">
        <f t="shared" si="314"/>
        <v>0</v>
      </c>
    </row>
    <row r="3151" spans="1:13" ht="15" customHeight="1">
      <c r="A3151" s="76"/>
      <c r="B3151" s="77" t="str">
        <f t="shared" si="311"/>
        <v/>
      </c>
      <c r="C3151" t="str">
        <f t="shared" si="310"/>
        <v/>
      </c>
      <c r="D3151" s="315" t="str">
        <f t="shared" si="315"/>
        <v/>
      </c>
      <c r="E3151" s="228">
        <v>0</v>
      </c>
      <c r="J3151" s="229">
        <f t="shared" si="312"/>
        <v>0</v>
      </c>
      <c r="K3151" s="229">
        <f t="shared" si="313"/>
        <v>0</v>
      </c>
      <c r="L3151" s="229">
        <f t="shared" si="313"/>
        <v>0</v>
      </c>
      <c r="M3151" s="229">
        <f t="shared" si="314"/>
        <v>0</v>
      </c>
    </row>
    <row r="3152" spans="1:13" ht="15" customHeight="1">
      <c r="A3152" s="76"/>
      <c r="B3152" s="77" t="str">
        <f t="shared" si="311"/>
        <v/>
      </c>
      <c r="C3152" t="str">
        <f t="shared" si="310"/>
        <v/>
      </c>
      <c r="D3152" s="315" t="str">
        <f t="shared" si="315"/>
        <v/>
      </c>
      <c r="E3152" s="228">
        <v>0</v>
      </c>
      <c r="J3152" s="229">
        <f t="shared" si="312"/>
        <v>0</v>
      </c>
      <c r="K3152" s="229">
        <f t="shared" si="313"/>
        <v>0</v>
      </c>
      <c r="L3152" s="229">
        <f t="shared" si="313"/>
        <v>0</v>
      </c>
      <c r="M3152" s="229">
        <f t="shared" si="314"/>
        <v>0</v>
      </c>
    </row>
    <row r="3153" spans="1:13" ht="15" customHeight="1">
      <c r="A3153" s="76"/>
      <c r="B3153" s="77" t="str">
        <f t="shared" si="311"/>
        <v/>
      </c>
      <c r="C3153" t="str">
        <f t="shared" si="310"/>
        <v/>
      </c>
      <c r="D3153" s="315" t="str">
        <f t="shared" si="315"/>
        <v/>
      </c>
      <c r="E3153" s="228">
        <v>0</v>
      </c>
      <c r="J3153" s="229">
        <f t="shared" si="312"/>
        <v>0</v>
      </c>
      <c r="K3153" s="229">
        <f t="shared" si="313"/>
        <v>0</v>
      </c>
      <c r="L3153" s="229">
        <f t="shared" si="313"/>
        <v>0</v>
      </c>
      <c r="M3153" s="229">
        <f t="shared" si="314"/>
        <v>0</v>
      </c>
    </row>
    <row r="3154" spans="1:13" ht="15" customHeight="1">
      <c r="A3154" s="76"/>
      <c r="B3154" s="77" t="str">
        <f t="shared" si="311"/>
        <v/>
      </c>
      <c r="C3154" t="str">
        <f t="shared" si="310"/>
        <v/>
      </c>
      <c r="D3154" s="315" t="str">
        <f t="shared" si="315"/>
        <v/>
      </c>
      <c r="E3154" s="228">
        <v>0</v>
      </c>
      <c r="J3154" s="229">
        <f t="shared" si="312"/>
        <v>0</v>
      </c>
      <c r="K3154" s="229">
        <f t="shared" si="313"/>
        <v>0</v>
      </c>
      <c r="L3154" s="229">
        <f t="shared" si="313"/>
        <v>0</v>
      </c>
      <c r="M3154" s="229">
        <f t="shared" si="314"/>
        <v>0</v>
      </c>
    </row>
    <row r="3155" spans="1:13" ht="15" customHeight="1">
      <c r="A3155" s="76"/>
      <c r="B3155" s="77" t="str">
        <f t="shared" si="311"/>
        <v/>
      </c>
      <c r="C3155" t="str">
        <f t="shared" si="310"/>
        <v/>
      </c>
      <c r="D3155" s="315" t="str">
        <f t="shared" si="315"/>
        <v/>
      </c>
      <c r="E3155" s="228">
        <v>0</v>
      </c>
      <c r="J3155" s="229">
        <f t="shared" si="312"/>
        <v>0</v>
      </c>
      <c r="K3155" s="229">
        <f t="shared" si="313"/>
        <v>0</v>
      </c>
      <c r="L3155" s="229">
        <f t="shared" si="313"/>
        <v>0</v>
      </c>
      <c r="M3155" s="229">
        <f t="shared" si="314"/>
        <v>0</v>
      </c>
    </row>
    <row r="3156" spans="1:13" ht="15" customHeight="1">
      <c r="A3156" s="76"/>
      <c r="B3156" s="77" t="str">
        <f t="shared" si="311"/>
        <v/>
      </c>
      <c r="C3156" t="str">
        <f t="shared" si="310"/>
        <v/>
      </c>
      <c r="D3156" s="315" t="str">
        <f t="shared" si="315"/>
        <v/>
      </c>
      <c r="E3156" s="228">
        <v>0</v>
      </c>
      <c r="J3156" s="229">
        <f t="shared" si="312"/>
        <v>0</v>
      </c>
      <c r="K3156" s="229">
        <f t="shared" si="313"/>
        <v>0</v>
      </c>
      <c r="L3156" s="229">
        <f t="shared" si="313"/>
        <v>0</v>
      </c>
      <c r="M3156" s="229">
        <f t="shared" si="314"/>
        <v>0</v>
      </c>
    </row>
    <row r="3157" spans="1:13" ht="15" customHeight="1">
      <c r="A3157" s="76"/>
      <c r="B3157" s="77" t="str">
        <f t="shared" si="311"/>
        <v/>
      </c>
      <c r="C3157" t="str">
        <f t="shared" si="310"/>
        <v/>
      </c>
      <c r="D3157" s="315" t="str">
        <f t="shared" si="315"/>
        <v/>
      </c>
      <c r="E3157" s="228">
        <v>0</v>
      </c>
      <c r="J3157" s="229">
        <f t="shared" si="312"/>
        <v>0</v>
      </c>
      <c r="K3157" s="229">
        <f t="shared" si="313"/>
        <v>0</v>
      </c>
      <c r="L3157" s="229">
        <f t="shared" si="313"/>
        <v>0</v>
      </c>
      <c r="M3157" s="229">
        <f t="shared" si="314"/>
        <v>0</v>
      </c>
    </row>
    <row r="3158" spans="1:13" ht="15" customHeight="1">
      <c r="A3158" s="76"/>
      <c r="B3158" s="77" t="str">
        <f t="shared" si="311"/>
        <v/>
      </c>
      <c r="C3158" t="str">
        <f t="shared" si="310"/>
        <v/>
      </c>
      <c r="D3158" s="315" t="str">
        <f t="shared" si="315"/>
        <v/>
      </c>
      <c r="E3158" s="228">
        <v>0</v>
      </c>
      <c r="J3158" s="229">
        <f t="shared" si="312"/>
        <v>0</v>
      </c>
      <c r="K3158" s="229">
        <f t="shared" si="313"/>
        <v>0</v>
      </c>
      <c r="L3158" s="229">
        <f t="shared" si="313"/>
        <v>0</v>
      </c>
      <c r="M3158" s="229">
        <f t="shared" si="314"/>
        <v>0</v>
      </c>
    </row>
    <row r="3159" spans="1:13" ht="15" customHeight="1">
      <c r="A3159" s="76"/>
      <c r="B3159" s="77" t="str">
        <f t="shared" si="311"/>
        <v/>
      </c>
      <c r="C3159" t="str">
        <f t="shared" si="310"/>
        <v/>
      </c>
      <c r="D3159" s="315" t="str">
        <f t="shared" si="315"/>
        <v/>
      </c>
      <c r="E3159" s="228">
        <v>0</v>
      </c>
      <c r="J3159" s="229">
        <f t="shared" si="312"/>
        <v>0</v>
      </c>
      <c r="K3159" s="229">
        <f t="shared" si="313"/>
        <v>0</v>
      </c>
      <c r="L3159" s="229">
        <f t="shared" si="313"/>
        <v>0</v>
      </c>
      <c r="M3159" s="229">
        <f t="shared" si="314"/>
        <v>0</v>
      </c>
    </row>
    <row r="3160" spans="1:13" ht="15" customHeight="1">
      <c r="A3160" s="76"/>
      <c r="B3160" s="77" t="str">
        <f t="shared" si="311"/>
        <v/>
      </c>
      <c r="C3160" t="str">
        <f t="shared" si="310"/>
        <v/>
      </c>
      <c r="D3160" s="315" t="str">
        <f t="shared" si="315"/>
        <v/>
      </c>
      <c r="E3160" s="228">
        <v>0</v>
      </c>
      <c r="J3160" s="229">
        <f t="shared" si="312"/>
        <v>0</v>
      </c>
      <c r="K3160" s="229">
        <f t="shared" si="313"/>
        <v>0</v>
      </c>
      <c r="L3160" s="229">
        <f t="shared" si="313"/>
        <v>0</v>
      </c>
      <c r="M3160" s="229">
        <f t="shared" si="314"/>
        <v>0</v>
      </c>
    </row>
    <row r="3161" spans="1:13" ht="15" customHeight="1">
      <c r="A3161" s="76"/>
      <c r="B3161" s="77" t="str">
        <f t="shared" si="311"/>
        <v/>
      </c>
      <c r="C3161" t="str">
        <f t="shared" si="310"/>
        <v/>
      </c>
      <c r="D3161" s="315" t="str">
        <f t="shared" si="315"/>
        <v/>
      </c>
      <c r="E3161" s="228">
        <v>0</v>
      </c>
      <c r="J3161" s="229">
        <f t="shared" si="312"/>
        <v>0</v>
      </c>
      <c r="K3161" s="229">
        <f t="shared" si="313"/>
        <v>0</v>
      </c>
      <c r="L3161" s="229">
        <f t="shared" si="313"/>
        <v>0</v>
      </c>
      <c r="M3161" s="229">
        <f t="shared" si="314"/>
        <v>0</v>
      </c>
    </row>
    <row r="3162" spans="1:13" ht="15" customHeight="1">
      <c r="A3162" s="76"/>
      <c r="B3162" s="77" t="str">
        <f t="shared" si="311"/>
        <v/>
      </c>
      <c r="C3162" t="str">
        <f t="shared" si="310"/>
        <v/>
      </c>
      <c r="D3162" s="315" t="str">
        <f t="shared" si="315"/>
        <v/>
      </c>
      <c r="E3162" s="228">
        <v>0</v>
      </c>
      <c r="J3162" s="229">
        <f t="shared" si="312"/>
        <v>0</v>
      </c>
      <c r="K3162" s="229">
        <f t="shared" si="313"/>
        <v>0</v>
      </c>
      <c r="L3162" s="229">
        <f t="shared" si="313"/>
        <v>0</v>
      </c>
      <c r="M3162" s="229">
        <f t="shared" si="314"/>
        <v>0</v>
      </c>
    </row>
    <row r="3163" spans="1:13" ht="15" customHeight="1">
      <c r="A3163" s="76"/>
      <c r="B3163" s="77" t="str">
        <f t="shared" si="311"/>
        <v/>
      </c>
      <c r="C3163" t="str">
        <f t="shared" si="310"/>
        <v/>
      </c>
      <c r="D3163" s="315" t="str">
        <f t="shared" si="315"/>
        <v/>
      </c>
      <c r="E3163" s="228">
        <v>0</v>
      </c>
      <c r="J3163" s="229">
        <f t="shared" si="312"/>
        <v>0</v>
      </c>
      <c r="K3163" s="229">
        <f t="shared" si="313"/>
        <v>0</v>
      </c>
      <c r="L3163" s="229">
        <f t="shared" si="313"/>
        <v>0</v>
      </c>
      <c r="M3163" s="229">
        <f t="shared" si="314"/>
        <v>0</v>
      </c>
    </row>
    <row r="3164" spans="1:13" ht="15" customHeight="1">
      <c r="A3164" s="76"/>
      <c r="B3164" s="77" t="str">
        <f t="shared" si="311"/>
        <v/>
      </c>
      <c r="C3164" t="str">
        <f t="shared" si="310"/>
        <v/>
      </c>
      <c r="D3164" s="315" t="str">
        <f t="shared" si="315"/>
        <v/>
      </c>
      <c r="E3164" s="228">
        <v>0</v>
      </c>
      <c r="J3164" s="229">
        <f t="shared" si="312"/>
        <v>0</v>
      </c>
      <c r="K3164" s="229">
        <f t="shared" si="313"/>
        <v>0</v>
      </c>
      <c r="L3164" s="229">
        <f t="shared" si="313"/>
        <v>0</v>
      </c>
      <c r="M3164" s="229">
        <f t="shared" si="314"/>
        <v>0</v>
      </c>
    </row>
    <row r="3165" spans="1:13" ht="15" customHeight="1">
      <c r="A3165" s="76"/>
      <c r="B3165" s="77" t="str">
        <f t="shared" si="311"/>
        <v/>
      </c>
      <c r="C3165" t="str">
        <f t="shared" si="310"/>
        <v/>
      </c>
      <c r="D3165" s="315" t="str">
        <f t="shared" si="315"/>
        <v/>
      </c>
      <c r="E3165" s="228">
        <v>0</v>
      </c>
      <c r="J3165" s="229">
        <f t="shared" si="312"/>
        <v>0</v>
      </c>
      <c r="K3165" s="229">
        <f t="shared" si="313"/>
        <v>0</v>
      </c>
      <c r="L3165" s="229">
        <f t="shared" si="313"/>
        <v>0</v>
      </c>
      <c r="M3165" s="229">
        <f t="shared" si="314"/>
        <v>0</v>
      </c>
    </row>
    <row r="3166" spans="1:13" ht="15" customHeight="1">
      <c r="A3166" s="76"/>
      <c r="B3166" s="77" t="str">
        <f t="shared" si="311"/>
        <v/>
      </c>
      <c r="C3166" t="str">
        <f t="shared" si="310"/>
        <v/>
      </c>
      <c r="D3166" s="315" t="str">
        <f t="shared" si="315"/>
        <v/>
      </c>
      <c r="E3166" s="228">
        <v>0</v>
      </c>
      <c r="J3166" s="229">
        <f t="shared" si="312"/>
        <v>0</v>
      </c>
      <c r="K3166" s="229">
        <f t="shared" si="313"/>
        <v>0</v>
      </c>
      <c r="L3166" s="229">
        <f t="shared" si="313"/>
        <v>0</v>
      </c>
      <c r="M3166" s="229">
        <f t="shared" si="314"/>
        <v>0</v>
      </c>
    </row>
    <row r="3167" spans="1:13" ht="15" customHeight="1">
      <c r="A3167" s="76"/>
      <c r="B3167" s="77" t="str">
        <f t="shared" si="311"/>
        <v/>
      </c>
      <c r="C3167" t="str">
        <f t="shared" si="310"/>
        <v/>
      </c>
      <c r="D3167" s="315" t="str">
        <f t="shared" si="315"/>
        <v/>
      </c>
      <c r="E3167" s="228">
        <v>0</v>
      </c>
      <c r="J3167" s="229">
        <f t="shared" si="312"/>
        <v>0</v>
      </c>
      <c r="K3167" s="229">
        <f t="shared" si="313"/>
        <v>0</v>
      </c>
      <c r="L3167" s="229">
        <f t="shared" si="313"/>
        <v>0</v>
      </c>
      <c r="M3167" s="229">
        <f t="shared" si="314"/>
        <v>0</v>
      </c>
    </row>
    <row r="3168" spans="1:13" ht="15" customHeight="1">
      <c r="A3168" s="76"/>
      <c r="B3168" s="77" t="str">
        <f t="shared" si="311"/>
        <v/>
      </c>
      <c r="C3168" t="str">
        <f t="shared" si="310"/>
        <v/>
      </c>
      <c r="D3168" s="315" t="str">
        <f t="shared" si="315"/>
        <v/>
      </c>
      <c r="E3168" s="228">
        <v>0</v>
      </c>
      <c r="J3168" s="229">
        <f t="shared" si="312"/>
        <v>0</v>
      </c>
      <c r="K3168" s="229">
        <f t="shared" si="313"/>
        <v>0</v>
      </c>
      <c r="L3168" s="229">
        <f t="shared" si="313"/>
        <v>0</v>
      </c>
      <c r="M3168" s="229">
        <f t="shared" si="314"/>
        <v>0</v>
      </c>
    </row>
    <row r="3169" spans="1:13" ht="15" customHeight="1">
      <c r="A3169" s="76"/>
      <c r="B3169" s="77" t="str">
        <f t="shared" si="311"/>
        <v/>
      </c>
      <c r="C3169" t="str">
        <f t="shared" si="310"/>
        <v/>
      </c>
      <c r="D3169" s="315" t="str">
        <f t="shared" si="315"/>
        <v/>
      </c>
      <c r="E3169" s="228">
        <v>0</v>
      </c>
      <c r="J3169" s="229">
        <f t="shared" si="312"/>
        <v>0</v>
      </c>
      <c r="K3169" s="229">
        <f t="shared" si="313"/>
        <v>0</v>
      </c>
      <c r="L3169" s="229">
        <f t="shared" si="313"/>
        <v>0</v>
      </c>
      <c r="M3169" s="229">
        <f t="shared" si="314"/>
        <v>0</v>
      </c>
    </row>
    <row r="3170" spans="1:13" ht="15" customHeight="1">
      <c r="A3170" s="76"/>
      <c r="B3170" s="77" t="str">
        <f t="shared" si="311"/>
        <v/>
      </c>
      <c r="C3170" t="str">
        <f t="shared" si="310"/>
        <v/>
      </c>
      <c r="D3170" s="315" t="str">
        <f t="shared" si="315"/>
        <v/>
      </c>
      <c r="E3170" s="228">
        <v>0</v>
      </c>
      <c r="J3170" s="229">
        <f t="shared" si="312"/>
        <v>0</v>
      </c>
      <c r="K3170" s="229">
        <f t="shared" si="313"/>
        <v>0</v>
      </c>
      <c r="L3170" s="229">
        <f t="shared" si="313"/>
        <v>0</v>
      </c>
      <c r="M3170" s="229">
        <f t="shared" si="314"/>
        <v>0</v>
      </c>
    </row>
    <row r="3171" spans="1:13" ht="15" customHeight="1">
      <c r="A3171" s="76"/>
      <c r="B3171" s="77" t="str">
        <f t="shared" si="311"/>
        <v/>
      </c>
      <c r="C3171" t="str">
        <f t="shared" si="310"/>
        <v/>
      </c>
      <c r="D3171" s="315" t="str">
        <f t="shared" si="315"/>
        <v/>
      </c>
      <c r="E3171" s="228">
        <v>0</v>
      </c>
      <c r="J3171" s="229">
        <f t="shared" si="312"/>
        <v>0</v>
      </c>
      <c r="K3171" s="229">
        <f t="shared" si="313"/>
        <v>0</v>
      </c>
      <c r="L3171" s="229">
        <f t="shared" si="313"/>
        <v>0</v>
      </c>
      <c r="M3171" s="229">
        <f t="shared" si="314"/>
        <v>0</v>
      </c>
    </row>
    <row r="3172" spans="1:13" ht="15" customHeight="1">
      <c r="A3172" s="76"/>
      <c r="B3172" s="77" t="str">
        <f t="shared" si="311"/>
        <v/>
      </c>
      <c r="C3172" t="str">
        <f t="shared" si="310"/>
        <v/>
      </c>
      <c r="D3172" s="315" t="str">
        <f t="shared" si="315"/>
        <v/>
      </c>
      <c r="E3172" s="228">
        <v>0</v>
      </c>
      <c r="J3172" s="229">
        <f t="shared" si="312"/>
        <v>0</v>
      </c>
      <c r="K3172" s="229">
        <f t="shared" si="313"/>
        <v>0</v>
      </c>
      <c r="L3172" s="229">
        <f t="shared" si="313"/>
        <v>0</v>
      </c>
      <c r="M3172" s="229">
        <f t="shared" si="314"/>
        <v>0</v>
      </c>
    </row>
    <row r="3173" spans="1:13" ht="15" customHeight="1">
      <c r="A3173" s="76"/>
      <c r="B3173" s="77" t="str">
        <f t="shared" si="311"/>
        <v/>
      </c>
      <c r="C3173" t="str">
        <f t="shared" si="310"/>
        <v/>
      </c>
      <c r="D3173" s="315" t="str">
        <f t="shared" si="315"/>
        <v/>
      </c>
      <c r="E3173" s="228">
        <v>0</v>
      </c>
      <c r="J3173" s="229">
        <f t="shared" si="312"/>
        <v>0</v>
      </c>
      <c r="K3173" s="229">
        <f t="shared" si="313"/>
        <v>0</v>
      </c>
      <c r="L3173" s="229">
        <f t="shared" si="313"/>
        <v>0</v>
      </c>
      <c r="M3173" s="229">
        <f t="shared" si="314"/>
        <v>0</v>
      </c>
    </row>
    <row r="3174" spans="1:13" ht="15" customHeight="1">
      <c r="A3174" s="76"/>
      <c r="B3174" s="77" t="str">
        <f t="shared" si="311"/>
        <v/>
      </c>
      <c r="C3174" t="str">
        <f t="shared" si="310"/>
        <v/>
      </c>
      <c r="D3174" s="315" t="str">
        <f t="shared" si="315"/>
        <v/>
      </c>
      <c r="E3174" s="228">
        <v>0</v>
      </c>
      <c r="J3174" s="229">
        <f t="shared" si="312"/>
        <v>0</v>
      </c>
      <c r="K3174" s="229">
        <f t="shared" si="313"/>
        <v>0</v>
      </c>
      <c r="L3174" s="229">
        <f t="shared" si="313"/>
        <v>0</v>
      </c>
      <c r="M3174" s="229">
        <f t="shared" si="314"/>
        <v>0</v>
      </c>
    </row>
    <row r="3175" spans="1:13" ht="15" customHeight="1">
      <c r="A3175" s="76"/>
      <c r="B3175" s="77" t="str">
        <f t="shared" si="311"/>
        <v/>
      </c>
      <c r="C3175" t="str">
        <f t="shared" si="310"/>
        <v/>
      </c>
      <c r="D3175" s="315" t="str">
        <f t="shared" si="315"/>
        <v/>
      </c>
      <c r="E3175" s="228">
        <v>0</v>
      </c>
      <c r="J3175" s="229">
        <f t="shared" si="312"/>
        <v>0</v>
      </c>
      <c r="K3175" s="229">
        <f t="shared" si="313"/>
        <v>0</v>
      </c>
      <c r="L3175" s="229">
        <f t="shared" si="313"/>
        <v>0</v>
      </c>
      <c r="M3175" s="229">
        <f t="shared" si="314"/>
        <v>0</v>
      </c>
    </row>
    <row r="3176" spans="1:13" ht="15" customHeight="1">
      <c r="A3176" s="76"/>
      <c r="B3176" s="77" t="str">
        <f t="shared" si="311"/>
        <v/>
      </c>
      <c r="C3176" t="str">
        <f t="shared" si="310"/>
        <v/>
      </c>
      <c r="D3176" s="315" t="str">
        <f t="shared" si="315"/>
        <v/>
      </c>
      <c r="E3176" s="228">
        <v>0</v>
      </c>
      <c r="J3176" s="229">
        <f t="shared" si="312"/>
        <v>0</v>
      </c>
      <c r="K3176" s="229">
        <f t="shared" si="313"/>
        <v>0</v>
      </c>
      <c r="L3176" s="229">
        <f t="shared" si="313"/>
        <v>0</v>
      </c>
      <c r="M3176" s="229">
        <f t="shared" si="314"/>
        <v>0</v>
      </c>
    </row>
    <row r="3177" spans="1:13" ht="15" customHeight="1">
      <c r="A3177" s="76"/>
      <c r="B3177" s="77" t="str">
        <f t="shared" si="311"/>
        <v/>
      </c>
      <c r="C3177" t="str">
        <f t="shared" si="310"/>
        <v/>
      </c>
      <c r="D3177" s="315" t="str">
        <f t="shared" si="315"/>
        <v/>
      </c>
      <c r="E3177" s="228">
        <v>0</v>
      </c>
      <c r="J3177" s="229">
        <f t="shared" si="312"/>
        <v>0</v>
      </c>
      <c r="K3177" s="229">
        <f t="shared" si="313"/>
        <v>0</v>
      </c>
      <c r="L3177" s="229">
        <f t="shared" si="313"/>
        <v>0</v>
      </c>
      <c r="M3177" s="229">
        <f t="shared" si="314"/>
        <v>0</v>
      </c>
    </row>
    <row r="3178" spans="1:13" ht="15" customHeight="1">
      <c r="A3178" s="76"/>
      <c r="B3178" s="77" t="str">
        <f t="shared" si="311"/>
        <v/>
      </c>
      <c r="C3178" t="str">
        <f t="shared" si="310"/>
        <v/>
      </c>
      <c r="D3178" s="315" t="str">
        <f t="shared" si="315"/>
        <v/>
      </c>
      <c r="E3178" s="228">
        <v>0</v>
      </c>
      <c r="J3178" s="229">
        <f t="shared" si="312"/>
        <v>0</v>
      </c>
      <c r="K3178" s="229">
        <f t="shared" si="313"/>
        <v>0</v>
      </c>
      <c r="L3178" s="229">
        <f t="shared" si="313"/>
        <v>0</v>
      </c>
      <c r="M3178" s="229">
        <f t="shared" si="314"/>
        <v>0</v>
      </c>
    </row>
    <row r="3179" spans="1:13" ht="15" customHeight="1">
      <c r="A3179" s="76"/>
      <c r="B3179" s="77" t="str">
        <f t="shared" si="311"/>
        <v/>
      </c>
      <c r="C3179" t="str">
        <f t="shared" si="310"/>
        <v/>
      </c>
      <c r="D3179" s="315" t="str">
        <f t="shared" si="315"/>
        <v/>
      </c>
      <c r="E3179" s="228">
        <v>0</v>
      </c>
      <c r="J3179" s="229">
        <f t="shared" si="312"/>
        <v>0</v>
      </c>
      <c r="K3179" s="229">
        <f t="shared" si="313"/>
        <v>0</v>
      </c>
      <c r="L3179" s="229">
        <f t="shared" si="313"/>
        <v>0</v>
      </c>
      <c r="M3179" s="229">
        <f t="shared" si="314"/>
        <v>0</v>
      </c>
    </row>
    <row r="3180" spans="1:13" ht="15" customHeight="1">
      <c r="A3180" s="76"/>
      <c r="B3180" s="77" t="str">
        <f t="shared" si="311"/>
        <v/>
      </c>
      <c r="C3180" t="str">
        <f t="shared" si="310"/>
        <v/>
      </c>
      <c r="D3180" s="315" t="str">
        <f t="shared" si="315"/>
        <v/>
      </c>
      <c r="E3180" s="228">
        <v>0</v>
      </c>
      <c r="J3180" s="229">
        <f t="shared" si="312"/>
        <v>0</v>
      </c>
      <c r="K3180" s="229">
        <f t="shared" si="313"/>
        <v>0</v>
      </c>
      <c r="L3180" s="229">
        <f t="shared" si="313"/>
        <v>0</v>
      </c>
      <c r="M3180" s="229">
        <f t="shared" si="314"/>
        <v>0</v>
      </c>
    </row>
    <row r="3181" spans="1:13" ht="15" customHeight="1">
      <c r="A3181" s="76"/>
      <c r="B3181" s="77" t="str">
        <f t="shared" si="311"/>
        <v/>
      </c>
      <c r="C3181" t="str">
        <f t="shared" si="310"/>
        <v/>
      </c>
      <c r="D3181" s="315" t="str">
        <f t="shared" si="315"/>
        <v/>
      </c>
      <c r="E3181" s="228">
        <v>0</v>
      </c>
      <c r="J3181" s="229">
        <f t="shared" si="312"/>
        <v>0</v>
      </c>
      <c r="K3181" s="229">
        <f t="shared" si="313"/>
        <v>0</v>
      </c>
      <c r="L3181" s="229">
        <f t="shared" si="313"/>
        <v>0</v>
      </c>
      <c r="M3181" s="229">
        <f t="shared" si="314"/>
        <v>0</v>
      </c>
    </row>
    <row r="3182" spans="1:13" ht="15" customHeight="1">
      <c r="A3182" s="76"/>
      <c r="B3182" s="77" t="str">
        <f t="shared" si="311"/>
        <v/>
      </c>
      <c r="C3182" t="str">
        <f t="shared" si="310"/>
        <v/>
      </c>
      <c r="D3182" s="315" t="str">
        <f t="shared" si="315"/>
        <v/>
      </c>
      <c r="E3182" s="228">
        <v>0</v>
      </c>
      <c r="J3182" s="229">
        <f t="shared" si="312"/>
        <v>0</v>
      </c>
      <c r="K3182" s="229">
        <f t="shared" si="313"/>
        <v>0</v>
      </c>
      <c r="L3182" s="229">
        <f t="shared" si="313"/>
        <v>0</v>
      </c>
      <c r="M3182" s="229">
        <f t="shared" si="314"/>
        <v>0</v>
      </c>
    </row>
    <row r="3183" spans="1:13" ht="15" customHeight="1">
      <c r="A3183" s="76"/>
      <c r="B3183" s="77" t="str">
        <f t="shared" si="311"/>
        <v/>
      </c>
      <c r="C3183" t="str">
        <f t="shared" si="310"/>
        <v/>
      </c>
      <c r="D3183" s="315" t="str">
        <f t="shared" si="315"/>
        <v/>
      </c>
      <c r="E3183" s="228">
        <v>0</v>
      </c>
      <c r="J3183" s="229">
        <f t="shared" si="312"/>
        <v>0</v>
      </c>
      <c r="K3183" s="229">
        <f t="shared" si="313"/>
        <v>0</v>
      </c>
      <c r="L3183" s="229">
        <f t="shared" si="313"/>
        <v>0</v>
      </c>
      <c r="M3183" s="229">
        <f t="shared" si="314"/>
        <v>0</v>
      </c>
    </row>
    <row r="3184" spans="1:13" ht="15" customHeight="1">
      <c r="A3184" s="76"/>
      <c r="B3184" s="77" t="str">
        <f t="shared" si="311"/>
        <v/>
      </c>
      <c r="C3184" t="str">
        <f t="shared" si="310"/>
        <v/>
      </c>
      <c r="D3184" s="315" t="str">
        <f t="shared" si="315"/>
        <v/>
      </c>
      <c r="E3184" s="228">
        <v>0</v>
      </c>
      <c r="J3184" s="229">
        <f t="shared" si="312"/>
        <v>0</v>
      </c>
      <c r="K3184" s="229">
        <f t="shared" si="313"/>
        <v>0</v>
      </c>
      <c r="L3184" s="229">
        <f t="shared" si="313"/>
        <v>0</v>
      </c>
      <c r="M3184" s="229">
        <f t="shared" si="314"/>
        <v>0</v>
      </c>
    </row>
    <row r="3185" spans="1:13" ht="15" customHeight="1">
      <c r="A3185" s="76"/>
      <c r="B3185" s="77" t="str">
        <f t="shared" si="311"/>
        <v/>
      </c>
      <c r="C3185" t="str">
        <f t="shared" si="310"/>
        <v/>
      </c>
      <c r="D3185" s="315" t="str">
        <f t="shared" si="315"/>
        <v/>
      </c>
      <c r="E3185" s="228">
        <v>0</v>
      </c>
      <c r="J3185" s="229">
        <f t="shared" si="312"/>
        <v>0</v>
      </c>
      <c r="K3185" s="229">
        <f t="shared" si="313"/>
        <v>0</v>
      </c>
      <c r="L3185" s="229">
        <f t="shared" si="313"/>
        <v>0</v>
      </c>
      <c r="M3185" s="229">
        <f t="shared" si="314"/>
        <v>0</v>
      </c>
    </row>
    <row r="3186" spans="1:13" ht="15" customHeight="1">
      <c r="A3186" s="76"/>
      <c r="B3186" s="77" t="str">
        <f t="shared" si="311"/>
        <v/>
      </c>
      <c r="C3186" t="str">
        <f t="shared" si="310"/>
        <v/>
      </c>
      <c r="D3186" s="315" t="str">
        <f t="shared" si="315"/>
        <v/>
      </c>
      <c r="E3186" s="228">
        <v>0</v>
      </c>
      <c r="J3186" s="229">
        <f t="shared" si="312"/>
        <v>0</v>
      </c>
      <c r="K3186" s="229">
        <f t="shared" si="313"/>
        <v>0</v>
      </c>
      <c r="L3186" s="229">
        <f t="shared" si="313"/>
        <v>0</v>
      </c>
      <c r="M3186" s="229">
        <f t="shared" si="314"/>
        <v>0</v>
      </c>
    </row>
    <row r="3187" spans="1:13" ht="15" customHeight="1">
      <c r="A3187" s="76"/>
      <c r="B3187" s="77" t="str">
        <f t="shared" si="311"/>
        <v/>
      </c>
      <c r="C3187" t="str">
        <f t="shared" si="310"/>
        <v/>
      </c>
      <c r="D3187" s="315" t="str">
        <f t="shared" si="315"/>
        <v/>
      </c>
      <c r="E3187" s="228">
        <v>0</v>
      </c>
      <c r="J3187" s="229">
        <f t="shared" si="312"/>
        <v>0</v>
      </c>
      <c r="K3187" s="229">
        <f t="shared" si="313"/>
        <v>0</v>
      </c>
      <c r="L3187" s="229">
        <f t="shared" si="313"/>
        <v>0</v>
      </c>
      <c r="M3187" s="229">
        <f t="shared" si="314"/>
        <v>0</v>
      </c>
    </row>
    <row r="3188" spans="1:13" ht="15" customHeight="1">
      <c r="A3188" s="76"/>
      <c r="B3188" s="77" t="str">
        <f t="shared" si="311"/>
        <v/>
      </c>
      <c r="C3188" t="str">
        <f t="shared" si="310"/>
        <v/>
      </c>
      <c r="D3188" s="315" t="str">
        <f t="shared" si="315"/>
        <v/>
      </c>
      <c r="E3188" s="228">
        <v>0</v>
      </c>
      <c r="J3188" s="229">
        <f t="shared" si="312"/>
        <v>0</v>
      </c>
      <c r="K3188" s="229">
        <f t="shared" si="313"/>
        <v>0</v>
      </c>
      <c r="L3188" s="229">
        <f t="shared" si="313"/>
        <v>0</v>
      </c>
      <c r="M3188" s="229">
        <f t="shared" si="314"/>
        <v>0</v>
      </c>
    </row>
    <row r="3189" spans="1:13" ht="15" customHeight="1">
      <c r="A3189" s="76"/>
      <c r="B3189" s="77" t="str">
        <f t="shared" si="311"/>
        <v/>
      </c>
      <c r="C3189" t="str">
        <f t="shared" si="310"/>
        <v/>
      </c>
      <c r="D3189" s="315" t="str">
        <f t="shared" si="315"/>
        <v/>
      </c>
      <c r="E3189" s="228">
        <v>0</v>
      </c>
      <c r="J3189" s="229">
        <f t="shared" si="312"/>
        <v>0</v>
      </c>
      <c r="K3189" s="229">
        <f t="shared" si="313"/>
        <v>0</v>
      </c>
      <c r="L3189" s="229">
        <f t="shared" si="313"/>
        <v>0</v>
      </c>
      <c r="M3189" s="229">
        <f t="shared" si="314"/>
        <v>0</v>
      </c>
    </row>
    <row r="3190" spans="1:13" ht="15" customHeight="1">
      <c r="A3190" s="76"/>
      <c r="B3190" s="77" t="str">
        <f t="shared" si="311"/>
        <v/>
      </c>
      <c r="C3190" t="str">
        <f t="shared" si="310"/>
        <v/>
      </c>
      <c r="D3190" s="315" t="str">
        <f t="shared" si="315"/>
        <v/>
      </c>
      <c r="E3190" s="228">
        <v>0</v>
      </c>
      <c r="J3190" s="229">
        <f t="shared" si="312"/>
        <v>0</v>
      </c>
      <c r="K3190" s="229">
        <f t="shared" si="313"/>
        <v>0</v>
      </c>
      <c r="L3190" s="229">
        <f t="shared" si="313"/>
        <v>0</v>
      </c>
      <c r="M3190" s="229">
        <f t="shared" si="314"/>
        <v>0</v>
      </c>
    </row>
    <row r="3191" spans="1:13" ht="15" customHeight="1">
      <c r="A3191" s="76"/>
      <c r="B3191" s="77" t="str">
        <f t="shared" si="311"/>
        <v/>
      </c>
      <c r="C3191" t="str">
        <f t="shared" si="310"/>
        <v/>
      </c>
      <c r="D3191" s="315" t="str">
        <f t="shared" si="315"/>
        <v/>
      </c>
      <c r="E3191" s="228">
        <v>0</v>
      </c>
      <c r="J3191" s="229">
        <f t="shared" si="312"/>
        <v>0</v>
      </c>
      <c r="K3191" s="229">
        <f t="shared" si="313"/>
        <v>0</v>
      </c>
      <c r="L3191" s="229">
        <f t="shared" si="313"/>
        <v>0</v>
      </c>
      <c r="M3191" s="229">
        <f t="shared" si="314"/>
        <v>0</v>
      </c>
    </row>
    <row r="3192" spans="1:13" ht="15" customHeight="1">
      <c r="A3192" s="76"/>
      <c r="B3192" s="77" t="str">
        <f t="shared" si="311"/>
        <v/>
      </c>
      <c r="C3192" t="str">
        <f t="shared" si="310"/>
        <v/>
      </c>
      <c r="D3192" s="315" t="str">
        <f t="shared" si="315"/>
        <v/>
      </c>
      <c r="E3192" s="228">
        <v>0</v>
      </c>
      <c r="J3192" s="229">
        <f t="shared" si="312"/>
        <v>0</v>
      </c>
      <c r="K3192" s="229">
        <f t="shared" si="313"/>
        <v>0</v>
      </c>
      <c r="L3192" s="229">
        <f t="shared" si="313"/>
        <v>0</v>
      </c>
      <c r="M3192" s="229">
        <f t="shared" si="314"/>
        <v>0</v>
      </c>
    </row>
    <row r="3193" spans="1:13" ht="15" customHeight="1">
      <c r="A3193" s="76"/>
      <c r="B3193" s="77" t="str">
        <f t="shared" si="311"/>
        <v/>
      </c>
      <c r="C3193" t="str">
        <f t="shared" si="310"/>
        <v/>
      </c>
      <c r="D3193" s="315" t="str">
        <f t="shared" si="315"/>
        <v/>
      </c>
      <c r="E3193" s="228">
        <v>0</v>
      </c>
      <c r="J3193" s="229">
        <f t="shared" si="312"/>
        <v>0</v>
      </c>
      <c r="K3193" s="229">
        <f t="shared" si="313"/>
        <v>0</v>
      </c>
      <c r="L3193" s="229">
        <f t="shared" si="313"/>
        <v>0</v>
      </c>
      <c r="M3193" s="229">
        <f t="shared" si="314"/>
        <v>0</v>
      </c>
    </row>
    <row r="3194" spans="1:13" ht="15" customHeight="1">
      <c r="A3194" s="76"/>
      <c r="B3194" s="77" t="str">
        <f t="shared" si="311"/>
        <v/>
      </c>
      <c r="C3194" t="str">
        <f t="shared" si="310"/>
        <v/>
      </c>
      <c r="D3194" s="315" t="str">
        <f t="shared" si="315"/>
        <v/>
      </c>
      <c r="E3194" s="228">
        <v>0</v>
      </c>
      <c r="J3194" s="229">
        <f t="shared" si="312"/>
        <v>0</v>
      </c>
      <c r="K3194" s="229">
        <f t="shared" si="313"/>
        <v>0</v>
      </c>
      <c r="L3194" s="229">
        <f t="shared" si="313"/>
        <v>0</v>
      </c>
      <c r="M3194" s="229">
        <f t="shared" si="314"/>
        <v>0</v>
      </c>
    </row>
    <row r="3195" spans="1:13" ht="15" customHeight="1">
      <c r="A3195" s="76"/>
      <c r="B3195" s="77" t="str">
        <f t="shared" si="311"/>
        <v/>
      </c>
      <c r="C3195" t="str">
        <f t="shared" si="310"/>
        <v/>
      </c>
      <c r="D3195" s="315" t="str">
        <f t="shared" si="315"/>
        <v/>
      </c>
      <c r="E3195" s="228">
        <v>0</v>
      </c>
      <c r="J3195" s="229">
        <f t="shared" si="312"/>
        <v>0</v>
      </c>
      <c r="K3195" s="229">
        <f t="shared" si="313"/>
        <v>0</v>
      </c>
      <c r="L3195" s="229">
        <f t="shared" si="313"/>
        <v>0</v>
      </c>
      <c r="M3195" s="229">
        <f t="shared" si="314"/>
        <v>0</v>
      </c>
    </row>
    <row r="3196" spans="1:13" ht="15" customHeight="1">
      <c r="A3196" s="76"/>
      <c r="B3196" s="77" t="str">
        <f t="shared" si="311"/>
        <v/>
      </c>
      <c r="C3196" t="str">
        <f t="shared" si="310"/>
        <v/>
      </c>
      <c r="D3196" s="315" t="str">
        <f t="shared" si="315"/>
        <v/>
      </c>
      <c r="E3196" s="228">
        <v>0</v>
      </c>
      <c r="J3196" s="229">
        <f t="shared" si="312"/>
        <v>0</v>
      </c>
      <c r="K3196" s="229">
        <f t="shared" si="313"/>
        <v>0</v>
      </c>
      <c r="L3196" s="229">
        <f t="shared" si="313"/>
        <v>0</v>
      </c>
      <c r="M3196" s="229">
        <f t="shared" si="314"/>
        <v>0</v>
      </c>
    </row>
    <row r="3197" spans="1:13" ht="15" customHeight="1">
      <c r="A3197" s="76"/>
      <c r="B3197" s="77" t="str">
        <f t="shared" si="311"/>
        <v/>
      </c>
      <c r="C3197" t="str">
        <f t="shared" si="310"/>
        <v/>
      </c>
      <c r="D3197" s="315" t="str">
        <f t="shared" si="315"/>
        <v/>
      </c>
      <c r="E3197" s="228">
        <v>0</v>
      </c>
      <c r="J3197" s="229">
        <f t="shared" si="312"/>
        <v>0</v>
      </c>
      <c r="K3197" s="229">
        <f t="shared" si="313"/>
        <v>0</v>
      </c>
      <c r="L3197" s="229">
        <f t="shared" si="313"/>
        <v>0</v>
      </c>
      <c r="M3197" s="229">
        <f t="shared" si="314"/>
        <v>0</v>
      </c>
    </row>
    <row r="3198" spans="1:13" ht="15" customHeight="1">
      <c r="A3198" s="76"/>
      <c r="B3198" s="77" t="str">
        <f t="shared" si="311"/>
        <v/>
      </c>
      <c r="C3198" t="str">
        <f t="shared" si="310"/>
        <v/>
      </c>
      <c r="D3198" s="315" t="str">
        <f t="shared" si="315"/>
        <v/>
      </c>
      <c r="E3198" s="228">
        <v>0</v>
      </c>
      <c r="J3198" s="229">
        <f t="shared" si="312"/>
        <v>0</v>
      </c>
      <c r="K3198" s="229">
        <f t="shared" si="313"/>
        <v>0</v>
      </c>
      <c r="L3198" s="229">
        <f t="shared" si="313"/>
        <v>0</v>
      </c>
      <c r="M3198" s="229">
        <f t="shared" si="314"/>
        <v>0</v>
      </c>
    </row>
    <row r="3199" spans="1:13" ht="15" customHeight="1">
      <c r="A3199" s="76"/>
      <c r="B3199" s="77" t="str">
        <f t="shared" si="311"/>
        <v/>
      </c>
      <c r="C3199" t="str">
        <f t="shared" si="310"/>
        <v/>
      </c>
      <c r="D3199" s="315" t="str">
        <f t="shared" si="315"/>
        <v/>
      </c>
      <c r="E3199" s="228">
        <v>0</v>
      </c>
      <c r="J3199" s="229">
        <f t="shared" si="312"/>
        <v>0</v>
      </c>
      <c r="K3199" s="229">
        <f t="shared" si="313"/>
        <v>0</v>
      </c>
      <c r="L3199" s="229">
        <f t="shared" si="313"/>
        <v>0</v>
      </c>
      <c r="M3199" s="229">
        <f t="shared" si="314"/>
        <v>0</v>
      </c>
    </row>
    <row r="3200" spans="1:13" ht="15" customHeight="1">
      <c r="A3200" s="76"/>
      <c r="B3200" s="77" t="str">
        <f t="shared" si="311"/>
        <v/>
      </c>
      <c r="C3200" t="str">
        <f t="shared" si="310"/>
        <v/>
      </c>
      <c r="D3200" s="315" t="str">
        <f t="shared" si="315"/>
        <v/>
      </c>
      <c r="E3200" s="228">
        <v>0</v>
      </c>
      <c r="J3200" s="229">
        <f t="shared" si="312"/>
        <v>0</v>
      </c>
      <c r="K3200" s="229">
        <f t="shared" si="313"/>
        <v>0</v>
      </c>
      <c r="L3200" s="229">
        <f t="shared" si="313"/>
        <v>0</v>
      </c>
      <c r="M3200" s="229">
        <f t="shared" si="314"/>
        <v>0</v>
      </c>
    </row>
    <row r="3201" spans="1:13" ht="15" customHeight="1">
      <c r="A3201" s="76"/>
      <c r="B3201" s="77" t="str">
        <f t="shared" si="311"/>
        <v/>
      </c>
      <c r="C3201" t="str">
        <f t="shared" ref="C3201:C3264" si="316">IF(A3201&lt;&gt;"",TEXT(A3201,"aaaa"),"")</f>
        <v/>
      </c>
      <c r="D3201" s="315" t="str">
        <f t="shared" si="315"/>
        <v/>
      </c>
      <c r="E3201" s="228">
        <v>0</v>
      </c>
      <c r="J3201" s="229">
        <f t="shared" si="312"/>
        <v>0</v>
      </c>
      <c r="K3201" s="229">
        <f t="shared" si="313"/>
        <v>0</v>
      </c>
      <c r="L3201" s="229">
        <f t="shared" si="313"/>
        <v>0</v>
      </c>
      <c r="M3201" s="229">
        <f t="shared" si="314"/>
        <v>0</v>
      </c>
    </row>
    <row r="3202" spans="1:13" ht="15" customHeight="1">
      <c r="A3202" s="76"/>
      <c r="B3202" s="77" t="str">
        <f t="shared" si="311"/>
        <v/>
      </c>
      <c r="C3202" t="str">
        <f t="shared" si="316"/>
        <v/>
      </c>
      <c r="D3202" s="315" t="str">
        <f t="shared" si="315"/>
        <v/>
      </c>
      <c r="E3202" s="228">
        <v>0</v>
      </c>
      <c r="J3202" s="229">
        <f t="shared" si="312"/>
        <v>0</v>
      </c>
      <c r="K3202" s="229">
        <f t="shared" si="313"/>
        <v>0</v>
      </c>
      <c r="L3202" s="229">
        <f t="shared" si="313"/>
        <v>0</v>
      </c>
      <c r="M3202" s="229">
        <f t="shared" si="314"/>
        <v>0</v>
      </c>
    </row>
    <row r="3203" spans="1:13" ht="15" customHeight="1">
      <c r="A3203" s="76"/>
      <c r="B3203" s="77" t="str">
        <f t="shared" si="311"/>
        <v/>
      </c>
      <c r="C3203" t="str">
        <f t="shared" si="316"/>
        <v/>
      </c>
      <c r="D3203" s="315" t="str">
        <f t="shared" si="315"/>
        <v/>
      </c>
      <c r="E3203" s="228">
        <v>0</v>
      </c>
      <c r="J3203" s="229">
        <f t="shared" si="312"/>
        <v>0</v>
      </c>
      <c r="K3203" s="229">
        <f t="shared" si="313"/>
        <v>0</v>
      </c>
      <c r="L3203" s="229">
        <f t="shared" si="313"/>
        <v>0</v>
      </c>
      <c r="M3203" s="229">
        <f t="shared" si="314"/>
        <v>0</v>
      </c>
    </row>
    <row r="3204" spans="1:13" ht="15" customHeight="1">
      <c r="A3204" s="76"/>
      <c r="B3204" s="77" t="str">
        <f t="shared" si="311"/>
        <v/>
      </c>
      <c r="C3204" t="str">
        <f t="shared" si="316"/>
        <v/>
      </c>
      <c r="D3204" s="315" t="str">
        <f t="shared" si="315"/>
        <v/>
      </c>
      <c r="E3204" s="228">
        <v>0</v>
      </c>
      <c r="J3204" s="229">
        <f t="shared" si="312"/>
        <v>0</v>
      </c>
      <c r="K3204" s="229">
        <f t="shared" si="313"/>
        <v>0</v>
      </c>
      <c r="L3204" s="229">
        <f t="shared" si="313"/>
        <v>0</v>
      </c>
      <c r="M3204" s="229">
        <f t="shared" si="314"/>
        <v>0</v>
      </c>
    </row>
    <row r="3205" spans="1:13" ht="15" customHeight="1">
      <c r="A3205" s="76"/>
      <c r="B3205" s="77" t="str">
        <f t="shared" si="311"/>
        <v/>
      </c>
      <c r="C3205" t="str">
        <f t="shared" si="316"/>
        <v/>
      </c>
      <c r="D3205" s="315" t="str">
        <f t="shared" si="315"/>
        <v/>
      </c>
      <c r="E3205" s="228">
        <v>0</v>
      </c>
      <c r="J3205" s="229">
        <f t="shared" si="312"/>
        <v>0</v>
      </c>
      <c r="K3205" s="229">
        <f t="shared" si="313"/>
        <v>0</v>
      </c>
      <c r="L3205" s="229">
        <f t="shared" si="313"/>
        <v>0</v>
      </c>
      <c r="M3205" s="229">
        <f t="shared" si="314"/>
        <v>0</v>
      </c>
    </row>
    <row r="3206" spans="1:13" ht="15" customHeight="1">
      <c r="A3206" s="76"/>
      <c r="B3206" s="77" t="str">
        <f t="shared" si="311"/>
        <v/>
      </c>
      <c r="C3206" t="str">
        <f t="shared" si="316"/>
        <v/>
      </c>
      <c r="D3206" s="315" t="str">
        <f t="shared" si="315"/>
        <v/>
      </c>
      <c r="E3206" s="228">
        <v>0</v>
      </c>
      <c r="J3206" s="229">
        <f t="shared" si="312"/>
        <v>0</v>
      </c>
      <c r="K3206" s="229">
        <f t="shared" si="313"/>
        <v>0</v>
      </c>
      <c r="L3206" s="229">
        <f t="shared" si="313"/>
        <v>0</v>
      </c>
      <c r="M3206" s="229">
        <f t="shared" si="314"/>
        <v>0</v>
      </c>
    </row>
    <row r="3207" spans="1:13" ht="15" customHeight="1">
      <c r="A3207" s="76"/>
      <c r="B3207" s="77" t="str">
        <f t="shared" ref="B3207:B3270" si="317">IF(A3207="","",TEXT(A3207,"DDDD"))</f>
        <v/>
      </c>
      <c r="C3207" t="str">
        <f t="shared" si="316"/>
        <v/>
      </c>
      <c r="D3207" s="315" t="str">
        <f t="shared" si="315"/>
        <v/>
      </c>
      <c r="E3207" s="228">
        <v>0</v>
      </c>
      <c r="J3207" s="229">
        <f t="shared" ref="J3207:J3270" si="318">IF(E3207=0,0,(1-J$4)*E3207)</f>
        <v>0</v>
      </c>
      <c r="K3207" s="229">
        <f t="shared" ref="K3207:L3270" si="319">IF(F3207=0,0,(1-K$4)*F3207)</f>
        <v>0</v>
      </c>
      <c r="L3207" s="229">
        <f t="shared" si="319"/>
        <v>0</v>
      </c>
      <c r="M3207" s="229">
        <f t="shared" ref="M3207:M3270" si="320">IF(H3207=0,0,(1-M$4)*H3207)</f>
        <v>0</v>
      </c>
    </row>
    <row r="3208" spans="1:13" ht="15" customHeight="1">
      <c r="A3208" s="76"/>
      <c r="B3208" s="77" t="str">
        <f t="shared" si="317"/>
        <v/>
      </c>
      <c r="C3208" t="str">
        <f t="shared" si="316"/>
        <v/>
      </c>
      <c r="D3208" s="315" t="str">
        <f t="shared" ref="D3208:D3271" si="321">IF(A3208&lt;&gt;"",PROPER(TEXT(A3208,"Mmmm")),"")</f>
        <v/>
      </c>
      <c r="E3208" s="228">
        <v>0</v>
      </c>
      <c r="J3208" s="229">
        <f t="shared" si="318"/>
        <v>0</v>
      </c>
      <c r="K3208" s="229">
        <f t="shared" si="319"/>
        <v>0</v>
      </c>
      <c r="L3208" s="229">
        <f t="shared" si="319"/>
        <v>0</v>
      </c>
      <c r="M3208" s="229">
        <f t="shared" si="320"/>
        <v>0</v>
      </c>
    </row>
    <row r="3209" spans="1:13" ht="15" customHeight="1">
      <c r="A3209" s="76"/>
      <c r="B3209" s="77" t="str">
        <f t="shared" si="317"/>
        <v/>
      </c>
      <c r="C3209" t="str">
        <f t="shared" si="316"/>
        <v/>
      </c>
      <c r="D3209" s="315" t="str">
        <f t="shared" si="321"/>
        <v/>
      </c>
      <c r="E3209" s="228">
        <v>0</v>
      </c>
      <c r="J3209" s="229">
        <f t="shared" si="318"/>
        <v>0</v>
      </c>
      <c r="K3209" s="229">
        <f t="shared" si="319"/>
        <v>0</v>
      </c>
      <c r="L3209" s="229">
        <f t="shared" si="319"/>
        <v>0</v>
      </c>
      <c r="M3209" s="229">
        <f t="shared" si="320"/>
        <v>0</v>
      </c>
    </row>
    <row r="3210" spans="1:13" ht="15" customHeight="1">
      <c r="A3210" s="76"/>
      <c r="B3210" s="77" t="str">
        <f t="shared" si="317"/>
        <v/>
      </c>
      <c r="C3210" t="str">
        <f t="shared" si="316"/>
        <v/>
      </c>
      <c r="D3210" s="315" t="str">
        <f t="shared" si="321"/>
        <v/>
      </c>
      <c r="E3210" s="228">
        <v>0</v>
      </c>
      <c r="J3210" s="229">
        <f t="shared" si="318"/>
        <v>0</v>
      </c>
      <c r="K3210" s="229">
        <f t="shared" si="319"/>
        <v>0</v>
      </c>
      <c r="L3210" s="229">
        <f t="shared" si="319"/>
        <v>0</v>
      </c>
      <c r="M3210" s="229">
        <f t="shared" si="320"/>
        <v>0</v>
      </c>
    </row>
    <row r="3211" spans="1:13" ht="15" customHeight="1">
      <c r="A3211" s="76"/>
      <c r="B3211" s="77" t="str">
        <f t="shared" si="317"/>
        <v/>
      </c>
      <c r="C3211" t="str">
        <f t="shared" si="316"/>
        <v/>
      </c>
      <c r="D3211" s="315" t="str">
        <f t="shared" si="321"/>
        <v/>
      </c>
      <c r="E3211" s="228">
        <v>0</v>
      </c>
      <c r="J3211" s="229">
        <f t="shared" si="318"/>
        <v>0</v>
      </c>
      <c r="K3211" s="229">
        <f t="shared" si="319"/>
        <v>0</v>
      </c>
      <c r="L3211" s="229">
        <f t="shared" si="319"/>
        <v>0</v>
      </c>
      <c r="M3211" s="229">
        <f t="shared" si="320"/>
        <v>0</v>
      </c>
    </row>
    <row r="3212" spans="1:13" ht="15" customHeight="1">
      <c r="A3212" s="76"/>
      <c r="B3212" s="77" t="str">
        <f t="shared" si="317"/>
        <v/>
      </c>
      <c r="C3212" t="str">
        <f t="shared" si="316"/>
        <v/>
      </c>
      <c r="D3212" s="315" t="str">
        <f t="shared" si="321"/>
        <v/>
      </c>
      <c r="E3212" s="228">
        <v>0</v>
      </c>
      <c r="J3212" s="229">
        <f t="shared" si="318"/>
        <v>0</v>
      </c>
      <c r="K3212" s="229">
        <f t="shared" si="319"/>
        <v>0</v>
      </c>
      <c r="L3212" s="229">
        <f t="shared" si="319"/>
        <v>0</v>
      </c>
      <c r="M3212" s="229">
        <f t="shared" si="320"/>
        <v>0</v>
      </c>
    </row>
    <row r="3213" spans="1:13" ht="15" customHeight="1">
      <c r="A3213" s="76"/>
      <c r="B3213" s="77" t="str">
        <f t="shared" si="317"/>
        <v/>
      </c>
      <c r="C3213" t="str">
        <f t="shared" si="316"/>
        <v/>
      </c>
      <c r="D3213" s="315" t="str">
        <f t="shared" si="321"/>
        <v/>
      </c>
      <c r="E3213" s="228">
        <v>0</v>
      </c>
      <c r="J3213" s="229">
        <f t="shared" si="318"/>
        <v>0</v>
      </c>
      <c r="K3213" s="229">
        <f t="shared" si="319"/>
        <v>0</v>
      </c>
      <c r="L3213" s="229">
        <f t="shared" si="319"/>
        <v>0</v>
      </c>
      <c r="M3213" s="229">
        <f t="shared" si="320"/>
        <v>0</v>
      </c>
    </row>
    <row r="3214" spans="1:13" ht="15" customHeight="1">
      <c r="A3214" s="76"/>
      <c r="B3214" s="77" t="str">
        <f t="shared" si="317"/>
        <v/>
      </c>
      <c r="C3214" t="str">
        <f t="shared" si="316"/>
        <v/>
      </c>
      <c r="D3214" s="315" t="str">
        <f t="shared" si="321"/>
        <v/>
      </c>
      <c r="E3214" s="228">
        <v>0</v>
      </c>
      <c r="J3214" s="229">
        <f t="shared" si="318"/>
        <v>0</v>
      </c>
      <c r="K3214" s="229">
        <f t="shared" si="319"/>
        <v>0</v>
      </c>
      <c r="L3214" s="229">
        <f t="shared" si="319"/>
        <v>0</v>
      </c>
      <c r="M3214" s="229">
        <f t="shared" si="320"/>
        <v>0</v>
      </c>
    </row>
    <row r="3215" spans="1:13" ht="15" customHeight="1">
      <c r="A3215" s="76"/>
      <c r="B3215" s="77" t="str">
        <f t="shared" si="317"/>
        <v/>
      </c>
      <c r="C3215" t="str">
        <f t="shared" si="316"/>
        <v/>
      </c>
      <c r="D3215" s="315" t="str">
        <f t="shared" si="321"/>
        <v/>
      </c>
      <c r="E3215" s="228">
        <v>0</v>
      </c>
      <c r="J3215" s="229">
        <f t="shared" si="318"/>
        <v>0</v>
      </c>
      <c r="K3215" s="229">
        <f t="shared" si="319"/>
        <v>0</v>
      </c>
      <c r="L3215" s="229">
        <f t="shared" si="319"/>
        <v>0</v>
      </c>
      <c r="M3215" s="229">
        <f t="shared" si="320"/>
        <v>0</v>
      </c>
    </row>
    <row r="3216" spans="1:13" ht="15" customHeight="1">
      <c r="A3216" s="76"/>
      <c r="B3216" s="77" t="str">
        <f t="shared" si="317"/>
        <v/>
      </c>
      <c r="C3216" t="str">
        <f t="shared" si="316"/>
        <v/>
      </c>
      <c r="D3216" s="315" t="str">
        <f t="shared" si="321"/>
        <v/>
      </c>
      <c r="E3216" s="228">
        <v>0</v>
      </c>
      <c r="J3216" s="229">
        <f t="shared" si="318"/>
        <v>0</v>
      </c>
      <c r="K3216" s="229">
        <f t="shared" si="319"/>
        <v>0</v>
      </c>
      <c r="L3216" s="229">
        <f t="shared" si="319"/>
        <v>0</v>
      </c>
      <c r="M3216" s="229">
        <f t="shared" si="320"/>
        <v>0</v>
      </c>
    </row>
    <row r="3217" spans="1:13" ht="15" customHeight="1">
      <c r="A3217" s="76"/>
      <c r="B3217" s="77" t="str">
        <f t="shared" si="317"/>
        <v/>
      </c>
      <c r="C3217" t="str">
        <f t="shared" si="316"/>
        <v/>
      </c>
      <c r="D3217" s="315" t="str">
        <f t="shared" si="321"/>
        <v/>
      </c>
      <c r="E3217" s="228">
        <v>0</v>
      </c>
      <c r="J3217" s="229">
        <f t="shared" si="318"/>
        <v>0</v>
      </c>
      <c r="K3217" s="229">
        <f t="shared" si="319"/>
        <v>0</v>
      </c>
      <c r="L3217" s="229">
        <f t="shared" si="319"/>
        <v>0</v>
      </c>
      <c r="M3217" s="229">
        <f t="shared" si="320"/>
        <v>0</v>
      </c>
    </row>
    <row r="3218" spans="1:13" ht="15" customHeight="1">
      <c r="A3218" s="76"/>
      <c r="B3218" s="77" t="str">
        <f t="shared" si="317"/>
        <v/>
      </c>
      <c r="C3218" t="str">
        <f t="shared" si="316"/>
        <v/>
      </c>
      <c r="D3218" s="315" t="str">
        <f t="shared" si="321"/>
        <v/>
      </c>
      <c r="E3218" s="228">
        <v>0</v>
      </c>
      <c r="J3218" s="229">
        <f t="shared" si="318"/>
        <v>0</v>
      </c>
      <c r="K3218" s="229">
        <f t="shared" si="319"/>
        <v>0</v>
      </c>
      <c r="L3218" s="229">
        <f t="shared" si="319"/>
        <v>0</v>
      </c>
      <c r="M3218" s="229">
        <f t="shared" si="320"/>
        <v>0</v>
      </c>
    </row>
    <row r="3219" spans="1:13" ht="15" customHeight="1">
      <c r="A3219" s="76"/>
      <c r="B3219" s="77" t="str">
        <f t="shared" si="317"/>
        <v/>
      </c>
      <c r="C3219" t="str">
        <f t="shared" si="316"/>
        <v/>
      </c>
      <c r="D3219" s="315" t="str">
        <f t="shared" si="321"/>
        <v/>
      </c>
      <c r="E3219" s="228">
        <v>0</v>
      </c>
      <c r="J3219" s="229">
        <f t="shared" si="318"/>
        <v>0</v>
      </c>
      <c r="K3219" s="229">
        <f t="shared" si="319"/>
        <v>0</v>
      </c>
      <c r="L3219" s="229">
        <f t="shared" si="319"/>
        <v>0</v>
      </c>
      <c r="M3219" s="229">
        <f t="shared" si="320"/>
        <v>0</v>
      </c>
    </row>
    <row r="3220" spans="1:13" ht="15" customHeight="1">
      <c r="A3220" s="76"/>
      <c r="B3220" s="77" t="str">
        <f t="shared" si="317"/>
        <v/>
      </c>
      <c r="C3220" t="str">
        <f t="shared" si="316"/>
        <v/>
      </c>
      <c r="D3220" s="315" t="str">
        <f t="shared" si="321"/>
        <v/>
      </c>
      <c r="E3220" s="228">
        <v>0</v>
      </c>
      <c r="J3220" s="229">
        <f t="shared" si="318"/>
        <v>0</v>
      </c>
      <c r="K3220" s="229">
        <f t="shared" si="319"/>
        <v>0</v>
      </c>
      <c r="L3220" s="229">
        <f t="shared" si="319"/>
        <v>0</v>
      </c>
      <c r="M3220" s="229">
        <f t="shared" si="320"/>
        <v>0</v>
      </c>
    </row>
    <row r="3221" spans="1:13" ht="15" customHeight="1">
      <c r="A3221" s="76"/>
      <c r="B3221" s="77" t="str">
        <f t="shared" si="317"/>
        <v/>
      </c>
      <c r="C3221" t="str">
        <f t="shared" si="316"/>
        <v/>
      </c>
      <c r="D3221" s="315" t="str">
        <f t="shared" si="321"/>
        <v/>
      </c>
      <c r="E3221" s="228">
        <v>0</v>
      </c>
      <c r="J3221" s="229">
        <f t="shared" si="318"/>
        <v>0</v>
      </c>
      <c r="K3221" s="229">
        <f t="shared" si="319"/>
        <v>0</v>
      </c>
      <c r="L3221" s="229">
        <f t="shared" si="319"/>
        <v>0</v>
      </c>
      <c r="M3221" s="229">
        <f t="shared" si="320"/>
        <v>0</v>
      </c>
    </row>
    <row r="3222" spans="1:13" ht="15" customHeight="1">
      <c r="A3222" s="76"/>
      <c r="B3222" s="77" t="str">
        <f t="shared" si="317"/>
        <v/>
      </c>
      <c r="C3222" t="str">
        <f t="shared" si="316"/>
        <v/>
      </c>
      <c r="D3222" s="315" t="str">
        <f t="shared" si="321"/>
        <v/>
      </c>
      <c r="E3222" s="228">
        <v>0</v>
      </c>
      <c r="J3222" s="229">
        <f t="shared" si="318"/>
        <v>0</v>
      </c>
      <c r="K3222" s="229">
        <f t="shared" si="319"/>
        <v>0</v>
      </c>
      <c r="L3222" s="229">
        <f t="shared" si="319"/>
        <v>0</v>
      </c>
      <c r="M3222" s="229">
        <f t="shared" si="320"/>
        <v>0</v>
      </c>
    </row>
    <row r="3223" spans="1:13" ht="15" customHeight="1">
      <c r="A3223" s="76"/>
      <c r="B3223" s="77" t="str">
        <f t="shared" si="317"/>
        <v/>
      </c>
      <c r="C3223" t="str">
        <f t="shared" si="316"/>
        <v/>
      </c>
      <c r="D3223" s="315" t="str">
        <f t="shared" si="321"/>
        <v/>
      </c>
      <c r="E3223" s="228">
        <v>0</v>
      </c>
      <c r="J3223" s="229">
        <f t="shared" si="318"/>
        <v>0</v>
      </c>
      <c r="K3223" s="229">
        <f t="shared" si="319"/>
        <v>0</v>
      </c>
      <c r="L3223" s="229">
        <f t="shared" si="319"/>
        <v>0</v>
      </c>
      <c r="M3223" s="229">
        <f t="shared" si="320"/>
        <v>0</v>
      </c>
    </row>
    <row r="3224" spans="1:13" ht="15" customHeight="1">
      <c r="A3224" s="76"/>
      <c r="B3224" s="77" t="str">
        <f t="shared" si="317"/>
        <v/>
      </c>
      <c r="C3224" t="str">
        <f t="shared" si="316"/>
        <v/>
      </c>
      <c r="D3224" s="315" t="str">
        <f t="shared" si="321"/>
        <v/>
      </c>
      <c r="E3224" s="228">
        <v>0</v>
      </c>
      <c r="J3224" s="229">
        <f t="shared" si="318"/>
        <v>0</v>
      </c>
      <c r="K3224" s="229">
        <f t="shared" si="319"/>
        <v>0</v>
      </c>
      <c r="L3224" s="229">
        <f t="shared" si="319"/>
        <v>0</v>
      </c>
      <c r="M3224" s="229">
        <f t="shared" si="320"/>
        <v>0</v>
      </c>
    </row>
    <row r="3225" spans="1:13" ht="15" customHeight="1">
      <c r="A3225" s="76"/>
      <c r="B3225" s="77" t="str">
        <f t="shared" si="317"/>
        <v/>
      </c>
      <c r="C3225" t="str">
        <f t="shared" si="316"/>
        <v/>
      </c>
      <c r="D3225" s="315" t="str">
        <f t="shared" si="321"/>
        <v/>
      </c>
      <c r="E3225" s="228">
        <v>0</v>
      </c>
      <c r="J3225" s="229">
        <f t="shared" si="318"/>
        <v>0</v>
      </c>
      <c r="K3225" s="229">
        <f t="shared" si="319"/>
        <v>0</v>
      </c>
      <c r="L3225" s="229">
        <f t="shared" si="319"/>
        <v>0</v>
      </c>
      <c r="M3225" s="229">
        <f t="shared" si="320"/>
        <v>0</v>
      </c>
    </row>
    <row r="3226" spans="1:13" ht="15" customHeight="1">
      <c r="A3226" s="76"/>
      <c r="B3226" s="77" t="str">
        <f t="shared" si="317"/>
        <v/>
      </c>
      <c r="C3226" t="str">
        <f t="shared" si="316"/>
        <v/>
      </c>
      <c r="D3226" s="315" t="str">
        <f t="shared" si="321"/>
        <v/>
      </c>
      <c r="E3226" s="228">
        <v>0</v>
      </c>
      <c r="J3226" s="229">
        <f t="shared" si="318"/>
        <v>0</v>
      </c>
      <c r="K3226" s="229">
        <f t="shared" si="319"/>
        <v>0</v>
      </c>
      <c r="L3226" s="229">
        <f t="shared" si="319"/>
        <v>0</v>
      </c>
      <c r="M3226" s="229">
        <f t="shared" si="320"/>
        <v>0</v>
      </c>
    </row>
    <row r="3227" spans="1:13" ht="15" customHeight="1">
      <c r="A3227" s="76"/>
      <c r="B3227" s="77" t="str">
        <f t="shared" si="317"/>
        <v/>
      </c>
      <c r="C3227" t="str">
        <f t="shared" si="316"/>
        <v/>
      </c>
      <c r="D3227" s="315" t="str">
        <f t="shared" si="321"/>
        <v/>
      </c>
      <c r="E3227" s="228">
        <v>0</v>
      </c>
      <c r="J3227" s="229">
        <f t="shared" si="318"/>
        <v>0</v>
      </c>
      <c r="K3227" s="229">
        <f t="shared" si="319"/>
        <v>0</v>
      </c>
      <c r="L3227" s="229">
        <f t="shared" si="319"/>
        <v>0</v>
      </c>
      <c r="M3227" s="229">
        <f t="shared" si="320"/>
        <v>0</v>
      </c>
    </row>
    <row r="3228" spans="1:13" ht="15" customHeight="1">
      <c r="A3228" s="76"/>
      <c r="B3228" s="77" t="str">
        <f t="shared" si="317"/>
        <v/>
      </c>
      <c r="C3228" t="str">
        <f t="shared" si="316"/>
        <v/>
      </c>
      <c r="D3228" s="315" t="str">
        <f t="shared" si="321"/>
        <v/>
      </c>
      <c r="E3228" s="228">
        <v>0</v>
      </c>
      <c r="J3228" s="229">
        <f t="shared" si="318"/>
        <v>0</v>
      </c>
      <c r="K3228" s="229">
        <f t="shared" si="319"/>
        <v>0</v>
      </c>
      <c r="L3228" s="229">
        <f t="shared" si="319"/>
        <v>0</v>
      </c>
      <c r="M3228" s="229">
        <f t="shared" si="320"/>
        <v>0</v>
      </c>
    </row>
    <row r="3229" spans="1:13" ht="15" customHeight="1">
      <c r="A3229" s="76"/>
      <c r="B3229" s="77" t="str">
        <f t="shared" si="317"/>
        <v/>
      </c>
      <c r="C3229" t="str">
        <f t="shared" si="316"/>
        <v/>
      </c>
      <c r="D3229" s="315" t="str">
        <f t="shared" si="321"/>
        <v/>
      </c>
      <c r="E3229" s="228">
        <v>0</v>
      </c>
      <c r="J3229" s="229">
        <f t="shared" si="318"/>
        <v>0</v>
      </c>
      <c r="K3229" s="229">
        <f t="shared" si="319"/>
        <v>0</v>
      </c>
      <c r="L3229" s="229">
        <f t="shared" si="319"/>
        <v>0</v>
      </c>
      <c r="M3229" s="229">
        <f t="shared" si="320"/>
        <v>0</v>
      </c>
    </row>
    <row r="3230" spans="1:13" ht="15" customHeight="1">
      <c r="A3230" s="76"/>
      <c r="B3230" s="77" t="str">
        <f t="shared" si="317"/>
        <v/>
      </c>
      <c r="C3230" t="str">
        <f t="shared" si="316"/>
        <v/>
      </c>
      <c r="D3230" s="315" t="str">
        <f t="shared" si="321"/>
        <v/>
      </c>
      <c r="E3230" s="228">
        <v>0</v>
      </c>
      <c r="J3230" s="229">
        <f t="shared" si="318"/>
        <v>0</v>
      </c>
      <c r="K3230" s="229">
        <f t="shared" si="319"/>
        <v>0</v>
      </c>
      <c r="L3230" s="229">
        <f t="shared" si="319"/>
        <v>0</v>
      </c>
      <c r="M3230" s="229">
        <f t="shared" si="320"/>
        <v>0</v>
      </c>
    </row>
    <row r="3231" spans="1:13" ht="15" customHeight="1">
      <c r="A3231" s="76"/>
      <c r="B3231" s="77" t="str">
        <f t="shared" si="317"/>
        <v/>
      </c>
      <c r="C3231" t="str">
        <f t="shared" si="316"/>
        <v/>
      </c>
      <c r="D3231" s="315" t="str">
        <f t="shared" si="321"/>
        <v/>
      </c>
      <c r="E3231" s="228">
        <v>0</v>
      </c>
      <c r="J3231" s="229">
        <f t="shared" si="318"/>
        <v>0</v>
      </c>
      <c r="K3231" s="229">
        <f t="shared" si="319"/>
        <v>0</v>
      </c>
      <c r="L3231" s="229">
        <f t="shared" si="319"/>
        <v>0</v>
      </c>
      <c r="M3231" s="229">
        <f t="shared" si="320"/>
        <v>0</v>
      </c>
    </row>
    <row r="3232" spans="1:13" ht="15" customHeight="1">
      <c r="A3232" s="76"/>
      <c r="B3232" s="77" t="str">
        <f t="shared" si="317"/>
        <v/>
      </c>
      <c r="C3232" t="str">
        <f t="shared" si="316"/>
        <v/>
      </c>
      <c r="D3232" s="315" t="str">
        <f t="shared" si="321"/>
        <v/>
      </c>
      <c r="E3232" s="228">
        <v>0</v>
      </c>
      <c r="J3232" s="229">
        <f t="shared" si="318"/>
        <v>0</v>
      </c>
      <c r="K3232" s="229">
        <f t="shared" si="319"/>
        <v>0</v>
      </c>
      <c r="L3232" s="229">
        <f t="shared" si="319"/>
        <v>0</v>
      </c>
      <c r="M3232" s="229">
        <f t="shared" si="320"/>
        <v>0</v>
      </c>
    </row>
    <row r="3233" spans="1:13" ht="15" customHeight="1">
      <c r="A3233" s="76"/>
      <c r="B3233" s="77" t="str">
        <f t="shared" si="317"/>
        <v/>
      </c>
      <c r="C3233" t="str">
        <f t="shared" si="316"/>
        <v/>
      </c>
      <c r="D3233" s="315" t="str">
        <f t="shared" si="321"/>
        <v/>
      </c>
      <c r="E3233" s="228">
        <v>0</v>
      </c>
      <c r="J3233" s="229">
        <f t="shared" si="318"/>
        <v>0</v>
      </c>
      <c r="K3233" s="229">
        <f t="shared" si="319"/>
        <v>0</v>
      </c>
      <c r="L3233" s="229">
        <f t="shared" si="319"/>
        <v>0</v>
      </c>
      <c r="M3233" s="229">
        <f t="shared" si="320"/>
        <v>0</v>
      </c>
    </row>
    <row r="3234" spans="1:13" ht="15" customHeight="1">
      <c r="A3234" s="76"/>
      <c r="B3234" s="77" t="str">
        <f t="shared" si="317"/>
        <v/>
      </c>
      <c r="C3234" t="str">
        <f t="shared" si="316"/>
        <v/>
      </c>
      <c r="D3234" s="315" t="str">
        <f t="shared" si="321"/>
        <v/>
      </c>
      <c r="E3234" s="228">
        <v>0</v>
      </c>
      <c r="J3234" s="229">
        <f t="shared" si="318"/>
        <v>0</v>
      </c>
      <c r="K3234" s="229">
        <f t="shared" si="319"/>
        <v>0</v>
      </c>
      <c r="L3234" s="229">
        <f t="shared" si="319"/>
        <v>0</v>
      </c>
      <c r="M3234" s="229">
        <f t="shared" si="320"/>
        <v>0</v>
      </c>
    </row>
    <row r="3235" spans="1:13" ht="15" customHeight="1">
      <c r="A3235" s="76"/>
      <c r="B3235" s="77" t="str">
        <f t="shared" si="317"/>
        <v/>
      </c>
      <c r="C3235" t="str">
        <f t="shared" si="316"/>
        <v/>
      </c>
      <c r="D3235" s="315" t="str">
        <f t="shared" si="321"/>
        <v/>
      </c>
      <c r="E3235" s="228">
        <v>0</v>
      </c>
      <c r="J3235" s="229">
        <f t="shared" si="318"/>
        <v>0</v>
      </c>
      <c r="K3235" s="229">
        <f t="shared" si="319"/>
        <v>0</v>
      </c>
      <c r="L3235" s="229">
        <f t="shared" si="319"/>
        <v>0</v>
      </c>
      <c r="M3235" s="229">
        <f t="shared" si="320"/>
        <v>0</v>
      </c>
    </row>
    <row r="3236" spans="1:13" ht="15" customHeight="1">
      <c r="A3236" s="76"/>
      <c r="B3236" s="77" t="str">
        <f t="shared" si="317"/>
        <v/>
      </c>
      <c r="C3236" t="str">
        <f t="shared" si="316"/>
        <v/>
      </c>
      <c r="D3236" s="315" t="str">
        <f t="shared" si="321"/>
        <v/>
      </c>
      <c r="E3236" s="228">
        <v>0</v>
      </c>
      <c r="J3236" s="229">
        <f t="shared" si="318"/>
        <v>0</v>
      </c>
      <c r="K3236" s="229">
        <f t="shared" si="319"/>
        <v>0</v>
      </c>
      <c r="L3236" s="229">
        <f t="shared" si="319"/>
        <v>0</v>
      </c>
      <c r="M3236" s="229">
        <f t="shared" si="320"/>
        <v>0</v>
      </c>
    </row>
    <row r="3237" spans="1:13" ht="15" customHeight="1">
      <c r="A3237" s="76"/>
      <c r="B3237" s="77" t="str">
        <f t="shared" si="317"/>
        <v/>
      </c>
      <c r="C3237" t="str">
        <f t="shared" si="316"/>
        <v/>
      </c>
      <c r="D3237" s="315" t="str">
        <f t="shared" si="321"/>
        <v/>
      </c>
      <c r="E3237" s="228">
        <v>0</v>
      </c>
      <c r="J3237" s="229">
        <f t="shared" si="318"/>
        <v>0</v>
      </c>
      <c r="K3237" s="229">
        <f t="shared" si="319"/>
        <v>0</v>
      </c>
      <c r="L3237" s="229">
        <f t="shared" si="319"/>
        <v>0</v>
      </c>
      <c r="M3237" s="229">
        <f t="shared" si="320"/>
        <v>0</v>
      </c>
    </row>
    <row r="3238" spans="1:13" ht="15" customHeight="1">
      <c r="A3238" s="76"/>
      <c r="B3238" s="77" t="str">
        <f t="shared" si="317"/>
        <v/>
      </c>
      <c r="C3238" t="str">
        <f t="shared" si="316"/>
        <v/>
      </c>
      <c r="D3238" s="315" t="str">
        <f t="shared" si="321"/>
        <v/>
      </c>
      <c r="E3238" s="228">
        <v>0</v>
      </c>
      <c r="J3238" s="229">
        <f t="shared" si="318"/>
        <v>0</v>
      </c>
      <c r="K3238" s="229">
        <f t="shared" si="319"/>
        <v>0</v>
      </c>
      <c r="L3238" s="229">
        <f t="shared" si="319"/>
        <v>0</v>
      </c>
      <c r="M3238" s="229">
        <f t="shared" si="320"/>
        <v>0</v>
      </c>
    </row>
    <row r="3239" spans="1:13" ht="15" customHeight="1">
      <c r="A3239" s="76"/>
      <c r="B3239" s="77" t="str">
        <f t="shared" si="317"/>
        <v/>
      </c>
      <c r="C3239" t="str">
        <f t="shared" si="316"/>
        <v/>
      </c>
      <c r="D3239" s="315" t="str">
        <f t="shared" si="321"/>
        <v/>
      </c>
      <c r="E3239" s="228">
        <v>0</v>
      </c>
      <c r="J3239" s="229">
        <f t="shared" si="318"/>
        <v>0</v>
      </c>
      <c r="K3239" s="229">
        <f t="shared" si="319"/>
        <v>0</v>
      </c>
      <c r="L3239" s="229">
        <f t="shared" si="319"/>
        <v>0</v>
      </c>
      <c r="M3239" s="229">
        <f t="shared" si="320"/>
        <v>0</v>
      </c>
    </row>
    <row r="3240" spans="1:13" ht="15" customHeight="1">
      <c r="A3240" s="76"/>
      <c r="B3240" s="77" t="str">
        <f t="shared" si="317"/>
        <v/>
      </c>
      <c r="C3240" t="str">
        <f t="shared" si="316"/>
        <v/>
      </c>
      <c r="D3240" s="315" t="str">
        <f t="shared" si="321"/>
        <v/>
      </c>
      <c r="E3240" s="228">
        <v>0</v>
      </c>
      <c r="J3240" s="229">
        <f t="shared" si="318"/>
        <v>0</v>
      </c>
      <c r="K3240" s="229">
        <f t="shared" si="319"/>
        <v>0</v>
      </c>
      <c r="L3240" s="229">
        <f t="shared" si="319"/>
        <v>0</v>
      </c>
      <c r="M3240" s="229">
        <f t="shared" si="320"/>
        <v>0</v>
      </c>
    </row>
    <row r="3241" spans="1:13" ht="15" customHeight="1">
      <c r="A3241" s="76"/>
      <c r="B3241" s="77" t="str">
        <f t="shared" si="317"/>
        <v/>
      </c>
      <c r="C3241" t="str">
        <f t="shared" si="316"/>
        <v/>
      </c>
      <c r="D3241" s="315" t="str">
        <f t="shared" si="321"/>
        <v/>
      </c>
      <c r="E3241" s="228">
        <v>0</v>
      </c>
      <c r="J3241" s="229">
        <f t="shared" si="318"/>
        <v>0</v>
      </c>
      <c r="K3241" s="229">
        <f t="shared" si="319"/>
        <v>0</v>
      </c>
      <c r="L3241" s="229">
        <f t="shared" si="319"/>
        <v>0</v>
      </c>
      <c r="M3241" s="229">
        <f t="shared" si="320"/>
        <v>0</v>
      </c>
    </row>
    <row r="3242" spans="1:13" ht="15" customHeight="1">
      <c r="A3242" s="76"/>
      <c r="B3242" s="77" t="str">
        <f t="shared" si="317"/>
        <v/>
      </c>
      <c r="C3242" t="str">
        <f t="shared" si="316"/>
        <v/>
      </c>
      <c r="D3242" s="315" t="str">
        <f t="shared" si="321"/>
        <v/>
      </c>
      <c r="E3242" s="228">
        <v>0</v>
      </c>
      <c r="J3242" s="229">
        <f t="shared" si="318"/>
        <v>0</v>
      </c>
      <c r="K3242" s="229">
        <f t="shared" si="319"/>
        <v>0</v>
      </c>
      <c r="L3242" s="229">
        <f t="shared" si="319"/>
        <v>0</v>
      </c>
      <c r="M3242" s="229">
        <f t="shared" si="320"/>
        <v>0</v>
      </c>
    </row>
    <row r="3243" spans="1:13" ht="15" customHeight="1">
      <c r="A3243" s="76"/>
      <c r="B3243" s="77" t="str">
        <f t="shared" si="317"/>
        <v/>
      </c>
      <c r="C3243" t="str">
        <f t="shared" si="316"/>
        <v/>
      </c>
      <c r="D3243" s="315" t="str">
        <f t="shared" si="321"/>
        <v/>
      </c>
      <c r="E3243" s="228">
        <v>0</v>
      </c>
      <c r="J3243" s="229">
        <f t="shared" si="318"/>
        <v>0</v>
      </c>
      <c r="K3243" s="229">
        <f t="shared" si="319"/>
        <v>0</v>
      </c>
      <c r="L3243" s="229">
        <f t="shared" si="319"/>
        <v>0</v>
      </c>
      <c r="M3243" s="229">
        <f t="shared" si="320"/>
        <v>0</v>
      </c>
    </row>
    <row r="3244" spans="1:13" ht="15" customHeight="1">
      <c r="A3244" s="76"/>
      <c r="B3244" s="77" t="str">
        <f t="shared" si="317"/>
        <v/>
      </c>
      <c r="C3244" t="str">
        <f t="shared" si="316"/>
        <v/>
      </c>
      <c r="D3244" s="315" t="str">
        <f t="shared" si="321"/>
        <v/>
      </c>
      <c r="E3244" s="228">
        <v>0</v>
      </c>
      <c r="J3244" s="229">
        <f t="shared" si="318"/>
        <v>0</v>
      </c>
      <c r="K3244" s="229">
        <f t="shared" si="319"/>
        <v>0</v>
      </c>
      <c r="L3244" s="229">
        <f t="shared" si="319"/>
        <v>0</v>
      </c>
      <c r="M3244" s="229">
        <f t="shared" si="320"/>
        <v>0</v>
      </c>
    </row>
    <row r="3245" spans="1:13" ht="15" customHeight="1">
      <c r="A3245" s="76"/>
      <c r="B3245" s="77" t="str">
        <f t="shared" si="317"/>
        <v/>
      </c>
      <c r="C3245" t="str">
        <f t="shared" si="316"/>
        <v/>
      </c>
      <c r="D3245" s="315" t="str">
        <f t="shared" si="321"/>
        <v/>
      </c>
      <c r="E3245" s="228">
        <v>0</v>
      </c>
      <c r="J3245" s="229">
        <f t="shared" si="318"/>
        <v>0</v>
      </c>
      <c r="K3245" s="229">
        <f t="shared" si="319"/>
        <v>0</v>
      </c>
      <c r="L3245" s="229">
        <f t="shared" si="319"/>
        <v>0</v>
      </c>
      <c r="M3245" s="229">
        <f t="shared" si="320"/>
        <v>0</v>
      </c>
    </row>
    <row r="3246" spans="1:13" ht="15" customHeight="1">
      <c r="A3246" s="76"/>
      <c r="B3246" s="77" t="str">
        <f t="shared" si="317"/>
        <v/>
      </c>
      <c r="C3246" t="str">
        <f t="shared" si="316"/>
        <v/>
      </c>
      <c r="D3246" s="315" t="str">
        <f t="shared" si="321"/>
        <v/>
      </c>
      <c r="E3246" s="228">
        <v>0</v>
      </c>
      <c r="J3246" s="229">
        <f t="shared" si="318"/>
        <v>0</v>
      </c>
      <c r="K3246" s="229">
        <f t="shared" si="319"/>
        <v>0</v>
      </c>
      <c r="L3246" s="229">
        <f t="shared" si="319"/>
        <v>0</v>
      </c>
      <c r="M3246" s="229">
        <f t="shared" si="320"/>
        <v>0</v>
      </c>
    </row>
    <row r="3247" spans="1:13" ht="15" customHeight="1">
      <c r="A3247" s="76"/>
      <c r="B3247" s="77" t="str">
        <f t="shared" si="317"/>
        <v/>
      </c>
      <c r="C3247" t="str">
        <f t="shared" si="316"/>
        <v/>
      </c>
      <c r="D3247" s="315" t="str">
        <f t="shared" si="321"/>
        <v/>
      </c>
      <c r="E3247" s="228">
        <v>0</v>
      </c>
      <c r="J3247" s="229">
        <f t="shared" si="318"/>
        <v>0</v>
      </c>
      <c r="K3247" s="229">
        <f t="shared" si="319"/>
        <v>0</v>
      </c>
      <c r="L3247" s="229">
        <f t="shared" si="319"/>
        <v>0</v>
      </c>
      <c r="M3247" s="229">
        <f t="shared" si="320"/>
        <v>0</v>
      </c>
    </row>
    <row r="3248" spans="1:13" ht="15" customHeight="1">
      <c r="A3248" s="76"/>
      <c r="B3248" s="77" t="str">
        <f t="shared" si="317"/>
        <v/>
      </c>
      <c r="C3248" t="str">
        <f t="shared" si="316"/>
        <v/>
      </c>
      <c r="D3248" s="315" t="str">
        <f t="shared" si="321"/>
        <v/>
      </c>
      <c r="E3248" s="228">
        <v>0</v>
      </c>
      <c r="J3248" s="229">
        <f t="shared" si="318"/>
        <v>0</v>
      </c>
      <c r="K3248" s="229">
        <f t="shared" si="319"/>
        <v>0</v>
      </c>
      <c r="L3248" s="229">
        <f t="shared" si="319"/>
        <v>0</v>
      </c>
      <c r="M3248" s="229">
        <f t="shared" si="320"/>
        <v>0</v>
      </c>
    </row>
    <row r="3249" spans="1:13" ht="15" customHeight="1">
      <c r="A3249" s="76"/>
      <c r="B3249" s="77" t="str">
        <f t="shared" si="317"/>
        <v/>
      </c>
      <c r="C3249" t="str">
        <f t="shared" si="316"/>
        <v/>
      </c>
      <c r="D3249" s="315" t="str">
        <f t="shared" si="321"/>
        <v/>
      </c>
      <c r="E3249" s="228">
        <v>0</v>
      </c>
      <c r="J3249" s="229">
        <f t="shared" si="318"/>
        <v>0</v>
      </c>
      <c r="K3249" s="229">
        <f t="shared" si="319"/>
        <v>0</v>
      </c>
      <c r="L3249" s="229">
        <f t="shared" si="319"/>
        <v>0</v>
      </c>
      <c r="M3249" s="229">
        <f t="shared" si="320"/>
        <v>0</v>
      </c>
    </row>
    <row r="3250" spans="1:13" ht="15" customHeight="1">
      <c r="A3250" s="76"/>
      <c r="B3250" s="77" t="str">
        <f t="shared" si="317"/>
        <v/>
      </c>
      <c r="C3250" t="str">
        <f t="shared" si="316"/>
        <v/>
      </c>
      <c r="D3250" s="315" t="str">
        <f t="shared" si="321"/>
        <v/>
      </c>
      <c r="E3250" s="228">
        <v>0</v>
      </c>
      <c r="J3250" s="229">
        <f t="shared" si="318"/>
        <v>0</v>
      </c>
      <c r="K3250" s="229">
        <f t="shared" si="319"/>
        <v>0</v>
      </c>
      <c r="L3250" s="229">
        <f t="shared" si="319"/>
        <v>0</v>
      </c>
      <c r="M3250" s="229">
        <f t="shared" si="320"/>
        <v>0</v>
      </c>
    </row>
    <row r="3251" spans="1:13" ht="15" customHeight="1">
      <c r="A3251" s="76"/>
      <c r="B3251" s="77" t="str">
        <f t="shared" si="317"/>
        <v/>
      </c>
      <c r="C3251" t="str">
        <f t="shared" si="316"/>
        <v/>
      </c>
      <c r="D3251" s="315" t="str">
        <f t="shared" si="321"/>
        <v/>
      </c>
      <c r="E3251" s="228">
        <v>0</v>
      </c>
      <c r="J3251" s="229">
        <f t="shared" si="318"/>
        <v>0</v>
      </c>
      <c r="K3251" s="229">
        <f t="shared" si="319"/>
        <v>0</v>
      </c>
      <c r="L3251" s="229">
        <f t="shared" si="319"/>
        <v>0</v>
      </c>
      <c r="M3251" s="229">
        <f t="shared" si="320"/>
        <v>0</v>
      </c>
    </row>
    <row r="3252" spans="1:13" ht="15" customHeight="1">
      <c r="A3252" s="76"/>
      <c r="B3252" s="77" t="str">
        <f t="shared" si="317"/>
        <v/>
      </c>
      <c r="C3252" t="str">
        <f t="shared" si="316"/>
        <v/>
      </c>
      <c r="D3252" s="315" t="str">
        <f t="shared" si="321"/>
        <v/>
      </c>
      <c r="E3252" s="228">
        <v>0</v>
      </c>
      <c r="J3252" s="229">
        <f t="shared" si="318"/>
        <v>0</v>
      </c>
      <c r="K3252" s="229">
        <f t="shared" si="319"/>
        <v>0</v>
      </c>
      <c r="L3252" s="229">
        <f t="shared" si="319"/>
        <v>0</v>
      </c>
      <c r="M3252" s="229">
        <f t="shared" si="320"/>
        <v>0</v>
      </c>
    </row>
    <row r="3253" spans="1:13" ht="15" customHeight="1">
      <c r="A3253" s="76"/>
      <c r="B3253" s="77" t="str">
        <f t="shared" si="317"/>
        <v/>
      </c>
      <c r="C3253" t="str">
        <f t="shared" si="316"/>
        <v/>
      </c>
      <c r="D3253" s="315" t="str">
        <f t="shared" si="321"/>
        <v/>
      </c>
      <c r="E3253" s="228">
        <v>0</v>
      </c>
      <c r="J3253" s="229">
        <f t="shared" si="318"/>
        <v>0</v>
      </c>
      <c r="K3253" s="229">
        <f t="shared" si="319"/>
        <v>0</v>
      </c>
      <c r="L3253" s="229">
        <f t="shared" si="319"/>
        <v>0</v>
      </c>
      <c r="M3253" s="229">
        <f t="shared" si="320"/>
        <v>0</v>
      </c>
    </row>
    <row r="3254" spans="1:13" ht="15" customHeight="1">
      <c r="A3254" s="76"/>
      <c r="B3254" s="77" t="str">
        <f t="shared" si="317"/>
        <v/>
      </c>
      <c r="C3254" t="str">
        <f t="shared" si="316"/>
        <v/>
      </c>
      <c r="D3254" s="315" t="str">
        <f t="shared" si="321"/>
        <v/>
      </c>
      <c r="E3254" s="228">
        <v>0</v>
      </c>
      <c r="J3254" s="229">
        <f t="shared" si="318"/>
        <v>0</v>
      </c>
      <c r="K3254" s="229">
        <f t="shared" si="319"/>
        <v>0</v>
      </c>
      <c r="L3254" s="229">
        <f t="shared" si="319"/>
        <v>0</v>
      </c>
      <c r="M3254" s="229">
        <f t="shared" si="320"/>
        <v>0</v>
      </c>
    </row>
    <row r="3255" spans="1:13" ht="15" customHeight="1">
      <c r="A3255" s="76"/>
      <c r="B3255" s="77" t="str">
        <f t="shared" si="317"/>
        <v/>
      </c>
      <c r="C3255" t="str">
        <f t="shared" si="316"/>
        <v/>
      </c>
      <c r="D3255" s="315" t="str">
        <f t="shared" si="321"/>
        <v/>
      </c>
      <c r="E3255" s="228">
        <v>0</v>
      </c>
      <c r="J3255" s="229">
        <f t="shared" si="318"/>
        <v>0</v>
      </c>
      <c r="K3255" s="229">
        <f t="shared" si="319"/>
        <v>0</v>
      </c>
      <c r="L3255" s="229">
        <f t="shared" si="319"/>
        <v>0</v>
      </c>
      <c r="M3255" s="229">
        <f t="shared" si="320"/>
        <v>0</v>
      </c>
    </row>
    <row r="3256" spans="1:13" ht="15" customHeight="1">
      <c r="A3256" s="76"/>
      <c r="B3256" s="77" t="str">
        <f t="shared" si="317"/>
        <v/>
      </c>
      <c r="C3256" t="str">
        <f t="shared" si="316"/>
        <v/>
      </c>
      <c r="D3256" s="315" t="str">
        <f t="shared" si="321"/>
        <v/>
      </c>
      <c r="E3256" s="228">
        <v>0</v>
      </c>
      <c r="J3256" s="229">
        <f t="shared" si="318"/>
        <v>0</v>
      </c>
      <c r="K3256" s="229">
        <f t="shared" si="319"/>
        <v>0</v>
      </c>
      <c r="L3256" s="229">
        <f t="shared" si="319"/>
        <v>0</v>
      </c>
      <c r="M3256" s="229">
        <f t="shared" si="320"/>
        <v>0</v>
      </c>
    </row>
    <row r="3257" spans="1:13" ht="15" customHeight="1">
      <c r="A3257" s="76"/>
      <c r="B3257" s="77" t="str">
        <f t="shared" si="317"/>
        <v/>
      </c>
      <c r="C3257" t="str">
        <f t="shared" si="316"/>
        <v/>
      </c>
      <c r="D3257" s="315" t="str">
        <f t="shared" si="321"/>
        <v/>
      </c>
      <c r="E3257" s="228">
        <v>0</v>
      </c>
      <c r="J3257" s="229">
        <f t="shared" si="318"/>
        <v>0</v>
      </c>
      <c r="K3257" s="229">
        <f t="shared" si="319"/>
        <v>0</v>
      </c>
      <c r="L3257" s="229">
        <f t="shared" si="319"/>
        <v>0</v>
      </c>
      <c r="M3257" s="229">
        <f t="shared" si="320"/>
        <v>0</v>
      </c>
    </row>
    <row r="3258" spans="1:13" ht="15" customHeight="1">
      <c r="A3258" s="76"/>
      <c r="B3258" s="77" t="str">
        <f t="shared" si="317"/>
        <v/>
      </c>
      <c r="C3258" t="str">
        <f t="shared" si="316"/>
        <v/>
      </c>
      <c r="D3258" s="315" t="str">
        <f t="shared" si="321"/>
        <v/>
      </c>
      <c r="E3258" s="228">
        <v>0</v>
      </c>
      <c r="J3258" s="229">
        <f t="shared" si="318"/>
        <v>0</v>
      </c>
      <c r="K3258" s="229">
        <f t="shared" si="319"/>
        <v>0</v>
      </c>
      <c r="L3258" s="229">
        <f t="shared" si="319"/>
        <v>0</v>
      </c>
      <c r="M3258" s="229">
        <f t="shared" si="320"/>
        <v>0</v>
      </c>
    </row>
    <row r="3259" spans="1:13" ht="15" customHeight="1">
      <c r="A3259" s="76"/>
      <c r="B3259" s="77" t="str">
        <f t="shared" si="317"/>
        <v/>
      </c>
      <c r="C3259" t="str">
        <f t="shared" si="316"/>
        <v/>
      </c>
      <c r="D3259" s="315" t="str">
        <f t="shared" si="321"/>
        <v/>
      </c>
      <c r="E3259" s="228">
        <v>0</v>
      </c>
      <c r="J3259" s="229">
        <f t="shared" si="318"/>
        <v>0</v>
      </c>
      <c r="K3259" s="229">
        <f t="shared" si="319"/>
        <v>0</v>
      </c>
      <c r="L3259" s="229">
        <f t="shared" si="319"/>
        <v>0</v>
      </c>
      <c r="M3259" s="229">
        <f t="shared" si="320"/>
        <v>0</v>
      </c>
    </row>
    <row r="3260" spans="1:13" ht="15" customHeight="1">
      <c r="A3260" s="76"/>
      <c r="B3260" s="77" t="str">
        <f t="shared" si="317"/>
        <v/>
      </c>
      <c r="C3260" t="str">
        <f t="shared" si="316"/>
        <v/>
      </c>
      <c r="D3260" s="315" t="str">
        <f t="shared" si="321"/>
        <v/>
      </c>
      <c r="E3260" s="228">
        <v>0</v>
      </c>
      <c r="J3260" s="229">
        <f t="shared" si="318"/>
        <v>0</v>
      </c>
      <c r="K3260" s="229">
        <f t="shared" si="319"/>
        <v>0</v>
      </c>
      <c r="L3260" s="229">
        <f t="shared" si="319"/>
        <v>0</v>
      </c>
      <c r="M3260" s="229">
        <f t="shared" si="320"/>
        <v>0</v>
      </c>
    </row>
    <row r="3261" spans="1:13" ht="15" customHeight="1">
      <c r="A3261" s="76"/>
      <c r="B3261" s="77" t="str">
        <f t="shared" si="317"/>
        <v/>
      </c>
      <c r="C3261" t="str">
        <f t="shared" si="316"/>
        <v/>
      </c>
      <c r="D3261" s="315" t="str">
        <f t="shared" si="321"/>
        <v/>
      </c>
      <c r="E3261" s="228">
        <v>0</v>
      </c>
      <c r="J3261" s="229">
        <f t="shared" si="318"/>
        <v>0</v>
      </c>
      <c r="K3261" s="229">
        <f t="shared" si="319"/>
        <v>0</v>
      </c>
      <c r="L3261" s="229">
        <f t="shared" si="319"/>
        <v>0</v>
      </c>
      <c r="M3261" s="229">
        <f t="shared" si="320"/>
        <v>0</v>
      </c>
    </row>
    <row r="3262" spans="1:13" ht="15" customHeight="1">
      <c r="A3262" s="76"/>
      <c r="B3262" s="77" t="str">
        <f t="shared" si="317"/>
        <v/>
      </c>
      <c r="C3262" t="str">
        <f t="shared" si="316"/>
        <v/>
      </c>
      <c r="D3262" s="315" t="str">
        <f t="shared" si="321"/>
        <v/>
      </c>
      <c r="E3262" s="228">
        <v>0</v>
      </c>
      <c r="J3262" s="229">
        <f t="shared" si="318"/>
        <v>0</v>
      </c>
      <c r="K3262" s="229">
        <f t="shared" si="319"/>
        <v>0</v>
      </c>
      <c r="L3262" s="229">
        <f t="shared" si="319"/>
        <v>0</v>
      </c>
      <c r="M3262" s="229">
        <f t="shared" si="320"/>
        <v>0</v>
      </c>
    </row>
    <row r="3263" spans="1:13" ht="15" customHeight="1">
      <c r="A3263" s="76"/>
      <c r="B3263" s="77" t="str">
        <f t="shared" si="317"/>
        <v/>
      </c>
      <c r="C3263" t="str">
        <f t="shared" si="316"/>
        <v/>
      </c>
      <c r="D3263" s="315" t="str">
        <f t="shared" si="321"/>
        <v/>
      </c>
      <c r="E3263" s="228">
        <v>0</v>
      </c>
      <c r="J3263" s="229">
        <f t="shared" si="318"/>
        <v>0</v>
      </c>
      <c r="K3263" s="229">
        <f t="shared" si="319"/>
        <v>0</v>
      </c>
      <c r="L3263" s="229">
        <f t="shared" si="319"/>
        <v>0</v>
      </c>
      <c r="M3263" s="229">
        <f t="shared" si="320"/>
        <v>0</v>
      </c>
    </row>
    <row r="3264" spans="1:13" ht="15" customHeight="1">
      <c r="A3264" s="76"/>
      <c r="B3264" s="77" t="str">
        <f t="shared" si="317"/>
        <v/>
      </c>
      <c r="C3264" t="str">
        <f t="shared" si="316"/>
        <v/>
      </c>
      <c r="D3264" s="315" t="str">
        <f t="shared" si="321"/>
        <v/>
      </c>
      <c r="E3264" s="228">
        <v>0</v>
      </c>
      <c r="J3264" s="229">
        <f t="shared" si="318"/>
        <v>0</v>
      </c>
      <c r="K3264" s="229">
        <f t="shared" si="319"/>
        <v>0</v>
      </c>
      <c r="L3264" s="229">
        <f t="shared" si="319"/>
        <v>0</v>
      </c>
      <c r="M3264" s="229">
        <f t="shared" si="320"/>
        <v>0</v>
      </c>
    </row>
    <row r="3265" spans="1:13" ht="15" customHeight="1">
      <c r="A3265" s="76"/>
      <c r="B3265" s="77" t="str">
        <f t="shared" si="317"/>
        <v/>
      </c>
      <c r="C3265" t="str">
        <f t="shared" ref="C3265:C3328" si="322">IF(A3265&lt;&gt;"",TEXT(A3265,"aaaa"),"")</f>
        <v/>
      </c>
      <c r="D3265" s="315" t="str">
        <f t="shared" si="321"/>
        <v/>
      </c>
      <c r="E3265" s="228">
        <v>0</v>
      </c>
      <c r="J3265" s="229">
        <f t="shared" si="318"/>
        <v>0</v>
      </c>
      <c r="K3265" s="229">
        <f t="shared" si="319"/>
        <v>0</v>
      </c>
      <c r="L3265" s="229">
        <f t="shared" si="319"/>
        <v>0</v>
      </c>
      <c r="M3265" s="229">
        <f t="shared" si="320"/>
        <v>0</v>
      </c>
    </row>
    <row r="3266" spans="1:13" ht="15" customHeight="1">
      <c r="A3266" s="76"/>
      <c r="B3266" s="77" t="str">
        <f t="shared" si="317"/>
        <v/>
      </c>
      <c r="C3266" t="str">
        <f t="shared" si="322"/>
        <v/>
      </c>
      <c r="D3266" s="315" t="str">
        <f t="shared" si="321"/>
        <v/>
      </c>
      <c r="E3266" s="228">
        <v>0</v>
      </c>
      <c r="J3266" s="229">
        <f t="shared" si="318"/>
        <v>0</v>
      </c>
      <c r="K3266" s="229">
        <f t="shared" si="319"/>
        <v>0</v>
      </c>
      <c r="L3266" s="229">
        <f t="shared" si="319"/>
        <v>0</v>
      </c>
      <c r="M3266" s="229">
        <f t="shared" si="320"/>
        <v>0</v>
      </c>
    </row>
    <row r="3267" spans="1:13" ht="15" customHeight="1">
      <c r="A3267" s="76"/>
      <c r="B3267" s="77" t="str">
        <f t="shared" si="317"/>
        <v/>
      </c>
      <c r="C3267" t="str">
        <f t="shared" si="322"/>
        <v/>
      </c>
      <c r="D3267" s="315" t="str">
        <f t="shared" si="321"/>
        <v/>
      </c>
      <c r="E3267" s="228">
        <v>0</v>
      </c>
      <c r="J3267" s="229">
        <f t="shared" si="318"/>
        <v>0</v>
      </c>
      <c r="K3267" s="229">
        <f t="shared" si="319"/>
        <v>0</v>
      </c>
      <c r="L3267" s="229">
        <f t="shared" si="319"/>
        <v>0</v>
      </c>
      <c r="M3267" s="229">
        <f t="shared" si="320"/>
        <v>0</v>
      </c>
    </row>
    <row r="3268" spans="1:13" ht="15" customHeight="1">
      <c r="A3268" s="76"/>
      <c r="B3268" s="77" t="str">
        <f t="shared" si="317"/>
        <v/>
      </c>
      <c r="C3268" t="str">
        <f t="shared" si="322"/>
        <v/>
      </c>
      <c r="D3268" s="315" t="str">
        <f t="shared" si="321"/>
        <v/>
      </c>
      <c r="E3268" s="228">
        <v>0</v>
      </c>
      <c r="J3268" s="229">
        <f t="shared" si="318"/>
        <v>0</v>
      </c>
      <c r="K3268" s="229">
        <f t="shared" si="319"/>
        <v>0</v>
      </c>
      <c r="L3268" s="229">
        <f t="shared" si="319"/>
        <v>0</v>
      </c>
      <c r="M3268" s="229">
        <f t="shared" si="320"/>
        <v>0</v>
      </c>
    </row>
    <row r="3269" spans="1:13" ht="15" customHeight="1">
      <c r="A3269" s="76"/>
      <c r="B3269" s="77" t="str">
        <f t="shared" si="317"/>
        <v/>
      </c>
      <c r="C3269" t="str">
        <f t="shared" si="322"/>
        <v/>
      </c>
      <c r="D3269" s="315" t="str">
        <f t="shared" si="321"/>
        <v/>
      </c>
      <c r="E3269" s="228">
        <v>0</v>
      </c>
      <c r="J3269" s="229">
        <f t="shared" si="318"/>
        <v>0</v>
      </c>
      <c r="K3269" s="229">
        <f t="shared" si="319"/>
        <v>0</v>
      </c>
      <c r="L3269" s="229">
        <f t="shared" si="319"/>
        <v>0</v>
      </c>
      <c r="M3269" s="229">
        <f t="shared" si="320"/>
        <v>0</v>
      </c>
    </row>
    <row r="3270" spans="1:13" ht="15" customHeight="1">
      <c r="A3270" s="76"/>
      <c r="B3270" s="77" t="str">
        <f t="shared" si="317"/>
        <v/>
      </c>
      <c r="C3270" t="str">
        <f t="shared" si="322"/>
        <v/>
      </c>
      <c r="D3270" s="315" t="str">
        <f t="shared" si="321"/>
        <v/>
      </c>
      <c r="E3270" s="228">
        <v>0</v>
      </c>
      <c r="J3270" s="229">
        <f t="shared" si="318"/>
        <v>0</v>
      </c>
      <c r="K3270" s="229">
        <f t="shared" si="319"/>
        <v>0</v>
      </c>
      <c r="L3270" s="229">
        <f t="shared" si="319"/>
        <v>0</v>
      </c>
      <c r="M3270" s="229">
        <f t="shared" si="320"/>
        <v>0</v>
      </c>
    </row>
    <row r="3271" spans="1:13" ht="15" customHeight="1">
      <c r="A3271" s="76"/>
      <c r="B3271" s="77" t="str">
        <f t="shared" ref="B3271:B3334" si="323">IF(A3271="","",TEXT(A3271,"DDDD"))</f>
        <v/>
      </c>
      <c r="C3271" t="str">
        <f t="shared" si="322"/>
        <v/>
      </c>
      <c r="D3271" s="315" t="str">
        <f t="shared" si="321"/>
        <v/>
      </c>
      <c r="E3271" s="228">
        <v>0</v>
      </c>
      <c r="J3271" s="229">
        <f t="shared" ref="J3271:J3334" si="324">IF(E3271=0,0,(1-J$4)*E3271)</f>
        <v>0</v>
      </c>
      <c r="K3271" s="229">
        <f t="shared" ref="K3271:L3334" si="325">IF(F3271=0,0,(1-K$4)*F3271)</f>
        <v>0</v>
      </c>
      <c r="L3271" s="229">
        <f t="shared" si="325"/>
        <v>0</v>
      </c>
      <c r="M3271" s="229">
        <f t="shared" ref="M3271:M3334" si="326">IF(H3271=0,0,(1-M$4)*H3271)</f>
        <v>0</v>
      </c>
    </row>
    <row r="3272" spans="1:13" ht="15" customHeight="1">
      <c r="A3272" s="76"/>
      <c r="B3272" s="77" t="str">
        <f t="shared" si="323"/>
        <v/>
      </c>
      <c r="C3272" t="str">
        <f t="shared" si="322"/>
        <v/>
      </c>
      <c r="D3272" s="315" t="str">
        <f t="shared" ref="D3272:D3335" si="327">IF(A3272&lt;&gt;"",PROPER(TEXT(A3272,"Mmmm")),"")</f>
        <v/>
      </c>
      <c r="E3272" s="228">
        <v>0</v>
      </c>
      <c r="J3272" s="229">
        <f t="shared" si="324"/>
        <v>0</v>
      </c>
      <c r="K3272" s="229">
        <f t="shared" si="325"/>
        <v>0</v>
      </c>
      <c r="L3272" s="229">
        <f t="shared" si="325"/>
        <v>0</v>
      </c>
      <c r="M3272" s="229">
        <f t="shared" si="326"/>
        <v>0</v>
      </c>
    </row>
    <row r="3273" spans="1:13" ht="15" customHeight="1">
      <c r="A3273" s="76"/>
      <c r="B3273" s="77" t="str">
        <f t="shared" si="323"/>
        <v/>
      </c>
      <c r="C3273" t="str">
        <f t="shared" si="322"/>
        <v/>
      </c>
      <c r="D3273" s="315" t="str">
        <f t="shared" si="327"/>
        <v/>
      </c>
      <c r="E3273" s="228">
        <v>0</v>
      </c>
      <c r="J3273" s="229">
        <f t="shared" si="324"/>
        <v>0</v>
      </c>
      <c r="K3273" s="229">
        <f t="shared" si="325"/>
        <v>0</v>
      </c>
      <c r="L3273" s="229">
        <f t="shared" si="325"/>
        <v>0</v>
      </c>
      <c r="M3273" s="229">
        <f t="shared" si="326"/>
        <v>0</v>
      </c>
    </row>
    <row r="3274" spans="1:13" ht="15" customHeight="1">
      <c r="A3274" s="76"/>
      <c r="B3274" s="77" t="str">
        <f t="shared" si="323"/>
        <v/>
      </c>
      <c r="C3274" t="str">
        <f t="shared" si="322"/>
        <v/>
      </c>
      <c r="D3274" s="315" t="str">
        <f t="shared" si="327"/>
        <v/>
      </c>
      <c r="E3274" s="228">
        <v>0</v>
      </c>
      <c r="J3274" s="229">
        <f t="shared" si="324"/>
        <v>0</v>
      </c>
      <c r="K3274" s="229">
        <f t="shared" si="325"/>
        <v>0</v>
      </c>
      <c r="L3274" s="229">
        <f t="shared" si="325"/>
        <v>0</v>
      </c>
      <c r="M3274" s="229">
        <f t="shared" si="326"/>
        <v>0</v>
      </c>
    </row>
    <row r="3275" spans="1:13" ht="15" customHeight="1">
      <c r="A3275" s="76"/>
      <c r="B3275" s="77" t="str">
        <f t="shared" si="323"/>
        <v/>
      </c>
      <c r="C3275" t="str">
        <f t="shared" si="322"/>
        <v/>
      </c>
      <c r="D3275" s="315" t="str">
        <f t="shared" si="327"/>
        <v/>
      </c>
      <c r="E3275" s="228">
        <v>0</v>
      </c>
      <c r="J3275" s="229">
        <f t="shared" si="324"/>
        <v>0</v>
      </c>
      <c r="K3275" s="229">
        <f t="shared" si="325"/>
        <v>0</v>
      </c>
      <c r="L3275" s="229">
        <f t="shared" si="325"/>
        <v>0</v>
      </c>
      <c r="M3275" s="229">
        <f t="shared" si="326"/>
        <v>0</v>
      </c>
    </row>
    <row r="3276" spans="1:13" ht="15" customHeight="1">
      <c r="A3276" s="76"/>
      <c r="B3276" s="77" t="str">
        <f t="shared" si="323"/>
        <v/>
      </c>
      <c r="C3276" t="str">
        <f t="shared" si="322"/>
        <v/>
      </c>
      <c r="D3276" s="315" t="str">
        <f t="shared" si="327"/>
        <v/>
      </c>
      <c r="E3276" s="228">
        <v>0</v>
      </c>
      <c r="J3276" s="229">
        <f t="shared" si="324"/>
        <v>0</v>
      </c>
      <c r="K3276" s="229">
        <f t="shared" si="325"/>
        <v>0</v>
      </c>
      <c r="L3276" s="229">
        <f t="shared" si="325"/>
        <v>0</v>
      </c>
      <c r="M3276" s="229">
        <f t="shared" si="326"/>
        <v>0</v>
      </c>
    </row>
    <row r="3277" spans="1:13" ht="15" customHeight="1">
      <c r="A3277" s="76"/>
      <c r="B3277" s="77" t="str">
        <f t="shared" si="323"/>
        <v/>
      </c>
      <c r="C3277" t="str">
        <f t="shared" si="322"/>
        <v/>
      </c>
      <c r="D3277" s="315" t="str">
        <f t="shared" si="327"/>
        <v/>
      </c>
      <c r="E3277" s="228">
        <v>0</v>
      </c>
      <c r="J3277" s="229">
        <f t="shared" si="324"/>
        <v>0</v>
      </c>
      <c r="K3277" s="229">
        <f t="shared" si="325"/>
        <v>0</v>
      </c>
      <c r="L3277" s="229">
        <f t="shared" si="325"/>
        <v>0</v>
      </c>
      <c r="M3277" s="229">
        <f t="shared" si="326"/>
        <v>0</v>
      </c>
    </row>
    <row r="3278" spans="1:13" ht="15" customHeight="1">
      <c r="A3278" s="76"/>
      <c r="B3278" s="77" t="str">
        <f t="shared" si="323"/>
        <v/>
      </c>
      <c r="C3278" t="str">
        <f t="shared" si="322"/>
        <v/>
      </c>
      <c r="D3278" s="315" t="str">
        <f t="shared" si="327"/>
        <v/>
      </c>
      <c r="E3278" s="228">
        <v>0</v>
      </c>
      <c r="J3278" s="229">
        <f t="shared" si="324"/>
        <v>0</v>
      </c>
      <c r="K3278" s="229">
        <f t="shared" si="325"/>
        <v>0</v>
      </c>
      <c r="L3278" s="229">
        <f t="shared" si="325"/>
        <v>0</v>
      </c>
      <c r="M3278" s="229">
        <f t="shared" si="326"/>
        <v>0</v>
      </c>
    </row>
    <row r="3279" spans="1:13" ht="15" customHeight="1">
      <c r="A3279" s="76"/>
      <c r="B3279" s="77" t="str">
        <f t="shared" si="323"/>
        <v/>
      </c>
      <c r="C3279" t="str">
        <f t="shared" si="322"/>
        <v/>
      </c>
      <c r="D3279" s="315" t="str">
        <f t="shared" si="327"/>
        <v/>
      </c>
      <c r="E3279" s="228">
        <v>0</v>
      </c>
      <c r="J3279" s="229">
        <f t="shared" si="324"/>
        <v>0</v>
      </c>
      <c r="K3279" s="229">
        <f t="shared" si="325"/>
        <v>0</v>
      </c>
      <c r="L3279" s="229">
        <f t="shared" si="325"/>
        <v>0</v>
      </c>
      <c r="M3279" s="229">
        <f t="shared" si="326"/>
        <v>0</v>
      </c>
    </row>
    <row r="3280" spans="1:13" ht="15" customHeight="1">
      <c r="A3280" s="76"/>
      <c r="B3280" s="77" t="str">
        <f t="shared" si="323"/>
        <v/>
      </c>
      <c r="C3280" t="str">
        <f t="shared" si="322"/>
        <v/>
      </c>
      <c r="D3280" s="315" t="str">
        <f t="shared" si="327"/>
        <v/>
      </c>
      <c r="E3280" s="228">
        <v>0</v>
      </c>
      <c r="J3280" s="229">
        <f t="shared" si="324"/>
        <v>0</v>
      </c>
      <c r="K3280" s="229">
        <f t="shared" si="325"/>
        <v>0</v>
      </c>
      <c r="L3280" s="229">
        <f t="shared" si="325"/>
        <v>0</v>
      </c>
      <c r="M3280" s="229">
        <f t="shared" si="326"/>
        <v>0</v>
      </c>
    </row>
    <row r="3281" spans="1:13" ht="15" customHeight="1">
      <c r="A3281" s="76"/>
      <c r="B3281" s="77" t="str">
        <f t="shared" si="323"/>
        <v/>
      </c>
      <c r="C3281" t="str">
        <f t="shared" si="322"/>
        <v/>
      </c>
      <c r="D3281" s="315" t="str">
        <f t="shared" si="327"/>
        <v/>
      </c>
      <c r="E3281" s="228">
        <v>0</v>
      </c>
      <c r="J3281" s="229">
        <f t="shared" si="324"/>
        <v>0</v>
      </c>
      <c r="K3281" s="229">
        <f t="shared" si="325"/>
        <v>0</v>
      </c>
      <c r="L3281" s="229">
        <f t="shared" si="325"/>
        <v>0</v>
      </c>
      <c r="M3281" s="229">
        <f t="shared" si="326"/>
        <v>0</v>
      </c>
    </row>
    <row r="3282" spans="1:13" ht="15" customHeight="1">
      <c r="A3282" s="76"/>
      <c r="B3282" s="77" t="str">
        <f t="shared" si="323"/>
        <v/>
      </c>
      <c r="C3282" t="str">
        <f t="shared" si="322"/>
        <v/>
      </c>
      <c r="D3282" s="315" t="str">
        <f t="shared" si="327"/>
        <v/>
      </c>
      <c r="E3282" s="228">
        <v>0</v>
      </c>
      <c r="J3282" s="229">
        <f t="shared" si="324"/>
        <v>0</v>
      </c>
      <c r="K3282" s="229">
        <f t="shared" si="325"/>
        <v>0</v>
      </c>
      <c r="L3282" s="229">
        <f t="shared" si="325"/>
        <v>0</v>
      </c>
      <c r="M3282" s="229">
        <f t="shared" si="326"/>
        <v>0</v>
      </c>
    </row>
    <row r="3283" spans="1:13" ht="15" customHeight="1">
      <c r="A3283" s="76"/>
      <c r="B3283" s="77" t="str">
        <f t="shared" si="323"/>
        <v/>
      </c>
      <c r="C3283" t="str">
        <f t="shared" si="322"/>
        <v/>
      </c>
      <c r="D3283" s="315" t="str">
        <f t="shared" si="327"/>
        <v/>
      </c>
      <c r="E3283" s="228">
        <v>0</v>
      </c>
      <c r="J3283" s="229">
        <f t="shared" si="324"/>
        <v>0</v>
      </c>
      <c r="K3283" s="229">
        <f t="shared" si="325"/>
        <v>0</v>
      </c>
      <c r="L3283" s="229">
        <f t="shared" si="325"/>
        <v>0</v>
      </c>
      <c r="M3283" s="229">
        <f t="shared" si="326"/>
        <v>0</v>
      </c>
    </row>
    <row r="3284" spans="1:13" ht="15" customHeight="1">
      <c r="A3284" s="76"/>
      <c r="B3284" s="77" t="str">
        <f t="shared" si="323"/>
        <v/>
      </c>
      <c r="C3284" t="str">
        <f t="shared" si="322"/>
        <v/>
      </c>
      <c r="D3284" s="315" t="str">
        <f t="shared" si="327"/>
        <v/>
      </c>
      <c r="E3284" s="228">
        <v>0</v>
      </c>
      <c r="J3284" s="229">
        <f t="shared" si="324"/>
        <v>0</v>
      </c>
      <c r="K3284" s="229">
        <f t="shared" si="325"/>
        <v>0</v>
      </c>
      <c r="L3284" s="229">
        <f t="shared" si="325"/>
        <v>0</v>
      </c>
      <c r="M3284" s="229">
        <f t="shared" si="326"/>
        <v>0</v>
      </c>
    </row>
    <row r="3285" spans="1:13" ht="15" customHeight="1">
      <c r="A3285" s="76"/>
      <c r="B3285" s="77" t="str">
        <f t="shared" si="323"/>
        <v/>
      </c>
      <c r="C3285" t="str">
        <f t="shared" si="322"/>
        <v/>
      </c>
      <c r="D3285" s="315" t="str">
        <f t="shared" si="327"/>
        <v/>
      </c>
      <c r="E3285" s="228">
        <v>0</v>
      </c>
      <c r="J3285" s="229">
        <f t="shared" si="324"/>
        <v>0</v>
      </c>
      <c r="K3285" s="229">
        <f t="shared" si="325"/>
        <v>0</v>
      </c>
      <c r="L3285" s="229">
        <f t="shared" si="325"/>
        <v>0</v>
      </c>
      <c r="M3285" s="229">
        <f t="shared" si="326"/>
        <v>0</v>
      </c>
    </row>
    <row r="3286" spans="1:13" ht="15" customHeight="1">
      <c r="A3286" s="76"/>
      <c r="B3286" s="77" t="str">
        <f t="shared" si="323"/>
        <v/>
      </c>
      <c r="C3286" t="str">
        <f t="shared" si="322"/>
        <v/>
      </c>
      <c r="D3286" s="315" t="str">
        <f t="shared" si="327"/>
        <v/>
      </c>
      <c r="E3286" s="228">
        <v>0</v>
      </c>
      <c r="J3286" s="229">
        <f t="shared" si="324"/>
        <v>0</v>
      </c>
      <c r="K3286" s="229">
        <f t="shared" si="325"/>
        <v>0</v>
      </c>
      <c r="L3286" s="229">
        <f t="shared" si="325"/>
        <v>0</v>
      </c>
      <c r="M3286" s="229">
        <f t="shared" si="326"/>
        <v>0</v>
      </c>
    </row>
    <row r="3287" spans="1:13" ht="15" customHeight="1">
      <c r="A3287" s="76"/>
      <c r="B3287" s="77" t="str">
        <f t="shared" si="323"/>
        <v/>
      </c>
      <c r="C3287" t="str">
        <f t="shared" si="322"/>
        <v/>
      </c>
      <c r="D3287" s="315" t="str">
        <f t="shared" si="327"/>
        <v/>
      </c>
      <c r="E3287" s="228">
        <v>0</v>
      </c>
      <c r="J3287" s="229">
        <f t="shared" si="324"/>
        <v>0</v>
      </c>
      <c r="K3287" s="229">
        <f t="shared" si="325"/>
        <v>0</v>
      </c>
      <c r="L3287" s="229">
        <f t="shared" si="325"/>
        <v>0</v>
      </c>
      <c r="M3287" s="229">
        <f t="shared" si="326"/>
        <v>0</v>
      </c>
    </row>
    <row r="3288" spans="1:13" ht="15" customHeight="1">
      <c r="A3288" s="76"/>
      <c r="B3288" s="77" t="str">
        <f t="shared" si="323"/>
        <v/>
      </c>
      <c r="C3288" t="str">
        <f t="shared" si="322"/>
        <v/>
      </c>
      <c r="D3288" s="315" t="str">
        <f t="shared" si="327"/>
        <v/>
      </c>
      <c r="E3288" s="228">
        <v>0</v>
      </c>
      <c r="J3288" s="229">
        <f t="shared" si="324"/>
        <v>0</v>
      </c>
      <c r="K3288" s="229">
        <f t="shared" si="325"/>
        <v>0</v>
      </c>
      <c r="L3288" s="229">
        <f t="shared" si="325"/>
        <v>0</v>
      </c>
      <c r="M3288" s="229">
        <f t="shared" si="326"/>
        <v>0</v>
      </c>
    </row>
    <row r="3289" spans="1:13" ht="15" customHeight="1">
      <c r="A3289" s="76"/>
      <c r="B3289" s="77" t="str">
        <f t="shared" si="323"/>
        <v/>
      </c>
      <c r="C3289" t="str">
        <f t="shared" si="322"/>
        <v/>
      </c>
      <c r="D3289" s="315" t="str">
        <f t="shared" si="327"/>
        <v/>
      </c>
      <c r="E3289" s="228">
        <v>0</v>
      </c>
      <c r="J3289" s="229">
        <f t="shared" si="324"/>
        <v>0</v>
      </c>
      <c r="K3289" s="229">
        <f t="shared" si="325"/>
        <v>0</v>
      </c>
      <c r="L3289" s="229">
        <f t="shared" si="325"/>
        <v>0</v>
      </c>
      <c r="M3289" s="229">
        <f t="shared" si="326"/>
        <v>0</v>
      </c>
    </row>
    <row r="3290" spans="1:13" ht="15" customHeight="1">
      <c r="A3290" s="76"/>
      <c r="B3290" s="77" t="str">
        <f t="shared" si="323"/>
        <v/>
      </c>
      <c r="C3290" t="str">
        <f t="shared" si="322"/>
        <v/>
      </c>
      <c r="D3290" s="315" t="str">
        <f t="shared" si="327"/>
        <v/>
      </c>
      <c r="E3290" s="228">
        <v>0</v>
      </c>
      <c r="J3290" s="229">
        <f t="shared" si="324"/>
        <v>0</v>
      </c>
      <c r="K3290" s="229">
        <f t="shared" si="325"/>
        <v>0</v>
      </c>
      <c r="L3290" s="229">
        <f t="shared" si="325"/>
        <v>0</v>
      </c>
      <c r="M3290" s="229">
        <f t="shared" si="326"/>
        <v>0</v>
      </c>
    </row>
    <row r="3291" spans="1:13" ht="15" customHeight="1">
      <c r="A3291" s="76"/>
      <c r="B3291" s="77" t="str">
        <f t="shared" si="323"/>
        <v/>
      </c>
      <c r="C3291" t="str">
        <f t="shared" si="322"/>
        <v/>
      </c>
      <c r="D3291" s="315" t="str">
        <f t="shared" si="327"/>
        <v/>
      </c>
      <c r="E3291" s="228">
        <v>0</v>
      </c>
      <c r="J3291" s="229">
        <f t="shared" si="324"/>
        <v>0</v>
      </c>
      <c r="K3291" s="229">
        <f t="shared" si="325"/>
        <v>0</v>
      </c>
      <c r="L3291" s="229">
        <f t="shared" si="325"/>
        <v>0</v>
      </c>
      <c r="M3291" s="229">
        <f t="shared" si="326"/>
        <v>0</v>
      </c>
    </row>
    <row r="3292" spans="1:13" ht="15" customHeight="1">
      <c r="A3292" s="76"/>
      <c r="B3292" s="77" t="str">
        <f t="shared" si="323"/>
        <v/>
      </c>
      <c r="C3292" t="str">
        <f t="shared" si="322"/>
        <v/>
      </c>
      <c r="D3292" s="315" t="str">
        <f t="shared" si="327"/>
        <v/>
      </c>
      <c r="E3292" s="228">
        <v>0</v>
      </c>
      <c r="J3292" s="229">
        <f t="shared" si="324"/>
        <v>0</v>
      </c>
      <c r="K3292" s="229">
        <f t="shared" si="325"/>
        <v>0</v>
      </c>
      <c r="L3292" s="229">
        <f t="shared" si="325"/>
        <v>0</v>
      </c>
      <c r="M3292" s="229">
        <f t="shared" si="326"/>
        <v>0</v>
      </c>
    </row>
    <row r="3293" spans="1:13" ht="15" customHeight="1">
      <c r="A3293" s="76"/>
      <c r="B3293" s="77" t="str">
        <f t="shared" si="323"/>
        <v/>
      </c>
      <c r="C3293" t="str">
        <f t="shared" si="322"/>
        <v/>
      </c>
      <c r="D3293" s="315" t="str">
        <f t="shared" si="327"/>
        <v/>
      </c>
      <c r="E3293" s="228">
        <v>0</v>
      </c>
      <c r="J3293" s="229">
        <f t="shared" si="324"/>
        <v>0</v>
      </c>
      <c r="K3293" s="229">
        <f t="shared" si="325"/>
        <v>0</v>
      </c>
      <c r="L3293" s="229">
        <f t="shared" si="325"/>
        <v>0</v>
      </c>
      <c r="M3293" s="229">
        <f t="shared" si="326"/>
        <v>0</v>
      </c>
    </row>
    <row r="3294" spans="1:13" ht="15" customHeight="1">
      <c r="A3294" s="76"/>
      <c r="B3294" s="77" t="str">
        <f t="shared" si="323"/>
        <v/>
      </c>
      <c r="C3294" t="str">
        <f t="shared" si="322"/>
        <v/>
      </c>
      <c r="D3294" s="315" t="str">
        <f t="shared" si="327"/>
        <v/>
      </c>
      <c r="E3294" s="228">
        <v>0</v>
      </c>
      <c r="J3294" s="229">
        <f t="shared" si="324"/>
        <v>0</v>
      </c>
      <c r="K3294" s="229">
        <f t="shared" si="325"/>
        <v>0</v>
      </c>
      <c r="L3294" s="229">
        <f t="shared" si="325"/>
        <v>0</v>
      </c>
      <c r="M3294" s="229">
        <f t="shared" si="326"/>
        <v>0</v>
      </c>
    </row>
    <row r="3295" spans="1:13" ht="15" customHeight="1">
      <c r="A3295" s="76"/>
      <c r="B3295" s="77" t="str">
        <f t="shared" si="323"/>
        <v/>
      </c>
      <c r="C3295" t="str">
        <f t="shared" si="322"/>
        <v/>
      </c>
      <c r="D3295" s="315" t="str">
        <f t="shared" si="327"/>
        <v/>
      </c>
      <c r="E3295" s="228">
        <v>0</v>
      </c>
      <c r="J3295" s="229">
        <f t="shared" si="324"/>
        <v>0</v>
      </c>
      <c r="K3295" s="229">
        <f t="shared" si="325"/>
        <v>0</v>
      </c>
      <c r="L3295" s="229">
        <f t="shared" si="325"/>
        <v>0</v>
      </c>
      <c r="M3295" s="229">
        <f t="shared" si="326"/>
        <v>0</v>
      </c>
    </row>
    <row r="3296" spans="1:13" ht="15" customHeight="1">
      <c r="A3296" s="76"/>
      <c r="B3296" s="77" t="str">
        <f t="shared" si="323"/>
        <v/>
      </c>
      <c r="C3296" t="str">
        <f t="shared" si="322"/>
        <v/>
      </c>
      <c r="D3296" s="315" t="str">
        <f t="shared" si="327"/>
        <v/>
      </c>
      <c r="E3296" s="228">
        <v>0</v>
      </c>
      <c r="J3296" s="229">
        <f t="shared" si="324"/>
        <v>0</v>
      </c>
      <c r="K3296" s="229">
        <f t="shared" si="325"/>
        <v>0</v>
      </c>
      <c r="L3296" s="229">
        <f t="shared" si="325"/>
        <v>0</v>
      </c>
      <c r="M3296" s="229">
        <f t="shared" si="326"/>
        <v>0</v>
      </c>
    </row>
    <row r="3297" spans="1:13" ht="15" customHeight="1">
      <c r="A3297" s="76"/>
      <c r="B3297" s="77" t="str">
        <f t="shared" si="323"/>
        <v/>
      </c>
      <c r="C3297" t="str">
        <f t="shared" si="322"/>
        <v/>
      </c>
      <c r="D3297" s="315" t="str">
        <f t="shared" si="327"/>
        <v/>
      </c>
      <c r="E3297" s="228">
        <v>0</v>
      </c>
      <c r="J3297" s="229">
        <f t="shared" si="324"/>
        <v>0</v>
      </c>
      <c r="K3297" s="229">
        <f t="shared" si="325"/>
        <v>0</v>
      </c>
      <c r="L3297" s="229">
        <f t="shared" si="325"/>
        <v>0</v>
      </c>
      <c r="M3297" s="229">
        <f t="shared" si="326"/>
        <v>0</v>
      </c>
    </row>
    <row r="3298" spans="1:13" ht="15" customHeight="1">
      <c r="A3298" s="76"/>
      <c r="B3298" s="77" t="str">
        <f t="shared" si="323"/>
        <v/>
      </c>
      <c r="C3298" t="str">
        <f t="shared" si="322"/>
        <v/>
      </c>
      <c r="D3298" s="315" t="str">
        <f t="shared" si="327"/>
        <v/>
      </c>
      <c r="E3298" s="228">
        <v>0</v>
      </c>
      <c r="J3298" s="229">
        <f t="shared" si="324"/>
        <v>0</v>
      </c>
      <c r="K3298" s="229">
        <f t="shared" si="325"/>
        <v>0</v>
      </c>
      <c r="L3298" s="229">
        <f t="shared" si="325"/>
        <v>0</v>
      </c>
      <c r="M3298" s="229">
        <f t="shared" si="326"/>
        <v>0</v>
      </c>
    </row>
    <row r="3299" spans="1:13" ht="15" customHeight="1">
      <c r="A3299" s="76"/>
      <c r="B3299" s="77" t="str">
        <f t="shared" si="323"/>
        <v/>
      </c>
      <c r="C3299" t="str">
        <f t="shared" si="322"/>
        <v/>
      </c>
      <c r="D3299" s="315" t="str">
        <f t="shared" si="327"/>
        <v/>
      </c>
      <c r="E3299" s="228">
        <v>0</v>
      </c>
      <c r="J3299" s="229">
        <f t="shared" si="324"/>
        <v>0</v>
      </c>
      <c r="K3299" s="229">
        <f t="shared" si="325"/>
        <v>0</v>
      </c>
      <c r="L3299" s="229">
        <f t="shared" si="325"/>
        <v>0</v>
      </c>
      <c r="M3299" s="229">
        <f t="shared" si="326"/>
        <v>0</v>
      </c>
    </row>
    <row r="3300" spans="1:13" ht="15" customHeight="1">
      <c r="A3300" s="76"/>
      <c r="B3300" s="77" t="str">
        <f t="shared" si="323"/>
        <v/>
      </c>
      <c r="C3300" t="str">
        <f t="shared" si="322"/>
        <v/>
      </c>
      <c r="D3300" s="315" t="str">
        <f t="shared" si="327"/>
        <v/>
      </c>
      <c r="E3300" s="228">
        <v>0</v>
      </c>
      <c r="J3300" s="229">
        <f t="shared" si="324"/>
        <v>0</v>
      </c>
      <c r="K3300" s="229">
        <f t="shared" si="325"/>
        <v>0</v>
      </c>
      <c r="L3300" s="229">
        <f t="shared" si="325"/>
        <v>0</v>
      </c>
      <c r="M3300" s="229">
        <f t="shared" si="326"/>
        <v>0</v>
      </c>
    </row>
    <row r="3301" spans="1:13" ht="15" customHeight="1">
      <c r="A3301" s="76"/>
      <c r="B3301" s="77" t="str">
        <f t="shared" si="323"/>
        <v/>
      </c>
      <c r="C3301" t="str">
        <f t="shared" si="322"/>
        <v/>
      </c>
      <c r="D3301" s="315" t="str">
        <f t="shared" si="327"/>
        <v/>
      </c>
      <c r="E3301" s="228">
        <v>0</v>
      </c>
      <c r="J3301" s="229">
        <f t="shared" si="324"/>
        <v>0</v>
      </c>
      <c r="K3301" s="229">
        <f t="shared" si="325"/>
        <v>0</v>
      </c>
      <c r="L3301" s="229">
        <f t="shared" si="325"/>
        <v>0</v>
      </c>
      <c r="M3301" s="229">
        <f t="shared" si="326"/>
        <v>0</v>
      </c>
    </row>
    <row r="3302" spans="1:13" ht="15" customHeight="1">
      <c r="A3302" s="76"/>
      <c r="B3302" s="77" t="str">
        <f t="shared" si="323"/>
        <v/>
      </c>
      <c r="C3302" t="str">
        <f t="shared" si="322"/>
        <v/>
      </c>
      <c r="D3302" s="315" t="str">
        <f t="shared" si="327"/>
        <v/>
      </c>
      <c r="E3302" s="228">
        <v>0</v>
      </c>
      <c r="J3302" s="229">
        <f t="shared" si="324"/>
        <v>0</v>
      </c>
      <c r="K3302" s="229">
        <f t="shared" si="325"/>
        <v>0</v>
      </c>
      <c r="L3302" s="229">
        <f t="shared" si="325"/>
        <v>0</v>
      </c>
      <c r="M3302" s="229">
        <f t="shared" si="326"/>
        <v>0</v>
      </c>
    </row>
    <row r="3303" spans="1:13" ht="15" customHeight="1">
      <c r="A3303" s="76"/>
      <c r="B3303" s="77" t="str">
        <f t="shared" si="323"/>
        <v/>
      </c>
      <c r="C3303" t="str">
        <f t="shared" si="322"/>
        <v/>
      </c>
      <c r="D3303" s="315" t="str">
        <f t="shared" si="327"/>
        <v/>
      </c>
      <c r="E3303" s="228">
        <v>0</v>
      </c>
      <c r="J3303" s="229">
        <f t="shared" si="324"/>
        <v>0</v>
      </c>
      <c r="K3303" s="229">
        <f t="shared" si="325"/>
        <v>0</v>
      </c>
      <c r="L3303" s="229">
        <f t="shared" si="325"/>
        <v>0</v>
      </c>
      <c r="M3303" s="229">
        <f t="shared" si="326"/>
        <v>0</v>
      </c>
    </row>
    <row r="3304" spans="1:13" ht="15" customHeight="1">
      <c r="A3304" s="76"/>
      <c r="B3304" s="77" t="str">
        <f t="shared" si="323"/>
        <v/>
      </c>
      <c r="C3304" t="str">
        <f t="shared" si="322"/>
        <v/>
      </c>
      <c r="D3304" s="315" t="str">
        <f t="shared" si="327"/>
        <v/>
      </c>
      <c r="E3304" s="228">
        <v>0</v>
      </c>
      <c r="J3304" s="229">
        <f t="shared" si="324"/>
        <v>0</v>
      </c>
      <c r="K3304" s="229">
        <f t="shared" si="325"/>
        <v>0</v>
      </c>
      <c r="L3304" s="229">
        <f t="shared" si="325"/>
        <v>0</v>
      </c>
      <c r="M3304" s="229">
        <f t="shared" si="326"/>
        <v>0</v>
      </c>
    </row>
    <row r="3305" spans="1:13" ht="15" customHeight="1">
      <c r="A3305" s="76"/>
      <c r="B3305" s="77" t="str">
        <f t="shared" si="323"/>
        <v/>
      </c>
      <c r="C3305" t="str">
        <f t="shared" si="322"/>
        <v/>
      </c>
      <c r="D3305" s="315" t="str">
        <f t="shared" si="327"/>
        <v/>
      </c>
      <c r="E3305" s="228">
        <v>0</v>
      </c>
      <c r="J3305" s="229">
        <f t="shared" si="324"/>
        <v>0</v>
      </c>
      <c r="K3305" s="229">
        <f t="shared" si="325"/>
        <v>0</v>
      </c>
      <c r="L3305" s="229">
        <f t="shared" si="325"/>
        <v>0</v>
      </c>
      <c r="M3305" s="229">
        <f t="shared" si="326"/>
        <v>0</v>
      </c>
    </row>
    <row r="3306" spans="1:13" ht="15" customHeight="1">
      <c r="A3306" s="76"/>
      <c r="B3306" s="77" t="str">
        <f t="shared" si="323"/>
        <v/>
      </c>
      <c r="C3306" t="str">
        <f t="shared" si="322"/>
        <v/>
      </c>
      <c r="D3306" s="315" t="str">
        <f t="shared" si="327"/>
        <v/>
      </c>
      <c r="E3306" s="228">
        <v>0</v>
      </c>
      <c r="J3306" s="229">
        <f t="shared" si="324"/>
        <v>0</v>
      </c>
      <c r="K3306" s="229">
        <f t="shared" si="325"/>
        <v>0</v>
      </c>
      <c r="L3306" s="229">
        <f t="shared" si="325"/>
        <v>0</v>
      </c>
      <c r="M3306" s="229">
        <f t="shared" si="326"/>
        <v>0</v>
      </c>
    </row>
    <row r="3307" spans="1:13" ht="15" customHeight="1">
      <c r="A3307" s="76"/>
      <c r="B3307" s="77" t="str">
        <f t="shared" si="323"/>
        <v/>
      </c>
      <c r="C3307" t="str">
        <f t="shared" si="322"/>
        <v/>
      </c>
      <c r="D3307" s="315" t="str">
        <f t="shared" si="327"/>
        <v/>
      </c>
      <c r="E3307" s="228">
        <v>0</v>
      </c>
      <c r="J3307" s="229">
        <f t="shared" si="324"/>
        <v>0</v>
      </c>
      <c r="K3307" s="229">
        <f t="shared" si="325"/>
        <v>0</v>
      </c>
      <c r="L3307" s="229">
        <f t="shared" si="325"/>
        <v>0</v>
      </c>
      <c r="M3307" s="229">
        <f t="shared" si="326"/>
        <v>0</v>
      </c>
    </row>
    <row r="3308" spans="1:13" ht="15" customHeight="1">
      <c r="A3308" s="76"/>
      <c r="B3308" s="77" t="str">
        <f t="shared" si="323"/>
        <v/>
      </c>
      <c r="C3308" t="str">
        <f t="shared" si="322"/>
        <v/>
      </c>
      <c r="D3308" s="315" t="str">
        <f t="shared" si="327"/>
        <v/>
      </c>
      <c r="E3308" s="228">
        <v>0</v>
      </c>
      <c r="J3308" s="229">
        <f t="shared" si="324"/>
        <v>0</v>
      </c>
      <c r="K3308" s="229">
        <f t="shared" si="325"/>
        <v>0</v>
      </c>
      <c r="L3308" s="229">
        <f t="shared" si="325"/>
        <v>0</v>
      </c>
      <c r="M3308" s="229">
        <f t="shared" si="326"/>
        <v>0</v>
      </c>
    </row>
    <row r="3309" spans="1:13" ht="15" customHeight="1">
      <c r="A3309" s="76"/>
      <c r="B3309" s="77" t="str">
        <f t="shared" si="323"/>
        <v/>
      </c>
      <c r="C3309" t="str">
        <f t="shared" si="322"/>
        <v/>
      </c>
      <c r="D3309" s="315" t="str">
        <f t="shared" si="327"/>
        <v/>
      </c>
      <c r="E3309" s="228">
        <v>0</v>
      </c>
      <c r="J3309" s="229">
        <f t="shared" si="324"/>
        <v>0</v>
      </c>
      <c r="K3309" s="229">
        <f t="shared" si="325"/>
        <v>0</v>
      </c>
      <c r="L3309" s="229">
        <f t="shared" si="325"/>
        <v>0</v>
      </c>
      <c r="M3309" s="229">
        <f t="shared" si="326"/>
        <v>0</v>
      </c>
    </row>
    <row r="3310" spans="1:13" ht="15" customHeight="1">
      <c r="A3310" s="76"/>
      <c r="B3310" s="77" t="str">
        <f t="shared" si="323"/>
        <v/>
      </c>
      <c r="C3310" t="str">
        <f t="shared" si="322"/>
        <v/>
      </c>
      <c r="D3310" s="315" t="str">
        <f t="shared" si="327"/>
        <v/>
      </c>
      <c r="E3310" s="228">
        <v>0</v>
      </c>
      <c r="J3310" s="229">
        <f t="shared" si="324"/>
        <v>0</v>
      </c>
      <c r="K3310" s="229">
        <f t="shared" si="325"/>
        <v>0</v>
      </c>
      <c r="L3310" s="229">
        <f t="shared" si="325"/>
        <v>0</v>
      </c>
      <c r="M3310" s="229">
        <f t="shared" si="326"/>
        <v>0</v>
      </c>
    </row>
    <row r="3311" spans="1:13" ht="15" customHeight="1">
      <c r="A3311" s="76"/>
      <c r="B3311" s="77" t="str">
        <f t="shared" si="323"/>
        <v/>
      </c>
      <c r="C3311" t="str">
        <f t="shared" si="322"/>
        <v/>
      </c>
      <c r="D3311" s="315" t="str">
        <f t="shared" si="327"/>
        <v/>
      </c>
      <c r="E3311" s="228">
        <v>0</v>
      </c>
      <c r="J3311" s="229">
        <f t="shared" si="324"/>
        <v>0</v>
      </c>
      <c r="K3311" s="229">
        <f t="shared" si="325"/>
        <v>0</v>
      </c>
      <c r="L3311" s="229">
        <f t="shared" si="325"/>
        <v>0</v>
      </c>
      <c r="M3311" s="229">
        <f t="shared" si="326"/>
        <v>0</v>
      </c>
    </row>
    <row r="3312" spans="1:13" ht="15" customHeight="1">
      <c r="A3312" s="76"/>
      <c r="B3312" s="77" t="str">
        <f t="shared" si="323"/>
        <v/>
      </c>
      <c r="C3312" t="str">
        <f t="shared" si="322"/>
        <v/>
      </c>
      <c r="D3312" s="315" t="str">
        <f t="shared" si="327"/>
        <v/>
      </c>
      <c r="E3312" s="228">
        <v>0</v>
      </c>
      <c r="J3312" s="229">
        <f t="shared" si="324"/>
        <v>0</v>
      </c>
      <c r="K3312" s="229">
        <f t="shared" si="325"/>
        <v>0</v>
      </c>
      <c r="L3312" s="229">
        <f t="shared" si="325"/>
        <v>0</v>
      </c>
      <c r="M3312" s="229">
        <f t="shared" si="326"/>
        <v>0</v>
      </c>
    </row>
    <row r="3313" spans="1:13" ht="15" customHeight="1">
      <c r="A3313" s="76"/>
      <c r="B3313" s="77" t="str">
        <f t="shared" si="323"/>
        <v/>
      </c>
      <c r="C3313" t="str">
        <f t="shared" si="322"/>
        <v/>
      </c>
      <c r="D3313" s="315" t="str">
        <f t="shared" si="327"/>
        <v/>
      </c>
      <c r="E3313" s="228">
        <v>0</v>
      </c>
      <c r="J3313" s="229">
        <f t="shared" si="324"/>
        <v>0</v>
      </c>
      <c r="K3313" s="229">
        <f t="shared" si="325"/>
        <v>0</v>
      </c>
      <c r="L3313" s="229">
        <f t="shared" si="325"/>
        <v>0</v>
      </c>
      <c r="M3313" s="229">
        <f t="shared" si="326"/>
        <v>0</v>
      </c>
    </row>
    <row r="3314" spans="1:13" ht="15" customHeight="1">
      <c r="A3314" s="76"/>
      <c r="B3314" s="77" t="str">
        <f t="shared" si="323"/>
        <v/>
      </c>
      <c r="C3314" t="str">
        <f t="shared" si="322"/>
        <v/>
      </c>
      <c r="D3314" s="315" t="str">
        <f t="shared" si="327"/>
        <v/>
      </c>
      <c r="E3314" s="228">
        <v>0</v>
      </c>
      <c r="J3314" s="229">
        <f t="shared" si="324"/>
        <v>0</v>
      </c>
      <c r="K3314" s="229">
        <f t="shared" si="325"/>
        <v>0</v>
      </c>
      <c r="L3314" s="229">
        <f t="shared" si="325"/>
        <v>0</v>
      </c>
      <c r="M3314" s="229">
        <f t="shared" si="326"/>
        <v>0</v>
      </c>
    </row>
    <row r="3315" spans="1:13" ht="15" customHeight="1">
      <c r="A3315" s="76"/>
      <c r="B3315" s="77" t="str">
        <f t="shared" si="323"/>
        <v/>
      </c>
      <c r="C3315" t="str">
        <f t="shared" si="322"/>
        <v/>
      </c>
      <c r="D3315" s="315" t="str">
        <f t="shared" si="327"/>
        <v/>
      </c>
      <c r="E3315" s="228">
        <v>0</v>
      </c>
      <c r="J3315" s="229">
        <f t="shared" si="324"/>
        <v>0</v>
      </c>
      <c r="K3315" s="229">
        <f t="shared" si="325"/>
        <v>0</v>
      </c>
      <c r="L3315" s="229">
        <f t="shared" si="325"/>
        <v>0</v>
      </c>
      <c r="M3315" s="229">
        <f t="shared" si="326"/>
        <v>0</v>
      </c>
    </row>
    <row r="3316" spans="1:13" ht="15" customHeight="1">
      <c r="A3316" s="76"/>
      <c r="B3316" s="77" t="str">
        <f t="shared" si="323"/>
        <v/>
      </c>
      <c r="C3316" t="str">
        <f t="shared" si="322"/>
        <v/>
      </c>
      <c r="D3316" s="315" t="str">
        <f t="shared" si="327"/>
        <v/>
      </c>
      <c r="E3316" s="228">
        <v>0</v>
      </c>
      <c r="J3316" s="229">
        <f t="shared" si="324"/>
        <v>0</v>
      </c>
      <c r="K3316" s="229">
        <f t="shared" si="325"/>
        <v>0</v>
      </c>
      <c r="L3316" s="229">
        <f t="shared" si="325"/>
        <v>0</v>
      </c>
      <c r="M3316" s="229">
        <f t="shared" si="326"/>
        <v>0</v>
      </c>
    </row>
    <row r="3317" spans="1:13" ht="15" customHeight="1">
      <c r="A3317" s="76"/>
      <c r="B3317" s="77" t="str">
        <f t="shared" si="323"/>
        <v/>
      </c>
      <c r="C3317" t="str">
        <f t="shared" si="322"/>
        <v/>
      </c>
      <c r="D3317" s="315" t="str">
        <f t="shared" si="327"/>
        <v/>
      </c>
      <c r="E3317" s="228">
        <v>0</v>
      </c>
      <c r="J3317" s="229">
        <f t="shared" si="324"/>
        <v>0</v>
      </c>
      <c r="K3317" s="229">
        <f t="shared" si="325"/>
        <v>0</v>
      </c>
      <c r="L3317" s="229">
        <f t="shared" si="325"/>
        <v>0</v>
      </c>
      <c r="M3317" s="229">
        <f t="shared" si="326"/>
        <v>0</v>
      </c>
    </row>
    <row r="3318" spans="1:13" ht="15" customHeight="1">
      <c r="A3318" s="76"/>
      <c r="B3318" s="77" t="str">
        <f t="shared" si="323"/>
        <v/>
      </c>
      <c r="C3318" t="str">
        <f t="shared" si="322"/>
        <v/>
      </c>
      <c r="D3318" s="315" t="str">
        <f t="shared" si="327"/>
        <v/>
      </c>
      <c r="E3318" s="228">
        <v>0</v>
      </c>
      <c r="J3318" s="229">
        <f t="shared" si="324"/>
        <v>0</v>
      </c>
      <c r="K3318" s="229">
        <f t="shared" si="325"/>
        <v>0</v>
      </c>
      <c r="L3318" s="229">
        <f t="shared" si="325"/>
        <v>0</v>
      </c>
      <c r="M3318" s="229">
        <f t="shared" si="326"/>
        <v>0</v>
      </c>
    </row>
    <row r="3319" spans="1:13" ht="15" customHeight="1">
      <c r="A3319" s="76"/>
      <c r="B3319" s="77" t="str">
        <f t="shared" si="323"/>
        <v/>
      </c>
      <c r="C3319" t="str">
        <f t="shared" si="322"/>
        <v/>
      </c>
      <c r="D3319" s="315" t="str">
        <f t="shared" si="327"/>
        <v/>
      </c>
      <c r="E3319" s="228">
        <v>0</v>
      </c>
      <c r="J3319" s="229">
        <f t="shared" si="324"/>
        <v>0</v>
      </c>
      <c r="K3319" s="229">
        <f t="shared" si="325"/>
        <v>0</v>
      </c>
      <c r="L3319" s="229">
        <f t="shared" si="325"/>
        <v>0</v>
      </c>
      <c r="M3319" s="229">
        <f t="shared" si="326"/>
        <v>0</v>
      </c>
    </row>
    <row r="3320" spans="1:13" ht="15" customHeight="1">
      <c r="A3320" s="76"/>
      <c r="B3320" s="77" t="str">
        <f t="shared" si="323"/>
        <v/>
      </c>
      <c r="C3320" t="str">
        <f t="shared" si="322"/>
        <v/>
      </c>
      <c r="D3320" s="315" t="str">
        <f t="shared" si="327"/>
        <v/>
      </c>
      <c r="E3320" s="228">
        <v>0</v>
      </c>
      <c r="J3320" s="229">
        <f t="shared" si="324"/>
        <v>0</v>
      </c>
      <c r="K3320" s="229">
        <f t="shared" si="325"/>
        <v>0</v>
      </c>
      <c r="L3320" s="229">
        <f t="shared" si="325"/>
        <v>0</v>
      </c>
      <c r="M3320" s="229">
        <f t="shared" si="326"/>
        <v>0</v>
      </c>
    </row>
    <row r="3321" spans="1:13" ht="15" customHeight="1">
      <c r="A3321" s="76"/>
      <c r="B3321" s="77" t="str">
        <f t="shared" si="323"/>
        <v/>
      </c>
      <c r="C3321" t="str">
        <f t="shared" si="322"/>
        <v/>
      </c>
      <c r="D3321" s="315" t="str">
        <f t="shared" si="327"/>
        <v/>
      </c>
      <c r="E3321" s="228">
        <v>0</v>
      </c>
      <c r="J3321" s="229">
        <f t="shared" si="324"/>
        <v>0</v>
      </c>
      <c r="K3321" s="229">
        <f t="shared" si="325"/>
        <v>0</v>
      </c>
      <c r="L3321" s="229">
        <f t="shared" si="325"/>
        <v>0</v>
      </c>
      <c r="M3321" s="229">
        <f t="shared" si="326"/>
        <v>0</v>
      </c>
    </row>
    <row r="3322" spans="1:13" ht="15" customHeight="1">
      <c r="A3322" s="76"/>
      <c r="B3322" s="77" t="str">
        <f t="shared" si="323"/>
        <v/>
      </c>
      <c r="C3322" t="str">
        <f t="shared" si="322"/>
        <v/>
      </c>
      <c r="D3322" s="315" t="str">
        <f t="shared" si="327"/>
        <v/>
      </c>
      <c r="E3322" s="228">
        <v>0</v>
      </c>
      <c r="J3322" s="229">
        <f t="shared" si="324"/>
        <v>0</v>
      </c>
      <c r="K3322" s="229">
        <f t="shared" si="325"/>
        <v>0</v>
      </c>
      <c r="L3322" s="229">
        <f t="shared" si="325"/>
        <v>0</v>
      </c>
      <c r="M3322" s="229">
        <f t="shared" si="326"/>
        <v>0</v>
      </c>
    </row>
    <row r="3323" spans="1:13" ht="15" customHeight="1">
      <c r="A3323" s="76"/>
      <c r="B3323" s="77" t="str">
        <f t="shared" si="323"/>
        <v/>
      </c>
      <c r="C3323" t="str">
        <f t="shared" si="322"/>
        <v/>
      </c>
      <c r="D3323" s="315" t="str">
        <f t="shared" si="327"/>
        <v/>
      </c>
      <c r="E3323" s="228">
        <v>0</v>
      </c>
      <c r="J3323" s="229">
        <f t="shared" si="324"/>
        <v>0</v>
      </c>
      <c r="K3323" s="229">
        <f t="shared" si="325"/>
        <v>0</v>
      </c>
      <c r="L3323" s="229">
        <f t="shared" si="325"/>
        <v>0</v>
      </c>
      <c r="M3323" s="229">
        <f t="shared" si="326"/>
        <v>0</v>
      </c>
    </row>
    <row r="3324" spans="1:13" ht="15" customHeight="1">
      <c r="A3324" s="76"/>
      <c r="B3324" s="77" t="str">
        <f t="shared" si="323"/>
        <v/>
      </c>
      <c r="C3324" t="str">
        <f t="shared" si="322"/>
        <v/>
      </c>
      <c r="D3324" s="315" t="str">
        <f t="shared" si="327"/>
        <v/>
      </c>
      <c r="E3324" s="228">
        <v>0</v>
      </c>
      <c r="J3324" s="229">
        <f t="shared" si="324"/>
        <v>0</v>
      </c>
      <c r="K3324" s="229">
        <f t="shared" si="325"/>
        <v>0</v>
      </c>
      <c r="L3324" s="229">
        <f t="shared" si="325"/>
        <v>0</v>
      </c>
      <c r="M3324" s="229">
        <f t="shared" si="326"/>
        <v>0</v>
      </c>
    </row>
    <row r="3325" spans="1:13" ht="15" customHeight="1">
      <c r="A3325" s="76"/>
      <c r="B3325" s="77" t="str">
        <f t="shared" si="323"/>
        <v/>
      </c>
      <c r="C3325" t="str">
        <f t="shared" si="322"/>
        <v/>
      </c>
      <c r="D3325" s="315" t="str">
        <f t="shared" si="327"/>
        <v/>
      </c>
      <c r="E3325" s="228">
        <v>0</v>
      </c>
      <c r="J3325" s="229">
        <f t="shared" si="324"/>
        <v>0</v>
      </c>
      <c r="K3325" s="229">
        <f t="shared" si="325"/>
        <v>0</v>
      </c>
      <c r="L3325" s="229">
        <f t="shared" si="325"/>
        <v>0</v>
      </c>
      <c r="M3325" s="229">
        <f t="shared" si="326"/>
        <v>0</v>
      </c>
    </row>
    <row r="3326" spans="1:13" ht="15" customHeight="1">
      <c r="A3326" s="76"/>
      <c r="B3326" s="77" t="str">
        <f t="shared" si="323"/>
        <v/>
      </c>
      <c r="C3326" t="str">
        <f t="shared" si="322"/>
        <v/>
      </c>
      <c r="D3326" s="315" t="str">
        <f t="shared" si="327"/>
        <v/>
      </c>
      <c r="E3326" s="228">
        <v>0</v>
      </c>
      <c r="J3326" s="229">
        <f t="shared" si="324"/>
        <v>0</v>
      </c>
      <c r="K3326" s="229">
        <f t="shared" si="325"/>
        <v>0</v>
      </c>
      <c r="L3326" s="229">
        <f t="shared" si="325"/>
        <v>0</v>
      </c>
      <c r="M3326" s="229">
        <f t="shared" si="326"/>
        <v>0</v>
      </c>
    </row>
    <row r="3327" spans="1:13" ht="15" customHeight="1">
      <c r="A3327" s="76"/>
      <c r="B3327" s="77" t="str">
        <f t="shared" si="323"/>
        <v/>
      </c>
      <c r="C3327" t="str">
        <f t="shared" si="322"/>
        <v/>
      </c>
      <c r="D3327" s="315" t="str">
        <f t="shared" si="327"/>
        <v/>
      </c>
      <c r="E3327" s="228">
        <v>0</v>
      </c>
      <c r="J3327" s="229">
        <f t="shared" si="324"/>
        <v>0</v>
      </c>
      <c r="K3327" s="229">
        <f t="shared" si="325"/>
        <v>0</v>
      </c>
      <c r="L3327" s="229">
        <f t="shared" si="325"/>
        <v>0</v>
      </c>
      <c r="M3327" s="229">
        <f t="shared" si="326"/>
        <v>0</v>
      </c>
    </row>
    <row r="3328" spans="1:13" ht="15" customHeight="1">
      <c r="A3328" s="76"/>
      <c r="B3328" s="77" t="str">
        <f t="shared" si="323"/>
        <v/>
      </c>
      <c r="C3328" t="str">
        <f t="shared" si="322"/>
        <v/>
      </c>
      <c r="D3328" s="315" t="str">
        <f t="shared" si="327"/>
        <v/>
      </c>
      <c r="E3328" s="228">
        <v>0</v>
      </c>
      <c r="J3328" s="229">
        <f t="shared" si="324"/>
        <v>0</v>
      </c>
      <c r="K3328" s="229">
        <f t="shared" si="325"/>
        <v>0</v>
      </c>
      <c r="L3328" s="229">
        <f t="shared" si="325"/>
        <v>0</v>
      </c>
      <c r="M3328" s="229">
        <f t="shared" si="326"/>
        <v>0</v>
      </c>
    </row>
    <row r="3329" spans="1:13" ht="15" customHeight="1">
      <c r="A3329" s="76"/>
      <c r="B3329" s="77" t="str">
        <f t="shared" si="323"/>
        <v/>
      </c>
      <c r="C3329" t="str">
        <f t="shared" ref="C3329:C3392" si="328">IF(A3329&lt;&gt;"",TEXT(A3329,"aaaa"),"")</f>
        <v/>
      </c>
      <c r="D3329" s="315" t="str">
        <f t="shared" si="327"/>
        <v/>
      </c>
      <c r="E3329" s="228">
        <v>0</v>
      </c>
      <c r="J3329" s="229">
        <f t="shared" si="324"/>
        <v>0</v>
      </c>
      <c r="K3329" s="229">
        <f t="shared" si="325"/>
        <v>0</v>
      </c>
      <c r="L3329" s="229">
        <f t="shared" si="325"/>
        <v>0</v>
      </c>
      <c r="M3329" s="229">
        <f t="shared" si="326"/>
        <v>0</v>
      </c>
    </row>
    <row r="3330" spans="1:13" ht="15" customHeight="1">
      <c r="A3330" s="76"/>
      <c r="B3330" s="77" t="str">
        <f t="shared" si="323"/>
        <v/>
      </c>
      <c r="C3330" t="str">
        <f t="shared" si="328"/>
        <v/>
      </c>
      <c r="D3330" s="315" t="str">
        <f t="shared" si="327"/>
        <v/>
      </c>
      <c r="E3330" s="228">
        <v>0</v>
      </c>
      <c r="J3330" s="229">
        <f t="shared" si="324"/>
        <v>0</v>
      </c>
      <c r="K3330" s="229">
        <f t="shared" si="325"/>
        <v>0</v>
      </c>
      <c r="L3330" s="229">
        <f t="shared" si="325"/>
        <v>0</v>
      </c>
      <c r="M3330" s="229">
        <f t="shared" si="326"/>
        <v>0</v>
      </c>
    </row>
    <row r="3331" spans="1:13" ht="15" customHeight="1">
      <c r="A3331" s="76"/>
      <c r="B3331" s="77" t="str">
        <f t="shared" si="323"/>
        <v/>
      </c>
      <c r="C3331" t="str">
        <f t="shared" si="328"/>
        <v/>
      </c>
      <c r="D3331" s="315" t="str">
        <f t="shared" si="327"/>
        <v/>
      </c>
      <c r="E3331" s="228">
        <v>0</v>
      </c>
      <c r="J3331" s="229">
        <f t="shared" si="324"/>
        <v>0</v>
      </c>
      <c r="K3331" s="229">
        <f t="shared" si="325"/>
        <v>0</v>
      </c>
      <c r="L3331" s="229">
        <f t="shared" si="325"/>
        <v>0</v>
      </c>
      <c r="M3331" s="229">
        <f t="shared" si="326"/>
        <v>0</v>
      </c>
    </row>
    <row r="3332" spans="1:13" ht="15" customHeight="1">
      <c r="A3332" s="76"/>
      <c r="B3332" s="77" t="str">
        <f t="shared" si="323"/>
        <v/>
      </c>
      <c r="C3332" t="str">
        <f t="shared" si="328"/>
        <v/>
      </c>
      <c r="D3332" s="315" t="str">
        <f t="shared" si="327"/>
        <v/>
      </c>
      <c r="E3332" s="228">
        <v>0</v>
      </c>
      <c r="J3332" s="229">
        <f t="shared" si="324"/>
        <v>0</v>
      </c>
      <c r="K3332" s="229">
        <f t="shared" si="325"/>
        <v>0</v>
      </c>
      <c r="L3332" s="229">
        <f t="shared" si="325"/>
        <v>0</v>
      </c>
      <c r="M3332" s="229">
        <f t="shared" si="326"/>
        <v>0</v>
      </c>
    </row>
    <row r="3333" spans="1:13" ht="15" customHeight="1">
      <c r="A3333" s="76"/>
      <c r="B3333" s="77" t="str">
        <f t="shared" si="323"/>
        <v/>
      </c>
      <c r="C3333" t="str">
        <f t="shared" si="328"/>
        <v/>
      </c>
      <c r="D3333" s="315" t="str">
        <f t="shared" si="327"/>
        <v/>
      </c>
      <c r="E3333" s="228">
        <v>0</v>
      </c>
      <c r="J3333" s="229">
        <f t="shared" si="324"/>
        <v>0</v>
      </c>
      <c r="K3333" s="229">
        <f t="shared" si="325"/>
        <v>0</v>
      </c>
      <c r="L3333" s="229">
        <f t="shared" si="325"/>
        <v>0</v>
      </c>
      <c r="M3333" s="229">
        <f t="shared" si="326"/>
        <v>0</v>
      </c>
    </row>
    <row r="3334" spans="1:13" ht="15" customHeight="1">
      <c r="A3334" s="76"/>
      <c r="B3334" s="77" t="str">
        <f t="shared" si="323"/>
        <v/>
      </c>
      <c r="C3334" t="str">
        <f t="shared" si="328"/>
        <v/>
      </c>
      <c r="D3334" s="315" t="str">
        <f t="shared" si="327"/>
        <v/>
      </c>
      <c r="E3334" s="228">
        <v>0</v>
      </c>
      <c r="J3334" s="229">
        <f t="shared" si="324"/>
        <v>0</v>
      </c>
      <c r="K3334" s="229">
        <f t="shared" si="325"/>
        <v>0</v>
      </c>
      <c r="L3334" s="229">
        <f t="shared" si="325"/>
        <v>0</v>
      </c>
      <c r="M3334" s="229">
        <f t="shared" si="326"/>
        <v>0</v>
      </c>
    </row>
    <row r="3335" spans="1:13" ht="15" customHeight="1">
      <c r="A3335" s="76"/>
      <c r="B3335" s="77" t="str">
        <f t="shared" ref="B3335:B3398" si="329">IF(A3335="","",TEXT(A3335,"DDDD"))</f>
        <v/>
      </c>
      <c r="C3335" t="str">
        <f t="shared" si="328"/>
        <v/>
      </c>
      <c r="D3335" s="315" t="str">
        <f t="shared" si="327"/>
        <v/>
      </c>
      <c r="E3335" s="228">
        <v>0</v>
      </c>
      <c r="J3335" s="229">
        <f t="shared" ref="J3335:J3398" si="330">IF(E3335=0,0,(1-J$4)*E3335)</f>
        <v>0</v>
      </c>
      <c r="K3335" s="229">
        <f t="shared" ref="K3335:L3398" si="331">IF(F3335=0,0,(1-K$4)*F3335)</f>
        <v>0</v>
      </c>
      <c r="L3335" s="229">
        <f t="shared" si="331"/>
        <v>0</v>
      </c>
      <c r="M3335" s="229">
        <f t="shared" ref="M3335:M3398" si="332">IF(H3335=0,0,(1-M$4)*H3335)</f>
        <v>0</v>
      </c>
    </row>
    <row r="3336" spans="1:13" ht="15" customHeight="1">
      <c r="A3336" s="76"/>
      <c r="B3336" s="77" t="str">
        <f t="shared" si="329"/>
        <v/>
      </c>
      <c r="C3336" t="str">
        <f t="shared" si="328"/>
        <v/>
      </c>
      <c r="D3336" s="315" t="str">
        <f t="shared" ref="D3336:D3399" si="333">IF(A3336&lt;&gt;"",PROPER(TEXT(A3336,"Mmmm")),"")</f>
        <v/>
      </c>
      <c r="E3336" s="228">
        <v>0</v>
      </c>
      <c r="J3336" s="229">
        <f t="shared" si="330"/>
        <v>0</v>
      </c>
      <c r="K3336" s="229">
        <f t="shared" si="331"/>
        <v>0</v>
      </c>
      <c r="L3336" s="229">
        <f t="shared" si="331"/>
        <v>0</v>
      </c>
      <c r="M3336" s="229">
        <f t="shared" si="332"/>
        <v>0</v>
      </c>
    </row>
    <row r="3337" spans="1:13" ht="15" customHeight="1">
      <c r="A3337" s="76"/>
      <c r="B3337" s="77" t="str">
        <f t="shared" si="329"/>
        <v/>
      </c>
      <c r="C3337" t="str">
        <f t="shared" si="328"/>
        <v/>
      </c>
      <c r="D3337" s="315" t="str">
        <f t="shared" si="333"/>
        <v/>
      </c>
      <c r="E3337" s="228">
        <v>0</v>
      </c>
      <c r="J3337" s="229">
        <f t="shared" si="330"/>
        <v>0</v>
      </c>
      <c r="K3337" s="229">
        <f t="shared" si="331"/>
        <v>0</v>
      </c>
      <c r="L3337" s="229">
        <f t="shared" si="331"/>
        <v>0</v>
      </c>
      <c r="M3337" s="229">
        <f t="shared" si="332"/>
        <v>0</v>
      </c>
    </row>
    <row r="3338" spans="1:13" ht="15" customHeight="1">
      <c r="A3338" s="76"/>
      <c r="B3338" s="77" t="str">
        <f t="shared" si="329"/>
        <v/>
      </c>
      <c r="C3338" t="str">
        <f t="shared" si="328"/>
        <v/>
      </c>
      <c r="D3338" s="315" t="str">
        <f t="shared" si="333"/>
        <v/>
      </c>
      <c r="E3338" s="228">
        <v>0</v>
      </c>
      <c r="J3338" s="229">
        <f t="shared" si="330"/>
        <v>0</v>
      </c>
      <c r="K3338" s="229">
        <f t="shared" si="331"/>
        <v>0</v>
      </c>
      <c r="L3338" s="229">
        <f t="shared" si="331"/>
        <v>0</v>
      </c>
      <c r="M3338" s="229">
        <f t="shared" si="332"/>
        <v>0</v>
      </c>
    </row>
    <row r="3339" spans="1:13" ht="15" customHeight="1">
      <c r="A3339" s="76"/>
      <c r="B3339" s="77" t="str">
        <f t="shared" si="329"/>
        <v/>
      </c>
      <c r="C3339" t="str">
        <f t="shared" si="328"/>
        <v/>
      </c>
      <c r="D3339" s="315" t="str">
        <f t="shared" si="333"/>
        <v/>
      </c>
      <c r="E3339" s="228">
        <v>0</v>
      </c>
      <c r="J3339" s="229">
        <f t="shared" si="330"/>
        <v>0</v>
      </c>
      <c r="K3339" s="229">
        <f t="shared" si="331"/>
        <v>0</v>
      </c>
      <c r="L3339" s="229">
        <f t="shared" si="331"/>
        <v>0</v>
      </c>
      <c r="M3339" s="229">
        <f t="shared" si="332"/>
        <v>0</v>
      </c>
    </row>
    <row r="3340" spans="1:13" ht="15" customHeight="1">
      <c r="A3340" s="76"/>
      <c r="B3340" s="77" t="str">
        <f t="shared" si="329"/>
        <v/>
      </c>
      <c r="C3340" t="str">
        <f t="shared" si="328"/>
        <v/>
      </c>
      <c r="D3340" s="315" t="str">
        <f t="shared" si="333"/>
        <v/>
      </c>
      <c r="E3340" s="228">
        <v>0</v>
      </c>
      <c r="J3340" s="229">
        <f t="shared" si="330"/>
        <v>0</v>
      </c>
      <c r="K3340" s="229">
        <f t="shared" si="331"/>
        <v>0</v>
      </c>
      <c r="L3340" s="229">
        <f t="shared" si="331"/>
        <v>0</v>
      </c>
      <c r="M3340" s="229">
        <f t="shared" si="332"/>
        <v>0</v>
      </c>
    </row>
    <row r="3341" spans="1:13" ht="15" customHeight="1">
      <c r="A3341" s="76"/>
      <c r="B3341" s="77" t="str">
        <f t="shared" si="329"/>
        <v/>
      </c>
      <c r="C3341" t="str">
        <f t="shared" si="328"/>
        <v/>
      </c>
      <c r="D3341" s="315" t="str">
        <f t="shared" si="333"/>
        <v/>
      </c>
      <c r="E3341" s="228">
        <v>0</v>
      </c>
      <c r="J3341" s="229">
        <f t="shared" si="330"/>
        <v>0</v>
      </c>
      <c r="K3341" s="229">
        <f t="shared" si="331"/>
        <v>0</v>
      </c>
      <c r="L3341" s="229">
        <f t="shared" si="331"/>
        <v>0</v>
      </c>
      <c r="M3341" s="229">
        <f t="shared" si="332"/>
        <v>0</v>
      </c>
    </row>
    <row r="3342" spans="1:13" ht="15" customHeight="1">
      <c r="A3342" s="76"/>
      <c r="B3342" s="77" t="str">
        <f t="shared" si="329"/>
        <v/>
      </c>
      <c r="C3342" t="str">
        <f t="shared" si="328"/>
        <v/>
      </c>
      <c r="D3342" s="315" t="str">
        <f t="shared" si="333"/>
        <v/>
      </c>
      <c r="E3342" s="228">
        <v>0</v>
      </c>
      <c r="J3342" s="229">
        <f t="shared" si="330"/>
        <v>0</v>
      </c>
      <c r="K3342" s="229">
        <f t="shared" si="331"/>
        <v>0</v>
      </c>
      <c r="L3342" s="229">
        <f t="shared" si="331"/>
        <v>0</v>
      </c>
      <c r="M3342" s="229">
        <f t="shared" si="332"/>
        <v>0</v>
      </c>
    </row>
    <row r="3343" spans="1:13" ht="15" customHeight="1">
      <c r="A3343" s="76"/>
      <c r="B3343" s="77" t="str">
        <f t="shared" si="329"/>
        <v/>
      </c>
      <c r="C3343" t="str">
        <f t="shared" si="328"/>
        <v/>
      </c>
      <c r="D3343" s="315" t="str">
        <f t="shared" si="333"/>
        <v/>
      </c>
      <c r="E3343" s="228">
        <v>0</v>
      </c>
      <c r="J3343" s="229">
        <f t="shared" si="330"/>
        <v>0</v>
      </c>
      <c r="K3343" s="229">
        <f t="shared" si="331"/>
        <v>0</v>
      </c>
      <c r="L3343" s="229">
        <f t="shared" si="331"/>
        <v>0</v>
      </c>
      <c r="M3343" s="229">
        <f t="shared" si="332"/>
        <v>0</v>
      </c>
    </row>
    <row r="3344" spans="1:13" ht="15" customHeight="1">
      <c r="A3344" s="76"/>
      <c r="B3344" s="77" t="str">
        <f t="shared" si="329"/>
        <v/>
      </c>
      <c r="C3344" t="str">
        <f t="shared" si="328"/>
        <v/>
      </c>
      <c r="D3344" s="315" t="str">
        <f t="shared" si="333"/>
        <v/>
      </c>
      <c r="E3344" s="228">
        <v>0</v>
      </c>
      <c r="J3344" s="229">
        <f t="shared" si="330"/>
        <v>0</v>
      </c>
      <c r="K3344" s="229">
        <f t="shared" si="331"/>
        <v>0</v>
      </c>
      <c r="L3344" s="229">
        <f t="shared" si="331"/>
        <v>0</v>
      </c>
      <c r="M3344" s="229">
        <f t="shared" si="332"/>
        <v>0</v>
      </c>
    </row>
    <row r="3345" spans="1:13" ht="15" customHeight="1">
      <c r="A3345" s="76"/>
      <c r="B3345" s="77" t="str">
        <f t="shared" si="329"/>
        <v/>
      </c>
      <c r="C3345" t="str">
        <f t="shared" si="328"/>
        <v/>
      </c>
      <c r="D3345" s="315" t="str">
        <f t="shared" si="333"/>
        <v/>
      </c>
      <c r="E3345" s="228">
        <v>0</v>
      </c>
      <c r="J3345" s="229">
        <f t="shared" si="330"/>
        <v>0</v>
      </c>
      <c r="K3345" s="229">
        <f t="shared" si="331"/>
        <v>0</v>
      </c>
      <c r="L3345" s="229">
        <f t="shared" si="331"/>
        <v>0</v>
      </c>
      <c r="M3345" s="229">
        <f t="shared" si="332"/>
        <v>0</v>
      </c>
    </row>
    <row r="3346" spans="1:13" ht="15" customHeight="1">
      <c r="A3346" s="76"/>
      <c r="B3346" s="77" t="str">
        <f t="shared" si="329"/>
        <v/>
      </c>
      <c r="C3346" t="str">
        <f t="shared" si="328"/>
        <v/>
      </c>
      <c r="D3346" s="315" t="str">
        <f t="shared" si="333"/>
        <v/>
      </c>
      <c r="E3346" s="228">
        <v>0</v>
      </c>
      <c r="J3346" s="229">
        <f t="shared" si="330"/>
        <v>0</v>
      </c>
      <c r="K3346" s="229">
        <f t="shared" si="331"/>
        <v>0</v>
      </c>
      <c r="L3346" s="229">
        <f t="shared" si="331"/>
        <v>0</v>
      </c>
      <c r="M3346" s="229">
        <f t="shared" si="332"/>
        <v>0</v>
      </c>
    </row>
    <row r="3347" spans="1:13" ht="15" customHeight="1">
      <c r="A3347" s="76"/>
      <c r="B3347" s="77" t="str">
        <f t="shared" si="329"/>
        <v/>
      </c>
      <c r="C3347" t="str">
        <f t="shared" si="328"/>
        <v/>
      </c>
      <c r="D3347" s="315" t="str">
        <f t="shared" si="333"/>
        <v/>
      </c>
      <c r="E3347" s="228">
        <v>0</v>
      </c>
      <c r="J3347" s="229">
        <f t="shared" si="330"/>
        <v>0</v>
      </c>
      <c r="K3347" s="229">
        <f t="shared" si="331"/>
        <v>0</v>
      </c>
      <c r="L3347" s="229">
        <f t="shared" si="331"/>
        <v>0</v>
      </c>
      <c r="M3347" s="229">
        <f t="shared" si="332"/>
        <v>0</v>
      </c>
    </row>
    <row r="3348" spans="1:13" ht="15" customHeight="1">
      <c r="A3348" s="76"/>
      <c r="B3348" s="77" t="str">
        <f t="shared" si="329"/>
        <v/>
      </c>
      <c r="C3348" t="str">
        <f t="shared" si="328"/>
        <v/>
      </c>
      <c r="D3348" s="315" t="str">
        <f t="shared" si="333"/>
        <v/>
      </c>
      <c r="E3348" s="228">
        <v>0</v>
      </c>
      <c r="J3348" s="229">
        <f t="shared" si="330"/>
        <v>0</v>
      </c>
      <c r="K3348" s="229">
        <f t="shared" si="331"/>
        <v>0</v>
      </c>
      <c r="L3348" s="229">
        <f t="shared" si="331"/>
        <v>0</v>
      </c>
      <c r="M3348" s="229">
        <f t="shared" si="332"/>
        <v>0</v>
      </c>
    </row>
    <row r="3349" spans="1:13" ht="15" customHeight="1">
      <c r="A3349" s="76"/>
      <c r="B3349" s="77" t="str">
        <f t="shared" si="329"/>
        <v/>
      </c>
      <c r="C3349" t="str">
        <f t="shared" si="328"/>
        <v/>
      </c>
      <c r="D3349" s="315" t="str">
        <f t="shared" si="333"/>
        <v/>
      </c>
      <c r="E3349" s="228">
        <v>0</v>
      </c>
      <c r="J3349" s="229">
        <f t="shared" si="330"/>
        <v>0</v>
      </c>
      <c r="K3349" s="229">
        <f t="shared" si="331"/>
        <v>0</v>
      </c>
      <c r="L3349" s="229">
        <f t="shared" si="331"/>
        <v>0</v>
      </c>
      <c r="M3349" s="229">
        <f t="shared" si="332"/>
        <v>0</v>
      </c>
    </row>
    <row r="3350" spans="1:13" ht="15" customHeight="1">
      <c r="A3350" s="76"/>
      <c r="B3350" s="77" t="str">
        <f t="shared" si="329"/>
        <v/>
      </c>
      <c r="C3350" t="str">
        <f t="shared" si="328"/>
        <v/>
      </c>
      <c r="D3350" s="315" t="str">
        <f t="shared" si="333"/>
        <v/>
      </c>
      <c r="E3350" s="228">
        <v>0</v>
      </c>
      <c r="J3350" s="229">
        <f t="shared" si="330"/>
        <v>0</v>
      </c>
      <c r="K3350" s="229">
        <f t="shared" si="331"/>
        <v>0</v>
      </c>
      <c r="L3350" s="229">
        <f t="shared" si="331"/>
        <v>0</v>
      </c>
      <c r="M3350" s="229">
        <f t="shared" si="332"/>
        <v>0</v>
      </c>
    </row>
    <row r="3351" spans="1:13" ht="15" customHeight="1">
      <c r="A3351" s="76"/>
      <c r="B3351" s="77" t="str">
        <f t="shared" si="329"/>
        <v/>
      </c>
      <c r="C3351" t="str">
        <f t="shared" si="328"/>
        <v/>
      </c>
      <c r="D3351" s="315" t="str">
        <f t="shared" si="333"/>
        <v/>
      </c>
      <c r="E3351" s="228">
        <v>0</v>
      </c>
      <c r="J3351" s="229">
        <f t="shared" si="330"/>
        <v>0</v>
      </c>
      <c r="K3351" s="229">
        <f t="shared" si="331"/>
        <v>0</v>
      </c>
      <c r="L3351" s="229">
        <f t="shared" si="331"/>
        <v>0</v>
      </c>
      <c r="M3351" s="229">
        <f t="shared" si="332"/>
        <v>0</v>
      </c>
    </row>
    <row r="3352" spans="1:13" ht="15" customHeight="1">
      <c r="A3352" s="76"/>
      <c r="B3352" s="77" t="str">
        <f t="shared" si="329"/>
        <v/>
      </c>
      <c r="C3352" t="str">
        <f t="shared" si="328"/>
        <v/>
      </c>
      <c r="D3352" s="315" t="str">
        <f t="shared" si="333"/>
        <v/>
      </c>
      <c r="E3352" s="228">
        <v>0</v>
      </c>
      <c r="J3352" s="229">
        <f t="shared" si="330"/>
        <v>0</v>
      </c>
      <c r="K3352" s="229">
        <f t="shared" si="331"/>
        <v>0</v>
      </c>
      <c r="L3352" s="229">
        <f t="shared" si="331"/>
        <v>0</v>
      </c>
      <c r="M3352" s="229">
        <f t="shared" si="332"/>
        <v>0</v>
      </c>
    </row>
    <row r="3353" spans="1:13" ht="15" customHeight="1">
      <c r="A3353" s="76"/>
      <c r="B3353" s="77" t="str">
        <f t="shared" si="329"/>
        <v/>
      </c>
      <c r="C3353" t="str">
        <f t="shared" si="328"/>
        <v/>
      </c>
      <c r="D3353" s="315" t="str">
        <f t="shared" si="333"/>
        <v/>
      </c>
      <c r="E3353" s="228">
        <v>0</v>
      </c>
      <c r="J3353" s="229">
        <f t="shared" si="330"/>
        <v>0</v>
      </c>
      <c r="K3353" s="229">
        <f t="shared" si="331"/>
        <v>0</v>
      </c>
      <c r="L3353" s="229">
        <f t="shared" si="331"/>
        <v>0</v>
      </c>
      <c r="M3353" s="229">
        <f t="shared" si="332"/>
        <v>0</v>
      </c>
    </row>
    <row r="3354" spans="1:13" ht="15" customHeight="1">
      <c r="A3354" s="76"/>
      <c r="B3354" s="77" t="str">
        <f t="shared" si="329"/>
        <v/>
      </c>
      <c r="C3354" t="str">
        <f t="shared" si="328"/>
        <v/>
      </c>
      <c r="D3354" s="315" t="str">
        <f t="shared" si="333"/>
        <v/>
      </c>
      <c r="E3354" s="228">
        <v>0</v>
      </c>
      <c r="J3354" s="229">
        <f t="shared" si="330"/>
        <v>0</v>
      </c>
      <c r="K3354" s="229">
        <f t="shared" si="331"/>
        <v>0</v>
      </c>
      <c r="L3354" s="229">
        <f t="shared" si="331"/>
        <v>0</v>
      </c>
      <c r="M3354" s="229">
        <f t="shared" si="332"/>
        <v>0</v>
      </c>
    </row>
    <row r="3355" spans="1:13" ht="15" customHeight="1">
      <c r="A3355" s="76"/>
      <c r="B3355" s="77" t="str">
        <f t="shared" si="329"/>
        <v/>
      </c>
      <c r="C3355" t="str">
        <f t="shared" si="328"/>
        <v/>
      </c>
      <c r="D3355" s="315" t="str">
        <f t="shared" si="333"/>
        <v/>
      </c>
      <c r="E3355" s="228">
        <v>0</v>
      </c>
      <c r="J3355" s="229">
        <f t="shared" si="330"/>
        <v>0</v>
      </c>
      <c r="K3355" s="229">
        <f t="shared" si="331"/>
        <v>0</v>
      </c>
      <c r="L3355" s="229">
        <f t="shared" si="331"/>
        <v>0</v>
      </c>
      <c r="M3355" s="229">
        <f t="shared" si="332"/>
        <v>0</v>
      </c>
    </row>
    <row r="3356" spans="1:13" ht="15" customHeight="1">
      <c r="A3356" s="76"/>
      <c r="B3356" s="77" t="str">
        <f t="shared" si="329"/>
        <v/>
      </c>
      <c r="C3356" t="str">
        <f t="shared" si="328"/>
        <v/>
      </c>
      <c r="D3356" s="315" t="str">
        <f t="shared" si="333"/>
        <v/>
      </c>
      <c r="E3356" s="228">
        <v>0</v>
      </c>
      <c r="J3356" s="229">
        <f t="shared" si="330"/>
        <v>0</v>
      </c>
      <c r="K3356" s="229">
        <f t="shared" si="331"/>
        <v>0</v>
      </c>
      <c r="L3356" s="229">
        <f t="shared" si="331"/>
        <v>0</v>
      </c>
      <c r="M3356" s="229">
        <f t="shared" si="332"/>
        <v>0</v>
      </c>
    </row>
    <row r="3357" spans="1:13" ht="15" customHeight="1">
      <c r="A3357" s="76"/>
      <c r="B3357" s="77" t="str">
        <f t="shared" si="329"/>
        <v/>
      </c>
      <c r="C3357" t="str">
        <f t="shared" si="328"/>
        <v/>
      </c>
      <c r="D3357" s="315" t="str">
        <f t="shared" si="333"/>
        <v/>
      </c>
      <c r="E3357" s="228">
        <v>0</v>
      </c>
      <c r="J3357" s="229">
        <f t="shared" si="330"/>
        <v>0</v>
      </c>
      <c r="K3357" s="229">
        <f t="shared" si="331"/>
        <v>0</v>
      </c>
      <c r="L3357" s="229">
        <f t="shared" si="331"/>
        <v>0</v>
      </c>
      <c r="M3357" s="229">
        <f t="shared" si="332"/>
        <v>0</v>
      </c>
    </row>
    <row r="3358" spans="1:13" ht="15" customHeight="1">
      <c r="A3358" s="76"/>
      <c r="B3358" s="77" t="str">
        <f t="shared" si="329"/>
        <v/>
      </c>
      <c r="C3358" t="str">
        <f t="shared" si="328"/>
        <v/>
      </c>
      <c r="D3358" s="315" t="str">
        <f t="shared" si="333"/>
        <v/>
      </c>
      <c r="E3358" s="228">
        <v>0</v>
      </c>
      <c r="J3358" s="229">
        <f t="shared" si="330"/>
        <v>0</v>
      </c>
      <c r="K3358" s="229">
        <f t="shared" si="331"/>
        <v>0</v>
      </c>
      <c r="L3358" s="229">
        <f t="shared" si="331"/>
        <v>0</v>
      </c>
      <c r="M3358" s="229">
        <f t="shared" si="332"/>
        <v>0</v>
      </c>
    </row>
    <row r="3359" spans="1:13" ht="15" customHeight="1">
      <c r="A3359" s="76"/>
      <c r="B3359" s="77" t="str">
        <f t="shared" si="329"/>
        <v/>
      </c>
      <c r="C3359" t="str">
        <f t="shared" si="328"/>
        <v/>
      </c>
      <c r="D3359" s="315" t="str">
        <f t="shared" si="333"/>
        <v/>
      </c>
      <c r="E3359" s="228">
        <v>0</v>
      </c>
      <c r="J3359" s="229">
        <f t="shared" si="330"/>
        <v>0</v>
      </c>
      <c r="K3359" s="229">
        <f t="shared" si="331"/>
        <v>0</v>
      </c>
      <c r="L3359" s="229">
        <f t="shared" si="331"/>
        <v>0</v>
      </c>
      <c r="M3359" s="229">
        <f t="shared" si="332"/>
        <v>0</v>
      </c>
    </row>
    <row r="3360" spans="1:13" ht="15" customHeight="1">
      <c r="A3360" s="76"/>
      <c r="B3360" s="77" t="str">
        <f t="shared" si="329"/>
        <v/>
      </c>
      <c r="C3360" t="str">
        <f t="shared" si="328"/>
        <v/>
      </c>
      <c r="D3360" s="315" t="str">
        <f t="shared" si="333"/>
        <v/>
      </c>
      <c r="E3360" s="228">
        <v>0</v>
      </c>
      <c r="J3360" s="229">
        <f t="shared" si="330"/>
        <v>0</v>
      </c>
      <c r="K3360" s="229">
        <f t="shared" si="331"/>
        <v>0</v>
      </c>
      <c r="L3360" s="229">
        <f t="shared" si="331"/>
        <v>0</v>
      </c>
      <c r="M3360" s="229">
        <f t="shared" si="332"/>
        <v>0</v>
      </c>
    </row>
    <row r="3361" spans="1:13" ht="15" customHeight="1">
      <c r="A3361" s="76"/>
      <c r="B3361" s="77" t="str">
        <f t="shared" si="329"/>
        <v/>
      </c>
      <c r="C3361" t="str">
        <f t="shared" si="328"/>
        <v/>
      </c>
      <c r="D3361" s="315" t="str">
        <f t="shared" si="333"/>
        <v/>
      </c>
      <c r="E3361" s="228">
        <v>0</v>
      </c>
      <c r="J3361" s="229">
        <f t="shared" si="330"/>
        <v>0</v>
      </c>
      <c r="K3361" s="229">
        <f t="shared" si="331"/>
        <v>0</v>
      </c>
      <c r="L3361" s="229">
        <f t="shared" si="331"/>
        <v>0</v>
      </c>
      <c r="M3361" s="229">
        <f t="shared" si="332"/>
        <v>0</v>
      </c>
    </row>
    <row r="3362" spans="1:13" ht="15" customHeight="1">
      <c r="A3362" s="76"/>
      <c r="B3362" s="77" t="str">
        <f t="shared" si="329"/>
        <v/>
      </c>
      <c r="C3362" t="str">
        <f t="shared" si="328"/>
        <v/>
      </c>
      <c r="D3362" s="315" t="str">
        <f t="shared" si="333"/>
        <v/>
      </c>
      <c r="E3362" s="228">
        <v>0</v>
      </c>
      <c r="J3362" s="229">
        <f t="shared" si="330"/>
        <v>0</v>
      </c>
      <c r="K3362" s="229">
        <f t="shared" si="331"/>
        <v>0</v>
      </c>
      <c r="L3362" s="229">
        <f t="shared" si="331"/>
        <v>0</v>
      </c>
      <c r="M3362" s="229">
        <f t="shared" si="332"/>
        <v>0</v>
      </c>
    </row>
    <row r="3363" spans="1:13" ht="15" customHeight="1">
      <c r="A3363" s="76"/>
      <c r="B3363" s="77" t="str">
        <f t="shared" si="329"/>
        <v/>
      </c>
      <c r="C3363" t="str">
        <f t="shared" si="328"/>
        <v/>
      </c>
      <c r="D3363" s="315" t="str">
        <f t="shared" si="333"/>
        <v/>
      </c>
      <c r="E3363" s="228">
        <v>0</v>
      </c>
      <c r="J3363" s="229">
        <f t="shared" si="330"/>
        <v>0</v>
      </c>
      <c r="K3363" s="229">
        <f t="shared" si="331"/>
        <v>0</v>
      </c>
      <c r="L3363" s="229">
        <f t="shared" si="331"/>
        <v>0</v>
      </c>
      <c r="M3363" s="229">
        <f t="shared" si="332"/>
        <v>0</v>
      </c>
    </row>
    <row r="3364" spans="1:13" ht="15" customHeight="1">
      <c r="A3364" s="76"/>
      <c r="B3364" s="77" t="str">
        <f t="shared" si="329"/>
        <v/>
      </c>
      <c r="C3364" t="str">
        <f t="shared" si="328"/>
        <v/>
      </c>
      <c r="D3364" s="315" t="str">
        <f t="shared" si="333"/>
        <v/>
      </c>
      <c r="E3364" s="228">
        <v>0</v>
      </c>
      <c r="J3364" s="229">
        <f t="shared" si="330"/>
        <v>0</v>
      </c>
      <c r="K3364" s="229">
        <f t="shared" si="331"/>
        <v>0</v>
      </c>
      <c r="L3364" s="229">
        <f t="shared" si="331"/>
        <v>0</v>
      </c>
      <c r="M3364" s="229">
        <f t="shared" si="332"/>
        <v>0</v>
      </c>
    </row>
    <row r="3365" spans="1:13" ht="15" customHeight="1">
      <c r="A3365" s="76"/>
      <c r="B3365" s="77" t="str">
        <f t="shared" si="329"/>
        <v/>
      </c>
      <c r="C3365" t="str">
        <f t="shared" si="328"/>
        <v/>
      </c>
      <c r="D3365" s="315" t="str">
        <f t="shared" si="333"/>
        <v/>
      </c>
      <c r="E3365" s="228">
        <v>0</v>
      </c>
      <c r="J3365" s="229">
        <f t="shared" si="330"/>
        <v>0</v>
      </c>
      <c r="K3365" s="229">
        <f t="shared" si="331"/>
        <v>0</v>
      </c>
      <c r="L3365" s="229">
        <f t="shared" si="331"/>
        <v>0</v>
      </c>
      <c r="M3365" s="229">
        <f t="shared" si="332"/>
        <v>0</v>
      </c>
    </row>
    <row r="3366" spans="1:13" ht="15" customHeight="1">
      <c r="A3366" s="76"/>
      <c r="B3366" s="77" t="str">
        <f t="shared" si="329"/>
        <v/>
      </c>
      <c r="C3366" t="str">
        <f t="shared" si="328"/>
        <v/>
      </c>
      <c r="D3366" s="315" t="str">
        <f t="shared" si="333"/>
        <v/>
      </c>
      <c r="E3366" s="228">
        <v>0</v>
      </c>
      <c r="J3366" s="229">
        <f t="shared" si="330"/>
        <v>0</v>
      </c>
      <c r="K3366" s="229">
        <f t="shared" si="331"/>
        <v>0</v>
      </c>
      <c r="L3366" s="229">
        <f t="shared" si="331"/>
        <v>0</v>
      </c>
      <c r="M3366" s="229">
        <f t="shared" si="332"/>
        <v>0</v>
      </c>
    </row>
    <row r="3367" spans="1:13" ht="15" customHeight="1">
      <c r="A3367" s="76"/>
      <c r="B3367" s="77" t="str">
        <f t="shared" si="329"/>
        <v/>
      </c>
      <c r="C3367" t="str">
        <f t="shared" si="328"/>
        <v/>
      </c>
      <c r="D3367" s="315" t="str">
        <f t="shared" si="333"/>
        <v/>
      </c>
      <c r="E3367" s="228">
        <v>0</v>
      </c>
      <c r="J3367" s="229">
        <f t="shared" si="330"/>
        <v>0</v>
      </c>
      <c r="K3367" s="229">
        <f t="shared" si="331"/>
        <v>0</v>
      </c>
      <c r="L3367" s="229">
        <f t="shared" si="331"/>
        <v>0</v>
      </c>
      <c r="M3367" s="229">
        <f t="shared" si="332"/>
        <v>0</v>
      </c>
    </row>
    <row r="3368" spans="1:13" ht="15" customHeight="1">
      <c r="A3368" s="76"/>
      <c r="B3368" s="77" t="str">
        <f t="shared" si="329"/>
        <v/>
      </c>
      <c r="C3368" t="str">
        <f t="shared" si="328"/>
        <v/>
      </c>
      <c r="D3368" s="315" t="str">
        <f t="shared" si="333"/>
        <v/>
      </c>
      <c r="E3368" s="228">
        <v>0</v>
      </c>
      <c r="J3368" s="229">
        <f t="shared" si="330"/>
        <v>0</v>
      </c>
      <c r="K3368" s="229">
        <f t="shared" si="331"/>
        <v>0</v>
      </c>
      <c r="L3368" s="229">
        <f t="shared" si="331"/>
        <v>0</v>
      </c>
      <c r="M3368" s="229">
        <f t="shared" si="332"/>
        <v>0</v>
      </c>
    </row>
    <row r="3369" spans="1:13" ht="15" customHeight="1">
      <c r="A3369" s="76"/>
      <c r="B3369" s="77" t="str">
        <f t="shared" si="329"/>
        <v/>
      </c>
      <c r="C3369" t="str">
        <f t="shared" si="328"/>
        <v/>
      </c>
      <c r="D3369" s="315" t="str">
        <f t="shared" si="333"/>
        <v/>
      </c>
      <c r="E3369" s="228">
        <v>0</v>
      </c>
      <c r="J3369" s="229">
        <f t="shared" si="330"/>
        <v>0</v>
      </c>
      <c r="K3369" s="229">
        <f t="shared" si="331"/>
        <v>0</v>
      </c>
      <c r="L3369" s="229">
        <f t="shared" si="331"/>
        <v>0</v>
      </c>
      <c r="M3369" s="229">
        <f t="shared" si="332"/>
        <v>0</v>
      </c>
    </row>
    <row r="3370" spans="1:13" ht="15" customHeight="1">
      <c r="A3370" s="76"/>
      <c r="B3370" s="77" t="str">
        <f t="shared" si="329"/>
        <v/>
      </c>
      <c r="C3370" t="str">
        <f t="shared" si="328"/>
        <v/>
      </c>
      <c r="D3370" s="315" t="str">
        <f t="shared" si="333"/>
        <v/>
      </c>
      <c r="E3370" s="228">
        <v>0</v>
      </c>
      <c r="J3370" s="229">
        <f t="shared" si="330"/>
        <v>0</v>
      </c>
      <c r="K3370" s="229">
        <f t="shared" si="331"/>
        <v>0</v>
      </c>
      <c r="L3370" s="229">
        <f t="shared" si="331"/>
        <v>0</v>
      </c>
      <c r="M3370" s="229">
        <f t="shared" si="332"/>
        <v>0</v>
      </c>
    </row>
    <row r="3371" spans="1:13" ht="15" customHeight="1">
      <c r="A3371" s="76"/>
      <c r="B3371" s="77" t="str">
        <f t="shared" si="329"/>
        <v/>
      </c>
      <c r="C3371" t="str">
        <f t="shared" si="328"/>
        <v/>
      </c>
      <c r="D3371" s="315" t="str">
        <f t="shared" si="333"/>
        <v/>
      </c>
      <c r="E3371" s="228">
        <v>0</v>
      </c>
      <c r="J3371" s="229">
        <f t="shared" si="330"/>
        <v>0</v>
      </c>
      <c r="K3371" s="229">
        <f t="shared" si="331"/>
        <v>0</v>
      </c>
      <c r="L3371" s="229">
        <f t="shared" si="331"/>
        <v>0</v>
      </c>
      <c r="M3371" s="229">
        <f t="shared" si="332"/>
        <v>0</v>
      </c>
    </row>
    <row r="3372" spans="1:13" ht="15" customHeight="1">
      <c r="A3372" s="76"/>
      <c r="B3372" s="77" t="str">
        <f t="shared" si="329"/>
        <v/>
      </c>
      <c r="C3372" t="str">
        <f t="shared" si="328"/>
        <v/>
      </c>
      <c r="D3372" s="315" t="str">
        <f t="shared" si="333"/>
        <v/>
      </c>
      <c r="E3372" s="228">
        <v>0</v>
      </c>
      <c r="J3372" s="229">
        <f t="shared" si="330"/>
        <v>0</v>
      </c>
      <c r="K3372" s="229">
        <f t="shared" si="331"/>
        <v>0</v>
      </c>
      <c r="L3372" s="229">
        <f t="shared" si="331"/>
        <v>0</v>
      </c>
      <c r="M3372" s="229">
        <f t="shared" si="332"/>
        <v>0</v>
      </c>
    </row>
    <row r="3373" spans="1:13" ht="15" customHeight="1">
      <c r="A3373" s="76"/>
      <c r="B3373" s="77" t="str">
        <f t="shared" si="329"/>
        <v/>
      </c>
      <c r="C3373" t="str">
        <f t="shared" si="328"/>
        <v/>
      </c>
      <c r="D3373" s="315" t="str">
        <f t="shared" si="333"/>
        <v/>
      </c>
      <c r="E3373" s="228">
        <v>0</v>
      </c>
      <c r="J3373" s="229">
        <f t="shared" si="330"/>
        <v>0</v>
      </c>
      <c r="K3373" s="229">
        <f t="shared" si="331"/>
        <v>0</v>
      </c>
      <c r="L3373" s="229">
        <f t="shared" si="331"/>
        <v>0</v>
      </c>
      <c r="M3373" s="229">
        <f t="shared" si="332"/>
        <v>0</v>
      </c>
    </row>
    <row r="3374" spans="1:13" ht="15" customHeight="1">
      <c r="A3374" s="76"/>
      <c r="B3374" s="77" t="str">
        <f t="shared" si="329"/>
        <v/>
      </c>
      <c r="C3374" t="str">
        <f t="shared" si="328"/>
        <v/>
      </c>
      <c r="D3374" s="315" t="str">
        <f t="shared" si="333"/>
        <v/>
      </c>
      <c r="E3374" s="228">
        <v>0</v>
      </c>
      <c r="J3374" s="229">
        <f t="shared" si="330"/>
        <v>0</v>
      </c>
      <c r="K3374" s="229">
        <f t="shared" si="331"/>
        <v>0</v>
      </c>
      <c r="L3374" s="229">
        <f t="shared" si="331"/>
        <v>0</v>
      </c>
      <c r="M3374" s="229">
        <f t="shared" si="332"/>
        <v>0</v>
      </c>
    </row>
    <row r="3375" spans="1:13" ht="15" customHeight="1">
      <c r="A3375" s="76"/>
      <c r="B3375" s="77" t="str">
        <f t="shared" si="329"/>
        <v/>
      </c>
      <c r="C3375" t="str">
        <f t="shared" si="328"/>
        <v/>
      </c>
      <c r="D3375" s="315" t="str">
        <f t="shared" si="333"/>
        <v/>
      </c>
      <c r="E3375" s="228">
        <v>0</v>
      </c>
      <c r="J3375" s="229">
        <f t="shared" si="330"/>
        <v>0</v>
      </c>
      <c r="K3375" s="229">
        <f t="shared" si="331"/>
        <v>0</v>
      </c>
      <c r="L3375" s="229">
        <f t="shared" si="331"/>
        <v>0</v>
      </c>
      <c r="M3375" s="229">
        <f t="shared" si="332"/>
        <v>0</v>
      </c>
    </row>
    <row r="3376" spans="1:13" ht="15" customHeight="1">
      <c r="A3376" s="76"/>
      <c r="B3376" s="77" t="str">
        <f t="shared" si="329"/>
        <v/>
      </c>
      <c r="C3376" t="str">
        <f t="shared" si="328"/>
        <v/>
      </c>
      <c r="D3376" s="315" t="str">
        <f t="shared" si="333"/>
        <v/>
      </c>
      <c r="E3376" s="228">
        <v>0</v>
      </c>
      <c r="J3376" s="229">
        <f t="shared" si="330"/>
        <v>0</v>
      </c>
      <c r="K3376" s="229">
        <f t="shared" si="331"/>
        <v>0</v>
      </c>
      <c r="L3376" s="229">
        <f t="shared" si="331"/>
        <v>0</v>
      </c>
      <c r="M3376" s="229">
        <f t="shared" si="332"/>
        <v>0</v>
      </c>
    </row>
    <row r="3377" spans="1:13" ht="15" customHeight="1">
      <c r="A3377" s="76"/>
      <c r="B3377" s="77" t="str">
        <f t="shared" si="329"/>
        <v/>
      </c>
      <c r="C3377" t="str">
        <f t="shared" si="328"/>
        <v/>
      </c>
      <c r="D3377" s="315" t="str">
        <f t="shared" si="333"/>
        <v/>
      </c>
      <c r="E3377" s="228">
        <v>0</v>
      </c>
      <c r="J3377" s="229">
        <f t="shared" si="330"/>
        <v>0</v>
      </c>
      <c r="K3377" s="229">
        <f t="shared" si="331"/>
        <v>0</v>
      </c>
      <c r="L3377" s="229">
        <f t="shared" si="331"/>
        <v>0</v>
      </c>
      <c r="M3377" s="229">
        <f t="shared" si="332"/>
        <v>0</v>
      </c>
    </row>
    <row r="3378" spans="1:13" ht="15" customHeight="1">
      <c r="A3378" s="76"/>
      <c r="B3378" s="77" t="str">
        <f t="shared" si="329"/>
        <v/>
      </c>
      <c r="C3378" t="str">
        <f t="shared" si="328"/>
        <v/>
      </c>
      <c r="D3378" s="315" t="str">
        <f t="shared" si="333"/>
        <v/>
      </c>
      <c r="E3378" s="228">
        <v>0</v>
      </c>
      <c r="J3378" s="229">
        <f t="shared" si="330"/>
        <v>0</v>
      </c>
      <c r="K3378" s="229">
        <f t="shared" si="331"/>
        <v>0</v>
      </c>
      <c r="L3378" s="229">
        <f t="shared" si="331"/>
        <v>0</v>
      </c>
      <c r="M3378" s="229">
        <f t="shared" si="332"/>
        <v>0</v>
      </c>
    </row>
    <row r="3379" spans="1:13" ht="15" customHeight="1">
      <c r="A3379" s="76"/>
      <c r="B3379" s="77" t="str">
        <f t="shared" si="329"/>
        <v/>
      </c>
      <c r="C3379" t="str">
        <f t="shared" si="328"/>
        <v/>
      </c>
      <c r="D3379" s="315" t="str">
        <f t="shared" si="333"/>
        <v/>
      </c>
      <c r="E3379" s="228">
        <v>0</v>
      </c>
      <c r="J3379" s="229">
        <f t="shared" si="330"/>
        <v>0</v>
      </c>
      <c r="K3379" s="229">
        <f t="shared" si="331"/>
        <v>0</v>
      </c>
      <c r="L3379" s="229">
        <f t="shared" si="331"/>
        <v>0</v>
      </c>
      <c r="M3379" s="229">
        <f t="shared" si="332"/>
        <v>0</v>
      </c>
    </row>
    <row r="3380" spans="1:13" ht="15" customHeight="1">
      <c r="A3380" s="76"/>
      <c r="B3380" s="77" t="str">
        <f t="shared" si="329"/>
        <v/>
      </c>
      <c r="C3380" t="str">
        <f t="shared" si="328"/>
        <v/>
      </c>
      <c r="D3380" s="315" t="str">
        <f t="shared" si="333"/>
        <v/>
      </c>
      <c r="E3380" s="228">
        <v>0</v>
      </c>
      <c r="J3380" s="229">
        <f t="shared" si="330"/>
        <v>0</v>
      </c>
      <c r="K3380" s="229">
        <f t="shared" si="331"/>
        <v>0</v>
      </c>
      <c r="L3380" s="229">
        <f t="shared" si="331"/>
        <v>0</v>
      </c>
      <c r="M3380" s="229">
        <f t="shared" si="332"/>
        <v>0</v>
      </c>
    </row>
    <row r="3381" spans="1:13" ht="15" customHeight="1">
      <c r="A3381" s="76"/>
      <c r="B3381" s="77" t="str">
        <f t="shared" si="329"/>
        <v/>
      </c>
      <c r="C3381" t="str">
        <f t="shared" si="328"/>
        <v/>
      </c>
      <c r="D3381" s="315" t="str">
        <f t="shared" si="333"/>
        <v/>
      </c>
      <c r="E3381" s="228">
        <v>0</v>
      </c>
      <c r="J3381" s="229">
        <f t="shared" si="330"/>
        <v>0</v>
      </c>
      <c r="K3381" s="229">
        <f t="shared" si="331"/>
        <v>0</v>
      </c>
      <c r="L3381" s="229">
        <f t="shared" si="331"/>
        <v>0</v>
      </c>
      <c r="M3381" s="229">
        <f t="shared" si="332"/>
        <v>0</v>
      </c>
    </row>
    <row r="3382" spans="1:13" ht="15" customHeight="1">
      <c r="A3382" s="76"/>
      <c r="B3382" s="77" t="str">
        <f t="shared" si="329"/>
        <v/>
      </c>
      <c r="C3382" t="str">
        <f t="shared" si="328"/>
        <v/>
      </c>
      <c r="D3382" s="315" t="str">
        <f t="shared" si="333"/>
        <v/>
      </c>
      <c r="E3382" s="228">
        <v>0</v>
      </c>
      <c r="J3382" s="229">
        <f t="shared" si="330"/>
        <v>0</v>
      </c>
      <c r="K3382" s="229">
        <f t="shared" si="331"/>
        <v>0</v>
      </c>
      <c r="L3382" s="229">
        <f t="shared" si="331"/>
        <v>0</v>
      </c>
      <c r="M3382" s="229">
        <f t="shared" si="332"/>
        <v>0</v>
      </c>
    </row>
    <row r="3383" spans="1:13" ht="15" customHeight="1">
      <c r="A3383" s="76"/>
      <c r="B3383" s="77" t="str">
        <f t="shared" si="329"/>
        <v/>
      </c>
      <c r="C3383" t="str">
        <f t="shared" si="328"/>
        <v/>
      </c>
      <c r="D3383" s="315" t="str">
        <f t="shared" si="333"/>
        <v/>
      </c>
      <c r="E3383" s="228">
        <v>0</v>
      </c>
      <c r="J3383" s="229">
        <f t="shared" si="330"/>
        <v>0</v>
      </c>
      <c r="K3383" s="229">
        <f t="shared" si="331"/>
        <v>0</v>
      </c>
      <c r="L3383" s="229">
        <f t="shared" si="331"/>
        <v>0</v>
      </c>
      <c r="M3383" s="229">
        <f t="shared" si="332"/>
        <v>0</v>
      </c>
    </row>
    <row r="3384" spans="1:13" ht="15" customHeight="1">
      <c r="A3384" s="76"/>
      <c r="B3384" s="77" t="str">
        <f t="shared" si="329"/>
        <v/>
      </c>
      <c r="C3384" t="str">
        <f t="shared" si="328"/>
        <v/>
      </c>
      <c r="D3384" s="315" t="str">
        <f t="shared" si="333"/>
        <v/>
      </c>
      <c r="E3384" s="228">
        <v>0</v>
      </c>
      <c r="J3384" s="229">
        <f t="shared" si="330"/>
        <v>0</v>
      </c>
      <c r="K3384" s="229">
        <f t="shared" si="331"/>
        <v>0</v>
      </c>
      <c r="L3384" s="229">
        <f t="shared" si="331"/>
        <v>0</v>
      </c>
      <c r="M3384" s="229">
        <f t="shared" si="332"/>
        <v>0</v>
      </c>
    </row>
    <row r="3385" spans="1:13" ht="15" customHeight="1">
      <c r="A3385" s="76"/>
      <c r="B3385" s="77" t="str">
        <f t="shared" si="329"/>
        <v/>
      </c>
      <c r="C3385" t="str">
        <f t="shared" si="328"/>
        <v/>
      </c>
      <c r="D3385" s="315" t="str">
        <f t="shared" si="333"/>
        <v/>
      </c>
      <c r="E3385" s="228">
        <v>0</v>
      </c>
      <c r="J3385" s="229">
        <f t="shared" si="330"/>
        <v>0</v>
      </c>
      <c r="K3385" s="229">
        <f t="shared" si="331"/>
        <v>0</v>
      </c>
      <c r="L3385" s="229">
        <f t="shared" si="331"/>
        <v>0</v>
      </c>
      <c r="M3385" s="229">
        <f t="shared" si="332"/>
        <v>0</v>
      </c>
    </row>
    <row r="3386" spans="1:13" ht="15" customHeight="1">
      <c r="A3386" s="76"/>
      <c r="B3386" s="77" t="str">
        <f t="shared" si="329"/>
        <v/>
      </c>
      <c r="C3386" t="str">
        <f t="shared" si="328"/>
        <v/>
      </c>
      <c r="D3386" s="315" t="str">
        <f t="shared" si="333"/>
        <v/>
      </c>
      <c r="E3386" s="228">
        <v>0</v>
      </c>
      <c r="J3386" s="229">
        <f t="shared" si="330"/>
        <v>0</v>
      </c>
      <c r="K3386" s="229">
        <f t="shared" si="331"/>
        <v>0</v>
      </c>
      <c r="L3386" s="229">
        <f t="shared" si="331"/>
        <v>0</v>
      </c>
      <c r="M3386" s="229">
        <f t="shared" si="332"/>
        <v>0</v>
      </c>
    </row>
    <row r="3387" spans="1:13" ht="15" customHeight="1">
      <c r="A3387" s="76"/>
      <c r="B3387" s="77" t="str">
        <f t="shared" si="329"/>
        <v/>
      </c>
      <c r="C3387" t="str">
        <f t="shared" si="328"/>
        <v/>
      </c>
      <c r="D3387" s="315" t="str">
        <f t="shared" si="333"/>
        <v/>
      </c>
      <c r="E3387" s="228">
        <v>0</v>
      </c>
      <c r="J3387" s="229">
        <f t="shared" si="330"/>
        <v>0</v>
      </c>
      <c r="K3387" s="229">
        <f t="shared" si="331"/>
        <v>0</v>
      </c>
      <c r="L3387" s="229">
        <f t="shared" si="331"/>
        <v>0</v>
      </c>
      <c r="M3387" s="229">
        <f t="shared" si="332"/>
        <v>0</v>
      </c>
    </row>
    <row r="3388" spans="1:13" ht="15" customHeight="1">
      <c r="A3388" s="76"/>
      <c r="B3388" s="77" t="str">
        <f t="shared" si="329"/>
        <v/>
      </c>
      <c r="C3388" t="str">
        <f t="shared" si="328"/>
        <v/>
      </c>
      <c r="D3388" s="315" t="str">
        <f t="shared" si="333"/>
        <v/>
      </c>
      <c r="E3388" s="228">
        <v>0</v>
      </c>
      <c r="J3388" s="229">
        <f t="shared" si="330"/>
        <v>0</v>
      </c>
      <c r="K3388" s="229">
        <f t="shared" si="331"/>
        <v>0</v>
      </c>
      <c r="L3388" s="229">
        <f t="shared" si="331"/>
        <v>0</v>
      </c>
      <c r="M3388" s="229">
        <f t="shared" si="332"/>
        <v>0</v>
      </c>
    </row>
    <row r="3389" spans="1:13" ht="15" customHeight="1">
      <c r="A3389" s="76"/>
      <c r="B3389" s="77" t="str">
        <f t="shared" si="329"/>
        <v/>
      </c>
      <c r="C3389" t="str">
        <f t="shared" si="328"/>
        <v/>
      </c>
      <c r="D3389" s="315" t="str">
        <f t="shared" si="333"/>
        <v/>
      </c>
      <c r="E3389" s="228">
        <v>0</v>
      </c>
      <c r="J3389" s="229">
        <f t="shared" si="330"/>
        <v>0</v>
      </c>
      <c r="K3389" s="229">
        <f t="shared" si="331"/>
        <v>0</v>
      </c>
      <c r="L3389" s="229">
        <f t="shared" si="331"/>
        <v>0</v>
      </c>
      <c r="M3389" s="229">
        <f t="shared" si="332"/>
        <v>0</v>
      </c>
    </row>
    <row r="3390" spans="1:13" ht="15" customHeight="1">
      <c r="A3390" s="76"/>
      <c r="B3390" s="77" t="str">
        <f t="shared" si="329"/>
        <v/>
      </c>
      <c r="C3390" t="str">
        <f t="shared" si="328"/>
        <v/>
      </c>
      <c r="D3390" s="315" t="str">
        <f t="shared" si="333"/>
        <v/>
      </c>
      <c r="E3390" s="228">
        <v>0</v>
      </c>
      <c r="J3390" s="229">
        <f t="shared" si="330"/>
        <v>0</v>
      </c>
      <c r="K3390" s="229">
        <f t="shared" si="331"/>
        <v>0</v>
      </c>
      <c r="L3390" s="229">
        <f t="shared" si="331"/>
        <v>0</v>
      </c>
      <c r="M3390" s="229">
        <f t="shared" si="332"/>
        <v>0</v>
      </c>
    </row>
    <row r="3391" spans="1:13" ht="15" customHeight="1">
      <c r="A3391" s="76"/>
      <c r="B3391" s="77" t="str">
        <f t="shared" si="329"/>
        <v/>
      </c>
      <c r="C3391" t="str">
        <f t="shared" si="328"/>
        <v/>
      </c>
      <c r="D3391" s="315" t="str">
        <f t="shared" si="333"/>
        <v/>
      </c>
      <c r="E3391" s="228">
        <v>0</v>
      </c>
      <c r="J3391" s="229">
        <f t="shared" si="330"/>
        <v>0</v>
      </c>
      <c r="K3391" s="229">
        <f t="shared" si="331"/>
        <v>0</v>
      </c>
      <c r="L3391" s="229">
        <f t="shared" si="331"/>
        <v>0</v>
      </c>
      <c r="M3391" s="229">
        <f t="shared" si="332"/>
        <v>0</v>
      </c>
    </row>
    <row r="3392" spans="1:13" ht="15" customHeight="1">
      <c r="A3392" s="76"/>
      <c r="B3392" s="77" t="str">
        <f t="shared" si="329"/>
        <v/>
      </c>
      <c r="C3392" t="str">
        <f t="shared" si="328"/>
        <v/>
      </c>
      <c r="D3392" s="315" t="str">
        <f t="shared" si="333"/>
        <v/>
      </c>
      <c r="E3392" s="228">
        <v>0</v>
      </c>
      <c r="J3392" s="229">
        <f t="shared" si="330"/>
        <v>0</v>
      </c>
      <c r="K3392" s="229">
        <f t="shared" si="331"/>
        <v>0</v>
      </c>
      <c r="L3392" s="229">
        <f t="shared" si="331"/>
        <v>0</v>
      </c>
      <c r="M3392" s="229">
        <f t="shared" si="332"/>
        <v>0</v>
      </c>
    </row>
    <row r="3393" spans="1:13" ht="15" customHeight="1">
      <c r="A3393" s="76"/>
      <c r="B3393" s="77" t="str">
        <f t="shared" si="329"/>
        <v/>
      </c>
      <c r="C3393" t="str">
        <f t="shared" ref="C3393:C3456" si="334">IF(A3393&lt;&gt;"",TEXT(A3393,"aaaa"),"")</f>
        <v/>
      </c>
      <c r="D3393" s="315" t="str">
        <f t="shared" si="333"/>
        <v/>
      </c>
      <c r="E3393" s="228">
        <v>0</v>
      </c>
      <c r="J3393" s="229">
        <f t="shared" si="330"/>
        <v>0</v>
      </c>
      <c r="K3393" s="229">
        <f t="shared" si="331"/>
        <v>0</v>
      </c>
      <c r="L3393" s="229">
        <f t="shared" si="331"/>
        <v>0</v>
      </c>
      <c r="M3393" s="229">
        <f t="shared" si="332"/>
        <v>0</v>
      </c>
    </row>
    <row r="3394" spans="1:13" ht="15" customHeight="1">
      <c r="A3394" s="76"/>
      <c r="B3394" s="77" t="str">
        <f t="shared" si="329"/>
        <v/>
      </c>
      <c r="C3394" t="str">
        <f t="shared" si="334"/>
        <v/>
      </c>
      <c r="D3394" s="315" t="str">
        <f t="shared" si="333"/>
        <v/>
      </c>
      <c r="E3394" s="228">
        <v>0</v>
      </c>
      <c r="J3394" s="229">
        <f t="shared" si="330"/>
        <v>0</v>
      </c>
      <c r="K3394" s="229">
        <f t="shared" si="331"/>
        <v>0</v>
      </c>
      <c r="L3394" s="229">
        <f t="shared" si="331"/>
        <v>0</v>
      </c>
      <c r="M3394" s="229">
        <f t="shared" si="332"/>
        <v>0</v>
      </c>
    </row>
    <row r="3395" spans="1:13" ht="15" customHeight="1">
      <c r="A3395" s="76"/>
      <c r="B3395" s="77" t="str">
        <f t="shared" si="329"/>
        <v/>
      </c>
      <c r="C3395" t="str">
        <f t="shared" si="334"/>
        <v/>
      </c>
      <c r="D3395" s="315" t="str">
        <f t="shared" si="333"/>
        <v/>
      </c>
      <c r="E3395" s="228">
        <v>0</v>
      </c>
      <c r="J3395" s="229">
        <f t="shared" si="330"/>
        <v>0</v>
      </c>
      <c r="K3395" s="229">
        <f t="shared" si="331"/>
        <v>0</v>
      </c>
      <c r="L3395" s="229">
        <f t="shared" si="331"/>
        <v>0</v>
      </c>
      <c r="M3395" s="229">
        <f t="shared" si="332"/>
        <v>0</v>
      </c>
    </row>
    <row r="3396" spans="1:13" ht="15" customHeight="1">
      <c r="A3396" s="76"/>
      <c r="B3396" s="77" t="str">
        <f t="shared" si="329"/>
        <v/>
      </c>
      <c r="C3396" t="str">
        <f t="shared" si="334"/>
        <v/>
      </c>
      <c r="D3396" s="315" t="str">
        <f t="shared" si="333"/>
        <v/>
      </c>
      <c r="E3396" s="228">
        <v>0</v>
      </c>
      <c r="J3396" s="229">
        <f t="shared" si="330"/>
        <v>0</v>
      </c>
      <c r="K3396" s="229">
        <f t="shared" si="331"/>
        <v>0</v>
      </c>
      <c r="L3396" s="229">
        <f t="shared" si="331"/>
        <v>0</v>
      </c>
      <c r="M3396" s="229">
        <f t="shared" si="332"/>
        <v>0</v>
      </c>
    </row>
    <row r="3397" spans="1:13" ht="15" customHeight="1">
      <c r="A3397" s="76"/>
      <c r="B3397" s="77" t="str">
        <f t="shared" si="329"/>
        <v/>
      </c>
      <c r="C3397" t="str">
        <f t="shared" si="334"/>
        <v/>
      </c>
      <c r="D3397" s="315" t="str">
        <f t="shared" si="333"/>
        <v/>
      </c>
      <c r="E3397" s="228">
        <v>0</v>
      </c>
      <c r="J3397" s="229">
        <f t="shared" si="330"/>
        <v>0</v>
      </c>
      <c r="K3397" s="229">
        <f t="shared" si="331"/>
        <v>0</v>
      </c>
      <c r="L3397" s="229">
        <f t="shared" si="331"/>
        <v>0</v>
      </c>
      <c r="M3397" s="229">
        <f t="shared" si="332"/>
        <v>0</v>
      </c>
    </row>
    <row r="3398" spans="1:13" ht="15" customHeight="1">
      <c r="A3398" s="76"/>
      <c r="B3398" s="77" t="str">
        <f t="shared" si="329"/>
        <v/>
      </c>
      <c r="C3398" t="str">
        <f t="shared" si="334"/>
        <v/>
      </c>
      <c r="D3398" s="315" t="str">
        <f t="shared" si="333"/>
        <v/>
      </c>
      <c r="E3398" s="228">
        <v>0</v>
      </c>
      <c r="J3398" s="229">
        <f t="shared" si="330"/>
        <v>0</v>
      </c>
      <c r="K3398" s="229">
        <f t="shared" si="331"/>
        <v>0</v>
      </c>
      <c r="L3398" s="229">
        <f t="shared" si="331"/>
        <v>0</v>
      </c>
      <c r="M3398" s="229">
        <f t="shared" si="332"/>
        <v>0</v>
      </c>
    </row>
    <row r="3399" spans="1:13" ht="15" customHeight="1">
      <c r="A3399" s="76"/>
      <c r="B3399" s="77" t="str">
        <f t="shared" ref="B3399:B3462" si="335">IF(A3399="","",TEXT(A3399,"DDDD"))</f>
        <v/>
      </c>
      <c r="C3399" t="str">
        <f t="shared" si="334"/>
        <v/>
      </c>
      <c r="D3399" s="315" t="str">
        <f t="shared" si="333"/>
        <v/>
      </c>
      <c r="E3399" s="228">
        <v>0</v>
      </c>
      <c r="J3399" s="229">
        <f t="shared" ref="J3399:J3462" si="336">IF(E3399=0,0,(1-J$4)*E3399)</f>
        <v>0</v>
      </c>
      <c r="K3399" s="229">
        <f t="shared" ref="K3399:L3462" si="337">IF(F3399=0,0,(1-K$4)*F3399)</f>
        <v>0</v>
      </c>
      <c r="L3399" s="229">
        <f t="shared" si="337"/>
        <v>0</v>
      </c>
      <c r="M3399" s="229">
        <f t="shared" ref="M3399:M3462" si="338">IF(H3399=0,0,(1-M$4)*H3399)</f>
        <v>0</v>
      </c>
    </row>
    <row r="3400" spans="1:13" ht="15" customHeight="1">
      <c r="A3400" s="76"/>
      <c r="B3400" s="77" t="str">
        <f t="shared" si="335"/>
        <v/>
      </c>
      <c r="C3400" t="str">
        <f t="shared" si="334"/>
        <v/>
      </c>
      <c r="D3400" s="315" t="str">
        <f t="shared" ref="D3400:D3463" si="339">IF(A3400&lt;&gt;"",PROPER(TEXT(A3400,"Mmmm")),"")</f>
        <v/>
      </c>
      <c r="E3400" s="228">
        <v>0</v>
      </c>
      <c r="J3400" s="229">
        <f t="shared" si="336"/>
        <v>0</v>
      </c>
      <c r="K3400" s="229">
        <f t="shared" si="337"/>
        <v>0</v>
      </c>
      <c r="L3400" s="229">
        <f t="shared" si="337"/>
        <v>0</v>
      </c>
      <c r="M3400" s="229">
        <f t="shared" si="338"/>
        <v>0</v>
      </c>
    </row>
    <row r="3401" spans="1:13" ht="15" customHeight="1">
      <c r="A3401" s="76"/>
      <c r="B3401" s="77" t="str">
        <f t="shared" si="335"/>
        <v/>
      </c>
      <c r="C3401" t="str">
        <f t="shared" si="334"/>
        <v/>
      </c>
      <c r="D3401" s="315" t="str">
        <f t="shared" si="339"/>
        <v/>
      </c>
      <c r="E3401" s="228">
        <v>0</v>
      </c>
      <c r="J3401" s="229">
        <f t="shared" si="336"/>
        <v>0</v>
      </c>
      <c r="K3401" s="229">
        <f t="shared" si="337"/>
        <v>0</v>
      </c>
      <c r="L3401" s="229">
        <f t="shared" si="337"/>
        <v>0</v>
      </c>
      <c r="M3401" s="229">
        <f t="shared" si="338"/>
        <v>0</v>
      </c>
    </row>
    <row r="3402" spans="1:13" ht="15" customHeight="1">
      <c r="A3402" s="76"/>
      <c r="B3402" s="77" t="str">
        <f t="shared" si="335"/>
        <v/>
      </c>
      <c r="C3402" t="str">
        <f t="shared" si="334"/>
        <v/>
      </c>
      <c r="D3402" s="315" t="str">
        <f t="shared" si="339"/>
        <v/>
      </c>
      <c r="E3402" s="228">
        <v>0</v>
      </c>
      <c r="J3402" s="229">
        <f t="shared" si="336"/>
        <v>0</v>
      </c>
      <c r="K3402" s="229">
        <f t="shared" si="337"/>
        <v>0</v>
      </c>
      <c r="L3402" s="229">
        <f t="shared" si="337"/>
        <v>0</v>
      </c>
      <c r="M3402" s="229">
        <f t="shared" si="338"/>
        <v>0</v>
      </c>
    </row>
    <row r="3403" spans="1:13" ht="15" customHeight="1">
      <c r="A3403" s="76"/>
      <c r="B3403" s="77" t="str">
        <f t="shared" si="335"/>
        <v/>
      </c>
      <c r="C3403" t="str">
        <f t="shared" si="334"/>
        <v/>
      </c>
      <c r="D3403" s="315" t="str">
        <f t="shared" si="339"/>
        <v/>
      </c>
      <c r="E3403" s="228">
        <v>0</v>
      </c>
      <c r="J3403" s="229">
        <f t="shared" si="336"/>
        <v>0</v>
      </c>
      <c r="K3403" s="229">
        <f t="shared" si="337"/>
        <v>0</v>
      </c>
      <c r="L3403" s="229">
        <f t="shared" si="337"/>
        <v>0</v>
      </c>
      <c r="M3403" s="229">
        <f t="shared" si="338"/>
        <v>0</v>
      </c>
    </row>
    <row r="3404" spans="1:13" ht="15" customHeight="1">
      <c r="A3404" s="76"/>
      <c r="B3404" s="77" t="str">
        <f t="shared" si="335"/>
        <v/>
      </c>
      <c r="C3404" t="str">
        <f t="shared" si="334"/>
        <v/>
      </c>
      <c r="D3404" s="315" t="str">
        <f t="shared" si="339"/>
        <v/>
      </c>
      <c r="E3404" s="228">
        <v>0</v>
      </c>
      <c r="J3404" s="229">
        <f t="shared" si="336"/>
        <v>0</v>
      </c>
      <c r="K3404" s="229">
        <f t="shared" si="337"/>
        <v>0</v>
      </c>
      <c r="L3404" s="229">
        <f t="shared" si="337"/>
        <v>0</v>
      </c>
      <c r="M3404" s="229">
        <f t="shared" si="338"/>
        <v>0</v>
      </c>
    </row>
    <row r="3405" spans="1:13" ht="15" customHeight="1">
      <c r="A3405" s="76"/>
      <c r="B3405" s="77" t="str">
        <f t="shared" si="335"/>
        <v/>
      </c>
      <c r="C3405" t="str">
        <f t="shared" si="334"/>
        <v/>
      </c>
      <c r="D3405" s="315" t="str">
        <f t="shared" si="339"/>
        <v/>
      </c>
      <c r="E3405" s="228">
        <v>0</v>
      </c>
      <c r="J3405" s="229">
        <f t="shared" si="336"/>
        <v>0</v>
      </c>
      <c r="K3405" s="229">
        <f t="shared" si="337"/>
        <v>0</v>
      </c>
      <c r="L3405" s="229">
        <f t="shared" si="337"/>
        <v>0</v>
      </c>
      <c r="M3405" s="229">
        <f t="shared" si="338"/>
        <v>0</v>
      </c>
    </row>
    <row r="3406" spans="1:13" ht="15" customHeight="1">
      <c r="A3406" s="76"/>
      <c r="B3406" s="77" t="str">
        <f t="shared" si="335"/>
        <v/>
      </c>
      <c r="C3406" t="str">
        <f t="shared" si="334"/>
        <v/>
      </c>
      <c r="D3406" s="315" t="str">
        <f t="shared" si="339"/>
        <v/>
      </c>
      <c r="E3406" s="228">
        <v>0</v>
      </c>
      <c r="J3406" s="229">
        <f t="shared" si="336"/>
        <v>0</v>
      </c>
      <c r="K3406" s="229">
        <f t="shared" si="337"/>
        <v>0</v>
      </c>
      <c r="L3406" s="229">
        <f t="shared" si="337"/>
        <v>0</v>
      </c>
      <c r="M3406" s="229">
        <f t="shared" si="338"/>
        <v>0</v>
      </c>
    </row>
    <row r="3407" spans="1:13" ht="15" customHeight="1">
      <c r="A3407" s="76"/>
      <c r="B3407" s="77" t="str">
        <f t="shared" si="335"/>
        <v/>
      </c>
      <c r="C3407" t="str">
        <f t="shared" si="334"/>
        <v/>
      </c>
      <c r="D3407" s="315" t="str">
        <f t="shared" si="339"/>
        <v/>
      </c>
      <c r="E3407" s="228">
        <v>0</v>
      </c>
      <c r="J3407" s="229">
        <f t="shared" si="336"/>
        <v>0</v>
      </c>
      <c r="K3407" s="229">
        <f t="shared" si="337"/>
        <v>0</v>
      </c>
      <c r="L3407" s="229">
        <f t="shared" si="337"/>
        <v>0</v>
      </c>
      <c r="M3407" s="229">
        <f t="shared" si="338"/>
        <v>0</v>
      </c>
    </row>
    <row r="3408" spans="1:13" ht="15" customHeight="1">
      <c r="A3408" s="76"/>
      <c r="B3408" s="77" t="str">
        <f t="shared" si="335"/>
        <v/>
      </c>
      <c r="C3408" t="str">
        <f t="shared" si="334"/>
        <v/>
      </c>
      <c r="D3408" s="315" t="str">
        <f t="shared" si="339"/>
        <v/>
      </c>
      <c r="E3408" s="228">
        <v>0</v>
      </c>
      <c r="J3408" s="229">
        <f t="shared" si="336"/>
        <v>0</v>
      </c>
      <c r="K3408" s="229">
        <f t="shared" si="337"/>
        <v>0</v>
      </c>
      <c r="L3408" s="229">
        <f t="shared" si="337"/>
        <v>0</v>
      </c>
      <c r="M3408" s="229">
        <f t="shared" si="338"/>
        <v>0</v>
      </c>
    </row>
    <row r="3409" spans="1:13" ht="15" customHeight="1">
      <c r="A3409" s="76"/>
      <c r="B3409" s="77" t="str">
        <f t="shared" si="335"/>
        <v/>
      </c>
      <c r="C3409" t="str">
        <f t="shared" si="334"/>
        <v/>
      </c>
      <c r="D3409" s="315" t="str">
        <f t="shared" si="339"/>
        <v/>
      </c>
      <c r="E3409" s="228">
        <v>0</v>
      </c>
      <c r="J3409" s="229">
        <f t="shared" si="336"/>
        <v>0</v>
      </c>
      <c r="K3409" s="229">
        <f t="shared" si="337"/>
        <v>0</v>
      </c>
      <c r="L3409" s="229">
        <f t="shared" si="337"/>
        <v>0</v>
      </c>
      <c r="M3409" s="229">
        <f t="shared" si="338"/>
        <v>0</v>
      </c>
    </row>
    <row r="3410" spans="1:13" ht="15" customHeight="1">
      <c r="A3410" s="76"/>
      <c r="B3410" s="77" t="str">
        <f t="shared" si="335"/>
        <v/>
      </c>
      <c r="C3410" t="str">
        <f t="shared" si="334"/>
        <v/>
      </c>
      <c r="D3410" s="315" t="str">
        <f t="shared" si="339"/>
        <v/>
      </c>
      <c r="E3410" s="228">
        <v>0</v>
      </c>
      <c r="J3410" s="229">
        <f t="shared" si="336"/>
        <v>0</v>
      </c>
      <c r="K3410" s="229">
        <f t="shared" si="337"/>
        <v>0</v>
      </c>
      <c r="L3410" s="229">
        <f t="shared" si="337"/>
        <v>0</v>
      </c>
      <c r="M3410" s="229">
        <f t="shared" si="338"/>
        <v>0</v>
      </c>
    </row>
    <row r="3411" spans="1:13" ht="15" customHeight="1">
      <c r="A3411" s="76"/>
      <c r="B3411" s="77" t="str">
        <f t="shared" si="335"/>
        <v/>
      </c>
      <c r="C3411" t="str">
        <f t="shared" si="334"/>
        <v/>
      </c>
      <c r="D3411" s="315" t="str">
        <f t="shared" si="339"/>
        <v/>
      </c>
      <c r="E3411" s="228">
        <v>0</v>
      </c>
      <c r="J3411" s="229">
        <f t="shared" si="336"/>
        <v>0</v>
      </c>
      <c r="K3411" s="229">
        <f t="shared" si="337"/>
        <v>0</v>
      </c>
      <c r="L3411" s="229">
        <f t="shared" si="337"/>
        <v>0</v>
      </c>
      <c r="M3411" s="229">
        <f t="shared" si="338"/>
        <v>0</v>
      </c>
    </row>
    <row r="3412" spans="1:13" ht="15" customHeight="1">
      <c r="A3412" s="76"/>
      <c r="B3412" s="77" t="str">
        <f t="shared" si="335"/>
        <v/>
      </c>
      <c r="C3412" t="str">
        <f t="shared" si="334"/>
        <v/>
      </c>
      <c r="D3412" s="315" t="str">
        <f t="shared" si="339"/>
        <v/>
      </c>
      <c r="E3412" s="228">
        <v>0</v>
      </c>
      <c r="J3412" s="229">
        <f t="shared" si="336"/>
        <v>0</v>
      </c>
      <c r="K3412" s="229">
        <f t="shared" si="337"/>
        <v>0</v>
      </c>
      <c r="L3412" s="229">
        <f t="shared" si="337"/>
        <v>0</v>
      </c>
      <c r="M3412" s="229">
        <f t="shared" si="338"/>
        <v>0</v>
      </c>
    </row>
    <row r="3413" spans="1:13" ht="15" customHeight="1">
      <c r="A3413" s="76"/>
      <c r="B3413" s="77" t="str">
        <f t="shared" si="335"/>
        <v/>
      </c>
      <c r="C3413" t="str">
        <f t="shared" si="334"/>
        <v/>
      </c>
      <c r="D3413" s="315" t="str">
        <f t="shared" si="339"/>
        <v/>
      </c>
      <c r="E3413" s="228">
        <v>0</v>
      </c>
      <c r="J3413" s="229">
        <f t="shared" si="336"/>
        <v>0</v>
      </c>
      <c r="K3413" s="229">
        <f t="shared" si="337"/>
        <v>0</v>
      </c>
      <c r="L3413" s="229">
        <f t="shared" si="337"/>
        <v>0</v>
      </c>
      <c r="M3413" s="229">
        <f t="shared" si="338"/>
        <v>0</v>
      </c>
    </row>
    <row r="3414" spans="1:13" ht="15" customHeight="1">
      <c r="A3414" s="76"/>
      <c r="B3414" s="77" t="str">
        <f t="shared" si="335"/>
        <v/>
      </c>
      <c r="C3414" t="str">
        <f t="shared" si="334"/>
        <v/>
      </c>
      <c r="D3414" s="315" t="str">
        <f t="shared" si="339"/>
        <v/>
      </c>
      <c r="E3414" s="228">
        <v>0</v>
      </c>
      <c r="J3414" s="229">
        <f t="shared" si="336"/>
        <v>0</v>
      </c>
      <c r="K3414" s="229">
        <f t="shared" si="337"/>
        <v>0</v>
      </c>
      <c r="L3414" s="229">
        <f t="shared" si="337"/>
        <v>0</v>
      </c>
      <c r="M3414" s="229">
        <f t="shared" si="338"/>
        <v>0</v>
      </c>
    </row>
    <row r="3415" spans="1:13" ht="15" customHeight="1">
      <c r="A3415" s="76"/>
      <c r="B3415" s="77" t="str">
        <f t="shared" si="335"/>
        <v/>
      </c>
      <c r="C3415" t="str">
        <f t="shared" si="334"/>
        <v/>
      </c>
      <c r="D3415" s="315" t="str">
        <f t="shared" si="339"/>
        <v/>
      </c>
      <c r="E3415" s="228">
        <v>0</v>
      </c>
      <c r="J3415" s="229">
        <f t="shared" si="336"/>
        <v>0</v>
      </c>
      <c r="K3415" s="229">
        <f t="shared" si="337"/>
        <v>0</v>
      </c>
      <c r="L3415" s="229">
        <f t="shared" si="337"/>
        <v>0</v>
      </c>
      <c r="M3415" s="229">
        <f t="shared" si="338"/>
        <v>0</v>
      </c>
    </row>
    <row r="3416" spans="1:13" ht="15" customHeight="1">
      <c r="A3416" s="76"/>
      <c r="B3416" s="77" t="str">
        <f t="shared" si="335"/>
        <v/>
      </c>
      <c r="C3416" t="str">
        <f t="shared" si="334"/>
        <v/>
      </c>
      <c r="D3416" s="315" t="str">
        <f t="shared" si="339"/>
        <v/>
      </c>
      <c r="E3416" s="228">
        <v>0</v>
      </c>
      <c r="J3416" s="229">
        <f t="shared" si="336"/>
        <v>0</v>
      </c>
      <c r="K3416" s="229">
        <f t="shared" si="337"/>
        <v>0</v>
      </c>
      <c r="L3416" s="229">
        <f t="shared" si="337"/>
        <v>0</v>
      </c>
      <c r="M3416" s="229">
        <f t="shared" si="338"/>
        <v>0</v>
      </c>
    </row>
    <row r="3417" spans="1:13" ht="15" customHeight="1">
      <c r="A3417" s="76"/>
      <c r="B3417" s="77" t="str">
        <f t="shared" si="335"/>
        <v/>
      </c>
      <c r="C3417" t="str">
        <f t="shared" si="334"/>
        <v/>
      </c>
      <c r="D3417" s="315" t="str">
        <f t="shared" si="339"/>
        <v/>
      </c>
      <c r="E3417" s="228">
        <v>0</v>
      </c>
      <c r="J3417" s="229">
        <f t="shared" si="336"/>
        <v>0</v>
      </c>
      <c r="K3417" s="229">
        <f t="shared" si="337"/>
        <v>0</v>
      </c>
      <c r="L3417" s="229">
        <f t="shared" si="337"/>
        <v>0</v>
      </c>
      <c r="M3417" s="229">
        <f t="shared" si="338"/>
        <v>0</v>
      </c>
    </row>
    <row r="3418" spans="1:13" ht="15" customHeight="1">
      <c r="A3418" s="76"/>
      <c r="B3418" s="77" t="str">
        <f t="shared" si="335"/>
        <v/>
      </c>
      <c r="C3418" t="str">
        <f t="shared" si="334"/>
        <v/>
      </c>
      <c r="D3418" s="315" t="str">
        <f t="shared" si="339"/>
        <v/>
      </c>
      <c r="E3418" s="228">
        <v>0</v>
      </c>
      <c r="J3418" s="229">
        <f t="shared" si="336"/>
        <v>0</v>
      </c>
      <c r="K3418" s="229">
        <f t="shared" si="337"/>
        <v>0</v>
      </c>
      <c r="L3418" s="229">
        <f t="shared" si="337"/>
        <v>0</v>
      </c>
      <c r="M3418" s="229">
        <f t="shared" si="338"/>
        <v>0</v>
      </c>
    </row>
    <row r="3419" spans="1:13" ht="15" customHeight="1">
      <c r="A3419" s="76"/>
      <c r="B3419" s="77" t="str">
        <f t="shared" si="335"/>
        <v/>
      </c>
      <c r="C3419" t="str">
        <f t="shared" si="334"/>
        <v/>
      </c>
      <c r="D3419" s="315" t="str">
        <f t="shared" si="339"/>
        <v/>
      </c>
      <c r="E3419" s="228">
        <v>0</v>
      </c>
      <c r="J3419" s="229">
        <f t="shared" si="336"/>
        <v>0</v>
      </c>
      <c r="K3419" s="229">
        <f t="shared" si="337"/>
        <v>0</v>
      </c>
      <c r="L3419" s="229">
        <f t="shared" si="337"/>
        <v>0</v>
      </c>
      <c r="M3419" s="229">
        <f t="shared" si="338"/>
        <v>0</v>
      </c>
    </row>
    <row r="3420" spans="1:13" ht="15" customHeight="1">
      <c r="A3420" s="76"/>
      <c r="B3420" s="77" t="str">
        <f t="shared" si="335"/>
        <v/>
      </c>
      <c r="C3420" t="str">
        <f t="shared" si="334"/>
        <v/>
      </c>
      <c r="D3420" s="315" t="str">
        <f t="shared" si="339"/>
        <v/>
      </c>
      <c r="E3420" s="228">
        <v>0</v>
      </c>
      <c r="J3420" s="229">
        <f t="shared" si="336"/>
        <v>0</v>
      </c>
      <c r="K3420" s="229">
        <f t="shared" si="337"/>
        <v>0</v>
      </c>
      <c r="L3420" s="229">
        <f t="shared" si="337"/>
        <v>0</v>
      </c>
      <c r="M3420" s="229">
        <f t="shared" si="338"/>
        <v>0</v>
      </c>
    </row>
    <row r="3421" spans="1:13" ht="15" customHeight="1">
      <c r="A3421" s="76"/>
      <c r="B3421" s="77" t="str">
        <f t="shared" si="335"/>
        <v/>
      </c>
      <c r="C3421" t="str">
        <f t="shared" si="334"/>
        <v/>
      </c>
      <c r="D3421" s="315" t="str">
        <f t="shared" si="339"/>
        <v/>
      </c>
      <c r="E3421" s="228">
        <v>0</v>
      </c>
      <c r="J3421" s="229">
        <f t="shared" si="336"/>
        <v>0</v>
      </c>
      <c r="K3421" s="229">
        <f t="shared" si="337"/>
        <v>0</v>
      </c>
      <c r="L3421" s="229">
        <f t="shared" si="337"/>
        <v>0</v>
      </c>
      <c r="M3421" s="229">
        <f t="shared" si="338"/>
        <v>0</v>
      </c>
    </row>
    <row r="3422" spans="1:13" ht="15" customHeight="1">
      <c r="A3422" s="76"/>
      <c r="B3422" s="77" t="str">
        <f t="shared" si="335"/>
        <v/>
      </c>
      <c r="C3422" t="str">
        <f t="shared" si="334"/>
        <v/>
      </c>
      <c r="D3422" s="315" t="str">
        <f t="shared" si="339"/>
        <v/>
      </c>
      <c r="E3422" s="228">
        <v>0</v>
      </c>
      <c r="J3422" s="229">
        <f t="shared" si="336"/>
        <v>0</v>
      </c>
      <c r="K3422" s="229">
        <f t="shared" si="337"/>
        <v>0</v>
      </c>
      <c r="L3422" s="229">
        <f t="shared" si="337"/>
        <v>0</v>
      </c>
      <c r="M3422" s="229">
        <f t="shared" si="338"/>
        <v>0</v>
      </c>
    </row>
    <row r="3423" spans="1:13" ht="15" customHeight="1">
      <c r="A3423" s="76"/>
      <c r="B3423" s="77" t="str">
        <f t="shared" si="335"/>
        <v/>
      </c>
      <c r="C3423" t="str">
        <f t="shared" si="334"/>
        <v/>
      </c>
      <c r="D3423" s="315" t="str">
        <f t="shared" si="339"/>
        <v/>
      </c>
      <c r="E3423" s="228">
        <v>0</v>
      </c>
      <c r="J3423" s="229">
        <f t="shared" si="336"/>
        <v>0</v>
      </c>
      <c r="K3423" s="229">
        <f t="shared" si="337"/>
        <v>0</v>
      </c>
      <c r="L3423" s="229">
        <f t="shared" si="337"/>
        <v>0</v>
      </c>
      <c r="M3423" s="229">
        <f t="shared" si="338"/>
        <v>0</v>
      </c>
    </row>
    <row r="3424" spans="1:13" ht="15" customHeight="1">
      <c r="A3424" s="76"/>
      <c r="B3424" s="77" t="str">
        <f t="shared" si="335"/>
        <v/>
      </c>
      <c r="C3424" t="str">
        <f t="shared" si="334"/>
        <v/>
      </c>
      <c r="D3424" s="315" t="str">
        <f t="shared" si="339"/>
        <v/>
      </c>
      <c r="E3424" s="228">
        <v>0</v>
      </c>
      <c r="J3424" s="229">
        <f t="shared" si="336"/>
        <v>0</v>
      </c>
      <c r="K3424" s="229">
        <f t="shared" si="337"/>
        <v>0</v>
      </c>
      <c r="L3424" s="229">
        <f t="shared" si="337"/>
        <v>0</v>
      </c>
      <c r="M3424" s="229">
        <f t="shared" si="338"/>
        <v>0</v>
      </c>
    </row>
    <row r="3425" spans="1:13" ht="15" customHeight="1">
      <c r="A3425" s="76"/>
      <c r="B3425" s="77" t="str">
        <f t="shared" si="335"/>
        <v/>
      </c>
      <c r="C3425" t="str">
        <f t="shared" si="334"/>
        <v/>
      </c>
      <c r="D3425" s="315" t="str">
        <f t="shared" si="339"/>
        <v/>
      </c>
      <c r="E3425" s="228">
        <v>0</v>
      </c>
      <c r="J3425" s="229">
        <f t="shared" si="336"/>
        <v>0</v>
      </c>
      <c r="K3425" s="229">
        <f t="shared" si="337"/>
        <v>0</v>
      </c>
      <c r="L3425" s="229">
        <f t="shared" si="337"/>
        <v>0</v>
      </c>
      <c r="M3425" s="229">
        <f t="shared" si="338"/>
        <v>0</v>
      </c>
    </row>
    <row r="3426" spans="1:13" ht="15" customHeight="1">
      <c r="A3426" s="76"/>
      <c r="B3426" s="77" t="str">
        <f t="shared" si="335"/>
        <v/>
      </c>
      <c r="C3426" t="str">
        <f t="shared" si="334"/>
        <v/>
      </c>
      <c r="D3426" s="315" t="str">
        <f t="shared" si="339"/>
        <v/>
      </c>
      <c r="E3426" s="228">
        <v>0</v>
      </c>
      <c r="J3426" s="229">
        <f t="shared" si="336"/>
        <v>0</v>
      </c>
      <c r="K3426" s="229">
        <f t="shared" si="337"/>
        <v>0</v>
      </c>
      <c r="L3426" s="229">
        <f t="shared" si="337"/>
        <v>0</v>
      </c>
      <c r="M3426" s="229">
        <f t="shared" si="338"/>
        <v>0</v>
      </c>
    </row>
    <row r="3427" spans="1:13" ht="15" customHeight="1">
      <c r="A3427" s="76"/>
      <c r="B3427" s="77" t="str">
        <f t="shared" si="335"/>
        <v/>
      </c>
      <c r="C3427" t="str">
        <f t="shared" si="334"/>
        <v/>
      </c>
      <c r="D3427" s="315" t="str">
        <f t="shared" si="339"/>
        <v/>
      </c>
      <c r="E3427" s="228">
        <v>0</v>
      </c>
      <c r="J3427" s="229">
        <f t="shared" si="336"/>
        <v>0</v>
      </c>
      <c r="K3427" s="229">
        <f t="shared" si="337"/>
        <v>0</v>
      </c>
      <c r="L3427" s="229">
        <f t="shared" si="337"/>
        <v>0</v>
      </c>
      <c r="M3427" s="229">
        <f t="shared" si="338"/>
        <v>0</v>
      </c>
    </row>
    <row r="3428" spans="1:13" ht="15" customHeight="1">
      <c r="A3428" s="76"/>
      <c r="B3428" s="77" t="str">
        <f t="shared" si="335"/>
        <v/>
      </c>
      <c r="C3428" t="str">
        <f t="shared" si="334"/>
        <v/>
      </c>
      <c r="D3428" s="315" t="str">
        <f t="shared" si="339"/>
        <v/>
      </c>
      <c r="E3428" s="228">
        <v>0</v>
      </c>
      <c r="J3428" s="229">
        <f t="shared" si="336"/>
        <v>0</v>
      </c>
      <c r="K3428" s="229">
        <f t="shared" si="337"/>
        <v>0</v>
      </c>
      <c r="L3428" s="229">
        <f t="shared" si="337"/>
        <v>0</v>
      </c>
      <c r="M3428" s="229">
        <f t="shared" si="338"/>
        <v>0</v>
      </c>
    </row>
    <row r="3429" spans="1:13" ht="15" customHeight="1">
      <c r="A3429" s="76"/>
      <c r="B3429" s="77" t="str">
        <f t="shared" si="335"/>
        <v/>
      </c>
      <c r="C3429" t="str">
        <f t="shared" si="334"/>
        <v/>
      </c>
      <c r="D3429" s="315" t="str">
        <f t="shared" si="339"/>
        <v/>
      </c>
      <c r="E3429" s="228">
        <v>0</v>
      </c>
      <c r="J3429" s="229">
        <f t="shared" si="336"/>
        <v>0</v>
      </c>
      <c r="K3429" s="229">
        <f t="shared" si="337"/>
        <v>0</v>
      </c>
      <c r="L3429" s="229">
        <f t="shared" si="337"/>
        <v>0</v>
      </c>
      <c r="M3429" s="229">
        <f t="shared" si="338"/>
        <v>0</v>
      </c>
    </row>
    <row r="3430" spans="1:13" ht="15" customHeight="1">
      <c r="A3430" s="76"/>
      <c r="B3430" s="77" t="str">
        <f t="shared" si="335"/>
        <v/>
      </c>
      <c r="C3430" t="str">
        <f t="shared" si="334"/>
        <v/>
      </c>
      <c r="D3430" s="315" t="str">
        <f t="shared" si="339"/>
        <v/>
      </c>
      <c r="E3430" s="228">
        <v>0</v>
      </c>
      <c r="J3430" s="229">
        <f t="shared" si="336"/>
        <v>0</v>
      </c>
      <c r="K3430" s="229">
        <f t="shared" si="337"/>
        <v>0</v>
      </c>
      <c r="L3430" s="229">
        <f t="shared" si="337"/>
        <v>0</v>
      </c>
      <c r="M3430" s="229">
        <f t="shared" si="338"/>
        <v>0</v>
      </c>
    </row>
    <row r="3431" spans="1:13" ht="15" customHeight="1">
      <c r="A3431" s="76"/>
      <c r="B3431" s="77" t="str">
        <f t="shared" si="335"/>
        <v/>
      </c>
      <c r="C3431" t="str">
        <f t="shared" si="334"/>
        <v/>
      </c>
      <c r="D3431" s="315" t="str">
        <f t="shared" si="339"/>
        <v/>
      </c>
      <c r="E3431" s="228">
        <v>0</v>
      </c>
      <c r="J3431" s="229">
        <f t="shared" si="336"/>
        <v>0</v>
      </c>
      <c r="K3431" s="229">
        <f t="shared" si="337"/>
        <v>0</v>
      </c>
      <c r="L3431" s="229">
        <f t="shared" si="337"/>
        <v>0</v>
      </c>
      <c r="M3431" s="229">
        <f t="shared" si="338"/>
        <v>0</v>
      </c>
    </row>
    <row r="3432" spans="1:13" ht="15" customHeight="1">
      <c r="A3432" s="76"/>
      <c r="B3432" s="77" t="str">
        <f t="shared" si="335"/>
        <v/>
      </c>
      <c r="C3432" t="str">
        <f t="shared" si="334"/>
        <v/>
      </c>
      <c r="D3432" s="315" t="str">
        <f t="shared" si="339"/>
        <v/>
      </c>
      <c r="E3432" s="228">
        <v>0</v>
      </c>
      <c r="J3432" s="229">
        <f t="shared" si="336"/>
        <v>0</v>
      </c>
      <c r="K3432" s="229">
        <f t="shared" si="337"/>
        <v>0</v>
      </c>
      <c r="L3432" s="229">
        <f t="shared" si="337"/>
        <v>0</v>
      </c>
      <c r="M3432" s="229">
        <f t="shared" si="338"/>
        <v>0</v>
      </c>
    </row>
    <row r="3433" spans="1:13" ht="15" customHeight="1">
      <c r="A3433" s="76"/>
      <c r="B3433" s="77" t="str">
        <f t="shared" si="335"/>
        <v/>
      </c>
      <c r="C3433" t="str">
        <f t="shared" si="334"/>
        <v/>
      </c>
      <c r="D3433" s="315" t="str">
        <f t="shared" si="339"/>
        <v/>
      </c>
      <c r="E3433" s="228">
        <v>0</v>
      </c>
      <c r="J3433" s="229">
        <f t="shared" si="336"/>
        <v>0</v>
      </c>
      <c r="K3433" s="229">
        <f t="shared" si="337"/>
        <v>0</v>
      </c>
      <c r="L3433" s="229">
        <f t="shared" si="337"/>
        <v>0</v>
      </c>
      <c r="M3433" s="229">
        <f t="shared" si="338"/>
        <v>0</v>
      </c>
    </row>
    <row r="3434" spans="1:13" ht="15" customHeight="1">
      <c r="A3434" s="76"/>
      <c r="B3434" s="77" t="str">
        <f t="shared" si="335"/>
        <v/>
      </c>
      <c r="C3434" t="str">
        <f t="shared" si="334"/>
        <v/>
      </c>
      <c r="D3434" s="315" t="str">
        <f t="shared" si="339"/>
        <v/>
      </c>
      <c r="E3434" s="228">
        <v>0</v>
      </c>
      <c r="J3434" s="229">
        <f t="shared" si="336"/>
        <v>0</v>
      </c>
      <c r="K3434" s="229">
        <f t="shared" si="337"/>
        <v>0</v>
      </c>
      <c r="L3434" s="229">
        <f t="shared" si="337"/>
        <v>0</v>
      </c>
      <c r="M3434" s="229">
        <f t="shared" si="338"/>
        <v>0</v>
      </c>
    </row>
    <row r="3435" spans="1:13" ht="15" customHeight="1">
      <c r="A3435" s="76"/>
      <c r="B3435" s="77" t="str">
        <f t="shared" si="335"/>
        <v/>
      </c>
      <c r="C3435" t="str">
        <f t="shared" si="334"/>
        <v/>
      </c>
      <c r="D3435" s="315" t="str">
        <f t="shared" si="339"/>
        <v/>
      </c>
      <c r="E3435" s="228">
        <v>0</v>
      </c>
      <c r="J3435" s="229">
        <f t="shared" si="336"/>
        <v>0</v>
      </c>
      <c r="K3435" s="229">
        <f t="shared" si="337"/>
        <v>0</v>
      </c>
      <c r="L3435" s="229">
        <f t="shared" si="337"/>
        <v>0</v>
      </c>
      <c r="M3435" s="229">
        <f t="shared" si="338"/>
        <v>0</v>
      </c>
    </row>
    <row r="3436" spans="1:13" ht="15" customHeight="1">
      <c r="A3436" s="76"/>
      <c r="B3436" s="77" t="str">
        <f t="shared" si="335"/>
        <v/>
      </c>
      <c r="C3436" t="str">
        <f t="shared" si="334"/>
        <v/>
      </c>
      <c r="D3436" s="315" t="str">
        <f t="shared" si="339"/>
        <v/>
      </c>
      <c r="E3436" s="228">
        <v>0</v>
      </c>
      <c r="J3436" s="229">
        <f t="shared" si="336"/>
        <v>0</v>
      </c>
      <c r="K3436" s="229">
        <f t="shared" si="337"/>
        <v>0</v>
      </c>
      <c r="L3436" s="229">
        <f t="shared" si="337"/>
        <v>0</v>
      </c>
      <c r="M3436" s="229">
        <f t="shared" si="338"/>
        <v>0</v>
      </c>
    </row>
    <row r="3437" spans="1:13" ht="15" customHeight="1">
      <c r="A3437" s="76"/>
      <c r="B3437" s="77" t="str">
        <f t="shared" si="335"/>
        <v/>
      </c>
      <c r="C3437" t="str">
        <f t="shared" si="334"/>
        <v/>
      </c>
      <c r="D3437" s="315" t="str">
        <f t="shared" si="339"/>
        <v/>
      </c>
      <c r="E3437" s="228">
        <v>0</v>
      </c>
      <c r="J3437" s="229">
        <f t="shared" si="336"/>
        <v>0</v>
      </c>
      <c r="K3437" s="229">
        <f t="shared" si="337"/>
        <v>0</v>
      </c>
      <c r="L3437" s="229">
        <f t="shared" si="337"/>
        <v>0</v>
      </c>
      <c r="M3437" s="229">
        <f t="shared" si="338"/>
        <v>0</v>
      </c>
    </row>
    <row r="3438" spans="1:13" ht="15" customHeight="1">
      <c r="A3438" s="76"/>
      <c r="B3438" s="77" t="str">
        <f t="shared" si="335"/>
        <v/>
      </c>
      <c r="C3438" t="str">
        <f t="shared" si="334"/>
        <v/>
      </c>
      <c r="D3438" s="315" t="str">
        <f t="shared" si="339"/>
        <v/>
      </c>
      <c r="E3438" s="228">
        <v>0</v>
      </c>
      <c r="J3438" s="229">
        <f t="shared" si="336"/>
        <v>0</v>
      </c>
      <c r="K3438" s="229">
        <f t="shared" si="337"/>
        <v>0</v>
      </c>
      <c r="L3438" s="229">
        <f t="shared" si="337"/>
        <v>0</v>
      </c>
      <c r="M3438" s="229">
        <f t="shared" si="338"/>
        <v>0</v>
      </c>
    </row>
    <row r="3439" spans="1:13" ht="15" customHeight="1">
      <c r="A3439" s="76"/>
      <c r="B3439" s="77" t="str">
        <f t="shared" si="335"/>
        <v/>
      </c>
      <c r="C3439" t="str">
        <f t="shared" si="334"/>
        <v/>
      </c>
      <c r="D3439" s="315" t="str">
        <f t="shared" si="339"/>
        <v/>
      </c>
      <c r="E3439" s="228">
        <v>0</v>
      </c>
      <c r="J3439" s="229">
        <f t="shared" si="336"/>
        <v>0</v>
      </c>
      <c r="K3439" s="229">
        <f t="shared" si="337"/>
        <v>0</v>
      </c>
      <c r="L3439" s="229">
        <f t="shared" si="337"/>
        <v>0</v>
      </c>
      <c r="M3439" s="229">
        <f t="shared" si="338"/>
        <v>0</v>
      </c>
    </row>
    <row r="3440" spans="1:13" ht="15" customHeight="1">
      <c r="A3440" s="76"/>
      <c r="B3440" s="77" t="str">
        <f t="shared" si="335"/>
        <v/>
      </c>
      <c r="C3440" t="str">
        <f t="shared" si="334"/>
        <v/>
      </c>
      <c r="D3440" s="315" t="str">
        <f t="shared" si="339"/>
        <v/>
      </c>
      <c r="E3440" s="228">
        <v>0</v>
      </c>
      <c r="J3440" s="229">
        <f t="shared" si="336"/>
        <v>0</v>
      </c>
      <c r="K3440" s="229">
        <f t="shared" si="337"/>
        <v>0</v>
      </c>
      <c r="L3440" s="229">
        <f t="shared" si="337"/>
        <v>0</v>
      </c>
      <c r="M3440" s="229">
        <f t="shared" si="338"/>
        <v>0</v>
      </c>
    </row>
    <row r="3441" spans="1:13" ht="15" customHeight="1">
      <c r="A3441" s="76"/>
      <c r="B3441" s="77" t="str">
        <f t="shared" si="335"/>
        <v/>
      </c>
      <c r="C3441" t="str">
        <f t="shared" si="334"/>
        <v/>
      </c>
      <c r="D3441" s="315" t="str">
        <f t="shared" si="339"/>
        <v/>
      </c>
      <c r="E3441" s="228">
        <v>0</v>
      </c>
      <c r="J3441" s="229">
        <f t="shared" si="336"/>
        <v>0</v>
      </c>
      <c r="K3441" s="229">
        <f t="shared" si="337"/>
        <v>0</v>
      </c>
      <c r="L3441" s="229">
        <f t="shared" si="337"/>
        <v>0</v>
      </c>
      <c r="M3441" s="229">
        <f t="shared" si="338"/>
        <v>0</v>
      </c>
    </row>
    <row r="3442" spans="1:13" ht="15" customHeight="1">
      <c r="A3442" s="76"/>
      <c r="B3442" s="77" t="str">
        <f t="shared" si="335"/>
        <v/>
      </c>
      <c r="C3442" t="str">
        <f t="shared" si="334"/>
        <v/>
      </c>
      <c r="D3442" s="315" t="str">
        <f t="shared" si="339"/>
        <v/>
      </c>
      <c r="E3442" s="228">
        <v>0</v>
      </c>
      <c r="J3442" s="229">
        <f t="shared" si="336"/>
        <v>0</v>
      </c>
      <c r="K3442" s="229">
        <f t="shared" si="337"/>
        <v>0</v>
      </c>
      <c r="L3442" s="229">
        <f t="shared" si="337"/>
        <v>0</v>
      </c>
      <c r="M3442" s="229">
        <f t="shared" si="338"/>
        <v>0</v>
      </c>
    </row>
    <row r="3443" spans="1:13" ht="15" customHeight="1">
      <c r="A3443" s="76"/>
      <c r="B3443" s="77" t="str">
        <f t="shared" si="335"/>
        <v/>
      </c>
      <c r="C3443" t="str">
        <f t="shared" si="334"/>
        <v/>
      </c>
      <c r="D3443" s="315" t="str">
        <f t="shared" si="339"/>
        <v/>
      </c>
      <c r="E3443" s="228">
        <v>0</v>
      </c>
      <c r="J3443" s="229">
        <f t="shared" si="336"/>
        <v>0</v>
      </c>
      <c r="K3443" s="229">
        <f t="shared" si="337"/>
        <v>0</v>
      </c>
      <c r="L3443" s="229">
        <f t="shared" si="337"/>
        <v>0</v>
      </c>
      <c r="M3443" s="229">
        <f t="shared" si="338"/>
        <v>0</v>
      </c>
    </row>
    <row r="3444" spans="1:13" ht="15" customHeight="1">
      <c r="A3444" s="76"/>
      <c r="B3444" s="77" t="str">
        <f t="shared" si="335"/>
        <v/>
      </c>
      <c r="C3444" t="str">
        <f t="shared" si="334"/>
        <v/>
      </c>
      <c r="D3444" s="315" t="str">
        <f t="shared" si="339"/>
        <v/>
      </c>
      <c r="E3444" s="228">
        <v>0</v>
      </c>
      <c r="J3444" s="229">
        <f t="shared" si="336"/>
        <v>0</v>
      </c>
      <c r="K3444" s="229">
        <f t="shared" si="337"/>
        <v>0</v>
      </c>
      <c r="L3444" s="229">
        <f t="shared" si="337"/>
        <v>0</v>
      </c>
      <c r="M3444" s="229">
        <f t="shared" si="338"/>
        <v>0</v>
      </c>
    </row>
    <row r="3445" spans="1:13" ht="15" customHeight="1">
      <c r="A3445" s="76"/>
      <c r="B3445" s="77" t="str">
        <f t="shared" si="335"/>
        <v/>
      </c>
      <c r="C3445" t="str">
        <f t="shared" si="334"/>
        <v/>
      </c>
      <c r="D3445" s="315" t="str">
        <f t="shared" si="339"/>
        <v/>
      </c>
      <c r="E3445" s="228">
        <v>0</v>
      </c>
      <c r="J3445" s="229">
        <f t="shared" si="336"/>
        <v>0</v>
      </c>
      <c r="K3445" s="229">
        <f t="shared" si="337"/>
        <v>0</v>
      </c>
      <c r="L3445" s="229">
        <f t="shared" si="337"/>
        <v>0</v>
      </c>
      <c r="M3445" s="229">
        <f t="shared" si="338"/>
        <v>0</v>
      </c>
    </row>
    <row r="3446" spans="1:13" ht="15" customHeight="1">
      <c r="A3446" s="76"/>
      <c r="B3446" s="77" t="str">
        <f t="shared" si="335"/>
        <v/>
      </c>
      <c r="C3446" t="str">
        <f t="shared" si="334"/>
        <v/>
      </c>
      <c r="D3446" s="315" t="str">
        <f t="shared" si="339"/>
        <v/>
      </c>
      <c r="E3446" s="228">
        <v>0</v>
      </c>
      <c r="J3446" s="229">
        <f t="shared" si="336"/>
        <v>0</v>
      </c>
      <c r="K3446" s="229">
        <f t="shared" si="337"/>
        <v>0</v>
      </c>
      <c r="L3446" s="229">
        <f t="shared" si="337"/>
        <v>0</v>
      </c>
      <c r="M3446" s="229">
        <f t="shared" si="338"/>
        <v>0</v>
      </c>
    </row>
    <row r="3447" spans="1:13" ht="15" customHeight="1">
      <c r="A3447" s="76"/>
      <c r="B3447" s="77" t="str">
        <f t="shared" si="335"/>
        <v/>
      </c>
      <c r="C3447" t="str">
        <f t="shared" si="334"/>
        <v/>
      </c>
      <c r="D3447" s="315" t="str">
        <f t="shared" si="339"/>
        <v/>
      </c>
      <c r="E3447" s="228">
        <v>0</v>
      </c>
      <c r="J3447" s="229">
        <f t="shared" si="336"/>
        <v>0</v>
      </c>
      <c r="K3447" s="229">
        <f t="shared" si="337"/>
        <v>0</v>
      </c>
      <c r="L3447" s="229">
        <f t="shared" si="337"/>
        <v>0</v>
      </c>
      <c r="M3447" s="229">
        <f t="shared" si="338"/>
        <v>0</v>
      </c>
    </row>
    <row r="3448" spans="1:13" ht="15" customHeight="1">
      <c r="A3448" s="76"/>
      <c r="B3448" s="77" t="str">
        <f t="shared" si="335"/>
        <v/>
      </c>
      <c r="C3448" t="str">
        <f t="shared" si="334"/>
        <v/>
      </c>
      <c r="D3448" s="315" t="str">
        <f t="shared" si="339"/>
        <v/>
      </c>
      <c r="E3448" s="228">
        <v>0</v>
      </c>
      <c r="J3448" s="229">
        <f t="shared" si="336"/>
        <v>0</v>
      </c>
      <c r="K3448" s="229">
        <f t="shared" si="337"/>
        <v>0</v>
      </c>
      <c r="L3448" s="229">
        <f t="shared" si="337"/>
        <v>0</v>
      </c>
      <c r="M3448" s="229">
        <f t="shared" si="338"/>
        <v>0</v>
      </c>
    </row>
    <row r="3449" spans="1:13" ht="15" customHeight="1">
      <c r="A3449" s="76"/>
      <c r="B3449" s="77" t="str">
        <f t="shared" si="335"/>
        <v/>
      </c>
      <c r="C3449" t="str">
        <f t="shared" si="334"/>
        <v/>
      </c>
      <c r="D3449" s="315" t="str">
        <f t="shared" si="339"/>
        <v/>
      </c>
      <c r="E3449" s="228">
        <v>0</v>
      </c>
      <c r="J3449" s="229">
        <f t="shared" si="336"/>
        <v>0</v>
      </c>
      <c r="K3449" s="229">
        <f t="shared" si="337"/>
        <v>0</v>
      </c>
      <c r="L3449" s="229">
        <f t="shared" si="337"/>
        <v>0</v>
      </c>
      <c r="M3449" s="229">
        <f t="shared" si="338"/>
        <v>0</v>
      </c>
    </row>
    <row r="3450" spans="1:13" ht="15" customHeight="1">
      <c r="A3450" s="76"/>
      <c r="B3450" s="77" t="str">
        <f t="shared" si="335"/>
        <v/>
      </c>
      <c r="C3450" t="str">
        <f t="shared" si="334"/>
        <v/>
      </c>
      <c r="D3450" s="315" t="str">
        <f t="shared" si="339"/>
        <v/>
      </c>
      <c r="E3450" s="228">
        <v>0</v>
      </c>
      <c r="J3450" s="229">
        <f t="shared" si="336"/>
        <v>0</v>
      </c>
      <c r="K3450" s="229">
        <f t="shared" si="337"/>
        <v>0</v>
      </c>
      <c r="L3450" s="229">
        <f t="shared" si="337"/>
        <v>0</v>
      </c>
      <c r="M3450" s="229">
        <f t="shared" si="338"/>
        <v>0</v>
      </c>
    </row>
    <row r="3451" spans="1:13" ht="15" customHeight="1">
      <c r="A3451" s="76"/>
      <c r="B3451" s="77" t="str">
        <f t="shared" si="335"/>
        <v/>
      </c>
      <c r="C3451" t="str">
        <f t="shared" si="334"/>
        <v/>
      </c>
      <c r="D3451" s="315" t="str">
        <f t="shared" si="339"/>
        <v/>
      </c>
      <c r="E3451" s="228">
        <v>0</v>
      </c>
      <c r="J3451" s="229">
        <f t="shared" si="336"/>
        <v>0</v>
      </c>
      <c r="K3451" s="229">
        <f t="shared" si="337"/>
        <v>0</v>
      </c>
      <c r="L3451" s="229">
        <f t="shared" si="337"/>
        <v>0</v>
      </c>
      <c r="M3451" s="229">
        <f t="shared" si="338"/>
        <v>0</v>
      </c>
    </row>
    <row r="3452" spans="1:13" ht="15" customHeight="1">
      <c r="A3452" s="76"/>
      <c r="B3452" s="77" t="str">
        <f t="shared" si="335"/>
        <v/>
      </c>
      <c r="C3452" t="str">
        <f t="shared" si="334"/>
        <v/>
      </c>
      <c r="D3452" s="315" t="str">
        <f t="shared" si="339"/>
        <v/>
      </c>
      <c r="E3452" s="228">
        <v>0</v>
      </c>
      <c r="J3452" s="229">
        <f t="shared" si="336"/>
        <v>0</v>
      </c>
      <c r="K3452" s="229">
        <f t="shared" si="337"/>
        <v>0</v>
      </c>
      <c r="L3452" s="229">
        <f t="shared" si="337"/>
        <v>0</v>
      </c>
      <c r="M3452" s="229">
        <f t="shared" si="338"/>
        <v>0</v>
      </c>
    </row>
    <row r="3453" spans="1:13" ht="15" customHeight="1">
      <c r="A3453" s="76"/>
      <c r="B3453" s="77" t="str">
        <f t="shared" si="335"/>
        <v/>
      </c>
      <c r="C3453" t="str">
        <f t="shared" si="334"/>
        <v/>
      </c>
      <c r="D3453" s="315" t="str">
        <f t="shared" si="339"/>
        <v/>
      </c>
      <c r="E3453" s="228">
        <v>0</v>
      </c>
      <c r="J3453" s="229">
        <f t="shared" si="336"/>
        <v>0</v>
      </c>
      <c r="K3453" s="229">
        <f t="shared" si="337"/>
        <v>0</v>
      </c>
      <c r="L3453" s="229">
        <f t="shared" si="337"/>
        <v>0</v>
      </c>
      <c r="M3453" s="229">
        <f t="shared" si="338"/>
        <v>0</v>
      </c>
    </row>
    <row r="3454" spans="1:13" ht="15" customHeight="1">
      <c r="A3454" s="76"/>
      <c r="B3454" s="77" t="str">
        <f t="shared" si="335"/>
        <v/>
      </c>
      <c r="C3454" t="str">
        <f t="shared" si="334"/>
        <v/>
      </c>
      <c r="D3454" s="315" t="str">
        <f t="shared" si="339"/>
        <v/>
      </c>
      <c r="E3454" s="228">
        <v>0</v>
      </c>
      <c r="J3454" s="229">
        <f t="shared" si="336"/>
        <v>0</v>
      </c>
      <c r="K3454" s="229">
        <f t="shared" si="337"/>
        <v>0</v>
      </c>
      <c r="L3454" s="229">
        <f t="shared" si="337"/>
        <v>0</v>
      </c>
      <c r="M3454" s="229">
        <f t="shared" si="338"/>
        <v>0</v>
      </c>
    </row>
    <row r="3455" spans="1:13" ht="15" customHeight="1">
      <c r="A3455" s="76"/>
      <c r="B3455" s="77" t="str">
        <f t="shared" si="335"/>
        <v/>
      </c>
      <c r="C3455" t="str">
        <f t="shared" si="334"/>
        <v/>
      </c>
      <c r="D3455" s="315" t="str">
        <f t="shared" si="339"/>
        <v/>
      </c>
      <c r="E3455" s="228">
        <v>0</v>
      </c>
      <c r="J3455" s="229">
        <f t="shared" si="336"/>
        <v>0</v>
      </c>
      <c r="K3455" s="229">
        <f t="shared" si="337"/>
        <v>0</v>
      </c>
      <c r="L3455" s="229">
        <f t="shared" si="337"/>
        <v>0</v>
      </c>
      <c r="M3455" s="229">
        <f t="shared" si="338"/>
        <v>0</v>
      </c>
    </row>
    <row r="3456" spans="1:13" ht="15" customHeight="1">
      <c r="A3456" s="76"/>
      <c r="B3456" s="77" t="str">
        <f t="shared" si="335"/>
        <v/>
      </c>
      <c r="C3456" t="str">
        <f t="shared" si="334"/>
        <v/>
      </c>
      <c r="D3456" s="315" t="str">
        <f t="shared" si="339"/>
        <v/>
      </c>
      <c r="E3456" s="228">
        <v>0</v>
      </c>
      <c r="J3456" s="229">
        <f t="shared" si="336"/>
        <v>0</v>
      </c>
      <c r="K3456" s="229">
        <f t="shared" si="337"/>
        <v>0</v>
      </c>
      <c r="L3456" s="229">
        <f t="shared" si="337"/>
        <v>0</v>
      </c>
      <c r="M3456" s="229">
        <f t="shared" si="338"/>
        <v>0</v>
      </c>
    </row>
    <row r="3457" spans="1:13" ht="15" customHeight="1">
      <c r="A3457" s="76"/>
      <c r="B3457" s="77" t="str">
        <f t="shared" si="335"/>
        <v/>
      </c>
      <c r="C3457" t="str">
        <f t="shared" ref="C3457:C3520" si="340">IF(A3457&lt;&gt;"",TEXT(A3457,"aaaa"),"")</f>
        <v/>
      </c>
      <c r="D3457" s="315" t="str">
        <f t="shared" si="339"/>
        <v/>
      </c>
      <c r="E3457" s="228">
        <v>0</v>
      </c>
      <c r="J3457" s="229">
        <f t="shared" si="336"/>
        <v>0</v>
      </c>
      <c r="K3457" s="229">
        <f t="shared" si="337"/>
        <v>0</v>
      </c>
      <c r="L3457" s="229">
        <f t="shared" si="337"/>
        <v>0</v>
      </c>
      <c r="M3457" s="229">
        <f t="shared" si="338"/>
        <v>0</v>
      </c>
    </row>
    <row r="3458" spans="1:13" ht="15" customHeight="1">
      <c r="A3458" s="76"/>
      <c r="B3458" s="77" t="str">
        <f t="shared" si="335"/>
        <v/>
      </c>
      <c r="C3458" t="str">
        <f t="shared" si="340"/>
        <v/>
      </c>
      <c r="D3458" s="315" t="str">
        <f t="shared" si="339"/>
        <v/>
      </c>
      <c r="E3458" s="228">
        <v>0</v>
      </c>
      <c r="J3458" s="229">
        <f t="shared" si="336"/>
        <v>0</v>
      </c>
      <c r="K3458" s="229">
        <f t="shared" si="337"/>
        <v>0</v>
      </c>
      <c r="L3458" s="229">
        <f t="shared" si="337"/>
        <v>0</v>
      </c>
      <c r="M3458" s="229">
        <f t="shared" si="338"/>
        <v>0</v>
      </c>
    </row>
    <row r="3459" spans="1:13" ht="15" customHeight="1">
      <c r="A3459" s="76"/>
      <c r="B3459" s="77" t="str">
        <f t="shared" si="335"/>
        <v/>
      </c>
      <c r="C3459" t="str">
        <f t="shared" si="340"/>
        <v/>
      </c>
      <c r="D3459" s="315" t="str">
        <f t="shared" si="339"/>
        <v/>
      </c>
      <c r="E3459" s="228">
        <v>0</v>
      </c>
      <c r="J3459" s="229">
        <f t="shared" si="336"/>
        <v>0</v>
      </c>
      <c r="K3459" s="229">
        <f t="shared" si="337"/>
        <v>0</v>
      </c>
      <c r="L3459" s="229">
        <f t="shared" si="337"/>
        <v>0</v>
      </c>
      <c r="M3459" s="229">
        <f t="shared" si="338"/>
        <v>0</v>
      </c>
    </row>
    <row r="3460" spans="1:13" ht="15" customHeight="1">
      <c r="A3460" s="76"/>
      <c r="B3460" s="77" t="str">
        <f t="shared" si="335"/>
        <v/>
      </c>
      <c r="C3460" t="str">
        <f t="shared" si="340"/>
        <v/>
      </c>
      <c r="D3460" s="315" t="str">
        <f t="shared" si="339"/>
        <v/>
      </c>
      <c r="E3460" s="228">
        <v>0</v>
      </c>
      <c r="J3460" s="229">
        <f t="shared" si="336"/>
        <v>0</v>
      </c>
      <c r="K3460" s="229">
        <f t="shared" si="337"/>
        <v>0</v>
      </c>
      <c r="L3460" s="229">
        <f t="shared" si="337"/>
        <v>0</v>
      </c>
      <c r="M3460" s="229">
        <f t="shared" si="338"/>
        <v>0</v>
      </c>
    </row>
    <row r="3461" spans="1:13" ht="15" customHeight="1">
      <c r="A3461" s="76"/>
      <c r="B3461" s="77" t="str">
        <f t="shared" si="335"/>
        <v/>
      </c>
      <c r="C3461" t="str">
        <f t="shared" si="340"/>
        <v/>
      </c>
      <c r="D3461" s="315" t="str">
        <f t="shared" si="339"/>
        <v/>
      </c>
      <c r="E3461" s="228">
        <v>0</v>
      </c>
      <c r="J3461" s="229">
        <f t="shared" si="336"/>
        <v>0</v>
      </c>
      <c r="K3461" s="229">
        <f t="shared" si="337"/>
        <v>0</v>
      </c>
      <c r="L3461" s="229">
        <f t="shared" si="337"/>
        <v>0</v>
      </c>
      <c r="M3461" s="229">
        <f t="shared" si="338"/>
        <v>0</v>
      </c>
    </row>
    <row r="3462" spans="1:13" ht="15" customHeight="1">
      <c r="A3462" s="76"/>
      <c r="B3462" s="77" t="str">
        <f t="shared" si="335"/>
        <v/>
      </c>
      <c r="C3462" t="str">
        <f t="shared" si="340"/>
        <v/>
      </c>
      <c r="D3462" s="315" t="str">
        <f t="shared" si="339"/>
        <v/>
      </c>
      <c r="E3462" s="228">
        <v>0</v>
      </c>
      <c r="J3462" s="229">
        <f t="shared" si="336"/>
        <v>0</v>
      </c>
      <c r="K3462" s="229">
        <f t="shared" si="337"/>
        <v>0</v>
      </c>
      <c r="L3462" s="229">
        <f t="shared" si="337"/>
        <v>0</v>
      </c>
      <c r="M3462" s="229">
        <f t="shared" si="338"/>
        <v>0</v>
      </c>
    </row>
    <row r="3463" spans="1:13" ht="15" customHeight="1">
      <c r="A3463" s="76"/>
      <c r="B3463" s="77" t="str">
        <f t="shared" ref="B3463:B3526" si="341">IF(A3463="","",TEXT(A3463,"DDDD"))</f>
        <v/>
      </c>
      <c r="C3463" t="str">
        <f t="shared" si="340"/>
        <v/>
      </c>
      <c r="D3463" s="315" t="str">
        <f t="shared" si="339"/>
        <v/>
      </c>
      <c r="E3463" s="228">
        <v>0</v>
      </c>
      <c r="J3463" s="229">
        <f t="shared" ref="J3463:J3526" si="342">IF(E3463=0,0,(1-J$4)*E3463)</f>
        <v>0</v>
      </c>
      <c r="K3463" s="229">
        <f t="shared" ref="K3463:L3526" si="343">IF(F3463=0,0,(1-K$4)*F3463)</f>
        <v>0</v>
      </c>
      <c r="L3463" s="229">
        <f t="shared" si="343"/>
        <v>0</v>
      </c>
      <c r="M3463" s="229">
        <f t="shared" ref="M3463:M3526" si="344">IF(H3463=0,0,(1-M$4)*H3463)</f>
        <v>0</v>
      </c>
    </row>
    <row r="3464" spans="1:13" ht="15" customHeight="1">
      <c r="A3464" s="76"/>
      <c r="B3464" s="77" t="str">
        <f t="shared" si="341"/>
        <v/>
      </c>
      <c r="C3464" t="str">
        <f t="shared" si="340"/>
        <v/>
      </c>
      <c r="D3464" s="315" t="str">
        <f t="shared" ref="D3464:D3527" si="345">IF(A3464&lt;&gt;"",PROPER(TEXT(A3464,"Mmmm")),"")</f>
        <v/>
      </c>
      <c r="E3464" s="228">
        <v>0</v>
      </c>
      <c r="J3464" s="229">
        <f t="shared" si="342"/>
        <v>0</v>
      </c>
      <c r="K3464" s="229">
        <f t="shared" si="343"/>
        <v>0</v>
      </c>
      <c r="L3464" s="229">
        <f t="shared" si="343"/>
        <v>0</v>
      </c>
      <c r="M3464" s="229">
        <f t="shared" si="344"/>
        <v>0</v>
      </c>
    </row>
    <row r="3465" spans="1:13" ht="15" customHeight="1">
      <c r="A3465" s="76"/>
      <c r="B3465" s="77" t="str">
        <f t="shared" si="341"/>
        <v/>
      </c>
      <c r="C3465" t="str">
        <f t="shared" si="340"/>
        <v/>
      </c>
      <c r="D3465" s="315" t="str">
        <f t="shared" si="345"/>
        <v/>
      </c>
      <c r="E3465" s="228">
        <v>0</v>
      </c>
      <c r="J3465" s="229">
        <f t="shared" si="342"/>
        <v>0</v>
      </c>
      <c r="K3465" s="229">
        <f t="shared" si="343"/>
        <v>0</v>
      </c>
      <c r="L3465" s="229">
        <f t="shared" si="343"/>
        <v>0</v>
      </c>
      <c r="M3465" s="229">
        <f t="shared" si="344"/>
        <v>0</v>
      </c>
    </row>
    <row r="3466" spans="1:13" ht="15" customHeight="1">
      <c r="A3466" s="76"/>
      <c r="B3466" s="77" t="str">
        <f t="shared" si="341"/>
        <v/>
      </c>
      <c r="C3466" t="str">
        <f t="shared" si="340"/>
        <v/>
      </c>
      <c r="D3466" s="315" t="str">
        <f t="shared" si="345"/>
        <v/>
      </c>
      <c r="E3466" s="228">
        <v>0</v>
      </c>
      <c r="J3466" s="229">
        <f t="shared" si="342"/>
        <v>0</v>
      </c>
      <c r="K3466" s="229">
        <f t="shared" si="343"/>
        <v>0</v>
      </c>
      <c r="L3466" s="229">
        <f t="shared" si="343"/>
        <v>0</v>
      </c>
      <c r="M3466" s="229">
        <f t="shared" si="344"/>
        <v>0</v>
      </c>
    </row>
    <row r="3467" spans="1:13" ht="15" customHeight="1">
      <c r="A3467" s="76"/>
      <c r="B3467" s="77" t="str">
        <f t="shared" si="341"/>
        <v/>
      </c>
      <c r="C3467" t="str">
        <f t="shared" si="340"/>
        <v/>
      </c>
      <c r="D3467" s="315" t="str">
        <f t="shared" si="345"/>
        <v/>
      </c>
      <c r="E3467" s="228">
        <v>0</v>
      </c>
      <c r="J3467" s="229">
        <f t="shared" si="342"/>
        <v>0</v>
      </c>
      <c r="K3467" s="229">
        <f t="shared" si="343"/>
        <v>0</v>
      </c>
      <c r="L3467" s="229">
        <f t="shared" si="343"/>
        <v>0</v>
      </c>
      <c r="M3467" s="229">
        <f t="shared" si="344"/>
        <v>0</v>
      </c>
    </row>
    <row r="3468" spans="1:13" ht="15" customHeight="1">
      <c r="A3468" s="76"/>
      <c r="B3468" s="77" t="str">
        <f t="shared" si="341"/>
        <v/>
      </c>
      <c r="C3468" t="str">
        <f t="shared" si="340"/>
        <v/>
      </c>
      <c r="D3468" s="315" t="str">
        <f t="shared" si="345"/>
        <v/>
      </c>
      <c r="E3468" s="228">
        <v>0</v>
      </c>
      <c r="J3468" s="229">
        <f t="shared" si="342"/>
        <v>0</v>
      </c>
      <c r="K3468" s="229">
        <f t="shared" si="343"/>
        <v>0</v>
      </c>
      <c r="L3468" s="229">
        <f t="shared" si="343"/>
        <v>0</v>
      </c>
      <c r="M3468" s="229">
        <f t="shared" si="344"/>
        <v>0</v>
      </c>
    </row>
    <row r="3469" spans="1:13" ht="15" customHeight="1">
      <c r="A3469" s="76"/>
      <c r="B3469" s="77" t="str">
        <f t="shared" si="341"/>
        <v/>
      </c>
      <c r="C3469" t="str">
        <f t="shared" si="340"/>
        <v/>
      </c>
      <c r="D3469" s="315" t="str">
        <f t="shared" si="345"/>
        <v/>
      </c>
      <c r="E3469" s="228">
        <v>0</v>
      </c>
      <c r="J3469" s="229">
        <f t="shared" si="342"/>
        <v>0</v>
      </c>
      <c r="K3469" s="229">
        <f t="shared" si="343"/>
        <v>0</v>
      </c>
      <c r="L3469" s="229">
        <f t="shared" si="343"/>
        <v>0</v>
      </c>
      <c r="M3469" s="229">
        <f t="shared" si="344"/>
        <v>0</v>
      </c>
    </row>
    <row r="3470" spans="1:13" ht="15" customHeight="1">
      <c r="A3470" s="76"/>
      <c r="B3470" s="77" t="str">
        <f t="shared" si="341"/>
        <v/>
      </c>
      <c r="C3470" t="str">
        <f t="shared" si="340"/>
        <v/>
      </c>
      <c r="D3470" s="315" t="str">
        <f t="shared" si="345"/>
        <v/>
      </c>
      <c r="E3470" s="228">
        <v>0</v>
      </c>
      <c r="J3470" s="229">
        <f t="shared" si="342"/>
        <v>0</v>
      </c>
      <c r="K3470" s="229">
        <f t="shared" si="343"/>
        <v>0</v>
      </c>
      <c r="L3470" s="229">
        <f t="shared" si="343"/>
        <v>0</v>
      </c>
      <c r="M3470" s="229">
        <f t="shared" si="344"/>
        <v>0</v>
      </c>
    </row>
    <row r="3471" spans="1:13" ht="15" customHeight="1">
      <c r="A3471" s="76"/>
      <c r="B3471" s="77" t="str">
        <f t="shared" si="341"/>
        <v/>
      </c>
      <c r="C3471" t="str">
        <f t="shared" si="340"/>
        <v/>
      </c>
      <c r="D3471" s="315" t="str">
        <f t="shared" si="345"/>
        <v/>
      </c>
      <c r="E3471" s="228">
        <v>0</v>
      </c>
      <c r="J3471" s="229">
        <f t="shared" si="342"/>
        <v>0</v>
      </c>
      <c r="K3471" s="229">
        <f t="shared" si="343"/>
        <v>0</v>
      </c>
      <c r="L3471" s="229">
        <f t="shared" si="343"/>
        <v>0</v>
      </c>
      <c r="M3471" s="229">
        <f t="shared" si="344"/>
        <v>0</v>
      </c>
    </row>
    <row r="3472" spans="1:13" ht="15" customHeight="1">
      <c r="A3472" s="76"/>
      <c r="B3472" s="77" t="str">
        <f t="shared" si="341"/>
        <v/>
      </c>
      <c r="C3472" t="str">
        <f t="shared" si="340"/>
        <v/>
      </c>
      <c r="D3472" s="315" t="str">
        <f t="shared" si="345"/>
        <v/>
      </c>
      <c r="E3472" s="228">
        <v>0</v>
      </c>
      <c r="J3472" s="229">
        <f t="shared" si="342"/>
        <v>0</v>
      </c>
      <c r="K3472" s="229">
        <f t="shared" si="343"/>
        <v>0</v>
      </c>
      <c r="L3472" s="229">
        <f t="shared" si="343"/>
        <v>0</v>
      </c>
      <c r="M3472" s="229">
        <f t="shared" si="344"/>
        <v>0</v>
      </c>
    </row>
    <row r="3473" spans="1:13" ht="15" customHeight="1">
      <c r="A3473" s="76"/>
      <c r="B3473" s="77" t="str">
        <f t="shared" si="341"/>
        <v/>
      </c>
      <c r="C3473" t="str">
        <f t="shared" si="340"/>
        <v/>
      </c>
      <c r="D3473" s="315" t="str">
        <f t="shared" si="345"/>
        <v/>
      </c>
      <c r="E3473" s="228">
        <v>0</v>
      </c>
      <c r="J3473" s="229">
        <f t="shared" si="342"/>
        <v>0</v>
      </c>
      <c r="K3473" s="229">
        <f t="shared" si="343"/>
        <v>0</v>
      </c>
      <c r="L3473" s="229">
        <f t="shared" si="343"/>
        <v>0</v>
      </c>
      <c r="M3473" s="229">
        <f t="shared" si="344"/>
        <v>0</v>
      </c>
    </row>
    <row r="3474" spans="1:13" ht="15" customHeight="1">
      <c r="A3474" s="76"/>
      <c r="B3474" s="77" t="str">
        <f t="shared" si="341"/>
        <v/>
      </c>
      <c r="C3474" t="str">
        <f t="shared" si="340"/>
        <v/>
      </c>
      <c r="D3474" s="315" t="str">
        <f t="shared" si="345"/>
        <v/>
      </c>
      <c r="E3474" s="228">
        <v>0</v>
      </c>
      <c r="J3474" s="229">
        <f t="shared" si="342"/>
        <v>0</v>
      </c>
      <c r="K3474" s="229">
        <f t="shared" si="343"/>
        <v>0</v>
      </c>
      <c r="L3474" s="229">
        <f t="shared" si="343"/>
        <v>0</v>
      </c>
      <c r="M3474" s="229">
        <f t="shared" si="344"/>
        <v>0</v>
      </c>
    </row>
    <row r="3475" spans="1:13" ht="15" customHeight="1">
      <c r="A3475" s="76"/>
      <c r="B3475" s="77" t="str">
        <f t="shared" si="341"/>
        <v/>
      </c>
      <c r="C3475" t="str">
        <f t="shared" si="340"/>
        <v/>
      </c>
      <c r="D3475" s="315" t="str">
        <f t="shared" si="345"/>
        <v/>
      </c>
      <c r="E3475" s="228">
        <v>0</v>
      </c>
      <c r="J3475" s="229">
        <f t="shared" si="342"/>
        <v>0</v>
      </c>
      <c r="K3475" s="229">
        <f t="shared" si="343"/>
        <v>0</v>
      </c>
      <c r="L3475" s="229">
        <f t="shared" si="343"/>
        <v>0</v>
      </c>
      <c r="M3475" s="229">
        <f t="shared" si="344"/>
        <v>0</v>
      </c>
    </row>
    <row r="3476" spans="1:13" ht="15" customHeight="1">
      <c r="A3476" s="76"/>
      <c r="B3476" s="77" t="str">
        <f t="shared" si="341"/>
        <v/>
      </c>
      <c r="C3476" t="str">
        <f t="shared" si="340"/>
        <v/>
      </c>
      <c r="D3476" s="315" t="str">
        <f t="shared" si="345"/>
        <v/>
      </c>
      <c r="E3476" s="228">
        <v>0</v>
      </c>
      <c r="J3476" s="229">
        <f t="shared" si="342"/>
        <v>0</v>
      </c>
      <c r="K3476" s="229">
        <f t="shared" si="343"/>
        <v>0</v>
      </c>
      <c r="L3476" s="229">
        <f t="shared" si="343"/>
        <v>0</v>
      </c>
      <c r="M3476" s="229">
        <f t="shared" si="344"/>
        <v>0</v>
      </c>
    </row>
    <row r="3477" spans="1:13" ht="15" customHeight="1">
      <c r="A3477" s="76"/>
      <c r="B3477" s="77" t="str">
        <f t="shared" si="341"/>
        <v/>
      </c>
      <c r="C3477" t="str">
        <f t="shared" si="340"/>
        <v/>
      </c>
      <c r="D3477" s="315" t="str">
        <f t="shared" si="345"/>
        <v/>
      </c>
      <c r="E3477" s="228">
        <v>0</v>
      </c>
      <c r="J3477" s="229">
        <f t="shared" si="342"/>
        <v>0</v>
      </c>
      <c r="K3477" s="229">
        <f t="shared" si="343"/>
        <v>0</v>
      </c>
      <c r="L3477" s="229">
        <f t="shared" si="343"/>
        <v>0</v>
      </c>
      <c r="M3477" s="229">
        <f t="shared" si="344"/>
        <v>0</v>
      </c>
    </row>
    <row r="3478" spans="1:13" ht="15" customHeight="1">
      <c r="A3478" s="76"/>
      <c r="B3478" s="77" t="str">
        <f t="shared" si="341"/>
        <v/>
      </c>
      <c r="C3478" t="str">
        <f t="shared" si="340"/>
        <v/>
      </c>
      <c r="D3478" s="315" t="str">
        <f t="shared" si="345"/>
        <v/>
      </c>
      <c r="E3478" s="228">
        <v>0</v>
      </c>
      <c r="J3478" s="229">
        <f t="shared" si="342"/>
        <v>0</v>
      </c>
      <c r="K3478" s="229">
        <f t="shared" si="343"/>
        <v>0</v>
      </c>
      <c r="L3478" s="229">
        <f t="shared" si="343"/>
        <v>0</v>
      </c>
      <c r="M3478" s="229">
        <f t="shared" si="344"/>
        <v>0</v>
      </c>
    </row>
    <row r="3479" spans="1:13" ht="15" customHeight="1">
      <c r="A3479" s="76"/>
      <c r="B3479" s="77" t="str">
        <f t="shared" si="341"/>
        <v/>
      </c>
      <c r="C3479" t="str">
        <f t="shared" si="340"/>
        <v/>
      </c>
      <c r="D3479" s="315" t="str">
        <f t="shared" si="345"/>
        <v/>
      </c>
      <c r="E3479" s="228">
        <v>0</v>
      </c>
      <c r="J3479" s="229">
        <f t="shared" si="342"/>
        <v>0</v>
      </c>
      <c r="K3479" s="229">
        <f t="shared" si="343"/>
        <v>0</v>
      </c>
      <c r="L3479" s="229">
        <f t="shared" si="343"/>
        <v>0</v>
      </c>
      <c r="M3479" s="229">
        <f t="shared" si="344"/>
        <v>0</v>
      </c>
    </row>
    <row r="3480" spans="1:13" ht="15" customHeight="1">
      <c r="A3480" s="76"/>
      <c r="B3480" s="77" t="str">
        <f t="shared" si="341"/>
        <v/>
      </c>
      <c r="C3480" t="str">
        <f t="shared" si="340"/>
        <v/>
      </c>
      <c r="D3480" s="315" t="str">
        <f t="shared" si="345"/>
        <v/>
      </c>
      <c r="E3480" s="228">
        <v>0</v>
      </c>
      <c r="J3480" s="229">
        <f t="shared" si="342"/>
        <v>0</v>
      </c>
      <c r="K3480" s="229">
        <f t="shared" si="343"/>
        <v>0</v>
      </c>
      <c r="L3480" s="229">
        <f t="shared" si="343"/>
        <v>0</v>
      </c>
      <c r="M3480" s="229">
        <f t="shared" si="344"/>
        <v>0</v>
      </c>
    </row>
    <row r="3481" spans="1:13" ht="15" customHeight="1">
      <c r="A3481" s="76"/>
      <c r="B3481" s="77" t="str">
        <f t="shared" si="341"/>
        <v/>
      </c>
      <c r="C3481" t="str">
        <f t="shared" si="340"/>
        <v/>
      </c>
      <c r="D3481" s="315" t="str">
        <f t="shared" si="345"/>
        <v/>
      </c>
      <c r="E3481" s="228">
        <v>0</v>
      </c>
      <c r="J3481" s="229">
        <f t="shared" si="342"/>
        <v>0</v>
      </c>
      <c r="K3481" s="229">
        <f t="shared" si="343"/>
        <v>0</v>
      </c>
      <c r="L3481" s="229">
        <f t="shared" si="343"/>
        <v>0</v>
      </c>
      <c r="M3481" s="229">
        <f t="shared" si="344"/>
        <v>0</v>
      </c>
    </row>
    <row r="3482" spans="1:13" ht="15" customHeight="1">
      <c r="A3482" s="76"/>
      <c r="B3482" s="77" t="str">
        <f t="shared" si="341"/>
        <v/>
      </c>
      <c r="C3482" t="str">
        <f t="shared" si="340"/>
        <v/>
      </c>
      <c r="D3482" s="315" t="str">
        <f t="shared" si="345"/>
        <v/>
      </c>
      <c r="E3482" s="228">
        <v>0</v>
      </c>
      <c r="J3482" s="229">
        <f t="shared" si="342"/>
        <v>0</v>
      </c>
      <c r="K3482" s="229">
        <f t="shared" si="343"/>
        <v>0</v>
      </c>
      <c r="L3482" s="229">
        <f t="shared" si="343"/>
        <v>0</v>
      </c>
      <c r="M3482" s="229">
        <f t="shared" si="344"/>
        <v>0</v>
      </c>
    </row>
    <row r="3483" spans="1:13" ht="15" customHeight="1">
      <c r="A3483" s="76"/>
      <c r="B3483" s="77" t="str">
        <f t="shared" si="341"/>
        <v/>
      </c>
      <c r="C3483" t="str">
        <f t="shared" si="340"/>
        <v/>
      </c>
      <c r="D3483" s="315" t="str">
        <f t="shared" si="345"/>
        <v/>
      </c>
      <c r="E3483" s="228">
        <v>0</v>
      </c>
      <c r="J3483" s="229">
        <f t="shared" si="342"/>
        <v>0</v>
      </c>
      <c r="K3483" s="229">
        <f t="shared" si="343"/>
        <v>0</v>
      </c>
      <c r="L3483" s="229">
        <f t="shared" si="343"/>
        <v>0</v>
      </c>
      <c r="M3483" s="229">
        <f t="shared" si="344"/>
        <v>0</v>
      </c>
    </row>
    <row r="3484" spans="1:13" ht="15" customHeight="1">
      <c r="A3484" s="76"/>
      <c r="B3484" s="77" t="str">
        <f t="shared" si="341"/>
        <v/>
      </c>
      <c r="C3484" t="str">
        <f t="shared" si="340"/>
        <v/>
      </c>
      <c r="D3484" s="315" t="str">
        <f t="shared" si="345"/>
        <v/>
      </c>
      <c r="E3484" s="228">
        <v>0</v>
      </c>
      <c r="J3484" s="229">
        <f t="shared" si="342"/>
        <v>0</v>
      </c>
      <c r="K3484" s="229">
        <f t="shared" si="343"/>
        <v>0</v>
      </c>
      <c r="L3484" s="229">
        <f t="shared" si="343"/>
        <v>0</v>
      </c>
      <c r="M3484" s="229">
        <f t="shared" si="344"/>
        <v>0</v>
      </c>
    </row>
    <row r="3485" spans="1:13" ht="15" customHeight="1">
      <c r="A3485" s="76"/>
      <c r="B3485" s="77" t="str">
        <f t="shared" si="341"/>
        <v/>
      </c>
      <c r="C3485" t="str">
        <f t="shared" si="340"/>
        <v/>
      </c>
      <c r="D3485" s="315" t="str">
        <f t="shared" si="345"/>
        <v/>
      </c>
      <c r="E3485" s="228">
        <v>0</v>
      </c>
      <c r="J3485" s="229">
        <f t="shared" si="342"/>
        <v>0</v>
      </c>
      <c r="K3485" s="229">
        <f t="shared" si="343"/>
        <v>0</v>
      </c>
      <c r="L3485" s="229">
        <f t="shared" si="343"/>
        <v>0</v>
      </c>
      <c r="M3485" s="229">
        <f t="shared" si="344"/>
        <v>0</v>
      </c>
    </row>
    <row r="3486" spans="1:13" ht="15" customHeight="1">
      <c r="A3486" s="76"/>
      <c r="B3486" s="77" t="str">
        <f t="shared" si="341"/>
        <v/>
      </c>
      <c r="C3486" t="str">
        <f t="shared" si="340"/>
        <v/>
      </c>
      <c r="D3486" s="315" t="str">
        <f t="shared" si="345"/>
        <v/>
      </c>
      <c r="E3486" s="228">
        <v>0</v>
      </c>
      <c r="J3486" s="229">
        <f t="shared" si="342"/>
        <v>0</v>
      </c>
      <c r="K3486" s="229">
        <f t="shared" si="343"/>
        <v>0</v>
      </c>
      <c r="L3486" s="229">
        <f t="shared" si="343"/>
        <v>0</v>
      </c>
      <c r="M3486" s="229">
        <f t="shared" si="344"/>
        <v>0</v>
      </c>
    </row>
    <row r="3487" spans="1:13" ht="15" customHeight="1">
      <c r="A3487" s="76"/>
      <c r="B3487" s="77" t="str">
        <f t="shared" si="341"/>
        <v/>
      </c>
      <c r="C3487" t="str">
        <f t="shared" si="340"/>
        <v/>
      </c>
      <c r="D3487" s="315" t="str">
        <f t="shared" si="345"/>
        <v/>
      </c>
      <c r="E3487" s="228">
        <v>0</v>
      </c>
      <c r="J3487" s="229">
        <f t="shared" si="342"/>
        <v>0</v>
      </c>
      <c r="K3487" s="229">
        <f t="shared" si="343"/>
        <v>0</v>
      </c>
      <c r="L3487" s="229">
        <f t="shared" si="343"/>
        <v>0</v>
      </c>
      <c r="M3487" s="229">
        <f t="shared" si="344"/>
        <v>0</v>
      </c>
    </row>
    <row r="3488" spans="1:13" ht="15" customHeight="1">
      <c r="A3488" s="76"/>
      <c r="B3488" s="77" t="str">
        <f t="shared" si="341"/>
        <v/>
      </c>
      <c r="C3488" t="str">
        <f t="shared" si="340"/>
        <v/>
      </c>
      <c r="D3488" s="315" t="str">
        <f t="shared" si="345"/>
        <v/>
      </c>
      <c r="E3488" s="228">
        <v>0</v>
      </c>
      <c r="J3488" s="229">
        <f t="shared" si="342"/>
        <v>0</v>
      </c>
      <c r="K3488" s="229">
        <f t="shared" si="343"/>
        <v>0</v>
      </c>
      <c r="L3488" s="229">
        <f t="shared" si="343"/>
        <v>0</v>
      </c>
      <c r="M3488" s="229">
        <f t="shared" si="344"/>
        <v>0</v>
      </c>
    </row>
    <row r="3489" spans="1:13" ht="15" customHeight="1">
      <c r="A3489" s="76"/>
      <c r="B3489" s="77" t="str">
        <f t="shared" si="341"/>
        <v/>
      </c>
      <c r="C3489" t="str">
        <f t="shared" si="340"/>
        <v/>
      </c>
      <c r="D3489" s="315" t="str">
        <f t="shared" si="345"/>
        <v/>
      </c>
      <c r="E3489" s="228">
        <v>0</v>
      </c>
      <c r="J3489" s="229">
        <f t="shared" si="342"/>
        <v>0</v>
      </c>
      <c r="K3489" s="229">
        <f t="shared" si="343"/>
        <v>0</v>
      </c>
      <c r="L3489" s="229">
        <f t="shared" si="343"/>
        <v>0</v>
      </c>
      <c r="M3489" s="229">
        <f t="shared" si="344"/>
        <v>0</v>
      </c>
    </row>
    <row r="3490" spans="1:13" ht="15" customHeight="1">
      <c r="A3490" s="76"/>
      <c r="B3490" s="77" t="str">
        <f t="shared" si="341"/>
        <v/>
      </c>
      <c r="C3490" t="str">
        <f t="shared" si="340"/>
        <v/>
      </c>
      <c r="D3490" s="315" t="str">
        <f t="shared" si="345"/>
        <v/>
      </c>
      <c r="E3490" s="228">
        <v>0</v>
      </c>
      <c r="J3490" s="229">
        <f t="shared" si="342"/>
        <v>0</v>
      </c>
      <c r="K3490" s="229">
        <f t="shared" si="343"/>
        <v>0</v>
      </c>
      <c r="L3490" s="229">
        <f t="shared" si="343"/>
        <v>0</v>
      </c>
      <c r="M3490" s="229">
        <f t="shared" si="344"/>
        <v>0</v>
      </c>
    </row>
    <row r="3491" spans="1:13" ht="15" customHeight="1">
      <c r="A3491" s="76"/>
      <c r="B3491" s="77" t="str">
        <f t="shared" si="341"/>
        <v/>
      </c>
      <c r="C3491" t="str">
        <f t="shared" si="340"/>
        <v/>
      </c>
      <c r="D3491" s="315" t="str">
        <f t="shared" si="345"/>
        <v/>
      </c>
      <c r="E3491" s="228">
        <v>0</v>
      </c>
      <c r="J3491" s="229">
        <f t="shared" si="342"/>
        <v>0</v>
      </c>
      <c r="K3491" s="229">
        <f t="shared" si="343"/>
        <v>0</v>
      </c>
      <c r="L3491" s="229">
        <f t="shared" si="343"/>
        <v>0</v>
      </c>
      <c r="M3491" s="229">
        <f t="shared" si="344"/>
        <v>0</v>
      </c>
    </row>
    <row r="3492" spans="1:13" ht="15" customHeight="1">
      <c r="A3492" s="76"/>
      <c r="B3492" s="77" t="str">
        <f t="shared" si="341"/>
        <v/>
      </c>
      <c r="C3492" t="str">
        <f t="shared" si="340"/>
        <v/>
      </c>
      <c r="D3492" s="315" t="str">
        <f t="shared" si="345"/>
        <v/>
      </c>
      <c r="E3492" s="228">
        <v>0</v>
      </c>
      <c r="J3492" s="229">
        <f t="shared" si="342"/>
        <v>0</v>
      </c>
      <c r="K3492" s="229">
        <f t="shared" si="343"/>
        <v>0</v>
      </c>
      <c r="L3492" s="229">
        <f t="shared" si="343"/>
        <v>0</v>
      </c>
      <c r="M3492" s="229">
        <f t="shared" si="344"/>
        <v>0</v>
      </c>
    </row>
    <row r="3493" spans="1:13" ht="15" customHeight="1">
      <c r="A3493" s="76"/>
      <c r="B3493" s="77" t="str">
        <f t="shared" si="341"/>
        <v/>
      </c>
      <c r="C3493" t="str">
        <f t="shared" si="340"/>
        <v/>
      </c>
      <c r="D3493" s="315" t="str">
        <f t="shared" si="345"/>
        <v/>
      </c>
      <c r="E3493" s="228">
        <v>0</v>
      </c>
      <c r="J3493" s="229">
        <f t="shared" si="342"/>
        <v>0</v>
      </c>
      <c r="K3493" s="229">
        <f t="shared" si="343"/>
        <v>0</v>
      </c>
      <c r="L3493" s="229">
        <f t="shared" si="343"/>
        <v>0</v>
      </c>
      <c r="M3493" s="229">
        <f t="shared" si="344"/>
        <v>0</v>
      </c>
    </row>
    <row r="3494" spans="1:13" ht="15" customHeight="1">
      <c r="A3494" s="76"/>
      <c r="B3494" s="77" t="str">
        <f t="shared" si="341"/>
        <v/>
      </c>
      <c r="C3494" t="str">
        <f t="shared" si="340"/>
        <v/>
      </c>
      <c r="D3494" s="315" t="str">
        <f t="shared" si="345"/>
        <v/>
      </c>
      <c r="E3494" s="228">
        <v>0</v>
      </c>
      <c r="J3494" s="229">
        <f t="shared" si="342"/>
        <v>0</v>
      </c>
      <c r="K3494" s="229">
        <f t="shared" si="343"/>
        <v>0</v>
      </c>
      <c r="L3494" s="229">
        <f t="shared" si="343"/>
        <v>0</v>
      </c>
      <c r="M3494" s="229">
        <f t="shared" si="344"/>
        <v>0</v>
      </c>
    </row>
    <row r="3495" spans="1:13" ht="15" customHeight="1">
      <c r="A3495" s="76"/>
      <c r="B3495" s="77" t="str">
        <f t="shared" si="341"/>
        <v/>
      </c>
      <c r="C3495" t="str">
        <f t="shared" si="340"/>
        <v/>
      </c>
      <c r="D3495" s="315" t="str">
        <f t="shared" si="345"/>
        <v/>
      </c>
      <c r="E3495" s="228">
        <v>0</v>
      </c>
      <c r="J3495" s="229">
        <f t="shared" si="342"/>
        <v>0</v>
      </c>
      <c r="K3495" s="229">
        <f t="shared" si="343"/>
        <v>0</v>
      </c>
      <c r="L3495" s="229">
        <f t="shared" si="343"/>
        <v>0</v>
      </c>
      <c r="M3495" s="229">
        <f t="shared" si="344"/>
        <v>0</v>
      </c>
    </row>
    <row r="3496" spans="1:13" ht="15" customHeight="1">
      <c r="A3496" s="76"/>
      <c r="B3496" s="77" t="str">
        <f t="shared" si="341"/>
        <v/>
      </c>
      <c r="C3496" t="str">
        <f t="shared" si="340"/>
        <v/>
      </c>
      <c r="D3496" s="315" t="str">
        <f t="shared" si="345"/>
        <v/>
      </c>
      <c r="E3496" s="228">
        <v>0</v>
      </c>
      <c r="J3496" s="229">
        <f t="shared" si="342"/>
        <v>0</v>
      </c>
      <c r="K3496" s="229">
        <f t="shared" si="343"/>
        <v>0</v>
      </c>
      <c r="L3496" s="229">
        <f t="shared" si="343"/>
        <v>0</v>
      </c>
      <c r="M3496" s="229">
        <f t="shared" si="344"/>
        <v>0</v>
      </c>
    </row>
    <row r="3497" spans="1:13" ht="15" customHeight="1">
      <c r="A3497" s="76"/>
      <c r="B3497" s="77" t="str">
        <f t="shared" si="341"/>
        <v/>
      </c>
      <c r="C3497" t="str">
        <f t="shared" si="340"/>
        <v/>
      </c>
      <c r="D3497" s="315" t="str">
        <f t="shared" si="345"/>
        <v/>
      </c>
      <c r="E3497" s="228">
        <v>0</v>
      </c>
      <c r="J3497" s="229">
        <f t="shared" si="342"/>
        <v>0</v>
      </c>
      <c r="K3497" s="229">
        <f t="shared" si="343"/>
        <v>0</v>
      </c>
      <c r="L3497" s="229">
        <f t="shared" si="343"/>
        <v>0</v>
      </c>
      <c r="M3497" s="229">
        <f t="shared" si="344"/>
        <v>0</v>
      </c>
    </row>
    <row r="3498" spans="1:13" ht="15" customHeight="1">
      <c r="A3498" s="76"/>
      <c r="B3498" s="77" t="str">
        <f t="shared" si="341"/>
        <v/>
      </c>
      <c r="C3498" t="str">
        <f t="shared" si="340"/>
        <v/>
      </c>
      <c r="D3498" s="315" t="str">
        <f t="shared" si="345"/>
        <v/>
      </c>
      <c r="E3498" s="228">
        <v>0</v>
      </c>
      <c r="J3498" s="229">
        <f t="shared" si="342"/>
        <v>0</v>
      </c>
      <c r="K3498" s="229">
        <f t="shared" si="343"/>
        <v>0</v>
      </c>
      <c r="L3498" s="229">
        <f t="shared" si="343"/>
        <v>0</v>
      </c>
      <c r="M3498" s="229">
        <f t="shared" si="344"/>
        <v>0</v>
      </c>
    </row>
    <row r="3499" spans="1:13" ht="15" customHeight="1">
      <c r="A3499" s="76"/>
      <c r="B3499" s="77" t="str">
        <f t="shared" si="341"/>
        <v/>
      </c>
      <c r="C3499" t="str">
        <f t="shared" si="340"/>
        <v/>
      </c>
      <c r="D3499" s="315" t="str">
        <f t="shared" si="345"/>
        <v/>
      </c>
      <c r="E3499" s="228">
        <v>0</v>
      </c>
      <c r="J3499" s="229">
        <f t="shared" si="342"/>
        <v>0</v>
      </c>
      <c r="K3499" s="229">
        <f t="shared" si="343"/>
        <v>0</v>
      </c>
      <c r="L3499" s="229">
        <f t="shared" si="343"/>
        <v>0</v>
      </c>
      <c r="M3499" s="229">
        <f t="shared" si="344"/>
        <v>0</v>
      </c>
    </row>
    <row r="3500" spans="1:13" ht="15" customHeight="1">
      <c r="A3500" s="76"/>
      <c r="B3500" s="77" t="str">
        <f t="shared" si="341"/>
        <v/>
      </c>
      <c r="C3500" t="str">
        <f t="shared" si="340"/>
        <v/>
      </c>
      <c r="D3500" s="315" t="str">
        <f t="shared" si="345"/>
        <v/>
      </c>
      <c r="E3500" s="228">
        <v>0</v>
      </c>
      <c r="J3500" s="229">
        <f t="shared" si="342"/>
        <v>0</v>
      </c>
      <c r="K3500" s="229">
        <f t="shared" si="343"/>
        <v>0</v>
      </c>
      <c r="L3500" s="229">
        <f t="shared" si="343"/>
        <v>0</v>
      </c>
      <c r="M3500" s="229">
        <f t="shared" si="344"/>
        <v>0</v>
      </c>
    </row>
    <row r="3501" spans="1:13" ht="15" customHeight="1">
      <c r="A3501" s="76"/>
      <c r="B3501" s="77" t="str">
        <f t="shared" si="341"/>
        <v/>
      </c>
      <c r="C3501" t="str">
        <f t="shared" si="340"/>
        <v/>
      </c>
      <c r="D3501" s="315" t="str">
        <f t="shared" si="345"/>
        <v/>
      </c>
      <c r="E3501" s="228">
        <v>0</v>
      </c>
      <c r="J3501" s="229">
        <f t="shared" si="342"/>
        <v>0</v>
      </c>
      <c r="K3501" s="229">
        <f t="shared" si="343"/>
        <v>0</v>
      </c>
      <c r="L3501" s="229">
        <f t="shared" si="343"/>
        <v>0</v>
      </c>
      <c r="M3501" s="229">
        <f t="shared" si="344"/>
        <v>0</v>
      </c>
    </row>
    <row r="3502" spans="1:13" ht="15" customHeight="1">
      <c r="A3502" s="76"/>
      <c r="B3502" s="77" t="str">
        <f t="shared" si="341"/>
        <v/>
      </c>
      <c r="C3502" t="str">
        <f t="shared" si="340"/>
        <v/>
      </c>
      <c r="D3502" s="315" t="str">
        <f t="shared" si="345"/>
        <v/>
      </c>
      <c r="E3502" s="228">
        <v>0</v>
      </c>
      <c r="J3502" s="229">
        <f t="shared" si="342"/>
        <v>0</v>
      </c>
      <c r="K3502" s="229">
        <f t="shared" si="343"/>
        <v>0</v>
      </c>
      <c r="L3502" s="229">
        <f t="shared" si="343"/>
        <v>0</v>
      </c>
      <c r="M3502" s="229">
        <f t="shared" si="344"/>
        <v>0</v>
      </c>
    </row>
    <row r="3503" spans="1:13" ht="15" customHeight="1">
      <c r="A3503" s="76"/>
      <c r="B3503" s="77" t="str">
        <f t="shared" si="341"/>
        <v/>
      </c>
      <c r="C3503" t="str">
        <f t="shared" si="340"/>
        <v/>
      </c>
      <c r="D3503" s="315" t="str">
        <f t="shared" si="345"/>
        <v/>
      </c>
      <c r="E3503" s="228">
        <v>0</v>
      </c>
      <c r="J3503" s="229">
        <f t="shared" si="342"/>
        <v>0</v>
      </c>
      <c r="K3503" s="229">
        <f t="shared" si="343"/>
        <v>0</v>
      </c>
      <c r="L3503" s="229">
        <f t="shared" si="343"/>
        <v>0</v>
      </c>
      <c r="M3503" s="229">
        <f t="shared" si="344"/>
        <v>0</v>
      </c>
    </row>
    <row r="3504" spans="1:13" ht="15" customHeight="1">
      <c r="A3504" s="76"/>
      <c r="B3504" s="77" t="str">
        <f t="shared" si="341"/>
        <v/>
      </c>
      <c r="C3504" t="str">
        <f t="shared" si="340"/>
        <v/>
      </c>
      <c r="D3504" s="315" t="str">
        <f t="shared" si="345"/>
        <v/>
      </c>
      <c r="E3504" s="228">
        <v>0</v>
      </c>
      <c r="J3504" s="229">
        <f t="shared" si="342"/>
        <v>0</v>
      </c>
      <c r="K3504" s="229">
        <f t="shared" si="343"/>
        <v>0</v>
      </c>
      <c r="L3504" s="229">
        <f t="shared" si="343"/>
        <v>0</v>
      </c>
      <c r="M3504" s="229">
        <f t="shared" si="344"/>
        <v>0</v>
      </c>
    </row>
    <row r="3505" spans="1:13" ht="15" customHeight="1">
      <c r="A3505" s="76"/>
      <c r="B3505" s="77" t="str">
        <f t="shared" si="341"/>
        <v/>
      </c>
      <c r="C3505" t="str">
        <f t="shared" si="340"/>
        <v/>
      </c>
      <c r="D3505" s="315" t="str">
        <f t="shared" si="345"/>
        <v/>
      </c>
      <c r="E3505" s="228">
        <v>0</v>
      </c>
      <c r="J3505" s="229">
        <f t="shared" si="342"/>
        <v>0</v>
      </c>
      <c r="K3505" s="229">
        <f t="shared" si="343"/>
        <v>0</v>
      </c>
      <c r="L3505" s="229">
        <f t="shared" si="343"/>
        <v>0</v>
      </c>
      <c r="M3505" s="229">
        <f t="shared" si="344"/>
        <v>0</v>
      </c>
    </row>
    <row r="3506" spans="1:13" ht="15" customHeight="1">
      <c r="A3506" s="76"/>
      <c r="B3506" s="77" t="str">
        <f t="shared" si="341"/>
        <v/>
      </c>
      <c r="C3506" t="str">
        <f t="shared" si="340"/>
        <v/>
      </c>
      <c r="D3506" s="315" t="str">
        <f t="shared" si="345"/>
        <v/>
      </c>
      <c r="E3506" s="228">
        <v>0</v>
      </c>
      <c r="J3506" s="229">
        <f t="shared" si="342"/>
        <v>0</v>
      </c>
      <c r="K3506" s="229">
        <f t="shared" si="343"/>
        <v>0</v>
      </c>
      <c r="L3506" s="229">
        <f t="shared" si="343"/>
        <v>0</v>
      </c>
      <c r="M3506" s="229">
        <f t="shared" si="344"/>
        <v>0</v>
      </c>
    </row>
    <row r="3507" spans="1:13" ht="15" customHeight="1">
      <c r="A3507" s="76"/>
      <c r="B3507" s="77" t="str">
        <f t="shared" si="341"/>
        <v/>
      </c>
      <c r="C3507" t="str">
        <f t="shared" si="340"/>
        <v/>
      </c>
      <c r="D3507" s="315" t="str">
        <f t="shared" si="345"/>
        <v/>
      </c>
      <c r="E3507" s="228">
        <v>0</v>
      </c>
      <c r="J3507" s="229">
        <f t="shared" si="342"/>
        <v>0</v>
      </c>
      <c r="K3507" s="229">
        <f t="shared" si="343"/>
        <v>0</v>
      </c>
      <c r="L3507" s="229">
        <f t="shared" si="343"/>
        <v>0</v>
      </c>
      <c r="M3507" s="229">
        <f t="shared" si="344"/>
        <v>0</v>
      </c>
    </row>
    <row r="3508" spans="1:13" ht="15" customHeight="1">
      <c r="A3508" s="76"/>
      <c r="B3508" s="77" t="str">
        <f t="shared" si="341"/>
        <v/>
      </c>
      <c r="C3508" t="str">
        <f t="shared" si="340"/>
        <v/>
      </c>
      <c r="D3508" s="315" t="str">
        <f t="shared" si="345"/>
        <v/>
      </c>
      <c r="E3508" s="228">
        <v>0</v>
      </c>
      <c r="J3508" s="229">
        <f t="shared" si="342"/>
        <v>0</v>
      </c>
      <c r="K3508" s="229">
        <f t="shared" si="343"/>
        <v>0</v>
      </c>
      <c r="L3508" s="229">
        <f t="shared" si="343"/>
        <v>0</v>
      </c>
      <c r="M3508" s="229">
        <f t="shared" si="344"/>
        <v>0</v>
      </c>
    </row>
    <row r="3509" spans="1:13" ht="15" customHeight="1">
      <c r="A3509" s="76"/>
      <c r="B3509" s="77" t="str">
        <f t="shared" si="341"/>
        <v/>
      </c>
      <c r="C3509" t="str">
        <f t="shared" si="340"/>
        <v/>
      </c>
      <c r="D3509" s="315" t="str">
        <f t="shared" si="345"/>
        <v/>
      </c>
      <c r="E3509" s="228">
        <v>0</v>
      </c>
      <c r="J3509" s="229">
        <f t="shared" si="342"/>
        <v>0</v>
      </c>
      <c r="K3509" s="229">
        <f t="shared" si="343"/>
        <v>0</v>
      </c>
      <c r="L3509" s="229">
        <f t="shared" si="343"/>
        <v>0</v>
      </c>
      <c r="M3509" s="229">
        <f t="shared" si="344"/>
        <v>0</v>
      </c>
    </row>
    <row r="3510" spans="1:13" ht="15" customHeight="1">
      <c r="A3510" s="76"/>
      <c r="B3510" s="77" t="str">
        <f t="shared" si="341"/>
        <v/>
      </c>
      <c r="C3510" t="str">
        <f t="shared" si="340"/>
        <v/>
      </c>
      <c r="D3510" s="315" t="str">
        <f t="shared" si="345"/>
        <v/>
      </c>
      <c r="E3510" s="228">
        <v>0</v>
      </c>
      <c r="J3510" s="229">
        <f t="shared" si="342"/>
        <v>0</v>
      </c>
      <c r="K3510" s="229">
        <f t="shared" si="343"/>
        <v>0</v>
      </c>
      <c r="L3510" s="229">
        <f t="shared" si="343"/>
        <v>0</v>
      </c>
      <c r="M3510" s="229">
        <f t="shared" si="344"/>
        <v>0</v>
      </c>
    </row>
    <row r="3511" spans="1:13" ht="15" customHeight="1">
      <c r="A3511" s="76"/>
      <c r="B3511" s="77" t="str">
        <f t="shared" si="341"/>
        <v/>
      </c>
      <c r="C3511" t="str">
        <f t="shared" si="340"/>
        <v/>
      </c>
      <c r="D3511" s="315" t="str">
        <f t="shared" si="345"/>
        <v/>
      </c>
      <c r="E3511" s="228">
        <v>0</v>
      </c>
      <c r="J3511" s="229">
        <f t="shared" si="342"/>
        <v>0</v>
      </c>
      <c r="K3511" s="229">
        <f t="shared" si="343"/>
        <v>0</v>
      </c>
      <c r="L3511" s="229">
        <f t="shared" si="343"/>
        <v>0</v>
      </c>
      <c r="M3511" s="229">
        <f t="shared" si="344"/>
        <v>0</v>
      </c>
    </row>
    <row r="3512" spans="1:13" ht="15" customHeight="1">
      <c r="A3512" s="76"/>
      <c r="B3512" s="77" t="str">
        <f t="shared" si="341"/>
        <v/>
      </c>
      <c r="C3512" t="str">
        <f t="shared" si="340"/>
        <v/>
      </c>
      <c r="D3512" s="315" t="str">
        <f t="shared" si="345"/>
        <v/>
      </c>
      <c r="E3512" s="228">
        <v>0</v>
      </c>
      <c r="J3512" s="229">
        <f t="shared" si="342"/>
        <v>0</v>
      </c>
      <c r="K3512" s="229">
        <f t="shared" si="343"/>
        <v>0</v>
      </c>
      <c r="L3512" s="229">
        <f t="shared" si="343"/>
        <v>0</v>
      </c>
      <c r="M3512" s="229">
        <f t="shared" si="344"/>
        <v>0</v>
      </c>
    </row>
    <row r="3513" spans="1:13" ht="15" customHeight="1">
      <c r="A3513" s="76"/>
      <c r="B3513" s="77" t="str">
        <f t="shared" si="341"/>
        <v/>
      </c>
      <c r="C3513" t="str">
        <f t="shared" si="340"/>
        <v/>
      </c>
      <c r="D3513" s="315" t="str">
        <f t="shared" si="345"/>
        <v/>
      </c>
      <c r="E3513" s="228">
        <v>0</v>
      </c>
      <c r="J3513" s="229">
        <f t="shared" si="342"/>
        <v>0</v>
      </c>
      <c r="K3513" s="229">
        <f t="shared" si="343"/>
        <v>0</v>
      </c>
      <c r="L3513" s="229">
        <f t="shared" si="343"/>
        <v>0</v>
      </c>
      <c r="M3513" s="229">
        <f t="shared" si="344"/>
        <v>0</v>
      </c>
    </row>
    <row r="3514" spans="1:13" ht="15" customHeight="1">
      <c r="A3514" s="76"/>
      <c r="B3514" s="77" t="str">
        <f t="shared" si="341"/>
        <v/>
      </c>
      <c r="C3514" t="str">
        <f t="shared" si="340"/>
        <v/>
      </c>
      <c r="D3514" s="315" t="str">
        <f t="shared" si="345"/>
        <v/>
      </c>
      <c r="E3514" s="228">
        <v>0</v>
      </c>
      <c r="J3514" s="229">
        <f t="shared" si="342"/>
        <v>0</v>
      </c>
      <c r="K3514" s="229">
        <f t="shared" si="343"/>
        <v>0</v>
      </c>
      <c r="L3514" s="229">
        <f t="shared" si="343"/>
        <v>0</v>
      </c>
      <c r="M3514" s="229">
        <f t="shared" si="344"/>
        <v>0</v>
      </c>
    </row>
    <row r="3515" spans="1:13" ht="15" customHeight="1">
      <c r="A3515" s="76"/>
      <c r="B3515" s="77" t="str">
        <f t="shared" si="341"/>
        <v/>
      </c>
      <c r="C3515" t="str">
        <f t="shared" si="340"/>
        <v/>
      </c>
      <c r="D3515" s="315" t="str">
        <f t="shared" si="345"/>
        <v/>
      </c>
      <c r="E3515" s="228">
        <v>0</v>
      </c>
      <c r="J3515" s="229">
        <f t="shared" si="342"/>
        <v>0</v>
      </c>
      <c r="K3515" s="229">
        <f t="shared" si="343"/>
        <v>0</v>
      </c>
      <c r="L3515" s="229">
        <f t="shared" si="343"/>
        <v>0</v>
      </c>
      <c r="M3515" s="229">
        <f t="shared" si="344"/>
        <v>0</v>
      </c>
    </row>
    <row r="3516" spans="1:13" ht="15" customHeight="1">
      <c r="A3516" s="76"/>
      <c r="B3516" s="77" t="str">
        <f t="shared" si="341"/>
        <v/>
      </c>
      <c r="C3516" t="str">
        <f t="shared" si="340"/>
        <v/>
      </c>
      <c r="D3516" s="315" t="str">
        <f t="shared" si="345"/>
        <v/>
      </c>
      <c r="E3516" s="228">
        <v>0</v>
      </c>
      <c r="J3516" s="229">
        <f t="shared" si="342"/>
        <v>0</v>
      </c>
      <c r="K3516" s="229">
        <f t="shared" si="343"/>
        <v>0</v>
      </c>
      <c r="L3516" s="229">
        <f t="shared" si="343"/>
        <v>0</v>
      </c>
      <c r="M3516" s="229">
        <f t="shared" si="344"/>
        <v>0</v>
      </c>
    </row>
    <row r="3517" spans="1:13" ht="15" customHeight="1">
      <c r="A3517" s="76"/>
      <c r="B3517" s="77" t="str">
        <f t="shared" si="341"/>
        <v/>
      </c>
      <c r="C3517" t="str">
        <f t="shared" si="340"/>
        <v/>
      </c>
      <c r="D3517" s="315" t="str">
        <f t="shared" si="345"/>
        <v/>
      </c>
      <c r="E3517" s="228">
        <v>0</v>
      </c>
      <c r="J3517" s="229">
        <f t="shared" si="342"/>
        <v>0</v>
      </c>
      <c r="K3517" s="229">
        <f t="shared" si="343"/>
        <v>0</v>
      </c>
      <c r="L3517" s="229">
        <f t="shared" si="343"/>
        <v>0</v>
      </c>
      <c r="M3517" s="229">
        <f t="shared" si="344"/>
        <v>0</v>
      </c>
    </row>
    <row r="3518" spans="1:13" ht="15" customHeight="1">
      <c r="A3518" s="76"/>
      <c r="B3518" s="77" t="str">
        <f t="shared" si="341"/>
        <v/>
      </c>
      <c r="C3518" t="str">
        <f t="shared" si="340"/>
        <v/>
      </c>
      <c r="D3518" s="315" t="str">
        <f t="shared" si="345"/>
        <v/>
      </c>
      <c r="E3518" s="228">
        <v>0</v>
      </c>
      <c r="J3518" s="229">
        <f t="shared" si="342"/>
        <v>0</v>
      </c>
      <c r="K3518" s="229">
        <f t="shared" si="343"/>
        <v>0</v>
      </c>
      <c r="L3518" s="229">
        <f t="shared" si="343"/>
        <v>0</v>
      </c>
      <c r="M3518" s="229">
        <f t="shared" si="344"/>
        <v>0</v>
      </c>
    </row>
    <row r="3519" spans="1:13" ht="15" customHeight="1">
      <c r="A3519" s="76"/>
      <c r="B3519" s="77" t="str">
        <f t="shared" si="341"/>
        <v/>
      </c>
      <c r="C3519" t="str">
        <f t="shared" si="340"/>
        <v/>
      </c>
      <c r="D3519" s="315" t="str">
        <f t="shared" si="345"/>
        <v/>
      </c>
      <c r="E3519" s="228">
        <v>0</v>
      </c>
      <c r="J3519" s="229">
        <f t="shared" si="342"/>
        <v>0</v>
      </c>
      <c r="K3519" s="229">
        <f t="shared" si="343"/>
        <v>0</v>
      </c>
      <c r="L3519" s="229">
        <f t="shared" si="343"/>
        <v>0</v>
      </c>
      <c r="M3519" s="229">
        <f t="shared" si="344"/>
        <v>0</v>
      </c>
    </row>
    <row r="3520" spans="1:13" ht="15" customHeight="1">
      <c r="A3520" s="76"/>
      <c r="B3520" s="77" t="str">
        <f t="shared" si="341"/>
        <v/>
      </c>
      <c r="C3520" t="str">
        <f t="shared" si="340"/>
        <v/>
      </c>
      <c r="D3520" s="315" t="str">
        <f t="shared" si="345"/>
        <v/>
      </c>
      <c r="E3520" s="228">
        <v>0</v>
      </c>
      <c r="J3520" s="229">
        <f t="shared" si="342"/>
        <v>0</v>
      </c>
      <c r="K3520" s="229">
        <f t="shared" si="343"/>
        <v>0</v>
      </c>
      <c r="L3520" s="229">
        <f t="shared" si="343"/>
        <v>0</v>
      </c>
      <c r="M3520" s="229">
        <f t="shared" si="344"/>
        <v>0</v>
      </c>
    </row>
    <row r="3521" spans="1:13" ht="15" customHeight="1">
      <c r="A3521" s="76"/>
      <c r="B3521" s="77" t="str">
        <f t="shared" si="341"/>
        <v/>
      </c>
      <c r="C3521" t="str">
        <f t="shared" ref="C3521:C3584" si="346">IF(A3521&lt;&gt;"",TEXT(A3521,"aaaa"),"")</f>
        <v/>
      </c>
      <c r="D3521" s="315" t="str">
        <f t="shared" si="345"/>
        <v/>
      </c>
      <c r="E3521" s="228">
        <v>0</v>
      </c>
      <c r="J3521" s="229">
        <f t="shared" si="342"/>
        <v>0</v>
      </c>
      <c r="K3521" s="229">
        <f t="shared" si="343"/>
        <v>0</v>
      </c>
      <c r="L3521" s="229">
        <f t="shared" si="343"/>
        <v>0</v>
      </c>
      <c r="M3521" s="229">
        <f t="shared" si="344"/>
        <v>0</v>
      </c>
    </row>
    <row r="3522" spans="1:13" ht="15" customHeight="1">
      <c r="A3522" s="76"/>
      <c r="B3522" s="77" t="str">
        <f t="shared" si="341"/>
        <v/>
      </c>
      <c r="C3522" t="str">
        <f t="shared" si="346"/>
        <v/>
      </c>
      <c r="D3522" s="315" t="str">
        <f t="shared" si="345"/>
        <v/>
      </c>
      <c r="E3522" s="228">
        <v>0</v>
      </c>
      <c r="J3522" s="229">
        <f t="shared" si="342"/>
        <v>0</v>
      </c>
      <c r="K3522" s="229">
        <f t="shared" si="343"/>
        <v>0</v>
      </c>
      <c r="L3522" s="229">
        <f t="shared" si="343"/>
        <v>0</v>
      </c>
      <c r="M3522" s="229">
        <f t="shared" si="344"/>
        <v>0</v>
      </c>
    </row>
    <row r="3523" spans="1:13" ht="15" customHeight="1">
      <c r="A3523" s="76"/>
      <c r="B3523" s="77" t="str">
        <f t="shared" si="341"/>
        <v/>
      </c>
      <c r="C3523" t="str">
        <f t="shared" si="346"/>
        <v/>
      </c>
      <c r="D3523" s="315" t="str">
        <f t="shared" si="345"/>
        <v/>
      </c>
      <c r="E3523" s="228">
        <v>0</v>
      </c>
      <c r="J3523" s="229">
        <f t="shared" si="342"/>
        <v>0</v>
      </c>
      <c r="K3523" s="229">
        <f t="shared" si="343"/>
        <v>0</v>
      </c>
      <c r="L3523" s="229">
        <f t="shared" si="343"/>
        <v>0</v>
      </c>
      <c r="M3523" s="229">
        <f t="shared" si="344"/>
        <v>0</v>
      </c>
    </row>
    <row r="3524" spans="1:13" ht="15" customHeight="1">
      <c r="A3524" s="76"/>
      <c r="B3524" s="77" t="str">
        <f t="shared" si="341"/>
        <v/>
      </c>
      <c r="C3524" t="str">
        <f t="shared" si="346"/>
        <v/>
      </c>
      <c r="D3524" s="315" t="str">
        <f t="shared" si="345"/>
        <v/>
      </c>
      <c r="E3524" s="228">
        <v>0</v>
      </c>
      <c r="J3524" s="229">
        <f t="shared" si="342"/>
        <v>0</v>
      </c>
      <c r="K3524" s="229">
        <f t="shared" si="343"/>
        <v>0</v>
      </c>
      <c r="L3524" s="229">
        <f t="shared" si="343"/>
        <v>0</v>
      </c>
      <c r="M3524" s="229">
        <f t="shared" si="344"/>
        <v>0</v>
      </c>
    </row>
    <row r="3525" spans="1:13" ht="15" customHeight="1">
      <c r="A3525" s="76"/>
      <c r="B3525" s="77" t="str">
        <f t="shared" si="341"/>
        <v/>
      </c>
      <c r="C3525" t="str">
        <f t="shared" si="346"/>
        <v/>
      </c>
      <c r="D3525" s="315" t="str">
        <f t="shared" si="345"/>
        <v/>
      </c>
      <c r="E3525" s="228">
        <v>0</v>
      </c>
      <c r="J3525" s="229">
        <f t="shared" si="342"/>
        <v>0</v>
      </c>
      <c r="K3525" s="229">
        <f t="shared" si="343"/>
        <v>0</v>
      </c>
      <c r="L3525" s="229">
        <f t="shared" si="343"/>
        <v>0</v>
      </c>
      <c r="M3525" s="229">
        <f t="shared" si="344"/>
        <v>0</v>
      </c>
    </row>
    <row r="3526" spans="1:13" ht="15" customHeight="1">
      <c r="A3526" s="76"/>
      <c r="B3526" s="77" t="str">
        <f t="shared" si="341"/>
        <v/>
      </c>
      <c r="C3526" t="str">
        <f t="shared" si="346"/>
        <v/>
      </c>
      <c r="D3526" s="315" t="str">
        <f t="shared" si="345"/>
        <v/>
      </c>
      <c r="E3526" s="228">
        <v>0</v>
      </c>
      <c r="J3526" s="229">
        <f t="shared" si="342"/>
        <v>0</v>
      </c>
      <c r="K3526" s="229">
        <f t="shared" si="343"/>
        <v>0</v>
      </c>
      <c r="L3526" s="229">
        <f t="shared" si="343"/>
        <v>0</v>
      </c>
      <c r="M3526" s="229">
        <f t="shared" si="344"/>
        <v>0</v>
      </c>
    </row>
    <row r="3527" spans="1:13" ht="15" customHeight="1">
      <c r="A3527" s="76"/>
      <c r="B3527" s="77" t="str">
        <f t="shared" ref="B3527:B3590" si="347">IF(A3527="","",TEXT(A3527,"DDDD"))</f>
        <v/>
      </c>
      <c r="C3527" t="str">
        <f t="shared" si="346"/>
        <v/>
      </c>
      <c r="D3527" s="315" t="str">
        <f t="shared" si="345"/>
        <v/>
      </c>
      <c r="E3527" s="228">
        <v>0</v>
      </c>
      <c r="J3527" s="229">
        <f t="shared" ref="J3527:J3590" si="348">IF(E3527=0,0,(1-J$4)*E3527)</f>
        <v>0</v>
      </c>
      <c r="K3527" s="229">
        <f t="shared" ref="K3527:L3590" si="349">IF(F3527=0,0,(1-K$4)*F3527)</f>
        <v>0</v>
      </c>
      <c r="L3527" s="229">
        <f t="shared" si="349"/>
        <v>0</v>
      </c>
      <c r="M3527" s="229">
        <f t="shared" ref="M3527:M3590" si="350">IF(H3527=0,0,(1-M$4)*H3527)</f>
        <v>0</v>
      </c>
    </row>
    <row r="3528" spans="1:13" ht="15" customHeight="1">
      <c r="A3528" s="76"/>
      <c r="B3528" s="77" t="str">
        <f t="shared" si="347"/>
        <v/>
      </c>
      <c r="C3528" t="str">
        <f t="shared" si="346"/>
        <v/>
      </c>
      <c r="D3528" s="315" t="str">
        <f t="shared" ref="D3528:D3591" si="351">IF(A3528&lt;&gt;"",PROPER(TEXT(A3528,"Mmmm")),"")</f>
        <v/>
      </c>
      <c r="E3528" s="228">
        <v>0</v>
      </c>
      <c r="J3528" s="229">
        <f t="shared" si="348"/>
        <v>0</v>
      </c>
      <c r="K3528" s="229">
        <f t="shared" si="349"/>
        <v>0</v>
      </c>
      <c r="L3528" s="229">
        <f t="shared" si="349"/>
        <v>0</v>
      </c>
      <c r="M3528" s="229">
        <f t="shared" si="350"/>
        <v>0</v>
      </c>
    </row>
    <row r="3529" spans="1:13" ht="15" customHeight="1">
      <c r="A3529" s="76"/>
      <c r="B3529" s="77" t="str">
        <f t="shared" si="347"/>
        <v/>
      </c>
      <c r="C3529" t="str">
        <f t="shared" si="346"/>
        <v/>
      </c>
      <c r="D3529" s="315" t="str">
        <f t="shared" si="351"/>
        <v/>
      </c>
      <c r="E3529" s="228">
        <v>0</v>
      </c>
      <c r="J3529" s="229">
        <f t="shared" si="348"/>
        <v>0</v>
      </c>
      <c r="K3529" s="229">
        <f t="shared" si="349"/>
        <v>0</v>
      </c>
      <c r="L3529" s="229">
        <f t="shared" si="349"/>
        <v>0</v>
      </c>
      <c r="M3529" s="229">
        <f t="shared" si="350"/>
        <v>0</v>
      </c>
    </row>
    <row r="3530" spans="1:13" ht="15" customHeight="1">
      <c r="A3530" s="76"/>
      <c r="B3530" s="77" t="str">
        <f t="shared" si="347"/>
        <v/>
      </c>
      <c r="C3530" t="str">
        <f t="shared" si="346"/>
        <v/>
      </c>
      <c r="D3530" s="315" t="str">
        <f t="shared" si="351"/>
        <v/>
      </c>
      <c r="E3530" s="228">
        <v>0</v>
      </c>
      <c r="J3530" s="229">
        <f t="shared" si="348"/>
        <v>0</v>
      </c>
      <c r="K3530" s="229">
        <f t="shared" si="349"/>
        <v>0</v>
      </c>
      <c r="L3530" s="229">
        <f t="shared" si="349"/>
        <v>0</v>
      </c>
      <c r="M3530" s="229">
        <f t="shared" si="350"/>
        <v>0</v>
      </c>
    </row>
    <row r="3531" spans="1:13" ht="15" customHeight="1">
      <c r="A3531" s="76"/>
      <c r="B3531" s="77" t="str">
        <f t="shared" si="347"/>
        <v/>
      </c>
      <c r="C3531" t="str">
        <f t="shared" si="346"/>
        <v/>
      </c>
      <c r="D3531" s="315" t="str">
        <f t="shared" si="351"/>
        <v/>
      </c>
      <c r="E3531" s="228">
        <v>0</v>
      </c>
      <c r="J3531" s="229">
        <f t="shared" si="348"/>
        <v>0</v>
      </c>
      <c r="K3531" s="229">
        <f t="shared" si="349"/>
        <v>0</v>
      </c>
      <c r="L3531" s="229">
        <f t="shared" si="349"/>
        <v>0</v>
      </c>
      <c r="M3531" s="229">
        <f t="shared" si="350"/>
        <v>0</v>
      </c>
    </row>
    <row r="3532" spans="1:13" ht="15" customHeight="1">
      <c r="A3532" s="76"/>
      <c r="B3532" s="77" t="str">
        <f t="shared" si="347"/>
        <v/>
      </c>
      <c r="C3532" t="str">
        <f t="shared" si="346"/>
        <v/>
      </c>
      <c r="D3532" s="315" t="str">
        <f t="shared" si="351"/>
        <v/>
      </c>
      <c r="E3532" s="228">
        <v>0</v>
      </c>
      <c r="J3532" s="229">
        <f t="shared" si="348"/>
        <v>0</v>
      </c>
      <c r="K3532" s="229">
        <f t="shared" si="349"/>
        <v>0</v>
      </c>
      <c r="L3532" s="229">
        <f t="shared" si="349"/>
        <v>0</v>
      </c>
      <c r="M3532" s="229">
        <f t="shared" si="350"/>
        <v>0</v>
      </c>
    </row>
    <row r="3533" spans="1:13" ht="15" customHeight="1">
      <c r="A3533" s="76"/>
      <c r="B3533" s="77" t="str">
        <f t="shared" si="347"/>
        <v/>
      </c>
      <c r="C3533" t="str">
        <f t="shared" si="346"/>
        <v/>
      </c>
      <c r="D3533" s="315" t="str">
        <f t="shared" si="351"/>
        <v/>
      </c>
      <c r="E3533" s="228">
        <v>0</v>
      </c>
      <c r="J3533" s="229">
        <f t="shared" si="348"/>
        <v>0</v>
      </c>
      <c r="K3533" s="229">
        <f t="shared" si="349"/>
        <v>0</v>
      </c>
      <c r="L3533" s="229">
        <f t="shared" si="349"/>
        <v>0</v>
      </c>
      <c r="M3533" s="229">
        <f t="shared" si="350"/>
        <v>0</v>
      </c>
    </row>
    <row r="3534" spans="1:13" ht="15" customHeight="1">
      <c r="A3534" s="76"/>
      <c r="B3534" s="77" t="str">
        <f t="shared" si="347"/>
        <v/>
      </c>
      <c r="C3534" t="str">
        <f t="shared" si="346"/>
        <v/>
      </c>
      <c r="D3534" s="315" t="str">
        <f t="shared" si="351"/>
        <v/>
      </c>
      <c r="E3534" s="228">
        <v>0</v>
      </c>
      <c r="J3534" s="229">
        <f t="shared" si="348"/>
        <v>0</v>
      </c>
      <c r="K3534" s="229">
        <f t="shared" si="349"/>
        <v>0</v>
      </c>
      <c r="L3534" s="229">
        <f t="shared" si="349"/>
        <v>0</v>
      </c>
      <c r="M3534" s="229">
        <f t="shared" si="350"/>
        <v>0</v>
      </c>
    </row>
    <row r="3535" spans="1:13" ht="15" customHeight="1">
      <c r="A3535" s="76"/>
      <c r="B3535" s="77" t="str">
        <f t="shared" si="347"/>
        <v/>
      </c>
      <c r="C3535" t="str">
        <f t="shared" si="346"/>
        <v/>
      </c>
      <c r="D3535" s="315" t="str">
        <f t="shared" si="351"/>
        <v/>
      </c>
      <c r="E3535" s="228">
        <v>0</v>
      </c>
      <c r="J3535" s="229">
        <f t="shared" si="348"/>
        <v>0</v>
      </c>
      <c r="K3535" s="229">
        <f t="shared" si="349"/>
        <v>0</v>
      </c>
      <c r="L3535" s="229">
        <f t="shared" si="349"/>
        <v>0</v>
      </c>
      <c r="M3535" s="229">
        <f t="shared" si="350"/>
        <v>0</v>
      </c>
    </row>
    <row r="3536" spans="1:13" ht="15" customHeight="1">
      <c r="A3536" s="76"/>
      <c r="B3536" s="77" t="str">
        <f t="shared" si="347"/>
        <v/>
      </c>
      <c r="C3536" t="str">
        <f t="shared" si="346"/>
        <v/>
      </c>
      <c r="D3536" s="315" t="str">
        <f t="shared" si="351"/>
        <v/>
      </c>
      <c r="E3536" s="228">
        <v>0</v>
      </c>
      <c r="J3536" s="229">
        <f t="shared" si="348"/>
        <v>0</v>
      </c>
      <c r="K3536" s="229">
        <f t="shared" si="349"/>
        <v>0</v>
      </c>
      <c r="L3536" s="229">
        <f t="shared" si="349"/>
        <v>0</v>
      </c>
      <c r="M3536" s="229">
        <f t="shared" si="350"/>
        <v>0</v>
      </c>
    </row>
    <row r="3537" spans="1:13" ht="15" customHeight="1">
      <c r="A3537" s="76"/>
      <c r="B3537" s="77" t="str">
        <f t="shared" si="347"/>
        <v/>
      </c>
      <c r="C3537" t="str">
        <f t="shared" si="346"/>
        <v/>
      </c>
      <c r="D3537" s="315" t="str">
        <f t="shared" si="351"/>
        <v/>
      </c>
      <c r="E3537" s="228">
        <v>0</v>
      </c>
      <c r="J3537" s="229">
        <f t="shared" si="348"/>
        <v>0</v>
      </c>
      <c r="K3537" s="229">
        <f t="shared" si="349"/>
        <v>0</v>
      </c>
      <c r="L3537" s="229">
        <f t="shared" si="349"/>
        <v>0</v>
      </c>
      <c r="M3537" s="229">
        <f t="shared" si="350"/>
        <v>0</v>
      </c>
    </row>
    <row r="3538" spans="1:13" ht="15" customHeight="1">
      <c r="A3538" s="76"/>
      <c r="B3538" s="77" t="str">
        <f t="shared" si="347"/>
        <v/>
      </c>
      <c r="C3538" t="str">
        <f t="shared" si="346"/>
        <v/>
      </c>
      <c r="D3538" s="315" t="str">
        <f t="shared" si="351"/>
        <v/>
      </c>
      <c r="E3538" s="228">
        <v>0</v>
      </c>
      <c r="J3538" s="229">
        <f t="shared" si="348"/>
        <v>0</v>
      </c>
      <c r="K3538" s="229">
        <f t="shared" si="349"/>
        <v>0</v>
      </c>
      <c r="L3538" s="229">
        <f t="shared" si="349"/>
        <v>0</v>
      </c>
      <c r="M3538" s="229">
        <f t="shared" si="350"/>
        <v>0</v>
      </c>
    </row>
    <row r="3539" spans="1:13" ht="15" customHeight="1">
      <c r="A3539" s="76"/>
      <c r="B3539" s="77" t="str">
        <f t="shared" si="347"/>
        <v/>
      </c>
      <c r="C3539" t="str">
        <f t="shared" si="346"/>
        <v/>
      </c>
      <c r="D3539" s="315" t="str">
        <f t="shared" si="351"/>
        <v/>
      </c>
      <c r="E3539" s="228">
        <v>0</v>
      </c>
      <c r="J3539" s="229">
        <f t="shared" si="348"/>
        <v>0</v>
      </c>
      <c r="K3539" s="229">
        <f t="shared" si="349"/>
        <v>0</v>
      </c>
      <c r="L3539" s="229">
        <f t="shared" si="349"/>
        <v>0</v>
      </c>
      <c r="M3539" s="229">
        <f t="shared" si="350"/>
        <v>0</v>
      </c>
    </row>
    <row r="3540" spans="1:13" ht="15" customHeight="1">
      <c r="A3540" s="76"/>
      <c r="B3540" s="77" t="str">
        <f t="shared" si="347"/>
        <v/>
      </c>
      <c r="C3540" t="str">
        <f t="shared" si="346"/>
        <v/>
      </c>
      <c r="D3540" s="315" t="str">
        <f t="shared" si="351"/>
        <v/>
      </c>
      <c r="E3540" s="228">
        <v>0</v>
      </c>
      <c r="J3540" s="229">
        <f t="shared" si="348"/>
        <v>0</v>
      </c>
      <c r="K3540" s="229">
        <f t="shared" si="349"/>
        <v>0</v>
      </c>
      <c r="L3540" s="229">
        <f t="shared" si="349"/>
        <v>0</v>
      </c>
      <c r="M3540" s="229">
        <f t="shared" si="350"/>
        <v>0</v>
      </c>
    </row>
    <row r="3541" spans="1:13" ht="15" customHeight="1">
      <c r="A3541" s="76"/>
      <c r="B3541" s="77" t="str">
        <f t="shared" si="347"/>
        <v/>
      </c>
      <c r="C3541" t="str">
        <f t="shared" si="346"/>
        <v/>
      </c>
      <c r="D3541" s="315" t="str">
        <f t="shared" si="351"/>
        <v/>
      </c>
      <c r="E3541" s="228">
        <v>0</v>
      </c>
      <c r="J3541" s="229">
        <f t="shared" si="348"/>
        <v>0</v>
      </c>
      <c r="K3541" s="229">
        <f t="shared" si="349"/>
        <v>0</v>
      </c>
      <c r="L3541" s="229">
        <f t="shared" si="349"/>
        <v>0</v>
      </c>
      <c r="M3541" s="229">
        <f t="shared" si="350"/>
        <v>0</v>
      </c>
    </row>
    <row r="3542" spans="1:13" ht="15" customHeight="1">
      <c r="A3542" s="76"/>
      <c r="B3542" s="77" t="str">
        <f t="shared" si="347"/>
        <v/>
      </c>
      <c r="C3542" t="str">
        <f t="shared" si="346"/>
        <v/>
      </c>
      <c r="D3542" s="315" t="str">
        <f t="shared" si="351"/>
        <v/>
      </c>
      <c r="E3542" s="228">
        <v>0</v>
      </c>
      <c r="J3542" s="229">
        <f t="shared" si="348"/>
        <v>0</v>
      </c>
      <c r="K3542" s="229">
        <f t="shared" si="349"/>
        <v>0</v>
      </c>
      <c r="L3542" s="229">
        <f t="shared" si="349"/>
        <v>0</v>
      </c>
      <c r="M3542" s="229">
        <f t="shared" si="350"/>
        <v>0</v>
      </c>
    </row>
    <row r="3543" spans="1:13" ht="15" customHeight="1">
      <c r="A3543" s="76"/>
      <c r="B3543" s="77" t="str">
        <f t="shared" si="347"/>
        <v/>
      </c>
      <c r="C3543" t="str">
        <f t="shared" si="346"/>
        <v/>
      </c>
      <c r="D3543" s="315" t="str">
        <f t="shared" si="351"/>
        <v/>
      </c>
      <c r="E3543" s="228">
        <v>0</v>
      </c>
      <c r="J3543" s="229">
        <f t="shared" si="348"/>
        <v>0</v>
      </c>
      <c r="K3543" s="229">
        <f t="shared" si="349"/>
        <v>0</v>
      </c>
      <c r="L3543" s="229">
        <f t="shared" si="349"/>
        <v>0</v>
      </c>
      <c r="M3543" s="229">
        <f t="shared" si="350"/>
        <v>0</v>
      </c>
    </row>
    <row r="3544" spans="1:13" ht="15" customHeight="1">
      <c r="A3544" s="76"/>
      <c r="B3544" s="77" t="str">
        <f t="shared" si="347"/>
        <v/>
      </c>
      <c r="C3544" t="str">
        <f t="shared" si="346"/>
        <v/>
      </c>
      <c r="D3544" s="315" t="str">
        <f t="shared" si="351"/>
        <v/>
      </c>
      <c r="E3544" s="228">
        <v>0</v>
      </c>
      <c r="J3544" s="229">
        <f t="shared" si="348"/>
        <v>0</v>
      </c>
      <c r="K3544" s="229">
        <f t="shared" si="349"/>
        <v>0</v>
      </c>
      <c r="L3544" s="229">
        <f t="shared" si="349"/>
        <v>0</v>
      </c>
      <c r="M3544" s="229">
        <f t="shared" si="350"/>
        <v>0</v>
      </c>
    </row>
    <row r="3545" spans="1:13" ht="15" customHeight="1">
      <c r="A3545" s="76"/>
      <c r="B3545" s="77" t="str">
        <f t="shared" si="347"/>
        <v/>
      </c>
      <c r="C3545" t="str">
        <f t="shared" si="346"/>
        <v/>
      </c>
      <c r="D3545" s="315" t="str">
        <f t="shared" si="351"/>
        <v/>
      </c>
      <c r="E3545" s="228">
        <v>0</v>
      </c>
      <c r="J3545" s="229">
        <f t="shared" si="348"/>
        <v>0</v>
      </c>
      <c r="K3545" s="229">
        <f t="shared" si="349"/>
        <v>0</v>
      </c>
      <c r="L3545" s="229">
        <f t="shared" si="349"/>
        <v>0</v>
      </c>
      <c r="M3545" s="229">
        <f t="shared" si="350"/>
        <v>0</v>
      </c>
    </row>
    <row r="3546" spans="1:13" ht="15" customHeight="1">
      <c r="A3546" s="76"/>
      <c r="B3546" s="77" t="str">
        <f t="shared" si="347"/>
        <v/>
      </c>
      <c r="C3546" t="str">
        <f t="shared" si="346"/>
        <v/>
      </c>
      <c r="D3546" s="315" t="str">
        <f t="shared" si="351"/>
        <v/>
      </c>
      <c r="E3546" s="228">
        <v>0</v>
      </c>
      <c r="J3546" s="229">
        <f t="shared" si="348"/>
        <v>0</v>
      </c>
      <c r="K3546" s="229">
        <f t="shared" si="349"/>
        <v>0</v>
      </c>
      <c r="L3546" s="229">
        <f t="shared" si="349"/>
        <v>0</v>
      </c>
      <c r="M3546" s="229">
        <f t="shared" si="350"/>
        <v>0</v>
      </c>
    </row>
    <row r="3547" spans="1:13" ht="15" customHeight="1">
      <c r="A3547" s="76"/>
      <c r="B3547" s="77" t="str">
        <f t="shared" si="347"/>
        <v/>
      </c>
      <c r="C3547" t="str">
        <f t="shared" si="346"/>
        <v/>
      </c>
      <c r="D3547" s="315" t="str">
        <f t="shared" si="351"/>
        <v/>
      </c>
      <c r="E3547" s="228">
        <v>0</v>
      </c>
      <c r="J3547" s="229">
        <f t="shared" si="348"/>
        <v>0</v>
      </c>
      <c r="K3547" s="229">
        <f t="shared" si="349"/>
        <v>0</v>
      </c>
      <c r="L3547" s="229">
        <f t="shared" si="349"/>
        <v>0</v>
      </c>
      <c r="M3547" s="229">
        <f t="shared" si="350"/>
        <v>0</v>
      </c>
    </row>
    <row r="3548" spans="1:13" ht="15" customHeight="1">
      <c r="A3548" s="76"/>
      <c r="B3548" s="77" t="str">
        <f t="shared" si="347"/>
        <v/>
      </c>
      <c r="C3548" t="str">
        <f t="shared" si="346"/>
        <v/>
      </c>
      <c r="D3548" s="315" t="str">
        <f t="shared" si="351"/>
        <v/>
      </c>
      <c r="E3548" s="228">
        <v>0</v>
      </c>
      <c r="J3548" s="229">
        <f t="shared" si="348"/>
        <v>0</v>
      </c>
      <c r="K3548" s="229">
        <f t="shared" si="349"/>
        <v>0</v>
      </c>
      <c r="L3548" s="229">
        <f t="shared" si="349"/>
        <v>0</v>
      </c>
      <c r="M3548" s="229">
        <f t="shared" si="350"/>
        <v>0</v>
      </c>
    </row>
    <row r="3549" spans="1:13" ht="15" customHeight="1">
      <c r="A3549" s="76"/>
      <c r="B3549" s="77" t="str">
        <f t="shared" si="347"/>
        <v/>
      </c>
      <c r="C3549" t="str">
        <f t="shared" si="346"/>
        <v/>
      </c>
      <c r="D3549" s="315" t="str">
        <f t="shared" si="351"/>
        <v/>
      </c>
      <c r="E3549" s="228">
        <v>0</v>
      </c>
      <c r="J3549" s="229">
        <f t="shared" si="348"/>
        <v>0</v>
      </c>
      <c r="K3549" s="229">
        <f t="shared" si="349"/>
        <v>0</v>
      </c>
      <c r="L3549" s="229">
        <f t="shared" si="349"/>
        <v>0</v>
      </c>
      <c r="M3549" s="229">
        <f t="shared" si="350"/>
        <v>0</v>
      </c>
    </row>
    <row r="3550" spans="1:13" ht="15" customHeight="1">
      <c r="A3550" s="76"/>
      <c r="B3550" s="77" t="str">
        <f t="shared" si="347"/>
        <v/>
      </c>
      <c r="C3550" t="str">
        <f t="shared" si="346"/>
        <v/>
      </c>
      <c r="D3550" s="315" t="str">
        <f t="shared" si="351"/>
        <v/>
      </c>
      <c r="E3550" s="228">
        <v>0</v>
      </c>
      <c r="J3550" s="229">
        <f t="shared" si="348"/>
        <v>0</v>
      </c>
      <c r="K3550" s="229">
        <f t="shared" si="349"/>
        <v>0</v>
      </c>
      <c r="L3550" s="229">
        <f t="shared" si="349"/>
        <v>0</v>
      </c>
      <c r="M3550" s="229">
        <f t="shared" si="350"/>
        <v>0</v>
      </c>
    </row>
    <row r="3551" spans="1:13" ht="15" customHeight="1">
      <c r="A3551" s="76"/>
      <c r="B3551" s="77" t="str">
        <f t="shared" si="347"/>
        <v/>
      </c>
      <c r="C3551" t="str">
        <f t="shared" si="346"/>
        <v/>
      </c>
      <c r="D3551" s="315" t="str">
        <f t="shared" si="351"/>
        <v/>
      </c>
      <c r="E3551" s="228">
        <v>0</v>
      </c>
      <c r="J3551" s="229">
        <f t="shared" si="348"/>
        <v>0</v>
      </c>
      <c r="K3551" s="229">
        <f t="shared" si="349"/>
        <v>0</v>
      </c>
      <c r="L3551" s="229">
        <f t="shared" si="349"/>
        <v>0</v>
      </c>
      <c r="M3551" s="229">
        <f t="shared" si="350"/>
        <v>0</v>
      </c>
    </row>
    <row r="3552" spans="1:13" ht="15" customHeight="1">
      <c r="A3552" s="76"/>
      <c r="B3552" s="77" t="str">
        <f t="shared" si="347"/>
        <v/>
      </c>
      <c r="C3552" t="str">
        <f t="shared" si="346"/>
        <v/>
      </c>
      <c r="D3552" s="315" t="str">
        <f t="shared" si="351"/>
        <v/>
      </c>
      <c r="E3552" s="228">
        <v>0</v>
      </c>
      <c r="J3552" s="229">
        <f t="shared" si="348"/>
        <v>0</v>
      </c>
      <c r="K3552" s="229">
        <f t="shared" si="349"/>
        <v>0</v>
      </c>
      <c r="L3552" s="229">
        <f t="shared" si="349"/>
        <v>0</v>
      </c>
      <c r="M3552" s="229">
        <f t="shared" si="350"/>
        <v>0</v>
      </c>
    </row>
    <row r="3553" spans="1:13" ht="15" customHeight="1">
      <c r="A3553" s="76"/>
      <c r="B3553" s="77" t="str">
        <f t="shared" si="347"/>
        <v/>
      </c>
      <c r="C3553" t="str">
        <f t="shared" si="346"/>
        <v/>
      </c>
      <c r="D3553" s="315" t="str">
        <f t="shared" si="351"/>
        <v/>
      </c>
      <c r="E3553" s="228">
        <v>0</v>
      </c>
      <c r="J3553" s="229">
        <f t="shared" si="348"/>
        <v>0</v>
      </c>
      <c r="K3553" s="229">
        <f t="shared" si="349"/>
        <v>0</v>
      </c>
      <c r="L3553" s="229">
        <f t="shared" si="349"/>
        <v>0</v>
      </c>
      <c r="M3553" s="229">
        <f t="shared" si="350"/>
        <v>0</v>
      </c>
    </row>
    <row r="3554" spans="1:13" ht="15" customHeight="1">
      <c r="A3554" s="76"/>
      <c r="B3554" s="77" t="str">
        <f t="shared" si="347"/>
        <v/>
      </c>
      <c r="C3554" t="str">
        <f t="shared" si="346"/>
        <v/>
      </c>
      <c r="D3554" s="315" t="str">
        <f t="shared" si="351"/>
        <v/>
      </c>
      <c r="E3554" s="228">
        <v>0</v>
      </c>
      <c r="J3554" s="229">
        <f t="shared" si="348"/>
        <v>0</v>
      </c>
      <c r="K3554" s="229">
        <f t="shared" si="349"/>
        <v>0</v>
      </c>
      <c r="L3554" s="229">
        <f t="shared" si="349"/>
        <v>0</v>
      </c>
      <c r="M3554" s="229">
        <f t="shared" si="350"/>
        <v>0</v>
      </c>
    </row>
    <row r="3555" spans="1:13" ht="15" customHeight="1">
      <c r="A3555" s="76"/>
      <c r="B3555" s="77" t="str">
        <f t="shared" si="347"/>
        <v/>
      </c>
      <c r="C3555" t="str">
        <f t="shared" si="346"/>
        <v/>
      </c>
      <c r="D3555" s="315" t="str">
        <f t="shared" si="351"/>
        <v/>
      </c>
      <c r="E3555" s="228">
        <v>0</v>
      </c>
      <c r="J3555" s="229">
        <f t="shared" si="348"/>
        <v>0</v>
      </c>
      <c r="K3555" s="229">
        <f t="shared" si="349"/>
        <v>0</v>
      </c>
      <c r="L3555" s="229">
        <f t="shared" si="349"/>
        <v>0</v>
      </c>
      <c r="M3555" s="229">
        <f t="shared" si="350"/>
        <v>0</v>
      </c>
    </row>
    <row r="3556" spans="1:13" ht="15" customHeight="1">
      <c r="A3556" s="76"/>
      <c r="B3556" s="77" t="str">
        <f t="shared" si="347"/>
        <v/>
      </c>
      <c r="C3556" t="str">
        <f t="shared" si="346"/>
        <v/>
      </c>
      <c r="D3556" s="315" t="str">
        <f t="shared" si="351"/>
        <v/>
      </c>
      <c r="E3556" s="228">
        <v>0</v>
      </c>
      <c r="J3556" s="229">
        <f t="shared" si="348"/>
        <v>0</v>
      </c>
      <c r="K3556" s="229">
        <f t="shared" si="349"/>
        <v>0</v>
      </c>
      <c r="L3556" s="229">
        <f t="shared" si="349"/>
        <v>0</v>
      </c>
      <c r="M3556" s="229">
        <f t="shared" si="350"/>
        <v>0</v>
      </c>
    </row>
    <row r="3557" spans="1:13" ht="15" customHeight="1">
      <c r="A3557" s="76"/>
      <c r="B3557" s="77" t="str">
        <f t="shared" si="347"/>
        <v/>
      </c>
      <c r="C3557" t="str">
        <f t="shared" si="346"/>
        <v/>
      </c>
      <c r="D3557" s="315" t="str">
        <f t="shared" si="351"/>
        <v/>
      </c>
      <c r="E3557" s="228">
        <v>0</v>
      </c>
      <c r="J3557" s="229">
        <f t="shared" si="348"/>
        <v>0</v>
      </c>
      <c r="K3557" s="229">
        <f t="shared" si="349"/>
        <v>0</v>
      </c>
      <c r="L3557" s="229">
        <f t="shared" si="349"/>
        <v>0</v>
      </c>
      <c r="M3557" s="229">
        <f t="shared" si="350"/>
        <v>0</v>
      </c>
    </row>
    <row r="3558" spans="1:13" ht="15" customHeight="1">
      <c r="A3558" s="76"/>
      <c r="B3558" s="77" t="str">
        <f t="shared" si="347"/>
        <v/>
      </c>
      <c r="C3558" t="str">
        <f t="shared" si="346"/>
        <v/>
      </c>
      <c r="D3558" s="315" t="str">
        <f t="shared" si="351"/>
        <v/>
      </c>
      <c r="E3558" s="228">
        <v>0</v>
      </c>
      <c r="J3558" s="229">
        <f t="shared" si="348"/>
        <v>0</v>
      </c>
      <c r="K3558" s="229">
        <f t="shared" si="349"/>
        <v>0</v>
      </c>
      <c r="L3558" s="229">
        <f t="shared" si="349"/>
        <v>0</v>
      </c>
      <c r="M3558" s="229">
        <f t="shared" si="350"/>
        <v>0</v>
      </c>
    </row>
    <row r="3559" spans="1:13" ht="15" customHeight="1">
      <c r="A3559" s="76"/>
      <c r="B3559" s="77" t="str">
        <f t="shared" si="347"/>
        <v/>
      </c>
      <c r="C3559" t="str">
        <f t="shared" si="346"/>
        <v/>
      </c>
      <c r="D3559" s="315" t="str">
        <f t="shared" si="351"/>
        <v/>
      </c>
      <c r="E3559" s="228">
        <v>0</v>
      </c>
      <c r="J3559" s="229">
        <f t="shared" si="348"/>
        <v>0</v>
      </c>
      <c r="K3559" s="229">
        <f t="shared" si="349"/>
        <v>0</v>
      </c>
      <c r="L3559" s="229">
        <f t="shared" si="349"/>
        <v>0</v>
      </c>
      <c r="M3559" s="229">
        <f t="shared" si="350"/>
        <v>0</v>
      </c>
    </row>
    <row r="3560" spans="1:13" ht="15" customHeight="1">
      <c r="A3560" s="76"/>
      <c r="B3560" s="77" t="str">
        <f t="shared" si="347"/>
        <v/>
      </c>
      <c r="C3560" t="str">
        <f t="shared" si="346"/>
        <v/>
      </c>
      <c r="D3560" s="315" t="str">
        <f t="shared" si="351"/>
        <v/>
      </c>
      <c r="E3560" s="228">
        <v>0</v>
      </c>
      <c r="J3560" s="229">
        <f t="shared" si="348"/>
        <v>0</v>
      </c>
      <c r="K3560" s="229">
        <f t="shared" si="349"/>
        <v>0</v>
      </c>
      <c r="L3560" s="229">
        <f t="shared" si="349"/>
        <v>0</v>
      </c>
      <c r="M3560" s="229">
        <f t="shared" si="350"/>
        <v>0</v>
      </c>
    </row>
    <row r="3561" spans="1:13" ht="15" customHeight="1">
      <c r="A3561" s="76"/>
      <c r="B3561" s="77" t="str">
        <f t="shared" si="347"/>
        <v/>
      </c>
      <c r="C3561" t="str">
        <f t="shared" si="346"/>
        <v/>
      </c>
      <c r="D3561" s="315" t="str">
        <f t="shared" si="351"/>
        <v/>
      </c>
      <c r="E3561" s="228">
        <v>0</v>
      </c>
      <c r="J3561" s="229">
        <f t="shared" si="348"/>
        <v>0</v>
      </c>
      <c r="K3561" s="229">
        <f t="shared" si="349"/>
        <v>0</v>
      </c>
      <c r="L3561" s="229">
        <f t="shared" si="349"/>
        <v>0</v>
      </c>
      <c r="M3561" s="229">
        <f t="shared" si="350"/>
        <v>0</v>
      </c>
    </row>
    <row r="3562" spans="1:13" ht="15" customHeight="1">
      <c r="A3562" s="76"/>
      <c r="B3562" s="77" t="str">
        <f t="shared" si="347"/>
        <v/>
      </c>
      <c r="C3562" t="str">
        <f t="shared" si="346"/>
        <v/>
      </c>
      <c r="D3562" s="315" t="str">
        <f t="shared" si="351"/>
        <v/>
      </c>
      <c r="E3562" s="228">
        <v>0</v>
      </c>
      <c r="J3562" s="229">
        <f t="shared" si="348"/>
        <v>0</v>
      </c>
      <c r="K3562" s="229">
        <f t="shared" si="349"/>
        <v>0</v>
      </c>
      <c r="L3562" s="229">
        <f t="shared" si="349"/>
        <v>0</v>
      </c>
      <c r="M3562" s="229">
        <f t="shared" si="350"/>
        <v>0</v>
      </c>
    </row>
    <row r="3563" spans="1:13" ht="15" customHeight="1">
      <c r="A3563" s="76"/>
      <c r="B3563" s="77" t="str">
        <f t="shared" si="347"/>
        <v/>
      </c>
      <c r="C3563" t="str">
        <f t="shared" si="346"/>
        <v/>
      </c>
      <c r="D3563" s="315" t="str">
        <f t="shared" si="351"/>
        <v/>
      </c>
      <c r="E3563" s="228">
        <v>0</v>
      </c>
      <c r="J3563" s="229">
        <f t="shared" si="348"/>
        <v>0</v>
      </c>
      <c r="K3563" s="229">
        <f t="shared" si="349"/>
        <v>0</v>
      </c>
      <c r="L3563" s="229">
        <f t="shared" si="349"/>
        <v>0</v>
      </c>
      <c r="M3563" s="229">
        <f t="shared" si="350"/>
        <v>0</v>
      </c>
    </row>
    <row r="3564" spans="1:13" ht="15" customHeight="1">
      <c r="A3564" s="76"/>
      <c r="B3564" s="77" t="str">
        <f t="shared" si="347"/>
        <v/>
      </c>
      <c r="C3564" t="str">
        <f t="shared" si="346"/>
        <v/>
      </c>
      <c r="D3564" s="315" t="str">
        <f t="shared" si="351"/>
        <v/>
      </c>
      <c r="E3564" s="228">
        <v>0</v>
      </c>
      <c r="J3564" s="229">
        <f t="shared" si="348"/>
        <v>0</v>
      </c>
      <c r="K3564" s="229">
        <f t="shared" si="349"/>
        <v>0</v>
      </c>
      <c r="L3564" s="229">
        <f t="shared" si="349"/>
        <v>0</v>
      </c>
      <c r="M3564" s="229">
        <f t="shared" si="350"/>
        <v>0</v>
      </c>
    </row>
    <row r="3565" spans="1:13" ht="15" customHeight="1">
      <c r="A3565" s="76"/>
      <c r="B3565" s="77" t="str">
        <f t="shared" si="347"/>
        <v/>
      </c>
      <c r="C3565" t="str">
        <f t="shared" si="346"/>
        <v/>
      </c>
      <c r="D3565" s="315" t="str">
        <f t="shared" si="351"/>
        <v/>
      </c>
      <c r="E3565" s="228">
        <v>0</v>
      </c>
      <c r="J3565" s="229">
        <f t="shared" si="348"/>
        <v>0</v>
      </c>
      <c r="K3565" s="229">
        <f t="shared" si="349"/>
        <v>0</v>
      </c>
      <c r="L3565" s="229">
        <f t="shared" si="349"/>
        <v>0</v>
      </c>
      <c r="M3565" s="229">
        <f t="shared" si="350"/>
        <v>0</v>
      </c>
    </row>
    <row r="3566" spans="1:13" ht="15" customHeight="1">
      <c r="A3566" s="76"/>
      <c r="B3566" s="77" t="str">
        <f t="shared" si="347"/>
        <v/>
      </c>
      <c r="C3566" t="str">
        <f t="shared" si="346"/>
        <v/>
      </c>
      <c r="D3566" s="315" t="str">
        <f t="shared" si="351"/>
        <v/>
      </c>
      <c r="E3566" s="228">
        <v>0</v>
      </c>
      <c r="J3566" s="229">
        <f t="shared" si="348"/>
        <v>0</v>
      </c>
      <c r="K3566" s="229">
        <f t="shared" si="349"/>
        <v>0</v>
      </c>
      <c r="L3566" s="229">
        <f t="shared" si="349"/>
        <v>0</v>
      </c>
      <c r="M3566" s="229">
        <f t="shared" si="350"/>
        <v>0</v>
      </c>
    </row>
    <row r="3567" spans="1:13" ht="15" customHeight="1">
      <c r="A3567" s="76"/>
      <c r="B3567" s="77" t="str">
        <f t="shared" si="347"/>
        <v/>
      </c>
      <c r="C3567" t="str">
        <f t="shared" si="346"/>
        <v/>
      </c>
      <c r="D3567" s="315" t="str">
        <f t="shared" si="351"/>
        <v/>
      </c>
      <c r="E3567" s="228">
        <v>0</v>
      </c>
      <c r="J3567" s="229">
        <f t="shared" si="348"/>
        <v>0</v>
      </c>
      <c r="K3567" s="229">
        <f t="shared" si="349"/>
        <v>0</v>
      </c>
      <c r="L3567" s="229">
        <f t="shared" si="349"/>
        <v>0</v>
      </c>
      <c r="M3567" s="229">
        <f t="shared" si="350"/>
        <v>0</v>
      </c>
    </row>
    <row r="3568" spans="1:13" ht="15" customHeight="1">
      <c r="A3568" s="76"/>
      <c r="B3568" s="77" t="str">
        <f t="shared" si="347"/>
        <v/>
      </c>
      <c r="C3568" t="str">
        <f t="shared" si="346"/>
        <v/>
      </c>
      <c r="D3568" s="315" t="str">
        <f t="shared" si="351"/>
        <v/>
      </c>
      <c r="E3568" s="228">
        <v>0</v>
      </c>
      <c r="J3568" s="229">
        <f t="shared" si="348"/>
        <v>0</v>
      </c>
      <c r="K3568" s="229">
        <f t="shared" si="349"/>
        <v>0</v>
      </c>
      <c r="L3568" s="229">
        <f t="shared" si="349"/>
        <v>0</v>
      </c>
      <c r="M3568" s="229">
        <f t="shared" si="350"/>
        <v>0</v>
      </c>
    </row>
    <row r="3569" spans="1:13" ht="15" customHeight="1">
      <c r="A3569" s="76"/>
      <c r="B3569" s="77" t="str">
        <f t="shared" si="347"/>
        <v/>
      </c>
      <c r="C3569" t="str">
        <f t="shared" si="346"/>
        <v/>
      </c>
      <c r="D3569" s="315" t="str">
        <f t="shared" si="351"/>
        <v/>
      </c>
      <c r="E3569" s="228">
        <v>0</v>
      </c>
      <c r="J3569" s="229">
        <f t="shared" si="348"/>
        <v>0</v>
      </c>
      <c r="K3569" s="229">
        <f t="shared" si="349"/>
        <v>0</v>
      </c>
      <c r="L3569" s="229">
        <f t="shared" si="349"/>
        <v>0</v>
      </c>
      <c r="M3569" s="229">
        <f t="shared" si="350"/>
        <v>0</v>
      </c>
    </row>
    <row r="3570" spans="1:13" ht="15" customHeight="1">
      <c r="A3570" s="76"/>
      <c r="B3570" s="77" t="str">
        <f t="shared" si="347"/>
        <v/>
      </c>
      <c r="C3570" t="str">
        <f t="shared" si="346"/>
        <v/>
      </c>
      <c r="D3570" s="315" t="str">
        <f t="shared" si="351"/>
        <v/>
      </c>
      <c r="E3570" s="228">
        <v>0</v>
      </c>
      <c r="J3570" s="229">
        <f t="shared" si="348"/>
        <v>0</v>
      </c>
      <c r="K3570" s="229">
        <f t="shared" si="349"/>
        <v>0</v>
      </c>
      <c r="L3570" s="229">
        <f t="shared" si="349"/>
        <v>0</v>
      </c>
      <c r="M3570" s="229">
        <f t="shared" si="350"/>
        <v>0</v>
      </c>
    </row>
    <row r="3571" spans="1:13" ht="15" customHeight="1">
      <c r="A3571" s="76"/>
      <c r="B3571" s="77" t="str">
        <f t="shared" si="347"/>
        <v/>
      </c>
      <c r="C3571" t="str">
        <f t="shared" si="346"/>
        <v/>
      </c>
      <c r="D3571" s="315" t="str">
        <f t="shared" si="351"/>
        <v/>
      </c>
      <c r="E3571" s="228">
        <v>0</v>
      </c>
      <c r="J3571" s="229">
        <f t="shared" si="348"/>
        <v>0</v>
      </c>
      <c r="K3571" s="229">
        <f t="shared" si="349"/>
        <v>0</v>
      </c>
      <c r="L3571" s="229">
        <f t="shared" si="349"/>
        <v>0</v>
      </c>
      <c r="M3571" s="229">
        <f t="shared" si="350"/>
        <v>0</v>
      </c>
    </row>
    <row r="3572" spans="1:13" ht="15" customHeight="1">
      <c r="A3572" s="76"/>
      <c r="B3572" s="77" t="str">
        <f t="shared" si="347"/>
        <v/>
      </c>
      <c r="C3572" t="str">
        <f t="shared" si="346"/>
        <v/>
      </c>
      <c r="D3572" s="315" t="str">
        <f t="shared" si="351"/>
        <v/>
      </c>
      <c r="E3572" s="228">
        <v>0</v>
      </c>
      <c r="J3572" s="229">
        <f t="shared" si="348"/>
        <v>0</v>
      </c>
      <c r="K3572" s="229">
        <f t="shared" si="349"/>
        <v>0</v>
      </c>
      <c r="L3572" s="229">
        <f t="shared" si="349"/>
        <v>0</v>
      </c>
      <c r="M3572" s="229">
        <f t="shared" si="350"/>
        <v>0</v>
      </c>
    </row>
    <row r="3573" spans="1:13" ht="15" customHeight="1">
      <c r="A3573" s="76"/>
      <c r="B3573" s="77" t="str">
        <f t="shared" si="347"/>
        <v/>
      </c>
      <c r="C3573" t="str">
        <f t="shared" si="346"/>
        <v/>
      </c>
      <c r="D3573" s="315" t="str">
        <f t="shared" si="351"/>
        <v/>
      </c>
      <c r="E3573" s="228">
        <v>0</v>
      </c>
      <c r="J3573" s="229">
        <f t="shared" si="348"/>
        <v>0</v>
      </c>
      <c r="K3573" s="229">
        <f t="shared" si="349"/>
        <v>0</v>
      </c>
      <c r="L3573" s="229">
        <f t="shared" si="349"/>
        <v>0</v>
      </c>
      <c r="M3573" s="229">
        <f t="shared" si="350"/>
        <v>0</v>
      </c>
    </row>
    <row r="3574" spans="1:13" ht="15" customHeight="1">
      <c r="A3574" s="76"/>
      <c r="B3574" s="77" t="str">
        <f t="shared" si="347"/>
        <v/>
      </c>
      <c r="C3574" t="str">
        <f t="shared" si="346"/>
        <v/>
      </c>
      <c r="D3574" s="315" t="str">
        <f t="shared" si="351"/>
        <v/>
      </c>
      <c r="E3574" s="228">
        <v>0</v>
      </c>
      <c r="J3574" s="229">
        <f t="shared" si="348"/>
        <v>0</v>
      </c>
      <c r="K3574" s="229">
        <f t="shared" si="349"/>
        <v>0</v>
      </c>
      <c r="L3574" s="229">
        <f t="shared" si="349"/>
        <v>0</v>
      </c>
      <c r="M3574" s="229">
        <f t="shared" si="350"/>
        <v>0</v>
      </c>
    </row>
    <row r="3575" spans="1:13" ht="15" customHeight="1">
      <c r="A3575" s="76"/>
      <c r="B3575" s="77" t="str">
        <f t="shared" si="347"/>
        <v/>
      </c>
      <c r="C3575" t="str">
        <f t="shared" si="346"/>
        <v/>
      </c>
      <c r="D3575" s="315" t="str">
        <f t="shared" si="351"/>
        <v/>
      </c>
      <c r="E3575" s="228">
        <v>0</v>
      </c>
      <c r="J3575" s="229">
        <f t="shared" si="348"/>
        <v>0</v>
      </c>
      <c r="K3575" s="229">
        <f t="shared" si="349"/>
        <v>0</v>
      </c>
      <c r="L3575" s="229">
        <f t="shared" si="349"/>
        <v>0</v>
      </c>
      <c r="M3575" s="229">
        <f t="shared" si="350"/>
        <v>0</v>
      </c>
    </row>
    <row r="3576" spans="1:13" ht="15" customHeight="1">
      <c r="A3576" s="76"/>
      <c r="B3576" s="77" t="str">
        <f t="shared" si="347"/>
        <v/>
      </c>
      <c r="C3576" t="str">
        <f t="shared" si="346"/>
        <v/>
      </c>
      <c r="D3576" s="315" t="str">
        <f t="shared" si="351"/>
        <v/>
      </c>
      <c r="E3576" s="228">
        <v>0</v>
      </c>
      <c r="J3576" s="229">
        <f t="shared" si="348"/>
        <v>0</v>
      </c>
      <c r="K3576" s="229">
        <f t="shared" si="349"/>
        <v>0</v>
      </c>
      <c r="L3576" s="229">
        <f t="shared" si="349"/>
        <v>0</v>
      </c>
      <c r="M3576" s="229">
        <f t="shared" si="350"/>
        <v>0</v>
      </c>
    </row>
    <row r="3577" spans="1:13" ht="15" customHeight="1">
      <c r="A3577" s="76"/>
      <c r="B3577" s="77" t="str">
        <f t="shared" si="347"/>
        <v/>
      </c>
      <c r="C3577" t="str">
        <f t="shared" si="346"/>
        <v/>
      </c>
      <c r="D3577" s="315" t="str">
        <f t="shared" si="351"/>
        <v/>
      </c>
      <c r="E3577" s="228">
        <v>0</v>
      </c>
      <c r="J3577" s="229">
        <f t="shared" si="348"/>
        <v>0</v>
      </c>
      <c r="K3577" s="229">
        <f t="shared" si="349"/>
        <v>0</v>
      </c>
      <c r="L3577" s="229">
        <f t="shared" si="349"/>
        <v>0</v>
      </c>
      <c r="M3577" s="229">
        <f t="shared" si="350"/>
        <v>0</v>
      </c>
    </row>
    <row r="3578" spans="1:13" ht="15" customHeight="1">
      <c r="A3578" s="76"/>
      <c r="B3578" s="77" t="str">
        <f t="shared" si="347"/>
        <v/>
      </c>
      <c r="C3578" t="str">
        <f t="shared" si="346"/>
        <v/>
      </c>
      <c r="D3578" s="315" t="str">
        <f t="shared" si="351"/>
        <v/>
      </c>
      <c r="E3578" s="228">
        <v>0</v>
      </c>
      <c r="J3578" s="229">
        <f t="shared" si="348"/>
        <v>0</v>
      </c>
      <c r="K3578" s="229">
        <f t="shared" si="349"/>
        <v>0</v>
      </c>
      <c r="L3578" s="229">
        <f t="shared" si="349"/>
        <v>0</v>
      </c>
      <c r="M3578" s="229">
        <f t="shared" si="350"/>
        <v>0</v>
      </c>
    </row>
    <row r="3579" spans="1:13" ht="15" customHeight="1">
      <c r="A3579" s="76"/>
      <c r="B3579" s="77" t="str">
        <f t="shared" si="347"/>
        <v/>
      </c>
      <c r="C3579" t="str">
        <f t="shared" si="346"/>
        <v/>
      </c>
      <c r="D3579" s="315" t="str">
        <f t="shared" si="351"/>
        <v/>
      </c>
      <c r="E3579" s="228">
        <v>0</v>
      </c>
      <c r="J3579" s="229">
        <f t="shared" si="348"/>
        <v>0</v>
      </c>
      <c r="K3579" s="229">
        <f t="shared" si="349"/>
        <v>0</v>
      </c>
      <c r="L3579" s="229">
        <f t="shared" si="349"/>
        <v>0</v>
      </c>
      <c r="M3579" s="229">
        <f t="shared" si="350"/>
        <v>0</v>
      </c>
    </row>
    <row r="3580" spans="1:13" ht="15" customHeight="1">
      <c r="A3580" s="76"/>
      <c r="B3580" s="77" t="str">
        <f t="shared" si="347"/>
        <v/>
      </c>
      <c r="C3580" t="str">
        <f t="shared" si="346"/>
        <v/>
      </c>
      <c r="D3580" s="315" t="str">
        <f t="shared" si="351"/>
        <v/>
      </c>
      <c r="E3580" s="228">
        <v>0</v>
      </c>
      <c r="J3580" s="229">
        <f t="shared" si="348"/>
        <v>0</v>
      </c>
      <c r="K3580" s="229">
        <f t="shared" si="349"/>
        <v>0</v>
      </c>
      <c r="L3580" s="229">
        <f t="shared" si="349"/>
        <v>0</v>
      </c>
      <c r="M3580" s="229">
        <f t="shared" si="350"/>
        <v>0</v>
      </c>
    </row>
    <row r="3581" spans="1:13" ht="15" customHeight="1">
      <c r="A3581" s="76"/>
      <c r="B3581" s="77" t="str">
        <f t="shared" si="347"/>
        <v/>
      </c>
      <c r="C3581" t="str">
        <f t="shared" si="346"/>
        <v/>
      </c>
      <c r="D3581" s="315" t="str">
        <f t="shared" si="351"/>
        <v/>
      </c>
      <c r="E3581" s="228">
        <v>0</v>
      </c>
      <c r="J3581" s="229">
        <f t="shared" si="348"/>
        <v>0</v>
      </c>
      <c r="K3581" s="229">
        <f t="shared" si="349"/>
        <v>0</v>
      </c>
      <c r="L3581" s="229">
        <f t="shared" si="349"/>
        <v>0</v>
      </c>
      <c r="M3581" s="229">
        <f t="shared" si="350"/>
        <v>0</v>
      </c>
    </row>
    <row r="3582" spans="1:13" ht="15" customHeight="1">
      <c r="A3582" s="76"/>
      <c r="B3582" s="77" t="str">
        <f t="shared" si="347"/>
        <v/>
      </c>
      <c r="C3582" t="str">
        <f t="shared" si="346"/>
        <v/>
      </c>
      <c r="D3582" s="315" t="str">
        <f t="shared" si="351"/>
        <v/>
      </c>
      <c r="E3582" s="228">
        <v>0</v>
      </c>
      <c r="J3582" s="229">
        <f t="shared" si="348"/>
        <v>0</v>
      </c>
      <c r="K3582" s="229">
        <f t="shared" si="349"/>
        <v>0</v>
      </c>
      <c r="L3582" s="229">
        <f t="shared" si="349"/>
        <v>0</v>
      </c>
      <c r="M3582" s="229">
        <f t="shared" si="350"/>
        <v>0</v>
      </c>
    </row>
    <row r="3583" spans="1:13" ht="15" customHeight="1">
      <c r="A3583" s="76"/>
      <c r="B3583" s="77" t="str">
        <f t="shared" si="347"/>
        <v/>
      </c>
      <c r="C3583" t="str">
        <f t="shared" si="346"/>
        <v/>
      </c>
      <c r="D3583" s="315" t="str">
        <f t="shared" si="351"/>
        <v/>
      </c>
      <c r="E3583" s="228">
        <v>0</v>
      </c>
      <c r="J3583" s="229">
        <f t="shared" si="348"/>
        <v>0</v>
      </c>
      <c r="K3583" s="229">
        <f t="shared" si="349"/>
        <v>0</v>
      </c>
      <c r="L3583" s="229">
        <f t="shared" si="349"/>
        <v>0</v>
      </c>
      <c r="M3583" s="229">
        <f t="shared" si="350"/>
        <v>0</v>
      </c>
    </row>
    <row r="3584" spans="1:13" ht="15" customHeight="1">
      <c r="A3584" s="76"/>
      <c r="B3584" s="77" t="str">
        <f t="shared" si="347"/>
        <v/>
      </c>
      <c r="C3584" t="str">
        <f t="shared" si="346"/>
        <v/>
      </c>
      <c r="D3584" s="315" t="str">
        <f t="shared" si="351"/>
        <v/>
      </c>
      <c r="E3584" s="228">
        <v>0</v>
      </c>
      <c r="J3584" s="229">
        <f t="shared" si="348"/>
        <v>0</v>
      </c>
      <c r="K3584" s="229">
        <f t="shared" si="349"/>
        <v>0</v>
      </c>
      <c r="L3584" s="229">
        <f t="shared" si="349"/>
        <v>0</v>
      </c>
      <c r="M3584" s="229">
        <f t="shared" si="350"/>
        <v>0</v>
      </c>
    </row>
    <row r="3585" spans="1:13" ht="15" customHeight="1">
      <c r="A3585" s="76"/>
      <c r="B3585" s="77" t="str">
        <f t="shared" si="347"/>
        <v/>
      </c>
      <c r="C3585" t="str">
        <f t="shared" ref="C3585:C3648" si="352">IF(A3585&lt;&gt;"",TEXT(A3585,"aaaa"),"")</f>
        <v/>
      </c>
      <c r="D3585" s="315" t="str">
        <f t="shared" si="351"/>
        <v/>
      </c>
      <c r="E3585" s="228">
        <v>0</v>
      </c>
      <c r="J3585" s="229">
        <f t="shared" si="348"/>
        <v>0</v>
      </c>
      <c r="K3585" s="229">
        <f t="shared" si="349"/>
        <v>0</v>
      </c>
      <c r="L3585" s="229">
        <f t="shared" si="349"/>
        <v>0</v>
      </c>
      <c r="M3585" s="229">
        <f t="shared" si="350"/>
        <v>0</v>
      </c>
    </row>
    <row r="3586" spans="1:13" ht="15" customHeight="1">
      <c r="A3586" s="76"/>
      <c r="B3586" s="77" t="str">
        <f t="shared" si="347"/>
        <v/>
      </c>
      <c r="C3586" t="str">
        <f t="shared" si="352"/>
        <v/>
      </c>
      <c r="D3586" s="315" t="str">
        <f t="shared" si="351"/>
        <v/>
      </c>
      <c r="E3586" s="228">
        <v>0</v>
      </c>
      <c r="J3586" s="229">
        <f t="shared" si="348"/>
        <v>0</v>
      </c>
      <c r="K3586" s="229">
        <f t="shared" si="349"/>
        <v>0</v>
      </c>
      <c r="L3586" s="229">
        <f t="shared" si="349"/>
        <v>0</v>
      </c>
      <c r="M3586" s="229">
        <f t="shared" si="350"/>
        <v>0</v>
      </c>
    </row>
    <row r="3587" spans="1:13" ht="15" customHeight="1">
      <c r="A3587" s="76"/>
      <c r="B3587" s="77" t="str">
        <f t="shared" si="347"/>
        <v/>
      </c>
      <c r="C3587" t="str">
        <f t="shared" si="352"/>
        <v/>
      </c>
      <c r="D3587" s="315" t="str">
        <f t="shared" si="351"/>
        <v/>
      </c>
      <c r="E3587" s="228">
        <v>0</v>
      </c>
      <c r="J3587" s="229">
        <f t="shared" si="348"/>
        <v>0</v>
      </c>
      <c r="K3587" s="229">
        <f t="shared" si="349"/>
        <v>0</v>
      </c>
      <c r="L3587" s="229">
        <f t="shared" si="349"/>
        <v>0</v>
      </c>
      <c r="M3587" s="229">
        <f t="shared" si="350"/>
        <v>0</v>
      </c>
    </row>
    <row r="3588" spans="1:13" ht="15" customHeight="1">
      <c r="A3588" s="76"/>
      <c r="B3588" s="77" t="str">
        <f t="shared" si="347"/>
        <v/>
      </c>
      <c r="C3588" t="str">
        <f t="shared" si="352"/>
        <v/>
      </c>
      <c r="D3588" s="315" t="str">
        <f t="shared" si="351"/>
        <v/>
      </c>
      <c r="E3588" s="228">
        <v>0</v>
      </c>
      <c r="J3588" s="229">
        <f t="shared" si="348"/>
        <v>0</v>
      </c>
      <c r="K3588" s="229">
        <f t="shared" si="349"/>
        <v>0</v>
      </c>
      <c r="L3588" s="229">
        <f t="shared" si="349"/>
        <v>0</v>
      </c>
      <c r="M3588" s="229">
        <f t="shared" si="350"/>
        <v>0</v>
      </c>
    </row>
    <row r="3589" spans="1:13" ht="15" customHeight="1">
      <c r="A3589" s="76"/>
      <c r="B3589" s="77" t="str">
        <f t="shared" si="347"/>
        <v/>
      </c>
      <c r="C3589" t="str">
        <f t="shared" si="352"/>
        <v/>
      </c>
      <c r="D3589" s="315" t="str">
        <f t="shared" si="351"/>
        <v/>
      </c>
      <c r="E3589" s="228">
        <v>0</v>
      </c>
      <c r="J3589" s="229">
        <f t="shared" si="348"/>
        <v>0</v>
      </c>
      <c r="K3589" s="229">
        <f t="shared" si="349"/>
        <v>0</v>
      </c>
      <c r="L3589" s="229">
        <f t="shared" si="349"/>
        <v>0</v>
      </c>
      <c r="M3589" s="229">
        <f t="shared" si="350"/>
        <v>0</v>
      </c>
    </row>
    <row r="3590" spans="1:13" ht="15" customHeight="1">
      <c r="A3590" s="76"/>
      <c r="B3590" s="77" t="str">
        <f t="shared" si="347"/>
        <v/>
      </c>
      <c r="C3590" t="str">
        <f t="shared" si="352"/>
        <v/>
      </c>
      <c r="D3590" s="315" t="str">
        <f t="shared" si="351"/>
        <v/>
      </c>
      <c r="E3590" s="228">
        <v>0</v>
      </c>
      <c r="J3590" s="229">
        <f t="shared" si="348"/>
        <v>0</v>
      </c>
      <c r="K3590" s="229">
        <f t="shared" si="349"/>
        <v>0</v>
      </c>
      <c r="L3590" s="229">
        <f t="shared" si="349"/>
        <v>0</v>
      </c>
      <c r="M3590" s="229">
        <f t="shared" si="350"/>
        <v>0</v>
      </c>
    </row>
    <row r="3591" spans="1:13" ht="15" customHeight="1">
      <c r="A3591" s="76"/>
      <c r="B3591" s="77" t="str">
        <f t="shared" ref="B3591:B3654" si="353">IF(A3591="","",TEXT(A3591,"DDDD"))</f>
        <v/>
      </c>
      <c r="C3591" t="str">
        <f t="shared" si="352"/>
        <v/>
      </c>
      <c r="D3591" s="315" t="str">
        <f t="shared" si="351"/>
        <v/>
      </c>
      <c r="E3591" s="228">
        <v>0</v>
      </c>
      <c r="J3591" s="229">
        <f t="shared" ref="J3591:J3654" si="354">IF(E3591=0,0,(1-J$4)*E3591)</f>
        <v>0</v>
      </c>
      <c r="K3591" s="229">
        <f t="shared" ref="K3591:L3654" si="355">IF(F3591=0,0,(1-K$4)*F3591)</f>
        <v>0</v>
      </c>
      <c r="L3591" s="229">
        <f t="shared" si="355"/>
        <v>0</v>
      </c>
      <c r="M3591" s="229">
        <f t="shared" ref="M3591:M3654" si="356">IF(H3591=0,0,(1-M$4)*H3591)</f>
        <v>0</v>
      </c>
    </row>
    <row r="3592" spans="1:13" ht="15" customHeight="1">
      <c r="A3592" s="76"/>
      <c r="B3592" s="77" t="str">
        <f t="shared" si="353"/>
        <v/>
      </c>
      <c r="C3592" t="str">
        <f t="shared" si="352"/>
        <v/>
      </c>
      <c r="D3592" s="315" t="str">
        <f t="shared" ref="D3592:D3655" si="357">IF(A3592&lt;&gt;"",PROPER(TEXT(A3592,"Mmmm")),"")</f>
        <v/>
      </c>
      <c r="E3592" s="228">
        <v>0</v>
      </c>
      <c r="J3592" s="229">
        <f t="shared" si="354"/>
        <v>0</v>
      </c>
      <c r="K3592" s="229">
        <f t="shared" si="355"/>
        <v>0</v>
      </c>
      <c r="L3592" s="229">
        <f t="shared" si="355"/>
        <v>0</v>
      </c>
      <c r="M3592" s="229">
        <f t="shared" si="356"/>
        <v>0</v>
      </c>
    </row>
    <row r="3593" spans="1:13" ht="15" customHeight="1">
      <c r="A3593" s="76"/>
      <c r="B3593" s="77" t="str">
        <f t="shared" si="353"/>
        <v/>
      </c>
      <c r="C3593" t="str">
        <f t="shared" si="352"/>
        <v/>
      </c>
      <c r="D3593" s="315" t="str">
        <f t="shared" si="357"/>
        <v/>
      </c>
      <c r="E3593" s="228">
        <v>0</v>
      </c>
      <c r="J3593" s="229">
        <f t="shared" si="354"/>
        <v>0</v>
      </c>
      <c r="K3593" s="229">
        <f t="shared" si="355"/>
        <v>0</v>
      </c>
      <c r="L3593" s="229">
        <f t="shared" si="355"/>
        <v>0</v>
      </c>
      <c r="M3593" s="229">
        <f t="shared" si="356"/>
        <v>0</v>
      </c>
    </row>
    <row r="3594" spans="1:13" ht="15" customHeight="1">
      <c r="A3594" s="76"/>
      <c r="B3594" s="77" t="str">
        <f t="shared" si="353"/>
        <v/>
      </c>
      <c r="C3594" t="str">
        <f t="shared" si="352"/>
        <v/>
      </c>
      <c r="D3594" s="315" t="str">
        <f t="shared" si="357"/>
        <v/>
      </c>
      <c r="E3594" s="228">
        <v>0</v>
      </c>
      <c r="J3594" s="229">
        <f t="shared" si="354"/>
        <v>0</v>
      </c>
      <c r="K3594" s="229">
        <f t="shared" si="355"/>
        <v>0</v>
      </c>
      <c r="L3594" s="229">
        <f t="shared" si="355"/>
        <v>0</v>
      </c>
      <c r="M3594" s="229">
        <f t="shared" si="356"/>
        <v>0</v>
      </c>
    </row>
    <row r="3595" spans="1:13" ht="15" customHeight="1">
      <c r="A3595" s="76"/>
      <c r="B3595" s="77" t="str">
        <f t="shared" si="353"/>
        <v/>
      </c>
      <c r="C3595" t="str">
        <f t="shared" si="352"/>
        <v/>
      </c>
      <c r="D3595" s="315" t="str">
        <f t="shared" si="357"/>
        <v/>
      </c>
      <c r="E3595" s="228">
        <v>0</v>
      </c>
      <c r="J3595" s="229">
        <f t="shared" si="354"/>
        <v>0</v>
      </c>
      <c r="K3595" s="229">
        <f t="shared" si="355"/>
        <v>0</v>
      </c>
      <c r="L3595" s="229">
        <f t="shared" si="355"/>
        <v>0</v>
      </c>
      <c r="M3595" s="229">
        <f t="shared" si="356"/>
        <v>0</v>
      </c>
    </row>
    <row r="3596" spans="1:13" ht="15" customHeight="1">
      <c r="A3596" s="76"/>
      <c r="B3596" s="77" t="str">
        <f t="shared" si="353"/>
        <v/>
      </c>
      <c r="C3596" t="str">
        <f t="shared" si="352"/>
        <v/>
      </c>
      <c r="D3596" s="315" t="str">
        <f t="shared" si="357"/>
        <v/>
      </c>
      <c r="E3596" s="228">
        <v>0</v>
      </c>
      <c r="J3596" s="229">
        <f t="shared" si="354"/>
        <v>0</v>
      </c>
      <c r="K3596" s="229">
        <f t="shared" si="355"/>
        <v>0</v>
      </c>
      <c r="L3596" s="229">
        <f t="shared" si="355"/>
        <v>0</v>
      </c>
      <c r="M3596" s="229">
        <f t="shared" si="356"/>
        <v>0</v>
      </c>
    </row>
    <row r="3597" spans="1:13" ht="15" customHeight="1">
      <c r="A3597" s="76"/>
      <c r="B3597" s="77" t="str">
        <f t="shared" si="353"/>
        <v/>
      </c>
      <c r="C3597" t="str">
        <f t="shared" si="352"/>
        <v/>
      </c>
      <c r="D3597" s="315" t="str">
        <f t="shared" si="357"/>
        <v/>
      </c>
      <c r="E3597" s="228">
        <v>0</v>
      </c>
      <c r="J3597" s="229">
        <f t="shared" si="354"/>
        <v>0</v>
      </c>
      <c r="K3597" s="229">
        <f t="shared" si="355"/>
        <v>0</v>
      </c>
      <c r="L3597" s="229">
        <f t="shared" si="355"/>
        <v>0</v>
      </c>
      <c r="M3597" s="229">
        <f t="shared" si="356"/>
        <v>0</v>
      </c>
    </row>
    <row r="3598" spans="1:13" ht="15" customHeight="1">
      <c r="A3598" s="76"/>
      <c r="B3598" s="77" t="str">
        <f t="shared" si="353"/>
        <v/>
      </c>
      <c r="C3598" t="str">
        <f t="shared" si="352"/>
        <v/>
      </c>
      <c r="D3598" s="315" t="str">
        <f t="shared" si="357"/>
        <v/>
      </c>
      <c r="E3598" s="228">
        <v>0</v>
      </c>
      <c r="J3598" s="229">
        <f t="shared" si="354"/>
        <v>0</v>
      </c>
      <c r="K3598" s="229">
        <f t="shared" si="355"/>
        <v>0</v>
      </c>
      <c r="L3598" s="229">
        <f t="shared" si="355"/>
        <v>0</v>
      </c>
      <c r="M3598" s="229">
        <f t="shared" si="356"/>
        <v>0</v>
      </c>
    </row>
    <row r="3599" spans="1:13" ht="15" customHeight="1">
      <c r="A3599" s="76"/>
      <c r="B3599" s="77" t="str">
        <f t="shared" si="353"/>
        <v/>
      </c>
      <c r="C3599" t="str">
        <f t="shared" si="352"/>
        <v/>
      </c>
      <c r="D3599" s="315" t="str">
        <f t="shared" si="357"/>
        <v/>
      </c>
      <c r="E3599" s="228">
        <v>0</v>
      </c>
      <c r="J3599" s="229">
        <f t="shared" si="354"/>
        <v>0</v>
      </c>
      <c r="K3599" s="229">
        <f t="shared" si="355"/>
        <v>0</v>
      </c>
      <c r="L3599" s="229">
        <f t="shared" si="355"/>
        <v>0</v>
      </c>
      <c r="M3599" s="229">
        <f t="shared" si="356"/>
        <v>0</v>
      </c>
    </row>
    <row r="3600" spans="1:13" ht="15" customHeight="1">
      <c r="A3600" s="76"/>
      <c r="B3600" s="77" t="str">
        <f t="shared" si="353"/>
        <v/>
      </c>
      <c r="C3600" t="str">
        <f t="shared" si="352"/>
        <v/>
      </c>
      <c r="D3600" s="315" t="str">
        <f t="shared" si="357"/>
        <v/>
      </c>
      <c r="E3600" s="228">
        <v>0</v>
      </c>
      <c r="J3600" s="229">
        <f t="shared" si="354"/>
        <v>0</v>
      </c>
      <c r="K3600" s="229">
        <f t="shared" si="355"/>
        <v>0</v>
      </c>
      <c r="L3600" s="229">
        <f t="shared" si="355"/>
        <v>0</v>
      </c>
      <c r="M3600" s="229">
        <f t="shared" si="356"/>
        <v>0</v>
      </c>
    </row>
    <row r="3601" spans="1:13" ht="15" customHeight="1">
      <c r="A3601" s="76"/>
      <c r="B3601" s="77" t="str">
        <f t="shared" si="353"/>
        <v/>
      </c>
      <c r="C3601" t="str">
        <f t="shared" si="352"/>
        <v/>
      </c>
      <c r="D3601" s="315" t="str">
        <f t="shared" si="357"/>
        <v/>
      </c>
      <c r="E3601" s="228">
        <v>0</v>
      </c>
      <c r="J3601" s="229">
        <f t="shared" si="354"/>
        <v>0</v>
      </c>
      <c r="K3601" s="229">
        <f t="shared" si="355"/>
        <v>0</v>
      </c>
      <c r="L3601" s="229">
        <f t="shared" si="355"/>
        <v>0</v>
      </c>
      <c r="M3601" s="229">
        <f t="shared" si="356"/>
        <v>0</v>
      </c>
    </row>
    <row r="3602" spans="1:13" ht="15" customHeight="1">
      <c r="A3602" s="76"/>
      <c r="B3602" s="77" t="str">
        <f t="shared" si="353"/>
        <v/>
      </c>
      <c r="C3602" t="str">
        <f t="shared" si="352"/>
        <v/>
      </c>
      <c r="D3602" s="315" t="str">
        <f t="shared" si="357"/>
        <v/>
      </c>
      <c r="E3602" s="228">
        <v>0</v>
      </c>
      <c r="J3602" s="229">
        <f t="shared" si="354"/>
        <v>0</v>
      </c>
      <c r="K3602" s="229">
        <f t="shared" si="355"/>
        <v>0</v>
      </c>
      <c r="L3602" s="229">
        <f t="shared" si="355"/>
        <v>0</v>
      </c>
      <c r="M3602" s="229">
        <f t="shared" si="356"/>
        <v>0</v>
      </c>
    </row>
    <row r="3603" spans="1:13" ht="15" customHeight="1">
      <c r="A3603" s="76"/>
      <c r="B3603" s="77" t="str">
        <f t="shared" si="353"/>
        <v/>
      </c>
      <c r="C3603" t="str">
        <f t="shared" si="352"/>
        <v/>
      </c>
      <c r="D3603" s="315" t="str">
        <f t="shared" si="357"/>
        <v/>
      </c>
      <c r="E3603" s="228">
        <v>0</v>
      </c>
      <c r="J3603" s="229">
        <f t="shared" si="354"/>
        <v>0</v>
      </c>
      <c r="K3603" s="229">
        <f t="shared" si="355"/>
        <v>0</v>
      </c>
      <c r="L3603" s="229">
        <f t="shared" si="355"/>
        <v>0</v>
      </c>
      <c r="M3603" s="229">
        <f t="shared" si="356"/>
        <v>0</v>
      </c>
    </row>
    <row r="3604" spans="1:13" ht="15" customHeight="1">
      <c r="A3604" s="76"/>
      <c r="B3604" s="77" t="str">
        <f t="shared" si="353"/>
        <v/>
      </c>
      <c r="C3604" t="str">
        <f t="shared" si="352"/>
        <v/>
      </c>
      <c r="D3604" s="315" t="str">
        <f t="shared" si="357"/>
        <v/>
      </c>
      <c r="E3604" s="228">
        <v>0</v>
      </c>
      <c r="J3604" s="229">
        <f t="shared" si="354"/>
        <v>0</v>
      </c>
      <c r="K3604" s="229">
        <f t="shared" si="355"/>
        <v>0</v>
      </c>
      <c r="L3604" s="229">
        <f t="shared" si="355"/>
        <v>0</v>
      </c>
      <c r="M3604" s="229">
        <f t="shared" si="356"/>
        <v>0</v>
      </c>
    </row>
    <row r="3605" spans="1:13" ht="15" customHeight="1">
      <c r="A3605" s="76"/>
      <c r="B3605" s="77" t="str">
        <f t="shared" si="353"/>
        <v/>
      </c>
      <c r="C3605" t="str">
        <f t="shared" si="352"/>
        <v/>
      </c>
      <c r="D3605" s="315" t="str">
        <f t="shared" si="357"/>
        <v/>
      </c>
      <c r="E3605" s="228">
        <v>0</v>
      </c>
      <c r="J3605" s="229">
        <f t="shared" si="354"/>
        <v>0</v>
      </c>
      <c r="K3605" s="229">
        <f t="shared" si="355"/>
        <v>0</v>
      </c>
      <c r="L3605" s="229">
        <f t="shared" si="355"/>
        <v>0</v>
      </c>
      <c r="M3605" s="229">
        <f t="shared" si="356"/>
        <v>0</v>
      </c>
    </row>
    <row r="3606" spans="1:13" ht="15" customHeight="1">
      <c r="A3606" s="76"/>
      <c r="B3606" s="77" t="str">
        <f t="shared" si="353"/>
        <v/>
      </c>
      <c r="C3606" t="str">
        <f t="shared" si="352"/>
        <v/>
      </c>
      <c r="D3606" s="315" t="str">
        <f t="shared" si="357"/>
        <v/>
      </c>
      <c r="E3606" s="228">
        <v>0</v>
      </c>
      <c r="J3606" s="229">
        <f t="shared" si="354"/>
        <v>0</v>
      </c>
      <c r="K3606" s="229">
        <f t="shared" si="355"/>
        <v>0</v>
      </c>
      <c r="L3606" s="229">
        <f t="shared" si="355"/>
        <v>0</v>
      </c>
      <c r="M3606" s="229">
        <f t="shared" si="356"/>
        <v>0</v>
      </c>
    </row>
    <row r="3607" spans="1:13" ht="15" customHeight="1">
      <c r="A3607" s="76"/>
      <c r="B3607" s="77" t="str">
        <f t="shared" si="353"/>
        <v/>
      </c>
      <c r="C3607" t="str">
        <f t="shared" si="352"/>
        <v/>
      </c>
      <c r="D3607" s="315" t="str">
        <f t="shared" si="357"/>
        <v/>
      </c>
      <c r="E3607" s="228">
        <v>0</v>
      </c>
      <c r="J3607" s="229">
        <f t="shared" si="354"/>
        <v>0</v>
      </c>
      <c r="K3607" s="229">
        <f t="shared" si="355"/>
        <v>0</v>
      </c>
      <c r="L3607" s="229">
        <f t="shared" si="355"/>
        <v>0</v>
      </c>
      <c r="M3607" s="229">
        <f t="shared" si="356"/>
        <v>0</v>
      </c>
    </row>
    <row r="3608" spans="1:13" ht="15" customHeight="1">
      <c r="A3608" s="76"/>
      <c r="B3608" s="77" t="str">
        <f t="shared" si="353"/>
        <v/>
      </c>
      <c r="C3608" t="str">
        <f t="shared" si="352"/>
        <v/>
      </c>
      <c r="D3608" s="315" t="str">
        <f t="shared" si="357"/>
        <v/>
      </c>
      <c r="E3608" s="228">
        <v>0</v>
      </c>
      <c r="J3608" s="229">
        <f t="shared" si="354"/>
        <v>0</v>
      </c>
      <c r="K3608" s="229">
        <f t="shared" si="355"/>
        <v>0</v>
      </c>
      <c r="L3608" s="229">
        <f t="shared" si="355"/>
        <v>0</v>
      </c>
      <c r="M3608" s="229">
        <f t="shared" si="356"/>
        <v>0</v>
      </c>
    </row>
    <row r="3609" spans="1:13" ht="15" customHeight="1">
      <c r="A3609" s="76"/>
      <c r="B3609" s="77" t="str">
        <f t="shared" si="353"/>
        <v/>
      </c>
      <c r="C3609" t="str">
        <f t="shared" si="352"/>
        <v/>
      </c>
      <c r="D3609" s="315" t="str">
        <f t="shared" si="357"/>
        <v/>
      </c>
      <c r="E3609" s="228">
        <v>0</v>
      </c>
      <c r="J3609" s="229">
        <f t="shared" si="354"/>
        <v>0</v>
      </c>
      <c r="K3609" s="229">
        <f t="shared" si="355"/>
        <v>0</v>
      </c>
      <c r="L3609" s="229">
        <f t="shared" si="355"/>
        <v>0</v>
      </c>
      <c r="M3609" s="229">
        <f t="shared" si="356"/>
        <v>0</v>
      </c>
    </row>
    <row r="3610" spans="1:13" ht="15" customHeight="1">
      <c r="A3610" s="76"/>
      <c r="B3610" s="77" t="str">
        <f t="shared" si="353"/>
        <v/>
      </c>
      <c r="C3610" t="str">
        <f t="shared" si="352"/>
        <v/>
      </c>
      <c r="D3610" s="315" t="str">
        <f t="shared" si="357"/>
        <v/>
      </c>
      <c r="E3610" s="228">
        <v>0</v>
      </c>
      <c r="J3610" s="229">
        <f t="shared" si="354"/>
        <v>0</v>
      </c>
      <c r="K3610" s="229">
        <f t="shared" si="355"/>
        <v>0</v>
      </c>
      <c r="L3610" s="229">
        <f t="shared" si="355"/>
        <v>0</v>
      </c>
      <c r="M3610" s="229">
        <f t="shared" si="356"/>
        <v>0</v>
      </c>
    </row>
    <row r="3611" spans="1:13" ht="15" customHeight="1">
      <c r="A3611" s="76"/>
      <c r="B3611" s="77" t="str">
        <f t="shared" si="353"/>
        <v/>
      </c>
      <c r="C3611" t="str">
        <f t="shared" si="352"/>
        <v/>
      </c>
      <c r="D3611" s="315" t="str">
        <f t="shared" si="357"/>
        <v/>
      </c>
      <c r="E3611" s="228">
        <v>0</v>
      </c>
      <c r="J3611" s="229">
        <f t="shared" si="354"/>
        <v>0</v>
      </c>
      <c r="K3611" s="229">
        <f t="shared" si="355"/>
        <v>0</v>
      </c>
      <c r="L3611" s="229">
        <f t="shared" si="355"/>
        <v>0</v>
      </c>
      <c r="M3611" s="229">
        <f t="shared" si="356"/>
        <v>0</v>
      </c>
    </row>
    <row r="3612" spans="1:13" ht="15" customHeight="1">
      <c r="A3612" s="76"/>
      <c r="B3612" s="77" t="str">
        <f t="shared" si="353"/>
        <v/>
      </c>
      <c r="C3612" t="str">
        <f t="shared" si="352"/>
        <v/>
      </c>
      <c r="D3612" s="315" t="str">
        <f t="shared" si="357"/>
        <v/>
      </c>
      <c r="E3612" s="228">
        <v>0</v>
      </c>
      <c r="J3612" s="229">
        <f t="shared" si="354"/>
        <v>0</v>
      </c>
      <c r="K3612" s="229">
        <f t="shared" si="355"/>
        <v>0</v>
      </c>
      <c r="L3612" s="229">
        <f t="shared" si="355"/>
        <v>0</v>
      </c>
      <c r="M3612" s="229">
        <f t="shared" si="356"/>
        <v>0</v>
      </c>
    </row>
    <row r="3613" spans="1:13" ht="15" customHeight="1">
      <c r="A3613" s="76"/>
      <c r="B3613" s="77" t="str">
        <f t="shared" si="353"/>
        <v/>
      </c>
      <c r="C3613" t="str">
        <f t="shared" si="352"/>
        <v/>
      </c>
      <c r="D3613" s="315" t="str">
        <f t="shared" si="357"/>
        <v/>
      </c>
      <c r="E3613" s="228">
        <v>0</v>
      </c>
      <c r="J3613" s="229">
        <f t="shared" si="354"/>
        <v>0</v>
      </c>
      <c r="K3613" s="229">
        <f t="shared" si="355"/>
        <v>0</v>
      </c>
      <c r="L3613" s="229">
        <f t="shared" si="355"/>
        <v>0</v>
      </c>
      <c r="M3613" s="229">
        <f t="shared" si="356"/>
        <v>0</v>
      </c>
    </row>
    <row r="3614" spans="1:13" ht="15" customHeight="1">
      <c r="A3614" s="76"/>
      <c r="B3614" s="77" t="str">
        <f t="shared" si="353"/>
        <v/>
      </c>
      <c r="C3614" t="str">
        <f t="shared" si="352"/>
        <v/>
      </c>
      <c r="D3614" s="315" t="str">
        <f t="shared" si="357"/>
        <v/>
      </c>
      <c r="E3614" s="228">
        <v>0</v>
      </c>
      <c r="J3614" s="229">
        <f t="shared" si="354"/>
        <v>0</v>
      </c>
      <c r="K3614" s="229">
        <f t="shared" si="355"/>
        <v>0</v>
      </c>
      <c r="L3614" s="229">
        <f t="shared" si="355"/>
        <v>0</v>
      </c>
      <c r="M3614" s="229">
        <f t="shared" si="356"/>
        <v>0</v>
      </c>
    </row>
    <row r="3615" spans="1:13" ht="15" customHeight="1">
      <c r="A3615" s="76"/>
      <c r="B3615" s="77" t="str">
        <f t="shared" si="353"/>
        <v/>
      </c>
      <c r="C3615" t="str">
        <f t="shared" si="352"/>
        <v/>
      </c>
      <c r="D3615" s="315" t="str">
        <f t="shared" si="357"/>
        <v/>
      </c>
      <c r="E3615" s="228">
        <v>0</v>
      </c>
      <c r="J3615" s="229">
        <f t="shared" si="354"/>
        <v>0</v>
      </c>
      <c r="K3615" s="229">
        <f t="shared" si="355"/>
        <v>0</v>
      </c>
      <c r="L3615" s="229">
        <f t="shared" si="355"/>
        <v>0</v>
      </c>
      <c r="M3615" s="229">
        <f t="shared" si="356"/>
        <v>0</v>
      </c>
    </row>
    <row r="3616" spans="1:13" ht="15" customHeight="1">
      <c r="A3616" s="76"/>
      <c r="B3616" s="77" t="str">
        <f t="shared" si="353"/>
        <v/>
      </c>
      <c r="C3616" t="str">
        <f t="shared" si="352"/>
        <v/>
      </c>
      <c r="D3616" s="315" t="str">
        <f t="shared" si="357"/>
        <v/>
      </c>
      <c r="E3616" s="228">
        <v>0</v>
      </c>
      <c r="J3616" s="229">
        <f t="shared" si="354"/>
        <v>0</v>
      </c>
      <c r="K3616" s="229">
        <f t="shared" si="355"/>
        <v>0</v>
      </c>
      <c r="L3616" s="229">
        <f t="shared" si="355"/>
        <v>0</v>
      </c>
      <c r="M3616" s="229">
        <f t="shared" si="356"/>
        <v>0</v>
      </c>
    </row>
    <row r="3617" spans="1:13" ht="15" customHeight="1">
      <c r="A3617" s="76"/>
      <c r="B3617" s="77" t="str">
        <f t="shared" si="353"/>
        <v/>
      </c>
      <c r="C3617" t="str">
        <f t="shared" si="352"/>
        <v/>
      </c>
      <c r="D3617" s="315" t="str">
        <f t="shared" si="357"/>
        <v/>
      </c>
      <c r="E3617" s="228">
        <v>0</v>
      </c>
      <c r="J3617" s="229">
        <f t="shared" si="354"/>
        <v>0</v>
      </c>
      <c r="K3617" s="229">
        <f t="shared" si="355"/>
        <v>0</v>
      </c>
      <c r="L3617" s="229">
        <f t="shared" si="355"/>
        <v>0</v>
      </c>
      <c r="M3617" s="229">
        <f t="shared" si="356"/>
        <v>0</v>
      </c>
    </row>
    <row r="3618" spans="1:13" ht="15" customHeight="1">
      <c r="A3618" s="76"/>
      <c r="B3618" s="77" t="str">
        <f t="shared" si="353"/>
        <v/>
      </c>
      <c r="C3618" t="str">
        <f t="shared" si="352"/>
        <v/>
      </c>
      <c r="D3618" s="315" t="str">
        <f t="shared" si="357"/>
        <v/>
      </c>
      <c r="E3618" s="228">
        <v>0</v>
      </c>
      <c r="J3618" s="229">
        <f t="shared" si="354"/>
        <v>0</v>
      </c>
      <c r="K3618" s="229">
        <f t="shared" si="355"/>
        <v>0</v>
      </c>
      <c r="L3618" s="229">
        <f t="shared" si="355"/>
        <v>0</v>
      </c>
      <c r="M3618" s="229">
        <f t="shared" si="356"/>
        <v>0</v>
      </c>
    </row>
    <row r="3619" spans="1:13" ht="15" customHeight="1">
      <c r="A3619" s="76"/>
      <c r="B3619" s="77" t="str">
        <f t="shared" si="353"/>
        <v/>
      </c>
      <c r="C3619" t="str">
        <f t="shared" si="352"/>
        <v/>
      </c>
      <c r="D3619" s="315" t="str">
        <f t="shared" si="357"/>
        <v/>
      </c>
      <c r="E3619" s="228">
        <v>0</v>
      </c>
      <c r="J3619" s="229">
        <f t="shared" si="354"/>
        <v>0</v>
      </c>
      <c r="K3619" s="229">
        <f t="shared" si="355"/>
        <v>0</v>
      </c>
      <c r="L3619" s="229">
        <f t="shared" si="355"/>
        <v>0</v>
      </c>
      <c r="M3619" s="229">
        <f t="shared" si="356"/>
        <v>0</v>
      </c>
    </row>
    <row r="3620" spans="1:13" ht="15" customHeight="1">
      <c r="A3620" s="76"/>
      <c r="B3620" s="77" t="str">
        <f t="shared" si="353"/>
        <v/>
      </c>
      <c r="C3620" t="str">
        <f t="shared" si="352"/>
        <v/>
      </c>
      <c r="D3620" s="315" t="str">
        <f t="shared" si="357"/>
        <v/>
      </c>
      <c r="E3620" s="228">
        <v>0</v>
      </c>
      <c r="J3620" s="229">
        <f t="shared" si="354"/>
        <v>0</v>
      </c>
      <c r="K3620" s="229">
        <f t="shared" si="355"/>
        <v>0</v>
      </c>
      <c r="L3620" s="229">
        <f t="shared" si="355"/>
        <v>0</v>
      </c>
      <c r="M3620" s="229">
        <f t="shared" si="356"/>
        <v>0</v>
      </c>
    </row>
    <row r="3621" spans="1:13" ht="15" customHeight="1">
      <c r="A3621" s="76"/>
      <c r="B3621" s="77" t="str">
        <f t="shared" si="353"/>
        <v/>
      </c>
      <c r="C3621" t="str">
        <f t="shared" si="352"/>
        <v/>
      </c>
      <c r="D3621" s="315" t="str">
        <f t="shared" si="357"/>
        <v/>
      </c>
      <c r="E3621" s="228">
        <v>0</v>
      </c>
      <c r="J3621" s="229">
        <f t="shared" si="354"/>
        <v>0</v>
      </c>
      <c r="K3621" s="229">
        <f t="shared" si="355"/>
        <v>0</v>
      </c>
      <c r="L3621" s="229">
        <f t="shared" si="355"/>
        <v>0</v>
      </c>
      <c r="M3621" s="229">
        <f t="shared" si="356"/>
        <v>0</v>
      </c>
    </row>
    <row r="3622" spans="1:13" ht="15" customHeight="1">
      <c r="A3622" s="76"/>
      <c r="B3622" s="77" t="str">
        <f t="shared" si="353"/>
        <v/>
      </c>
      <c r="C3622" t="str">
        <f t="shared" si="352"/>
        <v/>
      </c>
      <c r="D3622" s="315" t="str">
        <f t="shared" si="357"/>
        <v/>
      </c>
      <c r="E3622" s="228">
        <v>0</v>
      </c>
      <c r="J3622" s="229">
        <f t="shared" si="354"/>
        <v>0</v>
      </c>
      <c r="K3622" s="229">
        <f t="shared" si="355"/>
        <v>0</v>
      </c>
      <c r="L3622" s="229">
        <f t="shared" si="355"/>
        <v>0</v>
      </c>
      <c r="M3622" s="229">
        <f t="shared" si="356"/>
        <v>0</v>
      </c>
    </row>
    <row r="3623" spans="1:13" ht="15" customHeight="1">
      <c r="A3623" s="76"/>
      <c r="B3623" s="77" t="str">
        <f t="shared" si="353"/>
        <v/>
      </c>
      <c r="C3623" t="str">
        <f t="shared" si="352"/>
        <v/>
      </c>
      <c r="D3623" s="315" t="str">
        <f t="shared" si="357"/>
        <v/>
      </c>
      <c r="E3623" s="228">
        <v>0</v>
      </c>
      <c r="J3623" s="229">
        <f t="shared" si="354"/>
        <v>0</v>
      </c>
      <c r="K3623" s="229">
        <f t="shared" si="355"/>
        <v>0</v>
      </c>
      <c r="L3623" s="229">
        <f t="shared" si="355"/>
        <v>0</v>
      </c>
      <c r="M3623" s="229">
        <f t="shared" si="356"/>
        <v>0</v>
      </c>
    </row>
    <row r="3624" spans="1:13" ht="15" customHeight="1">
      <c r="A3624" s="76"/>
      <c r="B3624" s="77" t="str">
        <f t="shared" si="353"/>
        <v/>
      </c>
      <c r="C3624" t="str">
        <f t="shared" si="352"/>
        <v/>
      </c>
      <c r="D3624" s="315" t="str">
        <f t="shared" si="357"/>
        <v/>
      </c>
      <c r="E3624" s="228">
        <v>0</v>
      </c>
      <c r="J3624" s="229">
        <f t="shared" si="354"/>
        <v>0</v>
      </c>
      <c r="K3624" s="229">
        <f t="shared" si="355"/>
        <v>0</v>
      </c>
      <c r="L3624" s="229">
        <f t="shared" si="355"/>
        <v>0</v>
      </c>
      <c r="M3624" s="229">
        <f t="shared" si="356"/>
        <v>0</v>
      </c>
    </row>
    <row r="3625" spans="1:13" ht="15" customHeight="1">
      <c r="A3625" s="76"/>
      <c r="B3625" s="77" t="str">
        <f t="shared" si="353"/>
        <v/>
      </c>
      <c r="C3625" t="str">
        <f t="shared" si="352"/>
        <v/>
      </c>
      <c r="D3625" s="315" t="str">
        <f t="shared" si="357"/>
        <v/>
      </c>
      <c r="E3625" s="228">
        <v>0</v>
      </c>
      <c r="J3625" s="229">
        <f t="shared" si="354"/>
        <v>0</v>
      </c>
      <c r="K3625" s="229">
        <f t="shared" si="355"/>
        <v>0</v>
      </c>
      <c r="L3625" s="229">
        <f t="shared" si="355"/>
        <v>0</v>
      </c>
      <c r="M3625" s="229">
        <f t="shared" si="356"/>
        <v>0</v>
      </c>
    </row>
    <row r="3626" spans="1:13" ht="15" customHeight="1">
      <c r="A3626" s="76"/>
      <c r="B3626" s="77" t="str">
        <f t="shared" si="353"/>
        <v/>
      </c>
      <c r="C3626" t="str">
        <f t="shared" si="352"/>
        <v/>
      </c>
      <c r="D3626" s="315" t="str">
        <f t="shared" si="357"/>
        <v/>
      </c>
      <c r="E3626" s="228">
        <v>0</v>
      </c>
      <c r="J3626" s="229">
        <f t="shared" si="354"/>
        <v>0</v>
      </c>
      <c r="K3626" s="229">
        <f t="shared" si="355"/>
        <v>0</v>
      </c>
      <c r="L3626" s="229">
        <f t="shared" si="355"/>
        <v>0</v>
      </c>
      <c r="M3626" s="229">
        <f t="shared" si="356"/>
        <v>0</v>
      </c>
    </row>
    <row r="3627" spans="1:13" ht="15" customHeight="1">
      <c r="A3627" s="76"/>
      <c r="B3627" s="77" t="str">
        <f t="shared" si="353"/>
        <v/>
      </c>
      <c r="C3627" t="str">
        <f t="shared" si="352"/>
        <v/>
      </c>
      <c r="D3627" s="315" t="str">
        <f t="shared" si="357"/>
        <v/>
      </c>
      <c r="E3627" s="228">
        <v>0</v>
      </c>
      <c r="J3627" s="229">
        <f t="shared" si="354"/>
        <v>0</v>
      </c>
      <c r="K3627" s="229">
        <f t="shared" si="355"/>
        <v>0</v>
      </c>
      <c r="L3627" s="229">
        <f t="shared" si="355"/>
        <v>0</v>
      </c>
      <c r="M3627" s="229">
        <f t="shared" si="356"/>
        <v>0</v>
      </c>
    </row>
    <row r="3628" spans="1:13" ht="15" customHeight="1">
      <c r="A3628" s="76"/>
      <c r="B3628" s="77" t="str">
        <f t="shared" si="353"/>
        <v/>
      </c>
      <c r="C3628" t="str">
        <f t="shared" si="352"/>
        <v/>
      </c>
      <c r="D3628" s="315" t="str">
        <f t="shared" si="357"/>
        <v/>
      </c>
      <c r="E3628" s="228">
        <v>0</v>
      </c>
      <c r="J3628" s="229">
        <f t="shared" si="354"/>
        <v>0</v>
      </c>
      <c r="K3628" s="229">
        <f t="shared" si="355"/>
        <v>0</v>
      </c>
      <c r="L3628" s="229">
        <f t="shared" si="355"/>
        <v>0</v>
      </c>
      <c r="M3628" s="229">
        <f t="shared" si="356"/>
        <v>0</v>
      </c>
    </row>
    <row r="3629" spans="1:13" ht="15" customHeight="1">
      <c r="A3629" s="76"/>
      <c r="B3629" s="77" t="str">
        <f t="shared" si="353"/>
        <v/>
      </c>
      <c r="C3629" t="str">
        <f t="shared" si="352"/>
        <v/>
      </c>
      <c r="D3629" s="315" t="str">
        <f t="shared" si="357"/>
        <v/>
      </c>
      <c r="E3629" s="228">
        <v>0</v>
      </c>
      <c r="J3629" s="229">
        <f t="shared" si="354"/>
        <v>0</v>
      </c>
      <c r="K3629" s="229">
        <f t="shared" si="355"/>
        <v>0</v>
      </c>
      <c r="L3629" s="229">
        <f t="shared" si="355"/>
        <v>0</v>
      </c>
      <c r="M3629" s="229">
        <f t="shared" si="356"/>
        <v>0</v>
      </c>
    </row>
    <row r="3630" spans="1:13" ht="15" customHeight="1">
      <c r="A3630" s="76"/>
      <c r="B3630" s="77" t="str">
        <f t="shared" si="353"/>
        <v/>
      </c>
      <c r="C3630" t="str">
        <f t="shared" si="352"/>
        <v/>
      </c>
      <c r="D3630" s="315" t="str">
        <f t="shared" si="357"/>
        <v/>
      </c>
      <c r="E3630" s="228">
        <v>0</v>
      </c>
      <c r="J3630" s="229">
        <f t="shared" si="354"/>
        <v>0</v>
      </c>
      <c r="K3630" s="229">
        <f t="shared" si="355"/>
        <v>0</v>
      </c>
      <c r="L3630" s="229">
        <f t="shared" si="355"/>
        <v>0</v>
      </c>
      <c r="M3630" s="229">
        <f t="shared" si="356"/>
        <v>0</v>
      </c>
    </row>
    <row r="3631" spans="1:13" ht="15" customHeight="1">
      <c r="A3631" s="76"/>
      <c r="B3631" s="77" t="str">
        <f t="shared" si="353"/>
        <v/>
      </c>
      <c r="C3631" t="str">
        <f t="shared" si="352"/>
        <v/>
      </c>
      <c r="D3631" s="315" t="str">
        <f t="shared" si="357"/>
        <v/>
      </c>
      <c r="E3631" s="228">
        <v>0</v>
      </c>
      <c r="J3631" s="229">
        <f t="shared" si="354"/>
        <v>0</v>
      </c>
      <c r="K3631" s="229">
        <f t="shared" si="355"/>
        <v>0</v>
      </c>
      <c r="L3631" s="229">
        <f t="shared" si="355"/>
        <v>0</v>
      </c>
      <c r="M3631" s="229">
        <f t="shared" si="356"/>
        <v>0</v>
      </c>
    </row>
    <row r="3632" spans="1:13" ht="15" customHeight="1">
      <c r="A3632" s="76"/>
      <c r="B3632" s="77" t="str">
        <f t="shared" si="353"/>
        <v/>
      </c>
      <c r="C3632" t="str">
        <f t="shared" si="352"/>
        <v/>
      </c>
      <c r="D3632" s="315" t="str">
        <f t="shared" si="357"/>
        <v/>
      </c>
      <c r="E3632" s="228">
        <v>0</v>
      </c>
      <c r="J3632" s="229">
        <f t="shared" si="354"/>
        <v>0</v>
      </c>
      <c r="K3632" s="229">
        <f t="shared" si="355"/>
        <v>0</v>
      </c>
      <c r="L3632" s="229">
        <f t="shared" si="355"/>
        <v>0</v>
      </c>
      <c r="M3632" s="229">
        <f t="shared" si="356"/>
        <v>0</v>
      </c>
    </row>
    <row r="3633" spans="1:13" ht="15" customHeight="1">
      <c r="A3633" s="76"/>
      <c r="B3633" s="77" t="str">
        <f t="shared" si="353"/>
        <v/>
      </c>
      <c r="C3633" t="str">
        <f t="shared" si="352"/>
        <v/>
      </c>
      <c r="D3633" s="315" t="str">
        <f t="shared" si="357"/>
        <v/>
      </c>
      <c r="E3633" s="228">
        <v>0</v>
      </c>
      <c r="J3633" s="229">
        <f t="shared" si="354"/>
        <v>0</v>
      </c>
      <c r="K3633" s="229">
        <f t="shared" si="355"/>
        <v>0</v>
      </c>
      <c r="L3633" s="229">
        <f t="shared" si="355"/>
        <v>0</v>
      </c>
      <c r="M3633" s="229">
        <f t="shared" si="356"/>
        <v>0</v>
      </c>
    </row>
    <row r="3634" spans="1:13" ht="15" customHeight="1">
      <c r="A3634" s="76"/>
      <c r="B3634" s="77" t="str">
        <f t="shared" si="353"/>
        <v/>
      </c>
      <c r="C3634" t="str">
        <f t="shared" si="352"/>
        <v/>
      </c>
      <c r="D3634" s="315" t="str">
        <f t="shared" si="357"/>
        <v/>
      </c>
      <c r="E3634" s="228">
        <v>0</v>
      </c>
      <c r="J3634" s="229">
        <f t="shared" si="354"/>
        <v>0</v>
      </c>
      <c r="K3634" s="229">
        <f t="shared" si="355"/>
        <v>0</v>
      </c>
      <c r="L3634" s="229">
        <f t="shared" si="355"/>
        <v>0</v>
      </c>
      <c r="M3634" s="229">
        <f t="shared" si="356"/>
        <v>0</v>
      </c>
    </row>
    <row r="3635" spans="1:13" ht="15" customHeight="1">
      <c r="A3635" s="76"/>
      <c r="B3635" s="77" t="str">
        <f t="shared" si="353"/>
        <v/>
      </c>
      <c r="C3635" t="str">
        <f t="shared" si="352"/>
        <v/>
      </c>
      <c r="D3635" s="315" t="str">
        <f t="shared" si="357"/>
        <v/>
      </c>
      <c r="E3635" s="228">
        <v>0</v>
      </c>
      <c r="J3635" s="229">
        <f t="shared" si="354"/>
        <v>0</v>
      </c>
      <c r="K3635" s="229">
        <f t="shared" si="355"/>
        <v>0</v>
      </c>
      <c r="L3635" s="229">
        <f t="shared" si="355"/>
        <v>0</v>
      </c>
      <c r="M3635" s="229">
        <f t="shared" si="356"/>
        <v>0</v>
      </c>
    </row>
    <row r="3636" spans="1:13" ht="15" customHeight="1">
      <c r="A3636" s="76"/>
      <c r="B3636" s="77" t="str">
        <f t="shared" si="353"/>
        <v/>
      </c>
      <c r="C3636" t="str">
        <f t="shared" si="352"/>
        <v/>
      </c>
      <c r="D3636" s="315" t="str">
        <f t="shared" si="357"/>
        <v/>
      </c>
      <c r="E3636" s="228">
        <v>0</v>
      </c>
      <c r="J3636" s="229">
        <f t="shared" si="354"/>
        <v>0</v>
      </c>
      <c r="K3636" s="229">
        <f t="shared" si="355"/>
        <v>0</v>
      </c>
      <c r="L3636" s="229">
        <f t="shared" si="355"/>
        <v>0</v>
      </c>
      <c r="M3636" s="229">
        <f t="shared" si="356"/>
        <v>0</v>
      </c>
    </row>
    <row r="3637" spans="1:13" ht="15" customHeight="1">
      <c r="A3637" s="76"/>
      <c r="B3637" s="77" t="str">
        <f t="shared" si="353"/>
        <v/>
      </c>
      <c r="C3637" t="str">
        <f t="shared" si="352"/>
        <v/>
      </c>
      <c r="D3637" s="315" t="str">
        <f t="shared" si="357"/>
        <v/>
      </c>
      <c r="E3637" s="228">
        <v>0</v>
      </c>
      <c r="J3637" s="229">
        <f t="shared" si="354"/>
        <v>0</v>
      </c>
      <c r="K3637" s="229">
        <f t="shared" si="355"/>
        <v>0</v>
      </c>
      <c r="L3637" s="229">
        <f t="shared" si="355"/>
        <v>0</v>
      </c>
      <c r="M3637" s="229">
        <f t="shared" si="356"/>
        <v>0</v>
      </c>
    </row>
    <row r="3638" spans="1:13" ht="15" customHeight="1">
      <c r="A3638" s="76"/>
      <c r="B3638" s="77" t="str">
        <f t="shared" si="353"/>
        <v/>
      </c>
      <c r="C3638" t="str">
        <f t="shared" si="352"/>
        <v/>
      </c>
      <c r="D3638" s="315" t="str">
        <f t="shared" si="357"/>
        <v/>
      </c>
      <c r="E3638" s="228">
        <v>0</v>
      </c>
      <c r="J3638" s="229">
        <f t="shared" si="354"/>
        <v>0</v>
      </c>
      <c r="K3638" s="229">
        <f t="shared" si="355"/>
        <v>0</v>
      </c>
      <c r="L3638" s="229">
        <f t="shared" si="355"/>
        <v>0</v>
      </c>
      <c r="M3638" s="229">
        <f t="shared" si="356"/>
        <v>0</v>
      </c>
    </row>
    <row r="3639" spans="1:13" ht="15" customHeight="1">
      <c r="A3639" s="76"/>
      <c r="B3639" s="77" t="str">
        <f t="shared" si="353"/>
        <v/>
      </c>
      <c r="C3639" t="str">
        <f t="shared" si="352"/>
        <v/>
      </c>
      <c r="D3639" s="315" t="str">
        <f t="shared" si="357"/>
        <v/>
      </c>
      <c r="E3639" s="228">
        <v>0</v>
      </c>
      <c r="J3639" s="229">
        <f t="shared" si="354"/>
        <v>0</v>
      </c>
      <c r="K3639" s="229">
        <f t="shared" si="355"/>
        <v>0</v>
      </c>
      <c r="L3639" s="229">
        <f t="shared" si="355"/>
        <v>0</v>
      </c>
      <c r="M3639" s="229">
        <f t="shared" si="356"/>
        <v>0</v>
      </c>
    </row>
    <row r="3640" spans="1:13" ht="15" customHeight="1">
      <c r="A3640" s="76"/>
      <c r="B3640" s="77" t="str">
        <f t="shared" si="353"/>
        <v/>
      </c>
      <c r="C3640" t="str">
        <f t="shared" si="352"/>
        <v/>
      </c>
      <c r="D3640" s="315" t="str">
        <f t="shared" si="357"/>
        <v/>
      </c>
      <c r="E3640" s="228">
        <v>0</v>
      </c>
      <c r="J3640" s="229">
        <f t="shared" si="354"/>
        <v>0</v>
      </c>
      <c r="K3640" s="229">
        <f t="shared" si="355"/>
        <v>0</v>
      </c>
      <c r="L3640" s="229">
        <f t="shared" si="355"/>
        <v>0</v>
      </c>
      <c r="M3640" s="229">
        <f t="shared" si="356"/>
        <v>0</v>
      </c>
    </row>
    <row r="3641" spans="1:13" ht="15" customHeight="1">
      <c r="A3641" s="76"/>
      <c r="B3641" s="77" t="str">
        <f t="shared" si="353"/>
        <v/>
      </c>
      <c r="C3641" t="str">
        <f t="shared" si="352"/>
        <v/>
      </c>
      <c r="D3641" s="315" t="str">
        <f t="shared" si="357"/>
        <v/>
      </c>
      <c r="E3641" s="228">
        <v>0</v>
      </c>
      <c r="J3641" s="229">
        <f t="shared" si="354"/>
        <v>0</v>
      </c>
      <c r="K3641" s="229">
        <f t="shared" si="355"/>
        <v>0</v>
      </c>
      <c r="L3641" s="229">
        <f t="shared" si="355"/>
        <v>0</v>
      </c>
      <c r="M3641" s="229">
        <f t="shared" si="356"/>
        <v>0</v>
      </c>
    </row>
    <row r="3642" spans="1:13" ht="15" customHeight="1">
      <c r="A3642" s="76"/>
      <c r="B3642" s="77" t="str">
        <f t="shared" si="353"/>
        <v/>
      </c>
      <c r="C3642" t="str">
        <f t="shared" si="352"/>
        <v/>
      </c>
      <c r="D3642" s="315" t="str">
        <f t="shared" si="357"/>
        <v/>
      </c>
      <c r="E3642" s="228">
        <v>0</v>
      </c>
      <c r="J3642" s="229">
        <f t="shared" si="354"/>
        <v>0</v>
      </c>
      <c r="K3642" s="229">
        <f t="shared" si="355"/>
        <v>0</v>
      </c>
      <c r="L3642" s="229">
        <f t="shared" si="355"/>
        <v>0</v>
      </c>
      <c r="M3642" s="229">
        <f t="shared" si="356"/>
        <v>0</v>
      </c>
    </row>
    <row r="3643" spans="1:13" ht="15" customHeight="1">
      <c r="A3643" s="76"/>
      <c r="B3643" s="77" t="str">
        <f t="shared" si="353"/>
        <v/>
      </c>
      <c r="C3643" t="str">
        <f t="shared" si="352"/>
        <v/>
      </c>
      <c r="D3643" s="315" t="str">
        <f t="shared" si="357"/>
        <v/>
      </c>
      <c r="E3643" s="228">
        <v>0</v>
      </c>
      <c r="J3643" s="229">
        <f t="shared" si="354"/>
        <v>0</v>
      </c>
      <c r="K3643" s="229">
        <f t="shared" si="355"/>
        <v>0</v>
      </c>
      <c r="L3643" s="229">
        <f t="shared" si="355"/>
        <v>0</v>
      </c>
      <c r="M3643" s="229">
        <f t="shared" si="356"/>
        <v>0</v>
      </c>
    </row>
    <row r="3644" spans="1:13" ht="15" customHeight="1">
      <c r="A3644" s="76"/>
      <c r="B3644" s="77" t="str">
        <f t="shared" si="353"/>
        <v/>
      </c>
      <c r="C3644" t="str">
        <f t="shared" si="352"/>
        <v/>
      </c>
      <c r="D3644" s="315" t="str">
        <f t="shared" si="357"/>
        <v/>
      </c>
      <c r="E3644" s="228">
        <v>0</v>
      </c>
      <c r="J3644" s="229">
        <f t="shared" si="354"/>
        <v>0</v>
      </c>
      <c r="K3644" s="229">
        <f t="shared" si="355"/>
        <v>0</v>
      </c>
      <c r="L3644" s="229">
        <f t="shared" si="355"/>
        <v>0</v>
      </c>
      <c r="M3644" s="229">
        <f t="shared" si="356"/>
        <v>0</v>
      </c>
    </row>
    <row r="3645" spans="1:13" ht="15" customHeight="1">
      <c r="A3645" s="76"/>
      <c r="B3645" s="77" t="str">
        <f t="shared" si="353"/>
        <v/>
      </c>
      <c r="C3645" t="str">
        <f t="shared" si="352"/>
        <v/>
      </c>
      <c r="D3645" s="315" t="str">
        <f t="shared" si="357"/>
        <v/>
      </c>
      <c r="E3645" s="228">
        <v>0</v>
      </c>
      <c r="J3645" s="229">
        <f t="shared" si="354"/>
        <v>0</v>
      </c>
      <c r="K3645" s="229">
        <f t="shared" si="355"/>
        <v>0</v>
      </c>
      <c r="L3645" s="229">
        <f t="shared" si="355"/>
        <v>0</v>
      </c>
      <c r="M3645" s="229">
        <f t="shared" si="356"/>
        <v>0</v>
      </c>
    </row>
    <row r="3646" spans="1:13" ht="15" customHeight="1">
      <c r="A3646" s="76"/>
      <c r="B3646" s="77" t="str">
        <f t="shared" si="353"/>
        <v/>
      </c>
      <c r="C3646" t="str">
        <f t="shared" si="352"/>
        <v/>
      </c>
      <c r="D3646" s="315" t="str">
        <f t="shared" si="357"/>
        <v/>
      </c>
      <c r="E3646" s="228">
        <v>0</v>
      </c>
      <c r="J3646" s="229">
        <f t="shared" si="354"/>
        <v>0</v>
      </c>
      <c r="K3646" s="229">
        <f t="shared" si="355"/>
        <v>0</v>
      </c>
      <c r="L3646" s="229">
        <f t="shared" si="355"/>
        <v>0</v>
      </c>
      <c r="M3646" s="229">
        <f t="shared" si="356"/>
        <v>0</v>
      </c>
    </row>
    <row r="3647" spans="1:13" ht="15" customHeight="1">
      <c r="A3647" s="76"/>
      <c r="B3647" s="77" t="str">
        <f t="shared" si="353"/>
        <v/>
      </c>
      <c r="C3647" t="str">
        <f t="shared" si="352"/>
        <v/>
      </c>
      <c r="D3647" s="315" t="str">
        <f t="shared" si="357"/>
        <v/>
      </c>
      <c r="E3647" s="228">
        <v>0</v>
      </c>
      <c r="J3647" s="229">
        <f t="shared" si="354"/>
        <v>0</v>
      </c>
      <c r="K3647" s="229">
        <f t="shared" si="355"/>
        <v>0</v>
      </c>
      <c r="L3647" s="229">
        <f t="shared" si="355"/>
        <v>0</v>
      </c>
      <c r="M3647" s="229">
        <f t="shared" si="356"/>
        <v>0</v>
      </c>
    </row>
    <row r="3648" spans="1:13" ht="15" customHeight="1">
      <c r="A3648" s="76"/>
      <c r="B3648" s="77" t="str">
        <f t="shared" si="353"/>
        <v/>
      </c>
      <c r="C3648" t="str">
        <f t="shared" si="352"/>
        <v/>
      </c>
      <c r="D3648" s="315" t="str">
        <f t="shared" si="357"/>
        <v/>
      </c>
      <c r="E3648" s="228">
        <v>0</v>
      </c>
      <c r="J3648" s="229">
        <f t="shared" si="354"/>
        <v>0</v>
      </c>
      <c r="K3648" s="229">
        <f t="shared" si="355"/>
        <v>0</v>
      </c>
      <c r="L3648" s="229">
        <f t="shared" si="355"/>
        <v>0</v>
      </c>
      <c r="M3648" s="229">
        <f t="shared" si="356"/>
        <v>0</v>
      </c>
    </row>
    <row r="3649" spans="1:13" ht="15" customHeight="1">
      <c r="A3649" s="76"/>
      <c r="B3649" s="77" t="str">
        <f t="shared" si="353"/>
        <v/>
      </c>
      <c r="C3649" t="str">
        <f t="shared" ref="C3649:C3712" si="358">IF(A3649&lt;&gt;"",TEXT(A3649,"aaaa"),"")</f>
        <v/>
      </c>
      <c r="D3649" s="315" t="str">
        <f t="shared" si="357"/>
        <v/>
      </c>
      <c r="E3649" s="228">
        <v>0</v>
      </c>
      <c r="J3649" s="229">
        <f t="shared" si="354"/>
        <v>0</v>
      </c>
      <c r="K3649" s="229">
        <f t="shared" si="355"/>
        <v>0</v>
      </c>
      <c r="L3649" s="229">
        <f t="shared" si="355"/>
        <v>0</v>
      </c>
      <c r="M3649" s="229">
        <f t="shared" si="356"/>
        <v>0</v>
      </c>
    </row>
    <row r="3650" spans="1:13" ht="15" customHeight="1">
      <c r="A3650" s="76"/>
      <c r="B3650" s="77" t="str">
        <f t="shared" si="353"/>
        <v/>
      </c>
      <c r="C3650" t="str">
        <f t="shared" si="358"/>
        <v/>
      </c>
      <c r="D3650" s="315" t="str">
        <f t="shared" si="357"/>
        <v/>
      </c>
      <c r="E3650" s="228">
        <v>0</v>
      </c>
      <c r="J3650" s="229">
        <f t="shared" si="354"/>
        <v>0</v>
      </c>
      <c r="K3650" s="229">
        <f t="shared" si="355"/>
        <v>0</v>
      </c>
      <c r="L3650" s="229">
        <f t="shared" si="355"/>
        <v>0</v>
      </c>
      <c r="M3650" s="229">
        <f t="shared" si="356"/>
        <v>0</v>
      </c>
    </row>
    <row r="3651" spans="1:13" ht="15" customHeight="1">
      <c r="A3651" s="76"/>
      <c r="B3651" s="77" t="str">
        <f t="shared" si="353"/>
        <v/>
      </c>
      <c r="C3651" t="str">
        <f t="shared" si="358"/>
        <v/>
      </c>
      <c r="D3651" s="315" t="str">
        <f t="shared" si="357"/>
        <v/>
      </c>
      <c r="E3651" s="228">
        <v>0</v>
      </c>
      <c r="J3651" s="229">
        <f t="shared" si="354"/>
        <v>0</v>
      </c>
      <c r="K3651" s="229">
        <f t="shared" si="355"/>
        <v>0</v>
      </c>
      <c r="L3651" s="229">
        <f t="shared" si="355"/>
        <v>0</v>
      </c>
      <c r="M3651" s="229">
        <f t="shared" si="356"/>
        <v>0</v>
      </c>
    </row>
    <row r="3652" spans="1:13" ht="15" customHeight="1">
      <c r="A3652" s="76"/>
      <c r="B3652" s="77" t="str">
        <f t="shared" si="353"/>
        <v/>
      </c>
      <c r="C3652" t="str">
        <f t="shared" si="358"/>
        <v/>
      </c>
      <c r="D3652" s="315" t="str">
        <f t="shared" si="357"/>
        <v/>
      </c>
      <c r="E3652" s="228">
        <v>0</v>
      </c>
      <c r="J3652" s="229">
        <f t="shared" si="354"/>
        <v>0</v>
      </c>
      <c r="K3652" s="229">
        <f t="shared" si="355"/>
        <v>0</v>
      </c>
      <c r="L3652" s="229">
        <f t="shared" si="355"/>
        <v>0</v>
      </c>
      <c r="M3652" s="229">
        <f t="shared" si="356"/>
        <v>0</v>
      </c>
    </row>
    <row r="3653" spans="1:13" ht="15" customHeight="1">
      <c r="A3653" s="76"/>
      <c r="B3653" s="77" t="str">
        <f t="shared" si="353"/>
        <v/>
      </c>
      <c r="C3653" t="str">
        <f t="shared" si="358"/>
        <v/>
      </c>
      <c r="D3653" s="315" t="str">
        <f t="shared" si="357"/>
        <v/>
      </c>
      <c r="E3653" s="228">
        <v>0</v>
      </c>
      <c r="J3653" s="229">
        <f t="shared" si="354"/>
        <v>0</v>
      </c>
      <c r="K3653" s="229">
        <f t="shared" si="355"/>
        <v>0</v>
      </c>
      <c r="L3653" s="229">
        <f t="shared" si="355"/>
        <v>0</v>
      </c>
      <c r="M3653" s="229">
        <f t="shared" si="356"/>
        <v>0</v>
      </c>
    </row>
    <row r="3654" spans="1:13" ht="15" customHeight="1">
      <c r="A3654" s="76"/>
      <c r="B3654" s="77" t="str">
        <f t="shared" si="353"/>
        <v/>
      </c>
      <c r="C3654" t="str">
        <f t="shared" si="358"/>
        <v/>
      </c>
      <c r="D3654" s="315" t="str">
        <f t="shared" si="357"/>
        <v/>
      </c>
      <c r="E3654" s="228">
        <v>0</v>
      </c>
      <c r="J3654" s="229">
        <f t="shared" si="354"/>
        <v>0</v>
      </c>
      <c r="K3654" s="229">
        <f t="shared" si="355"/>
        <v>0</v>
      </c>
      <c r="L3654" s="229">
        <f t="shared" si="355"/>
        <v>0</v>
      </c>
      <c r="M3654" s="229">
        <f t="shared" si="356"/>
        <v>0</v>
      </c>
    </row>
    <row r="3655" spans="1:13" ht="15" customHeight="1">
      <c r="A3655" s="76"/>
      <c r="B3655" s="77" t="str">
        <f t="shared" ref="B3655:B3718" si="359">IF(A3655="","",TEXT(A3655,"DDDD"))</f>
        <v/>
      </c>
      <c r="C3655" t="str">
        <f t="shared" si="358"/>
        <v/>
      </c>
      <c r="D3655" s="315" t="str">
        <f t="shared" si="357"/>
        <v/>
      </c>
      <c r="E3655" s="228">
        <v>0</v>
      </c>
      <c r="J3655" s="229">
        <f t="shared" ref="J3655:J3718" si="360">IF(E3655=0,0,(1-J$4)*E3655)</f>
        <v>0</v>
      </c>
      <c r="K3655" s="229">
        <f t="shared" ref="K3655:L3718" si="361">IF(F3655=0,0,(1-K$4)*F3655)</f>
        <v>0</v>
      </c>
      <c r="L3655" s="229">
        <f t="shared" si="361"/>
        <v>0</v>
      </c>
      <c r="M3655" s="229">
        <f t="shared" ref="M3655:M3718" si="362">IF(H3655=0,0,(1-M$4)*H3655)</f>
        <v>0</v>
      </c>
    </row>
    <row r="3656" spans="1:13" ht="15" customHeight="1">
      <c r="A3656" s="76"/>
      <c r="B3656" s="77" t="str">
        <f t="shared" si="359"/>
        <v/>
      </c>
      <c r="C3656" t="str">
        <f t="shared" si="358"/>
        <v/>
      </c>
      <c r="D3656" s="315" t="str">
        <f t="shared" ref="D3656:D3719" si="363">IF(A3656&lt;&gt;"",PROPER(TEXT(A3656,"Mmmm")),"")</f>
        <v/>
      </c>
      <c r="E3656" s="228">
        <v>0</v>
      </c>
      <c r="J3656" s="229">
        <f t="shared" si="360"/>
        <v>0</v>
      </c>
      <c r="K3656" s="229">
        <f t="shared" si="361"/>
        <v>0</v>
      </c>
      <c r="L3656" s="229">
        <f t="shared" si="361"/>
        <v>0</v>
      </c>
      <c r="M3656" s="229">
        <f t="shared" si="362"/>
        <v>0</v>
      </c>
    </row>
    <row r="3657" spans="1:13" ht="15" customHeight="1">
      <c r="A3657" s="76"/>
      <c r="B3657" s="77" t="str">
        <f t="shared" si="359"/>
        <v/>
      </c>
      <c r="C3657" t="str">
        <f t="shared" si="358"/>
        <v/>
      </c>
      <c r="D3657" s="315" t="str">
        <f t="shared" si="363"/>
        <v/>
      </c>
      <c r="E3657" s="228">
        <v>0</v>
      </c>
      <c r="J3657" s="229">
        <f t="shared" si="360"/>
        <v>0</v>
      </c>
      <c r="K3657" s="229">
        <f t="shared" si="361"/>
        <v>0</v>
      </c>
      <c r="L3657" s="229">
        <f t="shared" si="361"/>
        <v>0</v>
      </c>
      <c r="M3657" s="229">
        <f t="shared" si="362"/>
        <v>0</v>
      </c>
    </row>
    <row r="3658" spans="1:13" ht="15" customHeight="1">
      <c r="A3658" s="76"/>
      <c r="B3658" s="77" t="str">
        <f t="shared" si="359"/>
        <v/>
      </c>
      <c r="C3658" t="str">
        <f t="shared" si="358"/>
        <v/>
      </c>
      <c r="D3658" s="315" t="str">
        <f t="shared" si="363"/>
        <v/>
      </c>
      <c r="E3658" s="228">
        <v>0</v>
      </c>
      <c r="J3658" s="229">
        <f t="shared" si="360"/>
        <v>0</v>
      </c>
      <c r="K3658" s="229">
        <f t="shared" si="361"/>
        <v>0</v>
      </c>
      <c r="L3658" s="229">
        <f t="shared" si="361"/>
        <v>0</v>
      </c>
      <c r="M3658" s="229">
        <f t="shared" si="362"/>
        <v>0</v>
      </c>
    </row>
    <row r="3659" spans="1:13" ht="15" customHeight="1">
      <c r="A3659" s="76"/>
      <c r="B3659" s="77" t="str">
        <f t="shared" si="359"/>
        <v/>
      </c>
      <c r="C3659" t="str">
        <f t="shared" si="358"/>
        <v/>
      </c>
      <c r="D3659" s="315" t="str">
        <f t="shared" si="363"/>
        <v/>
      </c>
      <c r="E3659" s="228">
        <v>0</v>
      </c>
      <c r="J3659" s="229">
        <f t="shared" si="360"/>
        <v>0</v>
      </c>
      <c r="K3659" s="229">
        <f t="shared" si="361"/>
        <v>0</v>
      </c>
      <c r="L3659" s="229">
        <f t="shared" si="361"/>
        <v>0</v>
      </c>
      <c r="M3659" s="229">
        <f t="shared" si="362"/>
        <v>0</v>
      </c>
    </row>
    <row r="3660" spans="1:13" ht="15" customHeight="1">
      <c r="A3660" s="76"/>
      <c r="B3660" s="77" t="str">
        <f t="shared" si="359"/>
        <v/>
      </c>
      <c r="C3660" t="str">
        <f t="shared" si="358"/>
        <v/>
      </c>
      <c r="D3660" s="315" t="str">
        <f t="shared" si="363"/>
        <v/>
      </c>
      <c r="E3660" s="228">
        <v>0</v>
      </c>
      <c r="J3660" s="229">
        <f t="shared" si="360"/>
        <v>0</v>
      </c>
      <c r="K3660" s="229">
        <f t="shared" si="361"/>
        <v>0</v>
      </c>
      <c r="L3660" s="229">
        <f t="shared" si="361"/>
        <v>0</v>
      </c>
      <c r="M3660" s="229">
        <f t="shared" si="362"/>
        <v>0</v>
      </c>
    </row>
    <row r="3661" spans="1:13" ht="15" customHeight="1">
      <c r="A3661" s="76"/>
      <c r="B3661" s="77" t="str">
        <f t="shared" si="359"/>
        <v/>
      </c>
      <c r="C3661" t="str">
        <f t="shared" si="358"/>
        <v/>
      </c>
      <c r="D3661" s="315" t="str">
        <f t="shared" si="363"/>
        <v/>
      </c>
      <c r="E3661" s="228">
        <v>0</v>
      </c>
      <c r="J3661" s="229">
        <f t="shared" si="360"/>
        <v>0</v>
      </c>
      <c r="K3661" s="229">
        <f t="shared" si="361"/>
        <v>0</v>
      </c>
      <c r="L3661" s="229">
        <f t="shared" si="361"/>
        <v>0</v>
      </c>
      <c r="M3661" s="229">
        <f t="shared" si="362"/>
        <v>0</v>
      </c>
    </row>
    <row r="3662" spans="1:13" ht="15" customHeight="1">
      <c r="A3662" s="76"/>
      <c r="B3662" s="77" t="str">
        <f t="shared" si="359"/>
        <v/>
      </c>
      <c r="C3662" t="str">
        <f t="shared" si="358"/>
        <v/>
      </c>
      <c r="D3662" s="315" t="str">
        <f t="shared" si="363"/>
        <v/>
      </c>
      <c r="E3662" s="228">
        <v>0</v>
      </c>
      <c r="J3662" s="229">
        <f t="shared" si="360"/>
        <v>0</v>
      </c>
      <c r="K3662" s="229">
        <f t="shared" si="361"/>
        <v>0</v>
      </c>
      <c r="L3662" s="229">
        <f t="shared" si="361"/>
        <v>0</v>
      </c>
      <c r="M3662" s="229">
        <f t="shared" si="362"/>
        <v>0</v>
      </c>
    </row>
    <row r="3663" spans="1:13" ht="15" customHeight="1">
      <c r="A3663" s="76"/>
      <c r="B3663" s="77" t="str">
        <f t="shared" si="359"/>
        <v/>
      </c>
      <c r="C3663" t="str">
        <f t="shared" si="358"/>
        <v/>
      </c>
      <c r="D3663" s="315" t="str">
        <f t="shared" si="363"/>
        <v/>
      </c>
      <c r="E3663" s="228">
        <v>0</v>
      </c>
      <c r="J3663" s="229">
        <f t="shared" si="360"/>
        <v>0</v>
      </c>
      <c r="K3663" s="229">
        <f t="shared" si="361"/>
        <v>0</v>
      </c>
      <c r="L3663" s="229">
        <f t="shared" si="361"/>
        <v>0</v>
      </c>
      <c r="M3663" s="229">
        <f t="shared" si="362"/>
        <v>0</v>
      </c>
    </row>
    <row r="3664" spans="1:13" ht="15" customHeight="1">
      <c r="A3664" s="76"/>
      <c r="B3664" s="77" t="str">
        <f t="shared" si="359"/>
        <v/>
      </c>
      <c r="C3664" t="str">
        <f t="shared" si="358"/>
        <v/>
      </c>
      <c r="D3664" s="315" t="str">
        <f t="shared" si="363"/>
        <v/>
      </c>
      <c r="E3664" s="228">
        <v>0</v>
      </c>
      <c r="J3664" s="229">
        <f t="shared" si="360"/>
        <v>0</v>
      </c>
      <c r="K3664" s="229">
        <f t="shared" si="361"/>
        <v>0</v>
      </c>
      <c r="L3664" s="229">
        <f t="shared" si="361"/>
        <v>0</v>
      </c>
      <c r="M3664" s="229">
        <f t="shared" si="362"/>
        <v>0</v>
      </c>
    </row>
    <row r="3665" spans="1:13" ht="15" customHeight="1">
      <c r="A3665" s="76"/>
      <c r="B3665" s="77" t="str">
        <f t="shared" si="359"/>
        <v/>
      </c>
      <c r="C3665" t="str">
        <f t="shared" si="358"/>
        <v/>
      </c>
      <c r="D3665" s="315" t="str">
        <f t="shared" si="363"/>
        <v/>
      </c>
      <c r="E3665" s="228">
        <v>0</v>
      </c>
      <c r="J3665" s="229">
        <f t="shared" si="360"/>
        <v>0</v>
      </c>
      <c r="K3665" s="229">
        <f t="shared" si="361"/>
        <v>0</v>
      </c>
      <c r="L3665" s="229">
        <f t="shared" si="361"/>
        <v>0</v>
      </c>
      <c r="M3665" s="229">
        <f t="shared" si="362"/>
        <v>0</v>
      </c>
    </row>
    <row r="3666" spans="1:13" ht="15" customHeight="1">
      <c r="A3666" s="76"/>
      <c r="B3666" s="77" t="str">
        <f t="shared" si="359"/>
        <v/>
      </c>
      <c r="C3666" t="str">
        <f t="shared" si="358"/>
        <v/>
      </c>
      <c r="D3666" s="315" t="str">
        <f t="shared" si="363"/>
        <v/>
      </c>
      <c r="E3666" s="228">
        <v>0</v>
      </c>
      <c r="J3666" s="229">
        <f t="shared" si="360"/>
        <v>0</v>
      </c>
      <c r="K3666" s="229">
        <f t="shared" si="361"/>
        <v>0</v>
      </c>
      <c r="L3666" s="229">
        <f t="shared" si="361"/>
        <v>0</v>
      </c>
      <c r="M3666" s="229">
        <f t="shared" si="362"/>
        <v>0</v>
      </c>
    </row>
    <row r="3667" spans="1:13" ht="15" customHeight="1">
      <c r="A3667" s="76"/>
      <c r="B3667" s="77" t="str">
        <f t="shared" si="359"/>
        <v/>
      </c>
      <c r="C3667" t="str">
        <f t="shared" si="358"/>
        <v/>
      </c>
      <c r="D3667" s="315" t="str">
        <f t="shared" si="363"/>
        <v/>
      </c>
      <c r="E3667" s="228">
        <v>0</v>
      </c>
      <c r="J3667" s="229">
        <f t="shared" si="360"/>
        <v>0</v>
      </c>
      <c r="K3667" s="229">
        <f t="shared" si="361"/>
        <v>0</v>
      </c>
      <c r="L3667" s="229">
        <f t="shared" si="361"/>
        <v>0</v>
      </c>
      <c r="M3667" s="229">
        <f t="shared" si="362"/>
        <v>0</v>
      </c>
    </row>
    <row r="3668" spans="1:13" ht="15" customHeight="1">
      <c r="A3668" s="76"/>
      <c r="B3668" s="77" t="str">
        <f t="shared" si="359"/>
        <v/>
      </c>
      <c r="C3668" t="str">
        <f t="shared" si="358"/>
        <v/>
      </c>
      <c r="D3668" s="315" t="str">
        <f t="shared" si="363"/>
        <v/>
      </c>
      <c r="E3668" s="228">
        <v>0</v>
      </c>
      <c r="J3668" s="229">
        <f t="shared" si="360"/>
        <v>0</v>
      </c>
      <c r="K3668" s="229">
        <f t="shared" si="361"/>
        <v>0</v>
      </c>
      <c r="L3668" s="229">
        <f t="shared" si="361"/>
        <v>0</v>
      </c>
      <c r="M3668" s="229">
        <f t="shared" si="362"/>
        <v>0</v>
      </c>
    </row>
    <row r="3669" spans="1:13" ht="15" customHeight="1">
      <c r="A3669" s="76"/>
      <c r="B3669" s="77" t="str">
        <f t="shared" si="359"/>
        <v/>
      </c>
      <c r="C3669" t="str">
        <f t="shared" si="358"/>
        <v/>
      </c>
      <c r="D3669" s="315" t="str">
        <f t="shared" si="363"/>
        <v/>
      </c>
      <c r="E3669" s="228">
        <v>0</v>
      </c>
      <c r="J3669" s="229">
        <f t="shared" si="360"/>
        <v>0</v>
      </c>
      <c r="K3669" s="229">
        <f t="shared" si="361"/>
        <v>0</v>
      </c>
      <c r="L3669" s="229">
        <f t="shared" si="361"/>
        <v>0</v>
      </c>
      <c r="M3669" s="229">
        <f t="shared" si="362"/>
        <v>0</v>
      </c>
    </row>
    <row r="3670" spans="1:13" ht="15" customHeight="1">
      <c r="A3670" s="76"/>
      <c r="B3670" s="77" t="str">
        <f t="shared" si="359"/>
        <v/>
      </c>
      <c r="C3670" t="str">
        <f t="shared" si="358"/>
        <v/>
      </c>
      <c r="D3670" s="315" t="str">
        <f t="shared" si="363"/>
        <v/>
      </c>
      <c r="E3670" s="228">
        <v>0</v>
      </c>
      <c r="J3670" s="229">
        <f t="shared" si="360"/>
        <v>0</v>
      </c>
      <c r="K3670" s="229">
        <f t="shared" si="361"/>
        <v>0</v>
      </c>
      <c r="L3670" s="229">
        <f t="shared" si="361"/>
        <v>0</v>
      </c>
      <c r="M3670" s="229">
        <f t="shared" si="362"/>
        <v>0</v>
      </c>
    </row>
    <row r="3671" spans="1:13" ht="15" customHeight="1">
      <c r="A3671" s="76"/>
      <c r="B3671" s="77" t="str">
        <f t="shared" si="359"/>
        <v/>
      </c>
      <c r="C3671" t="str">
        <f t="shared" si="358"/>
        <v/>
      </c>
      <c r="D3671" s="315" t="str">
        <f t="shared" si="363"/>
        <v/>
      </c>
      <c r="E3671" s="228">
        <v>0</v>
      </c>
      <c r="J3671" s="229">
        <f t="shared" si="360"/>
        <v>0</v>
      </c>
      <c r="K3671" s="229">
        <f t="shared" si="361"/>
        <v>0</v>
      </c>
      <c r="L3671" s="229">
        <f t="shared" si="361"/>
        <v>0</v>
      </c>
      <c r="M3671" s="229">
        <f t="shared" si="362"/>
        <v>0</v>
      </c>
    </row>
    <row r="3672" spans="1:13" ht="15" customHeight="1">
      <c r="A3672" s="76"/>
      <c r="B3672" s="77" t="str">
        <f t="shared" si="359"/>
        <v/>
      </c>
      <c r="C3672" t="str">
        <f t="shared" si="358"/>
        <v/>
      </c>
      <c r="D3672" s="315" t="str">
        <f t="shared" si="363"/>
        <v/>
      </c>
      <c r="E3672" s="228">
        <v>0</v>
      </c>
      <c r="J3672" s="229">
        <f t="shared" si="360"/>
        <v>0</v>
      </c>
      <c r="K3672" s="229">
        <f t="shared" si="361"/>
        <v>0</v>
      </c>
      <c r="L3672" s="229">
        <f t="shared" si="361"/>
        <v>0</v>
      </c>
      <c r="M3672" s="229">
        <f t="shared" si="362"/>
        <v>0</v>
      </c>
    </row>
    <row r="3673" spans="1:13" ht="15" customHeight="1">
      <c r="A3673" s="76"/>
      <c r="B3673" s="77" t="str">
        <f t="shared" si="359"/>
        <v/>
      </c>
      <c r="C3673" t="str">
        <f t="shared" si="358"/>
        <v/>
      </c>
      <c r="D3673" s="315" t="str">
        <f t="shared" si="363"/>
        <v/>
      </c>
      <c r="E3673" s="228">
        <v>0</v>
      </c>
      <c r="J3673" s="229">
        <f t="shared" si="360"/>
        <v>0</v>
      </c>
      <c r="K3673" s="229">
        <f t="shared" si="361"/>
        <v>0</v>
      </c>
      <c r="L3673" s="229">
        <f t="shared" si="361"/>
        <v>0</v>
      </c>
      <c r="M3673" s="229">
        <f t="shared" si="362"/>
        <v>0</v>
      </c>
    </row>
    <row r="3674" spans="1:13" ht="15" customHeight="1">
      <c r="A3674" s="76"/>
      <c r="B3674" s="77" t="str">
        <f t="shared" si="359"/>
        <v/>
      </c>
      <c r="C3674" t="str">
        <f t="shared" si="358"/>
        <v/>
      </c>
      <c r="D3674" s="315" t="str">
        <f t="shared" si="363"/>
        <v/>
      </c>
      <c r="E3674" s="228">
        <v>0</v>
      </c>
      <c r="J3674" s="229">
        <f t="shared" si="360"/>
        <v>0</v>
      </c>
      <c r="K3674" s="229">
        <f t="shared" si="361"/>
        <v>0</v>
      </c>
      <c r="L3674" s="229">
        <f t="shared" si="361"/>
        <v>0</v>
      </c>
      <c r="M3674" s="229">
        <f t="shared" si="362"/>
        <v>0</v>
      </c>
    </row>
    <row r="3675" spans="1:13" ht="15" customHeight="1">
      <c r="A3675" s="76"/>
      <c r="B3675" s="77" t="str">
        <f t="shared" si="359"/>
        <v/>
      </c>
      <c r="C3675" t="str">
        <f t="shared" si="358"/>
        <v/>
      </c>
      <c r="D3675" s="315" t="str">
        <f t="shared" si="363"/>
        <v/>
      </c>
      <c r="E3675" s="228">
        <v>0</v>
      </c>
      <c r="J3675" s="229">
        <f t="shared" si="360"/>
        <v>0</v>
      </c>
      <c r="K3675" s="229">
        <f t="shared" si="361"/>
        <v>0</v>
      </c>
      <c r="L3675" s="229">
        <f t="shared" si="361"/>
        <v>0</v>
      </c>
      <c r="M3675" s="229">
        <f t="shared" si="362"/>
        <v>0</v>
      </c>
    </row>
    <row r="3676" spans="1:13" ht="15" customHeight="1">
      <c r="A3676" s="76"/>
      <c r="B3676" s="77" t="str">
        <f t="shared" si="359"/>
        <v/>
      </c>
      <c r="C3676" t="str">
        <f t="shared" si="358"/>
        <v/>
      </c>
      <c r="D3676" s="315" t="str">
        <f t="shared" si="363"/>
        <v/>
      </c>
      <c r="E3676" s="228">
        <v>0</v>
      </c>
      <c r="J3676" s="229">
        <f t="shared" si="360"/>
        <v>0</v>
      </c>
      <c r="K3676" s="229">
        <f t="shared" si="361"/>
        <v>0</v>
      </c>
      <c r="L3676" s="229">
        <f t="shared" si="361"/>
        <v>0</v>
      </c>
      <c r="M3676" s="229">
        <f t="shared" si="362"/>
        <v>0</v>
      </c>
    </row>
    <row r="3677" spans="1:13" ht="15" customHeight="1">
      <c r="A3677" s="76"/>
      <c r="B3677" s="77" t="str">
        <f t="shared" si="359"/>
        <v/>
      </c>
      <c r="C3677" t="str">
        <f t="shared" si="358"/>
        <v/>
      </c>
      <c r="D3677" s="315" t="str">
        <f t="shared" si="363"/>
        <v/>
      </c>
      <c r="E3677" s="228">
        <v>0</v>
      </c>
      <c r="J3677" s="229">
        <f t="shared" si="360"/>
        <v>0</v>
      </c>
      <c r="K3677" s="229">
        <f t="shared" si="361"/>
        <v>0</v>
      </c>
      <c r="L3677" s="229">
        <f t="shared" si="361"/>
        <v>0</v>
      </c>
      <c r="M3677" s="229">
        <f t="shared" si="362"/>
        <v>0</v>
      </c>
    </row>
    <row r="3678" spans="1:13" ht="15" customHeight="1">
      <c r="A3678" s="76"/>
      <c r="B3678" s="77" t="str">
        <f t="shared" si="359"/>
        <v/>
      </c>
      <c r="C3678" t="str">
        <f t="shared" si="358"/>
        <v/>
      </c>
      <c r="D3678" s="315" t="str">
        <f t="shared" si="363"/>
        <v/>
      </c>
      <c r="E3678" s="228">
        <v>0</v>
      </c>
      <c r="J3678" s="229">
        <f t="shared" si="360"/>
        <v>0</v>
      </c>
      <c r="K3678" s="229">
        <f t="shared" si="361"/>
        <v>0</v>
      </c>
      <c r="L3678" s="229">
        <f t="shared" si="361"/>
        <v>0</v>
      </c>
      <c r="M3678" s="229">
        <f t="shared" si="362"/>
        <v>0</v>
      </c>
    </row>
    <row r="3679" spans="1:13" ht="15" customHeight="1">
      <c r="A3679" s="76"/>
      <c r="B3679" s="77" t="str">
        <f t="shared" si="359"/>
        <v/>
      </c>
      <c r="C3679" t="str">
        <f t="shared" si="358"/>
        <v/>
      </c>
      <c r="D3679" s="315" t="str">
        <f t="shared" si="363"/>
        <v/>
      </c>
      <c r="E3679" s="228">
        <v>0</v>
      </c>
      <c r="J3679" s="229">
        <f t="shared" si="360"/>
        <v>0</v>
      </c>
      <c r="K3679" s="229">
        <f t="shared" si="361"/>
        <v>0</v>
      </c>
      <c r="L3679" s="229">
        <f t="shared" si="361"/>
        <v>0</v>
      </c>
      <c r="M3679" s="229">
        <f t="shared" si="362"/>
        <v>0</v>
      </c>
    </row>
    <row r="3680" spans="1:13" ht="15" customHeight="1">
      <c r="A3680" s="76"/>
      <c r="B3680" s="77" t="str">
        <f t="shared" si="359"/>
        <v/>
      </c>
      <c r="C3680" t="str">
        <f t="shared" si="358"/>
        <v/>
      </c>
      <c r="D3680" s="315" t="str">
        <f t="shared" si="363"/>
        <v/>
      </c>
      <c r="E3680" s="228">
        <v>0</v>
      </c>
      <c r="J3680" s="229">
        <f t="shared" si="360"/>
        <v>0</v>
      </c>
      <c r="K3680" s="229">
        <f t="shared" si="361"/>
        <v>0</v>
      </c>
      <c r="L3680" s="229">
        <f t="shared" si="361"/>
        <v>0</v>
      </c>
      <c r="M3680" s="229">
        <f t="shared" si="362"/>
        <v>0</v>
      </c>
    </row>
    <row r="3681" spans="1:13" ht="15" customHeight="1">
      <c r="A3681" s="76"/>
      <c r="B3681" s="77" t="str">
        <f t="shared" si="359"/>
        <v/>
      </c>
      <c r="C3681" t="str">
        <f t="shared" si="358"/>
        <v/>
      </c>
      <c r="D3681" s="315" t="str">
        <f t="shared" si="363"/>
        <v/>
      </c>
      <c r="E3681" s="228">
        <v>0</v>
      </c>
      <c r="J3681" s="229">
        <f t="shared" si="360"/>
        <v>0</v>
      </c>
      <c r="K3681" s="229">
        <f t="shared" si="361"/>
        <v>0</v>
      </c>
      <c r="L3681" s="229">
        <f t="shared" si="361"/>
        <v>0</v>
      </c>
      <c r="M3681" s="229">
        <f t="shared" si="362"/>
        <v>0</v>
      </c>
    </row>
    <row r="3682" spans="1:13" ht="15" customHeight="1">
      <c r="A3682" s="76"/>
      <c r="B3682" s="77" t="str">
        <f t="shared" si="359"/>
        <v/>
      </c>
      <c r="C3682" t="str">
        <f t="shared" si="358"/>
        <v/>
      </c>
      <c r="D3682" s="315" t="str">
        <f t="shared" si="363"/>
        <v/>
      </c>
      <c r="E3682" s="228">
        <v>0</v>
      </c>
      <c r="J3682" s="229">
        <f t="shared" si="360"/>
        <v>0</v>
      </c>
      <c r="K3682" s="229">
        <f t="shared" si="361"/>
        <v>0</v>
      </c>
      <c r="L3682" s="229">
        <f t="shared" si="361"/>
        <v>0</v>
      </c>
      <c r="M3682" s="229">
        <f t="shared" si="362"/>
        <v>0</v>
      </c>
    </row>
    <row r="3683" spans="1:13" ht="15" customHeight="1">
      <c r="A3683" s="76"/>
      <c r="B3683" s="77" t="str">
        <f t="shared" si="359"/>
        <v/>
      </c>
      <c r="C3683" t="str">
        <f t="shared" si="358"/>
        <v/>
      </c>
      <c r="D3683" s="315" t="str">
        <f t="shared" si="363"/>
        <v/>
      </c>
      <c r="E3683" s="228">
        <v>0</v>
      </c>
      <c r="J3683" s="229">
        <f t="shared" si="360"/>
        <v>0</v>
      </c>
      <c r="K3683" s="229">
        <f t="shared" si="361"/>
        <v>0</v>
      </c>
      <c r="L3683" s="229">
        <f t="shared" si="361"/>
        <v>0</v>
      </c>
      <c r="M3683" s="229">
        <f t="shared" si="362"/>
        <v>0</v>
      </c>
    </row>
    <row r="3684" spans="1:13" ht="15" customHeight="1">
      <c r="A3684" s="76"/>
      <c r="B3684" s="77" t="str">
        <f t="shared" si="359"/>
        <v/>
      </c>
      <c r="C3684" t="str">
        <f t="shared" si="358"/>
        <v/>
      </c>
      <c r="D3684" s="315" t="str">
        <f t="shared" si="363"/>
        <v/>
      </c>
      <c r="E3684" s="228">
        <v>0</v>
      </c>
      <c r="J3684" s="229">
        <f t="shared" si="360"/>
        <v>0</v>
      </c>
      <c r="K3684" s="229">
        <f t="shared" si="361"/>
        <v>0</v>
      </c>
      <c r="L3684" s="229">
        <f t="shared" si="361"/>
        <v>0</v>
      </c>
      <c r="M3684" s="229">
        <f t="shared" si="362"/>
        <v>0</v>
      </c>
    </row>
    <row r="3685" spans="1:13" ht="15" customHeight="1">
      <c r="A3685" s="76"/>
      <c r="B3685" s="77" t="str">
        <f t="shared" si="359"/>
        <v/>
      </c>
      <c r="C3685" t="str">
        <f t="shared" si="358"/>
        <v/>
      </c>
      <c r="D3685" s="315" t="str">
        <f t="shared" si="363"/>
        <v/>
      </c>
      <c r="E3685" s="228">
        <v>0</v>
      </c>
      <c r="J3685" s="229">
        <f t="shared" si="360"/>
        <v>0</v>
      </c>
      <c r="K3685" s="229">
        <f t="shared" si="361"/>
        <v>0</v>
      </c>
      <c r="L3685" s="229">
        <f t="shared" si="361"/>
        <v>0</v>
      </c>
      <c r="M3685" s="229">
        <f t="shared" si="362"/>
        <v>0</v>
      </c>
    </row>
    <row r="3686" spans="1:13" ht="15" customHeight="1">
      <c r="A3686" s="76"/>
      <c r="B3686" s="77" t="str">
        <f t="shared" si="359"/>
        <v/>
      </c>
      <c r="C3686" t="str">
        <f t="shared" si="358"/>
        <v/>
      </c>
      <c r="D3686" s="315" t="str">
        <f t="shared" si="363"/>
        <v/>
      </c>
      <c r="E3686" s="228">
        <v>0</v>
      </c>
      <c r="J3686" s="229">
        <f t="shared" si="360"/>
        <v>0</v>
      </c>
      <c r="K3686" s="229">
        <f t="shared" si="361"/>
        <v>0</v>
      </c>
      <c r="L3686" s="229">
        <f t="shared" si="361"/>
        <v>0</v>
      </c>
      <c r="M3686" s="229">
        <f t="shared" si="362"/>
        <v>0</v>
      </c>
    </row>
    <row r="3687" spans="1:13" ht="15" customHeight="1">
      <c r="A3687" s="76"/>
      <c r="B3687" s="77" t="str">
        <f t="shared" si="359"/>
        <v/>
      </c>
      <c r="C3687" t="str">
        <f t="shared" si="358"/>
        <v/>
      </c>
      <c r="D3687" s="315" t="str">
        <f t="shared" si="363"/>
        <v/>
      </c>
      <c r="E3687" s="228">
        <v>0</v>
      </c>
      <c r="J3687" s="229">
        <f t="shared" si="360"/>
        <v>0</v>
      </c>
      <c r="K3687" s="229">
        <f t="shared" si="361"/>
        <v>0</v>
      </c>
      <c r="L3687" s="229">
        <f t="shared" si="361"/>
        <v>0</v>
      </c>
      <c r="M3687" s="229">
        <f t="shared" si="362"/>
        <v>0</v>
      </c>
    </row>
    <row r="3688" spans="1:13" ht="15" customHeight="1">
      <c r="A3688" s="76"/>
      <c r="B3688" s="77" t="str">
        <f t="shared" si="359"/>
        <v/>
      </c>
      <c r="C3688" t="str">
        <f t="shared" si="358"/>
        <v/>
      </c>
      <c r="D3688" s="315" t="str">
        <f t="shared" si="363"/>
        <v/>
      </c>
      <c r="E3688" s="228">
        <v>0</v>
      </c>
      <c r="J3688" s="229">
        <f t="shared" si="360"/>
        <v>0</v>
      </c>
      <c r="K3688" s="229">
        <f t="shared" si="361"/>
        <v>0</v>
      </c>
      <c r="L3688" s="229">
        <f t="shared" si="361"/>
        <v>0</v>
      </c>
      <c r="M3688" s="229">
        <f t="shared" si="362"/>
        <v>0</v>
      </c>
    </row>
    <row r="3689" spans="1:13" ht="15" customHeight="1">
      <c r="A3689" s="76"/>
      <c r="B3689" s="77" t="str">
        <f t="shared" si="359"/>
        <v/>
      </c>
      <c r="C3689" t="str">
        <f t="shared" si="358"/>
        <v/>
      </c>
      <c r="D3689" s="315" t="str">
        <f t="shared" si="363"/>
        <v/>
      </c>
      <c r="E3689" s="228">
        <v>0</v>
      </c>
      <c r="J3689" s="229">
        <f t="shared" si="360"/>
        <v>0</v>
      </c>
      <c r="K3689" s="229">
        <f t="shared" si="361"/>
        <v>0</v>
      </c>
      <c r="L3689" s="229">
        <f t="shared" si="361"/>
        <v>0</v>
      </c>
      <c r="M3689" s="229">
        <f t="shared" si="362"/>
        <v>0</v>
      </c>
    </row>
    <row r="3690" spans="1:13" ht="15" customHeight="1">
      <c r="A3690" s="76"/>
      <c r="B3690" s="77" t="str">
        <f t="shared" si="359"/>
        <v/>
      </c>
      <c r="C3690" t="str">
        <f t="shared" si="358"/>
        <v/>
      </c>
      <c r="D3690" s="315" t="str">
        <f t="shared" si="363"/>
        <v/>
      </c>
      <c r="E3690" s="228">
        <v>0</v>
      </c>
      <c r="J3690" s="229">
        <f t="shared" si="360"/>
        <v>0</v>
      </c>
      <c r="K3690" s="229">
        <f t="shared" si="361"/>
        <v>0</v>
      </c>
      <c r="L3690" s="229">
        <f t="shared" si="361"/>
        <v>0</v>
      </c>
      <c r="M3690" s="229">
        <f t="shared" si="362"/>
        <v>0</v>
      </c>
    </row>
    <row r="3691" spans="1:13" ht="15" customHeight="1">
      <c r="A3691" s="76"/>
      <c r="B3691" s="77" t="str">
        <f t="shared" si="359"/>
        <v/>
      </c>
      <c r="C3691" t="str">
        <f t="shared" si="358"/>
        <v/>
      </c>
      <c r="D3691" s="315" t="str">
        <f t="shared" si="363"/>
        <v/>
      </c>
      <c r="E3691" s="228">
        <v>0</v>
      </c>
      <c r="J3691" s="229">
        <f t="shared" si="360"/>
        <v>0</v>
      </c>
      <c r="K3691" s="229">
        <f t="shared" si="361"/>
        <v>0</v>
      </c>
      <c r="L3691" s="229">
        <f t="shared" si="361"/>
        <v>0</v>
      </c>
      <c r="M3691" s="229">
        <f t="shared" si="362"/>
        <v>0</v>
      </c>
    </row>
    <row r="3692" spans="1:13" ht="15" customHeight="1">
      <c r="A3692" s="76"/>
      <c r="B3692" s="77" t="str">
        <f t="shared" si="359"/>
        <v/>
      </c>
      <c r="C3692" t="str">
        <f t="shared" si="358"/>
        <v/>
      </c>
      <c r="D3692" s="315" t="str">
        <f t="shared" si="363"/>
        <v/>
      </c>
      <c r="E3692" s="228">
        <v>0</v>
      </c>
      <c r="J3692" s="229">
        <f t="shared" si="360"/>
        <v>0</v>
      </c>
      <c r="K3692" s="229">
        <f t="shared" si="361"/>
        <v>0</v>
      </c>
      <c r="L3692" s="229">
        <f t="shared" si="361"/>
        <v>0</v>
      </c>
      <c r="M3692" s="229">
        <f t="shared" si="362"/>
        <v>0</v>
      </c>
    </row>
    <row r="3693" spans="1:13" ht="15" customHeight="1">
      <c r="A3693" s="76"/>
      <c r="B3693" s="77" t="str">
        <f t="shared" si="359"/>
        <v/>
      </c>
      <c r="C3693" t="str">
        <f t="shared" si="358"/>
        <v/>
      </c>
      <c r="D3693" s="315" t="str">
        <f t="shared" si="363"/>
        <v/>
      </c>
      <c r="E3693" s="228">
        <v>0</v>
      </c>
      <c r="J3693" s="229">
        <f t="shared" si="360"/>
        <v>0</v>
      </c>
      <c r="K3693" s="229">
        <f t="shared" si="361"/>
        <v>0</v>
      </c>
      <c r="L3693" s="229">
        <f t="shared" si="361"/>
        <v>0</v>
      </c>
      <c r="M3693" s="229">
        <f t="shared" si="362"/>
        <v>0</v>
      </c>
    </row>
    <row r="3694" spans="1:13" ht="15" customHeight="1">
      <c r="A3694" s="76"/>
      <c r="B3694" s="77" t="str">
        <f t="shared" si="359"/>
        <v/>
      </c>
      <c r="C3694" t="str">
        <f t="shared" si="358"/>
        <v/>
      </c>
      <c r="D3694" s="315" t="str">
        <f t="shared" si="363"/>
        <v/>
      </c>
      <c r="E3694" s="228">
        <v>0</v>
      </c>
      <c r="J3694" s="229">
        <f t="shared" si="360"/>
        <v>0</v>
      </c>
      <c r="K3694" s="229">
        <f t="shared" si="361"/>
        <v>0</v>
      </c>
      <c r="L3694" s="229">
        <f t="shared" si="361"/>
        <v>0</v>
      </c>
      <c r="M3694" s="229">
        <f t="shared" si="362"/>
        <v>0</v>
      </c>
    </row>
    <row r="3695" spans="1:13" ht="15" customHeight="1">
      <c r="A3695" s="76"/>
      <c r="B3695" s="77" t="str">
        <f t="shared" si="359"/>
        <v/>
      </c>
      <c r="C3695" t="str">
        <f t="shared" si="358"/>
        <v/>
      </c>
      <c r="D3695" s="315" t="str">
        <f t="shared" si="363"/>
        <v/>
      </c>
      <c r="E3695" s="228">
        <v>0</v>
      </c>
      <c r="J3695" s="229">
        <f t="shared" si="360"/>
        <v>0</v>
      </c>
      <c r="K3695" s="229">
        <f t="shared" si="361"/>
        <v>0</v>
      </c>
      <c r="L3695" s="229">
        <f t="shared" si="361"/>
        <v>0</v>
      </c>
      <c r="M3695" s="229">
        <f t="shared" si="362"/>
        <v>0</v>
      </c>
    </row>
    <row r="3696" spans="1:13" ht="15" customHeight="1">
      <c r="A3696" s="76"/>
      <c r="B3696" s="77" t="str">
        <f t="shared" si="359"/>
        <v/>
      </c>
      <c r="C3696" t="str">
        <f t="shared" si="358"/>
        <v/>
      </c>
      <c r="D3696" s="315" t="str">
        <f t="shared" si="363"/>
        <v/>
      </c>
      <c r="E3696" s="228">
        <v>0</v>
      </c>
      <c r="J3696" s="229">
        <f t="shared" si="360"/>
        <v>0</v>
      </c>
      <c r="K3696" s="229">
        <f t="shared" si="361"/>
        <v>0</v>
      </c>
      <c r="L3696" s="229">
        <f t="shared" si="361"/>
        <v>0</v>
      </c>
      <c r="M3696" s="229">
        <f t="shared" si="362"/>
        <v>0</v>
      </c>
    </row>
    <row r="3697" spans="1:13" ht="15" customHeight="1">
      <c r="A3697" s="76"/>
      <c r="B3697" s="77" t="str">
        <f t="shared" si="359"/>
        <v/>
      </c>
      <c r="C3697" t="str">
        <f t="shared" si="358"/>
        <v/>
      </c>
      <c r="D3697" s="315" t="str">
        <f t="shared" si="363"/>
        <v/>
      </c>
      <c r="E3697" s="228">
        <v>0</v>
      </c>
      <c r="J3697" s="229">
        <f t="shared" si="360"/>
        <v>0</v>
      </c>
      <c r="K3697" s="229">
        <f t="shared" si="361"/>
        <v>0</v>
      </c>
      <c r="L3697" s="229">
        <f t="shared" si="361"/>
        <v>0</v>
      </c>
      <c r="M3697" s="229">
        <f t="shared" si="362"/>
        <v>0</v>
      </c>
    </row>
    <row r="3698" spans="1:13" ht="15" customHeight="1">
      <c r="A3698" s="76"/>
      <c r="B3698" s="77" t="str">
        <f t="shared" si="359"/>
        <v/>
      </c>
      <c r="C3698" t="str">
        <f t="shared" si="358"/>
        <v/>
      </c>
      <c r="D3698" s="315" t="str">
        <f t="shared" si="363"/>
        <v/>
      </c>
      <c r="E3698" s="228">
        <v>0</v>
      </c>
      <c r="J3698" s="229">
        <f t="shared" si="360"/>
        <v>0</v>
      </c>
      <c r="K3698" s="229">
        <f t="shared" si="361"/>
        <v>0</v>
      </c>
      <c r="L3698" s="229">
        <f t="shared" si="361"/>
        <v>0</v>
      </c>
      <c r="M3698" s="229">
        <f t="shared" si="362"/>
        <v>0</v>
      </c>
    </row>
    <row r="3699" spans="1:13" ht="15" customHeight="1">
      <c r="A3699" s="76"/>
      <c r="B3699" s="77" t="str">
        <f t="shared" si="359"/>
        <v/>
      </c>
      <c r="C3699" t="str">
        <f t="shared" si="358"/>
        <v/>
      </c>
      <c r="D3699" s="315" t="str">
        <f t="shared" si="363"/>
        <v/>
      </c>
      <c r="E3699" s="228">
        <v>0</v>
      </c>
      <c r="J3699" s="229">
        <f t="shared" si="360"/>
        <v>0</v>
      </c>
      <c r="K3699" s="229">
        <f t="shared" si="361"/>
        <v>0</v>
      </c>
      <c r="L3699" s="229">
        <f t="shared" si="361"/>
        <v>0</v>
      </c>
      <c r="M3699" s="229">
        <f t="shared" si="362"/>
        <v>0</v>
      </c>
    </row>
    <row r="3700" spans="1:13" ht="15" customHeight="1">
      <c r="A3700" s="76"/>
      <c r="B3700" s="77" t="str">
        <f t="shared" si="359"/>
        <v/>
      </c>
      <c r="C3700" t="str">
        <f t="shared" si="358"/>
        <v/>
      </c>
      <c r="D3700" s="315" t="str">
        <f t="shared" si="363"/>
        <v/>
      </c>
      <c r="E3700" s="228">
        <v>0</v>
      </c>
      <c r="J3700" s="229">
        <f t="shared" si="360"/>
        <v>0</v>
      </c>
      <c r="K3700" s="229">
        <f t="shared" si="361"/>
        <v>0</v>
      </c>
      <c r="L3700" s="229">
        <f t="shared" si="361"/>
        <v>0</v>
      </c>
      <c r="M3700" s="229">
        <f t="shared" si="362"/>
        <v>0</v>
      </c>
    </row>
    <row r="3701" spans="1:13" ht="15" customHeight="1">
      <c r="A3701" s="76"/>
      <c r="B3701" s="77" t="str">
        <f t="shared" si="359"/>
        <v/>
      </c>
      <c r="C3701" t="str">
        <f t="shared" si="358"/>
        <v/>
      </c>
      <c r="D3701" s="315" t="str">
        <f t="shared" si="363"/>
        <v/>
      </c>
      <c r="E3701" s="228">
        <v>0</v>
      </c>
      <c r="J3701" s="229">
        <f t="shared" si="360"/>
        <v>0</v>
      </c>
      <c r="K3701" s="229">
        <f t="shared" si="361"/>
        <v>0</v>
      </c>
      <c r="L3701" s="229">
        <f t="shared" si="361"/>
        <v>0</v>
      </c>
      <c r="M3701" s="229">
        <f t="shared" si="362"/>
        <v>0</v>
      </c>
    </row>
    <row r="3702" spans="1:13" ht="15" customHeight="1">
      <c r="A3702" s="76"/>
      <c r="B3702" s="77" t="str">
        <f t="shared" si="359"/>
        <v/>
      </c>
      <c r="C3702" t="str">
        <f t="shared" si="358"/>
        <v/>
      </c>
      <c r="D3702" s="315" t="str">
        <f t="shared" si="363"/>
        <v/>
      </c>
      <c r="E3702" s="228">
        <v>0</v>
      </c>
      <c r="J3702" s="229">
        <f t="shared" si="360"/>
        <v>0</v>
      </c>
      <c r="K3702" s="229">
        <f t="shared" si="361"/>
        <v>0</v>
      </c>
      <c r="L3702" s="229">
        <f t="shared" si="361"/>
        <v>0</v>
      </c>
      <c r="M3702" s="229">
        <f t="shared" si="362"/>
        <v>0</v>
      </c>
    </row>
    <row r="3703" spans="1:13" ht="15" customHeight="1">
      <c r="A3703" s="76"/>
      <c r="B3703" s="77" t="str">
        <f t="shared" si="359"/>
        <v/>
      </c>
      <c r="C3703" t="str">
        <f t="shared" si="358"/>
        <v/>
      </c>
      <c r="D3703" s="315" t="str">
        <f t="shared" si="363"/>
        <v/>
      </c>
      <c r="E3703" s="228">
        <v>0</v>
      </c>
      <c r="J3703" s="229">
        <f t="shared" si="360"/>
        <v>0</v>
      </c>
      <c r="K3703" s="229">
        <f t="shared" si="361"/>
        <v>0</v>
      </c>
      <c r="L3703" s="229">
        <f t="shared" si="361"/>
        <v>0</v>
      </c>
      <c r="M3703" s="229">
        <f t="shared" si="362"/>
        <v>0</v>
      </c>
    </row>
    <row r="3704" spans="1:13" ht="15" customHeight="1">
      <c r="A3704" s="76"/>
      <c r="B3704" s="77" t="str">
        <f t="shared" si="359"/>
        <v/>
      </c>
      <c r="C3704" t="str">
        <f t="shared" si="358"/>
        <v/>
      </c>
      <c r="D3704" s="315" t="str">
        <f t="shared" si="363"/>
        <v/>
      </c>
      <c r="E3704" s="228">
        <v>0</v>
      </c>
      <c r="J3704" s="229">
        <f t="shared" si="360"/>
        <v>0</v>
      </c>
      <c r="K3704" s="229">
        <f t="shared" si="361"/>
        <v>0</v>
      </c>
      <c r="L3704" s="229">
        <f t="shared" si="361"/>
        <v>0</v>
      </c>
      <c r="M3704" s="229">
        <f t="shared" si="362"/>
        <v>0</v>
      </c>
    </row>
    <row r="3705" spans="1:13" ht="15" customHeight="1">
      <c r="A3705" s="76"/>
      <c r="B3705" s="77" t="str">
        <f t="shared" si="359"/>
        <v/>
      </c>
      <c r="C3705" t="str">
        <f t="shared" si="358"/>
        <v/>
      </c>
      <c r="D3705" s="315" t="str">
        <f t="shared" si="363"/>
        <v/>
      </c>
      <c r="E3705" s="228">
        <v>0</v>
      </c>
      <c r="J3705" s="229">
        <f t="shared" si="360"/>
        <v>0</v>
      </c>
      <c r="K3705" s="229">
        <f t="shared" si="361"/>
        <v>0</v>
      </c>
      <c r="L3705" s="229">
        <f t="shared" si="361"/>
        <v>0</v>
      </c>
      <c r="M3705" s="229">
        <f t="shared" si="362"/>
        <v>0</v>
      </c>
    </row>
    <row r="3706" spans="1:13" ht="15" customHeight="1">
      <c r="A3706" s="76"/>
      <c r="B3706" s="77" t="str">
        <f t="shared" si="359"/>
        <v/>
      </c>
      <c r="C3706" t="str">
        <f t="shared" si="358"/>
        <v/>
      </c>
      <c r="D3706" s="315" t="str">
        <f t="shared" si="363"/>
        <v/>
      </c>
      <c r="E3706" s="228">
        <v>0</v>
      </c>
      <c r="J3706" s="229">
        <f t="shared" si="360"/>
        <v>0</v>
      </c>
      <c r="K3706" s="229">
        <f t="shared" si="361"/>
        <v>0</v>
      </c>
      <c r="L3706" s="229">
        <f t="shared" si="361"/>
        <v>0</v>
      </c>
      <c r="M3706" s="229">
        <f t="shared" si="362"/>
        <v>0</v>
      </c>
    </row>
    <row r="3707" spans="1:13" ht="15" customHeight="1">
      <c r="A3707" s="76"/>
      <c r="B3707" s="77" t="str">
        <f t="shared" si="359"/>
        <v/>
      </c>
      <c r="C3707" t="str">
        <f t="shared" si="358"/>
        <v/>
      </c>
      <c r="D3707" s="315" t="str">
        <f t="shared" si="363"/>
        <v/>
      </c>
      <c r="E3707" s="228">
        <v>0</v>
      </c>
      <c r="J3707" s="229">
        <f t="shared" si="360"/>
        <v>0</v>
      </c>
      <c r="K3707" s="229">
        <f t="shared" si="361"/>
        <v>0</v>
      </c>
      <c r="L3707" s="229">
        <f t="shared" si="361"/>
        <v>0</v>
      </c>
      <c r="M3707" s="229">
        <f t="shared" si="362"/>
        <v>0</v>
      </c>
    </row>
    <row r="3708" spans="1:13" ht="15" customHeight="1">
      <c r="A3708" s="76"/>
      <c r="B3708" s="77" t="str">
        <f t="shared" si="359"/>
        <v/>
      </c>
      <c r="C3708" t="str">
        <f t="shared" si="358"/>
        <v/>
      </c>
      <c r="D3708" s="315" t="str">
        <f t="shared" si="363"/>
        <v/>
      </c>
      <c r="E3708" s="228">
        <v>0</v>
      </c>
      <c r="J3708" s="229">
        <f t="shared" si="360"/>
        <v>0</v>
      </c>
      <c r="K3708" s="229">
        <f t="shared" si="361"/>
        <v>0</v>
      </c>
      <c r="L3708" s="229">
        <f t="shared" si="361"/>
        <v>0</v>
      </c>
      <c r="M3708" s="229">
        <f t="shared" si="362"/>
        <v>0</v>
      </c>
    </row>
    <row r="3709" spans="1:13" ht="15" customHeight="1">
      <c r="A3709" s="76"/>
      <c r="B3709" s="77" t="str">
        <f t="shared" si="359"/>
        <v/>
      </c>
      <c r="C3709" t="str">
        <f t="shared" si="358"/>
        <v/>
      </c>
      <c r="D3709" s="315" t="str">
        <f t="shared" si="363"/>
        <v/>
      </c>
      <c r="E3709" s="228">
        <v>0</v>
      </c>
      <c r="J3709" s="229">
        <f t="shared" si="360"/>
        <v>0</v>
      </c>
      <c r="K3709" s="229">
        <f t="shared" si="361"/>
        <v>0</v>
      </c>
      <c r="L3709" s="229">
        <f t="shared" si="361"/>
        <v>0</v>
      </c>
      <c r="M3709" s="229">
        <f t="shared" si="362"/>
        <v>0</v>
      </c>
    </row>
    <row r="3710" spans="1:13" ht="15" customHeight="1">
      <c r="A3710" s="76"/>
      <c r="B3710" s="77" t="str">
        <f t="shared" si="359"/>
        <v/>
      </c>
      <c r="C3710" t="str">
        <f t="shared" si="358"/>
        <v/>
      </c>
      <c r="D3710" s="315" t="str">
        <f t="shared" si="363"/>
        <v/>
      </c>
      <c r="E3710" s="228">
        <v>0</v>
      </c>
      <c r="J3710" s="229">
        <f t="shared" si="360"/>
        <v>0</v>
      </c>
      <c r="K3710" s="229">
        <f t="shared" si="361"/>
        <v>0</v>
      </c>
      <c r="L3710" s="229">
        <f t="shared" si="361"/>
        <v>0</v>
      </c>
      <c r="M3710" s="229">
        <f t="shared" si="362"/>
        <v>0</v>
      </c>
    </row>
    <row r="3711" spans="1:13" ht="15" customHeight="1">
      <c r="A3711" s="76"/>
      <c r="B3711" s="77" t="str">
        <f t="shared" si="359"/>
        <v/>
      </c>
      <c r="C3711" t="str">
        <f t="shared" si="358"/>
        <v/>
      </c>
      <c r="D3711" s="315" t="str">
        <f t="shared" si="363"/>
        <v/>
      </c>
      <c r="E3711" s="228">
        <v>0</v>
      </c>
      <c r="J3711" s="229">
        <f t="shared" si="360"/>
        <v>0</v>
      </c>
      <c r="K3711" s="229">
        <f t="shared" si="361"/>
        <v>0</v>
      </c>
      <c r="L3711" s="229">
        <f t="shared" si="361"/>
        <v>0</v>
      </c>
      <c r="M3711" s="229">
        <f t="shared" si="362"/>
        <v>0</v>
      </c>
    </row>
    <row r="3712" spans="1:13" ht="15" customHeight="1">
      <c r="A3712" s="76"/>
      <c r="B3712" s="77" t="str">
        <f t="shared" si="359"/>
        <v/>
      </c>
      <c r="C3712" t="str">
        <f t="shared" si="358"/>
        <v/>
      </c>
      <c r="D3712" s="315" t="str">
        <f t="shared" si="363"/>
        <v/>
      </c>
      <c r="E3712" s="228">
        <v>0</v>
      </c>
      <c r="J3712" s="229">
        <f t="shared" si="360"/>
        <v>0</v>
      </c>
      <c r="K3712" s="229">
        <f t="shared" si="361"/>
        <v>0</v>
      </c>
      <c r="L3712" s="229">
        <f t="shared" si="361"/>
        <v>0</v>
      </c>
      <c r="M3712" s="229">
        <f t="shared" si="362"/>
        <v>0</v>
      </c>
    </row>
    <row r="3713" spans="1:13" ht="15" customHeight="1">
      <c r="A3713" s="76"/>
      <c r="B3713" s="77" t="str">
        <f t="shared" si="359"/>
        <v/>
      </c>
      <c r="C3713" t="str">
        <f t="shared" ref="C3713:C3776" si="364">IF(A3713&lt;&gt;"",TEXT(A3713,"aaaa"),"")</f>
        <v/>
      </c>
      <c r="D3713" s="315" t="str">
        <f t="shared" si="363"/>
        <v/>
      </c>
      <c r="E3713" s="228">
        <v>0</v>
      </c>
      <c r="J3713" s="229">
        <f t="shared" si="360"/>
        <v>0</v>
      </c>
      <c r="K3713" s="229">
        <f t="shared" si="361"/>
        <v>0</v>
      </c>
      <c r="L3713" s="229">
        <f t="shared" si="361"/>
        <v>0</v>
      </c>
      <c r="M3713" s="229">
        <f t="shared" si="362"/>
        <v>0</v>
      </c>
    </row>
    <row r="3714" spans="1:13" ht="15" customHeight="1">
      <c r="A3714" s="76"/>
      <c r="B3714" s="77" t="str">
        <f t="shared" si="359"/>
        <v/>
      </c>
      <c r="C3714" t="str">
        <f t="shared" si="364"/>
        <v/>
      </c>
      <c r="D3714" s="315" t="str">
        <f t="shared" si="363"/>
        <v/>
      </c>
      <c r="E3714" s="228">
        <v>0</v>
      </c>
      <c r="J3714" s="229">
        <f t="shared" si="360"/>
        <v>0</v>
      </c>
      <c r="K3714" s="229">
        <f t="shared" si="361"/>
        <v>0</v>
      </c>
      <c r="L3714" s="229">
        <f t="shared" si="361"/>
        <v>0</v>
      </c>
      <c r="M3714" s="229">
        <f t="shared" si="362"/>
        <v>0</v>
      </c>
    </row>
    <row r="3715" spans="1:13" ht="15" customHeight="1">
      <c r="A3715" s="76"/>
      <c r="B3715" s="77" t="str">
        <f t="shared" si="359"/>
        <v/>
      </c>
      <c r="C3715" t="str">
        <f t="shared" si="364"/>
        <v/>
      </c>
      <c r="D3715" s="315" t="str">
        <f t="shared" si="363"/>
        <v/>
      </c>
      <c r="E3715" s="228">
        <v>0</v>
      </c>
      <c r="J3715" s="229">
        <f t="shared" si="360"/>
        <v>0</v>
      </c>
      <c r="K3715" s="229">
        <f t="shared" si="361"/>
        <v>0</v>
      </c>
      <c r="L3715" s="229">
        <f t="shared" si="361"/>
        <v>0</v>
      </c>
      <c r="M3715" s="229">
        <f t="shared" si="362"/>
        <v>0</v>
      </c>
    </row>
    <row r="3716" spans="1:13" ht="15" customHeight="1">
      <c r="A3716" s="76"/>
      <c r="B3716" s="77" t="str">
        <f t="shared" si="359"/>
        <v/>
      </c>
      <c r="C3716" t="str">
        <f t="shared" si="364"/>
        <v/>
      </c>
      <c r="D3716" s="315" t="str">
        <f t="shared" si="363"/>
        <v/>
      </c>
      <c r="E3716" s="228">
        <v>0</v>
      </c>
      <c r="J3716" s="229">
        <f t="shared" si="360"/>
        <v>0</v>
      </c>
      <c r="K3716" s="229">
        <f t="shared" si="361"/>
        <v>0</v>
      </c>
      <c r="L3716" s="229">
        <f t="shared" si="361"/>
        <v>0</v>
      </c>
      <c r="M3716" s="229">
        <f t="shared" si="362"/>
        <v>0</v>
      </c>
    </row>
    <row r="3717" spans="1:13" ht="15" customHeight="1">
      <c r="A3717" s="76"/>
      <c r="B3717" s="77" t="str">
        <f t="shared" si="359"/>
        <v/>
      </c>
      <c r="C3717" t="str">
        <f t="shared" si="364"/>
        <v/>
      </c>
      <c r="D3717" s="315" t="str">
        <f t="shared" si="363"/>
        <v/>
      </c>
      <c r="E3717" s="228">
        <v>0</v>
      </c>
      <c r="J3717" s="229">
        <f t="shared" si="360"/>
        <v>0</v>
      </c>
      <c r="K3717" s="229">
        <f t="shared" si="361"/>
        <v>0</v>
      </c>
      <c r="L3717" s="229">
        <f t="shared" si="361"/>
        <v>0</v>
      </c>
      <c r="M3717" s="229">
        <f t="shared" si="362"/>
        <v>0</v>
      </c>
    </row>
    <row r="3718" spans="1:13" ht="15" customHeight="1">
      <c r="A3718" s="76"/>
      <c r="B3718" s="77" t="str">
        <f t="shared" si="359"/>
        <v/>
      </c>
      <c r="C3718" t="str">
        <f t="shared" si="364"/>
        <v/>
      </c>
      <c r="D3718" s="315" t="str">
        <f t="shared" si="363"/>
        <v/>
      </c>
      <c r="E3718" s="228">
        <v>0</v>
      </c>
      <c r="J3718" s="229">
        <f t="shared" si="360"/>
        <v>0</v>
      </c>
      <c r="K3718" s="229">
        <f t="shared" si="361"/>
        <v>0</v>
      </c>
      <c r="L3718" s="229">
        <f t="shared" si="361"/>
        <v>0</v>
      </c>
      <c r="M3718" s="229">
        <f t="shared" si="362"/>
        <v>0</v>
      </c>
    </row>
    <row r="3719" spans="1:13" ht="15" customHeight="1">
      <c r="A3719" s="76"/>
      <c r="B3719" s="77" t="str">
        <f t="shared" ref="B3719:B3782" si="365">IF(A3719="","",TEXT(A3719,"DDDD"))</f>
        <v/>
      </c>
      <c r="C3719" t="str">
        <f t="shared" si="364"/>
        <v/>
      </c>
      <c r="D3719" s="315" t="str">
        <f t="shared" si="363"/>
        <v/>
      </c>
      <c r="E3719" s="228">
        <v>0</v>
      </c>
      <c r="J3719" s="229">
        <f t="shared" ref="J3719:J3782" si="366">IF(E3719=0,0,(1-J$4)*E3719)</f>
        <v>0</v>
      </c>
      <c r="K3719" s="229">
        <f t="shared" ref="K3719:L3782" si="367">IF(F3719=0,0,(1-K$4)*F3719)</f>
        <v>0</v>
      </c>
      <c r="L3719" s="229">
        <f t="shared" si="367"/>
        <v>0</v>
      </c>
      <c r="M3719" s="229">
        <f t="shared" ref="M3719:M3782" si="368">IF(H3719=0,0,(1-M$4)*H3719)</f>
        <v>0</v>
      </c>
    </row>
    <row r="3720" spans="1:13" ht="15" customHeight="1">
      <c r="A3720" s="76"/>
      <c r="B3720" s="77" t="str">
        <f t="shared" si="365"/>
        <v/>
      </c>
      <c r="C3720" t="str">
        <f t="shared" si="364"/>
        <v/>
      </c>
      <c r="D3720" s="315" t="str">
        <f t="shared" ref="D3720:D3783" si="369">IF(A3720&lt;&gt;"",PROPER(TEXT(A3720,"Mmmm")),"")</f>
        <v/>
      </c>
      <c r="E3720" s="228">
        <v>0</v>
      </c>
      <c r="J3720" s="229">
        <f t="shared" si="366"/>
        <v>0</v>
      </c>
      <c r="K3720" s="229">
        <f t="shared" si="367"/>
        <v>0</v>
      </c>
      <c r="L3720" s="229">
        <f t="shared" si="367"/>
        <v>0</v>
      </c>
      <c r="M3720" s="229">
        <f t="shared" si="368"/>
        <v>0</v>
      </c>
    </row>
    <row r="3721" spans="1:13" ht="15" customHeight="1">
      <c r="A3721" s="76"/>
      <c r="B3721" s="77" t="str">
        <f t="shared" si="365"/>
        <v/>
      </c>
      <c r="C3721" t="str">
        <f t="shared" si="364"/>
        <v/>
      </c>
      <c r="D3721" s="315" t="str">
        <f t="shared" si="369"/>
        <v/>
      </c>
      <c r="E3721" s="228">
        <v>0</v>
      </c>
      <c r="J3721" s="229">
        <f t="shared" si="366"/>
        <v>0</v>
      </c>
      <c r="K3721" s="229">
        <f t="shared" si="367"/>
        <v>0</v>
      </c>
      <c r="L3721" s="229">
        <f t="shared" si="367"/>
        <v>0</v>
      </c>
      <c r="M3721" s="229">
        <f t="shared" si="368"/>
        <v>0</v>
      </c>
    </row>
    <row r="3722" spans="1:13" ht="15" customHeight="1">
      <c r="A3722" s="76"/>
      <c r="B3722" s="77" t="str">
        <f t="shared" si="365"/>
        <v/>
      </c>
      <c r="C3722" t="str">
        <f t="shared" si="364"/>
        <v/>
      </c>
      <c r="D3722" s="315" t="str">
        <f t="shared" si="369"/>
        <v/>
      </c>
      <c r="E3722" s="228">
        <v>0</v>
      </c>
      <c r="J3722" s="229">
        <f t="shared" si="366"/>
        <v>0</v>
      </c>
      <c r="K3722" s="229">
        <f t="shared" si="367"/>
        <v>0</v>
      </c>
      <c r="L3722" s="229">
        <f t="shared" si="367"/>
        <v>0</v>
      </c>
      <c r="M3722" s="229">
        <f t="shared" si="368"/>
        <v>0</v>
      </c>
    </row>
    <row r="3723" spans="1:13" ht="15" customHeight="1">
      <c r="A3723" s="76"/>
      <c r="B3723" s="77" t="str">
        <f t="shared" si="365"/>
        <v/>
      </c>
      <c r="C3723" t="str">
        <f t="shared" si="364"/>
        <v/>
      </c>
      <c r="D3723" s="315" t="str">
        <f t="shared" si="369"/>
        <v/>
      </c>
      <c r="E3723" s="228">
        <v>0</v>
      </c>
      <c r="J3723" s="229">
        <f t="shared" si="366"/>
        <v>0</v>
      </c>
      <c r="K3723" s="229">
        <f t="shared" si="367"/>
        <v>0</v>
      </c>
      <c r="L3723" s="229">
        <f t="shared" si="367"/>
        <v>0</v>
      </c>
      <c r="M3723" s="229">
        <f t="shared" si="368"/>
        <v>0</v>
      </c>
    </row>
    <row r="3724" spans="1:13" ht="15" customHeight="1">
      <c r="A3724" s="76"/>
      <c r="B3724" s="77" t="str">
        <f t="shared" si="365"/>
        <v/>
      </c>
      <c r="C3724" t="str">
        <f t="shared" si="364"/>
        <v/>
      </c>
      <c r="D3724" s="315" t="str">
        <f t="shared" si="369"/>
        <v/>
      </c>
      <c r="E3724" s="228">
        <v>0</v>
      </c>
      <c r="J3724" s="229">
        <f t="shared" si="366"/>
        <v>0</v>
      </c>
      <c r="K3724" s="229">
        <f t="shared" si="367"/>
        <v>0</v>
      </c>
      <c r="L3724" s="229">
        <f t="shared" si="367"/>
        <v>0</v>
      </c>
      <c r="M3724" s="229">
        <f t="shared" si="368"/>
        <v>0</v>
      </c>
    </row>
    <row r="3725" spans="1:13" ht="15" customHeight="1">
      <c r="A3725" s="76"/>
      <c r="B3725" s="77" t="str">
        <f t="shared" si="365"/>
        <v/>
      </c>
      <c r="C3725" t="str">
        <f t="shared" si="364"/>
        <v/>
      </c>
      <c r="D3725" s="315" t="str">
        <f t="shared" si="369"/>
        <v/>
      </c>
      <c r="E3725" s="228">
        <v>0</v>
      </c>
      <c r="J3725" s="229">
        <f t="shared" si="366"/>
        <v>0</v>
      </c>
      <c r="K3725" s="229">
        <f t="shared" si="367"/>
        <v>0</v>
      </c>
      <c r="L3725" s="229">
        <f t="shared" si="367"/>
        <v>0</v>
      </c>
      <c r="M3725" s="229">
        <f t="shared" si="368"/>
        <v>0</v>
      </c>
    </row>
    <row r="3726" spans="1:13" ht="15" customHeight="1">
      <c r="A3726" s="76"/>
      <c r="B3726" s="77" t="str">
        <f t="shared" si="365"/>
        <v/>
      </c>
      <c r="C3726" t="str">
        <f t="shared" si="364"/>
        <v/>
      </c>
      <c r="D3726" s="315" t="str">
        <f t="shared" si="369"/>
        <v/>
      </c>
      <c r="E3726" s="228">
        <v>0</v>
      </c>
      <c r="J3726" s="229">
        <f t="shared" si="366"/>
        <v>0</v>
      </c>
      <c r="K3726" s="229">
        <f t="shared" si="367"/>
        <v>0</v>
      </c>
      <c r="L3726" s="229">
        <f t="shared" si="367"/>
        <v>0</v>
      </c>
      <c r="M3726" s="229">
        <f t="shared" si="368"/>
        <v>0</v>
      </c>
    </row>
    <row r="3727" spans="1:13" ht="15" customHeight="1">
      <c r="A3727" s="76"/>
      <c r="B3727" s="77" t="str">
        <f t="shared" si="365"/>
        <v/>
      </c>
      <c r="C3727" t="str">
        <f t="shared" si="364"/>
        <v/>
      </c>
      <c r="D3727" s="315" t="str">
        <f t="shared" si="369"/>
        <v/>
      </c>
      <c r="E3727" s="228">
        <v>0</v>
      </c>
      <c r="J3727" s="229">
        <f t="shared" si="366"/>
        <v>0</v>
      </c>
      <c r="K3727" s="229">
        <f t="shared" si="367"/>
        <v>0</v>
      </c>
      <c r="L3727" s="229">
        <f t="shared" si="367"/>
        <v>0</v>
      </c>
      <c r="M3727" s="229">
        <f t="shared" si="368"/>
        <v>0</v>
      </c>
    </row>
    <row r="3728" spans="1:13" ht="15" customHeight="1">
      <c r="A3728" s="76"/>
      <c r="B3728" s="77" t="str">
        <f t="shared" si="365"/>
        <v/>
      </c>
      <c r="C3728" t="str">
        <f t="shared" si="364"/>
        <v/>
      </c>
      <c r="D3728" s="315" t="str">
        <f t="shared" si="369"/>
        <v/>
      </c>
      <c r="E3728" s="228">
        <v>0</v>
      </c>
      <c r="J3728" s="229">
        <f t="shared" si="366"/>
        <v>0</v>
      </c>
      <c r="K3728" s="229">
        <f t="shared" si="367"/>
        <v>0</v>
      </c>
      <c r="L3728" s="229">
        <f t="shared" si="367"/>
        <v>0</v>
      </c>
      <c r="M3728" s="229">
        <f t="shared" si="368"/>
        <v>0</v>
      </c>
    </row>
    <row r="3729" spans="1:13" ht="15" customHeight="1">
      <c r="A3729" s="76"/>
      <c r="B3729" s="77" t="str">
        <f t="shared" si="365"/>
        <v/>
      </c>
      <c r="C3729" t="str">
        <f t="shared" si="364"/>
        <v/>
      </c>
      <c r="D3729" s="315" t="str">
        <f t="shared" si="369"/>
        <v/>
      </c>
      <c r="E3729" s="228">
        <v>0</v>
      </c>
      <c r="J3729" s="229">
        <f t="shared" si="366"/>
        <v>0</v>
      </c>
      <c r="K3729" s="229">
        <f t="shared" si="367"/>
        <v>0</v>
      </c>
      <c r="L3729" s="229">
        <f t="shared" si="367"/>
        <v>0</v>
      </c>
      <c r="M3729" s="229">
        <f t="shared" si="368"/>
        <v>0</v>
      </c>
    </row>
    <row r="3730" spans="1:13" ht="15" customHeight="1">
      <c r="A3730" s="76"/>
      <c r="B3730" s="77" t="str">
        <f t="shared" si="365"/>
        <v/>
      </c>
      <c r="C3730" t="str">
        <f t="shared" si="364"/>
        <v/>
      </c>
      <c r="D3730" s="315" t="str">
        <f t="shared" si="369"/>
        <v/>
      </c>
      <c r="E3730" s="228">
        <v>0</v>
      </c>
      <c r="J3730" s="229">
        <f t="shared" si="366"/>
        <v>0</v>
      </c>
      <c r="K3730" s="229">
        <f t="shared" si="367"/>
        <v>0</v>
      </c>
      <c r="L3730" s="229">
        <f t="shared" si="367"/>
        <v>0</v>
      </c>
      <c r="M3730" s="229">
        <f t="shared" si="368"/>
        <v>0</v>
      </c>
    </row>
    <row r="3731" spans="1:13" ht="15" customHeight="1">
      <c r="A3731" s="76"/>
      <c r="B3731" s="77" t="str">
        <f t="shared" si="365"/>
        <v/>
      </c>
      <c r="C3731" t="str">
        <f t="shared" si="364"/>
        <v/>
      </c>
      <c r="D3731" s="315" t="str">
        <f t="shared" si="369"/>
        <v/>
      </c>
      <c r="E3731" s="228">
        <v>0</v>
      </c>
      <c r="J3731" s="229">
        <f t="shared" si="366"/>
        <v>0</v>
      </c>
      <c r="K3731" s="229">
        <f t="shared" si="367"/>
        <v>0</v>
      </c>
      <c r="L3731" s="229">
        <f t="shared" si="367"/>
        <v>0</v>
      </c>
      <c r="M3731" s="229">
        <f t="shared" si="368"/>
        <v>0</v>
      </c>
    </row>
    <row r="3732" spans="1:13" ht="15" customHeight="1">
      <c r="A3732" s="76"/>
      <c r="B3732" s="77" t="str">
        <f t="shared" si="365"/>
        <v/>
      </c>
      <c r="C3732" t="str">
        <f t="shared" si="364"/>
        <v/>
      </c>
      <c r="D3732" s="315" t="str">
        <f t="shared" si="369"/>
        <v/>
      </c>
      <c r="E3732" s="228">
        <v>0</v>
      </c>
      <c r="J3732" s="229">
        <f t="shared" si="366"/>
        <v>0</v>
      </c>
      <c r="K3732" s="229">
        <f t="shared" si="367"/>
        <v>0</v>
      </c>
      <c r="L3732" s="229">
        <f t="shared" si="367"/>
        <v>0</v>
      </c>
      <c r="M3732" s="229">
        <f t="shared" si="368"/>
        <v>0</v>
      </c>
    </row>
    <row r="3733" spans="1:13" ht="15" customHeight="1">
      <c r="A3733" s="76"/>
      <c r="B3733" s="77" t="str">
        <f t="shared" si="365"/>
        <v/>
      </c>
      <c r="C3733" t="str">
        <f t="shared" si="364"/>
        <v/>
      </c>
      <c r="D3733" s="315" t="str">
        <f t="shared" si="369"/>
        <v/>
      </c>
      <c r="E3733" s="228">
        <v>0</v>
      </c>
      <c r="J3733" s="229">
        <f t="shared" si="366"/>
        <v>0</v>
      </c>
      <c r="K3733" s="229">
        <f t="shared" si="367"/>
        <v>0</v>
      </c>
      <c r="L3733" s="229">
        <f t="shared" si="367"/>
        <v>0</v>
      </c>
      <c r="M3733" s="229">
        <f t="shared" si="368"/>
        <v>0</v>
      </c>
    </row>
    <row r="3734" spans="1:13" ht="15" customHeight="1">
      <c r="A3734" s="76"/>
      <c r="B3734" s="77" t="str">
        <f t="shared" si="365"/>
        <v/>
      </c>
      <c r="C3734" t="str">
        <f t="shared" si="364"/>
        <v/>
      </c>
      <c r="D3734" s="315" t="str">
        <f t="shared" si="369"/>
        <v/>
      </c>
      <c r="E3734" s="228">
        <v>0</v>
      </c>
      <c r="J3734" s="229">
        <f t="shared" si="366"/>
        <v>0</v>
      </c>
      <c r="K3734" s="229">
        <f t="shared" si="367"/>
        <v>0</v>
      </c>
      <c r="L3734" s="229">
        <f t="shared" si="367"/>
        <v>0</v>
      </c>
      <c r="M3734" s="229">
        <f t="shared" si="368"/>
        <v>0</v>
      </c>
    </row>
    <row r="3735" spans="1:13" ht="15" customHeight="1">
      <c r="A3735" s="76"/>
      <c r="B3735" s="77" t="str">
        <f t="shared" si="365"/>
        <v/>
      </c>
      <c r="C3735" t="str">
        <f t="shared" si="364"/>
        <v/>
      </c>
      <c r="D3735" s="315" t="str">
        <f t="shared" si="369"/>
        <v/>
      </c>
      <c r="E3735" s="228">
        <v>0</v>
      </c>
      <c r="J3735" s="229">
        <f t="shared" si="366"/>
        <v>0</v>
      </c>
      <c r="K3735" s="229">
        <f t="shared" si="367"/>
        <v>0</v>
      </c>
      <c r="L3735" s="229">
        <f t="shared" si="367"/>
        <v>0</v>
      </c>
      <c r="M3735" s="229">
        <f t="shared" si="368"/>
        <v>0</v>
      </c>
    </row>
    <row r="3736" spans="1:13" ht="15" customHeight="1">
      <c r="A3736" s="76"/>
      <c r="B3736" s="77" t="str">
        <f t="shared" si="365"/>
        <v/>
      </c>
      <c r="C3736" t="str">
        <f t="shared" si="364"/>
        <v/>
      </c>
      <c r="D3736" s="315" t="str">
        <f t="shared" si="369"/>
        <v/>
      </c>
      <c r="E3736" s="228">
        <v>0</v>
      </c>
      <c r="J3736" s="229">
        <f t="shared" si="366"/>
        <v>0</v>
      </c>
      <c r="K3736" s="229">
        <f t="shared" si="367"/>
        <v>0</v>
      </c>
      <c r="L3736" s="229">
        <f t="shared" si="367"/>
        <v>0</v>
      </c>
      <c r="M3736" s="229">
        <f t="shared" si="368"/>
        <v>0</v>
      </c>
    </row>
    <row r="3737" spans="1:13" ht="15" customHeight="1">
      <c r="A3737" s="76"/>
      <c r="B3737" s="77" t="str">
        <f t="shared" si="365"/>
        <v/>
      </c>
      <c r="C3737" t="str">
        <f t="shared" si="364"/>
        <v/>
      </c>
      <c r="D3737" s="315" t="str">
        <f t="shared" si="369"/>
        <v/>
      </c>
      <c r="E3737" s="228">
        <v>0</v>
      </c>
      <c r="J3737" s="229">
        <f t="shared" si="366"/>
        <v>0</v>
      </c>
      <c r="K3737" s="229">
        <f t="shared" si="367"/>
        <v>0</v>
      </c>
      <c r="L3737" s="229">
        <f t="shared" si="367"/>
        <v>0</v>
      </c>
      <c r="M3737" s="229">
        <f t="shared" si="368"/>
        <v>0</v>
      </c>
    </row>
    <row r="3738" spans="1:13" ht="15" customHeight="1">
      <c r="A3738" s="76"/>
      <c r="B3738" s="77" t="str">
        <f t="shared" si="365"/>
        <v/>
      </c>
      <c r="C3738" t="str">
        <f t="shared" si="364"/>
        <v/>
      </c>
      <c r="D3738" s="315" t="str">
        <f t="shared" si="369"/>
        <v/>
      </c>
      <c r="E3738" s="228">
        <v>0</v>
      </c>
      <c r="J3738" s="229">
        <f t="shared" si="366"/>
        <v>0</v>
      </c>
      <c r="K3738" s="229">
        <f t="shared" si="367"/>
        <v>0</v>
      </c>
      <c r="L3738" s="229">
        <f t="shared" si="367"/>
        <v>0</v>
      </c>
      <c r="M3738" s="229">
        <f t="shared" si="368"/>
        <v>0</v>
      </c>
    </row>
    <row r="3739" spans="1:13" ht="15" customHeight="1">
      <c r="A3739" s="76"/>
      <c r="B3739" s="77" t="str">
        <f t="shared" si="365"/>
        <v/>
      </c>
      <c r="C3739" t="str">
        <f t="shared" si="364"/>
        <v/>
      </c>
      <c r="D3739" s="315" t="str">
        <f t="shared" si="369"/>
        <v/>
      </c>
      <c r="E3739" s="228">
        <v>0</v>
      </c>
      <c r="J3739" s="229">
        <f t="shared" si="366"/>
        <v>0</v>
      </c>
      <c r="K3739" s="229">
        <f t="shared" si="367"/>
        <v>0</v>
      </c>
      <c r="L3739" s="229">
        <f t="shared" si="367"/>
        <v>0</v>
      </c>
      <c r="M3739" s="229">
        <f t="shared" si="368"/>
        <v>0</v>
      </c>
    </row>
    <row r="3740" spans="1:13" ht="15" customHeight="1">
      <c r="A3740" s="76"/>
      <c r="B3740" s="77" t="str">
        <f t="shared" si="365"/>
        <v/>
      </c>
      <c r="C3740" t="str">
        <f t="shared" si="364"/>
        <v/>
      </c>
      <c r="D3740" s="315" t="str">
        <f t="shared" si="369"/>
        <v/>
      </c>
      <c r="E3740" s="228">
        <v>0</v>
      </c>
      <c r="J3740" s="229">
        <f t="shared" si="366"/>
        <v>0</v>
      </c>
      <c r="K3740" s="229">
        <f t="shared" si="367"/>
        <v>0</v>
      </c>
      <c r="L3740" s="229">
        <f t="shared" si="367"/>
        <v>0</v>
      </c>
      <c r="M3740" s="229">
        <f t="shared" si="368"/>
        <v>0</v>
      </c>
    </row>
    <row r="3741" spans="1:13" ht="15" customHeight="1">
      <c r="A3741" s="76"/>
      <c r="B3741" s="77" t="str">
        <f t="shared" si="365"/>
        <v/>
      </c>
      <c r="C3741" t="str">
        <f t="shared" si="364"/>
        <v/>
      </c>
      <c r="D3741" s="315" t="str">
        <f t="shared" si="369"/>
        <v/>
      </c>
      <c r="E3741" s="228">
        <v>0</v>
      </c>
      <c r="J3741" s="229">
        <f t="shared" si="366"/>
        <v>0</v>
      </c>
      <c r="K3741" s="229">
        <f t="shared" si="367"/>
        <v>0</v>
      </c>
      <c r="L3741" s="229">
        <f t="shared" si="367"/>
        <v>0</v>
      </c>
      <c r="M3741" s="229">
        <f t="shared" si="368"/>
        <v>0</v>
      </c>
    </row>
    <row r="3742" spans="1:13" ht="15" customHeight="1">
      <c r="A3742" s="76"/>
      <c r="B3742" s="77" t="str">
        <f t="shared" si="365"/>
        <v/>
      </c>
      <c r="C3742" t="str">
        <f t="shared" si="364"/>
        <v/>
      </c>
      <c r="D3742" s="315" t="str">
        <f t="shared" si="369"/>
        <v/>
      </c>
      <c r="E3742" s="228">
        <v>0</v>
      </c>
      <c r="J3742" s="229">
        <f t="shared" si="366"/>
        <v>0</v>
      </c>
      <c r="K3742" s="229">
        <f t="shared" si="367"/>
        <v>0</v>
      </c>
      <c r="L3742" s="229">
        <f t="shared" si="367"/>
        <v>0</v>
      </c>
      <c r="M3742" s="229">
        <f t="shared" si="368"/>
        <v>0</v>
      </c>
    </row>
    <row r="3743" spans="1:13" ht="15" customHeight="1">
      <c r="A3743" s="76"/>
      <c r="B3743" s="77" t="str">
        <f t="shared" si="365"/>
        <v/>
      </c>
      <c r="C3743" t="str">
        <f t="shared" si="364"/>
        <v/>
      </c>
      <c r="D3743" s="315" t="str">
        <f t="shared" si="369"/>
        <v/>
      </c>
      <c r="E3743" s="228">
        <v>0</v>
      </c>
      <c r="J3743" s="229">
        <f t="shared" si="366"/>
        <v>0</v>
      </c>
      <c r="K3743" s="229">
        <f t="shared" si="367"/>
        <v>0</v>
      </c>
      <c r="L3743" s="229">
        <f t="shared" si="367"/>
        <v>0</v>
      </c>
      <c r="M3743" s="229">
        <f t="shared" si="368"/>
        <v>0</v>
      </c>
    </row>
    <row r="3744" spans="1:13" ht="15" customHeight="1">
      <c r="A3744" s="76"/>
      <c r="B3744" s="77" t="str">
        <f t="shared" si="365"/>
        <v/>
      </c>
      <c r="C3744" t="str">
        <f t="shared" si="364"/>
        <v/>
      </c>
      <c r="D3744" s="315" t="str">
        <f t="shared" si="369"/>
        <v/>
      </c>
      <c r="E3744" s="228">
        <v>0</v>
      </c>
      <c r="J3744" s="229">
        <f t="shared" si="366"/>
        <v>0</v>
      </c>
      <c r="K3744" s="229">
        <f t="shared" si="367"/>
        <v>0</v>
      </c>
      <c r="L3744" s="229">
        <f t="shared" si="367"/>
        <v>0</v>
      </c>
      <c r="M3744" s="229">
        <f t="shared" si="368"/>
        <v>0</v>
      </c>
    </row>
    <row r="3745" spans="1:13" ht="15" customHeight="1">
      <c r="A3745" s="76"/>
      <c r="B3745" s="77" t="str">
        <f t="shared" si="365"/>
        <v/>
      </c>
      <c r="C3745" t="str">
        <f t="shared" si="364"/>
        <v/>
      </c>
      <c r="D3745" s="315" t="str">
        <f t="shared" si="369"/>
        <v/>
      </c>
      <c r="E3745" s="228">
        <v>0</v>
      </c>
      <c r="J3745" s="229">
        <f t="shared" si="366"/>
        <v>0</v>
      </c>
      <c r="K3745" s="229">
        <f t="shared" si="367"/>
        <v>0</v>
      </c>
      <c r="L3745" s="229">
        <f t="shared" si="367"/>
        <v>0</v>
      </c>
      <c r="M3745" s="229">
        <f t="shared" si="368"/>
        <v>0</v>
      </c>
    </row>
    <row r="3746" spans="1:13" ht="15" customHeight="1">
      <c r="A3746" s="76"/>
      <c r="B3746" s="77" t="str">
        <f t="shared" si="365"/>
        <v/>
      </c>
      <c r="C3746" t="str">
        <f t="shared" si="364"/>
        <v/>
      </c>
      <c r="D3746" s="315" t="str">
        <f t="shared" si="369"/>
        <v/>
      </c>
      <c r="E3746" s="228">
        <v>0</v>
      </c>
      <c r="J3746" s="229">
        <f t="shared" si="366"/>
        <v>0</v>
      </c>
      <c r="K3746" s="229">
        <f t="shared" si="367"/>
        <v>0</v>
      </c>
      <c r="L3746" s="229">
        <f t="shared" si="367"/>
        <v>0</v>
      </c>
      <c r="M3746" s="229">
        <f t="shared" si="368"/>
        <v>0</v>
      </c>
    </row>
    <row r="3747" spans="1:13" ht="15" customHeight="1">
      <c r="A3747" s="76"/>
      <c r="B3747" s="77" t="str">
        <f t="shared" si="365"/>
        <v/>
      </c>
      <c r="C3747" t="str">
        <f t="shared" si="364"/>
        <v/>
      </c>
      <c r="D3747" s="315" t="str">
        <f t="shared" si="369"/>
        <v/>
      </c>
      <c r="E3747" s="228">
        <v>0</v>
      </c>
      <c r="J3747" s="229">
        <f t="shared" si="366"/>
        <v>0</v>
      </c>
      <c r="K3747" s="229">
        <f t="shared" si="367"/>
        <v>0</v>
      </c>
      <c r="L3747" s="229">
        <f t="shared" si="367"/>
        <v>0</v>
      </c>
      <c r="M3747" s="229">
        <f t="shared" si="368"/>
        <v>0</v>
      </c>
    </row>
    <row r="3748" spans="1:13" ht="15" customHeight="1">
      <c r="A3748" s="76"/>
      <c r="B3748" s="77" t="str">
        <f t="shared" si="365"/>
        <v/>
      </c>
      <c r="C3748" t="str">
        <f t="shared" si="364"/>
        <v/>
      </c>
      <c r="D3748" s="315" t="str">
        <f t="shared" si="369"/>
        <v/>
      </c>
      <c r="E3748" s="228">
        <v>0</v>
      </c>
      <c r="J3748" s="229">
        <f t="shared" si="366"/>
        <v>0</v>
      </c>
      <c r="K3748" s="229">
        <f t="shared" si="367"/>
        <v>0</v>
      </c>
      <c r="L3748" s="229">
        <f t="shared" si="367"/>
        <v>0</v>
      </c>
      <c r="M3748" s="229">
        <f t="shared" si="368"/>
        <v>0</v>
      </c>
    </row>
    <row r="3749" spans="1:13" ht="15" customHeight="1">
      <c r="A3749" s="76"/>
      <c r="B3749" s="77" t="str">
        <f t="shared" si="365"/>
        <v/>
      </c>
      <c r="C3749" t="str">
        <f t="shared" si="364"/>
        <v/>
      </c>
      <c r="D3749" s="315" t="str">
        <f t="shared" si="369"/>
        <v/>
      </c>
      <c r="E3749" s="228">
        <v>0</v>
      </c>
      <c r="J3749" s="229">
        <f t="shared" si="366"/>
        <v>0</v>
      </c>
      <c r="K3749" s="229">
        <f t="shared" si="367"/>
        <v>0</v>
      </c>
      <c r="L3749" s="229">
        <f t="shared" si="367"/>
        <v>0</v>
      </c>
      <c r="M3749" s="229">
        <f t="shared" si="368"/>
        <v>0</v>
      </c>
    </row>
    <row r="3750" spans="1:13" ht="15" customHeight="1">
      <c r="A3750" s="76"/>
      <c r="B3750" s="77" t="str">
        <f t="shared" si="365"/>
        <v/>
      </c>
      <c r="C3750" t="str">
        <f t="shared" si="364"/>
        <v/>
      </c>
      <c r="D3750" s="315" t="str">
        <f t="shared" si="369"/>
        <v/>
      </c>
      <c r="E3750" s="228">
        <v>0</v>
      </c>
      <c r="J3750" s="229">
        <f t="shared" si="366"/>
        <v>0</v>
      </c>
      <c r="K3750" s="229">
        <f t="shared" si="367"/>
        <v>0</v>
      </c>
      <c r="L3750" s="229">
        <f t="shared" si="367"/>
        <v>0</v>
      </c>
      <c r="M3750" s="229">
        <f t="shared" si="368"/>
        <v>0</v>
      </c>
    </row>
    <row r="3751" spans="1:13" ht="15" customHeight="1">
      <c r="A3751" s="76"/>
      <c r="B3751" s="77" t="str">
        <f t="shared" si="365"/>
        <v/>
      </c>
      <c r="C3751" t="str">
        <f t="shared" si="364"/>
        <v/>
      </c>
      <c r="D3751" s="315" t="str">
        <f t="shared" si="369"/>
        <v/>
      </c>
      <c r="E3751" s="228">
        <v>0</v>
      </c>
      <c r="J3751" s="229">
        <f t="shared" si="366"/>
        <v>0</v>
      </c>
      <c r="K3751" s="229">
        <f t="shared" si="367"/>
        <v>0</v>
      </c>
      <c r="L3751" s="229">
        <f t="shared" si="367"/>
        <v>0</v>
      </c>
      <c r="M3751" s="229">
        <f t="shared" si="368"/>
        <v>0</v>
      </c>
    </row>
    <row r="3752" spans="1:13" ht="15" customHeight="1">
      <c r="A3752" s="76"/>
      <c r="B3752" s="77" t="str">
        <f t="shared" si="365"/>
        <v/>
      </c>
      <c r="C3752" t="str">
        <f t="shared" si="364"/>
        <v/>
      </c>
      <c r="D3752" s="315" t="str">
        <f t="shared" si="369"/>
        <v/>
      </c>
      <c r="E3752" s="228">
        <v>0</v>
      </c>
      <c r="J3752" s="229">
        <f t="shared" si="366"/>
        <v>0</v>
      </c>
      <c r="K3752" s="229">
        <f t="shared" si="367"/>
        <v>0</v>
      </c>
      <c r="L3752" s="229">
        <f t="shared" si="367"/>
        <v>0</v>
      </c>
      <c r="M3752" s="229">
        <f t="shared" si="368"/>
        <v>0</v>
      </c>
    </row>
    <row r="3753" spans="1:13" ht="15" customHeight="1">
      <c r="A3753" s="76"/>
      <c r="B3753" s="77" t="str">
        <f t="shared" si="365"/>
        <v/>
      </c>
      <c r="C3753" t="str">
        <f t="shared" si="364"/>
        <v/>
      </c>
      <c r="D3753" s="315" t="str">
        <f t="shared" si="369"/>
        <v/>
      </c>
      <c r="E3753" s="228">
        <v>0</v>
      </c>
      <c r="J3753" s="229">
        <f t="shared" si="366"/>
        <v>0</v>
      </c>
      <c r="K3753" s="229">
        <f t="shared" si="367"/>
        <v>0</v>
      </c>
      <c r="L3753" s="229">
        <f t="shared" si="367"/>
        <v>0</v>
      </c>
      <c r="M3753" s="229">
        <f t="shared" si="368"/>
        <v>0</v>
      </c>
    </row>
    <row r="3754" spans="1:13" ht="15" customHeight="1">
      <c r="A3754" s="76"/>
      <c r="B3754" s="77" t="str">
        <f t="shared" si="365"/>
        <v/>
      </c>
      <c r="C3754" t="str">
        <f t="shared" si="364"/>
        <v/>
      </c>
      <c r="D3754" s="315" t="str">
        <f t="shared" si="369"/>
        <v/>
      </c>
      <c r="E3754" s="228">
        <v>0</v>
      </c>
      <c r="J3754" s="229">
        <f t="shared" si="366"/>
        <v>0</v>
      </c>
      <c r="K3754" s="229">
        <f t="shared" si="367"/>
        <v>0</v>
      </c>
      <c r="L3754" s="229">
        <f t="shared" si="367"/>
        <v>0</v>
      </c>
      <c r="M3754" s="229">
        <f t="shared" si="368"/>
        <v>0</v>
      </c>
    </row>
    <row r="3755" spans="1:13" ht="15" customHeight="1">
      <c r="A3755" s="76"/>
      <c r="B3755" s="77" t="str">
        <f t="shared" si="365"/>
        <v/>
      </c>
      <c r="C3755" t="str">
        <f t="shared" si="364"/>
        <v/>
      </c>
      <c r="D3755" s="315" t="str">
        <f t="shared" si="369"/>
        <v/>
      </c>
      <c r="E3755" s="228">
        <v>0</v>
      </c>
      <c r="J3755" s="229">
        <f t="shared" si="366"/>
        <v>0</v>
      </c>
      <c r="K3755" s="229">
        <f t="shared" si="367"/>
        <v>0</v>
      </c>
      <c r="L3755" s="229">
        <f t="shared" si="367"/>
        <v>0</v>
      </c>
      <c r="M3755" s="229">
        <f t="shared" si="368"/>
        <v>0</v>
      </c>
    </row>
    <row r="3756" spans="1:13" ht="15" customHeight="1">
      <c r="A3756" s="76"/>
      <c r="B3756" s="77" t="str">
        <f t="shared" si="365"/>
        <v/>
      </c>
      <c r="C3756" t="str">
        <f t="shared" si="364"/>
        <v/>
      </c>
      <c r="D3756" s="315" t="str">
        <f t="shared" si="369"/>
        <v/>
      </c>
      <c r="E3756" s="228">
        <v>0</v>
      </c>
      <c r="J3756" s="229">
        <f t="shared" si="366"/>
        <v>0</v>
      </c>
      <c r="K3756" s="229">
        <f t="shared" si="367"/>
        <v>0</v>
      </c>
      <c r="L3756" s="229">
        <f t="shared" si="367"/>
        <v>0</v>
      </c>
      <c r="M3756" s="229">
        <f t="shared" si="368"/>
        <v>0</v>
      </c>
    </row>
    <row r="3757" spans="1:13" ht="15" customHeight="1">
      <c r="A3757" s="76"/>
      <c r="B3757" s="77" t="str">
        <f t="shared" si="365"/>
        <v/>
      </c>
      <c r="C3757" t="str">
        <f t="shared" si="364"/>
        <v/>
      </c>
      <c r="D3757" s="315" t="str">
        <f t="shared" si="369"/>
        <v/>
      </c>
      <c r="E3757" s="228">
        <v>0</v>
      </c>
      <c r="J3757" s="229">
        <f t="shared" si="366"/>
        <v>0</v>
      </c>
      <c r="K3757" s="229">
        <f t="shared" si="367"/>
        <v>0</v>
      </c>
      <c r="L3757" s="229">
        <f t="shared" si="367"/>
        <v>0</v>
      </c>
      <c r="M3757" s="229">
        <f t="shared" si="368"/>
        <v>0</v>
      </c>
    </row>
    <row r="3758" spans="1:13" ht="15" customHeight="1">
      <c r="A3758" s="76"/>
      <c r="B3758" s="77" t="str">
        <f t="shared" si="365"/>
        <v/>
      </c>
      <c r="C3758" t="str">
        <f t="shared" si="364"/>
        <v/>
      </c>
      <c r="D3758" s="315" t="str">
        <f t="shared" si="369"/>
        <v/>
      </c>
      <c r="E3758" s="228">
        <v>0</v>
      </c>
      <c r="J3758" s="229">
        <f t="shared" si="366"/>
        <v>0</v>
      </c>
      <c r="K3758" s="229">
        <f t="shared" si="367"/>
        <v>0</v>
      </c>
      <c r="L3758" s="229">
        <f t="shared" si="367"/>
        <v>0</v>
      </c>
      <c r="M3758" s="229">
        <f t="shared" si="368"/>
        <v>0</v>
      </c>
    </row>
    <row r="3759" spans="1:13" ht="15" customHeight="1">
      <c r="A3759" s="76"/>
      <c r="B3759" s="77" t="str">
        <f t="shared" si="365"/>
        <v/>
      </c>
      <c r="C3759" t="str">
        <f t="shared" si="364"/>
        <v/>
      </c>
      <c r="D3759" s="315" t="str">
        <f t="shared" si="369"/>
        <v/>
      </c>
      <c r="E3759" s="228">
        <v>0</v>
      </c>
      <c r="J3759" s="229">
        <f t="shared" si="366"/>
        <v>0</v>
      </c>
      <c r="K3759" s="229">
        <f t="shared" si="367"/>
        <v>0</v>
      </c>
      <c r="L3759" s="229">
        <f t="shared" si="367"/>
        <v>0</v>
      </c>
      <c r="M3759" s="229">
        <f t="shared" si="368"/>
        <v>0</v>
      </c>
    </row>
    <row r="3760" spans="1:13" ht="15" customHeight="1">
      <c r="A3760" s="76"/>
      <c r="B3760" s="77" t="str">
        <f t="shared" si="365"/>
        <v/>
      </c>
      <c r="C3760" t="str">
        <f t="shared" si="364"/>
        <v/>
      </c>
      <c r="D3760" s="315" t="str">
        <f t="shared" si="369"/>
        <v/>
      </c>
      <c r="E3760" s="228">
        <v>0</v>
      </c>
      <c r="J3760" s="229">
        <f t="shared" si="366"/>
        <v>0</v>
      </c>
      <c r="K3760" s="229">
        <f t="shared" si="367"/>
        <v>0</v>
      </c>
      <c r="L3760" s="229">
        <f t="shared" si="367"/>
        <v>0</v>
      </c>
      <c r="M3760" s="229">
        <f t="shared" si="368"/>
        <v>0</v>
      </c>
    </row>
    <row r="3761" spans="1:13" ht="15" customHeight="1">
      <c r="A3761" s="76"/>
      <c r="B3761" s="77" t="str">
        <f t="shared" si="365"/>
        <v/>
      </c>
      <c r="C3761" t="str">
        <f t="shared" si="364"/>
        <v/>
      </c>
      <c r="D3761" s="315" t="str">
        <f t="shared" si="369"/>
        <v/>
      </c>
      <c r="E3761" s="228">
        <v>0</v>
      </c>
      <c r="J3761" s="229">
        <f t="shared" si="366"/>
        <v>0</v>
      </c>
      <c r="K3761" s="229">
        <f t="shared" si="367"/>
        <v>0</v>
      </c>
      <c r="L3761" s="229">
        <f t="shared" si="367"/>
        <v>0</v>
      </c>
      <c r="M3761" s="229">
        <f t="shared" si="368"/>
        <v>0</v>
      </c>
    </row>
    <row r="3762" spans="1:13" ht="15" customHeight="1">
      <c r="A3762" s="76"/>
      <c r="B3762" s="77" t="str">
        <f t="shared" si="365"/>
        <v/>
      </c>
      <c r="C3762" t="str">
        <f t="shared" si="364"/>
        <v/>
      </c>
      <c r="D3762" s="315" t="str">
        <f t="shared" si="369"/>
        <v/>
      </c>
      <c r="E3762" s="228">
        <v>0</v>
      </c>
      <c r="J3762" s="229">
        <f t="shared" si="366"/>
        <v>0</v>
      </c>
      <c r="K3762" s="229">
        <f t="shared" si="367"/>
        <v>0</v>
      </c>
      <c r="L3762" s="229">
        <f t="shared" si="367"/>
        <v>0</v>
      </c>
      <c r="M3762" s="229">
        <f t="shared" si="368"/>
        <v>0</v>
      </c>
    </row>
    <row r="3763" spans="1:13" ht="15" customHeight="1">
      <c r="A3763" s="76"/>
      <c r="B3763" s="77" t="str">
        <f t="shared" si="365"/>
        <v/>
      </c>
      <c r="C3763" t="str">
        <f t="shared" si="364"/>
        <v/>
      </c>
      <c r="D3763" s="315" t="str">
        <f t="shared" si="369"/>
        <v/>
      </c>
      <c r="E3763" s="228">
        <v>0</v>
      </c>
      <c r="J3763" s="229">
        <f t="shared" si="366"/>
        <v>0</v>
      </c>
      <c r="K3763" s="229">
        <f t="shared" si="367"/>
        <v>0</v>
      </c>
      <c r="L3763" s="229">
        <f t="shared" si="367"/>
        <v>0</v>
      </c>
      <c r="M3763" s="229">
        <f t="shared" si="368"/>
        <v>0</v>
      </c>
    </row>
    <row r="3764" spans="1:13" ht="15" customHeight="1">
      <c r="A3764" s="76"/>
      <c r="B3764" s="77" t="str">
        <f t="shared" si="365"/>
        <v/>
      </c>
      <c r="C3764" t="str">
        <f t="shared" si="364"/>
        <v/>
      </c>
      <c r="D3764" s="315" t="str">
        <f t="shared" si="369"/>
        <v/>
      </c>
      <c r="E3764" s="228">
        <v>0</v>
      </c>
      <c r="J3764" s="229">
        <f t="shared" si="366"/>
        <v>0</v>
      </c>
      <c r="K3764" s="229">
        <f t="shared" si="367"/>
        <v>0</v>
      </c>
      <c r="L3764" s="229">
        <f t="shared" si="367"/>
        <v>0</v>
      </c>
      <c r="M3764" s="229">
        <f t="shared" si="368"/>
        <v>0</v>
      </c>
    </row>
    <row r="3765" spans="1:13" ht="15" customHeight="1">
      <c r="A3765" s="76"/>
      <c r="B3765" s="77" t="str">
        <f t="shared" si="365"/>
        <v/>
      </c>
      <c r="C3765" t="str">
        <f t="shared" si="364"/>
        <v/>
      </c>
      <c r="D3765" s="315" t="str">
        <f t="shared" si="369"/>
        <v/>
      </c>
      <c r="E3765" s="228">
        <v>0</v>
      </c>
      <c r="J3765" s="229">
        <f t="shared" si="366"/>
        <v>0</v>
      </c>
      <c r="K3765" s="229">
        <f t="shared" si="367"/>
        <v>0</v>
      </c>
      <c r="L3765" s="229">
        <f t="shared" si="367"/>
        <v>0</v>
      </c>
      <c r="M3765" s="229">
        <f t="shared" si="368"/>
        <v>0</v>
      </c>
    </row>
    <row r="3766" spans="1:13" ht="15" customHeight="1">
      <c r="A3766" s="76"/>
      <c r="B3766" s="77" t="str">
        <f t="shared" si="365"/>
        <v/>
      </c>
      <c r="C3766" t="str">
        <f t="shared" si="364"/>
        <v/>
      </c>
      <c r="D3766" s="315" t="str">
        <f t="shared" si="369"/>
        <v/>
      </c>
      <c r="E3766" s="228">
        <v>0</v>
      </c>
      <c r="J3766" s="229">
        <f t="shared" si="366"/>
        <v>0</v>
      </c>
      <c r="K3766" s="229">
        <f t="shared" si="367"/>
        <v>0</v>
      </c>
      <c r="L3766" s="229">
        <f t="shared" si="367"/>
        <v>0</v>
      </c>
      <c r="M3766" s="229">
        <f t="shared" si="368"/>
        <v>0</v>
      </c>
    </row>
    <row r="3767" spans="1:13" ht="15" customHeight="1">
      <c r="A3767" s="76"/>
      <c r="B3767" s="77" t="str">
        <f t="shared" si="365"/>
        <v/>
      </c>
      <c r="C3767" t="str">
        <f t="shared" si="364"/>
        <v/>
      </c>
      <c r="D3767" s="315" t="str">
        <f t="shared" si="369"/>
        <v/>
      </c>
      <c r="E3767" s="228">
        <v>0</v>
      </c>
      <c r="J3767" s="229">
        <f t="shared" si="366"/>
        <v>0</v>
      </c>
      <c r="K3767" s="229">
        <f t="shared" si="367"/>
        <v>0</v>
      </c>
      <c r="L3767" s="229">
        <f t="shared" si="367"/>
        <v>0</v>
      </c>
      <c r="M3767" s="229">
        <f t="shared" si="368"/>
        <v>0</v>
      </c>
    </row>
    <row r="3768" spans="1:13" ht="15" customHeight="1">
      <c r="A3768" s="76"/>
      <c r="B3768" s="77" t="str">
        <f t="shared" si="365"/>
        <v/>
      </c>
      <c r="C3768" t="str">
        <f t="shared" si="364"/>
        <v/>
      </c>
      <c r="D3768" s="315" t="str">
        <f t="shared" si="369"/>
        <v/>
      </c>
      <c r="E3768" s="228">
        <v>0</v>
      </c>
      <c r="J3768" s="229">
        <f t="shared" si="366"/>
        <v>0</v>
      </c>
      <c r="K3768" s="229">
        <f t="shared" si="367"/>
        <v>0</v>
      </c>
      <c r="L3768" s="229">
        <f t="shared" si="367"/>
        <v>0</v>
      </c>
      <c r="M3768" s="229">
        <f t="shared" si="368"/>
        <v>0</v>
      </c>
    </row>
    <row r="3769" spans="1:13" ht="15" customHeight="1">
      <c r="A3769" s="76"/>
      <c r="B3769" s="77" t="str">
        <f t="shared" si="365"/>
        <v/>
      </c>
      <c r="C3769" t="str">
        <f t="shared" si="364"/>
        <v/>
      </c>
      <c r="D3769" s="315" t="str">
        <f t="shared" si="369"/>
        <v/>
      </c>
      <c r="E3769" s="228">
        <v>0</v>
      </c>
      <c r="J3769" s="229">
        <f t="shared" si="366"/>
        <v>0</v>
      </c>
      <c r="K3769" s="229">
        <f t="shared" si="367"/>
        <v>0</v>
      </c>
      <c r="L3769" s="229">
        <f t="shared" si="367"/>
        <v>0</v>
      </c>
      <c r="M3769" s="229">
        <f t="shared" si="368"/>
        <v>0</v>
      </c>
    </row>
    <row r="3770" spans="1:13" ht="15" customHeight="1">
      <c r="A3770" s="76"/>
      <c r="B3770" s="77" t="str">
        <f t="shared" si="365"/>
        <v/>
      </c>
      <c r="C3770" t="str">
        <f t="shared" si="364"/>
        <v/>
      </c>
      <c r="D3770" s="315" t="str">
        <f t="shared" si="369"/>
        <v/>
      </c>
      <c r="E3770" s="228">
        <v>0</v>
      </c>
      <c r="J3770" s="229">
        <f t="shared" si="366"/>
        <v>0</v>
      </c>
      <c r="K3770" s="229">
        <f t="shared" si="367"/>
        <v>0</v>
      </c>
      <c r="L3770" s="229">
        <f t="shared" si="367"/>
        <v>0</v>
      </c>
      <c r="M3770" s="229">
        <f t="shared" si="368"/>
        <v>0</v>
      </c>
    </row>
    <row r="3771" spans="1:13" ht="15" customHeight="1">
      <c r="A3771" s="76"/>
      <c r="B3771" s="77" t="str">
        <f t="shared" si="365"/>
        <v/>
      </c>
      <c r="C3771" t="str">
        <f t="shared" si="364"/>
        <v/>
      </c>
      <c r="D3771" s="315" t="str">
        <f t="shared" si="369"/>
        <v/>
      </c>
      <c r="E3771" s="228">
        <v>0</v>
      </c>
      <c r="J3771" s="229">
        <f t="shared" si="366"/>
        <v>0</v>
      </c>
      <c r="K3771" s="229">
        <f t="shared" si="367"/>
        <v>0</v>
      </c>
      <c r="L3771" s="229">
        <f t="shared" si="367"/>
        <v>0</v>
      </c>
      <c r="M3771" s="229">
        <f t="shared" si="368"/>
        <v>0</v>
      </c>
    </row>
    <row r="3772" spans="1:13" ht="15" customHeight="1">
      <c r="A3772" s="76"/>
      <c r="B3772" s="77" t="str">
        <f t="shared" si="365"/>
        <v/>
      </c>
      <c r="C3772" t="str">
        <f t="shared" si="364"/>
        <v/>
      </c>
      <c r="D3772" s="315" t="str">
        <f t="shared" si="369"/>
        <v/>
      </c>
      <c r="E3772" s="228">
        <v>0</v>
      </c>
      <c r="J3772" s="229">
        <f t="shared" si="366"/>
        <v>0</v>
      </c>
      <c r="K3772" s="229">
        <f t="shared" si="367"/>
        <v>0</v>
      </c>
      <c r="L3772" s="229">
        <f t="shared" si="367"/>
        <v>0</v>
      </c>
      <c r="M3772" s="229">
        <f t="shared" si="368"/>
        <v>0</v>
      </c>
    </row>
    <row r="3773" spans="1:13" ht="15" customHeight="1">
      <c r="A3773" s="76"/>
      <c r="B3773" s="77" t="str">
        <f t="shared" si="365"/>
        <v/>
      </c>
      <c r="C3773" t="str">
        <f t="shared" si="364"/>
        <v/>
      </c>
      <c r="D3773" s="315" t="str">
        <f t="shared" si="369"/>
        <v/>
      </c>
      <c r="E3773" s="228">
        <v>0</v>
      </c>
      <c r="J3773" s="229">
        <f t="shared" si="366"/>
        <v>0</v>
      </c>
      <c r="K3773" s="229">
        <f t="shared" si="367"/>
        <v>0</v>
      </c>
      <c r="L3773" s="229">
        <f t="shared" si="367"/>
        <v>0</v>
      </c>
      <c r="M3773" s="229">
        <f t="shared" si="368"/>
        <v>0</v>
      </c>
    </row>
    <row r="3774" spans="1:13" ht="15" customHeight="1">
      <c r="A3774" s="76"/>
      <c r="B3774" s="77" t="str">
        <f t="shared" si="365"/>
        <v/>
      </c>
      <c r="C3774" t="str">
        <f t="shared" si="364"/>
        <v/>
      </c>
      <c r="D3774" s="315" t="str">
        <f t="shared" si="369"/>
        <v/>
      </c>
      <c r="E3774" s="228">
        <v>0</v>
      </c>
      <c r="J3774" s="229">
        <f t="shared" si="366"/>
        <v>0</v>
      </c>
      <c r="K3774" s="229">
        <f t="shared" si="367"/>
        <v>0</v>
      </c>
      <c r="L3774" s="229">
        <f t="shared" si="367"/>
        <v>0</v>
      </c>
      <c r="M3774" s="229">
        <f t="shared" si="368"/>
        <v>0</v>
      </c>
    </row>
    <row r="3775" spans="1:13" ht="15" customHeight="1">
      <c r="A3775" s="76"/>
      <c r="B3775" s="77" t="str">
        <f t="shared" si="365"/>
        <v/>
      </c>
      <c r="C3775" t="str">
        <f t="shared" si="364"/>
        <v/>
      </c>
      <c r="D3775" s="315" t="str">
        <f t="shared" si="369"/>
        <v/>
      </c>
      <c r="E3775" s="228">
        <v>0</v>
      </c>
      <c r="J3775" s="229">
        <f t="shared" si="366"/>
        <v>0</v>
      </c>
      <c r="K3775" s="229">
        <f t="shared" si="367"/>
        <v>0</v>
      </c>
      <c r="L3775" s="229">
        <f t="shared" si="367"/>
        <v>0</v>
      </c>
      <c r="M3775" s="229">
        <f t="shared" si="368"/>
        <v>0</v>
      </c>
    </row>
    <row r="3776" spans="1:13" ht="15" customHeight="1">
      <c r="A3776" s="76"/>
      <c r="B3776" s="77" t="str">
        <f t="shared" si="365"/>
        <v/>
      </c>
      <c r="C3776" t="str">
        <f t="shared" si="364"/>
        <v/>
      </c>
      <c r="D3776" s="315" t="str">
        <f t="shared" si="369"/>
        <v/>
      </c>
      <c r="E3776" s="228">
        <v>0</v>
      </c>
      <c r="J3776" s="229">
        <f t="shared" si="366"/>
        <v>0</v>
      </c>
      <c r="K3776" s="229">
        <f t="shared" si="367"/>
        <v>0</v>
      </c>
      <c r="L3776" s="229">
        <f t="shared" si="367"/>
        <v>0</v>
      </c>
      <c r="M3776" s="229">
        <f t="shared" si="368"/>
        <v>0</v>
      </c>
    </row>
    <row r="3777" spans="1:13" ht="15" customHeight="1">
      <c r="A3777" s="76"/>
      <c r="B3777" s="77" t="str">
        <f t="shared" si="365"/>
        <v/>
      </c>
      <c r="C3777" t="str">
        <f t="shared" ref="C3777:C3840" si="370">IF(A3777&lt;&gt;"",TEXT(A3777,"aaaa"),"")</f>
        <v/>
      </c>
      <c r="D3777" s="315" t="str">
        <f t="shared" si="369"/>
        <v/>
      </c>
      <c r="E3777" s="228">
        <v>0</v>
      </c>
      <c r="J3777" s="229">
        <f t="shared" si="366"/>
        <v>0</v>
      </c>
      <c r="K3777" s="229">
        <f t="shared" si="367"/>
        <v>0</v>
      </c>
      <c r="L3777" s="229">
        <f t="shared" si="367"/>
        <v>0</v>
      </c>
      <c r="M3777" s="229">
        <f t="shared" si="368"/>
        <v>0</v>
      </c>
    </row>
    <row r="3778" spans="1:13" ht="15" customHeight="1">
      <c r="A3778" s="76"/>
      <c r="B3778" s="77" t="str">
        <f t="shared" si="365"/>
        <v/>
      </c>
      <c r="C3778" t="str">
        <f t="shared" si="370"/>
        <v/>
      </c>
      <c r="D3778" s="315" t="str">
        <f t="shared" si="369"/>
        <v/>
      </c>
      <c r="E3778" s="228">
        <v>0</v>
      </c>
      <c r="J3778" s="229">
        <f t="shared" si="366"/>
        <v>0</v>
      </c>
      <c r="K3778" s="229">
        <f t="shared" si="367"/>
        <v>0</v>
      </c>
      <c r="L3778" s="229">
        <f t="shared" si="367"/>
        <v>0</v>
      </c>
      <c r="M3778" s="229">
        <f t="shared" si="368"/>
        <v>0</v>
      </c>
    </row>
    <row r="3779" spans="1:13" ht="15" customHeight="1">
      <c r="A3779" s="76"/>
      <c r="B3779" s="77" t="str">
        <f t="shared" si="365"/>
        <v/>
      </c>
      <c r="C3779" t="str">
        <f t="shared" si="370"/>
        <v/>
      </c>
      <c r="D3779" s="315" t="str">
        <f t="shared" si="369"/>
        <v/>
      </c>
      <c r="E3779" s="228">
        <v>0</v>
      </c>
      <c r="J3779" s="229">
        <f t="shared" si="366"/>
        <v>0</v>
      </c>
      <c r="K3779" s="229">
        <f t="shared" si="367"/>
        <v>0</v>
      </c>
      <c r="L3779" s="229">
        <f t="shared" si="367"/>
        <v>0</v>
      </c>
      <c r="M3779" s="229">
        <f t="shared" si="368"/>
        <v>0</v>
      </c>
    </row>
    <row r="3780" spans="1:13" ht="15" customHeight="1">
      <c r="A3780" s="76"/>
      <c r="B3780" s="77" t="str">
        <f t="shared" si="365"/>
        <v/>
      </c>
      <c r="C3780" t="str">
        <f t="shared" si="370"/>
        <v/>
      </c>
      <c r="D3780" s="315" t="str">
        <f t="shared" si="369"/>
        <v/>
      </c>
      <c r="E3780" s="228">
        <v>0</v>
      </c>
      <c r="J3780" s="229">
        <f t="shared" si="366"/>
        <v>0</v>
      </c>
      <c r="K3780" s="229">
        <f t="shared" si="367"/>
        <v>0</v>
      </c>
      <c r="L3780" s="229">
        <f t="shared" si="367"/>
        <v>0</v>
      </c>
      <c r="M3780" s="229">
        <f t="shared" si="368"/>
        <v>0</v>
      </c>
    </row>
    <row r="3781" spans="1:13" ht="15" customHeight="1">
      <c r="A3781" s="76"/>
      <c r="B3781" s="77" t="str">
        <f t="shared" si="365"/>
        <v/>
      </c>
      <c r="C3781" t="str">
        <f t="shared" si="370"/>
        <v/>
      </c>
      <c r="D3781" s="315" t="str">
        <f t="shared" si="369"/>
        <v/>
      </c>
      <c r="E3781" s="228">
        <v>0</v>
      </c>
      <c r="J3781" s="229">
        <f t="shared" si="366"/>
        <v>0</v>
      </c>
      <c r="K3781" s="229">
        <f t="shared" si="367"/>
        <v>0</v>
      </c>
      <c r="L3781" s="229">
        <f t="shared" si="367"/>
        <v>0</v>
      </c>
      <c r="M3781" s="229">
        <f t="shared" si="368"/>
        <v>0</v>
      </c>
    </row>
    <row r="3782" spans="1:13" ht="15" customHeight="1">
      <c r="A3782" s="76"/>
      <c r="B3782" s="77" t="str">
        <f t="shared" si="365"/>
        <v/>
      </c>
      <c r="C3782" t="str">
        <f t="shared" si="370"/>
        <v/>
      </c>
      <c r="D3782" s="315" t="str">
        <f t="shared" si="369"/>
        <v/>
      </c>
      <c r="E3782" s="228">
        <v>0</v>
      </c>
      <c r="J3782" s="229">
        <f t="shared" si="366"/>
        <v>0</v>
      </c>
      <c r="K3782" s="229">
        <f t="shared" si="367"/>
        <v>0</v>
      </c>
      <c r="L3782" s="229">
        <f t="shared" si="367"/>
        <v>0</v>
      </c>
      <c r="M3782" s="229">
        <f t="shared" si="368"/>
        <v>0</v>
      </c>
    </row>
    <row r="3783" spans="1:13" ht="15" customHeight="1">
      <c r="A3783" s="76"/>
      <c r="B3783" s="77" t="str">
        <f t="shared" ref="B3783:B3846" si="371">IF(A3783="","",TEXT(A3783,"DDDD"))</f>
        <v/>
      </c>
      <c r="C3783" t="str">
        <f t="shared" si="370"/>
        <v/>
      </c>
      <c r="D3783" s="315" t="str">
        <f t="shared" si="369"/>
        <v/>
      </c>
      <c r="E3783" s="228">
        <v>0</v>
      </c>
      <c r="J3783" s="229">
        <f t="shared" ref="J3783:J3846" si="372">IF(E3783=0,0,(1-J$4)*E3783)</f>
        <v>0</v>
      </c>
      <c r="K3783" s="229">
        <f t="shared" ref="K3783:L3846" si="373">IF(F3783=0,0,(1-K$4)*F3783)</f>
        <v>0</v>
      </c>
      <c r="L3783" s="229">
        <f t="shared" si="373"/>
        <v>0</v>
      </c>
      <c r="M3783" s="229">
        <f t="shared" ref="M3783:M3846" si="374">IF(H3783=0,0,(1-M$4)*H3783)</f>
        <v>0</v>
      </c>
    </row>
    <row r="3784" spans="1:13" ht="15" customHeight="1">
      <c r="A3784" s="76"/>
      <c r="B3784" s="77" t="str">
        <f t="shared" si="371"/>
        <v/>
      </c>
      <c r="C3784" t="str">
        <f t="shared" si="370"/>
        <v/>
      </c>
      <c r="D3784" s="315" t="str">
        <f t="shared" ref="D3784:D3847" si="375">IF(A3784&lt;&gt;"",PROPER(TEXT(A3784,"Mmmm")),"")</f>
        <v/>
      </c>
      <c r="E3784" s="228">
        <v>0</v>
      </c>
      <c r="J3784" s="229">
        <f t="shared" si="372"/>
        <v>0</v>
      </c>
      <c r="K3784" s="229">
        <f t="shared" si="373"/>
        <v>0</v>
      </c>
      <c r="L3784" s="229">
        <f t="shared" si="373"/>
        <v>0</v>
      </c>
      <c r="M3784" s="229">
        <f t="shared" si="374"/>
        <v>0</v>
      </c>
    </row>
    <row r="3785" spans="1:13" ht="15" customHeight="1">
      <c r="A3785" s="76"/>
      <c r="B3785" s="77" t="str">
        <f t="shared" si="371"/>
        <v/>
      </c>
      <c r="C3785" t="str">
        <f t="shared" si="370"/>
        <v/>
      </c>
      <c r="D3785" s="315" t="str">
        <f t="shared" si="375"/>
        <v/>
      </c>
      <c r="E3785" s="228">
        <v>0</v>
      </c>
      <c r="J3785" s="229">
        <f t="shared" si="372"/>
        <v>0</v>
      </c>
      <c r="K3785" s="229">
        <f t="shared" si="373"/>
        <v>0</v>
      </c>
      <c r="L3785" s="229">
        <f t="shared" si="373"/>
        <v>0</v>
      </c>
      <c r="M3785" s="229">
        <f t="shared" si="374"/>
        <v>0</v>
      </c>
    </row>
    <row r="3786" spans="1:13" ht="15" customHeight="1">
      <c r="A3786" s="76"/>
      <c r="B3786" s="77" t="str">
        <f t="shared" si="371"/>
        <v/>
      </c>
      <c r="C3786" t="str">
        <f t="shared" si="370"/>
        <v/>
      </c>
      <c r="D3786" s="315" t="str">
        <f t="shared" si="375"/>
        <v/>
      </c>
      <c r="E3786" s="228">
        <v>0</v>
      </c>
      <c r="J3786" s="229">
        <f t="shared" si="372"/>
        <v>0</v>
      </c>
      <c r="K3786" s="229">
        <f t="shared" si="373"/>
        <v>0</v>
      </c>
      <c r="L3786" s="229">
        <f t="shared" si="373"/>
        <v>0</v>
      </c>
      <c r="M3786" s="229">
        <f t="shared" si="374"/>
        <v>0</v>
      </c>
    </row>
    <row r="3787" spans="1:13" ht="15" customHeight="1">
      <c r="A3787" s="76"/>
      <c r="B3787" s="77" t="str">
        <f t="shared" si="371"/>
        <v/>
      </c>
      <c r="C3787" t="str">
        <f t="shared" si="370"/>
        <v/>
      </c>
      <c r="D3787" s="315" t="str">
        <f t="shared" si="375"/>
        <v/>
      </c>
      <c r="E3787" s="228">
        <v>0</v>
      </c>
      <c r="J3787" s="229">
        <f t="shared" si="372"/>
        <v>0</v>
      </c>
      <c r="K3787" s="229">
        <f t="shared" si="373"/>
        <v>0</v>
      </c>
      <c r="L3787" s="229">
        <f t="shared" si="373"/>
        <v>0</v>
      </c>
      <c r="M3787" s="229">
        <f t="shared" si="374"/>
        <v>0</v>
      </c>
    </row>
    <row r="3788" spans="1:13" ht="15" customHeight="1">
      <c r="A3788" s="76"/>
      <c r="B3788" s="77" t="str">
        <f t="shared" si="371"/>
        <v/>
      </c>
      <c r="C3788" t="str">
        <f t="shared" si="370"/>
        <v/>
      </c>
      <c r="D3788" s="315" t="str">
        <f t="shared" si="375"/>
        <v/>
      </c>
      <c r="E3788" s="228">
        <v>0</v>
      </c>
      <c r="J3788" s="229">
        <f t="shared" si="372"/>
        <v>0</v>
      </c>
      <c r="K3788" s="229">
        <f t="shared" si="373"/>
        <v>0</v>
      </c>
      <c r="L3788" s="229">
        <f t="shared" si="373"/>
        <v>0</v>
      </c>
      <c r="M3788" s="229">
        <f t="shared" si="374"/>
        <v>0</v>
      </c>
    </row>
    <row r="3789" spans="1:13" ht="15" customHeight="1">
      <c r="A3789" s="76"/>
      <c r="B3789" s="77" t="str">
        <f t="shared" si="371"/>
        <v/>
      </c>
      <c r="C3789" t="str">
        <f t="shared" si="370"/>
        <v/>
      </c>
      <c r="D3789" s="315" t="str">
        <f t="shared" si="375"/>
        <v/>
      </c>
      <c r="E3789" s="228">
        <v>0</v>
      </c>
      <c r="J3789" s="229">
        <f t="shared" si="372"/>
        <v>0</v>
      </c>
      <c r="K3789" s="229">
        <f t="shared" si="373"/>
        <v>0</v>
      </c>
      <c r="L3789" s="229">
        <f t="shared" si="373"/>
        <v>0</v>
      </c>
      <c r="M3789" s="229">
        <f t="shared" si="374"/>
        <v>0</v>
      </c>
    </row>
    <row r="3790" spans="1:13" ht="15" customHeight="1">
      <c r="A3790" s="76"/>
      <c r="B3790" s="77" t="str">
        <f t="shared" si="371"/>
        <v/>
      </c>
      <c r="C3790" t="str">
        <f t="shared" si="370"/>
        <v/>
      </c>
      <c r="D3790" s="315" t="str">
        <f t="shared" si="375"/>
        <v/>
      </c>
      <c r="E3790" s="228">
        <v>0</v>
      </c>
      <c r="J3790" s="229">
        <f t="shared" si="372"/>
        <v>0</v>
      </c>
      <c r="K3790" s="229">
        <f t="shared" si="373"/>
        <v>0</v>
      </c>
      <c r="L3790" s="229">
        <f t="shared" si="373"/>
        <v>0</v>
      </c>
      <c r="M3790" s="229">
        <f t="shared" si="374"/>
        <v>0</v>
      </c>
    </row>
    <row r="3791" spans="1:13" ht="15" customHeight="1">
      <c r="A3791" s="76"/>
      <c r="B3791" s="77" t="str">
        <f t="shared" si="371"/>
        <v/>
      </c>
      <c r="C3791" t="str">
        <f t="shared" si="370"/>
        <v/>
      </c>
      <c r="D3791" s="315" t="str">
        <f t="shared" si="375"/>
        <v/>
      </c>
      <c r="E3791" s="228">
        <v>0</v>
      </c>
      <c r="J3791" s="229">
        <f t="shared" si="372"/>
        <v>0</v>
      </c>
      <c r="K3791" s="229">
        <f t="shared" si="373"/>
        <v>0</v>
      </c>
      <c r="L3791" s="229">
        <f t="shared" si="373"/>
        <v>0</v>
      </c>
      <c r="M3791" s="229">
        <f t="shared" si="374"/>
        <v>0</v>
      </c>
    </row>
    <row r="3792" spans="1:13" ht="15" customHeight="1">
      <c r="A3792" s="76"/>
      <c r="B3792" s="77" t="str">
        <f t="shared" si="371"/>
        <v/>
      </c>
      <c r="C3792" t="str">
        <f t="shared" si="370"/>
        <v/>
      </c>
      <c r="D3792" s="315" t="str">
        <f t="shared" si="375"/>
        <v/>
      </c>
      <c r="E3792" s="228">
        <v>0</v>
      </c>
      <c r="J3792" s="229">
        <f t="shared" si="372"/>
        <v>0</v>
      </c>
      <c r="K3792" s="229">
        <f t="shared" si="373"/>
        <v>0</v>
      </c>
      <c r="L3792" s="229">
        <f t="shared" si="373"/>
        <v>0</v>
      </c>
      <c r="M3792" s="229">
        <f t="shared" si="374"/>
        <v>0</v>
      </c>
    </row>
    <row r="3793" spans="1:13" ht="15" customHeight="1">
      <c r="A3793" s="76"/>
      <c r="B3793" s="77" t="str">
        <f t="shared" si="371"/>
        <v/>
      </c>
      <c r="C3793" t="str">
        <f t="shared" si="370"/>
        <v/>
      </c>
      <c r="D3793" s="315" t="str">
        <f t="shared" si="375"/>
        <v/>
      </c>
      <c r="E3793" s="228">
        <v>0</v>
      </c>
      <c r="J3793" s="229">
        <f t="shared" si="372"/>
        <v>0</v>
      </c>
      <c r="K3793" s="229">
        <f t="shared" si="373"/>
        <v>0</v>
      </c>
      <c r="L3793" s="229">
        <f t="shared" si="373"/>
        <v>0</v>
      </c>
      <c r="M3793" s="229">
        <f t="shared" si="374"/>
        <v>0</v>
      </c>
    </row>
    <row r="3794" spans="1:13" ht="15" customHeight="1">
      <c r="A3794" s="76"/>
      <c r="B3794" s="77" t="str">
        <f t="shared" si="371"/>
        <v/>
      </c>
      <c r="C3794" t="str">
        <f t="shared" si="370"/>
        <v/>
      </c>
      <c r="D3794" s="315" t="str">
        <f t="shared" si="375"/>
        <v/>
      </c>
      <c r="E3794" s="228">
        <v>0</v>
      </c>
      <c r="J3794" s="229">
        <f t="shared" si="372"/>
        <v>0</v>
      </c>
      <c r="K3794" s="229">
        <f t="shared" si="373"/>
        <v>0</v>
      </c>
      <c r="L3794" s="229">
        <f t="shared" si="373"/>
        <v>0</v>
      </c>
      <c r="M3794" s="229">
        <f t="shared" si="374"/>
        <v>0</v>
      </c>
    </row>
    <row r="3795" spans="1:13" ht="15" customHeight="1">
      <c r="A3795" s="76"/>
      <c r="B3795" s="77" t="str">
        <f t="shared" si="371"/>
        <v/>
      </c>
      <c r="C3795" t="str">
        <f t="shared" si="370"/>
        <v/>
      </c>
      <c r="D3795" s="315" t="str">
        <f t="shared" si="375"/>
        <v/>
      </c>
      <c r="E3795" s="228">
        <v>0</v>
      </c>
      <c r="J3795" s="229">
        <f t="shared" si="372"/>
        <v>0</v>
      </c>
      <c r="K3795" s="229">
        <f t="shared" si="373"/>
        <v>0</v>
      </c>
      <c r="L3795" s="229">
        <f t="shared" si="373"/>
        <v>0</v>
      </c>
      <c r="M3795" s="229">
        <f t="shared" si="374"/>
        <v>0</v>
      </c>
    </row>
    <row r="3796" spans="1:13" ht="15" customHeight="1">
      <c r="A3796" s="76"/>
      <c r="B3796" s="77" t="str">
        <f t="shared" si="371"/>
        <v/>
      </c>
      <c r="C3796" t="str">
        <f t="shared" si="370"/>
        <v/>
      </c>
      <c r="D3796" s="315" t="str">
        <f t="shared" si="375"/>
        <v/>
      </c>
      <c r="E3796" s="228">
        <v>0</v>
      </c>
      <c r="J3796" s="229">
        <f t="shared" si="372"/>
        <v>0</v>
      </c>
      <c r="K3796" s="229">
        <f t="shared" si="373"/>
        <v>0</v>
      </c>
      <c r="L3796" s="229">
        <f t="shared" si="373"/>
        <v>0</v>
      </c>
      <c r="M3796" s="229">
        <f t="shared" si="374"/>
        <v>0</v>
      </c>
    </row>
    <row r="3797" spans="1:13" ht="15" customHeight="1">
      <c r="A3797" s="76"/>
      <c r="B3797" s="77" t="str">
        <f t="shared" si="371"/>
        <v/>
      </c>
      <c r="C3797" t="str">
        <f t="shared" si="370"/>
        <v/>
      </c>
      <c r="D3797" s="315" t="str">
        <f t="shared" si="375"/>
        <v/>
      </c>
      <c r="E3797" s="228">
        <v>0</v>
      </c>
      <c r="J3797" s="229">
        <f t="shared" si="372"/>
        <v>0</v>
      </c>
      <c r="K3797" s="229">
        <f t="shared" si="373"/>
        <v>0</v>
      </c>
      <c r="L3797" s="229">
        <f t="shared" si="373"/>
        <v>0</v>
      </c>
      <c r="M3797" s="229">
        <f t="shared" si="374"/>
        <v>0</v>
      </c>
    </row>
    <row r="3798" spans="1:13" ht="15" customHeight="1">
      <c r="A3798" s="76"/>
      <c r="B3798" s="77" t="str">
        <f t="shared" si="371"/>
        <v/>
      </c>
      <c r="C3798" t="str">
        <f t="shared" si="370"/>
        <v/>
      </c>
      <c r="D3798" s="315" t="str">
        <f t="shared" si="375"/>
        <v/>
      </c>
      <c r="E3798" s="228">
        <v>0</v>
      </c>
      <c r="J3798" s="229">
        <f t="shared" si="372"/>
        <v>0</v>
      </c>
      <c r="K3798" s="229">
        <f t="shared" si="373"/>
        <v>0</v>
      </c>
      <c r="L3798" s="229">
        <f t="shared" si="373"/>
        <v>0</v>
      </c>
      <c r="M3798" s="229">
        <f t="shared" si="374"/>
        <v>0</v>
      </c>
    </row>
    <row r="3799" spans="1:13" ht="15" customHeight="1">
      <c r="A3799" s="76"/>
      <c r="B3799" s="77" t="str">
        <f t="shared" si="371"/>
        <v/>
      </c>
      <c r="C3799" t="str">
        <f t="shared" si="370"/>
        <v/>
      </c>
      <c r="D3799" s="315" t="str">
        <f t="shared" si="375"/>
        <v/>
      </c>
      <c r="E3799" s="228">
        <v>0</v>
      </c>
      <c r="J3799" s="229">
        <f t="shared" si="372"/>
        <v>0</v>
      </c>
      <c r="K3799" s="229">
        <f t="shared" si="373"/>
        <v>0</v>
      </c>
      <c r="L3799" s="229">
        <f t="shared" si="373"/>
        <v>0</v>
      </c>
      <c r="M3799" s="229">
        <f t="shared" si="374"/>
        <v>0</v>
      </c>
    </row>
    <row r="3800" spans="1:13" ht="15" customHeight="1">
      <c r="A3800" s="76"/>
      <c r="B3800" s="77" t="str">
        <f t="shared" si="371"/>
        <v/>
      </c>
      <c r="C3800" t="str">
        <f t="shared" si="370"/>
        <v/>
      </c>
      <c r="D3800" s="315" t="str">
        <f t="shared" si="375"/>
        <v/>
      </c>
      <c r="E3800" s="228">
        <v>0</v>
      </c>
      <c r="J3800" s="229">
        <f t="shared" si="372"/>
        <v>0</v>
      </c>
      <c r="K3800" s="229">
        <f t="shared" si="373"/>
        <v>0</v>
      </c>
      <c r="L3800" s="229">
        <f t="shared" si="373"/>
        <v>0</v>
      </c>
      <c r="M3800" s="229">
        <f t="shared" si="374"/>
        <v>0</v>
      </c>
    </row>
    <row r="3801" spans="1:13" ht="15" customHeight="1">
      <c r="A3801" s="76"/>
      <c r="B3801" s="77" t="str">
        <f t="shared" si="371"/>
        <v/>
      </c>
      <c r="C3801" t="str">
        <f t="shared" si="370"/>
        <v/>
      </c>
      <c r="D3801" s="315" t="str">
        <f t="shared" si="375"/>
        <v/>
      </c>
      <c r="E3801" s="228">
        <v>0</v>
      </c>
      <c r="J3801" s="229">
        <f t="shared" si="372"/>
        <v>0</v>
      </c>
      <c r="K3801" s="229">
        <f t="shared" si="373"/>
        <v>0</v>
      </c>
      <c r="L3801" s="229">
        <f t="shared" si="373"/>
        <v>0</v>
      </c>
      <c r="M3801" s="229">
        <f t="shared" si="374"/>
        <v>0</v>
      </c>
    </row>
    <row r="3802" spans="1:13" ht="15" customHeight="1">
      <c r="A3802" s="76"/>
      <c r="B3802" s="77" t="str">
        <f t="shared" si="371"/>
        <v/>
      </c>
      <c r="C3802" t="str">
        <f t="shared" si="370"/>
        <v/>
      </c>
      <c r="D3802" s="315" t="str">
        <f t="shared" si="375"/>
        <v/>
      </c>
      <c r="E3802" s="228">
        <v>0</v>
      </c>
      <c r="J3802" s="229">
        <f t="shared" si="372"/>
        <v>0</v>
      </c>
      <c r="K3802" s="229">
        <f t="shared" si="373"/>
        <v>0</v>
      </c>
      <c r="L3802" s="229">
        <f t="shared" si="373"/>
        <v>0</v>
      </c>
      <c r="M3802" s="229">
        <f t="shared" si="374"/>
        <v>0</v>
      </c>
    </row>
    <row r="3803" spans="1:13" ht="15" customHeight="1">
      <c r="A3803" s="76"/>
      <c r="B3803" s="77" t="str">
        <f t="shared" si="371"/>
        <v/>
      </c>
      <c r="C3803" t="str">
        <f t="shared" si="370"/>
        <v/>
      </c>
      <c r="D3803" s="315" t="str">
        <f t="shared" si="375"/>
        <v/>
      </c>
      <c r="E3803" s="228">
        <v>0</v>
      </c>
      <c r="J3803" s="229">
        <f t="shared" si="372"/>
        <v>0</v>
      </c>
      <c r="K3803" s="229">
        <f t="shared" si="373"/>
        <v>0</v>
      </c>
      <c r="L3803" s="229">
        <f t="shared" si="373"/>
        <v>0</v>
      </c>
      <c r="M3803" s="229">
        <f t="shared" si="374"/>
        <v>0</v>
      </c>
    </row>
    <row r="3804" spans="1:13" ht="15" customHeight="1">
      <c r="A3804" s="76"/>
      <c r="B3804" s="77" t="str">
        <f t="shared" si="371"/>
        <v/>
      </c>
      <c r="C3804" t="str">
        <f t="shared" si="370"/>
        <v/>
      </c>
      <c r="D3804" s="315" t="str">
        <f t="shared" si="375"/>
        <v/>
      </c>
      <c r="E3804" s="228">
        <v>0</v>
      </c>
      <c r="J3804" s="229">
        <f t="shared" si="372"/>
        <v>0</v>
      </c>
      <c r="K3804" s="229">
        <f t="shared" si="373"/>
        <v>0</v>
      </c>
      <c r="L3804" s="229">
        <f t="shared" si="373"/>
        <v>0</v>
      </c>
      <c r="M3804" s="229">
        <f t="shared" si="374"/>
        <v>0</v>
      </c>
    </row>
    <row r="3805" spans="1:13" ht="15" customHeight="1">
      <c r="A3805" s="76"/>
      <c r="B3805" s="77" t="str">
        <f t="shared" si="371"/>
        <v/>
      </c>
      <c r="C3805" t="str">
        <f t="shared" si="370"/>
        <v/>
      </c>
      <c r="D3805" s="315" t="str">
        <f t="shared" si="375"/>
        <v/>
      </c>
      <c r="E3805" s="228">
        <v>0</v>
      </c>
      <c r="J3805" s="229">
        <f t="shared" si="372"/>
        <v>0</v>
      </c>
      <c r="K3805" s="229">
        <f t="shared" si="373"/>
        <v>0</v>
      </c>
      <c r="L3805" s="229">
        <f t="shared" si="373"/>
        <v>0</v>
      </c>
      <c r="M3805" s="229">
        <f t="shared" si="374"/>
        <v>0</v>
      </c>
    </row>
    <row r="3806" spans="1:13" ht="15" customHeight="1">
      <c r="A3806" s="76"/>
      <c r="B3806" s="77" t="str">
        <f t="shared" si="371"/>
        <v/>
      </c>
      <c r="C3806" t="str">
        <f t="shared" si="370"/>
        <v/>
      </c>
      <c r="D3806" s="315" t="str">
        <f t="shared" si="375"/>
        <v/>
      </c>
      <c r="E3806" s="228">
        <v>0</v>
      </c>
      <c r="J3806" s="229">
        <f t="shared" si="372"/>
        <v>0</v>
      </c>
      <c r="K3806" s="229">
        <f t="shared" si="373"/>
        <v>0</v>
      </c>
      <c r="L3806" s="229">
        <f t="shared" si="373"/>
        <v>0</v>
      </c>
      <c r="M3806" s="229">
        <f t="shared" si="374"/>
        <v>0</v>
      </c>
    </row>
    <row r="3807" spans="1:13" ht="15" customHeight="1">
      <c r="A3807" s="76"/>
      <c r="B3807" s="77" t="str">
        <f t="shared" si="371"/>
        <v/>
      </c>
      <c r="C3807" t="str">
        <f t="shared" si="370"/>
        <v/>
      </c>
      <c r="D3807" s="315" t="str">
        <f t="shared" si="375"/>
        <v/>
      </c>
      <c r="E3807" s="228">
        <v>0</v>
      </c>
      <c r="J3807" s="229">
        <f t="shared" si="372"/>
        <v>0</v>
      </c>
      <c r="K3807" s="229">
        <f t="shared" si="373"/>
        <v>0</v>
      </c>
      <c r="L3807" s="229">
        <f t="shared" si="373"/>
        <v>0</v>
      </c>
      <c r="M3807" s="229">
        <f t="shared" si="374"/>
        <v>0</v>
      </c>
    </row>
    <row r="3808" spans="1:13" ht="15" customHeight="1">
      <c r="A3808" s="76"/>
      <c r="B3808" s="77" t="str">
        <f t="shared" si="371"/>
        <v/>
      </c>
      <c r="C3808" t="str">
        <f t="shared" si="370"/>
        <v/>
      </c>
      <c r="D3808" s="315" t="str">
        <f t="shared" si="375"/>
        <v/>
      </c>
      <c r="E3808" s="228">
        <v>0</v>
      </c>
      <c r="J3808" s="229">
        <f t="shared" si="372"/>
        <v>0</v>
      </c>
      <c r="K3808" s="229">
        <f t="shared" si="373"/>
        <v>0</v>
      </c>
      <c r="L3808" s="229">
        <f t="shared" si="373"/>
        <v>0</v>
      </c>
      <c r="M3808" s="229">
        <f t="shared" si="374"/>
        <v>0</v>
      </c>
    </row>
    <row r="3809" spans="1:13" ht="15" customHeight="1">
      <c r="A3809" s="76"/>
      <c r="B3809" s="77" t="str">
        <f t="shared" si="371"/>
        <v/>
      </c>
      <c r="C3809" t="str">
        <f t="shared" si="370"/>
        <v/>
      </c>
      <c r="D3809" s="315" t="str">
        <f t="shared" si="375"/>
        <v/>
      </c>
      <c r="E3809" s="228">
        <v>0</v>
      </c>
      <c r="J3809" s="229">
        <f t="shared" si="372"/>
        <v>0</v>
      </c>
      <c r="K3809" s="229">
        <f t="shared" si="373"/>
        <v>0</v>
      </c>
      <c r="L3809" s="229">
        <f t="shared" si="373"/>
        <v>0</v>
      </c>
      <c r="M3809" s="229">
        <f t="shared" si="374"/>
        <v>0</v>
      </c>
    </row>
    <row r="3810" spans="1:13" ht="15" customHeight="1">
      <c r="A3810" s="76"/>
      <c r="B3810" s="77" t="str">
        <f t="shared" si="371"/>
        <v/>
      </c>
      <c r="C3810" t="str">
        <f t="shared" si="370"/>
        <v/>
      </c>
      <c r="D3810" s="315" t="str">
        <f t="shared" si="375"/>
        <v/>
      </c>
      <c r="E3810" s="228">
        <v>0</v>
      </c>
      <c r="J3810" s="229">
        <f t="shared" si="372"/>
        <v>0</v>
      </c>
      <c r="K3810" s="229">
        <f t="shared" si="373"/>
        <v>0</v>
      </c>
      <c r="L3810" s="229">
        <f t="shared" si="373"/>
        <v>0</v>
      </c>
      <c r="M3810" s="229">
        <f t="shared" si="374"/>
        <v>0</v>
      </c>
    </row>
    <row r="3811" spans="1:13" ht="15" customHeight="1">
      <c r="A3811" s="76"/>
      <c r="B3811" s="77" t="str">
        <f t="shared" si="371"/>
        <v/>
      </c>
      <c r="C3811" t="str">
        <f t="shared" si="370"/>
        <v/>
      </c>
      <c r="D3811" s="315" t="str">
        <f t="shared" si="375"/>
        <v/>
      </c>
      <c r="E3811" s="228">
        <v>0</v>
      </c>
      <c r="J3811" s="229">
        <f t="shared" si="372"/>
        <v>0</v>
      </c>
      <c r="K3811" s="229">
        <f t="shared" si="373"/>
        <v>0</v>
      </c>
      <c r="L3811" s="229">
        <f t="shared" si="373"/>
        <v>0</v>
      </c>
      <c r="M3811" s="229">
        <f t="shared" si="374"/>
        <v>0</v>
      </c>
    </row>
    <row r="3812" spans="1:13" ht="15" customHeight="1">
      <c r="A3812" s="76"/>
      <c r="B3812" s="77" t="str">
        <f t="shared" si="371"/>
        <v/>
      </c>
      <c r="C3812" t="str">
        <f t="shared" si="370"/>
        <v/>
      </c>
      <c r="D3812" s="315" t="str">
        <f t="shared" si="375"/>
        <v/>
      </c>
      <c r="E3812" s="228">
        <v>0</v>
      </c>
      <c r="J3812" s="229">
        <f t="shared" si="372"/>
        <v>0</v>
      </c>
      <c r="K3812" s="229">
        <f t="shared" si="373"/>
        <v>0</v>
      </c>
      <c r="L3812" s="229">
        <f t="shared" si="373"/>
        <v>0</v>
      </c>
      <c r="M3812" s="229">
        <f t="shared" si="374"/>
        <v>0</v>
      </c>
    </row>
    <row r="3813" spans="1:13" ht="15" customHeight="1">
      <c r="A3813" s="76"/>
      <c r="B3813" s="77" t="str">
        <f t="shared" si="371"/>
        <v/>
      </c>
      <c r="C3813" t="str">
        <f t="shared" si="370"/>
        <v/>
      </c>
      <c r="D3813" s="315" t="str">
        <f t="shared" si="375"/>
        <v/>
      </c>
      <c r="E3813" s="228">
        <v>0</v>
      </c>
      <c r="J3813" s="229">
        <f t="shared" si="372"/>
        <v>0</v>
      </c>
      <c r="K3813" s="229">
        <f t="shared" si="373"/>
        <v>0</v>
      </c>
      <c r="L3813" s="229">
        <f t="shared" si="373"/>
        <v>0</v>
      </c>
      <c r="M3813" s="229">
        <f t="shared" si="374"/>
        <v>0</v>
      </c>
    </row>
    <row r="3814" spans="1:13" ht="15" customHeight="1">
      <c r="A3814" s="76"/>
      <c r="B3814" s="77" t="str">
        <f t="shared" si="371"/>
        <v/>
      </c>
      <c r="C3814" t="str">
        <f t="shared" si="370"/>
        <v/>
      </c>
      <c r="D3814" s="315" t="str">
        <f t="shared" si="375"/>
        <v/>
      </c>
      <c r="E3814" s="228">
        <v>0</v>
      </c>
      <c r="J3814" s="229">
        <f t="shared" si="372"/>
        <v>0</v>
      </c>
      <c r="K3814" s="229">
        <f t="shared" si="373"/>
        <v>0</v>
      </c>
      <c r="L3814" s="229">
        <f t="shared" si="373"/>
        <v>0</v>
      </c>
      <c r="M3814" s="229">
        <f t="shared" si="374"/>
        <v>0</v>
      </c>
    </row>
    <row r="3815" spans="1:13" ht="15" customHeight="1">
      <c r="A3815" s="76"/>
      <c r="B3815" s="77" t="str">
        <f t="shared" si="371"/>
        <v/>
      </c>
      <c r="C3815" t="str">
        <f t="shared" si="370"/>
        <v/>
      </c>
      <c r="D3815" s="315" t="str">
        <f t="shared" si="375"/>
        <v/>
      </c>
      <c r="E3815" s="228">
        <v>0</v>
      </c>
      <c r="J3815" s="229">
        <f t="shared" si="372"/>
        <v>0</v>
      </c>
      <c r="K3815" s="229">
        <f t="shared" si="373"/>
        <v>0</v>
      </c>
      <c r="L3815" s="229">
        <f t="shared" si="373"/>
        <v>0</v>
      </c>
      <c r="M3815" s="229">
        <f t="shared" si="374"/>
        <v>0</v>
      </c>
    </row>
    <row r="3816" spans="1:13" ht="15" customHeight="1">
      <c r="A3816" s="76"/>
      <c r="B3816" s="77" t="str">
        <f t="shared" si="371"/>
        <v/>
      </c>
      <c r="C3816" t="str">
        <f t="shared" si="370"/>
        <v/>
      </c>
      <c r="D3816" s="315" t="str">
        <f t="shared" si="375"/>
        <v/>
      </c>
      <c r="E3816" s="228">
        <v>0</v>
      </c>
      <c r="J3816" s="229">
        <f t="shared" si="372"/>
        <v>0</v>
      </c>
      <c r="K3816" s="229">
        <f t="shared" si="373"/>
        <v>0</v>
      </c>
      <c r="L3816" s="229">
        <f t="shared" si="373"/>
        <v>0</v>
      </c>
      <c r="M3816" s="229">
        <f t="shared" si="374"/>
        <v>0</v>
      </c>
    </row>
    <row r="3817" spans="1:13" ht="15" customHeight="1">
      <c r="A3817" s="76"/>
      <c r="B3817" s="77" t="str">
        <f t="shared" si="371"/>
        <v/>
      </c>
      <c r="C3817" t="str">
        <f t="shared" si="370"/>
        <v/>
      </c>
      <c r="D3817" s="315" t="str">
        <f t="shared" si="375"/>
        <v/>
      </c>
      <c r="E3817" s="228">
        <v>0</v>
      </c>
      <c r="J3817" s="229">
        <f t="shared" si="372"/>
        <v>0</v>
      </c>
      <c r="K3817" s="229">
        <f t="shared" si="373"/>
        <v>0</v>
      </c>
      <c r="L3817" s="229">
        <f t="shared" si="373"/>
        <v>0</v>
      </c>
      <c r="M3817" s="229">
        <f t="shared" si="374"/>
        <v>0</v>
      </c>
    </row>
    <row r="3818" spans="1:13" ht="15" customHeight="1">
      <c r="A3818" s="76"/>
      <c r="B3818" s="77" t="str">
        <f t="shared" si="371"/>
        <v/>
      </c>
      <c r="C3818" t="str">
        <f t="shared" si="370"/>
        <v/>
      </c>
      <c r="D3818" s="315" t="str">
        <f t="shared" si="375"/>
        <v/>
      </c>
      <c r="E3818" s="228">
        <v>0</v>
      </c>
      <c r="J3818" s="229">
        <f t="shared" si="372"/>
        <v>0</v>
      </c>
      <c r="K3818" s="229">
        <f t="shared" si="373"/>
        <v>0</v>
      </c>
      <c r="L3818" s="229">
        <f t="shared" si="373"/>
        <v>0</v>
      </c>
      <c r="M3818" s="229">
        <f t="shared" si="374"/>
        <v>0</v>
      </c>
    </row>
    <row r="3819" spans="1:13" ht="15" customHeight="1">
      <c r="A3819" s="76"/>
      <c r="B3819" s="77" t="str">
        <f t="shared" si="371"/>
        <v/>
      </c>
      <c r="C3819" t="str">
        <f t="shared" si="370"/>
        <v/>
      </c>
      <c r="D3819" s="315" t="str">
        <f t="shared" si="375"/>
        <v/>
      </c>
      <c r="E3819" s="228">
        <v>0</v>
      </c>
      <c r="J3819" s="229">
        <f t="shared" si="372"/>
        <v>0</v>
      </c>
      <c r="K3819" s="229">
        <f t="shared" si="373"/>
        <v>0</v>
      </c>
      <c r="L3819" s="229">
        <f t="shared" si="373"/>
        <v>0</v>
      </c>
      <c r="M3819" s="229">
        <f t="shared" si="374"/>
        <v>0</v>
      </c>
    </row>
    <row r="3820" spans="1:13" ht="15" customHeight="1">
      <c r="A3820" s="76"/>
      <c r="B3820" s="77" t="str">
        <f t="shared" si="371"/>
        <v/>
      </c>
      <c r="C3820" t="str">
        <f t="shared" si="370"/>
        <v/>
      </c>
      <c r="D3820" s="315" t="str">
        <f t="shared" si="375"/>
        <v/>
      </c>
      <c r="E3820" s="228">
        <v>0</v>
      </c>
      <c r="J3820" s="229">
        <f t="shared" si="372"/>
        <v>0</v>
      </c>
      <c r="K3820" s="229">
        <f t="shared" si="373"/>
        <v>0</v>
      </c>
      <c r="L3820" s="229">
        <f t="shared" si="373"/>
        <v>0</v>
      </c>
      <c r="M3820" s="229">
        <f t="shared" si="374"/>
        <v>0</v>
      </c>
    </row>
    <row r="3821" spans="1:13" ht="15" customHeight="1">
      <c r="A3821" s="76"/>
      <c r="B3821" s="77" t="str">
        <f t="shared" si="371"/>
        <v/>
      </c>
      <c r="C3821" t="str">
        <f t="shared" si="370"/>
        <v/>
      </c>
      <c r="D3821" s="315" t="str">
        <f t="shared" si="375"/>
        <v/>
      </c>
      <c r="E3821" s="228">
        <v>0</v>
      </c>
      <c r="J3821" s="229">
        <f t="shared" si="372"/>
        <v>0</v>
      </c>
      <c r="K3821" s="229">
        <f t="shared" si="373"/>
        <v>0</v>
      </c>
      <c r="L3821" s="229">
        <f t="shared" si="373"/>
        <v>0</v>
      </c>
      <c r="M3821" s="229">
        <f t="shared" si="374"/>
        <v>0</v>
      </c>
    </row>
    <row r="3822" spans="1:13" ht="15" customHeight="1">
      <c r="A3822" s="76"/>
      <c r="B3822" s="77" t="str">
        <f t="shared" si="371"/>
        <v/>
      </c>
      <c r="C3822" t="str">
        <f t="shared" si="370"/>
        <v/>
      </c>
      <c r="D3822" s="315" t="str">
        <f t="shared" si="375"/>
        <v/>
      </c>
      <c r="E3822" s="228">
        <v>0</v>
      </c>
      <c r="J3822" s="229">
        <f t="shared" si="372"/>
        <v>0</v>
      </c>
      <c r="K3822" s="229">
        <f t="shared" si="373"/>
        <v>0</v>
      </c>
      <c r="L3822" s="229">
        <f t="shared" si="373"/>
        <v>0</v>
      </c>
      <c r="M3822" s="229">
        <f t="shared" si="374"/>
        <v>0</v>
      </c>
    </row>
    <row r="3823" spans="1:13" ht="15" customHeight="1">
      <c r="A3823" s="76"/>
      <c r="B3823" s="77" t="str">
        <f t="shared" si="371"/>
        <v/>
      </c>
      <c r="C3823" t="str">
        <f t="shared" si="370"/>
        <v/>
      </c>
      <c r="D3823" s="315" t="str">
        <f t="shared" si="375"/>
        <v/>
      </c>
      <c r="E3823" s="228">
        <v>0</v>
      </c>
      <c r="J3823" s="229">
        <f t="shared" si="372"/>
        <v>0</v>
      </c>
      <c r="K3823" s="229">
        <f t="shared" si="373"/>
        <v>0</v>
      </c>
      <c r="L3823" s="229">
        <f t="shared" si="373"/>
        <v>0</v>
      </c>
      <c r="M3823" s="229">
        <f t="shared" si="374"/>
        <v>0</v>
      </c>
    </row>
    <row r="3824" spans="1:13" ht="15" customHeight="1">
      <c r="A3824" s="76"/>
      <c r="B3824" s="77" t="str">
        <f t="shared" si="371"/>
        <v/>
      </c>
      <c r="C3824" t="str">
        <f t="shared" si="370"/>
        <v/>
      </c>
      <c r="D3824" s="315" t="str">
        <f t="shared" si="375"/>
        <v/>
      </c>
      <c r="E3824" s="228">
        <v>0</v>
      </c>
      <c r="J3824" s="229">
        <f t="shared" si="372"/>
        <v>0</v>
      </c>
      <c r="K3824" s="229">
        <f t="shared" si="373"/>
        <v>0</v>
      </c>
      <c r="L3824" s="229">
        <f t="shared" si="373"/>
        <v>0</v>
      </c>
      <c r="M3824" s="229">
        <f t="shared" si="374"/>
        <v>0</v>
      </c>
    </row>
    <row r="3825" spans="1:13" ht="15" customHeight="1">
      <c r="A3825" s="76"/>
      <c r="B3825" s="77" t="str">
        <f t="shared" si="371"/>
        <v/>
      </c>
      <c r="C3825" t="str">
        <f t="shared" si="370"/>
        <v/>
      </c>
      <c r="D3825" s="315" t="str">
        <f t="shared" si="375"/>
        <v/>
      </c>
      <c r="E3825" s="228">
        <v>0</v>
      </c>
      <c r="J3825" s="229">
        <f t="shared" si="372"/>
        <v>0</v>
      </c>
      <c r="K3825" s="229">
        <f t="shared" si="373"/>
        <v>0</v>
      </c>
      <c r="L3825" s="229">
        <f t="shared" si="373"/>
        <v>0</v>
      </c>
      <c r="M3825" s="229">
        <f t="shared" si="374"/>
        <v>0</v>
      </c>
    </row>
    <row r="3826" spans="1:13" ht="15" customHeight="1">
      <c r="A3826" s="76"/>
      <c r="B3826" s="77" t="str">
        <f t="shared" si="371"/>
        <v/>
      </c>
      <c r="C3826" t="str">
        <f t="shared" si="370"/>
        <v/>
      </c>
      <c r="D3826" s="315" t="str">
        <f t="shared" si="375"/>
        <v/>
      </c>
      <c r="E3826" s="228">
        <v>0</v>
      </c>
      <c r="J3826" s="229">
        <f t="shared" si="372"/>
        <v>0</v>
      </c>
      <c r="K3826" s="229">
        <f t="shared" si="373"/>
        <v>0</v>
      </c>
      <c r="L3826" s="229">
        <f t="shared" si="373"/>
        <v>0</v>
      </c>
      <c r="M3826" s="229">
        <f t="shared" si="374"/>
        <v>0</v>
      </c>
    </row>
    <row r="3827" spans="1:13" ht="15" customHeight="1">
      <c r="A3827" s="76"/>
      <c r="B3827" s="77" t="str">
        <f t="shared" si="371"/>
        <v/>
      </c>
      <c r="C3827" t="str">
        <f t="shared" si="370"/>
        <v/>
      </c>
      <c r="D3827" s="315" t="str">
        <f t="shared" si="375"/>
        <v/>
      </c>
      <c r="E3827" s="228">
        <v>0</v>
      </c>
      <c r="J3827" s="229">
        <f t="shared" si="372"/>
        <v>0</v>
      </c>
      <c r="K3827" s="229">
        <f t="shared" si="373"/>
        <v>0</v>
      </c>
      <c r="L3827" s="229">
        <f t="shared" si="373"/>
        <v>0</v>
      </c>
      <c r="M3827" s="229">
        <f t="shared" si="374"/>
        <v>0</v>
      </c>
    </row>
    <row r="3828" spans="1:13" ht="15" customHeight="1">
      <c r="A3828" s="76"/>
      <c r="B3828" s="77" t="str">
        <f t="shared" si="371"/>
        <v/>
      </c>
      <c r="C3828" t="str">
        <f t="shared" si="370"/>
        <v/>
      </c>
      <c r="D3828" s="315" t="str">
        <f t="shared" si="375"/>
        <v/>
      </c>
      <c r="E3828" s="228">
        <v>0</v>
      </c>
      <c r="J3828" s="229">
        <f t="shared" si="372"/>
        <v>0</v>
      </c>
      <c r="K3828" s="229">
        <f t="shared" si="373"/>
        <v>0</v>
      </c>
      <c r="L3828" s="229">
        <f t="shared" si="373"/>
        <v>0</v>
      </c>
      <c r="M3828" s="229">
        <f t="shared" si="374"/>
        <v>0</v>
      </c>
    </row>
    <row r="3829" spans="1:13" ht="15" customHeight="1">
      <c r="A3829" s="76"/>
      <c r="B3829" s="77" t="str">
        <f t="shared" si="371"/>
        <v/>
      </c>
      <c r="C3829" t="str">
        <f t="shared" si="370"/>
        <v/>
      </c>
      <c r="D3829" s="315" t="str">
        <f t="shared" si="375"/>
        <v/>
      </c>
      <c r="E3829" s="228">
        <v>0</v>
      </c>
      <c r="J3829" s="229">
        <f t="shared" si="372"/>
        <v>0</v>
      </c>
      <c r="K3829" s="229">
        <f t="shared" si="373"/>
        <v>0</v>
      </c>
      <c r="L3829" s="229">
        <f t="shared" si="373"/>
        <v>0</v>
      </c>
      <c r="M3829" s="229">
        <f t="shared" si="374"/>
        <v>0</v>
      </c>
    </row>
    <row r="3830" spans="1:13" ht="15" customHeight="1">
      <c r="A3830" s="76"/>
      <c r="B3830" s="77" t="str">
        <f t="shared" si="371"/>
        <v/>
      </c>
      <c r="C3830" t="str">
        <f t="shared" si="370"/>
        <v/>
      </c>
      <c r="D3830" s="315" t="str">
        <f t="shared" si="375"/>
        <v/>
      </c>
      <c r="E3830" s="228">
        <v>0</v>
      </c>
      <c r="J3830" s="229">
        <f t="shared" si="372"/>
        <v>0</v>
      </c>
      <c r="K3830" s="229">
        <f t="shared" si="373"/>
        <v>0</v>
      </c>
      <c r="L3830" s="229">
        <f t="shared" si="373"/>
        <v>0</v>
      </c>
      <c r="M3830" s="229">
        <f t="shared" si="374"/>
        <v>0</v>
      </c>
    </row>
    <row r="3831" spans="1:13" ht="15" customHeight="1">
      <c r="A3831" s="76"/>
      <c r="B3831" s="77" t="str">
        <f t="shared" si="371"/>
        <v/>
      </c>
      <c r="C3831" t="str">
        <f t="shared" si="370"/>
        <v/>
      </c>
      <c r="D3831" s="315" t="str">
        <f t="shared" si="375"/>
        <v/>
      </c>
      <c r="E3831" s="228">
        <v>0</v>
      </c>
      <c r="J3831" s="229">
        <f t="shared" si="372"/>
        <v>0</v>
      </c>
      <c r="K3831" s="229">
        <f t="shared" si="373"/>
        <v>0</v>
      </c>
      <c r="L3831" s="229">
        <f t="shared" si="373"/>
        <v>0</v>
      </c>
      <c r="M3831" s="229">
        <f t="shared" si="374"/>
        <v>0</v>
      </c>
    </row>
    <row r="3832" spans="1:13" ht="15" customHeight="1">
      <c r="A3832" s="76"/>
      <c r="B3832" s="77" t="str">
        <f t="shared" si="371"/>
        <v/>
      </c>
      <c r="C3832" t="str">
        <f t="shared" si="370"/>
        <v/>
      </c>
      <c r="D3832" s="315" t="str">
        <f t="shared" si="375"/>
        <v/>
      </c>
      <c r="E3832" s="228">
        <v>0</v>
      </c>
      <c r="J3832" s="229">
        <f t="shared" si="372"/>
        <v>0</v>
      </c>
      <c r="K3832" s="229">
        <f t="shared" si="373"/>
        <v>0</v>
      </c>
      <c r="L3832" s="229">
        <f t="shared" si="373"/>
        <v>0</v>
      </c>
      <c r="M3832" s="229">
        <f t="shared" si="374"/>
        <v>0</v>
      </c>
    </row>
    <row r="3833" spans="1:13" ht="15" customHeight="1">
      <c r="A3833" s="76"/>
      <c r="B3833" s="77" t="str">
        <f t="shared" si="371"/>
        <v/>
      </c>
      <c r="C3833" t="str">
        <f t="shared" si="370"/>
        <v/>
      </c>
      <c r="D3833" s="315" t="str">
        <f t="shared" si="375"/>
        <v/>
      </c>
      <c r="E3833" s="228">
        <v>0</v>
      </c>
      <c r="J3833" s="229">
        <f t="shared" si="372"/>
        <v>0</v>
      </c>
      <c r="K3833" s="229">
        <f t="shared" si="373"/>
        <v>0</v>
      </c>
      <c r="L3833" s="229">
        <f t="shared" si="373"/>
        <v>0</v>
      </c>
      <c r="M3833" s="229">
        <f t="shared" si="374"/>
        <v>0</v>
      </c>
    </row>
    <row r="3834" spans="1:13" ht="15" customHeight="1">
      <c r="A3834" s="76"/>
      <c r="B3834" s="77" t="str">
        <f t="shared" si="371"/>
        <v/>
      </c>
      <c r="C3834" t="str">
        <f t="shared" si="370"/>
        <v/>
      </c>
      <c r="D3834" s="315" t="str">
        <f t="shared" si="375"/>
        <v/>
      </c>
      <c r="E3834" s="228">
        <v>0</v>
      </c>
      <c r="J3834" s="229">
        <f t="shared" si="372"/>
        <v>0</v>
      </c>
      <c r="K3834" s="229">
        <f t="shared" si="373"/>
        <v>0</v>
      </c>
      <c r="L3834" s="229">
        <f t="shared" si="373"/>
        <v>0</v>
      </c>
      <c r="M3834" s="229">
        <f t="shared" si="374"/>
        <v>0</v>
      </c>
    </row>
    <row r="3835" spans="1:13" ht="15" customHeight="1">
      <c r="A3835" s="76"/>
      <c r="B3835" s="77" t="str">
        <f t="shared" si="371"/>
        <v/>
      </c>
      <c r="C3835" t="str">
        <f t="shared" si="370"/>
        <v/>
      </c>
      <c r="D3835" s="315" t="str">
        <f t="shared" si="375"/>
        <v/>
      </c>
      <c r="E3835" s="228">
        <v>0</v>
      </c>
      <c r="J3835" s="229">
        <f t="shared" si="372"/>
        <v>0</v>
      </c>
      <c r="K3835" s="229">
        <f t="shared" si="373"/>
        <v>0</v>
      </c>
      <c r="L3835" s="229">
        <f t="shared" si="373"/>
        <v>0</v>
      </c>
      <c r="M3835" s="229">
        <f t="shared" si="374"/>
        <v>0</v>
      </c>
    </row>
    <row r="3836" spans="1:13" ht="15" customHeight="1">
      <c r="A3836" s="76"/>
      <c r="B3836" s="77" t="str">
        <f t="shared" si="371"/>
        <v/>
      </c>
      <c r="C3836" t="str">
        <f t="shared" si="370"/>
        <v/>
      </c>
      <c r="D3836" s="315" t="str">
        <f t="shared" si="375"/>
        <v/>
      </c>
      <c r="E3836" s="228">
        <v>0</v>
      </c>
      <c r="J3836" s="229">
        <f t="shared" si="372"/>
        <v>0</v>
      </c>
      <c r="K3836" s="229">
        <f t="shared" si="373"/>
        <v>0</v>
      </c>
      <c r="L3836" s="229">
        <f t="shared" si="373"/>
        <v>0</v>
      </c>
      <c r="M3836" s="229">
        <f t="shared" si="374"/>
        <v>0</v>
      </c>
    </row>
    <row r="3837" spans="1:13" ht="15" customHeight="1">
      <c r="A3837" s="76"/>
      <c r="B3837" s="77" t="str">
        <f t="shared" si="371"/>
        <v/>
      </c>
      <c r="C3837" t="str">
        <f t="shared" si="370"/>
        <v/>
      </c>
      <c r="D3837" s="315" t="str">
        <f t="shared" si="375"/>
        <v/>
      </c>
      <c r="E3837" s="228">
        <v>0</v>
      </c>
      <c r="J3837" s="229">
        <f t="shared" si="372"/>
        <v>0</v>
      </c>
      <c r="K3837" s="229">
        <f t="shared" si="373"/>
        <v>0</v>
      </c>
      <c r="L3837" s="229">
        <f t="shared" si="373"/>
        <v>0</v>
      </c>
      <c r="M3837" s="229">
        <f t="shared" si="374"/>
        <v>0</v>
      </c>
    </row>
    <row r="3838" spans="1:13" ht="15" customHeight="1">
      <c r="A3838" s="76"/>
      <c r="B3838" s="77" t="str">
        <f t="shared" si="371"/>
        <v/>
      </c>
      <c r="C3838" t="str">
        <f t="shared" si="370"/>
        <v/>
      </c>
      <c r="D3838" s="315" t="str">
        <f t="shared" si="375"/>
        <v/>
      </c>
      <c r="E3838" s="228">
        <v>0</v>
      </c>
      <c r="J3838" s="229">
        <f t="shared" si="372"/>
        <v>0</v>
      </c>
      <c r="K3838" s="229">
        <f t="shared" si="373"/>
        <v>0</v>
      </c>
      <c r="L3838" s="229">
        <f t="shared" si="373"/>
        <v>0</v>
      </c>
      <c r="M3838" s="229">
        <f t="shared" si="374"/>
        <v>0</v>
      </c>
    </row>
    <row r="3839" spans="1:13" ht="15" customHeight="1">
      <c r="A3839" s="76"/>
      <c r="B3839" s="77" t="str">
        <f t="shared" si="371"/>
        <v/>
      </c>
      <c r="C3839" t="str">
        <f t="shared" si="370"/>
        <v/>
      </c>
      <c r="D3839" s="315" t="str">
        <f t="shared" si="375"/>
        <v/>
      </c>
      <c r="E3839" s="228">
        <v>0</v>
      </c>
      <c r="J3839" s="229">
        <f t="shared" si="372"/>
        <v>0</v>
      </c>
      <c r="K3839" s="229">
        <f t="shared" si="373"/>
        <v>0</v>
      </c>
      <c r="L3839" s="229">
        <f t="shared" si="373"/>
        <v>0</v>
      </c>
      <c r="M3839" s="229">
        <f t="shared" si="374"/>
        <v>0</v>
      </c>
    </row>
    <row r="3840" spans="1:13" ht="15" customHeight="1">
      <c r="A3840" s="76"/>
      <c r="B3840" s="77" t="str">
        <f t="shared" si="371"/>
        <v/>
      </c>
      <c r="C3840" t="str">
        <f t="shared" si="370"/>
        <v/>
      </c>
      <c r="D3840" s="315" t="str">
        <f t="shared" si="375"/>
        <v/>
      </c>
      <c r="E3840" s="228">
        <v>0</v>
      </c>
      <c r="J3840" s="229">
        <f t="shared" si="372"/>
        <v>0</v>
      </c>
      <c r="K3840" s="229">
        <f t="shared" si="373"/>
        <v>0</v>
      </c>
      <c r="L3840" s="229">
        <f t="shared" si="373"/>
        <v>0</v>
      </c>
      <c r="M3840" s="229">
        <f t="shared" si="374"/>
        <v>0</v>
      </c>
    </row>
    <row r="3841" spans="1:13" ht="15" customHeight="1">
      <c r="A3841" s="76"/>
      <c r="B3841" s="77" t="str">
        <f t="shared" si="371"/>
        <v/>
      </c>
      <c r="C3841" t="str">
        <f t="shared" ref="C3841:C3904" si="376">IF(A3841&lt;&gt;"",TEXT(A3841,"aaaa"),"")</f>
        <v/>
      </c>
      <c r="D3841" s="315" t="str">
        <f t="shared" si="375"/>
        <v/>
      </c>
      <c r="E3841" s="228">
        <v>0</v>
      </c>
      <c r="J3841" s="229">
        <f t="shared" si="372"/>
        <v>0</v>
      </c>
      <c r="K3841" s="229">
        <f t="shared" si="373"/>
        <v>0</v>
      </c>
      <c r="L3841" s="229">
        <f t="shared" si="373"/>
        <v>0</v>
      </c>
      <c r="M3841" s="229">
        <f t="shared" si="374"/>
        <v>0</v>
      </c>
    </row>
    <row r="3842" spans="1:13" ht="15" customHeight="1">
      <c r="A3842" s="76"/>
      <c r="B3842" s="77" t="str">
        <f t="shared" si="371"/>
        <v/>
      </c>
      <c r="C3842" t="str">
        <f t="shared" si="376"/>
        <v/>
      </c>
      <c r="D3842" s="315" t="str">
        <f t="shared" si="375"/>
        <v/>
      </c>
      <c r="E3842" s="228">
        <v>0</v>
      </c>
      <c r="J3842" s="229">
        <f t="shared" si="372"/>
        <v>0</v>
      </c>
      <c r="K3842" s="229">
        <f t="shared" si="373"/>
        <v>0</v>
      </c>
      <c r="L3842" s="229">
        <f t="shared" si="373"/>
        <v>0</v>
      </c>
      <c r="M3842" s="229">
        <f t="shared" si="374"/>
        <v>0</v>
      </c>
    </row>
    <row r="3843" spans="1:13" ht="15" customHeight="1">
      <c r="A3843" s="76"/>
      <c r="B3843" s="77" t="str">
        <f t="shared" si="371"/>
        <v/>
      </c>
      <c r="C3843" t="str">
        <f t="shared" si="376"/>
        <v/>
      </c>
      <c r="D3843" s="315" t="str">
        <f t="shared" si="375"/>
        <v/>
      </c>
      <c r="E3843" s="228">
        <v>0</v>
      </c>
      <c r="J3843" s="229">
        <f t="shared" si="372"/>
        <v>0</v>
      </c>
      <c r="K3843" s="229">
        <f t="shared" si="373"/>
        <v>0</v>
      </c>
      <c r="L3843" s="229">
        <f t="shared" si="373"/>
        <v>0</v>
      </c>
      <c r="M3843" s="229">
        <f t="shared" si="374"/>
        <v>0</v>
      </c>
    </row>
    <row r="3844" spans="1:13" ht="15" customHeight="1">
      <c r="A3844" s="76"/>
      <c r="B3844" s="77" t="str">
        <f t="shared" si="371"/>
        <v/>
      </c>
      <c r="C3844" t="str">
        <f t="shared" si="376"/>
        <v/>
      </c>
      <c r="D3844" s="315" t="str">
        <f t="shared" si="375"/>
        <v/>
      </c>
      <c r="E3844" s="228">
        <v>0</v>
      </c>
      <c r="J3844" s="229">
        <f t="shared" si="372"/>
        <v>0</v>
      </c>
      <c r="K3844" s="229">
        <f t="shared" si="373"/>
        <v>0</v>
      </c>
      <c r="L3844" s="229">
        <f t="shared" si="373"/>
        <v>0</v>
      </c>
      <c r="M3844" s="229">
        <f t="shared" si="374"/>
        <v>0</v>
      </c>
    </row>
    <row r="3845" spans="1:13" ht="15" customHeight="1">
      <c r="A3845" s="76"/>
      <c r="B3845" s="77" t="str">
        <f t="shared" si="371"/>
        <v/>
      </c>
      <c r="C3845" t="str">
        <f t="shared" si="376"/>
        <v/>
      </c>
      <c r="D3845" s="315" t="str">
        <f t="shared" si="375"/>
        <v/>
      </c>
      <c r="E3845" s="228">
        <v>0</v>
      </c>
      <c r="J3845" s="229">
        <f t="shared" si="372"/>
        <v>0</v>
      </c>
      <c r="K3845" s="229">
        <f t="shared" si="373"/>
        <v>0</v>
      </c>
      <c r="L3845" s="229">
        <f t="shared" si="373"/>
        <v>0</v>
      </c>
      <c r="M3845" s="229">
        <f t="shared" si="374"/>
        <v>0</v>
      </c>
    </row>
    <row r="3846" spans="1:13" ht="15" customHeight="1">
      <c r="A3846" s="76"/>
      <c r="B3846" s="77" t="str">
        <f t="shared" si="371"/>
        <v/>
      </c>
      <c r="C3846" t="str">
        <f t="shared" si="376"/>
        <v/>
      </c>
      <c r="D3846" s="315" t="str">
        <f t="shared" si="375"/>
        <v/>
      </c>
      <c r="E3846" s="228">
        <v>0</v>
      </c>
      <c r="J3846" s="229">
        <f t="shared" si="372"/>
        <v>0</v>
      </c>
      <c r="K3846" s="229">
        <f t="shared" si="373"/>
        <v>0</v>
      </c>
      <c r="L3846" s="229">
        <f t="shared" si="373"/>
        <v>0</v>
      </c>
      <c r="M3846" s="229">
        <f t="shared" si="374"/>
        <v>0</v>
      </c>
    </row>
    <row r="3847" spans="1:13" ht="15" customHeight="1">
      <c r="A3847" s="76"/>
      <c r="B3847" s="77" t="str">
        <f t="shared" ref="B3847:B3910" si="377">IF(A3847="","",TEXT(A3847,"DDDD"))</f>
        <v/>
      </c>
      <c r="C3847" t="str">
        <f t="shared" si="376"/>
        <v/>
      </c>
      <c r="D3847" s="315" t="str">
        <f t="shared" si="375"/>
        <v/>
      </c>
      <c r="E3847" s="228">
        <v>0</v>
      </c>
      <c r="J3847" s="229">
        <f t="shared" ref="J3847:J3910" si="378">IF(E3847=0,0,(1-J$4)*E3847)</f>
        <v>0</v>
      </c>
      <c r="K3847" s="229">
        <f t="shared" ref="K3847:L3910" si="379">IF(F3847=0,0,(1-K$4)*F3847)</f>
        <v>0</v>
      </c>
      <c r="L3847" s="229">
        <f t="shared" si="379"/>
        <v>0</v>
      </c>
      <c r="M3847" s="229">
        <f t="shared" ref="M3847:M3910" si="380">IF(H3847=0,0,(1-M$4)*H3847)</f>
        <v>0</v>
      </c>
    </row>
    <row r="3848" spans="1:13" ht="15" customHeight="1">
      <c r="A3848" s="76"/>
      <c r="B3848" s="77" t="str">
        <f t="shared" si="377"/>
        <v/>
      </c>
      <c r="C3848" t="str">
        <f t="shared" si="376"/>
        <v/>
      </c>
      <c r="D3848" s="315" t="str">
        <f t="shared" ref="D3848:D3911" si="381">IF(A3848&lt;&gt;"",PROPER(TEXT(A3848,"Mmmm")),"")</f>
        <v/>
      </c>
      <c r="E3848" s="228">
        <v>0</v>
      </c>
      <c r="J3848" s="229">
        <f t="shared" si="378"/>
        <v>0</v>
      </c>
      <c r="K3848" s="229">
        <f t="shared" si="379"/>
        <v>0</v>
      </c>
      <c r="L3848" s="229">
        <f t="shared" si="379"/>
        <v>0</v>
      </c>
      <c r="M3848" s="229">
        <f t="shared" si="380"/>
        <v>0</v>
      </c>
    </row>
    <row r="3849" spans="1:13" ht="15" customHeight="1">
      <c r="A3849" s="76"/>
      <c r="B3849" s="77" t="str">
        <f t="shared" si="377"/>
        <v/>
      </c>
      <c r="C3849" t="str">
        <f t="shared" si="376"/>
        <v/>
      </c>
      <c r="D3849" s="315" t="str">
        <f t="shared" si="381"/>
        <v/>
      </c>
      <c r="E3849" s="228">
        <v>0</v>
      </c>
      <c r="J3849" s="229">
        <f t="shared" si="378"/>
        <v>0</v>
      </c>
      <c r="K3849" s="229">
        <f t="shared" si="379"/>
        <v>0</v>
      </c>
      <c r="L3849" s="229">
        <f t="shared" si="379"/>
        <v>0</v>
      </c>
      <c r="M3849" s="229">
        <f t="shared" si="380"/>
        <v>0</v>
      </c>
    </row>
    <row r="3850" spans="1:13" ht="15" customHeight="1">
      <c r="A3850" s="76"/>
      <c r="B3850" s="77" t="str">
        <f t="shared" si="377"/>
        <v/>
      </c>
      <c r="C3850" t="str">
        <f t="shared" si="376"/>
        <v/>
      </c>
      <c r="D3850" s="315" t="str">
        <f t="shared" si="381"/>
        <v/>
      </c>
      <c r="E3850" s="228">
        <v>0</v>
      </c>
      <c r="J3850" s="229">
        <f t="shared" si="378"/>
        <v>0</v>
      </c>
      <c r="K3850" s="229">
        <f t="shared" si="379"/>
        <v>0</v>
      </c>
      <c r="L3850" s="229">
        <f t="shared" si="379"/>
        <v>0</v>
      </c>
      <c r="M3850" s="229">
        <f t="shared" si="380"/>
        <v>0</v>
      </c>
    </row>
    <row r="3851" spans="1:13" ht="15" customHeight="1">
      <c r="A3851" s="76"/>
      <c r="B3851" s="77" t="str">
        <f t="shared" si="377"/>
        <v/>
      </c>
      <c r="C3851" t="str">
        <f t="shared" si="376"/>
        <v/>
      </c>
      <c r="D3851" s="315" t="str">
        <f t="shared" si="381"/>
        <v/>
      </c>
      <c r="E3851" s="228">
        <v>0</v>
      </c>
      <c r="J3851" s="229">
        <f t="shared" si="378"/>
        <v>0</v>
      </c>
      <c r="K3851" s="229">
        <f t="shared" si="379"/>
        <v>0</v>
      </c>
      <c r="L3851" s="229">
        <f t="shared" si="379"/>
        <v>0</v>
      </c>
      <c r="M3851" s="229">
        <f t="shared" si="380"/>
        <v>0</v>
      </c>
    </row>
    <row r="3852" spans="1:13" ht="15" customHeight="1">
      <c r="A3852" s="76"/>
      <c r="B3852" s="77" t="str">
        <f t="shared" si="377"/>
        <v/>
      </c>
      <c r="C3852" t="str">
        <f t="shared" si="376"/>
        <v/>
      </c>
      <c r="D3852" s="315" t="str">
        <f t="shared" si="381"/>
        <v/>
      </c>
      <c r="E3852" s="228">
        <v>0</v>
      </c>
      <c r="J3852" s="229">
        <f t="shared" si="378"/>
        <v>0</v>
      </c>
      <c r="K3852" s="229">
        <f t="shared" si="379"/>
        <v>0</v>
      </c>
      <c r="L3852" s="229">
        <f t="shared" si="379"/>
        <v>0</v>
      </c>
      <c r="M3852" s="229">
        <f t="shared" si="380"/>
        <v>0</v>
      </c>
    </row>
    <row r="3853" spans="1:13" ht="15" customHeight="1">
      <c r="A3853" s="76"/>
      <c r="B3853" s="77" t="str">
        <f t="shared" si="377"/>
        <v/>
      </c>
      <c r="C3853" t="str">
        <f t="shared" si="376"/>
        <v/>
      </c>
      <c r="D3853" s="315" t="str">
        <f t="shared" si="381"/>
        <v/>
      </c>
      <c r="E3853" s="228">
        <v>0</v>
      </c>
      <c r="J3853" s="229">
        <f t="shared" si="378"/>
        <v>0</v>
      </c>
      <c r="K3853" s="229">
        <f t="shared" si="379"/>
        <v>0</v>
      </c>
      <c r="L3853" s="229">
        <f t="shared" si="379"/>
        <v>0</v>
      </c>
      <c r="M3853" s="229">
        <f t="shared" si="380"/>
        <v>0</v>
      </c>
    </row>
    <row r="3854" spans="1:13" ht="15" customHeight="1">
      <c r="A3854" s="76"/>
      <c r="B3854" s="77" t="str">
        <f t="shared" si="377"/>
        <v/>
      </c>
      <c r="C3854" t="str">
        <f t="shared" si="376"/>
        <v/>
      </c>
      <c r="D3854" s="315" t="str">
        <f t="shared" si="381"/>
        <v/>
      </c>
      <c r="E3854" s="228">
        <v>0</v>
      </c>
      <c r="J3854" s="229">
        <f t="shared" si="378"/>
        <v>0</v>
      </c>
      <c r="K3854" s="229">
        <f t="shared" si="379"/>
        <v>0</v>
      </c>
      <c r="L3854" s="229">
        <f t="shared" si="379"/>
        <v>0</v>
      </c>
      <c r="M3854" s="229">
        <f t="shared" si="380"/>
        <v>0</v>
      </c>
    </row>
    <row r="3855" spans="1:13" ht="15" customHeight="1">
      <c r="A3855" s="76"/>
      <c r="B3855" s="77" t="str">
        <f t="shared" si="377"/>
        <v/>
      </c>
      <c r="C3855" t="str">
        <f t="shared" si="376"/>
        <v/>
      </c>
      <c r="D3855" s="315" t="str">
        <f t="shared" si="381"/>
        <v/>
      </c>
      <c r="E3855" s="228">
        <v>0</v>
      </c>
      <c r="J3855" s="229">
        <f t="shared" si="378"/>
        <v>0</v>
      </c>
      <c r="K3855" s="229">
        <f t="shared" si="379"/>
        <v>0</v>
      </c>
      <c r="L3855" s="229">
        <f t="shared" si="379"/>
        <v>0</v>
      </c>
      <c r="M3855" s="229">
        <f t="shared" si="380"/>
        <v>0</v>
      </c>
    </row>
    <row r="3856" spans="1:13" ht="15" customHeight="1">
      <c r="A3856" s="76"/>
      <c r="B3856" s="77" t="str">
        <f t="shared" si="377"/>
        <v/>
      </c>
      <c r="C3856" t="str">
        <f t="shared" si="376"/>
        <v/>
      </c>
      <c r="D3856" s="315" t="str">
        <f t="shared" si="381"/>
        <v/>
      </c>
      <c r="E3856" s="228">
        <v>0</v>
      </c>
      <c r="J3856" s="229">
        <f t="shared" si="378"/>
        <v>0</v>
      </c>
      <c r="K3856" s="229">
        <f t="shared" si="379"/>
        <v>0</v>
      </c>
      <c r="L3856" s="229">
        <f t="shared" si="379"/>
        <v>0</v>
      </c>
      <c r="M3856" s="229">
        <f t="shared" si="380"/>
        <v>0</v>
      </c>
    </row>
    <row r="3857" spans="1:13" ht="15" customHeight="1">
      <c r="A3857" s="76"/>
      <c r="B3857" s="77" t="str">
        <f t="shared" si="377"/>
        <v/>
      </c>
      <c r="C3857" t="str">
        <f t="shared" si="376"/>
        <v/>
      </c>
      <c r="D3857" s="315" t="str">
        <f t="shared" si="381"/>
        <v/>
      </c>
      <c r="E3857" s="228">
        <v>0</v>
      </c>
      <c r="J3857" s="229">
        <f t="shared" si="378"/>
        <v>0</v>
      </c>
      <c r="K3857" s="229">
        <f t="shared" si="379"/>
        <v>0</v>
      </c>
      <c r="L3857" s="229">
        <f t="shared" si="379"/>
        <v>0</v>
      </c>
      <c r="M3857" s="229">
        <f t="shared" si="380"/>
        <v>0</v>
      </c>
    </row>
    <row r="3858" spans="1:13" ht="15" customHeight="1">
      <c r="A3858" s="76"/>
      <c r="B3858" s="77" t="str">
        <f t="shared" si="377"/>
        <v/>
      </c>
      <c r="C3858" t="str">
        <f t="shared" si="376"/>
        <v/>
      </c>
      <c r="D3858" s="315" t="str">
        <f t="shared" si="381"/>
        <v/>
      </c>
      <c r="E3858" s="228">
        <v>0</v>
      </c>
      <c r="J3858" s="229">
        <f t="shared" si="378"/>
        <v>0</v>
      </c>
      <c r="K3858" s="229">
        <f t="shared" si="379"/>
        <v>0</v>
      </c>
      <c r="L3858" s="229">
        <f t="shared" si="379"/>
        <v>0</v>
      </c>
      <c r="M3858" s="229">
        <f t="shared" si="380"/>
        <v>0</v>
      </c>
    </row>
    <row r="3859" spans="1:13" ht="15" customHeight="1">
      <c r="A3859" s="76"/>
      <c r="B3859" s="77" t="str">
        <f t="shared" si="377"/>
        <v/>
      </c>
      <c r="C3859" t="str">
        <f t="shared" si="376"/>
        <v/>
      </c>
      <c r="D3859" s="315" t="str">
        <f t="shared" si="381"/>
        <v/>
      </c>
      <c r="E3859" s="228">
        <v>0</v>
      </c>
      <c r="J3859" s="229">
        <f t="shared" si="378"/>
        <v>0</v>
      </c>
      <c r="K3859" s="229">
        <f t="shared" si="379"/>
        <v>0</v>
      </c>
      <c r="L3859" s="229">
        <f t="shared" si="379"/>
        <v>0</v>
      </c>
      <c r="M3859" s="229">
        <f t="shared" si="380"/>
        <v>0</v>
      </c>
    </row>
    <row r="3860" spans="1:13" ht="15" customHeight="1">
      <c r="A3860" s="76"/>
      <c r="B3860" s="77" t="str">
        <f t="shared" si="377"/>
        <v/>
      </c>
      <c r="C3860" t="str">
        <f t="shared" si="376"/>
        <v/>
      </c>
      <c r="D3860" s="315" t="str">
        <f t="shared" si="381"/>
        <v/>
      </c>
      <c r="E3860" s="228">
        <v>0</v>
      </c>
      <c r="J3860" s="229">
        <f t="shared" si="378"/>
        <v>0</v>
      </c>
      <c r="K3860" s="229">
        <f t="shared" si="379"/>
        <v>0</v>
      </c>
      <c r="L3860" s="229">
        <f t="shared" si="379"/>
        <v>0</v>
      </c>
      <c r="M3860" s="229">
        <f t="shared" si="380"/>
        <v>0</v>
      </c>
    </row>
    <row r="3861" spans="1:13" ht="15" customHeight="1">
      <c r="A3861" s="76"/>
      <c r="B3861" s="77" t="str">
        <f t="shared" si="377"/>
        <v/>
      </c>
      <c r="C3861" t="str">
        <f t="shared" si="376"/>
        <v/>
      </c>
      <c r="D3861" s="315" t="str">
        <f t="shared" si="381"/>
        <v/>
      </c>
      <c r="E3861" s="228">
        <v>0</v>
      </c>
      <c r="J3861" s="229">
        <f t="shared" si="378"/>
        <v>0</v>
      </c>
      <c r="K3861" s="229">
        <f t="shared" si="379"/>
        <v>0</v>
      </c>
      <c r="L3861" s="229">
        <f t="shared" si="379"/>
        <v>0</v>
      </c>
      <c r="M3861" s="229">
        <f t="shared" si="380"/>
        <v>0</v>
      </c>
    </row>
    <row r="3862" spans="1:13" ht="15" customHeight="1">
      <c r="A3862" s="76"/>
      <c r="B3862" s="77" t="str">
        <f t="shared" si="377"/>
        <v/>
      </c>
      <c r="C3862" t="str">
        <f t="shared" si="376"/>
        <v/>
      </c>
      <c r="D3862" s="315" t="str">
        <f t="shared" si="381"/>
        <v/>
      </c>
      <c r="E3862" s="228">
        <v>0</v>
      </c>
      <c r="J3862" s="229">
        <f t="shared" si="378"/>
        <v>0</v>
      </c>
      <c r="K3862" s="229">
        <f t="shared" si="379"/>
        <v>0</v>
      </c>
      <c r="L3862" s="229">
        <f t="shared" si="379"/>
        <v>0</v>
      </c>
      <c r="M3862" s="229">
        <f t="shared" si="380"/>
        <v>0</v>
      </c>
    </row>
    <row r="3863" spans="1:13" ht="15" customHeight="1">
      <c r="A3863" s="76"/>
      <c r="B3863" s="77" t="str">
        <f t="shared" si="377"/>
        <v/>
      </c>
      <c r="C3863" t="str">
        <f t="shared" si="376"/>
        <v/>
      </c>
      <c r="D3863" s="315" t="str">
        <f t="shared" si="381"/>
        <v/>
      </c>
      <c r="E3863" s="228">
        <v>0</v>
      </c>
      <c r="J3863" s="229">
        <f t="shared" si="378"/>
        <v>0</v>
      </c>
      <c r="K3863" s="229">
        <f t="shared" si="379"/>
        <v>0</v>
      </c>
      <c r="L3863" s="229">
        <f t="shared" si="379"/>
        <v>0</v>
      </c>
      <c r="M3863" s="229">
        <f t="shared" si="380"/>
        <v>0</v>
      </c>
    </row>
    <row r="3864" spans="1:13" ht="15" customHeight="1">
      <c r="A3864" s="76"/>
      <c r="B3864" s="77" t="str">
        <f t="shared" si="377"/>
        <v/>
      </c>
      <c r="C3864" t="str">
        <f t="shared" si="376"/>
        <v/>
      </c>
      <c r="D3864" s="315" t="str">
        <f t="shared" si="381"/>
        <v/>
      </c>
      <c r="E3864" s="228">
        <v>0</v>
      </c>
      <c r="J3864" s="229">
        <f t="shared" si="378"/>
        <v>0</v>
      </c>
      <c r="K3864" s="229">
        <f t="shared" si="379"/>
        <v>0</v>
      </c>
      <c r="L3864" s="229">
        <f t="shared" si="379"/>
        <v>0</v>
      </c>
      <c r="M3864" s="229">
        <f t="shared" si="380"/>
        <v>0</v>
      </c>
    </row>
    <row r="3865" spans="1:13" ht="15" customHeight="1">
      <c r="A3865" s="76"/>
      <c r="B3865" s="77" t="str">
        <f t="shared" si="377"/>
        <v/>
      </c>
      <c r="C3865" t="str">
        <f t="shared" si="376"/>
        <v/>
      </c>
      <c r="D3865" s="315" t="str">
        <f t="shared" si="381"/>
        <v/>
      </c>
      <c r="E3865" s="228">
        <v>0</v>
      </c>
      <c r="J3865" s="229">
        <f t="shared" si="378"/>
        <v>0</v>
      </c>
      <c r="K3865" s="229">
        <f t="shared" si="379"/>
        <v>0</v>
      </c>
      <c r="L3865" s="229">
        <f t="shared" si="379"/>
        <v>0</v>
      </c>
      <c r="M3865" s="229">
        <f t="shared" si="380"/>
        <v>0</v>
      </c>
    </row>
    <row r="3866" spans="1:13" ht="15" customHeight="1">
      <c r="A3866" s="76"/>
      <c r="B3866" s="77" t="str">
        <f t="shared" si="377"/>
        <v/>
      </c>
      <c r="C3866" t="str">
        <f t="shared" si="376"/>
        <v/>
      </c>
      <c r="D3866" s="315" t="str">
        <f t="shared" si="381"/>
        <v/>
      </c>
      <c r="E3866" s="228">
        <v>0</v>
      </c>
      <c r="J3866" s="229">
        <f t="shared" si="378"/>
        <v>0</v>
      </c>
      <c r="K3866" s="229">
        <f t="shared" si="379"/>
        <v>0</v>
      </c>
      <c r="L3866" s="229">
        <f t="shared" si="379"/>
        <v>0</v>
      </c>
      <c r="M3866" s="229">
        <f t="shared" si="380"/>
        <v>0</v>
      </c>
    </row>
    <row r="3867" spans="1:13" ht="15" customHeight="1">
      <c r="A3867" s="76"/>
      <c r="B3867" s="77" t="str">
        <f t="shared" si="377"/>
        <v/>
      </c>
      <c r="C3867" t="str">
        <f t="shared" si="376"/>
        <v/>
      </c>
      <c r="D3867" s="315" t="str">
        <f t="shared" si="381"/>
        <v/>
      </c>
      <c r="E3867" s="228">
        <v>0</v>
      </c>
      <c r="J3867" s="229">
        <f t="shared" si="378"/>
        <v>0</v>
      </c>
      <c r="K3867" s="229">
        <f t="shared" si="379"/>
        <v>0</v>
      </c>
      <c r="L3867" s="229">
        <f t="shared" si="379"/>
        <v>0</v>
      </c>
      <c r="M3867" s="229">
        <f t="shared" si="380"/>
        <v>0</v>
      </c>
    </row>
    <row r="3868" spans="1:13" ht="15" customHeight="1">
      <c r="A3868" s="76"/>
      <c r="B3868" s="77" t="str">
        <f t="shared" si="377"/>
        <v/>
      </c>
      <c r="C3868" t="str">
        <f t="shared" si="376"/>
        <v/>
      </c>
      <c r="D3868" s="315" t="str">
        <f t="shared" si="381"/>
        <v/>
      </c>
      <c r="E3868" s="228">
        <v>0</v>
      </c>
      <c r="J3868" s="229">
        <f t="shared" si="378"/>
        <v>0</v>
      </c>
      <c r="K3868" s="229">
        <f t="shared" si="379"/>
        <v>0</v>
      </c>
      <c r="L3868" s="229">
        <f t="shared" si="379"/>
        <v>0</v>
      </c>
      <c r="M3868" s="229">
        <f t="shared" si="380"/>
        <v>0</v>
      </c>
    </row>
    <row r="3869" spans="1:13" ht="15" customHeight="1">
      <c r="A3869" s="76"/>
      <c r="B3869" s="77" t="str">
        <f t="shared" si="377"/>
        <v/>
      </c>
      <c r="C3869" t="str">
        <f t="shared" si="376"/>
        <v/>
      </c>
      <c r="D3869" s="315" t="str">
        <f t="shared" si="381"/>
        <v/>
      </c>
      <c r="E3869" s="228">
        <v>0</v>
      </c>
      <c r="J3869" s="229">
        <f t="shared" si="378"/>
        <v>0</v>
      </c>
      <c r="K3869" s="229">
        <f t="shared" si="379"/>
        <v>0</v>
      </c>
      <c r="L3869" s="229">
        <f t="shared" si="379"/>
        <v>0</v>
      </c>
      <c r="M3869" s="229">
        <f t="shared" si="380"/>
        <v>0</v>
      </c>
    </row>
    <row r="3870" spans="1:13" ht="15" customHeight="1">
      <c r="A3870" s="76"/>
      <c r="B3870" s="77" t="str">
        <f t="shared" si="377"/>
        <v/>
      </c>
      <c r="C3870" t="str">
        <f t="shared" si="376"/>
        <v/>
      </c>
      <c r="D3870" s="315" t="str">
        <f t="shared" si="381"/>
        <v/>
      </c>
      <c r="E3870" s="228">
        <v>0</v>
      </c>
      <c r="J3870" s="229">
        <f t="shared" si="378"/>
        <v>0</v>
      </c>
      <c r="K3870" s="229">
        <f t="shared" si="379"/>
        <v>0</v>
      </c>
      <c r="L3870" s="229">
        <f t="shared" si="379"/>
        <v>0</v>
      </c>
      <c r="M3870" s="229">
        <f t="shared" si="380"/>
        <v>0</v>
      </c>
    </row>
    <row r="3871" spans="1:13" ht="15" customHeight="1">
      <c r="A3871" s="76"/>
      <c r="B3871" s="77" t="str">
        <f t="shared" si="377"/>
        <v/>
      </c>
      <c r="C3871" t="str">
        <f t="shared" si="376"/>
        <v/>
      </c>
      <c r="D3871" s="315" t="str">
        <f t="shared" si="381"/>
        <v/>
      </c>
      <c r="E3871" s="228">
        <v>0</v>
      </c>
      <c r="J3871" s="229">
        <f t="shared" si="378"/>
        <v>0</v>
      </c>
      <c r="K3871" s="229">
        <f t="shared" si="379"/>
        <v>0</v>
      </c>
      <c r="L3871" s="229">
        <f t="shared" si="379"/>
        <v>0</v>
      </c>
      <c r="M3871" s="229">
        <f t="shared" si="380"/>
        <v>0</v>
      </c>
    </row>
    <row r="3872" spans="1:13" ht="15" customHeight="1">
      <c r="A3872" s="76"/>
      <c r="B3872" s="77" t="str">
        <f t="shared" si="377"/>
        <v/>
      </c>
      <c r="C3872" t="str">
        <f t="shared" si="376"/>
        <v/>
      </c>
      <c r="D3872" s="315" t="str">
        <f t="shared" si="381"/>
        <v/>
      </c>
      <c r="E3872" s="228">
        <v>0</v>
      </c>
      <c r="J3872" s="229">
        <f t="shared" si="378"/>
        <v>0</v>
      </c>
      <c r="K3872" s="229">
        <f t="shared" si="379"/>
        <v>0</v>
      </c>
      <c r="L3872" s="229">
        <f t="shared" si="379"/>
        <v>0</v>
      </c>
      <c r="M3872" s="229">
        <f t="shared" si="380"/>
        <v>0</v>
      </c>
    </row>
    <row r="3873" spans="1:13" ht="15" customHeight="1">
      <c r="A3873" s="76"/>
      <c r="B3873" s="77" t="str">
        <f t="shared" si="377"/>
        <v/>
      </c>
      <c r="C3873" t="str">
        <f t="shared" si="376"/>
        <v/>
      </c>
      <c r="D3873" s="315" t="str">
        <f t="shared" si="381"/>
        <v/>
      </c>
      <c r="E3873" s="228">
        <v>0</v>
      </c>
      <c r="J3873" s="229">
        <f t="shared" si="378"/>
        <v>0</v>
      </c>
      <c r="K3873" s="229">
        <f t="shared" si="379"/>
        <v>0</v>
      </c>
      <c r="L3873" s="229">
        <f t="shared" si="379"/>
        <v>0</v>
      </c>
      <c r="M3873" s="229">
        <f t="shared" si="380"/>
        <v>0</v>
      </c>
    </row>
    <row r="3874" spans="1:13" ht="15" customHeight="1">
      <c r="A3874" s="76"/>
      <c r="B3874" s="77" t="str">
        <f t="shared" si="377"/>
        <v/>
      </c>
      <c r="C3874" t="str">
        <f t="shared" si="376"/>
        <v/>
      </c>
      <c r="D3874" s="315" t="str">
        <f t="shared" si="381"/>
        <v/>
      </c>
      <c r="E3874" s="228">
        <v>0</v>
      </c>
      <c r="J3874" s="229">
        <f t="shared" si="378"/>
        <v>0</v>
      </c>
      <c r="K3874" s="229">
        <f t="shared" si="379"/>
        <v>0</v>
      </c>
      <c r="L3874" s="229">
        <f t="shared" si="379"/>
        <v>0</v>
      </c>
      <c r="M3874" s="229">
        <f t="shared" si="380"/>
        <v>0</v>
      </c>
    </row>
    <row r="3875" spans="1:13" ht="15" customHeight="1">
      <c r="A3875" s="76"/>
      <c r="B3875" s="77" t="str">
        <f t="shared" si="377"/>
        <v/>
      </c>
      <c r="C3875" t="str">
        <f t="shared" si="376"/>
        <v/>
      </c>
      <c r="D3875" s="315" t="str">
        <f t="shared" si="381"/>
        <v/>
      </c>
      <c r="E3875" s="228">
        <v>0</v>
      </c>
      <c r="J3875" s="229">
        <f t="shared" si="378"/>
        <v>0</v>
      </c>
      <c r="K3875" s="229">
        <f t="shared" si="379"/>
        <v>0</v>
      </c>
      <c r="L3875" s="229">
        <f t="shared" si="379"/>
        <v>0</v>
      </c>
      <c r="M3875" s="229">
        <f t="shared" si="380"/>
        <v>0</v>
      </c>
    </row>
    <row r="3876" spans="1:13" ht="15" customHeight="1">
      <c r="A3876" s="76"/>
      <c r="B3876" s="77" t="str">
        <f t="shared" si="377"/>
        <v/>
      </c>
      <c r="C3876" t="str">
        <f t="shared" si="376"/>
        <v/>
      </c>
      <c r="D3876" s="315" t="str">
        <f t="shared" si="381"/>
        <v/>
      </c>
      <c r="E3876" s="228">
        <v>0</v>
      </c>
      <c r="J3876" s="229">
        <f t="shared" si="378"/>
        <v>0</v>
      </c>
      <c r="K3876" s="229">
        <f t="shared" si="379"/>
        <v>0</v>
      </c>
      <c r="L3876" s="229">
        <f t="shared" si="379"/>
        <v>0</v>
      </c>
      <c r="M3876" s="229">
        <f t="shared" si="380"/>
        <v>0</v>
      </c>
    </row>
    <row r="3877" spans="1:13" ht="15" customHeight="1">
      <c r="A3877" s="76"/>
      <c r="B3877" s="77" t="str">
        <f t="shared" si="377"/>
        <v/>
      </c>
      <c r="C3877" t="str">
        <f t="shared" si="376"/>
        <v/>
      </c>
      <c r="D3877" s="315" t="str">
        <f t="shared" si="381"/>
        <v/>
      </c>
      <c r="E3877" s="228">
        <v>0</v>
      </c>
      <c r="J3877" s="229">
        <f t="shared" si="378"/>
        <v>0</v>
      </c>
      <c r="K3877" s="229">
        <f t="shared" si="379"/>
        <v>0</v>
      </c>
      <c r="L3877" s="229">
        <f t="shared" si="379"/>
        <v>0</v>
      </c>
      <c r="M3877" s="229">
        <f t="shared" si="380"/>
        <v>0</v>
      </c>
    </row>
    <row r="3878" spans="1:13" ht="15" customHeight="1">
      <c r="A3878" s="76"/>
      <c r="B3878" s="77" t="str">
        <f t="shared" si="377"/>
        <v/>
      </c>
      <c r="C3878" t="str">
        <f t="shared" si="376"/>
        <v/>
      </c>
      <c r="D3878" s="315" t="str">
        <f t="shared" si="381"/>
        <v/>
      </c>
      <c r="E3878" s="228">
        <v>0</v>
      </c>
      <c r="J3878" s="229">
        <f t="shared" si="378"/>
        <v>0</v>
      </c>
      <c r="K3878" s="229">
        <f t="shared" si="379"/>
        <v>0</v>
      </c>
      <c r="L3878" s="229">
        <f t="shared" si="379"/>
        <v>0</v>
      </c>
      <c r="M3878" s="229">
        <f t="shared" si="380"/>
        <v>0</v>
      </c>
    </row>
    <row r="3879" spans="1:13" ht="15" customHeight="1">
      <c r="A3879" s="76"/>
      <c r="B3879" s="77" t="str">
        <f t="shared" si="377"/>
        <v/>
      </c>
      <c r="C3879" t="str">
        <f t="shared" si="376"/>
        <v/>
      </c>
      <c r="D3879" s="315" t="str">
        <f t="shared" si="381"/>
        <v/>
      </c>
      <c r="E3879" s="228">
        <v>0</v>
      </c>
      <c r="J3879" s="229">
        <f t="shared" si="378"/>
        <v>0</v>
      </c>
      <c r="K3879" s="229">
        <f t="shared" si="379"/>
        <v>0</v>
      </c>
      <c r="L3879" s="229">
        <f t="shared" si="379"/>
        <v>0</v>
      </c>
      <c r="M3879" s="229">
        <f t="shared" si="380"/>
        <v>0</v>
      </c>
    </row>
    <row r="3880" spans="1:13" ht="15" customHeight="1">
      <c r="A3880" s="76"/>
      <c r="B3880" s="77" t="str">
        <f t="shared" si="377"/>
        <v/>
      </c>
      <c r="C3880" t="str">
        <f t="shared" si="376"/>
        <v/>
      </c>
      <c r="D3880" s="315" t="str">
        <f t="shared" si="381"/>
        <v/>
      </c>
      <c r="E3880" s="228">
        <v>0</v>
      </c>
      <c r="J3880" s="229">
        <f t="shared" si="378"/>
        <v>0</v>
      </c>
      <c r="K3880" s="229">
        <f t="shared" si="379"/>
        <v>0</v>
      </c>
      <c r="L3880" s="229">
        <f t="shared" si="379"/>
        <v>0</v>
      </c>
      <c r="M3880" s="229">
        <f t="shared" si="380"/>
        <v>0</v>
      </c>
    </row>
    <row r="3881" spans="1:13" ht="15" customHeight="1">
      <c r="A3881" s="76"/>
      <c r="B3881" s="77" t="str">
        <f t="shared" si="377"/>
        <v/>
      </c>
      <c r="C3881" t="str">
        <f t="shared" si="376"/>
        <v/>
      </c>
      <c r="D3881" s="315" t="str">
        <f t="shared" si="381"/>
        <v/>
      </c>
      <c r="E3881" s="228">
        <v>0</v>
      </c>
      <c r="J3881" s="229">
        <f t="shared" si="378"/>
        <v>0</v>
      </c>
      <c r="K3881" s="229">
        <f t="shared" si="379"/>
        <v>0</v>
      </c>
      <c r="L3881" s="229">
        <f t="shared" si="379"/>
        <v>0</v>
      </c>
      <c r="M3881" s="229">
        <f t="shared" si="380"/>
        <v>0</v>
      </c>
    </row>
    <row r="3882" spans="1:13" ht="15" customHeight="1">
      <c r="A3882" s="76"/>
      <c r="B3882" s="77" t="str">
        <f t="shared" si="377"/>
        <v/>
      </c>
      <c r="C3882" t="str">
        <f t="shared" si="376"/>
        <v/>
      </c>
      <c r="D3882" s="315" t="str">
        <f t="shared" si="381"/>
        <v/>
      </c>
      <c r="E3882" s="228">
        <v>0</v>
      </c>
      <c r="J3882" s="229">
        <f t="shared" si="378"/>
        <v>0</v>
      </c>
      <c r="K3882" s="229">
        <f t="shared" si="379"/>
        <v>0</v>
      </c>
      <c r="L3882" s="229">
        <f t="shared" si="379"/>
        <v>0</v>
      </c>
      <c r="M3882" s="229">
        <f t="shared" si="380"/>
        <v>0</v>
      </c>
    </row>
    <row r="3883" spans="1:13" ht="15" customHeight="1">
      <c r="A3883" s="76"/>
      <c r="B3883" s="77" t="str">
        <f t="shared" si="377"/>
        <v/>
      </c>
      <c r="C3883" t="str">
        <f t="shared" si="376"/>
        <v/>
      </c>
      <c r="D3883" s="315" t="str">
        <f t="shared" si="381"/>
        <v/>
      </c>
      <c r="E3883" s="228">
        <v>0</v>
      </c>
      <c r="J3883" s="229">
        <f t="shared" si="378"/>
        <v>0</v>
      </c>
      <c r="K3883" s="229">
        <f t="shared" si="379"/>
        <v>0</v>
      </c>
      <c r="L3883" s="229">
        <f t="shared" si="379"/>
        <v>0</v>
      </c>
      <c r="M3883" s="229">
        <f t="shared" si="380"/>
        <v>0</v>
      </c>
    </row>
    <row r="3884" spans="1:13" ht="15" customHeight="1">
      <c r="A3884" s="76"/>
      <c r="B3884" s="77" t="str">
        <f t="shared" si="377"/>
        <v/>
      </c>
      <c r="C3884" t="str">
        <f t="shared" si="376"/>
        <v/>
      </c>
      <c r="D3884" s="315" t="str">
        <f t="shared" si="381"/>
        <v/>
      </c>
      <c r="E3884" s="228">
        <v>0</v>
      </c>
      <c r="J3884" s="229">
        <f t="shared" si="378"/>
        <v>0</v>
      </c>
      <c r="K3884" s="229">
        <f t="shared" si="379"/>
        <v>0</v>
      </c>
      <c r="L3884" s="229">
        <f t="shared" si="379"/>
        <v>0</v>
      </c>
      <c r="M3884" s="229">
        <f t="shared" si="380"/>
        <v>0</v>
      </c>
    </row>
    <row r="3885" spans="1:13" ht="15" customHeight="1">
      <c r="A3885" s="76"/>
      <c r="B3885" s="77" t="str">
        <f t="shared" si="377"/>
        <v/>
      </c>
      <c r="C3885" t="str">
        <f t="shared" si="376"/>
        <v/>
      </c>
      <c r="D3885" s="315" t="str">
        <f t="shared" si="381"/>
        <v/>
      </c>
      <c r="E3885" s="228">
        <v>0</v>
      </c>
      <c r="J3885" s="229">
        <f t="shared" si="378"/>
        <v>0</v>
      </c>
      <c r="K3885" s="229">
        <f t="shared" si="379"/>
        <v>0</v>
      </c>
      <c r="L3885" s="229">
        <f t="shared" si="379"/>
        <v>0</v>
      </c>
      <c r="M3885" s="229">
        <f t="shared" si="380"/>
        <v>0</v>
      </c>
    </row>
    <row r="3886" spans="1:13" ht="15" customHeight="1">
      <c r="A3886" s="76"/>
      <c r="B3886" s="77" t="str">
        <f t="shared" si="377"/>
        <v/>
      </c>
      <c r="C3886" t="str">
        <f t="shared" si="376"/>
        <v/>
      </c>
      <c r="D3886" s="315" t="str">
        <f t="shared" si="381"/>
        <v/>
      </c>
      <c r="E3886" s="228">
        <v>0</v>
      </c>
      <c r="J3886" s="229">
        <f t="shared" si="378"/>
        <v>0</v>
      </c>
      <c r="K3886" s="229">
        <f t="shared" si="379"/>
        <v>0</v>
      </c>
      <c r="L3886" s="229">
        <f t="shared" si="379"/>
        <v>0</v>
      </c>
      <c r="M3886" s="229">
        <f t="shared" si="380"/>
        <v>0</v>
      </c>
    </row>
    <row r="3887" spans="1:13" ht="15" customHeight="1">
      <c r="A3887" s="76"/>
      <c r="B3887" s="77" t="str">
        <f t="shared" si="377"/>
        <v/>
      </c>
      <c r="C3887" t="str">
        <f t="shared" si="376"/>
        <v/>
      </c>
      <c r="D3887" s="315" t="str">
        <f t="shared" si="381"/>
        <v/>
      </c>
      <c r="E3887" s="228">
        <v>0</v>
      </c>
      <c r="J3887" s="229">
        <f t="shared" si="378"/>
        <v>0</v>
      </c>
      <c r="K3887" s="229">
        <f t="shared" si="379"/>
        <v>0</v>
      </c>
      <c r="L3887" s="229">
        <f t="shared" si="379"/>
        <v>0</v>
      </c>
      <c r="M3887" s="229">
        <f t="shared" si="380"/>
        <v>0</v>
      </c>
    </row>
    <row r="3888" spans="1:13" ht="15" customHeight="1">
      <c r="A3888" s="76"/>
      <c r="B3888" s="77" t="str">
        <f t="shared" si="377"/>
        <v/>
      </c>
      <c r="C3888" t="str">
        <f t="shared" si="376"/>
        <v/>
      </c>
      <c r="D3888" s="315" t="str">
        <f t="shared" si="381"/>
        <v/>
      </c>
      <c r="E3888" s="228">
        <v>0</v>
      </c>
      <c r="J3888" s="229">
        <f t="shared" si="378"/>
        <v>0</v>
      </c>
      <c r="K3888" s="229">
        <f t="shared" si="379"/>
        <v>0</v>
      </c>
      <c r="L3888" s="229">
        <f t="shared" si="379"/>
        <v>0</v>
      </c>
      <c r="M3888" s="229">
        <f t="shared" si="380"/>
        <v>0</v>
      </c>
    </row>
    <row r="3889" spans="1:13" ht="15" customHeight="1">
      <c r="A3889" s="76"/>
      <c r="B3889" s="77" t="str">
        <f t="shared" si="377"/>
        <v/>
      </c>
      <c r="C3889" t="str">
        <f t="shared" si="376"/>
        <v/>
      </c>
      <c r="D3889" s="315" t="str">
        <f t="shared" si="381"/>
        <v/>
      </c>
      <c r="E3889" s="228">
        <v>0</v>
      </c>
      <c r="J3889" s="229">
        <f t="shared" si="378"/>
        <v>0</v>
      </c>
      <c r="K3889" s="229">
        <f t="shared" si="379"/>
        <v>0</v>
      </c>
      <c r="L3889" s="229">
        <f t="shared" si="379"/>
        <v>0</v>
      </c>
      <c r="M3889" s="229">
        <f t="shared" si="380"/>
        <v>0</v>
      </c>
    </row>
    <row r="3890" spans="1:13" ht="15" customHeight="1">
      <c r="A3890" s="76"/>
      <c r="B3890" s="77" t="str">
        <f t="shared" si="377"/>
        <v/>
      </c>
      <c r="C3890" t="str">
        <f t="shared" si="376"/>
        <v/>
      </c>
      <c r="D3890" s="315" t="str">
        <f t="shared" si="381"/>
        <v/>
      </c>
      <c r="E3890" s="228">
        <v>0</v>
      </c>
      <c r="J3890" s="229">
        <f t="shared" si="378"/>
        <v>0</v>
      </c>
      <c r="K3890" s="229">
        <f t="shared" si="379"/>
        <v>0</v>
      </c>
      <c r="L3890" s="229">
        <f t="shared" si="379"/>
        <v>0</v>
      </c>
      <c r="M3890" s="229">
        <f t="shared" si="380"/>
        <v>0</v>
      </c>
    </row>
    <row r="3891" spans="1:13" ht="15" customHeight="1">
      <c r="A3891" s="76"/>
      <c r="B3891" s="77" t="str">
        <f t="shared" si="377"/>
        <v/>
      </c>
      <c r="C3891" t="str">
        <f t="shared" si="376"/>
        <v/>
      </c>
      <c r="D3891" s="315" t="str">
        <f t="shared" si="381"/>
        <v/>
      </c>
      <c r="E3891" s="228">
        <v>0</v>
      </c>
      <c r="J3891" s="229">
        <f t="shared" si="378"/>
        <v>0</v>
      </c>
      <c r="K3891" s="229">
        <f t="shared" si="379"/>
        <v>0</v>
      </c>
      <c r="L3891" s="229">
        <f t="shared" si="379"/>
        <v>0</v>
      </c>
      <c r="M3891" s="229">
        <f t="shared" si="380"/>
        <v>0</v>
      </c>
    </row>
    <row r="3892" spans="1:13" ht="15" customHeight="1">
      <c r="A3892" s="76"/>
      <c r="B3892" s="77" t="str">
        <f t="shared" si="377"/>
        <v/>
      </c>
      <c r="C3892" t="str">
        <f t="shared" si="376"/>
        <v/>
      </c>
      <c r="D3892" s="315" t="str">
        <f t="shared" si="381"/>
        <v/>
      </c>
      <c r="E3892" s="228">
        <v>0</v>
      </c>
      <c r="J3892" s="229">
        <f t="shared" si="378"/>
        <v>0</v>
      </c>
      <c r="K3892" s="229">
        <f t="shared" si="379"/>
        <v>0</v>
      </c>
      <c r="L3892" s="229">
        <f t="shared" si="379"/>
        <v>0</v>
      </c>
      <c r="M3892" s="229">
        <f t="shared" si="380"/>
        <v>0</v>
      </c>
    </row>
    <row r="3893" spans="1:13" ht="15" customHeight="1">
      <c r="A3893" s="76"/>
      <c r="B3893" s="77" t="str">
        <f t="shared" si="377"/>
        <v/>
      </c>
      <c r="C3893" t="str">
        <f t="shared" si="376"/>
        <v/>
      </c>
      <c r="D3893" s="315" t="str">
        <f t="shared" si="381"/>
        <v/>
      </c>
      <c r="E3893" s="228">
        <v>0</v>
      </c>
      <c r="J3893" s="229">
        <f t="shared" si="378"/>
        <v>0</v>
      </c>
      <c r="K3893" s="229">
        <f t="shared" si="379"/>
        <v>0</v>
      </c>
      <c r="L3893" s="229">
        <f t="shared" si="379"/>
        <v>0</v>
      </c>
      <c r="M3893" s="229">
        <f t="shared" si="380"/>
        <v>0</v>
      </c>
    </row>
    <row r="3894" spans="1:13" ht="15" customHeight="1">
      <c r="A3894" s="76"/>
      <c r="B3894" s="77" t="str">
        <f t="shared" si="377"/>
        <v/>
      </c>
      <c r="C3894" t="str">
        <f t="shared" si="376"/>
        <v/>
      </c>
      <c r="D3894" s="315" t="str">
        <f t="shared" si="381"/>
        <v/>
      </c>
      <c r="E3894" s="228">
        <v>0</v>
      </c>
      <c r="J3894" s="229">
        <f t="shared" si="378"/>
        <v>0</v>
      </c>
      <c r="K3894" s="229">
        <f t="shared" si="379"/>
        <v>0</v>
      </c>
      <c r="L3894" s="229">
        <f t="shared" si="379"/>
        <v>0</v>
      </c>
      <c r="M3894" s="229">
        <f t="shared" si="380"/>
        <v>0</v>
      </c>
    </row>
    <row r="3895" spans="1:13" ht="15" customHeight="1">
      <c r="A3895" s="76"/>
      <c r="B3895" s="77" t="str">
        <f t="shared" si="377"/>
        <v/>
      </c>
      <c r="C3895" t="str">
        <f t="shared" si="376"/>
        <v/>
      </c>
      <c r="D3895" s="315" t="str">
        <f t="shared" si="381"/>
        <v/>
      </c>
      <c r="E3895" s="228">
        <v>0</v>
      </c>
      <c r="J3895" s="229">
        <f t="shared" si="378"/>
        <v>0</v>
      </c>
      <c r="K3895" s="229">
        <f t="shared" si="379"/>
        <v>0</v>
      </c>
      <c r="L3895" s="229">
        <f t="shared" si="379"/>
        <v>0</v>
      </c>
      <c r="M3895" s="229">
        <f t="shared" si="380"/>
        <v>0</v>
      </c>
    </row>
    <row r="3896" spans="1:13" ht="15" customHeight="1">
      <c r="A3896" s="76"/>
      <c r="B3896" s="77" t="str">
        <f t="shared" si="377"/>
        <v/>
      </c>
      <c r="C3896" t="str">
        <f t="shared" si="376"/>
        <v/>
      </c>
      <c r="D3896" s="315" t="str">
        <f t="shared" si="381"/>
        <v/>
      </c>
      <c r="E3896" s="228">
        <v>0</v>
      </c>
      <c r="J3896" s="229">
        <f t="shared" si="378"/>
        <v>0</v>
      </c>
      <c r="K3896" s="229">
        <f t="shared" si="379"/>
        <v>0</v>
      </c>
      <c r="L3896" s="229">
        <f t="shared" si="379"/>
        <v>0</v>
      </c>
      <c r="M3896" s="229">
        <f t="shared" si="380"/>
        <v>0</v>
      </c>
    </row>
    <row r="3897" spans="1:13" ht="15" customHeight="1">
      <c r="A3897" s="76"/>
      <c r="B3897" s="77" t="str">
        <f t="shared" si="377"/>
        <v/>
      </c>
      <c r="C3897" t="str">
        <f t="shared" si="376"/>
        <v/>
      </c>
      <c r="D3897" s="315" t="str">
        <f t="shared" si="381"/>
        <v/>
      </c>
      <c r="E3897" s="228">
        <v>0</v>
      </c>
      <c r="J3897" s="229">
        <f t="shared" si="378"/>
        <v>0</v>
      </c>
      <c r="K3897" s="229">
        <f t="shared" si="379"/>
        <v>0</v>
      </c>
      <c r="L3897" s="229">
        <f t="shared" si="379"/>
        <v>0</v>
      </c>
      <c r="M3897" s="229">
        <f t="shared" si="380"/>
        <v>0</v>
      </c>
    </row>
    <row r="3898" spans="1:13" ht="15" customHeight="1">
      <c r="A3898" s="76"/>
      <c r="B3898" s="77" t="str">
        <f t="shared" si="377"/>
        <v/>
      </c>
      <c r="C3898" t="str">
        <f t="shared" si="376"/>
        <v/>
      </c>
      <c r="D3898" s="315" t="str">
        <f t="shared" si="381"/>
        <v/>
      </c>
      <c r="E3898" s="228">
        <v>0</v>
      </c>
      <c r="J3898" s="229">
        <f t="shared" si="378"/>
        <v>0</v>
      </c>
      <c r="K3898" s="229">
        <f t="shared" si="379"/>
        <v>0</v>
      </c>
      <c r="L3898" s="229">
        <f t="shared" si="379"/>
        <v>0</v>
      </c>
      <c r="M3898" s="229">
        <f t="shared" si="380"/>
        <v>0</v>
      </c>
    </row>
    <row r="3899" spans="1:13" ht="15" customHeight="1">
      <c r="A3899" s="76"/>
      <c r="B3899" s="77" t="str">
        <f t="shared" si="377"/>
        <v/>
      </c>
      <c r="C3899" t="str">
        <f t="shared" si="376"/>
        <v/>
      </c>
      <c r="D3899" s="315" t="str">
        <f t="shared" si="381"/>
        <v/>
      </c>
      <c r="E3899" s="228">
        <v>0</v>
      </c>
      <c r="J3899" s="229">
        <f t="shared" si="378"/>
        <v>0</v>
      </c>
      <c r="K3899" s="229">
        <f t="shared" si="379"/>
        <v>0</v>
      </c>
      <c r="L3899" s="229">
        <f t="shared" si="379"/>
        <v>0</v>
      </c>
      <c r="M3899" s="229">
        <f t="shared" si="380"/>
        <v>0</v>
      </c>
    </row>
    <row r="3900" spans="1:13" ht="15" customHeight="1">
      <c r="A3900" s="76"/>
      <c r="B3900" s="77" t="str">
        <f t="shared" si="377"/>
        <v/>
      </c>
      <c r="C3900" t="str">
        <f t="shared" si="376"/>
        <v/>
      </c>
      <c r="D3900" s="315" t="str">
        <f t="shared" si="381"/>
        <v/>
      </c>
      <c r="E3900" s="228">
        <v>0</v>
      </c>
      <c r="J3900" s="229">
        <f t="shared" si="378"/>
        <v>0</v>
      </c>
      <c r="K3900" s="229">
        <f t="shared" si="379"/>
        <v>0</v>
      </c>
      <c r="L3900" s="229">
        <f t="shared" si="379"/>
        <v>0</v>
      </c>
      <c r="M3900" s="229">
        <f t="shared" si="380"/>
        <v>0</v>
      </c>
    </row>
    <row r="3901" spans="1:13" ht="15" customHeight="1">
      <c r="A3901" s="76"/>
      <c r="B3901" s="77" t="str">
        <f t="shared" si="377"/>
        <v/>
      </c>
      <c r="C3901" t="str">
        <f t="shared" si="376"/>
        <v/>
      </c>
      <c r="D3901" s="315" t="str">
        <f t="shared" si="381"/>
        <v/>
      </c>
      <c r="E3901" s="228">
        <v>0</v>
      </c>
      <c r="J3901" s="229">
        <f t="shared" si="378"/>
        <v>0</v>
      </c>
      <c r="K3901" s="229">
        <f t="shared" si="379"/>
        <v>0</v>
      </c>
      <c r="L3901" s="229">
        <f t="shared" si="379"/>
        <v>0</v>
      </c>
      <c r="M3901" s="229">
        <f t="shared" si="380"/>
        <v>0</v>
      </c>
    </row>
    <row r="3902" spans="1:13" ht="15" customHeight="1">
      <c r="A3902" s="76"/>
      <c r="B3902" s="77" t="str">
        <f t="shared" si="377"/>
        <v/>
      </c>
      <c r="C3902" t="str">
        <f t="shared" si="376"/>
        <v/>
      </c>
      <c r="D3902" s="315" t="str">
        <f t="shared" si="381"/>
        <v/>
      </c>
      <c r="E3902" s="228">
        <v>0</v>
      </c>
      <c r="J3902" s="229">
        <f t="shared" si="378"/>
        <v>0</v>
      </c>
      <c r="K3902" s="229">
        <f t="shared" si="379"/>
        <v>0</v>
      </c>
      <c r="L3902" s="229">
        <f t="shared" si="379"/>
        <v>0</v>
      </c>
      <c r="M3902" s="229">
        <f t="shared" si="380"/>
        <v>0</v>
      </c>
    </row>
    <row r="3903" spans="1:13" ht="15" customHeight="1">
      <c r="A3903" s="76"/>
      <c r="B3903" s="77" t="str">
        <f t="shared" si="377"/>
        <v/>
      </c>
      <c r="C3903" t="str">
        <f t="shared" si="376"/>
        <v/>
      </c>
      <c r="D3903" s="315" t="str">
        <f t="shared" si="381"/>
        <v/>
      </c>
      <c r="E3903" s="228">
        <v>0</v>
      </c>
      <c r="J3903" s="229">
        <f t="shared" si="378"/>
        <v>0</v>
      </c>
      <c r="K3903" s="229">
        <f t="shared" si="379"/>
        <v>0</v>
      </c>
      <c r="L3903" s="229">
        <f t="shared" si="379"/>
        <v>0</v>
      </c>
      <c r="M3903" s="229">
        <f t="shared" si="380"/>
        <v>0</v>
      </c>
    </row>
    <row r="3904" spans="1:13" ht="15" customHeight="1">
      <c r="A3904" s="76"/>
      <c r="B3904" s="77" t="str">
        <f t="shared" si="377"/>
        <v/>
      </c>
      <c r="C3904" t="str">
        <f t="shared" si="376"/>
        <v/>
      </c>
      <c r="D3904" s="315" t="str">
        <f t="shared" si="381"/>
        <v/>
      </c>
      <c r="E3904" s="228">
        <v>0</v>
      </c>
      <c r="J3904" s="229">
        <f t="shared" si="378"/>
        <v>0</v>
      </c>
      <c r="K3904" s="229">
        <f t="shared" si="379"/>
        <v>0</v>
      </c>
      <c r="L3904" s="229">
        <f t="shared" si="379"/>
        <v>0</v>
      </c>
      <c r="M3904" s="229">
        <f t="shared" si="380"/>
        <v>0</v>
      </c>
    </row>
    <row r="3905" spans="1:13" ht="15" customHeight="1">
      <c r="A3905" s="76"/>
      <c r="B3905" s="77" t="str">
        <f t="shared" si="377"/>
        <v/>
      </c>
      <c r="C3905" t="str">
        <f t="shared" ref="C3905:C3968" si="382">IF(A3905&lt;&gt;"",TEXT(A3905,"aaaa"),"")</f>
        <v/>
      </c>
      <c r="D3905" s="315" t="str">
        <f t="shared" si="381"/>
        <v/>
      </c>
      <c r="E3905" s="228">
        <v>0</v>
      </c>
      <c r="J3905" s="229">
        <f t="shared" si="378"/>
        <v>0</v>
      </c>
      <c r="K3905" s="229">
        <f t="shared" si="379"/>
        <v>0</v>
      </c>
      <c r="L3905" s="229">
        <f t="shared" si="379"/>
        <v>0</v>
      </c>
      <c r="M3905" s="229">
        <f t="shared" si="380"/>
        <v>0</v>
      </c>
    </row>
    <row r="3906" spans="1:13" ht="15" customHeight="1">
      <c r="A3906" s="76"/>
      <c r="B3906" s="77" t="str">
        <f t="shared" si="377"/>
        <v/>
      </c>
      <c r="C3906" t="str">
        <f t="shared" si="382"/>
        <v/>
      </c>
      <c r="D3906" s="315" t="str">
        <f t="shared" si="381"/>
        <v/>
      </c>
      <c r="E3906" s="228">
        <v>0</v>
      </c>
      <c r="J3906" s="229">
        <f t="shared" si="378"/>
        <v>0</v>
      </c>
      <c r="K3906" s="229">
        <f t="shared" si="379"/>
        <v>0</v>
      </c>
      <c r="L3906" s="229">
        <f t="shared" si="379"/>
        <v>0</v>
      </c>
      <c r="M3906" s="229">
        <f t="shared" si="380"/>
        <v>0</v>
      </c>
    </row>
    <row r="3907" spans="1:13" ht="15" customHeight="1">
      <c r="A3907" s="76"/>
      <c r="B3907" s="77" t="str">
        <f t="shared" si="377"/>
        <v/>
      </c>
      <c r="C3907" t="str">
        <f t="shared" si="382"/>
        <v/>
      </c>
      <c r="D3907" s="315" t="str">
        <f t="shared" si="381"/>
        <v/>
      </c>
      <c r="E3907" s="228">
        <v>0</v>
      </c>
      <c r="J3907" s="229">
        <f t="shared" si="378"/>
        <v>0</v>
      </c>
      <c r="K3907" s="229">
        <f t="shared" si="379"/>
        <v>0</v>
      </c>
      <c r="L3907" s="229">
        <f t="shared" si="379"/>
        <v>0</v>
      </c>
      <c r="M3907" s="229">
        <f t="shared" si="380"/>
        <v>0</v>
      </c>
    </row>
    <row r="3908" spans="1:13" ht="15" customHeight="1">
      <c r="A3908" s="76"/>
      <c r="B3908" s="77" t="str">
        <f t="shared" si="377"/>
        <v/>
      </c>
      <c r="C3908" t="str">
        <f t="shared" si="382"/>
        <v/>
      </c>
      <c r="D3908" s="315" t="str">
        <f t="shared" si="381"/>
        <v/>
      </c>
      <c r="E3908" s="228">
        <v>0</v>
      </c>
      <c r="J3908" s="229">
        <f t="shared" si="378"/>
        <v>0</v>
      </c>
      <c r="K3908" s="229">
        <f t="shared" si="379"/>
        <v>0</v>
      </c>
      <c r="L3908" s="229">
        <f t="shared" si="379"/>
        <v>0</v>
      </c>
      <c r="M3908" s="229">
        <f t="shared" si="380"/>
        <v>0</v>
      </c>
    </row>
    <row r="3909" spans="1:13" ht="15" customHeight="1">
      <c r="A3909" s="76"/>
      <c r="B3909" s="77" t="str">
        <f t="shared" si="377"/>
        <v/>
      </c>
      <c r="C3909" t="str">
        <f t="shared" si="382"/>
        <v/>
      </c>
      <c r="D3909" s="315" t="str">
        <f t="shared" si="381"/>
        <v/>
      </c>
      <c r="E3909" s="228">
        <v>0</v>
      </c>
      <c r="J3909" s="229">
        <f t="shared" si="378"/>
        <v>0</v>
      </c>
      <c r="K3909" s="229">
        <f t="shared" si="379"/>
        <v>0</v>
      </c>
      <c r="L3909" s="229">
        <f t="shared" si="379"/>
        <v>0</v>
      </c>
      <c r="M3909" s="229">
        <f t="shared" si="380"/>
        <v>0</v>
      </c>
    </row>
    <row r="3910" spans="1:13" ht="15" customHeight="1">
      <c r="A3910" s="76"/>
      <c r="B3910" s="77" t="str">
        <f t="shared" si="377"/>
        <v/>
      </c>
      <c r="C3910" t="str">
        <f t="shared" si="382"/>
        <v/>
      </c>
      <c r="D3910" s="315" t="str">
        <f t="shared" si="381"/>
        <v/>
      </c>
      <c r="E3910" s="228">
        <v>0</v>
      </c>
      <c r="J3910" s="229">
        <f t="shared" si="378"/>
        <v>0</v>
      </c>
      <c r="K3910" s="229">
        <f t="shared" si="379"/>
        <v>0</v>
      </c>
      <c r="L3910" s="229">
        <f t="shared" si="379"/>
        <v>0</v>
      </c>
      <c r="M3910" s="229">
        <f t="shared" si="380"/>
        <v>0</v>
      </c>
    </row>
    <row r="3911" spans="1:13" ht="15" customHeight="1">
      <c r="A3911" s="76"/>
      <c r="B3911" s="77" t="str">
        <f t="shared" ref="B3911:B3974" si="383">IF(A3911="","",TEXT(A3911,"DDDD"))</f>
        <v/>
      </c>
      <c r="C3911" t="str">
        <f t="shared" si="382"/>
        <v/>
      </c>
      <c r="D3911" s="315" t="str">
        <f t="shared" si="381"/>
        <v/>
      </c>
      <c r="E3911" s="228">
        <v>0</v>
      </c>
      <c r="J3911" s="229">
        <f t="shared" ref="J3911:J3974" si="384">IF(E3911=0,0,(1-J$4)*E3911)</f>
        <v>0</v>
      </c>
      <c r="K3911" s="229">
        <f t="shared" ref="K3911:L3974" si="385">IF(F3911=0,0,(1-K$4)*F3911)</f>
        <v>0</v>
      </c>
      <c r="L3911" s="229">
        <f t="shared" si="385"/>
        <v>0</v>
      </c>
      <c r="M3911" s="229">
        <f t="shared" ref="M3911:M3974" si="386">IF(H3911=0,0,(1-M$4)*H3911)</f>
        <v>0</v>
      </c>
    </row>
    <row r="3912" spans="1:13" ht="15" customHeight="1">
      <c r="A3912" s="76"/>
      <c r="B3912" s="77" t="str">
        <f t="shared" si="383"/>
        <v/>
      </c>
      <c r="C3912" t="str">
        <f t="shared" si="382"/>
        <v/>
      </c>
      <c r="D3912" s="315" t="str">
        <f t="shared" ref="D3912:D3975" si="387">IF(A3912&lt;&gt;"",PROPER(TEXT(A3912,"Mmmm")),"")</f>
        <v/>
      </c>
      <c r="E3912" s="228">
        <v>0</v>
      </c>
      <c r="J3912" s="229">
        <f t="shared" si="384"/>
        <v>0</v>
      </c>
      <c r="K3912" s="229">
        <f t="shared" si="385"/>
        <v>0</v>
      </c>
      <c r="L3912" s="229">
        <f t="shared" si="385"/>
        <v>0</v>
      </c>
      <c r="M3912" s="229">
        <f t="shared" si="386"/>
        <v>0</v>
      </c>
    </row>
    <row r="3913" spans="1:13" ht="15" customHeight="1">
      <c r="A3913" s="76"/>
      <c r="B3913" s="77" t="str">
        <f t="shared" si="383"/>
        <v/>
      </c>
      <c r="C3913" t="str">
        <f t="shared" si="382"/>
        <v/>
      </c>
      <c r="D3913" s="315" t="str">
        <f t="shared" si="387"/>
        <v/>
      </c>
      <c r="E3913" s="228">
        <v>0</v>
      </c>
      <c r="J3913" s="229">
        <f t="shared" si="384"/>
        <v>0</v>
      </c>
      <c r="K3913" s="229">
        <f t="shared" si="385"/>
        <v>0</v>
      </c>
      <c r="L3913" s="229">
        <f t="shared" si="385"/>
        <v>0</v>
      </c>
      <c r="M3913" s="229">
        <f t="shared" si="386"/>
        <v>0</v>
      </c>
    </row>
    <row r="3914" spans="1:13" ht="15" customHeight="1">
      <c r="A3914" s="76"/>
      <c r="B3914" s="77" t="str">
        <f t="shared" si="383"/>
        <v/>
      </c>
      <c r="C3914" t="str">
        <f t="shared" si="382"/>
        <v/>
      </c>
      <c r="D3914" s="315" t="str">
        <f t="shared" si="387"/>
        <v/>
      </c>
      <c r="E3914" s="228">
        <v>0</v>
      </c>
      <c r="J3914" s="229">
        <f t="shared" si="384"/>
        <v>0</v>
      </c>
      <c r="K3914" s="229">
        <f t="shared" si="385"/>
        <v>0</v>
      </c>
      <c r="L3914" s="229">
        <f t="shared" si="385"/>
        <v>0</v>
      </c>
      <c r="M3914" s="229">
        <f t="shared" si="386"/>
        <v>0</v>
      </c>
    </row>
    <row r="3915" spans="1:13" ht="15" customHeight="1">
      <c r="A3915" s="76"/>
      <c r="B3915" s="77" t="str">
        <f t="shared" si="383"/>
        <v/>
      </c>
      <c r="C3915" t="str">
        <f t="shared" si="382"/>
        <v/>
      </c>
      <c r="D3915" s="315" t="str">
        <f t="shared" si="387"/>
        <v/>
      </c>
      <c r="E3915" s="228">
        <v>0</v>
      </c>
      <c r="J3915" s="229">
        <f t="shared" si="384"/>
        <v>0</v>
      </c>
      <c r="K3915" s="229">
        <f t="shared" si="385"/>
        <v>0</v>
      </c>
      <c r="L3915" s="229">
        <f t="shared" si="385"/>
        <v>0</v>
      </c>
      <c r="M3915" s="229">
        <f t="shared" si="386"/>
        <v>0</v>
      </c>
    </row>
    <row r="3916" spans="1:13" ht="15" customHeight="1">
      <c r="A3916" s="76"/>
      <c r="B3916" s="77" t="str">
        <f t="shared" si="383"/>
        <v/>
      </c>
      <c r="C3916" t="str">
        <f t="shared" si="382"/>
        <v/>
      </c>
      <c r="D3916" s="315" t="str">
        <f t="shared" si="387"/>
        <v/>
      </c>
      <c r="E3916" s="228">
        <v>0</v>
      </c>
      <c r="J3916" s="229">
        <f t="shared" si="384"/>
        <v>0</v>
      </c>
      <c r="K3916" s="229">
        <f t="shared" si="385"/>
        <v>0</v>
      </c>
      <c r="L3916" s="229">
        <f t="shared" si="385"/>
        <v>0</v>
      </c>
      <c r="M3916" s="229">
        <f t="shared" si="386"/>
        <v>0</v>
      </c>
    </row>
    <row r="3917" spans="1:13" ht="15" customHeight="1">
      <c r="A3917" s="76"/>
      <c r="B3917" s="77" t="str">
        <f t="shared" si="383"/>
        <v/>
      </c>
      <c r="C3917" t="str">
        <f t="shared" si="382"/>
        <v/>
      </c>
      <c r="D3917" s="315" t="str">
        <f t="shared" si="387"/>
        <v/>
      </c>
      <c r="E3917" s="228">
        <v>0</v>
      </c>
      <c r="J3917" s="229">
        <f t="shared" si="384"/>
        <v>0</v>
      </c>
      <c r="K3917" s="229">
        <f t="shared" si="385"/>
        <v>0</v>
      </c>
      <c r="L3917" s="229">
        <f t="shared" si="385"/>
        <v>0</v>
      </c>
      <c r="M3917" s="229">
        <f t="shared" si="386"/>
        <v>0</v>
      </c>
    </row>
    <row r="3918" spans="1:13" ht="15" customHeight="1">
      <c r="A3918" s="76"/>
      <c r="B3918" s="77" t="str">
        <f t="shared" si="383"/>
        <v/>
      </c>
      <c r="C3918" t="str">
        <f t="shared" si="382"/>
        <v/>
      </c>
      <c r="D3918" s="315" t="str">
        <f t="shared" si="387"/>
        <v/>
      </c>
      <c r="E3918" s="228">
        <v>0</v>
      </c>
      <c r="J3918" s="229">
        <f t="shared" si="384"/>
        <v>0</v>
      </c>
      <c r="K3918" s="229">
        <f t="shared" si="385"/>
        <v>0</v>
      </c>
      <c r="L3918" s="229">
        <f t="shared" si="385"/>
        <v>0</v>
      </c>
      <c r="M3918" s="229">
        <f t="shared" si="386"/>
        <v>0</v>
      </c>
    </row>
    <row r="3919" spans="1:13" ht="15" customHeight="1">
      <c r="A3919" s="76"/>
      <c r="B3919" s="77" t="str">
        <f t="shared" si="383"/>
        <v/>
      </c>
      <c r="C3919" t="str">
        <f t="shared" si="382"/>
        <v/>
      </c>
      <c r="D3919" s="315" t="str">
        <f t="shared" si="387"/>
        <v/>
      </c>
      <c r="E3919" s="228">
        <v>0</v>
      </c>
      <c r="J3919" s="229">
        <f t="shared" si="384"/>
        <v>0</v>
      </c>
      <c r="K3919" s="229">
        <f t="shared" si="385"/>
        <v>0</v>
      </c>
      <c r="L3919" s="229">
        <f t="shared" si="385"/>
        <v>0</v>
      </c>
      <c r="M3919" s="229">
        <f t="shared" si="386"/>
        <v>0</v>
      </c>
    </row>
    <row r="3920" spans="1:13" ht="15" customHeight="1">
      <c r="A3920" s="76"/>
      <c r="B3920" s="77" t="str">
        <f t="shared" si="383"/>
        <v/>
      </c>
      <c r="C3920" t="str">
        <f t="shared" si="382"/>
        <v/>
      </c>
      <c r="D3920" s="315" t="str">
        <f t="shared" si="387"/>
        <v/>
      </c>
      <c r="E3920" s="228">
        <v>0</v>
      </c>
      <c r="J3920" s="229">
        <f t="shared" si="384"/>
        <v>0</v>
      </c>
      <c r="K3920" s="229">
        <f t="shared" si="385"/>
        <v>0</v>
      </c>
      <c r="L3920" s="229">
        <f t="shared" si="385"/>
        <v>0</v>
      </c>
      <c r="M3920" s="229">
        <f t="shared" si="386"/>
        <v>0</v>
      </c>
    </row>
    <row r="3921" spans="1:13" ht="15" customHeight="1">
      <c r="A3921" s="76"/>
      <c r="B3921" s="77" t="str">
        <f t="shared" si="383"/>
        <v/>
      </c>
      <c r="C3921" t="str">
        <f t="shared" si="382"/>
        <v/>
      </c>
      <c r="D3921" s="315" t="str">
        <f t="shared" si="387"/>
        <v/>
      </c>
      <c r="E3921" s="228">
        <v>0</v>
      </c>
      <c r="J3921" s="229">
        <f t="shared" si="384"/>
        <v>0</v>
      </c>
      <c r="K3921" s="229">
        <f t="shared" si="385"/>
        <v>0</v>
      </c>
      <c r="L3921" s="229">
        <f t="shared" si="385"/>
        <v>0</v>
      </c>
      <c r="M3921" s="229">
        <f t="shared" si="386"/>
        <v>0</v>
      </c>
    </row>
    <row r="3922" spans="1:13" ht="15" customHeight="1">
      <c r="A3922" s="76"/>
      <c r="B3922" s="77" t="str">
        <f t="shared" si="383"/>
        <v/>
      </c>
      <c r="C3922" t="str">
        <f t="shared" si="382"/>
        <v/>
      </c>
      <c r="D3922" s="315" t="str">
        <f t="shared" si="387"/>
        <v/>
      </c>
      <c r="E3922" s="228">
        <v>0</v>
      </c>
      <c r="J3922" s="229">
        <f t="shared" si="384"/>
        <v>0</v>
      </c>
      <c r="K3922" s="229">
        <f t="shared" si="385"/>
        <v>0</v>
      </c>
      <c r="L3922" s="229">
        <f t="shared" si="385"/>
        <v>0</v>
      </c>
      <c r="M3922" s="229">
        <f t="shared" si="386"/>
        <v>0</v>
      </c>
    </row>
    <row r="3923" spans="1:13" ht="15" customHeight="1">
      <c r="A3923" s="76"/>
      <c r="B3923" s="77" t="str">
        <f t="shared" si="383"/>
        <v/>
      </c>
      <c r="C3923" t="str">
        <f t="shared" si="382"/>
        <v/>
      </c>
      <c r="D3923" s="315" t="str">
        <f t="shared" si="387"/>
        <v/>
      </c>
      <c r="E3923" s="228">
        <v>0</v>
      </c>
      <c r="J3923" s="229">
        <f t="shared" si="384"/>
        <v>0</v>
      </c>
      <c r="K3923" s="229">
        <f t="shared" si="385"/>
        <v>0</v>
      </c>
      <c r="L3923" s="229">
        <f t="shared" si="385"/>
        <v>0</v>
      </c>
      <c r="M3923" s="229">
        <f t="shared" si="386"/>
        <v>0</v>
      </c>
    </row>
    <row r="3924" spans="1:13" ht="15" customHeight="1">
      <c r="A3924" s="76"/>
      <c r="B3924" s="77" t="str">
        <f t="shared" si="383"/>
        <v/>
      </c>
      <c r="C3924" t="str">
        <f t="shared" si="382"/>
        <v/>
      </c>
      <c r="D3924" s="315" t="str">
        <f t="shared" si="387"/>
        <v/>
      </c>
      <c r="E3924" s="228">
        <v>0</v>
      </c>
      <c r="J3924" s="229">
        <f t="shared" si="384"/>
        <v>0</v>
      </c>
      <c r="K3924" s="229">
        <f t="shared" si="385"/>
        <v>0</v>
      </c>
      <c r="L3924" s="229">
        <f t="shared" si="385"/>
        <v>0</v>
      </c>
      <c r="M3924" s="229">
        <f t="shared" si="386"/>
        <v>0</v>
      </c>
    </row>
    <row r="3925" spans="1:13" ht="15" customHeight="1">
      <c r="A3925" s="76"/>
      <c r="B3925" s="77" t="str">
        <f t="shared" si="383"/>
        <v/>
      </c>
      <c r="C3925" t="str">
        <f t="shared" si="382"/>
        <v/>
      </c>
      <c r="D3925" s="315" t="str">
        <f t="shared" si="387"/>
        <v/>
      </c>
      <c r="E3925" s="228">
        <v>0</v>
      </c>
      <c r="J3925" s="229">
        <f t="shared" si="384"/>
        <v>0</v>
      </c>
      <c r="K3925" s="229">
        <f t="shared" si="385"/>
        <v>0</v>
      </c>
      <c r="L3925" s="229">
        <f t="shared" si="385"/>
        <v>0</v>
      </c>
      <c r="M3925" s="229">
        <f t="shared" si="386"/>
        <v>0</v>
      </c>
    </row>
    <row r="3926" spans="1:13" ht="15" customHeight="1">
      <c r="A3926" s="76"/>
      <c r="B3926" s="77" t="str">
        <f t="shared" si="383"/>
        <v/>
      </c>
      <c r="C3926" t="str">
        <f t="shared" si="382"/>
        <v/>
      </c>
      <c r="D3926" s="315" t="str">
        <f t="shared" si="387"/>
        <v/>
      </c>
      <c r="E3926" s="228">
        <v>0</v>
      </c>
      <c r="J3926" s="229">
        <f t="shared" si="384"/>
        <v>0</v>
      </c>
      <c r="K3926" s="229">
        <f t="shared" si="385"/>
        <v>0</v>
      </c>
      <c r="L3926" s="229">
        <f t="shared" si="385"/>
        <v>0</v>
      </c>
      <c r="M3926" s="229">
        <f t="shared" si="386"/>
        <v>0</v>
      </c>
    </row>
    <row r="3927" spans="1:13" ht="15" customHeight="1">
      <c r="A3927" s="76"/>
      <c r="B3927" s="77" t="str">
        <f t="shared" si="383"/>
        <v/>
      </c>
      <c r="C3927" t="str">
        <f t="shared" si="382"/>
        <v/>
      </c>
      <c r="D3927" s="315" t="str">
        <f t="shared" si="387"/>
        <v/>
      </c>
      <c r="E3927" s="228">
        <v>0</v>
      </c>
      <c r="J3927" s="229">
        <f t="shared" si="384"/>
        <v>0</v>
      </c>
      <c r="K3927" s="229">
        <f t="shared" si="385"/>
        <v>0</v>
      </c>
      <c r="L3927" s="229">
        <f t="shared" si="385"/>
        <v>0</v>
      </c>
      <c r="M3927" s="229">
        <f t="shared" si="386"/>
        <v>0</v>
      </c>
    </row>
    <row r="3928" spans="1:13" ht="15" customHeight="1">
      <c r="A3928" s="76"/>
      <c r="B3928" s="77" t="str">
        <f t="shared" si="383"/>
        <v/>
      </c>
      <c r="C3928" t="str">
        <f t="shared" si="382"/>
        <v/>
      </c>
      <c r="D3928" s="315" t="str">
        <f t="shared" si="387"/>
        <v/>
      </c>
      <c r="E3928" s="228">
        <v>0</v>
      </c>
      <c r="J3928" s="229">
        <f t="shared" si="384"/>
        <v>0</v>
      </c>
      <c r="K3928" s="229">
        <f t="shared" si="385"/>
        <v>0</v>
      </c>
      <c r="L3928" s="229">
        <f t="shared" si="385"/>
        <v>0</v>
      </c>
      <c r="M3928" s="229">
        <f t="shared" si="386"/>
        <v>0</v>
      </c>
    </row>
    <row r="3929" spans="1:13" ht="15" customHeight="1">
      <c r="A3929" s="76"/>
      <c r="B3929" s="77" t="str">
        <f t="shared" si="383"/>
        <v/>
      </c>
      <c r="C3929" t="str">
        <f t="shared" si="382"/>
        <v/>
      </c>
      <c r="D3929" s="315" t="str">
        <f t="shared" si="387"/>
        <v/>
      </c>
      <c r="E3929" s="228">
        <v>0</v>
      </c>
      <c r="J3929" s="229">
        <f t="shared" si="384"/>
        <v>0</v>
      </c>
      <c r="K3929" s="229">
        <f t="shared" si="385"/>
        <v>0</v>
      </c>
      <c r="L3929" s="229">
        <f t="shared" si="385"/>
        <v>0</v>
      </c>
      <c r="M3929" s="229">
        <f t="shared" si="386"/>
        <v>0</v>
      </c>
    </row>
    <row r="3930" spans="1:13" ht="15" customHeight="1">
      <c r="A3930" s="76"/>
      <c r="B3930" s="77" t="str">
        <f t="shared" si="383"/>
        <v/>
      </c>
      <c r="C3930" t="str">
        <f t="shared" si="382"/>
        <v/>
      </c>
      <c r="D3930" s="315" t="str">
        <f t="shared" si="387"/>
        <v/>
      </c>
      <c r="E3930" s="228">
        <v>0</v>
      </c>
      <c r="J3930" s="229">
        <f t="shared" si="384"/>
        <v>0</v>
      </c>
      <c r="K3930" s="229">
        <f t="shared" si="385"/>
        <v>0</v>
      </c>
      <c r="L3930" s="229">
        <f t="shared" si="385"/>
        <v>0</v>
      </c>
      <c r="M3930" s="229">
        <f t="shared" si="386"/>
        <v>0</v>
      </c>
    </row>
    <row r="3931" spans="1:13" ht="15" customHeight="1">
      <c r="A3931" s="76"/>
      <c r="B3931" s="77" t="str">
        <f t="shared" si="383"/>
        <v/>
      </c>
      <c r="C3931" t="str">
        <f t="shared" si="382"/>
        <v/>
      </c>
      <c r="D3931" s="315" t="str">
        <f t="shared" si="387"/>
        <v/>
      </c>
      <c r="E3931" s="228">
        <v>0</v>
      </c>
      <c r="J3931" s="229">
        <f t="shared" si="384"/>
        <v>0</v>
      </c>
      <c r="K3931" s="229">
        <f t="shared" si="385"/>
        <v>0</v>
      </c>
      <c r="L3931" s="229">
        <f t="shared" si="385"/>
        <v>0</v>
      </c>
      <c r="M3931" s="229">
        <f t="shared" si="386"/>
        <v>0</v>
      </c>
    </row>
    <row r="3932" spans="1:13" ht="15" customHeight="1">
      <c r="A3932" s="76"/>
      <c r="B3932" s="77" t="str">
        <f t="shared" si="383"/>
        <v/>
      </c>
      <c r="C3932" t="str">
        <f t="shared" si="382"/>
        <v/>
      </c>
      <c r="D3932" s="315" t="str">
        <f t="shared" si="387"/>
        <v/>
      </c>
      <c r="E3932" s="228">
        <v>0</v>
      </c>
      <c r="J3932" s="229">
        <f t="shared" si="384"/>
        <v>0</v>
      </c>
      <c r="K3932" s="229">
        <f t="shared" si="385"/>
        <v>0</v>
      </c>
      <c r="L3932" s="229">
        <f t="shared" si="385"/>
        <v>0</v>
      </c>
      <c r="M3932" s="229">
        <f t="shared" si="386"/>
        <v>0</v>
      </c>
    </row>
    <row r="3933" spans="1:13" ht="15" customHeight="1">
      <c r="A3933" s="76"/>
      <c r="B3933" s="77" t="str">
        <f t="shared" si="383"/>
        <v/>
      </c>
      <c r="C3933" t="str">
        <f t="shared" si="382"/>
        <v/>
      </c>
      <c r="D3933" s="315" t="str">
        <f t="shared" si="387"/>
        <v/>
      </c>
      <c r="E3933" s="228">
        <v>0</v>
      </c>
      <c r="J3933" s="229">
        <f t="shared" si="384"/>
        <v>0</v>
      </c>
      <c r="K3933" s="229">
        <f t="shared" si="385"/>
        <v>0</v>
      </c>
      <c r="L3933" s="229">
        <f t="shared" si="385"/>
        <v>0</v>
      </c>
      <c r="M3933" s="229">
        <f t="shared" si="386"/>
        <v>0</v>
      </c>
    </row>
    <row r="3934" spans="1:13" ht="15" customHeight="1">
      <c r="A3934" s="76"/>
      <c r="B3934" s="77" t="str">
        <f t="shared" si="383"/>
        <v/>
      </c>
      <c r="C3934" t="str">
        <f t="shared" si="382"/>
        <v/>
      </c>
      <c r="D3934" s="315" t="str">
        <f t="shared" si="387"/>
        <v/>
      </c>
      <c r="E3934" s="228">
        <v>0</v>
      </c>
      <c r="J3934" s="229">
        <f t="shared" si="384"/>
        <v>0</v>
      </c>
      <c r="K3934" s="229">
        <f t="shared" si="385"/>
        <v>0</v>
      </c>
      <c r="L3934" s="229">
        <f t="shared" si="385"/>
        <v>0</v>
      </c>
      <c r="M3934" s="229">
        <f t="shared" si="386"/>
        <v>0</v>
      </c>
    </row>
    <row r="3935" spans="1:13" ht="15" customHeight="1">
      <c r="A3935" s="76"/>
      <c r="B3935" s="77" t="str">
        <f t="shared" si="383"/>
        <v/>
      </c>
      <c r="C3935" t="str">
        <f t="shared" si="382"/>
        <v/>
      </c>
      <c r="D3935" s="315" t="str">
        <f t="shared" si="387"/>
        <v/>
      </c>
      <c r="E3935" s="228">
        <v>0</v>
      </c>
      <c r="J3935" s="229">
        <f t="shared" si="384"/>
        <v>0</v>
      </c>
      <c r="K3935" s="229">
        <f t="shared" si="385"/>
        <v>0</v>
      </c>
      <c r="L3935" s="229">
        <f t="shared" si="385"/>
        <v>0</v>
      </c>
      <c r="M3935" s="229">
        <f t="shared" si="386"/>
        <v>0</v>
      </c>
    </row>
    <row r="3936" spans="1:13" ht="15" customHeight="1">
      <c r="A3936" s="76"/>
      <c r="B3936" s="77" t="str">
        <f t="shared" si="383"/>
        <v/>
      </c>
      <c r="C3936" t="str">
        <f t="shared" si="382"/>
        <v/>
      </c>
      <c r="D3936" s="315" t="str">
        <f t="shared" si="387"/>
        <v/>
      </c>
      <c r="E3936" s="228">
        <v>0</v>
      </c>
      <c r="J3936" s="229">
        <f t="shared" si="384"/>
        <v>0</v>
      </c>
      <c r="K3936" s="229">
        <f t="shared" si="385"/>
        <v>0</v>
      </c>
      <c r="L3936" s="229">
        <f t="shared" si="385"/>
        <v>0</v>
      </c>
      <c r="M3936" s="229">
        <f t="shared" si="386"/>
        <v>0</v>
      </c>
    </row>
    <row r="3937" spans="1:13" ht="15" customHeight="1">
      <c r="A3937" s="76"/>
      <c r="B3937" s="77" t="str">
        <f t="shared" si="383"/>
        <v/>
      </c>
      <c r="C3937" t="str">
        <f t="shared" si="382"/>
        <v/>
      </c>
      <c r="D3937" s="315" t="str">
        <f t="shared" si="387"/>
        <v/>
      </c>
      <c r="E3937" s="228">
        <v>0</v>
      </c>
      <c r="J3937" s="229">
        <f t="shared" si="384"/>
        <v>0</v>
      </c>
      <c r="K3937" s="229">
        <f t="shared" si="385"/>
        <v>0</v>
      </c>
      <c r="L3937" s="229">
        <f t="shared" si="385"/>
        <v>0</v>
      </c>
      <c r="M3937" s="229">
        <f t="shared" si="386"/>
        <v>0</v>
      </c>
    </row>
    <row r="3938" spans="1:13" ht="15" customHeight="1">
      <c r="A3938" s="76"/>
      <c r="B3938" s="77" t="str">
        <f t="shared" si="383"/>
        <v/>
      </c>
      <c r="C3938" t="str">
        <f t="shared" si="382"/>
        <v/>
      </c>
      <c r="D3938" s="315" t="str">
        <f t="shared" si="387"/>
        <v/>
      </c>
      <c r="E3938" s="228">
        <v>0</v>
      </c>
      <c r="J3938" s="229">
        <f t="shared" si="384"/>
        <v>0</v>
      </c>
      <c r="K3938" s="229">
        <f t="shared" si="385"/>
        <v>0</v>
      </c>
      <c r="L3938" s="229">
        <f t="shared" si="385"/>
        <v>0</v>
      </c>
      <c r="M3938" s="229">
        <f t="shared" si="386"/>
        <v>0</v>
      </c>
    </row>
    <row r="3939" spans="1:13" ht="15" customHeight="1">
      <c r="A3939" s="76"/>
      <c r="B3939" s="77" t="str">
        <f t="shared" si="383"/>
        <v/>
      </c>
      <c r="C3939" t="str">
        <f t="shared" si="382"/>
        <v/>
      </c>
      <c r="D3939" s="315" t="str">
        <f t="shared" si="387"/>
        <v/>
      </c>
      <c r="E3939" s="228">
        <v>0</v>
      </c>
      <c r="J3939" s="229">
        <f t="shared" si="384"/>
        <v>0</v>
      </c>
      <c r="K3939" s="229">
        <f t="shared" si="385"/>
        <v>0</v>
      </c>
      <c r="L3939" s="229">
        <f t="shared" si="385"/>
        <v>0</v>
      </c>
      <c r="M3939" s="229">
        <f t="shared" si="386"/>
        <v>0</v>
      </c>
    </row>
    <row r="3940" spans="1:13" ht="15" customHeight="1">
      <c r="A3940" s="76"/>
      <c r="B3940" s="77" t="str">
        <f t="shared" si="383"/>
        <v/>
      </c>
      <c r="C3940" t="str">
        <f t="shared" si="382"/>
        <v/>
      </c>
      <c r="D3940" s="315" t="str">
        <f t="shared" si="387"/>
        <v/>
      </c>
      <c r="E3940" s="228">
        <v>0</v>
      </c>
      <c r="J3940" s="229">
        <f t="shared" si="384"/>
        <v>0</v>
      </c>
      <c r="K3940" s="229">
        <f t="shared" si="385"/>
        <v>0</v>
      </c>
      <c r="L3940" s="229">
        <f t="shared" si="385"/>
        <v>0</v>
      </c>
      <c r="M3940" s="229">
        <f t="shared" si="386"/>
        <v>0</v>
      </c>
    </row>
    <row r="3941" spans="1:13" ht="15" customHeight="1">
      <c r="A3941" s="76"/>
      <c r="B3941" s="77" t="str">
        <f t="shared" si="383"/>
        <v/>
      </c>
      <c r="C3941" t="str">
        <f t="shared" si="382"/>
        <v/>
      </c>
      <c r="D3941" s="315" t="str">
        <f t="shared" si="387"/>
        <v/>
      </c>
      <c r="E3941" s="228">
        <v>0</v>
      </c>
      <c r="J3941" s="229">
        <f t="shared" si="384"/>
        <v>0</v>
      </c>
      <c r="K3941" s="229">
        <f t="shared" si="385"/>
        <v>0</v>
      </c>
      <c r="L3941" s="229">
        <f t="shared" si="385"/>
        <v>0</v>
      </c>
      <c r="M3941" s="229">
        <f t="shared" si="386"/>
        <v>0</v>
      </c>
    </row>
    <row r="3942" spans="1:13" ht="15" customHeight="1">
      <c r="A3942" s="76"/>
      <c r="B3942" s="77" t="str">
        <f t="shared" si="383"/>
        <v/>
      </c>
      <c r="C3942" t="str">
        <f t="shared" si="382"/>
        <v/>
      </c>
      <c r="D3942" s="315" t="str">
        <f t="shared" si="387"/>
        <v/>
      </c>
      <c r="E3942" s="228">
        <v>0</v>
      </c>
      <c r="J3942" s="229">
        <f t="shared" si="384"/>
        <v>0</v>
      </c>
      <c r="K3942" s="229">
        <f t="shared" si="385"/>
        <v>0</v>
      </c>
      <c r="L3942" s="229">
        <f t="shared" si="385"/>
        <v>0</v>
      </c>
      <c r="M3942" s="229">
        <f t="shared" si="386"/>
        <v>0</v>
      </c>
    </row>
    <row r="3943" spans="1:13" ht="15" customHeight="1">
      <c r="A3943" s="76"/>
      <c r="B3943" s="77" t="str">
        <f t="shared" si="383"/>
        <v/>
      </c>
      <c r="C3943" t="str">
        <f t="shared" si="382"/>
        <v/>
      </c>
      <c r="D3943" s="315" t="str">
        <f t="shared" si="387"/>
        <v/>
      </c>
      <c r="E3943" s="228">
        <v>0</v>
      </c>
      <c r="J3943" s="229">
        <f t="shared" si="384"/>
        <v>0</v>
      </c>
      <c r="K3943" s="229">
        <f t="shared" si="385"/>
        <v>0</v>
      </c>
      <c r="L3943" s="229">
        <f t="shared" si="385"/>
        <v>0</v>
      </c>
      <c r="M3943" s="229">
        <f t="shared" si="386"/>
        <v>0</v>
      </c>
    </row>
    <row r="3944" spans="1:13" ht="15" customHeight="1">
      <c r="A3944" s="76"/>
      <c r="B3944" s="77" t="str">
        <f t="shared" si="383"/>
        <v/>
      </c>
      <c r="C3944" t="str">
        <f t="shared" si="382"/>
        <v/>
      </c>
      <c r="D3944" s="315" t="str">
        <f t="shared" si="387"/>
        <v/>
      </c>
      <c r="E3944" s="228">
        <v>0</v>
      </c>
      <c r="J3944" s="229">
        <f t="shared" si="384"/>
        <v>0</v>
      </c>
      <c r="K3944" s="229">
        <f t="shared" si="385"/>
        <v>0</v>
      </c>
      <c r="L3944" s="229">
        <f t="shared" si="385"/>
        <v>0</v>
      </c>
      <c r="M3944" s="229">
        <f t="shared" si="386"/>
        <v>0</v>
      </c>
    </row>
    <row r="3945" spans="1:13" ht="15" customHeight="1">
      <c r="A3945" s="76"/>
      <c r="B3945" s="77" t="str">
        <f t="shared" si="383"/>
        <v/>
      </c>
      <c r="C3945" t="str">
        <f t="shared" si="382"/>
        <v/>
      </c>
      <c r="D3945" s="315" t="str">
        <f t="shared" si="387"/>
        <v/>
      </c>
      <c r="E3945" s="228">
        <v>0</v>
      </c>
      <c r="J3945" s="229">
        <f t="shared" si="384"/>
        <v>0</v>
      </c>
      <c r="K3945" s="229">
        <f t="shared" si="385"/>
        <v>0</v>
      </c>
      <c r="L3945" s="229">
        <f t="shared" si="385"/>
        <v>0</v>
      </c>
      <c r="M3945" s="229">
        <f t="shared" si="386"/>
        <v>0</v>
      </c>
    </row>
    <row r="3946" spans="1:13" ht="15" customHeight="1">
      <c r="A3946" s="76"/>
      <c r="B3946" s="77" t="str">
        <f t="shared" si="383"/>
        <v/>
      </c>
      <c r="C3946" t="str">
        <f t="shared" si="382"/>
        <v/>
      </c>
      <c r="D3946" s="315" t="str">
        <f t="shared" si="387"/>
        <v/>
      </c>
      <c r="E3946" s="228">
        <v>0</v>
      </c>
      <c r="J3946" s="229">
        <f t="shared" si="384"/>
        <v>0</v>
      </c>
      <c r="K3946" s="229">
        <f t="shared" si="385"/>
        <v>0</v>
      </c>
      <c r="L3946" s="229">
        <f t="shared" si="385"/>
        <v>0</v>
      </c>
      <c r="M3946" s="229">
        <f t="shared" si="386"/>
        <v>0</v>
      </c>
    </row>
    <row r="3947" spans="1:13" ht="15" customHeight="1">
      <c r="A3947" s="76"/>
      <c r="B3947" s="77" t="str">
        <f t="shared" si="383"/>
        <v/>
      </c>
      <c r="C3947" t="str">
        <f t="shared" si="382"/>
        <v/>
      </c>
      <c r="D3947" s="315" t="str">
        <f t="shared" si="387"/>
        <v/>
      </c>
      <c r="E3947" s="228">
        <v>0</v>
      </c>
      <c r="J3947" s="229">
        <f t="shared" si="384"/>
        <v>0</v>
      </c>
      <c r="K3947" s="229">
        <f t="shared" si="385"/>
        <v>0</v>
      </c>
      <c r="L3947" s="229">
        <f t="shared" si="385"/>
        <v>0</v>
      </c>
      <c r="M3947" s="229">
        <f t="shared" si="386"/>
        <v>0</v>
      </c>
    </row>
    <row r="3948" spans="1:13" ht="15" customHeight="1">
      <c r="A3948" s="76"/>
      <c r="B3948" s="77" t="str">
        <f t="shared" si="383"/>
        <v/>
      </c>
      <c r="C3948" t="str">
        <f t="shared" si="382"/>
        <v/>
      </c>
      <c r="D3948" s="315" t="str">
        <f t="shared" si="387"/>
        <v/>
      </c>
      <c r="E3948" s="228">
        <v>0</v>
      </c>
      <c r="J3948" s="229">
        <f t="shared" si="384"/>
        <v>0</v>
      </c>
      <c r="K3948" s="229">
        <f t="shared" si="385"/>
        <v>0</v>
      </c>
      <c r="L3948" s="229">
        <f t="shared" si="385"/>
        <v>0</v>
      </c>
      <c r="M3948" s="229">
        <f t="shared" si="386"/>
        <v>0</v>
      </c>
    </row>
    <row r="3949" spans="1:13" ht="15" customHeight="1">
      <c r="A3949" s="76"/>
      <c r="B3949" s="77" t="str">
        <f t="shared" si="383"/>
        <v/>
      </c>
      <c r="C3949" t="str">
        <f t="shared" si="382"/>
        <v/>
      </c>
      <c r="D3949" s="315" t="str">
        <f t="shared" si="387"/>
        <v/>
      </c>
      <c r="E3949" s="228">
        <v>0</v>
      </c>
      <c r="J3949" s="229">
        <f t="shared" si="384"/>
        <v>0</v>
      </c>
      <c r="K3949" s="229">
        <f t="shared" si="385"/>
        <v>0</v>
      </c>
      <c r="L3949" s="229">
        <f t="shared" si="385"/>
        <v>0</v>
      </c>
      <c r="M3949" s="229">
        <f t="shared" si="386"/>
        <v>0</v>
      </c>
    </row>
    <row r="3950" spans="1:13" ht="15" customHeight="1">
      <c r="A3950" s="76"/>
      <c r="B3950" s="77" t="str">
        <f t="shared" si="383"/>
        <v/>
      </c>
      <c r="C3950" t="str">
        <f t="shared" si="382"/>
        <v/>
      </c>
      <c r="D3950" s="315" t="str">
        <f t="shared" si="387"/>
        <v/>
      </c>
      <c r="E3950" s="228">
        <v>0</v>
      </c>
      <c r="J3950" s="229">
        <f t="shared" si="384"/>
        <v>0</v>
      </c>
      <c r="K3950" s="229">
        <f t="shared" si="385"/>
        <v>0</v>
      </c>
      <c r="L3950" s="229">
        <f t="shared" si="385"/>
        <v>0</v>
      </c>
      <c r="M3950" s="229">
        <f t="shared" si="386"/>
        <v>0</v>
      </c>
    </row>
    <row r="3951" spans="1:13" ht="15" customHeight="1">
      <c r="A3951" s="76"/>
      <c r="B3951" s="77" t="str">
        <f t="shared" si="383"/>
        <v/>
      </c>
      <c r="C3951" t="str">
        <f t="shared" si="382"/>
        <v/>
      </c>
      <c r="D3951" s="315" t="str">
        <f t="shared" si="387"/>
        <v/>
      </c>
      <c r="E3951" s="228">
        <v>0</v>
      </c>
      <c r="J3951" s="229">
        <f t="shared" si="384"/>
        <v>0</v>
      </c>
      <c r="K3951" s="229">
        <f t="shared" si="385"/>
        <v>0</v>
      </c>
      <c r="L3951" s="229">
        <f t="shared" si="385"/>
        <v>0</v>
      </c>
      <c r="M3951" s="229">
        <f t="shared" si="386"/>
        <v>0</v>
      </c>
    </row>
    <row r="3952" spans="1:13" ht="15" customHeight="1">
      <c r="A3952" s="76"/>
      <c r="B3952" s="77" t="str">
        <f t="shared" si="383"/>
        <v/>
      </c>
      <c r="C3952" t="str">
        <f t="shared" si="382"/>
        <v/>
      </c>
      <c r="D3952" s="315" t="str">
        <f t="shared" si="387"/>
        <v/>
      </c>
      <c r="E3952" s="228">
        <v>0</v>
      </c>
      <c r="J3952" s="229">
        <f t="shared" si="384"/>
        <v>0</v>
      </c>
      <c r="K3952" s="229">
        <f t="shared" si="385"/>
        <v>0</v>
      </c>
      <c r="L3952" s="229">
        <f t="shared" si="385"/>
        <v>0</v>
      </c>
      <c r="M3952" s="229">
        <f t="shared" si="386"/>
        <v>0</v>
      </c>
    </row>
    <row r="3953" spans="1:13" ht="15" customHeight="1">
      <c r="A3953" s="76"/>
      <c r="B3953" s="77" t="str">
        <f t="shared" si="383"/>
        <v/>
      </c>
      <c r="C3953" t="str">
        <f t="shared" si="382"/>
        <v/>
      </c>
      <c r="D3953" s="315" t="str">
        <f t="shared" si="387"/>
        <v/>
      </c>
      <c r="E3953" s="228">
        <v>0</v>
      </c>
      <c r="J3953" s="229">
        <f t="shared" si="384"/>
        <v>0</v>
      </c>
      <c r="K3953" s="229">
        <f t="shared" si="385"/>
        <v>0</v>
      </c>
      <c r="L3953" s="229">
        <f t="shared" si="385"/>
        <v>0</v>
      </c>
      <c r="M3953" s="229">
        <f t="shared" si="386"/>
        <v>0</v>
      </c>
    </row>
    <row r="3954" spans="1:13" ht="15" customHeight="1">
      <c r="A3954" s="76"/>
      <c r="B3954" s="77" t="str">
        <f t="shared" si="383"/>
        <v/>
      </c>
      <c r="C3954" t="str">
        <f t="shared" si="382"/>
        <v/>
      </c>
      <c r="D3954" s="315" t="str">
        <f t="shared" si="387"/>
        <v/>
      </c>
      <c r="E3954" s="228">
        <v>0</v>
      </c>
      <c r="J3954" s="229">
        <f t="shared" si="384"/>
        <v>0</v>
      </c>
      <c r="K3954" s="229">
        <f t="shared" si="385"/>
        <v>0</v>
      </c>
      <c r="L3954" s="229">
        <f t="shared" si="385"/>
        <v>0</v>
      </c>
      <c r="M3954" s="229">
        <f t="shared" si="386"/>
        <v>0</v>
      </c>
    </row>
    <row r="3955" spans="1:13" ht="15" customHeight="1">
      <c r="A3955" s="76"/>
      <c r="B3955" s="77" t="str">
        <f t="shared" si="383"/>
        <v/>
      </c>
      <c r="C3955" t="str">
        <f t="shared" si="382"/>
        <v/>
      </c>
      <c r="D3955" s="315" t="str">
        <f t="shared" si="387"/>
        <v/>
      </c>
      <c r="E3955" s="228">
        <v>0</v>
      </c>
      <c r="J3955" s="229">
        <f t="shared" si="384"/>
        <v>0</v>
      </c>
      <c r="K3955" s="229">
        <f t="shared" si="385"/>
        <v>0</v>
      </c>
      <c r="L3955" s="229">
        <f t="shared" si="385"/>
        <v>0</v>
      </c>
      <c r="M3955" s="229">
        <f t="shared" si="386"/>
        <v>0</v>
      </c>
    </row>
    <row r="3956" spans="1:13" ht="15" customHeight="1">
      <c r="A3956" s="76"/>
      <c r="B3956" s="77" t="str">
        <f t="shared" si="383"/>
        <v/>
      </c>
      <c r="C3956" t="str">
        <f t="shared" si="382"/>
        <v/>
      </c>
      <c r="D3956" s="315" t="str">
        <f t="shared" si="387"/>
        <v/>
      </c>
      <c r="E3956" s="228">
        <v>0</v>
      </c>
      <c r="J3956" s="229">
        <f t="shared" si="384"/>
        <v>0</v>
      </c>
      <c r="K3956" s="229">
        <f t="shared" si="385"/>
        <v>0</v>
      </c>
      <c r="L3956" s="229">
        <f t="shared" si="385"/>
        <v>0</v>
      </c>
      <c r="M3956" s="229">
        <f t="shared" si="386"/>
        <v>0</v>
      </c>
    </row>
    <row r="3957" spans="1:13" ht="15" customHeight="1">
      <c r="A3957" s="76"/>
      <c r="B3957" s="77" t="str">
        <f t="shared" si="383"/>
        <v/>
      </c>
      <c r="C3957" t="str">
        <f t="shared" si="382"/>
        <v/>
      </c>
      <c r="D3957" s="315" t="str">
        <f t="shared" si="387"/>
        <v/>
      </c>
      <c r="E3957" s="228">
        <v>0</v>
      </c>
      <c r="J3957" s="229">
        <f t="shared" si="384"/>
        <v>0</v>
      </c>
      <c r="K3957" s="229">
        <f t="shared" si="385"/>
        <v>0</v>
      </c>
      <c r="L3957" s="229">
        <f t="shared" si="385"/>
        <v>0</v>
      </c>
      <c r="M3957" s="229">
        <f t="shared" si="386"/>
        <v>0</v>
      </c>
    </row>
    <row r="3958" spans="1:13" ht="15" customHeight="1">
      <c r="A3958" s="76"/>
      <c r="B3958" s="77" t="str">
        <f t="shared" si="383"/>
        <v/>
      </c>
      <c r="C3958" t="str">
        <f t="shared" si="382"/>
        <v/>
      </c>
      <c r="D3958" s="315" t="str">
        <f t="shared" si="387"/>
        <v/>
      </c>
      <c r="E3958" s="228">
        <v>0</v>
      </c>
      <c r="J3958" s="229">
        <f t="shared" si="384"/>
        <v>0</v>
      </c>
      <c r="K3958" s="229">
        <f t="shared" si="385"/>
        <v>0</v>
      </c>
      <c r="L3958" s="229">
        <f t="shared" si="385"/>
        <v>0</v>
      </c>
      <c r="M3958" s="229">
        <f t="shared" si="386"/>
        <v>0</v>
      </c>
    </row>
    <row r="3959" spans="1:13" ht="15" customHeight="1">
      <c r="A3959" s="76"/>
      <c r="B3959" s="77" t="str">
        <f t="shared" si="383"/>
        <v/>
      </c>
      <c r="C3959" t="str">
        <f t="shared" si="382"/>
        <v/>
      </c>
      <c r="D3959" s="315" t="str">
        <f t="shared" si="387"/>
        <v/>
      </c>
      <c r="E3959" s="228">
        <v>0</v>
      </c>
      <c r="J3959" s="229">
        <f t="shared" si="384"/>
        <v>0</v>
      </c>
      <c r="K3959" s="229">
        <f t="shared" si="385"/>
        <v>0</v>
      </c>
      <c r="L3959" s="229">
        <f t="shared" si="385"/>
        <v>0</v>
      </c>
      <c r="M3959" s="229">
        <f t="shared" si="386"/>
        <v>0</v>
      </c>
    </row>
    <row r="3960" spans="1:13" ht="15" customHeight="1">
      <c r="A3960" s="76"/>
      <c r="B3960" s="77" t="str">
        <f t="shared" si="383"/>
        <v/>
      </c>
      <c r="C3960" t="str">
        <f t="shared" si="382"/>
        <v/>
      </c>
      <c r="D3960" s="315" t="str">
        <f t="shared" si="387"/>
        <v/>
      </c>
      <c r="E3960" s="228">
        <v>0</v>
      </c>
      <c r="J3960" s="229">
        <f t="shared" si="384"/>
        <v>0</v>
      </c>
      <c r="K3960" s="229">
        <f t="shared" si="385"/>
        <v>0</v>
      </c>
      <c r="L3960" s="229">
        <f t="shared" si="385"/>
        <v>0</v>
      </c>
      <c r="M3960" s="229">
        <f t="shared" si="386"/>
        <v>0</v>
      </c>
    </row>
    <row r="3961" spans="1:13" ht="15" customHeight="1">
      <c r="A3961" s="76"/>
      <c r="B3961" s="77" t="str">
        <f t="shared" si="383"/>
        <v/>
      </c>
      <c r="C3961" t="str">
        <f t="shared" si="382"/>
        <v/>
      </c>
      <c r="D3961" s="315" t="str">
        <f t="shared" si="387"/>
        <v/>
      </c>
      <c r="E3961" s="228">
        <v>0</v>
      </c>
      <c r="J3961" s="229">
        <f t="shared" si="384"/>
        <v>0</v>
      </c>
      <c r="K3961" s="229">
        <f t="shared" si="385"/>
        <v>0</v>
      </c>
      <c r="L3961" s="229">
        <f t="shared" si="385"/>
        <v>0</v>
      </c>
      <c r="M3961" s="229">
        <f t="shared" si="386"/>
        <v>0</v>
      </c>
    </row>
    <row r="3962" spans="1:13" ht="15" customHeight="1">
      <c r="A3962" s="76"/>
      <c r="B3962" s="77" t="str">
        <f t="shared" si="383"/>
        <v/>
      </c>
      <c r="C3962" t="str">
        <f t="shared" si="382"/>
        <v/>
      </c>
      <c r="D3962" s="315" t="str">
        <f t="shared" si="387"/>
        <v/>
      </c>
      <c r="E3962" s="228">
        <v>0</v>
      </c>
      <c r="J3962" s="229">
        <f t="shared" si="384"/>
        <v>0</v>
      </c>
      <c r="K3962" s="229">
        <f t="shared" si="385"/>
        <v>0</v>
      </c>
      <c r="L3962" s="229">
        <f t="shared" si="385"/>
        <v>0</v>
      </c>
      <c r="M3962" s="229">
        <f t="shared" si="386"/>
        <v>0</v>
      </c>
    </row>
    <row r="3963" spans="1:13" ht="15" customHeight="1">
      <c r="A3963" s="76"/>
      <c r="B3963" s="77" t="str">
        <f t="shared" si="383"/>
        <v/>
      </c>
      <c r="C3963" t="str">
        <f t="shared" si="382"/>
        <v/>
      </c>
      <c r="D3963" s="315" t="str">
        <f t="shared" si="387"/>
        <v/>
      </c>
      <c r="E3963" s="228">
        <v>0</v>
      </c>
      <c r="J3963" s="229">
        <f t="shared" si="384"/>
        <v>0</v>
      </c>
      <c r="K3963" s="229">
        <f t="shared" si="385"/>
        <v>0</v>
      </c>
      <c r="L3963" s="229">
        <f t="shared" si="385"/>
        <v>0</v>
      </c>
      <c r="M3963" s="229">
        <f t="shared" si="386"/>
        <v>0</v>
      </c>
    </row>
    <row r="3964" spans="1:13" ht="15" customHeight="1">
      <c r="A3964" s="76"/>
      <c r="B3964" s="77" t="str">
        <f t="shared" si="383"/>
        <v/>
      </c>
      <c r="C3964" t="str">
        <f t="shared" si="382"/>
        <v/>
      </c>
      <c r="D3964" s="315" t="str">
        <f t="shared" si="387"/>
        <v/>
      </c>
      <c r="E3964" s="228">
        <v>0</v>
      </c>
      <c r="J3964" s="229">
        <f t="shared" si="384"/>
        <v>0</v>
      </c>
      <c r="K3964" s="229">
        <f t="shared" si="385"/>
        <v>0</v>
      </c>
      <c r="L3964" s="229">
        <f t="shared" si="385"/>
        <v>0</v>
      </c>
      <c r="M3964" s="229">
        <f t="shared" si="386"/>
        <v>0</v>
      </c>
    </row>
    <row r="3965" spans="1:13" ht="15" customHeight="1">
      <c r="A3965" s="76"/>
      <c r="B3965" s="77" t="str">
        <f t="shared" si="383"/>
        <v/>
      </c>
      <c r="C3965" t="str">
        <f t="shared" si="382"/>
        <v/>
      </c>
      <c r="D3965" s="315" t="str">
        <f t="shared" si="387"/>
        <v/>
      </c>
      <c r="E3965" s="228">
        <v>0</v>
      </c>
      <c r="J3965" s="229">
        <f t="shared" si="384"/>
        <v>0</v>
      </c>
      <c r="K3965" s="229">
        <f t="shared" si="385"/>
        <v>0</v>
      </c>
      <c r="L3965" s="229">
        <f t="shared" si="385"/>
        <v>0</v>
      </c>
      <c r="M3965" s="229">
        <f t="shared" si="386"/>
        <v>0</v>
      </c>
    </row>
    <row r="3966" spans="1:13" ht="15" customHeight="1">
      <c r="A3966" s="76"/>
      <c r="B3966" s="77" t="str">
        <f t="shared" si="383"/>
        <v/>
      </c>
      <c r="C3966" t="str">
        <f t="shared" si="382"/>
        <v/>
      </c>
      <c r="D3966" s="315" t="str">
        <f t="shared" si="387"/>
        <v/>
      </c>
      <c r="E3966" s="228">
        <v>0</v>
      </c>
      <c r="J3966" s="229">
        <f t="shared" si="384"/>
        <v>0</v>
      </c>
      <c r="K3966" s="229">
        <f t="shared" si="385"/>
        <v>0</v>
      </c>
      <c r="L3966" s="229">
        <f t="shared" si="385"/>
        <v>0</v>
      </c>
      <c r="M3966" s="229">
        <f t="shared" si="386"/>
        <v>0</v>
      </c>
    </row>
    <row r="3967" spans="1:13" ht="15" customHeight="1">
      <c r="A3967" s="76"/>
      <c r="B3967" s="77" t="str">
        <f t="shared" si="383"/>
        <v/>
      </c>
      <c r="C3967" t="str">
        <f t="shared" si="382"/>
        <v/>
      </c>
      <c r="D3967" s="315" t="str">
        <f t="shared" si="387"/>
        <v/>
      </c>
      <c r="E3967" s="228">
        <v>0</v>
      </c>
      <c r="J3967" s="229">
        <f t="shared" si="384"/>
        <v>0</v>
      </c>
      <c r="K3967" s="229">
        <f t="shared" si="385"/>
        <v>0</v>
      </c>
      <c r="L3967" s="229">
        <f t="shared" si="385"/>
        <v>0</v>
      </c>
      <c r="M3967" s="229">
        <f t="shared" si="386"/>
        <v>0</v>
      </c>
    </row>
    <row r="3968" spans="1:13" ht="15" customHeight="1">
      <c r="A3968" s="76"/>
      <c r="B3968" s="77" t="str">
        <f t="shared" si="383"/>
        <v/>
      </c>
      <c r="C3968" t="str">
        <f t="shared" si="382"/>
        <v/>
      </c>
      <c r="D3968" s="315" t="str">
        <f t="shared" si="387"/>
        <v/>
      </c>
      <c r="E3968" s="228">
        <v>0</v>
      </c>
      <c r="J3968" s="229">
        <f t="shared" si="384"/>
        <v>0</v>
      </c>
      <c r="K3968" s="229">
        <f t="shared" si="385"/>
        <v>0</v>
      </c>
      <c r="L3968" s="229">
        <f t="shared" si="385"/>
        <v>0</v>
      </c>
      <c r="M3968" s="229">
        <f t="shared" si="386"/>
        <v>0</v>
      </c>
    </row>
    <row r="3969" spans="1:13" ht="15" customHeight="1">
      <c r="A3969" s="76"/>
      <c r="B3969" s="77" t="str">
        <f t="shared" si="383"/>
        <v/>
      </c>
      <c r="C3969" t="str">
        <f t="shared" ref="C3969:C4032" si="388">IF(A3969&lt;&gt;"",TEXT(A3969,"aaaa"),"")</f>
        <v/>
      </c>
      <c r="D3969" s="315" t="str">
        <f t="shared" si="387"/>
        <v/>
      </c>
      <c r="E3969" s="228">
        <v>0</v>
      </c>
      <c r="J3969" s="229">
        <f t="shared" si="384"/>
        <v>0</v>
      </c>
      <c r="K3969" s="229">
        <f t="shared" si="385"/>
        <v>0</v>
      </c>
      <c r="L3969" s="229">
        <f t="shared" si="385"/>
        <v>0</v>
      </c>
      <c r="M3969" s="229">
        <f t="shared" si="386"/>
        <v>0</v>
      </c>
    </row>
    <row r="3970" spans="1:13" ht="15" customHeight="1">
      <c r="A3970" s="76"/>
      <c r="B3970" s="77" t="str">
        <f t="shared" si="383"/>
        <v/>
      </c>
      <c r="C3970" t="str">
        <f t="shared" si="388"/>
        <v/>
      </c>
      <c r="D3970" s="315" t="str">
        <f t="shared" si="387"/>
        <v/>
      </c>
      <c r="E3970" s="228">
        <v>0</v>
      </c>
      <c r="J3970" s="229">
        <f t="shared" si="384"/>
        <v>0</v>
      </c>
      <c r="K3970" s="229">
        <f t="shared" si="385"/>
        <v>0</v>
      </c>
      <c r="L3970" s="229">
        <f t="shared" si="385"/>
        <v>0</v>
      </c>
      <c r="M3970" s="229">
        <f t="shared" si="386"/>
        <v>0</v>
      </c>
    </row>
    <row r="3971" spans="1:13" ht="15" customHeight="1">
      <c r="A3971" s="76"/>
      <c r="B3971" s="77" t="str">
        <f t="shared" si="383"/>
        <v/>
      </c>
      <c r="C3971" t="str">
        <f t="shared" si="388"/>
        <v/>
      </c>
      <c r="D3971" s="315" t="str">
        <f t="shared" si="387"/>
        <v/>
      </c>
      <c r="E3971" s="228">
        <v>0</v>
      </c>
      <c r="J3971" s="229">
        <f t="shared" si="384"/>
        <v>0</v>
      </c>
      <c r="K3971" s="229">
        <f t="shared" si="385"/>
        <v>0</v>
      </c>
      <c r="L3971" s="229">
        <f t="shared" si="385"/>
        <v>0</v>
      </c>
      <c r="M3971" s="229">
        <f t="shared" si="386"/>
        <v>0</v>
      </c>
    </row>
    <row r="3972" spans="1:13" ht="15" customHeight="1">
      <c r="A3972" s="76"/>
      <c r="B3972" s="77" t="str">
        <f t="shared" si="383"/>
        <v/>
      </c>
      <c r="C3972" t="str">
        <f t="shared" si="388"/>
        <v/>
      </c>
      <c r="D3972" s="315" t="str">
        <f t="shared" si="387"/>
        <v/>
      </c>
      <c r="E3972" s="228">
        <v>0</v>
      </c>
      <c r="J3972" s="229">
        <f t="shared" si="384"/>
        <v>0</v>
      </c>
      <c r="K3972" s="229">
        <f t="shared" si="385"/>
        <v>0</v>
      </c>
      <c r="L3972" s="229">
        <f t="shared" si="385"/>
        <v>0</v>
      </c>
      <c r="M3972" s="229">
        <f t="shared" si="386"/>
        <v>0</v>
      </c>
    </row>
    <row r="3973" spans="1:13" ht="15" customHeight="1">
      <c r="A3973" s="76"/>
      <c r="B3973" s="77" t="str">
        <f t="shared" si="383"/>
        <v/>
      </c>
      <c r="C3973" t="str">
        <f t="shared" si="388"/>
        <v/>
      </c>
      <c r="D3973" s="315" t="str">
        <f t="shared" si="387"/>
        <v/>
      </c>
      <c r="E3973" s="228">
        <v>0</v>
      </c>
      <c r="J3973" s="229">
        <f t="shared" si="384"/>
        <v>0</v>
      </c>
      <c r="K3973" s="229">
        <f t="shared" si="385"/>
        <v>0</v>
      </c>
      <c r="L3973" s="229">
        <f t="shared" si="385"/>
        <v>0</v>
      </c>
      <c r="M3973" s="229">
        <f t="shared" si="386"/>
        <v>0</v>
      </c>
    </row>
    <row r="3974" spans="1:13" ht="15" customHeight="1">
      <c r="A3974" s="76"/>
      <c r="B3974" s="77" t="str">
        <f t="shared" si="383"/>
        <v/>
      </c>
      <c r="C3974" t="str">
        <f t="shared" si="388"/>
        <v/>
      </c>
      <c r="D3974" s="315" t="str">
        <f t="shared" si="387"/>
        <v/>
      </c>
      <c r="E3974" s="228">
        <v>0</v>
      </c>
      <c r="J3974" s="229">
        <f t="shared" si="384"/>
        <v>0</v>
      </c>
      <c r="K3974" s="229">
        <f t="shared" si="385"/>
        <v>0</v>
      </c>
      <c r="L3974" s="229">
        <f t="shared" si="385"/>
        <v>0</v>
      </c>
      <c r="M3974" s="229">
        <f t="shared" si="386"/>
        <v>0</v>
      </c>
    </row>
    <row r="3975" spans="1:13" ht="15" customHeight="1">
      <c r="A3975" s="76"/>
      <c r="B3975" s="77" t="str">
        <f t="shared" ref="B3975:B4038" si="389">IF(A3975="","",TEXT(A3975,"DDDD"))</f>
        <v/>
      </c>
      <c r="C3975" t="str">
        <f t="shared" si="388"/>
        <v/>
      </c>
      <c r="D3975" s="315" t="str">
        <f t="shared" si="387"/>
        <v/>
      </c>
      <c r="E3975" s="228">
        <v>0</v>
      </c>
      <c r="J3975" s="229">
        <f t="shared" ref="J3975:J4038" si="390">IF(E3975=0,0,(1-J$4)*E3975)</f>
        <v>0</v>
      </c>
      <c r="K3975" s="229">
        <f t="shared" ref="K3975:L4038" si="391">IF(F3975=0,0,(1-K$4)*F3975)</f>
        <v>0</v>
      </c>
      <c r="L3975" s="229">
        <f t="shared" si="391"/>
        <v>0</v>
      </c>
      <c r="M3975" s="229">
        <f t="shared" ref="M3975:M4038" si="392">IF(H3975=0,0,(1-M$4)*H3975)</f>
        <v>0</v>
      </c>
    </row>
    <row r="3976" spans="1:13" ht="15" customHeight="1">
      <c r="A3976" s="76"/>
      <c r="B3976" s="77" t="str">
        <f t="shared" si="389"/>
        <v/>
      </c>
      <c r="C3976" t="str">
        <f t="shared" si="388"/>
        <v/>
      </c>
      <c r="D3976" s="315" t="str">
        <f t="shared" ref="D3976:D4039" si="393">IF(A3976&lt;&gt;"",PROPER(TEXT(A3976,"Mmmm")),"")</f>
        <v/>
      </c>
      <c r="E3976" s="228">
        <v>0</v>
      </c>
      <c r="J3976" s="229">
        <f t="shared" si="390"/>
        <v>0</v>
      </c>
      <c r="K3976" s="229">
        <f t="shared" si="391"/>
        <v>0</v>
      </c>
      <c r="L3976" s="229">
        <f t="shared" si="391"/>
        <v>0</v>
      </c>
      <c r="M3976" s="229">
        <f t="shared" si="392"/>
        <v>0</v>
      </c>
    </row>
    <row r="3977" spans="1:13" ht="15" customHeight="1">
      <c r="A3977" s="76"/>
      <c r="B3977" s="77" t="str">
        <f t="shared" si="389"/>
        <v/>
      </c>
      <c r="C3977" t="str">
        <f t="shared" si="388"/>
        <v/>
      </c>
      <c r="D3977" s="315" t="str">
        <f t="shared" si="393"/>
        <v/>
      </c>
      <c r="E3977" s="228">
        <v>0</v>
      </c>
      <c r="J3977" s="229">
        <f t="shared" si="390"/>
        <v>0</v>
      </c>
      <c r="K3977" s="229">
        <f t="shared" si="391"/>
        <v>0</v>
      </c>
      <c r="L3977" s="229">
        <f t="shared" si="391"/>
        <v>0</v>
      </c>
      <c r="M3977" s="229">
        <f t="shared" si="392"/>
        <v>0</v>
      </c>
    </row>
    <row r="3978" spans="1:13" ht="15" customHeight="1">
      <c r="A3978" s="76"/>
      <c r="B3978" s="77" t="str">
        <f t="shared" si="389"/>
        <v/>
      </c>
      <c r="C3978" t="str">
        <f t="shared" si="388"/>
        <v/>
      </c>
      <c r="D3978" s="315" t="str">
        <f t="shared" si="393"/>
        <v/>
      </c>
      <c r="E3978" s="228">
        <v>0</v>
      </c>
      <c r="J3978" s="229">
        <f t="shared" si="390"/>
        <v>0</v>
      </c>
      <c r="K3978" s="229">
        <f t="shared" si="391"/>
        <v>0</v>
      </c>
      <c r="L3978" s="229">
        <f t="shared" si="391"/>
        <v>0</v>
      </c>
      <c r="M3978" s="229">
        <f t="shared" si="392"/>
        <v>0</v>
      </c>
    </row>
    <row r="3979" spans="1:13" ht="15" customHeight="1">
      <c r="A3979" s="76"/>
      <c r="B3979" s="77" t="str">
        <f t="shared" si="389"/>
        <v/>
      </c>
      <c r="C3979" t="str">
        <f t="shared" si="388"/>
        <v/>
      </c>
      <c r="D3979" s="315" t="str">
        <f t="shared" si="393"/>
        <v/>
      </c>
      <c r="E3979" s="228">
        <v>0</v>
      </c>
      <c r="J3979" s="229">
        <f t="shared" si="390"/>
        <v>0</v>
      </c>
      <c r="K3979" s="229">
        <f t="shared" si="391"/>
        <v>0</v>
      </c>
      <c r="L3979" s="229">
        <f t="shared" si="391"/>
        <v>0</v>
      </c>
      <c r="M3979" s="229">
        <f t="shared" si="392"/>
        <v>0</v>
      </c>
    </row>
    <row r="3980" spans="1:13" ht="15" customHeight="1">
      <c r="A3980" s="76"/>
      <c r="B3980" s="77" t="str">
        <f t="shared" si="389"/>
        <v/>
      </c>
      <c r="C3980" t="str">
        <f t="shared" si="388"/>
        <v/>
      </c>
      <c r="D3980" s="315" t="str">
        <f t="shared" si="393"/>
        <v/>
      </c>
      <c r="E3980" s="228">
        <v>0</v>
      </c>
      <c r="J3980" s="229">
        <f t="shared" si="390"/>
        <v>0</v>
      </c>
      <c r="K3980" s="229">
        <f t="shared" si="391"/>
        <v>0</v>
      </c>
      <c r="L3980" s="229">
        <f t="shared" si="391"/>
        <v>0</v>
      </c>
      <c r="M3980" s="229">
        <f t="shared" si="392"/>
        <v>0</v>
      </c>
    </row>
    <row r="3981" spans="1:13" ht="15" customHeight="1">
      <c r="A3981" s="76"/>
      <c r="B3981" s="77" t="str">
        <f t="shared" si="389"/>
        <v/>
      </c>
      <c r="C3981" t="str">
        <f t="shared" si="388"/>
        <v/>
      </c>
      <c r="D3981" s="315" t="str">
        <f t="shared" si="393"/>
        <v/>
      </c>
      <c r="E3981" s="228">
        <v>0</v>
      </c>
      <c r="J3981" s="229">
        <f t="shared" si="390"/>
        <v>0</v>
      </c>
      <c r="K3981" s="229">
        <f t="shared" si="391"/>
        <v>0</v>
      </c>
      <c r="L3981" s="229">
        <f t="shared" si="391"/>
        <v>0</v>
      </c>
      <c r="M3981" s="229">
        <f t="shared" si="392"/>
        <v>0</v>
      </c>
    </row>
    <row r="3982" spans="1:13" ht="15" customHeight="1">
      <c r="A3982" s="76"/>
      <c r="B3982" s="77" t="str">
        <f t="shared" si="389"/>
        <v/>
      </c>
      <c r="C3982" t="str">
        <f t="shared" si="388"/>
        <v/>
      </c>
      <c r="D3982" s="315" t="str">
        <f t="shared" si="393"/>
        <v/>
      </c>
      <c r="E3982" s="228">
        <v>0</v>
      </c>
      <c r="J3982" s="229">
        <f t="shared" si="390"/>
        <v>0</v>
      </c>
      <c r="K3982" s="229">
        <f t="shared" si="391"/>
        <v>0</v>
      </c>
      <c r="L3982" s="229">
        <f t="shared" si="391"/>
        <v>0</v>
      </c>
      <c r="M3982" s="229">
        <f t="shared" si="392"/>
        <v>0</v>
      </c>
    </row>
    <row r="3983" spans="1:13" ht="15" customHeight="1">
      <c r="A3983" s="76"/>
      <c r="B3983" s="77" t="str">
        <f t="shared" si="389"/>
        <v/>
      </c>
      <c r="C3983" t="str">
        <f t="shared" si="388"/>
        <v/>
      </c>
      <c r="D3983" s="315" t="str">
        <f t="shared" si="393"/>
        <v/>
      </c>
      <c r="E3983" s="228">
        <v>0</v>
      </c>
      <c r="J3983" s="229">
        <f t="shared" si="390"/>
        <v>0</v>
      </c>
      <c r="K3983" s="229">
        <f t="shared" si="391"/>
        <v>0</v>
      </c>
      <c r="L3983" s="229">
        <f t="shared" si="391"/>
        <v>0</v>
      </c>
      <c r="M3983" s="229">
        <f t="shared" si="392"/>
        <v>0</v>
      </c>
    </row>
    <row r="3984" spans="1:13" ht="15" customHeight="1">
      <c r="A3984" s="76"/>
      <c r="B3984" s="77" t="str">
        <f t="shared" si="389"/>
        <v/>
      </c>
      <c r="C3984" t="str">
        <f t="shared" si="388"/>
        <v/>
      </c>
      <c r="D3984" s="315" t="str">
        <f t="shared" si="393"/>
        <v/>
      </c>
      <c r="E3984" s="228">
        <v>0</v>
      </c>
      <c r="J3984" s="229">
        <f t="shared" si="390"/>
        <v>0</v>
      </c>
      <c r="K3984" s="229">
        <f t="shared" si="391"/>
        <v>0</v>
      </c>
      <c r="L3984" s="229">
        <f t="shared" si="391"/>
        <v>0</v>
      </c>
      <c r="M3984" s="229">
        <f t="shared" si="392"/>
        <v>0</v>
      </c>
    </row>
    <row r="3985" spans="1:13" ht="15" customHeight="1">
      <c r="A3985" s="76"/>
      <c r="B3985" s="77" t="str">
        <f t="shared" si="389"/>
        <v/>
      </c>
      <c r="C3985" t="str">
        <f t="shared" si="388"/>
        <v/>
      </c>
      <c r="D3985" s="315" t="str">
        <f t="shared" si="393"/>
        <v/>
      </c>
      <c r="E3985" s="228">
        <v>0</v>
      </c>
      <c r="J3985" s="229">
        <f t="shared" si="390"/>
        <v>0</v>
      </c>
      <c r="K3985" s="229">
        <f t="shared" si="391"/>
        <v>0</v>
      </c>
      <c r="L3985" s="229">
        <f t="shared" si="391"/>
        <v>0</v>
      </c>
      <c r="M3985" s="229">
        <f t="shared" si="392"/>
        <v>0</v>
      </c>
    </row>
    <row r="3986" spans="1:13" ht="15" customHeight="1">
      <c r="A3986" s="76"/>
      <c r="B3986" s="77" t="str">
        <f t="shared" si="389"/>
        <v/>
      </c>
      <c r="C3986" t="str">
        <f t="shared" si="388"/>
        <v/>
      </c>
      <c r="D3986" s="315" t="str">
        <f t="shared" si="393"/>
        <v/>
      </c>
      <c r="E3986" s="228">
        <v>0</v>
      </c>
      <c r="J3986" s="229">
        <f t="shared" si="390"/>
        <v>0</v>
      </c>
      <c r="K3986" s="229">
        <f t="shared" si="391"/>
        <v>0</v>
      </c>
      <c r="L3986" s="229">
        <f t="shared" si="391"/>
        <v>0</v>
      </c>
      <c r="M3986" s="229">
        <f t="shared" si="392"/>
        <v>0</v>
      </c>
    </row>
    <row r="3987" spans="1:13" ht="15" customHeight="1">
      <c r="A3987" s="76"/>
      <c r="B3987" s="77" t="str">
        <f t="shared" si="389"/>
        <v/>
      </c>
      <c r="C3987" t="str">
        <f t="shared" si="388"/>
        <v/>
      </c>
      <c r="D3987" s="315" t="str">
        <f t="shared" si="393"/>
        <v/>
      </c>
      <c r="E3987" s="228">
        <v>0</v>
      </c>
      <c r="J3987" s="229">
        <f t="shared" si="390"/>
        <v>0</v>
      </c>
      <c r="K3987" s="229">
        <f t="shared" si="391"/>
        <v>0</v>
      </c>
      <c r="L3987" s="229">
        <f t="shared" si="391"/>
        <v>0</v>
      </c>
      <c r="M3987" s="229">
        <f t="shared" si="392"/>
        <v>0</v>
      </c>
    </row>
    <row r="3988" spans="1:13" ht="15" customHeight="1">
      <c r="A3988" s="76"/>
      <c r="B3988" s="77" t="str">
        <f t="shared" si="389"/>
        <v/>
      </c>
      <c r="C3988" t="str">
        <f t="shared" si="388"/>
        <v/>
      </c>
      <c r="D3988" s="315" t="str">
        <f t="shared" si="393"/>
        <v/>
      </c>
      <c r="E3988" s="228">
        <v>0</v>
      </c>
      <c r="J3988" s="229">
        <f t="shared" si="390"/>
        <v>0</v>
      </c>
      <c r="K3988" s="229">
        <f t="shared" si="391"/>
        <v>0</v>
      </c>
      <c r="L3988" s="229">
        <f t="shared" si="391"/>
        <v>0</v>
      </c>
      <c r="M3988" s="229">
        <f t="shared" si="392"/>
        <v>0</v>
      </c>
    </row>
    <row r="3989" spans="1:13" ht="15" customHeight="1">
      <c r="A3989" s="76"/>
      <c r="B3989" s="77" t="str">
        <f t="shared" si="389"/>
        <v/>
      </c>
      <c r="C3989" t="str">
        <f t="shared" si="388"/>
        <v/>
      </c>
      <c r="D3989" s="315" t="str">
        <f t="shared" si="393"/>
        <v/>
      </c>
      <c r="E3989" s="228">
        <v>0</v>
      </c>
      <c r="J3989" s="229">
        <f t="shared" si="390"/>
        <v>0</v>
      </c>
      <c r="K3989" s="229">
        <f t="shared" si="391"/>
        <v>0</v>
      </c>
      <c r="L3989" s="229">
        <f t="shared" si="391"/>
        <v>0</v>
      </c>
      <c r="M3989" s="229">
        <f t="shared" si="392"/>
        <v>0</v>
      </c>
    </row>
    <row r="3990" spans="1:13" ht="15" customHeight="1">
      <c r="A3990" s="76"/>
      <c r="B3990" s="77" t="str">
        <f t="shared" si="389"/>
        <v/>
      </c>
      <c r="C3990" t="str">
        <f t="shared" si="388"/>
        <v/>
      </c>
      <c r="D3990" s="315" t="str">
        <f t="shared" si="393"/>
        <v/>
      </c>
      <c r="E3990" s="228">
        <v>0</v>
      </c>
      <c r="J3990" s="229">
        <f t="shared" si="390"/>
        <v>0</v>
      </c>
      <c r="K3990" s="229">
        <f t="shared" si="391"/>
        <v>0</v>
      </c>
      <c r="L3990" s="229">
        <f t="shared" si="391"/>
        <v>0</v>
      </c>
      <c r="M3990" s="229">
        <f t="shared" si="392"/>
        <v>0</v>
      </c>
    </row>
    <row r="3991" spans="1:13" ht="15" customHeight="1">
      <c r="A3991" s="76"/>
      <c r="B3991" s="77" t="str">
        <f t="shared" si="389"/>
        <v/>
      </c>
      <c r="C3991" t="str">
        <f t="shared" si="388"/>
        <v/>
      </c>
      <c r="D3991" s="315" t="str">
        <f t="shared" si="393"/>
        <v/>
      </c>
      <c r="E3991" s="228">
        <v>0</v>
      </c>
      <c r="J3991" s="229">
        <f t="shared" si="390"/>
        <v>0</v>
      </c>
      <c r="K3991" s="229">
        <f t="shared" si="391"/>
        <v>0</v>
      </c>
      <c r="L3991" s="229">
        <f t="shared" si="391"/>
        <v>0</v>
      </c>
      <c r="M3991" s="229">
        <f t="shared" si="392"/>
        <v>0</v>
      </c>
    </row>
    <row r="3992" spans="1:13" ht="15" customHeight="1">
      <c r="A3992" s="76"/>
      <c r="B3992" s="77" t="str">
        <f t="shared" si="389"/>
        <v/>
      </c>
      <c r="C3992" t="str">
        <f t="shared" si="388"/>
        <v/>
      </c>
      <c r="D3992" s="315" t="str">
        <f t="shared" si="393"/>
        <v/>
      </c>
      <c r="E3992" s="228">
        <v>0</v>
      </c>
      <c r="J3992" s="229">
        <f t="shared" si="390"/>
        <v>0</v>
      </c>
      <c r="K3992" s="229">
        <f t="shared" si="391"/>
        <v>0</v>
      </c>
      <c r="L3992" s="229">
        <f t="shared" si="391"/>
        <v>0</v>
      </c>
      <c r="M3992" s="229">
        <f t="shared" si="392"/>
        <v>0</v>
      </c>
    </row>
    <row r="3993" spans="1:13" ht="15" customHeight="1">
      <c r="A3993" s="76"/>
      <c r="B3993" s="77" t="str">
        <f t="shared" si="389"/>
        <v/>
      </c>
      <c r="C3993" t="str">
        <f t="shared" si="388"/>
        <v/>
      </c>
      <c r="D3993" s="315" t="str">
        <f t="shared" si="393"/>
        <v/>
      </c>
      <c r="E3993" s="228">
        <v>0</v>
      </c>
      <c r="J3993" s="229">
        <f t="shared" si="390"/>
        <v>0</v>
      </c>
      <c r="K3993" s="229">
        <f t="shared" si="391"/>
        <v>0</v>
      </c>
      <c r="L3993" s="229">
        <f t="shared" si="391"/>
        <v>0</v>
      </c>
      <c r="M3993" s="229">
        <f t="shared" si="392"/>
        <v>0</v>
      </c>
    </row>
    <row r="3994" spans="1:13" ht="15" customHeight="1">
      <c r="A3994" s="76"/>
      <c r="B3994" s="77" t="str">
        <f t="shared" si="389"/>
        <v/>
      </c>
      <c r="C3994" t="str">
        <f t="shared" si="388"/>
        <v/>
      </c>
      <c r="D3994" s="315" t="str">
        <f t="shared" si="393"/>
        <v/>
      </c>
      <c r="E3994" s="228">
        <v>0</v>
      </c>
      <c r="J3994" s="229">
        <f t="shared" si="390"/>
        <v>0</v>
      </c>
      <c r="K3994" s="229">
        <f t="shared" si="391"/>
        <v>0</v>
      </c>
      <c r="L3994" s="229">
        <f t="shared" si="391"/>
        <v>0</v>
      </c>
      <c r="M3994" s="229">
        <f t="shared" si="392"/>
        <v>0</v>
      </c>
    </row>
    <row r="3995" spans="1:13" ht="15" customHeight="1">
      <c r="A3995" s="76"/>
      <c r="B3995" s="77" t="str">
        <f t="shared" si="389"/>
        <v/>
      </c>
      <c r="C3995" t="str">
        <f t="shared" si="388"/>
        <v/>
      </c>
      <c r="D3995" s="315" t="str">
        <f t="shared" si="393"/>
        <v/>
      </c>
      <c r="E3995" s="228">
        <v>0</v>
      </c>
      <c r="J3995" s="229">
        <f t="shared" si="390"/>
        <v>0</v>
      </c>
      <c r="K3995" s="229">
        <f t="shared" si="391"/>
        <v>0</v>
      </c>
      <c r="L3995" s="229">
        <f t="shared" si="391"/>
        <v>0</v>
      </c>
      <c r="M3995" s="229">
        <f t="shared" si="392"/>
        <v>0</v>
      </c>
    </row>
    <row r="3996" spans="1:13" ht="15" customHeight="1">
      <c r="A3996" s="76"/>
      <c r="B3996" s="77" t="str">
        <f t="shared" si="389"/>
        <v/>
      </c>
      <c r="C3996" t="str">
        <f t="shared" si="388"/>
        <v/>
      </c>
      <c r="D3996" s="315" t="str">
        <f t="shared" si="393"/>
        <v/>
      </c>
      <c r="E3996" s="228">
        <v>0</v>
      </c>
      <c r="J3996" s="229">
        <f t="shared" si="390"/>
        <v>0</v>
      </c>
      <c r="K3996" s="229">
        <f t="shared" si="391"/>
        <v>0</v>
      </c>
      <c r="L3996" s="229">
        <f t="shared" si="391"/>
        <v>0</v>
      </c>
      <c r="M3996" s="229">
        <f t="shared" si="392"/>
        <v>0</v>
      </c>
    </row>
    <row r="3997" spans="1:13" ht="15" customHeight="1">
      <c r="A3997" s="76"/>
      <c r="B3997" s="77" t="str">
        <f t="shared" si="389"/>
        <v/>
      </c>
      <c r="C3997" t="str">
        <f t="shared" si="388"/>
        <v/>
      </c>
      <c r="D3997" s="315" t="str">
        <f t="shared" si="393"/>
        <v/>
      </c>
      <c r="E3997" s="228">
        <v>0</v>
      </c>
      <c r="J3997" s="229">
        <f t="shared" si="390"/>
        <v>0</v>
      </c>
      <c r="K3997" s="229">
        <f t="shared" si="391"/>
        <v>0</v>
      </c>
      <c r="L3997" s="229">
        <f t="shared" si="391"/>
        <v>0</v>
      </c>
      <c r="M3997" s="229">
        <f t="shared" si="392"/>
        <v>0</v>
      </c>
    </row>
    <row r="3998" spans="1:13" ht="15" customHeight="1">
      <c r="A3998" s="76"/>
      <c r="B3998" s="77" t="str">
        <f t="shared" si="389"/>
        <v/>
      </c>
      <c r="C3998" t="str">
        <f t="shared" si="388"/>
        <v/>
      </c>
      <c r="D3998" s="315" t="str">
        <f t="shared" si="393"/>
        <v/>
      </c>
      <c r="E3998" s="228">
        <v>0</v>
      </c>
      <c r="J3998" s="229">
        <f t="shared" si="390"/>
        <v>0</v>
      </c>
      <c r="K3998" s="229">
        <f t="shared" si="391"/>
        <v>0</v>
      </c>
      <c r="L3998" s="229">
        <f t="shared" si="391"/>
        <v>0</v>
      </c>
      <c r="M3998" s="229">
        <f t="shared" si="392"/>
        <v>0</v>
      </c>
    </row>
    <row r="3999" spans="1:13" ht="15" customHeight="1">
      <c r="A3999" s="76"/>
      <c r="B3999" s="77" t="str">
        <f t="shared" si="389"/>
        <v/>
      </c>
      <c r="C3999" t="str">
        <f t="shared" si="388"/>
        <v/>
      </c>
      <c r="D3999" s="315" t="str">
        <f t="shared" si="393"/>
        <v/>
      </c>
      <c r="E3999" s="228">
        <v>0</v>
      </c>
      <c r="J3999" s="229">
        <f t="shared" si="390"/>
        <v>0</v>
      </c>
      <c r="K3999" s="229">
        <f t="shared" si="391"/>
        <v>0</v>
      </c>
      <c r="L3999" s="229">
        <f t="shared" si="391"/>
        <v>0</v>
      </c>
      <c r="M3999" s="229">
        <f t="shared" si="392"/>
        <v>0</v>
      </c>
    </row>
    <row r="4000" spans="1:13" ht="15" customHeight="1">
      <c r="A4000" s="76"/>
      <c r="B4000" s="77" t="str">
        <f t="shared" si="389"/>
        <v/>
      </c>
      <c r="C4000" t="str">
        <f t="shared" si="388"/>
        <v/>
      </c>
      <c r="D4000" s="315" t="str">
        <f t="shared" si="393"/>
        <v/>
      </c>
      <c r="E4000" s="228">
        <v>0</v>
      </c>
      <c r="J4000" s="229">
        <f t="shared" si="390"/>
        <v>0</v>
      </c>
      <c r="K4000" s="229">
        <f t="shared" si="391"/>
        <v>0</v>
      </c>
      <c r="L4000" s="229">
        <f t="shared" si="391"/>
        <v>0</v>
      </c>
      <c r="M4000" s="229">
        <f t="shared" si="392"/>
        <v>0</v>
      </c>
    </row>
    <row r="4001" spans="1:13" ht="15" customHeight="1">
      <c r="A4001" s="76"/>
      <c r="B4001" s="77" t="str">
        <f t="shared" si="389"/>
        <v/>
      </c>
      <c r="C4001" t="str">
        <f t="shared" si="388"/>
        <v/>
      </c>
      <c r="D4001" s="315" t="str">
        <f t="shared" si="393"/>
        <v/>
      </c>
      <c r="E4001" s="228">
        <v>0</v>
      </c>
      <c r="J4001" s="229">
        <f t="shared" si="390"/>
        <v>0</v>
      </c>
      <c r="K4001" s="229">
        <f t="shared" si="391"/>
        <v>0</v>
      </c>
      <c r="L4001" s="229">
        <f t="shared" si="391"/>
        <v>0</v>
      </c>
      <c r="M4001" s="229">
        <f t="shared" si="392"/>
        <v>0</v>
      </c>
    </row>
    <row r="4002" spans="1:13" ht="15" customHeight="1">
      <c r="A4002" s="76"/>
      <c r="B4002" s="77" t="str">
        <f t="shared" si="389"/>
        <v/>
      </c>
      <c r="C4002" t="str">
        <f t="shared" si="388"/>
        <v/>
      </c>
      <c r="D4002" s="315" t="str">
        <f t="shared" si="393"/>
        <v/>
      </c>
      <c r="E4002" s="228">
        <v>0</v>
      </c>
      <c r="J4002" s="229">
        <f t="shared" si="390"/>
        <v>0</v>
      </c>
      <c r="K4002" s="229">
        <f t="shared" si="391"/>
        <v>0</v>
      </c>
      <c r="L4002" s="229">
        <f t="shared" si="391"/>
        <v>0</v>
      </c>
      <c r="M4002" s="229">
        <f t="shared" si="392"/>
        <v>0</v>
      </c>
    </row>
    <row r="4003" spans="1:13" ht="15" customHeight="1">
      <c r="A4003" s="76"/>
      <c r="B4003" s="77" t="str">
        <f t="shared" si="389"/>
        <v/>
      </c>
      <c r="C4003" t="str">
        <f t="shared" si="388"/>
        <v/>
      </c>
      <c r="D4003" s="315" t="str">
        <f t="shared" si="393"/>
        <v/>
      </c>
      <c r="E4003" s="228">
        <v>0</v>
      </c>
      <c r="J4003" s="229">
        <f t="shared" si="390"/>
        <v>0</v>
      </c>
      <c r="K4003" s="229">
        <f t="shared" si="391"/>
        <v>0</v>
      </c>
      <c r="L4003" s="229">
        <f t="shared" si="391"/>
        <v>0</v>
      </c>
      <c r="M4003" s="229">
        <f t="shared" si="392"/>
        <v>0</v>
      </c>
    </row>
    <row r="4004" spans="1:13" ht="15" customHeight="1">
      <c r="A4004" s="76"/>
      <c r="B4004" s="77" t="str">
        <f t="shared" si="389"/>
        <v/>
      </c>
      <c r="C4004" t="str">
        <f t="shared" si="388"/>
        <v/>
      </c>
      <c r="D4004" s="315" t="str">
        <f t="shared" si="393"/>
        <v/>
      </c>
      <c r="E4004" s="228">
        <v>0</v>
      </c>
      <c r="J4004" s="229">
        <f t="shared" si="390"/>
        <v>0</v>
      </c>
      <c r="K4004" s="229">
        <f t="shared" si="391"/>
        <v>0</v>
      </c>
      <c r="L4004" s="229">
        <f t="shared" si="391"/>
        <v>0</v>
      </c>
      <c r="M4004" s="229">
        <f t="shared" si="392"/>
        <v>0</v>
      </c>
    </row>
    <row r="4005" spans="1:13" ht="15" customHeight="1">
      <c r="A4005" s="76"/>
      <c r="B4005" s="77" t="str">
        <f t="shared" si="389"/>
        <v/>
      </c>
      <c r="C4005" t="str">
        <f t="shared" si="388"/>
        <v/>
      </c>
      <c r="D4005" s="315" t="str">
        <f t="shared" si="393"/>
        <v/>
      </c>
      <c r="E4005" s="228">
        <v>0</v>
      </c>
      <c r="J4005" s="229">
        <f t="shared" si="390"/>
        <v>0</v>
      </c>
      <c r="K4005" s="229">
        <f t="shared" si="391"/>
        <v>0</v>
      </c>
      <c r="L4005" s="229">
        <f t="shared" si="391"/>
        <v>0</v>
      </c>
      <c r="M4005" s="229">
        <f t="shared" si="392"/>
        <v>0</v>
      </c>
    </row>
    <row r="4006" spans="1:13" ht="15" customHeight="1">
      <c r="A4006" s="76"/>
      <c r="B4006" s="77" t="str">
        <f t="shared" si="389"/>
        <v/>
      </c>
      <c r="C4006" t="str">
        <f t="shared" si="388"/>
        <v/>
      </c>
      <c r="D4006" s="315" t="str">
        <f t="shared" si="393"/>
        <v/>
      </c>
      <c r="E4006" s="228">
        <v>0</v>
      </c>
      <c r="J4006" s="229">
        <f t="shared" si="390"/>
        <v>0</v>
      </c>
      <c r="K4006" s="229">
        <f t="shared" si="391"/>
        <v>0</v>
      </c>
      <c r="L4006" s="229">
        <f t="shared" si="391"/>
        <v>0</v>
      </c>
      <c r="M4006" s="229">
        <f t="shared" si="392"/>
        <v>0</v>
      </c>
    </row>
    <row r="4007" spans="1:13" ht="15" customHeight="1">
      <c r="A4007" s="76"/>
      <c r="B4007" s="77" t="str">
        <f t="shared" si="389"/>
        <v/>
      </c>
      <c r="C4007" t="str">
        <f t="shared" si="388"/>
        <v/>
      </c>
      <c r="D4007" s="315" t="str">
        <f t="shared" si="393"/>
        <v/>
      </c>
      <c r="E4007" s="228">
        <v>0</v>
      </c>
      <c r="J4007" s="229">
        <f t="shared" si="390"/>
        <v>0</v>
      </c>
      <c r="K4007" s="229">
        <f t="shared" si="391"/>
        <v>0</v>
      </c>
      <c r="L4007" s="229">
        <f t="shared" si="391"/>
        <v>0</v>
      </c>
      <c r="M4007" s="229">
        <f t="shared" si="392"/>
        <v>0</v>
      </c>
    </row>
    <row r="4008" spans="1:13" ht="15" customHeight="1">
      <c r="A4008" s="76"/>
      <c r="B4008" s="77" t="str">
        <f t="shared" si="389"/>
        <v/>
      </c>
      <c r="C4008" t="str">
        <f t="shared" si="388"/>
        <v/>
      </c>
      <c r="D4008" s="315" t="str">
        <f t="shared" si="393"/>
        <v/>
      </c>
      <c r="E4008" s="228">
        <v>0</v>
      </c>
      <c r="J4008" s="229">
        <f t="shared" si="390"/>
        <v>0</v>
      </c>
      <c r="K4008" s="229">
        <f t="shared" si="391"/>
        <v>0</v>
      </c>
      <c r="L4008" s="229">
        <f t="shared" si="391"/>
        <v>0</v>
      </c>
      <c r="M4008" s="229">
        <f t="shared" si="392"/>
        <v>0</v>
      </c>
    </row>
    <row r="4009" spans="1:13" ht="15" customHeight="1">
      <c r="A4009" s="76"/>
      <c r="B4009" s="77" t="str">
        <f t="shared" si="389"/>
        <v/>
      </c>
      <c r="C4009" t="str">
        <f t="shared" si="388"/>
        <v/>
      </c>
      <c r="D4009" s="315" t="str">
        <f t="shared" si="393"/>
        <v/>
      </c>
      <c r="E4009" s="228">
        <v>0</v>
      </c>
      <c r="J4009" s="229">
        <f t="shared" si="390"/>
        <v>0</v>
      </c>
      <c r="K4009" s="229">
        <f t="shared" si="391"/>
        <v>0</v>
      </c>
      <c r="L4009" s="229">
        <f t="shared" si="391"/>
        <v>0</v>
      </c>
      <c r="M4009" s="229">
        <f t="shared" si="392"/>
        <v>0</v>
      </c>
    </row>
    <row r="4010" spans="1:13" ht="15" customHeight="1">
      <c r="A4010" s="76"/>
      <c r="B4010" s="77" t="str">
        <f t="shared" si="389"/>
        <v/>
      </c>
      <c r="C4010" t="str">
        <f t="shared" si="388"/>
        <v/>
      </c>
      <c r="D4010" s="315" t="str">
        <f t="shared" si="393"/>
        <v/>
      </c>
      <c r="E4010" s="228">
        <v>0</v>
      </c>
      <c r="J4010" s="229">
        <f t="shared" si="390"/>
        <v>0</v>
      </c>
      <c r="K4010" s="229">
        <f t="shared" si="391"/>
        <v>0</v>
      </c>
      <c r="L4010" s="229">
        <f t="shared" si="391"/>
        <v>0</v>
      </c>
      <c r="M4010" s="229">
        <f t="shared" si="392"/>
        <v>0</v>
      </c>
    </row>
    <row r="4011" spans="1:13" ht="15" customHeight="1">
      <c r="A4011" s="76"/>
      <c r="B4011" s="77" t="str">
        <f t="shared" si="389"/>
        <v/>
      </c>
      <c r="C4011" t="str">
        <f t="shared" si="388"/>
        <v/>
      </c>
      <c r="D4011" s="315" t="str">
        <f t="shared" si="393"/>
        <v/>
      </c>
      <c r="E4011" s="228">
        <v>0</v>
      </c>
      <c r="J4011" s="229">
        <f t="shared" si="390"/>
        <v>0</v>
      </c>
      <c r="K4011" s="229">
        <f t="shared" si="391"/>
        <v>0</v>
      </c>
      <c r="L4011" s="229">
        <f t="shared" si="391"/>
        <v>0</v>
      </c>
      <c r="M4011" s="229">
        <f t="shared" si="392"/>
        <v>0</v>
      </c>
    </row>
    <row r="4012" spans="1:13" ht="15" customHeight="1">
      <c r="A4012" s="76"/>
      <c r="B4012" s="77" t="str">
        <f t="shared" si="389"/>
        <v/>
      </c>
      <c r="C4012" t="str">
        <f t="shared" si="388"/>
        <v/>
      </c>
      <c r="D4012" s="315" t="str">
        <f t="shared" si="393"/>
        <v/>
      </c>
      <c r="E4012" s="228">
        <v>0</v>
      </c>
      <c r="J4012" s="229">
        <f t="shared" si="390"/>
        <v>0</v>
      </c>
      <c r="K4012" s="229">
        <f t="shared" si="391"/>
        <v>0</v>
      </c>
      <c r="L4012" s="229">
        <f t="shared" si="391"/>
        <v>0</v>
      </c>
      <c r="M4012" s="229">
        <f t="shared" si="392"/>
        <v>0</v>
      </c>
    </row>
    <row r="4013" spans="1:13" ht="15" customHeight="1">
      <c r="A4013" s="76"/>
      <c r="B4013" s="77" t="str">
        <f t="shared" si="389"/>
        <v/>
      </c>
      <c r="C4013" t="str">
        <f t="shared" si="388"/>
        <v/>
      </c>
      <c r="D4013" s="315" t="str">
        <f t="shared" si="393"/>
        <v/>
      </c>
      <c r="E4013" s="228">
        <v>0</v>
      </c>
      <c r="J4013" s="229">
        <f t="shared" si="390"/>
        <v>0</v>
      </c>
      <c r="K4013" s="229">
        <f t="shared" si="391"/>
        <v>0</v>
      </c>
      <c r="L4013" s="229">
        <f t="shared" si="391"/>
        <v>0</v>
      </c>
      <c r="M4013" s="229">
        <f t="shared" si="392"/>
        <v>0</v>
      </c>
    </row>
    <row r="4014" spans="1:13" ht="15" customHeight="1">
      <c r="A4014" s="76"/>
      <c r="B4014" s="77" t="str">
        <f t="shared" si="389"/>
        <v/>
      </c>
      <c r="C4014" t="str">
        <f t="shared" si="388"/>
        <v/>
      </c>
      <c r="D4014" s="315" t="str">
        <f t="shared" si="393"/>
        <v/>
      </c>
      <c r="E4014" s="228">
        <v>0</v>
      </c>
      <c r="J4014" s="229">
        <f t="shared" si="390"/>
        <v>0</v>
      </c>
      <c r="K4014" s="229">
        <f t="shared" si="391"/>
        <v>0</v>
      </c>
      <c r="L4014" s="229">
        <f t="shared" si="391"/>
        <v>0</v>
      </c>
      <c r="M4014" s="229">
        <f t="shared" si="392"/>
        <v>0</v>
      </c>
    </row>
    <row r="4015" spans="1:13" ht="15" customHeight="1">
      <c r="A4015" s="76"/>
      <c r="B4015" s="77" t="str">
        <f t="shared" si="389"/>
        <v/>
      </c>
      <c r="C4015" t="str">
        <f t="shared" si="388"/>
        <v/>
      </c>
      <c r="D4015" s="315" t="str">
        <f t="shared" si="393"/>
        <v/>
      </c>
      <c r="E4015" s="228">
        <v>0</v>
      </c>
      <c r="J4015" s="229">
        <f t="shared" si="390"/>
        <v>0</v>
      </c>
      <c r="K4015" s="229">
        <f t="shared" si="391"/>
        <v>0</v>
      </c>
      <c r="L4015" s="229">
        <f t="shared" si="391"/>
        <v>0</v>
      </c>
      <c r="M4015" s="229">
        <f t="shared" si="392"/>
        <v>0</v>
      </c>
    </row>
    <row r="4016" spans="1:13" ht="15" customHeight="1">
      <c r="A4016" s="76"/>
      <c r="B4016" s="77" t="str">
        <f t="shared" si="389"/>
        <v/>
      </c>
      <c r="C4016" t="str">
        <f t="shared" si="388"/>
        <v/>
      </c>
      <c r="D4016" s="315" t="str">
        <f t="shared" si="393"/>
        <v/>
      </c>
      <c r="E4016" s="228">
        <v>0</v>
      </c>
      <c r="J4016" s="229">
        <f t="shared" si="390"/>
        <v>0</v>
      </c>
      <c r="K4016" s="229">
        <f t="shared" si="391"/>
        <v>0</v>
      </c>
      <c r="L4016" s="229">
        <f t="shared" si="391"/>
        <v>0</v>
      </c>
      <c r="M4016" s="229">
        <f t="shared" si="392"/>
        <v>0</v>
      </c>
    </row>
    <row r="4017" spans="1:13" ht="15" customHeight="1">
      <c r="A4017" s="76"/>
      <c r="B4017" s="77" t="str">
        <f t="shared" si="389"/>
        <v/>
      </c>
      <c r="C4017" t="str">
        <f t="shared" si="388"/>
        <v/>
      </c>
      <c r="D4017" s="315" t="str">
        <f t="shared" si="393"/>
        <v/>
      </c>
      <c r="E4017" s="228">
        <v>0</v>
      </c>
      <c r="J4017" s="229">
        <f t="shared" si="390"/>
        <v>0</v>
      </c>
      <c r="K4017" s="229">
        <f t="shared" si="391"/>
        <v>0</v>
      </c>
      <c r="L4017" s="229">
        <f t="shared" si="391"/>
        <v>0</v>
      </c>
      <c r="M4017" s="229">
        <f t="shared" si="392"/>
        <v>0</v>
      </c>
    </row>
    <row r="4018" spans="1:13" ht="15" customHeight="1">
      <c r="A4018" s="76"/>
      <c r="B4018" s="77" t="str">
        <f t="shared" si="389"/>
        <v/>
      </c>
      <c r="C4018" t="str">
        <f t="shared" si="388"/>
        <v/>
      </c>
      <c r="D4018" s="315" t="str">
        <f t="shared" si="393"/>
        <v/>
      </c>
      <c r="E4018" s="228">
        <v>0</v>
      </c>
      <c r="J4018" s="229">
        <f t="shared" si="390"/>
        <v>0</v>
      </c>
      <c r="K4018" s="229">
        <f t="shared" si="391"/>
        <v>0</v>
      </c>
      <c r="L4018" s="229">
        <f t="shared" si="391"/>
        <v>0</v>
      </c>
      <c r="M4018" s="229">
        <f t="shared" si="392"/>
        <v>0</v>
      </c>
    </row>
    <row r="4019" spans="1:13" ht="15" customHeight="1">
      <c r="A4019" s="76"/>
      <c r="B4019" s="77" t="str">
        <f t="shared" si="389"/>
        <v/>
      </c>
      <c r="C4019" t="str">
        <f t="shared" si="388"/>
        <v/>
      </c>
      <c r="D4019" s="315" t="str">
        <f t="shared" si="393"/>
        <v/>
      </c>
      <c r="E4019" s="228">
        <v>0</v>
      </c>
      <c r="J4019" s="229">
        <f t="shared" si="390"/>
        <v>0</v>
      </c>
      <c r="K4019" s="229">
        <f t="shared" si="391"/>
        <v>0</v>
      </c>
      <c r="L4019" s="229">
        <f t="shared" si="391"/>
        <v>0</v>
      </c>
      <c r="M4019" s="229">
        <f t="shared" si="392"/>
        <v>0</v>
      </c>
    </row>
    <row r="4020" spans="1:13" ht="15" customHeight="1">
      <c r="A4020" s="76"/>
      <c r="B4020" s="77" t="str">
        <f t="shared" si="389"/>
        <v/>
      </c>
      <c r="C4020" t="str">
        <f t="shared" si="388"/>
        <v/>
      </c>
      <c r="D4020" s="315" t="str">
        <f t="shared" si="393"/>
        <v/>
      </c>
      <c r="E4020" s="228">
        <v>0</v>
      </c>
      <c r="J4020" s="229">
        <f t="shared" si="390"/>
        <v>0</v>
      </c>
      <c r="K4020" s="229">
        <f t="shared" si="391"/>
        <v>0</v>
      </c>
      <c r="L4020" s="229">
        <f t="shared" si="391"/>
        <v>0</v>
      </c>
      <c r="M4020" s="229">
        <f t="shared" si="392"/>
        <v>0</v>
      </c>
    </row>
    <row r="4021" spans="1:13" ht="15" customHeight="1">
      <c r="A4021" s="76"/>
      <c r="B4021" s="77" t="str">
        <f t="shared" si="389"/>
        <v/>
      </c>
      <c r="C4021" t="str">
        <f t="shared" si="388"/>
        <v/>
      </c>
      <c r="D4021" s="315" t="str">
        <f t="shared" si="393"/>
        <v/>
      </c>
      <c r="E4021" s="228">
        <v>0</v>
      </c>
      <c r="J4021" s="229">
        <f t="shared" si="390"/>
        <v>0</v>
      </c>
      <c r="K4021" s="229">
        <f t="shared" si="391"/>
        <v>0</v>
      </c>
      <c r="L4021" s="229">
        <f t="shared" si="391"/>
        <v>0</v>
      </c>
      <c r="M4021" s="229">
        <f t="shared" si="392"/>
        <v>0</v>
      </c>
    </row>
    <row r="4022" spans="1:13" ht="15" customHeight="1">
      <c r="A4022" s="76"/>
      <c r="B4022" s="77" t="str">
        <f t="shared" si="389"/>
        <v/>
      </c>
      <c r="C4022" t="str">
        <f t="shared" si="388"/>
        <v/>
      </c>
      <c r="D4022" s="315" t="str">
        <f t="shared" si="393"/>
        <v/>
      </c>
      <c r="E4022" s="228">
        <v>0</v>
      </c>
      <c r="J4022" s="229">
        <f t="shared" si="390"/>
        <v>0</v>
      </c>
      <c r="K4022" s="229">
        <f t="shared" si="391"/>
        <v>0</v>
      </c>
      <c r="L4022" s="229">
        <f t="shared" si="391"/>
        <v>0</v>
      </c>
      <c r="M4022" s="229">
        <f t="shared" si="392"/>
        <v>0</v>
      </c>
    </row>
    <row r="4023" spans="1:13" ht="15" customHeight="1">
      <c r="A4023" s="76"/>
      <c r="B4023" s="77" t="str">
        <f t="shared" si="389"/>
        <v/>
      </c>
      <c r="C4023" t="str">
        <f t="shared" si="388"/>
        <v/>
      </c>
      <c r="D4023" s="315" t="str">
        <f t="shared" si="393"/>
        <v/>
      </c>
      <c r="E4023" s="228">
        <v>0</v>
      </c>
      <c r="J4023" s="229">
        <f t="shared" si="390"/>
        <v>0</v>
      </c>
      <c r="K4023" s="229">
        <f t="shared" si="391"/>
        <v>0</v>
      </c>
      <c r="L4023" s="229">
        <f t="shared" si="391"/>
        <v>0</v>
      </c>
      <c r="M4023" s="229">
        <f t="shared" si="392"/>
        <v>0</v>
      </c>
    </row>
    <row r="4024" spans="1:13" ht="15" customHeight="1">
      <c r="A4024" s="76"/>
      <c r="B4024" s="77" t="str">
        <f t="shared" si="389"/>
        <v/>
      </c>
      <c r="C4024" t="str">
        <f t="shared" si="388"/>
        <v/>
      </c>
      <c r="D4024" s="315" t="str">
        <f t="shared" si="393"/>
        <v/>
      </c>
      <c r="E4024" s="228">
        <v>0</v>
      </c>
      <c r="J4024" s="229">
        <f t="shared" si="390"/>
        <v>0</v>
      </c>
      <c r="K4024" s="229">
        <f t="shared" si="391"/>
        <v>0</v>
      </c>
      <c r="L4024" s="229">
        <f t="shared" si="391"/>
        <v>0</v>
      </c>
      <c r="M4024" s="229">
        <f t="shared" si="392"/>
        <v>0</v>
      </c>
    </row>
    <row r="4025" spans="1:13" ht="15" customHeight="1">
      <c r="A4025" s="76"/>
      <c r="B4025" s="77" t="str">
        <f t="shared" si="389"/>
        <v/>
      </c>
      <c r="C4025" t="str">
        <f t="shared" si="388"/>
        <v/>
      </c>
      <c r="D4025" s="315" t="str">
        <f t="shared" si="393"/>
        <v/>
      </c>
      <c r="E4025" s="228">
        <v>0</v>
      </c>
      <c r="J4025" s="229">
        <f t="shared" si="390"/>
        <v>0</v>
      </c>
      <c r="K4025" s="229">
        <f t="shared" si="391"/>
        <v>0</v>
      </c>
      <c r="L4025" s="229">
        <f t="shared" si="391"/>
        <v>0</v>
      </c>
      <c r="M4025" s="229">
        <f t="shared" si="392"/>
        <v>0</v>
      </c>
    </row>
    <row r="4026" spans="1:13" ht="15" customHeight="1">
      <c r="A4026" s="76"/>
      <c r="B4026" s="77" t="str">
        <f t="shared" si="389"/>
        <v/>
      </c>
      <c r="C4026" t="str">
        <f t="shared" si="388"/>
        <v/>
      </c>
      <c r="D4026" s="315" t="str">
        <f t="shared" si="393"/>
        <v/>
      </c>
      <c r="E4026" s="228">
        <v>0</v>
      </c>
      <c r="J4026" s="229">
        <f t="shared" si="390"/>
        <v>0</v>
      </c>
      <c r="K4026" s="229">
        <f t="shared" si="391"/>
        <v>0</v>
      </c>
      <c r="L4026" s="229">
        <f t="shared" si="391"/>
        <v>0</v>
      </c>
      <c r="M4026" s="229">
        <f t="shared" si="392"/>
        <v>0</v>
      </c>
    </row>
    <row r="4027" spans="1:13" ht="15" customHeight="1">
      <c r="A4027" s="76"/>
      <c r="B4027" s="77" t="str">
        <f t="shared" si="389"/>
        <v/>
      </c>
      <c r="C4027" t="str">
        <f t="shared" si="388"/>
        <v/>
      </c>
      <c r="D4027" s="315" t="str">
        <f t="shared" si="393"/>
        <v/>
      </c>
      <c r="E4027" s="228">
        <v>0</v>
      </c>
      <c r="J4027" s="229">
        <f t="shared" si="390"/>
        <v>0</v>
      </c>
      <c r="K4027" s="229">
        <f t="shared" si="391"/>
        <v>0</v>
      </c>
      <c r="L4027" s="229">
        <f t="shared" si="391"/>
        <v>0</v>
      </c>
      <c r="M4027" s="229">
        <f t="shared" si="392"/>
        <v>0</v>
      </c>
    </row>
    <row r="4028" spans="1:13" ht="15" customHeight="1">
      <c r="A4028" s="76"/>
      <c r="B4028" s="77" t="str">
        <f t="shared" si="389"/>
        <v/>
      </c>
      <c r="C4028" t="str">
        <f t="shared" si="388"/>
        <v/>
      </c>
      <c r="D4028" s="315" t="str">
        <f t="shared" si="393"/>
        <v/>
      </c>
      <c r="E4028" s="228">
        <v>0</v>
      </c>
      <c r="J4028" s="229">
        <f t="shared" si="390"/>
        <v>0</v>
      </c>
      <c r="K4028" s="229">
        <f t="shared" si="391"/>
        <v>0</v>
      </c>
      <c r="L4028" s="229">
        <f t="shared" si="391"/>
        <v>0</v>
      </c>
      <c r="M4028" s="229">
        <f t="shared" si="392"/>
        <v>0</v>
      </c>
    </row>
    <row r="4029" spans="1:13" ht="15" customHeight="1">
      <c r="A4029" s="76"/>
      <c r="B4029" s="77" t="str">
        <f t="shared" si="389"/>
        <v/>
      </c>
      <c r="C4029" t="str">
        <f t="shared" si="388"/>
        <v/>
      </c>
      <c r="D4029" s="315" t="str">
        <f t="shared" si="393"/>
        <v/>
      </c>
      <c r="E4029" s="228">
        <v>0</v>
      </c>
      <c r="J4029" s="229">
        <f t="shared" si="390"/>
        <v>0</v>
      </c>
      <c r="K4029" s="229">
        <f t="shared" si="391"/>
        <v>0</v>
      </c>
      <c r="L4029" s="229">
        <f t="shared" si="391"/>
        <v>0</v>
      </c>
      <c r="M4029" s="229">
        <f t="shared" si="392"/>
        <v>0</v>
      </c>
    </row>
    <row r="4030" spans="1:13" ht="15" customHeight="1">
      <c r="A4030" s="76"/>
      <c r="B4030" s="77" t="str">
        <f t="shared" si="389"/>
        <v/>
      </c>
      <c r="C4030" t="str">
        <f t="shared" si="388"/>
        <v/>
      </c>
      <c r="D4030" s="315" t="str">
        <f t="shared" si="393"/>
        <v/>
      </c>
      <c r="E4030" s="228">
        <v>0</v>
      </c>
      <c r="J4030" s="229">
        <f t="shared" si="390"/>
        <v>0</v>
      </c>
      <c r="K4030" s="229">
        <f t="shared" si="391"/>
        <v>0</v>
      </c>
      <c r="L4030" s="229">
        <f t="shared" si="391"/>
        <v>0</v>
      </c>
      <c r="M4030" s="229">
        <f t="shared" si="392"/>
        <v>0</v>
      </c>
    </row>
    <row r="4031" spans="1:13" ht="15" customHeight="1">
      <c r="A4031" s="76"/>
      <c r="B4031" s="77" t="str">
        <f t="shared" si="389"/>
        <v/>
      </c>
      <c r="C4031" t="str">
        <f t="shared" si="388"/>
        <v/>
      </c>
      <c r="D4031" s="315" t="str">
        <f t="shared" si="393"/>
        <v/>
      </c>
      <c r="E4031" s="228">
        <v>0</v>
      </c>
      <c r="J4031" s="229">
        <f t="shared" si="390"/>
        <v>0</v>
      </c>
      <c r="K4031" s="229">
        <f t="shared" si="391"/>
        <v>0</v>
      </c>
      <c r="L4031" s="229">
        <f t="shared" si="391"/>
        <v>0</v>
      </c>
      <c r="M4031" s="229">
        <f t="shared" si="392"/>
        <v>0</v>
      </c>
    </row>
    <row r="4032" spans="1:13" ht="15" customHeight="1">
      <c r="A4032" s="76"/>
      <c r="B4032" s="77" t="str">
        <f t="shared" si="389"/>
        <v/>
      </c>
      <c r="C4032" t="str">
        <f t="shared" si="388"/>
        <v/>
      </c>
      <c r="D4032" s="315" t="str">
        <f t="shared" si="393"/>
        <v/>
      </c>
      <c r="E4032" s="228">
        <v>0</v>
      </c>
      <c r="J4032" s="229">
        <f t="shared" si="390"/>
        <v>0</v>
      </c>
      <c r="K4032" s="229">
        <f t="shared" si="391"/>
        <v>0</v>
      </c>
      <c r="L4032" s="229">
        <f t="shared" si="391"/>
        <v>0</v>
      </c>
      <c r="M4032" s="229">
        <f t="shared" si="392"/>
        <v>0</v>
      </c>
    </row>
    <row r="4033" spans="1:13" ht="15" customHeight="1">
      <c r="A4033" s="76"/>
      <c r="B4033" s="77" t="str">
        <f t="shared" si="389"/>
        <v/>
      </c>
      <c r="C4033" t="str">
        <f t="shared" ref="C4033:C4096" si="394">IF(A4033&lt;&gt;"",TEXT(A4033,"aaaa"),"")</f>
        <v/>
      </c>
      <c r="D4033" s="315" t="str">
        <f t="shared" si="393"/>
        <v/>
      </c>
      <c r="E4033" s="228">
        <v>0</v>
      </c>
      <c r="J4033" s="229">
        <f t="shared" si="390"/>
        <v>0</v>
      </c>
      <c r="K4033" s="229">
        <f t="shared" si="391"/>
        <v>0</v>
      </c>
      <c r="L4033" s="229">
        <f t="shared" si="391"/>
        <v>0</v>
      </c>
      <c r="M4033" s="229">
        <f t="shared" si="392"/>
        <v>0</v>
      </c>
    </row>
    <row r="4034" spans="1:13" ht="15" customHeight="1">
      <c r="A4034" s="76"/>
      <c r="B4034" s="77" t="str">
        <f t="shared" si="389"/>
        <v/>
      </c>
      <c r="C4034" t="str">
        <f t="shared" si="394"/>
        <v/>
      </c>
      <c r="D4034" s="315" t="str">
        <f t="shared" si="393"/>
        <v/>
      </c>
      <c r="E4034" s="228">
        <v>0</v>
      </c>
      <c r="J4034" s="229">
        <f t="shared" si="390"/>
        <v>0</v>
      </c>
      <c r="K4034" s="229">
        <f t="shared" si="391"/>
        <v>0</v>
      </c>
      <c r="L4034" s="229">
        <f t="shared" si="391"/>
        <v>0</v>
      </c>
      <c r="M4034" s="229">
        <f t="shared" si="392"/>
        <v>0</v>
      </c>
    </row>
    <row r="4035" spans="1:13" ht="15" customHeight="1">
      <c r="A4035" s="76"/>
      <c r="B4035" s="77" t="str">
        <f t="shared" si="389"/>
        <v/>
      </c>
      <c r="C4035" t="str">
        <f t="shared" si="394"/>
        <v/>
      </c>
      <c r="D4035" s="315" t="str">
        <f t="shared" si="393"/>
        <v/>
      </c>
      <c r="E4035" s="228">
        <v>0</v>
      </c>
      <c r="J4035" s="229">
        <f t="shared" si="390"/>
        <v>0</v>
      </c>
      <c r="K4035" s="229">
        <f t="shared" si="391"/>
        <v>0</v>
      </c>
      <c r="L4035" s="229">
        <f t="shared" si="391"/>
        <v>0</v>
      </c>
      <c r="M4035" s="229">
        <f t="shared" si="392"/>
        <v>0</v>
      </c>
    </row>
    <row r="4036" spans="1:13" ht="15" customHeight="1">
      <c r="A4036" s="76"/>
      <c r="B4036" s="77" t="str">
        <f t="shared" si="389"/>
        <v/>
      </c>
      <c r="C4036" t="str">
        <f t="shared" si="394"/>
        <v/>
      </c>
      <c r="D4036" s="315" t="str">
        <f t="shared" si="393"/>
        <v/>
      </c>
      <c r="E4036" s="228">
        <v>0</v>
      </c>
      <c r="J4036" s="229">
        <f t="shared" si="390"/>
        <v>0</v>
      </c>
      <c r="K4036" s="229">
        <f t="shared" si="391"/>
        <v>0</v>
      </c>
      <c r="L4036" s="229">
        <f t="shared" si="391"/>
        <v>0</v>
      </c>
      <c r="M4036" s="229">
        <f t="shared" si="392"/>
        <v>0</v>
      </c>
    </row>
    <row r="4037" spans="1:13" ht="15" customHeight="1">
      <c r="A4037" s="76"/>
      <c r="B4037" s="77" t="str">
        <f t="shared" si="389"/>
        <v/>
      </c>
      <c r="C4037" t="str">
        <f t="shared" si="394"/>
        <v/>
      </c>
      <c r="D4037" s="315" t="str">
        <f t="shared" si="393"/>
        <v/>
      </c>
      <c r="E4037" s="228">
        <v>0</v>
      </c>
      <c r="J4037" s="229">
        <f t="shared" si="390"/>
        <v>0</v>
      </c>
      <c r="K4037" s="229">
        <f t="shared" si="391"/>
        <v>0</v>
      </c>
      <c r="L4037" s="229">
        <f t="shared" si="391"/>
        <v>0</v>
      </c>
      <c r="M4037" s="229">
        <f t="shared" si="392"/>
        <v>0</v>
      </c>
    </row>
    <row r="4038" spans="1:13" ht="15" customHeight="1">
      <c r="A4038" s="76"/>
      <c r="B4038" s="77" t="str">
        <f t="shared" si="389"/>
        <v/>
      </c>
      <c r="C4038" t="str">
        <f t="shared" si="394"/>
        <v/>
      </c>
      <c r="D4038" s="315" t="str">
        <f t="shared" si="393"/>
        <v/>
      </c>
      <c r="E4038" s="228">
        <v>0</v>
      </c>
      <c r="J4038" s="229">
        <f t="shared" si="390"/>
        <v>0</v>
      </c>
      <c r="K4038" s="229">
        <f t="shared" si="391"/>
        <v>0</v>
      </c>
      <c r="L4038" s="229">
        <f t="shared" si="391"/>
        <v>0</v>
      </c>
      <c r="M4038" s="229">
        <f t="shared" si="392"/>
        <v>0</v>
      </c>
    </row>
    <row r="4039" spans="1:13" ht="15" customHeight="1">
      <c r="A4039" s="76"/>
      <c r="B4039" s="77" t="str">
        <f t="shared" ref="B4039:B4102" si="395">IF(A4039="","",TEXT(A4039,"DDDD"))</f>
        <v/>
      </c>
      <c r="C4039" t="str">
        <f t="shared" si="394"/>
        <v/>
      </c>
      <c r="D4039" s="315" t="str">
        <f t="shared" si="393"/>
        <v/>
      </c>
      <c r="E4039" s="228">
        <v>0</v>
      </c>
      <c r="J4039" s="229">
        <f t="shared" ref="J4039:J4102" si="396">IF(E4039=0,0,(1-J$4)*E4039)</f>
        <v>0</v>
      </c>
      <c r="K4039" s="229">
        <f t="shared" ref="K4039:L4102" si="397">IF(F4039=0,0,(1-K$4)*F4039)</f>
        <v>0</v>
      </c>
      <c r="L4039" s="229">
        <f t="shared" si="397"/>
        <v>0</v>
      </c>
      <c r="M4039" s="229">
        <f t="shared" ref="M4039:M4102" si="398">IF(H4039=0,0,(1-M$4)*H4039)</f>
        <v>0</v>
      </c>
    </row>
    <row r="4040" spans="1:13" ht="15" customHeight="1">
      <c r="A4040" s="76"/>
      <c r="B4040" s="77" t="str">
        <f t="shared" si="395"/>
        <v/>
      </c>
      <c r="C4040" t="str">
        <f t="shared" si="394"/>
        <v/>
      </c>
      <c r="D4040" s="315" t="str">
        <f t="shared" ref="D4040:D4103" si="399">IF(A4040&lt;&gt;"",PROPER(TEXT(A4040,"Mmmm")),"")</f>
        <v/>
      </c>
      <c r="E4040" s="228">
        <v>0</v>
      </c>
      <c r="J4040" s="229">
        <f t="shared" si="396"/>
        <v>0</v>
      </c>
      <c r="K4040" s="229">
        <f t="shared" si="397"/>
        <v>0</v>
      </c>
      <c r="L4040" s="229">
        <f t="shared" si="397"/>
        <v>0</v>
      </c>
      <c r="M4040" s="229">
        <f t="shared" si="398"/>
        <v>0</v>
      </c>
    </row>
    <row r="4041" spans="1:13" ht="15" customHeight="1">
      <c r="A4041" s="76"/>
      <c r="B4041" s="77" t="str">
        <f t="shared" si="395"/>
        <v/>
      </c>
      <c r="C4041" t="str">
        <f t="shared" si="394"/>
        <v/>
      </c>
      <c r="D4041" s="315" t="str">
        <f t="shared" si="399"/>
        <v/>
      </c>
      <c r="E4041" s="228">
        <v>0</v>
      </c>
      <c r="J4041" s="229">
        <f t="shared" si="396"/>
        <v>0</v>
      </c>
      <c r="K4041" s="229">
        <f t="shared" si="397"/>
        <v>0</v>
      </c>
      <c r="L4041" s="229">
        <f t="shared" si="397"/>
        <v>0</v>
      </c>
      <c r="M4041" s="229">
        <f t="shared" si="398"/>
        <v>0</v>
      </c>
    </row>
    <row r="4042" spans="1:13" ht="15" customHeight="1">
      <c r="A4042" s="76"/>
      <c r="B4042" s="77" t="str">
        <f t="shared" si="395"/>
        <v/>
      </c>
      <c r="C4042" t="str">
        <f t="shared" si="394"/>
        <v/>
      </c>
      <c r="D4042" s="315" t="str">
        <f t="shared" si="399"/>
        <v/>
      </c>
      <c r="E4042" s="228">
        <v>0</v>
      </c>
      <c r="J4042" s="229">
        <f t="shared" si="396"/>
        <v>0</v>
      </c>
      <c r="K4042" s="229">
        <f t="shared" si="397"/>
        <v>0</v>
      </c>
      <c r="L4042" s="229">
        <f t="shared" si="397"/>
        <v>0</v>
      </c>
      <c r="M4042" s="229">
        <f t="shared" si="398"/>
        <v>0</v>
      </c>
    </row>
    <row r="4043" spans="1:13" ht="15" customHeight="1">
      <c r="A4043" s="76"/>
      <c r="B4043" s="77" t="str">
        <f t="shared" si="395"/>
        <v/>
      </c>
      <c r="C4043" t="str">
        <f t="shared" si="394"/>
        <v/>
      </c>
      <c r="D4043" s="315" t="str">
        <f t="shared" si="399"/>
        <v/>
      </c>
      <c r="E4043" s="228">
        <v>0</v>
      </c>
      <c r="J4043" s="229">
        <f t="shared" si="396"/>
        <v>0</v>
      </c>
      <c r="K4043" s="229">
        <f t="shared" si="397"/>
        <v>0</v>
      </c>
      <c r="L4043" s="229">
        <f t="shared" si="397"/>
        <v>0</v>
      </c>
      <c r="M4043" s="229">
        <f t="shared" si="398"/>
        <v>0</v>
      </c>
    </row>
    <row r="4044" spans="1:13" ht="15" customHeight="1">
      <c r="A4044" s="76"/>
      <c r="B4044" s="77" t="str">
        <f t="shared" si="395"/>
        <v/>
      </c>
      <c r="C4044" t="str">
        <f t="shared" si="394"/>
        <v/>
      </c>
      <c r="D4044" s="315" t="str">
        <f t="shared" si="399"/>
        <v/>
      </c>
      <c r="E4044" s="228">
        <v>0</v>
      </c>
      <c r="J4044" s="229">
        <f t="shared" si="396"/>
        <v>0</v>
      </c>
      <c r="K4044" s="229">
        <f t="shared" si="397"/>
        <v>0</v>
      </c>
      <c r="L4044" s="229">
        <f t="shared" si="397"/>
        <v>0</v>
      </c>
      <c r="M4044" s="229">
        <f t="shared" si="398"/>
        <v>0</v>
      </c>
    </row>
    <row r="4045" spans="1:13" ht="15" customHeight="1">
      <c r="A4045" s="76"/>
      <c r="B4045" s="77" t="str">
        <f t="shared" si="395"/>
        <v/>
      </c>
      <c r="C4045" t="str">
        <f t="shared" si="394"/>
        <v/>
      </c>
      <c r="D4045" s="315" t="str">
        <f t="shared" si="399"/>
        <v/>
      </c>
      <c r="E4045" s="228">
        <v>0</v>
      </c>
      <c r="J4045" s="229">
        <f t="shared" si="396"/>
        <v>0</v>
      </c>
      <c r="K4045" s="229">
        <f t="shared" si="397"/>
        <v>0</v>
      </c>
      <c r="L4045" s="229">
        <f t="shared" si="397"/>
        <v>0</v>
      </c>
      <c r="M4045" s="229">
        <f t="shared" si="398"/>
        <v>0</v>
      </c>
    </row>
    <row r="4046" spans="1:13" ht="15" customHeight="1">
      <c r="A4046" s="76"/>
      <c r="B4046" s="77" t="str">
        <f t="shared" si="395"/>
        <v/>
      </c>
      <c r="C4046" t="str">
        <f t="shared" si="394"/>
        <v/>
      </c>
      <c r="D4046" s="315" t="str">
        <f t="shared" si="399"/>
        <v/>
      </c>
      <c r="E4046" s="228">
        <v>0</v>
      </c>
      <c r="J4046" s="229">
        <f t="shared" si="396"/>
        <v>0</v>
      </c>
      <c r="K4046" s="229">
        <f t="shared" si="397"/>
        <v>0</v>
      </c>
      <c r="L4046" s="229">
        <f t="shared" si="397"/>
        <v>0</v>
      </c>
      <c r="M4046" s="229">
        <f t="shared" si="398"/>
        <v>0</v>
      </c>
    </row>
    <row r="4047" spans="1:13" ht="15" customHeight="1">
      <c r="A4047" s="76"/>
      <c r="B4047" s="77" t="str">
        <f t="shared" si="395"/>
        <v/>
      </c>
      <c r="C4047" t="str">
        <f t="shared" si="394"/>
        <v/>
      </c>
      <c r="D4047" s="315" t="str">
        <f t="shared" si="399"/>
        <v/>
      </c>
      <c r="E4047" s="228">
        <v>0</v>
      </c>
      <c r="J4047" s="229">
        <f t="shared" si="396"/>
        <v>0</v>
      </c>
      <c r="K4047" s="229">
        <f t="shared" si="397"/>
        <v>0</v>
      </c>
      <c r="L4047" s="229">
        <f t="shared" si="397"/>
        <v>0</v>
      </c>
      <c r="M4047" s="229">
        <f t="shared" si="398"/>
        <v>0</v>
      </c>
    </row>
    <row r="4048" spans="1:13" ht="15" customHeight="1">
      <c r="A4048" s="76"/>
      <c r="B4048" s="77" t="str">
        <f t="shared" si="395"/>
        <v/>
      </c>
      <c r="C4048" t="str">
        <f t="shared" si="394"/>
        <v/>
      </c>
      <c r="D4048" s="315" t="str">
        <f t="shared" si="399"/>
        <v/>
      </c>
      <c r="E4048" s="228">
        <v>0</v>
      </c>
      <c r="J4048" s="229">
        <f t="shared" si="396"/>
        <v>0</v>
      </c>
      <c r="K4048" s="229">
        <f t="shared" si="397"/>
        <v>0</v>
      </c>
      <c r="L4048" s="229">
        <f t="shared" si="397"/>
        <v>0</v>
      </c>
      <c r="M4048" s="229">
        <f t="shared" si="398"/>
        <v>0</v>
      </c>
    </row>
    <row r="4049" spans="1:13" ht="15" customHeight="1">
      <c r="A4049" s="76"/>
      <c r="B4049" s="77" t="str">
        <f t="shared" si="395"/>
        <v/>
      </c>
      <c r="C4049" t="str">
        <f t="shared" si="394"/>
        <v/>
      </c>
      <c r="D4049" s="315" t="str">
        <f t="shared" si="399"/>
        <v/>
      </c>
      <c r="E4049" s="228">
        <v>0</v>
      </c>
      <c r="J4049" s="229">
        <f t="shared" si="396"/>
        <v>0</v>
      </c>
      <c r="K4049" s="229">
        <f t="shared" si="397"/>
        <v>0</v>
      </c>
      <c r="L4049" s="229">
        <f t="shared" si="397"/>
        <v>0</v>
      </c>
      <c r="M4049" s="229">
        <f t="shared" si="398"/>
        <v>0</v>
      </c>
    </row>
    <row r="4050" spans="1:13" ht="15" customHeight="1">
      <c r="A4050" s="76"/>
      <c r="B4050" s="77" t="str">
        <f t="shared" si="395"/>
        <v/>
      </c>
      <c r="C4050" t="str">
        <f t="shared" si="394"/>
        <v/>
      </c>
      <c r="D4050" s="315" t="str">
        <f t="shared" si="399"/>
        <v/>
      </c>
      <c r="E4050" s="228">
        <v>0</v>
      </c>
      <c r="J4050" s="229">
        <f t="shared" si="396"/>
        <v>0</v>
      </c>
      <c r="K4050" s="229">
        <f t="shared" si="397"/>
        <v>0</v>
      </c>
      <c r="L4050" s="229">
        <f t="shared" si="397"/>
        <v>0</v>
      </c>
      <c r="M4050" s="229">
        <f t="shared" si="398"/>
        <v>0</v>
      </c>
    </row>
    <row r="4051" spans="1:13" ht="15" customHeight="1">
      <c r="A4051" s="76"/>
      <c r="B4051" s="77" t="str">
        <f t="shared" si="395"/>
        <v/>
      </c>
      <c r="C4051" t="str">
        <f t="shared" si="394"/>
        <v/>
      </c>
      <c r="D4051" s="315" t="str">
        <f t="shared" si="399"/>
        <v/>
      </c>
      <c r="E4051" s="228">
        <v>0</v>
      </c>
      <c r="J4051" s="229">
        <f t="shared" si="396"/>
        <v>0</v>
      </c>
      <c r="K4051" s="229">
        <f t="shared" si="397"/>
        <v>0</v>
      </c>
      <c r="L4051" s="229">
        <f t="shared" si="397"/>
        <v>0</v>
      </c>
      <c r="M4051" s="229">
        <f t="shared" si="398"/>
        <v>0</v>
      </c>
    </row>
    <row r="4052" spans="1:13" ht="15" customHeight="1">
      <c r="A4052" s="76"/>
      <c r="B4052" s="77" t="str">
        <f t="shared" si="395"/>
        <v/>
      </c>
      <c r="C4052" t="str">
        <f t="shared" si="394"/>
        <v/>
      </c>
      <c r="D4052" s="315" t="str">
        <f t="shared" si="399"/>
        <v/>
      </c>
      <c r="E4052" s="228">
        <v>0</v>
      </c>
      <c r="J4052" s="229">
        <f t="shared" si="396"/>
        <v>0</v>
      </c>
      <c r="K4052" s="229">
        <f t="shared" si="397"/>
        <v>0</v>
      </c>
      <c r="L4052" s="229">
        <f t="shared" si="397"/>
        <v>0</v>
      </c>
      <c r="M4052" s="229">
        <f t="shared" si="398"/>
        <v>0</v>
      </c>
    </row>
    <row r="4053" spans="1:13" ht="15" customHeight="1">
      <c r="A4053" s="76"/>
      <c r="B4053" s="77" t="str">
        <f t="shared" si="395"/>
        <v/>
      </c>
      <c r="C4053" t="str">
        <f t="shared" si="394"/>
        <v/>
      </c>
      <c r="D4053" s="315" t="str">
        <f t="shared" si="399"/>
        <v/>
      </c>
      <c r="E4053" s="228">
        <v>0</v>
      </c>
      <c r="J4053" s="229">
        <f t="shared" si="396"/>
        <v>0</v>
      </c>
      <c r="K4053" s="229">
        <f t="shared" si="397"/>
        <v>0</v>
      </c>
      <c r="L4053" s="229">
        <f t="shared" si="397"/>
        <v>0</v>
      </c>
      <c r="M4053" s="229">
        <f t="shared" si="398"/>
        <v>0</v>
      </c>
    </row>
    <row r="4054" spans="1:13" ht="15" customHeight="1">
      <c r="A4054" s="76"/>
      <c r="B4054" s="77" t="str">
        <f t="shared" si="395"/>
        <v/>
      </c>
      <c r="C4054" t="str">
        <f t="shared" si="394"/>
        <v/>
      </c>
      <c r="D4054" s="315" t="str">
        <f t="shared" si="399"/>
        <v/>
      </c>
      <c r="E4054" s="228">
        <v>0</v>
      </c>
      <c r="J4054" s="229">
        <f t="shared" si="396"/>
        <v>0</v>
      </c>
      <c r="K4054" s="229">
        <f t="shared" si="397"/>
        <v>0</v>
      </c>
      <c r="L4054" s="229">
        <f t="shared" si="397"/>
        <v>0</v>
      </c>
      <c r="M4054" s="229">
        <f t="shared" si="398"/>
        <v>0</v>
      </c>
    </row>
    <row r="4055" spans="1:13" ht="15" customHeight="1">
      <c r="A4055" s="76"/>
      <c r="B4055" s="77" t="str">
        <f t="shared" si="395"/>
        <v/>
      </c>
      <c r="C4055" t="str">
        <f t="shared" si="394"/>
        <v/>
      </c>
      <c r="D4055" s="315" t="str">
        <f t="shared" si="399"/>
        <v/>
      </c>
      <c r="E4055" s="228">
        <v>0</v>
      </c>
      <c r="J4055" s="229">
        <f t="shared" si="396"/>
        <v>0</v>
      </c>
      <c r="K4055" s="229">
        <f t="shared" si="397"/>
        <v>0</v>
      </c>
      <c r="L4055" s="229">
        <f t="shared" si="397"/>
        <v>0</v>
      </c>
      <c r="M4055" s="229">
        <f t="shared" si="398"/>
        <v>0</v>
      </c>
    </row>
    <row r="4056" spans="1:13" ht="15" customHeight="1">
      <c r="A4056" s="76"/>
      <c r="B4056" s="77" t="str">
        <f t="shared" si="395"/>
        <v/>
      </c>
      <c r="C4056" t="str">
        <f t="shared" si="394"/>
        <v/>
      </c>
      <c r="D4056" s="315" t="str">
        <f t="shared" si="399"/>
        <v/>
      </c>
      <c r="E4056" s="228">
        <v>0</v>
      </c>
      <c r="J4056" s="229">
        <f t="shared" si="396"/>
        <v>0</v>
      </c>
      <c r="K4056" s="229">
        <f t="shared" si="397"/>
        <v>0</v>
      </c>
      <c r="L4056" s="229">
        <f t="shared" si="397"/>
        <v>0</v>
      </c>
      <c r="M4056" s="229">
        <f t="shared" si="398"/>
        <v>0</v>
      </c>
    </row>
    <row r="4057" spans="1:13" ht="15" customHeight="1">
      <c r="A4057" s="76"/>
      <c r="B4057" s="77" t="str">
        <f t="shared" si="395"/>
        <v/>
      </c>
      <c r="C4057" t="str">
        <f t="shared" si="394"/>
        <v/>
      </c>
      <c r="D4057" s="315" t="str">
        <f t="shared" si="399"/>
        <v/>
      </c>
      <c r="E4057" s="228">
        <v>0</v>
      </c>
      <c r="J4057" s="229">
        <f t="shared" si="396"/>
        <v>0</v>
      </c>
      <c r="K4057" s="229">
        <f t="shared" si="397"/>
        <v>0</v>
      </c>
      <c r="L4057" s="229">
        <f t="shared" si="397"/>
        <v>0</v>
      </c>
      <c r="M4057" s="229">
        <f t="shared" si="398"/>
        <v>0</v>
      </c>
    </row>
    <row r="4058" spans="1:13" ht="15" customHeight="1">
      <c r="A4058" s="76"/>
      <c r="B4058" s="77" t="str">
        <f t="shared" si="395"/>
        <v/>
      </c>
      <c r="C4058" t="str">
        <f t="shared" si="394"/>
        <v/>
      </c>
      <c r="D4058" s="315" t="str">
        <f t="shared" si="399"/>
        <v/>
      </c>
      <c r="E4058" s="228">
        <v>0</v>
      </c>
      <c r="J4058" s="229">
        <f t="shared" si="396"/>
        <v>0</v>
      </c>
      <c r="K4058" s="229">
        <f t="shared" si="397"/>
        <v>0</v>
      </c>
      <c r="L4058" s="229">
        <f t="shared" si="397"/>
        <v>0</v>
      </c>
      <c r="M4058" s="229">
        <f t="shared" si="398"/>
        <v>0</v>
      </c>
    </row>
    <row r="4059" spans="1:13" ht="15" customHeight="1">
      <c r="A4059" s="76"/>
      <c r="B4059" s="77" t="str">
        <f t="shared" si="395"/>
        <v/>
      </c>
      <c r="C4059" t="str">
        <f t="shared" si="394"/>
        <v/>
      </c>
      <c r="D4059" s="315" t="str">
        <f t="shared" si="399"/>
        <v/>
      </c>
      <c r="E4059" s="228">
        <v>0</v>
      </c>
      <c r="J4059" s="229">
        <f t="shared" si="396"/>
        <v>0</v>
      </c>
      <c r="K4059" s="229">
        <f t="shared" si="397"/>
        <v>0</v>
      </c>
      <c r="L4059" s="229">
        <f t="shared" si="397"/>
        <v>0</v>
      </c>
      <c r="M4059" s="229">
        <f t="shared" si="398"/>
        <v>0</v>
      </c>
    </row>
    <row r="4060" spans="1:13" ht="15" customHeight="1">
      <c r="A4060" s="76"/>
      <c r="B4060" s="77" t="str">
        <f t="shared" si="395"/>
        <v/>
      </c>
      <c r="C4060" t="str">
        <f t="shared" si="394"/>
        <v/>
      </c>
      <c r="D4060" s="315" t="str">
        <f t="shared" si="399"/>
        <v/>
      </c>
      <c r="E4060" s="228">
        <v>0</v>
      </c>
      <c r="J4060" s="229">
        <f t="shared" si="396"/>
        <v>0</v>
      </c>
      <c r="K4060" s="229">
        <f t="shared" si="397"/>
        <v>0</v>
      </c>
      <c r="L4060" s="229">
        <f t="shared" si="397"/>
        <v>0</v>
      </c>
      <c r="M4060" s="229">
        <f t="shared" si="398"/>
        <v>0</v>
      </c>
    </row>
    <row r="4061" spans="1:13" ht="15" customHeight="1">
      <c r="A4061" s="76"/>
      <c r="B4061" s="77" t="str">
        <f t="shared" si="395"/>
        <v/>
      </c>
      <c r="C4061" t="str">
        <f t="shared" si="394"/>
        <v/>
      </c>
      <c r="D4061" s="315" t="str">
        <f t="shared" si="399"/>
        <v/>
      </c>
      <c r="E4061" s="228">
        <v>0</v>
      </c>
      <c r="J4061" s="229">
        <f t="shared" si="396"/>
        <v>0</v>
      </c>
      <c r="K4061" s="229">
        <f t="shared" si="397"/>
        <v>0</v>
      </c>
      <c r="L4061" s="229">
        <f t="shared" si="397"/>
        <v>0</v>
      </c>
      <c r="M4061" s="229">
        <f t="shared" si="398"/>
        <v>0</v>
      </c>
    </row>
    <row r="4062" spans="1:13" ht="15" customHeight="1">
      <c r="A4062" s="76"/>
      <c r="B4062" s="77" t="str">
        <f t="shared" si="395"/>
        <v/>
      </c>
      <c r="C4062" t="str">
        <f t="shared" si="394"/>
        <v/>
      </c>
      <c r="D4062" s="315" t="str">
        <f t="shared" si="399"/>
        <v/>
      </c>
      <c r="E4062" s="228">
        <v>0</v>
      </c>
      <c r="J4062" s="229">
        <f t="shared" si="396"/>
        <v>0</v>
      </c>
      <c r="K4062" s="229">
        <f t="shared" si="397"/>
        <v>0</v>
      </c>
      <c r="L4062" s="229">
        <f t="shared" si="397"/>
        <v>0</v>
      </c>
      <c r="M4062" s="229">
        <f t="shared" si="398"/>
        <v>0</v>
      </c>
    </row>
    <row r="4063" spans="1:13" ht="15" customHeight="1">
      <c r="A4063" s="76"/>
      <c r="B4063" s="77" t="str">
        <f t="shared" si="395"/>
        <v/>
      </c>
      <c r="C4063" t="str">
        <f t="shared" si="394"/>
        <v/>
      </c>
      <c r="D4063" s="315" t="str">
        <f t="shared" si="399"/>
        <v/>
      </c>
      <c r="E4063" s="228">
        <v>0</v>
      </c>
      <c r="J4063" s="229">
        <f t="shared" si="396"/>
        <v>0</v>
      </c>
      <c r="K4063" s="229">
        <f t="shared" si="397"/>
        <v>0</v>
      </c>
      <c r="L4063" s="229">
        <f t="shared" si="397"/>
        <v>0</v>
      </c>
      <c r="M4063" s="229">
        <f t="shared" si="398"/>
        <v>0</v>
      </c>
    </row>
    <row r="4064" spans="1:13" ht="15" customHeight="1">
      <c r="A4064" s="76"/>
      <c r="B4064" s="77" t="str">
        <f t="shared" si="395"/>
        <v/>
      </c>
      <c r="C4064" t="str">
        <f t="shared" si="394"/>
        <v/>
      </c>
      <c r="D4064" s="315" t="str">
        <f t="shared" si="399"/>
        <v/>
      </c>
      <c r="E4064" s="228">
        <v>0</v>
      </c>
      <c r="J4064" s="229">
        <f t="shared" si="396"/>
        <v>0</v>
      </c>
      <c r="K4064" s="229">
        <f t="shared" si="397"/>
        <v>0</v>
      </c>
      <c r="L4064" s="229">
        <f t="shared" si="397"/>
        <v>0</v>
      </c>
      <c r="M4064" s="229">
        <f t="shared" si="398"/>
        <v>0</v>
      </c>
    </row>
    <row r="4065" spans="1:13" ht="15" customHeight="1">
      <c r="A4065" s="76"/>
      <c r="B4065" s="77" t="str">
        <f t="shared" si="395"/>
        <v/>
      </c>
      <c r="C4065" t="str">
        <f t="shared" si="394"/>
        <v/>
      </c>
      <c r="D4065" s="315" t="str">
        <f t="shared" si="399"/>
        <v/>
      </c>
      <c r="E4065" s="228">
        <v>0</v>
      </c>
      <c r="J4065" s="229">
        <f t="shared" si="396"/>
        <v>0</v>
      </c>
      <c r="K4065" s="229">
        <f t="shared" si="397"/>
        <v>0</v>
      </c>
      <c r="L4065" s="229">
        <f t="shared" si="397"/>
        <v>0</v>
      </c>
      <c r="M4065" s="229">
        <f t="shared" si="398"/>
        <v>0</v>
      </c>
    </row>
    <row r="4066" spans="1:13" ht="15" customHeight="1">
      <c r="A4066" s="76"/>
      <c r="B4066" s="77" t="str">
        <f t="shared" si="395"/>
        <v/>
      </c>
      <c r="C4066" t="str">
        <f t="shared" si="394"/>
        <v/>
      </c>
      <c r="D4066" s="315" t="str">
        <f t="shared" si="399"/>
        <v/>
      </c>
      <c r="E4066" s="228">
        <v>0</v>
      </c>
      <c r="J4066" s="229">
        <f t="shared" si="396"/>
        <v>0</v>
      </c>
      <c r="K4066" s="229">
        <f t="shared" si="397"/>
        <v>0</v>
      </c>
      <c r="L4066" s="229">
        <f t="shared" si="397"/>
        <v>0</v>
      </c>
      <c r="M4066" s="229">
        <f t="shared" si="398"/>
        <v>0</v>
      </c>
    </row>
    <row r="4067" spans="1:13" ht="15" customHeight="1">
      <c r="A4067" s="76"/>
      <c r="B4067" s="77" t="str">
        <f t="shared" si="395"/>
        <v/>
      </c>
      <c r="C4067" t="str">
        <f t="shared" si="394"/>
        <v/>
      </c>
      <c r="D4067" s="315" t="str">
        <f t="shared" si="399"/>
        <v/>
      </c>
      <c r="E4067" s="228">
        <v>0</v>
      </c>
      <c r="J4067" s="229">
        <f t="shared" si="396"/>
        <v>0</v>
      </c>
      <c r="K4067" s="229">
        <f t="shared" si="397"/>
        <v>0</v>
      </c>
      <c r="L4067" s="229">
        <f t="shared" si="397"/>
        <v>0</v>
      </c>
      <c r="M4067" s="229">
        <f t="shared" si="398"/>
        <v>0</v>
      </c>
    </row>
    <row r="4068" spans="1:13" ht="15" customHeight="1">
      <c r="A4068" s="76"/>
      <c r="B4068" s="77" t="str">
        <f t="shared" si="395"/>
        <v/>
      </c>
      <c r="C4068" t="str">
        <f t="shared" si="394"/>
        <v/>
      </c>
      <c r="D4068" s="315" t="str">
        <f t="shared" si="399"/>
        <v/>
      </c>
      <c r="E4068" s="228">
        <v>0</v>
      </c>
      <c r="J4068" s="229">
        <f t="shared" si="396"/>
        <v>0</v>
      </c>
      <c r="K4068" s="229">
        <f t="shared" si="397"/>
        <v>0</v>
      </c>
      <c r="L4068" s="229">
        <f t="shared" si="397"/>
        <v>0</v>
      </c>
      <c r="M4068" s="229">
        <f t="shared" si="398"/>
        <v>0</v>
      </c>
    </row>
    <row r="4069" spans="1:13" ht="15" customHeight="1">
      <c r="A4069" s="76"/>
      <c r="B4069" s="77" t="str">
        <f t="shared" si="395"/>
        <v/>
      </c>
      <c r="C4069" t="str">
        <f t="shared" si="394"/>
        <v/>
      </c>
      <c r="D4069" s="315" t="str">
        <f t="shared" si="399"/>
        <v/>
      </c>
      <c r="E4069" s="228">
        <v>0</v>
      </c>
      <c r="J4069" s="229">
        <f t="shared" si="396"/>
        <v>0</v>
      </c>
      <c r="K4069" s="229">
        <f t="shared" si="397"/>
        <v>0</v>
      </c>
      <c r="L4069" s="229">
        <f t="shared" si="397"/>
        <v>0</v>
      </c>
      <c r="M4069" s="229">
        <f t="shared" si="398"/>
        <v>0</v>
      </c>
    </row>
    <row r="4070" spans="1:13" ht="15" customHeight="1">
      <c r="A4070" s="76"/>
      <c r="B4070" s="77" t="str">
        <f t="shared" si="395"/>
        <v/>
      </c>
      <c r="C4070" t="str">
        <f t="shared" si="394"/>
        <v/>
      </c>
      <c r="D4070" s="315" t="str">
        <f t="shared" si="399"/>
        <v/>
      </c>
      <c r="E4070" s="228">
        <v>0</v>
      </c>
      <c r="J4070" s="229">
        <f t="shared" si="396"/>
        <v>0</v>
      </c>
      <c r="K4070" s="229">
        <f t="shared" si="397"/>
        <v>0</v>
      </c>
      <c r="L4070" s="229">
        <f t="shared" si="397"/>
        <v>0</v>
      </c>
      <c r="M4070" s="229">
        <f t="shared" si="398"/>
        <v>0</v>
      </c>
    </row>
    <row r="4071" spans="1:13" ht="15" customHeight="1">
      <c r="A4071" s="76"/>
      <c r="B4071" s="77" t="str">
        <f t="shared" si="395"/>
        <v/>
      </c>
      <c r="C4071" t="str">
        <f t="shared" si="394"/>
        <v/>
      </c>
      <c r="D4071" s="315" t="str">
        <f t="shared" si="399"/>
        <v/>
      </c>
      <c r="E4071" s="228">
        <v>0</v>
      </c>
      <c r="J4071" s="229">
        <f t="shared" si="396"/>
        <v>0</v>
      </c>
      <c r="K4071" s="229">
        <f t="shared" si="397"/>
        <v>0</v>
      </c>
      <c r="L4071" s="229">
        <f t="shared" si="397"/>
        <v>0</v>
      </c>
      <c r="M4071" s="229">
        <f t="shared" si="398"/>
        <v>0</v>
      </c>
    </row>
    <row r="4072" spans="1:13" ht="15" customHeight="1">
      <c r="A4072" s="76"/>
      <c r="B4072" s="77" t="str">
        <f t="shared" si="395"/>
        <v/>
      </c>
      <c r="C4072" t="str">
        <f t="shared" si="394"/>
        <v/>
      </c>
      <c r="D4072" s="315" t="str">
        <f t="shared" si="399"/>
        <v/>
      </c>
      <c r="E4072" s="228">
        <v>0</v>
      </c>
      <c r="J4072" s="229">
        <f t="shared" si="396"/>
        <v>0</v>
      </c>
      <c r="K4072" s="229">
        <f t="shared" si="397"/>
        <v>0</v>
      </c>
      <c r="L4072" s="229">
        <f t="shared" si="397"/>
        <v>0</v>
      </c>
      <c r="M4072" s="229">
        <f t="shared" si="398"/>
        <v>0</v>
      </c>
    </row>
    <row r="4073" spans="1:13" ht="15" customHeight="1">
      <c r="A4073" s="76"/>
      <c r="B4073" s="77" t="str">
        <f t="shared" si="395"/>
        <v/>
      </c>
      <c r="C4073" t="str">
        <f t="shared" si="394"/>
        <v/>
      </c>
      <c r="D4073" s="315" t="str">
        <f t="shared" si="399"/>
        <v/>
      </c>
      <c r="E4073" s="228">
        <v>0</v>
      </c>
      <c r="J4073" s="229">
        <f t="shared" si="396"/>
        <v>0</v>
      </c>
      <c r="K4073" s="229">
        <f t="shared" si="397"/>
        <v>0</v>
      </c>
      <c r="L4073" s="229">
        <f t="shared" si="397"/>
        <v>0</v>
      </c>
      <c r="M4073" s="229">
        <f t="shared" si="398"/>
        <v>0</v>
      </c>
    </row>
    <row r="4074" spans="1:13" ht="15" customHeight="1">
      <c r="A4074" s="76"/>
      <c r="B4074" s="77" t="str">
        <f t="shared" si="395"/>
        <v/>
      </c>
      <c r="C4074" t="str">
        <f t="shared" si="394"/>
        <v/>
      </c>
      <c r="D4074" s="315" t="str">
        <f t="shared" si="399"/>
        <v/>
      </c>
      <c r="E4074" s="228">
        <v>0</v>
      </c>
      <c r="J4074" s="229">
        <f t="shared" si="396"/>
        <v>0</v>
      </c>
      <c r="K4074" s="229">
        <f t="shared" si="397"/>
        <v>0</v>
      </c>
      <c r="L4074" s="229">
        <f t="shared" si="397"/>
        <v>0</v>
      </c>
      <c r="M4074" s="229">
        <f t="shared" si="398"/>
        <v>0</v>
      </c>
    </row>
    <row r="4075" spans="1:13" ht="15" customHeight="1">
      <c r="A4075" s="76"/>
      <c r="B4075" s="77" t="str">
        <f t="shared" si="395"/>
        <v/>
      </c>
      <c r="C4075" t="str">
        <f t="shared" si="394"/>
        <v/>
      </c>
      <c r="D4075" s="315" t="str">
        <f t="shared" si="399"/>
        <v/>
      </c>
      <c r="E4075" s="228">
        <v>0</v>
      </c>
      <c r="J4075" s="229">
        <f t="shared" si="396"/>
        <v>0</v>
      </c>
      <c r="K4075" s="229">
        <f t="shared" si="397"/>
        <v>0</v>
      </c>
      <c r="L4075" s="229">
        <f t="shared" si="397"/>
        <v>0</v>
      </c>
      <c r="M4075" s="229">
        <f t="shared" si="398"/>
        <v>0</v>
      </c>
    </row>
    <row r="4076" spans="1:13" ht="15" customHeight="1">
      <c r="A4076" s="76"/>
      <c r="B4076" s="77" t="str">
        <f t="shared" si="395"/>
        <v/>
      </c>
      <c r="C4076" t="str">
        <f t="shared" si="394"/>
        <v/>
      </c>
      <c r="D4076" s="315" t="str">
        <f t="shared" si="399"/>
        <v/>
      </c>
      <c r="E4076" s="228">
        <v>0</v>
      </c>
      <c r="J4076" s="229">
        <f t="shared" si="396"/>
        <v>0</v>
      </c>
      <c r="K4076" s="229">
        <f t="shared" si="397"/>
        <v>0</v>
      </c>
      <c r="L4076" s="229">
        <f t="shared" si="397"/>
        <v>0</v>
      </c>
      <c r="M4076" s="229">
        <f t="shared" si="398"/>
        <v>0</v>
      </c>
    </row>
    <row r="4077" spans="1:13" ht="15" customHeight="1">
      <c r="A4077" s="76"/>
      <c r="B4077" s="77" t="str">
        <f t="shared" si="395"/>
        <v/>
      </c>
      <c r="C4077" t="str">
        <f t="shared" si="394"/>
        <v/>
      </c>
      <c r="D4077" s="315" t="str">
        <f t="shared" si="399"/>
        <v/>
      </c>
      <c r="E4077" s="228">
        <v>0</v>
      </c>
      <c r="J4077" s="229">
        <f t="shared" si="396"/>
        <v>0</v>
      </c>
      <c r="K4077" s="229">
        <f t="shared" si="397"/>
        <v>0</v>
      </c>
      <c r="L4077" s="229">
        <f t="shared" si="397"/>
        <v>0</v>
      </c>
      <c r="M4077" s="229">
        <f t="shared" si="398"/>
        <v>0</v>
      </c>
    </row>
    <row r="4078" spans="1:13" ht="15" customHeight="1">
      <c r="A4078" s="76"/>
      <c r="B4078" s="77" t="str">
        <f t="shared" si="395"/>
        <v/>
      </c>
      <c r="C4078" t="str">
        <f t="shared" si="394"/>
        <v/>
      </c>
      <c r="D4078" s="315" t="str">
        <f t="shared" si="399"/>
        <v/>
      </c>
      <c r="E4078" s="228">
        <v>0</v>
      </c>
      <c r="J4078" s="229">
        <f t="shared" si="396"/>
        <v>0</v>
      </c>
      <c r="K4078" s="229">
        <f t="shared" si="397"/>
        <v>0</v>
      </c>
      <c r="L4078" s="229">
        <f t="shared" si="397"/>
        <v>0</v>
      </c>
      <c r="M4078" s="229">
        <f t="shared" si="398"/>
        <v>0</v>
      </c>
    </row>
    <row r="4079" spans="1:13" ht="15" customHeight="1">
      <c r="A4079" s="76"/>
      <c r="B4079" s="77" t="str">
        <f t="shared" si="395"/>
        <v/>
      </c>
      <c r="C4079" t="str">
        <f t="shared" si="394"/>
        <v/>
      </c>
      <c r="D4079" s="315" t="str">
        <f t="shared" si="399"/>
        <v/>
      </c>
      <c r="E4079" s="228">
        <v>0</v>
      </c>
      <c r="J4079" s="229">
        <f t="shared" si="396"/>
        <v>0</v>
      </c>
      <c r="K4079" s="229">
        <f t="shared" si="397"/>
        <v>0</v>
      </c>
      <c r="L4079" s="229">
        <f t="shared" si="397"/>
        <v>0</v>
      </c>
      <c r="M4079" s="229">
        <f t="shared" si="398"/>
        <v>0</v>
      </c>
    </row>
    <row r="4080" spans="1:13" ht="15" customHeight="1">
      <c r="A4080" s="76"/>
      <c r="B4080" s="77" t="str">
        <f t="shared" si="395"/>
        <v/>
      </c>
      <c r="C4080" t="str">
        <f t="shared" si="394"/>
        <v/>
      </c>
      <c r="D4080" s="315" t="str">
        <f t="shared" si="399"/>
        <v/>
      </c>
      <c r="E4080" s="228">
        <v>0</v>
      </c>
      <c r="J4080" s="229">
        <f t="shared" si="396"/>
        <v>0</v>
      </c>
      <c r="K4080" s="229">
        <f t="shared" si="397"/>
        <v>0</v>
      </c>
      <c r="L4080" s="229">
        <f t="shared" si="397"/>
        <v>0</v>
      </c>
      <c r="M4080" s="229">
        <f t="shared" si="398"/>
        <v>0</v>
      </c>
    </row>
    <row r="4081" spans="1:13" ht="15" customHeight="1">
      <c r="A4081" s="76"/>
      <c r="B4081" s="77" t="str">
        <f t="shared" si="395"/>
        <v/>
      </c>
      <c r="C4081" t="str">
        <f t="shared" si="394"/>
        <v/>
      </c>
      <c r="D4081" s="315" t="str">
        <f t="shared" si="399"/>
        <v/>
      </c>
      <c r="E4081" s="228">
        <v>0</v>
      </c>
      <c r="J4081" s="229">
        <f t="shared" si="396"/>
        <v>0</v>
      </c>
      <c r="K4081" s="229">
        <f t="shared" si="397"/>
        <v>0</v>
      </c>
      <c r="L4081" s="229">
        <f t="shared" si="397"/>
        <v>0</v>
      </c>
      <c r="M4081" s="229">
        <f t="shared" si="398"/>
        <v>0</v>
      </c>
    </row>
    <row r="4082" spans="1:13" ht="15" customHeight="1">
      <c r="A4082" s="76"/>
      <c r="B4082" s="77" t="str">
        <f t="shared" si="395"/>
        <v/>
      </c>
      <c r="C4082" t="str">
        <f t="shared" si="394"/>
        <v/>
      </c>
      <c r="D4082" s="315" t="str">
        <f t="shared" si="399"/>
        <v/>
      </c>
      <c r="E4082" s="228">
        <v>0</v>
      </c>
      <c r="J4082" s="229">
        <f t="shared" si="396"/>
        <v>0</v>
      </c>
      <c r="K4082" s="229">
        <f t="shared" si="397"/>
        <v>0</v>
      </c>
      <c r="L4082" s="229">
        <f t="shared" si="397"/>
        <v>0</v>
      </c>
      <c r="M4082" s="229">
        <f t="shared" si="398"/>
        <v>0</v>
      </c>
    </row>
    <row r="4083" spans="1:13" ht="15" customHeight="1">
      <c r="A4083" s="76"/>
      <c r="B4083" s="77" t="str">
        <f t="shared" si="395"/>
        <v/>
      </c>
      <c r="C4083" t="str">
        <f t="shared" si="394"/>
        <v/>
      </c>
      <c r="D4083" s="315" t="str">
        <f t="shared" si="399"/>
        <v/>
      </c>
      <c r="E4083" s="228">
        <v>0</v>
      </c>
      <c r="J4083" s="229">
        <f t="shared" si="396"/>
        <v>0</v>
      </c>
      <c r="K4083" s="229">
        <f t="shared" si="397"/>
        <v>0</v>
      </c>
      <c r="L4083" s="229">
        <f t="shared" si="397"/>
        <v>0</v>
      </c>
      <c r="M4083" s="229">
        <f t="shared" si="398"/>
        <v>0</v>
      </c>
    </row>
    <row r="4084" spans="1:13" ht="15" customHeight="1">
      <c r="A4084" s="76"/>
      <c r="B4084" s="77" t="str">
        <f t="shared" si="395"/>
        <v/>
      </c>
      <c r="C4084" t="str">
        <f t="shared" si="394"/>
        <v/>
      </c>
      <c r="D4084" s="315" t="str">
        <f t="shared" si="399"/>
        <v/>
      </c>
      <c r="E4084" s="228">
        <v>0</v>
      </c>
      <c r="J4084" s="229">
        <f t="shared" si="396"/>
        <v>0</v>
      </c>
      <c r="K4084" s="229">
        <f t="shared" si="397"/>
        <v>0</v>
      </c>
      <c r="L4084" s="229">
        <f t="shared" si="397"/>
        <v>0</v>
      </c>
      <c r="M4084" s="229">
        <f t="shared" si="398"/>
        <v>0</v>
      </c>
    </row>
    <row r="4085" spans="1:13" ht="15" customHeight="1">
      <c r="A4085" s="76"/>
      <c r="B4085" s="77" t="str">
        <f t="shared" si="395"/>
        <v/>
      </c>
      <c r="C4085" t="str">
        <f t="shared" si="394"/>
        <v/>
      </c>
      <c r="D4085" s="315" t="str">
        <f t="shared" si="399"/>
        <v/>
      </c>
      <c r="E4085" s="228">
        <v>0</v>
      </c>
      <c r="J4085" s="229">
        <f t="shared" si="396"/>
        <v>0</v>
      </c>
      <c r="K4085" s="229">
        <f t="shared" si="397"/>
        <v>0</v>
      </c>
      <c r="L4085" s="229">
        <f t="shared" si="397"/>
        <v>0</v>
      </c>
      <c r="M4085" s="229">
        <f t="shared" si="398"/>
        <v>0</v>
      </c>
    </row>
    <row r="4086" spans="1:13" ht="15" customHeight="1">
      <c r="A4086" s="76"/>
      <c r="B4086" s="77" t="str">
        <f t="shared" si="395"/>
        <v/>
      </c>
      <c r="C4086" t="str">
        <f t="shared" si="394"/>
        <v/>
      </c>
      <c r="D4086" s="315" t="str">
        <f t="shared" si="399"/>
        <v/>
      </c>
      <c r="E4086" s="228">
        <v>0</v>
      </c>
      <c r="J4086" s="229">
        <f t="shared" si="396"/>
        <v>0</v>
      </c>
      <c r="K4086" s="229">
        <f t="shared" si="397"/>
        <v>0</v>
      </c>
      <c r="L4086" s="229">
        <f t="shared" si="397"/>
        <v>0</v>
      </c>
      <c r="M4086" s="229">
        <f t="shared" si="398"/>
        <v>0</v>
      </c>
    </row>
    <row r="4087" spans="1:13" ht="15" customHeight="1">
      <c r="A4087" s="76"/>
      <c r="B4087" s="77" t="str">
        <f t="shared" si="395"/>
        <v/>
      </c>
      <c r="C4087" t="str">
        <f t="shared" si="394"/>
        <v/>
      </c>
      <c r="D4087" s="315" t="str">
        <f t="shared" si="399"/>
        <v/>
      </c>
      <c r="E4087" s="228">
        <v>0</v>
      </c>
      <c r="J4087" s="229">
        <f t="shared" si="396"/>
        <v>0</v>
      </c>
      <c r="K4087" s="229">
        <f t="shared" si="397"/>
        <v>0</v>
      </c>
      <c r="L4087" s="229">
        <f t="shared" si="397"/>
        <v>0</v>
      </c>
      <c r="M4087" s="229">
        <f t="shared" si="398"/>
        <v>0</v>
      </c>
    </row>
    <row r="4088" spans="1:13" ht="15" customHeight="1">
      <c r="A4088" s="76"/>
      <c r="B4088" s="77" t="str">
        <f t="shared" si="395"/>
        <v/>
      </c>
      <c r="C4088" t="str">
        <f t="shared" si="394"/>
        <v/>
      </c>
      <c r="D4088" s="315" t="str">
        <f t="shared" si="399"/>
        <v/>
      </c>
      <c r="E4088" s="228">
        <v>0</v>
      </c>
      <c r="J4088" s="229">
        <f t="shared" si="396"/>
        <v>0</v>
      </c>
      <c r="K4088" s="229">
        <f t="shared" si="397"/>
        <v>0</v>
      </c>
      <c r="L4088" s="229">
        <f t="shared" si="397"/>
        <v>0</v>
      </c>
      <c r="M4088" s="229">
        <f t="shared" si="398"/>
        <v>0</v>
      </c>
    </row>
    <row r="4089" spans="1:13" ht="15" customHeight="1">
      <c r="A4089" s="76"/>
      <c r="B4089" s="77" t="str">
        <f t="shared" si="395"/>
        <v/>
      </c>
      <c r="C4089" t="str">
        <f t="shared" si="394"/>
        <v/>
      </c>
      <c r="D4089" s="315" t="str">
        <f t="shared" si="399"/>
        <v/>
      </c>
      <c r="E4089" s="228">
        <v>0</v>
      </c>
      <c r="J4089" s="229">
        <f t="shared" si="396"/>
        <v>0</v>
      </c>
      <c r="K4089" s="229">
        <f t="shared" si="397"/>
        <v>0</v>
      </c>
      <c r="L4089" s="229">
        <f t="shared" si="397"/>
        <v>0</v>
      </c>
      <c r="M4089" s="229">
        <f t="shared" si="398"/>
        <v>0</v>
      </c>
    </row>
    <row r="4090" spans="1:13" ht="15" customHeight="1">
      <c r="A4090" s="76"/>
      <c r="B4090" s="77" t="str">
        <f t="shared" si="395"/>
        <v/>
      </c>
      <c r="C4090" t="str">
        <f t="shared" si="394"/>
        <v/>
      </c>
      <c r="D4090" s="315" t="str">
        <f t="shared" si="399"/>
        <v/>
      </c>
      <c r="E4090" s="228">
        <v>0</v>
      </c>
      <c r="J4090" s="229">
        <f t="shared" si="396"/>
        <v>0</v>
      </c>
      <c r="K4090" s="229">
        <f t="shared" si="397"/>
        <v>0</v>
      </c>
      <c r="L4090" s="229">
        <f t="shared" si="397"/>
        <v>0</v>
      </c>
      <c r="M4090" s="229">
        <f t="shared" si="398"/>
        <v>0</v>
      </c>
    </row>
    <row r="4091" spans="1:13" ht="15" customHeight="1">
      <c r="A4091" s="76"/>
      <c r="B4091" s="77" t="str">
        <f t="shared" si="395"/>
        <v/>
      </c>
      <c r="C4091" t="str">
        <f t="shared" si="394"/>
        <v/>
      </c>
      <c r="D4091" s="315" t="str">
        <f t="shared" si="399"/>
        <v/>
      </c>
      <c r="E4091" s="228">
        <v>0</v>
      </c>
      <c r="J4091" s="229">
        <f t="shared" si="396"/>
        <v>0</v>
      </c>
      <c r="K4091" s="229">
        <f t="shared" si="397"/>
        <v>0</v>
      </c>
      <c r="L4091" s="229">
        <f t="shared" si="397"/>
        <v>0</v>
      </c>
      <c r="M4091" s="229">
        <f t="shared" si="398"/>
        <v>0</v>
      </c>
    </row>
    <row r="4092" spans="1:13" ht="15" customHeight="1">
      <c r="A4092" s="76"/>
      <c r="B4092" s="77" t="str">
        <f t="shared" si="395"/>
        <v/>
      </c>
      <c r="C4092" t="str">
        <f t="shared" si="394"/>
        <v/>
      </c>
      <c r="D4092" s="315" t="str">
        <f t="shared" si="399"/>
        <v/>
      </c>
      <c r="E4092" s="228">
        <v>0</v>
      </c>
      <c r="J4092" s="229">
        <f t="shared" si="396"/>
        <v>0</v>
      </c>
      <c r="K4092" s="229">
        <f t="shared" si="397"/>
        <v>0</v>
      </c>
      <c r="L4092" s="229">
        <f t="shared" si="397"/>
        <v>0</v>
      </c>
      <c r="M4092" s="229">
        <f t="shared" si="398"/>
        <v>0</v>
      </c>
    </row>
    <row r="4093" spans="1:13" ht="15" customHeight="1">
      <c r="A4093" s="76"/>
      <c r="B4093" s="77" t="str">
        <f t="shared" si="395"/>
        <v/>
      </c>
      <c r="C4093" t="str">
        <f t="shared" si="394"/>
        <v/>
      </c>
      <c r="D4093" s="315" t="str">
        <f t="shared" si="399"/>
        <v/>
      </c>
      <c r="E4093" s="228">
        <v>0</v>
      </c>
      <c r="J4093" s="229">
        <f t="shared" si="396"/>
        <v>0</v>
      </c>
      <c r="K4093" s="229">
        <f t="shared" si="397"/>
        <v>0</v>
      </c>
      <c r="L4093" s="229">
        <f t="shared" si="397"/>
        <v>0</v>
      </c>
      <c r="M4093" s="229">
        <f t="shared" si="398"/>
        <v>0</v>
      </c>
    </row>
    <row r="4094" spans="1:13" ht="15" customHeight="1">
      <c r="A4094" s="76"/>
      <c r="B4094" s="77" t="str">
        <f t="shared" si="395"/>
        <v/>
      </c>
      <c r="C4094" t="str">
        <f t="shared" si="394"/>
        <v/>
      </c>
      <c r="D4094" s="315" t="str">
        <f t="shared" si="399"/>
        <v/>
      </c>
      <c r="E4094" s="228">
        <v>0</v>
      </c>
      <c r="J4094" s="229">
        <f t="shared" si="396"/>
        <v>0</v>
      </c>
      <c r="K4094" s="229">
        <f t="shared" si="397"/>
        <v>0</v>
      </c>
      <c r="L4094" s="229">
        <f t="shared" si="397"/>
        <v>0</v>
      </c>
      <c r="M4094" s="229">
        <f t="shared" si="398"/>
        <v>0</v>
      </c>
    </row>
    <row r="4095" spans="1:13" ht="15" customHeight="1">
      <c r="A4095" s="76"/>
      <c r="B4095" s="77" t="str">
        <f t="shared" si="395"/>
        <v/>
      </c>
      <c r="C4095" t="str">
        <f t="shared" si="394"/>
        <v/>
      </c>
      <c r="D4095" s="315" t="str">
        <f t="shared" si="399"/>
        <v/>
      </c>
      <c r="E4095" s="228">
        <v>0</v>
      </c>
      <c r="J4095" s="229">
        <f t="shared" si="396"/>
        <v>0</v>
      </c>
      <c r="K4095" s="229">
        <f t="shared" si="397"/>
        <v>0</v>
      </c>
      <c r="L4095" s="229">
        <f t="shared" si="397"/>
        <v>0</v>
      </c>
      <c r="M4095" s="229">
        <f t="shared" si="398"/>
        <v>0</v>
      </c>
    </row>
    <row r="4096" spans="1:13" ht="15" customHeight="1">
      <c r="A4096" s="76"/>
      <c r="B4096" s="77" t="str">
        <f t="shared" si="395"/>
        <v/>
      </c>
      <c r="C4096" t="str">
        <f t="shared" si="394"/>
        <v/>
      </c>
      <c r="D4096" s="315" t="str">
        <f t="shared" si="399"/>
        <v/>
      </c>
      <c r="E4096" s="228">
        <v>0</v>
      </c>
      <c r="J4096" s="229">
        <f t="shared" si="396"/>
        <v>0</v>
      </c>
      <c r="K4096" s="229">
        <f t="shared" si="397"/>
        <v>0</v>
      </c>
      <c r="L4096" s="229">
        <f t="shared" si="397"/>
        <v>0</v>
      </c>
      <c r="M4096" s="229">
        <f t="shared" si="398"/>
        <v>0</v>
      </c>
    </row>
    <row r="4097" spans="1:13" ht="15" customHeight="1">
      <c r="A4097" s="76"/>
      <c r="B4097" s="77" t="str">
        <f t="shared" si="395"/>
        <v/>
      </c>
      <c r="C4097" t="str">
        <f t="shared" ref="C4097:C4160" si="400">IF(A4097&lt;&gt;"",TEXT(A4097,"aaaa"),"")</f>
        <v/>
      </c>
      <c r="D4097" s="315" t="str">
        <f t="shared" si="399"/>
        <v/>
      </c>
      <c r="E4097" s="228">
        <v>0</v>
      </c>
      <c r="J4097" s="229">
        <f t="shared" si="396"/>
        <v>0</v>
      </c>
      <c r="K4097" s="229">
        <f t="shared" si="397"/>
        <v>0</v>
      </c>
      <c r="L4097" s="229">
        <f t="shared" si="397"/>
        <v>0</v>
      </c>
      <c r="M4097" s="229">
        <f t="shared" si="398"/>
        <v>0</v>
      </c>
    </row>
    <row r="4098" spans="1:13" ht="15" customHeight="1">
      <c r="A4098" s="76"/>
      <c r="B4098" s="77" t="str">
        <f t="shared" si="395"/>
        <v/>
      </c>
      <c r="C4098" t="str">
        <f t="shared" si="400"/>
        <v/>
      </c>
      <c r="D4098" s="315" t="str">
        <f t="shared" si="399"/>
        <v/>
      </c>
      <c r="E4098" s="228">
        <v>0</v>
      </c>
      <c r="J4098" s="229">
        <f t="shared" si="396"/>
        <v>0</v>
      </c>
      <c r="K4098" s="229">
        <f t="shared" si="397"/>
        <v>0</v>
      </c>
      <c r="L4098" s="229">
        <f t="shared" si="397"/>
        <v>0</v>
      </c>
      <c r="M4098" s="229">
        <f t="shared" si="398"/>
        <v>0</v>
      </c>
    </row>
    <row r="4099" spans="1:13" ht="15" customHeight="1">
      <c r="A4099" s="76"/>
      <c r="B4099" s="77" t="str">
        <f t="shared" si="395"/>
        <v/>
      </c>
      <c r="C4099" t="str">
        <f t="shared" si="400"/>
        <v/>
      </c>
      <c r="D4099" s="315" t="str">
        <f t="shared" si="399"/>
        <v/>
      </c>
      <c r="E4099" s="228">
        <v>0</v>
      </c>
      <c r="J4099" s="229">
        <f t="shared" si="396"/>
        <v>0</v>
      </c>
      <c r="K4099" s="229">
        <f t="shared" si="397"/>
        <v>0</v>
      </c>
      <c r="L4099" s="229">
        <f t="shared" si="397"/>
        <v>0</v>
      </c>
      <c r="M4099" s="229">
        <f t="shared" si="398"/>
        <v>0</v>
      </c>
    </row>
    <row r="4100" spans="1:13" ht="15" customHeight="1">
      <c r="A4100" s="76"/>
      <c r="B4100" s="77" t="str">
        <f t="shared" si="395"/>
        <v/>
      </c>
      <c r="C4100" t="str">
        <f t="shared" si="400"/>
        <v/>
      </c>
      <c r="D4100" s="315" t="str">
        <f t="shared" si="399"/>
        <v/>
      </c>
      <c r="E4100" s="228">
        <v>0</v>
      </c>
      <c r="J4100" s="229">
        <f t="shared" si="396"/>
        <v>0</v>
      </c>
      <c r="K4100" s="229">
        <f t="shared" si="397"/>
        <v>0</v>
      </c>
      <c r="L4100" s="229">
        <f t="shared" si="397"/>
        <v>0</v>
      </c>
      <c r="M4100" s="229">
        <f t="shared" si="398"/>
        <v>0</v>
      </c>
    </row>
    <row r="4101" spans="1:13" ht="15" customHeight="1">
      <c r="A4101" s="76"/>
      <c r="B4101" s="77" t="str">
        <f t="shared" si="395"/>
        <v/>
      </c>
      <c r="C4101" t="str">
        <f t="shared" si="400"/>
        <v/>
      </c>
      <c r="D4101" s="315" t="str">
        <f t="shared" si="399"/>
        <v/>
      </c>
      <c r="E4101" s="228">
        <v>0</v>
      </c>
      <c r="J4101" s="229">
        <f t="shared" si="396"/>
        <v>0</v>
      </c>
      <c r="K4101" s="229">
        <f t="shared" si="397"/>
        <v>0</v>
      </c>
      <c r="L4101" s="229">
        <f t="shared" si="397"/>
        <v>0</v>
      </c>
      <c r="M4101" s="229">
        <f t="shared" si="398"/>
        <v>0</v>
      </c>
    </row>
    <row r="4102" spans="1:13" ht="15" customHeight="1">
      <c r="A4102" s="76"/>
      <c r="B4102" s="77" t="str">
        <f t="shared" si="395"/>
        <v/>
      </c>
      <c r="C4102" t="str">
        <f t="shared" si="400"/>
        <v/>
      </c>
      <c r="D4102" s="315" t="str">
        <f t="shared" si="399"/>
        <v/>
      </c>
      <c r="E4102" s="228">
        <v>0</v>
      </c>
      <c r="J4102" s="229">
        <f t="shared" si="396"/>
        <v>0</v>
      </c>
      <c r="K4102" s="229">
        <f t="shared" si="397"/>
        <v>0</v>
      </c>
      <c r="L4102" s="229">
        <f t="shared" si="397"/>
        <v>0</v>
      </c>
      <c r="M4102" s="229">
        <f t="shared" si="398"/>
        <v>0</v>
      </c>
    </row>
    <row r="4103" spans="1:13" ht="15" customHeight="1">
      <c r="A4103" s="76"/>
      <c r="B4103" s="77" t="str">
        <f t="shared" ref="B4103:B4166" si="401">IF(A4103="","",TEXT(A4103,"DDDD"))</f>
        <v/>
      </c>
      <c r="C4103" t="str">
        <f t="shared" si="400"/>
        <v/>
      </c>
      <c r="D4103" s="315" t="str">
        <f t="shared" si="399"/>
        <v/>
      </c>
      <c r="E4103" s="228">
        <v>0</v>
      </c>
      <c r="J4103" s="229">
        <f t="shared" ref="J4103:J4166" si="402">IF(E4103=0,0,(1-J$4)*E4103)</f>
        <v>0</v>
      </c>
      <c r="K4103" s="229">
        <f t="shared" ref="K4103:L4166" si="403">IF(F4103=0,0,(1-K$4)*F4103)</f>
        <v>0</v>
      </c>
      <c r="L4103" s="229">
        <f t="shared" si="403"/>
        <v>0</v>
      </c>
      <c r="M4103" s="229">
        <f t="shared" ref="M4103:M4166" si="404">IF(H4103=0,0,(1-M$4)*H4103)</f>
        <v>0</v>
      </c>
    </row>
    <row r="4104" spans="1:13" ht="15" customHeight="1">
      <c r="A4104" s="76"/>
      <c r="B4104" s="77" t="str">
        <f t="shared" si="401"/>
        <v/>
      </c>
      <c r="C4104" t="str">
        <f t="shared" si="400"/>
        <v/>
      </c>
      <c r="D4104" s="315" t="str">
        <f t="shared" ref="D4104:D4167" si="405">IF(A4104&lt;&gt;"",PROPER(TEXT(A4104,"Mmmm")),"")</f>
        <v/>
      </c>
      <c r="E4104" s="228">
        <v>0</v>
      </c>
      <c r="J4104" s="229">
        <f t="shared" si="402"/>
        <v>0</v>
      </c>
      <c r="K4104" s="229">
        <f t="shared" si="403"/>
        <v>0</v>
      </c>
      <c r="L4104" s="229">
        <f t="shared" si="403"/>
        <v>0</v>
      </c>
      <c r="M4104" s="229">
        <f t="shared" si="404"/>
        <v>0</v>
      </c>
    </row>
    <row r="4105" spans="1:13" ht="15" customHeight="1">
      <c r="A4105" s="76"/>
      <c r="B4105" s="77" t="str">
        <f t="shared" si="401"/>
        <v/>
      </c>
      <c r="C4105" t="str">
        <f t="shared" si="400"/>
        <v/>
      </c>
      <c r="D4105" s="315" t="str">
        <f t="shared" si="405"/>
        <v/>
      </c>
      <c r="E4105" s="228">
        <v>0</v>
      </c>
      <c r="J4105" s="229">
        <f t="shared" si="402"/>
        <v>0</v>
      </c>
      <c r="K4105" s="229">
        <f t="shared" si="403"/>
        <v>0</v>
      </c>
      <c r="L4105" s="229">
        <f t="shared" si="403"/>
        <v>0</v>
      </c>
      <c r="M4105" s="229">
        <f t="shared" si="404"/>
        <v>0</v>
      </c>
    </row>
    <row r="4106" spans="1:13" ht="15" customHeight="1">
      <c r="A4106" s="76"/>
      <c r="B4106" s="77" t="str">
        <f t="shared" si="401"/>
        <v/>
      </c>
      <c r="C4106" t="str">
        <f t="shared" si="400"/>
        <v/>
      </c>
      <c r="D4106" s="315" t="str">
        <f t="shared" si="405"/>
        <v/>
      </c>
      <c r="E4106" s="228">
        <v>0</v>
      </c>
      <c r="J4106" s="229">
        <f t="shared" si="402"/>
        <v>0</v>
      </c>
      <c r="K4106" s="229">
        <f t="shared" si="403"/>
        <v>0</v>
      </c>
      <c r="L4106" s="229">
        <f t="shared" si="403"/>
        <v>0</v>
      </c>
      <c r="M4106" s="229">
        <f t="shared" si="404"/>
        <v>0</v>
      </c>
    </row>
    <row r="4107" spans="1:13" ht="15" customHeight="1">
      <c r="A4107" s="76"/>
      <c r="B4107" s="77" t="str">
        <f t="shared" si="401"/>
        <v/>
      </c>
      <c r="C4107" t="str">
        <f t="shared" si="400"/>
        <v/>
      </c>
      <c r="D4107" s="315" t="str">
        <f t="shared" si="405"/>
        <v/>
      </c>
      <c r="E4107" s="228">
        <v>0</v>
      </c>
      <c r="J4107" s="229">
        <f t="shared" si="402"/>
        <v>0</v>
      </c>
      <c r="K4107" s="229">
        <f t="shared" si="403"/>
        <v>0</v>
      </c>
      <c r="L4107" s="229">
        <f t="shared" si="403"/>
        <v>0</v>
      </c>
      <c r="M4107" s="229">
        <f t="shared" si="404"/>
        <v>0</v>
      </c>
    </row>
    <row r="4108" spans="1:13" ht="15" customHeight="1">
      <c r="A4108" s="76"/>
      <c r="B4108" s="77" t="str">
        <f t="shared" si="401"/>
        <v/>
      </c>
      <c r="C4108" t="str">
        <f t="shared" si="400"/>
        <v/>
      </c>
      <c r="D4108" s="315" t="str">
        <f t="shared" si="405"/>
        <v/>
      </c>
      <c r="E4108" s="228">
        <v>0</v>
      </c>
      <c r="J4108" s="229">
        <f t="shared" si="402"/>
        <v>0</v>
      </c>
      <c r="K4108" s="229">
        <f t="shared" si="403"/>
        <v>0</v>
      </c>
      <c r="L4108" s="229">
        <f t="shared" si="403"/>
        <v>0</v>
      </c>
      <c r="M4108" s="229">
        <f t="shared" si="404"/>
        <v>0</v>
      </c>
    </row>
    <row r="4109" spans="1:13" ht="15" customHeight="1">
      <c r="A4109" s="76"/>
      <c r="B4109" s="77" t="str">
        <f t="shared" si="401"/>
        <v/>
      </c>
      <c r="C4109" t="str">
        <f t="shared" si="400"/>
        <v/>
      </c>
      <c r="D4109" s="315" t="str">
        <f t="shared" si="405"/>
        <v/>
      </c>
      <c r="E4109" s="228">
        <v>0</v>
      </c>
      <c r="J4109" s="229">
        <f t="shared" si="402"/>
        <v>0</v>
      </c>
      <c r="K4109" s="229">
        <f t="shared" si="403"/>
        <v>0</v>
      </c>
      <c r="L4109" s="229">
        <f t="shared" si="403"/>
        <v>0</v>
      </c>
      <c r="M4109" s="229">
        <f t="shared" si="404"/>
        <v>0</v>
      </c>
    </row>
    <row r="4110" spans="1:13" ht="15" customHeight="1">
      <c r="A4110" s="76"/>
      <c r="B4110" s="77" t="str">
        <f t="shared" si="401"/>
        <v/>
      </c>
      <c r="C4110" t="str">
        <f t="shared" si="400"/>
        <v/>
      </c>
      <c r="D4110" s="315" t="str">
        <f t="shared" si="405"/>
        <v/>
      </c>
      <c r="E4110" s="228">
        <v>0</v>
      </c>
      <c r="J4110" s="229">
        <f t="shared" si="402"/>
        <v>0</v>
      </c>
      <c r="K4110" s="229">
        <f t="shared" si="403"/>
        <v>0</v>
      </c>
      <c r="L4110" s="229">
        <f t="shared" si="403"/>
        <v>0</v>
      </c>
      <c r="M4110" s="229">
        <f t="shared" si="404"/>
        <v>0</v>
      </c>
    </row>
    <row r="4111" spans="1:13" ht="15" customHeight="1">
      <c r="A4111" s="76"/>
      <c r="B4111" s="77" t="str">
        <f t="shared" si="401"/>
        <v/>
      </c>
      <c r="C4111" t="str">
        <f t="shared" si="400"/>
        <v/>
      </c>
      <c r="D4111" s="315" t="str">
        <f t="shared" si="405"/>
        <v/>
      </c>
      <c r="E4111" s="228">
        <v>0</v>
      </c>
      <c r="J4111" s="229">
        <f t="shared" si="402"/>
        <v>0</v>
      </c>
      <c r="K4111" s="229">
        <f t="shared" si="403"/>
        <v>0</v>
      </c>
      <c r="L4111" s="229">
        <f t="shared" si="403"/>
        <v>0</v>
      </c>
      <c r="M4111" s="229">
        <f t="shared" si="404"/>
        <v>0</v>
      </c>
    </row>
    <row r="4112" spans="1:13" ht="15" customHeight="1">
      <c r="A4112" s="76"/>
      <c r="B4112" s="77" t="str">
        <f t="shared" si="401"/>
        <v/>
      </c>
      <c r="C4112" t="str">
        <f t="shared" si="400"/>
        <v/>
      </c>
      <c r="D4112" s="315" t="str">
        <f t="shared" si="405"/>
        <v/>
      </c>
      <c r="E4112" s="228">
        <v>0</v>
      </c>
      <c r="J4112" s="229">
        <f t="shared" si="402"/>
        <v>0</v>
      </c>
      <c r="K4112" s="229">
        <f t="shared" si="403"/>
        <v>0</v>
      </c>
      <c r="L4112" s="229">
        <f t="shared" si="403"/>
        <v>0</v>
      </c>
      <c r="M4112" s="229">
        <f t="shared" si="404"/>
        <v>0</v>
      </c>
    </row>
    <row r="4113" spans="1:13" ht="15" customHeight="1">
      <c r="A4113" s="76"/>
      <c r="B4113" s="77" t="str">
        <f t="shared" si="401"/>
        <v/>
      </c>
      <c r="C4113" t="str">
        <f t="shared" si="400"/>
        <v/>
      </c>
      <c r="D4113" s="315" t="str">
        <f t="shared" si="405"/>
        <v/>
      </c>
      <c r="E4113" s="228">
        <v>0</v>
      </c>
      <c r="J4113" s="229">
        <f t="shared" si="402"/>
        <v>0</v>
      </c>
      <c r="K4113" s="229">
        <f t="shared" si="403"/>
        <v>0</v>
      </c>
      <c r="L4113" s="229">
        <f t="shared" si="403"/>
        <v>0</v>
      </c>
      <c r="M4113" s="229">
        <f t="shared" si="404"/>
        <v>0</v>
      </c>
    </row>
    <row r="4114" spans="1:13" ht="15" customHeight="1">
      <c r="A4114" s="76"/>
      <c r="B4114" s="77" t="str">
        <f t="shared" si="401"/>
        <v/>
      </c>
      <c r="C4114" t="str">
        <f t="shared" si="400"/>
        <v/>
      </c>
      <c r="D4114" s="315" t="str">
        <f t="shared" si="405"/>
        <v/>
      </c>
      <c r="E4114" s="228">
        <v>0</v>
      </c>
      <c r="J4114" s="229">
        <f t="shared" si="402"/>
        <v>0</v>
      </c>
      <c r="K4114" s="229">
        <f t="shared" si="403"/>
        <v>0</v>
      </c>
      <c r="L4114" s="229">
        <f t="shared" si="403"/>
        <v>0</v>
      </c>
      <c r="M4114" s="229">
        <f t="shared" si="404"/>
        <v>0</v>
      </c>
    </row>
    <row r="4115" spans="1:13" ht="15" customHeight="1">
      <c r="A4115" s="76"/>
      <c r="B4115" s="77" t="str">
        <f t="shared" si="401"/>
        <v/>
      </c>
      <c r="C4115" t="str">
        <f t="shared" si="400"/>
        <v/>
      </c>
      <c r="D4115" s="315" t="str">
        <f t="shared" si="405"/>
        <v/>
      </c>
      <c r="E4115" s="228">
        <v>0</v>
      </c>
      <c r="J4115" s="229">
        <f t="shared" si="402"/>
        <v>0</v>
      </c>
      <c r="K4115" s="229">
        <f t="shared" si="403"/>
        <v>0</v>
      </c>
      <c r="L4115" s="229">
        <f t="shared" si="403"/>
        <v>0</v>
      </c>
      <c r="M4115" s="229">
        <f t="shared" si="404"/>
        <v>0</v>
      </c>
    </row>
    <row r="4116" spans="1:13" ht="15" customHeight="1">
      <c r="A4116" s="76"/>
      <c r="B4116" s="77" t="str">
        <f t="shared" si="401"/>
        <v/>
      </c>
      <c r="C4116" t="str">
        <f t="shared" si="400"/>
        <v/>
      </c>
      <c r="D4116" s="315" t="str">
        <f t="shared" si="405"/>
        <v/>
      </c>
      <c r="E4116" s="228">
        <v>0</v>
      </c>
      <c r="J4116" s="229">
        <f t="shared" si="402"/>
        <v>0</v>
      </c>
      <c r="K4116" s="229">
        <f t="shared" si="403"/>
        <v>0</v>
      </c>
      <c r="L4116" s="229">
        <f t="shared" si="403"/>
        <v>0</v>
      </c>
      <c r="M4116" s="229">
        <f t="shared" si="404"/>
        <v>0</v>
      </c>
    </row>
    <row r="4117" spans="1:13" ht="15" customHeight="1">
      <c r="A4117" s="76"/>
      <c r="B4117" s="77" t="str">
        <f t="shared" si="401"/>
        <v/>
      </c>
      <c r="C4117" t="str">
        <f t="shared" si="400"/>
        <v/>
      </c>
      <c r="D4117" s="315" t="str">
        <f t="shared" si="405"/>
        <v/>
      </c>
      <c r="E4117" s="228">
        <v>0</v>
      </c>
      <c r="J4117" s="229">
        <f t="shared" si="402"/>
        <v>0</v>
      </c>
      <c r="K4117" s="229">
        <f t="shared" si="403"/>
        <v>0</v>
      </c>
      <c r="L4117" s="229">
        <f t="shared" si="403"/>
        <v>0</v>
      </c>
      <c r="M4117" s="229">
        <f t="shared" si="404"/>
        <v>0</v>
      </c>
    </row>
    <row r="4118" spans="1:13" ht="15" customHeight="1">
      <c r="A4118" s="76"/>
      <c r="B4118" s="77" t="str">
        <f t="shared" si="401"/>
        <v/>
      </c>
      <c r="C4118" t="str">
        <f t="shared" si="400"/>
        <v/>
      </c>
      <c r="D4118" s="315" t="str">
        <f t="shared" si="405"/>
        <v/>
      </c>
      <c r="E4118" s="228">
        <v>0</v>
      </c>
      <c r="J4118" s="229">
        <f t="shared" si="402"/>
        <v>0</v>
      </c>
      <c r="K4118" s="229">
        <f t="shared" si="403"/>
        <v>0</v>
      </c>
      <c r="L4118" s="229">
        <f t="shared" si="403"/>
        <v>0</v>
      </c>
      <c r="M4118" s="229">
        <f t="shared" si="404"/>
        <v>0</v>
      </c>
    </row>
    <row r="4119" spans="1:13" ht="15" customHeight="1">
      <c r="A4119" s="76"/>
      <c r="B4119" s="77" t="str">
        <f t="shared" si="401"/>
        <v/>
      </c>
      <c r="C4119" t="str">
        <f t="shared" si="400"/>
        <v/>
      </c>
      <c r="D4119" s="315" t="str">
        <f t="shared" si="405"/>
        <v/>
      </c>
      <c r="E4119" s="228">
        <v>0</v>
      </c>
      <c r="J4119" s="229">
        <f t="shared" si="402"/>
        <v>0</v>
      </c>
      <c r="K4119" s="229">
        <f t="shared" si="403"/>
        <v>0</v>
      </c>
      <c r="L4119" s="229">
        <f t="shared" si="403"/>
        <v>0</v>
      </c>
      <c r="M4119" s="229">
        <f t="shared" si="404"/>
        <v>0</v>
      </c>
    </row>
    <row r="4120" spans="1:13" ht="15" customHeight="1">
      <c r="A4120" s="76"/>
      <c r="B4120" s="77" t="str">
        <f t="shared" si="401"/>
        <v/>
      </c>
      <c r="C4120" t="str">
        <f t="shared" si="400"/>
        <v/>
      </c>
      <c r="D4120" s="315" t="str">
        <f t="shared" si="405"/>
        <v/>
      </c>
      <c r="E4120" s="228">
        <v>0</v>
      </c>
      <c r="J4120" s="229">
        <f t="shared" si="402"/>
        <v>0</v>
      </c>
      <c r="K4120" s="229">
        <f t="shared" si="403"/>
        <v>0</v>
      </c>
      <c r="L4120" s="229">
        <f t="shared" si="403"/>
        <v>0</v>
      </c>
      <c r="M4120" s="229">
        <f t="shared" si="404"/>
        <v>0</v>
      </c>
    </row>
    <row r="4121" spans="1:13" ht="15" customHeight="1">
      <c r="A4121" s="76"/>
      <c r="B4121" s="77" t="str">
        <f t="shared" si="401"/>
        <v/>
      </c>
      <c r="C4121" t="str">
        <f t="shared" si="400"/>
        <v/>
      </c>
      <c r="D4121" s="315" t="str">
        <f t="shared" si="405"/>
        <v/>
      </c>
      <c r="E4121" s="228">
        <v>0</v>
      </c>
      <c r="J4121" s="229">
        <f t="shared" si="402"/>
        <v>0</v>
      </c>
      <c r="K4121" s="229">
        <f t="shared" si="403"/>
        <v>0</v>
      </c>
      <c r="L4121" s="229">
        <f t="shared" si="403"/>
        <v>0</v>
      </c>
      <c r="M4121" s="229">
        <f t="shared" si="404"/>
        <v>0</v>
      </c>
    </row>
    <row r="4122" spans="1:13" ht="15" customHeight="1">
      <c r="A4122" s="76"/>
      <c r="B4122" s="77" t="str">
        <f t="shared" si="401"/>
        <v/>
      </c>
      <c r="C4122" t="str">
        <f t="shared" si="400"/>
        <v/>
      </c>
      <c r="D4122" s="315" t="str">
        <f t="shared" si="405"/>
        <v/>
      </c>
      <c r="E4122" s="228">
        <v>0</v>
      </c>
      <c r="J4122" s="229">
        <f t="shared" si="402"/>
        <v>0</v>
      </c>
      <c r="K4122" s="229">
        <f t="shared" si="403"/>
        <v>0</v>
      </c>
      <c r="L4122" s="229">
        <f t="shared" si="403"/>
        <v>0</v>
      </c>
      <c r="M4122" s="229">
        <f t="shared" si="404"/>
        <v>0</v>
      </c>
    </row>
    <row r="4123" spans="1:13" ht="15" customHeight="1">
      <c r="A4123" s="76"/>
      <c r="B4123" s="77" t="str">
        <f t="shared" si="401"/>
        <v/>
      </c>
      <c r="C4123" t="str">
        <f t="shared" si="400"/>
        <v/>
      </c>
      <c r="D4123" s="315" t="str">
        <f t="shared" si="405"/>
        <v/>
      </c>
      <c r="E4123" s="228">
        <v>0</v>
      </c>
      <c r="J4123" s="229">
        <f t="shared" si="402"/>
        <v>0</v>
      </c>
      <c r="K4123" s="229">
        <f t="shared" si="403"/>
        <v>0</v>
      </c>
      <c r="L4123" s="229">
        <f t="shared" si="403"/>
        <v>0</v>
      </c>
      <c r="M4123" s="229">
        <f t="shared" si="404"/>
        <v>0</v>
      </c>
    </row>
    <row r="4124" spans="1:13" ht="15" customHeight="1">
      <c r="A4124" s="76"/>
      <c r="B4124" s="77" t="str">
        <f t="shared" si="401"/>
        <v/>
      </c>
      <c r="C4124" t="str">
        <f t="shared" si="400"/>
        <v/>
      </c>
      <c r="D4124" s="315" t="str">
        <f t="shared" si="405"/>
        <v/>
      </c>
      <c r="E4124" s="228">
        <v>0</v>
      </c>
      <c r="J4124" s="229">
        <f t="shared" si="402"/>
        <v>0</v>
      </c>
      <c r="K4124" s="229">
        <f t="shared" si="403"/>
        <v>0</v>
      </c>
      <c r="L4124" s="229">
        <f t="shared" si="403"/>
        <v>0</v>
      </c>
      <c r="M4124" s="229">
        <f t="shared" si="404"/>
        <v>0</v>
      </c>
    </row>
    <row r="4125" spans="1:13" ht="15" customHeight="1">
      <c r="A4125" s="76"/>
      <c r="B4125" s="77" t="str">
        <f t="shared" si="401"/>
        <v/>
      </c>
      <c r="C4125" t="str">
        <f t="shared" si="400"/>
        <v/>
      </c>
      <c r="D4125" s="315" t="str">
        <f t="shared" si="405"/>
        <v/>
      </c>
      <c r="E4125" s="228">
        <v>0</v>
      </c>
      <c r="J4125" s="229">
        <f t="shared" si="402"/>
        <v>0</v>
      </c>
      <c r="K4125" s="229">
        <f t="shared" si="403"/>
        <v>0</v>
      </c>
      <c r="L4125" s="229">
        <f t="shared" si="403"/>
        <v>0</v>
      </c>
      <c r="M4125" s="229">
        <f t="shared" si="404"/>
        <v>0</v>
      </c>
    </row>
    <row r="4126" spans="1:13" ht="15" customHeight="1">
      <c r="A4126" s="76"/>
      <c r="B4126" s="77" t="str">
        <f t="shared" si="401"/>
        <v/>
      </c>
      <c r="C4126" t="str">
        <f t="shared" si="400"/>
        <v/>
      </c>
      <c r="D4126" s="315" t="str">
        <f t="shared" si="405"/>
        <v/>
      </c>
      <c r="E4126" s="228">
        <v>0</v>
      </c>
      <c r="J4126" s="229">
        <f t="shared" si="402"/>
        <v>0</v>
      </c>
      <c r="K4126" s="229">
        <f t="shared" si="403"/>
        <v>0</v>
      </c>
      <c r="L4126" s="229">
        <f t="shared" si="403"/>
        <v>0</v>
      </c>
      <c r="M4126" s="229">
        <f t="shared" si="404"/>
        <v>0</v>
      </c>
    </row>
    <row r="4127" spans="1:13" ht="15" customHeight="1">
      <c r="A4127" s="76"/>
      <c r="B4127" s="77" t="str">
        <f t="shared" si="401"/>
        <v/>
      </c>
      <c r="C4127" t="str">
        <f t="shared" si="400"/>
        <v/>
      </c>
      <c r="D4127" s="315" t="str">
        <f t="shared" si="405"/>
        <v/>
      </c>
      <c r="E4127" s="228">
        <v>0</v>
      </c>
      <c r="J4127" s="229">
        <f t="shared" si="402"/>
        <v>0</v>
      </c>
      <c r="K4127" s="229">
        <f t="shared" si="403"/>
        <v>0</v>
      </c>
      <c r="L4127" s="229">
        <f t="shared" si="403"/>
        <v>0</v>
      </c>
      <c r="M4127" s="229">
        <f t="shared" si="404"/>
        <v>0</v>
      </c>
    </row>
    <row r="4128" spans="1:13" ht="15" customHeight="1">
      <c r="A4128" s="76"/>
      <c r="B4128" s="77" t="str">
        <f t="shared" si="401"/>
        <v/>
      </c>
      <c r="C4128" t="str">
        <f t="shared" si="400"/>
        <v/>
      </c>
      <c r="D4128" s="315" t="str">
        <f t="shared" si="405"/>
        <v/>
      </c>
      <c r="E4128" s="228">
        <v>0</v>
      </c>
      <c r="J4128" s="229">
        <f t="shared" si="402"/>
        <v>0</v>
      </c>
      <c r="K4128" s="229">
        <f t="shared" si="403"/>
        <v>0</v>
      </c>
      <c r="L4128" s="229">
        <f t="shared" si="403"/>
        <v>0</v>
      </c>
      <c r="M4128" s="229">
        <f t="shared" si="404"/>
        <v>0</v>
      </c>
    </row>
    <row r="4129" spans="1:13" ht="15" customHeight="1">
      <c r="A4129" s="76"/>
      <c r="B4129" s="77" t="str">
        <f t="shared" si="401"/>
        <v/>
      </c>
      <c r="C4129" t="str">
        <f t="shared" si="400"/>
        <v/>
      </c>
      <c r="D4129" s="315" t="str">
        <f t="shared" si="405"/>
        <v/>
      </c>
      <c r="E4129" s="228">
        <v>0</v>
      </c>
      <c r="J4129" s="229">
        <f t="shared" si="402"/>
        <v>0</v>
      </c>
      <c r="K4129" s="229">
        <f t="shared" si="403"/>
        <v>0</v>
      </c>
      <c r="L4129" s="229">
        <f t="shared" si="403"/>
        <v>0</v>
      </c>
      <c r="M4129" s="229">
        <f t="shared" si="404"/>
        <v>0</v>
      </c>
    </row>
    <row r="4130" spans="1:13" ht="15" customHeight="1">
      <c r="A4130" s="76"/>
      <c r="B4130" s="77" t="str">
        <f t="shared" si="401"/>
        <v/>
      </c>
      <c r="C4130" t="str">
        <f t="shared" si="400"/>
        <v/>
      </c>
      <c r="D4130" s="315" t="str">
        <f t="shared" si="405"/>
        <v/>
      </c>
      <c r="E4130" s="228">
        <v>0</v>
      </c>
      <c r="J4130" s="229">
        <f t="shared" si="402"/>
        <v>0</v>
      </c>
      <c r="K4130" s="229">
        <f t="shared" si="403"/>
        <v>0</v>
      </c>
      <c r="L4130" s="229">
        <f t="shared" si="403"/>
        <v>0</v>
      </c>
      <c r="M4130" s="229">
        <f t="shared" si="404"/>
        <v>0</v>
      </c>
    </row>
    <row r="4131" spans="1:13" ht="15" customHeight="1">
      <c r="A4131" s="76"/>
      <c r="B4131" s="77" t="str">
        <f t="shared" si="401"/>
        <v/>
      </c>
      <c r="C4131" t="str">
        <f t="shared" si="400"/>
        <v/>
      </c>
      <c r="D4131" s="315" t="str">
        <f t="shared" si="405"/>
        <v/>
      </c>
      <c r="E4131" s="228">
        <v>0</v>
      </c>
      <c r="J4131" s="229">
        <f t="shared" si="402"/>
        <v>0</v>
      </c>
      <c r="K4131" s="229">
        <f t="shared" si="403"/>
        <v>0</v>
      </c>
      <c r="L4131" s="229">
        <f t="shared" si="403"/>
        <v>0</v>
      </c>
      <c r="M4131" s="229">
        <f t="shared" si="404"/>
        <v>0</v>
      </c>
    </row>
    <row r="4132" spans="1:13" ht="15" customHeight="1">
      <c r="A4132" s="76"/>
      <c r="B4132" s="77" t="str">
        <f t="shared" si="401"/>
        <v/>
      </c>
      <c r="C4132" t="str">
        <f t="shared" si="400"/>
        <v/>
      </c>
      <c r="D4132" s="315" t="str">
        <f t="shared" si="405"/>
        <v/>
      </c>
      <c r="E4132" s="228">
        <v>0</v>
      </c>
      <c r="J4132" s="229">
        <f t="shared" si="402"/>
        <v>0</v>
      </c>
      <c r="K4132" s="229">
        <f t="shared" si="403"/>
        <v>0</v>
      </c>
      <c r="L4132" s="229">
        <f t="shared" si="403"/>
        <v>0</v>
      </c>
      <c r="M4132" s="229">
        <f t="shared" si="404"/>
        <v>0</v>
      </c>
    </row>
    <row r="4133" spans="1:13" ht="15" customHeight="1">
      <c r="A4133" s="76"/>
      <c r="B4133" s="77" t="str">
        <f t="shared" si="401"/>
        <v/>
      </c>
      <c r="C4133" t="str">
        <f t="shared" si="400"/>
        <v/>
      </c>
      <c r="D4133" s="315" t="str">
        <f t="shared" si="405"/>
        <v/>
      </c>
      <c r="E4133" s="228">
        <v>0</v>
      </c>
      <c r="J4133" s="229">
        <f t="shared" si="402"/>
        <v>0</v>
      </c>
      <c r="K4133" s="229">
        <f t="shared" si="403"/>
        <v>0</v>
      </c>
      <c r="L4133" s="229">
        <f t="shared" si="403"/>
        <v>0</v>
      </c>
      <c r="M4133" s="229">
        <f t="shared" si="404"/>
        <v>0</v>
      </c>
    </row>
    <row r="4134" spans="1:13" ht="15" customHeight="1">
      <c r="A4134" s="76"/>
      <c r="B4134" s="77" t="str">
        <f t="shared" si="401"/>
        <v/>
      </c>
      <c r="C4134" t="str">
        <f t="shared" si="400"/>
        <v/>
      </c>
      <c r="D4134" s="315" t="str">
        <f t="shared" si="405"/>
        <v/>
      </c>
      <c r="E4134" s="228">
        <v>0</v>
      </c>
      <c r="J4134" s="229">
        <f t="shared" si="402"/>
        <v>0</v>
      </c>
      <c r="K4134" s="229">
        <f t="shared" si="403"/>
        <v>0</v>
      </c>
      <c r="L4134" s="229">
        <f t="shared" si="403"/>
        <v>0</v>
      </c>
      <c r="M4134" s="229">
        <f t="shared" si="404"/>
        <v>0</v>
      </c>
    </row>
    <row r="4135" spans="1:13" ht="15" customHeight="1">
      <c r="A4135" s="76"/>
      <c r="B4135" s="77" t="str">
        <f t="shared" si="401"/>
        <v/>
      </c>
      <c r="C4135" t="str">
        <f t="shared" si="400"/>
        <v/>
      </c>
      <c r="D4135" s="315" t="str">
        <f t="shared" si="405"/>
        <v/>
      </c>
      <c r="E4135" s="228">
        <v>0</v>
      </c>
      <c r="J4135" s="229">
        <f t="shared" si="402"/>
        <v>0</v>
      </c>
      <c r="K4135" s="229">
        <f t="shared" si="403"/>
        <v>0</v>
      </c>
      <c r="L4135" s="229">
        <f t="shared" si="403"/>
        <v>0</v>
      </c>
      <c r="M4135" s="229">
        <f t="shared" si="404"/>
        <v>0</v>
      </c>
    </row>
    <row r="4136" spans="1:13" ht="15" customHeight="1">
      <c r="A4136" s="76"/>
      <c r="B4136" s="77" t="str">
        <f t="shared" si="401"/>
        <v/>
      </c>
      <c r="C4136" t="str">
        <f t="shared" si="400"/>
        <v/>
      </c>
      <c r="D4136" s="315" t="str">
        <f t="shared" si="405"/>
        <v/>
      </c>
      <c r="E4136" s="228">
        <v>0</v>
      </c>
      <c r="J4136" s="229">
        <f t="shared" si="402"/>
        <v>0</v>
      </c>
      <c r="K4136" s="229">
        <f t="shared" si="403"/>
        <v>0</v>
      </c>
      <c r="L4136" s="229">
        <f t="shared" si="403"/>
        <v>0</v>
      </c>
      <c r="M4136" s="229">
        <f t="shared" si="404"/>
        <v>0</v>
      </c>
    </row>
    <row r="4137" spans="1:13" ht="15" customHeight="1">
      <c r="A4137" s="76"/>
      <c r="B4137" s="77" t="str">
        <f t="shared" si="401"/>
        <v/>
      </c>
      <c r="C4137" t="str">
        <f t="shared" si="400"/>
        <v/>
      </c>
      <c r="D4137" s="315" t="str">
        <f t="shared" si="405"/>
        <v/>
      </c>
      <c r="E4137" s="228">
        <v>0</v>
      </c>
      <c r="J4137" s="229">
        <f t="shared" si="402"/>
        <v>0</v>
      </c>
      <c r="K4137" s="229">
        <f t="shared" si="403"/>
        <v>0</v>
      </c>
      <c r="L4137" s="229">
        <f t="shared" si="403"/>
        <v>0</v>
      </c>
      <c r="M4137" s="229">
        <f t="shared" si="404"/>
        <v>0</v>
      </c>
    </row>
    <row r="4138" spans="1:13" ht="15" customHeight="1">
      <c r="A4138" s="76"/>
      <c r="B4138" s="77" t="str">
        <f t="shared" si="401"/>
        <v/>
      </c>
      <c r="C4138" t="str">
        <f t="shared" si="400"/>
        <v/>
      </c>
      <c r="D4138" s="315" t="str">
        <f t="shared" si="405"/>
        <v/>
      </c>
      <c r="E4138" s="228">
        <v>0</v>
      </c>
      <c r="J4138" s="229">
        <f t="shared" si="402"/>
        <v>0</v>
      </c>
      <c r="K4138" s="229">
        <f t="shared" si="403"/>
        <v>0</v>
      </c>
      <c r="L4138" s="229">
        <f t="shared" si="403"/>
        <v>0</v>
      </c>
      <c r="M4138" s="229">
        <f t="shared" si="404"/>
        <v>0</v>
      </c>
    </row>
    <row r="4139" spans="1:13" ht="15" customHeight="1">
      <c r="A4139" s="76"/>
      <c r="B4139" s="77" t="str">
        <f t="shared" si="401"/>
        <v/>
      </c>
      <c r="C4139" t="str">
        <f t="shared" si="400"/>
        <v/>
      </c>
      <c r="D4139" s="315" t="str">
        <f t="shared" si="405"/>
        <v/>
      </c>
      <c r="E4139" s="228">
        <v>0</v>
      </c>
      <c r="J4139" s="229">
        <f t="shared" si="402"/>
        <v>0</v>
      </c>
      <c r="K4139" s="229">
        <f t="shared" si="403"/>
        <v>0</v>
      </c>
      <c r="L4139" s="229">
        <f t="shared" si="403"/>
        <v>0</v>
      </c>
      <c r="M4139" s="229">
        <f t="shared" si="404"/>
        <v>0</v>
      </c>
    </row>
    <row r="4140" spans="1:13" ht="15" customHeight="1">
      <c r="A4140" s="76"/>
      <c r="B4140" s="77" t="str">
        <f t="shared" si="401"/>
        <v/>
      </c>
      <c r="C4140" t="str">
        <f t="shared" si="400"/>
        <v/>
      </c>
      <c r="D4140" s="315" t="str">
        <f t="shared" si="405"/>
        <v/>
      </c>
      <c r="E4140" s="228">
        <v>0</v>
      </c>
      <c r="J4140" s="229">
        <f t="shared" si="402"/>
        <v>0</v>
      </c>
      <c r="K4140" s="229">
        <f t="shared" si="403"/>
        <v>0</v>
      </c>
      <c r="L4140" s="229">
        <f t="shared" si="403"/>
        <v>0</v>
      </c>
      <c r="M4140" s="229">
        <f t="shared" si="404"/>
        <v>0</v>
      </c>
    </row>
    <row r="4141" spans="1:13" ht="15" customHeight="1">
      <c r="A4141" s="76"/>
      <c r="B4141" s="77" t="str">
        <f t="shared" si="401"/>
        <v/>
      </c>
      <c r="C4141" t="str">
        <f t="shared" si="400"/>
        <v/>
      </c>
      <c r="D4141" s="315" t="str">
        <f t="shared" si="405"/>
        <v/>
      </c>
      <c r="E4141" s="228">
        <v>0</v>
      </c>
      <c r="J4141" s="229">
        <f t="shared" si="402"/>
        <v>0</v>
      </c>
      <c r="K4141" s="229">
        <f t="shared" si="403"/>
        <v>0</v>
      </c>
      <c r="L4141" s="229">
        <f t="shared" si="403"/>
        <v>0</v>
      </c>
      <c r="M4141" s="229">
        <f t="shared" si="404"/>
        <v>0</v>
      </c>
    </row>
    <row r="4142" spans="1:13" ht="15" customHeight="1">
      <c r="A4142" s="76"/>
      <c r="B4142" s="77" t="str">
        <f t="shared" si="401"/>
        <v/>
      </c>
      <c r="C4142" t="str">
        <f t="shared" si="400"/>
        <v/>
      </c>
      <c r="D4142" s="315" t="str">
        <f t="shared" si="405"/>
        <v/>
      </c>
      <c r="E4142" s="228">
        <v>0</v>
      </c>
      <c r="J4142" s="229">
        <f t="shared" si="402"/>
        <v>0</v>
      </c>
      <c r="K4142" s="229">
        <f t="shared" si="403"/>
        <v>0</v>
      </c>
      <c r="L4142" s="229">
        <f t="shared" si="403"/>
        <v>0</v>
      </c>
      <c r="M4142" s="229">
        <f t="shared" si="404"/>
        <v>0</v>
      </c>
    </row>
    <row r="4143" spans="1:13" ht="15" customHeight="1">
      <c r="A4143" s="76"/>
      <c r="B4143" s="77" t="str">
        <f t="shared" si="401"/>
        <v/>
      </c>
      <c r="C4143" t="str">
        <f t="shared" si="400"/>
        <v/>
      </c>
      <c r="D4143" s="315" t="str">
        <f t="shared" si="405"/>
        <v/>
      </c>
      <c r="E4143" s="228">
        <v>0</v>
      </c>
      <c r="J4143" s="229">
        <f t="shared" si="402"/>
        <v>0</v>
      </c>
      <c r="K4143" s="229">
        <f t="shared" si="403"/>
        <v>0</v>
      </c>
      <c r="L4143" s="229">
        <f t="shared" si="403"/>
        <v>0</v>
      </c>
      <c r="M4143" s="229">
        <f t="shared" si="404"/>
        <v>0</v>
      </c>
    </row>
    <row r="4144" spans="1:13" ht="15" customHeight="1">
      <c r="A4144" s="76"/>
      <c r="B4144" s="77" t="str">
        <f t="shared" si="401"/>
        <v/>
      </c>
      <c r="C4144" t="str">
        <f t="shared" si="400"/>
        <v/>
      </c>
      <c r="D4144" s="315" t="str">
        <f t="shared" si="405"/>
        <v/>
      </c>
      <c r="E4144" s="228">
        <v>0</v>
      </c>
      <c r="J4144" s="229">
        <f t="shared" si="402"/>
        <v>0</v>
      </c>
      <c r="K4144" s="229">
        <f t="shared" si="403"/>
        <v>0</v>
      </c>
      <c r="L4144" s="229">
        <f t="shared" si="403"/>
        <v>0</v>
      </c>
      <c r="M4144" s="229">
        <f t="shared" si="404"/>
        <v>0</v>
      </c>
    </row>
    <row r="4145" spans="1:13" ht="15" customHeight="1">
      <c r="A4145" s="76"/>
      <c r="B4145" s="77" t="str">
        <f t="shared" si="401"/>
        <v/>
      </c>
      <c r="C4145" t="str">
        <f t="shared" si="400"/>
        <v/>
      </c>
      <c r="D4145" s="315" t="str">
        <f t="shared" si="405"/>
        <v/>
      </c>
      <c r="E4145" s="228">
        <v>0</v>
      </c>
      <c r="J4145" s="229">
        <f t="shared" si="402"/>
        <v>0</v>
      </c>
      <c r="K4145" s="229">
        <f t="shared" si="403"/>
        <v>0</v>
      </c>
      <c r="L4145" s="229">
        <f t="shared" si="403"/>
        <v>0</v>
      </c>
      <c r="M4145" s="229">
        <f t="shared" si="404"/>
        <v>0</v>
      </c>
    </row>
    <row r="4146" spans="1:13" ht="15" customHeight="1">
      <c r="A4146" s="76"/>
      <c r="B4146" s="77" t="str">
        <f t="shared" si="401"/>
        <v/>
      </c>
      <c r="C4146" t="str">
        <f t="shared" si="400"/>
        <v/>
      </c>
      <c r="D4146" s="315" t="str">
        <f t="shared" si="405"/>
        <v/>
      </c>
      <c r="E4146" s="228">
        <v>0</v>
      </c>
      <c r="J4146" s="229">
        <f t="shared" si="402"/>
        <v>0</v>
      </c>
      <c r="K4146" s="229">
        <f t="shared" si="403"/>
        <v>0</v>
      </c>
      <c r="L4146" s="229">
        <f t="shared" si="403"/>
        <v>0</v>
      </c>
      <c r="M4146" s="229">
        <f t="shared" si="404"/>
        <v>0</v>
      </c>
    </row>
    <row r="4147" spans="1:13" ht="15" customHeight="1">
      <c r="A4147" s="76"/>
      <c r="B4147" s="77" t="str">
        <f t="shared" si="401"/>
        <v/>
      </c>
      <c r="C4147" t="str">
        <f t="shared" si="400"/>
        <v/>
      </c>
      <c r="D4147" s="315" t="str">
        <f t="shared" si="405"/>
        <v/>
      </c>
      <c r="E4147" s="228">
        <v>0</v>
      </c>
      <c r="J4147" s="229">
        <f t="shared" si="402"/>
        <v>0</v>
      </c>
      <c r="K4147" s="229">
        <f t="shared" si="403"/>
        <v>0</v>
      </c>
      <c r="L4147" s="229">
        <f t="shared" si="403"/>
        <v>0</v>
      </c>
      <c r="M4147" s="229">
        <f t="shared" si="404"/>
        <v>0</v>
      </c>
    </row>
    <row r="4148" spans="1:13" ht="15" customHeight="1">
      <c r="A4148" s="76"/>
      <c r="B4148" s="77" t="str">
        <f t="shared" si="401"/>
        <v/>
      </c>
      <c r="C4148" t="str">
        <f t="shared" si="400"/>
        <v/>
      </c>
      <c r="D4148" s="315" t="str">
        <f t="shared" si="405"/>
        <v/>
      </c>
      <c r="E4148" s="228">
        <v>0</v>
      </c>
      <c r="J4148" s="229">
        <f t="shared" si="402"/>
        <v>0</v>
      </c>
      <c r="K4148" s="229">
        <f t="shared" si="403"/>
        <v>0</v>
      </c>
      <c r="L4148" s="229">
        <f t="shared" si="403"/>
        <v>0</v>
      </c>
      <c r="M4148" s="229">
        <f t="shared" si="404"/>
        <v>0</v>
      </c>
    </row>
    <row r="4149" spans="1:13" ht="15" customHeight="1">
      <c r="A4149" s="76"/>
      <c r="B4149" s="77" t="str">
        <f t="shared" si="401"/>
        <v/>
      </c>
      <c r="C4149" t="str">
        <f t="shared" si="400"/>
        <v/>
      </c>
      <c r="D4149" s="315" t="str">
        <f t="shared" si="405"/>
        <v/>
      </c>
      <c r="E4149" s="228">
        <v>0</v>
      </c>
      <c r="J4149" s="229">
        <f t="shared" si="402"/>
        <v>0</v>
      </c>
      <c r="K4149" s="229">
        <f t="shared" si="403"/>
        <v>0</v>
      </c>
      <c r="L4149" s="229">
        <f t="shared" si="403"/>
        <v>0</v>
      </c>
      <c r="M4149" s="229">
        <f t="shared" si="404"/>
        <v>0</v>
      </c>
    </row>
    <row r="4150" spans="1:13" ht="15" customHeight="1">
      <c r="A4150" s="76"/>
      <c r="B4150" s="77" t="str">
        <f t="shared" si="401"/>
        <v/>
      </c>
      <c r="C4150" t="str">
        <f t="shared" si="400"/>
        <v/>
      </c>
      <c r="D4150" s="315" t="str">
        <f t="shared" si="405"/>
        <v/>
      </c>
      <c r="E4150" s="228">
        <v>0</v>
      </c>
      <c r="J4150" s="229">
        <f t="shared" si="402"/>
        <v>0</v>
      </c>
      <c r="K4150" s="229">
        <f t="shared" si="403"/>
        <v>0</v>
      </c>
      <c r="L4150" s="229">
        <f t="shared" si="403"/>
        <v>0</v>
      </c>
      <c r="M4150" s="229">
        <f t="shared" si="404"/>
        <v>0</v>
      </c>
    </row>
    <row r="4151" spans="1:13" ht="15" customHeight="1">
      <c r="A4151" s="76"/>
      <c r="B4151" s="77" t="str">
        <f t="shared" si="401"/>
        <v/>
      </c>
      <c r="C4151" t="str">
        <f t="shared" si="400"/>
        <v/>
      </c>
      <c r="D4151" s="315" t="str">
        <f t="shared" si="405"/>
        <v/>
      </c>
      <c r="E4151" s="228">
        <v>0</v>
      </c>
      <c r="J4151" s="229">
        <f t="shared" si="402"/>
        <v>0</v>
      </c>
      <c r="K4151" s="229">
        <f t="shared" si="403"/>
        <v>0</v>
      </c>
      <c r="L4151" s="229">
        <f t="shared" si="403"/>
        <v>0</v>
      </c>
      <c r="M4151" s="229">
        <f t="shared" si="404"/>
        <v>0</v>
      </c>
    </row>
    <row r="4152" spans="1:13" ht="15" customHeight="1">
      <c r="A4152" s="76"/>
      <c r="B4152" s="77" t="str">
        <f t="shared" si="401"/>
        <v/>
      </c>
      <c r="C4152" t="str">
        <f t="shared" si="400"/>
        <v/>
      </c>
      <c r="D4152" s="315" t="str">
        <f t="shared" si="405"/>
        <v/>
      </c>
      <c r="E4152" s="228">
        <v>0</v>
      </c>
      <c r="J4152" s="229">
        <f t="shared" si="402"/>
        <v>0</v>
      </c>
      <c r="K4152" s="229">
        <f t="shared" si="403"/>
        <v>0</v>
      </c>
      <c r="L4152" s="229">
        <f t="shared" si="403"/>
        <v>0</v>
      </c>
      <c r="M4152" s="229">
        <f t="shared" si="404"/>
        <v>0</v>
      </c>
    </row>
    <row r="4153" spans="1:13" ht="15" customHeight="1">
      <c r="A4153" s="76"/>
      <c r="B4153" s="77" t="str">
        <f t="shared" si="401"/>
        <v/>
      </c>
      <c r="C4153" t="str">
        <f t="shared" si="400"/>
        <v/>
      </c>
      <c r="D4153" s="315" t="str">
        <f t="shared" si="405"/>
        <v/>
      </c>
      <c r="E4153" s="228">
        <v>0</v>
      </c>
      <c r="J4153" s="229">
        <f t="shared" si="402"/>
        <v>0</v>
      </c>
      <c r="K4153" s="229">
        <f t="shared" si="403"/>
        <v>0</v>
      </c>
      <c r="L4153" s="229">
        <f t="shared" si="403"/>
        <v>0</v>
      </c>
      <c r="M4153" s="229">
        <f t="shared" si="404"/>
        <v>0</v>
      </c>
    </row>
    <row r="4154" spans="1:13" ht="15" customHeight="1">
      <c r="A4154" s="76"/>
      <c r="B4154" s="77" t="str">
        <f t="shared" si="401"/>
        <v/>
      </c>
      <c r="C4154" t="str">
        <f t="shared" si="400"/>
        <v/>
      </c>
      <c r="D4154" s="315" t="str">
        <f t="shared" si="405"/>
        <v/>
      </c>
      <c r="E4154" s="228">
        <v>0</v>
      </c>
      <c r="J4154" s="229">
        <f t="shared" si="402"/>
        <v>0</v>
      </c>
      <c r="K4154" s="229">
        <f t="shared" si="403"/>
        <v>0</v>
      </c>
      <c r="L4154" s="229">
        <f t="shared" si="403"/>
        <v>0</v>
      </c>
      <c r="M4154" s="229">
        <f t="shared" si="404"/>
        <v>0</v>
      </c>
    </row>
    <row r="4155" spans="1:13" ht="15" customHeight="1">
      <c r="A4155" s="76"/>
      <c r="B4155" s="77" t="str">
        <f t="shared" si="401"/>
        <v/>
      </c>
      <c r="C4155" t="str">
        <f t="shared" si="400"/>
        <v/>
      </c>
      <c r="D4155" s="315" t="str">
        <f t="shared" si="405"/>
        <v/>
      </c>
      <c r="E4155" s="228">
        <v>0</v>
      </c>
      <c r="J4155" s="229">
        <f t="shared" si="402"/>
        <v>0</v>
      </c>
      <c r="K4155" s="229">
        <f t="shared" si="403"/>
        <v>0</v>
      </c>
      <c r="L4155" s="229">
        <f t="shared" si="403"/>
        <v>0</v>
      </c>
      <c r="M4155" s="229">
        <f t="shared" si="404"/>
        <v>0</v>
      </c>
    </row>
    <row r="4156" spans="1:13" ht="15" customHeight="1">
      <c r="A4156" s="76"/>
      <c r="B4156" s="77" t="str">
        <f t="shared" si="401"/>
        <v/>
      </c>
      <c r="C4156" t="str">
        <f t="shared" si="400"/>
        <v/>
      </c>
      <c r="D4156" s="315" t="str">
        <f t="shared" si="405"/>
        <v/>
      </c>
      <c r="E4156" s="228">
        <v>0</v>
      </c>
      <c r="J4156" s="229">
        <f t="shared" si="402"/>
        <v>0</v>
      </c>
      <c r="K4156" s="229">
        <f t="shared" si="403"/>
        <v>0</v>
      </c>
      <c r="L4156" s="229">
        <f t="shared" si="403"/>
        <v>0</v>
      </c>
      <c r="M4156" s="229">
        <f t="shared" si="404"/>
        <v>0</v>
      </c>
    </row>
    <row r="4157" spans="1:13" ht="15" customHeight="1">
      <c r="A4157" s="76"/>
      <c r="B4157" s="77" t="str">
        <f t="shared" si="401"/>
        <v/>
      </c>
      <c r="C4157" t="str">
        <f t="shared" si="400"/>
        <v/>
      </c>
      <c r="D4157" s="315" t="str">
        <f t="shared" si="405"/>
        <v/>
      </c>
      <c r="E4157" s="228">
        <v>0</v>
      </c>
      <c r="J4157" s="229">
        <f t="shared" si="402"/>
        <v>0</v>
      </c>
      <c r="K4157" s="229">
        <f t="shared" si="403"/>
        <v>0</v>
      </c>
      <c r="L4157" s="229">
        <f t="shared" si="403"/>
        <v>0</v>
      </c>
      <c r="M4157" s="229">
        <f t="shared" si="404"/>
        <v>0</v>
      </c>
    </row>
    <row r="4158" spans="1:13" ht="15" customHeight="1">
      <c r="A4158" s="76"/>
      <c r="B4158" s="77" t="str">
        <f t="shared" si="401"/>
        <v/>
      </c>
      <c r="C4158" t="str">
        <f t="shared" si="400"/>
        <v/>
      </c>
      <c r="D4158" s="315" t="str">
        <f t="shared" si="405"/>
        <v/>
      </c>
      <c r="E4158" s="228">
        <v>0</v>
      </c>
      <c r="J4158" s="229">
        <f t="shared" si="402"/>
        <v>0</v>
      </c>
      <c r="K4158" s="229">
        <f t="shared" si="403"/>
        <v>0</v>
      </c>
      <c r="L4158" s="229">
        <f t="shared" si="403"/>
        <v>0</v>
      </c>
      <c r="M4158" s="229">
        <f t="shared" si="404"/>
        <v>0</v>
      </c>
    </row>
    <row r="4159" spans="1:13" ht="15" customHeight="1">
      <c r="A4159" s="76"/>
      <c r="B4159" s="77" t="str">
        <f t="shared" si="401"/>
        <v/>
      </c>
      <c r="C4159" t="str">
        <f t="shared" si="400"/>
        <v/>
      </c>
      <c r="D4159" s="315" t="str">
        <f t="shared" si="405"/>
        <v/>
      </c>
      <c r="E4159" s="228">
        <v>0</v>
      </c>
      <c r="J4159" s="229">
        <f t="shared" si="402"/>
        <v>0</v>
      </c>
      <c r="K4159" s="229">
        <f t="shared" si="403"/>
        <v>0</v>
      </c>
      <c r="L4159" s="229">
        <f t="shared" si="403"/>
        <v>0</v>
      </c>
      <c r="M4159" s="229">
        <f t="shared" si="404"/>
        <v>0</v>
      </c>
    </row>
    <row r="4160" spans="1:13" ht="15" customHeight="1">
      <c r="A4160" s="76"/>
      <c r="B4160" s="77" t="str">
        <f t="shared" si="401"/>
        <v/>
      </c>
      <c r="C4160" t="str">
        <f t="shared" si="400"/>
        <v/>
      </c>
      <c r="D4160" s="315" t="str">
        <f t="shared" si="405"/>
        <v/>
      </c>
      <c r="E4160" s="228">
        <v>0</v>
      </c>
      <c r="J4160" s="229">
        <f t="shared" si="402"/>
        <v>0</v>
      </c>
      <c r="K4160" s="229">
        <f t="shared" si="403"/>
        <v>0</v>
      </c>
      <c r="L4160" s="229">
        <f t="shared" si="403"/>
        <v>0</v>
      </c>
      <c r="M4160" s="229">
        <f t="shared" si="404"/>
        <v>0</v>
      </c>
    </row>
    <row r="4161" spans="1:13" ht="15" customHeight="1">
      <c r="A4161" s="76"/>
      <c r="B4161" s="77" t="str">
        <f t="shared" si="401"/>
        <v/>
      </c>
      <c r="C4161" t="str">
        <f t="shared" ref="C4161:C4224" si="406">IF(A4161&lt;&gt;"",TEXT(A4161,"aaaa"),"")</f>
        <v/>
      </c>
      <c r="D4161" s="315" t="str">
        <f t="shared" si="405"/>
        <v/>
      </c>
      <c r="E4161" s="228">
        <v>0</v>
      </c>
      <c r="J4161" s="229">
        <f t="shared" si="402"/>
        <v>0</v>
      </c>
      <c r="K4161" s="229">
        <f t="shared" si="403"/>
        <v>0</v>
      </c>
      <c r="L4161" s="229">
        <f t="shared" si="403"/>
        <v>0</v>
      </c>
      <c r="M4161" s="229">
        <f t="shared" si="404"/>
        <v>0</v>
      </c>
    </row>
    <row r="4162" spans="1:13" ht="15" customHeight="1">
      <c r="A4162" s="76"/>
      <c r="B4162" s="77" t="str">
        <f t="shared" si="401"/>
        <v/>
      </c>
      <c r="C4162" t="str">
        <f t="shared" si="406"/>
        <v/>
      </c>
      <c r="D4162" s="315" t="str">
        <f t="shared" si="405"/>
        <v/>
      </c>
      <c r="E4162" s="228">
        <v>0</v>
      </c>
      <c r="J4162" s="229">
        <f t="shared" si="402"/>
        <v>0</v>
      </c>
      <c r="K4162" s="229">
        <f t="shared" si="403"/>
        <v>0</v>
      </c>
      <c r="L4162" s="229">
        <f t="shared" si="403"/>
        <v>0</v>
      </c>
      <c r="M4162" s="229">
        <f t="shared" si="404"/>
        <v>0</v>
      </c>
    </row>
    <row r="4163" spans="1:13" ht="15" customHeight="1">
      <c r="A4163" s="76"/>
      <c r="B4163" s="77" t="str">
        <f t="shared" si="401"/>
        <v/>
      </c>
      <c r="C4163" t="str">
        <f t="shared" si="406"/>
        <v/>
      </c>
      <c r="D4163" s="315" t="str">
        <f t="shared" si="405"/>
        <v/>
      </c>
      <c r="E4163" s="228">
        <v>0</v>
      </c>
      <c r="J4163" s="229">
        <f t="shared" si="402"/>
        <v>0</v>
      </c>
      <c r="K4163" s="229">
        <f t="shared" si="403"/>
        <v>0</v>
      </c>
      <c r="L4163" s="229">
        <f t="shared" si="403"/>
        <v>0</v>
      </c>
      <c r="M4163" s="229">
        <f t="shared" si="404"/>
        <v>0</v>
      </c>
    </row>
    <row r="4164" spans="1:13" ht="15" customHeight="1">
      <c r="A4164" s="76"/>
      <c r="B4164" s="77" t="str">
        <f t="shared" si="401"/>
        <v/>
      </c>
      <c r="C4164" t="str">
        <f t="shared" si="406"/>
        <v/>
      </c>
      <c r="D4164" s="315" t="str">
        <f t="shared" si="405"/>
        <v/>
      </c>
      <c r="E4164" s="228">
        <v>0</v>
      </c>
      <c r="J4164" s="229">
        <f t="shared" si="402"/>
        <v>0</v>
      </c>
      <c r="K4164" s="229">
        <f t="shared" si="403"/>
        <v>0</v>
      </c>
      <c r="L4164" s="229">
        <f t="shared" si="403"/>
        <v>0</v>
      </c>
      <c r="M4164" s="229">
        <f t="shared" si="404"/>
        <v>0</v>
      </c>
    </row>
    <row r="4165" spans="1:13" ht="15" customHeight="1">
      <c r="A4165" s="76"/>
      <c r="B4165" s="77" t="str">
        <f t="shared" si="401"/>
        <v/>
      </c>
      <c r="C4165" t="str">
        <f t="shared" si="406"/>
        <v/>
      </c>
      <c r="D4165" s="315" t="str">
        <f t="shared" si="405"/>
        <v/>
      </c>
      <c r="E4165" s="228">
        <v>0</v>
      </c>
      <c r="J4165" s="229">
        <f t="shared" si="402"/>
        <v>0</v>
      </c>
      <c r="K4165" s="229">
        <f t="shared" si="403"/>
        <v>0</v>
      </c>
      <c r="L4165" s="229">
        <f t="shared" si="403"/>
        <v>0</v>
      </c>
      <c r="M4165" s="229">
        <f t="shared" si="404"/>
        <v>0</v>
      </c>
    </row>
    <row r="4166" spans="1:13" ht="15" customHeight="1">
      <c r="A4166" s="76"/>
      <c r="B4166" s="77" t="str">
        <f t="shared" si="401"/>
        <v/>
      </c>
      <c r="C4166" t="str">
        <f t="shared" si="406"/>
        <v/>
      </c>
      <c r="D4166" s="315" t="str">
        <f t="shared" si="405"/>
        <v/>
      </c>
      <c r="E4166" s="228">
        <v>0</v>
      </c>
      <c r="J4166" s="229">
        <f t="shared" si="402"/>
        <v>0</v>
      </c>
      <c r="K4166" s="229">
        <f t="shared" si="403"/>
        <v>0</v>
      </c>
      <c r="L4166" s="229">
        <f t="shared" si="403"/>
        <v>0</v>
      </c>
      <c r="M4166" s="229">
        <f t="shared" si="404"/>
        <v>0</v>
      </c>
    </row>
    <row r="4167" spans="1:13" ht="15" customHeight="1">
      <c r="A4167" s="76"/>
      <c r="B4167" s="77" t="str">
        <f t="shared" ref="B4167:B4230" si="407">IF(A4167="","",TEXT(A4167,"DDDD"))</f>
        <v/>
      </c>
      <c r="C4167" t="str">
        <f t="shared" si="406"/>
        <v/>
      </c>
      <c r="D4167" s="315" t="str">
        <f t="shared" si="405"/>
        <v/>
      </c>
      <c r="E4167" s="228">
        <v>0</v>
      </c>
      <c r="J4167" s="229">
        <f t="shared" ref="J4167:J4230" si="408">IF(E4167=0,0,(1-J$4)*E4167)</f>
        <v>0</v>
      </c>
      <c r="K4167" s="229">
        <f t="shared" ref="K4167:L4230" si="409">IF(F4167=0,0,(1-K$4)*F4167)</f>
        <v>0</v>
      </c>
      <c r="L4167" s="229">
        <f t="shared" si="409"/>
        <v>0</v>
      </c>
      <c r="M4167" s="229">
        <f t="shared" ref="M4167:M4230" si="410">IF(H4167=0,0,(1-M$4)*H4167)</f>
        <v>0</v>
      </c>
    </row>
    <row r="4168" spans="1:13" ht="15" customHeight="1">
      <c r="A4168" s="76"/>
      <c r="B4168" s="77" t="str">
        <f t="shared" si="407"/>
        <v/>
      </c>
      <c r="C4168" t="str">
        <f t="shared" si="406"/>
        <v/>
      </c>
      <c r="D4168" s="315" t="str">
        <f t="shared" ref="D4168:D4231" si="411">IF(A4168&lt;&gt;"",PROPER(TEXT(A4168,"Mmmm")),"")</f>
        <v/>
      </c>
      <c r="E4168" s="228">
        <v>0</v>
      </c>
      <c r="J4168" s="229">
        <f t="shared" si="408"/>
        <v>0</v>
      </c>
      <c r="K4168" s="229">
        <f t="shared" si="409"/>
        <v>0</v>
      </c>
      <c r="L4168" s="229">
        <f t="shared" si="409"/>
        <v>0</v>
      </c>
      <c r="M4168" s="229">
        <f t="shared" si="410"/>
        <v>0</v>
      </c>
    </row>
    <row r="4169" spans="1:13" ht="15" customHeight="1">
      <c r="A4169" s="76"/>
      <c r="B4169" s="77" t="str">
        <f t="shared" si="407"/>
        <v/>
      </c>
      <c r="C4169" t="str">
        <f t="shared" si="406"/>
        <v/>
      </c>
      <c r="D4169" s="315" t="str">
        <f t="shared" si="411"/>
        <v/>
      </c>
      <c r="E4169" s="228">
        <v>0</v>
      </c>
      <c r="J4169" s="229">
        <f t="shared" si="408"/>
        <v>0</v>
      </c>
      <c r="K4169" s="229">
        <f t="shared" si="409"/>
        <v>0</v>
      </c>
      <c r="L4169" s="229">
        <f t="shared" si="409"/>
        <v>0</v>
      </c>
      <c r="M4169" s="229">
        <f t="shared" si="410"/>
        <v>0</v>
      </c>
    </row>
    <row r="4170" spans="1:13" ht="15" customHeight="1">
      <c r="A4170" s="76"/>
      <c r="B4170" s="77" t="str">
        <f t="shared" si="407"/>
        <v/>
      </c>
      <c r="C4170" t="str">
        <f t="shared" si="406"/>
        <v/>
      </c>
      <c r="D4170" s="315" t="str">
        <f t="shared" si="411"/>
        <v/>
      </c>
      <c r="E4170" s="228">
        <v>0</v>
      </c>
      <c r="J4170" s="229">
        <f t="shared" si="408"/>
        <v>0</v>
      </c>
      <c r="K4170" s="229">
        <f t="shared" si="409"/>
        <v>0</v>
      </c>
      <c r="L4170" s="229">
        <f t="shared" si="409"/>
        <v>0</v>
      </c>
      <c r="M4170" s="229">
        <f t="shared" si="410"/>
        <v>0</v>
      </c>
    </row>
    <row r="4171" spans="1:13" ht="15" customHeight="1">
      <c r="A4171" s="76"/>
      <c r="B4171" s="77" t="str">
        <f t="shared" si="407"/>
        <v/>
      </c>
      <c r="C4171" t="str">
        <f t="shared" si="406"/>
        <v/>
      </c>
      <c r="D4171" s="315" t="str">
        <f t="shared" si="411"/>
        <v/>
      </c>
      <c r="E4171" s="228">
        <v>0</v>
      </c>
      <c r="J4171" s="229">
        <f t="shared" si="408"/>
        <v>0</v>
      </c>
      <c r="K4171" s="229">
        <f t="shared" si="409"/>
        <v>0</v>
      </c>
      <c r="L4171" s="229">
        <f t="shared" si="409"/>
        <v>0</v>
      </c>
      <c r="M4171" s="229">
        <f t="shared" si="410"/>
        <v>0</v>
      </c>
    </row>
    <row r="4172" spans="1:13" ht="15" customHeight="1">
      <c r="A4172" s="76"/>
      <c r="B4172" s="77" t="str">
        <f t="shared" si="407"/>
        <v/>
      </c>
      <c r="C4172" t="str">
        <f t="shared" si="406"/>
        <v/>
      </c>
      <c r="D4172" s="315" t="str">
        <f t="shared" si="411"/>
        <v/>
      </c>
      <c r="E4172" s="228">
        <v>0</v>
      </c>
      <c r="J4172" s="229">
        <f t="shared" si="408"/>
        <v>0</v>
      </c>
      <c r="K4172" s="229">
        <f t="shared" si="409"/>
        <v>0</v>
      </c>
      <c r="L4172" s="229">
        <f t="shared" si="409"/>
        <v>0</v>
      </c>
      <c r="M4172" s="229">
        <f t="shared" si="410"/>
        <v>0</v>
      </c>
    </row>
    <row r="4173" spans="1:13" ht="15" customHeight="1">
      <c r="A4173" s="76"/>
      <c r="B4173" s="77" t="str">
        <f t="shared" si="407"/>
        <v/>
      </c>
      <c r="C4173" t="str">
        <f t="shared" si="406"/>
        <v/>
      </c>
      <c r="D4173" s="315" t="str">
        <f t="shared" si="411"/>
        <v/>
      </c>
      <c r="E4173" s="228">
        <v>0</v>
      </c>
      <c r="J4173" s="229">
        <f t="shared" si="408"/>
        <v>0</v>
      </c>
      <c r="K4173" s="229">
        <f t="shared" si="409"/>
        <v>0</v>
      </c>
      <c r="L4173" s="229">
        <f t="shared" si="409"/>
        <v>0</v>
      </c>
      <c r="M4173" s="229">
        <f t="shared" si="410"/>
        <v>0</v>
      </c>
    </row>
    <row r="4174" spans="1:13" ht="15" customHeight="1">
      <c r="A4174" s="76"/>
      <c r="B4174" s="77" t="str">
        <f t="shared" si="407"/>
        <v/>
      </c>
      <c r="C4174" t="str">
        <f t="shared" si="406"/>
        <v/>
      </c>
      <c r="D4174" s="315" t="str">
        <f t="shared" si="411"/>
        <v/>
      </c>
      <c r="E4174" s="228">
        <v>0</v>
      </c>
      <c r="J4174" s="229">
        <f t="shared" si="408"/>
        <v>0</v>
      </c>
      <c r="K4174" s="229">
        <f t="shared" si="409"/>
        <v>0</v>
      </c>
      <c r="L4174" s="229">
        <f t="shared" si="409"/>
        <v>0</v>
      </c>
      <c r="M4174" s="229">
        <f t="shared" si="410"/>
        <v>0</v>
      </c>
    </row>
    <row r="4175" spans="1:13" ht="15" customHeight="1">
      <c r="A4175" s="76"/>
      <c r="B4175" s="77" t="str">
        <f t="shared" si="407"/>
        <v/>
      </c>
      <c r="C4175" t="str">
        <f t="shared" si="406"/>
        <v/>
      </c>
      <c r="D4175" s="315" t="str">
        <f t="shared" si="411"/>
        <v/>
      </c>
      <c r="E4175" s="228">
        <v>0</v>
      </c>
      <c r="J4175" s="229">
        <f t="shared" si="408"/>
        <v>0</v>
      </c>
      <c r="K4175" s="229">
        <f t="shared" si="409"/>
        <v>0</v>
      </c>
      <c r="L4175" s="229">
        <f t="shared" si="409"/>
        <v>0</v>
      </c>
      <c r="M4175" s="229">
        <f t="shared" si="410"/>
        <v>0</v>
      </c>
    </row>
    <row r="4176" spans="1:13" ht="15" customHeight="1">
      <c r="A4176" s="76"/>
      <c r="B4176" s="77" t="str">
        <f t="shared" si="407"/>
        <v/>
      </c>
      <c r="C4176" t="str">
        <f t="shared" si="406"/>
        <v/>
      </c>
      <c r="D4176" s="315" t="str">
        <f t="shared" si="411"/>
        <v/>
      </c>
      <c r="E4176" s="228">
        <v>0</v>
      </c>
      <c r="J4176" s="229">
        <f t="shared" si="408"/>
        <v>0</v>
      </c>
      <c r="K4176" s="229">
        <f t="shared" si="409"/>
        <v>0</v>
      </c>
      <c r="L4176" s="229">
        <f t="shared" si="409"/>
        <v>0</v>
      </c>
      <c r="M4176" s="229">
        <f t="shared" si="410"/>
        <v>0</v>
      </c>
    </row>
    <row r="4177" spans="1:13" ht="15" customHeight="1">
      <c r="A4177" s="76"/>
      <c r="B4177" s="77" t="str">
        <f t="shared" si="407"/>
        <v/>
      </c>
      <c r="C4177" t="str">
        <f t="shared" si="406"/>
        <v/>
      </c>
      <c r="D4177" s="315" t="str">
        <f t="shared" si="411"/>
        <v/>
      </c>
      <c r="E4177" s="228">
        <v>0</v>
      </c>
      <c r="J4177" s="229">
        <f t="shared" si="408"/>
        <v>0</v>
      </c>
      <c r="K4177" s="229">
        <f t="shared" si="409"/>
        <v>0</v>
      </c>
      <c r="L4177" s="229">
        <f t="shared" si="409"/>
        <v>0</v>
      </c>
      <c r="M4177" s="229">
        <f t="shared" si="410"/>
        <v>0</v>
      </c>
    </row>
    <row r="4178" spans="1:13" ht="15" customHeight="1">
      <c r="A4178" s="76"/>
      <c r="B4178" s="77" t="str">
        <f t="shared" si="407"/>
        <v/>
      </c>
      <c r="C4178" t="str">
        <f t="shared" si="406"/>
        <v/>
      </c>
      <c r="D4178" s="315" t="str">
        <f t="shared" si="411"/>
        <v/>
      </c>
      <c r="E4178" s="228">
        <v>0</v>
      </c>
      <c r="J4178" s="229">
        <f t="shared" si="408"/>
        <v>0</v>
      </c>
      <c r="K4178" s="229">
        <f t="shared" si="409"/>
        <v>0</v>
      </c>
      <c r="L4178" s="229">
        <f t="shared" si="409"/>
        <v>0</v>
      </c>
      <c r="M4178" s="229">
        <f t="shared" si="410"/>
        <v>0</v>
      </c>
    </row>
    <row r="4179" spans="1:13" ht="15" customHeight="1">
      <c r="A4179" s="76"/>
      <c r="B4179" s="77" t="str">
        <f t="shared" si="407"/>
        <v/>
      </c>
      <c r="C4179" t="str">
        <f t="shared" si="406"/>
        <v/>
      </c>
      <c r="D4179" s="315" t="str">
        <f t="shared" si="411"/>
        <v/>
      </c>
      <c r="E4179" s="228">
        <v>0</v>
      </c>
      <c r="J4179" s="229">
        <f t="shared" si="408"/>
        <v>0</v>
      </c>
      <c r="K4179" s="229">
        <f t="shared" si="409"/>
        <v>0</v>
      </c>
      <c r="L4179" s="229">
        <f t="shared" si="409"/>
        <v>0</v>
      </c>
      <c r="M4179" s="229">
        <f t="shared" si="410"/>
        <v>0</v>
      </c>
    </row>
    <row r="4180" spans="1:13" ht="15" customHeight="1">
      <c r="A4180" s="76"/>
      <c r="B4180" s="77" t="str">
        <f t="shared" si="407"/>
        <v/>
      </c>
      <c r="C4180" t="str">
        <f t="shared" si="406"/>
        <v/>
      </c>
      <c r="D4180" s="315" t="str">
        <f t="shared" si="411"/>
        <v/>
      </c>
      <c r="E4180" s="228">
        <v>0</v>
      </c>
      <c r="J4180" s="229">
        <f t="shared" si="408"/>
        <v>0</v>
      </c>
      <c r="K4180" s="229">
        <f t="shared" si="409"/>
        <v>0</v>
      </c>
      <c r="L4180" s="229">
        <f t="shared" si="409"/>
        <v>0</v>
      </c>
      <c r="M4180" s="229">
        <f t="shared" si="410"/>
        <v>0</v>
      </c>
    </row>
    <row r="4181" spans="1:13" ht="15" customHeight="1">
      <c r="A4181" s="76"/>
      <c r="B4181" s="77" t="str">
        <f t="shared" si="407"/>
        <v/>
      </c>
      <c r="C4181" t="str">
        <f t="shared" si="406"/>
        <v/>
      </c>
      <c r="D4181" s="315" t="str">
        <f t="shared" si="411"/>
        <v/>
      </c>
      <c r="E4181" s="228">
        <v>0</v>
      </c>
      <c r="J4181" s="229">
        <f t="shared" si="408"/>
        <v>0</v>
      </c>
      <c r="K4181" s="229">
        <f t="shared" si="409"/>
        <v>0</v>
      </c>
      <c r="L4181" s="229">
        <f t="shared" si="409"/>
        <v>0</v>
      </c>
      <c r="M4181" s="229">
        <f t="shared" si="410"/>
        <v>0</v>
      </c>
    </row>
    <row r="4182" spans="1:13" ht="15" customHeight="1">
      <c r="A4182" s="76"/>
      <c r="B4182" s="77" t="str">
        <f t="shared" si="407"/>
        <v/>
      </c>
      <c r="C4182" t="str">
        <f t="shared" si="406"/>
        <v/>
      </c>
      <c r="D4182" s="315" t="str">
        <f t="shared" si="411"/>
        <v/>
      </c>
      <c r="E4182" s="228">
        <v>0</v>
      </c>
      <c r="J4182" s="229">
        <f t="shared" si="408"/>
        <v>0</v>
      </c>
      <c r="K4182" s="229">
        <f t="shared" si="409"/>
        <v>0</v>
      </c>
      <c r="L4182" s="229">
        <f t="shared" si="409"/>
        <v>0</v>
      </c>
      <c r="M4182" s="229">
        <f t="shared" si="410"/>
        <v>0</v>
      </c>
    </row>
    <row r="4183" spans="1:13" ht="15" customHeight="1">
      <c r="A4183" s="76"/>
      <c r="B4183" s="77" t="str">
        <f t="shared" si="407"/>
        <v/>
      </c>
      <c r="C4183" t="str">
        <f t="shared" si="406"/>
        <v/>
      </c>
      <c r="D4183" s="315" t="str">
        <f t="shared" si="411"/>
        <v/>
      </c>
      <c r="E4183" s="228">
        <v>0</v>
      </c>
      <c r="J4183" s="229">
        <f t="shared" si="408"/>
        <v>0</v>
      </c>
      <c r="K4183" s="229">
        <f t="shared" si="409"/>
        <v>0</v>
      </c>
      <c r="L4183" s="229">
        <f t="shared" si="409"/>
        <v>0</v>
      </c>
      <c r="M4183" s="229">
        <f t="shared" si="410"/>
        <v>0</v>
      </c>
    </row>
    <row r="4184" spans="1:13" ht="15" customHeight="1">
      <c r="A4184" s="76"/>
      <c r="B4184" s="77" t="str">
        <f t="shared" si="407"/>
        <v/>
      </c>
      <c r="C4184" t="str">
        <f t="shared" si="406"/>
        <v/>
      </c>
      <c r="D4184" s="315" t="str">
        <f t="shared" si="411"/>
        <v/>
      </c>
      <c r="E4184" s="228">
        <v>0</v>
      </c>
      <c r="J4184" s="229">
        <f t="shared" si="408"/>
        <v>0</v>
      </c>
      <c r="K4184" s="229">
        <f t="shared" si="409"/>
        <v>0</v>
      </c>
      <c r="L4184" s="229">
        <f t="shared" si="409"/>
        <v>0</v>
      </c>
      <c r="M4184" s="229">
        <f t="shared" si="410"/>
        <v>0</v>
      </c>
    </row>
    <row r="4185" spans="1:13" ht="15" customHeight="1">
      <c r="A4185" s="76"/>
      <c r="B4185" s="77" t="str">
        <f t="shared" si="407"/>
        <v/>
      </c>
      <c r="C4185" t="str">
        <f t="shared" si="406"/>
        <v/>
      </c>
      <c r="D4185" s="315" t="str">
        <f t="shared" si="411"/>
        <v/>
      </c>
      <c r="E4185" s="228">
        <v>0</v>
      </c>
      <c r="J4185" s="229">
        <f t="shared" si="408"/>
        <v>0</v>
      </c>
      <c r="K4185" s="229">
        <f t="shared" si="409"/>
        <v>0</v>
      </c>
      <c r="L4185" s="229">
        <f t="shared" si="409"/>
        <v>0</v>
      </c>
      <c r="M4185" s="229">
        <f t="shared" si="410"/>
        <v>0</v>
      </c>
    </row>
    <row r="4186" spans="1:13" ht="15" customHeight="1">
      <c r="A4186" s="76"/>
      <c r="B4186" s="77" t="str">
        <f t="shared" si="407"/>
        <v/>
      </c>
      <c r="C4186" t="str">
        <f t="shared" si="406"/>
        <v/>
      </c>
      <c r="D4186" s="315" t="str">
        <f t="shared" si="411"/>
        <v/>
      </c>
      <c r="E4186" s="228">
        <v>0</v>
      </c>
      <c r="J4186" s="229">
        <f t="shared" si="408"/>
        <v>0</v>
      </c>
      <c r="K4186" s="229">
        <f t="shared" si="409"/>
        <v>0</v>
      </c>
      <c r="L4186" s="229">
        <f t="shared" si="409"/>
        <v>0</v>
      </c>
      <c r="M4186" s="229">
        <f t="shared" si="410"/>
        <v>0</v>
      </c>
    </row>
    <row r="4187" spans="1:13" ht="15" customHeight="1">
      <c r="A4187" s="76"/>
      <c r="B4187" s="77" t="str">
        <f t="shared" si="407"/>
        <v/>
      </c>
      <c r="C4187" t="str">
        <f t="shared" si="406"/>
        <v/>
      </c>
      <c r="D4187" s="315" t="str">
        <f t="shared" si="411"/>
        <v/>
      </c>
      <c r="E4187" s="228">
        <v>0</v>
      </c>
      <c r="J4187" s="229">
        <f t="shared" si="408"/>
        <v>0</v>
      </c>
      <c r="K4187" s="229">
        <f t="shared" si="409"/>
        <v>0</v>
      </c>
      <c r="L4187" s="229">
        <f t="shared" si="409"/>
        <v>0</v>
      </c>
      <c r="M4187" s="229">
        <f t="shared" si="410"/>
        <v>0</v>
      </c>
    </row>
    <row r="4188" spans="1:13" ht="15" customHeight="1">
      <c r="A4188" s="76"/>
      <c r="B4188" s="77" t="str">
        <f t="shared" si="407"/>
        <v/>
      </c>
      <c r="C4188" t="str">
        <f t="shared" si="406"/>
        <v/>
      </c>
      <c r="D4188" s="315" t="str">
        <f t="shared" si="411"/>
        <v/>
      </c>
      <c r="E4188" s="228">
        <v>0</v>
      </c>
      <c r="J4188" s="229">
        <f t="shared" si="408"/>
        <v>0</v>
      </c>
      <c r="K4188" s="229">
        <f t="shared" si="409"/>
        <v>0</v>
      </c>
      <c r="L4188" s="229">
        <f t="shared" si="409"/>
        <v>0</v>
      </c>
      <c r="M4188" s="229">
        <f t="shared" si="410"/>
        <v>0</v>
      </c>
    </row>
    <row r="4189" spans="1:13" ht="15" customHeight="1">
      <c r="A4189" s="76"/>
      <c r="B4189" s="77" t="str">
        <f t="shared" si="407"/>
        <v/>
      </c>
      <c r="C4189" t="str">
        <f t="shared" si="406"/>
        <v/>
      </c>
      <c r="D4189" s="315" t="str">
        <f t="shared" si="411"/>
        <v/>
      </c>
      <c r="E4189" s="228">
        <v>0</v>
      </c>
      <c r="J4189" s="229">
        <f t="shared" si="408"/>
        <v>0</v>
      </c>
      <c r="K4189" s="229">
        <f t="shared" si="409"/>
        <v>0</v>
      </c>
      <c r="L4189" s="229">
        <f t="shared" si="409"/>
        <v>0</v>
      </c>
      <c r="M4189" s="229">
        <f t="shared" si="410"/>
        <v>0</v>
      </c>
    </row>
    <row r="4190" spans="1:13" ht="15" customHeight="1">
      <c r="A4190" s="76"/>
      <c r="B4190" s="77" t="str">
        <f t="shared" si="407"/>
        <v/>
      </c>
      <c r="C4190" t="str">
        <f t="shared" si="406"/>
        <v/>
      </c>
      <c r="D4190" s="315" t="str">
        <f t="shared" si="411"/>
        <v/>
      </c>
      <c r="E4190" s="228">
        <v>0</v>
      </c>
      <c r="J4190" s="229">
        <f t="shared" si="408"/>
        <v>0</v>
      </c>
      <c r="K4190" s="229">
        <f t="shared" si="409"/>
        <v>0</v>
      </c>
      <c r="L4190" s="229">
        <f t="shared" si="409"/>
        <v>0</v>
      </c>
      <c r="M4190" s="229">
        <f t="shared" si="410"/>
        <v>0</v>
      </c>
    </row>
    <row r="4191" spans="1:13" ht="15" customHeight="1">
      <c r="A4191" s="76"/>
      <c r="B4191" s="77" t="str">
        <f t="shared" si="407"/>
        <v/>
      </c>
      <c r="C4191" t="str">
        <f t="shared" si="406"/>
        <v/>
      </c>
      <c r="D4191" s="315" t="str">
        <f t="shared" si="411"/>
        <v/>
      </c>
      <c r="E4191" s="228">
        <v>0</v>
      </c>
      <c r="J4191" s="229">
        <f t="shared" si="408"/>
        <v>0</v>
      </c>
      <c r="K4191" s="229">
        <f t="shared" si="409"/>
        <v>0</v>
      </c>
      <c r="L4191" s="229">
        <f t="shared" si="409"/>
        <v>0</v>
      </c>
      <c r="M4191" s="229">
        <f t="shared" si="410"/>
        <v>0</v>
      </c>
    </row>
    <row r="4192" spans="1:13" ht="15" customHeight="1">
      <c r="A4192" s="76"/>
      <c r="B4192" s="77" t="str">
        <f t="shared" si="407"/>
        <v/>
      </c>
      <c r="C4192" t="str">
        <f t="shared" si="406"/>
        <v/>
      </c>
      <c r="D4192" s="315" t="str">
        <f t="shared" si="411"/>
        <v/>
      </c>
      <c r="E4192" s="228">
        <v>0</v>
      </c>
      <c r="J4192" s="229">
        <f t="shared" si="408"/>
        <v>0</v>
      </c>
      <c r="K4192" s="229">
        <f t="shared" si="409"/>
        <v>0</v>
      </c>
      <c r="L4192" s="229">
        <f t="shared" si="409"/>
        <v>0</v>
      </c>
      <c r="M4192" s="229">
        <f t="shared" si="410"/>
        <v>0</v>
      </c>
    </row>
    <row r="4193" spans="1:13" ht="15" customHeight="1">
      <c r="A4193" s="76"/>
      <c r="B4193" s="77" t="str">
        <f t="shared" si="407"/>
        <v/>
      </c>
      <c r="C4193" t="str">
        <f t="shared" si="406"/>
        <v/>
      </c>
      <c r="D4193" s="315" t="str">
        <f t="shared" si="411"/>
        <v/>
      </c>
      <c r="E4193" s="228">
        <v>0</v>
      </c>
      <c r="J4193" s="229">
        <f t="shared" si="408"/>
        <v>0</v>
      </c>
      <c r="K4193" s="229">
        <f t="shared" si="409"/>
        <v>0</v>
      </c>
      <c r="L4193" s="229">
        <f t="shared" si="409"/>
        <v>0</v>
      </c>
      <c r="M4193" s="229">
        <f t="shared" si="410"/>
        <v>0</v>
      </c>
    </row>
    <row r="4194" spans="1:13" ht="15" customHeight="1">
      <c r="A4194" s="76"/>
      <c r="B4194" s="77" t="str">
        <f t="shared" si="407"/>
        <v/>
      </c>
      <c r="C4194" t="str">
        <f t="shared" si="406"/>
        <v/>
      </c>
      <c r="D4194" s="315" t="str">
        <f t="shared" si="411"/>
        <v/>
      </c>
      <c r="E4194" s="228">
        <v>0</v>
      </c>
      <c r="J4194" s="229">
        <f t="shared" si="408"/>
        <v>0</v>
      </c>
      <c r="K4194" s="229">
        <f t="shared" si="409"/>
        <v>0</v>
      </c>
      <c r="L4194" s="229">
        <f t="shared" si="409"/>
        <v>0</v>
      </c>
      <c r="M4194" s="229">
        <f t="shared" si="410"/>
        <v>0</v>
      </c>
    </row>
    <row r="4195" spans="1:13" ht="15" customHeight="1">
      <c r="A4195" s="76"/>
      <c r="B4195" s="77" t="str">
        <f t="shared" si="407"/>
        <v/>
      </c>
      <c r="C4195" t="str">
        <f t="shared" si="406"/>
        <v/>
      </c>
      <c r="D4195" s="315" t="str">
        <f t="shared" si="411"/>
        <v/>
      </c>
      <c r="E4195" s="228">
        <v>0</v>
      </c>
      <c r="J4195" s="229">
        <f t="shared" si="408"/>
        <v>0</v>
      </c>
      <c r="K4195" s="229">
        <f t="shared" si="409"/>
        <v>0</v>
      </c>
      <c r="L4195" s="229">
        <f t="shared" si="409"/>
        <v>0</v>
      </c>
      <c r="M4195" s="229">
        <f t="shared" si="410"/>
        <v>0</v>
      </c>
    </row>
    <row r="4196" spans="1:13" ht="15" customHeight="1">
      <c r="A4196" s="76"/>
      <c r="B4196" s="77" t="str">
        <f t="shared" si="407"/>
        <v/>
      </c>
      <c r="C4196" t="str">
        <f t="shared" si="406"/>
        <v/>
      </c>
      <c r="D4196" s="315" t="str">
        <f t="shared" si="411"/>
        <v/>
      </c>
      <c r="E4196" s="228">
        <v>0</v>
      </c>
      <c r="J4196" s="229">
        <f t="shared" si="408"/>
        <v>0</v>
      </c>
      <c r="K4196" s="229">
        <f t="shared" si="409"/>
        <v>0</v>
      </c>
      <c r="L4196" s="229">
        <f t="shared" si="409"/>
        <v>0</v>
      </c>
      <c r="M4196" s="229">
        <f t="shared" si="410"/>
        <v>0</v>
      </c>
    </row>
    <row r="4197" spans="1:13" ht="15" customHeight="1">
      <c r="A4197" s="76"/>
      <c r="B4197" s="77" t="str">
        <f t="shared" si="407"/>
        <v/>
      </c>
      <c r="C4197" t="str">
        <f t="shared" si="406"/>
        <v/>
      </c>
      <c r="D4197" s="315" t="str">
        <f t="shared" si="411"/>
        <v/>
      </c>
      <c r="E4197" s="228">
        <v>0</v>
      </c>
      <c r="J4197" s="229">
        <f t="shared" si="408"/>
        <v>0</v>
      </c>
      <c r="K4197" s="229">
        <f t="shared" si="409"/>
        <v>0</v>
      </c>
      <c r="L4197" s="229">
        <f t="shared" si="409"/>
        <v>0</v>
      </c>
      <c r="M4197" s="229">
        <f t="shared" si="410"/>
        <v>0</v>
      </c>
    </row>
    <row r="4198" spans="1:13" ht="15" customHeight="1">
      <c r="A4198" s="76"/>
      <c r="B4198" s="77" t="str">
        <f t="shared" si="407"/>
        <v/>
      </c>
      <c r="C4198" t="str">
        <f t="shared" si="406"/>
        <v/>
      </c>
      <c r="D4198" s="315" t="str">
        <f t="shared" si="411"/>
        <v/>
      </c>
      <c r="E4198" s="228">
        <v>0</v>
      </c>
      <c r="J4198" s="229">
        <f t="shared" si="408"/>
        <v>0</v>
      </c>
      <c r="K4198" s="229">
        <f t="shared" si="409"/>
        <v>0</v>
      </c>
      <c r="L4198" s="229">
        <f t="shared" si="409"/>
        <v>0</v>
      </c>
      <c r="M4198" s="229">
        <f t="shared" si="410"/>
        <v>0</v>
      </c>
    </row>
    <row r="4199" spans="1:13" ht="15" customHeight="1">
      <c r="A4199" s="76"/>
      <c r="B4199" s="77" t="str">
        <f t="shared" si="407"/>
        <v/>
      </c>
      <c r="C4199" t="str">
        <f t="shared" si="406"/>
        <v/>
      </c>
      <c r="D4199" s="315" t="str">
        <f t="shared" si="411"/>
        <v/>
      </c>
      <c r="E4199" s="228">
        <v>0</v>
      </c>
      <c r="J4199" s="229">
        <f t="shared" si="408"/>
        <v>0</v>
      </c>
      <c r="K4199" s="229">
        <f t="shared" si="409"/>
        <v>0</v>
      </c>
      <c r="L4199" s="229">
        <f t="shared" si="409"/>
        <v>0</v>
      </c>
      <c r="M4199" s="229">
        <f t="shared" si="410"/>
        <v>0</v>
      </c>
    </row>
    <row r="4200" spans="1:13" ht="15" customHeight="1">
      <c r="A4200" s="76"/>
      <c r="B4200" s="77" t="str">
        <f t="shared" si="407"/>
        <v/>
      </c>
      <c r="C4200" t="str">
        <f t="shared" si="406"/>
        <v/>
      </c>
      <c r="D4200" s="315" t="str">
        <f t="shared" si="411"/>
        <v/>
      </c>
      <c r="E4200" s="228">
        <v>0</v>
      </c>
      <c r="J4200" s="229">
        <f t="shared" si="408"/>
        <v>0</v>
      </c>
      <c r="K4200" s="229">
        <f t="shared" si="409"/>
        <v>0</v>
      </c>
      <c r="L4200" s="229">
        <f t="shared" si="409"/>
        <v>0</v>
      </c>
      <c r="M4200" s="229">
        <f t="shared" si="410"/>
        <v>0</v>
      </c>
    </row>
    <row r="4201" spans="1:13" ht="15" customHeight="1">
      <c r="A4201" s="76"/>
      <c r="B4201" s="77" t="str">
        <f t="shared" si="407"/>
        <v/>
      </c>
      <c r="C4201" t="str">
        <f t="shared" si="406"/>
        <v/>
      </c>
      <c r="D4201" s="315" t="str">
        <f t="shared" si="411"/>
        <v/>
      </c>
      <c r="E4201" s="228">
        <v>0</v>
      </c>
      <c r="J4201" s="229">
        <f t="shared" si="408"/>
        <v>0</v>
      </c>
      <c r="K4201" s="229">
        <f t="shared" si="409"/>
        <v>0</v>
      </c>
      <c r="L4201" s="229">
        <f t="shared" si="409"/>
        <v>0</v>
      </c>
      <c r="M4201" s="229">
        <f t="shared" si="410"/>
        <v>0</v>
      </c>
    </row>
    <row r="4202" spans="1:13" ht="15" customHeight="1">
      <c r="A4202" s="76"/>
      <c r="B4202" s="77" t="str">
        <f t="shared" si="407"/>
        <v/>
      </c>
      <c r="C4202" t="str">
        <f t="shared" si="406"/>
        <v/>
      </c>
      <c r="D4202" s="315" t="str">
        <f t="shared" si="411"/>
        <v/>
      </c>
      <c r="E4202" s="228">
        <v>0</v>
      </c>
      <c r="J4202" s="229">
        <f t="shared" si="408"/>
        <v>0</v>
      </c>
      <c r="K4202" s="229">
        <f t="shared" si="409"/>
        <v>0</v>
      </c>
      <c r="L4202" s="229">
        <f t="shared" si="409"/>
        <v>0</v>
      </c>
      <c r="M4202" s="229">
        <f t="shared" si="410"/>
        <v>0</v>
      </c>
    </row>
    <row r="4203" spans="1:13" ht="15" customHeight="1">
      <c r="A4203" s="76"/>
      <c r="B4203" s="77" t="str">
        <f t="shared" si="407"/>
        <v/>
      </c>
      <c r="C4203" t="str">
        <f t="shared" si="406"/>
        <v/>
      </c>
      <c r="D4203" s="315" t="str">
        <f t="shared" si="411"/>
        <v/>
      </c>
      <c r="E4203" s="228">
        <v>0</v>
      </c>
      <c r="J4203" s="229">
        <f t="shared" si="408"/>
        <v>0</v>
      </c>
      <c r="K4203" s="229">
        <f t="shared" si="409"/>
        <v>0</v>
      </c>
      <c r="L4203" s="229">
        <f t="shared" si="409"/>
        <v>0</v>
      </c>
      <c r="M4203" s="229">
        <f t="shared" si="410"/>
        <v>0</v>
      </c>
    </row>
    <row r="4204" spans="1:13" ht="15" customHeight="1">
      <c r="A4204" s="76"/>
      <c r="B4204" s="77" t="str">
        <f t="shared" si="407"/>
        <v/>
      </c>
      <c r="C4204" t="str">
        <f t="shared" si="406"/>
        <v/>
      </c>
      <c r="D4204" s="315" t="str">
        <f t="shared" si="411"/>
        <v/>
      </c>
      <c r="E4204" s="228">
        <v>0</v>
      </c>
      <c r="J4204" s="229">
        <f t="shared" si="408"/>
        <v>0</v>
      </c>
      <c r="K4204" s="229">
        <f t="shared" si="409"/>
        <v>0</v>
      </c>
      <c r="L4204" s="229">
        <f t="shared" si="409"/>
        <v>0</v>
      </c>
      <c r="M4204" s="229">
        <f t="shared" si="410"/>
        <v>0</v>
      </c>
    </row>
    <row r="4205" spans="1:13" ht="15" customHeight="1">
      <c r="A4205" s="76"/>
      <c r="B4205" s="77" t="str">
        <f t="shared" si="407"/>
        <v/>
      </c>
      <c r="C4205" t="str">
        <f t="shared" si="406"/>
        <v/>
      </c>
      <c r="D4205" s="315" t="str">
        <f t="shared" si="411"/>
        <v/>
      </c>
      <c r="E4205" s="228">
        <v>0</v>
      </c>
      <c r="J4205" s="229">
        <f t="shared" si="408"/>
        <v>0</v>
      </c>
      <c r="K4205" s="229">
        <f t="shared" si="409"/>
        <v>0</v>
      </c>
      <c r="L4205" s="229">
        <f t="shared" si="409"/>
        <v>0</v>
      </c>
      <c r="M4205" s="229">
        <f t="shared" si="410"/>
        <v>0</v>
      </c>
    </row>
    <row r="4206" spans="1:13" ht="15" customHeight="1">
      <c r="A4206" s="76"/>
      <c r="B4206" s="77" t="str">
        <f t="shared" si="407"/>
        <v/>
      </c>
      <c r="C4206" t="str">
        <f t="shared" si="406"/>
        <v/>
      </c>
      <c r="D4206" s="315" t="str">
        <f t="shared" si="411"/>
        <v/>
      </c>
      <c r="E4206" s="228">
        <v>0</v>
      </c>
      <c r="J4206" s="229">
        <f t="shared" si="408"/>
        <v>0</v>
      </c>
      <c r="K4206" s="229">
        <f t="shared" si="409"/>
        <v>0</v>
      </c>
      <c r="L4206" s="229">
        <f t="shared" si="409"/>
        <v>0</v>
      </c>
      <c r="M4206" s="229">
        <f t="shared" si="410"/>
        <v>0</v>
      </c>
    </row>
    <row r="4207" spans="1:13" ht="15" customHeight="1">
      <c r="A4207" s="76"/>
      <c r="B4207" s="77" t="str">
        <f t="shared" si="407"/>
        <v/>
      </c>
      <c r="C4207" t="str">
        <f t="shared" si="406"/>
        <v/>
      </c>
      <c r="D4207" s="315" t="str">
        <f t="shared" si="411"/>
        <v/>
      </c>
      <c r="E4207" s="228">
        <v>0</v>
      </c>
      <c r="J4207" s="229">
        <f t="shared" si="408"/>
        <v>0</v>
      </c>
      <c r="K4207" s="229">
        <f t="shared" si="409"/>
        <v>0</v>
      </c>
      <c r="L4207" s="229">
        <f t="shared" si="409"/>
        <v>0</v>
      </c>
      <c r="M4207" s="229">
        <f t="shared" si="410"/>
        <v>0</v>
      </c>
    </row>
    <row r="4208" spans="1:13" ht="15" customHeight="1">
      <c r="A4208" s="76"/>
      <c r="B4208" s="77" t="str">
        <f t="shared" si="407"/>
        <v/>
      </c>
      <c r="C4208" t="str">
        <f t="shared" si="406"/>
        <v/>
      </c>
      <c r="D4208" s="315" t="str">
        <f t="shared" si="411"/>
        <v/>
      </c>
      <c r="E4208" s="228">
        <v>0</v>
      </c>
      <c r="J4208" s="229">
        <f t="shared" si="408"/>
        <v>0</v>
      </c>
      <c r="K4208" s="229">
        <f t="shared" si="409"/>
        <v>0</v>
      </c>
      <c r="L4208" s="229">
        <f t="shared" si="409"/>
        <v>0</v>
      </c>
      <c r="M4208" s="229">
        <f t="shared" si="410"/>
        <v>0</v>
      </c>
    </row>
    <row r="4209" spans="1:13" ht="15" customHeight="1">
      <c r="A4209" s="76"/>
      <c r="B4209" s="77" t="str">
        <f t="shared" si="407"/>
        <v/>
      </c>
      <c r="C4209" t="str">
        <f t="shared" si="406"/>
        <v/>
      </c>
      <c r="D4209" s="315" t="str">
        <f t="shared" si="411"/>
        <v/>
      </c>
      <c r="E4209" s="228">
        <v>0</v>
      </c>
      <c r="J4209" s="229">
        <f t="shared" si="408"/>
        <v>0</v>
      </c>
      <c r="K4209" s="229">
        <f t="shared" si="409"/>
        <v>0</v>
      </c>
      <c r="L4209" s="229">
        <f t="shared" si="409"/>
        <v>0</v>
      </c>
      <c r="M4209" s="229">
        <f t="shared" si="410"/>
        <v>0</v>
      </c>
    </row>
    <row r="4210" spans="1:13" ht="15" customHeight="1">
      <c r="A4210" s="76"/>
      <c r="B4210" s="77" t="str">
        <f t="shared" si="407"/>
        <v/>
      </c>
      <c r="C4210" t="str">
        <f t="shared" si="406"/>
        <v/>
      </c>
      <c r="D4210" s="315" t="str">
        <f t="shared" si="411"/>
        <v/>
      </c>
      <c r="E4210" s="228">
        <v>0</v>
      </c>
      <c r="J4210" s="229">
        <f t="shared" si="408"/>
        <v>0</v>
      </c>
      <c r="K4210" s="229">
        <f t="shared" si="409"/>
        <v>0</v>
      </c>
      <c r="L4210" s="229">
        <f t="shared" si="409"/>
        <v>0</v>
      </c>
      <c r="M4210" s="229">
        <f t="shared" si="410"/>
        <v>0</v>
      </c>
    </row>
    <row r="4211" spans="1:13" ht="15" customHeight="1">
      <c r="A4211" s="76"/>
      <c r="B4211" s="77" t="str">
        <f t="shared" si="407"/>
        <v/>
      </c>
      <c r="C4211" t="str">
        <f t="shared" si="406"/>
        <v/>
      </c>
      <c r="D4211" s="315" t="str">
        <f t="shared" si="411"/>
        <v/>
      </c>
      <c r="E4211" s="228">
        <v>0</v>
      </c>
      <c r="J4211" s="229">
        <f t="shared" si="408"/>
        <v>0</v>
      </c>
      <c r="K4211" s="229">
        <f t="shared" si="409"/>
        <v>0</v>
      </c>
      <c r="L4211" s="229">
        <f t="shared" si="409"/>
        <v>0</v>
      </c>
      <c r="M4211" s="229">
        <f t="shared" si="410"/>
        <v>0</v>
      </c>
    </row>
    <row r="4212" spans="1:13" ht="15" customHeight="1">
      <c r="A4212" s="76"/>
      <c r="B4212" s="77" t="str">
        <f t="shared" si="407"/>
        <v/>
      </c>
      <c r="C4212" t="str">
        <f t="shared" si="406"/>
        <v/>
      </c>
      <c r="D4212" s="315" t="str">
        <f t="shared" si="411"/>
        <v/>
      </c>
      <c r="E4212" s="228">
        <v>0</v>
      </c>
      <c r="J4212" s="229">
        <f t="shared" si="408"/>
        <v>0</v>
      </c>
      <c r="K4212" s="229">
        <f t="shared" si="409"/>
        <v>0</v>
      </c>
      <c r="L4212" s="229">
        <f t="shared" si="409"/>
        <v>0</v>
      </c>
      <c r="M4212" s="229">
        <f t="shared" si="410"/>
        <v>0</v>
      </c>
    </row>
    <row r="4213" spans="1:13" ht="15" customHeight="1">
      <c r="A4213" s="76"/>
      <c r="B4213" s="77" t="str">
        <f t="shared" si="407"/>
        <v/>
      </c>
      <c r="C4213" t="str">
        <f t="shared" si="406"/>
        <v/>
      </c>
      <c r="D4213" s="315" t="str">
        <f t="shared" si="411"/>
        <v/>
      </c>
      <c r="E4213" s="228">
        <v>0</v>
      </c>
      <c r="J4213" s="229">
        <f t="shared" si="408"/>
        <v>0</v>
      </c>
      <c r="K4213" s="229">
        <f t="shared" si="409"/>
        <v>0</v>
      </c>
      <c r="L4213" s="229">
        <f t="shared" si="409"/>
        <v>0</v>
      </c>
      <c r="M4213" s="229">
        <f t="shared" si="410"/>
        <v>0</v>
      </c>
    </row>
    <row r="4214" spans="1:13" ht="15" customHeight="1">
      <c r="A4214" s="76"/>
      <c r="B4214" s="77" t="str">
        <f t="shared" si="407"/>
        <v/>
      </c>
      <c r="C4214" t="str">
        <f t="shared" si="406"/>
        <v/>
      </c>
      <c r="D4214" s="315" t="str">
        <f t="shared" si="411"/>
        <v/>
      </c>
      <c r="E4214" s="228">
        <v>0</v>
      </c>
      <c r="J4214" s="229">
        <f t="shared" si="408"/>
        <v>0</v>
      </c>
      <c r="K4214" s="229">
        <f t="shared" si="409"/>
        <v>0</v>
      </c>
      <c r="L4214" s="229">
        <f t="shared" si="409"/>
        <v>0</v>
      </c>
      <c r="M4214" s="229">
        <f t="shared" si="410"/>
        <v>0</v>
      </c>
    </row>
    <row r="4215" spans="1:13" ht="15" customHeight="1">
      <c r="A4215" s="76"/>
      <c r="B4215" s="77" t="str">
        <f t="shared" si="407"/>
        <v/>
      </c>
      <c r="C4215" t="str">
        <f t="shared" si="406"/>
        <v/>
      </c>
      <c r="D4215" s="315" t="str">
        <f t="shared" si="411"/>
        <v/>
      </c>
      <c r="E4215" s="228">
        <v>0</v>
      </c>
      <c r="J4215" s="229">
        <f t="shared" si="408"/>
        <v>0</v>
      </c>
      <c r="K4215" s="229">
        <f t="shared" si="409"/>
        <v>0</v>
      </c>
      <c r="L4215" s="229">
        <f t="shared" si="409"/>
        <v>0</v>
      </c>
      <c r="M4215" s="229">
        <f t="shared" si="410"/>
        <v>0</v>
      </c>
    </row>
    <row r="4216" spans="1:13" ht="15" customHeight="1">
      <c r="A4216" s="76"/>
      <c r="B4216" s="77" t="str">
        <f t="shared" si="407"/>
        <v/>
      </c>
      <c r="C4216" t="str">
        <f t="shared" si="406"/>
        <v/>
      </c>
      <c r="D4216" s="315" t="str">
        <f t="shared" si="411"/>
        <v/>
      </c>
      <c r="E4216" s="228">
        <v>0</v>
      </c>
      <c r="J4216" s="229">
        <f t="shared" si="408"/>
        <v>0</v>
      </c>
      <c r="K4216" s="229">
        <f t="shared" si="409"/>
        <v>0</v>
      </c>
      <c r="L4216" s="229">
        <f t="shared" si="409"/>
        <v>0</v>
      </c>
      <c r="M4216" s="229">
        <f t="shared" si="410"/>
        <v>0</v>
      </c>
    </row>
    <row r="4217" spans="1:13" ht="15" customHeight="1">
      <c r="A4217" s="76"/>
      <c r="B4217" s="77" t="str">
        <f t="shared" si="407"/>
        <v/>
      </c>
      <c r="C4217" t="str">
        <f t="shared" si="406"/>
        <v/>
      </c>
      <c r="D4217" s="315" t="str">
        <f t="shared" si="411"/>
        <v/>
      </c>
      <c r="E4217" s="228">
        <v>0</v>
      </c>
      <c r="J4217" s="229">
        <f t="shared" si="408"/>
        <v>0</v>
      </c>
      <c r="K4217" s="229">
        <f t="shared" si="409"/>
        <v>0</v>
      </c>
      <c r="L4217" s="229">
        <f t="shared" si="409"/>
        <v>0</v>
      </c>
      <c r="M4217" s="229">
        <f t="shared" si="410"/>
        <v>0</v>
      </c>
    </row>
    <row r="4218" spans="1:13" ht="15" customHeight="1">
      <c r="A4218" s="76"/>
      <c r="B4218" s="77" t="str">
        <f t="shared" si="407"/>
        <v/>
      </c>
      <c r="C4218" t="str">
        <f t="shared" si="406"/>
        <v/>
      </c>
      <c r="D4218" s="315" t="str">
        <f t="shared" si="411"/>
        <v/>
      </c>
      <c r="E4218" s="228">
        <v>0</v>
      </c>
      <c r="J4218" s="229">
        <f t="shared" si="408"/>
        <v>0</v>
      </c>
      <c r="K4218" s="229">
        <f t="shared" si="409"/>
        <v>0</v>
      </c>
      <c r="L4218" s="229">
        <f t="shared" si="409"/>
        <v>0</v>
      </c>
      <c r="M4218" s="229">
        <f t="shared" si="410"/>
        <v>0</v>
      </c>
    </row>
    <row r="4219" spans="1:13" ht="15" customHeight="1">
      <c r="A4219" s="76"/>
      <c r="B4219" s="77" t="str">
        <f t="shared" si="407"/>
        <v/>
      </c>
      <c r="C4219" t="str">
        <f t="shared" si="406"/>
        <v/>
      </c>
      <c r="D4219" s="315" t="str">
        <f t="shared" si="411"/>
        <v/>
      </c>
      <c r="E4219" s="228">
        <v>0</v>
      </c>
      <c r="J4219" s="229">
        <f t="shared" si="408"/>
        <v>0</v>
      </c>
      <c r="K4219" s="229">
        <f t="shared" si="409"/>
        <v>0</v>
      </c>
      <c r="L4219" s="229">
        <f t="shared" si="409"/>
        <v>0</v>
      </c>
      <c r="M4219" s="229">
        <f t="shared" si="410"/>
        <v>0</v>
      </c>
    </row>
    <row r="4220" spans="1:13" ht="15" customHeight="1">
      <c r="A4220" s="76"/>
      <c r="B4220" s="77" t="str">
        <f t="shared" si="407"/>
        <v/>
      </c>
      <c r="C4220" t="str">
        <f t="shared" si="406"/>
        <v/>
      </c>
      <c r="D4220" s="315" t="str">
        <f t="shared" si="411"/>
        <v/>
      </c>
      <c r="E4220" s="228">
        <v>0</v>
      </c>
      <c r="J4220" s="229">
        <f t="shared" si="408"/>
        <v>0</v>
      </c>
      <c r="K4220" s="229">
        <f t="shared" si="409"/>
        <v>0</v>
      </c>
      <c r="L4220" s="229">
        <f t="shared" si="409"/>
        <v>0</v>
      </c>
      <c r="M4220" s="229">
        <f t="shared" si="410"/>
        <v>0</v>
      </c>
    </row>
    <row r="4221" spans="1:13" ht="15" customHeight="1">
      <c r="A4221" s="76"/>
      <c r="B4221" s="77" t="str">
        <f t="shared" si="407"/>
        <v/>
      </c>
      <c r="C4221" t="str">
        <f t="shared" si="406"/>
        <v/>
      </c>
      <c r="D4221" s="315" t="str">
        <f t="shared" si="411"/>
        <v/>
      </c>
      <c r="E4221" s="228">
        <v>0</v>
      </c>
      <c r="J4221" s="229">
        <f t="shared" si="408"/>
        <v>0</v>
      </c>
      <c r="K4221" s="229">
        <f t="shared" si="409"/>
        <v>0</v>
      </c>
      <c r="L4221" s="229">
        <f t="shared" si="409"/>
        <v>0</v>
      </c>
      <c r="M4221" s="229">
        <f t="shared" si="410"/>
        <v>0</v>
      </c>
    </row>
    <row r="4222" spans="1:13" ht="15" customHeight="1">
      <c r="A4222" s="76"/>
      <c r="B4222" s="77" t="str">
        <f t="shared" si="407"/>
        <v/>
      </c>
      <c r="C4222" t="str">
        <f t="shared" si="406"/>
        <v/>
      </c>
      <c r="D4222" s="315" t="str">
        <f t="shared" si="411"/>
        <v/>
      </c>
      <c r="E4222" s="228">
        <v>0</v>
      </c>
      <c r="J4222" s="229">
        <f t="shared" si="408"/>
        <v>0</v>
      </c>
      <c r="K4222" s="229">
        <f t="shared" si="409"/>
        <v>0</v>
      </c>
      <c r="L4222" s="229">
        <f t="shared" si="409"/>
        <v>0</v>
      </c>
      <c r="M4222" s="229">
        <f t="shared" si="410"/>
        <v>0</v>
      </c>
    </row>
    <row r="4223" spans="1:13" ht="15" customHeight="1">
      <c r="A4223" s="76"/>
      <c r="B4223" s="77" t="str">
        <f t="shared" si="407"/>
        <v/>
      </c>
      <c r="C4223" t="str">
        <f t="shared" si="406"/>
        <v/>
      </c>
      <c r="D4223" s="315" t="str">
        <f t="shared" si="411"/>
        <v/>
      </c>
      <c r="E4223" s="228">
        <v>0</v>
      </c>
      <c r="J4223" s="229">
        <f t="shared" si="408"/>
        <v>0</v>
      </c>
      <c r="K4223" s="229">
        <f t="shared" si="409"/>
        <v>0</v>
      </c>
      <c r="L4223" s="229">
        <f t="shared" si="409"/>
        <v>0</v>
      </c>
      <c r="M4223" s="229">
        <f t="shared" si="410"/>
        <v>0</v>
      </c>
    </row>
    <row r="4224" spans="1:13" ht="15" customHeight="1">
      <c r="A4224" s="76"/>
      <c r="B4224" s="77" t="str">
        <f t="shared" si="407"/>
        <v/>
      </c>
      <c r="C4224" t="str">
        <f t="shared" si="406"/>
        <v/>
      </c>
      <c r="D4224" s="315" t="str">
        <f t="shared" si="411"/>
        <v/>
      </c>
      <c r="E4224" s="228">
        <v>0</v>
      </c>
      <c r="J4224" s="229">
        <f t="shared" si="408"/>
        <v>0</v>
      </c>
      <c r="K4224" s="229">
        <f t="shared" si="409"/>
        <v>0</v>
      </c>
      <c r="L4224" s="229">
        <f t="shared" si="409"/>
        <v>0</v>
      </c>
      <c r="M4224" s="229">
        <f t="shared" si="410"/>
        <v>0</v>
      </c>
    </row>
    <row r="4225" spans="1:13" ht="15" customHeight="1">
      <c r="A4225" s="76"/>
      <c r="B4225" s="77" t="str">
        <f t="shared" si="407"/>
        <v/>
      </c>
      <c r="C4225" t="str">
        <f t="shared" ref="C4225:C4288" si="412">IF(A4225&lt;&gt;"",TEXT(A4225,"aaaa"),"")</f>
        <v/>
      </c>
      <c r="D4225" s="315" t="str">
        <f t="shared" si="411"/>
        <v/>
      </c>
      <c r="E4225" s="228">
        <v>0</v>
      </c>
      <c r="J4225" s="229">
        <f t="shared" si="408"/>
        <v>0</v>
      </c>
      <c r="K4225" s="229">
        <f t="shared" si="409"/>
        <v>0</v>
      </c>
      <c r="L4225" s="229">
        <f t="shared" si="409"/>
        <v>0</v>
      </c>
      <c r="M4225" s="229">
        <f t="shared" si="410"/>
        <v>0</v>
      </c>
    </row>
    <row r="4226" spans="1:13" ht="15" customHeight="1">
      <c r="A4226" s="76"/>
      <c r="B4226" s="77" t="str">
        <f t="shared" si="407"/>
        <v/>
      </c>
      <c r="C4226" t="str">
        <f t="shared" si="412"/>
        <v/>
      </c>
      <c r="D4226" s="315" t="str">
        <f t="shared" si="411"/>
        <v/>
      </c>
      <c r="E4226" s="228">
        <v>0</v>
      </c>
      <c r="J4226" s="229">
        <f t="shared" si="408"/>
        <v>0</v>
      </c>
      <c r="K4226" s="229">
        <f t="shared" si="409"/>
        <v>0</v>
      </c>
      <c r="L4226" s="229">
        <f t="shared" si="409"/>
        <v>0</v>
      </c>
      <c r="M4226" s="229">
        <f t="shared" si="410"/>
        <v>0</v>
      </c>
    </row>
    <row r="4227" spans="1:13" ht="15" customHeight="1">
      <c r="A4227" s="76"/>
      <c r="B4227" s="77" t="str">
        <f t="shared" si="407"/>
        <v/>
      </c>
      <c r="C4227" t="str">
        <f t="shared" si="412"/>
        <v/>
      </c>
      <c r="D4227" s="315" t="str">
        <f t="shared" si="411"/>
        <v/>
      </c>
      <c r="E4227" s="228">
        <v>0</v>
      </c>
      <c r="J4227" s="229">
        <f t="shared" si="408"/>
        <v>0</v>
      </c>
      <c r="K4227" s="229">
        <f t="shared" si="409"/>
        <v>0</v>
      </c>
      <c r="L4227" s="229">
        <f t="shared" si="409"/>
        <v>0</v>
      </c>
      <c r="M4227" s="229">
        <f t="shared" si="410"/>
        <v>0</v>
      </c>
    </row>
    <row r="4228" spans="1:13" ht="15" customHeight="1">
      <c r="A4228" s="76"/>
      <c r="B4228" s="77" t="str">
        <f t="shared" si="407"/>
        <v/>
      </c>
      <c r="C4228" t="str">
        <f t="shared" si="412"/>
        <v/>
      </c>
      <c r="D4228" s="315" t="str">
        <f t="shared" si="411"/>
        <v/>
      </c>
      <c r="E4228" s="228">
        <v>0</v>
      </c>
      <c r="J4228" s="229">
        <f t="shared" si="408"/>
        <v>0</v>
      </c>
      <c r="K4228" s="229">
        <f t="shared" si="409"/>
        <v>0</v>
      </c>
      <c r="L4228" s="229">
        <f t="shared" si="409"/>
        <v>0</v>
      </c>
      <c r="M4228" s="229">
        <f t="shared" si="410"/>
        <v>0</v>
      </c>
    </row>
    <row r="4229" spans="1:13" ht="15" customHeight="1">
      <c r="A4229" s="76"/>
      <c r="B4229" s="77" t="str">
        <f t="shared" si="407"/>
        <v/>
      </c>
      <c r="C4229" t="str">
        <f t="shared" si="412"/>
        <v/>
      </c>
      <c r="D4229" s="315" t="str">
        <f t="shared" si="411"/>
        <v/>
      </c>
      <c r="E4229" s="228">
        <v>0</v>
      </c>
      <c r="J4229" s="229">
        <f t="shared" si="408"/>
        <v>0</v>
      </c>
      <c r="K4229" s="229">
        <f t="shared" si="409"/>
        <v>0</v>
      </c>
      <c r="L4229" s="229">
        <f t="shared" si="409"/>
        <v>0</v>
      </c>
      <c r="M4229" s="229">
        <f t="shared" si="410"/>
        <v>0</v>
      </c>
    </row>
    <row r="4230" spans="1:13" ht="15" customHeight="1">
      <c r="A4230" s="76"/>
      <c r="B4230" s="77" t="str">
        <f t="shared" si="407"/>
        <v/>
      </c>
      <c r="C4230" t="str">
        <f t="shared" si="412"/>
        <v/>
      </c>
      <c r="D4230" s="315" t="str">
        <f t="shared" si="411"/>
        <v/>
      </c>
      <c r="E4230" s="228">
        <v>0</v>
      </c>
      <c r="J4230" s="229">
        <f t="shared" si="408"/>
        <v>0</v>
      </c>
      <c r="K4230" s="229">
        <f t="shared" si="409"/>
        <v>0</v>
      </c>
      <c r="L4230" s="229">
        <f t="shared" si="409"/>
        <v>0</v>
      </c>
      <c r="M4230" s="229">
        <f t="shared" si="410"/>
        <v>0</v>
      </c>
    </row>
    <row r="4231" spans="1:13" ht="15" customHeight="1">
      <c r="A4231" s="76"/>
      <c r="B4231" s="77" t="str">
        <f t="shared" ref="B4231:B4294" si="413">IF(A4231="","",TEXT(A4231,"DDDD"))</f>
        <v/>
      </c>
      <c r="C4231" t="str">
        <f t="shared" si="412"/>
        <v/>
      </c>
      <c r="D4231" s="315" t="str">
        <f t="shared" si="411"/>
        <v/>
      </c>
      <c r="E4231" s="228">
        <v>0</v>
      </c>
      <c r="J4231" s="229">
        <f t="shared" ref="J4231:J4294" si="414">IF(E4231=0,0,(1-J$4)*E4231)</f>
        <v>0</v>
      </c>
      <c r="K4231" s="229">
        <f t="shared" ref="K4231:L4294" si="415">IF(F4231=0,0,(1-K$4)*F4231)</f>
        <v>0</v>
      </c>
      <c r="L4231" s="229">
        <f t="shared" si="415"/>
        <v>0</v>
      </c>
      <c r="M4231" s="229">
        <f t="shared" ref="M4231:M4294" si="416">IF(H4231=0,0,(1-M$4)*H4231)</f>
        <v>0</v>
      </c>
    </row>
    <row r="4232" spans="1:13" ht="15" customHeight="1">
      <c r="A4232" s="76"/>
      <c r="B4232" s="77" t="str">
        <f t="shared" si="413"/>
        <v/>
      </c>
      <c r="C4232" t="str">
        <f t="shared" si="412"/>
        <v/>
      </c>
      <c r="D4232" s="315" t="str">
        <f t="shared" ref="D4232:D4295" si="417">IF(A4232&lt;&gt;"",PROPER(TEXT(A4232,"Mmmm")),"")</f>
        <v/>
      </c>
      <c r="E4232" s="228">
        <v>0</v>
      </c>
      <c r="J4232" s="229">
        <f t="shared" si="414"/>
        <v>0</v>
      </c>
      <c r="K4232" s="229">
        <f t="shared" si="415"/>
        <v>0</v>
      </c>
      <c r="L4232" s="229">
        <f t="shared" si="415"/>
        <v>0</v>
      </c>
      <c r="M4232" s="229">
        <f t="shared" si="416"/>
        <v>0</v>
      </c>
    </row>
    <row r="4233" spans="1:13" ht="15" customHeight="1">
      <c r="A4233" s="76"/>
      <c r="B4233" s="77" t="str">
        <f t="shared" si="413"/>
        <v/>
      </c>
      <c r="C4233" t="str">
        <f t="shared" si="412"/>
        <v/>
      </c>
      <c r="D4233" s="315" t="str">
        <f t="shared" si="417"/>
        <v/>
      </c>
      <c r="E4233" s="228">
        <v>0</v>
      </c>
      <c r="J4233" s="229">
        <f t="shared" si="414"/>
        <v>0</v>
      </c>
      <c r="K4233" s="229">
        <f t="shared" si="415"/>
        <v>0</v>
      </c>
      <c r="L4233" s="229">
        <f t="shared" si="415"/>
        <v>0</v>
      </c>
      <c r="M4233" s="229">
        <f t="shared" si="416"/>
        <v>0</v>
      </c>
    </row>
    <row r="4234" spans="1:13" ht="15" customHeight="1">
      <c r="A4234" s="76"/>
      <c r="B4234" s="77" t="str">
        <f t="shared" si="413"/>
        <v/>
      </c>
      <c r="C4234" t="str">
        <f t="shared" si="412"/>
        <v/>
      </c>
      <c r="D4234" s="315" t="str">
        <f t="shared" si="417"/>
        <v/>
      </c>
      <c r="E4234" s="228">
        <v>0</v>
      </c>
      <c r="J4234" s="229">
        <f t="shared" si="414"/>
        <v>0</v>
      </c>
      <c r="K4234" s="229">
        <f t="shared" si="415"/>
        <v>0</v>
      </c>
      <c r="L4234" s="229">
        <f t="shared" si="415"/>
        <v>0</v>
      </c>
      <c r="M4234" s="229">
        <f t="shared" si="416"/>
        <v>0</v>
      </c>
    </row>
    <row r="4235" spans="1:13" ht="15" customHeight="1">
      <c r="A4235" s="76"/>
      <c r="B4235" s="77" t="str">
        <f t="shared" si="413"/>
        <v/>
      </c>
      <c r="C4235" t="str">
        <f t="shared" si="412"/>
        <v/>
      </c>
      <c r="D4235" s="315" t="str">
        <f t="shared" si="417"/>
        <v/>
      </c>
      <c r="E4235" s="228">
        <v>0</v>
      </c>
      <c r="J4235" s="229">
        <f t="shared" si="414"/>
        <v>0</v>
      </c>
      <c r="K4235" s="229">
        <f t="shared" si="415"/>
        <v>0</v>
      </c>
      <c r="L4235" s="229">
        <f t="shared" si="415"/>
        <v>0</v>
      </c>
      <c r="M4235" s="229">
        <f t="shared" si="416"/>
        <v>0</v>
      </c>
    </row>
    <row r="4236" spans="1:13" ht="15" customHeight="1">
      <c r="A4236" s="76"/>
      <c r="B4236" s="77" t="str">
        <f t="shared" si="413"/>
        <v/>
      </c>
      <c r="C4236" t="str">
        <f t="shared" si="412"/>
        <v/>
      </c>
      <c r="D4236" s="315" t="str">
        <f t="shared" si="417"/>
        <v/>
      </c>
      <c r="E4236" s="228">
        <v>0</v>
      </c>
      <c r="J4236" s="229">
        <f t="shared" si="414"/>
        <v>0</v>
      </c>
      <c r="K4236" s="229">
        <f t="shared" si="415"/>
        <v>0</v>
      </c>
      <c r="L4236" s="229">
        <f t="shared" si="415"/>
        <v>0</v>
      </c>
      <c r="M4236" s="229">
        <f t="shared" si="416"/>
        <v>0</v>
      </c>
    </row>
    <row r="4237" spans="1:13" ht="15" customHeight="1">
      <c r="A4237" s="76"/>
      <c r="B4237" s="77" t="str">
        <f t="shared" si="413"/>
        <v/>
      </c>
      <c r="C4237" t="str">
        <f t="shared" si="412"/>
        <v/>
      </c>
      <c r="D4237" s="315" t="str">
        <f t="shared" si="417"/>
        <v/>
      </c>
      <c r="E4237" s="228">
        <v>0</v>
      </c>
      <c r="J4237" s="229">
        <f t="shared" si="414"/>
        <v>0</v>
      </c>
      <c r="K4237" s="229">
        <f t="shared" si="415"/>
        <v>0</v>
      </c>
      <c r="L4237" s="229">
        <f t="shared" si="415"/>
        <v>0</v>
      </c>
      <c r="M4237" s="229">
        <f t="shared" si="416"/>
        <v>0</v>
      </c>
    </row>
    <row r="4238" spans="1:13" ht="15" customHeight="1">
      <c r="A4238" s="76"/>
      <c r="B4238" s="77" t="str">
        <f t="shared" si="413"/>
        <v/>
      </c>
      <c r="C4238" t="str">
        <f t="shared" si="412"/>
        <v/>
      </c>
      <c r="D4238" s="315" t="str">
        <f t="shared" si="417"/>
        <v/>
      </c>
      <c r="E4238" s="228">
        <v>0</v>
      </c>
      <c r="J4238" s="229">
        <f t="shared" si="414"/>
        <v>0</v>
      </c>
      <c r="K4238" s="229">
        <f t="shared" si="415"/>
        <v>0</v>
      </c>
      <c r="L4238" s="229">
        <f t="shared" si="415"/>
        <v>0</v>
      </c>
      <c r="M4238" s="229">
        <f t="shared" si="416"/>
        <v>0</v>
      </c>
    </row>
    <row r="4239" spans="1:13" ht="15" customHeight="1">
      <c r="A4239" s="76"/>
      <c r="B4239" s="77" t="str">
        <f t="shared" si="413"/>
        <v/>
      </c>
      <c r="C4239" t="str">
        <f t="shared" si="412"/>
        <v/>
      </c>
      <c r="D4239" s="315" t="str">
        <f t="shared" si="417"/>
        <v/>
      </c>
      <c r="E4239" s="228">
        <v>0</v>
      </c>
      <c r="J4239" s="229">
        <f t="shared" si="414"/>
        <v>0</v>
      </c>
      <c r="K4239" s="229">
        <f t="shared" si="415"/>
        <v>0</v>
      </c>
      <c r="L4239" s="229">
        <f t="shared" si="415"/>
        <v>0</v>
      </c>
      <c r="M4239" s="229">
        <f t="shared" si="416"/>
        <v>0</v>
      </c>
    </row>
    <row r="4240" spans="1:13" ht="15" customHeight="1">
      <c r="A4240" s="76"/>
      <c r="B4240" s="77" t="str">
        <f t="shared" si="413"/>
        <v/>
      </c>
      <c r="C4240" t="str">
        <f t="shared" si="412"/>
        <v/>
      </c>
      <c r="D4240" s="315" t="str">
        <f t="shared" si="417"/>
        <v/>
      </c>
      <c r="E4240" s="228">
        <v>0</v>
      </c>
      <c r="J4240" s="229">
        <f t="shared" si="414"/>
        <v>0</v>
      </c>
      <c r="K4240" s="229">
        <f t="shared" si="415"/>
        <v>0</v>
      </c>
      <c r="L4240" s="229">
        <f t="shared" si="415"/>
        <v>0</v>
      </c>
      <c r="M4240" s="229">
        <f t="shared" si="416"/>
        <v>0</v>
      </c>
    </row>
    <row r="4241" spans="1:13" ht="15" customHeight="1">
      <c r="A4241" s="76"/>
      <c r="B4241" s="77" t="str">
        <f t="shared" si="413"/>
        <v/>
      </c>
      <c r="C4241" t="str">
        <f t="shared" si="412"/>
        <v/>
      </c>
      <c r="D4241" s="315" t="str">
        <f t="shared" si="417"/>
        <v/>
      </c>
      <c r="E4241" s="228">
        <v>0</v>
      </c>
      <c r="J4241" s="229">
        <f t="shared" si="414"/>
        <v>0</v>
      </c>
      <c r="K4241" s="229">
        <f t="shared" si="415"/>
        <v>0</v>
      </c>
      <c r="L4241" s="229">
        <f t="shared" si="415"/>
        <v>0</v>
      </c>
      <c r="M4241" s="229">
        <f t="shared" si="416"/>
        <v>0</v>
      </c>
    </row>
    <row r="4242" spans="1:13" ht="15" customHeight="1">
      <c r="A4242" s="76"/>
      <c r="B4242" s="77" t="str">
        <f t="shared" si="413"/>
        <v/>
      </c>
      <c r="C4242" t="str">
        <f t="shared" si="412"/>
        <v/>
      </c>
      <c r="D4242" s="315" t="str">
        <f t="shared" si="417"/>
        <v/>
      </c>
      <c r="E4242" s="228">
        <v>0</v>
      </c>
      <c r="J4242" s="229">
        <f t="shared" si="414"/>
        <v>0</v>
      </c>
      <c r="K4242" s="229">
        <f t="shared" si="415"/>
        <v>0</v>
      </c>
      <c r="L4242" s="229">
        <f t="shared" si="415"/>
        <v>0</v>
      </c>
      <c r="M4242" s="229">
        <f t="shared" si="416"/>
        <v>0</v>
      </c>
    </row>
    <row r="4243" spans="1:13" ht="15" customHeight="1">
      <c r="A4243" s="76"/>
      <c r="B4243" s="77" t="str">
        <f t="shared" si="413"/>
        <v/>
      </c>
      <c r="C4243" t="str">
        <f t="shared" si="412"/>
        <v/>
      </c>
      <c r="D4243" s="315" t="str">
        <f t="shared" si="417"/>
        <v/>
      </c>
      <c r="E4243" s="228">
        <v>0</v>
      </c>
      <c r="J4243" s="229">
        <f t="shared" si="414"/>
        <v>0</v>
      </c>
      <c r="K4243" s="229">
        <f t="shared" si="415"/>
        <v>0</v>
      </c>
      <c r="L4243" s="229">
        <f t="shared" si="415"/>
        <v>0</v>
      </c>
      <c r="M4243" s="229">
        <f t="shared" si="416"/>
        <v>0</v>
      </c>
    </row>
    <row r="4244" spans="1:13" ht="15" customHeight="1">
      <c r="A4244" s="76"/>
      <c r="B4244" s="77" t="str">
        <f t="shared" si="413"/>
        <v/>
      </c>
      <c r="C4244" t="str">
        <f t="shared" si="412"/>
        <v/>
      </c>
      <c r="D4244" s="315" t="str">
        <f t="shared" si="417"/>
        <v/>
      </c>
      <c r="E4244" s="228">
        <v>0</v>
      </c>
      <c r="J4244" s="229">
        <f t="shared" si="414"/>
        <v>0</v>
      </c>
      <c r="K4244" s="229">
        <f t="shared" si="415"/>
        <v>0</v>
      </c>
      <c r="L4244" s="229">
        <f t="shared" si="415"/>
        <v>0</v>
      </c>
      <c r="M4244" s="229">
        <f t="shared" si="416"/>
        <v>0</v>
      </c>
    </row>
    <row r="4245" spans="1:13" ht="15" customHeight="1">
      <c r="A4245" s="76"/>
      <c r="B4245" s="77" t="str">
        <f t="shared" si="413"/>
        <v/>
      </c>
      <c r="C4245" t="str">
        <f t="shared" si="412"/>
        <v/>
      </c>
      <c r="D4245" s="315" t="str">
        <f t="shared" si="417"/>
        <v/>
      </c>
      <c r="E4245" s="228">
        <v>0</v>
      </c>
      <c r="J4245" s="229">
        <f t="shared" si="414"/>
        <v>0</v>
      </c>
      <c r="K4245" s="229">
        <f t="shared" si="415"/>
        <v>0</v>
      </c>
      <c r="L4245" s="229">
        <f t="shared" si="415"/>
        <v>0</v>
      </c>
      <c r="M4245" s="229">
        <f t="shared" si="416"/>
        <v>0</v>
      </c>
    </row>
    <row r="4246" spans="1:13" ht="15" customHeight="1">
      <c r="A4246" s="76"/>
      <c r="B4246" s="77" t="str">
        <f t="shared" si="413"/>
        <v/>
      </c>
      <c r="C4246" t="str">
        <f t="shared" si="412"/>
        <v/>
      </c>
      <c r="D4246" s="315" t="str">
        <f t="shared" si="417"/>
        <v/>
      </c>
      <c r="E4246" s="228">
        <v>0</v>
      </c>
      <c r="J4246" s="229">
        <f t="shared" si="414"/>
        <v>0</v>
      </c>
      <c r="K4246" s="229">
        <f t="shared" si="415"/>
        <v>0</v>
      </c>
      <c r="L4246" s="229">
        <f t="shared" si="415"/>
        <v>0</v>
      </c>
      <c r="M4246" s="229">
        <f t="shared" si="416"/>
        <v>0</v>
      </c>
    </row>
    <row r="4247" spans="1:13" ht="15" customHeight="1">
      <c r="A4247" s="76"/>
      <c r="B4247" s="77" t="str">
        <f t="shared" si="413"/>
        <v/>
      </c>
      <c r="C4247" t="str">
        <f t="shared" si="412"/>
        <v/>
      </c>
      <c r="D4247" s="315" t="str">
        <f t="shared" si="417"/>
        <v/>
      </c>
      <c r="E4247" s="228">
        <v>0</v>
      </c>
      <c r="J4247" s="229">
        <f t="shared" si="414"/>
        <v>0</v>
      </c>
      <c r="K4247" s="229">
        <f t="shared" si="415"/>
        <v>0</v>
      </c>
      <c r="L4247" s="229">
        <f t="shared" si="415"/>
        <v>0</v>
      </c>
      <c r="M4247" s="229">
        <f t="shared" si="416"/>
        <v>0</v>
      </c>
    </row>
    <row r="4248" spans="1:13" ht="15" customHeight="1">
      <c r="A4248" s="76"/>
      <c r="B4248" s="77" t="str">
        <f t="shared" si="413"/>
        <v/>
      </c>
      <c r="C4248" t="str">
        <f t="shared" si="412"/>
        <v/>
      </c>
      <c r="D4248" s="315" t="str">
        <f t="shared" si="417"/>
        <v/>
      </c>
      <c r="E4248" s="228">
        <v>0</v>
      </c>
      <c r="J4248" s="229">
        <f t="shared" si="414"/>
        <v>0</v>
      </c>
      <c r="K4248" s="229">
        <f t="shared" si="415"/>
        <v>0</v>
      </c>
      <c r="L4248" s="229">
        <f t="shared" si="415"/>
        <v>0</v>
      </c>
      <c r="M4248" s="229">
        <f t="shared" si="416"/>
        <v>0</v>
      </c>
    </row>
    <row r="4249" spans="1:13" ht="15" customHeight="1">
      <c r="A4249" s="76"/>
      <c r="B4249" s="77" t="str">
        <f t="shared" si="413"/>
        <v/>
      </c>
      <c r="C4249" t="str">
        <f t="shared" si="412"/>
        <v/>
      </c>
      <c r="D4249" s="315" t="str">
        <f t="shared" si="417"/>
        <v/>
      </c>
      <c r="E4249" s="228">
        <v>0</v>
      </c>
      <c r="J4249" s="229">
        <f t="shared" si="414"/>
        <v>0</v>
      </c>
      <c r="K4249" s="229">
        <f t="shared" si="415"/>
        <v>0</v>
      </c>
      <c r="L4249" s="229">
        <f t="shared" si="415"/>
        <v>0</v>
      </c>
      <c r="M4249" s="229">
        <f t="shared" si="416"/>
        <v>0</v>
      </c>
    </row>
    <row r="4250" spans="1:13" ht="15" customHeight="1">
      <c r="A4250" s="76"/>
      <c r="B4250" s="77" t="str">
        <f t="shared" si="413"/>
        <v/>
      </c>
      <c r="C4250" t="str">
        <f t="shared" si="412"/>
        <v/>
      </c>
      <c r="D4250" s="315" t="str">
        <f t="shared" si="417"/>
        <v/>
      </c>
      <c r="E4250" s="228">
        <v>0</v>
      </c>
      <c r="J4250" s="229">
        <f t="shared" si="414"/>
        <v>0</v>
      </c>
      <c r="K4250" s="229">
        <f t="shared" si="415"/>
        <v>0</v>
      </c>
      <c r="L4250" s="229">
        <f t="shared" si="415"/>
        <v>0</v>
      </c>
      <c r="M4250" s="229">
        <f t="shared" si="416"/>
        <v>0</v>
      </c>
    </row>
    <row r="4251" spans="1:13" ht="15" customHeight="1">
      <c r="A4251" s="76"/>
      <c r="B4251" s="77" t="str">
        <f t="shared" si="413"/>
        <v/>
      </c>
      <c r="C4251" t="str">
        <f t="shared" si="412"/>
        <v/>
      </c>
      <c r="D4251" s="315" t="str">
        <f t="shared" si="417"/>
        <v/>
      </c>
      <c r="E4251" s="228">
        <v>0</v>
      </c>
      <c r="J4251" s="229">
        <f t="shared" si="414"/>
        <v>0</v>
      </c>
      <c r="K4251" s="229">
        <f t="shared" si="415"/>
        <v>0</v>
      </c>
      <c r="L4251" s="229">
        <f t="shared" si="415"/>
        <v>0</v>
      </c>
      <c r="M4251" s="229">
        <f t="shared" si="416"/>
        <v>0</v>
      </c>
    </row>
    <row r="4252" spans="1:13" ht="15" customHeight="1">
      <c r="A4252" s="76"/>
      <c r="B4252" s="77" t="str">
        <f t="shared" si="413"/>
        <v/>
      </c>
      <c r="C4252" t="str">
        <f t="shared" si="412"/>
        <v/>
      </c>
      <c r="D4252" s="315" t="str">
        <f t="shared" si="417"/>
        <v/>
      </c>
      <c r="E4252" s="228">
        <v>0</v>
      </c>
      <c r="J4252" s="229">
        <f t="shared" si="414"/>
        <v>0</v>
      </c>
      <c r="K4252" s="229">
        <f t="shared" si="415"/>
        <v>0</v>
      </c>
      <c r="L4252" s="229">
        <f t="shared" si="415"/>
        <v>0</v>
      </c>
      <c r="M4252" s="229">
        <f t="shared" si="416"/>
        <v>0</v>
      </c>
    </row>
    <row r="4253" spans="1:13" ht="15" customHeight="1">
      <c r="A4253" s="76"/>
      <c r="B4253" s="77" t="str">
        <f t="shared" si="413"/>
        <v/>
      </c>
      <c r="C4253" t="str">
        <f t="shared" si="412"/>
        <v/>
      </c>
      <c r="D4253" s="315" t="str">
        <f t="shared" si="417"/>
        <v/>
      </c>
      <c r="E4253" s="228">
        <v>0</v>
      </c>
      <c r="J4253" s="229">
        <f t="shared" si="414"/>
        <v>0</v>
      </c>
      <c r="K4253" s="229">
        <f t="shared" si="415"/>
        <v>0</v>
      </c>
      <c r="L4253" s="229">
        <f t="shared" si="415"/>
        <v>0</v>
      </c>
      <c r="M4253" s="229">
        <f t="shared" si="416"/>
        <v>0</v>
      </c>
    </row>
    <row r="4254" spans="1:13" ht="15" customHeight="1">
      <c r="A4254" s="76"/>
      <c r="B4254" s="77" t="str">
        <f t="shared" si="413"/>
        <v/>
      </c>
      <c r="C4254" t="str">
        <f t="shared" si="412"/>
        <v/>
      </c>
      <c r="D4254" s="315" t="str">
        <f t="shared" si="417"/>
        <v/>
      </c>
      <c r="E4254" s="228">
        <v>0</v>
      </c>
      <c r="J4254" s="229">
        <f t="shared" si="414"/>
        <v>0</v>
      </c>
      <c r="K4254" s="229">
        <f t="shared" si="415"/>
        <v>0</v>
      </c>
      <c r="L4254" s="229">
        <f t="shared" si="415"/>
        <v>0</v>
      </c>
      <c r="M4254" s="229">
        <f t="shared" si="416"/>
        <v>0</v>
      </c>
    </row>
    <row r="4255" spans="1:13" ht="15" customHeight="1">
      <c r="A4255" s="76"/>
      <c r="B4255" s="77" t="str">
        <f t="shared" si="413"/>
        <v/>
      </c>
      <c r="C4255" t="str">
        <f t="shared" si="412"/>
        <v/>
      </c>
      <c r="D4255" s="315" t="str">
        <f t="shared" si="417"/>
        <v/>
      </c>
      <c r="E4255" s="228">
        <v>0</v>
      </c>
      <c r="J4255" s="229">
        <f t="shared" si="414"/>
        <v>0</v>
      </c>
      <c r="K4255" s="229">
        <f t="shared" si="415"/>
        <v>0</v>
      </c>
      <c r="L4255" s="229">
        <f t="shared" si="415"/>
        <v>0</v>
      </c>
      <c r="M4255" s="229">
        <f t="shared" si="416"/>
        <v>0</v>
      </c>
    </row>
    <row r="4256" spans="1:13" ht="15" customHeight="1">
      <c r="A4256" s="76"/>
      <c r="B4256" s="77" t="str">
        <f t="shared" si="413"/>
        <v/>
      </c>
      <c r="C4256" t="str">
        <f t="shared" si="412"/>
        <v/>
      </c>
      <c r="D4256" s="315" t="str">
        <f t="shared" si="417"/>
        <v/>
      </c>
      <c r="E4256" s="228">
        <v>0</v>
      </c>
      <c r="J4256" s="229">
        <f t="shared" si="414"/>
        <v>0</v>
      </c>
      <c r="K4256" s="229">
        <f t="shared" si="415"/>
        <v>0</v>
      </c>
      <c r="L4256" s="229">
        <f t="shared" si="415"/>
        <v>0</v>
      </c>
      <c r="M4256" s="229">
        <f t="shared" si="416"/>
        <v>0</v>
      </c>
    </row>
    <row r="4257" spans="1:13" ht="15" customHeight="1">
      <c r="A4257" s="76"/>
      <c r="B4257" s="77" t="str">
        <f t="shared" si="413"/>
        <v/>
      </c>
      <c r="C4257" t="str">
        <f t="shared" si="412"/>
        <v/>
      </c>
      <c r="D4257" s="315" t="str">
        <f t="shared" si="417"/>
        <v/>
      </c>
      <c r="E4257" s="228">
        <v>0</v>
      </c>
      <c r="J4257" s="229">
        <f t="shared" si="414"/>
        <v>0</v>
      </c>
      <c r="K4257" s="229">
        <f t="shared" si="415"/>
        <v>0</v>
      </c>
      <c r="L4257" s="229">
        <f t="shared" si="415"/>
        <v>0</v>
      </c>
      <c r="M4257" s="229">
        <f t="shared" si="416"/>
        <v>0</v>
      </c>
    </row>
    <row r="4258" spans="1:13" ht="15" customHeight="1">
      <c r="A4258" s="76"/>
      <c r="B4258" s="77" t="str">
        <f t="shared" si="413"/>
        <v/>
      </c>
      <c r="C4258" t="str">
        <f t="shared" si="412"/>
        <v/>
      </c>
      <c r="D4258" s="315" t="str">
        <f t="shared" si="417"/>
        <v/>
      </c>
      <c r="E4258" s="228">
        <v>0</v>
      </c>
      <c r="J4258" s="229">
        <f t="shared" si="414"/>
        <v>0</v>
      </c>
      <c r="K4258" s="229">
        <f t="shared" si="415"/>
        <v>0</v>
      </c>
      <c r="L4258" s="229">
        <f t="shared" si="415"/>
        <v>0</v>
      </c>
      <c r="M4258" s="229">
        <f t="shared" si="416"/>
        <v>0</v>
      </c>
    </row>
    <row r="4259" spans="1:13" ht="15" customHeight="1">
      <c r="A4259" s="76"/>
      <c r="B4259" s="77" t="str">
        <f t="shared" si="413"/>
        <v/>
      </c>
      <c r="C4259" t="str">
        <f t="shared" si="412"/>
        <v/>
      </c>
      <c r="D4259" s="315" t="str">
        <f t="shared" si="417"/>
        <v/>
      </c>
      <c r="E4259" s="228">
        <v>0</v>
      </c>
      <c r="J4259" s="229">
        <f t="shared" si="414"/>
        <v>0</v>
      </c>
      <c r="K4259" s="229">
        <f t="shared" si="415"/>
        <v>0</v>
      </c>
      <c r="L4259" s="229">
        <f t="shared" si="415"/>
        <v>0</v>
      </c>
      <c r="M4259" s="229">
        <f t="shared" si="416"/>
        <v>0</v>
      </c>
    </row>
    <row r="4260" spans="1:13" ht="15" customHeight="1">
      <c r="A4260" s="76"/>
      <c r="B4260" s="77" t="str">
        <f t="shared" si="413"/>
        <v/>
      </c>
      <c r="C4260" t="str">
        <f t="shared" si="412"/>
        <v/>
      </c>
      <c r="D4260" s="315" t="str">
        <f t="shared" si="417"/>
        <v/>
      </c>
      <c r="E4260" s="228">
        <v>0</v>
      </c>
      <c r="J4260" s="229">
        <f t="shared" si="414"/>
        <v>0</v>
      </c>
      <c r="K4260" s="229">
        <f t="shared" si="415"/>
        <v>0</v>
      </c>
      <c r="L4260" s="229">
        <f t="shared" si="415"/>
        <v>0</v>
      </c>
      <c r="M4260" s="229">
        <f t="shared" si="416"/>
        <v>0</v>
      </c>
    </row>
    <row r="4261" spans="1:13" ht="15" customHeight="1">
      <c r="A4261" s="76"/>
      <c r="B4261" s="77" t="str">
        <f t="shared" si="413"/>
        <v/>
      </c>
      <c r="C4261" t="str">
        <f t="shared" si="412"/>
        <v/>
      </c>
      <c r="D4261" s="315" t="str">
        <f t="shared" si="417"/>
        <v/>
      </c>
      <c r="E4261" s="228">
        <v>0</v>
      </c>
      <c r="J4261" s="229">
        <f t="shared" si="414"/>
        <v>0</v>
      </c>
      <c r="K4261" s="229">
        <f t="shared" si="415"/>
        <v>0</v>
      </c>
      <c r="L4261" s="229">
        <f t="shared" si="415"/>
        <v>0</v>
      </c>
      <c r="M4261" s="229">
        <f t="shared" si="416"/>
        <v>0</v>
      </c>
    </row>
    <row r="4262" spans="1:13" ht="15" customHeight="1">
      <c r="A4262" s="76"/>
      <c r="B4262" s="77" t="str">
        <f t="shared" si="413"/>
        <v/>
      </c>
      <c r="C4262" t="str">
        <f t="shared" si="412"/>
        <v/>
      </c>
      <c r="D4262" s="315" t="str">
        <f t="shared" si="417"/>
        <v/>
      </c>
      <c r="E4262" s="228">
        <v>0</v>
      </c>
      <c r="J4262" s="229">
        <f t="shared" si="414"/>
        <v>0</v>
      </c>
      <c r="K4262" s="229">
        <f t="shared" si="415"/>
        <v>0</v>
      </c>
      <c r="L4262" s="229">
        <f t="shared" si="415"/>
        <v>0</v>
      </c>
      <c r="M4262" s="229">
        <f t="shared" si="416"/>
        <v>0</v>
      </c>
    </row>
    <row r="4263" spans="1:13" ht="15" customHeight="1">
      <c r="A4263" s="76"/>
      <c r="B4263" s="77" t="str">
        <f t="shared" si="413"/>
        <v/>
      </c>
      <c r="C4263" t="str">
        <f t="shared" si="412"/>
        <v/>
      </c>
      <c r="D4263" s="315" t="str">
        <f t="shared" si="417"/>
        <v/>
      </c>
      <c r="E4263" s="228">
        <v>0</v>
      </c>
      <c r="J4263" s="229">
        <f t="shared" si="414"/>
        <v>0</v>
      </c>
      <c r="K4263" s="229">
        <f t="shared" si="415"/>
        <v>0</v>
      </c>
      <c r="L4263" s="229">
        <f t="shared" si="415"/>
        <v>0</v>
      </c>
      <c r="M4263" s="229">
        <f t="shared" si="416"/>
        <v>0</v>
      </c>
    </row>
    <row r="4264" spans="1:13" ht="15" customHeight="1">
      <c r="A4264" s="76"/>
      <c r="B4264" s="77" t="str">
        <f t="shared" si="413"/>
        <v/>
      </c>
      <c r="C4264" t="str">
        <f t="shared" si="412"/>
        <v/>
      </c>
      <c r="D4264" s="315" t="str">
        <f t="shared" si="417"/>
        <v/>
      </c>
      <c r="E4264" s="228">
        <v>0</v>
      </c>
      <c r="J4264" s="229">
        <f t="shared" si="414"/>
        <v>0</v>
      </c>
      <c r="K4264" s="229">
        <f t="shared" si="415"/>
        <v>0</v>
      </c>
      <c r="L4264" s="229">
        <f t="shared" si="415"/>
        <v>0</v>
      </c>
      <c r="M4264" s="229">
        <f t="shared" si="416"/>
        <v>0</v>
      </c>
    </row>
    <row r="4265" spans="1:13" ht="15" customHeight="1">
      <c r="A4265" s="76"/>
      <c r="B4265" s="77" t="str">
        <f t="shared" si="413"/>
        <v/>
      </c>
      <c r="C4265" t="str">
        <f t="shared" si="412"/>
        <v/>
      </c>
      <c r="D4265" s="315" t="str">
        <f t="shared" si="417"/>
        <v/>
      </c>
      <c r="E4265" s="228">
        <v>0</v>
      </c>
      <c r="J4265" s="229">
        <f t="shared" si="414"/>
        <v>0</v>
      </c>
      <c r="K4265" s="229">
        <f t="shared" si="415"/>
        <v>0</v>
      </c>
      <c r="L4265" s="229">
        <f t="shared" si="415"/>
        <v>0</v>
      </c>
      <c r="M4265" s="229">
        <f t="shared" si="416"/>
        <v>0</v>
      </c>
    </row>
    <row r="4266" spans="1:13" ht="15" customHeight="1">
      <c r="A4266" s="76"/>
      <c r="B4266" s="77" t="str">
        <f t="shared" si="413"/>
        <v/>
      </c>
      <c r="C4266" t="str">
        <f t="shared" si="412"/>
        <v/>
      </c>
      <c r="D4266" s="315" t="str">
        <f t="shared" si="417"/>
        <v/>
      </c>
      <c r="E4266" s="228">
        <v>0</v>
      </c>
      <c r="J4266" s="229">
        <f t="shared" si="414"/>
        <v>0</v>
      </c>
      <c r="K4266" s="229">
        <f t="shared" si="415"/>
        <v>0</v>
      </c>
      <c r="L4266" s="229">
        <f t="shared" si="415"/>
        <v>0</v>
      </c>
      <c r="M4266" s="229">
        <f t="shared" si="416"/>
        <v>0</v>
      </c>
    </row>
    <row r="4267" spans="1:13" ht="15" customHeight="1">
      <c r="A4267" s="76"/>
      <c r="B4267" s="77" t="str">
        <f t="shared" si="413"/>
        <v/>
      </c>
      <c r="C4267" t="str">
        <f t="shared" si="412"/>
        <v/>
      </c>
      <c r="D4267" s="315" t="str">
        <f t="shared" si="417"/>
        <v/>
      </c>
      <c r="E4267" s="228">
        <v>0</v>
      </c>
      <c r="J4267" s="229">
        <f t="shared" si="414"/>
        <v>0</v>
      </c>
      <c r="K4267" s="229">
        <f t="shared" si="415"/>
        <v>0</v>
      </c>
      <c r="L4267" s="229">
        <f t="shared" si="415"/>
        <v>0</v>
      </c>
      <c r="M4267" s="229">
        <f t="shared" si="416"/>
        <v>0</v>
      </c>
    </row>
    <row r="4268" spans="1:13" ht="15" customHeight="1">
      <c r="A4268" s="76"/>
      <c r="B4268" s="77" t="str">
        <f t="shared" si="413"/>
        <v/>
      </c>
      <c r="C4268" t="str">
        <f t="shared" si="412"/>
        <v/>
      </c>
      <c r="D4268" s="315" t="str">
        <f t="shared" si="417"/>
        <v/>
      </c>
      <c r="E4268" s="228">
        <v>0</v>
      </c>
      <c r="J4268" s="229">
        <f t="shared" si="414"/>
        <v>0</v>
      </c>
      <c r="K4268" s="229">
        <f t="shared" si="415"/>
        <v>0</v>
      </c>
      <c r="L4268" s="229">
        <f t="shared" si="415"/>
        <v>0</v>
      </c>
      <c r="M4268" s="229">
        <f t="shared" si="416"/>
        <v>0</v>
      </c>
    </row>
    <row r="4269" spans="1:13" ht="15" customHeight="1">
      <c r="A4269" s="76"/>
      <c r="B4269" s="77" t="str">
        <f t="shared" si="413"/>
        <v/>
      </c>
      <c r="C4269" t="str">
        <f t="shared" si="412"/>
        <v/>
      </c>
      <c r="D4269" s="315" t="str">
        <f t="shared" si="417"/>
        <v/>
      </c>
      <c r="E4269" s="228">
        <v>0</v>
      </c>
      <c r="J4269" s="229">
        <f t="shared" si="414"/>
        <v>0</v>
      </c>
      <c r="K4269" s="229">
        <f t="shared" si="415"/>
        <v>0</v>
      </c>
      <c r="L4269" s="229">
        <f t="shared" si="415"/>
        <v>0</v>
      </c>
      <c r="M4269" s="229">
        <f t="shared" si="416"/>
        <v>0</v>
      </c>
    </row>
    <row r="4270" spans="1:13" ht="15" customHeight="1">
      <c r="A4270" s="76"/>
      <c r="B4270" s="77" t="str">
        <f t="shared" si="413"/>
        <v/>
      </c>
      <c r="C4270" t="str">
        <f t="shared" si="412"/>
        <v/>
      </c>
      <c r="D4270" s="315" t="str">
        <f t="shared" si="417"/>
        <v/>
      </c>
      <c r="E4270" s="228">
        <v>0</v>
      </c>
      <c r="J4270" s="229">
        <f t="shared" si="414"/>
        <v>0</v>
      </c>
      <c r="K4270" s="229">
        <f t="shared" si="415"/>
        <v>0</v>
      </c>
      <c r="L4270" s="229">
        <f t="shared" si="415"/>
        <v>0</v>
      </c>
      <c r="M4270" s="229">
        <f t="shared" si="416"/>
        <v>0</v>
      </c>
    </row>
    <row r="4271" spans="1:13" ht="15" customHeight="1">
      <c r="A4271" s="76"/>
      <c r="B4271" s="77" t="str">
        <f t="shared" si="413"/>
        <v/>
      </c>
      <c r="C4271" t="str">
        <f t="shared" si="412"/>
        <v/>
      </c>
      <c r="D4271" s="315" t="str">
        <f t="shared" si="417"/>
        <v/>
      </c>
      <c r="E4271" s="228">
        <v>0</v>
      </c>
      <c r="J4271" s="229">
        <f t="shared" si="414"/>
        <v>0</v>
      </c>
      <c r="K4271" s="229">
        <f t="shared" si="415"/>
        <v>0</v>
      </c>
      <c r="L4271" s="229">
        <f t="shared" si="415"/>
        <v>0</v>
      </c>
      <c r="M4271" s="229">
        <f t="shared" si="416"/>
        <v>0</v>
      </c>
    </row>
    <row r="4272" spans="1:13" ht="15" customHeight="1">
      <c r="A4272" s="76"/>
      <c r="B4272" s="77" t="str">
        <f t="shared" si="413"/>
        <v/>
      </c>
      <c r="C4272" t="str">
        <f t="shared" si="412"/>
        <v/>
      </c>
      <c r="D4272" s="315" t="str">
        <f t="shared" si="417"/>
        <v/>
      </c>
      <c r="E4272" s="228">
        <v>0</v>
      </c>
      <c r="J4272" s="229">
        <f t="shared" si="414"/>
        <v>0</v>
      </c>
      <c r="K4272" s="229">
        <f t="shared" si="415"/>
        <v>0</v>
      </c>
      <c r="L4272" s="229">
        <f t="shared" si="415"/>
        <v>0</v>
      </c>
      <c r="M4272" s="229">
        <f t="shared" si="416"/>
        <v>0</v>
      </c>
    </row>
    <row r="4273" spans="1:13" ht="15" customHeight="1">
      <c r="A4273" s="76"/>
      <c r="B4273" s="77" t="str">
        <f t="shared" si="413"/>
        <v/>
      </c>
      <c r="C4273" t="str">
        <f t="shared" si="412"/>
        <v/>
      </c>
      <c r="D4273" s="315" t="str">
        <f t="shared" si="417"/>
        <v/>
      </c>
      <c r="E4273" s="228">
        <v>0</v>
      </c>
      <c r="J4273" s="229">
        <f t="shared" si="414"/>
        <v>0</v>
      </c>
      <c r="K4273" s="229">
        <f t="shared" si="415"/>
        <v>0</v>
      </c>
      <c r="L4273" s="229">
        <f t="shared" si="415"/>
        <v>0</v>
      </c>
      <c r="M4273" s="229">
        <f t="shared" si="416"/>
        <v>0</v>
      </c>
    </row>
    <row r="4274" spans="1:13" ht="15" customHeight="1">
      <c r="A4274" s="76"/>
      <c r="B4274" s="77" t="str">
        <f t="shared" si="413"/>
        <v/>
      </c>
      <c r="C4274" t="str">
        <f t="shared" si="412"/>
        <v/>
      </c>
      <c r="D4274" s="315" t="str">
        <f t="shared" si="417"/>
        <v/>
      </c>
      <c r="E4274" s="228">
        <v>0</v>
      </c>
      <c r="J4274" s="229">
        <f t="shared" si="414"/>
        <v>0</v>
      </c>
      <c r="K4274" s="229">
        <f t="shared" si="415"/>
        <v>0</v>
      </c>
      <c r="L4274" s="229">
        <f t="shared" si="415"/>
        <v>0</v>
      </c>
      <c r="M4274" s="229">
        <f t="shared" si="416"/>
        <v>0</v>
      </c>
    </row>
    <row r="4275" spans="1:13" ht="15" customHeight="1">
      <c r="A4275" s="76"/>
      <c r="B4275" s="77" t="str">
        <f t="shared" si="413"/>
        <v/>
      </c>
      <c r="C4275" t="str">
        <f t="shared" si="412"/>
        <v/>
      </c>
      <c r="D4275" s="315" t="str">
        <f t="shared" si="417"/>
        <v/>
      </c>
      <c r="E4275" s="228">
        <v>0</v>
      </c>
      <c r="J4275" s="229">
        <f t="shared" si="414"/>
        <v>0</v>
      </c>
      <c r="K4275" s="229">
        <f t="shared" si="415"/>
        <v>0</v>
      </c>
      <c r="L4275" s="229">
        <f t="shared" si="415"/>
        <v>0</v>
      </c>
      <c r="M4275" s="229">
        <f t="shared" si="416"/>
        <v>0</v>
      </c>
    </row>
    <row r="4276" spans="1:13" ht="15" customHeight="1">
      <c r="A4276" s="76"/>
      <c r="B4276" s="77" t="str">
        <f t="shared" si="413"/>
        <v/>
      </c>
      <c r="C4276" t="str">
        <f t="shared" si="412"/>
        <v/>
      </c>
      <c r="D4276" s="315" t="str">
        <f t="shared" si="417"/>
        <v/>
      </c>
      <c r="E4276" s="228">
        <v>0</v>
      </c>
      <c r="J4276" s="229">
        <f t="shared" si="414"/>
        <v>0</v>
      </c>
      <c r="K4276" s="229">
        <f t="shared" si="415"/>
        <v>0</v>
      </c>
      <c r="L4276" s="229">
        <f t="shared" si="415"/>
        <v>0</v>
      </c>
      <c r="M4276" s="229">
        <f t="shared" si="416"/>
        <v>0</v>
      </c>
    </row>
    <row r="4277" spans="1:13" ht="15" customHeight="1">
      <c r="A4277" s="76"/>
      <c r="B4277" s="77" t="str">
        <f t="shared" si="413"/>
        <v/>
      </c>
      <c r="C4277" t="str">
        <f t="shared" si="412"/>
        <v/>
      </c>
      <c r="D4277" s="315" t="str">
        <f t="shared" si="417"/>
        <v/>
      </c>
      <c r="E4277" s="228">
        <v>0</v>
      </c>
      <c r="J4277" s="229">
        <f t="shared" si="414"/>
        <v>0</v>
      </c>
      <c r="K4277" s="229">
        <f t="shared" si="415"/>
        <v>0</v>
      </c>
      <c r="L4277" s="229">
        <f t="shared" si="415"/>
        <v>0</v>
      </c>
      <c r="M4277" s="229">
        <f t="shared" si="416"/>
        <v>0</v>
      </c>
    </row>
    <row r="4278" spans="1:13" ht="15" customHeight="1">
      <c r="A4278" s="76"/>
      <c r="B4278" s="77" t="str">
        <f t="shared" si="413"/>
        <v/>
      </c>
      <c r="C4278" t="str">
        <f t="shared" si="412"/>
        <v/>
      </c>
      <c r="D4278" s="315" t="str">
        <f t="shared" si="417"/>
        <v/>
      </c>
      <c r="E4278" s="228">
        <v>0</v>
      </c>
      <c r="J4278" s="229">
        <f t="shared" si="414"/>
        <v>0</v>
      </c>
      <c r="K4278" s="229">
        <f t="shared" si="415"/>
        <v>0</v>
      </c>
      <c r="L4278" s="229">
        <f t="shared" si="415"/>
        <v>0</v>
      </c>
      <c r="M4278" s="229">
        <f t="shared" si="416"/>
        <v>0</v>
      </c>
    </row>
    <row r="4279" spans="1:13" ht="15" customHeight="1">
      <c r="A4279" s="76"/>
      <c r="B4279" s="77" t="str">
        <f t="shared" si="413"/>
        <v/>
      </c>
      <c r="C4279" t="str">
        <f t="shared" si="412"/>
        <v/>
      </c>
      <c r="D4279" s="315" t="str">
        <f t="shared" si="417"/>
        <v/>
      </c>
      <c r="E4279" s="228">
        <v>0</v>
      </c>
      <c r="J4279" s="229">
        <f t="shared" si="414"/>
        <v>0</v>
      </c>
      <c r="K4279" s="229">
        <f t="shared" si="415"/>
        <v>0</v>
      </c>
      <c r="L4279" s="229">
        <f t="shared" si="415"/>
        <v>0</v>
      </c>
      <c r="M4279" s="229">
        <f t="shared" si="416"/>
        <v>0</v>
      </c>
    </row>
    <row r="4280" spans="1:13" ht="15" customHeight="1">
      <c r="A4280" s="76"/>
      <c r="B4280" s="77" t="str">
        <f t="shared" si="413"/>
        <v/>
      </c>
      <c r="C4280" t="str">
        <f t="shared" si="412"/>
        <v/>
      </c>
      <c r="D4280" s="315" t="str">
        <f t="shared" si="417"/>
        <v/>
      </c>
      <c r="E4280" s="228">
        <v>0</v>
      </c>
      <c r="J4280" s="229">
        <f t="shared" si="414"/>
        <v>0</v>
      </c>
      <c r="K4280" s="229">
        <f t="shared" si="415"/>
        <v>0</v>
      </c>
      <c r="L4280" s="229">
        <f t="shared" si="415"/>
        <v>0</v>
      </c>
      <c r="M4280" s="229">
        <f t="shared" si="416"/>
        <v>0</v>
      </c>
    </row>
    <row r="4281" spans="1:13" ht="15" customHeight="1">
      <c r="A4281" s="76"/>
      <c r="B4281" s="77" t="str">
        <f t="shared" si="413"/>
        <v/>
      </c>
      <c r="C4281" t="str">
        <f t="shared" si="412"/>
        <v/>
      </c>
      <c r="D4281" s="315" t="str">
        <f t="shared" si="417"/>
        <v/>
      </c>
      <c r="E4281" s="228">
        <v>0</v>
      </c>
      <c r="J4281" s="229">
        <f t="shared" si="414"/>
        <v>0</v>
      </c>
      <c r="K4281" s="229">
        <f t="shared" si="415"/>
        <v>0</v>
      </c>
      <c r="L4281" s="229">
        <f t="shared" si="415"/>
        <v>0</v>
      </c>
      <c r="M4281" s="229">
        <f t="shared" si="416"/>
        <v>0</v>
      </c>
    </row>
    <row r="4282" spans="1:13" ht="15" customHeight="1">
      <c r="A4282" s="76"/>
      <c r="B4282" s="77" t="str">
        <f t="shared" si="413"/>
        <v/>
      </c>
      <c r="C4282" t="str">
        <f t="shared" si="412"/>
        <v/>
      </c>
      <c r="D4282" s="315" t="str">
        <f t="shared" si="417"/>
        <v/>
      </c>
      <c r="E4282" s="228">
        <v>0</v>
      </c>
      <c r="J4282" s="229">
        <f t="shared" si="414"/>
        <v>0</v>
      </c>
      <c r="K4282" s="229">
        <f t="shared" si="415"/>
        <v>0</v>
      </c>
      <c r="L4282" s="229">
        <f t="shared" si="415"/>
        <v>0</v>
      </c>
      <c r="M4282" s="229">
        <f t="shared" si="416"/>
        <v>0</v>
      </c>
    </row>
    <row r="4283" spans="1:13" ht="15" customHeight="1">
      <c r="A4283" s="76"/>
      <c r="B4283" s="77" t="str">
        <f t="shared" si="413"/>
        <v/>
      </c>
      <c r="C4283" t="str">
        <f t="shared" si="412"/>
        <v/>
      </c>
      <c r="D4283" s="315" t="str">
        <f t="shared" si="417"/>
        <v/>
      </c>
      <c r="E4283" s="228">
        <v>0</v>
      </c>
      <c r="J4283" s="229">
        <f t="shared" si="414"/>
        <v>0</v>
      </c>
      <c r="K4283" s="229">
        <f t="shared" si="415"/>
        <v>0</v>
      </c>
      <c r="L4283" s="229">
        <f t="shared" si="415"/>
        <v>0</v>
      </c>
      <c r="M4283" s="229">
        <f t="shared" si="416"/>
        <v>0</v>
      </c>
    </row>
    <row r="4284" spans="1:13" ht="15" customHeight="1">
      <c r="A4284" s="76"/>
      <c r="B4284" s="77" t="str">
        <f t="shared" si="413"/>
        <v/>
      </c>
      <c r="C4284" t="str">
        <f t="shared" si="412"/>
        <v/>
      </c>
      <c r="D4284" s="315" t="str">
        <f t="shared" si="417"/>
        <v/>
      </c>
      <c r="E4284" s="228">
        <v>0</v>
      </c>
      <c r="J4284" s="229">
        <f t="shared" si="414"/>
        <v>0</v>
      </c>
      <c r="K4284" s="229">
        <f t="shared" si="415"/>
        <v>0</v>
      </c>
      <c r="L4284" s="229">
        <f t="shared" si="415"/>
        <v>0</v>
      </c>
      <c r="M4284" s="229">
        <f t="shared" si="416"/>
        <v>0</v>
      </c>
    </row>
    <row r="4285" spans="1:13" ht="15" customHeight="1">
      <c r="A4285" s="76"/>
      <c r="B4285" s="77" t="str">
        <f t="shared" si="413"/>
        <v/>
      </c>
      <c r="C4285" t="str">
        <f t="shared" si="412"/>
        <v/>
      </c>
      <c r="D4285" s="315" t="str">
        <f t="shared" si="417"/>
        <v/>
      </c>
      <c r="E4285" s="228">
        <v>0</v>
      </c>
      <c r="J4285" s="229">
        <f t="shared" si="414"/>
        <v>0</v>
      </c>
      <c r="K4285" s="229">
        <f t="shared" si="415"/>
        <v>0</v>
      </c>
      <c r="L4285" s="229">
        <f t="shared" si="415"/>
        <v>0</v>
      </c>
      <c r="M4285" s="229">
        <f t="shared" si="416"/>
        <v>0</v>
      </c>
    </row>
    <row r="4286" spans="1:13" ht="15" customHeight="1">
      <c r="A4286" s="76"/>
      <c r="B4286" s="77" t="str">
        <f t="shared" si="413"/>
        <v/>
      </c>
      <c r="C4286" t="str">
        <f t="shared" si="412"/>
        <v/>
      </c>
      <c r="D4286" s="315" t="str">
        <f t="shared" si="417"/>
        <v/>
      </c>
      <c r="E4286" s="228">
        <v>0</v>
      </c>
      <c r="J4286" s="229">
        <f t="shared" si="414"/>
        <v>0</v>
      </c>
      <c r="K4286" s="229">
        <f t="shared" si="415"/>
        <v>0</v>
      </c>
      <c r="L4286" s="229">
        <f t="shared" si="415"/>
        <v>0</v>
      </c>
      <c r="M4286" s="229">
        <f t="shared" si="416"/>
        <v>0</v>
      </c>
    </row>
    <row r="4287" spans="1:13" ht="15" customHeight="1">
      <c r="A4287" s="76"/>
      <c r="B4287" s="77" t="str">
        <f t="shared" si="413"/>
        <v/>
      </c>
      <c r="C4287" t="str">
        <f t="shared" si="412"/>
        <v/>
      </c>
      <c r="D4287" s="315" t="str">
        <f t="shared" si="417"/>
        <v/>
      </c>
      <c r="E4287" s="228">
        <v>0</v>
      </c>
      <c r="J4287" s="229">
        <f t="shared" si="414"/>
        <v>0</v>
      </c>
      <c r="K4287" s="229">
        <f t="shared" si="415"/>
        <v>0</v>
      </c>
      <c r="L4287" s="229">
        <f t="shared" si="415"/>
        <v>0</v>
      </c>
      <c r="M4287" s="229">
        <f t="shared" si="416"/>
        <v>0</v>
      </c>
    </row>
    <row r="4288" spans="1:13" ht="15" customHeight="1">
      <c r="A4288" s="76"/>
      <c r="B4288" s="77" t="str">
        <f t="shared" si="413"/>
        <v/>
      </c>
      <c r="C4288" t="str">
        <f t="shared" si="412"/>
        <v/>
      </c>
      <c r="D4288" s="315" t="str">
        <f t="shared" si="417"/>
        <v/>
      </c>
      <c r="E4288" s="228">
        <v>0</v>
      </c>
      <c r="J4288" s="229">
        <f t="shared" si="414"/>
        <v>0</v>
      </c>
      <c r="K4288" s="229">
        <f t="shared" si="415"/>
        <v>0</v>
      </c>
      <c r="L4288" s="229">
        <f t="shared" si="415"/>
        <v>0</v>
      </c>
      <c r="M4288" s="229">
        <f t="shared" si="416"/>
        <v>0</v>
      </c>
    </row>
    <row r="4289" spans="1:13" ht="15" customHeight="1">
      <c r="A4289" s="76"/>
      <c r="B4289" s="77" t="str">
        <f t="shared" si="413"/>
        <v/>
      </c>
      <c r="C4289" t="str">
        <f t="shared" ref="C4289:C4352" si="418">IF(A4289&lt;&gt;"",TEXT(A4289,"aaaa"),"")</f>
        <v/>
      </c>
      <c r="D4289" s="315" t="str">
        <f t="shared" si="417"/>
        <v/>
      </c>
      <c r="E4289" s="228">
        <v>0</v>
      </c>
      <c r="J4289" s="229">
        <f t="shared" si="414"/>
        <v>0</v>
      </c>
      <c r="K4289" s="229">
        <f t="shared" si="415"/>
        <v>0</v>
      </c>
      <c r="L4289" s="229">
        <f t="shared" si="415"/>
        <v>0</v>
      </c>
      <c r="M4289" s="229">
        <f t="shared" si="416"/>
        <v>0</v>
      </c>
    </row>
    <row r="4290" spans="1:13" ht="15" customHeight="1">
      <c r="A4290" s="76"/>
      <c r="B4290" s="77" t="str">
        <f t="shared" si="413"/>
        <v/>
      </c>
      <c r="C4290" t="str">
        <f t="shared" si="418"/>
        <v/>
      </c>
      <c r="D4290" s="315" t="str">
        <f t="shared" si="417"/>
        <v/>
      </c>
      <c r="E4290" s="228">
        <v>0</v>
      </c>
      <c r="J4290" s="229">
        <f t="shared" si="414"/>
        <v>0</v>
      </c>
      <c r="K4290" s="229">
        <f t="shared" si="415"/>
        <v>0</v>
      </c>
      <c r="L4290" s="229">
        <f t="shared" si="415"/>
        <v>0</v>
      </c>
      <c r="M4290" s="229">
        <f t="shared" si="416"/>
        <v>0</v>
      </c>
    </row>
    <row r="4291" spans="1:13" ht="15" customHeight="1">
      <c r="A4291" s="76"/>
      <c r="B4291" s="77" t="str">
        <f t="shared" si="413"/>
        <v/>
      </c>
      <c r="C4291" t="str">
        <f t="shared" si="418"/>
        <v/>
      </c>
      <c r="D4291" s="315" t="str">
        <f t="shared" si="417"/>
        <v/>
      </c>
      <c r="E4291" s="228">
        <v>0</v>
      </c>
      <c r="J4291" s="229">
        <f t="shared" si="414"/>
        <v>0</v>
      </c>
      <c r="K4291" s="229">
        <f t="shared" si="415"/>
        <v>0</v>
      </c>
      <c r="L4291" s="229">
        <f t="shared" si="415"/>
        <v>0</v>
      </c>
      <c r="M4291" s="229">
        <f t="shared" si="416"/>
        <v>0</v>
      </c>
    </row>
    <row r="4292" spans="1:13" ht="15" customHeight="1">
      <c r="A4292" s="76"/>
      <c r="B4292" s="77" t="str">
        <f t="shared" si="413"/>
        <v/>
      </c>
      <c r="C4292" t="str">
        <f t="shared" si="418"/>
        <v/>
      </c>
      <c r="D4292" s="315" t="str">
        <f t="shared" si="417"/>
        <v/>
      </c>
      <c r="E4292" s="228">
        <v>0</v>
      </c>
      <c r="J4292" s="229">
        <f t="shared" si="414"/>
        <v>0</v>
      </c>
      <c r="K4292" s="229">
        <f t="shared" si="415"/>
        <v>0</v>
      </c>
      <c r="L4292" s="229">
        <f t="shared" si="415"/>
        <v>0</v>
      </c>
      <c r="M4292" s="229">
        <f t="shared" si="416"/>
        <v>0</v>
      </c>
    </row>
    <row r="4293" spans="1:13" ht="15" customHeight="1">
      <c r="A4293" s="76"/>
      <c r="B4293" s="77" t="str">
        <f t="shared" si="413"/>
        <v/>
      </c>
      <c r="C4293" t="str">
        <f t="shared" si="418"/>
        <v/>
      </c>
      <c r="D4293" s="315" t="str">
        <f t="shared" si="417"/>
        <v/>
      </c>
      <c r="E4293" s="228">
        <v>0</v>
      </c>
      <c r="J4293" s="229">
        <f t="shared" si="414"/>
        <v>0</v>
      </c>
      <c r="K4293" s="229">
        <f t="shared" si="415"/>
        <v>0</v>
      </c>
      <c r="L4293" s="229">
        <f t="shared" si="415"/>
        <v>0</v>
      </c>
      <c r="M4293" s="229">
        <f t="shared" si="416"/>
        <v>0</v>
      </c>
    </row>
    <row r="4294" spans="1:13" ht="15" customHeight="1">
      <c r="A4294" s="76"/>
      <c r="B4294" s="77" t="str">
        <f t="shared" si="413"/>
        <v/>
      </c>
      <c r="C4294" t="str">
        <f t="shared" si="418"/>
        <v/>
      </c>
      <c r="D4294" s="315" t="str">
        <f t="shared" si="417"/>
        <v/>
      </c>
      <c r="E4294" s="228">
        <v>0</v>
      </c>
      <c r="J4294" s="229">
        <f t="shared" si="414"/>
        <v>0</v>
      </c>
      <c r="K4294" s="229">
        <f t="shared" si="415"/>
        <v>0</v>
      </c>
      <c r="L4294" s="229">
        <f t="shared" si="415"/>
        <v>0</v>
      </c>
      <c r="M4294" s="229">
        <f t="shared" si="416"/>
        <v>0</v>
      </c>
    </row>
    <row r="4295" spans="1:13" ht="15" customHeight="1">
      <c r="A4295" s="76"/>
      <c r="B4295" s="77" t="str">
        <f t="shared" ref="B4295:B4358" si="419">IF(A4295="","",TEXT(A4295,"DDDD"))</f>
        <v/>
      </c>
      <c r="C4295" t="str">
        <f t="shared" si="418"/>
        <v/>
      </c>
      <c r="D4295" s="315" t="str">
        <f t="shared" si="417"/>
        <v/>
      </c>
      <c r="E4295" s="228">
        <v>0</v>
      </c>
      <c r="J4295" s="229">
        <f t="shared" ref="J4295:J4358" si="420">IF(E4295=0,0,(1-J$4)*E4295)</f>
        <v>0</v>
      </c>
      <c r="K4295" s="229">
        <f t="shared" ref="K4295:L4358" si="421">IF(F4295=0,0,(1-K$4)*F4295)</f>
        <v>0</v>
      </c>
      <c r="L4295" s="229">
        <f t="shared" si="421"/>
        <v>0</v>
      </c>
      <c r="M4295" s="229">
        <f t="shared" ref="M4295:M4358" si="422">IF(H4295=0,0,(1-M$4)*H4295)</f>
        <v>0</v>
      </c>
    </row>
    <row r="4296" spans="1:13" ht="15" customHeight="1">
      <c r="A4296" s="76"/>
      <c r="B4296" s="77" t="str">
        <f t="shared" si="419"/>
        <v/>
      </c>
      <c r="C4296" t="str">
        <f t="shared" si="418"/>
        <v/>
      </c>
      <c r="D4296" s="315" t="str">
        <f t="shared" ref="D4296:D4359" si="423">IF(A4296&lt;&gt;"",PROPER(TEXT(A4296,"Mmmm")),"")</f>
        <v/>
      </c>
      <c r="E4296" s="228">
        <v>0</v>
      </c>
      <c r="J4296" s="229">
        <f t="shared" si="420"/>
        <v>0</v>
      </c>
      <c r="K4296" s="229">
        <f t="shared" si="421"/>
        <v>0</v>
      </c>
      <c r="L4296" s="229">
        <f t="shared" si="421"/>
        <v>0</v>
      </c>
      <c r="M4296" s="229">
        <f t="shared" si="422"/>
        <v>0</v>
      </c>
    </row>
    <row r="4297" spans="1:13" ht="15" customHeight="1">
      <c r="A4297" s="76"/>
      <c r="B4297" s="77" t="str">
        <f t="shared" si="419"/>
        <v/>
      </c>
      <c r="C4297" t="str">
        <f t="shared" si="418"/>
        <v/>
      </c>
      <c r="D4297" s="315" t="str">
        <f t="shared" si="423"/>
        <v/>
      </c>
      <c r="E4297" s="228">
        <v>0</v>
      </c>
      <c r="J4297" s="229">
        <f t="shared" si="420"/>
        <v>0</v>
      </c>
      <c r="K4297" s="229">
        <f t="shared" si="421"/>
        <v>0</v>
      </c>
      <c r="L4297" s="229">
        <f t="shared" si="421"/>
        <v>0</v>
      </c>
      <c r="M4297" s="229">
        <f t="shared" si="422"/>
        <v>0</v>
      </c>
    </row>
    <row r="4298" spans="1:13" ht="15" customHeight="1">
      <c r="A4298" s="76"/>
      <c r="B4298" s="77" t="str">
        <f t="shared" si="419"/>
        <v/>
      </c>
      <c r="C4298" t="str">
        <f t="shared" si="418"/>
        <v/>
      </c>
      <c r="D4298" s="315" t="str">
        <f t="shared" si="423"/>
        <v/>
      </c>
      <c r="E4298" s="228">
        <v>0</v>
      </c>
      <c r="J4298" s="229">
        <f t="shared" si="420"/>
        <v>0</v>
      </c>
      <c r="K4298" s="229">
        <f t="shared" si="421"/>
        <v>0</v>
      </c>
      <c r="L4298" s="229">
        <f t="shared" si="421"/>
        <v>0</v>
      </c>
      <c r="M4298" s="229">
        <f t="shared" si="422"/>
        <v>0</v>
      </c>
    </row>
    <row r="4299" spans="1:13" ht="15" customHeight="1">
      <c r="A4299" s="76"/>
      <c r="B4299" s="77" t="str">
        <f t="shared" si="419"/>
        <v/>
      </c>
      <c r="C4299" t="str">
        <f t="shared" si="418"/>
        <v/>
      </c>
      <c r="D4299" s="315" t="str">
        <f t="shared" si="423"/>
        <v/>
      </c>
      <c r="E4299" s="228">
        <v>0</v>
      </c>
      <c r="J4299" s="229">
        <f t="shared" si="420"/>
        <v>0</v>
      </c>
      <c r="K4299" s="229">
        <f t="shared" si="421"/>
        <v>0</v>
      </c>
      <c r="L4299" s="229">
        <f t="shared" si="421"/>
        <v>0</v>
      </c>
      <c r="M4299" s="229">
        <f t="shared" si="422"/>
        <v>0</v>
      </c>
    </row>
    <row r="4300" spans="1:13" ht="15" customHeight="1">
      <c r="A4300" s="76"/>
      <c r="B4300" s="77" t="str">
        <f t="shared" si="419"/>
        <v/>
      </c>
      <c r="C4300" t="str">
        <f t="shared" si="418"/>
        <v/>
      </c>
      <c r="D4300" s="315" t="str">
        <f t="shared" si="423"/>
        <v/>
      </c>
      <c r="E4300" s="228">
        <v>0</v>
      </c>
      <c r="J4300" s="229">
        <f t="shared" si="420"/>
        <v>0</v>
      </c>
      <c r="K4300" s="229">
        <f t="shared" si="421"/>
        <v>0</v>
      </c>
      <c r="L4300" s="229">
        <f t="shared" si="421"/>
        <v>0</v>
      </c>
      <c r="M4300" s="229">
        <f t="shared" si="422"/>
        <v>0</v>
      </c>
    </row>
    <row r="4301" spans="1:13" ht="15" customHeight="1">
      <c r="A4301" s="76"/>
      <c r="B4301" s="77" t="str">
        <f t="shared" si="419"/>
        <v/>
      </c>
      <c r="C4301" t="str">
        <f t="shared" si="418"/>
        <v/>
      </c>
      <c r="D4301" s="315" t="str">
        <f t="shared" si="423"/>
        <v/>
      </c>
      <c r="E4301" s="228">
        <v>0</v>
      </c>
      <c r="J4301" s="229">
        <f t="shared" si="420"/>
        <v>0</v>
      </c>
      <c r="K4301" s="229">
        <f t="shared" si="421"/>
        <v>0</v>
      </c>
      <c r="L4301" s="229">
        <f t="shared" si="421"/>
        <v>0</v>
      </c>
      <c r="M4301" s="229">
        <f t="shared" si="422"/>
        <v>0</v>
      </c>
    </row>
    <row r="4302" spans="1:13" ht="15" customHeight="1">
      <c r="A4302" s="76"/>
      <c r="B4302" s="77" t="str">
        <f t="shared" si="419"/>
        <v/>
      </c>
      <c r="C4302" t="str">
        <f t="shared" si="418"/>
        <v/>
      </c>
      <c r="D4302" s="315" t="str">
        <f t="shared" si="423"/>
        <v/>
      </c>
      <c r="E4302" s="228">
        <v>0</v>
      </c>
      <c r="J4302" s="229">
        <f t="shared" si="420"/>
        <v>0</v>
      </c>
      <c r="K4302" s="229">
        <f t="shared" si="421"/>
        <v>0</v>
      </c>
      <c r="L4302" s="229">
        <f t="shared" si="421"/>
        <v>0</v>
      </c>
      <c r="M4302" s="229">
        <f t="shared" si="422"/>
        <v>0</v>
      </c>
    </row>
    <row r="4303" spans="1:13" ht="15" customHeight="1">
      <c r="A4303" s="76"/>
      <c r="B4303" s="77" t="str">
        <f t="shared" si="419"/>
        <v/>
      </c>
      <c r="C4303" t="str">
        <f t="shared" si="418"/>
        <v/>
      </c>
      <c r="D4303" s="315" t="str">
        <f t="shared" si="423"/>
        <v/>
      </c>
      <c r="E4303" s="228">
        <v>0</v>
      </c>
      <c r="J4303" s="229">
        <f t="shared" si="420"/>
        <v>0</v>
      </c>
      <c r="K4303" s="229">
        <f t="shared" si="421"/>
        <v>0</v>
      </c>
      <c r="L4303" s="229">
        <f t="shared" si="421"/>
        <v>0</v>
      </c>
      <c r="M4303" s="229">
        <f t="shared" si="422"/>
        <v>0</v>
      </c>
    </row>
    <row r="4304" spans="1:13" ht="15" customHeight="1">
      <c r="A4304" s="76"/>
      <c r="B4304" s="77" t="str">
        <f t="shared" si="419"/>
        <v/>
      </c>
      <c r="C4304" t="str">
        <f t="shared" si="418"/>
        <v/>
      </c>
      <c r="D4304" s="315" t="str">
        <f t="shared" si="423"/>
        <v/>
      </c>
      <c r="E4304" s="228">
        <v>0</v>
      </c>
      <c r="J4304" s="229">
        <f t="shared" si="420"/>
        <v>0</v>
      </c>
      <c r="K4304" s="229">
        <f t="shared" si="421"/>
        <v>0</v>
      </c>
      <c r="L4304" s="229">
        <f t="shared" si="421"/>
        <v>0</v>
      </c>
      <c r="M4304" s="229">
        <f t="shared" si="422"/>
        <v>0</v>
      </c>
    </row>
    <row r="4305" spans="1:13" ht="15" customHeight="1">
      <c r="A4305" s="76"/>
      <c r="B4305" s="77" t="str">
        <f t="shared" si="419"/>
        <v/>
      </c>
      <c r="C4305" t="str">
        <f t="shared" si="418"/>
        <v/>
      </c>
      <c r="D4305" s="315" t="str">
        <f t="shared" si="423"/>
        <v/>
      </c>
      <c r="E4305" s="228">
        <v>0</v>
      </c>
      <c r="J4305" s="229">
        <f t="shared" si="420"/>
        <v>0</v>
      </c>
      <c r="K4305" s="229">
        <f t="shared" si="421"/>
        <v>0</v>
      </c>
      <c r="L4305" s="229">
        <f t="shared" si="421"/>
        <v>0</v>
      </c>
      <c r="M4305" s="229">
        <f t="shared" si="422"/>
        <v>0</v>
      </c>
    </row>
    <row r="4306" spans="1:13" ht="15" customHeight="1">
      <c r="A4306" s="76"/>
      <c r="B4306" s="77" t="str">
        <f t="shared" si="419"/>
        <v/>
      </c>
      <c r="C4306" t="str">
        <f t="shared" si="418"/>
        <v/>
      </c>
      <c r="D4306" s="315" t="str">
        <f t="shared" si="423"/>
        <v/>
      </c>
      <c r="E4306" s="228">
        <v>0</v>
      </c>
      <c r="J4306" s="229">
        <f t="shared" si="420"/>
        <v>0</v>
      </c>
      <c r="K4306" s="229">
        <f t="shared" si="421"/>
        <v>0</v>
      </c>
      <c r="L4306" s="229">
        <f t="shared" si="421"/>
        <v>0</v>
      </c>
      <c r="M4306" s="229">
        <f t="shared" si="422"/>
        <v>0</v>
      </c>
    </row>
    <row r="4307" spans="1:13" ht="15" customHeight="1">
      <c r="A4307" s="76"/>
      <c r="B4307" s="77" t="str">
        <f t="shared" si="419"/>
        <v/>
      </c>
      <c r="C4307" t="str">
        <f t="shared" si="418"/>
        <v/>
      </c>
      <c r="D4307" s="315" t="str">
        <f t="shared" si="423"/>
        <v/>
      </c>
      <c r="E4307" s="228">
        <v>0</v>
      </c>
      <c r="J4307" s="229">
        <f t="shared" si="420"/>
        <v>0</v>
      </c>
      <c r="K4307" s="229">
        <f t="shared" si="421"/>
        <v>0</v>
      </c>
      <c r="L4307" s="229">
        <f t="shared" si="421"/>
        <v>0</v>
      </c>
      <c r="M4307" s="229">
        <f t="shared" si="422"/>
        <v>0</v>
      </c>
    </row>
    <row r="4308" spans="1:13" ht="15" customHeight="1">
      <c r="A4308" s="76"/>
      <c r="B4308" s="77" t="str">
        <f t="shared" si="419"/>
        <v/>
      </c>
      <c r="C4308" t="str">
        <f t="shared" si="418"/>
        <v/>
      </c>
      <c r="D4308" s="315" t="str">
        <f t="shared" si="423"/>
        <v/>
      </c>
      <c r="E4308" s="228">
        <v>0</v>
      </c>
      <c r="J4308" s="229">
        <f t="shared" si="420"/>
        <v>0</v>
      </c>
      <c r="K4308" s="229">
        <f t="shared" si="421"/>
        <v>0</v>
      </c>
      <c r="L4308" s="229">
        <f t="shared" si="421"/>
        <v>0</v>
      </c>
      <c r="M4308" s="229">
        <f t="shared" si="422"/>
        <v>0</v>
      </c>
    </row>
    <row r="4309" spans="1:13" ht="15" customHeight="1">
      <c r="A4309" s="76"/>
      <c r="B4309" s="77" t="str">
        <f t="shared" si="419"/>
        <v/>
      </c>
      <c r="C4309" t="str">
        <f t="shared" si="418"/>
        <v/>
      </c>
      <c r="D4309" s="315" t="str">
        <f t="shared" si="423"/>
        <v/>
      </c>
      <c r="E4309" s="228">
        <v>0</v>
      </c>
      <c r="J4309" s="229">
        <f t="shared" si="420"/>
        <v>0</v>
      </c>
      <c r="K4309" s="229">
        <f t="shared" si="421"/>
        <v>0</v>
      </c>
      <c r="L4309" s="229">
        <f t="shared" si="421"/>
        <v>0</v>
      </c>
      <c r="M4309" s="229">
        <f t="shared" si="422"/>
        <v>0</v>
      </c>
    </row>
    <row r="4310" spans="1:13" ht="15" customHeight="1">
      <c r="A4310" s="76"/>
      <c r="B4310" s="77" t="str">
        <f t="shared" si="419"/>
        <v/>
      </c>
      <c r="C4310" t="str">
        <f t="shared" si="418"/>
        <v/>
      </c>
      <c r="D4310" s="315" t="str">
        <f t="shared" si="423"/>
        <v/>
      </c>
      <c r="E4310" s="228">
        <v>0</v>
      </c>
      <c r="J4310" s="229">
        <f t="shared" si="420"/>
        <v>0</v>
      </c>
      <c r="K4310" s="229">
        <f t="shared" si="421"/>
        <v>0</v>
      </c>
      <c r="L4310" s="229">
        <f t="shared" si="421"/>
        <v>0</v>
      </c>
      <c r="M4310" s="229">
        <f t="shared" si="422"/>
        <v>0</v>
      </c>
    </row>
    <row r="4311" spans="1:13" ht="15" customHeight="1">
      <c r="A4311" s="76"/>
      <c r="B4311" s="77" t="str">
        <f t="shared" si="419"/>
        <v/>
      </c>
      <c r="C4311" t="str">
        <f t="shared" si="418"/>
        <v/>
      </c>
      <c r="D4311" s="315" t="str">
        <f t="shared" si="423"/>
        <v/>
      </c>
      <c r="E4311" s="228">
        <v>0</v>
      </c>
      <c r="J4311" s="229">
        <f t="shared" si="420"/>
        <v>0</v>
      </c>
      <c r="K4311" s="229">
        <f t="shared" si="421"/>
        <v>0</v>
      </c>
      <c r="L4311" s="229">
        <f t="shared" si="421"/>
        <v>0</v>
      </c>
      <c r="M4311" s="229">
        <f t="shared" si="422"/>
        <v>0</v>
      </c>
    </row>
    <row r="4312" spans="1:13" ht="15" customHeight="1">
      <c r="A4312" s="76"/>
      <c r="B4312" s="77" t="str">
        <f t="shared" si="419"/>
        <v/>
      </c>
      <c r="C4312" t="str">
        <f t="shared" si="418"/>
        <v/>
      </c>
      <c r="D4312" s="315" t="str">
        <f t="shared" si="423"/>
        <v/>
      </c>
      <c r="E4312" s="228">
        <v>0</v>
      </c>
      <c r="J4312" s="229">
        <f t="shared" si="420"/>
        <v>0</v>
      </c>
      <c r="K4312" s="229">
        <f t="shared" si="421"/>
        <v>0</v>
      </c>
      <c r="L4312" s="229">
        <f t="shared" si="421"/>
        <v>0</v>
      </c>
      <c r="M4312" s="229">
        <f t="shared" si="422"/>
        <v>0</v>
      </c>
    </row>
    <row r="4313" spans="1:13" ht="15" customHeight="1">
      <c r="A4313" s="76"/>
      <c r="B4313" s="77" t="str">
        <f t="shared" si="419"/>
        <v/>
      </c>
      <c r="C4313" t="str">
        <f t="shared" si="418"/>
        <v/>
      </c>
      <c r="D4313" s="315" t="str">
        <f t="shared" si="423"/>
        <v/>
      </c>
      <c r="E4313" s="228">
        <v>0</v>
      </c>
      <c r="J4313" s="229">
        <f t="shared" si="420"/>
        <v>0</v>
      </c>
      <c r="K4313" s="229">
        <f t="shared" si="421"/>
        <v>0</v>
      </c>
      <c r="L4313" s="229">
        <f t="shared" si="421"/>
        <v>0</v>
      </c>
      <c r="M4313" s="229">
        <f t="shared" si="422"/>
        <v>0</v>
      </c>
    </row>
    <row r="4314" spans="1:13" ht="15" customHeight="1">
      <c r="A4314" s="76"/>
      <c r="B4314" s="77" t="str">
        <f t="shared" si="419"/>
        <v/>
      </c>
      <c r="C4314" t="str">
        <f t="shared" si="418"/>
        <v/>
      </c>
      <c r="D4314" s="315" t="str">
        <f t="shared" si="423"/>
        <v/>
      </c>
      <c r="E4314" s="228">
        <v>0</v>
      </c>
      <c r="J4314" s="229">
        <f t="shared" si="420"/>
        <v>0</v>
      </c>
      <c r="K4314" s="229">
        <f t="shared" si="421"/>
        <v>0</v>
      </c>
      <c r="L4314" s="229">
        <f t="shared" si="421"/>
        <v>0</v>
      </c>
      <c r="M4314" s="229">
        <f t="shared" si="422"/>
        <v>0</v>
      </c>
    </row>
    <row r="4315" spans="1:13" ht="15" customHeight="1">
      <c r="A4315" s="76"/>
      <c r="B4315" s="77" t="str">
        <f t="shared" si="419"/>
        <v/>
      </c>
      <c r="C4315" t="str">
        <f t="shared" si="418"/>
        <v/>
      </c>
      <c r="D4315" s="315" t="str">
        <f t="shared" si="423"/>
        <v/>
      </c>
      <c r="E4315" s="228">
        <v>0</v>
      </c>
      <c r="J4315" s="229">
        <f t="shared" si="420"/>
        <v>0</v>
      </c>
      <c r="K4315" s="229">
        <f t="shared" si="421"/>
        <v>0</v>
      </c>
      <c r="L4315" s="229">
        <f t="shared" si="421"/>
        <v>0</v>
      </c>
      <c r="M4315" s="229">
        <f t="shared" si="422"/>
        <v>0</v>
      </c>
    </row>
    <row r="4316" spans="1:13" ht="15" customHeight="1">
      <c r="A4316" s="76"/>
      <c r="B4316" s="77" t="str">
        <f t="shared" si="419"/>
        <v/>
      </c>
      <c r="C4316" t="str">
        <f t="shared" si="418"/>
        <v/>
      </c>
      <c r="D4316" s="315" t="str">
        <f t="shared" si="423"/>
        <v/>
      </c>
      <c r="E4316" s="228">
        <v>0</v>
      </c>
      <c r="J4316" s="229">
        <f t="shared" si="420"/>
        <v>0</v>
      </c>
      <c r="K4316" s="229">
        <f t="shared" si="421"/>
        <v>0</v>
      </c>
      <c r="L4316" s="229">
        <f t="shared" si="421"/>
        <v>0</v>
      </c>
      <c r="M4316" s="229">
        <f t="shared" si="422"/>
        <v>0</v>
      </c>
    </row>
    <row r="4317" spans="1:13" ht="15" customHeight="1">
      <c r="A4317" s="76"/>
      <c r="B4317" s="77" t="str">
        <f t="shared" si="419"/>
        <v/>
      </c>
      <c r="C4317" t="str">
        <f t="shared" si="418"/>
        <v/>
      </c>
      <c r="D4317" s="315" t="str">
        <f t="shared" si="423"/>
        <v/>
      </c>
      <c r="E4317" s="228">
        <v>0</v>
      </c>
      <c r="J4317" s="229">
        <f t="shared" si="420"/>
        <v>0</v>
      </c>
      <c r="K4317" s="229">
        <f t="shared" si="421"/>
        <v>0</v>
      </c>
      <c r="L4317" s="229">
        <f t="shared" si="421"/>
        <v>0</v>
      </c>
      <c r="M4317" s="229">
        <f t="shared" si="422"/>
        <v>0</v>
      </c>
    </row>
    <row r="4318" spans="1:13" ht="15" customHeight="1">
      <c r="A4318" s="76"/>
      <c r="B4318" s="77" t="str">
        <f t="shared" si="419"/>
        <v/>
      </c>
      <c r="C4318" t="str">
        <f t="shared" si="418"/>
        <v/>
      </c>
      <c r="D4318" s="315" t="str">
        <f t="shared" si="423"/>
        <v/>
      </c>
      <c r="E4318" s="228">
        <v>0</v>
      </c>
      <c r="J4318" s="229">
        <f t="shared" si="420"/>
        <v>0</v>
      </c>
      <c r="K4318" s="229">
        <f t="shared" si="421"/>
        <v>0</v>
      </c>
      <c r="L4318" s="229">
        <f t="shared" si="421"/>
        <v>0</v>
      </c>
      <c r="M4318" s="229">
        <f t="shared" si="422"/>
        <v>0</v>
      </c>
    </row>
    <row r="4319" spans="1:13" ht="15" customHeight="1">
      <c r="A4319" s="76"/>
      <c r="B4319" s="77" t="str">
        <f t="shared" si="419"/>
        <v/>
      </c>
      <c r="C4319" t="str">
        <f t="shared" si="418"/>
        <v/>
      </c>
      <c r="D4319" s="315" t="str">
        <f t="shared" si="423"/>
        <v/>
      </c>
      <c r="E4319" s="228">
        <v>0</v>
      </c>
      <c r="J4319" s="229">
        <f t="shared" si="420"/>
        <v>0</v>
      </c>
      <c r="K4319" s="229">
        <f t="shared" si="421"/>
        <v>0</v>
      </c>
      <c r="L4319" s="229">
        <f t="shared" si="421"/>
        <v>0</v>
      </c>
      <c r="M4319" s="229">
        <f t="shared" si="422"/>
        <v>0</v>
      </c>
    </row>
    <row r="4320" spans="1:13" ht="15" customHeight="1">
      <c r="A4320" s="76"/>
      <c r="B4320" s="77" t="str">
        <f t="shared" si="419"/>
        <v/>
      </c>
      <c r="C4320" t="str">
        <f t="shared" si="418"/>
        <v/>
      </c>
      <c r="D4320" s="315" t="str">
        <f t="shared" si="423"/>
        <v/>
      </c>
      <c r="E4320" s="228">
        <v>0</v>
      </c>
      <c r="J4320" s="229">
        <f t="shared" si="420"/>
        <v>0</v>
      </c>
      <c r="K4320" s="229">
        <f t="shared" si="421"/>
        <v>0</v>
      </c>
      <c r="L4320" s="229">
        <f t="shared" si="421"/>
        <v>0</v>
      </c>
      <c r="M4320" s="229">
        <f t="shared" si="422"/>
        <v>0</v>
      </c>
    </row>
    <row r="4321" spans="1:13" ht="15" customHeight="1">
      <c r="A4321" s="76"/>
      <c r="B4321" s="77" t="str">
        <f t="shared" si="419"/>
        <v/>
      </c>
      <c r="C4321" t="str">
        <f t="shared" si="418"/>
        <v/>
      </c>
      <c r="D4321" s="315" t="str">
        <f t="shared" si="423"/>
        <v/>
      </c>
      <c r="E4321" s="228">
        <v>0</v>
      </c>
      <c r="J4321" s="229">
        <f t="shared" si="420"/>
        <v>0</v>
      </c>
      <c r="K4321" s="229">
        <f t="shared" si="421"/>
        <v>0</v>
      </c>
      <c r="L4321" s="229">
        <f t="shared" si="421"/>
        <v>0</v>
      </c>
      <c r="M4321" s="229">
        <f t="shared" si="422"/>
        <v>0</v>
      </c>
    </row>
    <row r="4322" spans="1:13" ht="15" customHeight="1">
      <c r="A4322" s="76"/>
      <c r="B4322" s="77" t="str">
        <f t="shared" si="419"/>
        <v/>
      </c>
      <c r="C4322" t="str">
        <f t="shared" si="418"/>
        <v/>
      </c>
      <c r="D4322" s="315" t="str">
        <f t="shared" si="423"/>
        <v/>
      </c>
      <c r="E4322" s="228">
        <v>0</v>
      </c>
      <c r="J4322" s="229">
        <f t="shared" si="420"/>
        <v>0</v>
      </c>
      <c r="K4322" s="229">
        <f t="shared" si="421"/>
        <v>0</v>
      </c>
      <c r="L4322" s="229">
        <f t="shared" si="421"/>
        <v>0</v>
      </c>
      <c r="M4322" s="229">
        <f t="shared" si="422"/>
        <v>0</v>
      </c>
    </row>
    <row r="4323" spans="1:13" ht="15" customHeight="1">
      <c r="A4323" s="76"/>
      <c r="B4323" s="77" t="str">
        <f t="shared" si="419"/>
        <v/>
      </c>
      <c r="C4323" t="str">
        <f t="shared" si="418"/>
        <v/>
      </c>
      <c r="D4323" s="315" t="str">
        <f t="shared" si="423"/>
        <v/>
      </c>
      <c r="E4323" s="228">
        <v>0</v>
      </c>
      <c r="J4323" s="229">
        <f t="shared" si="420"/>
        <v>0</v>
      </c>
      <c r="K4323" s="229">
        <f t="shared" si="421"/>
        <v>0</v>
      </c>
      <c r="L4323" s="229">
        <f t="shared" si="421"/>
        <v>0</v>
      </c>
      <c r="M4323" s="229">
        <f t="shared" si="422"/>
        <v>0</v>
      </c>
    </row>
    <row r="4324" spans="1:13" ht="15" customHeight="1">
      <c r="A4324" s="76"/>
      <c r="B4324" s="77" t="str">
        <f t="shared" si="419"/>
        <v/>
      </c>
      <c r="C4324" t="str">
        <f t="shared" si="418"/>
        <v/>
      </c>
      <c r="D4324" s="315" t="str">
        <f t="shared" si="423"/>
        <v/>
      </c>
      <c r="E4324" s="228">
        <v>0</v>
      </c>
      <c r="J4324" s="229">
        <f t="shared" si="420"/>
        <v>0</v>
      </c>
      <c r="K4324" s="229">
        <f t="shared" si="421"/>
        <v>0</v>
      </c>
      <c r="L4324" s="229">
        <f t="shared" si="421"/>
        <v>0</v>
      </c>
      <c r="M4324" s="229">
        <f t="shared" si="422"/>
        <v>0</v>
      </c>
    </row>
    <row r="4325" spans="1:13" ht="15" customHeight="1">
      <c r="A4325" s="76"/>
      <c r="B4325" s="77" t="str">
        <f t="shared" si="419"/>
        <v/>
      </c>
      <c r="C4325" t="str">
        <f t="shared" si="418"/>
        <v/>
      </c>
      <c r="D4325" s="315" t="str">
        <f t="shared" si="423"/>
        <v/>
      </c>
      <c r="E4325" s="228">
        <v>0</v>
      </c>
      <c r="J4325" s="229">
        <f t="shared" si="420"/>
        <v>0</v>
      </c>
      <c r="K4325" s="229">
        <f t="shared" si="421"/>
        <v>0</v>
      </c>
      <c r="L4325" s="229">
        <f t="shared" si="421"/>
        <v>0</v>
      </c>
      <c r="M4325" s="229">
        <f t="shared" si="422"/>
        <v>0</v>
      </c>
    </row>
    <row r="4326" spans="1:13" ht="15" customHeight="1">
      <c r="A4326" s="76"/>
      <c r="B4326" s="77" t="str">
        <f t="shared" si="419"/>
        <v/>
      </c>
      <c r="C4326" t="str">
        <f t="shared" si="418"/>
        <v/>
      </c>
      <c r="D4326" s="315" t="str">
        <f t="shared" si="423"/>
        <v/>
      </c>
      <c r="E4326" s="228">
        <v>0</v>
      </c>
      <c r="J4326" s="229">
        <f t="shared" si="420"/>
        <v>0</v>
      </c>
      <c r="K4326" s="229">
        <f t="shared" si="421"/>
        <v>0</v>
      </c>
      <c r="L4326" s="229">
        <f t="shared" si="421"/>
        <v>0</v>
      </c>
      <c r="M4326" s="229">
        <f t="shared" si="422"/>
        <v>0</v>
      </c>
    </row>
    <row r="4327" spans="1:13" ht="15" customHeight="1">
      <c r="A4327" s="76"/>
      <c r="B4327" s="77" t="str">
        <f t="shared" si="419"/>
        <v/>
      </c>
      <c r="C4327" t="str">
        <f t="shared" si="418"/>
        <v/>
      </c>
      <c r="D4327" s="315" t="str">
        <f t="shared" si="423"/>
        <v/>
      </c>
      <c r="E4327" s="228">
        <v>0</v>
      </c>
      <c r="J4327" s="229">
        <f t="shared" si="420"/>
        <v>0</v>
      </c>
      <c r="K4327" s="229">
        <f t="shared" si="421"/>
        <v>0</v>
      </c>
      <c r="L4327" s="229">
        <f t="shared" si="421"/>
        <v>0</v>
      </c>
      <c r="M4327" s="229">
        <f t="shared" si="422"/>
        <v>0</v>
      </c>
    </row>
    <row r="4328" spans="1:13" ht="15" customHeight="1">
      <c r="A4328" s="76"/>
      <c r="B4328" s="77" t="str">
        <f t="shared" si="419"/>
        <v/>
      </c>
      <c r="C4328" t="str">
        <f t="shared" si="418"/>
        <v/>
      </c>
      <c r="D4328" s="315" t="str">
        <f t="shared" si="423"/>
        <v/>
      </c>
      <c r="E4328" s="228">
        <v>0</v>
      </c>
      <c r="J4328" s="229">
        <f t="shared" si="420"/>
        <v>0</v>
      </c>
      <c r="K4328" s="229">
        <f t="shared" si="421"/>
        <v>0</v>
      </c>
      <c r="L4328" s="229">
        <f t="shared" si="421"/>
        <v>0</v>
      </c>
      <c r="M4328" s="229">
        <f t="shared" si="422"/>
        <v>0</v>
      </c>
    </row>
    <row r="4329" spans="1:13" ht="15" customHeight="1">
      <c r="A4329" s="76"/>
      <c r="B4329" s="77" t="str">
        <f t="shared" si="419"/>
        <v/>
      </c>
      <c r="C4329" t="str">
        <f t="shared" si="418"/>
        <v/>
      </c>
      <c r="D4329" s="315" t="str">
        <f t="shared" si="423"/>
        <v/>
      </c>
      <c r="E4329" s="228">
        <v>0</v>
      </c>
      <c r="J4329" s="229">
        <f t="shared" si="420"/>
        <v>0</v>
      </c>
      <c r="K4329" s="229">
        <f t="shared" si="421"/>
        <v>0</v>
      </c>
      <c r="L4329" s="229">
        <f t="shared" si="421"/>
        <v>0</v>
      </c>
      <c r="M4329" s="229">
        <f t="shared" si="422"/>
        <v>0</v>
      </c>
    </row>
    <row r="4330" spans="1:13" ht="15" customHeight="1">
      <c r="A4330" s="76"/>
      <c r="B4330" s="77" t="str">
        <f t="shared" si="419"/>
        <v/>
      </c>
      <c r="C4330" t="str">
        <f t="shared" si="418"/>
        <v/>
      </c>
      <c r="D4330" s="315" t="str">
        <f t="shared" si="423"/>
        <v/>
      </c>
      <c r="E4330" s="228">
        <v>0</v>
      </c>
      <c r="J4330" s="229">
        <f t="shared" si="420"/>
        <v>0</v>
      </c>
      <c r="K4330" s="229">
        <f t="shared" si="421"/>
        <v>0</v>
      </c>
      <c r="L4330" s="229">
        <f t="shared" si="421"/>
        <v>0</v>
      </c>
      <c r="M4330" s="229">
        <f t="shared" si="422"/>
        <v>0</v>
      </c>
    </row>
    <row r="4331" spans="1:13" ht="15" customHeight="1">
      <c r="A4331" s="76"/>
      <c r="B4331" s="77" t="str">
        <f t="shared" si="419"/>
        <v/>
      </c>
      <c r="C4331" t="str">
        <f t="shared" si="418"/>
        <v/>
      </c>
      <c r="D4331" s="315" t="str">
        <f t="shared" si="423"/>
        <v/>
      </c>
      <c r="E4331" s="228">
        <v>0</v>
      </c>
      <c r="J4331" s="229">
        <f t="shared" si="420"/>
        <v>0</v>
      </c>
      <c r="K4331" s="229">
        <f t="shared" si="421"/>
        <v>0</v>
      </c>
      <c r="L4331" s="229">
        <f t="shared" si="421"/>
        <v>0</v>
      </c>
      <c r="M4331" s="229">
        <f t="shared" si="422"/>
        <v>0</v>
      </c>
    </row>
    <row r="4332" spans="1:13" ht="15" customHeight="1">
      <c r="A4332" s="76"/>
      <c r="B4332" s="77" t="str">
        <f t="shared" si="419"/>
        <v/>
      </c>
      <c r="C4332" t="str">
        <f t="shared" si="418"/>
        <v/>
      </c>
      <c r="D4332" s="315" t="str">
        <f t="shared" si="423"/>
        <v/>
      </c>
      <c r="E4332" s="228">
        <v>0</v>
      </c>
      <c r="J4332" s="229">
        <f t="shared" si="420"/>
        <v>0</v>
      </c>
      <c r="K4332" s="229">
        <f t="shared" si="421"/>
        <v>0</v>
      </c>
      <c r="L4332" s="229">
        <f t="shared" si="421"/>
        <v>0</v>
      </c>
      <c r="M4332" s="229">
        <f t="shared" si="422"/>
        <v>0</v>
      </c>
    </row>
    <row r="4333" spans="1:13" ht="15" customHeight="1">
      <c r="A4333" s="76"/>
      <c r="B4333" s="77" t="str">
        <f t="shared" si="419"/>
        <v/>
      </c>
      <c r="C4333" t="str">
        <f t="shared" si="418"/>
        <v/>
      </c>
      <c r="D4333" s="315" t="str">
        <f t="shared" si="423"/>
        <v/>
      </c>
      <c r="E4333" s="228">
        <v>0</v>
      </c>
      <c r="J4333" s="229">
        <f t="shared" si="420"/>
        <v>0</v>
      </c>
      <c r="K4333" s="229">
        <f t="shared" si="421"/>
        <v>0</v>
      </c>
      <c r="L4333" s="229">
        <f t="shared" si="421"/>
        <v>0</v>
      </c>
      <c r="M4333" s="229">
        <f t="shared" si="422"/>
        <v>0</v>
      </c>
    </row>
    <row r="4334" spans="1:13" ht="15" customHeight="1">
      <c r="A4334" s="76"/>
      <c r="B4334" s="77" t="str">
        <f t="shared" si="419"/>
        <v/>
      </c>
      <c r="C4334" t="str">
        <f t="shared" si="418"/>
        <v/>
      </c>
      <c r="D4334" s="315" t="str">
        <f t="shared" si="423"/>
        <v/>
      </c>
      <c r="E4334" s="228">
        <v>0</v>
      </c>
      <c r="J4334" s="229">
        <f t="shared" si="420"/>
        <v>0</v>
      </c>
      <c r="K4334" s="229">
        <f t="shared" si="421"/>
        <v>0</v>
      </c>
      <c r="L4334" s="229">
        <f t="shared" si="421"/>
        <v>0</v>
      </c>
      <c r="M4334" s="229">
        <f t="shared" si="422"/>
        <v>0</v>
      </c>
    </row>
    <row r="4335" spans="1:13" ht="15" customHeight="1">
      <c r="A4335" s="76"/>
      <c r="B4335" s="77" t="str">
        <f t="shared" si="419"/>
        <v/>
      </c>
      <c r="C4335" t="str">
        <f t="shared" si="418"/>
        <v/>
      </c>
      <c r="D4335" s="315" t="str">
        <f t="shared" si="423"/>
        <v/>
      </c>
      <c r="E4335" s="228">
        <v>0</v>
      </c>
      <c r="J4335" s="229">
        <f t="shared" si="420"/>
        <v>0</v>
      </c>
      <c r="K4335" s="229">
        <f t="shared" si="421"/>
        <v>0</v>
      </c>
      <c r="L4335" s="229">
        <f t="shared" si="421"/>
        <v>0</v>
      </c>
      <c r="M4335" s="229">
        <f t="shared" si="422"/>
        <v>0</v>
      </c>
    </row>
    <row r="4336" spans="1:13" ht="15" customHeight="1">
      <c r="A4336" s="76"/>
      <c r="B4336" s="77" t="str">
        <f t="shared" si="419"/>
        <v/>
      </c>
      <c r="C4336" t="str">
        <f t="shared" si="418"/>
        <v/>
      </c>
      <c r="D4336" s="315" t="str">
        <f t="shared" si="423"/>
        <v/>
      </c>
      <c r="E4336" s="228">
        <v>0</v>
      </c>
      <c r="J4336" s="229">
        <f t="shared" si="420"/>
        <v>0</v>
      </c>
      <c r="K4336" s="229">
        <f t="shared" si="421"/>
        <v>0</v>
      </c>
      <c r="L4336" s="229">
        <f t="shared" si="421"/>
        <v>0</v>
      </c>
      <c r="M4336" s="229">
        <f t="shared" si="422"/>
        <v>0</v>
      </c>
    </row>
    <row r="4337" spans="1:13" ht="15" customHeight="1">
      <c r="A4337" s="76"/>
      <c r="B4337" s="77" t="str">
        <f t="shared" si="419"/>
        <v/>
      </c>
      <c r="C4337" t="str">
        <f t="shared" si="418"/>
        <v/>
      </c>
      <c r="D4337" s="315" t="str">
        <f t="shared" si="423"/>
        <v/>
      </c>
      <c r="E4337" s="228">
        <v>0</v>
      </c>
      <c r="J4337" s="229">
        <f t="shared" si="420"/>
        <v>0</v>
      </c>
      <c r="K4337" s="229">
        <f t="shared" si="421"/>
        <v>0</v>
      </c>
      <c r="L4337" s="229">
        <f t="shared" si="421"/>
        <v>0</v>
      </c>
      <c r="M4337" s="229">
        <f t="shared" si="422"/>
        <v>0</v>
      </c>
    </row>
    <row r="4338" spans="1:13" ht="15" customHeight="1">
      <c r="A4338" s="76"/>
      <c r="B4338" s="77" t="str">
        <f t="shared" si="419"/>
        <v/>
      </c>
      <c r="C4338" t="str">
        <f t="shared" si="418"/>
        <v/>
      </c>
      <c r="D4338" s="315" t="str">
        <f t="shared" si="423"/>
        <v/>
      </c>
      <c r="E4338" s="228">
        <v>0</v>
      </c>
      <c r="J4338" s="229">
        <f t="shared" si="420"/>
        <v>0</v>
      </c>
      <c r="K4338" s="229">
        <f t="shared" si="421"/>
        <v>0</v>
      </c>
      <c r="L4338" s="229">
        <f t="shared" si="421"/>
        <v>0</v>
      </c>
      <c r="M4338" s="229">
        <f t="shared" si="422"/>
        <v>0</v>
      </c>
    </row>
    <row r="4339" spans="1:13" ht="15" customHeight="1">
      <c r="A4339" s="76"/>
      <c r="B4339" s="77" t="str">
        <f t="shared" si="419"/>
        <v/>
      </c>
      <c r="C4339" t="str">
        <f t="shared" si="418"/>
        <v/>
      </c>
      <c r="D4339" s="315" t="str">
        <f t="shared" si="423"/>
        <v/>
      </c>
      <c r="E4339" s="228">
        <v>0</v>
      </c>
      <c r="J4339" s="229">
        <f t="shared" si="420"/>
        <v>0</v>
      </c>
      <c r="K4339" s="229">
        <f t="shared" si="421"/>
        <v>0</v>
      </c>
      <c r="L4339" s="229">
        <f t="shared" si="421"/>
        <v>0</v>
      </c>
      <c r="M4339" s="229">
        <f t="shared" si="422"/>
        <v>0</v>
      </c>
    </row>
    <row r="4340" spans="1:13" ht="15" customHeight="1">
      <c r="A4340" s="76"/>
      <c r="B4340" s="77" t="str">
        <f t="shared" si="419"/>
        <v/>
      </c>
      <c r="C4340" t="str">
        <f t="shared" si="418"/>
        <v/>
      </c>
      <c r="D4340" s="315" t="str">
        <f t="shared" si="423"/>
        <v/>
      </c>
      <c r="E4340" s="228">
        <v>0</v>
      </c>
      <c r="J4340" s="229">
        <f t="shared" si="420"/>
        <v>0</v>
      </c>
      <c r="K4340" s="229">
        <f t="shared" si="421"/>
        <v>0</v>
      </c>
      <c r="L4340" s="229">
        <f t="shared" si="421"/>
        <v>0</v>
      </c>
      <c r="M4340" s="229">
        <f t="shared" si="422"/>
        <v>0</v>
      </c>
    </row>
    <row r="4341" spans="1:13" ht="15" customHeight="1">
      <c r="A4341" s="76"/>
      <c r="B4341" s="77" t="str">
        <f t="shared" si="419"/>
        <v/>
      </c>
      <c r="C4341" t="str">
        <f t="shared" si="418"/>
        <v/>
      </c>
      <c r="D4341" s="315" t="str">
        <f t="shared" si="423"/>
        <v/>
      </c>
      <c r="E4341" s="228">
        <v>0</v>
      </c>
      <c r="J4341" s="229">
        <f t="shared" si="420"/>
        <v>0</v>
      </c>
      <c r="K4341" s="229">
        <f t="shared" si="421"/>
        <v>0</v>
      </c>
      <c r="L4341" s="229">
        <f t="shared" si="421"/>
        <v>0</v>
      </c>
      <c r="M4341" s="229">
        <f t="shared" si="422"/>
        <v>0</v>
      </c>
    </row>
    <row r="4342" spans="1:13" ht="15" customHeight="1">
      <c r="A4342" s="76"/>
      <c r="B4342" s="77" t="str">
        <f t="shared" si="419"/>
        <v/>
      </c>
      <c r="C4342" t="str">
        <f t="shared" si="418"/>
        <v/>
      </c>
      <c r="D4342" s="315" t="str">
        <f t="shared" si="423"/>
        <v/>
      </c>
      <c r="E4342" s="228">
        <v>0</v>
      </c>
      <c r="J4342" s="229">
        <f t="shared" si="420"/>
        <v>0</v>
      </c>
      <c r="K4342" s="229">
        <f t="shared" si="421"/>
        <v>0</v>
      </c>
      <c r="L4342" s="229">
        <f t="shared" si="421"/>
        <v>0</v>
      </c>
      <c r="M4342" s="229">
        <f t="shared" si="422"/>
        <v>0</v>
      </c>
    </row>
    <row r="4343" spans="1:13" ht="15" customHeight="1">
      <c r="A4343" s="76"/>
      <c r="B4343" s="77" t="str">
        <f t="shared" si="419"/>
        <v/>
      </c>
      <c r="C4343" t="str">
        <f t="shared" si="418"/>
        <v/>
      </c>
      <c r="D4343" s="315" t="str">
        <f t="shared" si="423"/>
        <v/>
      </c>
      <c r="E4343" s="228">
        <v>0</v>
      </c>
      <c r="J4343" s="229">
        <f t="shared" si="420"/>
        <v>0</v>
      </c>
      <c r="K4343" s="229">
        <f t="shared" si="421"/>
        <v>0</v>
      </c>
      <c r="L4343" s="229">
        <f t="shared" si="421"/>
        <v>0</v>
      </c>
      <c r="M4343" s="229">
        <f t="shared" si="422"/>
        <v>0</v>
      </c>
    </row>
    <row r="4344" spans="1:13" ht="15" customHeight="1">
      <c r="A4344" s="76"/>
      <c r="B4344" s="77" t="str">
        <f t="shared" si="419"/>
        <v/>
      </c>
      <c r="C4344" t="str">
        <f t="shared" si="418"/>
        <v/>
      </c>
      <c r="D4344" s="315" t="str">
        <f t="shared" si="423"/>
        <v/>
      </c>
      <c r="E4344" s="228">
        <v>0</v>
      </c>
      <c r="J4344" s="229">
        <f t="shared" si="420"/>
        <v>0</v>
      </c>
      <c r="K4344" s="229">
        <f t="shared" si="421"/>
        <v>0</v>
      </c>
      <c r="L4344" s="229">
        <f t="shared" si="421"/>
        <v>0</v>
      </c>
      <c r="M4344" s="229">
        <f t="shared" si="422"/>
        <v>0</v>
      </c>
    </row>
    <row r="4345" spans="1:13" ht="15" customHeight="1">
      <c r="A4345" s="76"/>
      <c r="B4345" s="77" t="str">
        <f t="shared" si="419"/>
        <v/>
      </c>
      <c r="C4345" t="str">
        <f t="shared" si="418"/>
        <v/>
      </c>
      <c r="D4345" s="315" t="str">
        <f t="shared" si="423"/>
        <v/>
      </c>
      <c r="E4345" s="228">
        <v>0</v>
      </c>
      <c r="J4345" s="229">
        <f t="shared" si="420"/>
        <v>0</v>
      </c>
      <c r="K4345" s="229">
        <f t="shared" si="421"/>
        <v>0</v>
      </c>
      <c r="L4345" s="229">
        <f t="shared" si="421"/>
        <v>0</v>
      </c>
      <c r="M4345" s="229">
        <f t="shared" si="422"/>
        <v>0</v>
      </c>
    </row>
    <row r="4346" spans="1:13" ht="15" customHeight="1">
      <c r="A4346" s="76"/>
      <c r="B4346" s="77" t="str">
        <f t="shared" si="419"/>
        <v/>
      </c>
      <c r="C4346" t="str">
        <f t="shared" si="418"/>
        <v/>
      </c>
      <c r="D4346" s="315" t="str">
        <f t="shared" si="423"/>
        <v/>
      </c>
      <c r="E4346" s="228">
        <v>0</v>
      </c>
      <c r="J4346" s="229">
        <f t="shared" si="420"/>
        <v>0</v>
      </c>
      <c r="K4346" s="229">
        <f t="shared" si="421"/>
        <v>0</v>
      </c>
      <c r="L4346" s="229">
        <f t="shared" si="421"/>
        <v>0</v>
      </c>
      <c r="M4346" s="229">
        <f t="shared" si="422"/>
        <v>0</v>
      </c>
    </row>
    <row r="4347" spans="1:13" ht="15" customHeight="1">
      <c r="A4347" s="76"/>
      <c r="B4347" s="77" t="str">
        <f t="shared" si="419"/>
        <v/>
      </c>
      <c r="C4347" t="str">
        <f t="shared" si="418"/>
        <v/>
      </c>
      <c r="D4347" s="315" t="str">
        <f t="shared" si="423"/>
        <v/>
      </c>
      <c r="E4347" s="228">
        <v>0</v>
      </c>
      <c r="J4347" s="229">
        <f t="shared" si="420"/>
        <v>0</v>
      </c>
      <c r="K4347" s="229">
        <f t="shared" si="421"/>
        <v>0</v>
      </c>
      <c r="L4347" s="229">
        <f t="shared" si="421"/>
        <v>0</v>
      </c>
      <c r="M4347" s="229">
        <f t="shared" si="422"/>
        <v>0</v>
      </c>
    </row>
    <row r="4348" spans="1:13" ht="15" customHeight="1">
      <c r="A4348" s="76"/>
      <c r="B4348" s="77" t="str">
        <f t="shared" si="419"/>
        <v/>
      </c>
      <c r="C4348" t="str">
        <f t="shared" si="418"/>
        <v/>
      </c>
      <c r="D4348" s="315" t="str">
        <f t="shared" si="423"/>
        <v/>
      </c>
      <c r="E4348" s="228">
        <v>0</v>
      </c>
      <c r="J4348" s="229">
        <f t="shared" si="420"/>
        <v>0</v>
      </c>
      <c r="K4348" s="229">
        <f t="shared" si="421"/>
        <v>0</v>
      </c>
      <c r="L4348" s="229">
        <f t="shared" si="421"/>
        <v>0</v>
      </c>
      <c r="M4348" s="229">
        <f t="shared" si="422"/>
        <v>0</v>
      </c>
    </row>
    <row r="4349" spans="1:13" ht="15" customHeight="1">
      <c r="A4349" s="76"/>
      <c r="B4349" s="77" t="str">
        <f t="shared" si="419"/>
        <v/>
      </c>
      <c r="C4349" t="str">
        <f t="shared" si="418"/>
        <v/>
      </c>
      <c r="D4349" s="315" t="str">
        <f t="shared" si="423"/>
        <v/>
      </c>
      <c r="E4349" s="228">
        <v>0</v>
      </c>
      <c r="J4349" s="229">
        <f t="shared" si="420"/>
        <v>0</v>
      </c>
      <c r="K4349" s="229">
        <f t="shared" si="421"/>
        <v>0</v>
      </c>
      <c r="L4349" s="229">
        <f t="shared" si="421"/>
        <v>0</v>
      </c>
      <c r="M4349" s="229">
        <f t="shared" si="422"/>
        <v>0</v>
      </c>
    </row>
    <row r="4350" spans="1:13" ht="15" customHeight="1">
      <c r="A4350" s="76"/>
      <c r="B4350" s="77" t="str">
        <f t="shared" si="419"/>
        <v/>
      </c>
      <c r="C4350" t="str">
        <f t="shared" si="418"/>
        <v/>
      </c>
      <c r="D4350" s="315" t="str">
        <f t="shared" si="423"/>
        <v/>
      </c>
      <c r="E4350" s="228">
        <v>0</v>
      </c>
      <c r="J4350" s="229">
        <f t="shared" si="420"/>
        <v>0</v>
      </c>
      <c r="K4350" s="229">
        <f t="shared" si="421"/>
        <v>0</v>
      </c>
      <c r="L4350" s="229">
        <f t="shared" si="421"/>
        <v>0</v>
      </c>
      <c r="M4350" s="229">
        <f t="shared" si="422"/>
        <v>0</v>
      </c>
    </row>
    <row r="4351" spans="1:13" ht="15" customHeight="1">
      <c r="A4351" s="76"/>
      <c r="B4351" s="77" t="str">
        <f t="shared" si="419"/>
        <v/>
      </c>
      <c r="C4351" t="str">
        <f t="shared" si="418"/>
        <v/>
      </c>
      <c r="D4351" s="315" t="str">
        <f t="shared" si="423"/>
        <v/>
      </c>
      <c r="E4351" s="228">
        <v>0</v>
      </c>
      <c r="J4351" s="229">
        <f t="shared" si="420"/>
        <v>0</v>
      </c>
      <c r="K4351" s="229">
        <f t="shared" si="421"/>
        <v>0</v>
      </c>
      <c r="L4351" s="229">
        <f t="shared" si="421"/>
        <v>0</v>
      </c>
      <c r="M4351" s="229">
        <f t="shared" si="422"/>
        <v>0</v>
      </c>
    </row>
    <row r="4352" spans="1:13" ht="15" customHeight="1">
      <c r="A4352" s="76"/>
      <c r="B4352" s="77" t="str">
        <f t="shared" si="419"/>
        <v/>
      </c>
      <c r="C4352" t="str">
        <f t="shared" si="418"/>
        <v/>
      </c>
      <c r="D4352" s="315" t="str">
        <f t="shared" si="423"/>
        <v/>
      </c>
      <c r="E4352" s="228">
        <v>0</v>
      </c>
      <c r="J4352" s="229">
        <f t="shared" si="420"/>
        <v>0</v>
      </c>
      <c r="K4352" s="229">
        <f t="shared" si="421"/>
        <v>0</v>
      </c>
      <c r="L4352" s="229">
        <f t="shared" si="421"/>
        <v>0</v>
      </c>
      <c r="M4352" s="229">
        <f t="shared" si="422"/>
        <v>0</v>
      </c>
    </row>
    <row r="4353" spans="1:13" ht="15" customHeight="1">
      <c r="A4353" s="76"/>
      <c r="B4353" s="77" t="str">
        <f t="shared" si="419"/>
        <v/>
      </c>
      <c r="C4353" t="str">
        <f t="shared" ref="C4353:C4416" si="424">IF(A4353&lt;&gt;"",TEXT(A4353,"aaaa"),"")</f>
        <v/>
      </c>
      <c r="D4353" s="315" t="str">
        <f t="shared" si="423"/>
        <v/>
      </c>
      <c r="E4353" s="228">
        <v>0</v>
      </c>
      <c r="J4353" s="229">
        <f t="shared" si="420"/>
        <v>0</v>
      </c>
      <c r="K4353" s="229">
        <f t="shared" si="421"/>
        <v>0</v>
      </c>
      <c r="L4353" s="229">
        <f t="shared" si="421"/>
        <v>0</v>
      </c>
      <c r="M4353" s="229">
        <f t="shared" si="422"/>
        <v>0</v>
      </c>
    </row>
    <row r="4354" spans="1:13" ht="15" customHeight="1">
      <c r="A4354" s="76"/>
      <c r="B4354" s="77" t="str">
        <f t="shared" si="419"/>
        <v/>
      </c>
      <c r="C4354" t="str">
        <f t="shared" si="424"/>
        <v/>
      </c>
      <c r="D4354" s="315" t="str">
        <f t="shared" si="423"/>
        <v/>
      </c>
      <c r="E4354" s="228">
        <v>0</v>
      </c>
      <c r="J4354" s="229">
        <f t="shared" si="420"/>
        <v>0</v>
      </c>
      <c r="K4354" s="229">
        <f t="shared" si="421"/>
        <v>0</v>
      </c>
      <c r="L4354" s="229">
        <f t="shared" si="421"/>
        <v>0</v>
      </c>
      <c r="M4354" s="229">
        <f t="shared" si="422"/>
        <v>0</v>
      </c>
    </row>
    <row r="4355" spans="1:13" ht="15" customHeight="1">
      <c r="A4355" s="76"/>
      <c r="B4355" s="77" t="str">
        <f t="shared" si="419"/>
        <v/>
      </c>
      <c r="C4355" t="str">
        <f t="shared" si="424"/>
        <v/>
      </c>
      <c r="D4355" s="315" t="str">
        <f t="shared" si="423"/>
        <v/>
      </c>
      <c r="E4355" s="228">
        <v>0</v>
      </c>
      <c r="J4355" s="229">
        <f t="shared" si="420"/>
        <v>0</v>
      </c>
      <c r="K4355" s="229">
        <f t="shared" si="421"/>
        <v>0</v>
      </c>
      <c r="L4355" s="229">
        <f t="shared" si="421"/>
        <v>0</v>
      </c>
      <c r="M4355" s="229">
        <f t="shared" si="422"/>
        <v>0</v>
      </c>
    </row>
    <row r="4356" spans="1:13" ht="15" customHeight="1">
      <c r="A4356" s="76"/>
      <c r="B4356" s="77" t="str">
        <f t="shared" si="419"/>
        <v/>
      </c>
      <c r="C4356" t="str">
        <f t="shared" si="424"/>
        <v/>
      </c>
      <c r="D4356" s="315" t="str">
        <f t="shared" si="423"/>
        <v/>
      </c>
      <c r="E4356" s="228">
        <v>0</v>
      </c>
      <c r="J4356" s="229">
        <f t="shared" si="420"/>
        <v>0</v>
      </c>
      <c r="K4356" s="229">
        <f t="shared" si="421"/>
        <v>0</v>
      </c>
      <c r="L4356" s="229">
        <f t="shared" si="421"/>
        <v>0</v>
      </c>
      <c r="M4356" s="229">
        <f t="shared" si="422"/>
        <v>0</v>
      </c>
    </row>
    <row r="4357" spans="1:13" ht="15" customHeight="1">
      <c r="A4357" s="76"/>
      <c r="B4357" s="77" t="str">
        <f t="shared" si="419"/>
        <v/>
      </c>
      <c r="C4357" t="str">
        <f t="shared" si="424"/>
        <v/>
      </c>
      <c r="D4357" s="315" t="str">
        <f t="shared" si="423"/>
        <v/>
      </c>
      <c r="E4357" s="228">
        <v>0</v>
      </c>
      <c r="J4357" s="229">
        <f t="shared" si="420"/>
        <v>0</v>
      </c>
      <c r="K4357" s="229">
        <f t="shared" si="421"/>
        <v>0</v>
      </c>
      <c r="L4357" s="229">
        <f t="shared" si="421"/>
        <v>0</v>
      </c>
      <c r="M4357" s="229">
        <f t="shared" si="422"/>
        <v>0</v>
      </c>
    </row>
    <row r="4358" spans="1:13" ht="15" customHeight="1">
      <c r="A4358" s="76"/>
      <c r="B4358" s="77" t="str">
        <f t="shared" si="419"/>
        <v/>
      </c>
      <c r="C4358" t="str">
        <f t="shared" si="424"/>
        <v/>
      </c>
      <c r="D4358" s="315" t="str">
        <f t="shared" si="423"/>
        <v/>
      </c>
      <c r="E4358" s="228">
        <v>0</v>
      </c>
      <c r="J4358" s="229">
        <f t="shared" si="420"/>
        <v>0</v>
      </c>
      <c r="K4358" s="229">
        <f t="shared" si="421"/>
        <v>0</v>
      </c>
      <c r="L4358" s="229">
        <f t="shared" si="421"/>
        <v>0</v>
      </c>
      <c r="M4358" s="229">
        <f t="shared" si="422"/>
        <v>0</v>
      </c>
    </row>
    <row r="4359" spans="1:13" ht="15" customHeight="1">
      <c r="A4359" s="76"/>
      <c r="B4359" s="77" t="str">
        <f t="shared" ref="B4359:B4422" si="425">IF(A4359="","",TEXT(A4359,"DDDD"))</f>
        <v/>
      </c>
      <c r="C4359" t="str">
        <f t="shared" si="424"/>
        <v/>
      </c>
      <c r="D4359" s="315" t="str">
        <f t="shared" si="423"/>
        <v/>
      </c>
      <c r="E4359" s="228">
        <v>0</v>
      </c>
      <c r="J4359" s="229">
        <f t="shared" ref="J4359:J4422" si="426">IF(E4359=0,0,(1-J$4)*E4359)</f>
        <v>0</v>
      </c>
      <c r="K4359" s="229">
        <f t="shared" ref="K4359:L4422" si="427">IF(F4359=0,0,(1-K$4)*F4359)</f>
        <v>0</v>
      </c>
      <c r="L4359" s="229">
        <f t="shared" si="427"/>
        <v>0</v>
      </c>
      <c r="M4359" s="229">
        <f t="shared" ref="M4359:M4422" si="428">IF(H4359=0,0,(1-M$4)*H4359)</f>
        <v>0</v>
      </c>
    </row>
    <row r="4360" spans="1:13" ht="15" customHeight="1">
      <c r="A4360" s="76"/>
      <c r="B4360" s="77" t="str">
        <f t="shared" si="425"/>
        <v/>
      </c>
      <c r="C4360" t="str">
        <f t="shared" si="424"/>
        <v/>
      </c>
      <c r="D4360" s="315" t="str">
        <f t="shared" ref="D4360:D4423" si="429">IF(A4360&lt;&gt;"",PROPER(TEXT(A4360,"Mmmm")),"")</f>
        <v/>
      </c>
      <c r="E4360" s="228">
        <v>0</v>
      </c>
      <c r="J4360" s="229">
        <f t="shared" si="426"/>
        <v>0</v>
      </c>
      <c r="K4360" s="229">
        <f t="shared" si="427"/>
        <v>0</v>
      </c>
      <c r="L4360" s="229">
        <f t="shared" si="427"/>
        <v>0</v>
      </c>
      <c r="M4360" s="229">
        <f t="shared" si="428"/>
        <v>0</v>
      </c>
    </row>
    <row r="4361" spans="1:13" ht="15" customHeight="1">
      <c r="A4361" s="76"/>
      <c r="B4361" s="77" t="str">
        <f t="shared" si="425"/>
        <v/>
      </c>
      <c r="C4361" t="str">
        <f t="shared" si="424"/>
        <v/>
      </c>
      <c r="D4361" s="315" t="str">
        <f t="shared" si="429"/>
        <v/>
      </c>
      <c r="E4361" s="228">
        <v>0</v>
      </c>
      <c r="J4361" s="229">
        <f t="shared" si="426"/>
        <v>0</v>
      </c>
      <c r="K4361" s="229">
        <f t="shared" si="427"/>
        <v>0</v>
      </c>
      <c r="L4361" s="229">
        <f t="shared" si="427"/>
        <v>0</v>
      </c>
      <c r="M4361" s="229">
        <f t="shared" si="428"/>
        <v>0</v>
      </c>
    </row>
    <row r="4362" spans="1:13" ht="15" customHeight="1">
      <c r="A4362" s="76"/>
      <c r="B4362" s="77" t="str">
        <f t="shared" si="425"/>
        <v/>
      </c>
      <c r="C4362" t="str">
        <f t="shared" si="424"/>
        <v/>
      </c>
      <c r="D4362" s="315" t="str">
        <f t="shared" si="429"/>
        <v/>
      </c>
      <c r="E4362" s="228">
        <v>0</v>
      </c>
      <c r="J4362" s="229">
        <f t="shared" si="426"/>
        <v>0</v>
      </c>
      <c r="K4362" s="229">
        <f t="shared" si="427"/>
        <v>0</v>
      </c>
      <c r="L4362" s="229">
        <f t="shared" si="427"/>
        <v>0</v>
      </c>
      <c r="M4362" s="229">
        <f t="shared" si="428"/>
        <v>0</v>
      </c>
    </row>
    <row r="4363" spans="1:13" ht="15" customHeight="1">
      <c r="A4363" s="76"/>
      <c r="B4363" s="77" t="str">
        <f t="shared" si="425"/>
        <v/>
      </c>
      <c r="C4363" t="str">
        <f t="shared" si="424"/>
        <v/>
      </c>
      <c r="D4363" s="315" t="str">
        <f t="shared" si="429"/>
        <v/>
      </c>
      <c r="E4363" s="228">
        <v>0</v>
      </c>
      <c r="J4363" s="229">
        <f t="shared" si="426"/>
        <v>0</v>
      </c>
      <c r="K4363" s="229">
        <f t="shared" si="427"/>
        <v>0</v>
      </c>
      <c r="L4363" s="229">
        <f t="shared" si="427"/>
        <v>0</v>
      </c>
      <c r="M4363" s="229">
        <f t="shared" si="428"/>
        <v>0</v>
      </c>
    </row>
    <row r="4364" spans="1:13" ht="15" customHeight="1">
      <c r="A4364" s="76"/>
      <c r="B4364" s="77" t="str">
        <f t="shared" si="425"/>
        <v/>
      </c>
      <c r="C4364" t="str">
        <f t="shared" si="424"/>
        <v/>
      </c>
      <c r="D4364" s="315" t="str">
        <f t="shared" si="429"/>
        <v/>
      </c>
      <c r="E4364" s="228">
        <v>0</v>
      </c>
      <c r="J4364" s="229">
        <f t="shared" si="426"/>
        <v>0</v>
      </c>
      <c r="K4364" s="229">
        <f t="shared" si="427"/>
        <v>0</v>
      </c>
      <c r="L4364" s="229">
        <f t="shared" si="427"/>
        <v>0</v>
      </c>
      <c r="M4364" s="229">
        <f t="shared" si="428"/>
        <v>0</v>
      </c>
    </row>
    <row r="4365" spans="1:13" ht="15" customHeight="1">
      <c r="A4365" s="76"/>
      <c r="B4365" s="77" t="str">
        <f t="shared" si="425"/>
        <v/>
      </c>
      <c r="C4365" t="str">
        <f t="shared" si="424"/>
        <v/>
      </c>
      <c r="D4365" s="315" t="str">
        <f t="shared" si="429"/>
        <v/>
      </c>
      <c r="E4365" s="228">
        <v>0</v>
      </c>
      <c r="J4365" s="229">
        <f t="shared" si="426"/>
        <v>0</v>
      </c>
      <c r="K4365" s="229">
        <f t="shared" si="427"/>
        <v>0</v>
      </c>
      <c r="L4365" s="229">
        <f t="shared" si="427"/>
        <v>0</v>
      </c>
      <c r="M4365" s="229">
        <f t="shared" si="428"/>
        <v>0</v>
      </c>
    </row>
    <row r="4366" spans="1:13" ht="15" customHeight="1">
      <c r="A4366" s="76"/>
      <c r="B4366" s="77" t="str">
        <f t="shared" si="425"/>
        <v/>
      </c>
      <c r="C4366" t="str">
        <f t="shared" si="424"/>
        <v/>
      </c>
      <c r="D4366" s="315" t="str">
        <f t="shared" si="429"/>
        <v/>
      </c>
      <c r="E4366" s="228">
        <v>0</v>
      </c>
      <c r="J4366" s="229">
        <f t="shared" si="426"/>
        <v>0</v>
      </c>
      <c r="K4366" s="229">
        <f t="shared" si="427"/>
        <v>0</v>
      </c>
      <c r="L4366" s="229">
        <f t="shared" si="427"/>
        <v>0</v>
      </c>
      <c r="M4366" s="229">
        <f t="shared" si="428"/>
        <v>0</v>
      </c>
    </row>
    <row r="4367" spans="1:13" ht="15" customHeight="1">
      <c r="A4367" s="76"/>
      <c r="B4367" s="77" t="str">
        <f t="shared" si="425"/>
        <v/>
      </c>
      <c r="C4367" t="str">
        <f t="shared" si="424"/>
        <v/>
      </c>
      <c r="D4367" s="315" t="str">
        <f t="shared" si="429"/>
        <v/>
      </c>
      <c r="E4367" s="228">
        <v>0</v>
      </c>
      <c r="J4367" s="229">
        <f t="shared" si="426"/>
        <v>0</v>
      </c>
      <c r="K4367" s="229">
        <f t="shared" si="427"/>
        <v>0</v>
      </c>
      <c r="L4367" s="229">
        <f t="shared" si="427"/>
        <v>0</v>
      </c>
      <c r="M4367" s="229">
        <f t="shared" si="428"/>
        <v>0</v>
      </c>
    </row>
    <row r="4368" spans="1:13" ht="15" customHeight="1">
      <c r="A4368" s="76"/>
      <c r="B4368" s="77" t="str">
        <f t="shared" si="425"/>
        <v/>
      </c>
      <c r="C4368" t="str">
        <f t="shared" si="424"/>
        <v/>
      </c>
      <c r="D4368" s="315" t="str">
        <f t="shared" si="429"/>
        <v/>
      </c>
      <c r="E4368" s="228">
        <v>0</v>
      </c>
      <c r="J4368" s="229">
        <f t="shared" si="426"/>
        <v>0</v>
      </c>
      <c r="K4368" s="229">
        <f t="shared" si="427"/>
        <v>0</v>
      </c>
      <c r="L4368" s="229">
        <f t="shared" si="427"/>
        <v>0</v>
      </c>
      <c r="M4368" s="229">
        <f t="shared" si="428"/>
        <v>0</v>
      </c>
    </row>
    <row r="4369" spans="1:13" ht="15" customHeight="1">
      <c r="A4369" s="76"/>
      <c r="B4369" s="77" t="str">
        <f t="shared" si="425"/>
        <v/>
      </c>
      <c r="C4369" t="str">
        <f t="shared" si="424"/>
        <v/>
      </c>
      <c r="D4369" s="315" t="str">
        <f t="shared" si="429"/>
        <v/>
      </c>
      <c r="E4369" s="228">
        <v>0</v>
      </c>
      <c r="J4369" s="229">
        <f t="shared" si="426"/>
        <v>0</v>
      </c>
      <c r="K4369" s="229">
        <f t="shared" si="427"/>
        <v>0</v>
      </c>
      <c r="L4369" s="229">
        <f t="shared" si="427"/>
        <v>0</v>
      </c>
      <c r="M4369" s="229">
        <f t="shared" si="428"/>
        <v>0</v>
      </c>
    </row>
    <row r="4370" spans="1:13" ht="15" customHeight="1">
      <c r="A4370" s="76"/>
      <c r="B4370" s="77" t="str">
        <f t="shared" si="425"/>
        <v/>
      </c>
      <c r="C4370" t="str">
        <f t="shared" si="424"/>
        <v/>
      </c>
      <c r="D4370" s="315" t="str">
        <f t="shared" si="429"/>
        <v/>
      </c>
      <c r="E4370" s="228">
        <v>0</v>
      </c>
      <c r="J4370" s="229">
        <f t="shared" si="426"/>
        <v>0</v>
      </c>
      <c r="K4370" s="229">
        <f t="shared" si="427"/>
        <v>0</v>
      </c>
      <c r="L4370" s="229">
        <f t="shared" si="427"/>
        <v>0</v>
      </c>
      <c r="M4370" s="229">
        <f t="shared" si="428"/>
        <v>0</v>
      </c>
    </row>
    <row r="4371" spans="1:13" ht="15" customHeight="1">
      <c r="A4371" s="76"/>
      <c r="B4371" s="77" t="str">
        <f t="shared" si="425"/>
        <v/>
      </c>
      <c r="C4371" t="str">
        <f t="shared" si="424"/>
        <v/>
      </c>
      <c r="D4371" s="315" t="str">
        <f t="shared" si="429"/>
        <v/>
      </c>
      <c r="E4371" s="228">
        <v>0</v>
      </c>
      <c r="J4371" s="229">
        <f t="shared" si="426"/>
        <v>0</v>
      </c>
      <c r="K4371" s="229">
        <f t="shared" si="427"/>
        <v>0</v>
      </c>
      <c r="L4371" s="229">
        <f t="shared" si="427"/>
        <v>0</v>
      </c>
      <c r="M4371" s="229">
        <f t="shared" si="428"/>
        <v>0</v>
      </c>
    </row>
    <row r="4372" spans="1:13" ht="15" customHeight="1">
      <c r="A4372" s="76"/>
      <c r="B4372" s="77" t="str">
        <f t="shared" si="425"/>
        <v/>
      </c>
      <c r="C4372" t="str">
        <f t="shared" si="424"/>
        <v/>
      </c>
      <c r="D4372" s="315" t="str">
        <f t="shared" si="429"/>
        <v/>
      </c>
      <c r="E4372" s="228">
        <v>0</v>
      </c>
      <c r="J4372" s="229">
        <f t="shared" si="426"/>
        <v>0</v>
      </c>
      <c r="K4372" s="229">
        <f t="shared" si="427"/>
        <v>0</v>
      </c>
      <c r="L4372" s="229">
        <f t="shared" si="427"/>
        <v>0</v>
      </c>
      <c r="M4372" s="229">
        <f t="shared" si="428"/>
        <v>0</v>
      </c>
    </row>
    <row r="4373" spans="1:13" ht="15" customHeight="1">
      <c r="A4373" s="76"/>
      <c r="B4373" s="77" t="str">
        <f t="shared" si="425"/>
        <v/>
      </c>
      <c r="C4373" t="str">
        <f t="shared" si="424"/>
        <v/>
      </c>
      <c r="D4373" s="315" t="str">
        <f t="shared" si="429"/>
        <v/>
      </c>
      <c r="E4373" s="228">
        <v>0</v>
      </c>
      <c r="J4373" s="229">
        <f t="shared" si="426"/>
        <v>0</v>
      </c>
      <c r="K4373" s="229">
        <f t="shared" si="427"/>
        <v>0</v>
      </c>
      <c r="L4373" s="229">
        <f t="shared" si="427"/>
        <v>0</v>
      </c>
      <c r="M4373" s="229">
        <f t="shared" si="428"/>
        <v>0</v>
      </c>
    </row>
    <row r="4374" spans="1:13" ht="15" customHeight="1">
      <c r="A4374" s="76"/>
      <c r="B4374" s="77" t="str">
        <f t="shared" si="425"/>
        <v/>
      </c>
      <c r="C4374" t="str">
        <f t="shared" si="424"/>
        <v/>
      </c>
      <c r="D4374" s="315" t="str">
        <f t="shared" si="429"/>
        <v/>
      </c>
      <c r="E4374" s="228">
        <v>0</v>
      </c>
      <c r="J4374" s="229">
        <f t="shared" si="426"/>
        <v>0</v>
      </c>
      <c r="K4374" s="229">
        <f t="shared" si="427"/>
        <v>0</v>
      </c>
      <c r="L4374" s="229">
        <f t="shared" si="427"/>
        <v>0</v>
      </c>
      <c r="M4374" s="229">
        <f t="shared" si="428"/>
        <v>0</v>
      </c>
    </row>
    <row r="4375" spans="1:13" ht="15" customHeight="1">
      <c r="A4375" s="76"/>
      <c r="B4375" s="77" t="str">
        <f t="shared" si="425"/>
        <v/>
      </c>
      <c r="C4375" t="str">
        <f t="shared" si="424"/>
        <v/>
      </c>
      <c r="D4375" s="315" t="str">
        <f t="shared" si="429"/>
        <v/>
      </c>
      <c r="E4375" s="228">
        <v>0</v>
      </c>
      <c r="J4375" s="229">
        <f t="shared" si="426"/>
        <v>0</v>
      </c>
      <c r="K4375" s="229">
        <f t="shared" si="427"/>
        <v>0</v>
      </c>
      <c r="L4375" s="229">
        <f t="shared" si="427"/>
        <v>0</v>
      </c>
      <c r="M4375" s="229">
        <f t="shared" si="428"/>
        <v>0</v>
      </c>
    </row>
    <row r="4376" spans="1:13" ht="15" customHeight="1">
      <c r="A4376" s="76"/>
      <c r="B4376" s="77" t="str">
        <f t="shared" si="425"/>
        <v/>
      </c>
      <c r="C4376" t="str">
        <f t="shared" si="424"/>
        <v/>
      </c>
      <c r="D4376" s="315" t="str">
        <f t="shared" si="429"/>
        <v/>
      </c>
      <c r="E4376" s="228">
        <v>0</v>
      </c>
      <c r="J4376" s="229">
        <f t="shared" si="426"/>
        <v>0</v>
      </c>
      <c r="K4376" s="229">
        <f t="shared" si="427"/>
        <v>0</v>
      </c>
      <c r="L4376" s="229">
        <f t="shared" si="427"/>
        <v>0</v>
      </c>
      <c r="M4376" s="229">
        <f t="shared" si="428"/>
        <v>0</v>
      </c>
    </row>
    <row r="4377" spans="1:13" ht="15" customHeight="1">
      <c r="A4377" s="76"/>
      <c r="B4377" s="77" t="str">
        <f t="shared" si="425"/>
        <v/>
      </c>
      <c r="C4377" t="str">
        <f t="shared" si="424"/>
        <v/>
      </c>
      <c r="D4377" s="315" t="str">
        <f t="shared" si="429"/>
        <v/>
      </c>
      <c r="E4377" s="228">
        <v>0</v>
      </c>
      <c r="J4377" s="229">
        <f t="shared" si="426"/>
        <v>0</v>
      </c>
      <c r="K4377" s="229">
        <f t="shared" si="427"/>
        <v>0</v>
      </c>
      <c r="L4377" s="229">
        <f t="shared" si="427"/>
        <v>0</v>
      </c>
      <c r="M4377" s="229">
        <f t="shared" si="428"/>
        <v>0</v>
      </c>
    </row>
    <row r="4378" spans="1:13" ht="15" customHeight="1">
      <c r="A4378" s="76"/>
      <c r="B4378" s="77" t="str">
        <f t="shared" si="425"/>
        <v/>
      </c>
      <c r="C4378" t="str">
        <f t="shared" si="424"/>
        <v/>
      </c>
      <c r="D4378" s="315" t="str">
        <f t="shared" si="429"/>
        <v/>
      </c>
      <c r="E4378" s="228">
        <v>0</v>
      </c>
      <c r="J4378" s="229">
        <f t="shared" si="426"/>
        <v>0</v>
      </c>
      <c r="K4378" s="229">
        <f t="shared" si="427"/>
        <v>0</v>
      </c>
      <c r="L4378" s="229">
        <f t="shared" si="427"/>
        <v>0</v>
      </c>
      <c r="M4378" s="229">
        <f t="shared" si="428"/>
        <v>0</v>
      </c>
    </row>
    <row r="4379" spans="1:13" ht="15" customHeight="1">
      <c r="A4379" s="76"/>
      <c r="B4379" s="77" t="str">
        <f t="shared" si="425"/>
        <v/>
      </c>
      <c r="C4379" t="str">
        <f t="shared" si="424"/>
        <v/>
      </c>
      <c r="D4379" s="315" t="str">
        <f t="shared" si="429"/>
        <v/>
      </c>
      <c r="E4379" s="228">
        <v>0</v>
      </c>
      <c r="J4379" s="229">
        <f t="shared" si="426"/>
        <v>0</v>
      </c>
      <c r="K4379" s="229">
        <f t="shared" si="427"/>
        <v>0</v>
      </c>
      <c r="L4379" s="229">
        <f t="shared" si="427"/>
        <v>0</v>
      </c>
      <c r="M4379" s="229">
        <f t="shared" si="428"/>
        <v>0</v>
      </c>
    </row>
    <row r="4380" spans="1:13" ht="15" customHeight="1">
      <c r="A4380" s="76"/>
      <c r="B4380" s="77" t="str">
        <f t="shared" si="425"/>
        <v/>
      </c>
      <c r="C4380" t="str">
        <f t="shared" si="424"/>
        <v/>
      </c>
      <c r="D4380" s="315" t="str">
        <f t="shared" si="429"/>
        <v/>
      </c>
      <c r="E4380" s="228">
        <v>0</v>
      </c>
      <c r="J4380" s="229">
        <f t="shared" si="426"/>
        <v>0</v>
      </c>
      <c r="K4380" s="229">
        <f t="shared" si="427"/>
        <v>0</v>
      </c>
      <c r="L4380" s="229">
        <f t="shared" si="427"/>
        <v>0</v>
      </c>
      <c r="M4380" s="229">
        <f t="shared" si="428"/>
        <v>0</v>
      </c>
    </row>
    <row r="4381" spans="1:13" ht="15" customHeight="1">
      <c r="A4381" s="76"/>
      <c r="B4381" s="77" t="str">
        <f t="shared" si="425"/>
        <v/>
      </c>
      <c r="C4381" t="str">
        <f t="shared" si="424"/>
        <v/>
      </c>
      <c r="D4381" s="315" t="str">
        <f t="shared" si="429"/>
        <v/>
      </c>
      <c r="E4381" s="228">
        <v>0</v>
      </c>
      <c r="J4381" s="229">
        <f t="shared" si="426"/>
        <v>0</v>
      </c>
      <c r="K4381" s="229">
        <f t="shared" si="427"/>
        <v>0</v>
      </c>
      <c r="L4381" s="229">
        <f t="shared" si="427"/>
        <v>0</v>
      </c>
      <c r="M4381" s="229">
        <f t="shared" si="428"/>
        <v>0</v>
      </c>
    </row>
    <row r="4382" spans="1:13" ht="15" customHeight="1">
      <c r="A4382" s="76"/>
      <c r="B4382" s="77" t="str">
        <f t="shared" si="425"/>
        <v/>
      </c>
      <c r="C4382" t="str">
        <f t="shared" si="424"/>
        <v/>
      </c>
      <c r="D4382" s="315" t="str">
        <f t="shared" si="429"/>
        <v/>
      </c>
      <c r="E4382" s="228">
        <v>0</v>
      </c>
      <c r="J4382" s="229">
        <f t="shared" si="426"/>
        <v>0</v>
      </c>
      <c r="K4382" s="229">
        <f t="shared" si="427"/>
        <v>0</v>
      </c>
      <c r="L4382" s="229">
        <f t="shared" si="427"/>
        <v>0</v>
      </c>
      <c r="M4382" s="229">
        <f t="shared" si="428"/>
        <v>0</v>
      </c>
    </row>
    <row r="4383" spans="1:13" ht="15" customHeight="1">
      <c r="A4383" s="76"/>
      <c r="B4383" s="77" t="str">
        <f t="shared" si="425"/>
        <v/>
      </c>
      <c r="C4383" t="str">
        <f t="shared" si="424"/>
        <v/>
      </c>
      <c r="D4383" s="315" t="str">
        <f t="shared" si="429"/>
        <v/>
      </c>
      <c r="E4383" s="228">
        <v>0</v>
      </c>
      <c r="J4383" s="229">
        <f t="shared" si="426"/>
        <v>0</v>
      </c>
      <c r="K4383" s="229">
        <f t="shared" si="427"/>
        <v>0</v>
      </c>
      <c r="L4383" s="229">
        <f t="shared" si="427"/>
        <v>0</v>
      </c>
      <c r="M4383" s="229">
        <f t="shared" si="428"/>
        <v>0</v>
      </c>
    </row>
    <row r="4384" spans="1:13" ht="15" customHeight="1">
      <c r="A4384" s="76"/>
      <c r="B4384" s="77" t="str">
        <f t="shared" si="425"/>
        <v/>
      </c>
      <c r="C4384" t="str">
        <f t="shared" si="424"/>
        <v/>
      </c>
      <c r="D4384" s="315" t="str">
        <f t="shared" si="429"/>
        <v/>
      </c>
      <c r="E4384" s="228">
        <v>0</v>
      </c>
      <c r="J4384" s="229">
        <f t="shared" si="426"/>
        <v>0</v>
      </c>
      <c r="K4384" s="229">
        <f t="shared" si="427"/>
        <v>0</v>
      </c>
      <c r="L4384" s="229">
        <f t="shared" si="427"/>
        <v>0</v>
      </c>
      <c r="M4384" s="229">
        <f t="shared" si="428"/>
        <v>0</v>
      </c>
    </row>
    <row r="4385" spans="1:13" ht="15" customHeight="1">
      <c r="A4385" s="76"/>
      <c r="B4385" s="77" t="str">
        <f t="shared" si="425"/>
        <v/>
      </c>
      <c r="C4385" t="str">
        <f t="shared" si="424"/>
        <v/>
      </c>
      <c r="D4385" s="315" t="str">
        <f t="shared" si="429"/>
        <v/>
      </c>
      <c r="E4385" s="228">
        <v>0</v>
      </c>
      <c r="J4385" s="229">
        <f t="shared" si="426"/>
        <v>0</v>
      </c>
      <c r="K4385" s="229">
        <f t="shared" si="427"/>
        <v>0</v>
      </c>
      <c r="L4385" s="229">
        <f t="shared" si="427"/>
        <v>0</v>
      </c>
      <c r="M4385" s="229">
        <f t="shared" si="428"/>
        <v>0</v>
      </c>
    </row>
    <row r="4386" spans="1:13" ht="15" customHeight="1">
      <c r="A4386" s="76"/>
      <c r="B4386" s="77" t="str">
        <f t="shared" si="425"/>
        <v/>
      </c>
      <c r="C4386" t="str">
        <f t="shared" si="424"/>
        <v/>
      </c>
      <c r="D4386" s="315" t="str">
        <f t="shared" si="429"/>
        <v/>
      </c>
      <c r="E4386" s="228">
        <v>0</v>
      </c>
      <c r="J4386" s="229">
        <f t="shared" si="426"/>
        <v>0</v>
      </c>
      <c r="K4386" s="229">
        <f t="shared" si="427"/>
        <v>0</v>
      </c>
      <c r="L4386" s="229">
        <f t="shared" si="427"/>
        <v>0</v>
      </c>
      <c r="M4386" s="229">
        <f t="shared" si="428"/>
        <v>0</v>
      </c>
    </row>
    <row r="4387" spans="1:13" ht="15" customHeight="1">
      <c r="A4387" s="76"/>
      <c r="B4387" s="77" t="str">
        <f t="shared" si="425"/>
        <v/>
      </c>
      <c r="C4387" t="str">
        <f t="shared" si="424"/>
        <v/>
      </c>
      <c r="D4387" s="315" t="str">
        <f t="shared" si="429"/>
        <v/>
      </c>
      <c r="E4387" s="228">
        <v>0</v>
      </c>
      <c r="J4387" s="229">
        <f t="shared" si="426"/>
        <v>0</v>
      </c>
      <c r="K4387" s="229">
        <f t="shared" si="427"/>
        <v>0</v>
      </c>
      <c r="L4387" s="229">
        <f t="shared" si="427"/>
        <v>0</v>
      </c>
      <c r="M4387" s="229">
        <f t="shared" si="428"/>
        <v>0</v>
      </c>
    </row>
    <row r="4388" spans="1:13" ht="15" customHeight="1">
      <c r="A4388" s="76"/>
      <c r="B4388" s="77" t="str">
        <f t="shared" si="425"/>
        <v/>
      </c>
      <c r="C4388" t="str">
        <f t="shared" si="424"/>
        <v/>
      </c>
      <c r="D4388" s="315" t="str">
        <f t="shared" si="429"/>
        <v/>
      </c>
      <c r="E4388" s="228">
        <v>0</v>
      </c>
      <c r="J4388" s="229">
        <f t="shared" si="426"/>
        <v>0</v>
      </c>
      <c r="K4388" s="229">
        <f t="shared" si="427"/>
        <v>0</v>
      </c>
      <c r="L4388" s="229">
        <f t="shared" si="427"/>
        <v>0</v>
      </c>
      <c r="M4388" s="229">
        <f t="shared" si="428"/>
        <v>0</v>
      </c>
    </row>
    <row r="4389" spans="1:13" ht="15" customHeight="1">
      <c r="A4389" s="76"/>
      <c r="B4389" s="77" t="str">
        <f t="shared" si="425"/>
        <v/>
      </c>
      <c r="C4389" t="str">
        <f t="shared" si="424"/>
        <v/>
      </c>
      <c r="D4389" s="315" t="str">
        <f t="shared" si="429"/>
        <v/>
      </c>
      <c r="E4389" s="228">
        <v>0</v>
      </c>
      <c r="J4389" s="229">
        <f t="shared" si="426"/>
        <v>0</v>
      </c>
      <c r="K4389" s="229">
        <f t="shared" si="427"/>
        <v>0</v>
      </c>
      <c r="L4389" s="229">
        <f t="shared" si="427"/>
        <v>0</v>
      </c>
      <c r="M4389" s="229">
        <f t="shared" si="428"/>
        <v>0</v>
      </c>
    </row>
    <row r="4390" spans="1:13" ht="15" customHeight="1">
      <c r="A4390" s="76"/>
      <c r="B4390" s="77" t="str">
        <f t="shared" si="425"/>
        <v/>
      </c>
      <c r="C4390" t="str">
        <f t="shared" si="424"/>
        <v/>
      </c>
      <c r="D4390" s="315" t="str">
        <f t="shared" si="429"/>
        <v/>
      </c>
      <c r="E4390" s="228">
        <v>0</v>
      </c>
      <c r="J4390" s="229">
        <f t="shared" si="426"/>
        <v>0</v>
      </c>
      <c r="K4390" s="229">
        <f t="shared" si="427"/>
        <v>0</v>
      </c>
      <c r="L4390" s="229">
        <f t="shared" si="427"/>
        <v>0</v>
      </c>
      <c r="M4390" s="229">
        <f t="shared" si="428"/>
        <v>0</v>
      </c>
    </row>
    <row r="4391" spans="1:13" ht="15" customHeight="1">
      <c r="A4391" s="76"/>
      <c r="B4391" s="77" t="str">
        <f t="shared" si="425"/>
        <v/>
      </c>
      <c r="C4391" t="str">
        <f t="shared" si="424"/>
        <v/>
      </c>
      <c r="D4391" s="315" t="str">
        <f t="shared" si="429"/>
        <v/>
      </c>
      <c r="E4391" s="228">
        <v>0</v>
      </c>
      <c r="J4391" s="229">
        <f t="shared" si="426"/>
        <v>0</v>
      </c>
      <c r="K4391" s="229">
        <f t="shared" si="427"/>
        <v>0</v>
      </c>
      <c r="L4391" s="229">
        <f t="shared" si="427"/>
        <v>0</v>
      </c>
      <c r="M4391" s="229">
        <f t="shared" si="428"/>
        <v>0</v>
      </c>
    </row>
    <row r="4392" spans="1:13" ht="15" customHeight="1">
      <c r="A4392" s="76"/>
      <c r="B4392" s="77" t="str">
        <f t="shared" si="425"/>
        <v/>
      </c>
      <c r="C4392" t="str">
        <f t="shared" si="424"/>
        <v/>
      </c>
      <c r="D4392" s="315" t="str">
        <f t="shared" si="429"/>
        <v/>
      </c>
      <c r="E4392" s="228">
        <v>0</v>
      </c>
      <c r="J4392" s="229">
        <f t="shared" si="426"/>
        <v>0</v>
      </c>
      <c r="K4392" s="229">
        <f t="shared" si="427"/>
        <v>0</v>
      </c>
      <c r="L4392" s="229">
        <f t="shared" si="427"/>
        <v>0</v>
      </c>
      <c r="M4392" s="229">
        <f t="shared" si="428"/>
        <v>0</v>
      </c>
    </row>
    <row r="4393" spans="1:13" ht="15" customHeight="1">
      <c r="A4393" s="76"/>
      <c r="B4393" s="77" t="str">
        <f t="shared" si="425"/>
        <v/>
      </c>
      <c r="C4393" t="str">
        <f t="shared" si="424"/>
        <v/>
      </c>
      <c r="D4393" s="315" t="str">
        <f t="shared" si="429"/>
        <v/>
      </c>
      <c r="E4393" s="228">
        <v>0</v>
      </c>
      <c r="J4393" s="229">
        <f t="shared" si="426"/>
        <v>0</v>
      </c>
      <c r="K4393" s="229">
        <f t="shared" si="427"/>
        <v>0</v>
      </c>
      <c r="L4393" s="229">
        <f t="shared" si="427"/>
        <v>0</v>
      </c>
      <c r="M4393" s="229">
        <f t="shared" si="428"/>
        <v>0</v>
      </c>
    </row>
    <row r="4394" spans="1:13" ht="15" customHeight="1">
      <c r="A4394" s="76"/>
      <c r="B4394" s="77" t="str">
        <f t="shared" si="425"/>
        <v/>
      </c>
      <c r="C4394" t="str">
        <f t="shared" si="424"/>
        <v/>
      </c>
      <c r="D4394" s="315" t="str">
        <f t="shared" si="429"/>
        <v/>
      </c>
      <c r="E4394" s="228">
        <v>0</v>
      </c>
      <c r="J4394" s="229">
        <f t="shared" si="426"/>
        <v>0</v>
      </c>
      <c r="K4394" s="229">
        <f t="shared" si="427"/>
        <v>0</v>
      </c>
      <c r="L4394" s="229">
        <f t="shared" si="427"/>
        <v>0</v>
      </c>
      <c r="M4394" s="229">
        <f t="shared" si="428"/>
        <v>0</v>
      </c>
    </row>
    <row r="4395" spans="1:13" ht="15" customHeight="1">
      <c r="A4395" s="76"/>
      <c r="B4395" s="77" t="str">
        <f t="shared" si="425"/>
        <v/>
      </c>
      <c r="C4395" t="str">
        <f t="shared" si="424"/>
        <v/>
      </c>
      <c r="D4395" s="315" t="str">
        <f t="shared" si="429"/>
        <v/>
      </c>
      <c r="E4395" s="228">
        <v>0</v>
      </c>
      <c r="J4395" s="229">
        <f t="shared" si="426"/>
        <v>0</v>
      </c>
      <c r="K4395" s="229">
        <f t="shared" si="427"/>
        <v>0</v>
      </c>
      <c r="L4395" s="229">
        <f t="shared" si="427"/>
        <v>0</v>
      </c>
      <c r="M4395" s="229">
        <f t="shared" si="428"/>
        <v>0</v>
      </c>
    </row>
    <row r="4396" spans="1:13" ht="15" customHeight="1">
      <c r="A4396" s="76"/>
      <c r="B4396" s="77" t="str">
        <f t="shared" si="425"/>
        <v/>
      </c>
      <c r="C4396" t="str">
        <f t="shared" si="424"/>
        <v/>
      </c>
      <c r="D4396" s="315" t="str">
        <f t="shared" si="429"/>
        <v/>
      </c>
      <c r="E4396" s="228">
        <v>0</v>
      </c>
      <c r="J4396" s="229">
        <f t="shared" si="426"/>
        <v>0</v>
      </c>
      <c r="K4396" s="229">
        <f t="shared" si="427"/>
        <v>0</v>
      </c>
      <c r="L4396" s="229">
        <f t="shared" si="427"/>
        <v>0</v>
      </c>
      <c r="M4396" s="229">
        <f t="shared" si="428"/>
        <v>0</v>
      </c>
    </row>
    <row r="4397" spans="1:13" ht="15" customHeight="1">
      <c r="A4397" s="76"/>
      <c r="B4397" s="77" t="str">
        <f t="shared" si="425"/>
        <v/>
      </c>
      <c r="C4397" t="str">
        <f t="shared" si="424"/>
        <v/>
      </c>
      <c r="D4397" s="315" t="str">
        <f t="shared" si="429"/>
        <v/>
      </c>
      <c r="E4397" s="228">
        <v>0</v>
      </c>
      <c r="J4397" s="229">
        <f t="shared" si="426"/>
        <v>0</v>
      </c>
      <c r="K4397" s="229">
        <f t="shared" si="427"/>
        <v>0</v>
      </c>
      <c r="L4397" s="229">
        <f t="shared" si="427"/>
        <v>0</v>
      </c>
      <c r="M4397" s="229">
        <f t="shared" si="428"/>
        <v>0</v>
      </c>
    </row>
    <row r="4398" spans="1:13" ht="15" customHeight="1">
      <c r="A4398" s="76"/>
      <c r="B4398" s="77" t="str">
        <f t="shared" si="425"/>
        <v/>
      </c>
      <c r="C4398" t="str">
        <f t="shared" si="424"/>
        <v/>
      </c>
      <c r="D4398" s="315" t="str">
        <f t="shared" si="429"/>
        <v/>
      </c>
      <c r="E4398" s="228">
        <v>0</v>
      </c>
      <c r="J4398" s="229">
        <f t="shared" si="426"/>
        <v>0</v>
      </c>
      <c r="K4398" s="229">
        <f t="shared" si="427"/>
        <v>0</v>
      </c>
      <c r="L4398" s="229">
        <f t="shared" si="427"/>
        <v>0</v>
      </c>
      <c r="M4398" s="229">
        <f t="shared" si="428"/>
        <v>0</v>
      </c>
    </row>
    <row r="4399" spans="1:13" ht="15" customHeight="1">
      <c r="A4399" s="76"/>
      <c r="B4399" s="77" t="str">
        <f t="shared" si="425"/>
        <v/>
      </c>
      <c r="C4399" t="str">
        <f t="shared" si="424"/>
        <v/>
      </c>
      <c r="D4399" s="315" t="str">
        <f t="shared" si="429"/>
        <v/>
      </c>
      <c r="E4399" s="228">
        <v>0</v>
      </c>
      <c r="J4399" s="229">
        <f t="shared" si="426"/>
        <v>0</v>
      </c>
      <c r="K4399" s="229">
        <f t="shared" si="427"/>
        <v>0</v>
      </c>
      <c r="L4399" s="229">
        <f t="shared" si="427"/>
        <v>0</v>
      </c>
      <c r="M4399" s="229">
        <f t="shared" si="428"/>
        <v>0</v>
      </c>
    </row>
    <row r="4400" spans="1:13" ht="15" customHeight="1">
      <c r="A4400" s="76"/>
      <c r="B4400" s="77" t="str">
        <f t="shared" si="425"/>
        <v/>
      </c>
      <c r="C4400" t="str">
        <f t="shared" si="424"/>
        <v/>
      </c>
      <c r="D4400" s="315" t="str">
        <f t="shared" si="429"/>
        <v/>
      </c>
      <c r="E4400" s="228">
        <v>0</v>
      </c>
      <c r="J4400" s="229">
        <f t="shared" si="426"/>
        <v>0</v>
      </c>
      <c r="K4400" s="229">
        <f t="shared" si="427"/>
        <v>0</v>
      </c>
      <c r="L4400" s="229">
        <f t="shared" si="427"/>
        <v>0</v>
      </c>
      <c r="M4400" s="229">
        <f t="shared" si="428"/>
        <v>0</v>
      </c>
    </row>
    <row r="4401" spans="1:13" ht="15" customHeight="1">
      <c r="A4401" s="76"/>
      <c r="B4401" s="77" t="str">
        <f t="shared" si="425"/>
        <v/>
      </c>
      <c r="C4401" t="str">
        <f t="shared" si="424"/>
        <v/>
      </c>
      <c r="D4401" s="315" t="str">
        <f t="shared" si="429"/>
        <v/>
      </c>
      <c r="E4401" s="228">
        <v>0</v>
      </c>
      <c r="J4401" s="229">
        <f t="shared" si="426"/>
        <v>0</v>
      </c>
      <c r="K4401" s="229">
        <f t="shared" si="427"/>
        <v>0</v>
      </c>
      <c r="L4401" s="229">
        <f t="shared" si="427"/>
        <v>0</v>
      </c>
      <c r="M4401" s="229">
        <f t="shared" si="428"/>
        <v>0</v>
      </c>
    </row>
    <row r="4402" spans="1:13" ht="15" customHeight="1">
      <c r="A4402" s="76"/>
      <c r="B4402" s="77" t="str">
        <f t="shared" si="425"/>
        <v/>
      </c>
      <c r="C4402" t="str">
        <f t="shared" si="424"/>
        <v/>
      </c>
      <c r="D4402" s="315" t="str">
        <f t="shared" si="429"/>
        <v/>
      </c>
      <c r="E4402" s="228">
        <v>0</v>
      </c>
      <c r="J4402" s="229">
        <f t="shared" si="426"/>
        <v>0</v>
      </c>
      <c r="K4402" s="229">
        <f t="shared" si="427"/>
        <v>0</v>
      </c>
      <c r="L4402" s="229">
        <f t="shared" si="427"/>
        <v>0</v>
      </c>
      <c r="M4402" s="229">
        <f t="shared" si="428"/>
        <v>0</v>
      </c>
    </row>
    <row r="4403" spans="1:13" ht="15" customHeight="1">
      <c r="A4403" s="76"/>
      <c r="B4403" s="77" t="str">
        <f t="shared" si="425"/>
        <v/>
      </c>
      <c r="C4403" t="str">
        <f t="shared" si="424"/>
        <v/>
      </c>
      <c r="D4403" s="315" t="str">
        <f t="shared" si="429"/>
        <v/>
      </c>
      <c r="E4403" s="228">
        <v>0</v>
      </c>
      <c r="J4403" s="229">
        <f t="shared" si="426"/>
        <v>0</v>
      </c>
      <c r="K4403" s="229">
        <f t="shared" si="427"/>
        <v>0</v>
      </c>
      <c r="L4403" s="229">
        <f t="shared" si="427"/>
        <v>0</v>
      </c>
      <c r="M4403" s="229">
        <f t="shared" si="428"/>
        <v>0</v>
      </c>
    </row>
    <row r="4404" spans="1:13" ht="15" customHeight="1">
      <c r="A4404" s="76"/>
      <c r="B4404" s="77" t="str">
        <f t="shared" si="425"/>
        <v/>
      </c>
      <c r="C4404" t="str">
        <f t="shared" si="424"/>
        <v/>
      </c>
      <c r="D4404" s="315" t="str">
        <f t="shared" si="429"/>
        <v/>
      </c>
      <c r="E4404" s="228">
        <v>0</v>
      </c>
      <c r="J4404" s="229">
        <f t="shared" si="426"/>
        <v>0</v>
      </c>
      <c r="K4404" s="229">
        <f t="shared" si="427"/>
        <v>0</v>
      </c>
      <c r="L4404" s="229">
        <f t="shared" si="427"/>
        <v>0</v>
      </c>
      <c r="M4404" s="229">
        <f t="shared" si="428"/>
        <v>0</v>
      </c>
    </row>
    <row r="4405" spans="1:13" ht="15" customHeight="1">
      <c r="A4405" s="76"/>
      <c r="B4405" s="77" t="str">
        <f t="shared" si="425"/>
        <v/>
      </c>
      <c r="C4405" t="str">
        <f t="shared" si="424"/>
        <v/>
      </c>
      <c r="D4405" s="315" t="str">
        <f t="shared" si="429"/>
        <v/>
      </c>
      <c r="E4405" s="228">
        <v>0</v>
      </c>
      <c r="J4405" s="229">
        <f t="shared" si="426"/>
        <v>0</v>
      </c>
      <c r="K4405" s="229">
        <f t="shared" si="427"/>
        <v>0</v>
      </c>
      <c r="L4405" s="229">
        <f t="shared" si="427"/>
        <v>0</v>
      </c>
      <c r="M4405" s="229">
        <f t="shared" si="428"/>
        <v>0</v>
      </c>
    </row>
    <row r="4406" spans="1:13" ht="15" customHeight="1">
      <c r="A4406" s="76"/>
      <c r="B4406" s="77" t="str">
        <f t="shared" si="425"/>
        <v/>
      </c>
      <c r="C4406" t="str">
        <f t="shared" si="424"/>
        <v/>
      </c>
      <c r="D4406" s="315" t="str">
        <f t="shared" si="429"/>
        <v/>
      </c>
      <c r="E4406" s="228">
        <v>0</v>
      </c>
      <c r="J4406" s="229">
        <f t="shared" si="426"/>
        <v>0</v>
      </c>
      <c r="K4406" s="229">
        <f t="shared" si="427"/>
        <v>0</v>
      </c>
      <c r="L4406" s="229">
        <f t="shared" si="427"/>
        <v>0</v>
      </c>
      <c r="M4406" s="229">
        <f t="shared" si="428"/>
        <v>0</v>
      </c>
    </row>
    <row r="4407" spans="1:13" ht="15" customHeight="1">
      <c r="A4407" s="76"/>
      <c r="B4407" s="77" t="str">
        <f t="shared" si="425"/>
        <v/>
      </c>
      <c r="C4407" t="str">
        <f t="shared" si="424"/>
        <v/>
      </c>
      <c r="D4407" s="315" t="str">
        <f t="shared" si="429"/>
        <v/>
      </c>
      <c r="E4407" s="228">
        <v>0</v>
      </c>
      <c r="J4407" s="229">
        <f t="shared" si="426"/>
        <v>0</v>
      </c>
      <c r="K4407" s="229">
        <f t="shared" si="427"/>
        <v>0</v>
      </c>
      <c r="L4407" s="229">
        <f t="shared" si="427"/>
        <v>0</v>
      </c>
      <c r="M4407" s="229">
        <f t="shared" si="428"/>
        <v>0</v>
      </c>
    </row>
    <row r="4408" spans="1:13" ht="15" customHeight="1">
      <c r="A4408" s="76"/>
      <c r="B4408" s="77" t="str">
        <f t="shared" si="425"/>
        <v/>
      </c>
      <c r="C4408" t="str">
        <f t="shared" si="424"/>
        <v/>
      </c>
      <c r="D4408" s="315" t="str">
        <f t="shared" si="429"/>
        <v/>
      </c>
      <c r="E4408" s="228">
        <v>0</v>
      </c>
      <c r="J4408" s="229">
        <f t="shared" si="426"/>
        <v>0</v>
      </c>
      <c r="K4408" s="229">
        <f t="shared" si="427"/>
        <v>0</v>
      </c>
      <c r="L4408" s="229">
        <f t="shared" si="427"/>
        <v>0</v>
      </c>
      <c r="M4408" s="229">
        <f t="shared" si="428"/>
        <v>0</v>
      </c>
    </row>
    <row r="4409" spans="1:13" ht="15" customHeight="1">
      <c r="A4409" s="76"/>
      <c r="B4409" s="77" t="str">
        <f t="shared" si="425"/>
        <v/>
      </c>
      <c r="C4409" t="str">
        <f t="shared" si="424"/>
        <v/>
      </c>
      <c r="D4409" s="315" t="str">
        <f t="shared" si="429"/>
        <v/>
      </c>
      <c r="E4409" s="228">
        <v>0</v>
      </c>
      <c r="J4409" s="229">
        <f t="shared" si="426"/>
        <v>0</v>
      </c>
      <c r="K4409" s="229">
        <f t="shared" si="427"/>
        <v>0</v>
      </c>
      <c r="L4409" s="229">
        <f t="shared" si="427"/>
        <v>0</v>
      </c>
      <c r="M4409" s="229">
        <f t="shared" si="428"/>
        <v>0</v>
      </c>
    </row>
    <row r="4410" spans="1:13" ht="15" customHeight="1">
      <c r="A4410" s="76"/>
      <c r="B4410" s="77" t="str">
        <f t="shared" si="425"/>
        <v/>
      </c>
      <c r="C4410" t="str">
        <f t="shared" si="424"/>
        <v/>
      </c>
      <c r="D4410" s="315" t="str">
        <f t="shared" si="429"/>
        <v/>
      </c>
      <c r="E4410" s="228">
        <v>0</v>
      </c>
      <c r="J4410" s="229">
        <f t="shared" si="426"/>
        <v>0</v>
      </c>
      <c r="K4410" s="229">
        <f t="shared" si="427"/>
        <v>0</v>
      </c>
      <c r="L4410" s="229">
        <f t="shared" si="427"/>
        <v>0</v>
      </c>
      <c r="M4410" s="229">
        <f t="shared" si="428"/>
        <v>0</v>
      </c>
    </row>
    <row r="4411" spans="1:13" ht="15" customHeight="1">
      <c r="A4411" s="76"/>
      <c r="B4411" s="77" t="str">
        <f t="shared" si="425"/>
        <v/>
      </c>
      <c r="C4411" t="str">
        <f t="shared" si="424"/>
        <v/>
      </c>
      <c r="D4411" s="315" t="str">
        <f t="shared" si="429"/>
        <v/>
      </c>
      <c r="E4411" s="228">
        <v>0</v>
      </c>
      <c r="J4411" s="229">
        <f t="shared" si="426"/>
        <v>0</v>
      </c>
      <c r="K4411" s="229">
        <f t="shared" si="427"/>
        <v>0</v>
      </c>
      <c r="L4411" s="229">
        <f t="shared" si="427"/>
        <v>0</v>
      </c>
      <c r="M4411" s="229">
        <f t="shared" si="428"/>
        <v>0</v>
      </c>
    </row>
    <row r="4412" spans="1:13" ht="15" customHeight="1">
      <c r="A4412" s="76"/>
      <c r="B4412" s="77" t="str">
        <f t="shared" si="425"/>
        <v/>
      </c>
      <c r="C4412" t="str">
        <f t="shared" si="424"/>
        <v/>
      </c>
      <c r="D4412" s="315" t="str">
        <f t="shared" si="429"/>
        <v/>
      </c>
      <c r="E4412" s="228">
        <v>0</v>
      </c>
      <c r="J4412" s="229">
        <f t="shared" si="426"/>
        <v>0</v>
      </c>
      <c r="K4412" s="229">
        <f t="shared" si="427"/>
        <v>0</v>
      </c>
      <c r="L4412" s="229">
        <f t="shared" si="427"/>
        <v>0</v>
      </c>
      <c r="M4412" s="229">
        <f t="shared" si="428"/>
        <v>0</v>
      </c>
    </row>
    <row r="4413" spans="1:13" ht="15" customHeight="1">
      <c r="A4413" s="76"/>
      <c r="B4413" s="77" t="str">
        <f t="shared" si="425"/>
        <v/>
      </c>
      <c r="C4413" t="str">
        <f t="shared" si="424"/>
        <v/>
      </c>
      <c r="D4413" s="315" t="str">
        <f t="shared" si="429"/>
        <v/>
      </c>
      <c r="E4413" s="228">
        <v>0</v>
      </c>
      <c r="J4413" s="229">
        <f t="shared" si="426"/>
        <v>0</v>
      </c>
      <c r="K4413" s="229">
        <f t="shared" si="427"/>
        <v>0</v>
      </c>
      <c r="L4413" s="229">
        <f t="shared" si="427"/>
        <v>0</v>
      </c>
      <c r="M4413" s="229">
        <f t="shared" si="428"/>
        <v>0</v>
      </c>
    </row>
    <row r="4414" spans="1:13" ht="15" customHeight="1">
      <c r="A4414" s="76"/>
      <c r="B4414" s="77" t="str">
        <f t="shared" si="425"/>
        <v/>
      </c>
      <c r="C4414" t="str">
        <f t="shared" si="424"/>
        <v/>
      </c>
      <c r="D4414" s="315" t="str">
        <f t="shared" si="429"/>
        <v/>
      </c>
      <c r="E4414" s="228">
        <v>0</v>
      </c>
      <c r="J4414" s="229">
        <f t="shared" si="426"/>
        <v>0</v>
      </c>
      <c r="K4414" s="229">
        <f t="shared" si="427"/>
        <v>0</v>
      </c>
      <c r="L4414" s="229">
        <f t="shared" si="427"/>
        <v>0</v>
      </c>
      <c r="M4414" s="229">
        <f t="shared" si="428"/>
        <v>0</v>
      </c>
    </row>
    <row r="4415" spans="1:13" ht="15" customHeight="1">
      <c r="A4415" s="76"/>
      <c r="B4415" s="77" t="str">
        <f t="shared" si="425"/>
        <v/>
      </c>
      <c r="C4415" t="str">
        <f t="shared" si="424"/>
        <v/>
      </c>
      <c r="D4415" s="315" t="str">
        <f t="shared" si="429"/>
        <v/>
      </c>
      <c r="E4415" s="228">
        <v>0</v>
      </c>
      <c r="J4415" s="229">
        <f t="shared" si="426"/>
        <v>0</v>
      </c>
      <c r="K4415" s="229">
        <f t="shared" si="427"/>
        <v>0</v>
      </c>
      <c r="L4415" s="229">
        <f t="shared" si="427"/>
        <v>0</v>
      </c>
      <c r="M4415" s="229">
        <f t="shared" si="428"/>
        <v>0</v>
      </c>
    </row>
    <row r="4416" spans="1:13" ht="15" customHeight="1">
      <c r="A4416" s="76"/>
      <c r="B4416" s="77" t="str">
        <f t="shared" si="425"/>
        <v/>
      </c>
      <c r="C4416" t="str">
        <f t="shared" si="424"/>
        <v/>
      </c>
      <c r="D4416" s="315" t="str">
        <f t="shared" si="429"/>
        <v/>
      </c>
      <c r="E4416" s="228">
        <v>0</v>
      </c>
      <c r="J4416" s="229">
        <f t="shared" si="426"/>
        <v>0</v>
      </c>
      <c r="K4416" s="229">
        <f t="shared" si="427"/>
        <v>0</v>
      </c>
      <c r="L4416" s="229">
        <f t="shared" si="427"/>
        <v>0</v>
      </c>
      <c r="M4416" s="229">
        <f t="shared" si="428"/>
        <v>0</v>
      </c>
    </row>
    <row r="4417" spans="1:13" ht="15" customHeight="1">
      <c r="A4417" s="76"/>
      <c r="B4417" s="77" t="str">
        <f t="shared" si="425"/>
        <v/>
      </c>
      <c r="C4417" t="str">
        <f t="shared" ref="C4417:C4480" si="430">IF(A4417&lt;&gt;"",TEXT(A4417,"aaaa"),"")</f>
        <v/>
      </c>
      <c r="D4417" s="315" t="str">
        <f t="shared" si="429"/>
        <v/>
      </c>
      <c r="E4417" s="228">
        <v>0</v>
      </c>
      <c r="J4417" s="229">
        <f t="shared" si="426"/>
        <v>0</v>
      </c>
      <c r="K4417" s="229">
        <f t="shared" si="427"/>
        <v>0</v>
      </c>
      <c r="L4417" s="229">
        <f t="shared" si="427"/>
        <v>0</v>
      </c>
      <c r="M4417" s="229">
        <f t="shared" si="428"/>
        <v>0</v>
      </c>
    </row>
    <row r="4418" spans="1:13" ht="15" customHeight="1">
      <c r="A4418" s="76"/>
      <c r="B4418" s="77" t="str">
        <f t="shared" si="425"/>
        <v/>
      </c>
      <c r="C4418" t="str">
        <f t="shared" si="430"/>
        <v/>
      </c>
      <c r="D4418" s="315" t="str">
        <f t="shared" si="429"/>
        <v/>
      </c>
      <c r="E4418" s="228">
        <v>0</v>
      </c>
      <c r="J4418" s="229">
        <f t="shared" si="426"/>
        <v>0</v>
      </c>
      <c r="K4418" s="229">
        <f t="shared" si="427"/>
        <v>0</v>
      </c>
      <c r="L4418" s="229">
        <f t="shared" si="427"/>
        <v>0</v>
      </c>
      <c r="M4418" s="229">
        <f t="shared" si="428"/>
        <v>0</v>
      </c>
    </row>
    <row r="4419" spans="1:13" ht="15" customHeight="1">
      <c r="A4419" s="76"/>
      <c r="B4419" s="77" t="str">
        <f t="shared" si="425"/>
        <v/>
      </c>
      <c r="C4419" t="str">
        <f t="shared" si="430"/>
        <v/>
      </c>
      <c r="D4419" s="315" t="str">
        <f t="shared" si="429"/>
        <v/>
      </c>
      <c r="E4419" s="228">
        <v>0</v>
      </c>
      <c r="J4419" s="229">
        <f t="shared" si="426"/>
        <v>0</v>
      </c>
      <c r="K4419" s="229">
        <f t="shared" si="427"/>
        <v>0</v>
      </c>
      <c r="L4419" s="229">
        <f t="shared" si="427"/>
        <v>0</v>
      </c>
      <c r="M4419" s="229">
        <f t="shared" si="428"/>
        <v>0</v>
      </c>
    </row>
    <row r="4420" spans="1:13" ht="15" customHeight="1">
      <c r="A4420" s="76"/>
      <c r="B4420" s="77" t="str">
        <f t="shared" si="425"/>
        <v/>
      </c>
      <c r="C4420" t="str">
        <f t="shared" si="430"/>
        <v/>
      </c>
      <c r="D4420" s="315" t="str">
        <f t="shared" si="429"/>
        <v/>
      </c>
      <c r="E4420" s="228">
        <v>0</v>
      </c>
      <c r="J4420" s="229">
        <f t="shared" si="426"/>
        <v>0</v>
      </c>
      <c r="K4420" s="229">
        <f t="shared" si="427"/>
        <v>0</v>
      </c>
      <c r="L4420" s="229">
        <f t="shared" si="427"/>
        <v>0</v>
      </c>
      <c r="M4420" s="229">
        <f t="shared" si="428"/>
        <v>0</v>
      </c>
    </row>
    <row r="4421" spans="1:13" ht="15" customHeight="1">
      <c r="A4421" s="76"/>
      <c r="B4421" s="77" t="str">
        <f t="shared" si="425"/>
        <v/>
      </c>
      <c r="C4421" t="str">
        <f t="shared" si="430"/>
        <v/>
      </c>
      <c r="D4421" s="315" t="str">
        <f t="shared" si="429"/>
        <v/>
      </c>
      <c r="E4421" s="228">
        <v>0</v>
      </c>
      <c r="J4421" s="229">
        <f t="shared" si="426"/>
        <v>0</v>
      </c>
      <c r="K4421" s="229">
        <f t="shared" si="427"/>
        <v>0</v>
      </c>
      <c r="L4421" s="229">
        <f t="shared" si="427"/>
        <v>0</v>
      </c>
      <c r="M4421" s="229">
        <f t="shared" si="428"/>
        <v>0</v>
      </c>
    </row>
    <row r="4422" spans="1:13" ht="15" customHeight="1">
      <c r="A4422" s="76"/>
      <c r="B4422" s="77" t="str">
        <f t="shared" si="425"/>
        <v/>
      </c>
      <c r="C4422" t="str">
        <f t="shared" si="430"/>
        <v/>
      </c>
      <c r="D4422" s="315" t="str">
        <f t="shared" si="429"/>
        <v/>
      </c>
      <c r="E4422" s="228">
        <v>0</v>
      </c>
      <c r="J4422" s="229">
        <f t="shared" si="426"/>
        <v>0</v>
      </c>
      <c r="K4422" s="229">
        <f t="shared" si="427"/>
        <v>0</v>
      </c>
      <c r="L4422" s="229">
        <f t="shared" si="427"/>
        <v>0</v>
      </c>
      <c r="M4422" s="229">
        <f t="shared" si="428"/>
        <v>0</v>
      </c>
    </row>
    <row r="4423" spans="1:13" ht="15" customHeight="1">
      <c r="A4423" s="76"/>
      <c r="B4423" s="77" t="str">
        <f t="shared" ref="B4423:B4486" si="431">IF(A4423="","",TEXT(A4423,"DDDD"))</f>
        <v/>
      </c>
      <c r="C4423" t="str">
        <f t="shared" si="430"/>
        <v/>
      </c>
      <c r="D4423" s="315" t="str">
        <f t="shared" si="429"/>
        <v/>
      </c>
      <c r="E4423" s="228">
        <v>0</v>
      </c>
      <c r="J4423" s="229">
        <f t="shared" ref="J4423:J4486" si="432">IF(E4423=0,0,(1-J$4)*E4423)</f>
        <v>0</v>
      </c>
      <c r="K4423" s="229">
        <f t="shared" ref="K4423:L4486" si="433">IF(F4423=0,0,(1-K$4)*F4423)</f>
        <v>0</v>
      </c>
      <c r="L4423" s="229">
        <f t="shared" si="433"/>
        <v>0</v>
      </c>
      <c r="M4423" s="229">
        <f t="shared" ref="M4423:M4486" si="434">IF(H4423=0,0,(1-M$4)*H4423)</f>
        <v>0</v>
      </c>
    </row>
    <row r="4424" spans="1:13" ht="15" customHeight="1">
      <c r="A4424" s="76"/>
      <c r="B4424" s="77" t="str">
        <f t="shared" si="431"/>
        <v/>
      </c>
      <c r="C4424" t="str">
        <f t="shared" si="430"/>
        <v/>
      </c>
      <c r="D4424" s="315" t="str">
        <f t="shared" ref="D4424:D4487" si="435">IF(A4424&lt;&gt;"",PROPER(TEXT(A4424,"Mmmm")),"")</f>
        <v/>
      </c>
      <c r="E4424" s="228">
        <v>0</v>
      </c>
      <c r="J4424" s="229">
        <f t="shared" si="432"/>
        <v>0</v>
      </c>
      <c r="K4424" s="229">
        <f t="shared" si="433"/>
        <v>0</v>
      </c>
      <c r="L4424" s="229">
        <f t="shared" si="433"/>
        <v>0</v>
      </c>
      <c r="M4424" s="229">
        <f t="shared" si="434"/>
        <v>0</v>
      </c>
    </row>
    <row r="4425" spans="1:13" ht="15" customHeight="1">
      <c r="A4425" s="76"/>
      <c r="B4425" s="77" t="str">
        <f t="shared" si="431"/>
        <v/>
      </c>
      <c r="C4425" t="str">
        <f t="shared" si="430"/>
        <v/>
      </c>
      <c r="D4425" s="315" t="str">
        <f t="shared" si="435"/>
        <v/>
      </c>
      <c r="E4425" s="228">
        <v>0</v>
      </c>
      <c r="J4425" s="229">
        <f t="shared" si="432"/>
        <v>0</v>
      </c>
      <c r="K4425" s="229">
        <f t="shared" si="433"/>
        <v>0</v>
      </c>
      <c r="L4425" s="229">
        <f t="shared" si="433"/>
        <v>0</v>
      </c>
      <c r="M4425" s="229">
        <f t="shared" si="434"/>
        <v>0</v>
      </c>
    </row>
    <row r="4426" spans="1:13" ht="15" customHeight="1">
      <c r="A4426" s="76"/>
      <c r="B4426" s="77" t="str">
        <f t="shared" si="431"/>
        <v/>
      </c>
      <c r="C4426" t="str">
        <f t="shared" si="430"/>
        <v/>
      </c>
      <c r="D4426" s="315" t="str">
        <f t="shared" si="435"/>
        <v/>
      </c>
      <c r="E4426" s="228">
        <v>0</v>
      </c>
      <c r="J4426" s="229">
        <f t="shared" si="432"/>
        <v>0</v>
      </c>
      <c r="K4426" s="229">
        <f t="shared" si="433"/>
        <v>0</v>
      </c>
      <c r="L4426" s="229">
        <f t="shared" si="433"/>
        <v>0</v>
      </c>
      <c r="M4426" s="229">
        <f t="shared" si="434"/>
        <v>0</v>
      </c>
    </row>
    <row r="4427" spans="1:13" ht="15" customHeight="1">
      <c r="A4427" s="76"/>
      <c r="B4427" s="77" t="str">
        <f t="shared" si="431"/>
        <v/>
      </c>
      <c r="C4427" t="str">
        <f t="shared" si="430"/>
        <v/>
      </c>
      <c r="D4427" s="315" t="str">
        <f t="shared" si="435"/>
        <v/>
      </c>
      <c r="E4427" s="228">
        <v>0</v>
      </c>
      <c r="J4427" s="229">
        <f t="shared" si="432"/>
        <v>0</v>
      </c>
      <c r="K4427" s="229">
        <f t="shared" si="433"/>
        <v>0</v>
      </c>
      <c r="L4427" s="229">
        <f t="shared" si="433"/>
        <v>0</v>
      </c>
      <c r="M4427" s="229">
        <f t="shared" si="434"/>
        <v>0</v>
      </c>
    </row>
    <row r="4428" spans="1:13" ht="15" customHeight="1">
      <c r="A4428" s="76"/>
      <c r="B4428" s="77" t="str">
        <f t="shared" si="431"/>
        <v/>
      </c>
      <c r="C4428" t="str">
        <f t="shared" si="430"/>
        <v/>
      </c>
      <c r="D4428" s="315" t="str">
        <f t="shared" si="435"/>
        <v/>
      </c>
      <c r="E4428" s="228">
        <v>0</v>
      </c>
      <c r="J4428" s="229">
        <f t="shared" si="432"/>
        <v>0</v>
      </c>
      <c r="K4428" s="229">
        <f t="shared" si="433"/>
        <v>0</v>
      </c>
      <c r="L4428" s="229">
        <f t="shared" si="433"/>
        <v>0</v>
      </c>
      <c r="M4428" s="229">
        <f t="shared" si="434"/>
        <v>0</v>
      </c>
    </row>
    <row r="4429" spans="1:13" ht="15" customHeight="1">
      <c r="A4429" s="76"/>
      <c r="B4429" s="77" t="str">
        <f t="shared" si="431"/>
        <v/>
      </c>
      <c r="C4429" t="str">
        <f t="shared" si="430"/>
        <v/>
      </c>
      <c r="D4429" s="315" t="str">
        <f t="shared" si="435"/>
        <v/>
      </c>
      <c r="E4429" s="228">
        <v>0</v>
      </c>
      <c r="J4429" s="229">
        <f t="shared" si="432"/>
        <v>0</v>
      </c>
      <c r="K4429" s="229">
        <f t="shared" si="433"/>
        <v>0</v>
      </c>
      <c r="L4429" s="229">
        <f t="shared" si="433"/>
        <v>0</v>
      </c>
      <c r="M4429" s="229">
        <f t="shared" si="434"/>
        <v>0</v>
      </c>
    </row>
    <row r="4430" spans="1:13" ht="15" customHeight="1">
      <c r="A4430" s="76"/>
      <c r="B4430" s="77" t="str">
        <f t="shared" si="431"/>
        <v/>
      </c>
      <c r="C4430" t="str">
        <f t="shared" si="430"/>
        <v/>
      </c>
      <c r="D4430" s="315" t="str">
        <f t="shared" si="435"/>
        <v/>
      </c>
      <c r="E4430" s="228">
        <v>0</v>
      </c>
      <c r="J4430" s="229">
        <f t="shared" si="432"/>
        <v>0</v>
      </c>
      <c r="K4430" s="229">
        <f t="shared" si="433"/>
        <v>0</v>
      </c>
      <c r="L4430" s="229">
        <f t="shared" si="433"/>
        <v>0</v>
      </c>
      <c r="M4430" s="229">
        <f t="shared" si="434"/>
        <v>0</v>
      </c>
    </row>
    <row r="4431" spans="1:13" ht="15" customHeight="1">
      <c r="A4431" s="76"/>
      <c r="B4431" s="77" t="str">
        <f t="shared" si="431"/>
        <v/>
      </c>
      <c r="C4431" t="str">
        <f t="shared" si="430"/>
        <v/>
      </c>
      <c r="D4431" s="315" t="str">
        <f t="shared" si="435"/>
        <v/>
      </c>
      <c r="E4431" s="228">
        <v>0</v>
      </c>
      <c r="J4431" s="229">
        <f t="shared" si="432"/>
        <v>0</v>
      </c>
      <c r="K4431" s="229">
        <f t="shared" si="433"/>
        <v>0</v>
      </c>
      <c r="L4431" s="229">
        <f t="shared" si="433"/>
        <v>0</v>
      </c>
      <c r="M4431" s="229">
        <f t="shared" si="434"/>
        <v>0</v>
      </c>
    </row>
    <row r="4432" spans="1:13" ht="15" customHeight="1">
      <c r="A4432" s="76"/>
      <c r="B4432" s="77" t="str">
        <f t="shared" si="431"/>
        <v/>
      </c>
      <c r="C4432" t="str">
        <f t="shared" si="430"/>
        <v/>
      </c>
      <c r="D4432" s="315" t="str">
        <f t="shared" si="435"/>
        <v/>
      </c>
      <c r="E4432" s="228">
        <v>0</v>
      </c>
      <c r="J4432" s="229">
        <f t="shared" si="432"/>
        <v>0</v>
      </c>
      <c r="K4432" s="229">
        <f t="shared" si="433"/>
        <v>0</v>
      </c>
      <c r="L4432" s="229">
        <f t="shared" si="433"/>
        <v>0</v>
      </c>
      <c r="M4432" s="229">
        <f t="shared" si="434"/>
        <v>0</v>
      </c>
    </row>
    <row r="4433" spans="1:13" ht="15" customHeight="1">
      <c r="A4433" s="76"/>
      <c r="B4433" s="77" t="str">
        <f t="shared" si="431"/>
        <v/>
      </c>
      <c r="C4433" t="str">
        <f t="shared" si="430"/>
        <v/>
      </c>
      <c r="D4433" s="315" t="str">
        <f t="shared" si="435"/>
        <v/>
      </c>
      <c r="E4433" s="228">
        <v>0</v>
      </c>
      <c r="J4433" s="229">
        <f t="shared" si="432"/>
        <v>0</v>
      </c>
      <c r="K4433" s="229">
        <f t="shared" si="433"/>
        <v>0</v>
      </c>
      <c r="L4433" s="229">
        <f t="shared" si="433"/>
        <v>0</v>
      </c>
      <c r="M4433" s="229">
        <f t="shared" si="434"/>
        <v>0</v>
      </c>
    </row>
    <row r="4434" spans="1:13" ht="15" customHeight="1">
      <c r="A4434" s="76"/>
      <c r="B4434" s="77" t="str">
        <f t="shared" si="431"/>
        <v/>
      </c>
      <c r="C4434" t="str">
        <f t="shared" si="430"/>
        <v/>
      </c>
      <c r="D4434" s="315" t="str">
        <f t="shared" si="435"/>
        <v/>
      </c>
      <c r="E4434" s="228">
        <v>0</v>
      </c>
      <c r="J4434" s="229">
        <f t="shared" si="432"/>
        <v>0</v>
      </c>
      <c r="K4434" s="229">
        <f t="shared" si="433"/>
        <v>0</v>
      </c>
      <c r="L4434" s="229">
        <f t="shared" si="433"/>
        <v>0</v>
      </c>
      <c r="M4434" s="229">
        <f t="shared" si="434"/>
        <v>0</v>
      </c>
    </row>
    <row r="4435" spans="1:13" ht="15" customHeight="1">
      <c r="A4435" s="76"/>
      <c r="B4435" s="77" t="str">
        <f t="shared" si="431"/>
        <v/>
      </c>
      <c r="C4435" t="str">
        <f t="shared" si="430"/>
        <v/>
      </c>
      <c r="D4435" s="315" t="str">
        <f t="shared" si="435"/>
        <v/>
      </c>
      <c r="E4435" s="228">
        <v>0</v>
      </c>
      <c r="J4435" s="229">
        <f t="shared" si="432"/>
        <v>0</v>
      </c>
      <c r="K4435" s="229">
        <f t="shared" si="433"/>
        <v>0</v>
      </c>
      <c r="L4435" s="229">
        <f t="shared" si="433"/>
        <v>0</v>
      </c>
      <c r="M4435" s="229">
        <f t="shared" si="434"/>
        <v>0</v>
      </c>
    </row>
    <row r="4436" spans="1:13" ht="15" customHeight="1">
      <c r="A4436" s="76"/>
      <c r="B4436" s="77" t="str">
        <f t="shared" si="431"/>
        <v/>
      </c>
      <c r="C4436" t="str">
        <f t="shared" si="430"/>
        <v/>
      </c>
      <c r="D4436" s="315" t="str">
        <f t="shared" si="435"/>
        <v/>
      </c>
      <c r="E4436" s="228">
        <v>0</v>
      </c>
      <c r="J4436" s="229">
        <f t="shared" si="432"/>
        <v>0</v>
      </c>
      <c r="K4436" s="229">
        <f t="shared" si="433"/>
        <v>0</v>
      </c>
      <c r="L4436" s="229">
        <f t="shared" si="433"/>
        <v>0</v>
      </c>
      <c r="M4436" s="229">
        <f t="shared" si="434"/>
        <v>0</v>
      </c>
    </row>
    <row r="4437" spans="1:13" ht="15" customHeight="1">
      <c r="A4437" s="76"/>
      <c r="B4437" s="77" t="str">
        <f t="shared" si="431"/>
        <v/>
      </c>
      <c r="C4437" t="str">
        <f t="shared" si="430"/>
        <v/>
      </c>
      <c r="D4437" s="315" t="str">
        <f t="shared" si="435"/>
        <v/>
      </c>
      <c r="E4437" s="228">
        <v>0</v>
      </c>
      <c r="J4437" s="229">
        <f t="shared" si="432"/>
        <v>0</v>
      </c>
      <c r="K4437" s="229">
        <f t="shared" si="433"/>
        <v>0</v>
      </c>
      <c r="L4437" s="229">
        <f t="shared" si="433"/>
        <v>0</v>
      </c>
      <c r="M4437" s="229">
        <f t="shared" si="434"/>
        <v>0</v>
      </c>
    </row>
    <row r="4438" spans="1:13" ht="15" customHeight="1">
      <c r="A4438" s="76"/>
      <c r="B4438" s="77" t="str">
        <f t="shared" si="431"/>
        <v/>
      </c>
      <c r="C4438" t="str">
        <f t="shared" si="430"/>
        <v/>
      </c>
      <c r="D4438" s="315" t="str">
        <f t="shared" si="435"/>
        <v/>
      </c>
      <c r="E4438" s="228">
        <v>0</v>
      </c>
      <c r="J4438" s="229">
        <f t="shared" si="432"/>
        <v>0</v>
      </c>
      <c r="K4438" s="229">
        <f t="shared" si="433"/>
        <v>0</v>
      </c>
      <c r="L4438" s="229">
        <f t="shared" si="433"/>
        <v>0</v>
      </c>
      <c r="M4438" s="229">
        <f t="shared" si="434"/>
        <v>0</v>
      </c>
    </row>
    <row r="4439" spans="1:13" ht="15" customHeight="1">
      <c r="A4439" s="76"/>
      <c r="B4439" s="77" t="str">
        <f t="shared" si="431"/>
        <v/>
      </c>
      <c r="C4439" t="str">
        <f t="shared" si="430"/>
        <v/>
      </c>
      <c r="D4439" s="315" t="str">
        <f t="shared" si="435"/>
        <v/>
      </c>
      <c r="E4439" s="228">
        <v>0</v>
      </c>
      <c r="J4439" s="229">
        <f t="shared" si="432"/>
        <v>0</v>
      </c>
      <c r="K4439" s="229">
        <f t="shared" si="433"/>
        <v>0</v>
      </c>
      <c r="L4439" s="229">
        <f t="shared" si="433"/>
        <v>0</v>
      </c>
      <c r="M4439" s="229">
        <f t="shared" si="434"/>
        <v>0</v>
      </c>
    </row>
    <row r="4440" spans="1:13" ht="15" customHeight="1">
      <c r="A4440" s="76"/>
      <c r="B4440" s="77" t="str">
        <f t="shared" si="431"/>
        <v/>
      </c>
      <c r="C4440" t="str">
        <f t="shared" si="430"/>
        <v/>
      </c>
      <c r="D4440" s="315" t="str">
        <f t="shared" si="435"/>
        <v/>
      </c>
      <c r="E4440" s="228">
        <v>0</v>
      </c>
      <c r="J4440" s="229">
        <f t="shared" si="432"/>
        <v>0</v>
      </c>
      <c r="K4440" s="229">
        <f t="shared" si="433"/>
        <v>0</v>
      </c>
      <c r="L4440" s="229">
        <f t="shared" si="433"/>
        <v>0</v>
      </c>
      <c r="M4440" s="229">
        <f t="shared" si="434"/>
        <v>0</v>
      </c>
    </row>
    <row r="4441" spans="1:13" ht="15" customHeight="1">
      <c r="A4441" s="76"/>
      <c r="B4441" s="77" t="str">
        <f t="shared" si="431"/>
        <v/>
      </c>
      <c r="C4441" t="str">
        <f t="shared" si="430"/>
        <v/>
      </c>
      <c r="D4441" s="315" t="str">
        <f t="shared" si="435"/>
        <v/>
      </c>
      <c r="E4441" s="228">
        <v>0</v>
      </c>
      <c r="J4441" s="229">
        <f t="shared" si="432"/>
        <v>0</v>
      </c>
      <c r="K4441" s="229">
        <f t="shared" si="433"/>
        <v>0</v>
      </c>
      <c r="L4441" s="229">
        <f t="shared" si="433"/>
        <v>0</v>
      </c>
      <c r="M4441" s="229">
        <f t="shared" si="434"/>
        <v>0</v>
      </c>
    </row>
    <row r="4442" spans="1:13" ht="15" customHeight="1">
      <c r="A4442" s="76"/>
      <c r="B4442" s="77" t="str">
        <f t="shared" si="431"/>
        <v/>
      </c>
      <c r="C4442" t="str">
        <f t="shared" si="430"/>
        <v/>
      </c>
      <c r="D4442" s="315" t="str">
        <f t="shared" si="435"/>
        <v/>
      </c>
      <c r="E4442" s="228">
        <v>0</v>
      </c>
      <c r="J4442" s="229">
        <f t="shared" si="432"/>
        <v>0</v>
      </c>
      <c r="K4442" s="229">
        <f t="shared" si="433"/>
        <v>0</v>
      </c>
      <c r="L4442" s="229">
        <f t="shared" si="433"/>
        <v>0</v>
      </c>
      <c r="M4442" s="229">
        <f t="shared" si="434"/>
        <v>0</v>
      </c>
    </row>
    <row r="4443" spans="1:13" ht="15" customHeight="1">
      <c r="A4443" s="76"/>
      <c r="B4443" s="77" t="str">
        <f t="shared" si="431"/>
        <v/>
      </c>
      <c r="C4443" t="str">
        <f t="shared" si="430"/>
        <v/>
      </c>
      <c r="D4443" s="315" t="str">
        <f t="shared" si="435"/>
        <v/>
      </c>
      <c r="E4443" s="228">
        <v>0</v>
      </c>
      <c r="J4443" s="229">
        <f t="shared" si="432"/>
        <v>0</v>
      </c>
      <c r="K4443" s="229">
        <f t="shared" si="433"/>
        <v>0</v>
      </c>
      <c r="L4443" s="229">
        <f t="shared" si="433"/>
        <v>0</v>
      </c>
      <c r="M4443" s="229">
        <f t="shared" si="434"/>
        <v>0</v>
      </c>
    </row>
    <row r="4444" spans="1:13" ht="15" customHeight="1">
      <c r="A4444" s="76"/>
      <c r="B4444" s="77" t="str">
        <f t="shared" si="431"/>
        <v/>
      </c>
      <c r="C4444" t="str">
        <f t="shared" si="430"/>
        <v/>
      </c>
      <c r="D4444" s="315" t="str">
        <f t="shared" si="435"/>
        <v/>
      </c>
      <c r="E4444" s="228">
        <v>0</v>
      </c>
      <c r="J4444" s="229">
        <f t="shared" si="432"/>
        <v>0</v>
      </c>
      <c r="K4444" s="229">
        <f t="shared" si="433"/>
        <v>0</v>
      </c>
      <c r="L4444" s="229">
        <f t="shared" si="433"/>
        <v>0</v>
      </c>
      <c r="M4444" s="229">
        <f t="shared" si="434"/>
        <v>0</v>
      </c>
    </row>
    <row r="4445" spans="1:13" ht="15" customHeight="1">
      <c r="A4445" s="76"/>
      <c r="B4445" s="77" t="str">
        <f t="shared" si="431"/>
        <v/>
      </c>
      <c r="C4445" t="str">
        <f t="shared" si="430"/>
        <v/>
      </c>
      <c r="D4445" s="315" t="str">
        <f t="shared" si="435"/>
        <v/>
      </c>
      <c r="E4445" s="228">
        <v>0</v>
      </c>
      <c r="J4445" s="229">
        <f t="shared" si="432"/>
        <v>0</v>
      </c>
      <c r="K4445" s="229">
        <f t="shared" si="433"/>
        <v>0</v>
      </c>
      <c r="L4445" s="229">
        <f t="shared" si="433"/>
        <v>0</v>
      </c>
      <c r="M4445" s="229">
        <f t="shared" si="434"/>
        <v>0</v>
      </c>
    </row>
    <row r="4446" spans="1:13" ht="15" customHeight="1">
      <c r="A4446" s="76"/>
      <c r="B4446" s="77" t="str">
        <f t="shared" si="431"/>
        <v/>
      </c>
      <c r="C4446" t="str">
        <f t="shared" si="430"/>
        <v/>
      </c>
      <c r="D4446" s="315" t="str">
        <f t="shared" si="435"/>
        <v/>
      </c>
      <c r="E4446" s="228">
        <v>0</v>
      </c>
      <c r="J4446" s="229">
        <f t="shared" si="432"/>
        <v>0</v>
      </c>
      <c r="K4446" s="229">
        <f t="shared" si="433"/>
        <v>0</v>
      </c>
      <c r="L4446" s="229">
        <f t="shared" si="433"/>
        <v>0</v>
      </c>
      <c r="M4446" s="229">
        <f t="shared" si="434"/>
        <v>0</v>
      </c>
    </row>
    <row r="4447" spans="1:13" ht="15" customHeight="1">
      <c r="A4447" s="76"/>
      <c r="B4447" s="77" t="str">
        <f t="shared" si="431"/>
        <v/>
      </c>
      <c r="C4447" t="str">
        <f t="shared" si="430"/>
        <v/>
      </c>
      <c r="D4447" s="315" t="str">
        <f t="shared" si="435"/>
        <v/>
      </c>
      <c r="E4447" s="228">
        <v>0</v>
      </c>
      <c r="J4447" s="229">
        <f t="shared" si="432"/>
        <v>0</v>
      </c>
      <c r="K4447" s="229">
        <f t="shared" si="433"/>
        <v>0</v>
      </c>
      <c r="L4447" s="229">
        <f t="shared" si="433"/>
        <v>0</v>
      </c>
      <c r="M4447" s="229">
        <f t="shared" si="434"/>
        <v>0</v>
      </c>
    </row>
    <row r="4448" spans="1:13" ht="15" customHeight="1">
      <c r="A4448" s="76"/>
      <c r="B4448" s="77" t="str">
        <f t="shared" si="431"/>
        <v/>
      </c>
      <c r="C4448" t="str">
        <f t="shared" si="430"/>
        <v/>
      </c>
      <c r="D4448" s="315" t="str">
        <f t="shared" si="435"/>
        <v/>
      </c>
      <c r="E4448" s="228">
        <v>0</v>
      </c>
      <c r="J4448" s="229">
        <f t="shared" si="432"/>
        <v>0</v>
      </c>
      <c r="K4448" s="229">
        <f t="shared" si="433"/>
        <v>0</v>
      </c>
      <c r="L4448" s="229">
        <f t="shared" si="433"/>
        <v>0</v>
      </c>
      <c r="M4448" s="229">
        <f t="shared" si="434"/>
        <v>0</v>
      </c>
    </row>
    <row r="4449" spans="1:13" ht="15" customHeight="1">
      <c r="A4449" s="76"/>
      <c r="B4449" s="77" t="str">
        <f t="shared" si="431"/>
        <v/>
      </c>
      <c r="C4449" t="str">
        <f t="shared" si="430"/>
        <v/>
      </c>
      <c r="D4449" s="315" t="str">
        <f t="shared" si="435"/>
        <v/>
      </c>
      <c r="E4449" s="228">
        <v>0</v>
      </c>
      <c r="J4449" s="229">
        <f t="shared" si="432"/>
        <v>0</v>
      </c>
      <c r="K4449" s="229">
        <f t="shared" si="433"/>
        <v>0</v>
      </c>
      <c r="L4449" s="229">
        <f t="shared" si="433"/>
        <v>0</v>
      </c>
      <c r="M4449" s="229">
        <f t="shared" si="434"/>
        <v>0</v>
      </c>
    </row>
    <row r="4450" spans="1:13" ht="15" customHeight="1">
      <c r="A4450" s="76"/>
      <c r="B4450" s="77" t="str">
        <f t="shared" si="431"/>
        <v/>
      </c>
      <c r="C4450" t="str">
        <f t="shared" si="430"/>
        <v/>
      </c>
      <c r="D4450" s="315" t="str">
        <f t="shared" si="435"/>
        <v/>
      </c>
      <c r="E4450" s="228">
        <v>0</v>
      </c>
      <c r="J4450" s="229">
        <f t="shared" si="432"/>
        <v>0</v>
      </c>
      <c r="K4450" s="229">
        <f t="shared" si="433"/>
        <v>0</v>
      </c>
      <c r="L4450" s="229">
        <f t="shared" si="433"/>
        <v>0</v>
      </c>
      <c r="M4450" s="229">
        <f t="shared" si="434"/>
        <v>0</v>
      </c>
    </row>
    <row r="4451" spans="1:13" ht="15" customHeight="1">
      <c r="A4451" s="76"/>
      <c r="B4451" s="77" t="str">
        <f t="shared" si="431"/>
        <v/>
      </c>
      <c r="C4451" t="str">
        <f t="shared" si="430"/>
        <v/>
      </c>
      <c r="D4451" s="315" t="str">
        <f t="shared" si="435"/>
        <v/>
      </c>
      <c r="E4451" s="228">
        <v>0</v>
      </c>
      <c r="J4451" s="229">
        <f t="shared" si="432"/>
        <v>0</v>
      </c>
      <c r="K4451" s="229">
        <f t="shared" si="433"/>
        <v>0</v>
      </c>
      <c r="L4451" s="229">
        <f t="shared" si="433"/>
        <v>0</v>
      </c>
      <c r="M4451" s="229">
        <f t="shared" si="434"/>
        <v>0</v>
      </c>
    </row>
    <row r="4452" spans="1:13" ht="15" customHeight="1">
      <c r="A4452" s="76"/>
      <c r="B4452" s="77" t="str">
        <f t="shared" si="431"/>
        <v/>
      </c>
      <c r="C4452" t="str">
        <f t="shared" si="430"/>
        <v/>
      </c>
      <c r="D4452" s="315" t="str">
        <f t="shared" si="435"/>
        <v/>
      </c>
      <c r="E4452" s="228">
        <v>0</v>
      </c>
      <c r="J4452" s="229">
        <f t="shared" si="432"/>
        <v>0</v>
      </c>
      <c r="K4452" s="229">
        <f t="shared" si="433"/>
        <v>0</v>
      </c>
      <c r="L4452" s="229">
        <f t="shared" si="433"/>
        <v>0</v>
      </c>
      <c r="M4452" s="229">
        <f t="shared" si="434"/>
        <v>0</v>
      </c>
    </row>
    <row r="4453" spans="1:13" ht="15" customHeight="1">
      <c r="A4453" s="76"/>
      <c r="B4453" s="77" t="str">
        <f t="shared" si="431"/>
        <v/>
      </c>
      <c r="C4453" t="str">
        <f t="shared" si="430"/>
        <v/>
      </c>
      <c r="D4453" s="315" t="str">
        <f t="shared" si="435"/>
        <v/>
      </c>
      <c r="E4453" s="228">
        <v>0</v>
      </c>
      <c r="J4453" s="229">
        <f t="shared" si="432"/>
        <v>0</v>
      </c>
      <c r="K4453" s="229">
        <f t="shared" si="433"/>
        <v>0</v>
      </c>
      <c r="L4453" s="229">
        <f t="shared" si="433"/>
        <v>0</v>
      </c>
      <c r="M4453" s="229">
        <f t="shared" si="434"/>
        <v>0</v>
      </c>
    </row>
    <row r="4454" spans="1:13" ht="15" customHeight="1">
      <c r="A4454" s="76"/>
      <c r="B4454" s="77" t="str">
        <f t="shared" si="431"/>
        <v/>
      </c>
      <c r="C4454" t="str">
        <f t="shared" si="430"/>
        <v/>
      </c>
      <c r="D4454" s="315" t="str">
        <f t="shared" si="435"/>
        <v/>
      </c>
      <c r="E4454" s="228">
        <v>0</v>
      </c>
      <c r="J4454" s="229">
        <f t="shared" si="432"/>
        <v>0</v>
      </c>
      <c r="K4454" s="229">
        <f t="shared" si="433"/>
        <v>0</v>
      </c>
      <c r="L4454" s="229">
        <f t="shared" si="433"/>
        <v>0</v>
      </c>
      <c r="M4454" s="229">
        <f t="shared" si="434"/>
        <v>0</v>
      </c>
    </row>
    <row r="4455" spans="1:13" ht="15" customHeight="1">
      <c r="A4455" s="76"/>
      <c r="B4455" s="77" t="str">
        <f t="shared" si="431"/>
        <v/>
      </c>
      <c r="C4455" t="str">
        <f t="shared" si="430"/>
        <v/>
      </c>
      <c r="D4455" s="315" t="str">
        <f t="shared" si="435"/>
        <v/>
      </c>
      <c r="E4455" s="228">
        <v>0</v>
      </c>
      <c r="J4455" s="229">
        <f t="shared" si="432"/>
        <v>0</v>
      </c>
      <c r="K4455" s="229">
        <f t="shared" si="433"/>
        <v>0</v>
      </c>
      <c r="L4455" s="229">
        <f t="shared" si="433"/>
        <v>0</v>
      </c>
      <c r="M4455" s="229">
        <f t="shared" si="434"/>
        <v>0</v>
      </c>
    </row>
    <row r="4456" spans="1:13" ht="15" customHeight="1">
      <c r="A4456" s="76"/>
      <c r="B4456" s="77" t="str">
        <f t="shared" si="431"/>
        <v/>
      </c>
      <c r="C4456" t="str">
        <f t="shared" si="430"/>
        <v/>
      </c>
      <c r="D4456" s="315" t="str">
        <f t="shared" si="435"/>
        <v/>
      </c>
      <c r="E4456" s="228">
        <v>0</v>
      </c>
      <c r="J4456" s="229">
        <f t="shared" si="432"/>
        <v>0</v>
      </c>
      <c r="K4456" s="229">
        <f t="shared" si="433"/>
        <v>0</v>
      </c>
      <c r="L4456" s="229">
        <f t="shared" si="433"/>
        <v>0</v>
      </c>
      <c r="M4456" s="229">
        <f t="shared" si="434"/>
        <v>0</v>
      </c>
    </row>
    <row r="4457" spans="1:13" ht="15" customHeight="1">
      <c r="A4457" s="76"/>
      <c r="B4457" s="77" t="str">
        <f t="shared" si="431"/>
        <v/>
      </c>
      <c r="C4457" t="str">
        <f t="shared" si="430"/>
        <v/>
      </c>
      <c r="D4457" s="315" t="str">
        <f t="shared" si="435"/>
        <v/>
      </c>
      <c r="E4457" s="228">
        <v>0</v>
      </c>
      <c r="J4457" s="229">
        <f t="shared" si="432"/>
        <v>0</v>
      </c>
      <c r="K4457" s="229">
        <f t="shared" si="433"/>
        <v>0</v>
      </c>
      <c r="L4457" s="229">
        <f t="shared" si="433"/>
        <v>0</v>
      </c>
      <c r="M4457" s="229">
        <f t="shared" si="434"/>
        <v>0</v>
      </c>
    </row>
    <row r="4458" spans="1:13" ht="15" customHeight="1">
      <c r="A4458" s="76"/>
      <c r="B4458" s="77" t="str">
        <f t="shared" si="431"/>
        <v/>
      </c>
      <c r="C4458" t="str">
        <f t="shared" si="430"/>
        <v/>
      </c>
      <c r="D4458" s="315" t="str">
        <f t="shared" si="435"/>
        <v/>
      </c>
      <c r="E4458" s="228">
        <v>0</v>
      </c>
      <c r="J4458" s="229">
        <f t="shared" si="432"/>
        <v>0</v>
      </c>
      <c r="K4458" s="229">
        <f t="shared" si="433"/>
        <v>0</v>
      </c>
      <c r="L4458" s="229">
        <f t="shared" si="433"/>
        <v>0</v>
      </c>
      <c r="M4458" s="229">
        <f t="shared" si="434"/>
        <v>0</v>
      </c>
    </row>
    <row r="4459" spans="1:13" ht="15" customHeight="1">
      <c r="A4459" s="76"/>
      <c r="B4459" s="77" t="str">
        <f t="shared" si="431"/>
        <v/>
      </c>
      <c r="C4459" t="str">
        <f t="shared" si="430"/>
        <v/>
      </c>
      <c r="D4459" s="315" t="str">
        <f t="shared" si="435"/>
        <v/>
      </c>
      <c r="E4459" s="228">
        <v>0</v>
      </c>
      <c r="J4459" s="229">
        <f t="shared" si="432"/>
        <v>0</v>
      </c>
      <c r="K4459" s="229">
        <f t="shared" si="433"/>
        <v>0</v>
      </c>
      <c r="L4459" s="229">
        <f t="shared" si="433"/>
        <v>0</v>
      </c>
      <c r="M4459" s="229">
        <f t="shared" si="434"/>
        <v>0</v>
      </c>
    </row>
    <row r="4460" spans="1:13" ht="15" customHeight="1">
      <c r="A4460" s="76"/>
      <c r="B4460" s="77" t="str">
        <f t="shared" si="431"/>
        <v/>
      </c>
      <c r="C4460" t="str">
        <f t="shared" si="430"/>
        <v/>
      </c>
      <c r="D4460" s="315" t="str">
        <f t="shared" si="435"/>
        <v/>
      </c>
      <c r="E4460" s="228">
        <v>0</v>
      </c>
      <c r="J4460" s="229">
        <f t="shared" si="432"/>
        <v>0</v>
      </c>
      <c r="K4460" s="229">
        <f t="shared" si="433"/>
        <v>0</v>
      </c>
      <c r="L4460" s="229">
        <f t="shared" si="433"/>
        <v>0</v>
      </c>
      <c r="M4460" s="229">
        <f t="shared" si="434"/>
        <v>0</v>
      </c>
    </row>
    <row r="4461" spans="1:13" ht="15" customHeight="1">
      <c r="A4461" s="76"/>
      <c r="B4461" s="77" t="str">
        <f t="shared" si="431"/>
        <v/>
      </c>
      <c r="C4461" t="str">
        <f t="shared" si="430"/>
        <v/>
      </c>
      <c r="D4461" s="315" t="str">
        <f t="shared" si="435"/>
        <v/>
      </c>
      <c r="E4461" s="228">
        <v>0</v>
      </c>
      <c r="J4461" s="229">
        <f t="shared" si="432"/>
        <v>0</v>
      </c>
      <c r="K4461" s="229">
        <f t="shared" si="433"/>
        <v>0</v>
      </c>
      <c r="L4461" s="229">
        <f t="shared" si="433"/>
        <v>0</v>
      </c>
      <c r="M4461" s="229">
        <f t="shared" si="434"/>
        <v>0</v>
      </c>
    </row>
    <row r="4462" spans="1:13" ht="15" customHeight="1">
      <c r="A4462" s="76"/>
      <c r="B4462" s="77" t="str">
        <f t="shared" si="431"/>
        <v/>
      </c>
      <c r="C4462" t="str">
        <f t="shared" si="430"/>
        <v/>
      </c>
      <c r="D4462" s="315" t="str">
        <f t="shared" si="435"/>
        <v/>
      </c>
      <c r="E4462" s="228">
        <v>0</v>
      </c>
      <c r="J4462" s="229">
        <f t="shared" si="432"/>
        <v>0</v>
      </c>
      <c r="K4462" s="229">
        <f t="shared" si="433"/>
        <v>0</v>
      </c>
      <c r="L4462" s="229">
        <f t="shared" si="433"/>
        <v>0</v>
      </c>
      <c r="M4462" s="229">
        <f t="shared" si="434"/>
        <v>0</v>
      </c>
    </row>
    <row r="4463" spans="1:13" ht="15" customHeight="1">
      <c r="A4463" s="76"/>
      <c r="B4463" s="77" t="str">
        <f t="shared" si="431"/>
        <v/>
      </c>
      <c r="C4463" t="str">
        <f t="shared" si="430"/>
        <v/>
      </c>
      <c r="D4463" s="315" t="str">
        <f t="shared" si="435"/>
        <v/>
      </c>
      <c r="E4463" s="228">
        <v>0</v>
      </c>
      <c r="J4463" s="229">
        <f t="shared" si="432"/>
        <v>0</v>
      </c>
      <c r="K4463" s="229">
        <f t="shared" si="433"/>
        <v>0</v>
      </c>
      <c r="L4463" s="229">
        <f t="shared" si="433"/>
        <v>0</v>
      </c>
      <c r="M4463" s="229">
        <f t="shared" si="434"/>
        <v>0</v>
      </c>
    </row>
    <row r="4464" spans="1:13" ht="15" customHeight="1">
      <c r="A4464" s="76"/>
      <c r="B4464" s="77" t="str">
        <f t="shared" si="431"/>
        <v/>
      </c>
      <c r="C4464" t="str">
        <f t="shared" si="430"/>
        <v/>
      </c>
      <c r="D4464" s="315" t="str">
        <f t="shared" si="435"/>
        <v/>
      </c>
      <c r="E4464" s="228">
        <v>0</v>
      </c>
      <c r="J4464" s="229">
        <f t="shared" si="432"/>
        <v>0</v>
      </c>
      <c r="K4464" s="229">
        <f t="shared" si="433"/>
        <v>0</v>
      </c>
      <c r="L4464" s="229">
        <f t="shared" si="433"/>
        <v>0</v>
      </c>
      <c r="M4464" s="229">
        <f t="shared" si="434"/>
        <v>0</v>
      </c>
    </row>
    <row r="4465" spans="1:13" ht="15" customHeight="1">
      <c r="A4465" s="76"/>
      <c r="B4465" s="77" t="str">
        <f t="shared" si="431"/>
        <v/>
      </c>
      <c r="C4465" t="str">
        <f t="shared" si="430"/>
        <v/>
      </c>
      <c r="D4465" s="315" t="str">
        <f t="shared" si="435"/>
        <v/>
      </c>
      <c r="E4465" s="228">
        <v>0</v>
      </c>
      <c r="J4465" s="229">
        <f t="shared" si="432"/>
        <v>0</v>
      </c>
      <c r="K4465" s="229">
        <f t="shared" si="433"/>
        <v>0</v>
      </c>
      <c r="L4465" s="229">
        <f t="shared" si="433"/>
        <v>0</v>
      </c>
      <c r="M4465" s="229">
        <f t="shared" si="434"/>
        <v>0</v>
      </c>
    </row>
    <row r="4466" spans="1:13" ht="15" customHeight="1">
      <c r="A4466" s="76"/>
      <c r="B4466" s="77" t="str">
        <f t="shared" si="431"/>
        <v/>
      </c>
      <c r="C4466" t="str">
        <f t="shared" si="430"/>
        <v/>
      </c>
      <c r="D4466" s="315" t="str">
        <f t="shared" si="435"/>
        <v/>
      </c>
      <c r="E4466" s="228">
        <v>0</v>
      </c>
      <c r="J4466" s="229">
        <f t="shared" si="432"/>
        <v>0</v>
      </c>
      <c r="K4466" s="229">
        <f t="shared" si="433"/>
        <v>0</v>
      </c>
      <c r="L4466" s="229">
        <f t="shared" si="433"/>
        <v>0</v>
      </c>
      <c r="M4466" s="229">
        <f t="shared" si="434"/>
        <v>0</v>
      </c>
    </row>
    <row r="4467" spans="1:13" ht="15" customHeight="1">
      <c r="A4467" s="76"/>
      <c r="B4467" s="77" t="str">
        <f t="shared" si="431"/>
        <v/>
      </c>
      <c r="C4467" t="str">
        <f t="shared" si="430"/>
        <v/>
      </c>
      <c r="D4467" s="315" t="str">
        <f t="shared" si="435"/>
        <v/>
      </c>
      <c r="E4467" s="228">
        <v>0</v>
      </c>
      <c r="J4467" s="229">
        <f t="shared" si="432"/>
        <v>0</v>
      </c>
      <c r="K4467" s="229">
        <f t="shared" si="433"/>
        <v>0</v>
      </c>
      <c r="L4467" s="229">
        <f t="shared" si="433"/>
        <v>0</v>
      </c>
      <c r="M4467" s="229">
        <f t="shared" si="434"/>
        <v>0</v>
      </c>
    </row>
    <row r="4468" spans="1:13" ht="15" customHeight="1">
      <c r="A4468" s="76"/>
      <c r="B4468" s="77" t="str">
        <f t="shared" si="431"/>
        <v/>
      </c>
      <c r="C4468" t="str">
        <f t="shared" si="430"/>
        <v/>
      </c>
      <c r="D4468" s="315" t="str">
        <f t="shared" si="435"/>
        <v/>
      </c>
      <c r="E4468" s="228">
        <v>0</v>
      </c>
      <c r="J4468" s="229">
        <f t="shared" si="432"/>
        <v>0</v>
      </c>
      <c r="K4468" s="229">
        <f t="shared" si="433"/>
        <v>0</v>
      </c>
      <c r="L4468" s="229">
        <f t="shared" si="433"/>
        <v>0</v>
      </c>
      <c r="M4468" s="229">
        <f t="shared" si="434"/>
        <v>0</v>
      </c>
    </row>
    <row r="4469" spans="1:13" ht="15" customHeight="1">
      <c r="A4469" s="76"/>
      <c r="B4469" s="77" t="str">
        <f t="shared" si="431"/>
        <v/>
      </c>
      <c r="C4469" t="str">
        <f t="shared" si="430"/>
        <v/>
      </c>
      <c r="D4469" s="315" t="str">
        <f t="shared" si="435"/>
        <v/>
      </c>
      <c r="E4469" s="228">
        <v>0</v>
      </c>
      <c r="J4469" s="229">
        <f t="shared" si="432"/>
        <v>0</v>
      </c>
      <c r="K4469" s="229">
        <f t="shared" si="433"/>
        <v>0</v>
      </c>
      <c r="L4469" s="229">
        <f t="shared" si="433"/>
        <v>0</v>
      </c>
      <c r="M4469" s="229">
        <f t="shared" si="434"/>
        <v>0</v>
      </c>
    </row>
    <row r="4470" spans="1:13" ht="15" customHeight="1">
      <c r="A4470" s="76"/>
      <c r="B4470" s="77" t="str">
        <f t="shared" si="431"/>
        <v/>
      </c>
      <c r="C4470" t="str">
        <f t="shared" si="430"/>
        <v/>
      </c>
      <c r="D4470" s="315" t="str">
        <f t="shared" si="435"/>
        <v/>
      </c>
      <c r="E4470" s="228">
        <v>0</v>
      </c>
      <c r="J4470" s="229">
        <f t="shared" si="432"/>
        <v>0</v>
      </c>
      <c r="K4470" s="229">
        <f t="shared" si="433"/>
        <v>0</v>
      </c>
      <c r="L4470" s="229">
        <f t="shared" si="433"/>
        <v>0</v>
      </c>
      <c r="M4470" s="229">
        <f t="shared" si="434"/>
        <v>0</v>
      </c>
    </row>
    <row r="4471" spans="1:13" ht="15" customHeight="1">
      <c r="A4471" s="76"/>
      <c r="B4471" s="77" t="str">
        <f t="shared" si="431"/>
        <v/>
      </c>
      <c r="C4471" t="str">
        <f t="shared" si="430"/>
        <v/>
      </c>
      <c r="D4471" s="315" t="str">
        <f t="shared" si="435"/>
        <v/>
      </c>
      <c r="E4471" s="228">
        <v>0</v>
      </c>
      <c r="J4471" s="229">
        <f t="shared" si="432"/>
        <v>0</v>
      </c>
      <c r="K4471" s="229">
        <f t="shared" si="433"/>
        <v>0</v>
      </c>
      <c r="L4471" s="229">
        <f t="shared" si="433"/>
        <v>0</v>
      </c>
      <c r="M4471" s="229">
        <f t="shared" si="434"/>
        <v>0</v>
      </c>
    </row>
    <row r="4472" spans="1:13" ht="15" customHeight="1">
      <c r="A4472" s="76"/>
      <c r="B4472" s="77" t="str">
        <f t="shared" si="431"/>
        <v/>
      </c>
      <c r="C4472" t="str">
        <f t="shared" si="430"/>
        <v/>
      </c>
      <c r="D4472" s="315" t="str">
        <f t="shared" si="435"/>
        <v/>
      </c>
      <c r="E4472" s="228">
        <v>0</v>
      </c>
      <c r="J4472" s="229">
        <f t="shared" si="432"/>
        <v>0</v>
      </c>
      <c r="K4472" s="229">
        <f t="shared" si="433"/>
        <v>0</v>
      </c>
      <c r="L4472" s="229">
        <f t="shared" si="433"/>
        <v>0</v>
      </c>
      <c r="M4472" s="229">
        <f t="shared" si="434"/>
        <v>0</v>
      </c>
    </row>
    <row r="4473" spans="1:13" ht="15" customHeight="1">
      <c r="A4473" s="76"/>
      <c r="B4473" s="77" t="str">
        <f t="shared" si="431"/>
        <v/>
      </c>
      <c r="C4473" t="str">
        <f t="shared" si="430"/>
        <v/>
      </c>
      <c r="D4473" s="315" t="str">
        <f t="shared" si="435"/>
        <v/>
      </c>
      <c r="E4473" s="228">
        <v>0</v>
      </c>
      <c r="J4473" s="229">
        <f t="shared" si="432"/>
        <v>0</v>
      </c>
      <c r="K4473" s="229">
        <f t="shared" si="433"/>
        <v>0</v>
      </c>
      <c r="L4473" s="229">
        <f t="shared" si="433"/>
        <v>0</v>
      </c>
      <c r="M4473" s="229">
        <f t="shared" si="434"/>
        <v>0</v>
      </c>
    </row>
    <row r="4474" spans="1:13" ht="15" customHeight="1">
      <c r="A4474" s="76"/>
      <c r="B4474" s="77" t="str">
        <f t="shared" si="431"/>
        <v/>
      </c>
      <c r="C4474" t="str">
        <f t="shared" si="430"/>
        <v/>
      </c>
      <c r="D4474" s="315" t="str">
        <f t="shared" si="435"/>
        <v/>
      </c>
      <c r="E4474" s="228">
        <v>0</v>
      </c>
      <c r="J4474" s="229">
        <f t="shared" si="432"/>
        <v>0</v>
      </c>
      <c r="K4474" s="229">
        <f t="shared" si="433"/>
        <v>0</v>
      </c>
      <c r="L4474" s="229">
        <f t="shared" si="433"/>
        <v>0</v>
      </c>
      <c r="M4474" s="229">
        <f t="shared" si="434"/>
        <v>0</v>
      </c>
    </row>
    <row r="4475" spans="1:13" ht="15" customHeight="1">
      <c r="A4475" s="76"/>
      <c r="B4475" s="77" t="str">
        <f t="shared" si="431"/>
        <v/>
      </c>
      <c r="C4475" t="str">
        <f t="shared" si="430"/>
        <v/>
      </c>
      <c r="D4475" s="315" t="str">
        <f t="shared" si="435"/>
        <v/>
      </c>
      <c r="E4475" s="228">
        <v>0</v>
      </c>
      <c r="J4475" s="229">
        <f t="shared" si="432"/>
        <v>0</v>
      </c>
      <c r="K4475" s="229">
        <f t="shared" si="433"/>
        <v>0</v>
      </c>
      <c r="L4475" s="229">
        <f t="shared" si="433"/>
        <v>0</v>
      </c>
      <c r="M4475" s="229">
        <f t="shared" si="434"/>
        <v>0</v>
      </c>
    </row>
    <row r="4476" spans="1:13" ht="15" customHeight="1">
      <c r="A4476" s="76"/>
      <c r="B4476" s="77" t="str">
        <f t="shared" si="431"/>
        <v/>
      </c>
      <c r="C4476" t="str">
        <f t="shared" si="430"/>
        <v/>
      </c>
      <c r="D4476" s="315" t="str">
        <f t="shared" si="435"/>
        <v/>
      </c>
      <c r="E4476" s="228">
        <v>0</v>
      </c>
      <c r="J4476" s="229">
        <f t="shared" si="432"/>
        <v>0</v>
      </c>
      <c r="K4476" s="229">
        <f t="shared" si="433"/>
        <v>0</v>
      </c>
      <c r="L4476" s="229">
        <f t="shared" si="433"/>
        <v>0</v>
      </c>
      <c r="M4476" s="229">
        <f t="shared" si="434"/>
        <v>0</v>
      </c>
    </row>
    <row r="4477" spans="1:13" ht="15" customHeight="1">
      <c r="A4477" s="76"/>
      <c r="B4477" s="77" t="str">
        <f t="shared" si="431"/>
        <v/>
      </c>
      <c r="C4477" t="str">
        <f t="shared" si="430"/>
        <v/>
      </c>
      <c r="D4477" s="315" t="str">
        <f t="shared" si="435"/>
        <v/>
      </c>
      <c r="E4477" s="228">
        <v>0</v>
      </c>
      <c r="J4477" s="229">
        <f t="shared" si="432"/>
        <v>0</v>
      </c>
      <c r="K4477" s="229">
        <f t="shared" si="433"/>
        <v>0</v>
      </c>
      <c r="L4477" s="229">
        <f t="shared" si="433"/>
        <v>0</v>
      </c>
      <c r="M4477" s="229">
        <f t="shared" si="434"/>
        <v>0</v>
      </c>
    </row>
    <row r="4478" spans="1:13" ht="15" customHeight="1">
      <c r="A4478" s="76"/>
      <c r="B4478" s="77" t="str">
        <f t="shared" si="431"/>
        <v/>
      </c>
      <c r="C4478" t="str">
        <f t="shared" si="430"/>
        <v/>
      </c>
      <c r="D4478" s="315" t="str">
        <f t="shared" si="435"/>
        <v/>
      </c>
      <c r="E4478" s="228">
        <v>0</v>
      </c>
      <c r="J4478" s="229">
        <f t="shared" si="432"/>
        <v>0</v>
      </c>
      <c r="K4478" s="229">
        <f t="shared" si="433"/>
        <v>0</v>
      </c>
      <c r="L4478" s="229">
        <f t="shared" si="433"/>
        <v>0</v>
      </c>
      <c r="M4478" s="229">
        <f t="shared" si="434"/>
        <v>0</v>
      </c>
    </row>
    <row r="4479" spans="1:13" ht="15" customHeight="1">
      <c r="A4479" s="76"/>
      <c r="B4479" s="77" t="str">
        <f t="shared" si="431"/>
        <v/>
      </c>
      <c r="C4479" t="str">
        <f t="shared" si="430"/>
        <v/>
      </c>
      <c r="D4479" s="315" t="str">
        <f t="shared" si="435"/>
        <v/>
      </c>
      <c r="E4479" s="228">
        <v>0</v>
      </c>
      <c r="J4479" s="229">
        <f t="shared" si="432"/>
        <v>0</v>
      </c>
      <c r="K4479" s="229">
        <f t="shared" si="433"/>
        <v>0</v>
      </c>
      <c r="L4479" s="229">
        <f t="shared" si="433"/>
        <v>0</v>
      </c>
      <c r="M4479" s="229">
        <f t="shared" si="434"/>
        <v>0</v>
      </c>
    </row>
    <row r="4480" spans="1:13" ht="15" customHeight="1">
      <c r="A4480" s="76"/>
      <c r="B4480" s="77" t="str">
        <f t="shared" si="431"/>
        <v/>
      </c>
      <c r="C4480" t="str">
        <f t="shared" si="430"/>
        <v/>
      </c>
      <c r="D4480" s="315" t="str">
        <f t="shared" si="435"/>
        <v/>
      </c>
      <c r="E4480" s="228">
        <v>0</v>
      </c>
      <c r="J4480" s="229">
        <f t="shared" si="432"/>
        <v>0</v>
      </c>
      <c r="K4480" s="229">
        <f t="shared" si="433"/>
        <v>0</v>
      </c>
      <c r="L4480" s="229">
        <f t="shared" si="433"/>
        <v>0</v>
      </c>
      <c r="M4480" s="229">
        <f t="shared" si="434"/>
        <v>0</v>
      </c>
    </row>
    <row r="4481" spans="1:13" ht="15" customHeight="1">
      <c r="A4481" s="76"/>
      <c r="B4481" s="77" t="str">
        <f t="shared" si="431"/>
        <v/>
      </c>
      <c r="C4481" t="str">
        <f t="shared" ref="C4481:C4544" si="436">IF(A4481&lt;&gt;"",TEXT(A4481,"aaaa"),"")</f>
        <v/>
      </c>
      <c r="D4481" s="315" t="str">
        <f t="shared" si="435"/>
        <v/>
      </c>
      <c r="E4481" s="228">
        <v>0</v>
      </c>
      <c r="J4481" s="229">
        <f t="shared" si="432"/>
        <v>0</v>
      </c>
      <c r="K4481" s="229">
        <f t="shared" si="433"/>
        <v>0</v>
      </c>
      <c r="L4481" s="229">
        <f t="shared" si="433"/>
        <v>0</v>
      </c>
      <c r="M4481" s="229">
        <f t="shared" si="434"/>
        <v>0</v>
      </c>
    </row>
    <row r="4482" spans="1:13" ht="15" customHeight="1">
      <c r="A4482" s="76"/>
      <c r="B4482" s="77" t="str">
        <f t="shared" si="431"/>
        <v/>
      </c>
      <c r="C4482" t="str">
        <f t="shared" si="436"/>
        <v/>
      </c>
      <c r="D4482" s="315" t="str">
        <f t="shared" si="435"/>
        <v/>
      </c>
      <c r="E4482" s="228">
        <v>0</v>
      </c>
      <c r="J4482" s="229">
        <f t="shared" si="432"/>
        <v>0</v>
      </c>
      <c r="K4482" s="229">
        <f t="shared" si="433"/>
        <v>0</v>
      </c>
      <c r="L4482" s="229">
        <f t="shared" si="433"/>
        <v>0</v>
      </c>
      <c r="M4482" s="229">
        <f t="shared" si="434"/>
        <v>0</v>
      </c>
    </row>
    <row r="4483" spans="1:13" ht="15" customHeight="1">
      <c r="A4483" s="76"/>
      <c r="B4483" s="77" t="str">
        <f t="shared" si="431"/>
        <v/>
      </c>
      <c r="C4483" t="str">
        <f t="shared" si="436"/>
        <v/>
      </c>
      <c r="D4483" s="315" t="str">
        <f t="shared" si="435"/>
        <v/>
      </c>
      <c r="E4483" s="228">
        <v>0</v>
      </c>
      <c r="J4483" s="229">
        <f t="shared" si="432"/>
        <v>0</v>
      </c>
      <c r="K4483" s="229">
        <f t="shared" si="433"/>
        <v>0</v>
      </c>
      <c r="L4483" s="229">
        <f t="shared" si="433"/>
        <v>0</v>
      </c>
      <c r="M4483" s="229">
        <f t="shared" si="434"/>
        <v>0</v>
      </c>
    </row>
    <row r="4484" spans="1:13" ht="15" customHeight="1">
      <c r="A4484" s="76"/>
      <c r="B4484" s="77" t="str">
        <f t="shared" si="431"/>
        <v/>
      </c>
      <c r="C4484" t="str">
        <f t="shared" si="436"/>
        <v/>
      </c>
      <c r="D4484" s="315" t="str">
        <f t="shared" si="435"/>
        <v/>
      </c>
      <c r="E4484" s="228">
        <v>0</v>
      </c>
      <c r="J4484" s="229">
        <f t="shared" si="432"/>
        <v>0</v>
      </c>
      <c r="K4484" s="229">
        <f t="shared" si="433"/>
        <v>0</v>
      </c>
      <c r="L4484" s="229">
        <f t="shared" si="433"/>
        <v>0</v>
      </c>
      <c r="M4484" s="229">
        <f t="shared" si="434"/>
        <v>0</v>
      </c>
    </row>
    <row r="4485" spans="1:13" ht="15" customHeight="1">
      <c r="A4485" s="76"/>
      <c r="B4485" s="77" t="str">
        <f t="shared" si="431"/>
        <v/>
      </c>
      <c r="C4485" t="str">
        <f t="shared" si="436"/>
        <v/>
      </c>
      <c r="D4485" s="315" t="str">
        <f t="shared" si="435"/>
        <v/>
      </c>
      <c r="E4485" s="228">
        <v>0</v>
      </c>
      <c r="J4485" s="229">
        <f t="shared" si="432"/>
        <v>0</v>
      </c>
      <c r="K4485" s="229">
        <f t="shared" si="433"/>
        <v>0</v>
      </c>
      <c r="L4485" s="229">
        <f t="shared" si="433"/>
        <v>0</v>
      </c>
      <c r="M4485" s="229">
        <f t="shared" si="434"/>
        <v>0</v>
      </c>
    </row>
    <row r="4486" spans="1:13" ht="15" customHeight="1">
      <c r="A4486" s="76"/>
      <c r="B4486" s="77" t="str">
        <f t="shared" si="431"/>
        <v/>
      </c>
      <c r="C4486" t="str">
        <f t="shared" si="436"/>
        <v/>
      </c>
      <c r="D4486" s="315" t="str">
        <f t="shared" si="435"/>
        <v/>
      </c>
      <c r="E4486" s="228">
        <v>0</v>
      </c>
      <c r="J4486" s="229">
        <f t="shared" si="432"/>
        <v>0</v>
      </c>
      <c r="K4486" s="229">
        <f t="shared" si="433"/>
        <v>0</v>
      </c>
      <c r="L4486" s="229">
        <f t="shared" si="433"/>
        <v>0</v>
      </c>
      <c r="M4486" s="229">
        <f t="shared" si="434"/>
        <v>0</v>
      </c>
    </row>
    <row r="4487" spans="1:13" ht="15" customHeight="1">
      <c r="A4487" s="76"/>
      <c r="B4487" s="77" t="str">
        <f t="shared" ref="B4487:B4550" si="437">IF(A4487="","",TEXT(A4487,"DDDD"))</f>
        <v/>
      </c>
      <c r="C4487" t="str">
        <f t="shared" si="436"/>
        <v/>
      </c>
      <c r="D4487" s="315" t="str">
        <f t="shared" si="435"/>
        <v/>
      </c>
      <c r="E4487" s="228">
        <v>0</v>
      </c>
      <c r="J4487" s="229">
        <f t="shared" ref="J4487:J4550" si="438">IF(E4487=0,0,(1-J$4)*E4487)</f>
        <v>0</v>
      </c>
      <c r="K4487" s="229">
        <f t="shared" ref="K4487:L4550" si="439">IF(F4487=0,0,(1-K$4)*F4487)</f>
        <v>0</v>
      </c>
      <c r="L4487" s="229">
        <f t="shared" si="439"/>
        <v>0</v>
      </c>
      <c r="M4487" s="229">
        <f t="shared" ref="M4487:M4550" si="440">IF(H4487=0,0,(1-M$4)*H4487)</f>
        <v>0</v>
      </c>
    </row>
    <row r="4488" spans="1:13" ht="15" customHeight="1">
      <c r="A4488" s="76"/>
      <c r="B4488" s="77" t="str">
        <f t="shared" si="437"/>
        <v/>
      </c>
      <c r="C4488" t="str">
        <f t="shared" si="436"/>
        <v/>
      </c>
      <c r="D4488" s="315" t="str">
        <f t="shared" ref="D4488:D4551" si="441">IF(A4488&lt;&gt;"",PROPER(TEXT(A4488,"Mmmm")),"")</f>
        <v/>
      </c>
      <c r="E4488" s="228">
        <v>0</v>
      </c>
      <c r="J4488" s="229">
        <f t="shared" si="438"/>
        <v>0</v>
      </c>
      <c r="K4488" s="229">
        <f t="shared" si="439"/>
        <v>0</v>
      </c>
      <c r="L4488" s="229">
        <f t="shared" si="439"/>
        <v>0</v>
      </c>
      <c r="M4488" s="229">
        <f t="shared" si="440"/>
        <v>0</v>
      </c>
    </row>
    <row r="4489" spans="1:13" ht="15" customHeight="1">
      <c r="A4489" s="76"/>
      <c r="B4489" s="77" t="str">
        <f t="shared" si="437"/>
        <v/>
      </c>
      <c r="C4489" t="str">
        <f t="shared" si="436"/>
        <v/>
      </c>
      <c r="D4489" s="315" t="str">
        <f t="shared" si="441"/>
        <v/>
      </c>
      <c r="E4489" s="228">
        <v>0</v>
      </c>
      <c r="J4489" s="229">
        <f t="shared" si="438"/>
        <v>0</v>
      </c>
      <c r="K4489" s="229">
        <f t="shared" si="439"/>
        <v>0</v>
      </c>
      <c r="L4489" s="229">
        <f t="shared" si="439"/>
        <v>0</v>
      </c>
      <c r="M4489" s="229">
        <f t="shared" si="440"/>
        <v>0</v>
      </c>
    </row>
    <row r="4490" spans="1:13" ht="15" customHeight="1">
      <c r="A4490" s="76"/>
      <c r="B4490" s="77" t="str">
        <f t="shared" si="437"/>
        <v/>
      </c>
      <c r="C4490" t="str">
        <f t="shared" si="436"/>
        <v/>
      </c>
      <c r="D4490" s="315" t="str">
        <f t="shared" si="441"/>
        <v/>
      </c>
      <c r="E4490" s="228">
        <v>0</v>
      </c>
      <c r="J4490" s="229">
        <f t="shared" si="438"/>
        <v>0</v>
      </c>
      <c r="K4490" s="229">
        <f t="shared" si="439"/>
        <v>0</v>
      </c>
      <c r="L4490" s="229">
        <f t="shared" si="439"/>
        <v>0</v>
      </c>
      <c r="M4490" s="229">
        <f t="shared" si="440"/>
        <v>0</v>
      </c>
    </row>
    <row r="4491" spans="1:13" ht="15" customHeight="1">
      <c r="A4491" s="76"/>
      <c r="B4491" s="77" t="str">
        <f t="shared" si="437"/>
        <v/>
      </c>
      <c r="C4491" t="str">
        <f t="shared" si="436"/>
        <v/>
      </c>
      <c r="D4491" s="315" t="str">
        <f t="shared" si="441"/>
        <v/>
      </c>
      <c r="E4491" s="228">
        <v>0</v>
      </c>
      <c r="J4491" s="229">
        <f t="shared" si="438"/>
        <v>0</v>
      </c>
      <c r="K4491" s="229">
        <f t="shared" si="439"/>
        <v>0</v>
      </c>
      <c r="L4491" s="229">
        <f t="shared" si="439"/>
        <v>0</v>
      </c>
      <c r="M4491" s="229">
        <f t="shared" si="440"/>
        <v>0</v>
      </c>
    </row>
    <row r="4492" spans="1:13" ht="15" customHeight="1">
      <c r="A4492" s="76"/>
      <c r="B4492" s="77" t="str">
        <f t="shared" si="437"/>
        <v/>
      </c>
      <c r="C4492" t="str">
        <f t="shared" si="436"/>
        <v/>
      </c>
      <c r="D4492" s="315" t="str">
        <f t="shared" si="441"/>
        <v/>
      </c>
      <c r="E4492" s="228">
        <v>0</v>
      </c>
      <c r="J4492" s="229">
        <f t="shared" si="438"/>
        <v>0</v>
      </c>
      <c r="K4492" s="229">
        <f t="shared" si="439"/>
        <v>0</v>
      </c>
      <c r="L4492" s="229">
        <f t="shared" si="439"/>
        <v>0</v>
      </c>
      <c r="M4492" s="229">
        <f t="shared" si="440"/>
        <v>0</v>
      </c>
    </row>
    <row r="4493" spans="1:13" ht="15" customHeight="1">
      <c r="A4493" s="76"/>
      <c r="B4493" s="77" t="str">
        <f t="shared" si="437"/>
        <v/>
      </c>
      <c r="C4493" t="str">
        <f t="shared" si="436"/>
        <v/>
      </c>
      <c r="D4493" s="315" t="str">
        <f t="shared" si="441"/>
        <v/>
      </c>
      <c r="E4493" s="228">
        <v>0</v>
      </c>
      <c r="J4493" s="229">
        <f t="shared" si="438"/>
        <v>0</v>
      </c>
      <c r="K4493" s="229">
        <f t="shared" si="439"/>
        <v>0</v>
      </c>
      <c r="L4493" s="229">
        <f t="shared" si="439"/>
        <v>0</v>
      </c>
      <c r="M4493" s="229">
        <f t="shared" si="440"/>
        <v>0</v>
      </c>
    </row>
    <row r="4494" spans="1:13" ht="15" customHeight="1">
      <c r="A4494" s="76"/>
      <c r="B4494" s="77" t="str">
        <f t="shared" si="437"/>
        <v/>
      </c>
      <c r="C4494" t="str">
        <f t="shared" si="436"/>
        <v/>
      </c>
      <c r="D4494" s="315" t="str">
        <f t="shared" si="441"/>
        <v/>
      </c>
      <c r="E4494" s="228">
        <v>0</v>
      </c>
      <c r="J4494" s="229">
        <f t="shared" si="438"/>
        <v>0</v>
      </c>
      <c r="K4494" s="229">
        <f t="shared" si="439"/>
        <v>0</v>
      </c>
      <c r="L4494" s="229">
        <f t="shared" si="439"/>
        <v>0</v>
      </c>
      <c r="M4494" s="229">
        <f t="shared" si="440"/>
        <v>0</v>
      </c>
    </row>
    <row r="4495" spans="1:13" ht="15" customHeight="1">
      <c r="A4495" s="76"/>
      <c r="B4495" s="77" t="str">
        <f t="shared" si="437"/>
        <v/>
      </c>
      <c r="C4495" t="str">
        <f t="shared" si="436"/>
        <v/>
      </c>
      <c r="D4495" s="315" t="str">
        <f t="shared" si="441"/>
        <v/>
      </c>
      <c r="E4495" s="228">
        <v>0</v>
      </c>
      <c r="J4495" s="229">
        <f t="shared" si="438"/>
        <v>0</v>
      </c>
      <c r="K4495" s="229">
        <f t="shared" si="439"/>
        <v>0</v>
      </c>
      <c r="L4495" s="229">
        <f t="shared" si="439"/>
        <v>0</v>
      </c>
      <c r="M4495" s="229">
        <f t="shared" si="440"/>
        <v>0</v>
      </c>
    </row>
    <row r="4496" spans="1:13" ht="15" customHeight="1">
      <c r="A4496" s="76"/>
      <c r="B4496" s="77" t="str">
        <f t="shared" si="437"/>
        <v/>
      </c>
      <c r="C4496" t="str">
        <f t="shared" si="436"/>
        <v/>
      </c>
      <c r="D4496" s="315" t="str">
        <f t="shared" si="441"/>
        <v/>
      </c>
      <c r="E4496" s="228">
        <v>0</v>
      </c>
      <c r="J4496" s="229">
        <f t="shared" si="438"/>
        <v>0</v>
      </c>
      <c r="K4496" s="229">
        <f t="shared" si="439"/>
        <v>0</v>
      </c>
      <c r="L4496" s="229">
        <f t="shared" si="439"/>
        <v>0</v>
      </c>
      <c r="M4496" s="229">
        <f t="shared" si="440"/>
        <v>0</v>
      </c>
    </row>
    <row r="4497" spans="1:13" ht="15" customHeight="1">
      <c r="A4497" s="76"/>
      <c r="B4497" s="77" t="str">
        <f t="shared" si="437"/>
        <v/>
      </c>
      <c r="C4497" t="str">
        <f t="shared" si="436"/>
        <v/>
      </c>
      <c r="D4497" s="315" t="str">
        <f t="shared" si="441"/>
        <v/>
      </c>
      <c r="E4497" s="228">
        <v>0</v>
      </c>
      <c r="J4497" s="229">
        <f t="shared" si="438"/>
        <v>0</v>
      </c>
      <c r="K4497" s="229">
        <f t="shared" si="439"/>
        <v>0</v>
      </c>
      <c r="L4497" s="229">
        <f t="shared" si="439"/>
        <v>0</v>
      </c>
      <c r="M4497" s="229">
        <f t="shared" si="440"/>
        <v>0</v>
      </c>
    </row>
    <row r="4498" spans="1:13" ht="15" customHeight="1">
      <c r="A4498" s="76"/>
      <c r="B4498" s="77" t="str">
        <f t="shared" si="437"/>
        <v/>
      </c>
      <c r="C4498" t="str">
        <f t="shared" si="436"/>
        <v/>
      </c>
      <c r="D4498" s="315" t="str">
        <f t="shared" si="441"/>
        <v/>
      </c>
      <c r="E4498" s="228">
        <v>0</v>
      </c>
      <c r="J4498" s="229">
        <f t="shared" si="438"/>
        <v>0</v>
      </c>
      <c r="K4498" s="229">
        <f t="shared" si="439"/>
        <v>0</v>
      </c>
      <c r="L4498" s="229">
        <f t="shared" si="439"/>
        <v>0</v>
      </c>
      <c r="M4498" s="229">
        <f t="shared" si="440"/>
        <v>0</v>
      </c>
    </row>
    <row r="4499" spans="1:13" ht="15" customHeight="1">
      <c r="A4499" s="76"/>
      <c r="B4499" s="77" t="str">
        <f t="shared" si="437"/>
        <v/>
      </c>
      <c r="C4499" t="str">
        <f t="shared" si="436"/>
        <v/>
      </c>
      <c r="D4499" s="315" t="str">
        <f t="shared" si="441"/>
        <v/>
      </c>
      <c r="E4499" s="228">
        <v>0</v>
      </c>
      <c r="J4499" s="229">
        <f t="shared" si="438"/>
        <v>0</v>
      </c>
      <c r="K4499" s="229">
        <f t="shared" si="439"/>
        <v>0</v>
      </c>
      <c r="L4499" s="229">
        <f t="shared" si="439"/>
        <v>0</v>
      </c>
      <c r="M4499" s="229">
        <f t="shared" si="440"/>
        <v>0</v>
      </c>
    </row>
    <row r="4500" spans="1:13" ht="15" customHeight="1">
      <c r="A4500" s="76"/>
      <c r="B4500" s="77" t="str">
        <f t="shared" si="437"/>
        <v/>
      </c>
      <c r="C4500" t="str">
        <f t="shared" si="436"/>
        <v/>
      </c>
      <c r="D4500" s="315" t="str">
        <f t="shared" si="441"/>
        <v/>
      </c>
      <c r="E4500" s="228">
        <v>0</v>
      </c>
      <c r="J4500" s="229">
        <f t="shared" si="438"/>
        <v>0</v>
      </c>
      <c r="K4500" s="229">
        <f t="shared" si="439"/>
        <v>0</v>
      </c>
      <c r="L4500" s="229">
        <f t="shared" si="439"/>
        <v>0</v>
      </c>
      <c r="M4500" s="229">
        <f t="shared" si="440"/>
        <v>0</v>
      </c>
    </row>
    <row r="4501" spans="1:13" ht="15" customHeight="1">
      <c r="A4501" s="76"/>
      <c r="B4501" s="77" t="str">
        <f t="shared" si="437"/>
        <v/>
      </c>
      <c r="C4501" t="str">
        <f t="shared" si="436"/>
        <v/>
      </c>
      <c r="D4501" s="315" t="str">
        <f t="shared" si="441"/>
        <v/>
      </c>
      <c r="E4501" s="228">
        <v>0</v>
      </c>
      <c r="J4501" s="229">
        <f t="shared" si="438"/>
        <v>0</v>
      </c>
      <c r="K4501" s="229">
        <f t="shared" si="439"/>
        <v>0</v>
      </c>
      <c r="L4501" s="229">
        <f t="shared" si="439"/>
        <v>0</v>
      </c>
      <c r="M4501" s="229">
        <f t="shared" si="440"/>
        <v>0</v>
      </c>
    </row>
    <row r="4502" spans="1:13" ht="15" customHeight="1">
      <c r="A4502" s="76"/>
      <c r="B4502" s="77" t="str">
        <f t="shared" si="437"/>
        <v/>
      </c>
      <c r="C4502" t="str">
        <f t="shared" si="436"/>
        <v/>
      </c>
      <c r="D4502" s="315" t="str">
        <f t="shared" si="441"/>
        <v/>
      </c>
      <c r="E4502" s="228">
        <v>0</v>
      </c>
      <c r="J4502" s="229">
        <f t="shared" si="438"/>
        <v>0</v>
      </c>
      <c r="K4502" s="229">
        <f t="shared" si="439"/>
        <v>0</v>
      </c>
      <c r="L4502" s="229">
        <f t="shared" si="439"/>
        <v>0</v>
      </c>
      <c r="M4502" s="229">
        <f t="shared" si="440"/>
        <v>0</v>
      </c>
    </row>
    <row r="4503" spans="1:13" ht="15" customHeight="1">
      <c r="A4503" s="76"/>
      <c r="B4503" s="77" t="str">
        <f t="shared" si="437"/>
        <v/>
      </c>
      <c r="C4503" t="str">
        <f t="shared" si="436"/>
        <v/>
      </c>
      <c r="D4503" s="315" t="str">
        <f t="shared" si="441"/>
        <v/>
      </c>
      <c r="E4503" s="228">
        <v>0</v>
      </c>
      <c r="J4503" s="229">
        <f t="shared" si="438"/>
        <v>0</v>
      </c>
      <c r="K4503" s="229">
        <f t="shared" si="439"/>
        <v>0</v>
      </c>
      <c r="L4503" s="229">
        <f t="shared" si="439"/>
        <v>0</v>
      </c>
      <c r="M4503" s="229">
        <f t="shared" si="440"/>
        <v>0</v>
      </c>
    </row>
    <row r="4504" spans="1:13" ht="15" customHeight="1">
      <c r="A4504" s="76"/>
      <c r="B4504" s="77" t="str">
        <f t="shared" si="437"/>
        <v/>
      </c>
      <c r="C4504" t="str">
        <f t="shared" si="436"/>
        <v/>
      </c>
      <c r="D4504" s="315" t="str">
        <f t="shared" si="441"/>
        <v/>
      </c>
      <c r="E4504" s="228">
        <v>0</v>
      </c>
      <c r="J4504" s="229">
        <f t="shared" si="438"/>
        <v>0</v>
      </c>
      <c r="K4504" s="229">
        <f t="shared" si="439"/>
        <v>0</v>
      </c>
      <c r="L4504" s="229">
        <f t="shared" si="439"/>
        <v>0</v>
      </c>
      <c r="M4504" s="229">
        <f t="shared" si="440"/>
        <v>0</v>
      </c>
    </row>
    <row r="4505" spans="1:13" ht="15" customHeight="1">
      <c r="A4505" s="76"/>
      <c r="B4505" s="77" t="str">
        <f t="shared" si="437"/>
        <v/>
      </c>
      <c r="C4505" t="str">
        <f t="shared" si="436"/>
        <v/>
      </c>
      <c r="D4505" s="315" t="str">
        <f t="shared" si="441"/>
        <v/>
      </c>
      <c r="E4505" s="228">
        <v>0</v>
      </c>
      <c r="J4505" s="229">
        <f t="shared" si="438"/>
        <v>0</v>
      </c>
      <c r="K4505" s="229">
        <f t="shared" si="439"/>
        <v>0</v>
      </c>
      <c r="L4505" s="229">
        <f t="shared" si="439"/>
        <v>0</v>
      </c>
      <c r="M4505" s="229">
        <f t="shared" si="440"/>
        <v>0</v>
      </c>
    </row>
    <row r="4506" spans="1:13" ht="15" customHeight="1">
      <c r="A4506" s="76"/>
      <c r="B4506" s="77" t="str">
        <f t="shared" si="437"/>
        <v/>
      </c>
      <c r="C4506" t="str">
        <f t="shared" si="436"/>
        <v/>
      </c>
      <c r="D4506" s="315" t="str">
        <f t="shared" si="441"/>
        <v/>
      </c>
      <c r="E4506" s="228">
        <v>0</v>
      </c>
      <c r="J4506" s="229">
        <f t="shared" si="438"/>
        <v>0</v>
      </c>
      <c r="K4506" s="229">
        <f t="shared" si="439"/>
        <v>0</v>
      </c>
      <c r="L4506" s="229">
        <f t="shared" si="439"/>
        <v>0</v>
      </c>
      <c r="M4506" s="229">
        <f t="shared" si="440"/>
        <v>0</v>
      </c>
    </row>
    <row r="4507" spans="1:13" ht="15" customHeight="1">
      <c r="A4507" s="76"/>
      <c r="B4507" s="77" t="str">
        <f t="shared" si="437"/>
        <v/>
      </c>
      <c r="C4507" t="str">
        <f t="shared" si="436"/>
        <v/>
      </c>
      <c r="D4507" s="315" t="str">
        <f t="shared" si="441"/>
        <v/>
      </c>
      <c r="E4507" s="228">
        <v>0</v>
      </c>
      <c r="J4507" s="229">
        <f t="shared" si="438"/>
        <v>0</v>
      </c>
      <c r="K4507" s="229">
        <f t="shared" si="439"/>
        <v>0</v>
      </c>
      <c r="L4507" s="229">
        <f t="shared" si="439"/>
        <v>0</v>
      </c>
      <c r="M4507" s="229">
        <f t="shared" si="440"/>
        <v>0</v>
      </c>
    </row>
    <row r="4508" spans="1:13" ht="15" customHeight="1">
      <c r="A4508" s="76"/>
      <c r="B4508" s="77" t="str">
        <f t="shared" si="437"/>
        <v/>
      </c>
      <c r="C4508" t="str">
        <f t="shared" si="436"/>
        <v/>
      </c>
      <c r="D4508" s="315" t="str">
        <f t="shared" si="441"/>
        <v/>
      </c>
      <c r="E4508" s="228">
        <v>0</v>
      </c>
      <c r="J4508" s="229">
        <f t="shared" si="438"/>
        <v>0</v>
      </c>
      <c r="K4508" s="229">
        <f t="shared" si="439"/>
        <v>0</v>
      </c>
      <c r="L4508" s="229">
        <f t="shared" si="439"/>
        <v>0</v>
      </c>
      <c r="M4508" s="229">
        <f t="shared" si="440"/>
        <v>0</v>
      </c>
    </row>
    <row r="4509" spans="1:13" ht="15" customHeight="1">
      <c r="A4509" s="76"/>
      <c r="B4509" s="77" t="str">
        <f t="shared" si="437"/>
        <v/>
      </c>
      <c r="C4509" t="str">
        <f t="shared" si="436"/>
        <v/>
      </c>
      <c r="D4509" s="315" t="str">
        <f t="shared" si="441"/>
        <v/>
      </c>
      <c r="E4509" s="228">
        <v>0</v>
      </c>
      <c r="J4509" s="229">
        <f t="shared" si="438"/>
        <v>0</v>
      </c>
      <c r="K4509" s="229">
        <f t="shared" si="439"/>
        <v>0</v>
      </c>
      <c r="L4509" s="229">
        <f t="shared" si="439"/>
        <v>0</v>
      </c>
      <c r="M4509" s="229">
        <f t="shared" si="440"/>
        <v>0</v>
      </c>
    </row>
    <row r="4510" spans="1:13" ht="15" customHeight="1">
      <c r="A4510" s="76"/>
      <c r="B4510" s="77" t="str">
        <f t="shared" si="437"/>
        <v/>
      </c>
      <c r="C4510" t="str">
        <f t="shared" si="436"/>
        <v/>
      </c>
      <c r="D4510" s="315" t="str">
        <f t="shared" si="441"/>
        <v/>
      </c>
      <c r="E4510" s="228">
        <v>0</v>
      </c>
      <c r="J4510" s="229">
        <f t="shared" si="438"/>
        <v>0</v>
      </c>
      <c r="K4510" s="229">
        <f t="shared" si="439"/>
        <v>0</v>
      </c>
      <c r="L4510" s="229">
        <f t="shared" si="439"/>
        <v>0</v>
      </c>
      <c r="M4510" s="229">
        <f t="shared" si="440"/>
        <v>0</v>
      </c>
    </row>
    <row r="4511" spans="1:13" ht="15" customHeight="1">
      <c r="A4511" s="76"/>
      <c r="B4511" s="77" t="str">
        <f t="shared" si="437"/>
        <v/>
      </c>
      <c r="C4511" t="str">
        <f t="shared" si="436"/>
        <v/>
      </c>
      <c r="D4511" s="315" t="str">
        <f t="shared" si="441"/>
        <v/>
      </c>
      <c r="E4511" s="228">
        <v>0</v>
      </c>
      <c r="J4511" s="229">
        <f t="shared" si="438"/>
        <v>0</v>
      </c>
      <c r="K4511" s="229">
        <f t="shared" si="439"/>
        <v>0</v>
      </c>
      <c r="L4511" s="229">
        <f t="shared" si="439"/>
        <v>0</v>
      </c>
      <c r="M4511" s="229">
        <f t="shared" si="440"/>
        <v>0</v>
      </c>
    </row>
    <row r="4512" spans="1:13" ht="15" customHeight="1">
      <c r="A4512" s="76"/>
      <c r="B4512" s="77" t="str">
        <f t="shared" si="437"/>
        <v/>
      </c>
      <c r="C4512" t="str">
        <f t="shared" si="436"/>
        <v/>
      </c>
      <c r="D4512" s="315" t="str">
        <f t="shared" si="441"/>
        <v/>
      </c>
      <c r="E4512" s="228">
        <v>0</v>
      </c>
      <c r="J4512" s="229">
        <f t="shared" si="438"/>
        <v>0</v>
      </c>
      <c r="K4512" s="229">
        <f t="shared" si="439"/>
        <v>0</v>
      </c>
      <c r="L4512" s="229">
        <f t="shared" si="439"/>
        <v>0</v>
      </c>
      <c r="M4512" s="229">
        <f t="shared" si="440"/>
        <v>0</v>
      </c>
    </row>
    <row r="4513" spans="1:13" ht="15" customHeight="1">
      <c r="A4513" s="76"/>
      <c r="B4513" s="77" t="str">
        <f t="shared" si="437"/>
        <v/>
      </c>
      <c r="C4513" t="str">
        <f t="shared" si="436"/>
        <v/>
      </c>
      <c r="D4513" s="315" t="str">
        <f t="shared" si="441"/>
        <v/>
      </c>
      <c r="E4513" s="228">
        <v>0</v>
      </c>
      <c r="J4513" s="229">
        <f t="shared" si="438"/>
        <v>0</v>
      </c>
      <c r="K4513" s="229">
        <f t="shared" si="439"/>
        <v>0</v>
      </c>
      <c r="L4513" s="229">
        <f t="shared" si="439"/>
        <v>0</v>
      </c>
      <c r="M4513" s="229">
        <f t="shared" si="440"/>
        <v>0</v>
      </c>
    </row>
    <row r="4514" spans="1:13" ht="15" customHeight="1">
      <c r="A4514" s="76"/>
      <c r="B4514" s="77" t="str">
        <f t="shared" si="437"/>
        <v/>
      </c>
      <c r="C4514" t="str">
        <f t="shared" si="436"/>
        <v/>
      </c>
      <c r="D4514" s="315" t="str">
        <f t="shared" si="441"/>
        <v/>
      </c>
      <c r="E4514" s="228">
        <v>0</v>
      </c>
      <c r="J4514" s="229">
        <f t="shared" si="438"/>
        <v>0</v>
      </c>
      <c r="K4514" s="229">
        <f t="shared" si="439"/>
        <v>0</v>
      </c>
      <c r="L4514" s="229">
        <f t="shared" si="439"/>
        <v>0</v>
      </c>
      <c r="M4514" s="229">
        <f t="shared" si="440"/>
        <v>0</v>
      </c>
    </row>
    <row r="4515" spans="1:13" ht="15" customHeight="1">
      <c r="A4515" s="76"/>
      <c r="B4515" s="77" t="str">
        <f t="shared" si="437"/>
        <v/>
      </c>
      <c r="C4515" t="str">
        <f t="shared" si="436"/>
        <v/>
      </c>
      <c r="D4515" s="315" t="str">
        <f t="shared" si="441"/>
        <v/>
      </c>
      <c r="E4515" s="228">
        <v>0</v>
      </c>
      <c r="J4515" s="229">
        <f t="shared" si="438"/>
        <v>0</v>
      </c>
      <c r="K4515" s="229">
        <f t="shared" si="439"/>
        <v>0</v>
      </c>
      <c r="L4515" s="229">
        <f t="shared" si="439"/>
        <v>0</v>
      </c>
      <c r="M4515" s="229">
        <f t="shared" si="440"/>
        <v>0</v>
      </c>
    </row>
    <row r="4516" spans="1:13" ht="15" customHeight="1">
      <c r="A4516" s="76"/>
      <c r="B4516" s="77" t="str">
        <f t="shared" si="437"/>
        <v/>
      </c>
      <c r="C4516" t="str">
        <f t="shared" si="436"/>
        <v/>
      </c>
      <c r="D4516" s="315" t="str">
        <f t="shared" si="441"/>
        <v/>
      </c>
      <c r="E4516" s="228">
        <v>0</v>
      </c>
      <c r="J4516" s="229">
        <f t="shared" si="438"/>
        <v>0</v>
      </c>
      <c r="K4516" s="229">
        <f t="shared" si="439"/>
        <v>0</v>
      </c>
      <c r="L4516" s="229">
        <f t="shared" si="439"/>
        <v>0</v>
      </c>
      <c r="M4516" s="229">
        <f t="shared" si="440"/>
        <v>0</v>
      </c>
    </row>
    <row r="4517" spans="1:13" ht="15" customHeight="1">
      <c r="A4517" s="76"/>
      <c r="B4517" s="77" t="str">
        <f t="shared" si="437"/>
        <v/>
      </c>
      <c r="C4517" t="str">
        <f t="shared" si="436"/>
        <v/>
      </c>
      <c r="D4517" s="315" t="str">
        <f t="shared" si="441"/>
        <v/>
      </c>
      <c r="E4517" s="228">
        <v>0</v>
      </c>
      <c r="J4517" s="229">
        <f t="shared" si="438"/>
        <v>0</v>
      </c>
      <c r="K4517" s="229">
        <f t="shared" si="439"/>
        <v>0</v>
      </c>
      <c r="L4517" s="229">
        <f t="shared" si="439"/>
        <v>0</v>
      </c>
      <c r="M4517" s="229">
        <f t="shared" si="440"/>
        <v>0</v>
      </c>
    </row>
    <row r="4518" spans="1:13" ht="15" customHeight="1">
      <c r="A4518" s="76"/>
      <c r="B4518" s="77" t="str">
        <f t="shared" si="437"/>
        <v/>
      </c>
      <c r="C4518" t="str">
        <f t="shared" si="436"/>
        <v/>
      </c>
      <c r="D4518" s="315" t="str">
        <f t="shared" si="441"/>
        <v/>
      </c>
      <c r="E4518" s="228">
        <v>0</v>
      </c>
      <c r="J4518" s="229">
        <f t="shared" si="438"/>
        <v>0</v>
      </c>
      <c r="K4518" s="229">
        <f t="shared" si="439"/>
        <v>0</v>
      </c>
      <c r="L4518" s="229">
        <f t="shared" si="439"/>
        <v>0</v>
      </c>
      <c r="M4518" s="229">
        <f t="shared" si="440"/>
        <v>0</v>
      </c>
    </row>
    <row r="4519" spans="1:13" ht="15" customHeight="1">
      <c r="A4519" s="76"/>
      <c r="B4519" s="77" t="str">
        <f t="shared" si="437"/>
        <v/>
      </c>
      <c r="C4519" t="str">
        <f t="shared" si="436"/>
        <v/>
      </c>
      <c r="D4519" s="315" t="str">
        <f t="shared" si="441"/>
        <v/>
      </c>
      <c r="E4519" s="228">
        <v>0</v>
      </c>
      <c r="J4519" s="229">
        <f t="shared" si="438"/>
        <v>0</v>
      </c>
      <c r="K4519" s="229">
        <f t="shared" si="439"/>
        <v>0</v>
      </c>
      <c r="L4519" s="229">
        <f t="shared" si="439"/>
        <v>0</v>
      </c>
      <c r="M4519" s="229">
        <f t="shared" si="440"/>
        <v>0</v>
      </c>
    </row>
    <row r="4520" spans="1:13" ht="15" customHeight="1">
      <c r="A4520" s="76"/>
      <c r="B4520" s="77" t="str">
        <f t="shared" si="437"/>
        <v/>
      </c>
      <c r="C4520" t="str">
        <f t="shared" si="436"/>
        <v/>
      </c>
      <c r="D4520" s="315" t="str">
        <f t="shared" si="441"/>
        <v/>
      </c>
      <c r="E4520" s="228">
        <v>0</v>
      </c>
      <c r="J4520" s="229">
        <f t="shared" si="438"/>
        <v>0</v>
      </c>
      <c r="K4520" s="229">
        <f t="shared" si="439"/>
        <v>0</v>
      </c>
      <c r="L4520" s="229">
        <f t="shared" si="439"/>
        <v>0</v>
      </c>
      <c r="M4520" s="229">
        <f t="shared" si="440"/>
        <v>0</v>
      </c>
    </row>
    <row r="4521" spans="1:13" ht="15" customHeight="1">
      <c r="A4521" s="76"/>
      <c r="B4521" s="77" t="str">
        <f t="shared" si="437"/>
        <v/>
      </c>
      <c r="C4521" t="str">
        <f t="shared" si="436"/>
        <v/>
      </c>
      <c r="D4521" s="315" t="str">
        <f t="shared" si="441"/>
        <v/>
      </c>
      <c r="E4521" s="228">
        <v>0</v>
      </c>
      <c r="J4521" s="229">
        <f t="shared" si="438"/>
        <v>0</v>
      </c>
      <c r="K4521" s="229">
        <f t="shared" si="439"/>
        <v>0</v>
      </c>
      <c r="L4521" s="229">
        <f t="shared" si="439"/>
        <v>0</v>
      </c>
      <c r="M4521" s="229">
        <f t="shared" si="440"/>
        <v>0</v>
      </c>
    </row>
    <row r="4522" spans="1:13" ht="15" customHeight="1">
      <c r="A4522" s="76"/>
      <c r="B4522" s="77" t="str">
        <f t="shared" si="437"/>
        <v/>
      </c>
      <c r="C4522" t="str">
        <f t="shared" si="436"/>
        <v/>
      </c>
      <c r="D4522" s="315" t="str">
        <f t="shared" si="441"/>
        <v/>
      </c>
      <c r="E4522" s="228">
        <v>0</v>
      </c>
      <c r="J4522" s="229">
        <f t="shared" si="438"/>
        <v>0</v>
      </c>
      <c r="K4522" s="229">
        <f t="shared" si="439"/>
        <v>0</v>
      </c>
      <c r="L4522" s="229">
        <f t="shared" si="439"/>
        <v>0</v>
      </c>
      <c r="M4522" s="229">
        <f t="shared" si="440"/>
        <v>0</v>
      </c>
    </row>
    <row r="4523" spans="1:13" ht="15" customHeight="1">
      <c r="A4523" s="76"/>
      <c r="B4523" s="77" t="str">
        <f t="shared" si="437"/>
        <v/>
      </c>
      <c r="C4523" t="str">
        <f t="shared" si="436"/>
        <v/>
      </c>
      <c r="D4523" s="315" t="str">
        <f t="shared" si="441"/>
        <v/>
      </c>
      <c r="E4523" s="228">
        <v>0</v>
      </c>
      <c r="J4523" s="229">
        <f t="shared" si="438"/>
        <v>0</v>
      </c>
      <c r="K4523" s="229">
        <f t="shared" si="439"/>
        <v>0</v>
      </c>
      <c r="L4523" s="229">
        <f t="shared" si="439"/>
        <v>0</v>
      </c>
      <c r="M4523" s="229">
        <f t="shared" si="440"/>
        <v>0</v>
      </c>
    </row>
    <row r="4524" spans="1:13" ht="15" customHeight="1">
      <c r="A4524" s="76"/>
      <c r="B4524" s="77" t="str">
        <f t="shared" si="437"/>
        <v/>
      </c>
      <c r="C4524" t="str">
        <f t="shared" si="436"/>
        <v/>
      </c>
      <c r="D4524" s="315" t="str">
        <f t="shared" si="441"/>
        <v/>
      </c>
      <c r="E4524" s="228">
        <v>0</v>
      </c>
      <c r="J4524" s="229">
        <f t="shared" si="438"/>
        <v>0</v>
      </c>
      <c r="K4524" s="229">
        <f t="shared" si="439"/>
        <v>0</v>
      </c>
      <c r="L4524" s="229">
        <f t="shared" si="439"/>
        <v>0</v>
      </c>
      <c r="M4524" s="229">
        <f t="shared" si="440"/>
        <v>0</v>
      </c>
    </row>
    <row r="4525" spans="1:13" ht="15" customHeight="1">
      <c r="A4525" s="76"/>
      <c r="B4525" s="77" t="str">
        <f t="shared" si="437"/>
        <v/>
      </c>
      <c r="C4525" t="str">
        <f t="shared" si="436"/>
        <v/>
      </c>
      <c r="D4525" s="315" t="str">
        <f t="shared" si="441"/>
        <v/>
      </c>
      <c r="E4525" s="228">
        <v>0</v>
      </c>
      <c r="J4525" s="229">
        <f t="shared" si="438"/>
        <v>0</v>
      </c>
      <c r="K4525" s="229">
        <f t="shared" si="439"/>
        <v>0</v>
      </c>
      <c r="L4525" s="229">
        <f t="shared" si="439"/>
        <v>0</v>
      </c>
      <c r="M4525" s="229">
        <f t="shared" si="440"/>
        <v>0</v>
      </c>
    </row>
    <row r="4526" spans="1:13" ht="15" customHeight="1">
      <c r="A4526" s="76"/>
      <c r="B4526" s="77" t="str">
        <f t="shared" si="437"/>
        <v/>
      </c>
      <c r="C4526" t="str">
        <f t="shared" si="436"/>
        <v/>
      </c>
      <c r="D4526" s="315" t="str">
        <f t="shared" si="441"/>
        <v/>
      </c>
      <c r="E4526" s="228">
        <v>0</v>
      </c>
      <c r="J4526" s="229">
        <f t="shared" si="438"/>
        <v>0</v>
      </c>
      <c r="K4526" s="229">
        <f t="shared" si="439"/>
        <v>0</v>
      </c>
      <c r="L4526" s="229">
        <f t="shared" si="439"/>
        <v>0</v>
      </c>
      <c r="M4526" s="229">
        <f t="shared" si="440"/>
        <v>0</v>
      </c>
    </row>
    <row r="4527" spans="1:13" ht="15" customHeight="1">
      <c r="A4527" s="76"/>
      <c r="B4527" s="77" t="str">
        <f t="shared" si="437"/>
        <v/>
      </c>
      <c r="C4527" t="str">
        <f t="shared" si="436"/>
        <v/>
      </c>
      <c r="D4527" s="315" t="str">
        <f t="shared" si="441"/>
        <v/>
      </c>
      <c r="E4527" s="228">
        <v>0</v>
      </c>
      <c r="J4527" s="229">
        <f t="shared" si="438"/>
        <v>0</v>
      </c>
      <c r="K4527" s="229">
        <f t="shared" si="439"/>
        <v>0</v>
      </c>
      <c r="L4527" s="229">
        <f t="shared" si="439"/>
        <v>0</v>
      </c>
      <c r="M4527" s="229">
        <f t="shared" si="440"/>
        <v>0</v>
      </c>
    </row>
    <row r="4528" spans="1:13" ht="15" customHeight="1">
      <c r="A4528" s="76"/>
      <c r="B4528" s="77" t="str">
        <f t="shared" si="437"/>
        <v/>
      </c>
      <c r="C4528" t="str">
        <f t="shared" si="436"/>
        <v/>
      </c>
      <c r="D4528" s="315" t="str">
        <f t="shared" si="441"/>
        <v/>
      </c>
      <c r="E4528" s="228">
        <v>0</v>
      </c>
      <c r="J4528" s="229">
        <f t="shared" si="438"/>
        <v>0</v>
      </c>
      <c r="K4528" s="229">
        <f t="shared" si="439"/>
        <v>0</v>
      </c>
      <c r="L4528" s="229">
        <f t="shared" si="439"/>
        <v>0</v>
      </c>
      <c r="M4528" s="229">
        <f t="shared" si="440"/>
        <v>0</v>
      </c>
    </row>
    <row r="4529" spans="1:13" ht="15" customHeight="1">
      <c r="A4529" s="76"/>
      <c r="B4529" s="77" t="str">
        <f t="shared" si="437"/>
        <v/>
      </c>
      <c r="C4529" t="str">
        <f t="shared" si="436"/>
        <v/>
      </c>
      <c r="D4529" s="315" t="str">
        <f t="shared" si="441"/>
        <v/>
      </c>
      <c r="E4529" s="228">
        <v>0</v>
      </c>
      <c r="J4529" s="229">
        <f t="shared" si="438"/>
        <v>0</v>
      </c>
      <c r="K4529" s="229">
        <f t="shared" si="439"/>
        <v>0</v>
      </c>
      <c r="L4529" s="229">
        <f t="shared" si="439"/>
        <v>0</v>
      </c>
      <c r="M4529" s="229">
        <f t="shared" si="440"/>
        <v>0</v>
      </c>
    </row>
    <row r="4530" spans="1:13" ht="15" customHeight="1">
      <c r="A4530" s="76"/>
      <c r="B4530" s="77" t="str">
        <f t="shared" si="437"/>
        <v/>
      </c>
      <c r="C4530" t="str">
        <f t="shared" si="436"/>
        <v/>
      </c>
      <c r="D4530" s="315" t="str">
        <f t="shared" si="441"/>
        <v/>
      </c>
      <c r="E4530" s="228">
        <v>0</v>
      </c>
      <c r="J4530" s="229">
        <f t="shared" si="438"/>
        <v>0</v>
      </c>
      <c r="K4530" s="229">
        <f t="shared" si="439"/>
        <v>0</v>
      </c>
      <c r="L4530" s="229">
        <f t="shared" si="439"/>
        <v>0</v>
      </c>
      <c r="M4530" s="229">
        <f t="shared" si="440"/>
        <v>0</v>
      </c>
    </row>
    <row r="4531" spans="1:13" ht="15" customHeight="1">
      <c r="A4531" s="76"/>
      <c r="B4531" s="77" t="str">
        <f t="shared" si="437"/>
        <v/>
      </c>
      <c r="C4531" t="str">
        <f t="shared" si="436"/>
        <v/>
      </c>
      <c r="D4531" s="315" t="str">
        <f t="shared" si="441"/>
        <v/>
      </c>
      <c r="E4531" s="228">
        <v>0</v>
      </c>
      <c r="J4531" s="229">
        <f t="shared" si="438"/>
        <v>0</v>
      </c>
      <c r="K4531" s="229">
        <f t="shared" si="439"/>
        <v>0</v>
      </c>
      <c r="L4531" s="229">
        <f t="shared" si="439"/>
        <v>0</v>
      </c>
      <c r="M4531" s="229">
        <f t="shared" si="440"/>
        <v>0</v>
      </c>
    </row>
    <row r="4532" spans="1:13" ht="15" customHeight="1">
      <c r="A4532" s="76"/>
      <c r="B4532" s="77" t="str">
        <f t="shared" si="437"/>
        <v/>
      </c>
      <c r="C4532" t="str">
        <f t="shared" si="436"/>
        <v/>
      </c>
      <c r="D4532" s="315" t="str">
        <f t="shared" si="441"/>
        <v/>
      </c>
      <c r="E4532" s="228">
        <v>0</v>
      </c>
      <c r="J4532" s="229">
        <f t="shared" si="438"/>
        <v>0</v>
      </c>
      <c r="K4532" s="229">
        <f t="shared" si="439"/>
        <v>0</v>
      </c>
      <c r="L4532" s="229">
        <f t="shared" si="439"/>
        <v>0</v>
      </c>
      <c r="M4532" s="229">
        <f t="shared" si="440"/>
        <v>0</v>
      </c>
    </row>
    <row r="4533" spans="1:13" ht="15" customHeight="1">
      <c r="A4533" s="76"/>
      <c r="B4533" s="77" t="str">
        <f t="shared" si="437"/>
        <v/>
      </c>
      <c r="C4533" t="str">
        <f t="shared" si="436"/>
        <v/>
      </c>
      <c r="D4533" s="315" t="str">
        <f t="shared" si="441"/>
        <v/>
      </c>
      <c r="E4533" s="228">
        <v>0</v>
      </c>
      <c r="J4533" s="229">
        <f t="shared" si="438"/>
        <v>0</v>
      </c>
      <c r="K4533" s="229">
        <f t="shared" si="439"/>
        <v>0</v>
      </c>
      <c r="L4533" s="229">
        <f t="shared" si="439"/>
        <v>0</v>
      </c>
      <c r="M4533" s="229">
        <f t="shared" si="440"/>
        <v>0</v>
      </c>
    </row>
    <row r="4534" spans="1:13" ht="15" customHeight="1">
      <c r="A4534" s="76"/>
      <c r="B4534" s="77" t="str">
        <f t="shared" si="437"/>
        <v/>
      </c>
      <c r="C4534" t="str">
        <f t="shared" si="436"/>
        <v/>
      </c>
      <c r="D4534" s="315" t="str">
        <f t="shared" si="441"/>
        <v/>
      </c>
      <c r="E4534" s="228">
        <v>0</v>
      </c>
      <c r="J4534" s="229">
        <f t="shared" si="438"/>
        <v>0</v>
      </c>
      <c r="K4534" s="229">
        <f t="shared" si="439"/>
        <v>0</v>
      </c>
      <c r="L4534" s="229">
        <f t="shared" si="439"/>
        <v>0</v>
      </c>
      <c r="M4534" s="229">
        <f t="shared" si="440"/>
        <v>0</v>
      </c>
    </row>
    <row r="4535" spans="1:13" ht="15" customHeight="1">
      <c r="A4535" s="76"/>
      <c r="B4535" s="77" t="str">
        <f t="shared" si="437"/>
        <v/>
      </c>
      <c r="C4535" t="str">
        <f t="shared" si="436"/>
        <v/>
      </c>
      <c r="D4535" s="315" t="str">
        <f t="shared" si="441"/>
        <v/>
      </c>
      <c r="E4535" s="228">
        <v>0</v>
      </c>
      <c r="J4535" s="229">
        <f t="shared" si="438"/>
        <v>0</v>
      </c>
      <c r="K4535" s="229">
        <f t="shared" si="439"/>
        <v>0</v>
      </c>
      <c r="L4535" s="229">
        <f t="shared" si="439"/>
        <v>0</v>
      </c>
      <c r="M4535" s="229">
        <f t="shared" si="440"/>
        <v>0</v>
      </c>
    </row>
    <row r="4536" spans="1:13" ht="15" customHeight="1">
      <c r="A4536" s="76"/>
      <c r="B4536" s="77" t="str">
        <f t="shared" si="437"/>
        <v/>
      </c>
      <c r="C4536" t="str">
        <f t="shared" si="436"/>
        <v/>
      </c>
      <c r="D4536" s="315" t="str">
        <f t="shared" si="441"/>
        <v/>
      </c>
      <c r="E4536" s="228">
        <v>0</v>
      </c>
      <c r="J4536" s="229">
        <f t="shared" si="438"/>
        <v>0</v>
      </c>
      <c r="K4536" s="229">
        <f t="shared" si="439"/>
        <v>0</v>
      </c>
      <c r="L4536" s="229">
        <f t="shared" si="439"/>
        <v>0</v>
      </c>
      <c r="M4536" s="229">
        <f t="shared" si="440"/>
        <v>0</v>
      </c>
    </row>
    <row r="4537" spans="1:13" ht="15" customHeight="1">
      <c r="A4537" s="76"/>
      <c r="B4537" s="77" t="str">
        <f t="shared" si="437"/>
        <v/>
      </c>
      <c r="C4537" t="str">
        <f t="shared" si="436"/>
        <v/>
      </c>
      <c r="D4537" s="315" t="str">
        <f t="shared" si="441"/>
        <v/>
      </c>
      <c r="E4537" s="228">
        <v>0</v>
      </c>
      <c r="J4537" s="229">
        <f t="shared" si="438"/>
        <v>0</v>
      </c>
      <c r="K4537" s="229">
        <f t="shared" si="439"/>
        <v>0</v>
      </c>
      <c r="L4537" s="229">
        <f t="shared" si="439"/>
        <v>0</v>
      </c>
      <c r="M4537" s="229">
        <f t="shared" si="440"/>
        <v>0</v>
      </c>
    </row>
    <row r="4538" spans="1:13" ht="15" customHeight="1">
      <c r="A4538" s="76"/>
      <c r="B4538" s="77" t="str">
        <f t="shared" si="437"/>
        <v/>
      </c>
      <c r="C4538" t="str">
        <f t="shared" si="436"/>
        <v/>
      </c>
      <c r="D4538" s="315" t="str">
        <f t="shared" si="441"/>
        <v/>
      </c>
      <c r="E4538" s="228">
        <v>0</v>
      </c>
      <c r="J4538" s="229">
        <f t="shared" si="438"/>
        <v>0</v>
      </c>
      <c r="K4538" s="229">
        <f t="shared" si="439"/>
        <v>0</v>
      </c>
      <c r="L4538" s="229">
        <f t="shared" si="439"/>
        <v>0</v>
      </c>
      <c r="M4538" s="229">
        <f t="shared" si="440"/>
        <v>0</v>
      </c>
    </row>
    <row r="4539" spans="1:13" ht="15" customHeight="1">
      <c r="A4539" s="76"/>
      <c r="B4539" s="77" t="str">
        <f t="shared" si="437"/>
        <v/>
      </c>
      <c r="C4539" t="str">
        <f t="shared" si="436"/>
        <v/>
      </c>
      <c r="D4539" s="315" t="str">
        <f t="shared" si="441"/>
        <v/>
      </c>
      <c r="E4539" s="228">
        <v>0</v>
      </c>
      <c r="J4539" s="229">
        <f t="shared" si="438"/>
        <v>0</v>
      </c>
      <c r="K4539" s="229">
        <f t="shared" si="439"/>
        <v>0</v>
      </c>
      <c r="L4539" s="229">
        <f t="shared" si="439"/>
        <v>0</v>
      </c>
      <c r="M4539" s="229">
        <f t="shared" si="440"/>
        <v>0</v>
      </c>
    </row>
    <row r="4540" spans="1:13" ht="15" customHeight="1">
      <c r="A4540" s="76"/>
      <c r="B4540" s="77" t="str">
        <f t="shared" si="437"/>
        <v/>
      </c>
      <c r="C4540" t="str">
        <f t="shared" si="436"/>
        <v/>
      </c>
      <c r="D4540" s="315" t="str">
        <f t="shared" si="441"/>
        <v/>
      </c>
      <c r="E4540" s="228">
        <v>0</v>
      </c>
      <c r="J4540" s="229">
        <f t="shared" si="438"/>
        <v>0</v>
      </c>
      <c r="K4540" s="229">
        <f t="shared" si="439"/>
        <v>0</v>
      </c>
      <c r="L4540" s="229">
        <f t="shared" si="439"/>
        <v>0</v>
      </c>
      <c r="M4540" s="229">
        <f t="shared" si="440"/>
        <v>0</v>
      </c>
    </row>
    <row r="4541" spans="1:13" ht="15" customHeight="1">
      <c r="A4541" s="76"/>
      <c r="B4541" s="77" t="str">
        <f t="shared" si="437"/>
        <v/>
      </c>
      <c r="C4541" t="str">
        <f t="shared" si="436"/>
        <v/>
      </c>
      <c r="D4541" s="315" t="str">
        <f t="shared" si="441"/>
        <v/>
      </c>
      <c r="E4541" s="228">
        <v>0</v>
      </c>
      <c r="J4541" s="229">
        <f t="shared" si="438"/>
        <v>0</v>
      </c>
      <c r="K4541" s="229">
        <f t="shared" si="439"/>
        <v>0</v>
      </c>
      <c r="L4541" s="229">
        <f t="shared" si="439"/>
        <v>0</v>
      </c>
      <c r="M4541" s="229">
        <f t="shared" si="440"/>
        <v>0</v>
      </c>
    </row>
    <row r="4542" spans="1:13" ht="15" customHeight="1">
      <c r="A4542" s="76"/>
      <c r="B4542" s="77" t="str">
        <f t="shared" si="437"/>
        <v/>
      </c>
      <c r="C4542" t="str">
        <f t="shared" si="436"/>
        <v/>
      </c>
      <c r="D4542" s="315" t="str">
        <f t="shared" si="441"/>
        <v/>
      </c>
      <c r="E4542" s="228">
        <v>0</v>
      </c>
      <c r="J4542" s="229">
        <f t="shared" si="438"/>
        <v>0</v>
      </c>
      <c r="K4542" s="229">
        <f t="shared" si="439"/>
        <v>0</v>
      </c>
      <c r="L4542" s="229">
        <f t="shared" si="439"/>
        <v>0</v>
      </c>
      <c r="M4542" s="229">
        <f t="shared" si="440"/>
        <v>0</v>
      </c>
    </row>
    <row r="4543" spans="1:13" ht="15" customHeight="1">
      <c r="A4543" s="76"/>
      <c r="B4543" s="77" t="str">
        <f t="shared" si="437"/>
        <v/>
      </c>
      <c r="C4543" t="str">
        <f t="shared" si="436"/>
        <v/>
      </c>
      <c r="D4543" s="315" t="str">
        <f t="shared" si="441"/>
        <v/>
      </c>
      <c r="E4543" s="228">
        <v>0</v>
      </c>
      <c r="J4543" s="229">
        <f t="shared" si="438"/>
        <v>0</v>
      </c>
      <c r="K4543" s="229">
        <f t="shared" si="439"/>
        <v>0</v>
      </c>
      <c r="L4543" s="229">
        <f t="shared" si="439"/>
        <v>0</v>
      </c>
      <c r="M4543" s="229">
        <f t="shared" si="440"/>
        <v>0</v>
      </c>
    </row>
    <row r="4544" spans="1:13" ht="15" customHeight="1">
      <c r="A4544" s="76"/>
      <c r="B4544" s="77" t="str">
        <f t="shared" si="437"/>
        <v/>
      </c>
      <c r="C4544" t="str">
        <f t="shared" si="436"/>
        <v/>
      </c>
      <c r="D4544" s="315" t="str">
        <f t="shared" si="441"/>
        <v/>
      </c>
      <c r="E4544" s="228">
        <v>0</v>
      </c>
      <c r="J4544" s="229">
        <f t="shared" si="438"/>
        <v>0</v>
      </c>
      <c r="K4544" s="229">
        <f t="shared" si="439"/>
        <v>0</v>
      </c>
      <c r="L4544" s="229">
        <f t="shared" si="439"/>
        <v>0</v>
      </c>
      <c r="M4544" s="229">
        <f t="shared" si="440"/>
        <v>0</v>
      </c>
    </row>
    <row r="4545" spans="1:13" ht="15" customHeight="1">
      <c r="A4545" s="76"/>
      <c r="B4545" s="77" t="str">
        <f t="shared" si="437"/>
        <v/>
      </c>
      <c r="C4545" t="str">
        <f t="shared" ref="C4545:C4608" si="442">IF(A4545&lt;&gt;"",TEXT(A4545,"aaaa"),"")</f>
        <v/>
      </c>
      <c r="D4545" s="315" t="str">
        <f t="shared" si="441"/>
        <v/>
      </c>
      <c r="E4545" s="228">
        <v>0</v>
      </c>
      <c r="J4545" s="229">
        <f t="shared" si="438"/>
        <v>0</v>
      </c>
      <c r="K4545" s="229">
        <f t="shared" si="439"/>
        <v>0</v>
      </c>
      <c r="L4545" s="229">
        <f t="shared" si="439"/>
        <v>0</v>
      </c>
      <c r="M4545" s="229">
        <f t="shared" si="440"/>
        <v>0</v>
      </c>
    </row>
    <row r="4546" spans="1:13" ht="15" customHeight="1">
      <c r="A4546" s="76"/>
      <c r="B4546" s="77" t="str">
        <f t="shared" si="437"/>
        <v/>
      </c>
      <c r="C4546" t="str">
        <f t="shared" si="442"/>
        <v/>
      </c>
      <c r="D4546" s="315" t="str">
        <f t="shared" si="441"/>
        <v/>
      </c>
      <c r="E4546" s="228">
        <v>0</v>
      </c>
      <c r="J4546" s="229">
        <f t="shared" si="438"/>
        <v>0</v>
      </c>
      <c r="K4546" s="229">
        <f t="shared" si="439"/>
        <v>0</v>
      </c>
      <c r="L4546" s="229">
        <f t="shared" si="439"/>
        <v>0</v>
      </c>
      <c r="M4546" s="229">
        <f t="shared" si="440"/>
        <v>0</v>
      </c>
    </row>
    <row r="4547" spans="1:13" ht="15" customHeight="1">
      <c r="A4547" s="76"/>
      <c r="B4547" s="77" t="str">
        <f t="shared" si="437"/>
        <v/>
      </c>
      <c r="C4547" t="str">
        <f t="shared" si="442"/>
        <v/>
      </c>
      <c r="D4547" s="315" t="str">
        <f t="shared" si="441"/>
        <v/>
      </c>
      <c r="E4547" s="228">
        <v>0</v>
      </c>
      <c r="J4547" s="229">
        <f t="shared" si="438"/>
        <v>0</v>
      </c>
      <c r="K4547" s="229">
        <f t="shared" si="439"/>
        <v>0</v>
      </c>
      <c r="L4547" s="229">
        <f t="shared" si="439"/>
        <v>0</v>
      </c>
      <c r="M4547" s="229">
        <f t="shared" si="440"/>
        <v>0</v>
      </c>
    </row>
    <row r="4548" spans="1:13" ht="15" customHeight="1">
      <c r="A4548" s="76"/>
      <c r="B4548" s="77" t="str">
        <f t="shared" si="437"/>
        <v/>
      </c>
      <c r="C4548" t="str">
        <f t="shared" si="442"/>
        <v/>
      </c>
      <c r="D4548" s="315" t="str">
        <f t="shared" si="441"/>
        <v/>
      </c>
      <c r="E4548" s="228">
        <v>0</v>
      </c>
      <c r="J4548" s="229">
        <f t="shared" si="438"/>
        <v>0</v>
      </c>
      <c r="K4548" s="229">
        <f t="shared" si="439"/>
        <v>0</v>
      </c>
      <c r="L4548" s="229">
        <f t="shared" si="439"/>
        <v>0</v>
      </c>
      <c r="M4548" s="229">
        <f t="shared" si="440"/>
        <v>0</v>
      </c>
    </row>
    <row r="4549" spans="1:13" ht="15" customHeight="1">
      <c r="A4549" s="76"/>
      <c r="B4549" s="77" t="str">
        <f t="shared" si="437"/>
        <v/>
      </c>
      <c r="C4549" t="str">
        <f t="shared" si="442"/>
        <v/>
      </c>
      <c r="D4549" s="315" t="str">
        <f t="shared" si="441"/>
        <v/>
      </c>
      <c r="E4549" s="228">
        <v>0</v>
      </c>
      <c r="J4549" s="229">
        <f t="shared" si="438"/>
        <v>0</v>
      </c>
      <c r="K4549" s="229">
        <f t="shared" si="439"/>
        <v>0</v>
      </c>
      <c r="L4549" s="229">
        <f t="shared" si="439"/>
        <v>0</v>
      </c>
      <c r="M4549" s="229">
        <f t="shared" si="440"/>
        <v>0</v>
      </c>
    </row>
    <row r="4550" spans="1:13" ht="15" customHeight="1">
      <c r="A4550" s="76"/>
      <c r="B4550" s="77" t="str">
        <f t="shared" si="437"/>
        <v/>
      </c>
      <c r="C4550" t="str">
        <f t="shared" si="442"/>
        <v/>
      </c>
      <c r="D4550" s="315" t="str">
        <f t="shared" si="441"/>
        <v/>
      </c>
      <c r="E4550" s="228">
        <v>0</v>
      </c>
      <c r="J4550" s="229">
        <f t="shared" si="438"/>
        <v>0</v>
      </c>
      <c r="K4550" s="229">
        <f t="shared" si="439"/>
        <v>0</v>
      </c>
      <c r="L4550" s="229">
        <f t="shared" si="439"/>
        <v>0</v>
      </c>
      <c r="M4550" s="229">
        <f t="shared" si="440"/>
        <v>0</v>
      </c>
    </row>
    <row r="4551" spans="1:13" ht="15" customHeight="1">
      <c r="A4551" s="76"/>
      <c r="B4551" s="77" t="str">
        <f t="shared" ref="B4551:B4614" si="443">IF(A4551="","",TEXT(A4551,"DDDD"))</f>
        <v/>
      </c>
      <c r="C4551" t="str">
        <f t="shared" si="442"/>
        <v/>
      </c>
      <c r="D4551" s="315" t="str">
        <f t="shared" si="441"/>
        <v/>
      </c>
      <c r="E4551" s="228">
        <v>0</v>
      </c>
      <c r="J4551" s="229">
        <f t="shared" ref="J4551:J4614" si="444">IF(E4551=0,0,(1-J$4)*E4551)</f>
        <v>0</v>
      </c>
      <c r="K4551" s="229">
        <f t="shared" ref="K4551:L4614" si="445">IF(F4551=0,0,(1-K$4)*F4551)</f>
        <v>0</v>
      </c>
      <c r="L4551" s="229">
        <f t="shared" si="445"/>
        <v>0</v>
      </c>
      <c r="M4551" s="229">
        <f t="shared" ref="M4551:M4614" si="446">IF(H4551=0,0,(1-M$4)*H4551)</f>
        <v>0</v>
      </c>
    </row>
    <row r="4552" spans="1:13" ht="15" customHeight="1">
      <c r="A4552" s="76"/>
      <c r="B4552" s="77" t="str">
        <f t="shared" si="443"/>
        <v/>
      </c>
      <c r="C4552" t="str">
        <f t="shared" si="442"/>
        <v/>
      </c>
      <c r="D4552" s="315" t="str">
        <f t="shared" ref="D4552:D4615" si="447">IF(A4552&lt;&gt;"",PROPER(TEXT(A4552,"Mmmm")),"")</f>
        <v/>
      </c>
      <c r="E4552" s="228">
        <v>0</v>
      </c>
      <c r="J4552" s="229">
        <f t="shared" si="444"/>
        <v>0</v>
      </c>
      <c r="K4552" s="229">
        <f t="shared" si="445"/>
        <v>0</v>
      </c>
      <c r="L4552" s="229">
        <f t="shared" si="445"/>
        <v>0</v>
      </c>
      <c r="M4552" s="229">
        <f t="shared" si="446"/>
        <v>0</v>
      </c>
    </row>
    <row r="4553" spans="1:13" ht="15" customHeight="1">
      <c r="A4553" s="76"/>
      <c r="B4553" s="77" t="str">
        <f t="shared" si="443"/>
        <v/>
      </c>
      <c r="C4553" t="str">
        <f t="shared" si="442"/>
        <v/>
      </c>
      <c r="D4553" s="315" t="str">
        <f t="shared" si="447"/>
        <v/>
      </c>
      <c r="E4553" s="228">
        <v>0</v>
      </c>
      <c r="J4553" s="229">
        <f t="shared" si="444"/>
        <v>0</v>
      </c>
      <c r="K4553" s="229">
        <f t="shared" si="445"/>
        <v>0</v>
      </c>
      <c r="L4553" s="229">
        <f t="shared" si="445"/>
        <v>0</v>
      </c>
      <c r="M4553" s="229">
        <f t="shared" si="446"/>
        <v>0</v>
      </c>
    </row>
    <row r="4554" spans="1:13" ht="15" customHeight="1">
      <c r="A4554" s="76"/>
      <c r="B4554" s="77" t="str">
        <f t="shared" si="443"/>
        <v/>
      </c>
      <c r="C4554" t="str">
        <f t="shared" si="442"/>
        <v/>
      </c>
      <c r="D4554" s="315" t="str">
        <f t="shared" si="447"/>
        <v/>
      </c>
      <c r="E4554" s="228">
        <v>0</v>
      </c>
      <c r="J4554" s="229">
        <f t="shared" si="444"/>
        <v>0</v>
      </c>
      <c r="K4554" s="229">
        <f t="shared" si="445"/>
        <v>0</v>
      </c>
      <c r="L4554" s="229">
        <f t="shared" si="445"/>
        <v>0</v>
      </c>
      <c r="M4554" s="229">
        <f t="shared" si="446"/>
        <v>0</v>
      </c>
    </row>
    <row r="4555" spans="1:13" ht="15" customHeight="1">
      <c r="A4555" s="76"/>
      <c r="B4555" s="77" t="str">
        <f t="shared" si="443"/>
        <v/>
      </c>
      <c r="C4555" t="str">
        <f t="shared" si="442"/>
        <v/>
      </c>
      <c r="D4555" s="315" t="str">
        <f t="shared" si="447"/>
        <v/>
      </c>
      <c r="E4555" s="228">
        <v>0</v>
      </c>
      <c r="J4555" s="229">
        <f t="shared" si="444"/>
        <v>0</v>
      </c>
      <c r="K4555" s="229">
        <f t="shared" si="445"/>
        <v>0</v>
      </c>
      <c r="L4555" s="229">
        <f t="shared" si="445"/>
        <v>0</v>
      </c>
      <c r="M4555" s="229">
        <f t="shared" si="446"/>
        <v>0</v>
      </c>
    </row>
    <row r="4556" spans="1:13" ht="15" customHeight="1">
      <c r="A4556" s="76"/>
      <c r="B4556" s="77" t="str">
        <f t="shared" si="443"/>
        <v/>
      </c>
      <c r="C4556" t="str">
        <f t="shared" si="442"/>
        <v/>
      </c>
      <c r="D4556" s="315" t="str">
        <f t="shared" si="447"/>
        <v/>
      </c>
      <c r="E4556" s="228">
        <v>0</v>
      </c>
      <c r="J4556" s="229">
        <f t="shared" si="444"/>
        <v>0</v>
      </c>
      <c r="K4556" s="229">
        <f t="shared" si="445"/>
        <v>0</v>
      </c>
      <c r="L4556" s="229">
        <f t="shared" si="445"/>
        <v>0</v>
      </c>
      <c r="M4556" s="229">
        <f t="shared" si="446"/>
        <v>0</v>
      </c>
    </row>
    <row r="4557" spans="1:13" ht="15" customHeight="1">
      <c r="A4557" s="76"/>
      <c r="B4557" s="77" t="str">
        <f t="shared" si="443"/>
        <v/>
      </c>
      <c r="C4557" t="str">
        <f t="shared" si="442"/>
        <v/>
      </c>
      <c r="D4557" s="315" t="str">
        <f t="shared" si="447"/>
        <v/>
      </c>
      <c r="E4557" s="228">
        <v>0</v>
      </c>
      <c r="J4557" s="229">
        <f t="shared" si="444"/>
        <v>0</v>
      </c>
      <c r="K4557" s="229">
        <f t="shared" si="445"/>
        <v>0</v>
      </c>
      <c r="L4557" s="229">
        <f t="shared" si="445"/>
        <v>0</v>
      </c>
      <c r="M4557" s="229">
        <f t="shared" si="446"/>
        <v>0</v>
      </c>
    </row>
    <row r="4558" spans="1:13" ht="15" customHeight="1">
      <c r="A4558" s="76"/>
      <c r="B4558" s="77" t="str">
        <f t="shared" si="443"/>
        <v/>
      </c>
      <c r="C4558" t="str">
        <f t="shared" si="442"/>
        <v/>
      </c>
      <c r="D4558" s="315" t="str">
        <f t="shared" si="447"/>
        <v/>
      </c>
      <c r="E4558" s="228">
        <v>0</v>
      </c>
      <c r="J4558" s="229">
        <f t="shared" si="444"/>
        <v>0</v>
      </c>
      <c r="K4558" s="229">
        <f t="shared" si="445"/>
        <v>0</v>
      </c>
      <c r="L4558" s="229">
        <f t="shared" si="445"/>
        <v>0</v>
      </c>
      <c r="M4558" s="229">
        <f t="shared" si="446"/>
        <v>0</v>
      </c>
    </row>
    <row r="4559" spans="1:13" ht="15" customHeight="1">
      <c r="A4559" s="76"/>
      <c r="B4559" s="77" t="str">
        <f t="shared" si="443"/>
        <v/>
      </c>
      <c r="C4559" t="str">
        <f t="shared" si="442"/>
        <v/>
      </c>
      <c r="D4559" s="315" t="str">
        <f t="shared" si="447"/>
        <v/>
      </c>
      <c r="E4559" s="228">
        <v>0</v>
      </c>
      <c r="J4559" s="229">
        <f t="shared" si="444"/>
        <v>0</v>
      </c>
      <c r="K4559" s="229">
        <f t="shared" si="445"/>
        <v>0</v>
      </c>
      <c r="L4559" s="229">
        <f t="shared" si="445"/>
        <v>0</v>
      </c>
      <c r="M4559" s="229">
        <f t="shared" si="446"/>
        <v>0</v>
      </c>
    </row>
    <row r="4560" spans="1:13" ht="15" customHeight="1">
      <c r="A4560" s="76"/>
      <c r="B4560" s="77" t="str">
        <f t="shared" si="443"/>
        <v/>
      </c>
      <c r="C4560" t="str">
        <f t="shared" si="442"/>
        <v/>
      </c>
      <c r="D4560" s="315" t="str">
        <f t="shared" si="447"/>
        <v/>
      </c>
      <c r="E4560" s="228">
        <v>0</v>
      </c>
      <c r="J4560" s="229">
        <f t="shared" si="444"/>
        <v>0</v>
      </c>
      <c r="K4560" s="229">
        <f t="shared" si="445"/>
        <v>0</v>
      </c>
      <c r="L4560" s="229">
        <f t="shared" si="445"/>
        <v>0</v>
      </c>
      <c r="M4560" s="229">
        <f t="shared" si="446"/>
        <v>0</v>
      </c>
    </row>
    <row r="4561" spans="1:13" ht="15" customHeight="1">
      <c r="A4561" s="76"/>
      <c r="B4561" s="77" t="str">
        <f t="shared" si="443"/>
        <v/>
      </c>
      <c r="C4561" t="str">
        <f t="shared" si="442"/>
        <v/>
      </c>
      <c r="D4561" s="315" t="str">
        <f t="shared" si="447"/>
        <v/>
      </c>
      <c r="E4561" s="228">
        <v>0</v>
      </c>
      <c r="J4561" s="229">
        <f t="shared" si="444"/>
        <v>0</v>
      </c>
      <c r="K4561" s="229">
        <f t="shared" si="445"/>
        <v>0</v>
      </c>
      <c r="L4561" s="229">
        <f t="shared" si="445"/>
        <v>0</v>
      </c>
      <c r="M4561" s="229">
        <f t="shared" si="446"/>
        <v>0</v>
      </c>
    </row>
    <row r="4562" spans="1:13" ht="15" customHeight="1">
      <c r="A4562" s="76"/>
      <c r="B4562" s="77" t="str">
        <f t="shared" si="443"/>
        <v/>
      </c>
      <c r="C4562" t="str">
        <f t="shared" si="442"/>
        <v/>
      </c>
      <c r="D4562" s="315" t="str">
        <f t="shared" si="447"/>
        <v/>
      </c>
      <c r="E4562" s="228">
        <v>0</v>
      </c>
      <c r="J4562" s="229">
        <f t="shared" si="444"/>
        <v>0</v>
      </c>
      <c r="K4562" s="229">
        <f t="shared" si="445"/>
        <v>0</v>
      </c>
      <c r="L4562" s="229">
        <f t="shared" si="445"/>
        <v>0</v>
      </c>
      <c r="M4562" s="229">
        <f t="shared" si="446"/>
        <v>0</v>
      </c>
    </row>
    <row r="4563" spans="1:13" ht="15" customHeight="1">
      <c r="A4563" s="76"/>
      <c r="B4563" s="77" t="str">
        <f t="shared" si="443"/>
        <v/>
      </c>
      <c r="C4563" t="str">
        <f t="shared" si="442"/>
        <v/>
      </c>
      <c r="D4563" s="315" t="str">
        <f t="shared" si="447"/>
        <v/>
      </c>
      <c r="E4563" s="228">
        <v>0</v>
      </c>
      <c r="J4563" s="229">
        <f t="shared" si="444"/>
        <v>0</v>
      </c>
      <c r="K4563" s="229">
        <f t="shared" si="445"/>
        <v>0</v>
      </c>
      <c r="L4563" s="229">
        <f t="shared" si="445"/>
        <v>0</v>
      </c>
      <c r="M4563" s="229">
        <f t="shared" si="446"/>
        <v>0</v>
      </c>
    </row>
    <row r="4564" spans="1:13" ht="15" customHeight="1">
      <c r="A4564" s="76"/>
      <c r="B4564" s="77" t="str">
        <f t="shared" si="443"/>
        <v/>
      </c>
      <c r="C4564" t="str">
        <f t="shared" si="442"/>
        <v/>
      </c>
      <c r="D4564" s="315" t="str">
        <f t="shared" si="447"/>
        <v/>
      </c>
      <c r="E4564" s="228">
        <v>0</v>
      </c>
      <c r="J4564" s="229">
        <f t="shared" si="444"/>
        <v>0</v>
      </c>
      <c r="K4564" s="229">
        <f t="shared" si="445"/>
        <v>0</v>
      </c>
      <c r="L4564" s="229">
        <f t="shared" si="445"/>
        <v>0</v>
      </c>
      <c r="M4564" s="229">
        <f t="shared" si="446"/>
        <v>0</v>
      </c>
    </row>
    <row r="4565" spans="1:13" ht="15" customHeight="1">
      <c r="A4565" s="76"/>
      <c r="B4565" s="77" t="str">
        <f t="shared" si="443"/>
        <v/>
      </c>
      <c r="C4565" t="str">
        <f t="shared" si="442"/>
        <v/>
      </c>
      <c r="D4565" s="315" t="str">
        <f t="shared" si="447"/>
        <v/>
      </c>
      <c r="E4565" s="228">
        <v>0</v>
      </c>
      <c r="J4565" s="229">
        <f t="shared" si="444"/>
        <v>0</v>
      </c>
      <c r="K4565" s="229">
        <f t="shared" si="445"/>
        <v>0</v>
      </c>
      <c r="L4565" s="229">
        <f t="shared" si="445"/>
        <v>0</v>
      </c>
      <c r="M4565" s="229">
        <f t="shared" si="446"/>
        <v>0</v>
      </c>
    </row>
    <row r="4566" spans="1:13" ht="15" customHeight="1">
      <c r="A4566" s="76"/>
      <c r="B4566" s="77" t="str">
        <f t="shared" si="443"/>
        <v/>
      </c>
      <c r="C4566" t="str">
        <f t="shared" si="442"/>
        <v/>
      </c>
      <c r="D4566" s="315" t="str">
        <f t="shared" si="447"/>
        <v/>
      </c>
      <c r="E4566" s="228">
        <v>0</v>
      </c>
      <c r="J4566" s="229">
        <f t="shared" si="444"/>
        <v>0</v>
      </c>
      <c r="K4566" s="229">
        <f t="shared" si="445"/>
        <v>0</v>
      </c>
      <c r="L4566" s="229">
        <f t="shared" si="445"/>
        <v>0</v>
      </c>
      <c r="M4566" s="229">
        <f t="shared" si="446"/>
        <v>0</v>
      </c>
    </row>
    <row r="4567" spans="1:13" ht="15" customHeight="1">
      <c r="A4567" s="76"/>
      <c r="B4567" s="77" t="str">
        <f t="shared" si="443"/>
        <v/>
      </c>
      <c r="C4567" t="str">
        <f t="shared" si="442"/>
        <v/>
      </c>
      <c r="D4567" s="315" t="str">
        <f t="shared" si="447"/>
        <v/>
      </c>
      <c r="E4567" s="228">
        <v>0</v>
      </c>
      <c r="J4567" s="229">
        <f t="shared" si="444"/>
        <v>0</v>
      </c>
      <c r="K4567" s="229">
        <f t="shared" si="445"/>
        <v>0</v>
      </c>
      <c r="L4567" s="229">
        <f t="shared" si="445"/>
        <v>0</v>
      </c>
      <c r="M4567" s="229">
        <f t="shared" si="446"/>
        <v>0</v>
      </c>
    </row>
    <row r="4568" spans="1:13" ht="15" customHeight="1">
      <c r="A4568" s="76"/>
      <c r="B4568" s="77" t="str">
        <f t="shared" si="443"/>
        <v/>
      </c>
      <c r="C4568" t="str">
        <f t="shared" si="442"/>
        <v/>
      </c>
      <c r="D4568" s="315" t="str">
        <f t="shared" si="447"/>
        <v/>
      </c>
      <c r="E4568" s="228">
        <v>0</v>
      </c>
      <c r="J4568" s="229">
        <f t="shared" si="444"/>
        <v>0</v>
      </c>
      <c r="K4568" s="229">
        <f t="shared" si="445"/>
        <v>0</v>
      </c>
      <c r="L4568" s="229">
        <f t="shared" si="445"/>
        <v>0</v>
      </c>
      <c r="M4568" s="229">
        <f t="shared" si="446"/>
        <v>0</v>
      </c>
    </row>
    <row r="4569" spans="1:13" ht="15" customHeight="1">
      <c r="A4569" s="76"/>
      <c r="B4569" s="77" t="str">
        <f t="shared" si="443"/>
        <v/>
      </c>
      <c r="C4569" t="str">
        <f t="shared" si="442"/>
        <v/>
      </c>
      <c r="D4569" s="315" t="str">
        <f t="shared" si="447"/>
        <v/>
      </c>
      <c r="E4569" s="228">
        <v>0</v>
      </c>
      <c r="J4569" s="229">
        <f t="shared" si="444"/>
        <v>0</v>
      </c>
      <c r="K4569" s="229">
        <f t="shared" si="445"/>
        <v>0</v>
      </c>
      <c r="L4569" s="229">
        <f t="shared" si="445"/>
        <v>0</v>
      </c>
      <c r="M4569" s="229">
        <f t="shared" si="446"/>
        <v>0</v>
      </c>
    </row>
    <row r="4570" spans="1:13" ht="15" customHeight="1">
      <c r="A4570" s="76"/>
      <c r="B4570" s="77" t="str">
        <f t="shared" si="443"/>
        <v/>
      </c>
      <c r="C4570" t="str">
        <f t="shared" si="442"/>
        <v/>
      </c>
      <c r="D4570" s="315" t="str">
        <f t="shared" si="447"/>
        <v/>
      </c>
      <c r="E4570" s="228">
        <v>0</v>
      </c>
      <c r="J4570" s="229">
        <f t="shared" si="444"/>
        <v>0</v>
      </c>
      <c r="K4570" s="229">
        <f t="shared" si="445"/>
        <v>0</v>
      </c>
      <c r="L4570" s="229">
        <f t="shared" si="445"/>
        <v>0</v>
      </c>
      <c r="M4570" s="229">
        <f t="shared" si="446"/>
        <v>0</v>
      </c>
    </row>
    <row r="4571" spans="1:13" ht="15" customHeight="1">
      <c r="A4571" s="76"/>
      <c r="B4571" s="77" t="str">
        <f t="shared" si="443"/>
        <v/>
      </c>
      <c r="C4571" t="str">
        <f t="shared" si="442"/>
        <v/>
      </c>
      <c r="D4571" s="315" t="str">
        <f t="shared" si="447"/>
        <v/>
      </c>
      <c r="E4571" s="228">
        <v>0</v>
      </c>
      <c r="J4571" s="229">
        <f t="shared" si="444"/>
        <v>0</v>
      </c>
      <c r="K4571" s="229">
        <f t="shared" si="445"/>
        <v>0</v>
      </c>
      <c r="L4571" s="229">
        <f t="shared" si="445"/>
        <v>0</v>
      </c>
      <c r="M4571" s="229">
        <f t="shared" si="446"/>
        <v>0</v>
      </c>
    </row>
    <row r="4572" spans="1:13" ht="15" customHeight="1">
      <c r="A4572" s="76"/>
      <c r="B4572" s="77" t="str">
        <f t="shared" si="443"/>
        <v/>
      </c>
      <c r="C4572" t="str">
        <f t="shared" si="442"/>
        <v/>
      </c>
      <c r="D4572" s="315" t="str">
        <f t="shared" si="447"/>
        <v/>
      </c>
      <c r="E4572" s="228">
        <v>0</v>
      </c>
      <c r="J4572" s="229">
        <f t="shared" si="444"/>
        <v>0</v>
      </c>
      <c r="K4572" s="229">
        <f t="shared" si="445"/>
        <v>0</v>
      </c>
      <c r="L4572" s="229">
        <f t="shared" si="445"/>
        <v>0</v>
      </c>
      <c r="M4572" s="229">
        <f t="shared" si="446"/>
        <v>0</v>
      </c>
    </row>
    <row r="4573" spans="1:13" ht="15" customHeight="1">
      <c r="A4573" s="76"/>
      <c r="B4573" s="77" t="str">
        <f t="shared" si="443"/>
        <v/>
      </c>
      <c r="C4573" t="str">
        <f t="shared" si="442"/>
        <v/>
      </c>
      <c r="D4573" s="315" t="str">
        <f t="shared" si="447"/>
        <v/>
      </c>
      <c r="E4573" s="228">
        <v>0</v>
      </c>
      <c r="J4573" s="229">
        <f t="shared" si="444"/>
        <v>0</v>
      </c>
      <c r="K4573" s="229">
        <f t="shared" si="445"/>
        <v>0</v>
      </c>
      <c r="L4573" s="229">
        <f t="shared" si="445"/>
        <v>0</v>
      </c>
      <c r="M4573" s="229">
        <f t="shared" si="446"/>
        <v>0</v>
      </c>
    </row>
    <row r="4574" spans="1:13" ht="15" customHeight="1">
      <c r="A4574" s="76"/>
      <c r="B4574" s="77" t="str">
        <f t="shared" si="443"/>
        <v/>
      </c>
      <c r="C4574" t="str">
        <f t="shared" si="442"/>
        <v/>
      </c>
      <c r="D4574" s="315" t="str">
        <f t="shared" si="447"/>
        <v/>
      </c>
      <c r="E4574" s="228">
        <v>0</v>
      </c>
      <c r="J4574" s="229">
        <f t="shared" si="444"/>
        <v>0</v>
      </c>
      <c r="K4574" s="229">
        <f t="shared" si="445"/>
        <v>0</v>
      </c>
      <c r="L4574" s="229">
        <f t="shared" si="445"/>
        <v>0</v>
      </c>
      <c r="M4574" s="229">
        <f t="shared" si="446"/>
        <v>0</v>
      </c>
    </row>
    <row r="4575" spans="1:13" ht="15" customHeight="1">
      <c r="A4575" s="76"/>
      <c r="B4575" s="77" t="str">
        <f t="shared" si="443"/>
        <v/>
      </c>
      <c r="C4575" t="str">
        <f t="shared" si="442"/>
        <v/>
      </c>
      <c r="D4575" s="315" t="str">
        <f t="shared" si="447"/>
        <v/>
      </c>
      <c r="E4575" s="228">
        <v>0</v>
      </c>
      <c r="J4575" s="229">
        <f t="shared" si="444"/>
        <v>0</v>
      </c>
      <c r="K4575" s="229">
        <f t="shared" si="445"/>
        <v>0</v>
      </c>
      <c r="L4575" s="229">
        <f t="shared" si="445"/>
        <v>0</v>
      </c>
      <c r="M4575" s="229">
        <f t="shared" si="446"/>
        <v>0</v>
      </c>
    </row>
    <row r="4576" spans="1:13" ht="15" customHeight="1">
      <c r="A4576" s="76"/>
      <c r="B4576" s="77" t="str">
        <f t="shared" si="443"/>
        <v/>
      </c>
      <c r="C4576" t="str">
        <f t="shared" si="442"/>
        <v/>
      </c>
      <c r="D4576" s="315" t="str">
        <f t="shared" si="447"/>
        <v/>
      </c>
      <c r="E4576" s="228">
        <v>0</v>
      </c>
      <c r="J4576" s="229">
        <f t="shared" si="444"/>
        <v>0</v>
      </c>
      <c r="K4576" s="229">
        <f t="shared" si="445"/>
        <v>0</v>
      </c>
      <c r="L4576" s="229">
        <f t="shared" si="445"/>
        <v>0</v>
      </c>
      <c r="M4576" s="229">
        <f t="shared" si="446"/>
        <v>0</v>
      </c>
    </row>
    <row r="4577" spans="1:13" ht="15" customHeight="1">
      <c r="A4577" s="76"/>
      <c r="B4577" s="77" t="str">
        <f t="shared" si="443"/>
        <v/>
      </c>
      <c r="C4577" t="str">
        <f t="shared" si="442"/>
        <v/>
      </c>
      <c r="D4577" s="315" t="str">
        <f t="shared" si="447"/>
        <v/>
      </c>
      <c r="E4577" s="228">
        <v>0</v>
      </c>
      <c r="J4577" s="229">
        <f t="shared" si="444"/>
        <v>0</v>
      </c>
      <c r="K4577" s="229">
        <f t="shared" si="445"/>
        <v>0</v>
      </c>
      <c r="L4577" s="229">
        <f t="shared" si="445"/>
        <v>0</v>
      </c>
      <c r="M4577" s="229">
        <f t="shared" si="446"/>
        <v>0</v>
      </c>
    </row>
    <row r="4578" spans="1:13" ht="15" customHeight="1">
      <c r="A4578" s="76"/>
      <c r="B4578" s="77" t="str">
        <f t="shared" si="443"/>
        <v/>
      </c>
      <c r="C4578" t="str">
        <f t="shared" si="442"/>
        <v/>
      </c>
      <c r="D4578" s="315" t="str">
        <f t="shared" si="447"/>
        <v/>
      </c>
      <c r="E4578" s="228">
        <v>0</v>
      </c>
      <c r="J4578" s="229">
        <f t="shared" si="444"/>
        <v>0</v>
      </c>
      <c r="K4578" s="229">
        <f t="shared" si="445"/>
        <v>0</v>
      </c>
      <c r="L4578" s="229">
        <f t="shared" si="445"/>
        <v>0</v>
      </c>
      <c r="M4578" s="229">
        <f t="shared" si="446"/>
        <v>0</v>
      </c>
    </row>
    <row r="4579" spans="1:13" ht="15" customHeight="1">
      <c r="A4579" s="76"/>
      <c r="B4579" s="77" t="str">
        <f t="shared" si="443"/>
        <v/>
      </c>
      <c r="C4579" t="str">
        <f t="shared" si="442"/>
        <v/>
      </c>
      <c r="D4579" s="315" t="str">
        <f t="shared" si="447"/>
        <v/>
      </c>
      <c r="E4579" s="228">
        <v>0</v>
      </c>
      <c r="J4579" s="229">
        <f t="shared" si="444"/>
        <v>0</v>
      </c>
      <c r="K4579" s="229">
        <f t="shared" si="445"/>
        <v>0</v>
      </c>
      <c r="L4579" s="229">
        <f t="shared" si="445"/>
        <v>0</v>
      </c>
      <c r="M4579" s="229">
        <f t="shared" si="446"/>
        <v>0</v>
      </c>
    </row>
    <row r="4580" spans="1:13" ht="15" customHeight="1">
      <c r="A4580" s="76"/>
      <c r="B4580" s="77" t="str">
        <f t="shared" si="443"/>
        <v/>
      </c>
      <c r="C4580" t="str">
        <f t="shared" si="442"/>
        <v/>
      </c>
      <c r="D4580" s="315" t="str">
        <f t="shared" si="447"/>
        <v/>
      </c>
      <c r="E4580" s="228">
        <v>0</v>
      </c>
      <c r="J4580" s="229">
        <f t="shared" si="444"/>
        <v>0</v>
      </c>
      <c r="K4580" s="229">
        <f t="shared" si="445"/>
        <v>0</v>
      </c>
      <c r="L4580" s="229">
        <f t="shared" si="445"/>
        <v>0</v>
      </c>
      <c r="M4580" s="229">
        <f t="shared" si="446"/>
        <v>0</v>
      </c>
    </row>
    <row r="4581" spans="1:13" ht="15" customHeight="1">
      <c r="A4581" s="76"/>
      <c r="B4581" s="77" t="str">
        <f t="shared" si="443"/>
        <v/>
      </c>
      <c r="C4581" t="str">
        <f t="shared" si="442"/>
        <v/>
      </c>
      <c r="D4581" s="315" t="str">
        <f t="shared" si="447"/>
        <v/>
      </c>
      <c r="E4581" s="228">
        <v>0</v>
      </c>
      <c r="J4581" s="229">
        <f t="shared" si="444"/>
        <v>0</v>
      </c>
      <c r="K4581" s="229">
        <f t="shared" si="445"/>
        <v>0</v>
      </c>
      <c r="L4581" s="229">
        <f t="shared" si="445"/>
        <v>0</v>
      </c>
      <c r="M4581" s="229">
        <f t="shared" si="446"/>
        <v>0</v>
      </c>
    </row>
    <row r="4582" spans="1:13" ht="15" customHeight="1">
      <c r="A4582" s="76"/>
      <c r="B4582" s="77" t="str">
        <f t="shared" si="443"/>
        <v/>
      </c>
      <c r="C4582" t="str">
        <f t="shared" si="442"/>
        <v/>
      </c>
      <c r="D4582" s="315" t="str">
        <f t="shared" si="447"/>
        <v/>
      </c>
      <c r="E4582" s="228">
        <v>0</v>
      </c>
      <c r="J4582" s="229">
        <f t="shared" si="444"/>
        <v>0</v>
      </c>
      <c r="K4582" s="229">
        <f t="shared" si="445"/>
        <v>0</v>
      </c>
      <c r="L4582" s="229">
        <f t="shared" si="445"/>
        <v>0</v>
      </c>
      <c r="M4582" s="229">
        <f t="shared" si="446"/>
        <v>0</v>
      </c>
    </row>
    <row r="4583" spans="1:13" ht="15" customHeight="1">
      <c r="A4583" s="76"/>
      <c r="B4583" s="77" t="str">
        <f t="shared" si="443"/>
        <v/>
      </c>
      <c r="C4583" t="str">
        <f t="shared" si="442"/>
        <v/>
      </c>
      <c r="D4583" s="315" t="str">
        <f t="shared" si="447"/>
        <v/>
      </c>
      <c r="E4583" s="228">
        <v>0</v>
      </c>
      <c r="J4583" s="229">
        <f t="shared" si="444"/>
        <v>0</v>
      </c>
      <c r="K4583" s="229">
        <f t="shared" si="445"/>
        <v>0</v>
      </c>
      <c r="L4583" s="229">
        <f t="shared" si="445"/>
        <v>0</v>
      </c>
      <c r="M4583" s="229">
        <f t="shared" si="446"/>
        <v>0</v>
      </c>
    </row>
    <row r="4584" spans="1:13" ht="15" customHeight="1">
      <c r="A4584" s="76"/>
      <c r="B4584" s="77" t="str">
        <f t="shared" si="443"/>
        <v/>
      </c>
      <c r="C4584" t="str">
        <f t="shared" si="442"/>
        <v/>
      </c>
      <c r="D4584" s="315" t="str">
        <f t="shared" si="447"/>
        <v/>
      </c>
      <c r="E4584" s="228">
        <v>0</v>
      </c>
      <c r="J4584" s="229">
        <f t="shared" si="444"/>
        <v>0</v>
      </c>
      <c r="K4584" s="229">
        <f t="shared" si="445"/>
        <v>0</v>
      </c>
      <c r="L4584" s="229">
        <f t="shared" si="445"/>
        <v>0</v>
      </c>
      <c r="M4584" s="229">
        <f t="shared" si="446"/>
        <v>0</v>
      </c>
    </row>
    <row r="4585" spans="1:13" ht="15" customHeight="1">
      <c r="A4585" s="76"/>
      <c r="B4585" s="77" t="str">
        <f t="shared" si="443"/>
        <v/>
      </c>
      <c r="C4585" t="str">
        <f t="shared" si="442"/>
        <v/>
      </c>
      <c r="D4585" s="315" t="str">
        <f t="shared" si="447"/>
        <v/>
      </c>
      <c r="E4585" s="228">
        <v>0</v>
      </c>
      <c r="J4585" s="229">
        <f t="shared" si="444"/>
        <v>0</v>
      </c>
      <c r="K4585" s="229">
        <f t="shared" si="445"/>
        <v>0</v>
      </c>
      <c r="L4585" s="229">
        <f t="shared" si="445"/>
        <v>0</v>
      </c>
      <c r="M4585" s="229">
        <f t="shared" si="446"/>
        <v>0</v>
      </c>
    </row>
    <row r="4586" spans="1:13" ht="15" customHeight="1">
      <c r="A4586" s="76"/>
      <c r="B4586" s="77" t="str">
        <f t="shared" si="443"/>
        <v/>
      </c>
      <c r="C4586" t="str">
        <f t="shared" si="442"/>
        <v/>
      </c>
      <c r="D4586" s="315" t="str">
        <f t="shared" si="447"/>
        <v/>
      </c>
      <c r="E4586" s="228">
        <v>0</v>
      </c>
      <c r="J4586" s="229">
        <f t="shared" si="444"/>
        <v>0</v>
      </c>
      <c r="K4586" s="229">
        <f t="shared" si="445"/>
        <v>0</v>
      </c>
      <c r="L4586" s="229">
        <f t="shared" si="445"/>
        <v>0</v>
      </c>
      <c r="M4586" s="229">
        <f t="shared" si="446"/>
        <v>0</v>
      </c>
    </row>
    <row r="4587" spans="1:13" ht="15" customHeight="1">
      <c r="A4587" s="76"/>
      <c r="B4587" s="77" t="str">
        <f t="shared" si="443"/>
        <v/>
      </c>
      <c r="C4587" t="str">
        <f t="shared" si="442"/>
        <v/>
      </c>
      <c r="D4587" s="315" t="str">
        <f t="shared" si="447"/>
        <v/>
      </c>
      <c r="E4587" s="228">
        <v>0</v>
      </c>
      <c r="J4587" s="229">
        <f t="shared" si="444"/>
        <v>0</v>
      </c>
      <c r="K4587" s="229">
        <f t="shared" si="445"/>
        <v>0</v>
      </c>
      <c r="L4587" s="229">
        <f t="shared" si="445"/>
        <v>0</v>
      </c>
      <c r="M4587" s="229">
        <f t="shared" si="446"/>
        <v>0</v>
      </c>
    </row>
    <row r="4588" spans="1:13" ht="15" customHeight="1">
      <c r="A4588" s="76"/>
      <c r="B4588" s="77" t="str">
        <f t="shared" si="443"/>
        <v/>
      </c>
      <c r="C4588" t="str">
        <f t="shared" si="442"/>
        <v/>
      </c>
      <c r="D4588" s="315" t="str">
        <f t="shared" si="447"/>
        <v/>
      </c>
      <c r="E4588" s="228">
        <v>0</v>
      </c>
      <c r="J4588" s="229">
        <f t="shared" si="444"/>
        <v>0</v>
      </c>
      <c r="K4588" s="229">
        <f t="shared" si="445"/>
        <v>0</v>
      </c>
      <c r="L4588" s="229">
        <f t="shared" si="445"/>
        <v>0</v>
      </c>
      <c r="M4588" s="229">
        <f t="shared" si="446"/>
        <v>0</v>
      </c>
    </row>
    <row r="4589" spans="1:13" ht="15" customHeight="1">
      <c r="A4589" s="76"/>
      <c r="B4589" s="77" t="str">
        <f t="shared" si="443"/>
        <v/>
      </c>
      <c r="C4589" t="str">
        <f t="shared" si="442"/>
        <v/>
      </c>
      <c r="D4589" s="315" t="str">
        <f t="shared" si="447"/>
        <v/>
      </c>
      <c r="E4589" s="228">
        <v>0</v>
      </c>
      <c r="J4589" s="229">
        <f t="shared" si="444"/>
        <v>0</v>
      </c>
      <c r="K4589" s="229">
        <f t="shared" si="445"/>
        <v>0</v>
      </c>
      <c r="L4589" s="229">
        <f t="shared" si="445"/>
        <v>0</v>
      </c>
      <c r="M4589" s="229">
        <f t="shared" si="446"/>
        <v>0</v>
      </c>
    </row>
    <row r="4590" spans="1:13" ht="15" customHeight="1">
      <c r="A4590" s="76"/>
      <c r="B4590" s="77" t="str">
        <f t="shared" si="443"/>
        <v/>
      </c>
      <c r="C4590" t="str">
        <f t="shared" si="442"/>
        <v/>
      </c>
      <c r="D4590" s="315" t="str">
        <f t="shared" si="447"/>
        <v/>
      </c>
      <c r="E4590" s="228">
        <v>0</v>
      </c>
      <c r="J4590" s="229">
        <f t="shared" si="444"/>
        <v>0</v>
      </c>
      <c r="K4590" s="229">
        <f t="shared" si="445"/>
        <v>0</v>
      </c>
      <c r="L4590" s="229">
        <f t="shared" si="445"/>
        <v>0</v>
      </c>
      <c r="M4590" s="229">
        <f t="shared" si="446"/>
        <v>0</v>
      </c>
    </row>
    <row r="4591" spans="1:13" ht="15" customHeight="1">
      <c r="A4591" s="76"/>
      <c r="B4591" s="77" t="str">
        <f t="shared" si="443"/>
        <v/>
      </c>
      <c r="C4591" t="str">
        <f t="shared" si="442"/>
        <v/>
      </c>
      <c r="D4591" s="315" t="str">
        <f t="shared" si="447"/>
        <v/>
      </c>
      <c r="E4591" s="228">
        <v>0</v>
      </c>
      <c r="J4591" s="229">
        <f t="shared" si="444"/>
        <v>0</v>
      </c>
      <c r="K4591" s="229">
        <f t="shared" si="445"/>
        <v>0</v>
      </c>
      <c r="L4591" s="229">
        <f t="shared" si="445"/>
        <v>0</v>
      </c>
      <c r="M4591" s="229">
        <f t="shared" si="446"/>
        <v>0</v>
      </c>
    </row>
    <row r="4592" spans="1:13" ht="15" customHeight="1">
      <c r="A4592" s="76"/>
      <c r="B4592" s="77" t="str">
        <f t="shared" si="443"/>
        <v/>
      </c>
      <c r="C4592" t="str">
        <f t="shared" si="442"/>
        <v/>
      </c>
      <c r="D4592" s="315" t="str">
        <f t="shared" si="447"/>
        <v/>
      </c>
      <c r="E4592" s="228">
        <v>0</v>
      </c>
      <c r="J4592" s="229">
        <f t="shared" si="444"/>
        <v>0</v>
      </c>
      <c r="K4592" s="229">
        <f t="shared" si="445"/>
        <v>0</v>
      </c>
      <c r="L4592" s="229">
        <f t="shared" si="445"/>
        <v>0</v>
      </c>
      <c r="M4592" s="229">
        <f t="shared" si="446"/>
        <v>0</v>
      </c>
    </row>
    <row r="4593" spans="1:13" ht="15" customHeight="1">
      <c r="A4593" s="76"/>
      <c r="B4593" s="77" t="str">
        <f t="shared" si="443"/>
        <v/>
      </c>
      <c r="C4593" t="str">
        <f t="shared" si="442"/>
        <v/>
      </c>
      <c r="D4593" s="315" t="str">
        <f t="shared" si="447"/>
        <v/>
      </c>
      <c r="E4593" s="228">
        <v>0</v>
      </c>
      <c r="J4593" s="229">
        <f t="shared" si="444"/>
        <v>0</v>
      </c>
      <c r="K4593" s="229">
        <f t="shared" si="445"/>
        <v>0</v>
      </c>
      <c r="L4593" s="229">
        <f t="shared" si="445"/>
        <v>0</v>
      </c>
      <c r="M4593" s="229">
        <f t="shared" si="446"/>
        <v>0</v>
      </c>
    </row>
    <row r="4594" spans="1:13" ht="15" customHeight="1">
      <c r="A4594" s="76"/>
      <c r="B4594" s="77" t="str">
        <f t="shared" si="443"/>
        <v/>
      </c>
      <c r="C4594" t="str">
        <f t="shared" si="442"/>
        <v/>
      </c>
      <c r="D4594" s="315" t="str">
        <f t="shared" si="447"/>
        <v/>
      </c>
      <c r="E4594" s="228">
        <v>0</v>
      </c>
      <c r="J4594" s="229">
        <f t="shared" si="444"/>
        <v>0</v>
      </c>
      <c r="K4594" s="229">
        <f t="shared" si="445"/>
        <v>0</v>
      </c>
      <c r="L4594" s="229">
        <f t="shared" si="445"/>
        <v>0</v>
      </c>
      <c r="M4594" s="229">
        <f t="shared" si="446"/>
        <v>0</v>
      </c>
    </row>
    <row r="4595" spans="1:13" ht="15" customHeight="1">
      <c r="A4595" s="76"/>
      <c r="B4595" s="77" t="str">
        <f t="shared" si="443"/>
        <v/>
      </c>
      <c r="C4595" t="str">
        <f t="shared" si="442"/>
        <v/>
      </c>
      <c r="D4595" s="315" t="str">
        <f t="shared" si="447"/>
        <v/>
      </c>
      <c r="E4595" s="228">
        <v>0</v>
      </c>
      <c r="J4595" s="229">
        <f t="shared" si="444"/>
        <v>0</v>
      </c>
      <c r="K4595" s="229">
        <f t="shared" si="445"/>
        <v>0</v>
      </c>
      <c r="L4595" s="229">
        <f t="shared" si="445"/>
        <v>0</v>
      </c>
      <c r="M4595" s="229">
        <f t="shared" si="446"/>
        <v>0</v>
      </c>
    </row>
    <row r="4596" spans="1:13" ht="15" customHeight="1">
      <c r="A4596" s="76"/>
      <c r="B4596" s="77" t="str">
        <f t="shared" si="443"/>
        <v/>
      </c>
      <c r="C4596" t="str">
        <f t="shared" si="442"/>
        <v/>
      </c>
      <c r="D4596" s="315" t="str">
        <f t="shared" si="447"/>
        <v/>
      </c>
      <c r="E4596" s="228">
        <v>0</v>
      </c>
      <c r="J4596" s="229">
        <f t="shared" si="444"/>
        <v>0</v>
      </c>
      <c r="K4596" s="229">
        <f t="shared" si="445"/>
        <v>0</v>
      </c>
      <c r="L4596" s="229">
        <f t="shared" si="445"/>
        <v>0</v>
      </c>
      <c r="M4596" s="229">
        <f t="shared" si="446"/>
        <v>0</v>
      </c>
    </row>
    <row r="4597" spans="1:13" ht="15" customHeight="1">
      <c r="A4597" s="76"/>
      <c r="B4597" s="77" t="str">
        <f t="shared" si="443"/>
        <v/>
      </c>
      <c r="C4597" t="str">
        <f t="shared" si="442"/>
        <v/>
      </c>
      <c r="D4597" s="315" t="str">
        <f t="shared" si="447"/>
        <v/>
      </c>
      <c r="E4597" s="228">
        <v>0</v>
      </c>
      <c r="J4597" s="229">
        <f t="shared" si="444"/>
        <v>0</v>
      </c>
      <c r="K4597" s="229">
        <f t="shared" si="445"/>
        <v>0</v>
      </c>
      <c r="L4597" s="229">
        <f t="shared" si="445"/>
        <v>0</v>
      </c>
      <c r="M4597" s="229">
        <f t="shared" si="446"/>
        <v>0</v>
      </c>
    </row>
    <row r="4598" spans="1:13" ht="15" customHeight="1">
      <c r="A4598" s="76"/>
      <c r="B4598" s="77" t="str">
        <f t="shared" si="443"/>
        <v/>
      </c>
      <c r="C4598" t="str">
        <f t="shared" si="442"/>
        <v/>
      </c>
      <c r="D4598" s="315" t="str">
        <f t="shared" si="447"/>
        <v/>
      </c>
      <c r="E4598" s="228">
        <v>0</v>
      </c>
      <c r="J4598" s="229">
        <f t="shared" si="444"/>
        <v>0</v>
      </c>
      <c r="K4598" s="229">
        <f t="shared" si="445"/>
        <v>0</v>
      </c>
      <c r="L4598" s="229">
        <f t="shared" si="445"/>
        <v>0</v>
      </c>
      <c r="M4598" s="229">
        <f t="shared" si="446"/>
        <v>0</v>
      </c>
    </row>
    <row r="4599" spans="1:13" ht="15" customHeight="1">
      <c r="A4599" s="76"/>
      <c r="B4599" s="77" t="str">
        <f t="shared" si="443"/>
        <v/>
      </c>
      <c r="C4599" t="str">
        <f t="shared" si="442"/>
        <v/>
      </c>
      <c r="D4599" s="315" t="str">
        <f t="shared" si="447"/>
        <v/>
      </c>
      <c r="E4599" s="228">
        <v>0</v>
      </c>
      <c r="J4599" s="229">
        <f t="shared" si="444"/>
        <v>0</v>
      </c>
      <c r="K4599" s="229">
        <f t="shared" si="445"/>
        <v>0</v>
      </c>
      <c r="L4599" s="229">
        <f t="shared" si="445"/>
        <v>0</v>
      </c>
      <c r="M4599" s="229">
        <f t="shared" si="446"/>
        <v>0</v>
      </c>
    </row>
    <row r="4600" spans="1:13" ht="15" customHeight="1">
      <c r="A4600" s="76"/>
      <c r="B4600" s="77" t="str">
        <f t="shared" si="443"/>
        <v/>
      </c>
      <c r="C4600" t="str">
        <f t="shared" si="442"/>
        <v/>
      </c>
      <c r="D4600" s="315" t="str">
        <f t="shared" si="447"/>
        <v/>
      </c>
      <c r="E4600" s="228">
        <v>0</v>
      </c>
      <c r="J4600" s="229">
        <f t="shared" si="444"/>
        <v>0</v>
      </c>
      <c r="K4600" s="229">
        <f t="shared" si="445"/>
        <v>0</v>
      </c>
      <c r="L4600" s="229">
        <f t="shared" si="445"/>
        <v>0</v>
      </c>
      <c r="M4600" s="229">
        <f t="shared" si="446"/>
        <v>0</v>
      </c>
    </row>
    <row r="4601" spans="1:13" ht="15" customHeight="1">
      <c r="A4601" s="76"/>
      <c r="B4601" s="77" t="str">
        <f t="shared" si="443"/>
        <v/>
      </c>
      <c r="C4601" t="str">
        <f t="shared" si="442"/>
        <v/>
      </c>
      <c r="D4601" s="315" t="str">
        <f t="shared" si="447"/>
        <v/>
      </c>
      <c r="E4601" s="228">
        <v>0</v>
      </c>
      <c r="J4601" s="229">
        <f t="shared" si="444"/>
        <v>0</v>
      </c>
      <c r="K4601" s="229">
        <f t="shared" si="445"/>
        <v>0</v>
      </c>
      <c r="L4601" s="229">
        <f t="shared" si="445"/>
        <v>0</v>
      </c>
      <c r="M4601" s="229">
        <f t="shared" si="446"/>
        <v>0</v>
      </c>
    </row>
    <row r="4602" spans="1:13" ht="15" customHeight="1">
      <c r="A4602" s="76"/>
      <c r="B4602" s="77" t="str">
        <f t="shared" si="443"/>
        <v/>
      </c>
      <c r="C4602" t="str">
        <f t="shared" si="442"/>
        <v/>
      </c>
      <c r="D4602" s="315" t="str">
        <f t="shared" si="447"/>
        <v/>
      </c>
      <c r="E4602" s="228">
        <v>0</v>
      </c>
      <c r="J4602" s="229">
        <f t="shared" si="444"/>
        <v>0</v>
      </c>
      <c r="K4602" s="229">
        <f t="shared" si="445"/>
        <v>0</v>
      </c>
      <c r="L4602" s="229">
        <f t="shared" si="445"/>
        <v>0</v>
      </c>
      <c r="M4602" s="229">
        <f t="shared" si="446"/>
        <v>0</v>
      </c>
    </row>
    <row r="4603" spans="1:13" ht="15" customHeight="1">
      <c r="A4603" s="76"/>
      <c r="B4603" s="77" t="str">
        <f t="shared" si="443"/>
        <v/>
      </c>
      <c r="C4603" t="str">
        <f t="shared" si="442"/>
        <v/>
      </c>
      <c r="D4603" s="315" t="str">
        <f t="shared" si="447"/>
        <v/>
      </c>
      <c r="E4603" s="228">
        <v>0</v>
      </c>
      <c r="J4603" s="229">
        <f t="shared" si="444"/>
        <v>0</v>
      </c>
      <c r="K4603" s="229">
        <f t="shared" si="445"/>
        <v>0</v>
      </c>
      <c r="L4603" s="229">
        <f t="shared" si="445"/>
        <v>0</v>
      </c>
      <c r="M4603" s="229">
        <f t="shared" si="446"/>
        <v>0</v>
      </c>
    </row>
    <row r="4604" spans="1:13" ht="15" customHeight="1">
      <c r="A4604" s="76"/>
      <c r="B4604" s="77" t="str">
        <f t="shared" si="443"/>
        <v/>
      </c>
      <c r="C4604" t="str">
        <f t="shared" si="442"/>
        <v/>
      </c>
      <c r="D4604" s="315" t="str">
        <f t="shared" si="447"/>
        <v/>
      </c>
      <c r="E4604" s="228">
        <v>0</v>
      </c>
      <c r="J4604" s="229">
        <f t="shared" si="444"/>
        <v>0</v>
      </c>
      <c r="K4604" s="229">
        <f t="shared" si="445"/>
        <v>0</v>
      </c>
      <c r="L4604" s="229">
        <f t="shared" si="445"/>
        <v>0</v>
      </c>
      <c r="M4604" s="229">
        <f t="shared" si="446"/>
        <v>0</v>
      </c>
    </row>
    <row r="4605" spans="1:13" ht="15" customHeight="1">
      <c r="A4605" s="76"/>
      <c r="B4605" s="77" t="str">
        <f t="shared" si="443"/>
        <v/>
      </c>
      <c r="C4605" t="str">
        <f t="shared" si="442"/>
        <v/>
      </c>
      <c r="D4605" s="315" t="str">
        <f t="shared" si="447"/>
        <v/>
      </c>
      <c r="E4605" s="228">
        <v>0</v>
      </c>
      <c r="J4605" s="229">
        <f t="shared" si="444"/>
        <v>0</v>
      </c>
      <c r="K4605" s="229">
        <f t="shared" si="445"/>
        <v>0</v>
      </c>
      <c r="L4605" s="229">
        <f t="shared" si="445"/>
        <v>0</v>
      </c>
      <c r="M4605" s="229">
        <f t="shared" si="446"/>
        <v>0</v>
      </c>
    </row>
    <row r="4606" spans="1:13" ht="15" customHeight="1">
      <c r="A4606" s="76"/>
      <c r="B4606" s="77" t="str">
        <f t="shared" si="443"/>
        <v/>
      </c>
      <c r="C4606" t="str">
        <f t="shared" si="442"/>
        <v/>
      </c>
      <c r="D4606" s="315" t="str">
        <f t="shared" si="447"/>
        <v/>
      </c>
      <c r="E4606" s="228">
        <v>0</v>
      </c>
      <c r="J4606" s="229">
        <f t="shared" si="444"/>
        <v>0</v>
      </c>
      <c r="K4606" s="229">
        <f t="shared" si="445"/>
        <v>0</v>
      </c>
      <c r="L4606" s="229">
        <f t="shared" si="445"/>
        <v>0</v>
      </c>
      <c r="M4606" s="229">
        <f t="shared" si="446"/>
        <v>0</v>
      </c>
    </row>
    <row r="4607" spans="1:13" ht="15" customHeight="1">
      <c r="A4607" s="76"/>
      <c r="B4607" s="77" t="str">
        <f t="shared" si="443"/>
        <v/>
      </c>
      <c r="C4607" t="str">
        <f t="shared" si="442"/>
        <v/>
      </c>
      <c r="D4607" s="315" t="str">
        <f t="shared" si="447"/>
        <v/>
      </c>
      <c r="E4607" s="228">
        <v>0</v>
      </c>
      <c r="J4607" s="229">
        <f t="shared" si="444"/>
        <v>0</v>
      </c>
      <c r="K4607" s="229">
        <f t="shared" si="445"/>
        <v>0</v>
      </c>
      <c r="L4607" s="229">
        <f t="shared" si="445"/>
        <v>0</v>
      </c>
      <c r="M4607" s="229">
        <f t="shared" si="446"/>
        <v>0</v>
      </c>
    </row>
    <row r="4608" spans="1:13" ht="15" customHeight="1">
      <c r="A4608" s="76"/>
      <c r="B4608" s="77" t="str">
        <f t="shared" si="443"/>
        <v/>
      </c>
      <c r="C4608" t="str">
        <f t="shared" si="442"/>
        <v/>
      </c>
      <c r="D4608" s="315" t="str">
        <f t="shared" si="447"/>
        <v/>
      </c>
      <c r="E4608" s="228">
        <v>0</v>
      </c>
      <c r="J4608" s="229">
        <f t="shared" si="444"/>
        <v>0</v>
      </c>
      <c r="K4608" s="229">
        <f t="shared" si="445"/>
        <v>0</v>
      </c>
      <c r="L4608" s="229">
        <f t="shared" si="445"/>
        <v>0</v>
      </c>
      <c r="M4608" s="229">
        <f t="shared" si="446"/>
        <v>0</v>
      </c>
    </row>
    <row r="4609" spans="1:13" ht="15" customHeight="1">
      <c r="A4609" s="76"/>
      <c r="B4609" s="77" t="str">
        <f t="shared" si="443"/>
        <v/>
      </c>
      <c r="C4609" t="str">
        <f t="shared" ref="C4609:C4672" si="448">IF(A4609&lt;&gt;"",TEXT(A4609,"aaaa"),"")</f>
        <v/>
      </c>
      <c r="D4609" s="315" t="str">
        <f t="shared" si="447"/>
        <v/>
      </c>
      <c r="E4609" s="228">
        <v>0</v>
      </c>
      <c r="J4609" s="229">
        <f t="shared" si="444"/>
        <v>0</v>
      </c>
      <c r="K4609" s="229">
        <f t="shared" si="445"/>
        <v>0</v>
      </c>
      <c r="L4609" s="229">
        <f t="shared" si="445"/>
        <v>0</v>
      </c>
      <c r="M4609" s="229">
        <f t="shared" si="446"/>
        <v>0</v>
      </c>
    </row>
    <row r="4610" spans="1:13" ht="15" customHeight="1">
      <c r="A4610" s="76"/>
      <c r="B4610" s="77" t="str">
        <f t="shared" si="443"/>
        <v/>
      </c>
      <c r="C4610" t="str">
        <f t="shared" si="448"/>
        <v/>
      </c>
      <c r="D4610" s="315" t="str">
        <f t="shared" si="447"/>
        <v/>
      </c>
      <c r="E4610" s="228">
        <v>0</v>
      </c>
      <c r="J4610" s="229">
        <f t="shared" si="444"/>
        <v>0</v>
      </c>
      <c r="K4610" s="229">
        <f t="shared" si="445"/>
        <v>0</v>
      </c>
      <c r="L4610" s="229">
        <f t="shared" si="445"/>
        <v>0</v>
      </c>
      <c r="M4610" s="229">
        <f t="shared" si="446"/>
        <v>0</v>
      </c>
    </row>
    <row r="4611" spans="1:13" ht="15" customHeight="1">
      <c r="A4611" s="76"/>
      <c r="B4611" s="77" t="str">
        <f t="shared" si="443"/>
        <v/>
      </c>
      <c r="C4611" t="str">
        <f t="shared" si="448"/>
        <v/>
      </c>
      <c r="D4611" s="315" t="str">
        <f t="shared" si="447"/>
        <v/>
      </c>
      <c r="E4611" s="228">
        <v>0</v>
      </c>
      <c r="J4611" s="229">
        <f t="shared" si="444"/>
        <v>0</v>
      </c>
      <c r="K4611" s="229">
        <f t="shared" si="445"/>
        <v>0</v>
      </c>
      <c r="L4611" s="229">
        <f t="shared" si="445"/>
        <v>0</v>
      </c>
      <c r="M4611" s="229">
        <f t="shared" si="446"/>
        <v>0</v>
      </c>
    </row>
    <row r="4612" spans="1:13" ht="15" customHeight="1">
      <c r="A4612" s="76"/>
      <c r="B4612" s="77" t="str">
        <f t="shared" si="443"/>
        <v/>
      </c>
      <c r="C4612" t="str">
        <f t="shared" si="448"/>
        <v/>
      </c>
      <c r="D4612" s="315" t="str">
        <f t="shared" si="447"/>
        <v/>
      </c>
      <c r="E4612" s="228">
        <v>0</v>
      </c>
      <c r="J4612" s="229">
        <f t="shared" si="444"/>
        <v>0</v>
      </c>
      <c r="K4612" s="229">
        <f t="shared" si="445"/>
        <v>0</v>
      </c>
      <c r="L4612" s="229">
        <f t="shared" si="445"/>
        <v>0</v>
      </c>
      <c r="M4612" s="229">
        <f t="shared" si="446"/>
        <v>0</v>
      </c>
    </row>
    <row r="4613" spans="1:13" ht="15" customHeight="1">
      <c r="A4613" s="76"/>
      <c r="B4613" s="77" t="str">
        <f t="shared" si="443"/>
        <v/>
      </c>
      <c r="C4613" t="str">
        <f t="shared" si="448"/>
        <v/>
      </c>
      <c r="D4613" s="315" t="str">
        <f t="shared" si="447"/>
        <v/>
      </c>
      <c r="E4613" s="228">
        <v>0</v>
      </c>
      <c r="J4613" s="229">
        <f t="shared" si="444"/>
        <v>0</v>
      </c>
      <c r="K4613" s="229">
        <f t="shared" si="445"/>
        <v>0</v>
      </c>
      <c r="L4613" s="229">
        <f t="shared" si="445"/>
        <v>0</v>
      </c>
      <c r="M4613" s="229">
        <f t="shared" si="446"/>
        <v>0</v>
      </c>
    </row>
    <row r="4614" spans="1:13" ht="15" customHeight="1">
      <c r="A4614" s="76"/>
      <c r="B4614" s="77" t="str">
        <f t="shared" si="443"/>
        <v/>
      </c>
      <c r="C4614" t="str">
        <f t="shared" si="448"/>
        <v/>
      </c>
      <c r="D4614" s="315" t="str">
        <f t="shared" si="447"/>
        <v/>
      </c>
      <c r="E4614" s="228">
        <v>0</v>
      </c>
      <c r="J4614" s="229">
        <f t="shared" si="444"/>
        <v>0</v>
      </c>
      <c r="K4614" s="229">
        <f t="shared" si="445"/>
        <v>0</v>
      </c>
      <c r="L4614" s="229">
        <f t="shared" si="445"/>
        <v>0</v>
      </c>
      <c r="M4614" s="229">
        <f t="shared" si="446"/>
        <v>0</v>
      </c>
    </row>
    <row r="4615" spans="1:13" ht="15" customHeight="1">
      <c r="A4615" s="76"/>
      <c r="B4615" s="77" t="str">
        <f t="shared" ref="B4615:B4678" si="449">IF(A4615="","",TEXT(A4615,"DDDD"))</f>
        <v/>
      </c>
      <c r="C4615" t="str">
        <f t="shared" si="448"/>
        <v/>
      </c>
      <c r="D4615" s="315" t="str">
        <f t="shared" si="447"/>
        <v/>
      </c>
      <c r="E4615" s="228">
        <v>0</v>
      </c>
      <c r="J4615" s="229">
        <f t="shared" ref="J4615:J4678" si="450">IF(E4615=0,0,(1-J$4)*E4615)</f>
        <v>0</v>
      </c>
      <c r="K4615" s="229">
        <f t="shared" ref="K4615:L4678" si="451">IF(F4615=0,0,(1-K$4)*F4615)</f>
        <v>0</v>
      </c>
      <c r="L4615" s="229">
        <f t="shared" si="451"/>
        <v>0</v>
      </c>
      <c r="M4615" s="229">
        <f t="shared" ref="M4615:M4678" si="452">IF(H4615=0,0,(1-M$4)*H4615)</f>
        <v>0</v>
      </c>
    </row>
    <row r="4616" spans="1:13" ht="15" customHeight="1">
      <c r="A4616" s="76"/>
      <c r="B4616" s="77" t="str">
        <f t="shared" si="449"/>
        <v/>
      </c>
      <c r="C4616" t="str">
        <f t="shared" si="448"/>
        <v/>
      </c>
      <c r="D4616" s="315" t="str">
        <f t="shared" ref="D4616:D4679" si="453">IF(A4616&lt;&gt;"",PROPER(TEXT(A4616,"Mmmm")),"")</f>
        <v/>
      </c>
      <c r="E4616" s="228">
        <v>0</v>
      </c>
      <c r="J4616" s="229">
        <f t="shared" si="450"/>
        <v>0</v>
      </c>
      <c r="K4616" s="229">
        <f t="shared" si="451"/>
        <v>0</v>
      </c>
      <c r="L4616" s="229">
        <f t="shared" si="451"/>
        <v>0</v>
      </c>
      <c r="M4616" s="229">
        <f t="shared" si="452"/>
        <v>0</v>
      </c>
    </row>
    <row r="4617" spans="1:13" ht="15" customHeight="1">
      <c r="A4617" s="76"/>
      <c r="B4617" s="77" t="str">
        <f t="shared" si="449"/>
        <v/>
      </c>
      <c r="C4617" t="str">
        <f t="shared" si="448"/>
        <v/>
      </c>
      <c r="D4617" s="315" t="str">
        <f t="shared" si="453"/>
        <v/>
      </c>
      <c r="E4617" s="228">
        <v>0</v>
      </c>
      <c r="J4617" s="229">
        <f t="shared" si="450"/>
        <v>0</v>
      </c>
      <c r="K4617" s="229">
        <f t="shared" si="451"/>
        <v>0</v>
      </c>
      <c r="L4617" s="229">
        <f t="shared" si="451"/>
        <v>0</v>
      </c>
      <c r="M4617" s="229">
        <f t="shared" si="452"/>
        <v>0</v>
      </c>
    </row>
    <row r="4618" spans="1:13" ht="15" customHeight="1">
      <c r="A4618" s="76"/>
      <c r="B4618" s="77" t="str">
        <f t="shared" si="449"/>
        <v/>
      </c>
      <c r="C4618" t="str">
        <f t="shared" si="448"/>
        <v/>
      </c>
      <c r="D4618" s="315" t="str">
        <f t="shared" si="453"/>
        <v/>
      </c>
      <c r="E4618" s="228">
        <v>0</v>
      </c>
      <c r="J4618" s="229">
        <f t="shared" si="450"/>
        <v>0</v>
      </c>
      <c r="K4618" s="229">
        <f t="shared" si="451"/>
        <v>0</v>
      </c>
      <c r="L4618" s="229">
        <f t="shared" si="451"/>
        <v>0</v>
      </c>
      <c r="M4618" s="229">
        <f t="shared" si="452"/>
        <v>0</v>
      </c>
    </row>
    <row r="4619" spans="1:13" ht="15" customHeight="1">
      <c r="A4619" s="76"/>
      <c r="B4619" s="77" t="str">
        <f t="shared" si="449"/>
        <v/>
      </c>
      <c r="C4619" t="str">
        <f t="shared" si="448"/>
        <v/>
      </c>
      <c r="D4619" s="315" t="str">
        <f t="shared" si="453"/>
        <v/>
      </c>
      <c r="E4619" s="228">
        <v>0</v>
      </c>
      <c r="J4619" s="229">
        <f t="shared" si="450"/>
        <v>0</v>
      </c>
      <c r="K4619" s="229">
        <f t="shared" si="451"/>
        <v>0</v>
      </c>
      <c r="L4619" s="229">
        <f t="shared" si="451"/>
        <v>0</v>
      </c>
      <c r="M4619" s="229">
        <f t="shared" si="452"/>
        <v>0</v>
      </c>
    </row>
    <row r="4620" spans="1:13" ht="15" customHeight="1">
      <c r="A4620" s="76"/>
      <c r="B4620" s="77" t="str">
        <f t="shared" si="449"/>
        <v/>
      </c>
      <c r="C4620" t="str">
        <f t="shared" si="448"/>
        <v/>
      </c>
      <c r="D4620" s="315" t="str">
        <f t="shared" si="453"/>
        <v/>
      </c>
      <c r="E4620" s="228">
        <v>0</v>
      </c>
      <c r="J4620" s="229">
        <f t="shared" si="450"/>
        <v>0</v>
      </c>
      <c r="K4620" s="229">
        <f t="shared" si="451"/>
        <v>0</v>
      </c>
      <c r="L4620" s="229">
        <f t="shared" si="451"/>
        <v>0</v>
      </c>
      <c r="M4620" s="229">
        <f t="shared" si="452"/>
        <v>0</v>
      </c>
    </row>
    <row r="4621" spans="1:13" ht="15" customHeight="1">
      <c r="A4621" s="76"/>
      <c r="B4621" s="77" t="str">
        <f t="shared" si="449"/>
        <v/>
      </c>
      <c r="C4621" t="str">
        <f t="shared" si="448"/>
        <v/>
      </c>
      <c r="D4621" s="315" t="str">
        <f t="shared" si="453"/>
        <v/>
      </c>
      <c r="E4621" s="228">
        <v>0</v>
      </c>
      <c r="J4621" s="229">
        <f t="shared" si="450"/>
        <v>0</v>
      </c>
      <c r="K4621" s="229">
        <f t="shared" si="451"/>
        <v>0</v>
      </c>
      <c r="L4621" s="229">
        <f t="shared" si="451"/>
        <v>0</v>
      </c>
      <c r="M4621" s="229">
        <f t="shared" si="452"/>
        <v>0</v>
      </c>
    </row>
    <row r="4622" spans="1:13" ht="15" customHeight="1">
      <c r="A4622" s="76"/>
      <c r="B4622" s="77" t="str">
        <f t="shared" si="449"/>
        <v/>
      </c>
      <c r="C4622" t="str">
        <f t="shared" si="448"/>
        <v/>
      </c>
      <c r="D4622" s="315" t="str">
        <f t="shared" si="453"/>
        <v/>
      </c>
      <c r="E4622" s="228">
        <v>0</v>
      </c>
      <c r="J4622" s="229">
        <f t="shared" si="450"/>
        <v>0</v>
      </c>
      <c r="K4622" s="229">
        <f t="shared" si="451"/>
        <v>0</v>
      </c>
      <c r="L4622" s="229">
        <f t="shared" si="451"/>
        <v>0</v>
      </c>
      <c r="M4622" s="229">
        <f t="shared" si="452"/>
        <v>0</v>
      </c>
    </row>
    <row r="4623" spans="1:13" ht="15" customHeight="1">
      <c r="A4623" s="76"/>
      <c r="B4623" s="77" t="str">
        <f t="shared" si="449"/>
        <v/>
      </c>
      <c r="C4623" t="str">
        <f t="shared" si="448"/>
        <v/>
      </c>
      <c r="D4623" s="315" t="str">
        <f t="shared" si="453"/>
        <v/>
      </c>
      <c r="E4623" s="228">
        <v>0</v>
      </c>
      <c r="J4623" s="229">
        <f t="shared" si="450"/>
        <v>0</v>
      </c>
      <c r="K4623" s="229">
        <f t="shared" si="451"/>
        <v>0</v>
      </c>
      <c r="L4623" s="229">
        <f t="shared" si="451"/>
        <v>0</v>
      </c>
      <c r="M4623" s="229">
        <f t="shared" si="452"/>
        <v>0</v>
      </c>
    </row>
    <row r="4624" spans="1:13" ht="15" customHeight="1">
      <c r="A4624" s="76"/>
      <c r="B4624" s="77" t="str">
        <f t="shared" si="449"/>
        <v/>
      </c>
      <c r="C4624" t="str">
        <f t="shared" si="448"/>
        <v/>
      </c>
      <c r="D4624" s="315" t="str">
        <f t="shared" si="453"/>
        <v/>
      </c>
      <c r="E4624" s="228">
        <v>0</v>
      </c>
      <c r="J4624" s="229">
        <f t="shared" si="450"/>
        <v>0</v>
      </c>
      <c r="K4624" s="229">
        <f t="shared" si="451"/>
        <v>0</v>
      </c>
      <c r="L4624" s="229">
        <f t="shared" si="451"/>
        <v>0</v>
      </c>
      <c r="M4624" s="229">
        <f t="shared" si="452"/>
        <v>0</v>
      </c>
    </row>
    <row r="4625" spans="1:13" ht="15" customHeight="1">
      <c r="A4625" s="76"/>
      <c r="B4625" s="77" t="str">
        <f t="shared" si="449"/>
        <v/>
      </c>
      <c r="C4625" t="str">
        <f t="shared" si="448"/>
        <v/>
      </c>
      <c r="D4625" s="315" t="str">
        <f t="shared" si="453"/>
        <v/>
      </c>
      <c r="E4625" s="228">
        <v>0</v>
      </c>
      <c r="J4625" s="229">
        <f t="shared" si="450"/>
        <v>0</v>
      </c>
      <c r="K4625" s="229">
        <f t="shared" si="451"/>
        <v>0</v>
      </c>
      <c r="L4625" s="229">
        <f t="shared" si="451"/>
        <v>0</v>
      </c>
      <c r="M4625" s="229">
        <f t="shared" si="452"/>
        <v>0</v>
      </c>
    </row>
    <row r="4626" spans="1:13" ht="15" customHeight="1">
      <c r="A4626" s="76"/>
      <c r="B4626" s="77" t="str">
        <f t="shared" si="449"/>
        <v/>
      </c>
      <c r="C4626" t="str">
        <f t="shared" si="448"/>
        <v/>
      </c>
      <c r="D4626" s="315" t="str">
        <f t="shared" si="453"/>
        <v/>
      </c>
      <c r="E4626" s="228">
        <v>0</v>
      </c>
      <c r="J4626" s="229">
        <f t="shared" si="450"/>
        <v>0</v>
      </c>
      <c r="K4626" s="229">
        <f t="shared" si="451"/>
        <v>0</v>
      </c>
      <c r="L4626" s="229">
        <f t="shared" si="451"/>
        <v>0</v>
      </c>
      <c r="M4626" s="229">
        <f t="shared" si="452"/>
        <v>0</v>
      </c>
    </row>
    <row r="4627" spans="1:13" ht="15" customHeight="1">
      <c r="A4627" s="76"/>
      <c r="B4627" s="77" t="str">
        <f t="shared" si="449"/>
        <v/>
      </c>
      <c r="C4627" t="str">
        <f t="shared" si="448"/>
        <v/>
      </c>
      <c r="D4627" s="315" t="str">
        <f t="shared" si="453"/>
        <v/>
      </c>
      <c r="E4627" s="228">
        <v>0</v>
      </c>
      <c r="J4627" s="229">
        <f t="shared" si="450"/>
        <v>0</v>
      </c>
      <c r="K4627" s="229">
        <f t="shared" si="451"/>
        <v>0</v>
      </c>
      <c r="L4627" s="229">
        <f t="shared" si="451"/>
        <v>0</v>
      </c>
      <c r="M4627" s="229">
        <f t="shared" si="452"/>
        <v>0</v>
      </c>
    </row>
    <row r="4628" spans="1:13" ht="15" customHeight="1">
      <c r="A4628" s="76"/>
      <c r="B4628" s="77" t="str">
        <f t="shared" si="449"/>
        <v/>
      </c>
      <c r="C4628" t="str">
        <f t="shared" si="448"/>
        <v/>
      </c>
      <c r="D4628" s="315" t="str">
        <f t="shared" si="453"/>
        <v/>
      </c>
      <c r="E4628" s="228">
        <v>0</v>
      </c>
      <c r="J4628" s="229">
        <f t="shared" si="450"/>
        <v>0</v>
      </c>
      <c r="K4628" s="229">
        <f t="shared" si="451"/>
        <v>0</v>
      </c>
      <c r="L4628" s="229">
        <f t="shared" si="451"/>
        <v>0</v>
      </c>
      <c r="M4628" s="229">
        <f t="shared" si="452"/>
        <v>0</v>
      </c>
    </row>
    <row r="4629" spans="1:13" ht="15" customHeight="1">
      <c r="A4629" s="76"/>
      <c r="B4629" s="77" t="str">
        <f t="shared" si="449"/>
        <v/>
      </c>
      <c r="C4629" t="str">
        <f t="shared" si="448"/>
        <v/>
      </c>
      <c r="D4629" s="315" t="str">
        <f t="shared" si="453"/>
        <v/>
      </c>
      <c r="E4629" s="228">
        <v>0</v>
      </c>
      <c r="J4629" s="229">
        <f t="shared" si="450"/>
        <v>0</v>
      </c>
      <c r="K4629" s="229">
        <f t="shared" si="451"/>
        <v>0</v>
      </c>
      <c r="L4629" s="229">
        <f t="shared" si="451"/>
        <v>0</v>
      </c>
      <c r="M4629" s="229">
        <f t="shared" si="452"/>
        <v>0</v>
      </c>
    </row>
    <row r="4630" spans="1:13" ht="15" customHeight="1">
      <c r="A4630" s="76"/>
      <c r="B4630" s="77" t="str">
        <f t="shared" si="449"/>
        <v/>
      </c>
      <c r="C4630" t="str">
        <f t="shared" si="448"/>
        <v/>
      </c>
      <c r="D4630" s="315" t="str">
        <f t="shared" si="453"/>
        <v/>
      </c>
      <c r="E4630" s="228">
        <v>0</v>
      </c>
      <c r="J4630" s="229">
        <f t="shared" si="450"/>
        <v>0</v>
      </c>
      <c r="K4630" s="229">
        <f t="shared" si="451"/>
        <v>0</v>
      </c>
      <c r="L4630" s="229">
        <f t="shared" si="451"/>
        <v>0</v>
      </c>
      <c r="M4630" s="229">
        <f t="shared" si="452"/>
        <v>0</v>
      </c>
    </row>
    <row r="4631" spans="1:13" ht="15" customHeight="1">
      <c r="A4631" s="76"/>
      <c r="B4631" s="77" t="str">
        <f t="shared" si="449"/>
        <v/>
      </c>
      <c r="C4631" t="str">
        <f t="shared" si="448"/>
        <v/>
      </c>
      <c r="D4631" s="315" t="str">
        <f t="shared" si="453"/>
        <v/>
      </c>
      <c r="E4631" s="228">
        <v>0</v>
      </c>
      <c r="J4631" s="229">
        <f t="shared" si="450"/>
        <v>0</v>
      </c>
      <c r="K4631" s="229">
        <f t="shared" si="451"/>
        <v>0</v>
      </c>
      <c r="L4631" s="229">
        <f t="shared" si="451"/>
        <v>0</v>
      </c>
      <c r="M4631" s="229">
        <f t="shared" si="452"/>
        <v>0</v>
      </c>
    </row>
    <row r="4632" spans="1:13" ht="15" customHeight="1">
      <c r="A4632" s="76"/>
      <c r="B4632" s="77" t="str">
        <f t="shared" si="449"/>
        <v/>
      </c>
      <c r="C4632" t="str">
        <f t="shared" si="448"/>
        <v/>
      </c>
      <c r="D4632" s="315" t="str">
        <f t="shared" si="453"/>
        <v/>
      </c>
      <c r="E4632" s="228">
        <v>0</v>
      </c>
      <c r="J4632" s="229">
        <f t="shared" si="450"/>
        <v>0</v>
      </c>
      <c r="K4632" s="229">
        <f t="shared" si="451"/>
        <v>0</v>
      </c>
      <c r="L4632" s="229">
        <f t="shared" si="451"/>
        <v>0</v>
      </c>
      <c r="M4632" s="229">
        <f t="shared" si="452"/>
        <v>0</v>
      </c>
    </row>
    <row r="4633" spans="1:13" ht="15" customHeight="1">
      <c r="A4633" s="76"/>
      <c r="B4633" s="77" t="str">
        <f t="shared" si="449"/>
        <v/>
      </c>
      <c r="C4633" t="str">
        <f t="shared" si="448"/>
        <v/>
      </c>
      <c r="D4633" s="315" t="str">
        <f t="shared" si="453"/>
        <v/>
      </c>
      <c r="E4633" s="228">
        <v>0</v>
      </c>
      <c r="J4633" s="229">
        <f t="shared" si="450"/>
        <v>0</v>
      </c>
      <c r="K4633" s="229">
        <f t="shared" si="451"/>
        <v>0</v>
      </c>
      <c r="L4633" s="229">
        <f t="shared" si="451"/>
        <v>0</v>
      </c>
      <c r="M4633" s="229">
        <f t="shared" si="452"/>
        <v>0</v>
      </c>
    </row>
    <row r="4634" spans="1:13" ht="15" customHeight="1">
      <c r="A4634" s="76"/>
      <c r="B4634" s="77" t="str">
        <f t="shared" si="449"/>
        <v/>
      </c>
      <c r="C4634" t="str">
        <f t="shared" si="448"/>
        <v/>
      </c>
      <c r="D4634" s="315" t="str">
        <f t="shared" si="453"/>
        <v/>
      </c>
      <c r="E4634" s="228">
        <v>0</v>
      </c>
      <c r="J4634" s="229">
        <f t="shared" si="450"/>
        <v>0</v>
      </c>
      <c r="K4634" s="229">
        <f t="shared" si="451"/>
        <v>0</v>
      </c>
      <c r="L4634" s="229">
        <f t="shared" si="451"/>
        <v>0</v>
      </c>
      <c r="M4634" s="229">
        <f t="shared" si="452"/>
        <v>0</v>
      </c>
    </row>
    <row r="4635" spans="1:13" ht="15" customHeight="1">
      <c r="A4635" s="76"/>
      <c r="B4635" s="77" t="str">
        <f t="shared" si="449"/>
        <v/>
      </c>
      <c r="C4635" t="str">
        <f t="shared" si="448"/>
        <v/>
      </c>
      <c r="D4635" s="315" t="str">
        <f t="shared" si="453"/>
        <v/>
      </c>
      <c r="E4635" s="228">
        <v>0</v>
      </c>
      <c r="J4635" s="229">
        <f t="shared" si="450"/>
        <v>0</v>
      </c>
      <c r="K4635" s="229">
        <f t="shared" si="451"/>
        <v>0</v>
      </c>
      <c r="L4635" s="229">
        <f t="shared" si="451"/>
        <v>0</v>
      </c>
      <c r="M4635" s="229">
        <f t="shared" si="452"/>
        <v>0</v>
      </c>
    </row>
    <row r="4636" spans="1:13" ht="15" customHeight="1">
      <c r="A4636" s="76"/>
      <c r="B4636" s="77" t="str">
        <f t="shared" si="449"/>
        <v/>
      </c>
      <c r="C4636" t="str">
        <f t="shared" si="448"/>
        <v/>
      </c>
      <c r="D4636" s="315" t="str">
        <f t="shared" si="453"/>
        <v/>
      </c>
      <c r="E4636" s="228">
        <v>0</v>
      </c>
      <c r="J4636" s="229">
        <f t="shared" si="450"/>
        <v>0</v>
      </c>
      <c r="K4636" s="229">
        <f t="shared" si="451"/>
        <v>0</v>
      </c>
      <c r="L4636" s="229">
        <f t="shared" si="451"/>
        <v>0</v>
      </c>
      <c r="M4636" s="229">
        <f t="shared" si="452"/>
        <v>0</v>
      </c>
    </row>
    <row r="4637" spans="1:13" ht="15" customHeight="1">
      <c r="A4637" s="76"/>
      <c r="B4637" s="77" t="str">
        <f t="shared" si="449"/>
        <v/>
      </c>
      <c r="C4637" t="str">
        <f t="shared" si="448"/>
        <v/>
      </c>
      <c r="D4637" s="315" t="str">
        <f t="shared" si="453"/>
        <v/>
      </c>
      <c r="E4637" s="228">
        <v>0</v>
      </c>
      <c r="J4637" s="229">
        <f t="shared" si="450"/>
        <v>0</v>
      </c>
      <c r="K4637" s="229">
        <f t="shared" si="451"/>
        <v>0</v>
      </c>
      <c r="L4637" s="229">
        <f t="shared" si="451"/>
        <v>0</v>
      </c>
      <c r="M4637" s="229">
        <f t="shared" si="452"/>
        <v>0</v>
      </c>
    </row>
    <row r="4638" spans="1:13" ht="15" customHeight="1">
      <c r="A4638" s="76"/>
      <c r="B4638" s="77" t="str">
        <f t="shared" si="449"/>
        <v/>
      </c>
      <c r="C4638" t="str">
        <f t="shared" si="448"/>
        <v/>
      </c>
      <c r="D4638" s="315" t="str">
        <f t="shared" si="453"/>
        <v/>
      </c>
      <c r="E4638" s="228">
        <v>0</v>
      </c>
      <c r="J4638" s="229">
        <f t="shared" si="450"/>
        <v>0</v>
      </c>
      <c r="K4638" s="229">
        <f t="shared" si="451"/>
        <v>0</v>
      </c>
      <c r="L4638" s="229">
        <f t="shared" si="451"/>
        <v>0</v>
      </c>
      <c r="M4638" s="229">
        <f t="shared" si="452"/>
        <v>0</v>
      </c>
    </row>
    <row r="4639" spans="1:13" ht="15" customHeight="1">
      <c r="A4639" s="76"/>
      <c r="B4639" s="77" t="str">
        <f t="shared" si="449"/>
        <v/>
      </c>
      <c r="C4639" t="str">
        <f t="shared" si="448"/>
        <v/>
      </c>
      <c r="D4639" s="315" t="str">
        <f t="shared" si="453"/>
        <v/>
      </c>
      <c r="E4639" s="228">
        <v>0</v>
      </c>
      <c r="J4639" s="229">
        <f t="shared" si="450"/>
        <v>0</v>
      </c>
      <c r="K4639" s="229">
        <f t="shared" si="451"/>
        <v>0</v>
      </c>
      <c r="L4639" s="229">
        <f t="shared" si="451"/>
        <v>0</v>
      </c>
      <c r="M4639" s="229">
        <f t="shared" si="452"/>
        <v>0</v>
      </c>
    </row>
    <row r="4640" spans="1:13" ht="15" customHeight="1">
      <c r="A4640" s="76"/>
      <c r="B4640" s="77" t="str">
        <f t="shared" si="449"/>
        <v/>
      </c>
      <c r="C4640" t="str">
        <f t="shared" si="448"/>
        <v/>
      </c>
      <c r="D4640" s="315" t="str">
        <f t="shared" si="453"/>
        <v/>
      </c>
      <c r="E4640" s="228">
        <v>0</v>
      </c>
      <c r="J4640" s="229">
        <f t="shared" si="450"/>
        <v>0</v>
      </c>
      <c r="K4640" s="229">
        <f t="shared" si="451"/>
        <v>0</v>
      </c>
      <c r="L4640" s="229">
        <f t="shared" si="451"/>
        <v>0</v>
      </c>
      <c r="M4640" s="229">
        <f t="shared" si="452"/>
        <v>0</v>
      </c>
    </row>
    <row r="4641" spans="1:13" ht="15" customHeight="1">
      <c r="A4641" s="76"/>
      <c r="B4641" s="77" t="str">
        <f t="shared" si="449"/>
        <v/>
      </c>
      <c r="C4641" t="str">
        <f t="shared" si="448"/>
        <v/>
      </c>
      <c r="D4641" s="315" t="str">
        <f t="shared" si="453"/>
        <v/>
      </c>
      <c r="E4641" s="228">
        <v>0</v>
      </c>
      <c r="J4641" s="229">
        <f t="shared" si="450"/>
        <v>0</v>
      </c>
      <c r="K4641" s="229">
        <f t="shared" si="451"/>
        <v>0</v>
      </c>
      <c r="L4641" s="229">
        <f t="shared" si="451"/>
        <v>0</v>
      </c>
      <c r="M4641" s="229">
        <f t="shared" si="452"/>
        <v>0</v>
      </c>
    </row>
    <row r="4642" spans="1:13" ht="15" customHeight="1">
      <c r="A4642" s="76"/>
      <c r="B4642" s="77" t="str">
        <f t="shared" si="449"/>
        <v/>
      </c>
      <c r="C4642" t="str">
        <f t="shared" si="448"/>
        <v/>
      </c>
      <c r="D4642" s="315" t="str">
        <f t="shared" si="453"/>
        <v/>
      </c>
      <c r="E4642" s="228">
        <v>0</v>
      </c>
      <c r="J4642" s="229">
        <f t="shared" si="450"/>
        <v>0</v>
      </c>
      <c r="K4642" s="229">
        <f t="shared" si="451"/>
        <v>0</v>
      </c>
      <c r="L4642" s="229">
        <f t="shared" si="451"/>
        <v>0</v>
      </c>
      <c r="M4642" s="229">
        <f t="shared" si="452"/>
        <v>0</v>
      </c>
    </row>
    <row r="4643" spans="1:13" ht="15" customHeight="1">
      <c r="A4643" s="76"/>
      <c r="B4643" s="77" t="str">
        <f t="shared" si="449"/>
        <v/>
      </c>
      <c r="C4643" t="str">
        <f t="shared" si="448"/>
        <v/>
      </c>
      <c r="D4643" s="315" t="str">
        <f t="shared" si="453"/>
        <v/>
      </c>
      <c r="E4643" s="228">
        <v>0</v>
      </c>
      <c r="J4643" s="229">
        <f t="shared" si="450"/>
        <v>0</v>
      </c>
      <c r="K4643" s="229">
        <f t="shared" si="451"/>
        <v>0</v>
      </c>
      <c r="L4643" s="229">
        <f t="shared" si="451"/>
        <v>0</v>
      </c>
      <c r="M4643" s="229">
        <f t="shared" si="452"/>
        <v>0</v>
      </c>
    </row>
    <row r="4644" spans="1:13" ht="15" customHeight="1">
      <c r="A4644" s="76"/>
      <c r="B4644" s="77" t="str">
        <f t="shared" si="449"/>
        <v/>
      </c>
      <c r="C4644" t="str">
        <f t="shared" si="448"/>
        <v/>
      </c>
      <c r="D4644" s="315" t="str">
        <f t="shared" si="453"/>
        <v/>
      </c>
      <c r="E4644" s="228">
        <v>0</v>
      </c>
      <c r="J4644" s="229">
        <f t="shared" si="450"/>
        <v>0</v>
      </c>
      <c r="K4644" s="229">
        <f t="shared" si="451"/>
        <v>0</v>
      </c>
      <c r="L4644" s="229">
        <f t="shared" si="451"/>
        <v>0</v>
      </c>
      <c r="M4644" s="229">
        <f t="shared" si="452"/>
        <v>0</v>
      </c>
    </row>
    <row r="4645" spans="1:13" ht="15" customHeight="1">
      <c r="A4645" s="76"/>
      <c r="B4645" s="77" t="str">
        <f t="shared" si="449"/>
        <v/>
      </c>
      <c r="C4645" t="str">
        <f t="shared" si="448"/>
        <v/>
      </c>
      <c r="D4645" s="315" t="str">
        <f t="shared" si="453"/>
        <v/>
      </c>
      <c r="E4645" s="228">
        <v>0</v>
      </c>
      <c r="J4645" s="229">
        <f t="shared" si="450"/>
        <v>0</v>
      </c>
      <c r="K4645" s="229">
        <f t="shared" si="451"/>
        <v>0</v>
      </c>
      <c r="L4645" s="229">
        <f t="shared" si="451"/>
        <v>0</v>
      </c>
      <c r="M4645" s="229">
        <f t="shared" si="452"/>
        <v>0</v>
      </c>
    </row>
    <row r="4646" spans="1:13" ht="15" customHeight="1">
      <c r="A4646" s="76"/>
      <c r="B4646" s="77" t="str">
        <f t="shared" si="449"/>
        <v/>
      </c>
      <c r="C4646" t="str">
        <f t="shared" si="448"/>
        <v/>
      </c>
      <c r="D4646" s="315" t="str">
        <f t="shared" si="453"/>
        <v/>
      </c>
      <c r="E4646" s="228">
        <v>0</v>
      </c>
      <c r="J4646" s="229">
        <f t="shared" si="450"/>
        <v>0</v>
      </c>
      <c r="K4646" s="229">
        <f t="shared" si="451"/>
        <v>0</v>
      </c>
      <c r="L4646" s="229">
        <f t="shared" si="451"/>
        <v>0</v>
      </c>
      <c r="M4646" s="229">
        <f t="shared" si="452"/>
        <v>0</v>
      </c>
    </row>
    <row r="4647" spans="1:13" ht="15" customHeight="1">
      <c r="A4647" s="76"/>
      <c r="B4647" s="77" t="str">
        <f t="shared" si="449"/>
        <v/>
      </c>
      <c r="C4647" t="str">
        <f t="shared" si="448"/>
        <v/>
      </c>
      <c r="D4647" s="315" t="str">
        <f t="shared" si="453"/>
        <v/>
      </c>
      <c r="E4647" s="228">
        <v>0</v>
      </c>
      <c r="J4647" s="229">
        <f t="shared" si="450"/>
        <v>0</v>
      </c>
      <c r="K4647" s="229">
        <f t="shared" si="451"/>
        <v>0</v>
      </c>
      <c r="L4647" s="229">
        <f t="shared" si="451"/>
        <v>0</v>
      </c>
      <c r="M4647" s="229">
        <f t="shared" si="452"/>
        <v>0</v>
      </c>
    </row>
    <row r="4648" spans="1:13" ht="15" customHeight="1">
      <c r="A4648" s="76"/>
      <c r="B4648" s="77" t="str">
        <f t="shared" si="449"/>
        <v/>
      </c>
      <c r="C4648" t="str">
        <f t="shared" si="448"/>
        <v/>
      </c>
      <c r="D4648" s="315" t="str">
        <f t="shared" si="453"/>
        <v/>
      </c>
      <c r="E4648" s="228">
        <v>0</v>
      </c>
      <c r="J4648" s="229">
        <f t="shared" si="450"/>
        <v>0</v>
      </c>
      <c r="K4648" s="229">
        <f t="shared" si="451"/>
        <v>0</v>
      </c>
      <c r="L4648" s="229">
        <f t="shared" si="451"/>
        <v>0</v>
      </c>
      <c r="M4648" s="229">
        <f t="shared" si="452"/>
        <v>0</v>
      </c>
    </row>
    <row r="4649" spans="1:13" ht="15" customHeight="1">
      <c r="A4649" s="76"/>
      <c r="B4649" s="77" t="str">
        <f t="shared" si="449"/>
        <v/>
      </c>
      <c r="C4649" t="str">
        <f t="shared" si="448"/>
        <v/>
      </c>
      <c r="D4649" s="315" t="str">
        <f t="shared" si="453"/>
        <v/>
      </c>
      <c r="E4649" s="228">
        <v>0</v>
      </c>
      <c r="J4649" s="229">
        <f t="shared" si="450"/>
        <v>0</v>
      </c>
      <c r="K4649" s="229">
        <f t="shared" si="451"/>
        <v>0</v>
      </c>
      <c r="L4649" s="229">
        <f t="shared" si="451"/>
        <v>0</v>
      </c>
      <c r="M4649" s="229">
        <f t="shared" si="452"/>
        <v>0</v>
      </c>
    </row>
    <row r="4650" spans="1:13" ht="15" customHeight="1">
      <c r="A4650" s="76"/>
      <c r="B4650" s="77" t="str">
        <f t="shared" si="449"/>
        <v/>
      </c>
      <c r="C4650" t="str">
        <f t="shared" si="448"/>
        <v/>
      </c>
      <c r="D4650" s="315" t="str">
        <f t="shared" si="453"/>
        <v/>
      </c>
      <c r="E4650" s="228">
        <v>0</v>
      </c>
      <c r="J4650" s="229">
        <f t="shared" si="450"/>
        <v>0</v>
      </c>
      <c r="K4650" s="229">
        <f t="shared" si="451"/>
        <v>0</v>
      </c>
      <c r="L4650" s="229">
        <f t="shared" si="451"/>
        <v>0</v>
      </c>
      <c r="M4650" s="229">
        <f t="shared" si="452"/>
        <v>0</v>
      </c>
    </row>
    <row r="4651" spans="1:13" ht="15" customHeight="1">
      <c r="A4651" s="76"/>
      <c r="B4651" s="77" t="str">
        <f t="shared" si="449"/>
        <v/>
      </c>
      <c r="C4651" t="str">
        <f t="shared" si="448"/>
        <v/>
      </c>
      <c r="D4651" s="315" t="str">
        <f t="shared" si="453"/>
        <v/>
      </c>
      <c r="E4651" s="228">
        <v>0</v>
      </c>
      <c r="J4651" s="229">
        <f t="shared" si="450"/>
        <v>0</v>
      </c>
      <c r="K4651" s="229">
        <f t="shared" si="451"/>
        <v>0</v>
      </c>
      <c r="L4651" s="229">
        <f t="shared" si="451"/>
        <v>0</v>
      </c>
      <c r="M4651" s="229">
        <f t="shared" si="452"/>
        <v>0</v>
      </c>
    </row>
    <row r="4652" spans="1:13" ht="15" customHeight="1">
      <c r="A4652" s="76"/>
      <c r="B4652" s="77" t="str">
        <f t="shared" si="449"/>
        <v/>
      </c>
      <c r="C4652" t="str">
        <f t="shared" si="448"/>
        <v/>
      </c>
      <c r="D4652" s="315" t="str">
        <f t="shared" si="453"/>
        <v/>
      </c>
      <c r="E4652" s="228">
        <v>0</v>
      </c>
      <c r="J4652" s="229">
        <f t="shared" si="450"/>
        <v>0</v>
      </c>
      <c r="K4652" s="229">
        <f t="shared" si="451"/>
        <v>0</v>
      </c>
      <c r="L4652" s="229">
        <f t="shared" si="451"/>
        <v>0</v>
      </c>
      <c r="M4652" s="229">
        <f t="shared" si="452"/>
        <v>0</v>
      </c>
    </row>
    <row r="4653" spans="1:13" ht="15" customHeight="1">
      <c r="A4653" s="76"/>
      <c r="B4653" s="77" t="str">
        <f t="shared" si="449"/>
        <v/>
      </c>
      <c r="C4653" t="str">
        <f t="shared" si="448"/>
        <v/>
      </c>
      <c r="D4653" s="315" t="str">
        <f t="shared" si="453"/>
        <v/>
      </c>
      <c r="E4653" s="228">
        <v>0</v>
      </c>
      <c r="J4653" s="229">
        <f t="shared" si="450"/>
        <v>0</v>
      </c>
      <c r="K4653" s="229">
        <f t="shared" si="451"/>
        <v>0</v>
      </c>
      <c r="L4653" s="229">
        <f t="shared" si="451"/>
        <v>0</v>
      </c>
      <c r="M4653" s="229">
        <f t="shared" si="452"/>
        <v>0</v>
      </c>
    </row>
    <row r="4654" spans="1:13" ht="15" customHeight="1">
      <c r="A4654" s="76"/>
      <c r="B4654" s="77" t="str">
        <f t="shared" si="449"/>
        <v/>
      </c>
      <c r="C4654" t="str">
        <f t="shared" si="448"/>
        <v/>
      </c>
      <c r="D4654" s="315" t="str">
        <f t="shared" si="453"/>
        <v/>
      </c>
      <c r="E4654" s="228">
        <v>0</v>
      </c>
      <c r="J4654" s="229">
        <f t="shared" si="450"/>
        <v>0</v>
      </c>
      <c r="K4654" s="229">
        <f t="shared" si="451"/>
        <v>0</v>
      </c>
      <c r="L4654" s="229">
        <f t="shared" si="451"/>
        <v>0</v>
      </c>
      <c r="M4654" s="229">
        <f t="shared" si="452"/>
        <v>0</v>
      </c>
    </row>
    <row r="4655" spans="1:13" ht="15" customHeight="1">
      <c r="A4655" s="76"/>
      <c r="B4655" s="77" t="str">
        <f t="shared" si="449"/>
        <v/>
      </c>
      <c r="C4655" t="str">
        <f t="shared" si="448"/>
        <v/>
      </c>
      <c r="D4655" s="315" t="str">
        <f t="shared" si="453"/>
        <v/>
      </c>
      <c r="E4655" s="228">
        <v>0</v>
      </c>
      <c r="J4655" s="229">
        <f t="shared" si="450"/>
        <v>0</v>
      </c>
      <c r="K4655" s="229">
        <f t="shared" si="451"/>
        <v>0</v>
      </c>
      <c r="L4655" s="229">
        <f t="shared" si="451"/>
        <v>0</v>
      </c>
      <c r="M4655" s="229">
        <f t="shared" si="452"/>
        <v>0</v>
      </c>
    </row>
    <row r="4656" spans="1:13" ht="15" customHeight="1">
      <c r="A4656" s="76"/>
      <c r="B4656" s="77" t="str">
        <f t="shared" si="449"/>
        <v/>
      </c>
      <c r="C4656" t="str">
        <f t="shared" si="448"/>
        <v/>
      </c>
      <c r="D4656" s="315" t="str">
        <f t="shared" si="453"/>
        <v/>
      </c>
      <c r="E4656" s="228">
        <v>0</v>
      </c>
      <c r="J4656" s="229">
        <f t="shared" si="450"/>
        <v>0</v>
      </c>
      <c r="K4656" s="229">
        <f t="shared" si="451"/>
        <v>0</v>
      </c>
      <c r="L4656" s="229">
        <f t="shared" si="451"/>
        <v>0</v>
      </c>
      <c r="M4656" s="229">
        <f t="shared" si="452"/>
        <v>0</v>
      </c>
    </row>
    <row r="4657" spans="1:13" ht="15" customHeight="1">
      <c r="A4657" s="76"/>
      <c r="B4657" s="77" t="str">
        <f t="shared" si="449"/>
        <v/>
      </c>
      <c r="C4657" t="str">
        <f t="shared" si="448"/>
        <v/>
      </c>
      <c r="D4657" s="315" t="str">
        <f t="shared" si="453"/>
        <v/>
      </c>
      <c r="E4657" s="228">
        <v>0</v>
      </c>
      <c r="J4657" s="229">
        <f t="shared" si="450"/>
        <v>0</v>
      </c>
      <c r="K4657" s="229">
        <f t="shared" si="451"/>
        <v>0</v>
      </c>
      <c r="L4657" s="229">
        <f t="shared" si="451"/>
        <v>0</v>
      </c>
      <c r="M4657" s="229">
        <f t="shared" si="452"/>
        <v>0</v>
      </c>
    </row>
    <row r="4658" spans="1:13" ht="15" customHeight="1">
      <c r="A4658" s="76"/>
      <c r="B4658" s="77" t="str">
        <f t="shared" si="449"/>
        <v/>
      </c>
      <c r="C4658" t="str">
        <f t="shared" si="448"/>
        <v/>
      </c>
      <c r="D4658" s="315" t="str">
        <f t="shared" si="453"/>
        <v/>
      </c>
      <c r="E4658" s="228">
        <v>0</v>
      </c>
      <c r="J4658" s="229">
        <f t="shared" si="450"/>
        <v>0</v>
      </c>
      <c r="K4658" s="229">
        <f t="shared" si="451"/>
        <v>0</v>
      </c>
      <c r="L4658" s="229">
        <f t="shared" si="451"/>
        <v>0</v>
      </c>
      <c r="M4658" s="229">
        <f t="shared" si="452"/>
        <v>0</v>
      </c>
    </row>
    <row r="4659" spans="1:13" ht="15" customHeight="1">
      <c r="A4659" s="76"/>
      <c r="B4659" s="77" t="str">
        <f t="shared" si="449"/>
        <v/>
      </c>
      <c r="C4659" t="str">
        <f t="shared" si="448"/>
        <v/>
      </c>
      <c r="D4659" s="315" t="str">
        <f t="shared" si="453"/>
        <v/>
      </c>
      <c r="E4659" s="228">
        <v>0</v>
      </c>
      <c r="J4659" s="229">
        <f t="shared" si="450"/>
        <v>0</v>
      </c>
      <c r="K4659" s="229">
        <f t="shared" si="451"/>
        <v>0</v>
      </c>
      <c r="L4659" s="229">
        <f t="shared" si="451"/>
        <v>0</v>
      </c>
      <c r="M4659" s="229">
        <f t="shared" si="452"/>
        <v>0</v>
      </c>
    </row>
    <row r="4660" spans="1:13" ht="15" customHeight="1">
      <c r="A4660" s="76"/>
      <c r="B4660" s="77" t="str">
        <f t="shared" si="449"/>
        <v/>
      </c>
      <c r="C4660" t="str">
        <f t="shared" si="448"/>
        <v/>
      </c>
      <c r="D4660" s="315" t="str">
        <f t="shared" si="453"/>
        <v/>
      </c>
      <c r="E4660" s="228">
        <v>0</v>
      </c>
      <c r="J4660" s="229">
        <f t="shared" si="450"/>
        <v>0</v>
      </c>
      <c r="K4660" s="229">
        <f t="shared" si="451"/>
        <v>0</v>
      </c>
      <c r="L4660" s="229">
        <f t="shared" si="451"/>
        <v>0</v>
      </c>
      <c r="M4660" s="229">
        <f t="shared" si="452"/>
        <v>0</v>
      </c>
    </row>
    <row r="4661" spans="1:13" ht="15" customHeight="1">
      <c r="A4661" s="76"/>
      <c r="B4661" s="77" t="str">
        <f t="shared" si="449"/>
        <v/>
      </c>
      <c r="C4661" t="str">
        <f t="shared" si="448"/>
        <v/>
      </c>
      <c r="D4661" s="315" t="str">
        <f t="shared" si="453"/>
        <v/>
      </c>
      <c r="E4661" s="228">
        <v>0</v>
      </c>
      <c r="J4661" s="229">
        <f t="shared" si="450"/>
        <v>0</v>
      </c>
      <c r="K4661" s="229">
        <f t="shared" si="451"/>
        <v>0</v>
      </c>
      <c r="L4661" s="229">
        <f t="shared" si="451"/>
        <v>0</v>
      </c>
      <c r="M4661" s="229">
        <f t="shared" si="452"/>
        <v>0</v>
      </c>
    </row>
    <row r="4662" spans="1:13" ht="15" customHeight="1">
      <c r="A4662" s="76"/>
      <c r="B4662" s="77" t="str">
        <f t="shared" si="449"/>
        <v/>
      </c>
      <c r="C4662" t="str">
        <f t="shared" si="448"/>
        <v/>
      </c>
      <c r="D4662" s="315" t="str">
        <f t="shared" si="453"/>
        <v/>
      </c>
      <c r="E4662" s="228">
        <v>0</v>
      </c>
      <c r="J4662" s="229">
        <f t="shared" si="450"/>
        <v>0</v>
      </c>
      <c r="K4662" s="229">
        <f t="shared" si="451"/>
        <v>0</v>
      </c>
      <c r="L4662" s="229">
        <f t="shared" si="451"/>
        <v>0</v>
      </c>
      <c r="M4662" s="229">
        <f t="shared" si="452"/>
        <v>0</v>
      </c>
    </row>
    <row r="4663" spans="1:13" ht="15" customHeight="1">
      <c r="A4663" s="76"/>
      <c r="B4663" s="77" t="str">
        <f t="shared" si="449"/>
        <v/>
      </c>
      <c r="C4663" t="str">
        <f t="shared" si="448"/>
        <v/>
      </c>
      <c r="D4663" s="315" t="str">
        <f t="shared" si="453"/>
        <v/>
      </c>
      <c r="E4663" s="228">
        <v>0</v>
      </c>
      <c r="J4663" s="229">
        <f t="shared" si="450"/>
        <v>0</v>
      </c>
      <c r="K4663" s="229">
        <f t="shared" si="451"/>
        <v>0</v>
      </c>
      <c r="L4663" s="229">
        <f t="shared" si="451"/>
        <v>0</v>
      </c>
      <c r="M4663" s="229">
        <f t="shared" si="452"/>
        <v>0</v>
      </c>
    </row>
    <row r="4664" spans="1:13" ht="15" customHeight="1">
      <c r="A4664" s="76"/>
      <c r="B4664" s="77" t="str">
        <f t="shared" si="449"/>
        <v/>
      </c>
      <c r="C4664" t="str">
        <f t="shared" si="448"/>
        <v/>
      </c>
      <c r="D4664" s="315" t="str">
        <f t="shared" si="453"/>
        <v/>
      </c>
      <c r="E4664" s="228">
        <v>0</v>
      </c>
      <c r="J4664" s="229">
        <f t="shared" si="450"/>
        <v>0</v>
      </c>
      <c r="K4664" s="229">
        <f t="shared" si="451"/>
        <v>0</v>
      </c>
      <c r="L4664" s="229">
        <f t="shared" si="451"/>
        <v>0</v>
      </c>
      <c r="M4664" s="229">
        <f t="shared" si="452"/>
        <v>0</v>
      </c>
    </row>
    <row r="4665" spans="1:13" ht="15" customHeight="1">
      <c r="A4665" s="76"/>
      <c r="B4665" s="77" t="str">
        <f t="shared" si="449"/>
        <v/>
      </c>
      <c r="C4665" t="str">
        <f t="shared" si="448"/>
        <v/>
      </c>
      <c r="D4665" s="315" t="str">
        <f t="shared" si="453"/>
        <v/>
      </c>
      <c r="E4665" s="228">
        <v>0</v>
      </c>
      <c r="J4665" s="229">
        <f t="shared" si="450"/>
        <v>0</v>
      </c>
      <c r="K4665" s="229">
        <f t="shared" si="451"/>
        <v>0</v>
      </c>
      <c r="L4665" s="229">
        <f t="shared" si="451"/>
        <v>0</v>
      </c>
      <c r="M4665" s="229">
        <f t="shared" si="452"/>
        <v>0</v>
      </c>
    </row>
    <row r="4666" spans="1:13" ht="15" customHeight="1">
      <c r="A4666" s="76"/>
      <c r="B4666" s="77" t="str">
        <f t="shared" si="449"/>
        <v/>
      </c>
      <c r="C4666" t="str">
        <f t="shared" si="448"/>
        <v/>
      </c>
      <c r="D4666" s="315" t="str">
        <f t="shared" si="453"/>
        <v/>
      </c>
      <c r="E4666" s="228">
        <v>0</v>
      </c>
      <c r="J4666" s="229">
        <f t="shared" si="450"/>
        <v>0</v>
      </c>
      <c r="K4666" s="229">
        <f t="shared" si="451"/>
        <v>0</v>
      </c>
      <c r="L4666" s="229">
        <f t="shared" si="451"/>
        <v>0</v>
      </c>
      <c r="M4666" s="229">
        <f t="shared" si="452"/>
        <v>0</v>
      </c>
    </row>
    <row r="4667" spans="1:13" ht="15" customHeight="1">
      <c r="A4667" s="76"/>
      <c r="B4667" s="77" t="str">
        <f t="shared" si="449"/>
        <v/>
      </c>
      <c r="C4667" t="str">
        <f t="shared" si="448"/>
        <v/>
      </c>
      <c r="D4667" s="315" t="str">
        <f t="shared" si="453"/>
        <v/>
      </c>
      <c r="E4667" s="228">
        <v>0</v>
      </c>
      <c r="J4667" s="229">
        <f t="shared" si="450"/>
        <v>0</v>
      </c>
      <c r="K4667" s="229">
        <f t="shared" si="451"/>
        <v>0</v>
      </c>
      <c r="L4667" s="229">
        <f t="shared" si="451"/>
        <v>0</v>
      </c>
      <c r="M4667" s="229">
        <f t="shared" si="452"/>
        <v>0</v>
      </c>
    </row>
    <row r="4668" spans="1:13" ht="15" customHeight="1">
      <c r="A4668" s="76"/>
      <c r="B4668" s="77" t="str">
        <f t="shared" si="449"/>
        <v/>
      </c>
      <c r="C4668" t="str">
        <f t="shared" si="448"/>
        <v/>
      </c>
      <c r="D4668" s="315" t="str">
        <f t="shared" si="453"/>
        <v/>
      </c>
      <c r="E4668" s="228">
        <v>0</v>
      </c>
      <c r="J4668" s="229">
        <f t="shared" si="450"/>
        <v>0</v>
      </c>
      <c r="K4668" s="229">
        <f t="shared" si="451"/>
        <v>0</v>
      </c>
      <c r="L4668" s="229">
        <f t="shared" si="451"/>
        <v>0</v>
      </c>
      <c r="M4668" s="229">
        <f t="shared" si="452"/>
        <v>0</v>
      </c>
    </row>
    <row r="4669" spans="1:13" ht="15" customHeight="1">
      <c r="A4669" s="76"/>
      <c r="B4669" s="77" t="str">
        <f t="shared" si="449"/>
        <v/>
      </c>
      <c r="C4669" t="str">
        <f t="shared" si="448"/>
        <v/>
      </c>
      <c r="D4669" s="315" t="str">
        <f t="shared" si="453"/>
        <v/>
      </c>
      <c r="E4669" s="228">
        <v>0</v>
      </c>
      <c r="J4669" s="229">
        <f t="shared" si="450"/>
        <v>0</v>
      </c>
      <c r="K4669" s="229">
        <f t="shared" si="451"/>
        <v>0</v>
      </c>
      <c r="L4669" s="229">
        <f t="shared" si="451"/>
        <v>0</v>
      </c>
      <c r="M4669" s="229">
        <f t="shared" si="452"/>
        <v>0</v>
      </c>
    </row>
    <row r="4670" spans="1:13" ht="15" customHeight="1">
      <c r="A4670" s="76"/>
      <c r="B4670" s="77" t="str">
        <f t="shared" si="449"/>
        <v/>
      </c>
      <c r="C4670" t="str">
        <f t="shared" si="448"/>
        <v/>
      </c>
      <c r="D4670" s="315" t="str">
        <f t="shared" si="453"/>
        <v/>
      </c>
      <c r="E4670" s="228">
        <v>0</v>
      </c>
      <c r="J4670" s="229">
        <f t="shared" si="450"/>
        <v>0</v>
      </c>
      <c r="K4670" s="229">
        <f t="shared" si="451"/>
        <v>0</v>
      </c>
      <c r="L4670" s="229">
        <f t="shared" si="451"/>
        <v>0</v>
      </c>
      <c r="M4670" s="229">
        <f t="shared" si="452"/>
        <v>0</v>
      </c>
    </row>
    <row r="4671" spans="1:13" ht="15" customHeight="1">
      <c r="A4671" s="76"/>
      <c r="B4671" s="77" t="str">
        <f t="shared" si="449"/>
        <v/>
      </c>
      <c r="C4671" t="str">
        <f t="shared" si="448"/>
        <v/>
      </c>
      <c r="D4671" s="315" t="str">
        <f t="shared" si="453"/>
        <v/>
      </c>
      <c r="E4671" s="228">
        <v>0</v>
      </c>
      <c r="J4671" s="229">
        <f t="shared" si="450"/>
        <v>0</v>
      </c>
      <c r="K4671" s="229">
        <f t="shared" si="451"/>
        <v>0</v>
      </c>
      <c r="L4671" s="229">
        <f t="shared" si="451"/>
        <v>0</v>
      </c>
      <c r="M4671" s="229">
        <f t="shared" si="452"/>
        <v>0</v>
      </c>
    </row>
    <row r="4672" spans="1:13" ht="15" customHeight="1">
      <c r="A4672" s="76"/>
      <c r="B4672" s="77" t="str">
        <f t="shared" si="449"/>
        <v/>
      </c>
      <c r="C4672" t="str">
        <f t="shared" si="448"/>
        <v/>
      </c>
      <c r="D4672" s="315" t="str">
        <f t="shared" si="453"/>
        <v/>
      </c>
      <c r="E4672" s="228">
        <v>0</v>
      </c>
      <c r="J4672" s="229">
        <f t="shared" si="450"/>
        <v>0</v>
      </c>
      <c r="K4672" s="229">
        <f t="shared" si="451"/>
        <v>0</v>
      </c>
      <c r="L4672" s="229">
        <f t="shared" si="451"/>
        <v>0</v>
      </c>
      <c r="M4672" s="229">
        <f t="shared" si="452"/>
        <v>0</v>
      </c>
    </row>
    <row r="4673" spans="1:13" ht="15" customHeight="1">
      <c r="A4673" s="76"/>
      <c r="B4673" s="77" t="str">
        <f t="shared" si="449"/>
        <v/>
      </c>
      <c r="C4673" t="str">
        <f t="shared" ref="C4673:C4736" si="454">IF(A4673&lt;&gt;"",TEXT(A4673,"aaaa"),"")</f>
        <v/>
      </c>
      <c r="D4673" s="315" t="str">
        <f t="shared" si="453"/>
        <v/>
      </c>
      <c r="E4673" s="228">
        <v>0</v>
      </c>
      <c r="J4673" s="229">
        <f t="shared" si="450"/>
        <v>0</v>
      </c>
      <c r="K4673" s="229">
        <f t="shared" si="451"/>
        <v>0</v>
      </c>
      <c r="L4673" s="229">
        <f t="shared" si="451"/>
        <v>0</v>
      </c>
      <c r="M4673" s="229">
        <f t="shared" si="452"/>
        <v>0</v>
      </c>
    </row>
    <row r="4674" spans="1:13" ht="15" customHeight="1">
      <c r="A4674" s="76"/>
      <c r="B4674" s="77" t="str">
        <f t="shared" si="449"/>
        <v/>
      </c>
      <c r="C4674" t="str">
        <f t="shared" si="454"/>
        <v/>
      </c>
      <c r="D4674" s="315" t="str">
        <f t="shared" si="453"/>
        <v/>
      </c>
      <c r="E4674" s="228">
        <v>0</v>
      </c>
      <c r="J4674" s="229">
        <f t="shared" si="450"/>
        <v>0</v>
      </c>
      <c r="K4674" s="229">
        <f t="shared" si="451"/>
        <v>0</v>
      </c>
      <c r="L4674" s="229">
        <f t="shared" si="451"/>
        <v>0</v>
      </c>
      <c r="M4674" s="229">
        <f t="shared" si="452"/>
        <v>0</v>
      </c>
    </row>
    <row r="4675" spans="1:13" ht="15" customHeight="1">
      <c r="A4675" s="76"/>
      <c r="B4675" s="77" t="str">
        <f t="shared" si="449"/>
        <v/>
      </c>
      <c r="C4675" t="str">
        <f t="shared" si="454"/>
        <v/>
      </c>
      <c r="D4675" s="315" t="str">
        <f t="shared" si="453"/>
        <v/>
      </c>
      <c r="E4675" s="228">
        <v>0</v>
      </c>
      <c r="J4675" s="229">
        <f t="shared" si="450"/>
        <v>0</v>
      </c>
      <c r="K4675" s="229">
        <f t="shared" si="451"/>
        <v>0</v>
      </c>
      <c r="L4675" s="229">
        <f t="shared" si="451"/>
        <v>0</v>
      </c>
      <c r="M4675" s="229">
        <f t="shared" si="452"/>
        <v>0</v>
      </c>
    </row>
    <row r="4676" spans="1:13" ht="15" customHeight="1">
      <c r="A4676" s="76"/>
      <c r="B4676" s="77" t="str">
        <f t="shared" si="449"/>
        <v/>
      </c>
      <c r="C4676" t="str">
        <f t="shared" si="454"/>
        <v/>
      </c>
      <c r="D4676" s="315" t="str">
        <f t="shared" si="453"/>
        <v/>
      </c>
      <c r="E4676" s="228">
        <v>0</v>
      </c>
      <c r="J4676" s="229">
        <f t="shared" si="450"/>
        <v>0</v>
      </c>
      <c r="K4676" s="229">
        <f t="shared" si="451"/>
        <v>0</v>
      </c>
      <c r="L4676" s="229">
        <f t="shared" si="451"/>
        <v>0</v>
      </c>
      <c r="M4676" s="229">
        <f t="shared" si="452"/>
        <v>0</v>
      </c>
    </row>
    <row r="4677" spans="1:13" ht="15" customHeight="1">
      <c r="A4677" s="76"/>
      <c r="B4677" s="77" t="str">
        <f t="shared" si="449"/>
        <v/>
      </c>
      <c r="C4677" t="str">
        <f t="shared" si="454"/>
        <v/>
      </c>
      <c r="D4677" s="315" t="str">
        <f t="shared" si="453"/>
        <v/>
      </c>
      <c r="E4677" s="228">
        <v>0</v>
      </c>
      <c r="J4677" s="229">
        <f t="shared" si="450"/>
        <v>0</v>
      </c>
      <c r="K4677" s="229">
        <f t="shared" si="451"/>
        <v>0</v>
      </c>
      <c r="L4677" s="229">
        <f t="shared" si="451"/>
        <v>0</v>
      </c>
      <c r="M4677" s="229">
        <f t="shared" si="452"/>
        <v>0</v>
      </c>
    </row>
    <row r="4678" spans="1:13" ht="15" customHeight="1">
      <c r="A4678" s="76"/>
      <c r="B4678" s="77" t="str">
        <f t="shared" si="449"/>
        <v/>
      </c>
      <c r="C4678" t="str">
        <f t="shared" si="454"/>
        <v/>
      </c>
      <c r="D4678" s="315" t="str">
        <f t="shared" si="453"/>
        <v/>
      </c>
      <c r="E4678" s="228">
        <v>0</v>
      </c>
      <c r="J4678" s="229">
        <f t="shared" si="450"/>
        <v>0</v>
      </c>
      <c r="K4678" s="229">
        <f t="shared" si="451"/>
        <v>0</v>
      </c>
      <c r="L4678" s="229">
        <f t="shared" si="451"/>
        <v>0</v>
      </c>
      <c r="M4678" s="229">
        <f t="shared" si="452"/>
        <v>0</v>
      </c>
    </row>
    <row r="4679" spans="1:13" ht="15" customHeight="1">
      <c r="A4679" s="76"/>
      <c r="B4679" s="77" t="str">
        <f t="shared" ref="B4679:B4742" si="455">IF(A4679="","",TEXT(A4679,"DDDD"))</f>
        <v/>
      </c>
      <c r="C4679" t="str">
        <f t="shared" si="454"/>
        <v/>
      </c>
      <c r="D4679" s="315" t="str">
        <f t="shared" si="453"/>
        <v/>
      </c>
      <c r="E4679" s="228">
        <v>0</v>
      </c>
      <c r="J4679" s="229">
        <f t="shared" ref="J4679:J4742" si="456">IF(E4679=0,0,(1-J$4)*E4679)</f>
        <v>0</v>
      </c>
      <c r="K4679" s="229">
        <f t="shared" ref="K4679:L4742" si="457">IF(F4679=0,0,(1-K$4)*F4679)</f>
        <v>0</v>
      </c>
      <c r="L4679" s="229">
        <f t="shared" si="457"/>
        <v>0</v>
      </c>
      <c r="M4679" s="229">
        <f t="shared" ref="M4679:M4742" si="458">IF(H4679=0,0,(1-M$4)*H4679)</f>
        <v>0</v>
      </c>
    </row>
    <row r="4680" spans="1:13" ht="15" customHeight="1">
      <c r="A4680" s="76"/>
      <c r="B4680" s="77" t="str">
        <f t="shared" si="455"/>
        <v/>
      </c>
      <c r="C4680" t="str">
        <f t="shared" si="454"/>
        <v/>
      </c>
      <c r="D4680" s="315" t="str">
        <f t="shared" ref="D4680:D4743" si="459">IF(A4680&lt;&gt;"",PROPER(TEXT(A4680,"Mmmm")),"")</f>
        <v/>
      </c>
      <c r="E4680" s="228">
        <v>0</v>
      </c>
      <c r="J4680" s="229">
        <f t="shared" si="456"/>
        <v>0</v>
      </c>
      <c r="K4680" s="229">
        <f t="shared" si="457"/>
        <v>0</v>
      </c>
      <c r="L4680" s="229">
        <f t="shared" si="457"/>
        <v>0</v>
      </c>
      <c r="M4680" s="229">
        <f t="shared" si="458"/>
        <v>0</v>
      </c>
    </row>
    <row r="4681" spans="1:13" ht="15" customHeight="1">
      <c r="A4681" s="76"/>
      <c r="B4681" s="77" t="str">
        <f t="shared" si="455"/>
        <v/>
      </c>
      <c r="C4681" t="str">
        <f t="shared" si="454"/>
        <v/>
      </c>
      <c r="D4681" s="315" t="str">
        <f t="shared" si="459"/>
        <v/>
      </c>
      <c r="E4681" s="228">
        <v>0</v>
      </c>
      <c r="J4681" s="229">
        <f t="shared" si="456"/>
        <v>0</v>
      </c>
      <c r="K4681" s="229">
        <f t="shared" si="457"/>
        <v>0</v>
      </c>
      <c r="L4681" s="229">
        <f t="shared" si="457"/>
        <v>0</v>
      </c>
      <c r="M4681" s="229">
        <f t="shared" si="458"/>
        <v>0</v>
      </c>
    </row>
    <row r="4682" spans="1:13" ht="15" customHeight="1">
      <c r="A4682" s="76"/>
      <c r="B4682" s="77" t="str">
        <f t="shared" si="455"/>
        <v/>
      </c>
      <c r="C4682" t="str">
        <f t="shared" si="454"/>
        <v/>
      </c>
      <c r="D4682" s="315" t="str">
        <f t="shared" si="459"/>
        <v/>
      </c>
      <c r="E4682" s="228">
        <v>0</v>
      </c>
      <c r="J4682" s="229">
        <f t="shared" si="456"/>
        <v>0</v>
      </c>
      <c r="K4682" s="229">
        <f t="shared" si="457"/>
        <v>0</v>
      </c>
      <c r="L4682" s="229">
        <f t="shared" si="457"/>
        <v>0</v>
      </c>
      <c r="M4682" s="229">
        <f t="shared" si="458"/>
        <v>0</v>
      </c>
    </row>
    <row r="4683" spans="1:13" ht="15" customHeight="1">
      <c r="A4683" s="76"/>
      <c r="B4683" s="77" t="str">
        <f t="shared" si="455"/>
        <v/>
      </c>
      <c r="C4683" t="str">
        <f t="shared" si="454"/>
        <v/>
      </c>
      <c r="D4683" s="315" t="str">
        <f t="shared" si="459"/>
        <v/>
      </c>
      <c r="E4683" s="228">
        <v>0</v>
      </c>
      <c r="J4683" s="229">
        <f t="shared" si="456"/>
        <v>0</v>
      </c>
      <c r="K4683" s="229">
        <f t="shared" si="457"/>
        <v>0</v>
      </c>
      <c r="L4683" s="229">
        <f t="shared" si="457"/>
        <v>0</v>
      </c>
      <c r="M4683" s="229">
        <f t="shared" si="458"/>
        <v>0</v>
      </c>
    </row>
    <row r="4684" spans="1:13" ht="15" customHeight="1">
      <c r="A4684" s="76"/>
      <c r="B4684" s="77" t="str">
        <f t="shared" si="455"/>
        <v/>
      </c>
      <c r="C4684" t="str">
        <f t="shared" si="454"/>
        <v/>
      </c>
      <c r="D4684" s="315" t="str">
        <f t="shared" si="459"/>
        <v/>
      </c>
      <c r="E4684" s="228">
        <v>0</v>
      </c>
      <c r="J4684" s="229">
        <f t="shared" si="456"/>
        <v>0</v>
      </c>
      <c r="K4684" s="229">
        <f t="shared" si="457"/>
        <v>0</v>
      </c>
      <c r="L4684" s="229">
        <f t="shared" si="457"/>
        <v>0</v>
      </c>
      <c r="M4684" s="229">
        <f t="shared" si="458"/>
        <v>0</v>
      </c>
    </row>
    <row r="4685" spans="1:13" ht="15" customHeight="1">
      <c r="A4685" s="76"/>
      <c r="B4685" s="77" t="str">
        <f t="shared" si="455"/>
        <v/>
      </c>
      <c r="C4685" t="str">
        <f t="shared" si="454"/>
        <v/>
      </c>
      <c r="D4685" s="315" t="str">
        <f t="shared" si="459"/>
        <v/>
      </c>
      <c r="E4685" s="228">
        <v>0</v>
      </c>
      <c r="J4685" s="229">
        <f t="shared" si="456"/>
        <v>0</v>
      </c>
      <c r="K4685" s="229">
        <f t="shared" si="457"/>
        <v>0</v>
      </c>
      <c r="L4685" s="229">
        <f t="shared" si="457"/>
        <v>0</v>
      </c>
      <c r="M4685" s="229">
        <f t="shared" si="458"/>
        <v>0</v>
      </c>
    </row>
    <row r="4686" spans="1:13" ht="15" customHeight="1">
      <c r="A4686" s="76"/>
      <c r="B4686" s="77" t="str">
        <f t="shared" si="455"/>
        <v/>
      </c>
      <c r="C4686" t="str">
        <f t="shared" si="454"/>
        <v/>
      </c>
      <c r="D4686" s="315" t="str">
        <f t="shared" si="459"/>
        <v/>
      </c>
      <c r="E4686" s="228">
        <v>0</v>
      </c>
      <c r="J4686" s="229">
        <f t="shared" si="456"/>
        <v>0</v>
      </c>
      <c r="K4686" s="229">
        <f t="shared" si="457"/>
        <v>0</v>
      </c>
      <c r="L4686" s="229">
        <f t="shared" si="457"/>
        <v>0</v>
      </c>
      <c r="M4686" s="229">
        <f t="shared" si="458"/>
        <v>0</v>
      </c>
    </row>
    <row r="4687" spans="1:13" ht="15" customHeight="1">
      <c r="A4687" s="76"/>
      <c r="B4687" s="77" t="str">
        <f t="shared" si="455"/>
        <v/>
      </c>
      <c r="C4687" t="str">
        <f t="shared" si="454"/>
        <v/>
      </c>
      <c r="D4687" s="315" t="str">
        <f t="shared" si="459"/>
        <v/>
      </c>
      <c r="E4687" s="228">
        <v>0</v>
      </c>
      <c r="J4687" s="229">
        <f t="shared" si="456"/>
        <v>0</v>
      </c>
      <c r="K4687" s="229">
        <f t="shared" si="457"/>
        <v>0</v>
      </c>
      <c r="L4687" s="229">
        <f t="shared" si="457"/>
        <v>0</v>
      </c>
      <c r="M4687" s="229">
        <f t="shared" si="458"/>
        <v>0</v>
      </c>
    </row>
    <row r="4688" spans="1:13" ht="15" customHeight="1">
      <c r="A4688" s="76"/>
      <c r="B4688" s="77" t="str">
        <f t="shared" si="455"/>
        <v/>
      </c>
      <c r="C4688" t="str">
        <f t="shared" si="454"/>
        <v/>
      </c>
      <c r="D4688" s="315" t="str">
        <f t="shared" si="459"/>
        <v/>
      </c>
      <c r="E4688" s="228">
        <v>0</v>
      </c>
      <c r="J4688" s="229">
        <f t="shared" si="456"/>
        <v>0</v>
      </c>
      <c r="K4688" s="229">
        <f t="shared" si="457"/>
        <v>0</v>
      </c>
      <c r="L4688" s="229">
        <f t="shared" si="457"/>
        <v>0</v>
      </c>
      <c r="M4688" s="229">
        <f t="shared" si="458"/>
        <v>0</v>
      </c>
    </row>
    <row r="4689" spans="1:13" ht="15" customHeight="1">
      <c r="A4689" s="76"/>
      <c r="B4689" s="77" t="str">
        <f t="shared" si="455"/>
        <v/>
      </c>
      <c r="C4689" t="str">
        <f t="shared" si="454"/>
        <v/>
      </c>
      <c r="D4689" s="315" t="str">
        <f t="shared" si="459"/>
        <v/>
      </c>
      <c r="E4689" s="228">
        <v>0</v>
      </c>
      <c r="J4689" s="229">
        <f t="shared" si="456"/>
        <v>0</v>
      </c>
      <c r="K4689" s="229">
        <f t="shared" si="457"/>
        <v>0</v>
      </c>
      <c r="L4689" s="229">
        <f t="shared" si="457"/>
        <v>0</v>
      </c>
      <c r="M4689" s="229">
        <f t="shared" si="458"/>
        <v>0</v>
      </c>
    </row>
    <row r="4690" spans="1:13" ht="15" customHeight="1">
      <c r="A4690" s="76"/>
      <c r="B4690" s="77" t="str">
        <f t="shared" si="455"/>
        <v/>
      </c>
      <c r="C4690" t="str">
        <f t="shared" si="454"/>
        <v/>
      </c>
      <c r="D4690" s="315" t="str">
        <f t="shared" si="459"/>
        <v/>
      </c>
      <c r="E4690" s="228">
        <v>0</v>
      </c>
      <c r="J4690" s="229">
        <f t="shared" si="456"/>
        <v>0</v>
      </c>
      <c r="K4690" s="229">
        <f t="shared" si="457"/>
        <v>0</v>
      </c>
      <c r="L4690" s="229">
        <f t="shared" si="457"/>
        <v>0</v>
      </c>
      <c r="M4690" s="229">
        <f t="shared" si="458"/>
        <v>0</v>
      </c>
    </row>
    <row r="4691" spans="1:13" ht="15" customHeight="1">
      <c r="A4691" s="76"/>
      <c r="B4691" s="77" t="str">
        <f t="shared" si="455"/>
        <v/>
      </c>
      <c r="C4691" t="str">
        <f t="shared" si="454"/>
        <v/>
      </c>
      <c r="D4691" s="315" t="str">
        <f t="shared" si="459"/>
        <v/>
      </c>
      <c r="E4691" s="228">
        <v>0</v>
      </c>
      <c r="J4691" s="229">
        <f t="shared" si="456"/>
        <v>0</v>
      </c>
      <c r="K4691" s="229">
        <f t="shared" si="457"/>
        <v>0</v>
      </c>
      <c r="L4691" s="229">
        <f t="shared" si="457"/>
        <v>0</v>
      </c>
      <c r="M4691" s="229">
        <f t="shared" si="458"/>
        <v>0</v>
      </c>
    </row>
    <row r="4692" spans="1:13" ht="15" customHeight="1">
      <c r="A4692" s="76"/>
      <c r="B4692" s="77" t="str">
        <f t="shared" si="455"/>
        <v/>
      </c>
      <c r="C4692" t="str">
        <f t="shared" si="454"/>
        <v/>
      </c>
      <c r="D4692" s="315" t="str">
        <f t="shared" si="459"/>
        <v/>
      </c>
      <c r="E4692" s="228">
        <v>0</v>
      </c>
      <c r="J4692" s="229">
        <f t="shared" si="456"/>
        <v>0</v>
      </c>
      <c r="K4692" s="229">
        <f t="shared" si="457"/>
        <v>0</v>
      </c>
      <c r="L4692" s="229">
        <f t="shared" si="457"/>
        <v>0</v>
      </c>
      <c r="M4692" s="229">
        <f t="shared" si="458"/>
        <v>0</v>
      </c>
    </row>
    <row r="4693" spans="1:13" ht="15" customHeight="1">
      <c r="A4693" s="76"/>
      <c r="B4693" s="77" t="str">
        <f t="shared" si="455"/>
        <v/>
      </c>
      <c r="C4693" t="str">
        <f t="shared" si="454"/>
        <v/>
      </c>
      <c r="D4693" s="315" t="str">
        <f t="shared" si="459"/>
        <v/>
      </c>
      <c r="E4693" s="228">
        <v>0</v>
      </c>
      <c r="J4693" s="229">
        <f t="shared" si="456"/>
        <v>0</v>
      </c>
      <c r="K4693" s="229">
        <f t="shared" si="457"/>
        <v>0</v>
      </c>
      <c r="L4693" s="229">
        <f t="shared" si="457"/>
        <v>0</v>
      </c>
      <c r="M4693" s="229">
        <f t="shared" si="458"/>
        <v>0</v>
      </c>
    </row>
    <row r="4694" spans="1:13" ht="15" customHeight="1">
      <c r="A4694" s="76"/>
      <c r="B4694" s="77" t="str">
        <f t="shared" si="455"/>
        <v/>
      </c>
      <c r="C4694" t="str">
        <f t="shared" si="454"/>
        <v/>
      </c>
      <c r="D4694" s="315" t="str">
        <f t="shared" si="459"/>
        <v/>
      </c>
      <c r="E4694" s="228">
        <v>0</v>
      </c>
      <c r="J4694" s="229">
        <f t="shared" si="456"/>
        <v>0</v>
      </c>
      <c r="K4694" s="229">
        <f t="shared" si="457"/>
        <v>0</v>
      </c>
      <c r="L4694" s="229">
        <f t="shared" si="457"/>
        <v>0</v>
      </c>
      <c r="M4694" s="229">
        <f t="shared" si="458"/>
        <v>0</v>
      </c>
    </row>
    <row r="4695" spans="1:13" ht="15" customHeight="1">
      <c r="A4695" s="76"/>
      <c r="B4695" s="77" t="str">
        <f t="shared" si="455"/>
        <v/>
      </c>
      <c r="C4695" t="str">
        <f t="shared" si="454"/>
        <v/>
      </c>
      <c r="D4695" s="315" t="str">
        <f t="shared" si="459"/>
        <v/>
      </c>
      <c r="E4695" s="228">
        <v>0</v>
      </c>
      <c r="J4695" s="229">
        <f t="shared" si="456"/>
        <v>0</v>
      </c>
      <c r="K4695" s="229">
        <f t="shared" si="457"/>
        <v>0</v>
      </c>
      <c r="L4695" s="229">
        <f t="shared" si="457"/>
        <v>0</v>
      </c>
      <c r="M4695" s="229">
        <f t="shared" si="458"/>
        <v>0</v>
      </c>
    </row>
    <row r="4696" spans="1:13" ht="15" customHeight="1">
      <c r="A4696" s="76"/>
      <c r="B4696" s="77" t="str">
        <f t="shared" si="455"/>
        <v/>
      </c>
      <c r="C4696" t="str">
        <f t="shared" si="454"/>
        <v/>
      </c>
      <c r="D4696" s="315" t="str">
        <f t="shared" si="459"/>
        <v/>
      </c>
      <c r="E4696" s="228">
        <v>0</v>
      </c>
      <c r="J4696" s="229">
        <f t="shared" si="456"/>
        <v>0</v>
      </c>
      <c r="K4696" s="229">
        <f t="shared" si="457"/>
        <v>0</v>
      </c>
      <c r="L4696" s="229">
        <f t="shared" si="457"/>
        <v>0</v>
      </c>
      <c r="M4696" s="229">
        <f t="shared" si="458"/>
        <v>0</v>
      </c>
    </row>
    <row r="4697" spans="1:13" ht="15" customHeight="1">
      <c r="A4697" s="76"/>
      <c r="B4697" s="77" t="str">
        <f t="shared" si="455"/>
        <v/>
      </c>
      <c r="C4697" t="str">
        <f t="shared" si="454"/>
        <v/>
      </c>
      <c r="D4697" s="315" t="str">
        <f t="shared" si="459"/>
        <v/>
      </c>
      <c r="E4697" s="228">
        <v>0</v>
      </c>
      <c r="J4697" s="229">
        <f t="shared" si="456"/>
        <v>0</v>
      </c>
      <c r="K4697" s="229">
        <f t="shared" si="457"/>
        <v>0</v>
      </c>
      <c r="L4697" s="229">
        <f t="shared" si="457"/>
        <v>0</v>
      </c>
      <c r="M4697" s="229">
        <f t="shared" si="458"/>
        <v>0</v>
      </c>
    </row>
    <row r="4698" spans="1:13" ht="15" customHeight="1">
      <c r="A4698" s="76"/>
      <c r="B4698" s="77" t="str">
        <f t="shared" si="455"/>
        <v/>
      </c>
      <c r="C4698" t="str">
        <f t="shared" si="454"/>
        <v/>
      </c>
      <c r="D4698" s="315" t="str">
        <f t="shared" si="459"/>
        <v/>
      </c>
      <c r="E4698" s="228">
        <v>0</v>
      </c>
      <c r="J4698" s="229">
        <f t="shared" si="456"/>
        <v>0</v>
      </c>
      <c r="K4698" s="229">
        <f t="shared" si="457"/>
        <v>0</v>
      </c>
      <c r="L4698" s="229">
        <f t="shared" si="457"/>
        <v>0</v>
      </c>
      <c r="M4698" s="229">
        <f t="shared" si="458"/>
        <v>0</v>
      </c>
    </row>
    <row r="4699" spans="1:13" ht="15" customHeight="1">
      <c r="A4699" s="76"/>
      <c r="B4699" s="77" t="str">
        <f t="shared" si="455"/>
        <v/>
      </c>
      <c r="C4699" t="str">
        <f t="shared" si="454"/>
        <v/>
      </c>
      <c r="D4699" s="315" t="str">
        <f t="shared" si="459"/>
        <v/>
      </c>
      <c r="E4699" s="228">
        <v>0</v>
      </c>
      <c r="J4699" s="229">
        <f t="shared" si="456"/>
        <v>0</v>
      </c>
      <c r="K4699" s="229">
        <f t="shared" si="457"/>
        <v>0</v>
      </c>
      <c r="L4699" s="229">
        <f t="shared" si="457"/>
        <v>0</v>
      </c>
      <c r="M4699" s="229">
        <f t="shared" si="458"/>
        <v>0</v>
      </c>
    </row>
    <row r="4700" spans="1:13" ht="15" customHeight="1">
      <c r="A4700" s="76"/>
      <c r="B4700" s="77" t="str">
        <f t="shared" si="455"/>
        <v/>
      </c>
      <c r="C4700" t="str">
        <f t="shared" si="454"/>
        <v/>
      </c>
      <c r="D4700" s="315" t="str">
        <f t="shared" si="459"/>
        <v/>
      </c>
      <c r="E4700" s="228">
        <v>0</v>
      </c>
      <c r="J4700" s="229">
        <f t="shared" si="456"/>
        <v>0</v>
      </c>
      <c r="K4700" s="229">
        <f t="shared" si="457"/>
        <v>0</v>
      </c>
      <c r="L4700" s="229">
        <f t="shared" si="457"/>
        <v>0</v>
      </c>
      <c r="M4700" s="229">
        <f t="shared" si="458"/>
        <v>0</v>
      </c>
    </row>
    <row r="4701" spans="1:13" ht="15" customHeight="1">
      <c r="A4701" s="76"/>
      <c r="B4701" s="77" t="str">
        <f t="shared" si="455"/>
        <v/>
      </c>
      <c r="C4701" t="str">
        <f t="shared" si="454"/>
        <v/>
      </c>
      <c r="D4701" s="315" t="str">
        <f t="shared" si="459"/>
        <v/>
      </c>
      <c r="E4701" s="228">
        <v>0</v>
      </c>
      <c r="J4701" s="229">
        <f t="shared" si="456"/>
        <v>0</v>
      </c>
      <c r="K4701" s="229">
        <f t="shared" si="457"/>
        <v>0</v>
      </c>
      <c r="L4701" s="229">
        <f t="shared" si="457"/>
        <v>0</v>
      </c>
      <c r="M4701" s="229">
        <f t="shared" si="458"/>
        <v>0</v>
      </c>
    </row>
    <row r="4702" spans="1:13" ht="15" customHeight="1">
      <c r="A4702" s="76"/>
      <c r="B4702" s="77" t="str">
        <f t="shared" si="455"/>
        <v/>
      </c>
      <c r="C4702" t="str">
        <f t="shared" si="454"/>
        <v/>
      </c>
      <c r="D4702" s="315" t="str">
        <f t="shared" si="459"/>
        <v/>
      </c>
      <c r="E4702" s="228">
        <v>0</v>
      </c>
      <c r="J4702" s="229">
        <f t="shared" si="456"/>
        <v>0</v>
      </c>
      <c r="K4702" s="229">
        <f t="shared" si="457"/>
        <v>0</v>
      </c>
      <c r="L4702" s="229">
        <f t="shared" si="457"/>
        <v>0</v>
      </c>
      <c r="M4702" s="229">
        <f t="shared" si="458"/>
        <v>0</v>
      </c>
    </row>
    <row r="4703" spans="1:13" ht="15" customHeight="1">
      <c r="A4703" s="76"/>
      <c r="B4703" s="77" t="str">
        <f t="shared" si="455"/>
        <v/>
      </c>
      <c r="C4703" t="str">
        <f t="shared" si="454"/>
        <v/>
      </c>
      <c r="D4703" s="315" t="str">
        <f t="shared" si="459"/>
        <v/>
      </c>
      <c r="E4703" s="228">
        <v>0</v>
      </c>
      <c r="J4703" s="229">
        <f t="shared" si="456"/>
        <v>0</v>
      </c>
      <c r="K4703" s="229">
        <f t="shared" si="457"/>
        <v>0</v>
      </c>
      <c r="L4703" s="229">
        <f t="shared" si="457"/>
        <v>0</v>
      </c>
      <c r="M4703" s="229">
        <f t="shared" si="458"/>
        <v>0</v>
      </c>
    </row>
    <row r="4704" spans="1:13" ht="15" customHeight="1">
      <c r="A4704" s="76"/>
      <c r="B4704" s="77" t="str">
        <f t="shared" si="455"/>
        <v/>
      </c>
      <c r="C4704" t="str">
        <f t="shared" si="454"/>
        <v/>
      </c>
      <c r="D4704" s="315" t="str">
        <f t="shared" si="459"/>
        <v/>
      </c>
      <c r="E4704" s="228">
        <v>0</v>
      </c>
      <c r="J4704" s="229">
        <f t="shared" si="456"/>
        <v>0</v>
      </c>
      <c r="K4704" s="229">
        <f t="shared" si="457"/>
        <v>0</v>
      </c>
      <c r="L4704" s="229">
        <f t="shared" si="457"/>
        <v>0</v>
      </c>
      <c r="M4704" s="229">
        <f t="shared" si="458"/>
        <v>0</v>
      </c>
    </row>
    <row r="4705" spans="1:13" ht="15" customHeight="1">
      <c r="A4705" s="76"/>
      <c r="B4705" s="77" t="str">
        <f t="shared" si="455"/>
        <v/>
      </c>
      <c r="C4705" t="str">
        <f t="shared" si="454"/>
        <v/>
      </c>
      <c r="D4705" s="315" t="str">
        <f t="shared" si="459"/>
        <v/>
      </c>
      <c r="E4705" s="228">
        <v>0</v>
      </c>
      <c r="J4705" s="229">
        <f t="shared" si="456"/>
        <v>0</v>
      </c>
      <c r="K4705" s="229">
        <f t="shared" si="457"/>
        <v>0</v>
      </c>
      <c r="L4705" s="229">
        <f t="shared" si="457"/>
        <v>0</v>
      </c>
      <c r="M4705" s="229">
        <f t="shared" si="458"/>
        <v>0</v>
      </c>
    </row>
    <row r="4706" spans="1:13" ht="15" customHeight="1">
      <c r="A4706" s="76"/>
      <c r="B4706" s="77" t="str">
        <f t="shared" si="455"/>
        <v/>
      </c>
      <c r="C4706" t="str">
        <f t="shared" si="454"/>
        <v/>
      </c>
      <c r="D4706" s="315" t="str">
        <f t="shared" si="459"/>
        <v/>
      </c>
      <c r="E4706" s="228">
        <v>0</v>
      </c>
      <c r="J4706" s="229">
        <f t="shared" si="456"/>
        <v>0</v>
      </c>
      <c r="K4706" s="229">
        <f t="shared" si="457"/>
        <v>0</v>
      </c>
      <c r="L4706" s="229">
        <f t="shared" si="457"/>
        <v>0</v>
      </c>
      <c r="M4706" s="229">
        <f t="shared" si="458"/>
        <v>0</v>
      </c>
    </row>
    <row r="4707" spans="1:13" ht="15" customHeight="1">
      <c r="A4707" s="76"/>
      <c r="B4707" s="77" t="str">
        <f t="shared" si="455"/>
        <v/>
      </c>
      <c r="C4707" t="str">
        <f t="shared" si="454"/>
        <v/>
      </c>
      <c r="D4707" s="315" t="str">
        <f t="shared" si="459"/>
        <v/>
      </c>
      <c r="E4707" s="228">
        <v>0</v>
      </c>
      <c r="J4707" s="229">
        <f t="shared" si="456"/>
        <v>0</v>
      </c>
      <c r="K4707" s="229">
        <f t="shared" si="457"/>
        <v>0</v>
      </c>
      <c r="L4707" s="229">
        <f t="shared" si="457"/>
        <v>0</v>
      </c>
      <c r="M4707" s="229">
        <f t="shared" si="458"/>
        <v>0</v>
      </c>
    </row>
    <row r="4708" spans="1:13" ht="15" customHeight="1">
      <c r="A4708" s="76"/>
      <c r="B4708" s="77" t="str">
        <f t="shared" si="455"/>
        <v/>
      </c>
      <c r="C4708" t="str">
        <f t="shared" si="454"/>
        <v/>
      </c>
      <c r="D4708" s="315" t="str">
        <f t="shared" si="459"/>
        <v/>
      </c>
      <c r="E4708" s="228">
        <v>0</v>
      </c>
      <c r="J4708" s="229">
        <f t="shared" si="456"/>
        <v>0</v>
      </c>
      <c r="K4708" s="229">
        <f t="shared" si="457"/>
        <v>0</v>
      </c>
      <c r="L4708" s="229">
        <f t="shared" si="457"/>
        <v>0</v>
      </c>
      <c r="M4708" s="229">
        <f t="shared" si="458"/>
        <v>0</v>
      </c>
    </row>
    <row r="4709" spans="1:13" ht="15" customHeight="1">
      <c r="A4709" s="76"/>
      <c r="B4709" s="77" t="str">
        <f t="shared" si="455"/>
        <v/>
      </c>
      <c r="C4709" t="str">
        <f t="shared" si="454"/>
        <v/>
      </c>
      <c r="D4709" s="315" t="str">
        <f t="shared" si="459"/>
        <v/>
      </c>
      <c r="E4709" s="228">
        <v>0</v>
      </c>
      <c r="J4709" s="229">
        <f t="shared" si="456"/>
        <v>0</v>
      </c>
      <c r="K4709" s="229">
        <f t="shared" si="457"/>
        <v>0</v>
      </c>
      <c r="L4709" s="229">
        <f t="shared" si="457"/>
        <v>0</v>
      </c>
      <c r="M4709" s="229">
        <f t="shared" si="458"/>
        <v>0</v>
      </c>
    </row>
    <row r="4710" spans="1:13" ht="15" customHeight="1">
      <c r="A4710" s="76"/>
      <c r="B4710" s="77" t="str">
        <f t="shared" si="455"/>
        <v/>
      </c>
      <c r="C4710" t="str">
        <f t="shared" si="454"/>
        <v/>
      </c>
      <c r="D4710" s="315" t="str">
        <f t="shared" si="459"/>
        <v/>
      </c>
      <c r="E4710" s="228">
        <v>0</v>
      </c>
      <c r="J4710" s="229">
        <f t="shared" si="456"/>
        <v>0</v>
      </c>
      <c r="K4710" s="229">
        <f t="shared" si="457"/>
        <v>0</v>
      </c>
      <c r="L4710" s="229">
        <f t="shared" si="457"/>
        <v>0</v>
      </c>
      <c r="M4710" s="229">
        <f t="shared" si="458"/>
        <v>0</v>
      </c>
    </row>
    <row r="4711" spans="1:13" ht="15" customHeight="1">
      <c r="A4711" s="76"/>
      <c r="B4711" s="77" t="str">
        <f t="shared" si="455"/>
        <v/>
      </c>
      <c r="C4711" t="str">
        <f t="shared" si="454"/>
        <v/>
      </c>
      <c r="D4711" s="315" t="str">
        <f t="shared" si="459"/>
        <v/>
      </c>
      <c r="E4711" s="228">
        <v>0</v>
      </c>
      <c r="J4711" s="229">
        <f t="shared" si="456"/>
        <v>0</v>
      </c>
      <c r="K4711" s="229">
        <f t="shared" si="457"/>
        <v>0</v>
      </c>
      <c r="L4711" s="229">
        <f t="shared" si="457"/>
        <v>0</v>
      </c>
      <c r="M4711" s="229">
        <f t="shared" si="458"/>
        <v>0</v>
      </c>
    </row>
    <row r="4712" spans="1:13" ht="15" customHeight="1">
      <c r="A4712" s="76"/>
      <c r="B4712" s="77" t="str">
        <f t="shared" si="455"/>
        <v/>
      </c>
      <c r="C4712" t="str">
        <f t="shared" si="454"/>
        <v/>
      </c>
      <c r="D4712" s="315" t="str">
        <f t="shared" si="459"/>
        <v/>
      </c>
      <c r="E4712" s="228">
        <v>0</v>
      </c>
      <c r="J4712" s="229">
        <f t="shared" si="456"/>
        <v>0</v>
      </c>
      <c r="K4712" s="229">
        <f t="shared" si="457"/>
        <v>0</v>
      </c>
      <c r="L4712" s="229">
        <f t="shared" si="457"/>
        <v>0</v>
      </c>
      <c r="M4712" s="229">
        <f t="shared" si="458"/>
        <v>0</v>
      </c>
    </row>
    <row r="4713" spans="1:13" ht="15" customHeight="1">
      <c r="A4713" s="76"/>
      <c r="B4713" s="77" t="str">
        <f t="shared" si="455"/>
        <v/>
      </c>
      <c r="C4713" t="str">
        <f t="shared" si="454"/>
        <v/>
      </c>
      <c r="D4713" s="315" t="str">
        <f t="shared" si="459"/>
        <v/>
      </c>
      <c r="E4713" s="228">
        <v>0</v>
      </c>
      <c r="J4713" s="229">
        <f t="shared" si="456"/>
        <v>0</v>
      </c>
      <c r="K4713" s="229">
        <f t="shared" si="457"/>
        <v>0</v>
      </c>
      <c r="L4713" s="229">
        <f t="shared" si="457"/>
        <v>0</v>
      </c>
      <c r="M4713" s="229">
        <f t="shared" si="458"/>
        <v>0</v>
      </c>
    </row>
    <row r="4714" spans="1:13" ht="15" customHeight="1">
      <c r="A4714" s="76"/>
      <c r="B4714" s="77" t="str">
        <f t="shared" si="455"/>
        <v/>
      </c>
      <c r="C4714" t="str">
        <f t="shared" si="454"/>
        <v/>
      </c>
      <c r="D4714" s="315" t="str">
        <f t="shared" si="459"/>
        <v/>
      </c>
      <c r="E4714" s="228">
        <v>0</v>
      </c>
      <c r="J4714" s="229">
        <f t="shared" si="456"/>
        <v>0</v>
      </c>
      <c r="K4714" s="229">
        <f t="shared" si="457"/>
        <v>0</v>
      </c>
      <c r="L4714" s="229">
        <f t="shared" si="457"/>
        <v>0</v>
      </c>
      <c r="M4714" s="229">
        <f t="shared" si="458"/>
        <v>0</v>
      </c>
    </row>
    <row r="4715" spans="1:13" ht="15" customHeight="1">
      <c r="A4715" s="76"/>
      <c r="B4715" s="77" t="str">
        <f t="shared" si="455"/>
        <v/>
      </c>
      <c r="C4715" t="str">
        <f t="shared" si="454"/>
        <v/>
      </c>
      <c r="D4715" s="315" t="str">
        <f t="shared" si="459"/>
        <v/>
      </c>
      <c r="E4715" s="228">
        <v>0</v>
      </c>
      <c r="J4715" s="229">
        <f t="shared" si="456"/>
        <v>0</v>
      </c>
      <c r="K4715" s="229">
        <f t="shared" si="457"/>
        <v>0</v>
      </c>
      <c r="L4715" s="229">
        <f t="shared" si="457"/>
        <v>0</v>
      </c>
      <c r="M4715" s="229">
        <f t="shared" si="458"/>
        <v>0</v>
      </c>
    </row>
    <row r="4716" spans="1:13" ht="15" customHeight="1">
      <c r="A4716" s="76"/>
      <c r="B4716" s="77" t="str">
        <f t="shared" si="455"/>
        <v/>
      </c>
      <c r="C4716" t="str">
        <f t="shared" si="454"/>
        <v/>
      </c>
      <c r="D4716" s="315" t="str">
        <f t="shared" si="459"/>
        <v/>
      </c>
      <c r="E4716" s="228">
        <v>0</v>
      </c>
      <c r="J4716" s="229">
        <f t="shared" si="456"/>
        <v>0</v>
      </c>
      <c r="K4716" s="229">
        <f t="shared" si="457"/>
        <v>0</v>
      </c>
      <c r="L4716" s="229">
        <f t="shared" si="457"/>
        <v>0</v>
      </c>
      <c r="M4716" s="229">
        <f t="shared" si="458"/>
        <v>0</v>
      </c>
    </row>
    <row r="4717" spans="1:13" ht="15" customHeight="1">
      <c r="A4717" s="76"/>
      <c r="B4717" s="77" t="str">
        <f t="shared" si="455"/>
        <v/>
      </c>
      <c r="C4717" t="str">
        <f t="shared" si="454"/>
        <v/>
      </c>
      <c r="D4717" s="315" t="str">
        <f t="shared" si="459"/>
        <v/>
      </c>
      <c r="E4717" s="228">
        <v>0</v>
      </c>
      <c r="J4717" s="229">
        <f t="shared" si="456"/>
        <v>0</v>
      </c>
      <c r="K4717" s="229">
        <f t="shared" si="457"/>
        <v>0</v>
      </c>
      <c r="L4717" s="229">
        <f t="shared" si="457"/>
        <v>0</v>
      </c>
      <c r="M4717" s="229">
        <f t="shared" si="458"/>
        <v>0</v>
      </c>
    </row>
    <row r="4718" spans="1:13" ht="15" customHeight="1">
      <c r="A4718" s="76"/>
      <c r="B4718" s="77" t="str">
        <f t="shared" si="455"/>
        <v/>
      </c>
      <c r="C4718" t="str">
        <f t="shared" si="454"/>
        <v/>
      </c>
      <c r="D4718" s="315" t="str">
        <f t="shared" si="459"/>
        <v/>
      </c>
      <c r="E4718" s="228">
        <v>0</v>
      </c>
      <c r="J4718" s="229">
        <f t="shared" si="456"/>
        <v>0</v>
      </c>
      <c r="K4718" s="229">
        <f t="shared" si="457"/>
        <v>0</v>
      </c>
      <c r="L4718" s="229">
        <f t="shared" si="457"/>
        <v>0</v>
      </c>
      <c r="M4718" s="229">
        <f t="shared" si="458"/>
        <v>0</v>
      </c>
    </row>
    <row r="4719" spans="1:13" ht="15" customHeight="1">
      <c r="A4719" s="76"/>
      <c r="B4719" s="77" t="str">
        <f t="shared" si="455"/>
        <v/>
      </c>
      <c r="C4719" t="str">
        <f t="shared" si="454"/>
        <v/>
      </c>
      <c r="D4719" s="315" t="str">
        <f t="shared" si="459"/>
        <v/>
      </c>
      <c r="E4719" s="228">
        <v>0</v>
      </c>
      <c r="J4719" s="229">
        <f t="shared" si="456"/>
        <v>0</v>
      </c>
      <c r="K4719" s="229">
        <f t="shared" si="457"/>
        <v>0</v>
      </c>
      <c r="L4719" s="229">
        <f t="shared" si="457"/>
        <v>0</v>
      </c>
      <c r="M4719" s="229">
        <f t="shared" si="458"/>
        <v>0</v>
      </c>
    </row>
    <row r="4720" spans="1:13" ht="15" customHeight="1">
      <c r="A4720" s="76"/>
      <c r="B4720" s="77" t="str">
        <f t="shared" si="455"/>
        <v/>
      </c>
      <c r="C4720" t="str">
        <f t="shared" si="454"/>
        <v/>
      </c>
      <c r="D4720" s="315" t="str">
        <f t="shared" si="459"/>
        <v/>
      </c>
      <c r="E4720" s="228">
        <v>0</v>
      </c>
      <c r="J4720" s="229">
        <f t="shared" si="456"/>
        <v>0</v>
      </c>
      <c r="K4720" s="229">
        <f t="shared" si="457"/>
        <v>0</v>
      </c>
      <c r="L4720" s="229">
        <f t="shared" si="457"/>
        <v>0</v>
      </c>
      <c r="M4720" s="229">
        <f t="shared" si="458"/>
        <v>0</v>
      </c>
    </row>
    <row r="4721" spans="1:13" ht="15" customHeight="1">
      <c r="A4721" s="76"/>
      <c r="B4721" s="77" t="str">
        <f t="shared" si="455"/>
        <v/>
      </c>
      <c r="C4721" t="str">
        <f t="shared" si="454"/>
        <v/>
      </c>
      <c r="D4721" s="315" t="str">
        <f t="shared" si="459"/>
        <v/>
      </c>
      <c r="E4721" s="228">
        <v>0</v>
      </c>
      <c r="J4721" s="229">
        <f t="shared" si="456"/>
        <v>0</v>
      </c>
      <c r="K4721" s="229">
        <f t="shared" si="457"/>
        <v>0</v>
      </c>
      <c r="L4721" s="229">
        <f t="shared" si="457"/>
        <v>0</v>
      </c>
      <c r="M4721" s="229">
        <f t="shared" si="458"/>
        <v>0</v>
      </c>
    </row>
    <row r="4722" spans="1:13" ht="15" customHeight="1">
      <c r="A4722" s="76"/>
      <c r="B4722" s="77" t="str">
        <f t="shared" si="455"/>
        <v/>
      </c>
      <c r="C4722" t="str">
        <f t="shared" si="454"/>
        <v/>
      </c>
      <c r="D4722" s="315" t="str">
        <f t="shared" si="459"/>
        <v/>
      </c>
      <c r="E4722" s="228">
        <v>0</v>
      </c>
      <c r="J4722" s="229">
        <f t="shared" si="456"/>
        <v>0</v>
      </c>
      <c r="K4722" s="229">
        <f t="shared" si="457"/>
        <v>0</v>
      </c>
      <c r="L4722" s="229">
        <f t="shared" si="457"/>
        <v>0</v>
      </c>
      <c r="M4722" s="229">
        <f t="shared" si="458"/>
        <v>0</v>
      </c>
    </row>
    <row r="4723" spans="1:13" ht="15" customHeight="1">
      <c r="A4723" s="76"/>
      <c r="B4723" s="77" t="str">
        <f t="shared" si="455"/>
        <v/>
      </c>
      <c r="C4723" t="str">
        <f t="shared" si="454"/>
        <v/>
      </c>
      <c r="D4723" s="315" t="str">
        <f t="shared" si="459"/>
        <v/>
      </c>
      <c r="E4723" s="228">
        <v>0</v>
      </c>
      <c r="J4723" s="229">
        <f t="shared" si="456"/>
        <v>0</v>
      </c>
      <c r="K4723" s="229">
        <f t="shared" si="457"/>
        <v>0</v>
      </c>
      <c r="L4723" s="229">
        <f t="shared" si="457"/>
        <v>0</v>
      </c>
      <c r="M4723" s="229">
        <f t="shared" si="458"/>
        <v>0</v>
      </c>
    </row>
    <row r="4724" spans="1:13" ht="15" customHeight="1">
      <c r="A4724" s="76"/>
      <c r="B4724" s="77" t="str">
        <f t="shared" si="455"/>
        <v/>
      </c>
      <c r="C4724" t="str">
        <f t="shared" si="454"/>
        <v/>
      </c>
      <c r="D4724" s="315" t="str">
        <f t="shared" si="459"/>
        <v/>
      </c>
      <c r="E4724" s="228">
        <v>0</v>
      </c>
      <c r="J4724" s="229">
        <f t="shared" si="456"/>
        <v>0</v>
      </c>
      <c r="K4724" s="229">
        <f t="shared" si="457"/>
        <v>0</v>
      </c>
      <c r="L4724" s="229">
        <f t="shared" si="457"/>
        <v>0</v>
      </c>
      <c r="M4724" s="229">
        <f t="shared" si="458"/>
        <v>0</v>
      </c>
    </row>
    <row r="4725" spans="1:13" ht="15" customHeight="1">
      <c r="A4725" s="76"/>
      <c r="B4725" s="77" t="str">
        <f t="shared" si="455"/>
        <v/>
      </c>
      <c r="C4725" t="str">
        <f t="shared" si="454"/>
        <v/>
      </c>
      <c r="D4725" s="315" t="str">
        <f t="shared" si="459"/>
        <v/>
      </c>
      <c r="E4725" s="228">
        <v>0</v>
      </c>
      <c r="J4725" s="229">
        <f t="shared" si="456"/>
        <v>0</v>
      </c>
      <c r="K4725" s="229">
        <f t="shared" si="457"/>
        <v>0</v>
      </c>
      <c r="L4725" s="229">
        <f t="shared" si="457"/>
        <v>0</v>
      </c>
      <c r="M4725" s="229">
        <f t="shared" si="458"/>
        <v>0</v>
      </c>
    </row>
    <row r="4726" spans="1:13" ht="15" customHeight="1">
      <c r="A4726" s="76"/>
      <c r="B4726" s="77" t="str">
        <f t="shared" si="455"/>
        <v/>
      </c>
      <c r="C4726" t="str">
        <f t="shared" si="454"/>
        <v/>
      </c>
      <c r="D4726" s="315" t="str">
        <f t="shared" si="459"/>
        <v/>
      </c>
      <c r="E4726" s="228">
        <v>0</v>
      </c>
      <c r="J4726" s="229">
        <f t="shared" si="456"/>
        <v>0</v>
      </c>
      <c r="K4726" s="229">
        <f t="shared" si="457"/>
        <v>0</v>
      </c>
      <c r="L4726" s="229">
        <f t="shared" si="457"/>
        <v>0</v>
      </c>
      <c r="M4726" s="229">
        <f t="shared" si="458"/>
        <v>0</v>
      </c>
    </row>
    <row r="4727" spans="1:13" ht="15" customHeight="1">
      <c r="A4727" s="76"/>
      <c r="B4727" s="77" t="str">
        <f t="shared" si="455"/>
        <v/>
      </c>
      <c r="C4727" t="str">
        <f t="shared" si="454"/>
        <v/>
      </c>
      <c r="D4727" s="315" t="str">
        <f t="shared" si="459"/>
        <v/>
      </c>
      <c r="E4727" s="228">
        <v>0</v>
      </c>
      <c r="J4727" s="229">
        <f t="shared" si="456"/>
        <v>0</v>
      </c>
      <c r="K4727" s="229">
        <f t="shared" si="457"/>
        <v>0</v>
      </c>
      <c r="L4727" s="229">
        <f t="shared" si="457"/>
        <v>0</v>
      </c>
      <c r="M4727" s="229">
        <f t="shared" si="458"/>
        <v>0</v>
      </c>
    </row>
    <row r="4728" spans="1:13" ht="15" customHeight="1">
      <c r="A4728" s="76"/>
      <c r="B4728" s="77" t="str">
        <f t="shared" si="455"/>
        <v/>
      </c>
      <c r="C4728" t="str">
        <f t="shared" si="454"/>
        <v/>
      </c>
      <c r="D4728" s="315" t="str">
        <f t="shared" si="459"/>
        <v/>
      </c>
      <c r="E4728" s="228">
        <v>0</v>
      </c>
      <c r="J4728" s="229">
        <f t="shared" si="456"/>
        <v>0</v>
      </c>
      <c r="K4728" s="229">
        <f t="shared" si="457"/>
        <v>0</v>
      </c>
      <c r="L4728" s="229">
        <f t="shared" si="457"/>
        <v>0</v>
      </c>
      <c r="M4728" s="229">
        <f t="shared" si="458"/>
        <v>0</v>
      </c>
    </row>
    <row r="4729" spans="1:13" ht="15" customHeight="1">
      <c r="A4729" s="76"/>
      <c r="B4729" s="77" t="str">
        <f t="shared" si="455"/>
        <v/>
      </c>
      <c r="C4729" t="str">
        <f t="shared" si="454"/>
        <v/>
      </c>
      <c r="D4729" s="315" t="str">
        <f t="shared" si="459"/>
        <v/>
      </c>
      <c r="E4729" s="228">
        <v>0</v>
      </c>
      <c r="J4729" s="229">
        <f t="shared" si="456"/>
        <v>0</v>
      </c>
      <c r="K4729" s="229">
        <f t="shared" si="457"/>
        <v>0</v>
      </c>
      <c r="L4729" s="229">
        <f t="shared" si="457"/>
        <v>0</v>
      </c>
      <c r="M4729" s="229">
        <f t="shared" si="458"/>
        <v>0</v>
      </c>
    </row>
    <row r="4730" spans="1:13" ht="15" customHeight="1">
      <c r="A4730" s="76"/>
      <c r="B4730" s="77" t="str">
        <f t="shared" si="455"/>
        <v/>
      </c>
      <c r="C4730" t="str">
        <f t="shared" si="454"/>
        <v/>
      </c>
      <c r="D4730" s="315" t="str">
        <f t="shared" si="459"/>
        <v/>
      </c>
      <c r="E4730" s="228">
        <v>0</v>
      </c>
      <c r="J4730" s="229">
        <f t="shared" si="456"/>
        <v>0</v>
      </c>
      <c r="K4730" s="229">
        <f t="shared" si="457"/>
        <v>0</v>
      </c>
      <c r="L4730" s="229">
        <f t="shared" si="457"/>
        <v>0</v>
      </c>
      <c r="M4730" s="229">
        <f t="shared" si="458"/>
        <v>0</v>
      </c>
    </row>
    <row r="4731" spans="1:13" ht="15" customHeight="1">
      <c r="A4731" s="76"/>
      <c r="B4731" s="77" t="str">
        <f t="shared" si="455"/>
        <v/>
      </c>
      <c r="C4731" t="str">
        <f t="shared" si="454"/>
        <v/>
      </c>
      <c r="D4731" s="315" t="str">
        <f t="shared" si="459"/>
        <v/>
      </c>
      <c r="E4731" s="228">
        <v>0</v>
      </c>
      <c r="J4731" s="229">
        <f t="shared" si="456"/>
        <v>0</v>
      </c>
      <c r="K4731" s="229">
        <f t="shared" si="457"/>
        <v>0</v>
      </c>
      <c r="L4731" s="229">
        <f t="shared" si="457"/>
        <v>0</v>
      </c>
      <c r="M4731" s="229">
        <f t="shared" si="458"/>
        <v>0</v>
      </c>
    </row>
    <row r="4732" spans="1:13" ht="15" customHeight="1">
      <c r="A4732" s="76"/>
      <c r="B4732" s="77" t="str">
        <f t="shared" si="455"/>
        <v/>
      </c>
      <c r="C4732" t="str">
        <f t="shared" si="454"/>
        <v/>
      </c>
      <c r="D4732" s="315" t="str">
        <f t="shared" si="459"/>
        <v/>
      </c>
      <c r="E4732" s="228">
        <v>0</v>
      </c>
      <c r="J4732" s="229">
        <f t="shared" si="456"/>
        <v>0</v>
      </c>
      <c r="K4732" s="229">
        <f t="shared" si="457"/>
        <v>0</v>
      </c>
      <c r="L4732" s="229">
        <f t="shared" si="457"/>
        <v>0</v>
      </c>
      <c r="M4732" s="229">
        <f t="shared" si="458"/>
        <v>0</v>
      </c>
    </row>
    <row r="4733" spans="1:13" ht="15" customHeight="1">
      <c r="A4733" s="76"/>
      <c r="B4733" s="77" t="str">
        <f t="shared" si="455"/>
        <v/>
      </c>
      <c r="C4733" t="str">
        <f t="shared" si="454"/>
        <v/>
      </c>
      <c r="D4733" s="315" t="str">
        <f t="shared" si="459"/>
        <v/>
      </c>
      <c r="E4733" s="228">
        <v>0</v>
      </c>
      <c r="J4733" s="229">
        <f t="shared" si="456"/>
        <v>0</v>
      </c>
      <c r="K4733" s="229">
        <f t="shared" si="457"/>
        <v>0</v>
      </c>
      <c r="L4733" s="229">
        <f t="shared" si="457"/>
        <v>0</v>
      </c>
      <c r="M4733" s="229">
        <f t="shared" si="458"/>
        <v>0</v>
      </c>
    </row>
    <row r="4734" spans="1:13" ht="15" customHeight="1">
      <c r="A4734" s="76"/>
      <c r="B4734" s="77" t="str">
        <f t="shared" si="455"/>
        <v/>
      </c>
      <c r="C4734" t="str">
        <f t="shared" si="454"/>
        <v/>
      </c>
      <c r="D4734" s="315" t="str">
        <f t="shared" si="459"/>
        <v/>
      </c>
      <c r="E4734" s="228">
        <v>0</v>
      </c>
      <c r="J4734" s="229">
        <f t="shared" si="456"/>
        <v>0</v>
      </c>
      <c r="K4734" s="229">
        <f t="shared" si="457"/>
        <v>0</v>
      </c>
      <c r="L4734" s="229">
        <f t="shared" si="457"/>
        <v>0</v>
      </c>
      <c r="M4734" s="229">
        <f t="shared" si="458"/>
        <v>0</v>
      </c>
    </row>
    <row r="4735" spans="1:13" ht="15" customHeight="1">
      <c r="A4735" s="76"/>
      <c r="B4735" s="77" t="str">
        <f t="shared" si="455"/>
        <v/>
      </c>
      <c r="C4735" t="str">
        <f t="shared" si="454"/>
        <v/>
      </c>
      <c r="D4735" s="315" t="str">
        <f t="shared" si="459"/>
        <v/>
      </c>
      <c r="E4735" s="228">
        <v>0</v>
      </c>
      <c r="J4735" s="229">
        <f t="shared" si="456"/>
        <v>0</v>
      </c>
      <c r="K4735" s="229">
        <f t="shared" si="457"/>
        <v>0</v>
      </c>
      <c r="L4735" s="229">
        <f t="shared" si="457"/>
        <v>0</v>
      </c>
      <c r="M4735" s="229">
        <f t="shared" si="458"/>
        <v>0</v>
      </c>
    </row>
    <row r="4736" spans="1:13" ht="15" customHeight="1">
      <c r="A4736" s="76"/>
      <c r="B4736" s="77" t="str">
        <f t="shared" si="455"/>
        <v/>
      </c>
      <c r="C4736" t="str">
        <f t="shared" si="454"/>
        <v/>
      </c>
      <c r="D4736" s="315" t="str">
        <f t="shared" si="459"/>
        <v/>
      </c>
      <c r="E4736" s="228">
        <v>0</v>
      </c>
      <c r="J4736" s="229">
        <f t="shared" si="456"/>
        <v>0</v>
      </c>
      <c r="K4736" s="229">
        <f t="shared" si="457"/>
        <v>0</v>
      </c>
      <c r="L4736" s="229">
        <f t="shared" si="457"/>
        <v>0</v>
      </c>
      <c r="M4736" s="229">
        <f t="shared" si="458"/>
        <v>0</v>
      </c>
    </row>
    <row r="4737" spans="1:13" ht="15" customHeight="1">
      <c r="A4737" s="76"/>
      <c r="B4737" s="77" t="str">
        <f t="shared" si="455"/>
        <v/>
      </c>
      <c r="C4737" t="str">
        <f t="shared" ref="C4737:C4800" si="460">IF(A4737&lt;&gt;"",TEXT(A4737,"aaaa"),"")</f>
        <v/>
      </c>
      <c r="D4737" s="315" t="str">
        <f t="shared" si="459"/>
        <v/>
      </c>
      <c r="E4737" s="228">
        <v>0</v>
      </c>
      <c r="J4737" s="229">
        <f t="shared" si="456"/>
        <v>0</v>
      </c>
      <c r="K4737" s="229">
        <f t="shared" si="457"/>
        <v>0</v>
      </c>
      <c r="L4737" s="229">
        <f t="shared" si="457"/>
        <v>0</v>
      </c>
      <c r="M4737" s="229">
        <f t="shared" si="458"/>
        <v>0</v>
      </c>
    </row>
    <row r="4738" spans="1:13" ht="15" customHeight="1">
      <c r="A4738" s="76"/>
      <c r="B4738" s="77" t="str">
        <f t="shared" si="455"/>
        <v/>
      </c>
      <c r="C4738" t="str">
        <f t="shared" si="460"/>
        <v/>
      </c>
      <c r="D4738" s="315" t="str">
        <f t="shared" si="459"/>
        <v/>
      </c>
      <c r="E4738" s="228">
        <v>0</v>
      </c>
      <c r="J4738" s="229">
        <f t="shared" si="456"/>
        <v>0</v>
      </c>
      <c r="K4738" s="229">
        <f t="shared" si="457"/>
        <v>0</v>
      </c>
      <c r="L4738" s="229">
        <f t="shared" si="457"/>
        <v>0</v>
      </c>
      <c r="M4738" s="229">
        <f t="shared" si="458"/>
        <v>0</v>
      </c>
    </row>
    <row r="4739" spans="1:13" ht="15" customHeight="1">
      <c r="A4739" s="76"/>
      <c r="B4739" s="77" t="str">
        <f t="shared" si="455"/>
        <v/>
      </c>
      <c r="C4739" t="str">
        <f t="shared" si="460"/>
        <v/>
      </c>
      <c r="D4739" s="315" t="str">
        <f t="shared" si="459"/>
        <v/>
      </c>
      <c r="E4739" s="228">
        <v>0</v>
      </c>
      <c r="J4739" s="229">
        <f t="shared" si="456"/>
        <v>0</v>
      </c>
      <c r="K4739" s="229">
        <f t="shared" si="457"/>
        <v>0</v>
      </c>
      <c r="L4739" s="229">
        <f t="shared" si="457"/>
        <v>0</v>
      </c>
      <c r="M4739" s="229">
        <f t="shared" si="458"/>
        <v>0</v>
      </c>
    </row>
    <row r="4740" spans="1:13" ht="15" customHeight="1">
      <c r="A4740" s="76"/>
      <c r="B4740" s="77" t="str">
        <f t="shared" si="455"/>
        <v/>
      </c>
      <c r="C4740" t="str">
        <f t="shared" si="460"/>
        <v/>
      </c>
      <c r="D4740" s="315" t="str">
        <f t="shared" si="459"/>
        <v/>
      </c>
      <c r="E4740" s="228">
        <v>0</v>
      </c>
      <c r="J4740" s="229">
        <f t="shared" si="456"/>
        <v>0</v>
      </c>
      <c r="K4740" s="229">
        <f t="shared" si="457"/>
        <v>0</v>
      </c>
      <c r="L4740" s="229">
        <f t="shared" si="457"/>
        <v>0</v>
      </c>
      <c r="M4740" s="229">
        <f t="shared" si="458"/>
        <v>0</v>
      </c>
    </row>
    <row r="4741" spans="1:13" ht="15" customHeight="1">
      <c r="A4741" s="76"/>
      <c r="B4741" s="77" t="str">
        <f t="shared" si="455"/>
        <v/>
      </c>
      <c r="C4741" t="str">
        <f t="shared" si="460"/>
        <v/>
      </c>
      <c r="D4741" s="315" t="str">
        <f t="shared" si="459"/>
        <v/>
      </c>
      <c r="E4741" s="228">
        <v>0</v>
      </c>
      <c r="J4741" s="229">
        <f t="shared" si="456"/>
        <v>0</v>
      </c>
      <c r="K4741" s="229">
        <f t="shared" si="457"/>
        <v>0</v>
      </c>
      <c r="L4741" s="229">
        <f t="shared" si="457"/>
        <v>0</v>
      </c>
      <c r="M4741" s="229">
        <f t="shared" si="458"/>
        <v>0</v>
      </c>
    </row>
    <row r="4742" spans="1:13" ht="15" customHeight="1">
      <c r="A4742" s="76"/>
      <c r="B4742" s="77" t="str">
        <f t="shared" si="455"/>
        <v/>
      </c>
      <c r="C4742" t="str">
        <f t="shared" si="460"/>
        <v/>
      </c>
      <c r="D4742" s="315" t="str">
        <f t="shared" si="459"/>
        <v/>
      </c>
      <c r="E4742" s="228">
        <v>0</v>
      </c>
      <c r="J4742" s="229">
        <f t="shared" si="456"/>
        <v>0</v>
      </c>
      <c r="K4742" s="229">
        <f t="shared" si="457"/>
        <v>0</v>
      </c>
      <c r="L4742" s="229">
        <f t="shared" si="457"/>
        <v>0</v>
      </c>
      <c r="M4742" s="229">
        <f t="shared" si="458"/>
        <v>0</v>
      </c>
    </row>
    <row r="4743" spans="1:13" ht="15" customHeight="1">
      <c r="A4743" s="76"/>
      <c r="B4743" s="77" t="str">
        <f t="shared" ref="B4743:B4806" si="461">IF(A4743="","",TEXT(A4743,"DDDD"))</f>
        <v/>
      </c>
      <c r="C4743" t="str">
        <f t="shared" si="460"/>
        <v/>
      </c>
      <c r="D4743" s="315" t="str">
        <f t="shared" si="459"/>
        <v/>
      </c>
      <c r="E4743" s="228">
        <v>0</v>
      </c>
      <c r="J4743" s="229">
        <f t="shared" ref="J4743:J4806" si="462">IF(E4743=0,0,(1-J$4)*E4743)</f>
        <v>0</v>
      </c>
      <c r="K4743" s="229">
        <f t="shared" ref="K4743:L4806" si="463">IF(F4743=0,0,(1-K$4)*F4743)</f>
        <v>0</v>
      </c>
      <c r="L4743" s="229">
        <f t="shared" si="463"/>
        <v>0</v>
      </c>
      <c r="M4743" s="229">
        <f t="shared" ref="M4743:M4806" si="464">IF(H4743=0,0,(1-M$4)*H4743)</f>
        <v>0</v>
      </c>
    </row>
    <row r="4744" spans="1:13" ht="15" customHeight="1">
      <c r="A4744" s="76"/>
      <c r="B4744" s="77" t="str">
        <f t="shared" si="461"/>
        <v/>
      </c>
      <c r="C4744" t="str">
        <f t="shared" si="460"/>
        <v/>
      </c>
      <c r="D4744" s="315" t="str">
        <f t="shared" ref="D4744:D4807" si="465">IF(A4744&lt;&gt;"",PROPER(TEXT(A4744,"Mmmm")),"")</f>
        <v/>
      </c>
      <c r="E4744" s="228">
        <v>0</v>
      </c>
      <c r="J4744" s="229">
        <f t="shared" si="462"/>
        <v>0</v>
      </c>
      <c r="K4744" s="229">
        <f t="shared" si="463"/>
        <v>0</v>
      </c>
      <c r="L4744" s="229">
        <f t="shared" si="463"/>
        <v>0</v>
      </c>
      <c r="M4744" s="229">
        <f t="shared" si="464"/>
        <v>0</v>
      </c>
    </row>
    <row r="4745" spans="1:13" ht="15" customHeight="1">
      <c r="A4745" s="76"/>
      <c r="B4745" s="77" t="str">
        <f t="shared" si="461"/>
        <v/>
      </c>
      <c r="C4745" t="str">
        <f t="shared" si="460"/>
        <v/>
      </c>
      <c r="D4745" s="315" t="str">
        <f t="shared" si="465"/>
        <v/>
      </c>
      <c r="E4745" s="228">
        <v>0</v>
      </c>
      <c r="J4745" s="229">
        <f t="shared" si="462"/>
        <v>0</v>
      </c>
      <c r="K4745" s="229">
        <f t="shared" si="463"/>
        <v>0</v>
      </c>
      <c r="L4745" s="229">
        <f t="shared" si="463"/>
        <v>0</v>
      </c>
      <c r="M4745" s="229">
        <f t="shared" si="464"/>
        <v>0</v>
      </c>
    </row>
    <row r="4746" spans="1:13" ht="15" customHeight="1">
      <c r="A4746" s="76"/>
      <c r="B4746" s="77" t="str">
        <f t="shared" si="461"/>
        <v/>
      </c>
      <c r="C4746" t="str">
        <f t="shared" si="460"/>
        <v/>
      </c>
      <c r="D4746" s="315" t="str">
        <f t="shared" si="465"/>
        <v/>
      </c>
      <c r="E4746" s="228">
        <v>0</v>
      </c>
      <c r="J4746" s="229">
        <f t="shared" si="462"/>
        <v>0</v>
      </c>
      <c r="K4746" s="229">
        <f t="shared" si="463"/>
        <v>0</v>
      </c>
      <c r="L4746" s="229">
        <f t="shared" si="463"/>
        <v>0</v>
      </c>
      <c r="M4746" s="229">
        <f t="shared" si="464"/>
        <v>0</v>
      </c>
    </row>
    <row r="4747" spans="1:13" ht="15" customHeight="1">
      <c r="A4747" s="76"/>
      <c r="B4747" s="77" t="str">
        <f t="shared" si="461"/>
        <v/>
      </c>
      <c r="C4747" t="str">
        <f t="shared" si="460"/>
        <v/>
      </c>
      <c r="D4747" s="315" t="str">
        <f t="shared" si="465"/>
        <v/>
      </c>
      <c r="E4747" s="228">
        <v>0</v>
      </c>
      <c r="J4747" s="229">
        <f t="shared" si="462"/>
        <v>0</v>
      </c>
      <c r="K4747" s="229">
        <f t="shared" si="463"/>
        <v>0</v>
      </c>
      <c r="L4747" s="229">
        <f t="shared" si="463"/>
        <v>0</v>
      </c>
      <c r="M4747" s="229">
        <f t="shared" si="464"/>
        <v>0</v>
      </c>
    </row>
    <row r="4748" spans="1:13" ht="15" customHeight="1">
      <c r="A4748" s="76"/>
      <c r="B4748" s="77" t="str">
        <f t="shared" si="461"/>
        <v/>
      </c>
      <c r="C4748" t="str">
        <f t="shared" si="460"/>
        <v/>
      </c>
      <c r="D4748" s="315" t="str">
        <f t="shared" si="465"/>
        <v/>
      </c>
      <c r="E4748" s="228">
        <v>0</v>
      </c>
      <c r="J4748" s="229">
        <f t="shared" si="462"/>
        <v>0</v>
      </c>
      <c r="K4748" s="229">
        <f t="shared" si="463"/>
        <v>0</v>
      </c>
      <c r="L4748" s="229">
        <f t="shared" si="463"/>
        <v>0</v>
      </c>
      <c r="M4748" s="229">
        <f t="shared" si="464"/>
        <v>0</v>
      </c>
    </row>
    <row r="4749" spans="1:13" ht="15" customHeight="1">
      <c r="A4749" s="76"/>
      <c r="B4749" s="77" t="str">
        <f t="shared" si="461"/>
        <v/>
      </c>
      <c r="C4749" t="str">
        <f t="shared" si="460"/>
        <v/>
      </c>
      <c r="D4749" s="315" t="str">
        <f t="shared" si="465"/>
        <v/>
      </c>
      <c r="E4749" s="228">
        <v>0</v>
      </c>
      <c r="J4749" s="229">
        <f t="shared" si="462"/>
        <v>0</v>
      </c>
      <c r="K4749" s="229">
        <f t="shared" si="463"/>
        <v>0</v>
      </c>
      <c r="L4749" s="229">
        <f t="shared" si="463"/>
        <v>0</v>
      </c>
      <c r="M4749" s="229">
        <f t="shared" si="464"/>
        <v>0</v>
      </c>
    </row>
    <row r="4750" spans="1:13" ht="15" customHeight="1">
      <c r="A4750" s="76"/>
      <c r="B4750" s="77" t="str">
        <f t="shared" si="461"/>
        <v/>
      </c>
      <c r="C4750" t="str">
        <f t="shared" si="460"/>
        <v/>
      </c>
      <c r="D4750" s="315" t="str">
        <f t="shared" si="465"/>
        <v/>
      </c>
      <c r="E4750" s="228">
        <v>0</v>
      </c>
      <c r="J4750" s="229">
        <f t="shared" si="462"/>
        <v>0</v>
      </c>
      <c r="K4750" s="229">
        <f t="shared" si="463"/>
        <v>0</v>
      </c>
      <c r="L4750" s="229">
        <f t="shared" si="463"/>
        <v>0</v>
      </c>
      <c r="M4750" s="229">
        <f t="shared" si="464"/>
        <v>0</v>
      </c>
    </row>
    <row r="4751" spans="1:13" ht="15" customHeight="1">
      <c r="A4751" s="76"/>
      <c r="B4751" s="77" t="str">
        <f t="shared" si="461"/>
        <v/>
      </c>
      <c r="C4751" t="str">
        <f t="shared" si="460"/>
        <v/>
      </c>
      <c r="D4751" s="315" t="str">
        <f t="shared" si="465"/>
        <v/>
      </c>
      <c r="E4751" s="228">
        <v>0</v>
      </c>
      <c r="J4751" s="229">
        <f t="shared" si="462"/>
        <v>0</v>
      </c>
      <c r="K4751" s="229">
        <f t="shared" si="463"/>
        <v>0</v>
      </c>
      <c r="L4751" s="229">
        <f t="shared" si="463"/>
        <v>0</v>
      </c>
      <c r="M4751" s="229">
        <f t="shared" si="464"/>
        <v>0</v>
      </c>
    </row>
    <row r="4752" spans="1:13" ht="15" customHeight="1">
      <c r="A4752" s="76"/>
      <c r="B4752" s="77" t="str">
        <f t="shared" si="461"/>
        <v/>
      </c>
      <c r="C4752" t="str">
        <f t="shared" si="460"/>
        <v/>
      </c>
      <c r="D4752" s="315" t="str">
        <f t="shared" si="465"/>
        <v/>
      </c>
      <c r="E4752" s="228">
        <v>0</v>
      </c>
      <c r="J4752" s="229">
        <f t="shared" si="462"/>
        <v>0</v>
      </c>
      <c r="K4752" s="229">
        <f t="shared" si="463"/>
        <v>0</v>
      </c>
      <c r="L4752" s="229">
        <f t="shared" si="463"/>
        <v>0</v>
      </c>
      <c r="M4752" s="229">
        <f t="shared" si="464"/>
        <v>0</v>
      </c>
    </row>
    <row r="4753" spans="1:13" ht="15" customHeight="1">
      <c r="A4753" s="76"/>
      <c r="B4753" s="77" t="str">
        <f t="shared" si="461"/>
        <v/>
      </c>
      <c r="C4753" t="str">
        <f t="shared" si="460"/>
        <v/>
      </c>
      <c r="D4753" s="315" t="str">
        <f t="shared" si="465"/>
        <v/>
      </c>
      <c r="E4753" s="228">
        <v>0</v>
      </c>
      <c r="J4753" s="229">
        <f t="shared" si="462"/>
        <v>0</v>
      </c>
      <c r="K4753" s="229">
        <f t="shared" si="463"/>
        <v>0</v>
      </c>
      <c r="L4753" s="229">
        <f t="shared" si="463"/>
        <v>0</v>
      </c>
      <c r="M4753" s="229">
        <f t="shared" si="464"/>
        <v>0</v>
      </c>
    </row>
    <row r="4754" spans="1:13" ht="15" customHeight="1">
      <c r="A4754" s="76"/>
      <c r="B4754" s="77" t="str">
        <f t="shared" si="461"/>
        <v/>
      </c>
      <c r="C4754" t="str">
        <f t="shared" si="460"/>
        <v/>
      </c>
      <c r="D4754" s="315" t="str">
        <f t="shared" si="465"/>
        <v/>
      </c>
      <c r="E4754" s="228">
        <v>0</v>
      </c>
      <c r="J4754" s="229">
        <f t="shared" si="462"/>
        <v>0</v>
      </c>
      <c r="K4754" s="229">
        <f t="shared" si="463"/>
        <v>0</v>
      </c>
      <c r="L4754" s="229">
        <f t="shared" si="463"/>
        <v>0</v>
      </c>
      <c r="M4754" s="229">
        <f t="shared" si="464"/>
        <v>0</v>
      </c>
    </row>
    <row r="4755" spans="1:13" ht="15" customHeight="1">
      <c r="A4755" s="76"/>
      <c r="B4755" s="77" t="str">
        <f t="shared" si="461"/>
        <v/>
      </c>
      <c r="C4755" t="str">
        <f t="shared" si="460"/>
        <v/>
      </c>
      <c r="D4755" s="315" t="str">
        <f t="shared" si="465"/>
        <v/>
      </c>
      <c r="E4755" s="228">
        <v>0</v>
      </c>
      <c r="J4755" s="229">
        <f t="shared" si="462"/>
        <v>0</v>
      </c>
      <c r="K4755" s="229">
        <f t="shared" si="463"/>
        <v>0</v>
      </c>
      <c r="L4755" s="229">
        <f t="shared" si="463"/>
        <v>0</v>
      </c>
      <c r="M4755" s="229">
        <f t="shared" si="464"/>
        <v>0</v>
      </c>
    </row>
    <row r="4756" spans="1:13" ht="15" customHeight="1">
      <c r="A4756" s="76"/>
      <c r="B4756" s="77" t="str">
        <f t="shared" si="461"/>
        <v/>
      </c>
      <c r="C4756" t="str">
        <f t="shared" si="460"/>
        <v/>
      </c>
      <c r="D4756" s="315" t="str">
        <f t="shared" si="465"/>
        <v/>
      </c>
      <c r="E4756" s="228">
        <v>0</v>
      </c>
      <c r="J4756" s="229">
        <f t="shared" si="462"/>
        <v>0</v>
      </c>
      <c r="K4756" s="229">
        <f t="shared" si="463"/>
        <v>0</v>
      </c>
      <c r="L4756" s="229">
        <f t="shared" si="463"/>
        <v>0</v>
      </c>
      <c r="M4756" s="229">
        <f t="shared" si="464"/>
        <v>0</v>
      </c>
    </row>
    <row r="4757" spans="1:13" ht="15" customHeight="1">
      <c r="A4757" s="76"/>
      <c r="B4757" s="77" t="str">
        <f t="shared" si="461"/>
        <v/>
      </c>
      <c r="C4757" t="str">
        <f t="shared" si="460"/>
        <v/>
      </c>
      <c r="D4757" s="315" t="str">
        <f t="shared" si="465"/>
        <v/>
      </c>
      <c r="E4757" s="228">
        <v>0</v>
      </c>
      <c r="J4757" s="229">
        <f t="shared" si="462"/>
        <v>0</v>
      </c>
      <c r="K4757" s="229">
        <f t="shared" si="463"/>
        <v>0</v>
      </c>
      <c r="L4757" s="229">
        <f t="shared" si="463"/>
        <v>0</v>
      </c>
      <c r="M4757" s="229">
        <f t="shared" si="464"/>
        <v>0</v>
      </c>
    </row>
    <row r="4758" spans="1:13" ht="15" customHeight="1">
      <c r="A4758" s="76"/>
      <c r="B4758" s="77" t="str">
        <f t="shared" si="461"/>
        <v/>
      </c>
      <c r="C4758" t="str">
        <f t="shared" si="460"/>
        <v/>
      </c>
      <c r="D4758" s="315" t="str">
        <f t="shared" si="465"/>
        <v/>
      </c>
      <c r="E4758" s="228">
        <v>0</v>
      </c>
      <c r="J4758" s="229">
        <f t="shared" si="462"/>
        <v>0</v>
      </c>
      <c r="K4758" s="229">
        <f t="shared" si="463"/>
        <v>0</v>
      </c>
      <c r="L4758" s="229">
        <f t="shared" si="463"/>
        <v>0</v>
      </c>
      <c r="M4758" s="229">
        <f t="shared" si="464"/>
        <v>0</v>
      </c>
    </row>
    <row r="4759" spans="1:13" ht="15" customHeight="1">
      <c r="A4759" s="76"/>
      <c r="B4759" s="77" t="str">
        <f t="shared" si="461"/>
        <v/>
      </c>
      <c r="C4759" t="str">
        <f t="shared" si="460"/>
        <v/>
      </c>
      <c r="D4759" s="315" t="str">
        <f t="shared" si="465"/>
        <v/>
      </c>
      <c r="E4759" s="228">
        <v>0</v>
      </c>
      <c r="J4759" s="229">
        <f t="shared" si="462"/>
        <v>0</v>
      </c>
      <c r="K4759" s="229">
        <f t="shared" si="463"/>
        <v>0</v>
      </c>
      <c r="L4759" s="229">
        <f t="shared" si="463"/>
        <v>0</v>
      </c>
      <c r="M4759" s="229">
        <f t="shared" si="464"/>
        <v>0</v>
      </c>
    </row>
    <row r="4760" spans="1:13" ht="15" customHeight="1">
      <c r="A4760" s="76"/>
      <c r="B4760" s="77" t="str">
        <f t="shared" si="461"/>
        <v/>
      </c>
      <c r="C4760" t="str">
        <f t="shared" si="460"/>
        <v/>
      </c>
      <c r="D4760" s="315" t="str">
        <f t="shared" si="465"/>
        <v/>
      </c>
      <c r="E4760" s="228">
        <v>0</v>
      </c>
      <c r="J4760" s="229">
        <f t="shared" si="462"/>
        <v>0</v>
      </c>
      <c r="K4760" s="229">
        <f t="shared" si="463"/>
        <v>0</v>
      </c>
      <c r="L4760" s="229">
        <f t="shared" si="463"/>
        <v>0</v>
      </c>
      <c r="M4760" s="229">
        <f t="shared" si="464"/>
        <v>0</v>
      </c>
    </row>
    <row r="4761" spans="1:13" ht="15" customHeight="1">
      <c r="A4761" s="76"/>
      <c r="B4761" s="77" t="str">
        <f t="shared" si="461"/>
        <v/>
      </c>
      <c r="C4761" t="str">
        <f t="shared" si="460"/>
        <v/>
      </c>
      <c r="D4761" s="315" t="str">
        <f t="shared" si="465"/>
        <v/>
      </c>
      <c r="E4761" s="228">
        <v>0</v>
      </c>
      <c r="J4761" s="229">
        <f t="shared" si="462"/>
        <v>0</v>
      </c>
      <c r="K4761" s="229">
        <f t="shared" si="463"/>
        <v>0</v>
      </c>
      <c r="L4761" s="229">
        <f t="shared" si="463"/>
        <v>0</v>
      </c>
      <c r="M4761" s="229">
        <f t="shared" si="464"/>
        <v>0</v>
      </c>
    </row>
    <row r="4762" spans="1:13" ht="15" customHeight="1">
      <c r="A4762" s="76"/>
      <c r="B4762" s="77" t="str">
        <f t="shared" si="461"/>
        <v/>
      </c>
      <c r="C4762" t="str">
        <f t="shared" si="460"/>
        <v/>
      </c>
      <c r="D4762" s="315" t="str">
        <f t="shared" si="465"/>
        <v/>
      </c>
      <c r="E4762" s="228">
        <v>0</v>
      </c>
      <c r="J4762" s="229">
        <f t="shared" si="462"/>
        <v>0</v>
      </c>
      <c r="K4762" s="229">
        <f t="shared" si="463"/>
        <v>0</v>
      </c>
      <c r="L4762" s="229">
        <f t="shared" si="463"/>
        <v>0</v>
      </c>
      <c r="M4762" s="229">
        <f t="shared" si="464"/>
        <v>0</v>
      </c>
    </row>
    <row r="4763" spans="1:13" ht="15" customHeight="1">
      <c r="A4763" s="76"/>
      <c r="B4763" s="77" t="str">
        <f t="shared" si="461"/>
        <v/>
      </c>
      <c r="C4763" t="str">
        <f t="shared" si="460"/>
        <v/>
      </c>
      <c r="D4763" s="315" t="str">
        <f t="shared" si="465"/>
        <v/>
      </c>
      <c r="E4763" s="228">
        <v>0</v>
      </c>
      <c r="J4763" s="229">
        <f t="shared" si="462"/>
        <v>0</v>
      </c>
      <c r="K4763" s="229">
        <f t="shared" si="463"/>
        <v>0</v>
      </c>
      <c r="L4763" s="229">
        <f t="shared" si="463"/>
        <v>0</v>
      </c>
      <c r="M4763" s="229">
        <f t="shared" si="464"/>
        <v>0</v>
      </c>
    </row>
    <row r="4764" spans="1:13" ht="15" customHeight="1">
      <c r="A4764" s="76"/>
      <c r="B4764" s="77" t="str">
        <f t="shared" si="461"/>
        <v/>
      </c>
      <c r="C4764" t="str">
        <f t="shared" si="460"/>
        <v/>
      </c>
      <c r="D4764" s="315" t="str">
        <f t="shared" si="465"/>
        <v/>
      </c>
      <c r="E4764" s="228">
        <v>0</v>
      </c>
      <c r="J4764" s="229">
        <f t="shared" si="462"/>
        <v>0</v>
      </c>
      <c r="K4764" s="229">
        <f t="shared" si="463"/>
        <v>0</v>
      </c>
      <c r="L4764" s="229">
        <f t="shared" si="463"/>
        <v>0</v>
      </c>
      <c r="M4764" s="229">
        <f t="shared" si="464"/>
        <v>0</v>
      </c>
    </row>
    <row r="4765" spans="1:13" ht="15" customHeight="1">
      <c r="A4765" s="76"/>
      <c r="B4765" s="77" t="str">
        <f t="shared" si="461"/>
        <v/>
      </c>
      <c r="C4765" t="str">
        <f t="shared" si="460"/>
        <v/>
      </c>
      <c r="D4765" s="315" t="str">
        <f t="shared" si="465"/>
        <v/>
      </c>
      <c r="E4765" s="228">
        <v>0</v>
      </c>
      <c r="J4765" s="229">
        <f t="shared" si="462"/>
        <v>0</v>
      </c>
      <c r="K4765" s="229">
        <f t="shared" si="463"/>
        <v>0</v>
      </c>
      <c r="L4765" s="229">
        <f t="shared" si="463"/>
        <v>0</v>
      </c>
      <c r="M4765" s="229">
        <f t="shared" si="464"/>
        <v>0</v>
      </c>
    </row>
    <row r="4766" spans="1:13" ht="15" customHeight="1">
      <c r="A4766" s="76"/>
      <c r="B4766" s="77" t="str">
        <f t="shared" si="461"/>
        <v/>
      </c>
      <c r="C4766" t="str">
        <f t="shared" si="460"/>
        <v/>
      </c>
      <c r="D4766" s="315" t="str">
        <f t="shared" si="465"/>
        <v/>
      </c>
      <c r="E4766" s="228">
        <v>0</v>
      </c>
      <c r="J4766" s="229">
        <f t="shared" si="462"/>
        <v>0</v>
      </c>
      <c r="K4766" s="229">
        <f t="shared" si="463"/>
        <v>0</v>
      </c>
      <c r="L4766" s="229">
        <f t="shared" si="463"/>
        <v>0</v>
      </c>
      <c r="M4766" s="229">
        <f t="shared" si="464"/>
        <v>0</v>
      </c>
    </row>
    <row r="4767" spans="1:13" ht="15" customHeight="1">
      <c r="A4767" s="76"/>
      <c r="B4767" s="77" t="str">
        <f t="shared" si="461"/>
        <v/>
      </c>
      <c r="C4767" t="str">
        <f t="shared" si="460"/>
        <v/>
      </c>
      <c r="D4767" s="315" t="str">
        <f t="shared" si="465"/>
        <v/>
      </c>
      <c r="E4767" s="228">
        <v>0</v>
      </c>
      <c r="J4767" s="229">
        <f t="shared" si="462"/>
        <v>0</v>
      </c>
      <c r="K4767" s="229">
        <f t="shared" si="463"/>
        <v>0</v>
      </c>
      <c r="L4767" s="229">
        <f t="shared" si="463"/>
        <v>0</v>
      </c>
      <c r="M4767" s="229">
        <f t="shared" si="464"/>
        <v>0</v>
      </c>
    </row>
    <row r="4768" spans="1:13" ht="15" customHeight="1">
      <c r="A4768" s="76"/>
      <c r="B4768" s="77" t="str">
        <f t="shared" si="461"/>
        <v/>
      </c>
      <c r="C4768" t="str">
        <f t="shared" si="460"/>
        <v/>
      </c>
      <c r="D4768" s="315" t="str">
        <f t="shared" si="465"/>
        <v/>
      </c>
      <c r="E4768" s="228">
        <v>0</v>
      </c>
      <c r="J4768" s="229">
        <f t="shared" si="462"/>
        <v>0</v>
      </c>
      <c r="K4768" s="229">
        <f t="shared" si="463"/>
        <v>0</v>
      </c>
      <c r="L4768" s="229">
        <f t="shared" si="463"/>
        <v>0</v>
      </c>
      <c r="M4768" s="229">
        <f t="shared" si="464"/>
        <v>0</v>
      </c>
    </row>
    <row r="4769" spans="1:13" ht="15" customHeight="1">
      <c r="A4769" s="76"/>
      <c r="B4769" s="77" t="str">
        <f t="shared" si="461"/>
        <v/>
      </c>
      <c r="C4769" t="str">
        <f t="shared" si="460"/>
        <v/>
      </c>
      <c r="D4769" s="315" t="str">
        <f t="shared" si="465"/>
        <v/>
      </c>
      <c r="E4769" s="228">
        <v>0</v>
      </c>
      <c r="J4769" s="229">
        <f t="shared" si="462"/>
        <v>0</v>
      </c>
      <c r="K4769" s="229">
        <f t="shared" si="463"/>
        <v>0</v>
      </c>
      <c r="L4769" s="229">
        <f t="shared" si="463"/>
        <v>0</v>
      </c>
      <c r="M4769" s="229">
        <f t="shared" si="464"/>
        <v>0</v>
      </c>
    </row>
    <row r="4770" spans="1:13" ht="15" customHeight="1">
      <c r="A4770" s="76"/>
      <c r="B4770" s="77" t="str">
        <f t="shared" si="461"/>
        <v/>
      </c>
      <c r="C4770" t="str">
        <f t="shared" si="460"/>
        <v/>
      </c>
      <c r="D4770" s="315" t="str">
        <f t="shared" si="465"/>
        <v/>
      </c>
      <c r="E4770" s="228">
        <v>0</v>
      </c>
      <c r="J4770" s="229">
        <f t="shared" si="462"/>
        <v>0</v>
      </c>
      <c r="K4770" s="229">
        <f t="shared" si="463"/>
        <v>0</v>
      </c>
      <c r="L4770" s="229">
        <f t="shared" si="463"/>
        <v>0</v>
      </c>
      <c r="M4770" s="229">
        <f t="shared" si="464"/>
        <v>0</v>
      </c>
    </row>
    <row r="4771" spans="1:13" ht="15" customHeight="1">
      <c r="A4771" s="76"/>
      <c r="B4771" s="77" t="str">
        <f t="shared" si="461"/>
        <v/>
      </c>
      <c r="C4771" t="str">
        <f t="shared" si="460"/>
        <v/>
      </c>
      <c r="D4771" s="315" t="str">
        <f t="shared" si="465"/>
        <v/>
      </c>
      <c r="E4771" s="228">
        <v>0</v>
      </c>
      <c r="J4771" s="229">
        <f t="shared" si="462"/>
        <v>0</v>
      </c>
      <c r="K4771" s="229">
        <f t="shared" si="463"/>
        <v>0</v>
      </c>
      <c r="L4771" s="229">
        <f t="shared" si="463"/>
        <v>0</v>
      </c>
      <c r="M4771" s="229">
        <f t="shared" si="464"/>
        <v>0</v>
      </c>
    </row>
    <row r="4772" spans="1:13" ht="15" customHeight="1">
      <c r="A4772" s="76"/>
      <c r="B4772" s="77" t="str">
        <f t="shared" si="461"/>
        <v/>
      </c>
      <c r="C4772" t="str">
        <f t="shared" si="460"/>
        <v/>
      </c>
      <c r="D4772" s="315" t="str">
        <f t="shared" si="465"/>
        <v/>
      </c>
      <c r="E4772" s="228">
        <v>0</v>
      </c>
      <c r="J4772" s="229">
        <f t="shared" si="462"/>
        <v>0</v>
      </c>
      <c r="K4772" s="229">
        <f t="shared" si="463"/>
        <v>0</v>
      </c>
      <c r="L4772" s="229">
        <f t="shared" si="463"/>
        <v>0</v>
      </c>
      <c r="M4772" s="229">
        <f t="shared" si="464"/>
        <v>0</v>
      </c>
    </row>
    <row r="4773" spans="1:13" ht="15" customHeight="1">
      <c r="A4773" s="76"/>
      <c r="B4773" s="77" t="str">
        <f t="shared" si="461"/>
        <v/>
      </c>
      <c r="C4773" t="str">
        <f t="shared" si="460"/>
        <v/>
      </c>
      <c r="D4773" s="315" t="str">
        <f t="shared" si="465"/>
        <v/>
      </c>
      <c r="E4773" s="228">
        <v>0</v>
      </c>
      <c r="J4773" s="229">
        <f t="shared" si="462"/>
        <v>0</v>
      </c>
      <c r="K4773" s="229">
        <f t="shared" si="463"/>
        <v>0</v>
      </c>
      <c r="L4773" s="229">
        <f t="shared" si="463"/>
        <v>0</v>
      </c>
      <c r="M4773" s="229">
        <f t="shared" si="464"/>
        <v>0</v>
      </c>
    </row>
    <row r="4774" spans="1:13" ht="15" customHeight="1">
      <c r="A4774" s="76"/>
      <c r="B4774" s="77" t="str">
        <f t="shared" si="461"/>
        <v/>
      </c>
      <c r="C4774" t="str">
        <f t="shared" si="460"/>
        <v/>
      </c>
      <c r="D4774" s="315" t="str">
        <f t="shared" si="465"/>
        <v/>
      </c>
      <c r="E4774" s="228">
        <v>0</v>
      </c>
      <c r="J4774" s="229">
        <f t="shared" si="462"/>
        <v>0</v>
      </c>
      <c r="K4774" s="229">
        <f t="shared" si="463"/>
        <v>0</v>
      </c>
      <c r="L4774" s="229">
        <f t="shared" si="463"/>
        <v>0</v>
      </c>
      <c r="M4774" s="229">
        <f t="shared" si="464"/>
        <v>0</v>
      </c>
    </row>
    <row r="4775" spans="1:13" ht="15" customHeight="1">
      <c r="A4775" s="76"/>
      <c r="B4775" s="77" t="str">
        <f t="shared" si="461"/>
        <v/>
      </c>
      <c r="C4775" t="str">
        <f t="shared" si="460"/>
        <v/>
      </c>
      <c r="D4775" s="315" t="str">
        <f t="shared" si="465"/>
        <v/>
      </c>
      <c r="E4775" s="228">
        <v>0</v>
      </c>
      <c r="J4775" s="229">
        <f t="shared" si="462"/>
        <v>0</v>
      </c>
      <c r="K4775" s="229">
        <f t="shared" si="463"/>
        <v>0</v>
      </c>
      <c r="L4775" s="229">
        <f t="shared" si="463"/>
        <v>0</v>
      </c>
      <c r="M4775" s="229">
        <f t="shared" si="464"/>
        <v>0</v>
      </c>
    </row>
    <row r="4776" spans="1:13" ht="15" customHeight="1">
      <c r="A4776" s="76"/>
      <c r="B4776" s="77" t="str">
        <f t="shared" si="461"/>
        <v/>
      </c>
      <c r="C4776" t="str">
        <f t="shared" si="460"/>
        <v/>
      </c>
      <c r="D4776" s="315" t="str">
        <f t="shared" si="465"/>
        <v/>
      </c>
      <c r="E4776" s="228">
        <v>0</v>
      </c>
      <c r="J4776" s="229">
        <f t="shared" si="462"/>
        <v>0</v>
      </c>
      <c r="K4776" s="229">
        <f t="shared" si="463"/>
        <v>0</v>
      </c>
      <c r="L4776" s="229">
        <f t="shared" si="463"/>
        <v>0</v>
      </c>
      <c r="M4776" s="229">
        <f t="shared" si="464"/>
        <v>0</v>
      </c>
    </row>
    <row r="4777" spans="1:13" ht="15" customHeight="1">
      <c r="A4777" s="76"/>
      <c r="B4777" s="77" t="str">
        <f t="shared" si="461"/>
        <v/>
      </c>
      <c r="C4777" t="str">
        <f t="shared" si="460"/>
        <v/>
      </c>
      <c r="D4777" s="315" t="str">
        <f t="shared" si="465"/>
        <v/>
      </c>
      <c r="E4777" s="228">
        <v>0</v>
      </c>
      <c r="J4777" s="229">
        <f t="shared" si="462"/>
        <v>0</v>
      </c>
      <c r="K4777" s="229">
        <f t="shared" si="463"/>
        <v>0</v>
      </c>
      <c r="L4777" s="229">
        <f t="shared" si="463"/>
        <v>0</v>
      </c>
      <c r="M4777" s="229">
        <f t="shared" si="464"/>
        <v>0</v>
      </c>
    </row>
    <row r="4778" spans="1:13" ht="15" customHeight="1">
      <c r="A4778" s="76"/>
      <c r="B4778" s="77" t="str">
        <f t="shared" si="461"/>
        <v/>
      </c>
      <c r="C4778" t="str">
        <f t="shared" si="460"/>
        <v/>
      </c>
      <c r="D4778" s="315" t="str">
        <f t="shared" si="465"/>
        <v/>
      </c>
      <c r="E4778" s="228">
        <v>0</v>
      </c>
      <c r="J4778" s="229">
        <f t="shared" si="462"/>
        <v>0</v>
      </c>
      <c r="K4778" s="229">
        <f t="shared" si="463"/>
        <v>0</v>
      </c>
      <c r="L4778" s="229">
        <f t="shared" si="463"/>
        <v>0</v>
      </c>
      <c r="M4778" s="229">
        <f t="shared" si="464"/>
        <v>0</v>
      </c>
    </row>
    <row r="4779" spans="1:13" ht="15" customHeight="1">
      <c r="A4779" s="76"/>
      <c r="B4779" s="77" t="str">
        <f t="shared" si="461"/>
        <v/>
      </c>
      <c r="C4779" t="str">
        <f t="shared" si="460"/>
        <v/>
      </c>
      <c r="D4779" s="315" t="str">
        <f t="shared" si="465"/>
        <v/>
      </c>
      <c r="E4779" s="228">
        <v>0</v>
      </c>
      <c r="J4779" s="229">
        <f t="shared" si="462"/>
        <v>0</v>
      </c>
      <c r="K4779" s="229">
        <f t="shared" si="463"/>
        <v>0</v>
      </c>
      <c r="L4779" s="229">
        <f t="shared" si="463"/>
        <v>0</v>
      </c>
      <c r="M4779" s="229">
        <f t="shared" si="464"/>
        <v>0</v>
      </c>
    </row>
    <row r="4780" spans="1:13" ht="15" customHeight="1">
      <c r="A4780" s="76"/>
      <c r="B4780" s="77" t="str">
        <f t="shared" si="461"/>
        <v/>
      </c>
      <c r="C4780" t="str">
        <f t="shared" si="460"/>
        <v/>
      </c>
      <c r="D4780" s="315" t="str">
        <f t="shared" si="465"/>
        <v/>
      </c>
      <c r="E4780" s="228">
        <v>0</v>
      </c>
      <c r="J4780" s="229">
        <f t="shared" si="462"/>
        <v>0</v>
      </c>
      <c r="K4780" s="229">
        <f t="shared" si="463"/>
        <v>0</v>
      </c>
      <c r="L4780" s="229">
        <f t="shared" si="463"/>
        <v>0</v>
      </c>
      <c r="M4780" s="229">
        <f t="shared" si="464"/>
        <v>0</v>
      </c>
    </row>
    <row r="4781" spans="1:13" ht="15" customHeight="1">
      <c r="A4781" s="76"/>
      <c r="B4781" s="77" t="str">
        <f t="shared" si="461"/>
        <v/>
      </c>
      <c r="C4781" t="str">
        <f t="shared" si="460"/>
        <v/>
      </c>
      <c r="D4781" s="315" t="str">
        <f t="shared" si="465"/>
        <v/>
      </c>
      <c r="E4781" s="228">
        <v>0</v>
      </c>
      <c r="J4781" s="229">
        <f t="shared" si="462"/>
        <v>0</v>
      </c>
      <c r="K4781" s="229">
        <f t="shared" si="463"/>
        <v>0</v>
      </c>
      <c r="L4781" s="229">
        <f t="shared" si="463"/>
        <v>0</v>
      </c>
      <c r="M4781" s="229">
        <f t="shared" si="464"/>
        <v>0</v>
      </c>
    </row>
    <row r="4782" spans="1:13" ht="15" customHeight="1">
      <c r="A4782" s="76"/>
      <c r="B4782" s="77" t="str">
        <f t="shared" si="461"/>
        <v/>
      </c>
      <c r="C4782" t="str">
        <f t="shared" si="460"/>
        <v/>
      </c>
      <c r="D4782" s="315" t="str">
        <f t="shared" si="465"/>
        <v/>
      </c>
      <c r="E4782" s="228">
        <v>0</v>
      </c>
      <c r="J4782" s="229">
        <f t="shared" si="462"/>
        <v>0</v>
      </c>
      <c r="K4782" s="229">
        <f t="shared" si="463"/>
        <v>0</v>
      </c>
      <c r="L4782" s="229">
        <f t="shared" si="463"/>
        <v>0</v>
      </c>
      <c r="M4782" s="229">
        <f t="shared" si="464"/>
        <v>0</v>
      </c>
    </row>
    <row r="4783" spans="1:13" ht="15" customHeight="1">
      <c r="A4783" s="76"/>
      <c r="B4783" s="77" t="str">
        <f t="shared" si="461"/>
        <v/>
      </c>
      <c r="C4783" t="str">
        <f t="shared" si="460"/>
        <v/>
      </c>
      <c r="D4783" s="315" t="str">
        <f t="shared" si="465"/>
        <v/>
      </c>
      <c r="E4783" s="228">
        <v>0</v>
      </c>
      <c r="J4783" s="229">
        <f t="shared" si="462"/>
        <v>0</v>
      </c>
      <c r="K4783" s="229">
        <f t="shared" si="463"/>
        <v>0</v>
      </c>
      <c r="L4783" s="229">
        <f t="shared" si="463"/>
        <v>0</v>
      </c>
      <c r="M4783" s="229">
        <f t="shared" si="464"/>
        <v>0</v>
      </c>
    </row>
    <row r="4784" spans="1:13" ht="15" customHeight="1">
      <c r="A4784" s="76"/>
      <c r="B4784" s="77" t="str">
        <f t="shared" si="461"/>
        <v/>
      </c>
      <c r="C4784" t="str">
        <f t="shared" si="460"/>
        <v/>
      </c>
      <c r="D4784" s="315" t="str">
        <f t="shared" si="465"/>
        <v/>
      </c>
      <c r="E4784" s="228">
        <v>0</v>
      </c>
      <c r="J4784" s="229">
        <f t="shared" si="462"/>
        <v>0</v>
      </c>
      <c r="K4784" s="229">
        <f t="shared" si="463"/>
        <v>0</v>
      </c>
      <c r="L4784" s="229">
        <f t="shared" si="463"/>
        <v>0</v>
      </c>
      <c r="M4784" s="229">
        <f t="shared" si="464"/>
        <v>0</v>
      </c>
    </row>
    <row r="4785" spans="1:13" ht="15" customHeight="1">
      <c r="A4785" s="76"/>
      <c r="B4785" s="77" t="str">
        <f t="shared" si="461"/>
        <v/>
      </c>
      <c r="C4785" t="str">
        <f t="shared" si="460"/>
        <v/>
      </c>
      <c r="D4785" s="315" t="str">
        <f t="shared" si="465"/>
        <v/>
      </c>
      <c r="E4785" s="228">
        <v>0</v>
      </c>
      <c r="J4785" s="229">
        <f t="shared" si="462"/>
        <v>0</v>
      </c>
      <c r="K4785" s="229">
        <f t="shared" si="463"/>
        <v>0</v>
      </c>
      <c r="L4785" s="229">
        <f t="shared" si="463"/>
        <v>0</v>
      </c>
      <c r="M4785" s="229">
        <f t="shared" si="464"/>
        <v>0</v>
      </c>
    </row>
    <row r="4786" spans="1:13" ht="15" customHeight="1">
      <c r="A4786" s="76"/>
      <c r="B4786" s="77" t="str">
        <f t="shared" si="461"/>
        <v/>
      </c>
      <c r="C4786" t="str">
        <f t="shared" si="460"/>
        <v/>
      </c>
      <c r="D4786" s="315" t="str">
        <f t="shared" si="465"/>
        <v/>
      </c>
      <c r="E4786" s="228">
        <v>0</v>
      </c>
      <c r="J4786" s="229">
        <f t="shared" si="462"/>
        <v>0</v>
      </c>
      <c r="K4786" s="229">
        <f t="shared" si="463"/>
        <v>0</v>
      </c>
      <c r="L4786" s="229">
        <f t="shared" si="463"/>
        <v>0</v>
      </c>
      <c r="M4786" s="229">
        <f t="shared" si="464"/>
        <v>0</v>
      </c>
    </row>
    <row r="4787" spans="1:13" ht="15" customHeight="1">
      <c r="A4787" s="76"/>
      <c r="B4787" s="77" t="str">
        <f t="shared" si="461"/>
        <v/>
      </c>
      <c r="C4787" t="str">
        <f t="shared" si="460"/>
        <v/>
      </c>
      <c r="D4787" s="315" t="str">
        <f t="shared" si="465"/>
        <v/>
      </c>
      <c r="E4787" s="228">
        <v>0</v>
      </c>
      <c r="J4787" s="229">
        <f t="shared" si="462"/>
        <v>0</v>
      </c>
      <c r="K4787" s="229">
        <f t="shared" si="463"/>
        <v>0</v>
      </c>
      <c r="L4787" s="229">
        <f t="shared" si="463"/>
        <v>0</v>
      </c>
      <c r="M4787" s="229">
        <f t="shared" si="464"/>
        <v>0</v>
      </c>
    </row>
    <row r="4788" spans="1:13" ht="15" customHeight="1">
      <c r="A4788" s="76"/>
      <c r="B4788" s="77" t="str">
        <f t="shared" si="461"/>
        <v/>
      </c>
      <c r="C4788" t="str">
        <f t="shared" si="460"/>
        <v/>
      </c>
      <c r="D4788" s="315" t="str">
        <f t="shared" si="465"/>
        <v/>
      </c>
      <c r="E4788" s="228">
        <v>0</v>
      </c>
      <c r="J4788" s="229">
        <f t="shared" si="462"/>
        <v>0</v>
      </c>
      <c r="K4788" s="229">
        <f t="shared" si="463"/>
        <v>0</v>
      </c>
      <c r="L4788" s="229">
        <f t="shared" si="463"/>
        <v>0</v>
      </c>
      <c r="M4788" s="229">
        <f t="shared" si="464"/>
        <v>0</v>
      </c>
    </row>
    <row r="4789" spans="1:13" ht="15" customHeight="1">
      <c r="A4789" s="76"/>
      <c r="B4789" s="77" t="str">
        <f t="shared" si="461"/>
        <v/>
      </c>
      <c r="C4789" t="str">
        <f t="shared" si="460"/>
        <v/>
      </c>
      <c r="D4789" s="315" t="str">
        <f t="shared" si="465"/>
        <v/>
      </c>
      <c r="E4789" s="228">
        <v>0</v>
      </c>
      <c r="J4789" s="229">
        <f t="shared" si="462"/>
        <v>0</v>
      </c>
      <c r="K4789" s="229">
        <f t="shared" si="463"/>
        <v>0</v>
      </c>
      <c r="L4789" s="229">
        <f t="shared" si="463"/>
        <v>0</v>
      </c>
      <c r="M4789" s="229">
        <f t="shared" si="464"/>
        <v>0</v>
      </c>
    </row>
    <row r="4790" spans="1:13" ht="15" customHeight="1">
      <c r="A4790" s="76"/>
      <c r="B4790" s="77" t="str">
        <f t="shared" si="461"/>
        <v/>
      </c>
      <c r="C4790" t="str">
        <f t="shared" si="460"/>
        <v/>
      </c>
      <c r="D4790" s="315" t="str">
        <f t="shared" si="465"/>
        <v/>
      </c>
      <c r="E4790" s="228">
        <v>0</v>
      </c>
      <c r="J4790" s="229">
        <f t="shared" si="462"/>
        <v>0</v>
      </c>
      <c r="K4790" s="229">
        <f t="shared" si="463"/>
        <v>0</v>
      </c>
      <c r="L4790" s="229">
        <f t="shared" si="463"/>
        <v>0</v>
      </c>
      <c r="M4790" s="229">
        <f t="shared" si="464"/>
        <v>0</v>
      </c>
    </row>
    <row r="4791" spans="1:13" ht="15" customHeight="1">
      <c r="A4791" s="76"/>
      <c r="B4791" s="77" t="str">
        <f t="shared" si="461"/>
        <v/>
      </c>
      <c r="C4791" t="str">
        <f t="shared" si="460"/>
        <v/>
      </c>
      <c r="D4791" s="315" t="str">
        <f t="shared" si="465"/>
        <v/>
      </c>
      <c r="E4791" s="228">
        <v>0</v>
      </c>
      <c r="J4791" s="229">
        <f t="shared" si="462"/>
        <v>0</v>
      </c>
      <c r="K4791" s="229">
        <f t="shared" si="463"/>
        <v>0</v>
      </c>
      <c r="L4791" s="229">
        <f t="shared" si="463"/>
        <v>0</v>
      </c>
      <c r="M4791" s="229">
        <f t="shared" si="464"/>
        <v>0</v>
      </c>
    </row>
    <row r="4792" spans="1:13" ht="15" customHeight="1">
      <c r="A4792" s="76"/>
      <c r="B4792" s="77" t="str">
        <f t="shared" si="461"/>
        <v/>
      </c>
      <c r="C4792" t="str">
        <f t="shared" si="460"/>
        <v/>
      </c>
      <c r="D4792" s="315" t="str">
        <f t="shared" si="465"/>
        <v/>
      </c>
      <c r="E4792" s="228">
        <v>0</v>
      </c>
      <c r="J4792" s="229">
        <f t="shared" si="462"/>
        <v>0</v>
      </c>
      <c r="K4792" s="229">
        <f t="shared" si="463"/>
        <v>0</v>
      </c>
      <c r="L4792" s="229">
        <f t="shared" si="463"/>
        <v>0</v>
      </c>
      <c r="M4792" s="229">
        <f t="shared" si="464"/>
        <v>0</v>
      </c>
    </row>
    <row r="4793" spans="1:13" ht="15" customHeight="1">
      <c r="A4793" s="76"/>
      <c r="B4793" s="77" t="str">
        <f t="shared" si="461"/>
        <v/>
      </c>
      <c r="C4793" t="str">
        <f t="shared" si="460"/>
        <v/>
      </c>
      <c r="D4793" s="315" t="str">
        <f t="shared" si="465"/>
        <v/>
      </c>
      <c r="E4793" s="228">
        <v>0</v>
      </c>
      <c r="J4793" s="229">
        <f t="shared" si="462"/>
        <v>0</v>
      </c>
      <c r="K4793" s="229">
        <f t="shared" si="463"/>
        <v>0</v>
      </c>
      <c r="L4793" s="229">
        <f t="shared" si="463"/>
        <v>0</v>
      </c>
      <c r="M4793" s="229">
        <f t="shared" si="464"/>
        <v>0</v>
      </c>
    </row>
    <row r="4794" spans="1:13" ht="15" customHeight="1">
      <c r="A4794" s="76"/>
      <c r="B4794" s="77" t="str">
        <f t="shared" si="461"/>
        <v/>
      </c>
      <c r="C4794" t="str">
        <f t="shared" si="460"/>
        <v/>
      </c>
      <c r="D4794" s="315" t="str">
        <f t="shared" si="465"/>
        <v/>
      </c>
      <c r="E4794" s="228">
        <v>0</v>
      </c>
      <c r="J4794" s="229">
        <f t="shared" si="462"/>
        <v>0</v>
      </c>
      <c r="K4794" s="229">
        <f t="shared" si="463"/>
        <v>0</v>
      </c>
      <c r="L4794" s="229">
        <f t="shared" si="463"/>
        <v>0</v>
      </c>
      <c r="M4794" s="229">
        <f t="shared" si="464"/>
        <v>0</v>
      </c>
    </row>
    <row r="4795" spans="1:13" ht="15" customHeight="1">
      <c r="A4795" s="76"/>
      <c r="B4795" s="77" t="str">
        <f t="shared" si="461"/>
        <v/>
      </c>
      <c r="C4795" t="str">
        <f t="shared" si="460"/>
        <v/>
      </c>
      <c r="D4795" s="315" t="str">
        <f t="shared" si="465"/>
        <v/>
      </c>
      <c r="E4795" s="228">
        <v>0</v>
      </c>
      <c r="J4795" s="229">
        <f t="shared" si="462"/>
        <v>0</v>
      </c>
      <c r="K4795" s="229">
        <f t="shared" si="463"/>
        <v>0</v>
      </c>
      <c r="L4795" s="229">
        <f t="shared" si="463"/>
        <v>0</v>
      </c>
      <c r="M4795" s="229">
        <f t="shared" si="464"/>
        <v>0</v>
      </c>
    </row>
    <row r="4796" spans="1:13" ht="15" customHeight="1">
      <c r="A4796" s="76"/>
      <c r="B4796" s="77" t="str">
        <f t="shared" si="461"/>
        <v/>
      </c>
      <c r="C4796" t="str">
        <f t="shared" si="460"/>
        <v/>
      </c>
      <c r="D4796" s="315" t="str">
        <f t="shared" si="465"/>
        <v/>
      </c>
      <c r="E4796" s="228">
        <v>0</v>
      </c>
      <c r="J4796" s="229">
        <f t="shared" si="462"/>
        <v>0</v>
      </c>
      <c r="K4796" s="229">
        <f t="shared" si="463"/>
        <v>0</v>
      </c>
      <c r="L4796" s="229">
        <f t="shared" si="463"/>
        <v>0</v>
      </c>
      <c r="M4796" s="229">
        <f t="shared" si="464"/>
        <v>0</v>
      </c>
    </row>
    <row r="4797" spans="1:13" ht="15" customHeight="1">
      <c r="A4797" s="76"/>
      <c r="B4797" s="77" t="str">
        <f t="shared" si="461"/>
        <v/>
      </c>
      <c r="C4797" t="str">
        <f t="shared" si="460"/>
        <v/>
      </c>
      <c r="D4797" s="315" t="str">
        <f t="shared" si="465"/>
        <v/>
      </c>
      <c r="E4797" s="228">
        <v>0</v>
      </c>
      <c r="J4797" s="229">
        <f t="shared" si="462"/>
        <v>0</v>
      </c>
      <c r="K4797" s="229">
        <f t="shared" si="463"/>
        <v>0</v>
      </c>
      <c r="L4797" s="229">
        <f t="shared" si="463"/>
        <v>0</v>
      </c>
      <c r="M4797" s="229">
        <f t="shared" si="464"/>
        <v>0</v>
      </c>
    </row>
    <row r="4798" spans="1:13" ht="15" customHeight="1">
      <c r="A4798" s="76"/>
      <c r="B4798" s="77" t="str">
        <f t="shared" si="461"/>
        <v/>
      </c>
      <c r="C4798" t="str">
        <f t="shared" si="460"/>
        <v/>
      </c>
      <c r="D4798" s="315" t="str">
        <f t="shared" si="465"/>
        <v/>
      </c>
      <c r="E4798" s="228">
        <v>0</v>
      </c>
      <c r="J4798" s="229">
        <f t="shared" si="462"/>
        <v>0</v>
      </c>
      <c r="K4798" s="229">
        <f t="shared" si="463"/>
        <v>0</v>
      </c>
      <c r="L4798" s="229">
        <f t="shared" si="463"/>
        <v>0</v>
      </c>
      <c r="M4798" s="229">
        <f t="shared" si="464"/>
        <v>0</v>
      </c>
    </row>
    <row r="4799" spans="1:13" ht="15" customHeight="1">
      <c r="A4799" s="76"/>
      <c r="B4799" s="77" t="str">
        <f t="shared" si="461"/>
        <v/>
      </c>
      <c r="C4799" t="str">
        <f t="shared" si="460"/>
        <v/>
      </c>
      <c r="D4799" s="315" t="str">
        <f t="shared" si="465"/>
        <v/>
      </c>
      <c r="E4799" s="228">
        <v>0</v>
      </c>
      <c r="J4799" s="229">
        <f t="shared" si="462"/>
        <v>0</v>
      </c>
      <c r="K4799" s="229">
        <f t="shared" si="463"/>
        <v>0</v>
      </c>
      <c r="L4799" s="229">
        <f t="shared" si="463"/>
        <v>0</v>
      </c>
      <c r="M4799" s="229">
        <f t="shared" si="464"/>
        <v>0</v>
      </c>
    </row>
    <row r="4800" spans="1:13" ht="15" customHeight="1">
      <c r="A4800" s="76"/>
      <c r="B4800" s="77" t="str">
        <f t="shared" si="461"/>
        <v/>
      </c>
      <c r="C4800" t="str">
        <f t="shared" si="460"/>
        <v/>
      </c>
      <c r="D4800" s="315" t="str">
        <f t="shared" si="465"/>
        <v/>
      </c>
      <c r="E4800" s="228">
        <v>0</v>
      </c>
      <c r="J4800" s="229">
        <f t="shared" si="462"/>
        <v>0</v>
      </c>
      <c r="K4800" s="229">
        <f t="shared" si="463"/>
        <v>0</v>
      </c>
      <c r="L4800" s="229">
        <f t="shared" si="463"/>
        <v>0</v>
      </c>
      <c r="M4800" s="229">
        <f t="shared" si="464"/>
        <v>0</v>
      </c>
    </row>
    <row r="4801" spans="1:13" ht="15" customHeight="1">
      <c r="A4801" s="76"/>
      <c r="B4801" s="77" t="str">
        <f t="shared" si="461"/>
        <v/>
      </c>
      <c r="C4801" t="str">
        <f t="shared" ref="C4801:C4864" si="466">IF(A4801&lt;&gt;"",TEXT(A4801,"aaaa"),"")</f>
        <v/>
      </c>
      <c r="D4801" s="315" t="str">
        <f t="shared" si="465"/>
        <v/>
      </c>
      <c r="E4801" s="228">
        <v>0</v>
      </c>
      <c r="J4801" s="229">
        <f t="shared" si="462"/>
        <v>0</v>
      </c>
      <c r="K4801" s="229">
        <f t="shared" si="463"/>
        <v>0</v>
      </c>
      <c r="L4801" s="229">
        <f t="shared" si="463"/>
        <v>0</v>
      </c>
      <c r="M4801" s="229">
        <f t="shared" si="464"/>
        <v>0</v>
      </c>
    </row>
    <row r="4802" spans="1:13" ht="15" customHeight="1">
      <c r="A4802" s="76"/>
      <c r="B4802" s="77" t="str">
        <f t="shared" si="461"/>
        <v/>
      </c>
      <c r="C4802" t="str">
        <f t="shared" si="466"/>
        <v/>
      </c>
      <c r="D4802" s="315" t="str">
        <f t="shared" si="465"/>
        <v/>
      </c>
      <c r="E4802" s="228">
        <v>0</v>
      </c>
      <c r="J4802" s="229">
        <f t="shared" si="462"/>
        <v>0</v>
      </c>
      <c r="K4802" s="229">
        <f t="shared" si="463"/>
        <v>0</v>
      </c>
      <c r="L4802" s="229">
        <f t="shared" si="463"/>
        <v>0</v>
      </c>
      <c r="M4802" s="229">
        <f t="shared" si="464"/>
        <v>0</v>
      </c>
    </row>
    <row r="4803" spans="1:13" ht="15" customHeight="1">
      <c r="A4803" s="76"/>
      <c r="B4803" s="77" t="str">
        <f t="shared" si="461"/>
        <v/>
      </c>
      <c r="C4803" t="str">
        <f t="shared" si="466"/>
        <v/>
      </c>
      <c r="D4803" s="315" t="str">
        <f t="shared" si="465"/>
        <v/>
      </c>
      <c r="E4803" s="228">
        <v>0</v>
      </c>
      <c r="J4803" s="229">
        <f t="shared" si="462"/>
        <v>0</v>
      </c>
      <c r="K4803" s="229">
        <f t="shared" si="463"/>
        <v>0</v>
      </c>
      <c r="L4803" s="229">
        <f t="shared" si="463"/>
        <v>0</v>
      </c>
      <c r="M4803" s="229">
        <f t="shared" si="464"/>
        <v>0</v>
      </c>
    </row>
    <row r="4804" spans="1:13" ht="15" customHeight="1">
      <c r="A4804" s="76"/>
      <c r="B4804" s="77" t="str">
        <f t="shared" si="461"/>
        <v/>
      </c>
      <c r="C4804" t="str">
        <f t="shared" si="466"/>
        <v/>
      </c>
      <c r="D4804" s="315" t="str">
        <f t="shared" si="465"/>
        <v/>
      </c>
      <c r="E4804" s="228">
        <v>0</v>
      </c>
      <c r="J4804" s="229">
        <f t="shared" si="462"/>
        <v>0</v>
      </c>
      <c r="K4804" s="229">
        <f t="shared" si="463"/>
        <v>0</v>
      </c>
      <c r="L4804" s="229">
        <f t="shared" si="463"/>
        <v>0</v>
      </c>
      <c r="M4804" s="229">
        <f t="shared" si="464"/>
        <v>0</v>
      </c>
    </row>
    <row r="4805" spans="1:13" ht="15" customHeight="1">
      <c r="A4805" s="76"/>
      <c r="B4805" s="77" t="str">
        <f t="shared" si="461"/>
        <v/>
      </c>
      <c r="C4805" t="str">
        <f t="shared" si="466"/>
        <v/>
      </c>
      <c r="D4805" s="315" t="str">
        <f t="shared" si="465"/>
        <v/>
      </c>
      <c r="E4805" s="228">
        <v>0</v>
      </c>
      <c r="J4805" s="229">
        <f t="shared" si="462"/>
        <v>0</v>
      </c>
      <c r="K4805" s="229">
        <f t="shared" si="463"/>
        <v>0</v>
      </c>
      <c r="L4805" s="229">
        <f t="shared" si="463"/>
        <v>0</v>
      </c>
      <c r="M4805" s="229">
        <f t="shared" si="464"/>
        <v>0</v>
      </c>
    </row>
    <row r="4806" spans="1:13" ht="15" customHeight="1">
      <c r="A4806" s="76"/>
      <c r="B4806" s="77" t="str">
        <f t="shared" si="461"/>
        <v/>
      </c>
      <c r="C4806" t="str">
        <f t="shared" si="466"/>
        <v/>
      </c>
      <c r="D4806" s="315" t="str">
        <f t="shared" si="465"/>
        <v/>
      </c>
      <c r="E4806" s="228">
        <v>0</v>
      </c>
      <c r="J4806" s="229">
        <f t="shared" si="462"/>
        <v>0</v>
      </c>
      <c r="K4806" s="229">
        <f t="shared" si="463"/>
        <v>0</v>
      </c>
      <c r="L4806" s="229">
        <f t="shared" si="463"/>
        <v>0</v>
      </c>
      <c r="M4806" s="229">
        <f t="shared" si="464"/>
        <v>0</v>
      </c>
    </row>
    <row r="4807" spans="1:13" ht="15" customHeight="1">
      <c r="A4807" s="76"/>
      <c r="B4807" s="77" t="str">
        <f t="shared" ref="B4807:B4870" si="467">IF(A4807="","",TEXT(A4807,"DDDD"))</f>
        <v/>
      </c>
      <c r="C4807" t="str">
        <f t="shared" si="466"/>
        <v/>
      </c>
      <c r="D4807" s="315" t="str">
        <f t="shared" si="465"/>
        <v/>
      </c>
      <c r="E4807" s="228">
        <v>0</v>
      </c>
      <c r="J4807" s="229">
        <f t="shared" ref="J4807:J4870" si="468">IF(E4807=0,0,(1-J$4)*E4807)</f>
        <v>0</v>
      </c>
      <c r="K4807" s="229">
        <f t="shared" ref="K4807:L4870" si="469">IF(F4807=0,0,(1-K$4)*F4807)</f>
        <v>0</v>
      </c>
      <c r="L4807" s="229">
        <f t="shared" si="469"/>
        <v>0</v>
      </c>
      <c r="M4807" s="229">
        <f t="shared" ref="M4807:M4870" si="470">IF(H4807=0,0,(1-M$4)*H4807)</f>
        <v>0</v>
      </c>
    </row>
    <row r="4808" spans="1:13" ht="15" customHeight="1">
      <c r="A4808" s="76"/>
      <c r="B4808" s="77" t="str">
        <f t="shared" si="467"/>
        <v/>
      </c>
      <c r="C4808" t="str">
        <f t="shared" si="466"/>
        <v/>
      </c>
      <c r="D4808" s="315" t="str">
        <f t="shared" ref="D4808:D4871" si="471">IF(A4808&lt;&gt;"",PROPER(TEXT(A4808,"Mmmm")),"")</f>
        <v/>
      </c>
      <c r="E4808" s="228">
        <v>0</v>
      </c>
      <c r="J4808" s="229">
        <f t="shared" si="468"/>
        <v>0</v>
      </c>
      <c r="K4808" s="229">
        <f t="shared" si="469"/>
        <v>0</v>
      </c>
      <c r="L4808" s="229">
        <f t="shared" si="469"/>
        <v>0</v>
      </c>
      <c r="M4808" s="229">
        <f t="shared" si="470"/>
        <v>0</v>
      </c>
    </row>
    <row r="4809" spans="1:13" ht="15" customHeight="1">
      <c r="A4809" s="76"/>
      <c r="B4809" s="77" t="str">
        <f t="shared" si="467"/>
        <v/>
      </c>
      <c r="C4809" t="str">
        <f t="shared" si="466"/>
        <v/>
      </c>
      <c r="D4809" s="315" t="str">
        <f t="shared" si="471"/>
        <v/>
      </c>
      <c r="E4809" s="228">
        <v>0</v>
      </c>
      <c r="J4809" s="229">
        <f t="shared" si="468"/>
        <v>0</v>
      </c>
      <c r="K4809" s="229">
        <f t="shared" si="469"/>
        <v>0</v>
      </c>
      <c r="L4809" s="229">
        <f t="shared" si="469"/>
        <v>0</v>
      </c>
      <c r="M4809" s="229">
        <f t="shared" si="470"/>
        <v>0</v>
      </c>
    </row>
    <row r="4810" spans="1:13" ht="15" customHeight="1">
      <c r="A4810" s="76"/>
      <c r="B4810" s="77" t="str">
        <f t="shared" si="467"/>
        <v/>
      </c>
      <c r="C4810" t="str">
        <f t="shared" si="466"/>
        <v/>
      </c>
      <c r="D4810" s="315" t="str">
        <f t="shared" si="471"/>
        <v/>
      </c>
      <c r="E4810" s="228">
        <v>0</v>
      </c>
      <c r="J4810" s="229">
        <f t="shared" si="468"/>
        <v>0</v>
      </c>
      <c r="K4810" s="229">
        <f t="shared" si="469"/>
        <v>0</v>
      </c>
      <c r="L4810" s="229">
        <f t="shared" si="469"/>
        <v>0</v>
      </c>
      <c r="M4810" s="229">
        <f t="shared" si="470"/>
        <v>0</v>
      </c>
    </row>
    <row r="4811" spans="1:13" ht="15" customHeight="1">
      <c r="A4811" s="76"/>
      <c r="B4811" s="77" t="str">
        <f t="shared" si="467"/>
        <v/>
      </c>
      <c r="C4811" t="str">
        <f t="shared" si="466"/>
        <v/>
      </c>
      <c r="D4811" s="315" t="str">
        <f t="shared" si="471"/>
        <v/>
      </c>
      <c r="E4811" s="228">
        <v>0</v>
      </c>
      <c r="J4811" s="229">
        <f t="shared" si="468"/>
        <v>0</v>
      </c>
      <c r="K4811" s="229">
        <f t="shared" si="469"/>
        <v>0</v>
      </c>
      <c r="L4811" s="229">
        <f t="shared" si="469"/>
        <v>0</v>
      </c>
      <c r="M4811" s="229">
        <f t="shared" si="470"/>
        <v>0</v>
      </c>
    </row>
    <row r="4812" spans="1:13" ht="15" customHeight="1">
      <c r="A4812" s="76"/>
      <c r="B4812" s="77" t="str">
        <f t="shared" si="467"/>
        <v/>
      </c>
      <c r="C4812" t="str">
        <f t="shared" si="466"/>
        <v/>
      </c>
      <c r="D4812" s="315" t="str">
        <f t="shared" si="471"/>
        <v/>
      </c>
      <c r="E4812" s="228">
        <v>0</v>
      </c>
      <c r="J4812" s="229">
        <f t="shared" si="468"/>
        <v>0</v>
      </c>
      <c r="K4812" s="229">
        <f t="shared" si="469"/>
        <v>0</v>
      </c>
      <c r="L4812" s="229">
        <f t="shared" si="469"/>
        <v>0</v>
      </c>
      <c r="M4812" s="229">
        <f t="shared" si="470"/>
        <v>0</v>
      </c>
    </row>
    <row r="4813" spans="1:13" ht="15" customHeight="1">
      <c r="A4813" s="76"/>
      <c r="B4813" s="77" t="str">
        <f t="shared" si="467"/>
        <v/>
      </c>
      <c r="C4813" t="str">
        <f t="shared" si="466"/>
        <v/>
      </c>
      <c r="D4813" s="315" t="str">
        <f t="shared" si="471"/>
        <v/>
      </c>
      <c r="E4813" s="228">
        <v>0</v>
      </c>
      <c r="J4813" s="229">
        <f t="shared" si="468"/>
        <v>0</v>
      </c>
      <c r="K4813" s="229">
        <f t="shared" si="469"/>
        <v>0</v>
      </c>
      <c r="L4813" s="229">
        <f t="shared" si="469"/>
        <v>0</v>
      </c>
      <c r="M4813" s="229">
        <f t="shared" si="470"/>
        <v>0</v>
      </c>
    </row>
    <row r="4814" spans="1:13" ht="15" customHeight="1">
      <c r="A4814" s="76"/>
      <c r="B4814" s="77" t="str">
        <f t="shared" si="467"/>
        <v/>
      </c>
      <c r="C4814" t="str">
        <f t="shared" si="466"/>
        <v/>
      </c>
      <c r="D4814" s="315" t="str">
        <f t="shared" si="471"/>
        <v/>
      </c>
      <c r="E4814" s="228">
        <v>0</v>
      </c>
      <c r="J4814" s="229">
        <f t="shared" si="468"/>
        <v>0</v>
      </c>
      <c r="K4814" s="229">
        <f t="shared" si="469"/>
        <v>0</v>
      </c>
      <c r="L4814" s="229">
        <f t="shared" si="469"/>
        <v>0</v>
      </c>
      <c r="M4814" s="229">
        <f t="shared" si="470"/>
        <v>0</v>
      </c>
    </row>
    <row r="4815" spans="1:13" ht="15" customHeight="1">
      <c r="A4815" s="76"/>
      <c r="B4815" s="77" t="str">
        <f t="shared" si="467"/>
        <v/>
      </c>
      <c r="C4815" t="str">
        <f t="shared" si="466"/>
        <v/>
      </c>
      <c r="D4815" s="315" t="str">
        <f t="shared" si="471"/>
        <v/>
      </c>
      <c r="E4815" s="228">
        <v>0</v>
      </c>
      <c r="J4815" s="229">
        <f t="shared" si="468"/>
        <v>0</v>
      </c>
      <c r="K4815" s="229">
        <f t="shared" si="469"/>
        <v>0</v>
      </c>
      <c r="L4815" s="229">
        <f t="shared" si="469"/>
        <v>0</v>
      </c>
      <c r="M4815" s="229">
        <f t="shared" si="470"/>
        <v>0</v>
      </c>
    </row>
    <row r="4816" spans="1:13" ht="15" customHeight="1">
      <c r="A4816" s="76"/>
      <c r="B4816" s="77" t="str">
        <f t="shared" si="467"/>
        <v/>
      </c>
      <c r="C4816" t="str">
        <f t="shared" si="466"/>
        <v/>
      </c>
      <c r="D4816" s="315" t="str">
        <f t="shared" si="471"/>
        <v/>
      </c>
      <c r="E4816" s="228">
        <v>0</v>
      </c>
      <c r="J4816" s="229">
        <f t="shared" si="468"/>
        <v>0</v>
      </c>
      <c r="K4816" s="229">
        <f t="shared" si="469"/>
        <v>0</v>
      </c>
      <c r="L4816" s="229">
        <f t="shared" si="469"/>
        <v>0</v>
      </c>
      <c r="M4816" s="229">
        <f t="shared" si="470"/>
        <v>0</v>
      </c>
    </row>
    <row r="4817" spans="1:13" ht="15" customHeight="1">
      <c r="A4817" s="76"/>
      <c r="B4817" s="77" t="str">
        <f t="shared" si="467"/>
        <v/>
      </c>
      <c r="C4817" t="str">
        <f t="shared" si="466"/>
        <v/>
      </c>
      <c r="D4817" s="315" t="str">
        <f t="shared" si="471"/>
        <v/>
      </c>
      <c r="E4817" s="228">
        <v>0</v>
      </c>
      <c r="J4817" s="229">
        <f t="shared" si="468"/>
        <v>0</v>
      </c>
      <c r="K4817" s="229">
        <f t="shared" si="469"/>
        <v>0</v>
      </c>
      <c r="L4817" s="229">
        <f t="shared" si="469"/>
        <v>0</v>
      </c>
      <c r="M4817" s="229">
        <f t="shared" si="470"/>
        <v>0</v>
      </c>
    </row>
    <row r="4818" spans="1:13" ht="15" customHeight="1">
      <c r="A4818" s="76"/>
      <c r="B4818" s="77" t="str">
        <f t="shared" si="467"/>
        <v/>
      </c>
      <c r="C4818" t="str">
        <f t="shared" si="466"/>
        <v/>
      </c>
      <c r="D4818" s="315" t="str">
        <f t="shared" si="471"/>
        <v/>
      </c>
      <c r="E4818" s="228">
        <v>0</v>
      </c>
      <c r="J4818" s="229">
        <f t="shared" si="468"/>
        <v>0</v>
      </c>
      <c r="K4818" s="229">
        <f t="shared" si="469"/>
        <v>0</v>
      </c>
      <c r="L4818" s="229">
        <f t="shared" si="469"/>
        <v>0</v>
      </c>
      <c r="M4818" s="229">
        <f t="shared" si="470"/>
        <v>0</v>
      </c>
    </row>
    <row r="4819" spans="1:13" ht="15" customHeight="1">
      <c r="A4819" s="76"/>
      <c r="B4819" s="77" t="str">
        <f t="shared" si="467"/>
        <v/>
      </c>
      <c r="C4819" t="str">
        <f t="shared" si="466"/>
        <v/>
      </c>
      <c r="D4819" s="315" t="str">
        <f t="shared" si="471"/>
        <v/>
      </c>
      <c r="E4819" s="228">
        <v>0</v>
      </c>
      <c r="J4819" s="229">
        <f t="shared" si="468"/>
        <v>0</v>
      </c>
      <c r="K4819" s="229">
        <f t="shared" si="469"/>
        <v>0</v>
      </c>
      <c r="L4819" s="229">
        <f t="shared" si="469"/>
        <v>0</v>
      </c>
      <c r="M4819" s="229">
        <f t="shared" si="470"/>
        <v>0</v>
      </c>
    </row>
    <row r="4820" spans="1:13" ht="15" customHeight="1">
      <c r="A4820" s="76"/>
      <c r="B4820" s="77" t="str">
        <f t="shared" si="467"/>
        <v/>
      </c>
      <c r="C4820" t="str">
        <f t="shared" si="466"/>
        <v/>
      </c>
      <c r="D4820" s="315" t="str">
        <f t="shared" si="471"/>
        <v/>
      </c>
      <c r="E4820" s="228">
        <v>0</v>
      </c>
      <c r="J4820" s="229">
        <f t="shared" si="468"/>
        <v>0</v>
      </c>
      <c r="K4820" s="229">
        <f t="shared" si="469"/>
        <v>0</v>
      </c>
      <c r="L4820" s="229">
        <f t="shared" si="469"/>
        <v>0</v>
      </c>
      <c r="M4820" s="229">
        <f t="shared" si="470"/>
        <v>0</v>
      </c>
    </row>
    <row r="4821" spans="1:13" ht="15" customHeight="1">
      <c r="A4821" s="76"/>
      <c r="B4821" s="77" t="str">
        <f t="shared" si="467"/>
        <v/>
      </c>
      <c r="C4821" t="str">
        <f t="shared" si="466"/>
        <v/>
      </c>
      <c r="D4821" s="315" t="str">
        <f t="shared" si="471"/>
        <v/>
      </c>
      <c r="E4821" s="228">
        <v>0</v>
      </c>
      <c r="J4821" s="229">
        <f t="shared" si="468"/>
        <v>0</v>
      </c>
      <c r="K4821" s="229">
        <f t="shared" si="469"/>
        <v>0</v>
      </c>
      <c r="L4821" s="229">
        <f t="shared" si="469"/>
        <v>0</v>
      </c>
      <c r="M4821" s="229">
        <f t="shared" si="470"/>
        <v>0</v>
      </c>
    </row>
    <row r="4822" spans="1:13" ht="15" customHeight="1">
      <c r="A4822" s="76"/>
      <c r="B4822" s="77" t="str">
        <f t="shared" si="467"/>
        <v/>
      </c>
      <c r="C4822" t="str">
        <f t="shared" si="466"/>
        <v/>
      </c>
      <c r="D4822" s="315" t="str">
        <f t="shared" si="471"/>
        <v/>
      </c>
      <c r="E4822" s="228">
        <v>0</v>
      </c>
      <c r="J4822" s="229">
        <f t="shared" si="468"/>
        <v>0</v>
      </c>
      <c r="K4822" s="229">
        <f t="shared" si="469"/>
        <v>0</v>
      </c>
      <c r="L4822" s="229">
        <f t="shared" si="469"/>
        <v>0</v>
      </c>
      <c r="M4822" s="229">
        <f t="shared" si="470"/>
        <v>0</v>
      </c>
    </row>
    <row r="4823" spans="1:13" ht="15" customHeight="1">
      <c r="A4823" s="76"/>
      <c r="B4823" s="77" t="str">
        <f t="shared" si="467"/>
        <v/>
      </c>
      <c r="C4823" t="str">
        <f t="shared" si="466"/>
        <v/>
      </c>
      <c r="D4823" s="315" t="str">
        <f t="shared" si="471"/>
        <v/>
      </c>
      <c r="E4823" s="228">
        <v>0</v>
      </c>
      <c r="J4823" s="229">
        <f t="shared" si="468"/>
        <v>0</v>
      </c>
      <c r="K4823" s="229">
        <f t="shared" si="469"/>
        <v>0</v>
      </c>
      <c r="L4823" s="229">
        <f t="shared" si="469"/>
        <v>0</v>
      </c>
      <c r="M4823" s="229">
        <f t="shared" si="470"/>
        <v>0</v>
      </c>
    </row>
    <row r="4824" spans="1:13" ht="15" customHeight="1">
      <c r="A4824" s="76"/>
      <c r="B4824" s="77" t="str">
        <f t="shared" si="467"/>
        <v/>
      </c>
      <c r="C4824" t="str">
        <f t="shared" si="466"/>
        <v/>
      </c>
      <c r="D4824" s="315" t="str">
        <f t="shared" si="471"/>
        <v/>
      </c>
      <c r="E4824" s="228">
        <v>0</v>
      </c>
      <c r="J4824" s="229">
        <f t="shared" si="468"/>
        <v>0</v>
      </c>
      <c r="K4824" s="229">
        <f t="shared" si="469"/>
        <v>0</v>
      </c>
      <c r="L4824" s="229">
        <f t="shared" si="469"/>
        <v>0</v>
      </c>
      <c r="M4824" s="229">
        <f t="shared" si="470"/>
        <v>0</v>
      </c>
    </row>
    <row r="4825" spans="1:13" ht="15" customHeight="1">
      <c r="A4825" s="76"/>
      <c r="B4825" s="77" t="str">
        <f t="shared" si="467"/>
        <v/>
      </c>
      <c r="C4825" t="str">
        <f t="shared" si="466"/>
        <v/>
      </c>
      <c r="D4825" s="315" t="str">
        <f t="shared" si="471"/>
        <v/>
      </c>
      <c r="E4825" s="228">
        <v>0</v>
      </c>
      <c r="J4825" s="229">
        <f t="shared" si="468"/>
        <v>0</v>
      </c>
      <c r="K4825" s="229">
        <f t="shared" si="469"/>
        <v>0</v>
      </c>
      <c r="L4825" s="229">
        <f t="shared" si="469"/>
        <v>0</v>
      </c>
      <c r="M4825" s="229">
        <f t="shared" si="470"/>
        <v>0</v>
      </c>
    </row>
    <row r="4826" spans="1:13" ht="15" customHeight="1">
      <c r="A4826" s="76"/>
      <c r="B4826" s="77" t="str">
        <f t="shared" si="467"/>
        <v/>
      </c>
      <c r="C4826" t="str">
        <f t="shared" si="466"/>
        <v/>
      </c>
      <c r="D4826" s="315" t="str">
        <f t="shared" si="471"/>
        <v/>
      </c>
      <c r="E4826" s="228">
        <v>0</v>
      </c>
      <c r="J4826" s="229">
        <f t="shared" si="468"/>
        <v>0</v>
      </c>
      <c r="K4826" s="229">
        <f t="shared" si="469"/>
        <v>0</v>
      </c>
      <c r="L4826" s="229">
        <f t="shared" si="469"/>
        <v>0</v>
      </c>
      <c r="M4826" s="229">
        <f t="shared" si="470"/>
        <v>0</v>
      </c>
    </row>
    <row r="4827" spans="1:13" ht="15" customHeight="1">
      <c r="A4827" s="76"/>
      <c r="B4827" s="77" t="str">
        <f t="shared" si="467"/>
        <v/>
      </c>
      <c r="C4827" t="str">
        <f t="shared" si="466"/>
        <v/>
      </c>
      <c r="D4827" s="315" t="str">
        <f t="shared" si="471"/>
        <v/>
      </c>
      <c r="E4827" s="228">
        <v>0</v>
      </c>
      <c r="J4827" s="229">
        <f t="shared" si="468"/>
        <v>0</v>
      </c>
      <c r="K4827" s="229">
        <f t="shared" si="469"/>
        <v>0</v>
      </c>
      <c r="L4827" s="229">
        <f t="shared" si="469"/>
        <v>0</v>
      </c>
      <c r="M4827" s="229">
        <f t="shared" si="470"/>
        <v>0</v>
      </c>
    </row>
    <row r="4828" spans="1:13" ht="15" customHeight="1">
      <c r="A4828" s="76"/>
      <c r="B4828" s="77" t="str">
        <f t="shared" si="467"/>
        <v/>
      </c>
      <c r="C4828" t="str">
        <f t="shared" si="466"/>
        <v/>
      </c>
      <c r="D4828" s="315" t="str">
        <f t="shared" si="471"/>
        <v/>
      </c>
      <c r="E4828" s="228">
        <v>0</v>
      </c>
      <c r="J4828" s="229">
        <f t="shared" si="468"/>
        <v>0</v>
      </c>
      <c r="K4828" s="229">
        <f t="shared" si="469"/>
        <v>0</v>
      </c>
      <c r="L4828" s="229">
        <f t="shared" si="469"/>
        <v>0</v>
      </c>
      <c r="M4828" s="229">
        <f t="shared" si="470"/>
        <v>0</v>
      </c>
    </row>
    <row r="4829" spans="1:13" ht="15" customHeight="1">
      <c r="A4829" s="76"/>
      <c r="B4829" s="77" t="str">
        <f t="shared" si="467"/>
        <v/>
      </c>
      <c r="C4829" t="str">
        <f t="shared" si="466"/>
        <v/>
      </c>
      <c r="D4829" s="315" t="str">
        <f t="shared" si="471"/>
        <v/>
      </c>
      <c r="E4829" s="228">
        <v>0</v>
      </c>
      <c r="J4829" s="229">
        <f t="shared" si="468"/>
        <v>0</v>
      </c>
      <c r="K4829" s="229">
        <f t="shared" si="469"/>
        <v>0</v>
      </c>
      <c r="L4829" s="229">
        <f t="shared" si="469"/>
        <v>0</v>
      </c>
      <c r="M4829" s="229">
        <f t="shared" si="470"/>
        <v>0</v>
      </c>
    </row>
    <row r="4830" spans="1:13" ht="15" customHeight="1">
      <c r="A4830" s="76"/>
      <c r="B4830" s="77" t="str">
        <f t="shared" si="467"/>
        <v/>
      </c>
      <c r="C4830" t="str">
        <f t="shared" si="466"/>
        <v/>
      </c>
      <c r="D4830" s="315" t="str">
        <f t="shared" si="471"/>
        <v/>
      </c>
      <c r="E4830" s="228">
        <v>0</v>
      </c>
      <c r="J4830" s="229">
        <f t="shared" si="468"/>
        <v>0</v>
      </c>
      <c r="K4830" s="229">
        <f t="shared" si="469"/>
        <v>0</v>
      </c>
      <c r="L4830" s="229">
        <f t="shared" si="469"/>
        <v>0</v>
      </c>
      <c r="M4830" s="229">
        <f t="shared" si="470"/>
        <v>0</v>
      </c>
    </row>
    <row r="4831" spans="1:13" ht="15" customHeight="1">
      <c r="A4831" s="76"/>
      <c r="B4831" s="77" t="str">
        <f t="shared" si="467"/>
        <v/>
      </c>
      <c r="C4831" t="str">
        <f t="shared" si="466"/>
        <v/>
      </c>
      <c r="D4831" s="315" t="str">
        <f t="shared" si="471"/>
        <v/>
      </c>
      <c r="E4831" s="228">
        <v>0</v>
      </c>
      <c r="J4831" s="229">
        <f t="shared" si="468"/>
        <v>0</v>
      </c>
      <c r="K4831" s="229">
        <f t="shared" si="469"/>
        <v>0</v>
      </c>
      <c r="L4831" s="229">
        <f t="shared" si="469"/>
        <v>0</v>
      </c>
      <c r="M4831" s="229">
        <f t="shared" si="470"/>
        <v>0</v>
      </c>
    </row>
    <row r="4832" spans="1:13" ht="15" customHeight="1">
      <c r="A4832" s="76"/>
      <c r="B4832" s="77" t="str">
        <f t="shared" si="467"/>
        <v/>
      </c>
      <c r="C4832" t="str">
        <f t="shared" si="466"/>
        <v/>
      </c>
      <c r="D4832" s="315" t="str">
        <f t="shared" si="471"/>
        <v/>
      </c>
      <c r="E4832" s="228">
        <v>0</v>
      </c>
      <c r="J4832" s="229">
        <f t="shared" si="468"/>
        <v>0</v>
      </c>
      <c r="K4832" s="229">
        <f t="shared" si="469"/>
        <v>0</v>
      </c>
      <c r="L4832" s="229">
        <f t="shared" si="469"/>
        <v>0</v>
      </c>
      <c r="M4832" s="229">
        <f t="shared" si="470"/>
        <v>0</v>
      </c>
    </row>
    <row r="4833" spans="1:13" ht="15" customHeight="1">
      <c r="A4833" s="76"/>
      <c r="B4833" s="77" t="str">
        <f t="shared" si="467"/>
        <v/>
      </c>
      <c r="C4833" t="str">
        <f t="shared" si="466"/>
        <v/>
      </c>
      <c r="D4833" s="315" t="str">
        <f t="shared" si="471"/>
        <v/>
      </c>
      <c r="E4833" s="228">
        <v>0</v>
      </c>
      <c r="J4833" s="229">
        <f t="shared" si="468"/>
        <v>0</v>
      </c>
      <c r="K4833" s="229">
        <f t="shared" si="469"/>
        <v>0</v>
      </c>
      <c r="L4833" s="229">
        <f t="shared" si="469"/>
        <v>0</v>
      </c>
      <c r="M4833" s="229">
        <f t="shared" si="470"/>
        <v>0</v>
      </c>
    </row>
    <row r="4834" spans="1:13" ht="15" customHeight="1">
      <c r="A4834" s="76"/>
      <c r="B4834" s="77" t="str">
        <f t="shared" si="467"/>
        <v/>
      </c>
      <c r="C4834" t="str">
        <f t="shared" si="466"/>
        <v/>
      </c>
      <c r="D4834" s="315" t="str">
        <f t="shared" si="471"/>
        <v/>
      </c>
      <c r="E4834" s="228">
        <v>0</v>
      </c>
      <c r="J4834" s="229">
        <f t="shared" si="468"/>
        <v>0</v>
      </c>
      <c r="K4834" s="229">
        <f t="shared" si="469"/>
        <v>0</v>
      </c>
      <c r="L4834" s="229">
        <f t="shared" si="469"/>
        <v>0</v>
      </c>
      <c r="M4834" s="229">
        <f t="shared" si="470"/>
        <v>0</v>
      </c>
    </row>
    <row r="4835" spans="1:13" ht="15" customHeight="1">
      <c r="A4835" s="76"/>
      <c r="B4835" s="77" t="str">
        <f t="shared" si="467"/>
        <v/>
      </c>
      <c r="C4835" t="str">
        <f t="shared" si="466"/>
        <v/>
      </c>
      <c r="D4835" s="315" t="str">
        <f t="shared" si="471"/>
        <v/>
      </c>
      <c r="E4835" s="228">
        <v>0</v>
      </c>
      <c r="J4835" s="229">
        <f t="shared" si="468"/>
        <v>0</v>
      </c>
      <c r="K4835" s="229">
        <f t="shared" si="469"/>
        <v>0</v>
      </c>
      <c r="L4835" s="229">
        <f t="shared" si="469"/>
        <v>0</v>
      </c>
      <c r="M4835" s="229">
        <f t="shared" si="470"/>
        <v>0</v>
      </c>
    </row>
    <row r="4836" spans="1:13" ht="15" customHeight="1">
      <c r="A4836" s="76"/>
      <c r="B4836" s="77" t="str">
        <f t="shared" si="467"/>
        <v/>
      </c>
      <c r="C4836" t="str">
        <f t="shared" si="466"/>
        <v/>
      </c>
      <c r="D4836" s="315" t="str">
        <f t="shared" si="471"/>
        <v/>
      </c>
      <c r="E4836" s="228">
        <v>0</v>
      </c>
      <c r="J4836" s="229">
        <f t="shared" si="468"/>
        <v>0</v>
      </c>
      <c r="K4836" s="229">
        <f t="shared" si="469"/>
        <v>0</v>
      </c>
      <c r="L4836" s="229">
        <f t="shared" si="469"/>
        <v>0</v>
      </c>
      <c r="M4836" s="229">
        <f t="shared" si="470"/>
        <v>0</v>
      </c>
    </row>
    <row r="4837" spans="1:13" ht="15" customHeight="1">
      <c r="A4837" s="76"/>
      <c r="B4837" s="77" t="str">
        <f t="shared" si="467"/>
        <v/>
      </c>
      <c r="C4837" t="str">
        <f t="shared" si="466"/>
        <v/>
      </c>
      <c r="D4837" s="315" t="str">
        <f t="shared" si="471"/>
        <v/>
      </c>
      <c r="E4837" s="228">
        <v>0</v>
      </c>
      <c r="J4837" s="229">
        <f t="shared" si="468"/>
        <v>0</v>
      </c>
      <c r="K4837" s="229">
        <f t="shared" si="469"/>
        <v>0</v>
      </c>
      <c r="L4837" s="229">
        <f t="shared" si="469"/>
        <v>0</v>
      </c>
      <c r="M4837" s="229">
        <f t="shared" si="470"/>
        <v>0</v>
      </c>
    </row>
    <row r="4838" spans="1:13" ht="15" customHeight="1">
      <c r="A4838" s="76"/>
      <c r="B4838" s="77" t="str">
        <f t="shared" si="467"/>
        <v/>
      </c>
      <c r="C4838" t="str">
        <f t="shared" si="466"/>
        <v/>
      </c>
      <c r="D4838" s="315" t="str">
        <f t="shared" si="471"/>
        <v/>
      </c>
      <c r="E4838" s="228">
        <v>0</v>
      </c>
      <c r="J4838" s="229">
        <f t="shared" si="468"/>
        <v>0</v>
      </c>
      <c r="K4838" s="229">
        <f t="shared" si="469"/>
        <v>0</v>
      </c>
      <c r="L4838" s="229">
        <f t="shared" si="469"/>
        <v>0</v>
      </c>
      <c r="M4838" s="229">
        <f t="shared" si="470"/>
        <v>0</v>
      </c>
    </row>
    <row r="4839" spans="1:13" ht="15" customHeight="1">
      <c r="A4839" s="76"/>
      <c r="B4839" s="77" t="str">
        <f t="shared" si="467"/>
        <v/>
      </c>
      <c r="C4839" t="str">
        <f t="shared" si="466"/>
        <v/>
      </c>
      <c r="D4839" s="315" t="str">
        <f t="shared" si="471"/>
        <v/>
      </c>
      <c r="E4839" s="228">
        <v>0</v>
      </c>
      <c r="J4839" s="229">
        <f t="shared" si="468"/>
        <v>0</v>
      </c>
      <c r="K4839" s="229">
        <f t="shared" si="469"/>
        <v>0</v>
      </c>
      <c r="L4839" s="229">
        <f t="shared" si="469"/>
        <v>0</v>
      </c>
      <c r="M4839" s="229">
        <f t="shared" si="470"/>
        <v>0</v>
      </c>
    </row>
    <row r="4840" spans="1:13" ht="15" customHeight="1">
      <c r="A4840" s="76"/>
      <c r="B4840" s="77" t="str">
        <f t="shared" si="467"/>
        <v/>
      </c>
      <c r="C4840" t="str">
        <f t="shared" si="466"/>
        <v/>
      </c>
      <c r="D4840" s="315" t="str">
        <f t="shared" si="471"/>
        <v/>
      </c>
      <c r="E4840" s="228">
        <v>0</v>
      </c>
      <c r="J4840" s="229">
        <f t="shared" si="468"/>
        <v>0</v>
      </c>
      <c r="K4840" s="229">
        <f t="shared" si="469"/>
        <v>0</v>
      </c>
      <c r="L4840" s="229">
        <f t="shared" si="469"/>
        <v>0</v>
      </c>
      <c r="M4840" s="229">
        <f t="shared" si="470"/>
        <v>0</v>
      </c>
    </row>
    <row r="4841" spans="1:13" ht="15" customHeight="1">
      <c r="A4841" s="76"/>
      <c r="B4841" s="77" t="str">
        <f t="shared" si="467"/>
        <v/>
      </c>
      <c r="C4841" t="str">
        <f t="shared" si="466"/>
        <v/>
      </c>
      <c r="D4841" s="315" t="str">
        <f t="shared" si="471"/>
        <v/>
      </c>
      <c r="E4841" s="228">
        <v>0</v>
      </c>
      <c r="J4841" s="229">
        <f t="shared" si="468"/>
        <v>0</v>
      </c>
      <c r="K4841" s="229">
        <f t="shared" si="469"/>
        <v>0</v>
      </c>
      <c r="L4841" s="229">
        <f t="shared" si="469"/>
        <v>0</v>
      </c>
      <c r="M4841" s="229">
        <f t="shared" si="470"/>
        <v>0</v>
      </c>
    </row>
    <row r="4842" spans="1:13" ht="15" customHeight="1">
      <c r="A4842" s="76"/>
      <c r="B4842" s="77" t="str">
        <f t="shared" si="467"/>
        <v/>
      </c>
      <c r="C4842" t="str">
        <f t="shared" si="466"/>
        <v/>
      </c>
      <c r="D4842" s="315" t="str">
        <f t="shared" si="471"/>
        <v/>
      </c>
      <c r="E4842" s="228">
        <v>0</v>
      </c>
      <c r="J4842" s="229">
        <f t="shared" si="468"/>
        <v>0</v>
      </c>
      <c r="K4842" s="229">
        <f t="shared" si="469"/>
        <v>0</v>
      </c>
      <c r="L4842" s="229">
        <f t="shared" si="469"/>
        <v>0</v>
      </c>
      <c r="M4842" s="229">
        <f t="shared" si="470"/>
        <v>0</v>
      </c>
    </row>
    <row r="4843" spans="1:13" ht="15" customHeight="1">
      <c r="A4843" s="76"/>
      <c r="B4843" s="77" t="str">
        <f t="shared" si="467"/>
        <v/>
      </c>
      <c r="C4843" t="str">
        <f t="shared" si="466"/>
        <v/>
      </c>
      <c r="D4843" s="315" t="str">
        <f t="shared" si="471"/>
        <v/>
      </c>
      <c r="E4843" s="228">
        <v>0</v>
      </c>
      <c r="J4843" s="229">
        <f t="shared" si="468"/>
        <v>0</v>
      </c>
      <c r="K4843" s="229">
        <f t="shared" si="469"/>
        <v>0</v>
      </c>
      <c r="L4843" s="229">
        <f t="shared" si="469"/>
        <v>0</v>
      </c>
      <c r="M4843" s="229">
        <f t="shared" si="470"/>
        <v>0</v>
      </c>
    </row>
    <row r="4844" spans="1:13" ht="15" customHeight="1">
      <c r="A4844" s="76"/>
      <c r="B4844" s="77" t="str">
        <f t="shared" si="467"/>
        <v/>
      </c>
      <c r="C4844" t="str">
        <f t="shared" si="466"/>
        <v/>
      </c>
      <c r="D4844" s="315" t="str">
        <f t="shared" si="471"/>
        <v/>
      </c>
      <c r="E4844" s="228">
        <v>0</v>
      </c>
      <c r="J4844" s="229">
        <f t="shared" si="468"/>
        <v>0</v>
      </c>
      <c r="K4844" s="229">
        <f t="shared" si="469"/>
        <v>0</v>
      </c>
      <c r="L4844" s="229">
        <f t="shared" si="469"/>
        <v>0</v>
      </c>
      <c r="M4844" s="229">
        <f t="shared" si="470"/>
        <v>0</v>
      </c>
    </row>
    <row r="4845" spans="1:13" ht="15" customHeight="1">
      <c r="A4845" s="76"/>
      <c r="B4845" s="77" t="str">
        <f t="shared" si="467"/>
        <v/>
      </c>
      <c r="C4845" t="str">
        <f t="shared" si="466"/>
        <v/>
      </c>
      <c r="D4845" s="315" t="str">
        <f t="shared" si="471"/>
        <v/>
      </c>
      <c r="E4845" s="228">
        <v>0</v>
      </c>
      <c r="J4845" s="229">
        <f t="shared" si="468"/>
        <v>0</v>
      </c>
      <c r="K4845" s="229">
        <f t="shared" si="469"/>
        <v>0</v>
      </c>
      <c r="L4845" s="229">
        <f t="shared" si="469"/>
        <v>0</v>
      </c>
      <c r="M4845" s="229">
        <f t="shared" si="470"/>
        <v>0</v>
      </c>
    </row>
    <row r="4846" spans="1:13" ht="15" customHeight="1">
      <c r="A4846" s="76"/>
      <c r="B4846" s="77" t="str">
        <f t="shared" si="467"/>
        <v/>
      </c>
      <c r="C4846" t="str">
        <f t="shared" si="466"/>
        <v/>
      </c>
      <c r="D4846" s="315" t="str">
        <f t="shared" si="471"/>
        <v/>
      </c>
      <c r="E4846" s="228">
        <v>0</v>
      </c>
      <c r="J4846" s="229">
        <f t="shared" si="468"/>
        <v>0</v>
      </c>
      <c r="K4846" s="229">
        <f t="shared" si="469"/>
        <v>0</v>
      </c>
      <c r="L4846" s="229">
        <f t="shared" si="469"/>
        <v>0</v>
      </c>
      <c r="M4846" s="229">
        <f t="shared" si="470"/>
        <v>0</v>
      </c>
    </row>
    <row r="4847" spans="1:13" ht="15" customHeight="1">
      <c r="A4847" s="76"/>
      <c r="B4847" s="77" t="str">
        <f t="shared" si="467"/>
        <v/>
      </c>
      <c r="C4847" t="str">
        <f t="shared" si="466"/>
        <v/>
      </c>
      <c r="D4847" s="315" t="str">
        <f t="shared" si="471"/>
        <v/>
      </c>
      <c r="E4847" s="228">
        <v>0</v>
      </c>
      <c r="J4847" s="229">
        <f t="shared" si="468"/>
        <v>0</v>
      </c>
      <c r="K4847" s="229">
        <f t="shared" si="469"/>
        <v>0</v>
      </c>
      <c r="L4847" s="229">
        <f t="shared" si="469"/>
        <v>0</v>
      </c>
      <c r="M4847" s="229">
        <f t="shared" si="470"/>
        <v>0</v>
      </c>
    </row>
    <row r="4848" spans="1:13" ht="15" customHeight="1">
      <c r="A4848" s="76"/>
      <c r="B4848" s="77" t="str">
        <f t="shared" si="467"/>
        <v/>
      </c>
      <c r="C4848" t="str">
        <f t="shared" si="466"/>
        <v/>
      </c>
      <c r="D4848" s="315" t="str">
        <f t="shared" si="471"/>
        <v/>
      </c>
      <c r="E4848" s="228">
        <v>0</v>
      </c>
      <c r="J4848" s="229">
        <f t="shared" si="468"/>
        <v>0</v>
      </c>
      <c r="K4848" s="229">
        <f t="shared" si="469"/>
        <v>0</v>
      </c>
      <c r="L4848" s="229">
        <f t="shared" si="469"/>
        <v>0</v>
      </c>
      <c r="M4848" s="229">
        <f t="shared" si="470"/>
        <v>0</v>
      </c>
    </row>
    <row r="4849" spans="1:13" ht="15" customHeight="1">
      <c r="A4849" s="76"/>
      <c r="B4849" s="77" t="str">
        <f t="shared" si="467"/>
        <v/>
      </c>
      <c r="C4849" t="str">
        <f t="shared" si="466"/>
        <v/>
      </c>
      <c r="D4849" s="315" t="str">
        <f t="shared" si="471"/>
        <v/>
      </c>
      <c r="E4849" s="228">
        <v>0</v>
      </c>
      <c r="J4849" s="229">
        <f t="shared" si="468"/>
        <v>0</v>
      </c>
      <c r="K4849" s="229">
        <f t="shared" si="469"/>
        <v>0</v>
      </c>
      <c r="L4849" s="229">
        <f t="shared" si="469"/>
        <v>0</v>
      </c>
      <c r="M4849" s="229">
        <f t="shared" si="470"/>
        <v>0</v>
      </c>
    </row>
    <row r="4850" spans="1:13" ht="15" customHeight="1">
      <c r="A4850" s="76"/>
      <c r="B4850" s="77" t="str">
        <f t="shared" si="467"/>
        <v/>
      </c>
      <c r="C4850" t="str">
        <f t="shared" si="466"/>
        <v/>
      </c>
      <c r="D4850" s="315" t="str">
        <f t="shared" si="471"/>
        <v/>
      </c>
      <c r="E4850" s="228">
        <v>0</v>
      </c>
      <c r="J4850" s="229">
        <f t="shared" si="468"/>
        <v>0</v>
      </c>
      <c r="K4850" s="229">
        <f t="shared" si="469"/>
        <v>0</v>
      </c>
      <c r="L4850" s="229">
        <f t="shared" si="469"/>
        <v>0</v>
      </c>
      <c r="M4850" s="229">
        <f t="shared" si="470"/>
        <v>0</v>
      </c>
    </row>
    <row r="4851" spans="1:13" ht="15" customHeight="1">
      <c r="A4851" s="76"/>
      <c r="B4851" s="77" t="str">
        <f t="shared" si="467"/>
        <v/>
      </c>
      <c r="C4851" t="str">
        <f t="shared" si="466"/>
        <v/>
      </c>
      <c r="D4851" s="315" t="str">
        <f t="shared" si="471"/>
        <v/>
      </c>
      <c r="E4851" s="228">
        <v>0</v>
      </c>
      <c r="J4851" s="229">
        <f t="shared" si="468"/>
        <v>0</v>
      </c>
      <c r="K4851" s="229">
        <f t="shared" si="469"/>
        <v>0</v>
      </c>
      <c r="L4851" s="229">
        <f t="shared" si="469"/>
        <v>0</v>
      </c>
      <c r="M4851" s="229">
        <f t="shared" si="470"/>
        <v>0</v>
      </c>
    </row>
    <row r="4852" spans="1:13" ht="15" customHeight="1">
      <c r="A4852" s="76"/>
      <c r="B4852" s="77" t="str">
        <f t="shared" si="467"/>
        <v/>
      </c>
      <c r="C4852" t="str">
        <f t="shared" si="466"/>
        <v/>
      </c>
      <c r="D4852" s="315" t="str">
        <f t="shared" si="471"/>
        <v/>
      </c>
      <c r="E4852" s="228">
        <v>0</v>
      </c>
      <c r="J4852" s="229">
        <f t="shared" si="468"/>
        <v>0</v>
      </c>
      <c r="K4852" s="229">
        <f t="shared" si="469"/>
        <v>0</v>
      </c>
      <c r="L4852" s="229">
        <f t="shared" si="469"/>
        <v>0</v>
      </c>
      <c r="M4852" s="229">
        <f t="shared" si="470"/>
        <v>0</v>
      </c>
    </row>
    <row r="4853" spans="1:13" ht="15" customHeight="1">
      <c r="A4853" s="76"/>
      <c r="B4853" s="77" t="str">
        <f t="shared" si="467"/>
        <v/>
      </c>
      <c r="C4853" t="str">
        <f t="shared" si="466"/>
        <v/>
      </c>
      <c r="D4853" s="315" t="str">
        <f t="shared" si="471"/>
        <v/>
      </c>
      <c r="E4853" s="228">
        <v>0</v>
      </c>
      <c r="J4853" s="229">
        <f t="shared" si="468"/>
        <v>0</v>
      </c>
      <c r="K4853" s="229">
        <f t="shared" si="469"/>
        <v>0</v>
      </c>
      <c r="L4853" s="229">
        <f t="shared" si="469"/>
        <v>0</v>
      </c>
      <c r="M4853" s="229">
        <f t="shared" si="470"/>
        <v>0</v>
      </c>
    </row>
    <row r="4854" spans="1:13" ht="15" customHeight="1">
      <c r="A4854" s="76"/>
      <c r="B4854" s="77" t="str">
        <f t="shared" si="467"/>
        <v/>
      </c>
      <c r="C4854" t="str">
        <f t="shared" si="466"/>
        <v/>
      </c>
      <c r="D4854" s="315" t="str">
        <f t="shared" si="471"/>
        <v/>
      </c>
      <c r="E4854" s="228">
        <v>0</v>
      </c>
      <c r="J4854" s="229">
        <f t="shared" si="468"/>
        <v>0</v>
      </c>
      <c r="K4854" s="229">
        <f t="shared" si="469"/>
        <v>0</v>
      </c>
      <c r="L4854" s="229">
        <f t="shared" si="469"/>
        <v>0</v>
      </c>
      <c r="M4854" s="229">
        <f t="shared" si="470"/>
        <v>0</v>
      </c>
    </row>
    <row r="4855" spans="1:13" ht="15" customHeight="1">
      <c r="A4855" s="76"/>
      <c r="B4855" s="77" t="str">
        <f t="shared" si="467"/>
        <v/>
      </c>
      <c r="C4855" t="str">
        <f t="shared" si="466"/>
        <v/>
      </c>
      <c r="D4855" s="315" t="str">
        <f t="shared" si="471"/>
        <v/>
      </c>
      <c r="E4855" s="228">
        <v>0</v>
      </c>
      <c r="J4855" s="229">
        <f t="shared" si="468"/>
        <v>0</v>
      </c>
      <c r="K4855" s="229">
        <f t="shared" si="469"/>
        <v>0</v>
      </c>
      <c r="L4855" s="229">
        <f t="shared" si="469"/>
        <v>0</v>
      </c>
      <c r="M4855" s="229">
        <f t="shared" si="470"/>
        <v>0</v>
      </c>
    </row>
    <row r="4856" spans="1:13" ht="15" customHeight="1">
      <c r="A4856" s="76"/>
      <c r="B4856" s="77" t="str">
        <f t="shared" si="467"/>
        <v/>
      </c>
      <c r="C4856" t="str">
        <f t="shared" si="466"/>
        <v/>
      </c>
      <c r="D4856" s="315" t="str">
        <f t="shared" si="471"/>
        <v/>
      </c>
      <c r="E4856" s="228">
        <v>0</v>
      </c>
      <c r="J4856" s="229">
        <f t="shared" si="468"/>
        <v>0</v>
      </c>
      <c r="K4856" s="229">
        <f t="shared" si="469"/>
        <v>0</v>
      </c>
      <c r="L4856" s="229">
        <f t="shared" si="469"/>
        <v>0</v>
      </c>
      <c r="M4856" s="229">
        <f t="shared" si="470"/>
        <v>0</v>
      </c>
    </row>
    <row r="4857" spans="1:13" ht="15" customHeight="1">
      <c r="A4857" s="76"/>
      <c r="B4857" s="77" t="str">
        <f t="shared" si="467"/>
        <v/>
      </c>
      <c r="C4857" t="str">
        <f t="shared" si="466"/>
        <v/>
      </c>
      <c r="D4857" s="315" t="str">
        <f t="shared" si="471"/>
        <v/>
      </c>
      <c r="E4857" s="228">
        <v>0</v>
      </c>
      <c r="J4857" s="229">
        <f t="shared" si="468"/>
        <v>0</v>
      </c>
      <c r="K4857" s="229">
        <f t="shared" si="469"/>
        <v>0</v>
      </c>
      <c r="L4857" s="229">
        <f t="shared" si="469"/>
        <v>0</v>
      </c>
      <c r="M4857" s="229">
        <f t="shared" si="470"/>
        <v>0</v>
      </c>
    </row>
    <row r="4858" spans="1:13" ht="15" customHeight="1">
      <c r="A4858" s="76"/>
      <c r="B4858" s="77" t="str">
        <f t="shared" si="467"/>
        <v/>
      </c>
      <c r="C4858" t="str">
        <f t="shared" si="466"/>
        <v/>
      </c>
      <c r="D4858" s="315" t="str">
        <f t="shared" si="471"/>
        <v/>
      </c>
      <c r="E4858" s="228">
        <v>0</v>
      </c>
      <c r="J4858" s="229">
        <f t="shared" si="468"/>
        <v>0</v>
      </c>
      <c r="K4858" s="229">
        <f t="shared" si="469"/>
        <v>0</v>
      </c>
      <c r="L4858" s="229">
        <f t="shared" si="469"/>
        <v>0</v>
      </c>
      <c r="M4858" s="229">
        <f t="shared" si="470"/>
        <v>0</v>
      </c>
    </row>
    <row r="4859" spans="1:13" ht="15" customHeight="1">
      <c r="A4859" s="76"/>
      <c r="B4859" s="77" t="str">
        <f t="shared" si="467"/>
        <v/>
      </c>
      <c r="C4859" t="str">
        <f t="shared" si="466"/>
        <v/>
      </c>
      <c r="D4859" s="315" t="str">
        <f t="shared" si="471"/>
        <v/>
      </c>
      <c r="E4859" s="228">
        <v>0</v>
      </c>
      <c r="J4859" s="229">
        <f t="shared" si="468"/>
        <v>0</v>
      </c>
      <c r="K4859" s="229">
        <f t="shared" si="469"/>
        <v>0</v>
      </c>
      <c r="L4859" s="229">
        <f t="shared" si="469"/>
        <v>0</v>
      </c>
      <c r="M4859" s="229">
        <f t="shared" si="470"/>
        <v>0</v>
      </c>
    </row>
    <row r="4860" spans="1:13" ht="15" customHeight="1">
      <c r="A4860" s="76"/>
      <c r="B4860" s="77" t="str">
        <f t="shared" si="467"/>
        <v/>
      </c>
      <c r="C4860" t="str">
        <f t="shared" si="466"/>
        <v/>
      </c>
      <c r="D4860" s="315" t="str">
        <f t="shared" si="471"/>
        <v/>
      </c>
      <c r="E4860" s="228">
        <v>0</v>
      </c>
      <c r="J4860" s="229">
        <f t="shared" si="468"/>
        <v>0</v>
      </c>
      <c r="K4860" s="229">
        <f t="shared" si="469"/>
        <v>0</v>
      </c>
      <c r="L4860" s="229">
        <f t="shared" si="469"/>
        <v>0</v>
      </c>
      <c r="M4860" s="229">
        <f t="shared" si="470"/>
        <v>0</v>
      </c>
    </row>
    <row r="4861" spans="1:13" ht="15" customHeight="1">
      <c r="A4861" s="76"/>
      <c r="B4861" s="77" t="str">
        <f t="shared" si="467"/>
        <v/>
      </c>
      <c r="C4861" t="str">
        <f t="shared" si="466"/>
        <v/>
      </c>
      <c r="D4861" s="315" t="str">
        <f t="shared" si="471"/>
        <v/>
      </c>
      <c r="E4861" s="228">
        <v>0</v>
      </c>
      <c r="J4861" s="229">
        <f t="shared" si="468"/>
        <v>0</v>
      </c>
      <c r="K4861" s="229">
        <f t="shared" si="469"/>
        <v>0</v>
      </c>
      <c r="L4861" s="229">
        <f t="shared" si="469"/>
        <v>0</v>
      </c>
      <c r="M4861" s="229">
        <f t="shared" si="470"/>
        <v>0</v>
      </c>
    </row>
    <row r="4862" spans="1:13" ht="15" customHeight="1">
      <c r="A4862" s="76"/>
      <c r="B4862" s="77" t="str">
        <f t="shared" si="467"/>
        <v/>
      </c>
      <c r="C4862" t="str">
        <f t="shared" si="466"/>
        <v/>
      </c>
      <c r="D4862" s="315" t="str">
        <f t="shared" si="471"/>
        <v/>
      </c>
      <c r="E4862" s="228">
        <v>0</v>
      </c>
      <c r="J4862" s="229">
        <f t="shared" si="468"/>
        <v>0</v>
      </c>
      <c r="K4862" s="229">
        <f t="shared" si="469"/>
        <v>0</v>
      </c>
      <c r="L4862" s="229">
        <f t="shared" si="469"/>
        <v>0</v>
      </c>
      <c r="M4862" s="229">
        <f t="shared" si="470"/>
        <v>0</v>
      </c>
    </row>
    <row r="4863" spans="1:13" ht="15" customHeight="1">
      <c r="A4863" s="76"/>
      <c r="B4863" s="77" t="str">
        <f t="shared" si="467"/>
        <v/>
      </c>
      <c r="C4863" t="str">
        <f t="shared" si="466"/>
        <v/>
      </c>
      <c r="D4863" s="315" t="str">
        <f t="shared" si="471"/>
        <v/>
      </c>
      <c r="E4863" s="228">
        <v>0</v>
      </c>
      <c r="J4863" s="229">
        <f t="shared" si="468"/>
        <v>0</v>
      </c>
      <c r="K4863" s="229">
        <f t="shared" si="469"/>
        <v>0</v>
      </c>
      <c r="L4863" s="229">
        <f t="shared" si="469"/>
        <v>0</v>
      </c>
      <c r="M4863" s="229">
        <f t="shared" si="470"/>
        <v>0</v>
      </c>
    </row>
    <row r="4864" spans="1:13" ht="15" customHeight="1">
      <c r="A4864" s="76"/>
      <c r="B4864" s="77" t="str">
        <f t="shared" si="467"/>
        <v/>
      </c>
      <c r="C4864" t="str">
        <f t="shared" si="466"/>
        <v/>
      </c>
      <c r="D4864" s="315" t="str">
        <f t="shared" si="471"/>
        <v/>
      </c>
      <c r="E4864" s="228">
        <v>0</v>
      </c>
      <c r="J4864" s="229">
        <f t="shared" si="468"/>
        <v>0</v>
      </c>
      <c r="K4864" s="229">
        <f t="shared" si="469"/>
        <v>0</v>
      </c>
      <c r="L4864" s="229">
        <f t="shared" si="469"/>
        <v>0</v>
      </c>
      <c r="M4864" s="229">
        <f t="shared" si="470"/>
        <v>0</v>
      </c>
    </row>
    <row r="4865" spans="1:13" ht="15" customHeight="1">
      <c r="A4865" s="76"/>
      <c r="B4865" s="77" t="str">
        <f t="shared" si="467"/>
        <v/>
      </c>
      <c r="C4865" t="str">
        <f t="shared" ref="C4865:C4928" si="472">IF(A4865&lt;&gt;"",TEXT(A4865,"aaaa"),"")</f>
        <v/>
      </c>
      <c r="D4865" s="315" t="str">
        <f t="shared" si="471"/>
        <v/>
      </c>
      <c r="E4865" s="228">
        <v>0</v>
      </c>
      <c r="J4865" s="229">
        <f t="shared" si="468"/>
        <v>0</v>
      </c>
      <c r="K4865" s="229">
        <f t="shared" si="469"/>
        <v>0</v>
      </c>
      <c r="L4865" s="229">
        <f t="shared" si="469"/>
        <v>0</v>
      </c>
      <c r="M4865" s="229">
        <f t="shared" si="470"/>
        <v>0</v>
      </c>
    </row>
    <row r="4866" spans="1:13" ht="15" customHeight="1">
      <c r="A4866" s="76"/>
      <c r="B4866" s="77" t="str">
        <f t="shared" si="467"/>
        <v/>
      </c>
      <c r="C4866" t="str">
        <f t="shared" si="472"/>
        <v/>
      </c>
      <c r="D4866" s="315" t="str">
        <f t="shared" si="471"/>
        <v/>
      </c>
      <c r="E4866" s="228">
        <v>0</v>
      </c>
      <c r="J4866" s="229">
        <f t="shared" si="468"/>
        <v>0</v>
      </c>
      <c r="K4866" s="229">
        <f t="shared" si="469"/>
        <v>0</v>
      </c>
      <c r="L4866" s="229">
        <f t="shared" si="469"/>
        <v>0</v>
      </c>
      <c r="M4866" s="229">
        <f t="shared" si="470"/>
        <v>0</v>
      </c>
    </row>
    <row r="4867" spans="1:13" ht="15" customHeight="1">
      <c r="A4867" s="76"/>
      <c r="B4867" s="77" t="str">
        <f t="shared" si="467"/>
        <v/>
      </c>
      <c r="C4867" t="str">
        <f t="shared" si="472"/>
        <v/>
      </c>
      <c r="D4867" s="315" t="str">
        <f t="shared" si="471"/>
        <v/>
      </c>
      <c r="E4867" s="228">
        <v>0</v>
      </c>
      <c r="J4867" s="229">
        <f t="shared" si="468"/>
        <v>0</v>
      </c>
      <c r="K4867" s="229">
        <f t="shared" si="469"/>
        <v>0</v>
      </c>
      <c r="L4867" s="229">
        <f t="shared" si="469"/>
        <v>0</v>
      </c>
      <c r="M4867" s="229">
        <f t="shared" si="470"/>
        <v>0</v>
      </c>
    </row>
    <row r="4868" spans="1:13" ht="15" customHeight="1">
      <c r="A4868" s="76"/>
      <c r="B4868" s="77" t="str">
        <f t="shared" si="467"/>
        <v/>
      </c>
      <c r="C4868" t="str">
        <f t="shared" si="472"/>
        <v/>
      </c>
      <c r="D4868" s="315" t="str">
        <f t="shared" si="471"/>
        <v/>
      </c>
      <c r="E4868" s="228">
        <v>0</v>
      </c>
      <c r="J4868" s="229">
        <f t="shared" si="468"/>
        <v>0</v>
      </c>
      <c r="K4868" s="229">
        <f t="shared" si="469"/>
        <v>0</v>
      </c>
      <c r="L4868" s="229">
        <f t="shared" si="469"/>
        <v>0</v>
      </c>
      <c r="M4868" s="229">
        <f t="shared" si="470"/>
        <v>0</v>
      </c>
    </row>
    <row r="4869" spans="1:13" ht="15" customHeight="1">
      <c r="A4869" s="76"/>
      <c r="B4869" s="77" t="str">
        <f t="shared" si="467"/>
        <v/>
      </c>
      <c r="C4869" t="str">
        <f t="shared" si="472"/>
        <v/>
      </c>
      <c r="D4869" s="315" t="str">
        <f t="shared" si="471"/>
        <v/>
      </c>
      <c r="E4869" s="228">
        <v>0</v>
      </c>
      <c r="J4869" s="229">
        <f t="shared" si="468"/>
        <v>0</v>
      </c>
      <c r="K4869" s="229">
        <f t="shared" si="469"/>
        <v>0</v>
      </c>
      <c r="L4869" s="229">
        <f t="shared" si="469"/>
        <v>0</v>
      </c>
      <c r="M4869" s="229">
        <f t="shared" si="470"/>
        <v>0</v>
      </c>
    </row>
    <row r="4870" spans="1:13" ht="15" customHeight="1">
      <c r="A4870" s="76"/>
      <c r="B4870" s="77" t="str">
        <f t="shared" si="467"/>
        <v/>
      </c>
      <c r="C4870" t="str">
        <f t="shared" si="472"/>
        <v/>
      </c>
      <c r="D4870" s="315" t="str">
        <f t="shared" si="471"/>
        <v/>
      </c>
      <c r="E4870" s="228">
        <v>0</v>
      </c>
      <c r="J4870" s="229">
        <f t="shared" si="468"/>
        <v>0</v>
      </c>
      <c r="K4870" s="229">
        <f t="shared" si="469"/>
        <v>0</v>
      </c>
      <c r="L4870" s="229">
        <f t="shared" si="469"/>
        <v>0</v>
      </c>
      <c r="M4870" s="229">
        <f t="shared" si="470"/>
        <v>0</v>
      </c>
    </row>
    <row r="4871" spans="1:13" ht="15" customHeight="1">
      <c r="A4871" s="76"/>
      <c r="B4871" s="77" t="str">
        <f t="shared" ref="B4871:B4934" si="473">IF(A4871="","",TEXT(A4871,"DDDD"))</f>
        <v/>
      </c>
      <c r="C4871" t="str">
        <f t="shared" si="472"/>
        <v/>
      </c>
      <c r="D4871" s="315" t="str">
        <f t="shared" si="471"/>
        <v/>
      </c>
      <c r="E4871" s="228">
        <v>0</v>
      </c>
      <c r="J4871" s="229">
        <f t="shared" ref="J4871:J4934" si="474">IF(E4871=0,0,(1-J$4)*E4871)</f>
        <v>0</v>
      </c>
      <c r="K4871" s="229">
        <f t="shared" ref="K4871:L4934" si="475">IF(F4871=0,0,(1-K$4)*F4871)</f>
        <v>0</v>
      </c>
      <c r="L4871" s="229">
        <f t="shared" si="475"/>
        <v>0</v>
      </c>
      <c r="M4871" s="229">
        <f t="shared" ref="M4871:M4934" si="476">IF(H4871=0,0,(1-M$4)*H4871)</f>
        <v>0</v>
      </c>
    </row>
    <row r="4872" spans="1:13" ht="15" customHeight="1">
      <c r="A4872" s="76"/>
      <c r="B4872" s="77" t="str">
        <f t="shared" si="473"/>
        <v/>
      </c>
      <c r="C4872" t="str">
        <f t="shared" si="472"/>
        <v/>
      </c>
      <c r="D4872" s="315" t="str">
        <f t="shared" ref="D4872:D4935" si="477">IF(A4872&lt;&gt;"",PROPER(TEXT(A4872,"Mmmm")),"")</f>
        <v/>
      </c>
      <c r="E4872" s="228">
        <v>0</v>
      </c>
      <c r="J4872" s="229">
        <f t="shared" si="474"/>
        <v>0</v>
      </c>
      <c r="K4872" s="229">
        <f t="shared" si="475"/>
        <v>0</v>
      </c>
      <c r="L4872" s="229">
        <f t="shared" si="475"/>
        <v>0</v>
      </c>
      <c r="M4872" s="229">
        <f t="shared" si="476"/>
        <v>0</v>
      </c>
    </row>
    <row r="4873" spans="1:13" ht="15" customHeight="1">
      <c r="A4873" s="76"/>
      <c r="B4873" s="77" t="str">
        <f t="shared" si="473"/>
        <v/>
      </c>
      <c r="C4873" t="str">
        <f t="shared" si="472"/>
        <v/>
      </c>
      <c r="D4873" s="315" t="str">
        <f t="shared" si="477"/>
        <v/>
      </c>
      <c r="E4873" s="228">
        <v>0</v>
      </c>
      <c r="J4873" s="229">
        <f t="shared" si="474"/>
        <v>0</v>
      </c>
      <c r="K4873" s="229">
        <f t="shared" si="475"/>
        <v>0</v>
      </c>
      <c r="L4873" s="229">
        <f t="shared" si="475"/>
        <v>0</v>
      </c>
      <c r="M4873" s="229">
        <f t="shared" si="476"/>
        <v>0</v>
      </c>
    </row>
    <row r="4874" spans="1:13" ht="15" customHeight="1">
      <c r="A4874" s="76"/>
      <c r="B4874" s="77" t="str">
        <f t="shared" si="473"/>
        <v/>
      </c>
      <c r="C4874" t="str">
        <f t="shared" si="472"/>
        <v/>
      </c>
      <c r="D4874" s="315" t="str">
        <f t="shared" si="477"/>
        <v/>
      </c>
      <c r="E4874" s="228">
        <v>0</v>
      </c>
      <c r="J4874" s="229">
        <f t="shared" si="474"/>
        <v>0</v>
      </c>
      <c r="K4874" s="229">
        <f t="shared" si="475"/>
        <v>0</v>
      </c>
      <c r="L4874" s="229">
        <f t="shared" si="475"/>
        <v>0</v>
      </c>
      <c r="M4874" s="229">
        <f t="shared" si="476"/>
        <v>0</v>
      </c>
    </row>
    <row r="4875" spans="1:13" ht="15" customHeight="1">
      <c r="A4875" s="76"/>
      <c r="B4875" s="77" t="str">
        <f t="shared" si="473"/>
        <v/>
      </c>
      <c r="C4875" t="str">
        <f t="shared" si="472"/>
        <v/>
      </c>
      <c r="D4875" s="315" t="str">
        <f t="shared" si="477"/>
        <v/>
      </c>
      <c r="E4875" s="228">
        <v>0</v>
      </c>
      <c r="J4875" s="229">
        <f t="shared" si="474"/>
        <v>0</v>
      </c>
      <c r="K4875" s="229">
        <f t="shared" si="475"/>
        <v>0</v>
      </c>
      <c r="L4875" s="229">
        <f t="shared" si="475"/>
        <v>0</v>
      </c>
      <c r="M4875" s="229">
        <f t="shared" si="476"/>
        <v>0</v>
      </c>
    </row>
    <row r="4876" spans="1:13" ht="15" customHeight="1">
      <c r="A4876" s="76"/>
      <c r="B4876" s="77" t="str">
        <f t="shared" si="473"/>
        <v/>
      </c>
      <c r="C4876" t="str">
        <f t="shared" si="472"/>
        <v/>
      </c>
      <c r="D4876" s="315" t="str">
        <f t="shared" si="477"/>
        <v/>
      </c>
      <c r="E4876" s="228">
        <v>0</v>
      </c>
      <c r="J4876" s="229">
        <f t="shared" si="474"/>
        <v>0</v>
      </c>
      <c r="K4876" s="229">
        <f t="shared" si="475"/>
        <v>0</v>
      </c>
      <c r="L4876" s="229">
        <f t="shared" si="475"/>
        <v>0</v>
      </c>
      <c r="M4876" s="229">
        <f t="shared" si="476"/>
        <v>0</v>
      </c>
    </row>
    <row r="4877" spans="1:13" ht="15" customHeight="1">
      <c r="A4877" s="76"/>
      <c r="B4877" s="77" t="str">
        <f t="shared" si="473"/>
        <v/>
      </c>
      <c r="C4877" t="str">
        <f t="shared" si="472"/>
        <v/>
      </c>
      <c r="D4877" s="315" t="str">
        <f t="shared" si="477"/>
        <v/>
      </c>
      <c r="E4877" s="228">
        <v>0</v>
      </c>
      <c r="J4877" s="229">
        <f t="shared" si="474"/>
        <v>0</v>
      </c>
      <c r="K4877" s="229">
        <f t="shared" si="475"/>
        <v>0</v>
      </c>
      <c r="L4877" s="229">
        <f t="shared" si="475"/>
        <v>0</v>
      </c>
      <c r="M4877" s="229">
        <f t="shared" si="476"/>
        <v>0</v>
      </c>
    </row>
    <row r="4878" spans="1:13" ht="15" customHeight="1">
      <c r="A4878" s="76"/>
      <c r="B4878" s="77" t="str">
        <f t="shared" si="473"/>
        <v/>
      </c>
      <c r="C4878" t="str">
        <f t="shared" si="472"/>
        <v/>
      </c>
      <c r="D4878" s="315" t="str">
        <f t="shared" si="477"/>
        <v/>
      </c>
      <c r="E4878" s="228">
        <v>0</v>
      </c>
      <c r="J4878" s="229">
        <f t="shared" si="474"/>
        <v>0</v>
      </c>
      <c r="K4878" s="229">
        <f t="shared" si="475"/>
        <v>0</v>
      </c>
      <c r="L4878" s="229">
        <f t="shared" si="475"/>
        <v>0</v>
      </c>
      <c r="M4878" s="229">
        <f t="shared" si="476"/>
        <v>0</v>
      </c>
    </row>
    <row r="4879" spans="1:13" ht="15" customHeight="1">
      <c r="A4879" s="76"/>
      <c r="B4879" s="77" t="str">
        <f t="shared" si="473"/>
        <v/>
      </c>
      <c r="C4879" t="str">
        <f t="shared" si="472"/>
        <v/>
      </c>
      <c r="D4879" s="315" t="str">
        <f t="shared" si="477"/>
        <v/>
      </c>
      <c r="E4879" s="228">
        <v>0</v>
      </c>
      <c r="J4879" s="229">
        <f t="shared" si="474"/>
        <v>0</v>
      </c>
      <c r="K4879" s="229">
        <f t="shared" si="475"/>
        <v>0</v>
      </c>
      <c r="L4879" s="229">
        <f t="shared" si="475"/>
        <v>0</v>
      </c>
      <c r="M4879" s="229">
        <f t="shared" si="476"/>
        <v>0</v>
      </c>
    </row>
    <row r="4880" spans="1:13" ht="15" customHeight="1">
      <c r="A4880" s="76"/>
      <c r="B4880" s="77" t="str">
        <f t="shared" si="473"/>
        <v/>
      </c>
      <c r="C4880" t="str">
        <f t="shared" si="472"/>
        <v/>
      </c>
      <c r="D4880" s="315" t="str">
        <f t="shared" si="477"/>
        <v/>
      </c>
      <c r="E4880" s="228">
        <v>0</v>
      </c>
      <c r="J4880" s="229">
        <f t="shared" si="474"/>
        <v>0</v>
      </c>
      <c r="K4880" s="229">
        <f t="shared" si="475"/>
        <v>0</v>
      </c>
      <c r="L4880" s="229">
        <f t="shared" si="475"/>
        <v>0</v>
      </c>
      <c r="M4880" s="229">
        <f t="shared" si="476"/>
        <v>0</v>
      </c>
    </row>
    <row r="4881" spans="1:13" ht="15" customHeight="1">
      <c r="A4881" s="76"/>
      <c r="B4881" s="77" t="str">
        <f t="shared" si="473"/>
        <v/>
      </c>
      <c r="C4881" t="str">
        <f t="shared" si="472"/>
        <v/>
      </c>
      <c r="D4881" s="315" t="str">
        <f t="shared" si="477"/>
        <v/>
      </c>
      <c r="E4881" s="228">
        <v>0</v>
      </c>
      <c r="J4881" s="229">
        <f t="shared" si="474"/>
        <v>0</v>
      </c>
      <c r="K4881" s="229">
        <f t="shared" si="475"/>
        <v>0</v>
      </c>
      <c r="L4881" s="229">
        <f t="shared" si="475"/>
        <v>0</v>
      </c>
      <c r="M4881" s="229">
        <f t="shared" si="476"/>
        <v>0</v>
      </c>
    </row>
    <row r="4882" spans="1:13" ht="15" customHeight="1">
      <c r="A4882" s="76"/>
      <c r="B4882" s="77" t="str">
        <f t="shared" si="473"/>
        <v/>
      </c>
      <c r="C4882" t="str">
        <f t="shared" si="472"/>
        <v/>
      </c>
      <c r="D4882" s="315" t="str">
        <f t="shared" si="477"/>
        <v/>
      </c>
      <c r="E4882" s="228">
        <v>0</v>
      </c>
      <c r="J4882" s="229">
        <f t="shared" si="474"/>
        <v>0</v>
      </c>
      <c r="K4882" s="229">
        <f t="shared" si="475"/>
        <v>0</v>
      </c>
      <c r="L4882" s="229">
        <f t="shared" si="475"/>
        <v>0</v>
      </c>
      <c r="M4882" s="229">
        <f t="shared" si="476"/>
        <v>0</v>
      </c>
    </row>
    <row r="4883" spans="1:13" ht="15" customHeight="1">
      <c r="A4883" s="76"/>
      <c r="B4883" s="77" t="str">
        <f t="shared" si="473"/>
        <v/>
      </c>
      <c r="C4883" t="str">
        <f t="shared" si="472"/>
        <v/>
      </c>
      <c r="D4883" s="315" t="str">
        <f t="shared" si="477"/>
        <v/>
      </c>
      <c r="E4883" s="228">
        <v>0</v>
      </c>
      <c r="J4883" s="229">
        <f t="shared" si="474"/>
        <v>0</v>
      </c>
      <c r="K4883" s="229">
        <f t="shared" si="475"/>
        <v>0</v>
      </c>
      <c r="L4883" s="229">
        <f t="shared" si="475"/>
        <v>0</v>
      </c>
      <c r="M4883" s="229">
        <f t="shared" si="476"/>
        <v>0</v>
      </c>
    </row>
    <row r="4884" spans="1:13" ht="15" customHeight="1">
      <c r="A4884" s="76"/>
      <c r="B4884" s="77" t="str">
        <f t="shared" si="473"/>
        <v/>
      </c>
      <c r="C4884" t="str">
        <f t="shared" si="472"/>
        <v/>
      </c>
      <c r="D4884" s="315" t="str">
        <f t="shared" si="477"/>
        <v/>
      </c>
      <c r="E4884" s="228">
        <v>0</v>
      </c>
      <c r="J4884" s="229">
        <f t="shared" si="474"/>
        <v>0</v>
      </c>
      <c r="K4884" s="229">
        <f t="shared" si="475"/>
        <v>0</v>
      </c>
      <c r="L4884" s="229">
        <f t="shared" si="475"/>
        <v>0</v>
      </c>
      <c r="M4884" s="229">
        <f t="shared" si="476"/>
        <v>0</v>
      </c>
    </row>
    <row r="4885" spans="1:13" ht="15" customHeight="1">
      <c r="A4885" s="76"/>
      <c r="B4885" s="77" t="str">
        <f t="shared" si="473"/>
        <v/>
      </c>
      <c r="C4885" t="str">
        <f t="shared" si="472"/>
        <v/>
      </c>
      <c r="D4885" s="315" t="str">
        <f t="shared" si="477"/>
        <v/>
      </c>
      <c r="E4885" s="228">
        <v>0</v>
      </c>
      <c r="J4885" s="229">
        <f t="shared" si="474"/>
        <v>0</v>
      </c>
      <c r="K4885" s="229">
        <f t="shared" si="475"/>
        <v>0</v>
      </c>
      <c r="L4885" s="229">
        <f t="shared" si="475"/>
        <v>0</v>
      </c>
      <c r="M4885" s="229">
        <f t="shared" si="476"/>
        <v>0</v>
      </c>
    </row>
    <row r="4886" spans="1:13" ht="15" customHeight="1">
      <c r="A4886" s="76"/>
      <c r="B4886" s="77" t="str">
        <f t="shared" si="473"/>
        <v/>
      </c>
      <c r="C4886" t="str">
        <f t="shared" si="472"/>
        <v/>
      </c>
      <c r="D4886" s="315" t="str">
        <f t="shared" si="477"/>
        <v/>
      </c>
      <c r="E4886" s="228">
        <v>0</v>
      </c>
      <c r="J4886" s="229">
        <f t="shared" si="474"/>
        <v>0</v>
      </c>
      <c r="K4886" s="229">
        <f t="shared" si="475"/>
        <v>0</v>
      </c>
      <c r="L4886" s="229">
        <f t="shared" si="475"/>
        <v>0</v>
      </c>
      <c r="M4886" s="229">
        <f t="shared" si="476"/>
        <v>0</v>
      </c>
    </row>
    <row r="4887" spans="1:13" ht="15" customHeight="1">
      <c r="A4887" s="76"/>
      <c r="B4887" s="77" t="str">
        <f t="shared" si="473"/>
        <v/>
      </c>
      <c r="C4887" t="str">
        <f t="shared" si="472"/>
        <v/>
      </c>
      <c r="D4887" s="315" t="str">
        <f t="shared" si="477"/>
        <v/>
      </c>
      <c r="E4887" s="228">
        <v>0</v>
      </c>
      <c r="J4887" s="229">
        <f t="shared" si="474"/>
        <v>0</v>
      </c>
      <c r="K4887" s="229">
        <f t="shared" si="475"/>
        <v>0</v>
      </c>
      <c r="L4887" s="229">
        <f t="shared" si="475"/>
        <v>0</v>
      </c>
      <c r="M4887" s="229">
        <f t="shared" si="476"/>
        <v>0</v>
      </c>
    </row>
    <row r="4888" spans="1:13" ht="15" customHeight="1">
      <c r="A4888" s="76"/>
      <c r="B4888" s="77" t="str">
        <f t="shared" si="473"/>
        <v/>
      </c>
      <c r="C4888" t="str">
        <f t="shared" si="472"/>
        <v/>
      </c>
      <c r="D4888" s="315" t="str">
        <f t="shared" si="477"/>
        <v/>
      </c>
      <c r="E4888" s="228">
        <v>0</v>
      </c>
      <c r="J4888" s="229">
        <f t="shared" si="474"/>
        <v>0</v>
      </c>
      <c r="K4888" s="229">
        <f t="shared" si="475"/>
        <v>0</v>
      </c>
      <c r="L4888" s="229">
        <f t="shared" si="475"/>
        <v>0</v>
      </c>
      <c r="M4888" s="229">
        <f t="shared" si="476"/>
        <v>0</v>
      </c>
    </row>
    <row r="4889" spans="1:13" ht="15" customHeight="1">
      <c r="A4889" s="76"/>
      <c r="B4889" s="77" t="str">
        <f t="shared" si="473"/>
        <v/>
      </c>
      <c r="C4889" t="str">
        <f t="shared" si="472"/>
        <v/>
      </c>
      <c r="D4889" s="315" t="str">
        <f t="shared" si="477"/>
        <v/>
      </c>
      <c r="E4889" s="228">
        <v>0</v>
      </c>
      <c r="J4889" s="229">
        <f t="shared" si="474"/>
        <v>0</v>
      </c>
      <c r="K4889" s="229">
        <f t="shared" si="475"/>
        <v>0</v>
      </c>
      <c r="L4889" s="229">
        <f t="shared" si="475"/>
        <v>0</v>
      </c>
      <c r="M4889" s="229">
        <f t="shared" si="476"/>
        <v>0</v>
      </c>
    </row>
    <row r="4890" spans="1:13" ht="15" customHeight="1">
      <c r="A4890" s="76"/>
      <c r="B4890" s="77" t="str">
        <f t="shared" si="473"/>
        <v/>
      </c>
      <c r="C4890" t="str">
        <f t="shared" si="472"/>
        <v/>
      </c>
      <c r="D4890" s="315" t="str">
        <f t="shared" si="477"/>
        <v/>
      </c>
      <c r="E4890" s="228">
        <v>0</v>
      </c>
      <c r="J4890" s="229">
        <f t="shared" si="474"/>
        <v>0</v>
      </c>
      <c r="K4890" s="229">
        <f t="shared" si="475"/>
        <v>0</v>
      </c>
      <c r="L4890" s="229">
        <f t="shared" si="475"/>
        <v>0</v>
      </c>
      <c r="M4890" s="229">
        <f t="shared" si="476"/>
        <v>0</v>
      </c>
    </row>
    <row r="4891" spans="1:13" ht="15" customHeight="1">
      <c r="A4891" s="76"/>
      <c r="B4891" s="77" t="str">
        <f t="shared" si="473"/>
        <v/>
      </c>
      <c r="C4891" t="str">
        <f t="shared" si="472"/>
        <v/>
      </c>
      <c r="D4891" s="315" t="str">
        <f t="shared" si="477"/>
        <v/>
      </c>
      <c r="E4891" s="228">
        <v>0</v>
      </c>
      <c r="J4891" s="229">
        <f t="shared" si="474"/>
        <v>0</v>
      </c>
      <c r="K4891" s="229">
        <f t="shared" si="475"/>
        <v>0</v>
      </c>
      <c r="L4891" s="229">
        <f t="shared" si="475"/>
        <v>0</v>
      </c>
      <c r="M4891" s="229">
        <f t="shared" si="476"/>
        <v>0</v>
      </c>
    </row>
    <row r="4892" spans="1:13" ht="15" customHeight="1">
      <c r="A4892" s="76"/>
      <c r="B4892" s="77" t="str">
        <f t="shared" si="473"/>
        <v/>
      </c>
      <c r="C4892" t="str">
        <f t="shared" si="472"/>
        <v/>
      </c>
      <c r="D4892" s="315" t="str">
        <f t="shared" si="477"/>
        <v/>
      </c>
      <c r="E4892" s="228">
        <v>0</v>
      </c>
      <c r="J4892" s="229">
        <f t="shared" si="474"/>
        <v>0</v>
      </c>
      <c r="K4892" s="229">
        <f t="shared" si="475"/>
        <v>0</v>
      </c>
      <c r="L4892" s="229">
        <f t="shared" si="475"/>
        <v>0</v>
      </c>
      <c r="M4892" s="229">
        <f t="shared" si="476"/>
        <v>0</v>
      </c>
    </row>
    <row r="4893" spans="1:13" ht="15" customHeight="1">
      <c r="A4893" s="76"/>
      <c r="B4893" s="77" t="str">
        <f t="shared" si="473"/>
        <v/>
      </c>
      <c r="C4893" t="str">
        <f t="shared" si="472"/>
        <v/>
      </c>
      <c r="D4893" s="315" t="str">
        <f t="shared" si="477"/>
        <v/>
      </c>
      <c r="E4893" s="228">
        <v>0</v>
      </c>
      <c r="J4893" s="229">
        <f t="shared" si="474"/>
        <v>0</v>
      </c>
      <c r="K4893" s="229">
        <f t="shared" si="475"/>
        <v>0</v>
      </c>
      <c r="L4893" s="229">
        <f t="shared" si="475"/>
        <v>0</v>
      </c>
      <c r="M4893" s="229">
        <f t="shared" si="476"/>
        <v>0</v>
      </c>
    </row>
    <row r="4894" spans="1:13" ht="15" customHeight="1">
      <c r="A4894" s="76"/>
      <c r="B4894" s="77" t="str">
        <f t="shared" si="473"/>
        <v/>
      </c>
      <c r="C4894" t="str">
        <f t="shared" si="472"/>
        <v/>
      </c>
      <c r="D4894" s="315" t="str">
        <f t="shared" si="477"/>
        <v/>
      </c>
      <c r="E4894" s="228">
        <v>0</v>
      </c>
      <c r="J4894" s="229">
        <f t="shared" si="474"/>
        <v>0</v>
      </c>
      <c r="K4894" s="229">
        <f t="shared" si="475"/>
        <v>0</v>
      </c>
      <c r="L4894" s="229">
        <f t="shared" si="475"/>
        <v>0</v>
      </c>
      <c r="M4894" s="229">
        <f t="shared" si="476"/>
        <v>0</v>
      </c>
    </row>
    <row r="4895" spans="1:13" ht="15" customHeight="1">
      <c r="A4895" s="76"/>
      <c r="B4895" s="77" t="str">
        <f t="shared" si="473"/>
        <v/>
      </c>
      <c r="C4895" t="str">
        <f t="shared" si="472"/>
        <v/>
      </c>
      <c r="D4895" s="315" t="str">
        <f t="shared" si="477"/>
        <v/>
      </c>
      <c r="E4895" s="228">
        <v>0</v>
      </c>
      <c r="J4895" s="229">
        <f t="shared" si="474"/>
        <v>0</v>
      </c>
      <c r="K4895" s="229">
        <f t="shared" si="475"/>
        <v>0</v>
      </c>
      <c r="L4895" s="229">
        <f t="shared" si="475"/>
        <v>0</v>
      </c>
      <c r="M4895" s="229">
        <f t="shared" si="476"/>
        <v>0</v>
      </c>
    </row>
    <row r="4896" spans="1:13" ht="15" customHeight="1">
      <c r="A4896" s="76"/>
      <c r="B4896" s="77" t="str">
        <f t="shared" si="473"/>
        <v/>
      </c>
      <c r="C4896" t="str">
        <f t="shared" si="472"/>
        <v/>
      </c>
      <c r="D4896" s="315" t="str">
        <f t="shared" si="477"/>
        <v/>
      </c>
      <c r="E4896" s="228">
        <v>0</v>
      </c>
      <c r="J4896" s="229">
        <f t="shared" si="474"/>
        <v>0</v>
      </c>
      <c r="K4896" s="229">
        <f t="shared" si="475"/>
        <v>0</v>
      </c>
      <c r="L4896" s="229">
        <f t="shared" si="475"/>
        <v>0</v>
      </c>
      <c r="M4896" s="229">
        <f t="shared" si="476"/>
        <v>0</v>
      </c>
    </row>
    <row r="4897" spans="1:13" ht="15" customHeight="1">
      <c r="A4897" s="76"/>
      <c r="B4897" s="77" t="str">
        <f t="shared" si="473"/>
        <v/>
      </c>
      <c r="C4897" t="str">
        <f t="shared" si="472"/>
        <v/>
      </c>
      <c r="D4897" s="315" t="str">
        <f t="shared" si="477"/>
        <v/>
      </c>
      <c r="E4897" s="228">
        <v>0</v>
      </c>
      <c r="J4897" s="229">
        <f t="shared" si="474"/>
        <v>0</v>
      </c>
      <c r="K4897" s="229">
        <f t="shared" si="475"/>
        <v>0</v>
      </c>
      <c r="L4897" s="229">
        <f t="shared" si="475"/>
        <v>0</v>
      </c>
      <c r="M4897" s="229">
        <f t="shared" si="476"/>
        <v>0</v>
      </c>
    </row>
    <row r="4898" spans="1:13" ht="15" customHeight="1">
      <c r="A4898" s="76"/>
      <c r="B4898" s="77" t="str">
        <f t="shared" si="473"/>
        <v/>
      </c>
      <c r="C4898" t="str">
        <f t="shared" si="472"/>
        <v/>
      </c>
      <c r="D4898" s="315" t="str">
        <f t="shared" si="477"/>
        <v/>
      </c>
      <c r="E4898" s="228">
        <v>0</v>
      </c>
      <c r="J4898" s="229">
        <f t="shared" si="474"/>
        <v>0</v>
      </c>
      <c r="K4898" s="229">
        <f t="shared" si="475"/>
        <v>0</v>
      </c>
      <c r="L4898" s="229">
        <f t="shared" si="475"/>
        <v>0</v>
      </c>
      <c r="M4898" s="229">
        <f t="shared" si="476"/>
        <v>0</v>
      </c>
    </row>
    <row r="4899" spans="1:13" ht="15" customHeight="1">
      <c r="A4899" s="76"/>
      <c r="B4899" s="77" t="str">
        <f t="shared" si="473"/>
        <v/>
      </c>
      <c r="C4899" t="str">
        <f t="shared" si="472"/>
        <v/>
      </c>
      <c r="D4899" s="315" t="str">
        <f t="shared" si="477"/>
        <v/>
      </c>
      <c r="E4899" s="228">
        <v>0</v>
      </c>
      <c r="J4899" s="229">
        <f t="shared" si="474"/>
        <v>0</v>
      </c>
      <c r="K4899" s="229">
        <f t="shared" si="475"/>
        <v>0</v>
      </c>
      <c r="L4899" s="229">
        <f t="shared" si="475"/>
        <v>0</v>
      </c>
      <c r="M4899" s="229">
        <f t="shared" si="476"/>
        <v>0</v>
      </c>
    </row>
    <row r="4900" spans="1:13" ht="15" customHeight="1">
      <c r="A4900" s="76"/>
      <c r="B4900" s="77" t="str">
        <f t="shared" si="473"/>
        <v/>
      </c>
      <c r="C4900" t="str">
        <f t="shared" si="472"/>
        <v/>
      </c>
      <c r="D4900" s="315" t="str">
        <f t="shared" si="477"/>
        <v/>
      </c>
      <c r="E4900" s="228">
        <v>0</v>
      </c>
      <c r="J4900" s="229">
        <f t="shared" si="474"/>
        <v>0</v>
      </c>
      <c r="K4900" s="229">
        <f t="shared" si="475"/>
        <v>0</v>
      </c>
      <c r="L4900" s="229">
        <f t="shared" si="475"/>
        <v>0</v>
      </c>
      <c r="M4900" s="229">
        <f t="shared" si="476"/>
        <v>0</v>
      </c>
    </row>
    <row r="4901" spans="1:13" ht="15" customHeight="1">
      <c r="A4901" s="76"/>
      <c r="B4901" s="77" t="str">
        <f t="shared" si="473"/>
        <v/>
      </c>
      <c r="C4901" t="str">
        <f t="shared" si="472"/>
        <v/>
      </c>
      <c r="D4901" s="315" t="str">
        <f t="shared" si="477"/>
        <v/>
      </c>
      <c r="E4901" s="228">
        <v>0</v>
      </c>
      <c r="J4901" s="229">
        <f t="shared" si="474"/>
        <v>0</v>
      </c>
      <c r="K4901" s="229">
        <f t="shared" si="475"/>
        <v>0</v>
      </c>
      <c r="L4901" s="229">
        <f t="shared" si="475"/>
        <v>0</v>
      </c>
      <c r="M4901" s="229">
        <f t="shared" si="476"/>
        <v>0</v>
      </c>
    </row>
    <row r="4902" spans="1:13" ht="15" customHeight="1">
      <c r="A4902" s="76"/>
      <c r="B4902" s="77" t="str">
        <f t="shared" si="473"/>
        <v/>
      </c>
      <c r="C4902" t="str">
        <f t="shared" si="472"/>
        <v/>
      </c>
      <c r="D4902" s="315" t="str">
        <f t="shared" si="477"/>
        <v/>
      </c>
      <c r="E4902" s="228">
        <v>0</v>
      </c>
      <c r="J4902" s="229">
        <f t="shared" si="474"/>
        <v>0</v>
      </c>
      <c r="K4902" s="229">
        <f t="shared" si="475"/>
        <v>0</v>
      </c>
      <c r="L4902" s="229">
        <f t="shared" si="475"/>
        <v>0</v>
      </c>
      <c r="M4902" s="229">
        <f t="shared" si="476"/>
        <v>0</v>
      </c>
    </row>
    <row r="4903" spans="1:13" ht="15" customHeight="1">
      <c r="A4903" s="76"/>
      <c r="B4903" s="77" t="str">
        <f t="shared" si="473"/>
        <v/>
      </c>
      <c r="C4903" t="str">
        <f t="shared" si="472"/>
        <v/>
      </c>
      <c r="D4903" s="315" t="str">
        <f t="shared" si="477"/>
        <v/>
      </c>
      <c r="E4903" s="228">
        <v>0</v>
      </c>
      <c r="J4903" s="229">
        <f t="shared" si="474"/>
        <v>0</v>
      </c>
      <c r="K4903" s="229">
        <f t="shared" si="475"/>
        <v>0</v>
      </c>
      <c r="L4903" s="229">
        <f t="shared" si="475"/>
        <v>0</v>
      </c>
      <c r="M4903" s="229">
        <f t="shared" si="476"/>
        <v>0</v>
      </c>
    </row>
    <row r="4904" spans="1:13" ht="15" customHeight="1">
      <c r="A4904" s="76"/>
      <c r="B4904" s="77" t="str">
        <f t="shared" si="473"/>
        <v/>
      </c>
      <c r="C4904" t="str">
        <f t="shared" si="472"/>
        <v/>
      </c>
      <c r="D4904" s="315" t="str">
        <f t="shared" si="477"/>
        <v/>
      </c>
      <c r="E4904" s="228">
        <v>0</v>
      </c>
      <c r="J4904" s="229">
        <f t="shared" si="474"/>
        <v>0</v>
      </c>
      <c r="K4904" s="229">
        <f t="shared" si="475"/>
        <v>0</v>
      </c>
      <c r="L4904" s="229">
        <f t="shared" si="475"/>
        <v>0</v>
      </c>
      <c r="M4904" s="229">
        <f t="shared" si="476"/>
        <v>0</v>
      </c>
    </row>
    <row r="4905" spans="1:13" ht="15" customHeight="1">
      <c r="A4905" s="76"/>
      <c r="B4905" s="77" t="str">
        <f t="shared" si="473"/>
        <v/>
      </c>
      <c r="C4905" t="str">
        <f t="shared" si="472"/>
        <v/>
      </c>
      <c r="D4905" s="315" t="str">
        <f t="shared" si="477"/>
        <v/>
      </c>
      <c r="E4905" s="228">
        <v>0</v>
      </c>
      <c r="J4905" s="229">
        <f t="shared" si="474"/>
        <v>0</v>
      </c>
      <c r="K4905" s="229">
        <f t="shared" si="475"/>
        <v>0</v>
      </c>
      <c r="L4905" s="229">
        <f t="shared" si="475"/>
        <v>0</v>
      </c>
      <c r="M4905" s="229">
        <f t="shared" si="476"/>
        <v>0</v>
      </c>
    </row>
    <row r="4906" spans="1:13" ht="15" customHeight="1">
      <c r="A4906" s="76"/>
      <c r="B4906" s="77" t="str">
        <f t="shared" si="473"/>
        <v/>
      </c>
      <c r="C4906" t="str">
        <f t="shared" si="472"/>
        <v/>
      </c>
      <c r="D4906" s="315" t="str">
        <f t="shared" si="477"/>
        <v/>
      </c>
      <c r="E4906" s="228">
        <v>0</v>
      </c>
      <c r="J4906" s="229">
        <f t="shared" si="474"/>
        <v>0</v>
      </c>
      <c r="K4906" s="229">
        <f t="shared" si="475"/>
        <v>0</v>
      </c>
      <c r="L4906" s="229">
        <f t="shared" si="475"/>
        <v>0</v>
      </c>
      <c r="M4906" s="229">
        <f t="shared" si="476"/>
        <v>0</v>
      </c>
    </row>
    <row r="4907" spans="1:13" ht="15" customHeight="1">
      <c r="A4907" s="76"/>
      <c r="B4907" s="77" t="str">
        <f t="shared" si="473"/>
        <v/>
      </c>
      <c r="C4907" t="str">
        <f t="shared" si="472"/>
        <v/>
      </c>
      <c r="D4907" s="315" t="str">
        <f t="shared" si="477"/>
        <v/>
      </c>
      <c r="E4907" s="228">
        <v>0</v>
      </c>
      <c r="J4907" s="229">
        <f t="shared" si="474"/>
        <v>0</v>
      </c>
      <c r="K4907" s="229">
        <f t="shared" si="475"/>
        <v>0</v>
      </c>
      <c r="L4907" s="229">
        <f t="shared" si="475"/>
        <v>0</v>
      </c>
      <c r="M4907" s="229">
        <f t="shared" si="476"/>
        <v>0</v>
      </c>
    </row>
    <row r="4908" spans="1:13" ht="15" customHeight="1">
      <c r="A4908" s="76"/>
      <c r="B4908" s="77" t="str">
        <f t="shared" si="473"/>
        <v/>
      </c>
      <c r="C4908" t="str">
        <f t="shared" si="472"/>
        <v/>
      </c>
      <c r="D4908" s="315" t="str">
        <f t="shared" si="477"/>
        <v/>
      </c>
      <c r="E4908" s="228">
        <v>0</v>
      </c>
      <c r="J4908" s="229">
        <f t="shared" si="474"/>
        <v>0</v>
      </c>
      <c r="K4908" s="229">
        <f t="shared" si="475"/>
        <v>0</v>
      </c>
      <c r="L4908" s="229">
        <f t="shared" si="475"/>
        <v>0</v>
      </c>
      <c r="M4908" s="229">
        <f t="shared" si="476"/>
        <v>0</v>
      </c>
    </row>
    <row r="4909" spans="1:13" ht="15" customHeight="1">
      <c r="A4909" s="76"/>
      <c r="B4909" s="77" t="str">
        <f t="shared" si="473"/>
        <v/>
      </c>
      <c r="C4909" t="str">
        <f t="shared" si="472"/>
        <v/>
      </c>
      <c r="D4909" s="315" t="str">
        <f t="shared" si="477"/>
        <v/>
      </c>
      <c r="E4909" s="228">
        <v>0</v>
      </c>
      <c r="J4909" s="229">
        <f t="shared" si="474"/>
        <v>0</v>
      </c>
      <c r="K4909" s="229">
        <f t="shared" si="475"/>
        <v>0</v>
      </c>
      <c r="L4909" s="229">
        <f t="shared" si="475"/>
        <v>0</v>
      </c>
      <c r="M4909" s="229">
        <f t="shared" si="476"/>
        <v>0</v>
      </c>
    </row>
    <row r="4910" spans="1:13" ht="15" customHeight="1">
      <c r="A4910" s="76"/>
      <c r="B4910" s="77" t="str">
        <f t="shared" si="473"/>
        <v/>
      </c>
      <c r="C4910" t="str">
        <f t="shared" si="472"/>
        <v/>
      </c>
      <c r="D4910" s="315" t="str">
        <f t="shared" si="477"/>
        <v/>
      </c>
      <c r="E4910" s="228">
        <v>0</v>
      </c>
      <c r="J4910" s="229">
        <f t="shared" si="474"/>
        <v>0</v>
      </c>
      <c r="K4910" s="229">
        <f t="shared" si="475"/>
        <v>0</v>
      </c>
      <c r="L4910" s="229">
        <f t="shared" si="475"/>
        <v>0</v>
      </c>
      <c r="M4910" s="229">
        <f t="shared" si="476"/>
        <v>0</v>
      </c>
    </row>
    <row r="4911" spans="1:13" ht="15" customHeight="1">
      <c r="A4911" s="76"/>
      <c r="B4911" s="77" t="str">
        <f t="shared" si="473"/>
        <v/>
      </c>
      <c r="C4911" t="str">
        <f t="shared" si="472"/>
        <v/>
      </c>
      <c r="D4911" s="315" t="str">
        <f t="shared" si="477"/>
        <v/>
      </c>
      <c r="E4911" s="228">
        <v>0</v>
      </c>
      <c r="J4911" s="229">
        <f t="shared" si="474"/>
        <v>0</v>
      </c>
      <c r="K4911" s="229">
        <f t="shared" si="475"/>
        <v>0</v>
      </c>
      <c r="L4911" s="229">
        <f t="shared" si="475"/>
        <v>0</v>
      </c>
      <c r="M4911" s="229">
        <f t="shared" si="476"/>
        <v>0</v>
      </c>
    </row>
    <row r="4912" spans="1:13" ht="15" customHeight="1">
      <c r="A4912" s="76"/>
      <c r="B4912" s="77" t="str">
        <f t="shared" si="473"/>
        <v/>
      </c>
      <c r="C4912" t="str">
        <f t="shared" si="472"/>
        <v/>
      </c>
      <c r="D4912" s="315" t="str">
        <f t="shared" si="477"/>
        <v/>
      </c>
      <c r="E4912" s="228">
        <v>0</v>
      </c>
      <c r="J4912" s="229">
        <f t="shared" si="474"/>
        <v>0</v>
      </c>
      <c r="K4912" s="229">
        <f t="shared" si="475"/>
        <v>0</v>
      </c>
      <c r="L4912" s="229">
        <f t="shared" si="475"/>
        <v>0</v>
      </c>
      <c r="M4912" s="229">
        <f t="shared" si="476"/>
        <v>0</v>
      </c>
    </row>
    <row r="4913" spans="1:13" ht="15" customHeight="1">
      <c r="A4913" s="76"/>
      <c r="B4913" s="77" t="str">
        <f t="shared" si="473"/>
        <v/>
      </c>
      <c r="C4913" t="str">
        <f t="shared" si="472"/>
        <v/>
      </c>
      <c r="D4913" s="315" t="str">
        <f t="shared" si="477"/>
        <v/>
      </c>
      <c r="E4913" s="228">
        <v>0</v>
      </c>
      <c r="J4913" s="229">
        <f t="shared" si="474"/>
        <v>0</v>
      </c>
      <c r="K4913" s="229">
        <f t="shared" si="475"/>
        <v>0</v>
      </c>
      <c r="L4913" s="229">
        <f t="shared" si="475"/>
        <v>0</v>
      </c>
      <c r="M4913" s="229">
        <f t="shared" si="476"/>
        <v>0</v>
      </c>
    </row>
    <row r="4914" spans="1:13" ht="15" customHeight="1">
      <c r="A4914" s="76"/>
      <c r="B4914" s="77" t="str">
        <f t="shared" si="473"/>
        <v/>
      </c>
      <c r="C4914" t="str">
        <f t="shared" si="472"/>
        <v/>
      </c>
      <c r="D4914" s="315" t="str">
        <f t="shared" si="477"/>
        <v/>
      </c>
      <c r="E4914" s="228">
        <v>0</v>
      </c>
      <c r="J4914" s="229">
        <f t="shared" si="474"/>
        <v>0</v>
      </c>
      <c r="K4914" s="229">
        <f t="shared" si="475"/>
        <v>0</v>
      </c>
      <c r="L4914" s="229">
        <f t="shared" si="475"/>
        <v>0</v>
      </c>
      <c r="M4914" s="229">
        <f t="shared" si="476"/>
        <v>0</v>
      </c>
    </row>
    <row r="4915" spans="1:13" ht="15" customHeight="1">
      <c r="A4915" s="76"/>
      <c r="B4915" s="77" t="str">
        <f t="shared" si="473"/>
        <v/>
      </c>
      <c r="C4915" t="str">
        <f t="shared" si="472"/>
        <v/>
      </c>
      <c r="D4915" s="315" t="str">
        <f t="shared" si="477"/>
        <v/>
      </c>
      <c r="E4915" s="228">
        <v>0</v>
      </c>
      <c r="J4915" s="229">
        <f t="shared" si="474"/>
        <v>0</v>
      </c>
      <c r="K4915" s="229">
        <f t="shared" si="475"/>
        <v>0</v>
      </c>
      <c r="L4915" s="229">
        <f t="shared" si="475"/>
        <v>0</v>
      </c>
      <c r="M4915" s="229">
        <f t="shared" si="476"/>
        <v>0</v>
      </c>
    </row>
    <row r="4916" spans="1:13" ht="15" customHeight="1">
      <c r="A4916" s="76"/>
      <c r="B4916" s="77" t="str">
        <f t="shared" si="473"/>
        <v/>
      </c>
      <c r="C4916" t="str">
        <f t="shared" si="472"/>
        <v/>
      </c>
      <c r="D4916" s="315" t="str">
        <f t="shared" si="477"/>
        <v/>
      </c>
      <c r="E4916" s="228">
        <v>0</v>
      </c>
      <c r="J4916" s="229">
        <f t="shared" si="474"/>
        <v>0</v>
      </c>
      <c r="K4916" s="229">
        <f t="shared" si="475"/>
        <v>0</v>
      </c>
      <c r="L4916" s="229">
        <f t="shared" si="475"/>
        <v>0</v>
      </c>
      <c r="M4916" s="229">
        <f t="shared" si="476"/>
        <v>0</v>
      </c>
    </row>
    <row r="4917" spans="1:13" ht="15" customHeight="1">
      <c r="A4917" s="76"/>
      <c r="B4917" s="77" t="str">
        <f t="shared" si="473"/>
        <v/>
      </c>
      <c r="C4917" t="str">
        <f t="shared" si="472"/>
        <v/>
      </c>
      <c r="D4917" s="315" t="str">
        <f t="shared" si="477"/>
        <v/>
      </c>
      <c r="E4917" s="228">
        <v>0</v>
      </c>
      <c r="J4917" s="229">
        <f t="shared" si="474"/>
        <v>0</v>
      </c>
      <c r="K4917" s="229">
        <f t="shared" si="475"/>
        <v>0</v>
      </c>
      <c r="L4917" s="229">
        <f t="shared" si="475"/>
        <v>0</v>
      </c>
      <c r="M4917" s="229">
        <f t="shared" si="476"/>
        <v>0</v>
      </c>
    </row>
    <row r="4918" spans="1:13" ht="15" customHeight="1">
      <c r="A4918" s="76"/>
      <c r="B4918" s="77" t="str">
        <f t="shared" si="473"/>
        <v/>
      </c>
      <c r="C4918" t="str">
        <f t="shared" si="472"/>
        <v/>
      </c>
      <c r="D4918" s="315" t="str">
        <f t="shared" si="477"/>
        <v/>
      </c>
      <c r="E4918" s="228">
        <v>0</v>
      </c>
      <c r="J4918" s="229">
        <f t="shared" si="474"/>
        <v>0</v>
      </c>
      <c r="K4918" s="229">
        <f t="shared" si="475"/>
        <v>0</v>
      </c>
      <c r="L4918" s="229">
        <f t="shared" si="475"/>
        <v>0</v>
      </c>
      <c r="M4918" s="229">
        <f t="shared" si="476"/>
        <v>0</v>
      </c>
    </row>
    <row r="4919" spans="1:13" ht="15" customHeight="1">
      <c r="A4919" s="76"/>
      <c r="B4919" s="77" t="str">
        <f t="shared" si="473"/>
        <v/>
      </c>
      <c r="C4919" t="str">
        <f t="shared" si="472"/>
        <v/>
      </c>
      <c r="D4919" s="315" t="str">
        <f t="shared" si="477"/>
        <v/>
      </c>
      <c r="E4919" s="228">
        <v>0</v>
      </c>
      <c r="J4919" s="229">
        <f t="shared" si="474"/>
        <v>0</v>
      </c>
      <c r="K4919" s="229">
        <f t="shared" si="475"/>
        <v>0</v>
      </c>
      <c r="L4919" s="229">
        <f t="shared" si="475"/>
        <v>0</v>
      </c>
      <c r="M4919" s="229">
        <f t="shared" si="476"/>
        <v>0</v>
      </c>
    </row>
    <row r="4920" spans="1:13" ht="15" customHeight="1">
      <c r="A4920" s="76"/>
      <c r="B4920" s="77" t="str">
        <f t="shared" si="473"/>
        <v/>
      </c>
      <c r="C4920" t="str">
        <f t="shared" si="472"/>
        <v/>
      </c>
      <c r="D4920" s="315" t="str">
        <f t="shared" si="477"/>
        <v/>
      </c>
      <c r="E4920" s="228">
        <v>0</v>
      </c>
      <c r="J4920" s="229">
        <f t="shared" si="474"/>
        <v>0</v>
      </c>
      <c r="K4920" s="229">
        <f t="shared" si="475"/>
        <v>0</v>
      </c>
      <c r="L4920" s="229">
        <f t="shared" si="475"/>
        <v>0</v>
      </c>
      <c r="M4920" s="229">
        <f t="shared" si="476"/>
        <v>0</v>
      </c>
    </row>
    <row r="4921" spans="1:13" ht="15" customHeight="1">
      <c r="A4921" s="76"/>
      <c r="B4921" s="77" t="str">
        <f t="shared" si="473"/>
        <v/>
      </c>
      <c r="C4921" t="str">
        <f t="shared" si="472"/>
        <v/>
      </c>
      <c r="D4921" s="315" t="str">
        <f t="shared" si="477"/>
        <v/>
      </c>
      <c r="E4921" s="228">
        <v>0</v>
      </c>
      <c r="J4921" s="229">
        <f t="shared" si="474"/>
        <v>0</v>
      </c>
      <c r="K4921" s="229">
        <f t="shared" si="475"/>
        <v>0</v>
      </c>
      <c r="L4921" s="229">
        <f t="shared" si="475"/>
        <v>0</v>
      </c>
      <c r="M4921" s="229">
        <f t="shared" si="476"/>
        <v>0</v>
      </c>
    </row>
    <row r="4922" spans="1:13" ht="15" customHeight="1">
      <c r="A4922" s="76"/>
      <c r="B4922" s="77" t="str">
        <f t="shared" si="473"/>
        <v/>
      </c>
      <c r="C4922" t="str">
        <f t="shared" si="472"/>
        <v/>
      </c>
      <c r="D4922" s="315" t="str">
        <f t="shared" si="477"/>
        <v/>
      </c>
      <c r="E4922" s="228">
        <v>0</v>
      </c>
      <c r="J4922" s="229">
        <f t="shared" si="474"/>
        <v>0</v>
      </c>
      <c r="K4922" s="229">
        <f t="shared" si="475"/>
        <v>0</v>
      </c>
      <c r="L4922" s="229">
        <f t="shared" si="475"/>
        <v>0</v>
      </c>
      <c r="M4922" s="229">
        <f t="shared" si="476"/>
        <v>0</v>
      </c>
    </row>
    <row r="4923" spans="1:13" ht="15" customHeight="1">
      <c r="A4923" s="76"/>
      <c r="B4923" s="77" t="str">
        <f t="shared" si="473"/>
        <v/>
      </c>
      <c r="C4923" t="str">
        <f t="shared" si="472"/>
        <v/>
      </c>
      <c r="D4923" s="315" t="str">
        <f t="shared" si="477"/>
        <v/>
      </c>
      <c r="E4923" s="228">
        <v>0</v>
      </c>
      <c r="J4923" s="229">
        <f t="shared" si="474"/>
        <v>0</v>
      </c>
      <c r="K4923" s="229">
        <f t="shared" si="475"/>
        <v>0</v>
      </c>
      <c r="L4923" s="229">
        <f t="shared" si="475"/>
        <v>0</v>
      </c>
      <c r="M4923" s="229">
        <f t="shared" si="476"/>
        <v>0</v>
      </c>
    </row>
    <row r="4924" spans="1:13" ht="15" customHeight="1">
      <c r="A4924" s="76"/>
      <c r="B4924" s="77" t="str">
        <f t="shared" si="473"/>
        <v/>
      </c>
      <c r="C4924" t="str">
        <f t="shared" si="472"/>
        <v/>
      </c>
      <c r="D4924" s="315" t="str">
        <f t="shared" si="477"/>
        <v/>
      </c>
      <c r="E4924" s="228">
        <v>0</v>
      </c>
      <c r="J4924" s="229">
        <f t="shared" si="474"/>
        <v>0</v>
      </c>
      <c r="K4924" s="229">
        <f t="shared" si="475"/>
        <v>0</v>
      </c>
      <c r="L4924" s="229">
        <f t="shared" si="475"/>
        <v>0</v>
      </c>
      <c r="M4924" s="229">
        <f t="shared" si="476"/>
        <v>0</v>
      </c>
    </row>
    <row r="4925" spans="1:13" ht="15" customHeight="1">
      <c r="A4925" s="76"/>
      <c r="B4925" s="77" t="str">
        <f t="shared" si="473"/>
        <v/>
      </c>
      <c r="C4925" t="str">
        <f t="shared" si="472"/>
        <v/>
      </c>
      <c r="D4925" s="315" t="str">
        <f t="shared" si="477"/>
        <v/>
      </c>
      <c r="E4925" s="228">
        <v>0</v>
      </c>
      <c r="J4925" s="229">
        <f t="shared" si="474"/>
        <v>0</v>
      </c>
      <c r="K4925" s="229">
        <f t="shared" si="475"/>
        <v>0</v>
      </c>
      <c r="L4925" s="229">
        <f t="shared" si="475"/>
        <v>0</v>
      </c>
      <c r="M4925" s="229">
        <f t="shared" si="476"/>
        <v>0</v>
      </c>
    </row>
    <row r="4926" spans="1:13" ht="15" customHeight="1">
      <c r="A4926" s="76"/>
      <c r="B4926" s="77" t="str">
        <f t="shared" si="473"/>
        <v/>
      </c>
      <c r="C4926" t="str">
        <f t="shared" si="472"/>
        <v/>
      </c>
      <c r="D4926" s="315" t="str">
        <f t="shared" si="477"/>
        <v/>
      </c>
      <c r="E4926" s="228">
        <v>0</v>
      </c>
      <c r="J4926" s="229">
        <f t="shared" si="474"/>
        <v>0</v>
      </c>
      <c r="K4926" s="229">
        <f t="shared" si="475"/>
        <v>0</v>
      </c>
      <c r="L4926" s="229">
        <f t="shared" si="475"/>
        <v>0</v>
      </c>
      <c r="M4926" s="229">
        <f t="shared" si="476"/>
        <v>0</v>
      </c>
    </row>
    <row r="4927" spans="1:13" ht="15" customHeight="1">
      <c r="A4927" s="76"/>
      <c r="B4927" s="77" t="str">
        <f t="shared" si="473"/>
        <v/>
      </c>
      <c r="C4927" t="str">
        <f t="shared" si="472"/>
        <v/>
      </c>
      <c r="D4927" s="315" t="str">
        <f t="shared" si="477"/>
        <v/>
      </c>
      <c r="E4927" s="228">
        <v>0</v>
      </c>
      <c r="J4927" s="229">
        <f t="shared" si="474"/>
        <v>0</v>
      </c>
      <c r="K4927" s="229">
        <f t="shared" si="475"/>
        <v>0</v>
      </c>
      <c r="L4927" s="229">
        <f t="shared" si="475"/>
        <v>0</v>
      </c>
      <c r="M4927" s="229">
        <f t="shared" si="476"/>
        <v>0</v>
      </c>
    </row>
    <row r="4928" spans="1:13" ht="15" customHeight="1">
      <c r="A4928" s="76"/>
      <c r="B4928" s="77" t="str">
        <f t="shared" si="473"/>
        <v/>
      </c>
      <c r="C4928" t="str">
        <f t="shared" si="472"/>
        <v/>
      </c>
      <c r="D4928" s="315" t="str">
        <f t="shared" si="477"/>
        <v/>
      </c>
      <c r="E4928" s="228">
        <v>0</v>
      </c>
      <c r="J4928" s="229">
        <f t="shared" si="474"/>
        <v>0</v>
      </c>
      <c r="K4928" s="229">
        <f t="shared" si="475"/>
        <v>0</v>
      </c>
      <c r="L4928" s="229">
        <f t="shared" si="475"/>
        <v>0</v>
      </c>
      <c r="M4928" s="229">
        <f t="shared" si="476"/>
        <v>0</v>
      </c>
    </row>
    <row r="4929" spans="1:13" ht="15" customHeight="1">
      <c r="A4929" s="76"/>
      <c r="B4929" s="77" t="str">
        <f t="shared" si="473"/>
        <v/>
      </c>
      <c r="C4929" t="str">
        <f t="shared" ref="C4929:C4992" si="478">IF(A4929&lt;&gt;"",TEXT(A4929,"aaaa"),"")</f>
        <v/>
      </c>
      <c r="D4929" s="315" t="str">
        <f t="shared" si="477"/>
        <v/>
      </c>
      <c r="E4929" s="228">
        <v>0</v>
      </c>
      <c r="J4929" s="229">
        <f t="shared" si="474"/>
        <v>0</v>
      </c>
      <c r="K4929" s="229">
        <f t="shared" si="475"/>
        <v>0</v>
      </c>
      <c r="L4929" s="229">
        <f t="shared" si="475"/>
        <v>0</v>
      </c>
      <c r="M4929" s="229">
        <f t="shared" si="476"/>
        <v>0</v>
      </c>
    </row>
    <row r="4930" spans="1:13" ht="15" customHeight="1">
      <c r="A4930" s="76"/>
      <c r="B4930" s="77" t="str">
        <f t="shared" si="473"/>
        <v/>
      </c>
      <c r="C4930" t="str">
        <f t="shared" si="478"/>
        <v/>
      </c>
      <c r="D4930" s="315" t="str">
        <f t="shared" si="477"/>
        <v/>
      </c>
      <c r="E4930" s="228">
        <v>0</v>
      </c>
      <c r="J4930" s="229">
        <f t="shared" si="474"/>
        <v>0</v>
      </c>
      <c r="K4930" s="229">
        <f t="shared" si="475"/>
        <v>0</v>
      </c>
      <c r="L4930" s="229">
        <f t="shared" si="475"/>
        <v>0</v>
      </c>
      <c r="M4930" s="229">
        <f t="shared" si="476"/>
        <v>0</v>
      </c>
    </row>
    <row r="4931" spans="1:13" ht="15" customHeight="1">
      <c r="A4931" s="76"/>
      <c r="B4931" s="77" t="str">
        <f t="shared" si="473"/>
        <v/>
      </c>
      <c r="C4931" t="str">
        <f t="shared" si="478"/>
        <v/>
      </c>
      <c r="D4931" s="315" t="str">
        <f t="shared" si="477"/>
        <v/>
      </c>
      <c r="E4931" s="228">
        <v>0</v>
      </c>
      <c r="J4931" s="229">
        <f t="shared" si="474"/>
        <v>0</v>
      </c>
      <c r="K4931" s="229">
        <f t="shared" si="475"/>
        <v>0</v>
      </c>
      <c r="L4931" s="229">
        <f t="shared" si="475"/>
        <v>0</v>
      </c>
      <c r="M4931" s="229">
        <f t="shared" si="476"/>
        <v>0</v>
      </c>
    </row>
    <row r="4932" spans="1:13" ht="15" customHeight="1">
      <c r="A4932" s="76"/>
      <c r="B4932" s="77" t="str">
        <f t="shared" si="473"/>
        <v/>
      </c>
      <c r="C4932" t="str">
        <f t="shared" si="478"/>
        <v/>
      </c>
      <c r="D4932" s="315" t="str">
        <f t="shared" si="477"/>
        <v/>
      </c>
      <c r="E4932" s="228">
        <v>0</v>
      </c>
      <c r="J4932" s="229">
        <f t="shared" si="474"/>
        <v>0</v>
      </c>
      <c r="K4932" s="229">
        <f t="shared" si="475"/>
        <v>0</v>
      </c>
      <c r="L4932" s="229">
        <f t="shared" si="475"/>
        <v>0</v>
      </c>
      <c r="M4932" s="229">
        <f t="shared" si="476"/>
        <v>0</v>
      </c>
    </row>
    <row r="4933" spans="1:13" ht="15" customHeight="1">
      <c r="A4933" s="76"/>
      <c r="B4933" s="77" t="str">
        <f t="shared" si="473"/>
        <v/>
      </c>
      <c r="C4933" t="str">
        <f t="shared" si="478"/>
        <v/>
      </c>
      <c r="D4933" s="315" t="str">
        <f t="shared" si="477"/>
        <v/>
      </c>
      <c r="E4933" s="228">
        <v>0</v>
      </c>
      <c r="J4933" s="229">
        <f t="shared" si="474"/>
        <v>0</v>
      </c>
      <c r="K4933" s="229">
        <f t="shared" si="475"/>
        <v>0</v>
      </c>
      <c r="L4933" s="229">
        <f t="shared" si="475"/>
        <v>0</v>
      </c>
      <c r="M4933" s="229">
        <f t="shared" si="476"/>
        <v>0</v>
      </c>
    </row>
    <row r="4934" spans="1:13" ht="15" customHeight="1">
      <c r="A4934" s="76"/>
      <c r="B4934" s="77" t="str">
        <f t="shared" si="473"/>
        <v/>
      </c>
      <c r="C4934" t="str">
        <f t="shared" si="478"/>
        <v/>
      </c>
      <c r="D4934" s="315" t="str">
        <f t="shared" si="477"/>
        <v/>
      </c>
      <c r="E4934" s="228">
        <v>0</v>
      </c>
      <c r="J4934" s="229">
        <f t="shared" si="474"/>
        <v>0</v>
      </c>
      <c r="K4934" s="229">
        <f t="shared" si="475"/>
        <v>0</v>
      </c>
      <c r="L4934" s="229">
        <f t="shared" si="475"/>
        <v>0</v>
      </c>
      <c r="M4934" s="229">
        <f t="shared" si="476"/>
        <v>0</v>
      </c>
    </row>
    <row r="4935" spans="1:13" ht="15" customHeight="1">
      <c r="A4935" s="76"/>
      <c r="B4935" s="77" t="str">
        <f t="shared" ref="B4935:B4998" si="479">IF(A4935="","",TEXT(A4935,"DDDD"))</f>
        <v/>
      </c>
      <c r="C4935" t="str">
        <f t="shared" si="478"/>
        <v/>
      </c>
      <c r="D4935" s="315" t="str">
        <f t="shared" si="477"/>
        <v/>
      </c>
      <c r="E4935" s="228">
        <v>0</v>
      </c>
      <c r="J4935" s="229">
        <f t="shared" ref="J4935:J4998" si="480">IF(E4935=0,0,(1-J$4)*E4935)</f>
        <v>0</v>
      </c>
      <c r="K4935" s="229">
        <f t="shared" ref="K4935:L4998" si="481">IF(F4935=0,0,(1-K$4)*F4935)</f>
        <v>0</v>
      </c>
      <c r="L4935" s="229">
        <f t="shared" si="481"/>
        <v>0</v>
      </c>
      <c r="M4935" s="229">
        <f t="shared" ref="M4935:M4998" si="482">IF(H4935=0,0,(1-M$4)*H4935)</f>
        <v>0</v>
      </c>
    </row>
    <row r="4936" spans="1:13" ht="15" customHeight="1">
      <c r="A4936" s="76"/>
      <c r="B4936" s="77" t="str">
        <f t="shared" si="479"/>
        <v/>
      </c>
      <c r="C4936" t="str">
        <f t="shared" si="478"/>
        <v/>
      </c>
      <c r="D4936" s="315" t="str">
        <f t="shared" ref="D4936:D4999" si="483">IF(A4936&lt;&gt;"",PROPER(TEXT(A4936,"Mmmm")),"")</f>
        <v/>
      </c>
      <c r="E4936" s="228">
        <v>0</v>
      </c>
      <c r="J4936" s="229">
        <f t="shared" si="480"/>
        <v>0</v>
      </c>
      <c r="K4936" s="229">
        <f t="shared" si="481"/>
        <v>0</v>
      </c>
      <c r="L4936" s="229">
        <f t="shared" si="481"/>
        <v>0</v>
      </c>
      <c r="M4936" s="229">
        <f t="shared" si="482"/>
        <v>0</v>
      </c>
    </row>
    <row r="4937" spans="1:13" ht="15" customHeight="1">
      <c r="A4937" s="76"/>
      <c r="B4937" s="77" t="str">
        <f t="shared" si="479"/>
        <v/>
      </c>
      <c r="C4937" t="str">
        <f t="shared" si="478"/>
        <v/>
      </c>
      <c r="D4937" s="315" t="str">
        <f t="shared" si="483"/>
        <v/>
      </c>
      <c r="E4937" s="228">
        <v>0</v>
      </c>
      <c r="J4937" s="229">
        <f t="shared" si="480"/>
        <v>0</v>
      </c>
      <c r="K4937" s="229">
        <f t="shared" si="481"/>
        <v>0</v>
      </c>
      <c r="L4937" s="229">
        <f t="shared" si="481"/>
        <v>0</v>
      </c>
      <c r="M4937" s="229">
        <f t="shared" si="482"/>
        <v>0</v>
      </c>
    </row>
    <row r="4938" spans="1:13" ht="15" customHeight="1">
      <c r="A4938" s="76"/>
      <c r="B4938" s="77" t="str">
        <f t="shared" si="479"/>
        <v/>
      </c>
      <c r="C4938" t="str">
        <f t="shared" si="478"/>
        <v/>
      </c>
      <c r="D4938" s="315" t="str">
        <f t="shared" si="483"/>
        <v/>
      </c>
      <c r="E4938" s="228">
        <v>0</v>
      </c>
      <c r="J4938" s="229">
        <f t="shared" si="480"/>
        <v>0</v>
      </c>
      <c r="K4938" s="229">
        <f t="shared" si="481"/>
        <v>0</v>
      </c>
      <c r="L4938" s="229">
        <f t="shared" si="481"/>
        <v>0</v>
      </c>
      <c r="M4938" s="229">
        <f t="shared" si="482"/>
        <v>0</v>
      </c>
    </row>
    <row r="4939" spans="1:13" ht="15" customHeight="1">
      <c r="A4939" s="76"/>
      <c r="B4939" s="77" t="str">
        <f t="shared" si="479"/>
        <v/>
      </c>
      <c r="C4939" t="str">
        <f t="shared" si="478"/>
        <v/>
      </c>
      <c r="D4939" s="315" t="str">
        <f t="shared" si="483"/>
        <v/>
      </c>
      <c r="E4939" s="228">
        <v>0</v>
      </c>
      <c r="J4939" s="229">
        <f t="shared" si="480"/>
        <v>0</v>
      </c>
      <c r="K4939" s="229">
        <f t="shared" si="481"/>
        <v>0</v>
      </c>
      <c r="L4939" s="229">
        <f t="shared" si="481"/>
        <v>0</v>
      </c>
      <c r="M4939" s="229">
        <f t="shared" si="482"/>
        <v>0</v>
      </c>
    </row>
    <row r="4940" spans="1:13" ht="15" customHeight="1">
      <c r="A4940" s="76"/>
      <c r="B4940" s="77" t="str">
        <f t="shared" si="479"/>
        <v/>
      </c>
      <c r="C4940" t="str">
        <f t="shared" si="478"/>
        <v/>
      </c>
      <c r="D4940" s="315" t="str">
        <f t="shared" si="483"/>
        <v/>
      </c>
      <c r="E4940" s="228">
        <v>0</v>
      </c>
      <c r="J4940" s="229">
        <f t="shared" si="480"/>
        <v>0</v>
      </c>
      <c r="K4940" s="229">
        <f t="shared" si="481"/>
        <v>0</v>
      </c>
      <c r="L4940" s="229">
        <f t="shared" si="481"/>
        <v>0</v>
      </c>
      <c r="M4940" s="229">
        <f t="shared" si="482"/>
        <v>0</v>
      </c>
    </row>
    <row r="4941" spans="1:13" ht="15" customHeight="1">
      <c r="A4941" s="76"/>
      <c r="B4941" s="77" t="str">
        <f t="shared" si="479"/>
        <v/>
      </c>
      <c r="C4941" t="str">
        <f t="shared" si="478"/>
        <v/>
      </c>
      <c r="D4941" s="315" t="str">
        <f t="shared" si="483"/>
        <v/>
      </c>
      <c r="E4941" s="228">
        <v>0</v>
      </c>
      <c r="J4941" s="229">
        <f t="shared" si="480"/>
        <v>0</v>
      </c>
      <c r="K4941" s="229">
        <f t="shared" si="481"/>
        <v>0</v>
      </c>
      <c r="L4941" s="229">
        <f t="shared" si="481"/>
        <v>0</v>
      </c>
      <c r="M4941" s="229">
        <f t="shared" si="482"/>
        <v>0</v>
      </c>
    </row>
    <row r="4942" spans="1:13" ht="15" customHeight="1">
      <c r="A4942" s="76"/>
      <c r="B4942" s="77" t="str">
        <f t="shared" si="479"/>
        <v/>
      </c>
      <c r="C4942" t="str">
        <f t="shared" si="478"/>
        <v/>
      </c>
      <c r="D4942" s="315" t="str">
        <f t="shared" si="483"/>
        <v/>
      </c>
      <c r="E4942" s="228">
        <v>0</v>
      </c>
      <c r="J4942" s="229">
        <f t="shared" si="480"/>
        <v>0</v>
      </c>
      <c r="K4942" s="229">
        <f t="shared" si="481"/>
        <v>0</v>
      </c>
      <c r="L4942" s="229">
        <f t="shared" si="481"/>
        <v>0</v>
      </c>
      <c r="M4942" s="229">
        <f t="shared" si="482"/>
        <v>0</v>
      </c>
    </row>
    <row r="4943" spans="1:13" ht="15" customHeight="1">
      <c r="A4943" s="76"/>
      <c r="B4943" s="77" t="str">
        <f t="shared" si="479"/>
        <v/>
      </c>
      <c r="C4943" t="str">
        <f t="shared" si="478"/>
        <v/>
      </c>
      <c r="D4943" s="315" t="str">
        <f t="shared" si="483"/>
        <v/>
      </c>
      <c r="E4943" s="228">
        <v>0</v>
      </c>
      <c r="J4943" s="229">
        <f t="shared" si="480"/>
        <v>0</v>
      </c>
      <c r="K4943" s="229">
        <f t="shared" si="481"/>
        <v>0</v>
      </c>
      <c r="L4943" s="229">
        <f t="shared" si="481"/>
        <v>0</v>
      </c>
      <c r="M4943" s="229">
        <f t="shared" si="482"/>
        <v>0</v>
      </c>
    </row>
    <row r="4944" spans="1:13" ht="15" customHeight="1">
      <c r="A4944" s="76"/>
      <c r="B4944" s="77" t="str">
        <f t="shared" si="479"/>
        <v/>
      </c>
      <c r="C4944" t="str">
        <f t="shared" si="478"/>
        <v/>
      </c>
      <c r="D4944" s="315" t="str">
        <f t="shared" si="483"/>
        <v/>
      </c>
      <c r="E4944" s="228">
        <v>0</v>
      </c>
      <c r="J4944" s="229">
        <f t="shared" si="480"/>
        <v>0</v>
      </c>
      <c r="K4944" s="229">
        <f t="shared" si="481"/>
        <v>0</v>
      </c>
      <c r="L4944" s="229">
        <f t="shared" si="481"/>
        <v>0</v>
      </c>
      <c r="M4944" s="229">
        <f t="shared" si="482"/>
        <v>0</v>
      </c>
    </row>
    <row r="4945" spans="1:13" ht="15" customHeight="1">
      <c r="A4945" s="76"/>
      <c r="B4945" s="77" t="str">
        <f t="shared" si="479"/>
        <v/>
      </c>
      <c r="C4945" t="str">
        <f t="shared" si="478"/>
        <v/>
      </c>
      <c r="D4945" s="315" t="str">
        <f t="shared" si="483"/>
        <v/>
      </c>
      <c r="E4945" s="228">
        <v>0</v>
      </c>
      <c r="J4945" s="229">
        <f t="shared" si="480"/>
        <v>0</v>
      </c>
      <c r="K4945" s="229">
        <f t="shared" si="481"/>
        <v>0</v>
      </c>
      <c r="L4945" s="229">
        <f t="shared" si="481"/>
        <v>0</v>
      </c>
      <c r="M4945" s="229">
        <f t="shared" si="482"/>
        <v>0</v>
      </c>
    </row>
    <row r="4946" spans="1:13" ht="15" customHeight="1">
      <c r="A4946" s="76"/>
      <c r="B4946" s="77" t="str">
        <f t="shared" si="479"/>
        <v/>
      </c>
      <c r="C4946" t="str">
        <f t="shared" si="478"/>
        <v/>
      </c>
      <c r="D4946" s="315" t="str">
        <f t="shared" si="483"/>
        <v/>
      </c>
      <c r="E4946" s="228">
        <v>0</v>
      </c>
      <c r="J4946" s="229">
        <f t="shared" si="480"/>
        <v>0</v>
      </c>
      <c r="K4946" s="229">
        <f t="shared" si="481"/>
        <v>0</v>
      </c>
      <c r="L4946" s="229">
        <f t="shared" si="481"/>
        <v>0</v>
      </c>
      <c r="M4946" s="229">
        <f t="shared" si="482"/>
        <v>0</v>
      </c>
    </row>
    <row r="4947" spans="1:13" ht="15" customHeight="1">
      <c r="A4947" s="76"/>
      <c r="B4947" s="77" t="str">
        <f t="shared" si="479"/>
        <v/>
      </c>
      <c r="C4947" t="str">
        <f t="shared" si="478"/>
        <v/>
      </c>
      <c r="D4947" s="315" t="str">
        <f t="shared" si="483"/>
        <v/>
      </c>
      <c r="E4947" s="228">
        <v>0</v>
      </c>
      <c r="J4947" s="229">
        <f t="shared" si="480"/>
        <v>0</v>
      </c>
      <c r="K4947" s="229">
        <f t="shared" si="481"/>
        <v>0</v>
      </c>
      <c r="L4947" s="229">
        <f t="shared" si="481"/>
        <v>0</v>
      </c>
      <c r="M4947" s="229">
        <f t="shared" si="482"/>
        <v>0</v>
      </c>
    </row>
    <row r="4948" spans="1:13" ht="15" customHeight="1">
      <c r="A4948" s="76"/>
      <c r="B4948" s="77" t="str">
        <f t="shared" si="479"/>
        <v/>
      </c>
      <c r="C4948" t="str">
        <f t="shared" si="478"/>
        <v/>
      </c>
      <c r="D4948" s="315" t="str">
        <f t="shared" si="483"/>
        <v/>
      </c>
      <c r="E4948" s="228">
        <v>0</v>
      </c>
      <c r="J4948" s="229">
        <f t="shared" si="480"/>
        <v>0</v>
      </c>
      <c r="K4948" s="229">
        <f t="shared" si="481"/>
        <v>0</v>
      </c>
      <c r="L4948" s="229">
        <f t="shared" si="481"/>
        <v>0</v>
      </c>
      <c r="M4948" s="229">
        <f t="shared" si="482"/>
        <v>0</v>
      </c>
    </row>
    <row r="4949" spans="1:13" ht="15" customHeight="1">
      <c r="A4949" s="76"/>
      <c r="B4949" s="77" t="str">
        <f t="shared" si="479"/>
        <v/>
      </c>
      <c r="C4949" t="str">
        <f t="shared" si="478"/>
        <v/>
      </c>
      <c r="D4949" s="315" t="str">
        <f t="shared" si="483"/>
        <v/>
      </c>
      <c r="E4949" s="228">
        <v>0</v>
      </c>
      <c r="J4949" s="229">
        <f t="shared" si="480"/>
        <v>0</v>
      </c>
      <c r="K4949" s="229">
        <f t="shared" si="481"/>
        <v>0</v>
      </c>
      <c r="L4949" s="229">
        <f t="shared" si="481"/>
        <v>0</v>
      </c>
      <c r="M4949" s="229">
        <f t="shared" si="482"/>
        <v>0</v>
      </c>
    </row>
    <row r="4950" spans="1:13" ht="15" customHeight="1">
      <c r="A4950" s="76"/>
      <c r="B4950" s="77" t="str">
        <f t="shared" si="479"/>
        <v/>
      </c>
      <c r="C4950" t="str">
        <f t="shared" si="478"/>
        <v/>
      </c>
      <c r="D4950" s="315" t="str">
        <f t="shared" si="483"/>
        <v/>
      </c>
      <c r="E4950" s="228">
        <v>0</v>
      </c>
      <c r="J4950" s="229">
        <f t="shared" si="480"/>
        <v>0</v>
      </c>
      <c r="K4950" s="229">
        <f t="shared" si="481"/>
        <v>0</v>
      </c>
      <c r="L4950" s="229">
        <f t="shared" si="481"/>
        <v>0</v>
      </c>
      <c r="M4950" s="229">
        <f t="shared" si="482"/>
        <v>0</v>
      </c>
    </row>
    <row r="4951" spans="1:13" ht="15" customHeight="1">
      <c r="A4951" s="76"/>
      <c r="B4951" s="77" t="str">
        <f t="shared" si="479"/>
        <v/>
      </c>
      <c r="C4951" t="str">
        <f t="shared" si="478"/>
        <v/>
      </c>
      <c r="D4951" s="315" t="str">
        <f t="shared" si="483"/>
        <v/>
      </c>
      <c r="E4951" s="228">
        <v>0</v>
      </c>
      <c r="J4951" s="229">
        <f t="shared" si="480"/>
        <v>0</v>
      </c>
      <c r="K4951" s="229">
        <f t="shared" si="481"/>
        <v>0</v>
      </c>
      <c r="L4951" s="229">
        <f t="shared" si="481"/>
        <v>0</v>
      </c>
      <c r="M4951" s="229">
        <f t="shared" si="482"/>
        <v>0</v>
      </c>
    </row>
    <row r="4952" spans="1:13" ht="15" customHeight="1">
      <c r="A4952" s="76"/>
      <c r="B4952" s="77" t="str">
        <f t="shared" si="479"/>
        <v/>
      </c>
      <c r="C4952" t="str">
        <f t="shared" si="478"/>
        <v/>
      </c>
      <c r="D4952" s="315" t="str">
        <f t="shared" si="483"/>
        <v/>
      </c>
      <c r="E4952" s="228">
        <v>0</v>
      </c>
      <c r="J4952" s="229">
        <f t="shared" si="480"/>
        <v>0</v>
      </c>
      <c r="K4952" s="229">
        <f t="shared" si="481"/>
        <v>0</v>
      </c>
      <c r="L4952" s="229">
        <f t="shared" si="481"/>
        <v>0</v>
      </c>
      <c r="M4952" s="229">
        <f t="shared" si="482"/>
        <v>0</v>
      </c>
    </row>
    <row r="4953" spans="1:13" ht="15" customHeight="1">
      <c r="A4953" s="76"/>
      <c r="B4953" s="77" t="str">
        <f t="shared" si="479"/>
        <v/>
      </c>
      <c r="C4953" t="str">
        <f t="shared" si="478"/>
        <v/>
      </c>
      <c r="D4953" s="315" t="str">
        <f t="shared" si="483"/>
        <v/>
      </c>
      <c r="E4953" s="228">
        <v>0</v>
      </c>
      <c r="J4953" s="229">
        <f t="shared" si="480"/>
        <v>0</v>
      </c>
      <c r="K4953" s="229">
        <f t="shared" si="481"/>
        <v>0</v>
      </c>
      <c r="L4953" s="229">
        <f t="shared" si="481"/>
        <v>0</v>
      </c>
      <c r="M4953" s="229">
        <f t="shared" si="482"/>
        <v>0</v>
      </c>
    </row>
    <row r="4954" spans="1:13" ht="15" customHeight="1">
      <c r="A4954" s="76"/>
      <c r="B4954" s="77" t="str">
        <f t="shared" si="479"/>
        <v/>
      </c>
      <c r="C4954" t="str">
        <f t="shared" si="478"/>
        <v/>
      </c>
      <c r="D4954" s="315" t="str">
        <f t="shared" si="483"/>
        <v/>
      </c>
      <c r="E4954" s="228">
        <v>0</v>
      </c>
      <c r="J4954" s="229">
        <f t="shared" si="480"/>
        <v>0</v>
      </c>
      <c r="K4954" s="229">
        <f t="shared" si="481"/>
        <v>0</v>
      </c>
      <c r="L4954" s="229">
        <f t="shared" si="481"/>
        <v>0</v>
      </c>
      <c r="M4954" s="229">
        <f t="shared" si="482"/>
        <v>0</v>
      </c>
    </row>
    <row r="4955" spans="1:13" ht="15" customHeight="1">
      <c r="A4955" s="76"/>
      <c r="B4955" s="77" t="str">
        <f t="shared" si="479"/>
        <v/>
      </c>
      <c r="C4955" t="str">
        <f t="shared" si="478"/>
        <v/>
      </c>
      <c r="D4955" s="315" t="str">
        <f t="shared" si="483"/>
        <v/>
      </c>
      <c r="E4955" s="228">
        <v>0</v>
      </c>
      <c r="J4955" s="229">
        <f t="shared" si="480"/>
        <v>0</v>
      </c>
      <c r="K4955" s="229">
        <f t="shared" si="481"/>
        <v>0</v>
      </c>
      <c r="L4955" s="229">
        <f t="shared" si="481"/>
        <v>0</v>
      </c>
      <c r="M4955" s="229">
        <f t="shared" si="482"/>
        <v>0</v>
      </c>
    </row>
    <row r="4956" spans="1:13" ht="15" customHeight="1">
      <c r="A4956" s="76"/>
      <c r="B4956" s="77" t="str">
        <f t="shared" si="479"/>
        <v/>
      </c>
      <c r="C4956" t="str">
        <f t="shared" si="478"/>
        <v/>
      </c>
      <c r="D4956" s="315" t="str">
        <f t="shared" si="483"/>
        <v/>
      </c>
      <c r="E4956" s="228">
        <v>0</v>
      </c>
      <c r="J4956" s="229">
        <f t="shared" si="480"/>
        <v>0</v>
      </c>
      <c r="K4956" s="229">
        <f t="shared" si="481"/>
        <v>0</v>
      </c>
      <c r="L4956" s="229">
        <f t="shared" si="481"/>
        <v>0</v>
      </c>
      <c r="M4956" s="229">
        <f t="shared" si="482"/>
        <v>0</v>
      </c>
    </row>
    <row r="4957" spans="1:13" ht="15" customHeight="1">
      <c r="A4957" s="76"/>
      <c r="B4957" s="77" t="str">
        <f t="shared" si="479"/>
        <v/>
      </c>
      <c r="C4957" t="str">
        <f t="shared" si="478"/>
        <v/>
      </c>
      <c r="D4957" s="315" t="str">
        <f t="shared" si="483"/>
        <v/>
      </c>
      <c r="E4957" s="228">
        <v>0</v>
      </c>
      <c r="J4957" s="229">
        <f t="shared" si="480"/>
        <v>0</v>
      </c>
      <c r="K4957" s="229">
        <f t="shared" si="481"/>
        <v>0</v>
      </c>
      <c r="L4957" s="229">
        <f t="shared" si="481"/>
        <v>0</v>
      </c>
      <c r="M4957" s="229">
        <f t="shared" si="482"/>
        <v>0</v>
      </c>
    </row>
    <row r="4958" spans="1:13" ht="15" customHeight="1">
      <c r="A4958" s="76"/>
      <c r="B4958" s="77" t="str">
        <f t="shared" si="479"/>
        <v/>
      </c>
      <c r="C4958" t="str">
        <f t="shared" si="478"/>
        <v/>
      </c>
      <c r="D4958" s="315" t="str">
        <f t="shared" si="483"/>
        <v/>
      </c>
      <c r="E4958" s="228">
        <v>0</v>
      </c>
      <c r="J4958" s="229">
        <f t="shared" si="480"/>
        <v>0</v>
      </c>
      <c r="K4958" s="229">
        <f t="shared" si="481"/>
        <v>0</v>
      </c>
      <c r="L4958" s="229">
        <f t="shared" si="481"/>
        <v>0</v>
      </c>
      <c r="M4958" s="229">
        <f t="shared" si="482"/>
        <v>0</v>
      </c>
    </row>
    <row r="4959" spans="1:13" ht="15" customHeight="1">
      <c r="A4959" s="76"/>
      <c r="B4959" s="77" t="str">
        <f t="shared" si="479"/>
        <v/>
      </c>
      <c r="C4959" t="str">
        <f t="shared" si="478"/>
        <v/>
      </c>
      <c r="D4959" s="315" t="str">
        <f t="shared" si="483"/>
        <v/>
      </c>
      <c r="E4959" s="228">
        <v>0</v>
      </c>
      <c r="J4959" s="229">
        <f t="shared" si="480"/>
        <v>0</v>
      </c>
      <c r="K4959" s="229">
        <f t="shared" si="481"/>
        <v>0</v>
      </c>
      <c r="L4959" s="229">
        <f t="shared" si="481"/>
        <v>0</v>
      </c>
      <c r="M4959" s="229">
        <f t="shared" si="482"/>
        <v>0</v>
      </c>
    </row>
    <row r="4960" spans="1:13" ht="15" customHeight="1">
      <c r="A4960" s="76"/>
      <c r="B4960" s="77" t="str">
        <f t="shared" si="479"/>
        <v/>
      </c>
      <c r="C4960" t="str">
        <f t="shared" si="478"/>
        <v/>
      </c>
      <c r="D4960" s="315" t="str">
        <f t="shared" si="483"/>
        <v/>
      </c>
      <c r="E4960" s="228">
        <v>0</v>
      </c>
      <c r="J4960" s="229">
        <f t="shared" si="480"/>
        <v>0</v>
      </c>
      <c r="K4960" s="229">
        <f t="shared" si="481"/>
        <v>0</v>
      </c>
      <c r="L4960" s="229">
        <f t="shared" si="481"/>
        <v>0</v>
      </c>
      <c r="M4960" s="229">
        <f t="shared" si="482"/>
        <v>0</v>
      </c>
    </row>
    <row r="4961" spans="1:13" ht="15" customHeight="1">
      <c r="A4961" s="76"/>
      <c r="B4961" s="77" t="str">
        <f t="shared" si="479"/>
        <v/>
      </c>
      <c r="C4961" t="str">
        <f t="shared" si="478"/>
        <v/>
      </c>
      <c r="D4961" s="315" t="str">
        <f t="shared" si="483"/>
        <v/>
      </c>
      <c r="E4961" s="228">
        <v>0</v>
      </c>
      <c r="J4961" s="229">
        <f t="shared" si="480"/>
        <v>0</v>
      </c>
      <c r="K4961" s="229">
        <f t="shared" si="481"/>
        <v>0</v>
      </c>
      <c r="L4961" s="229">
        <f t="shared" si="481"/>
        <v>0</v>
      </c>
      <c r="M4961" s="229">
        <f t="shared" si="482"/>
        <v>0</v>
      </c>
    </row>
    <row r="4962" spans="1:13" ht="15" customHeight="1">
      <c r="A4962" s="76"/>
      <c r="B4962" s="77" t="str">
        <f t="shared" si="479"/>
        <v/>
      </c>
      <c r="C4962" t="str">
        <f t="shared" si="478"/>
        <v/>
      </c>
      <c r="D4962" s="315" t="str">
        <f t="shared" si="483"/>
        <v/>
      </c>
      <c r="E4962" s="228">
        <v>0</v>
      </c>
      <c r="J4962" s="229">
        <f t="shared" si="480"/>
        <v>0</v>
      </c>
      <c r="K4962" s="229">
        <f t="shared" si="481"/>
        <v>0</v>
      </c>
      <c r="L4962" s="229">
        <f t="shared" si="481"/>
        <v>0</v>
      </c>
      <c r="M4962" s="229">
        <f t="shared" si="482"/>
        <v>0</v>
      </c>
    </row>
    <row r="4963" spans="1:13" ht="15" customHeight="1">
      <c r="A4963" s="76"/>
      <c r="B4963" s="77" t="str">
        <f t="shared" si="479"/>
        <v/>
      </c>
      <c r="C4963" t="str">
        <f t="shared" si="478"/>
        <v/>
      </c>
      <c r="D4963" s="315" t="str">
        <f t="shared" si="483"/>
        <v/>
      </c>
      <c r="E4963" s="228">
        <v>0</v>
      </c>
      <c r="J4963" s="229">
        <f t="shared" si="480"/>
        <v>0</v>
      </c>
      <c r="K4963" s="229">
        <f t="shared" si="481"/>
        <v>0</v>
      </c>
      <c r="L4963" s="229">
        <f t="shared" si="481"/>
        <v>0</v>
      </c>
      <c r="M4963" s="229">
        <f t="shared" si="482"/>
        <v>0</v>
      </c>
    </row>
    <row r="4964" spans="1:13" ht="15" customHeight="1">
      <c r="A4964" s="76"/>
      <c r="B4964" s="77" t="str">
        <f t="shared" si="479"/>
        <v/>
      </c>
      <c r="C4964" t="str">
        <f t="shared" si="478"/>
        <v/>
      </c>
      <c r="D4964" s="315" t="str">
        <f t="shared" si="483"/>
        <v/>
      </c>
      <c r="E4964" s="228">
        <v>0</v>
      </c>
      <c r="J4964" s="229">
        <f t="shared" si="480"/>
        <v>0</v>
      </c>
      <c r="K4964" s="229">
        <f t="shared" si="481"/>
        <v>0</v>
      </c>
      <c r="L4964" s="229">
        <f t="shared" si="481"/>
        <v>0</v>
      </c>
      <c r="M4964" s="229">
        <f t="shared" si="482"/>
        <v>0</v>
      </c>
    </row>
    <row r="4965" spans="1:13" ht="15" customHeight="1">
      <c r="A4965" s="76"/>
      <c r="B4965" s="77" t="str">
        <f t="shared" si="479"/>
        <v/>
      </c>
      <c r="C4965" t="str">
        <f t="shared" si="478"/>
        <v/>
      </c>
      <c r="D4965" s="315" t="str">
        <f t="shared" si="483"/>
        <v/>
      </c>
      <c r="E4965" s="228">
        <v>0</v>
      </c>
      <c r="J4965" s="229">
        <f t="shared" si="480"/>
        <v>0</v>
      </c>
      <c r="K4965" s="229">
        <f t="shared" si="481"/>
        <v>0</v>
      </c>
      <c r="L4965" s="229">
        <f t="shared" si="481"/>
        <v>0</v>
      </c>
      <c r="M4965" s="229">
        <f t="shared" si="482"/>
        <v>0</v>
      </c>
    </row>
    <row r="4966" spans="1:13" ht="15" customHeight="1">
      <c r="A4966" s="76"/>
      <c r="B4966" s="77" t="str">
        <f t="shared" si="479"/>
        <v/>
      </c>
      <c r="C4966" t="str">
        <f t="shared" si="478"/>
        <v/>
      </c>
      <c r="D4966" s="315" t="str">
        <f t="shared" si="483"/>
        <v/>
      </c>
      <c r="E4966" s="228">
        <v>0</v>
      </c>
      <c r="J4966" s="229">
        <f t="shared" si="480"/>
        <v>0</v>
      </c>
      <c r="K4966" s="229">
        <f t="shared" si="481"/>
        <v>0</v>
      </c>
      <c r="L4966" s="229">
        <f t="shared" si="481"/>
        <v>0</v>
      </c>
      <c r="M4966" s="229">
        <f t="shared" si="482"/>
        <v>0</v>
      </c>
    </row>
    <row r="4967" spans="1:13" ht="15" customHeight="1">
      <c r="A4967" s="76"/>
      <c r="B4967" s="77" t="str">
        <f t="shared" si="479"/>
        <v/>
      </c>
      <c r="C4967" t="str">
        <f t="shared" si="478"/>
        <v/>
      </c>
      <c r="D4967" s="315" t="str">
        <f t="shared" si="483"/>
        <v/>
      </c>
      <c r="E4967" s="228">
        <v>0</v>
      </c>
      <c r="J4967" s="229">
        <f t="shared" si="480"/>
        <v>0</v>
      </c>
      <c r="K4967" s="229">
        <f t="shared" si="481"/>
        <v>0</v>
      </c>
      <c r="L4967" s="229">
        <f t="shared" si="481"/>
        <v>0</v>
      </c>
      <c r="M4967" s="229">
        <f t="shared" si="482"/>
        <v>0</v>
      </c>
    </row>
    <row r="4968" spans="1:13" ht="15" customHeight="1">
      <c r="A4968" s="76"/>
      <c r="B4968" s="77" t="str">
        <f t="shared" si="479"/>
        <v/>
      </c>
      <c r="C4968" t="str">
        <f t="shared" si="478"/>
        <v/>
      </c>
      <c r="D4968" s="315" t="str">
        <f t="shared" si="483"/>
        <v/>
      </c>
      <c r="E4968" s="228">
        <v>0</v>
      </c>
      <c r="J4968" s="229">
        <f t="shared" si="480"/>
        <v>0</v>
      </c>
      <c r="K4968" s="229">
        <f t="shared" si="481"/>
        <v>0</v>
      </c>
      <c r="L4968" s="229">
        <f t="shared" si="481"/>
        <v>0</v>
      </c>
      <c r="M4968" s="229">
        <f t="shared" si="482"/>
        <v>0</v>
      </c>
    </row>
    <row r="4969" spans="1:13" ht="15" customHeight="1">
      <c r="A4969" s="76"/>
      <c r="B4969" s="77" t="str">
        <f t="shared" si="479"/>
        <v/>
      </c>
      <c r="C4969" t="str">
        <f t="shared" si="478"/>
        <v/>
      </c>
      <c r="D4969" s="315" t="str">
        <f t="shared" si="483"/>
        <v/>
      </c>
      <c r="E4969" s="228">
        <v>0</v>
      </c>
      <c r="J4969" s="229">
        <f t="shared" si="480"/>
        <v>0</v>
      </c>
      <c r="K4969" s="229">
        <f t="shared" si="481"/>
        <v>0</v>
      </c>
      <c r="L4969" s="229">
        <f t="shared" si="481"/>
        <v>0</v>
      </c>
      <c r="M4969" s="229">
        <f t="shared" si="482"/>
        <v>0</v>
      </c>
    </row>
    <row r="4970" spans="1:13" ht="15" customHeight="1">
      <c r="A4970" s="76"/>
      <c r="B4970" s="77" t="str">
        <f t="shared" si="479"/>
        <v/>
      </c>
      <c r="C4970" t="str">
        <f t="shared" si="478"/>
        <v/>
      </c>
      <c r="D4970" s="315" t="str">
        <f t="shared" si="483"/>
        <v/>
      </c>
      <c r="E4970" s="228">
        <v>0</v>
      </c>
      <c r="J4970" s="229">
        <f t="shared" si="480"/>
        <v>0</v>
      </c>
      <c r="K4970" s="229">
        <f t="shared" si="481"/>
        <v>0</v>
      </c>
      <c r="L4970" s="229">
        <f t="shared" si="481"/>
        <v>0</v>
      </c>
      <c r="M4970" s="229">
        <f t="shared" si="482"/>
        <v>0</v>
      </c>
    </row>
    <row r="4971" spans="1:13" ht="15" customHeight="1">
      <c r="A4971" s="76"/>
      <c r="B4971" s="77" t="str">
        <f t="shared" si="479"/>
        <v/>
      </c>
      <c r="C4971" t="str">
        <f t="shared" si="478"/>
        <v/>
      </c>
      <c r="D4971" s="315" t="str">
        <f t="shared" si="483"/>
        <v/>
      </c>
      <c r="E4971" s="228">
        <v>0</v>
      </c>
      <c r="J4971" s="229">
        <f t="shared" si="480"/>
        <v>0</v>
      </c>
      <c r="K4971" s="229">
        <f t="shared" si="481"/>
        <v>0</v>
      </c>
      <c r="L4971" s="229">
        <f t="shared" si="481"/>
        <v>0</v>
      </c>
      <c r="M4971" s="229">
        <f t="shared" si="482"/>
        <v>0</v>
      </c>
    </row>
    <row r="4972" spans="1:13" ht="15" customHeight="1">
      <c r="A4972" s="76"/>
      <c r="B4972" s="77" t="str">
        <f t="shared" si="479"/>
        <v/>
      </c>
      <c r="C4972" t="str">
        <f t="shared" si="478"/>
        <v/>
      </c>
      <c r="D4972" s="315" t="str">
        <f t="shared" si="483"/>
        <v/>
      </c>
      <c r="E4972" s="228">
        <v>0</v>
      </c>
      <c r="J4972" s="229">
        <f t="shared" si="480"/>
        <v>0</v>
      </c>
      <c r="K4972" s="229">
        <f t="shared" si="481"/>
        <v>0</v>
      </c>
      <c r="L4972" s="229">
        <f t="shared" si="481"/>
        <v>0</v>
      </c>
      <c r="M4972" s="229">
        <f t="shared" si="482"/>
        <v>0</v>
      </c>
    </row>
    <row r="4973" spans="1:13" ht="15" customHeight="1">
      <c r="A4973" s="76"/>
      <c r="B4973" s="77" t="str">
        <f t="shared" si="479"/>
        <v/>
      </c>
      <c r="C4973" t="str">
        <f t="shared" si="478"/>
        <v/>
      </c>
      <c r="D4973" s="315" t="str">
        <f t="shared" si="483"/>
        <v/>
      </c>
      <c r="E4973" s="228">
        <v>0</v>
      </c>
      <c r="J4973" s="229">
        <f t="shared" si="480"/>
        <v>0</v>
      </c>
      <c r="K4973" s="229">
        <f t="shared" si="481"/>
        <v>0</v>
      </c>
      <c r="L4973" s="229">
        <f t="shared" si="481"/>
        <v>0</v>
      </c>
      <c r="M4973" s="229">
        <f t="shared" si="482"/>
        <v>0</v>
      </c>
    </row>
    <row r="4974" spans="1:13" ht="15" customHeight="1">
      <c r="A4974" s="76"/>
      <c r="B4974" s="77" t="str">
        <f t="shared" si="479"/>
        <v/>
      </c>
      <c r="C4974" t="str">
        <f t="shared" si="478"/>
        <v/>
      </c>
      <c r="D4974" s="315" t="str">
        <f t="shared" si="483"/>
        <v/>
      </c>
      <c r="E4974" s="228">
        <v>0</v>
      </c>
      <c r="J4974" s="229">
        <f t="shared" si="480"/>
        <v>0</v>
      </c>
      <c r="K4974" s="229">
        <f t="shared" si="481"/>
        <v>0</v>
      </c>
      <c r="L4974" s="229">
        <f t="shared" si="481"/>
        <v>0</v>
      </c>
      <c r="M4974" s="229">
        <f t="shared" si="482"/>
        <v>0</v>
      </c>
    </row>
    <row r="4975" spans="1:13" ht="15" customHeight="1">
      <c r="A4975" s="76"/>
      <c r="B4975" s="77" t="str">
        <f t="shared" si="479"/>
        <v/>
      </c>
      <c r="C4975" t="str">
        <f t="shared" si="478"/>
        <v/>
      </c>
      <c r="D4975" s="315" t="str">
        <f t="shared" si="483"/>
        <v/>
      </c>
      <c r="E4975" s="228">
        <v>0</v>
      </c>
      <c r="J4975" s="229">
        <f t="shared" si="480"/>
        <v>0</v>
      </c>
      <c r="K4975" s="229">
        <f t="shared" si="481"/>
        <v>0</v>
      </c>
      <c r="L4975" s="229">
        <f t="shared" si="481"/>
        <v>0</v>
      </c>
      <c r="M4975" s="229">
        <f t="shared" si="482"/>
        <v>0</v>
      </c>
    </row>
    <row r="4976" spans="1:13" ht="15" customHeight="1">
      <c r="A4976" s="76"/>
      <c r="B4976" s="77" t="str">
        <f t="shared" si="479"/>
        <v/>
      </c>
      <c r="C4976" t="str">
        <f t="shared" si="478"/>
        <v/>
      </c>
      <c r="D4976" s="315" t="str">
        <f t="shared" si="483"/>
        <v/>
      </c>
      <c r="E4976" s="228">
        <v>0</v>
      </c>
      <c r="J4976" s="229">
        <f t="shared" si="480"/>
        <v>0</v>
      </c>
      <c r="K4976" s="229">
        <f t="shared" si="481"/>
        <v>0</v>
      </c>
      <c r="L4976" s="229">
        <f t="shared" si="481"/>
        <v>0</v>
      </c>
      <c r="M4976" s="229">
        <f t="shared" si="482"/>
        <v>0</v>
      </c>
    </row>
    <row r="4977" spans="1:13" ht="15" customHeight="1">
      <c r="A4977" s="76"/>
      <c r="B4977" s="77" t="str">
        <f t="shared" si="479"/>
        <v/>
      </c>
      <c r="C4977" t="str">
        <f t="shared" si="478"/>
        <v/>
      </c>
      <c r="D4977" s="315" t="str">
        <f t="shared" si="483"/>
        <v/>
      </c>
      <c r="E4977" s="228">
        <v>0</v>
      </c>
      <c r="J4977" s="229">
        <f t="shared" si="480"/>
        <v>0</v>
      </c>
      <c r="K4977" s="229">
        <f t="shared" si="481"/>
        <v>0</v>
      </c>
      <c r="L4977" s="229">
        <f t="shared" si="481"/>
        <v>0</v>
      </c>
      <c r="M4977" s="229">
        <f t="shared" si="482"/>
        <v>0</v>
      </c>
    </row>
    <row r="4978" spans="1:13" ht="15" customHeight="1">
      <c r="A4978" s="76"/>
      <c r="B4978" s="77" t="str">
        <f t="shared" si="479"/>
        <v/>
      </c>
      <c r="C4978" t="str">
        <f t="shared" si="478"/>
        <v/>
      </c>
      <c r="D4978" s="315" t="str">
        <f t="shared" si="483"/>
        <v/>
      </c>
      <c r="E4978" s="228">
        <v>0</v>
      </c>
      <c r="J4978" s="229">
        <f t="shared" si="480"/>
        <v>0</v>
      </c>
      <c r="K4978" s="229">
        <f t="shared" si="481"/>
        <v>0</v>
      </c>
      <c r="L4978" s="229">
        <f t="shared" si="481"/>
        <v>0</v>
      </c>
      <c r="M4978" s="229">
        <f t="shared" si="482"/>
        <v>0</v>
      </c>
    </row>
    <row r="4979" spans="1:13" ht="15" customHeight="1">
      <c r="A4979" s="76"/>
      <c r="B4979" s="77" t="str">
        <f t="shared" si="479"/>
        <v/>
      </c>
      <c r="C4979" t="str">
        <f t="shared" si="478"/>
        <v/>
      </c>
      <c r="D4979" s="315" t="str">
        <f t="shared" si="483"/>
        <v/>
      </c>
      <c r="E4979" s="228">
        <v>0</v>
      </c>
      <c r="J4979" s="229">
        <f t="shared" si="480"/>
        <v>0</v>
      </c>
      <c r="K4979" s="229">
        <f t="shared" si="481"/>
        <v>0</v>
      </c>
      <c r="L4979" s="229">
        <f t="shared" si="481"/>
        <v>0</v>
      </c>
      <c r="M4979" s="229">
        <f t="shared" si="482"/>
        <v>0</v>
      </c>
    </row>
    <row r="4980" spans="1:13" ht="15" customHeight="1">
      <c r="A4980" s="76"/>
      <c r="B4980" s="77" t="str">
        <f t="shared" si="479"/>
        <v/>
      </c>
      <c r="C4980" t="str">
        <f t="shared" si="478"/>
        <v/>
      </c>
      <c r="D4980" s="315" t="str">
        <f t="shared" si="483"/>
        <v/>
      </c>
      <c r="E4980" s="228">
        <v>0</v>
      </c>
      <c r="J4980" s="229">
        <f t="shared" si="480"/>
        <v>0</v>
      </c>
      <c r="K4980" s="229">
        <f t="shared" si="481"/>
        <v>0</v>
      </c>
      <c r="L4980" s="229">
        <f t="shared" si="481"/>
        <v>0</v>
      </c>
      <c r="M4980" s="229">
        <f t="shared" si="482"/>
        <v>0</v>
      </c>
    </row>
    <row r="4981" spans="1:13" ht="15" customHeight="1">
      <c r="A4981" s="76"/>
      <c r="B4981" s="77" t="str">
        <f t="shared" si="479"/>
        <v/>
      </c>
      <c r="C4981" t="str">
        <f t="shared" si="478"/>
        <v/>
      </c>
      <c r="D4981" s="315" t="str">
        <f t="shared" si="483"/>
        <v/>
      </c>
      <c r="E4981" s="228">
        <v>0</v>
      </c>
      <c r="J4981" s="229">
        <f t="shared" si="480"/>
        <v>0</v>
      </c>
      <c r="K4981" s="229">
        <f t="shared" si="481"/>
        <v>0</v>
      </c>
      <c r="L4981" s="229">
        <f t="shared" si="481"/>
        <v>0</v>
      </c>
      <c r="M4981" s="229">
        <f t="shared" si="482"/>
        <v>0</v>
      </c>
    </row>
    <row r="4982" spans="1:13" ht="15" customHeight="1">
      <c r="A4982" s="76"/>
      <c r="B4982" s="77" t="str">
        <f t="shared" si="479"/>
        <v/>
      </c>
      <c r="C4982" t="str">
        <f t="shared" si="478"/>
        <v/>
      </c>
      <c r="D4982" s="315" t="str">
        <f t="shared" si="483"/>
        <v/>
      </c>
      <c r="E4982" s="228">
        <v>0</v>
      </c>
      <c r="J4982" s="229">
        <f t="shared" si="480"/>
        <v>0</v>
      </c>
      <c r="K4982" s="229">
        <f t="shared" si="481"/>
        <v>0</v>
      </c>
      <c r="L4982" s="229">
        <f t="shared" si="481"/>
        <v>0</v>
      </c>
      <c r="M4982" s="229">
        <f t="shared" si="482"/>
        <v>0</v>
      </c>
    </row>
    <row r="4983" spans="1:13" ht="15" customHeight="1">
      <c r="A4983" s="76"/>
      <c r="B4983" s="77" t="str">
        <f t="shared" si="479"/>
        <v/>
      </c>
      <c r="C4983" t="str">
        <f t="shared" si="478"/>
        <v/>
      </c>
      <c r="D4983" s="315" t="str">
        <f t="shared" si="483"/>
        <v/>
      </c>
      <c r="E4983" s="228">
        <v>0</v>
      </c>
      <c r="J4983" s="229">
        <f t="shared" si="480"/>
        <v>0</v>
      </c>
      <c r="K4983" s="229">
        <f t="shared" si="481"/>
        <v>0</v>
      </c>
      <c r="L4983" s="229">
        <f t="shared" si="481"/>
        <v>0</v>
      </c>
      <c r="M4983" s="229">
        <f t="shared" si="482"/>
        <v>0</v>
      </c>
    </row>
    <row r="4984" spans="1:13" ht="15" customHeight="1">
      <c r="A4984" s="76"/>
      <c r="B4984" s="77" t="str">
        <f t="shared" si="479"/>
        <v/>
      </c>
      <c r="C4984" t="str">
        <f t="shared" si="478"/>
        <v/>
      </c>
      <c r="D4984" s="315" t="str">
        <f t="shared" si="483"/>
        <v/>
      </c>
      <c r="E4984" s="228">
        <v>0</v>
      </c>
      <c r="J4984" s="229">
        <f t="shared" si="480"/>
        <v>0</v>
      </c>
      <c r="K4984" s="229">
        <f t="shared" si="481"/>
        <v>0</v>
      </c>
      <c r="L4984" s="229">
        <f t="shared" si="481"/>
        <v>0</v>
      </c>
      <c r="M4984" s="229">
        <f t="shared" si="482"/>
        <v>0</v>
      </c>
    </row>
    <row r="4985" spans="1:13" ht="15" customHeight="1">
      <c r="A4985" s="76"/>
      <c r="B4985" s="77" t="str">
        <f t="shared" si="479"/>
        <v/>
      </c>
      <c r="C4985" t="str">
        <f t="shared" si="478"/>
        <v/>
      </c>
      <c r="D4985" s="315" t="str">
        <f t="shared" si="483"/>
        <v/>
      </c>
      <c r="E4985" s="228">
        <v>0</v>
      </c>
      <c r="J4985" s="229">
        <f t="shared" si="480"/>
        <v>0</v>
      </c>
      <c r="K4985" s="229">
        <f t="shared" si="481"/>
        <v>0</v>
      </c>
      <c r="L4985" s="229">
        <f t="shared" si="481"/>
        <v>0</v>
      </c>
      <c r="M4985" s="229">
        <f t="shared" si="482"/>
        <v>0</v>
      </c>
    </row>
    <row r="4986" spans="1:13" ht="15" customHeight="1">
      <c r="A4986" s="76"/>
      <c r="B4986" s="77" t="str">
        <f t="shared" si="479"/>
        <v/>
      </c>
      <c r="C4986" t="str">
        <f t="shared" si="478"/>
        <v/>
      </c>
      <c r="D4986" s="315" t="str">
        <f t="shared" si="483"/>
        <v/>
      </c>
      <c r="E4986" s="228">
        <v>0</v>
      </c>
      <c r="J4986" s="229">
        <f t="shared" si="480"/>
        <v>0</v>
      </c>
      <c r="K4986" s="229">
        <f t="shared" si="481"/>
        <v>0</v>
      </c>
      <c r="L4986" s="229">
        <f t="shared" si="481"/>
        <v>0</v>
      </c>
      <c r="M4986" s="229">
        <f t="shared" si="482"/>
        <v>0</v>
      </c>
    </row>
    <row r="4987" spans="1:13" ht="15" customHeight="1">
      <c r="A4987" s="76"/>
      <c r="B4987" s="77" t="str">
        <f t="shared" si="479"/>
        <v/>
      </c>
      <c r="C4987" t="str">
        <f t="shared" si="478"/>
        <v/>
      </c>
      <c r="D4987" s="315" t="str">
        <f t="shared" si="483"/>
        <v/>
      </c>
      <c r="E4987" s="228">
        <v>0</v>
      </c>
      <c r="J4987" s="229">
        <f t="shared" si="480"/>
        <v>0</v>
      </c>
      <c r="K4987" s="229">
        <f t="shared" si="481"/>
        <v>0</v>
      </c>
      <c r="L4987" s="229">
        <f t="shared" si="481"/>
        <v>0</v>
      </c>
      <c r="M4987" s="229">
        <f t="shared" si="482"/>
        <v>0</v>
      </c>
    </row>
    <row r="4988" spans="1:13" ht="15" customHeight="1">
      <c r="A4988" s="76"/>
      <c r="B4988" s="77" t="str">
        <f t="shared" si="479"/>
        <v/>
      </c>
      <c r="C4988" t="str">
        <f t="shared" si="478"/>
        <v/>
      </c>
      <c r="D4988" s="315" t="str">
        <f t="shared" si="483"/>
        <v/>
      </c>
      <c r="E4988" s="228">
        <v>0</v>
      </c>
      <c r="J4988" s="229">
        <f t="shared" si="480"/>
        <v>0</v>
      </c>
      <c r="K4988" s="229">
        <f t="shared" si="481"/>
        <v>0</v>
      </c>
      <c r="L4988" s="229">
        <f t="shared" si="481"/>
        <v>0</v>
      </c>
      <c r="M4988" s="229">
        <f t="shared" si="482"/>
        <v>0</v>
      </c>
    </row>
    <row r="4989" spans="1:13" ht="15" customHeight="1">
      <c r="A4989" s="76"/>
      <c r="B4989" s="77" t="str">
        <f t="shared" si="479"/>
        <v/>
      </c>
      <c r="C4989" t="str">
        <f t="shared" si="478"/>
        <v/>
      </c>
      <c r="D4989" s="315" t="str">
        <f t="shared" si="483"/>
        <v/>
      </c>
      <c r="E4989" s="228">
        <v>0</v>
      </c>
      <c r="J4989" s="229">
        <f t="shared" si="480"/>
        <v>0</v>
      </c>
      <c r="K4989" s="229">
        <f t="shared" si="481"/>
        <v>0</v>
      </c>
      <c r="L4989" s="229">
        <f t="shared" si="481"/>
        <v>0</v>
      </c>
      <c r="M4989" s="229">
        <f t="shared" si="482"/>
        <v>0</v>
      </c>
    </row>
    <row r="4990" spans="1:13" ht="15" customHeight="1">
      <c r="A4990" s="76"/>
      <c r="B4990" s="77" t="str">
        <f t="shared" si="479"/>
        <v/>
      </c>
      <c r="C4990" t="str">
        <f t="shared" si="478"/>
        <v/>
      </c>
      <c r="D4990" s="315" t="str">
        <f t="shared" si="483"/>
        <v/>
      </c>
      <c r="E4990" s="228">
        <v>0</v>
      </c>
      <c r="J4990" s="229">
        <f t="shared" si="480"/>
        <v>0</v>
      </c>
      <c r="K4990" s="229">
        <f t="shared" si="481"/>
        <v>0</v>
      </c>
      <c r="L4990" s="229">
        <f t="shared" si="481"/>
        <v>0</v>
      </c>
      <c r="M4990" s="229">
        <f t="shared" si="482"/>
        <v>0</v>
      </c>
    </row>
    <row r="4991" spans="1:13" ht="15" customHeight="1">
      <c r="A4991" s="76"/>
      <c r="B4991" s="77" t="str">
        <f t="shared" si="479"/>
        <v/>
      </c>
      <c r="C4991" t="str">
        <f t="shared" si="478"/>
        <v/>
      </c>
      <c r="D4991" s="315" t="str">
        <f t="shared" si="483"/>
        <v/>
      </c>
      <c r="E4991" s="228">
        <v>0</v>
      </c>
      <c r="J4991" s="229">
        <f t="shared" si="480"/>
        <v>0</v>
      </c>
      <c r="K4991" s="229">
        <f t="shared" si="481"/>
        <v>0</v>
      </c>
      <c r="L4991" s="229">
        <f t="shared" si="481"/>
        <v>0</v>
      </c>
      <c r="M4991" s="229">
        <f t="shared" si="482"/>
        <v>0</v>
      </c>
    </row>
    <row r="4992" spans="1:13" ht="15" customHeight="1">
      <c r="A4992" s="76"/>
      <c r="B4992" s="77" t="str">
        <f t="shared" si="479"/>
        <v/>
      </c>
      <c r="C4992" t="str">
        <f t="shared" si="478"/>
        <v/>
      </c>
      <c r="D4992" s="315" t="str">
        <f t="shared" si="483"/>
        <v/>
      </c>
      <c r="E4992" s="228">
        <v>0</v>
      </c>
      <c r="J4992" s="229">
        <f t="shared" si="480"/>
        <v>0</v>
      </c>
      <c r="K4992" s="229">
        <f t="shared" si="481"/>
        <v>0</v>
      </c>
      <c r="L4992" s="229">
        <f t="shared" si="481"/>
        <v>0</v>
      </c>
      <c r="M4992" s="229">
        <f t="shared" si="482"/>
        <v>0</v>
      </c>
    </row>
    <row r="4993" spans="1:13" ht="15" customHeight="1">
      <c r="A4993" s="76"/>
      <c r="B4993" s="77" t="str">
        <f t="shared" si="479"/>
        <v/>
      </c>
      <c r="C4993" t="str">
        <f t="shared" ref="C4993:C5056" si="484">IF(A4993&lt;&gt;"",TEXT(A4993,"aaaa"),"")</f>
        <v/>
      </c>
      <c r="D4993" s="315" t="str">
        <f t="shared" si="483"/>
        <v/>
      </c>
      <c r="E4993" s="228">
        <v>0</v>
      </c>
      <c r="J4993" s="229">
        <f t="shared" si="480"/>
        <v>0</v>
      </c>
      <c r="K4993" s="229">
        <f t="shared" si="481"/>
        <v>0</v>
      </c>
      <c r="L4993" s="229">
        <f t="shared" si="481"/>
        <v>0</v>
      </c>
      <c r="M4993" s="229">
        <f t="shared" si="482"/>
        <v>0</v>
      </c>
    </row>
    <row r="4994" spans="1:13" ht="15" customHeight="1">
      <c r="A4994" s="76"/>
      <c r="B4994" s="77" t="str">
        <f t="shared" si="479"/>
        <v/>
      </c>
      <c r="C4994" t="str">
        <f t="shared" si="484"/>
        <v/>
      </c>
      <c r="D4994" s="315" t="str">
        <f t="shared" si="483"/>
        <v/>
      </c>
      <c r="E4994" s="228">
        <v>0</v>
      </c>
      <c r="J4994" s="229">
        <f t="shared" si="480"/>
        <v>0</v>
      </c>
      <c r="K4994" s="229">
        <f t="shared" si="481"/>
        <v>0</v>
      </c>
      <c r="L4994" s="229">
        <f t="shared" si="481"/>
        <v>0</v>
      </c>
      <c r="M4994" s="229">
        <f t="shared" si="482"/>
        <v>0</v>
      </c>
    </row>
    <row r="4995" spans="1:13" ht="15" customHeight="1">
      <c r="A4995" s="76"/>
      <c r="B4995" s="77" t="str">
        <f t="shared" si="479"/>
        <v/>
      </c>
      <c r="C4995" t="str">
        <f t="shared" si="484"/>
        <v/>
      </c>
      <c r="D4995" s="315" t="str">
        <f t="shared" si="483"/>
        <v/>
      </c>
      <c r="E4995" s="228">
        <v>0</v>
      </c>
      <c r="J4995" s="229">
        <f t="shared" si="480"/>
        <v>0</v>
      </c>
      <c r="K4995" s="229">
        <f t="shared" si="481"/>
        <v>0</v>
      </c>
      <c r="L4995" s="229">
        <f t="shared" si="481"/>
        <v>0</v>
      </c>
      <c r="M4995" s="229">
        <f t="shared" si="482"/>
        <v>0</v>
      </c>
    </row>
    <row r="4996" spans="1:13" ht="15" customHeight="1">
      <c r="A4996" s="76"/>
      <c r="B4996" s="77" t="str">
        <f t="shared" si="479"/>
        <v/>
      </c>
      <c r="C4996" t="str">
        <f t="shared" si="484"/>
        <v/>
      </c>
      <c r="D4996" s="315" t="str">
        <f t="shared" si="483"/>
        <v/>
      </c>
      <c r="E4996" s="228">
        <v>0</v>
      </c>
      <c r="J4996" s="229">
        <f t="shared" si="480"/>
        <v>0</v>
      </c>
      <c r="K4996" s="229">
        <f t="shared" si="481"/>
        <v>0</v>
      </c>
      <c r="L4996" s="229">
        <f t="shared" si="481"/>
        <v>0</v>
      </c>
      <c r="M4996" s="229">
        <f t="shared" si="482"/>
        <v>0</v>
      </c>
    </row>
    <row r="4997" spans="1:13" ht="15" customHeight="1">
      <c r="A4997" s="76"/>
      <c r="B4997" s="77" t="str">
        <f t="shared" si="479"/>
        <v/>
      </c>
      <c r="C4997" t="str">
        <f t="shared" si="484"/>
        <v/>
      </c>
      <c r="D4997" s="315" t="str">
        <f t="shared" si="483"/>
        <v/>
      </c>
      <c r="E4997" s="228">
        <v>0</v>
      </c>
      <c r="J4997" s="229">
        <f t="shared" si="480"/>
        <v>0</v>
      </c>
      <c r="K4997" s="229">
        <f t="shared" si="481"/>
        <v>0</v>
      </c>
      <c r="L4997" s="229">
        <f t="shared" si="481"/>
        <v>0</v>
      </c>
      <c r="M4997" s="229">
        <f t="shared" si="482"/>
        <v>0</v>
      </c>
    </row>
    <row r="4998" spans="1:13" ht="15" customHeight="1">
      <c r="A4998" s="76"/>
      <c r="B4998" s="77" t="str">
        <f t="shared" si="479"/>
        <v/>
      </c>
      <c r="C4998" t="str">
        <f t="shared" si="484"/>
        <v/>
      </c>
      <c r="D4998" s="315" t="str">
        <f t="shared" si="483"/>
        <v/>
      </c>
      <c r="E4998" s="228">
        <v>0</v>
      </c>
      <c r="J4998" s="229">
        <f t="shared" si="480"/>
        <v>0</v>
      </c>
      <c r="K4998" s="229">
        <f t="shared" si="481"/>
        <v>0</v>
      </c>
      <c r="L4998" s="229">
        <f t="shared" si="481"/>
        <v>0</v>
      </c>
      <c r="M4998" s="229">
        <f t="shared" si="482"/>
        <v>0</v>
      </c>
    </row>
    <row r="4999" spans="1:13" ht="15" customHeight="1">
      <c r="A4999" s="76"/>
      <c r="B4999" s="77" t="str">
        <f t="shared" ref="B4999:B5062" si="485">IF(A4999="","",TEXT(A4999,"DDDD"))</f>
        <v/>
      </c>
      <c r="C4999" t="str">
        <f t="shared" si="484"/>
        <v/>
      </c>
      <c r="D4999" s="315" t="str">
        <f t="shared" si="483"/>
        <v/>
      </c>
      <c r="E4999" s="228">
        <v>0</v>
      </c>
      <c r="J4999" s="229">
        <f t="shared" ref="J4999:J5062" si="486">IF(E4999=0,0,(1-J$4)*E4999)</f>
        <v>0</v>
      </c>
      <c r="K4999" s="229">
        <f t="shared" ref="K4999:L5062" si="487">IF(F4999=0,0,(1-K$4)*F4999)</f>
        <v>0</v>
      </c>
      <c r="L4999" s="229">
        <f t="shared" si="487"/>
        <v>0</v>
      </c>
      <c r="M4999" s="229">
        <f t="shared" ref="M4999:M5062" si="488">IF(H4999=0,0,(1-M$4)*H4999)</f>
        <v>0</v>
      </c>
    </row>
    <row r="5000" spans="1:13" ht="15" customHeight="1">
      <c r="A5000" s="76"/>
      <c r="B5000" s="77" t="str">
        <f t="shared" si="485"/>
        <v/>
      </c>
      <c r="C5000" t="str">
        <f t="shared" si="484"/>
        <v/>
      </c>
      <c r="D5000" s="315" t="str">
        <f t="shared" ref="D5000:D5063" si="489">IF(A5000&lt;&gt;"",PROPER(TEXT(A5000,"Mmmm")),"")</f>
        <v/>
      </c>
      <c r="E5000" s="228">
        <v>0</v>
      </c>
      <c r="J5000" s="229">
        <f t="shared" si="486"/>
        <v>0</v>
      </c>
      <c r="K5000" s="229">
        <f t="shared" si="487"/>
        <v>0</v>
      </c>
      <c r="L5000" s="229">
        <f t="shared" si="487"/>
        <v>0</v>
      </c>
      <c r="M5000" s="229">
        <f t="shared" si="488"/>
        <v>0</v>
      </c>
    </row>
    <row r="5001" spans="1:13" ht="15" customHeight="1">
      <c r="A5001" s="76"/>
      <c r="B5001" s="77" t="str">
        <f t="shared" si="485"/>
        <v/>
      </c>
      <c r="C5001" t="str">
        <f t="shared" si="484"/>
        <v/>
      </c>
      <c r="D5001" s="315" t="str">
        <f t="shared" si="489"/>
        <v/>
      </c>
      <c r="E5001" s="228">
        <v>0</v>
      </c>
      <c r="J5001" s="229">
        <f t="shared" si="486"/>
        <v>0</v>
      </c>
      <c r="K5001" s="229">
        <f t="shared" si="487"/>
        <v>0</v>
      </c>
      <c r="L5001" s="229">
        <f t="shared" si="487"/>
        <v>0</v>
      </c>
      <c r="M5001" s="229">
        <f t="shared" si="488"/>
        <v>0</v>
      </c>
    </row>
    <row r="5002" spans="1:13" ht="15" customHeight="1">
      <c r="A5002" s="76"/>
      <c r="B5002" s="77" t="str">
        <f t="shared" si="485"/>
        <v/>
      </c>
      <c r="C5002" t="str">
        <f t="shared" si="484"/>
        <v/>
      </c>
      <c r="D5002" s="315" t="str">
        <f t="shared" si="489"/>
        <v/>
      </c>
      <c r="E5002" s="228">
        <v>0</v>
      </c>
      <c r="J5002" s="229">
        <f t="shared" si="486"/>
        <v>0</v>
      </c>
      <c r="K5002" s="229">
        <f t="shared" si="487"/>
        <v>0</v>
      </c>
      <c r="L5002" s="229">
        <f t="shared" si="487"/>
        <v>0</v>
      </c>
      <c r="M5002" s="229">
        <f t="shared" si="488"/>
        <v>0</v>
      </c>
    </row>
    <row r="5003" spans="1:13" ht="15" customHeight="1">
      <c r="A5003" s="76"/>
      <c r="B5003" s="77" t="str">
        <f t="shared" si="485"/>
        <v/>
      </c>
      <c r="C5003" t="str">
        <f t="shared" si="484"/>
        <v/>
      </c>
      <c r="D5003" s="315" t="str">
        <f t="shared" si="489"/>
        <v/>
      </c>
      <c r="E5003" s="228">
        <v>0</v>
      </c>
      <c r="J5003" s="229">
        <f t="shared" si="486"/>
        <v>0</v>
      </c>
      <c r="K5003" s="229">
        <f t="shared" si="487"/>
        <v>0</v>
      </c>
      <c r="L5003" s="229">
        <f t="shared" si="487"/>
        <v>0</v>
      </c>
      <c r="M5003" s="229">
        <f t="shared" si="488"/>
        <v>0</v>
      </c>
    </row>
    <row r="5004" spans="1:13" ht="15" customHeight="1">
      <c r="A5004" s="76"/>
      <c r="B5004" s="77" t="str">
        <f t="shared" si="485"/>
        <v/>
      </c>
      <c r="C5004" t="str">
        <f t="shared" si="484"/>
        <v/>
      </c>
      <c r="D5004" s="315" t="str">
        <f t="shared" si="489"/>
        <v/>
      </c>
      <c r="E5004" s="228">
        <v>0</v>
      </c>
      <c r="J5004" s="229">
        <f t="shared" si="486"/>
        <v>0</v>
      </c>
      <c r="K5004" s="229">
        <f t="shared" si="487"/>
        <v>0</v>
      </c>
      <c r="L5004" s="229">
        <f t="shared" si="487"/>
        <v>0</v>
      </c>
      <c r="M5004" s="229">
        <f t="shared" si="488"/>
        <v>0</v>
      </c>
    </row>
    <row r="5005" spans="1:13" ht="15" customHeight="1">
      <c r="A5005" s="76"/>
      <c r="B5005" s="77" t="str">
        <f t="shared" si="485"/>
        <v/>
      </c>
      <c r="C5005" t="str">
        <f t="shared" si="484"/>
        <v/>
      </c>
      <c r="D5005" s="315" t="str">
        <f t="shared" si="489"/>
        <v/>
      </c>
      <c r="E5005" s="228">
        <v>0</v>
      </c>
      <c r="J5005" s="229">
        <f t="shared" si="486"/>
        <v>0</v>
      </c>
      <c r="K5005" s="229">
        <f t="shared" si="487"/>
        <v>0</v>
      </c>
      <c r="L5005" s="229">
        <f t="shared" si="487"/>
        <v>0</v>
      </c>
      <c r="M5005" s="229">
        <f t="shared" si="488"/>
        <v>0</v>
      </c>
    </row>
    <row r="5006" spans="1:13" ht="15" customHeight="1">
      <c r="A5006" s="76"/>
      <c r="B5006" s="77" t="str">
        <f t="shared" si="485"/>
        <v/>
      </c>
      <c r="C5006" t="str">
        <f t="shared" si="484"/>
        <v/>
      </c>
      <c r="D5006" s="315" t="str">
        <f t="shared" si="489"/>
        <v/>
      </c>
      <c r="E5006" s="228">
        <v>0</v>
      </c>
      <c r="J5006" s="229">
        <f t="shared" si="486"/>
        <v>0</v>
      </c>
      <c r="K5006" s="229">
        <f t="shared" si="487"/>
        <v>0</v>
      </c>
      <c r="L5006" s="229">
        <f t="shared" si="487"/>
        <v>0</v>
      </c>
      <c r="M5006" s="229">
        <f t="shared" si="488"/>
        <v>0</v>
      </c>
    </row>
    <row r="5007" spans="1:13" ht="15" customHeight="1">
      <c r="A5007" s="76"/>
      <c r="B5007" s="77" t="str">
        <f t="shared" si="485"/>
        <v/>
      </c>
      <c r="C5007" t="str">
        <f t="shared" si="484"/>
        <v/>
      </c>
      <c r="D5007" s="315" t="str">
        <f t="shared" si="489"/>
        <v/>
      </c>
      <c r="E5007" s="228">
        <v>0</v>
      </c>
      <c r="J5007" s="229">
        <f t="shared" si="486"/>
        <v>0</v>
      </c>
      <c r="K5007" s="229">
        <f t="shared" si="487"/>
        <v>0</v>
      </c>
      <c r="L5007" s="229">
        <f t="shared" si="487"/>
        <v>0</v>
      </c>
      <c r="M5007" s="229">
        <f t="shared" si="488"/>
        <v>0</v>
      </c>
    </row>
    <row r="5008" spans="1:13" ht="15" customHeight="1">
      <c r="A5008" s="76"/>
      <c r="B5008" s="77" t="str">
        <f t="shared" si="485"/>
        <v/>
      </c>
      <c r="C5008" t="str">
        <f t="shared" si="484"/>
        <v/>
      </c>
      <c r="D5008" s="315" t="str">
        <f t="shared" si="489"/>
        <v/>
      </c>
      <c r="E5008" s="228">
        <v>0</v>
      </c>
      <c r="J5008" s="229">
        <f t="shared" si="486"/>
        <v>0</v>
      </c>
      <c r="K5008" s="229">
        <f t="shared" si="487"/>
        <v>0</v>
      </c>
      <c r="L5008" s="229">
        <f t="shared" si="487"/>
        <v>0</v>
      </c>
      <c r="M5008" s="229">
        <f t="shared" si="488"/>
        <v>0</v>
      </c>
    </row>
    <row r="5009" spans="1:13" ht="15" customHeight="1">
      <c r="A5009" s="76"/>
      <c r="B5009" s="77" t="str">
        <f t="shared" si="485"/>
        <v/>
      </c>
      <c r="C5009" t="str">
        <f t="shared" si="484"/>
        <v/>
      </c>
      <c r="D5009" s="315" t="str">
        <f t="shared" si="489"/>
        <v/>
      </c>
      <c r="E5009" s="228">
        <v>0</v>
      </c>
      <c r="J5009" s="229">
        <f t="shared" si="486"/>
        <v>0</v>
      </c>
      <c r="K5009" s="229">
        <f t="shared" si="487"/>
        <v>0</v>
      </c>
      <c r="L5009" s="229">
        <f t="shared" si="487"/>
        <v>0</v>
      </c>
      <c r="M5009" s="229">
        <f t="shared" si="488"/>
        <v>0</v>
      </c>
    </row>
    <row r="5010" spans="1:13" ht="15" customHeight="1">
      <c r="A5010" s="76"/>
      <c r="B5010" s="77" t="str">
        <f t="shared" si="485"/>
        <v/>
      </c>
      <c r="C5010" t="str">
        <f t="shared" si="484"/>
        <v/>
      </c>
      <c r="D5010" s="315" t="str">
        <f t="shared" si="489"/>
        <v/>
      </c>
      <c r="E5010" s="228">
        <v>0</v>
      </c>
      <c r="J5010" s="229">
        <f t="shared" si="486"/>
        <v>0</v>
      </c>
      <c r="K5010" s="229">
        <f t="shared" si="487"/>
        <v>0</v>
      </c>
      <c r="L5010" s="229">
        <f t="shared" si="487"/>
        <v>0</v>
      </c>
      <c r="M5010" s="229">
        <f t="shared" si="488"/>
        <v>0</v>
      </c>
    </row>
    <row r="5011" spans="1:13" ht="15" customHeight="1">
      <c r="A5011" s="76"/>
      <c r="B5011" s="77" t="str">
        <f t="shared" si="485"/>
        <v/>
      </c>
      <c r="C5011" t="str">
        <f t="shared" si="484"/>
        <v/>
      </c>
      <c r="D5011" s="315" t="str">
        <f t="shared" si="489"/>
        <v/>
      </c>
      <c r="E5011" s="228">
        <v>0</v>
      </c>
      <c r="J5011" s="229">
        <f t="shared" si="486"/>
        <v>0</v>
      </c>
      <c r="K5011" s="229">
        <f t="shared" si="487"/>
        <v>0</v>
      </c>
      <c r="L5011" s="229">
        <f t="shared" si="487"/>
        <v>0</v>
      </c>
      <c r="M5011" s="229">
        <f t="shared" si="488"/>
        <v>0</v>
      </c>
    </row>
    <row r="5012" spans="1:13" ht="15" customHeight="1">
      <c r="A5012" s="76"/>
      <c r="B5012" s="77" t="str">
        <f t="shared" si="485"/>
        <v/>
      </c>
      <c r="C5012" t="str">
        <f t="shared" si="484"/>
        <v/>
      </c>
      <c r="D5012" s="315" t="str">
        <f t="shared" si="489"/>
        <v/>
      </c>
      <c r="E5012" s="228">
        <v>0</v>
      </c>
      <c r="J5012" s="229">
        <f t="shared" si="486"/>
        <v>0</v>
      </c>
      <c r="K5012" s="229">
        <f t="shared" si="487"/>
        <v>0</v>
      </c>
      <c r="L5012" s="229">
        <f t="shared" si="487"/>
        <v>0</v>
      </c>
      <c r="M5012" s="229">
        <f t="shared" si="488"/>
        <v>0</v>
      </c>
    </row>
    <row r="5013" spans="1:13" ht="15" customHeight="1">
      <c r="A5013" s="76"/>
      <c r="B5013" s="77" t="str">
        <f t="shared" si="485"/>
        <v/>
      </c>
      <c r="C5013" t="str">
        <f t="shared" si="484"/>
        <v/>
      </c>
      <c r="D5013" s="315" t="str">
        <f t="shared" si="489"/>
        <v/>
      </c>
      <c r="E5013" s="228">
        <v>0</v>
      </c>
      <c r="J5013" s="229">
        <f t="shared" si="486"/>
        <v>0</v>
      </c>
      <c r="K5013" s="229">
        <f t="shared" si="487"/>
        <v>0</v>
      </c>
      <c r="L5013" s="229">
        <f t="shared" si="487"/>
        <v>0</v>
      </c>
      <c r="M5013" s="229">
        <f t="shared" si="488"/>
        <v>0</v>
      </c>
    </row>
    <row r="5014" spans="1:13" ht="15" customHeight="1">
      <c r="A5014" s="76"/>
      <c r="B5014" s="77" t="str">
        <f t="shared" si="485"/>
        <v/>
      </c>
      <c r="C5014" t="str">
        <f t="shared" si="484"/>
        <v/>
      </c>
      <c r="D5014" s="315" t="str">
        <f t="shared" si="489"/>
        <v/>
      </c>
      <c r="E5014" s="228">
        <v>0</v>
      </c>
      <c r="J5014" s="229">
        <f t="shared" si="486"/>
        <v>0</v>
      </c>
      <c r="K5014" s="229">
        <f t="shared" si="487"/>
        <v>0</v>
      </c>
      <c r="L5014" s="229">
        <f t="shared" si="487"/>
        <v>0</v>
      </c>
      <c r="M5014" s="229">
        <f t="shared" si="488"/>
        <v>0</v>
      </c>
    </row>
    <row r="5015" spans="1:13" ht="15" customHeight="1">
      <c r="A5015" s="76"/>
      <c r="B5015" s="77" t="str">
        <f t="shared" si="485"/>
        <v/>
      </c>
      <c r="C5015" t="str">
        <f t="shared" si="484"/>
        <v/>
      </c>
      <c r="D5015" s="315" t="str">
        <f t="shared" si="489"/>
        <v/>
      </c>
      <c r="E5015" s="228">
        <v>0</v>
      </c>
      <c r="J5015" s="229">
        <f t="shared" si="486"/>
        <v>0</v>
      </c>
      <c r="K5015" s="229">
        <f t="shared" si="487"/>
        <v>0</v>
      </c>
      <c r="L5015" s="229">
        <f t="shared" si="487"/>
        <v>0</v>
      </c>
      <c r="M5015" s="229">
        <f t="shared" si="488"/>
        <v>0</v>
      </c>
    </row>
    <row r="5016" spans="1:13" ht="15" customHeight="1">
      <c r="A5016" s="76"/>
      <c r="B5016" s="77" t="str">
        <f t="shared" si="485"/>
        <v/>
      </c>
      <c r="C5016" t="str">
        <f t="shared" si="484"/>
        <v/>
      </c>
      <c r="D5016" s="315" t="str">
        <f t="shared" si="489"/>
        <v/>
      </c>
      <c r="E5016" s="228">
        <v>0</v>
      </c>
      <c r="J5016" s="229">
        <f t="shared" si="486"/>
        <v>0</v>
      </c>
      <c r="K5016" s="229">
        <f t="shared" si="487"/>
        <v>0</v>
      </c>
      <c r="L5016" s="229">
        <f t="shared" si="487"/>
        <v>0</v>
      </c>
      <c r="M5016" s="229">
        <f t="shared" si="488"/>
        <v>0</v>
      </c>
    </row>
    <row r="5017" spans="1:13" ht="15" customHeight="1">
      <c r="A5017" s="76"/>
      <c r="B5017" s="77" t="str">
        <f t="shared" si="485"/>
        <v/>
      </c>
      <c r="C5017" t="str">
        <f t="shared" si="484"/>
        <v/>
      </c>
      <c r="D5017" s="315" t="str">
        <f t="shared" si="489"/>
        <v/>
      </c>
      <c r="E5017" s="228">
        <v>0</v>
      </c>
      <c r="J5017" s="229">
        <f t="shared" si="486"/>
        <v>0</v>
      </c>
      <c r="K5017" s="229">
        <f t="shared" si="487"/>
        <v>0</v>
      </c>
      <c r="L5017" s="229">
        <f t="shared" si="487"/>
        <v>0</v>
      </c>
      <c r="M5017" s="229">
        <f t="shared" si="488"/>
        <v>0</v>
      </c>
    </row>
    <row r="5018" spans="1:13" ht="15" customHeight="1">
      <c r="A5018" s="76"/>
      <c r="B5018" s="77" t="str">
        <f t="shared" si="485"/>
        <v/>
      </c>
      <c r="C5018" t="str">
        <f t="shared" si="484"/>
        <v/>
      </c>
      <c r="D5018" s="315" t="str">
        <f t="shared" si="489"/>
        <v/>
      </c>
      <c r="E5018" s="228">
        <v>0</v>
      </c>
      <c r="J5018" s="229">
        <f t="shared" si="486"/>
        <v>0</v>
      </c>
      <c r="K5018" s="229">
        <f t="shared" si="487"/>
        <v>0</v>
      </c>
      <c r="L5018" s="229">
        <f t="shared" si="487"/>
        <v>0</v>
      </c>
      <c r="M5018" s="229">
        <f t="shared" si="488"/>
        <v>0</v>
      </c>
    </row>
    <row r="5019" spans="1:13" ht="15" customHeight="1">
      <c r="A5019" s="76"/>
      <c r="B5019" s="77" t="str">
        <f t="shared" si="485"/>
        <v/>
      </c>
      <c r="C5019" t="str">
        <f t="shared" si="484"/>
        <v/>
      </c>
      <c r="D5019" s="315" t="str">
        <f t="shared" si="489"/>
        <v/>
      </c>
      <c r="E5019" s="228">
        <v>0</v>
      </c>
      <c r="J5019" s="229">
        <f t="shared" si="486"/>
        <v>0</v>
      </c>
      <c r="K5019" s="229">
        <f t="shared" si="487"/>
        <v>0</v>
      </c>
      <c r="L5019" s="229">
        <f t="shared" si="487"/>
        <v>0</v>
      </c>
      <c r="M5019" s="229">
        <f t="shared" si="488"/>
        <v>0</v>
      </c>
    </row>
    <row r="5020" spans="1:13" ht="15" customHeight="1">
      <c r="A5020" s="76"/>
      <c r="B5020" s="77" t="str">
        <f t="shared" si="485"/>
        <v/>
      </c>
      <c r="C5020" t="str">
        <f t="shared" si="484"/>
        <v/>
      </c>
      <c r="D5020" s="315" t="str">
        <f t="shared" si="489"/>
        <v/>
      </c>
      <c r="E5020" s="228">
        <v>0</v>
      </c>
      <c r="J5020" s="229">
        <f t="shared" si="486"/>
        <v>0</v>
      </c>
      <c r="K5020" s="229">
        <f t="shared" si="487"/>
        <v>0</v>
      </c>
      <c r="L5020" s="229">
        <f t="shared" si="487"/>
        <v>0</v>
      </c>
      <c r="M5020" s="229">
        <f t="shared" si="488"/>
        <v>0</v>
      </c>
    </row>
    <row r="5021" spans="1:13" ht="15" customHeight="1">
      <c r="A5021" s="76"/>
      <c r="B5021" s="77" t="str">
        <f t="shared" si="485"/>
        <v/>
      </c>
      <c r="C5021" t="str">
        <f t="shared" si="484"/>
        <v/>
      </c>
      <c r="D5021" s="315" t="str">
        <f t="shared" si="489"/>
        <v/>
      </c>
      <c r="E5021" s="228">
        <v>0</v>
      </c>
      <c r="J5021" s="229">
        <f t="shared" si="486"/>
        <v>0</v>
      </c>
      <c r="K5021" s="229">
        <f t="shared" si="487"/>
        <v>0</v>
      </c>
      <c r="L5021" s="229">
        <f t="shared" si="487"/>
        <v>0</v>
      </c>
      <c r="M5021" s="229">
        <f t="shared" si="488"/>
        <v>0</v>
      </c>
    </row>
    <row r="5022" spans="1:13" ht="15" customHeight="1">
      <c r="A5022" s="76"/>
      <c r="B5022" s="77" t="str">
        <f t="shared" si="485"/>
        <v/>
      </c>
      <c r="C5022" t="str">
        <f t="shared" si="484"/>
        <v/>
      </c>
      <c r="D5022" s="315" t="str">
        <f t="shared" si="489"/>
        <v/>
      </c>
      <c r="E5022" s="228">
        <v>0</v>
      </c>
      <c r="J5022" s="229">
        <f t="shared" si="486"/>
        <v>0</v>
      </c>
      <c r="K5022" s="229">
        <f t="shared" si="487"/>
        <v>0</v>
      </c>
      <c r="L5022" s="229">
        <f t="shared" si="487"/>
        <v>0</v>
      </c>
      <c r="M5022" s="229">
        <f t="shared" si="488"/>
        <v>0</v>
      </c>
    </row>
    <row r="5023" spans="1:13" ht="15" customHeight="1">
      <c r="A5023" s="76"/>
      <c r="B5023" s="77" t="str">
        <f t="shared" si="485"/>
        <v/>
      </c>
      <c r="C5023" t="str">
        <f t="shared" si="484"/>
        <v/>
      </c>
      <c r="D5023" s="315" t="str">
        <f t="shared" si="489"/>
        <v/>
      </c>
      <c r="E5023" s="228">
        <v>0</v>
      </c>
      <c r="J5023" s="229">
        <f t="shared" si="486"/>
        <v>0</v>
      </c>
      <c r="K5023" s="229">
        <f t="shared" si="487"/>
        <v>0</v>
      </c>
      <c r="L5023" s="229">
        <f t="shared" si="487"/>
        <v>0</v>
      </c>
      <c r="M5023" s="229">
        <f t="shared" si="488"/>
        <v>0</v>
      </c>
    </row>
    <row r="5024" spans="1:13" ht="15" customHeight="1">
      <c r="A5024" s="76"/>
      <c r="B5024" s="77" t="str">
        <f t="shared" si="485"/>
        <v/>
      </c>
      <c r="C5024" t="str">
        <f t="shared" si="484"/>
        <v/>
      </c>
      <c r="D5024" s="315" t="str">
        <f t="shared" si="489"/>
        <v/>
      </c>
      <c r="E5024" s="228">
        <v>0</v>
      </c>
      <c r="J5024" s="229">
        <f t="shared" si="486"/>
        <v>0</v>
      </c>
      <c r="K5024" s="229">
        <f t="shared" si="487"/>
        <v>0</v>
      </c>
      <c r="L5024" s="229">
        <f t="shared" si="487"/>
        <v>0</v>
      </c>
      <c r="M5024" s="229">
        <f t="shared" si="488"/>
        <v>0</v>
      </c>
    </row>
    <row r="5025" spans="1:13" ht="15" customHeight="1">
      <c r="A5025" s="76"/>
      <c r="B5025" s="77" t="str">
        <f t="shared" si="485"/>
        <v/>
      </c>
      <c r="C5025" t="str">
        <f t="shared" si="484"/>
        <v/>
      </c>
      <c r="D5025" s="315" t="str">
        <f t="shared" si="489"/>
        <v/>
      </c>
      <c r="E5025" s="228">
        <v>0</v>
      </c>
      <c r="J5025" s="229">
        <f t="shared" si="486"/>
        <v>0</v>
      </c>
      <c r="K5025" s="229">
        <f t="shared" si="487"/>
        <v>0</v>
      </c>
      <c r="L5025" s="229">
        <f t="shared" si="487"/>
        <v>0</v>
      </c>
      <c r="M5025" s="229">
        <f t="shared" si="488"/>
        <v>0</v>
      </c>
    </row>
    <row r="5026" spans="1:13" ht="15" customHeight="1">
      <c r="A5026" s="76"/>
      <c r="B5026" s="77" t="str">
        <f t="shared" si="485"/>
        <v/>
      </c>
      <c r="C5026" t="str">
        <f t="shared" si="484"/>
        <v/>
      </c>
      <c r="D5026" s="315" t="str">
        <f t="shared" si="489"/>
        <v/>
      </c>
      <c r="E5026" s="228">
        <v>0</v>
      </c>
      <c r="J5026" s="229">
        <f t="shared" si="486"/>
        <v>0</v>
      </c>
      <c r="K5026" s="229">
        <f t="shared" si="487"/>
        <v>0</v>
      </c>
      <c r="L5026" s="229">
        <f t="shared" si="487"/>
        <v>0</v>
      </c>
      <c r="M5026" s="229">
        <f t="shared" si="488"/>
        <v>0</v>
      </c>
    </row>
    <row r="5027" spans="1:13" ht="15" customHeight="1">
      <c r="A5027" s="76"/>
      <c r="B5027" s="77" t="str">
        <f t="shared" si="485"/>
        <v/>
      </c>
      <c r="C5027" t="str">
        <f t="shared" si="484"/>
        <v/>
      </c>
      <c r="D5027" s="315" t="str">
        <f t="shared" si="489"/>
        <v/>
      </c>
      <c r="E5027" s="228">
        <v>0</v>
      </c>
      <c r="J5027" s="229">
        <f t="shared" si="486"/>
        <v>0</v>
      </c>
      <c r="K5027" s="229">
        <f t="shared" si="487"/>
        <v>0</v>
      </c>
      <c r="L5027" s="229">
        <f t="shared" si="487"/>
        <v>0</v>
      </c>
      <c r="M5027" s="229">
        <f t="shared" si="488"/>
        <v>0</v>
      </c>
    </row>
    <row r="5028" spans="1:13" ht="15" customHeight="1">
      <c r="A5028" s="76"/>
      <c r="B5028" s="77" t="str">
        <f t="shared" si="485"/>
        <v/>
      </c>
      <c r="C5028" t="str">
        <f t="shared" si="484"/>
        <v/>
      </c>
      <c r="D5028" s="315" t="str">
        <f t="shared" si="489"/>
        <v/>
      </c>
      <c r="E5028" s="228">
        <v>0</v>
      </c>
      <c r="J5028" s="229">
        <f t="shared" si="486"/>
        <v>0</v>
      </c>
      <c r="K5028" s="229">
        <f t="shared" si="487"/>
        <v>0</v>
      </c>
      <c r="L5028" s="229">
        <f t="shared" si="487"/>
        <v>0</v>
      </c>
      <c r="M5028" s="229">
        <f t="shared" si="488"/>
        <v>0</v>
      </c>
    </row>
    <row r="5029" spans="1:13" ht="15" customHeight="1">
      <c r="A5029" s="76"/>
      <c r="B5029" s="77" t="str">
        <f t="shared" si="485"/>
        <v/>
      </c>
      <c r="C5029" t="str">
        <f t="shared" si="484"/>
        <v/>
      </c>
      <c r="D5029" s="315" t="str">
        <f t="shared" si="489"/>
        <v/>
      </c>
      <c r="E5029" s="228">
        <v>0</v>
      </c>
      <c r="J5029" s="229">
        <f t="shared" si="486"/>
        <v>0</v>
      </c>
      <c r="K5029" s="229">
        <f t="shared" si="487"/>
        <v>0</v>
      </c>
      <c r="L5029" s="229">
        <f t="shared" si="487"/>
        <v>0</v>
      </c>
      <c r="M5029" s="229">
        <f t="shared" si="488"/>
        <v>0</v>
      </c>
    </row>
    <row r="5030" spans="1:13" ht="15" customHeight="1">
      <c r="A5030" s="76"/>
      <c r="B5030" s="77" t="str">
        <f t="shared" si="485"/>
        <v/>
      </c>
      <c r="C5030" t="str">
        <f t="shared" si="484"/>
        <v/>
      </c>
      <c r="D5030" s="315" t="str">
        <f t="shared" si="489"/>
        <v/>
      </c>
      <c r="E5030" s="228">
        <v>0</v>
      </c>
      <c r="J5030" s="229">
        <f t="shared" si="486"/>
        <v>0</v>
      </c>
      <c r="K5030" s="229">
        <f t="shared" si="487"/>
        <v>0</v>
      </c>
      <c r="L5030" s="229">
        <f t="shared" si="487"/>
        <v>0</v>
      </c>
      <c r="M5030" s="229">
        <f t="shared" si="488"/>
        <v>0</v>
      </c>
    </row>
    <row r="5031" spans="1:13" ht="15" customHeight="1">
      <c r="A5031" s="76"/>
      <c r="B5031" s="77" t="str">
        <f t="shared" si="485"/>
        <v/>
      </c>
      <c r="C5031" t="str">
        <f t="shared" si="484"/>
        <v/>
      </c>
      <c r="D5031" s="315" t="str">
        <f t="shared" si="489"/>
        <v/>
      </c>
      <c r="E5031" s="228">
        <v>0</v>
      </c>
      <c r="J5031" s="229">
        <f t="shared" si="486"/>
        <v>0</v>
      </c>
      <c r="K5031" s="229">
        <f t="shared" si="487"/>
        <v>0</v>
      </c>
      <c r="L5031" s="229">
        <f t="shared" si="487"/>
        <v>0</v>
      </c>
      <c r="M5031" s="229">
        <f t="shared" si="488"/>
        <v>0</v>
      </c>
    </row>
    <row r="5032" spans="1:13" ht="15" customHeight="1">
      <c r="A5032" s="76"/>
      <c r="B5032" s="77" t="str">
        <f t="shared" si="485"/>
        <v/>
      </c>
      <c r="C5032" t="str">
        <f t="shared" si="484"/>
        <v/>
      </c>
      <c r="D5032" s="315" t="str">
        <f t="shared" si="489"/>
        <v/>
      </c>
      <c r="E5032" s="228">
        <v>0</v>
      </c>
      <c r="J5032" s="229">
        <f t="shared" si="486"/>
        <v>0</v>
      </c>
      <c r="K5032" s="229">
        <f t="shared" si="487"/>
        <v>0</v>
      </c>
      <c r="L5032" s="229">
        <f t="shared" si="487"/>
        <v>0</v>
      </c>
      <c r="M5032" s="229">
        <f t="shared" si="488"/>
        <v>0</v>
      </c>
    </row>
    <row r="5033" spans="1:13" ht="15" customHeight="1">
      <c r="A5033" s="76"/>
      <c r="B5033" s="77" t="str">
        <f t="shared" si="485"/>
        <v/>
      </c>
      <c r="C5033" t="str">
        <f t="shared" si="484"/>
        <v/>
      </c>
      <c r="D5033" s="315" t="str">
        <f t="shared" si="489"/>
        <v/>
      </c>
      <c r="E5033" s="228">
        <v>0</v>
      </c>
      <c r="J5033" s="229">
        <f t="shared" si="486"/>
        <v>0</v>
      </c>
      <c r="K5033" s="229">
        <f t="shared" si="487"/>
        <v>0</v>
      </c>
      <c r="L5033" s="229">
        <f t="shared" si="487"/>
        <v>0</v>
      </c>
      <c r="M5033" s="229">
        <f t="shared" si="488"/>
        <v>0</v>
      </c>
    </row>
    <row r="5034" spans="1:13" ht="15" customHeight="1">
      <c r="A5034" s="76"/>
      <c r="B5034" s="77" t="str">
        <f t="shared" si="485"/>
        <v/>
      </c>
      <c r="C5034" t="str">
        <f t="shared" si="484"/>
        <v/>
      </c>
      <c r="D5034" s="315" t="str">
        <f t="shared" si="489"/>
        <v/>
      </c>
      <c r="E5034" s="228">
        <v>0</v>
      </c>
      <c r="J5034" s="229">
        <f t="shared" si="486"/>
        <v>0</v>
      </c>
      <c r="K5034" s="229">
        <f t="shared" si="487"/>
        <v>0</v>
      </c>
      <c r="L5034" s="229">
        <f t="shared" si="487"/>
        <v>0</v>
      </c>
      <c r="M5034" s="229">
        <f t="shared" si="488"/>
        <v>0</v>
      </c>
    </row>
    <row r="5035" spans="1:13" ht="15" customHeight="1">
      <c r="A5035" s="76"/>
      <c r="B5035" s="77" t="str">
        <f t="shared" si="485"/>
        <v/>
      </c>
      <c r="C5035" t="str">
        <f t="shared" si="484"/>
        <v/>
      </c>
      <c r="D5035" s="315" t="str">
        <f t="shared" si="489"/>
        <v/>
      </c>
      <c r="E5035" s="228">
        <v>0</v>
      </c>
      <c r="J5035" s="229">
        <f t="shared" si="486"/>
        <v>0</v>
      </c>
      <c r="K5035" s="229">
        <f t="shared" si="487"/>
        <v>0</v>
      </c>
      <c r="L5035" s="229">
        <f t="shared" si="487"/>
        <v>0</v>
      </c>
      <c r="M5035" s="229">
        <f t="shared" si="488"/>
        <v>0</v>
      </c>
    </row>
    <row r="5036" spans="1:13" ht="15" customHeight="1">
      <c r="A5036" s="76"/>
      <c r="B5036" s="77" t="str">
        <f t="shared" si="485"/>
        <v/>
      </c>
      <c r="C5036" t="str">
        <f t="shared" si="484"/>
        <v/>
      </c>
      <c r="D5036" s="315" t="str">
        <f t="shared" si="489"/>
        <v/>
      </c>
      <c r="E5036" s="228">
        <v>0</v>
      </c>
      <c r="J5036" s="229">
        <f t="shared" si="486"/>
        <v>0</v>
      </c>
      <c r="K5036" s="229">
        <f t="shared" si="487"/>
        <v>0</v>
      </c>
      <c r="L5036" s="229">
        <f t="shared" si="487"/>
        <v>0</v>
      </c>
      <c r="M5036" s="229">
        <f t="shared" si="488"/>
        <v>0</v>
      </c>
    </row>
    <row r="5037" spans="1:13" ht="15" customHeight="1">
      <c r="A5037" s="76"/>
      <c r="B5037" s="77" t="str">
        <f t="shared" si="485"/>
        <v/>
      </c>
      <c r="C5037" t="str">
        <f t="shared" si="484"/>
        <v/>
      </c>
      <c r="D5037" s="315" t="str">
        <f t="shared" si="489"/>
        <v/>
      </c>
      <c r="E5037" s="228">
        <v>0</v>
      </c>
      <c r="J5037" s="229">
        <f t="shared" si="486"/>
        <v>0</v>
      </c>
      <c r="K5037" s="229">
        <f t="shared" si="487"/>
        <v>0</v>
      </c>
      <c r="L5037" s="229">
        <f t="shared" si="487"/>
        <v>0</v>
      </c>
      <c r="M5037" s="229">
        <f t="shared" si="488"/>
        <v>0</v>
      </c>
    </row>
    <row r="5038" spans="1:13" ht="15" customHeight="1">
      <c r="A5038" s="76"/>
      <c r="B5038" s="77" t="str">
        <f t="shared" si="485"/>
        <v/>
      </c>
      <c r="C5038" t="str">
        <f t="shared" si="484"/>
        <v/>
      </c>
      <c r="D5038" s="315" t="str">
        <f t="shared" si="489"/>
        <v/>
      </c>
      <c r="E5038" s="228">
        <v>0</v>
      </c>
      <c r="J5038" s="229">
        <f t="shared" si="486"/>
        <v>0</v>
      </c>
      <c r="K5038" s="229">
        <f t="shared" si="487"/>
        <v>0</v>
      </c>
      <c r="L5038" s="229">
        <f t="shared" si="487"/>
        <v>0</v>
      </c>
      <c r="M5038" s="229">
        <f t="shared" si="488"/>
        <v>0</v>
      </c>
    </row>
    <row r="5039" spans="1:13" ht="15" customHeight="1">
      <c r="A5039" s="76"/>
      <c r="B5039" s="77" t="str">
        <f t="shared" si="485"/>
        <v/>
      </c>
      <c r="C5039" t="str">
        <f t="shared" si="484"/>
        <v/>
      </c>
      <c r="D5039" s="315" t="str">
        <f t="shared" si="489"/>
        <v/>
      </c>
      <c r="E5039" s="228">
        <v>0</v>
      </c>
      <c r="J5039" s="229">
        <f t="shared" si="486"/>
        <v>0</v>
      </c>
      <c r="K5039" s="229">
        <f t="shared" si="487"/>
        <v>0</v>
      </c>
      <c r="L5039" s="229">
        <f t="shared" si="487"/>
        <v>0</v>
      </c>
      <c r="M5039" s="229">
        <f t="shared" si="488"/>
        <v>0</v>
      </c>
    </row>
    <row r="5040" spans="1:13" ht="15" customHeight="1">
      <c r="A5040" s="76"/>
      <c r="B5040" s="77" t="str">
        <f t="shared" si="485"/>
        <v/>
      </c>
      <c r="C5040" t="str">
        <f t="shared" si="484"/>
        <v/>
      </c>
      <c r="D5040" s="315" t="str">
        <f t="shared" si="489"/>
        <v/>
      </c>
      <c r="E5040" s="228">
        <v>0</v>
      </c>
      <c r="J5040" s="229">
        <f t="shared" si="486"/>
        <v>0</v>
      </c>
      <c r="K5040" s="229">
        <f t="shared" si="487"/>
        <v>0</v>
      </c>
      <c r="L5040" s="229">
        <f t="shared" si="487"/>
        <v>0</v>
      </c>
      <c r="M5040" s="229">
        <f t="shared" si="488"/>
        <v>0</v>
      </c>
    </row>
    <row r="5041" spans="1:13" ht="15" customHeight="1">
      <c r="A5041" s="76"/>
      <c r="B5041" s="77" t="str">
        <f t="shared" si="485"/>
        <v/>
      </c>
      <c r="C5041" t="str">
        <f t="shared" si="484"/>
        <v/>
      </c>
      <c r="D5041" s="315" t="str">
        <f t="shared" si="489"/>
        <v/>
      </c>
      <c r="E5041" s="228">
        <v>0</v>
      </c>
      <c r="J5041" s="229">
        <f t="shared" si="486"/>
        <v>0</v>
      </c>
      <c r="K5041" s="229">
        <f t="shared" si="487"/>
        <v>0</v>
      </c>
      <c r="L5041" s="229">
        <f t="shared" si="487"/>
        <v>0</v>
      </c>
      <c r="M5041" s="229">
        <f t="shared" si="488"/>
        <v>0</v>
      </c>
    </row>
    <row r="5042" spans="1:13" ht="15" customHeight="1">
      <c r="A5042" s="76"/>
      <c r="B5042" s="77" t="str">
        <f t="shared" si="485"/>
        <v/>
      </c>
      <c r="C5042" t="str">
        <f t="shared" si="484"/>
        <v/>
      </c>
      <c r="D5042" s="315" t="str">
        <f t="shared" si="489"/>
        <v/>
      </c>
      <c r="E5042" s="228">
        <v>0</v>
      </c>
      <c r="J5042" s="229">
        <f t="shared" si="486"/>
        <v>0</v>
      </c>
      <c r="K5042" s="229">
        <f t="shared" si="487"/>
        <v>0</v>
      </c>
      <c r="L5042" s="229">
        <f t="shared" si="487"/>
        <v>0</v>
      </c>
      <c r="M5042" s="229">
        <f t="shared" si="488"/>
        <v>0</v>
      </c>
    </row>
    <row r="5043" spans="1:13" ht="15" customHeight="1">
      <c r="A5043" s="76"/>
      <c r="B5043" s="77" t="str">
        <f t="shared" si="485"/>
        <v/>
      </c>
      <c r="C5043" t="str">
        <f t="shared" si="484"/>
        <v/>
      </c>
      <c r="D5043" s="315" t="str">
        <f t="shared" si="489"/>
        <v/>
      </c>
      <c r="E5043" s="228">
        <v>0</v>
      </c>
      <c r="J5043" s="229">
        <f t="shared" si="486"/>
        <v>0</v>
      </c>
      <c r="K5043" s="229">
        <f t="shared" si="487"/>
        <v>0</v>
      </c>
      <c r="L5043" s="229">
        <f t="shared" si="487"/>
        <v>0</v>
      </c>
      <c r="M5043" s="229">
        <f t="shared" si="488"/>
        <v>0</v>
      </c>
    </row>
    <row r="5044" spans="1:13" ht="15" customHeight="1">
      <c r="A5044" s="76"/>
      <c r="B5044" s="77" t="str">
        <f t="shared" si="485"/>
        <v/>
      </c>
      <c r="C5044" t="str">
        <f t="shared" si="484"/>
        <v/>
      </c>
      <c r="D5044" s="315" t="str">
        <f t="shared" si="489"/>
        <v/>
      </c>
      <c r="E5044" s="228">
        <v>0</v>
      </c>
      <c r="J5044" s="229">
        <f t="shared" si="486"/>
        <v>0</v>
      </c>
      <c r="K5044" s="229">
        <f t="shared" si="487"/>
        <v>0</v>
      </c>
      <c r="L5044" s="229">
        <f t="shared" si="487"/>
        <v>0</v>
      </c>
      <c r="M5044" s="229">
        <f t="shared" si="488"/>
        <v>0</v>
      </c>
    </row>
    <row r="5045" spans="1:13" ht="15" customHeight="1">
      <c r="A5045" s="76"/>
      <c r="B5045" s="77" t="str">
        <f t="shared" si="485"/>
        <v/>
      </c>
      <c r="C5045" t="str">
        <f t="shared" si="484"/>
        <v/>
      </c>
      <c r="D5045" s="315" t="str">
        <f t="shared" si="489"/>
        <v/>
      </c>
      <c r="E5045" s="228">
        <v>0</v>
      </c>
      <c r="J5045" s="229">
        <f t="shared" si="486"/>
        <v>0</v>
      </c>
      <c r="K5045" s="229">
        <f t="shared" si="487"/>
        <v>0</v>
      </c>
      <c r="L5045" s="229">
        <f t="shared" si="487"/>
        <v>0</v>
      </c>
      <c r="M5045" s="229">
        <f t="shared" si="488"/>
        <v>0</v>
      </c>
    </row>
    <row r="5046" spans="1:13" ht="15" customHeight="1">
      <c r="A5046" s="76"/>
      <c r="B5046" s="77" t="str">
        <f t="shared" si="485"/>
        <v/>
      </c>
      <c r="C5046" t="str">
        <f t="shared" si="484"/>
        <v/>
      </c>
      <c r="D5046" s="315" t="str">
        <f t="shared" si="489"/>
        <v/>
      </c>
      <c r="E5046" s="228">
        <v>0</v>
      </c>
      <c r="J5046" s="229">
        <f t="shared" si="486"/>
        <v>0</v>
      </c>
      <c r="K5046" s="229">
        <f t="shared" si="487"/>
        <v>0</v>
      </c>
      <c r="L5046" s="229">
        <f t="shared" si="487"/>
        <v>0</v>
      </c>
      <c r="M5046" s="229">
        <f t="shared" si="488"/>
        <v>0</v>
      </c>
    </row>
    <row r="5047" spans="1:13" ht="15" customHeight="1">
      <c r="A5047" s="76"/>
      <c r="B5047" s="77" t="str">
        <f t="shared" si="485"/>
        <v/>
      </c>
      <c r="C5047" t="str">
        <f t="shared" si="484"/>
        <v/>
      </c>
      <c r="D5047" s="315" t="str">
        <f t="shared" si="489"/>
        <v/>
      </c>
      <c r="E5047" s="228">
        <v>0</v>
      </c>
      <c r="J5047" s="229">
        <f t="shared" si="486"/>
        <v>0</v>
      </c>
      <c r="K5047" s="229">
        <f t="shared" si="487"/>
        <v>0</v>
      </c>
      <c r="L5047" s="229">
        <f t="shared" si="487"/>
        <v>0</v>
      </c>
      <c r="M5047" s="229">
        <f t="shared" si="488"/>
        <v>0</v>
      </c>
    </row>
    <row r="5048" spans="1:13" ht="15" customHeight="1">
      <c r="A5048" s="76"/>
      <c r="B5048" s="77" t="str">
        <f t="shared" si="485"/>
        <v/>
      </c>
      <c r="C5048" t="str">
        <f t="shared" si="484"/>
        <v/>
      </c>
      <c r="D5048" s="315" t="str">
        <f t="shared" si="489"/>
        <v/>
      </c>
      <c r="E5048" s="228">
        <v>0</v>
      </c>
      <c r="J5048" s="229">
        <f t="shared" si="486"/>
        <v>0</v>
      </c>
      <c r="K5048" s="229">
        <f t="shared" si="487"/>
        <v>0</v>
      </c>
      <c r="L5048" s="229">
        <f t="shared" si="487"/>
        <v>0</v>
      </c>
      <c r="M5048" s="229">
        <f t="shared" si="488"/>
        <v>0</v>
      </c>
    </row>
    <row r="5049" spans="1:13" ht="15" customHeight="1">
      <c r="A5049" s="76"/>
      <c r="B5049" s="77" t="str">
        <f t="shared" si="485"/>
        <v/>
      </c>
      <c r="C5049" t="str">
        <f t="shared" si="484"/>
        <v/>
      </c>
      <c r="D5049" s="315" t="str">
        <f t="shared" si="489"/>
        <v/>
      </c>
      <c r="E5049" s="228">
        <v>0</v>
      </c>
      <c r="J5049" s="229">
        <f t="shared" si="486"/>
        <v>0</v>
      </c>
      <c r="K5049" s="229">
        <f t="shared" si="487"/>
        <v>0</v>
      </c>
      <c r="L5049" s="229">
        <f t="shared" si="487"/>
        <v>0</v>
      </c>
      <c r="M5049" s="229">
        <f t="shared" si="488"/>
        <v>0</v>
      </c>
    </row>
    <row r="5050" spans="1:13" ht="15" customHeight="1">
      <c r="A5050" s="76"/>
      <c r="B5050" s="77" t="str">
        <f t="shared" si="485"/>
        <v/>
      </c>
      <c r="C5050" t="str">
        <f t="shared" si="484"/>
        <v/>
      </c>
      <c r="D5050" s="315" t="str">
        <f t="shared" si="489"/>
        <v/>
      </c>
      <c r="E5050" s="228">
        <v>0</v>
      </c>
      <c r="J5050" s="229">
        <f t="shared" si="486"/>
        <v>0</v>
      </c>
      <c r="K5050" s="229">
        <f t="shared" si="487"/>
        <v>0</v>
      </c>
      <c r="L5050" s="229">
        <f t="shared" si="487"/>
        <v>0</v>
      </c>
      <c r="M5050" s="229">
        <f t="shared" si="488"/>
        <v>0</v>
      </c>
    </row>
    <row r="5051" spans="1:13" ht="15" customHeight="1">
      <c r="A5051" s="76"/>
      <c r="B5051" s="77" t="str">
        <f t="shared" si="485"/>
        <v/>
      </c>
      <c r="C5051" t="str">
        <f t="shared" si="484"/>
        <v/>
      </c>
      <c r="D5051" s="315" t="str">
        <f t="shared" si="489"/>
        <v/>
      </c>
      <c r="E5051" s="228">
        <v>0</v>
      </c>
      <c r="J5051" s="229">
        <f t="shared" si="486"/>
        <v>0</v>
      </c>
      <c r="K5051" s="229">
        <f t="shared" si="487"/>
        <v>0</v>
      </c>
      <c r="L5051" s="229">
        <f t="shared" si="487"/>
        <v>0</v>
      </c>
      <c r="M5051" s="229">
        <f t="shared" si="488"/>
        <v>0</v>
      </c>
    </row>
    <row r="5052" spans="1:13" ht="15" customHeight="1">
      <c r="A5052" s="76"/>
      <c r="B5052" s="77" t="str">
        <f t="shared" si="485"/>
        <v/>
      </c>
      <c r="C5052" t="str">
        <f t="shared" si="484"/>
        <v/>
      </c>
      <c r="D5052" s="315" t="str">
        <f t="shared" si="489"/>
        <v/>
      </c>
      <c r="E5052" s="228">
        <v>0</v>
      </c>
      <c r="J5052" s="229">
        <f t="shared" si="486"/>
        <v>0</v>
      </c>
      <c r="K5052" s="229">
        <f t="shared" si="487"/>
        <v>0</v>
      </c>
      <c r="L5052" s="229">
        <f t="shared" si="487"/>
        <v>0</v>
      </c>
      <c r="M5052" s="229">
        <f t="shared" si="488"/>
        <v>0</v>
      </c>
    </row>
    <row r="5053" spans="1:13" ht="15" customHeight="1">
      <c r="A5053" s="76"/>
      <c r="B5053" s="77" t="str">
        <f t="shared" si="485"/>
        <v/>
      </c>
      <c r="C5053" t="str">
        <f t="shared" si="484"/>
        <v/>
      </c>
      <c r="D5053" s="315" t="str">
        <f t="shared" si="489"/>
        <v/>
      </c>
      <c r="E5053" s="228">
        <v>0</v>
      </c>
      <c r="J5053" s="229">
        <f t="shared" si="486"/>
        <v>0</v>
      </c>
      <c r="K5053" s="229">
        <f t="shared" si="487"/>
        <v>0</v>
      </c>
      <c r="L5053" s="229">
        <f t="shared" si="487"/>
        <v>0</v>
      </c>
      <c r="M5053" s="229">
        <f t="shared" si="488"/>
        <v>0</v>
      </c>
    </row>
    <row r="5054" spans="1:13" ht="15" customHeight="1">
      <c r="A5054" s="76"/>
      <c r="B5054" s="77" t="str">
        <f t="shared" si="485"/>
        <v/>
      </c>
      <c r="C5054" t="str">
        <f t="shared" si="484"/>
        <v/>
      </c>
      <c r="D5054" s="315" t="str">
        <f t="shared" si="489"/>
        <v/>
      </c>
      <c r="E5054" s="228">
        <v>0</v>
      </c>
      <c r="J5054" s="229">
        <f t="shared" si="486"/>
        <v>0</v>
      </c>
      <c r="K5054" s="229">
        <f t="shared" si="487"/>
        <v>0</v>
      </c>
      <c r="L5054" s="229">
        <f t="shared" si="487"/>
        <v>0</v>
      </c>
      <c r="M5054" s="229">
        <f t="shared" si="488"/>
        <v>0</v>
      </c>
    </row>
    <row r="5055" spans="1:13" ht="15" customHeight="1">
      <c r="A5055" s="76"/>
      <c r="B5055" s="77" t="str">
        <f t="shared" si="485"/>
        <v/>
      </c>
      <c r="C5055" t="str">
        <f t="shared" si="484"/>
        <v/>
      </c>
      <c r="D5055" s="315" t="str">
        <f t="shared" si="489"/>
        <v/>
      </c>
      <c r="E5055" s="228">
        <v>0</v>
      </c>
      <c r="J5055" s="229">
        <f t="shared" si="486"/>
        <v>0</v>
      </c>
      <c r="K5055" s="229">
        <f t="shared" si="487"/>
        <v>0</v>
      </c>
      <c r="L5055" s="229">
        <f t="shared" si="487"/>
        <v>0</v>
      </c>
      <c r="M5055" s="229">
        <f t="shared" si="488"/>
        <v>0</v>
      </c>
    </row>
    <row r="5056" spans="1:13" ht="15" customHeight="1">
      <c r="A5056" s="76"/>
      <c r="B5056" s="77" t="str">
        <f t="shared" si="485"/>
        <v/>
      </c>
      <c r="C5056" t="str">
        <f t="shared" si="484"/>
        <v/>
      </c>
      <c r="D5056" s="315" t="str">
        <f t="shared" si="489"/>
        <v/>
      </c>
      <c r="E5056" s="228">
        <v>0</v>
      </c>
      <c r="J5056" s="229">
        <f t="shared" si="486"/>
        <v>0</v>
      </c>
      <c r="K5056" s="229">
        <f t="shared" si="487"/>
        <v>0</v>
      </c>
      <c r="L5056" s="229">
        <f t="shared" si="487"/>
        <v>0</v>
      </c>
      <c r="M5056" s="229">
        <f t="shared" si="488"/>
        <v>0</v>
      </c>
    </row>
    <row r="5057" spans="1:13" ht="15" customHeight="1">
      <c r="A5057" s="76"/>
      <c r="B5057" s="77" t="str">
        <f t="shared" si="485"/>
        <v/>
      </c>
      <c r="C5057" t="str">
        <f t="shared" ref="C5057:C5120" si="490">IF(A5057&lt;&gt;"",TEXT(A5057,"aaaa"),"")</f>
        <v/>
      </c>
      <c r="D5057" s="315" t="str">
        <f t="shared" si="489"/>
        <v/>
      </c>
      <c r="E5057" s="228">
        <v>0</v>
      </c>
      <c r="J5057" s="229">
        <f t="shared" si="486"/>
        <v>0</v>
      </c>
      <c r="K5057" s="229">
        <f t="shared" si="487"/>
        <v>0</v>
      </c>
      <c r="L5057" s="229">
        <f t="shared" si="487"/>
        <v>0</v>
      </c>
      <c r="M5057" s="229">
        <f t="shared" si="488"/>
        <v>0</v>
      </c>
    </row>
    <row r="5058" spans="1:13" ht="15" customHeight="1">
      <c r="A5058" s="76"/>
      <c r="B5058" s="77" t="str">
        <f t="shared" si="485"/>
        <v/>
      </c>
      <c r="C5058" t="str">
        <f t="shared" si="490"/>
        <v/>
      </c>
      <c r="D5058" s="315" t="str">
        <f t="shared" si="489"/>
        <v/>
      </c>
      <c r="E5058" s="228">
        <v>0</v>
      </c>
      <c r="J5058" s="229">
        <f t="shared" si="486"/>
        <v>0</v>
      </c>
      <c r="K5058" s="229">
        <f t="shared" si="487"/>
        <v>0</v>
      </c>
      <c r="L5058" s="229">
        <f t="shared" si="487"/>
        <v>0</v>
      </c>
      <c r="M5058" s="229">
        <f t="shared" si="488"/>
        <v>0</v>
      </c>
    </row>
    <row r="5059" spans="1:13" ht="15" customHeight="1">
      <c r="A5059" s="76"/>
      <c r="B5059" s="77" t="str">
        <f t="shared" si="485"/>
        <v/>
      </c>
      <c r="C5059" t="str">
        <f t="shared" si="490"/>
        <v/>
      </c>
      <c r="D5059" s="315" t="str">
        <f t="shared" si="489"/>
        <v/>
      </c>
      <c r="E5059" s="228">
        <v>0</v>
      </c>
      <c r="J5059" s="229">
        <f t="shared" si="486"/>
        <v>0</v>
      </c>
      <c r="K5059" s="229">
        <f t="shared" si="487"/>
        <v>0</v>
      </c>
      <c r="L5059" s="229">
        <f t="shared" si="487"/>
        <v>0</v>
      </c>
      <c r="M5059" s="229">
        <f t="shared" si="488"/>
        <v>0</v>
      </c>
    </row>
    <row r="5060" spans="1:13" ht="15" customHeight="1">
      <c r="A5060" s="76"/>
      <c r="B5060" s="77" t="str">
        <f t="shared" si="485"/>
        <v/>
      </c>
      <c r="C5060" t="str">
        <f t="shared" si="490"/>
        <v/>
      </c>
      <c r="D5060" s="315" t="str">
        <f t="shared" si="489"/>
        <v/>
      </c>
      <c r="E5060" s="228">
        <v>0</v>
      </c>
      <c r="J5060" s="229">
        <f t="shared" si="486"/>
        <v>0</v>
      </c>
      <c r="K5060" s="229">
        <f t="shared" si="487"/>
        <v>0</v>
      </c>
      <c r="L5060" s="229">
        <f t="shared" si="487"/>
        <v>0</v>
      </c>
      <c r="M5060" s="229">
        <f t="shared" si="488"/>
        <v>0</v>
      </c>
    </row>
    <row r="5061" spans="1:13" ht="15" customHeight="1">
      <c r="A5061" s="76"/>
      <c r="B5061" s="77" t="str">
        <f t="shared" si="485"/>
        <v/>
      </c>
      <c r="C5061" t="str">
        <f t="shared" si="490"/>
        <v/>
      </c>
      <c r="D5061" s="315" t="str">
        <f t="shared" si="489"/>
        <v/>
      </c>
      <c r="E5061" s="228">
        <v>0</v>
      </c>
      <c r="J5061" s="229">
        <f t="shared" si="486"/>
        <v>0</v>
      </c>
      <c r="K5061" s="229">
        <f t="shared" si="487"/>
        <v>0</v>
      </c>
      <c r="L5061" s="229">
        <f t="shared" si="487"/>
        <v>0</v>
      </c>
      <c r="M5061" s="229">
        <f t="shared" si="488"/>
        <v>0</v>
      </c>
    </row>
    <row r="5062" spans="1:13" ht="15" customHeight="1">
      <c r="A5062" s="76"/>
      <c r="B5062" s="77" t="str">
        <f t="shared" si="485"/>
        <v/>
      </c>
      <c r="C5062" t="str">
        <f t="shared" si="490"/>
        <v/>
      </c>
      <c r="D5062" s="315" t="str">
        <f t="shared" si="489"/>
        <v/>
      </c>
      <c r="E5062" s="228">
        <v>0</v>
      </c>
      <c r="J5062" s="229">
        <f t="shared" si="486"/>
        <v>0</v>
      </c>
      <c r="K5062" s="229">
        <f t="shared" si="487"/>
        <v>0</v>
      </c>
      <c r="L5062" s="229">
        <f t="shared" si="487"/>
        <v>0</v>
      </c>
      <c r="M5062" s="229">
        <f t="shared" si="488"/>
        <v>0</v>
      </c>
    </row>
    <row r="5063" spans="1:13" ht="15" customHeight="1">
      <c r="A5063" s="76"/>
      <c r="B5063" s="77" t="str">
        <f t="shared" ref="B5063:B5126" si="491">IF(A5063="","",TEXT(A5063,"DDDD"))</f>
        <v/>
      </c>
      <c r="C5063" t="str">
        <f t="shared" si="490"/>
        <v/>
      </c>
      <c r="D5063" s="315" t="str">
        <f t="shared" si="489"/>
        <v/>
      </c>
      <c r="E5063" s="228">
        <v>0</v>
      </c>
      <c r="J5063" s="229">
        <f t="shared" ref="J5063:J5126" si="492">IF(E5063=0,0,(1-J$4)*E5063)</f>
        <v>0</v>
      </c>
      <c r="K5063" s="229">
        <f t="shared" ref="K5063:L5126" si="493">IF(F5063=0,0,(1-K$4)*F5063)</f>
        <v>0</v>
      </c>
      <c r="L5063" s="229">
        <f t="shared" si="493"/>
        <v>0</v>
      </c>
      <c r="M5063" s="229">
        <f t="shared" ref="M5063:M5126" si="494">IF(H5063=0,0,(1-M$4)*H5063)</f>
        <v>0</v>
      </c>
    </row>
    <row r="5064" spans="1:13" ht="15" customHeight="1">
      <c r="A5064" s="76"/>
      <c r="B5064" s="77" t="str">
        <f t="shared" si="491"/>
        <v/>
      </c>
      <c r="C5064" t="str">
        <f t="shared" si="490"/>
        <v/>
      </c>
      <c r="D5064" s="315" t="str">
        <f t="shared" ref="D5064:D5127" si="495">IF(A5064&lt;&gt;"",PROPER(TEXT(A5064,"Mmmm")),"")</f>
        <v/>
      </c>
      <c r="E5064" s="228">
        <v>0</v>
      </c>
      <c r="J5064" s="229">
        <f t="shared" si="492"/>
        <v>0</v>
      </c>
      <c r="K5064" s="229">
        <f t="shared" si="493"/>
        <v>0</v>
      </c>
      <c r="L5064" s="229">
        <f t="shared" si="493"/>
        <v>0</v>
      </c>
      <c r="M5064" s="229">
        <f t="shared" si="494"/>
        <v>0</v>
      </c>
    </row>
    <row r="5065" spans="1:13" ht="15" customHeight="1">
      <c r="A5065" s="76"/>
      <c r="B5065" s="77" t="str">
        <f t="shared" si="491"/>
        <v/>
      </c>
      <c r="C5065" t="str">
        <f t="shared" si="490"/>
        <v/>
      </c>
      <c r="D5065" s="315" t="str">
        <f t="shared" si="495"/>
        <v/>
      </c>
      <c r="E5065" s="228">
        <v>0</v>
      </c>
      <c r="J5065" s="229">
        <f t="shared" si="492"/>
        <v>0</v>
      </c>
      <c r="K5065" s="229">
        <f t="shared" si="493"/>
        <v>0</v>
      </c>
      <c r="L5065" s="229">
        <f t="shared" si="493"/>
        <v>0</v>
      </c>
      <c r="M5065" s="229">
        <f t="shared" si="494"/>
        <v>0</v>
      </c>
    </row>
    <row r="5066" spans="1:13" ht="15" customHeight="1">
      <c r="A5066" s="76"/>
      <c r="B5066" s="77" t="str">
        <f t="shared" si="491"/>
        <v/>
      </c>
      <c r="C5066" t="str">
        <f t="shared" si="490"/>
        <v/>
      </c>
      <c r="D5066" s="315" t="str">
        <f t="shared" si="495"/>
        <v/>
      </c>
      <c r="E5066" s="228">
        <v>0</v>
      </c>
      <c r="J5066" s="229">
        <f t="shared" si="492"/>
        <v>0</v>
      </c>
      <c r="K5066" s="229">
        <f t="shared" si="493"/>
        <v>0</v>
      </c>
      <c r="L5066" s="229">
        <f t="shared" si="493"/>
        <v>0</v>
      </c>
      <c r="M5066" s="229">
        <f t="shared" si="494"/>
        <v>0</v>
      </c>
    </row>
    <row r="5067" spans="1:13" ht="15" customHeight="1">
      <c r="A5067" s="76"/>
      <c r="B5067" s="77" t="str">
        <f t="shared" si="491"/>
        <v/>
      </c>
      <c r="C5067" t="str">
        <f t="shared" si="490"/>
        <v/>
      </c>
      <c r="D5067" s="315" t="str">
        <f t="shared" si="495"/>
        <v/>
      </c>
      <c r="E5067" s="228">
        <v>0</v>
      </c>
      <c r="J5067" s="229">
        <f t="shared" si="492"/>
        <v>0</v>
      </c>
      <c r="K5067" s="229">
        <f t="shared" si="493"/>
        <v>0</v>
      </c>
      <c r="L5067" s="229">
        <f t="shared" si="493"/>
        <v>0</v>
      </c>
      <c r="M5067" s="229">
        <f t="shared" si="494"/>
        <v>0</v>
      </c>
    </row>
    <row r="5068" spans="1:13" ht="15" customHeight="1">
      <c r="A5068" s="76"/>
      <c r="B5068" s="77" t="str">
        <f t="shared" si="491"/>
        <v/>
      </c>
      <c r="C5068" t="str">
        <f t="shared" si="490"/>
        <v/>
      </c>
      <c r="D5068" s="315" t="str">
        <f t="shared" si="495"/>
        <v/>
      </c>
      <c r="E5068" s="228">
        <v>0</v>
      </c>
      <c r="J5068" s="229">
        <f t="shared" si="492"/>
        <v>0</v>
      </c>
      <c r="K5068" s="229">
        <f t="shared" si="493"/>
        <v>0</v>
      </c>
      <c r="L5068" s="229">
        <f t="shared" si="493"/>
        <v>0</v>
      </c>
      <c r="M5068" s="229">
        <f t="shared" si="494"/>
        <v>0</v>
      </c>
    </row>
    <row r="5069" spans="1:13" ht="15" customHeight="1">
      <c r="A5069" s="76"/>
      <c r="B5069" s="77" t="str">
        <f t="shared" si="491"/>
        <v/>
      </c>
      <c r="C5069" t="str">
        <f t="shared" si="490"/>
        <v/>
      </c>
      <c r="D5069" s="315" t="str">
        <f t="shared" si="495"/>
        <v/>
      </c>
      <c r="E5069" s="228">
        <v>0</v>
      </c>
      <c r="J5069" s="229">
        <f t="shared" si="492"/>
        <v>0</v>
      </c>
      <c r="K5069" s="229">
        <f t="shared" si="493"/>
        <v>0</v>
      </c>
      <c r="L5069" s="229">
        <f t="shared" si="493"/>
        <v>0</v>
      </c>
      <c r="M5069" s="229">
        <f t="shared" si="494"/>
        <v>0</v>
      </c>
    </row>
    <row r="5070" spans="1:13" ht="15" customHeight="1">
      <c r="A5070" s="76"/>
      <c r="B5070" s="77" t="str">
        <f t="shared" si="491"/>
        <v/>
      </c>
      <c r="C5070" t="str">
        <f t="shared" si="490"/>
        <v/>
      </c>
      <c r="D5070" s="315" t="str">
        <f t="shared" si="495"/>
        <v/>
      </c>
      <c r="E5070" s="228">
        <v>0</v>
      </c>
      <c r="J5070" s="229">
        <f t="shared" si="492"/>
        <v>0</v>
      </c>
      <c r="K5070" s="229">
        <f t="shared" si="493"/>
        <v>0</v>
      </c>
      <c r="L5070" s="229">
        <f t="shared" si="493"/>
        <v>0</v>
      </c>
      <c r="M5070" s="229">
        <f t="shared" si="494"/>
        <v>0</v>
      </c>
    </row>
    <row r="5071" spans="1:13" ht="15" customHeight="1">
      <c r="A5071" s="76"/>
      <c r="B5071" s="77" t="str">
        <f t="shared" si="491"/>
        <v/>
      </c>
      <c r="C5071" t="str">
        <f t="shared" si="490"/>
        <v/>
      </c>
      <c r="D5071" s="315" t="str">
        <f t="shared" si="495"/>
        <v/>
      </c>
      <c r="E5071" s="228">
        <v>0</v>
      </c>
      <c r="J5071" s="229">
        <f t="shared" si="492"/>
        <v>0</v>
      </c>
      <c r="K5071" s="229">
        <f t="shared" si="493"/>
        <v>0</v>
      </c>
      <c r="L5071" s="229">
        <f t="shared" si="493"/>
        <v>0</v>
      </c>
      <c r="M5071" s="229">
        <f t="shared" si="494"/>
        <v>0</v>
      </c>
    </row>
    <row r="5072" spans="1:13" ht="15" customHeight="1">
      <c r="A5072" s="76"/>
      <c r="B5072" s="77" t="str">
        <f t="shared" si="491"/>
        <v/>
      </c>
      <c r="C5072" t="str">
        <f t="shared" si="490"/>
        <v/>
      </c>
      <c r="D5072" s="315" t="str">
        <f t="shared" si="495"/>
        <v/>
      </c>
      <c r="E5072" s="228">
        <v>0</v>
      </c>
      <c r="J5072" s="229">
        <f t="shared" si="492"/>
        <v>0</v>
      </c>
      <c r="K5072" s="229">
        <f t="shared" si="493"/>
        <v>0</v>
      </c>
      <c r="L5072" s="229">
        <f t="shared" si="493"/>
        <v>0</v>
      </c>
      <c r="M5072" s="229">
        <f t="shared" si="494"/>
        <v>0</v>
      </c>
    </row>
    <row r="5073" spans="1:13" ht="15" customHeight="1">
      <c r="A5073" s="76"/>
      <c r="B5073" s="77" t="str">
        <f t="shared" si="491"/>
        <v/>
      </c>
      <c r="C5073" t="str">
        <f t="shared" si="490"/>
        <v/>
      </c>
      <c r="D5073" s="315" t="str">
        <f t="shared" si="495"/>
        <v/>
      </c>
      <c r="E5073" s="228">
        <v>0</v>
      </c>
      <c r="J5073" s="229">
        <f t="shared" si="492"/>
        <v>0</v>
      </c>
      <c r="K5073" s="229">
        <f t="shared" si="493"/>
        <v>0</v>
      </c>
      <c r="L5073" s="229">
        <f t="shared" si="493"/>
        <v>0</v>
      </c>
      <c r="M5073" s="229">
        <f t="shared" si="494"/>
        <v>0</v>
      </c>
    </row>
    <row r="5074" spans="1:13" ht="15" customHeight="1">
      <c r="A5074" s="76"/>
      <c r="B5074" s="77" t="str">
        <f t="shared" si="491"/>
        <v/>
      </c>
      <c r="C5074" t="str">
        <f t="shared" si="490"/>
        <v/>
      </c>
      <c r="D5074" s="315" t="str">
        <f t="shared" si="495"/>
        <v/>
      </c>
      <c r="E5074" s="228">
        <v>0</v>
      </c>
      <c r="J5074" s="229">
        <f t="shared" si="492"/>
        <v>0</v>
      </c>
      <c r="K5074" s="229">
        <f t="shared" si="493"/>
        <v>0</v>
      </c>
      <c r="L5074" s="229">
        <f t="shared" si="493"/>
        <v>0</v>
      </c>
      <c r="M5074" s="229">
        <f t="shared" si="494"/>
        <v>0</v>
      </c>
    </row>
    <row r="5075" spans="1:13" ht="15" customHeight="1">
      <c r="A5075" s="76"/>
      <c r="B5075" s="77" t="str">
        <f t="shared" si="491"/>
        <v/>
      </c>
      <c r="C5075" t="str">
        <f t="shared" si="490"/>
        <v/>
      </c>
      <c r="D5075" s="315" t="str">
        <f t="shared" si="495"/>
        <v/>
      </c>
      <c r="E5075" s="228">
        <v>0</v>
      </c>
      <c r="J5075" s="229">
        <f t="shared" si="492"/>
        <v>0</v>
      </c>
      <c r="K5075" s="229">
        <f t="shared" si="493"/>
        <v>0</v>
      </c>
      <c r="L5075" s="229">
        <f t="shared" si="493"/>
        <v>0</v>
      </c>
      <c r="M5075" s="229">
        <f t="shared" si="494"/>
        <v>0</v>
      </c>
    </row>
    <row r="5076" spans="1:13" ht="15" customHeight="1">
      <c r="A5076" s="76"/>
      <c r="B5076" s="77" t="str">
        <f t="shared" si="491"/>
        <v/>
      </c>
      <c r="C5076" t="str">
        <f t="shared" si="490"/>
        <v/>
      </c>
      <c r="D5076" s="315" t="str">
        <f t="shared" si="495"/>
        <v/>
      </c>
      <c r="E5076" s="228">
        <v>0</v>
      </c>
      <c r="J5076" s="229">
        <f t="shared" si="492"/>
        <v>0</v>
      </c>
      <c r="K5076" s="229">
        <f t="shared" si="493"/>
        <v>0</v>
      </c>
      <c r="L5076" s="229">
        <f t="shared" si="493"/>
        <v>0</v>
      </c>
      <c r="M5076" s="229">
        <f t="shared" si="494"/>
        <v>0</v>
      </c>
    </row>
    <row r="5077" spans="1:13" ht="15" customHeight="1">
      <c r="A5077" s="76"/>
      <c r="B5077" s="77" t="str">
        <f t="shared" si="491"/>
        <v/>
      </c>
      <c r="C5077" t="str">
        <f t="shared" si="490"/>
        <v/>
      </c>
      <c r="D5077" s="315" t="str">
        <f t="shared" si="495"/>
        <v/>
      </c>
      <c r="E5077" s="228">
        <v>0</v>
      </c>
      <c r="J5077" s="229">
        <f t="shared" si="492"/>
        <v>0</v>
      </c>
      <c r="K5077" s="229">
        <f t="shared" si="493"/>
        <v>0</v>
      </c>
      <c r="L5077" s="229">
        <f t="shared" si="493"/>
        <v>0</v>
      </c>
      <c r="M5077" s="229">
        <f t="shared" si="494"/>
        <v>0</v>
      </c>
    </row>
    <row r="5078" spans="1:13" ht="15" customHeight="1">
      <c r="A5078" s="76"/>
      <c r="B5078" s="77" t="str">
        <f t="shared" si="491"/>
        <v/>
      </c>
      <c r="C5078" t="str">
        <f t="shared" si="490"/>
        <v/>
      </c>
      <c r="D5078" s="315" t="str">
        <f t="shared" si="495"/>
        <v/>
      </c>
      <c r="E5078" s="228">
        <v>0</v>
      </c>
      <c r="J5078" s="229">
        <f t="shared" si="492"/>
        <v>0</v>
      </c>
      <c r="K5078" s="229">
        <f t="shared" si="493"/>
        <v>0</v>
      </c>
      <c r="L5078" s="229">
        <f t="shared" si="493"/>
        <v>0</v>
      </c>
      <c r="M5078" s="229">
        <f t="shared" si="494"/>
        <v>0</v>
      </c>
    </row>
    <row r="5079" spans="1:13" ht="15" customHeight="1">
      <c r="A5079" s="76"/>
      <c r="B5079" s="77" t="str">
        <f t="shared" si="491"/>
        <v/>
      </c>
      <c r="C5079" t="str">
        <f t="shared" si="490"/>
        <v/>
      </c>
      <c r="D5079" s="315" t="str">
        <f t="shared" si="495"/>
        <v/>
      </c>
      <c r="E5079" s="228">
        <v>0</v>
      </c>
      <c r="J5079" s="229">
        <f t="shared" si="492"/>
        <v>0</v>
      </c>
      <c r="K5079" s="229">
        <f t="shared" si="493"/>
        <v>0</v>
      </c>
      <c r="L5079" s="229">
        <f t="shared" si="493"/>
        <v>0</v>
      </c>
      <c r="M5079" s="229">
        <f t="shared" si="494"/>
        <v>0</v>
      </c>
    </row>
    <row r="5080" spans="1:13" ht="15" customHeight="1">
      <c r="A5080" s="76"/>
      <c r="B5080" s="77" t="str">
        <f t="shared" si="491"/>
        <v/>
      </c>
      <c r="C5080" t="str">
        <f t="shared" si="490"/>
        <v/>
      </c>
      <c r="D5080" s="315" t="str">
        <f t="shared" si="495"/>
        <v/>
      </c>
      <c r="E5080" s="228">
        <v>0</v>
      </c>
      <c r="J5080" s="229">
        <f t="shared" si="492"/>
        <v>0</v>
      </c>
      <c r="K5080" s="229">
        <f t="shared" si="493"/>
        <v>0</v>
      </c>
      <c r="L5080" s="229">
        <f t="shared" si="493"/>
        <v>0</v>
      </c>
      <c r="M5080" s="229">
        <f t="shared" si="494"/>
        <v>0</v>
      </c>
    </row>
    <row r="5081" spans="1:13" ht="15" customHeight="1">
      <c r="A5081" s="76"/>
      <c r="B5081" s="77" t="str">
        <f t="shared" si="491"/>
        <v/>
      </c>
      <c r="C5081" t="str">
        <f t="shared" si="490"/>
        <v/>
      </c>
      <c r="D5081" s="315" t="str">
        <f t="shared" si="495"/>
        <v/>
      </c>
      <c r="E5081" s="228">
        <v>0</v>
      </c>
      <c r="J5081" s="229">
        <f t="shared" si="492"/>
        <v>0</v>
      </c>
      <c r="K5081" s="229">
        <f t="shared" si="493"/>
        <v>0</v>
      </c>
      <c r="L5081" s="229">
        <f t="shared" si="493"/>
        <v>0</v>
      </c>
      <c r="M5081" s="229">
        <f t="shared" si="494"/>
        <v>0</v>
      </c>
    </row>
    <row r="5082" spans="1:13" ht="15" customHeight="1">
      <c r="A5082" s="76"/>
      <c r="B5082" s="77" t="str">
        <f t="shared" si="491"/>
        <v/>
      </c>
      <c r="C5082" t="str">
        <f t="shared" si="490"/>
        <v/>
      </c>
      <c r="D5082" s="315" t="str">
        <f t="shared" si="495"/>
        <v/>
      </c>
      <c r="E5082" s="228">
        <v>0</v>
      </c>
      <c r="J5082" s="229">
        <f t="shared" si="492"/>
        <v>0</v>
      </c>
      <c r="K5082" s="229">
        <f t="shared" si="493"/>
        <v>0</v>
      </c>
      <c r="L5082" s="229">
        <f t="shared" si="493"/>
        <v>0</v>
      </c>
      <c r="M5082" s="229">
        <f t="shared" si="494"/>
        <v>0</v>
      </c>
    </row>
    <row r="5083" spans="1:13" ht="15" customHeight="1">
      <c r="A5083" s="76"/>
      <c r="B5083" s="77" t="str">
        <f t="shared" si="491"/>
        <v/>
      </c>
      <c r="C5083" t="str">
        <f t="shared" si="490"/>
        <v/>
      </c>
      <c r="D5083" s="315" t="str">
        <f t="shared" si="495"/>
        <v/>
      </c>
      <c r="E5083" s="228">
        <v>0</v>
      </c>
      <c r="J5083" s="229">
        <f t="shared" si="492"/>
        <v>0</v>
      </c>
      <c r="K5083" s="229">
        <f t="shared" si="493"/>
        <v>0</v>
      </c>
      <c r="L5083" s="229">
        <f t="shared" si="493"/>
        <v>0</v>
      </c>
      <c r="M5083" s="229">
        <f t="shared" si="494"/>
        <v>0</v>
      </c>
    </row>
    <row r="5084" spans="1:13" ht="15" customHeight="1">
      <c r="A5084" s="76"/>
      <c r="B5084" s="77" t="str">
        <f t="shared" si="491"/>
        <v/>
      </c>
      <c r="C5084" t="str">
        <f t="shared" si="490"/>
        <v/>
      </c>
      <c r="D5084" s="315" t="str">
        <f t="shared" si="495"/>
        <v/>
      </c>
      <c r="E5084" s="228">
        <v>0</v>
      </c>
      <c r="J5084" s="229">
        <f t="shared" si="492"/>
        <v>0</v>
      </c>
      <c r="K5084" s="229">
        <f t="shared" si="493"/>
        <v>0</v>
      </c>
      <c r="L5084" s="229">
        <f t="shared" si="493"/>
        <v>0</v>
      </c>
      <c r="M5084" s="229">
        <f t="shared" si="494"/>
        <v>0</v>
      </c>
    </row>
    <row r="5085" spans="1:13" ht="15" customHeight="1">
      <c r="A5085" s="76"/>
      <c r="B5085" s="77" t="str">
        <f t="shared" si="491"/>
        <v/>
      </c>
      <c r="C5085" t="str">
        <f t="shared" si="490"/>
        <v/>
      </c>
      <c r="D5085" s="315" t="str">
        <f t="shared" si="495"/>
        <v/>
      </c>
      <c r="E5085" s="228">
        <v>0</v>
      </c>
      <c r="J5085" s="229">
        <f t="shared" si="492"/>
        <v>0</v>
      </c>
      <c r="K5085" s="229">
        <f t="shared" si="493"/>
        <v>0</v>
      </c>
      <c r="L5085" s="229">
        <f t="shared" si="493"/>
        <v>0</v>
      </c>
      <c r="M5085" s="229">
        <f t="shared" si="494"/>
        <v>0</v>
      </c>
    </row>
    <row r="5086" spans="1:13" ht="15" customHeight="1">
      <c r="A5086" s="76"/>
      <c r="B5086" s="77" t="str">
        <f t="shared" si="491"/>
        <v/>
      </c>
      <c r="C5086" t="str">
        <f t="shared" si="490"/>
        <v/>
      </c>
      <c r="D5086" s="315" t="str">
        <f t="shared" si="495"/>
        <v/>
      </c>
      <c r="E5086" s="228">
        <v>0</v>
      </c>
      <c r="J5086" s="229">
        <f t="shared" si="492"/>
        <v>0</v>
      </c>
      <c r="K5086" s="229">
        <f t="shared" si="493"/>
        <v>0</v>
      </c>
      <c r="L5086" s="229">
        <f t="shared" si="493"/>
        <v>0</v>
      </c>
      <c r="M5086" s="229">
        <f t="shared" si="494"/>
        <v>0</v>
      </c>
    </row>
    <row r="5087" spans="1:13" ht="15" customHeight="1">
      <c r="A5087" s="76"/>
      <c r="B5087" s="77" t="str">
        <f t="shared" si="491"/>
        <v/>
      </c>
      <c r="C5087" t="str">
        <f t="shared" si="490"/>
        <v/>
      </c>
      <c r="D5087" s="315" t="str">
        <f t="shared" si="495"/>
        <v/>
      </c>
      <c r="E5087" s="228">
        <v>0</v>
      </c>
      <c r="J5087" s="229">
        <f t="shared" si="492"/>
        <v>0</v>
      </c>
      <c r="K5087" s="229">
        <f t="shared" si="493"/>
        <v>0</v>
      </c>
      <c r="L5087" s="229">
        <f t="shared" si="493"/>
        <v>0</v>
      </c>
      <c r="M5087" s="229">
        <f t="shared" si="494"/>
        <v>0</v>
      </c>
    </row>
    <row r="5088" spans="1:13" ht="15" customHeight="1">
      <c r="A5088" s="76"/>
      <c r="B5088" s="77" t="str">
        <f t="shared" si="491"/>
        <v/>
      </c>
      <c r="C5088" t="str">
        <f t="shared" si="490"/>
        <v/>
      </c>
      <c r="D5088" s="315" t="str">
        <f t="shared" si="495"/>
        <v/>
      </c>
      <c r="E5088" s="228">
        <v>0</v>
      </c>
      <c r="J5088" s="229">
        <f t="shared" si="492"/>
        <v>0</v>
      </c>
      <c r="K5088" s="229">
        <f t="shared" si="493"/>
        <v>0</v>
      </c>
      <c r="L5088" s="229">
        <f t="shared" si="493"/>
        <v>0</v>
      </c>
      <c r="M5088" s="229">
        <f t="shared" si="494"/>
        <v>0</v>
      </c>
    </row>
    <row r="5089" spans="1:13" ht="15" customHeight="1">
      <c r="A5089" s="76"/>
      <c r="B5089" s="77" t="str">
        <f t="shared" si="491"/>
        <v/>
      </c>
      <c r="C5089" t="str">
        <f t="shared" si="490"/>
        <v/>
      </c>
      <c r="D5089" s="315" t="str">
        <f t="shared" si="495"/>
        <v/>
      </c>
      <c r="E5089" s="228">
        <v>0</v>
      </c>
      <c r="J5089" s="229">
        <f t="shared" si="492"/>
        <v>0</v>
      </c>
      <c r="K5089" s="229">
        <f t="shared" si="493"/>
        <v>0</v>
      </c>
      <c r="L5089" s="229">
        <f t="shared" si="493"/>
        <v>0</v>
      </c>
      <c r="M5089" s="229">
        <f t="shared" si="494"/>
        <v>0</v>
      </c>
    </row>
    <row r="5090" spans="1:13" ht="15" customHeight="1">
      <c r="A5090" s="76"/>
      <c r="B5090" s="77" t="str">
        <f t="shared" si="491"/>
        <v/>
      </c>
      <c r="C5090" t="str">
        <f t="shared" si="490"/>
        <v/>
      </c>
      <c r="D5090" s="315" t="str">
        <f t="shared" si="495"/>
        <v/>
      </c>
      <c r="E5090" s="228">
        <v>0</v>
      </c>
      <c r="J5090" s="229">
        <f t="shared" si="492"/>
        <v>0</v>
      </c>
      <c r="K5090" s="229">
        <f t="shared" si="493"/>
        <v>0</v>
      </c>
      <c r="L5090" s="229">
        <f t="shared" si="493"/>
        <v>0</v>
      </c>
      <c r="M5090" s="229">
        <f t="shared" si="494"/>
        <v>0</v>
      </c>
    </row>
    <row r="5091" spans="1:13" ht="15" customHeight="1">
      <c r="A5091" s="76"/>
      <c r="B5091" s="77" t="str">
        <f t="shared" si="491"/>
        <v/>
      </c>
      <c r="C5091" t="str">
        <f t="shared" si="490"/>
        <v/>
      </c>
      <c r="D5091" s="315" t="str">
        <f t="shared" si="495"/>
        <v/>
      </c>
      <c r="E5091" s="228">
        <v>0</v>
      </c>
      <c r="J5091" s="229">
        <f t="shared" si="492"/>
        <v>0</v>
      </c>
      <c r="K5091" s="229">
        <f t="shared" si="493"/>
        <v>0</v>
      </c>
      <c r="L5091" s="229">
        <f t="shared" si="493"/>
        <v>0</v>
      </c>
      <c r="M5091" s="229">
        <f t="shared" si="494"/>
        <v>0</v>
      </c>
    </row>
    <row r="5092" spans="1:13" ht="15" customHeight="1">
      <c r="A5092" s="76"/>
      <c r="B5092" s="77" t="str">
        <f t="shared" si="491"/>
        <v/>
      </c>
      <c r="C5092" t="str">
        <f t="shared" si="490"/>
        <v/>
      </c>
      <c r="D5092" s="315" t="str">
        <f t="shared" si="495"/>
        <v/>
      </c>
      <c r="E5092" s="228">
        <v>0</v>
      </c>
      <c r="J5092" s="229">
        <f t="shared" si="492"/>
        <v>0</v>
      </c>
      <c r="K5092" s="229">
        <f t="shared" si="493"/>
        <v>0</v>
      </c>
      <c r="L5092" s="229">
        <f t="shared" si="493"/>
        <v>0</v>
      </c>
      <c r="M5092" s="229">
        <f t="shared" si="494"/>
        <v>0</v>
      </c>
    </row>
    <row r="5093" spans="1:13" ht="15" customHeight="1">
      <c r="A5093" s="76"/>
      <c r="B5093" s="77" t="str">
        <f t="shared" si="491"/>
        <v/>
      </c>
      <c r="C5093" t="str">
        <f t="shared" si="490"/>
        <v/>
      </c>
      <c r="D5093" s="315" t="str">
        <f t="shared" si="495"/>
        <v/>
      </c>
      <c r="E5093" s="228">
        <v>0</v>
      </c>
      <c r="J5093" s="229">
        <f t="shared" si="492"/>
        <v>0</v>
      </c>
      <c r="K5093" s="229">
        <f t="shared" si="493"/>
        <v>0</v>
      </c>
      <c r="L5093" s="229">
        <f t="shared" si="493"/>
        <v>0</v>
      </c>
      <c r="M5093" s="229">
        <f t="shared" si="494"/>
        <v>0</v>
      </c>
    </row>
    <row r="5094" spans="1:13" ht="15" customHeight="1">
      <c r="A5094" s="76"/>
      <c r="B5094" s="77" t="str">
        <f t="shared" si="491"/>
        <v/>
      </c>
      <c r="C5094" t="str">
        <f t="shared" si="490"/>
        <v/>
      </c>
      <c r="D5094" s="315" t="str">
        <f t="shared" si="495"/>
        <v/>
      </c>
      <c r="E5094" s="228">
        <v>0</v>
      </c>
      <c r="J5094" s="229">
        <f t="shared" si="492"/>
        <v>0</v>
      </c>
      <c r="K5094" s="229">
        <f t="shared" si="493"/>
        <v>0</v>
      </c>
      <c r="L5094" s="229">
        <f t="shared" si="493"/>
        <v>0</v>
      </c>
      <c r="M5094" s="229">
        <f t="shared" si="494"/>
        <v>0</v>
      </c>
    </row>
    <row r="5095" spans="1:13" ht="15" customHeight="1">
      <c r="A5095" s="76"/>
      <c r="B5095" s="77" t="str">
        <f t="shared" si="491"/>
        <v/>
      </c>
      <c r="C5095" t="str">
        <f t="shared" si="490"/>
        <v/>
      </c>
      <c r="D5095" s="315" t="str">
        <f t="shared" si="495"/>
        <v/>
      </c>
      <c r="E5095" s="228">
        <v>0</v>
      </c>
      <c r="J5095" s="229">
        <f t="shared" si="492"/>
        <v>0</v>
      </c>
      <c r="K5095" s="229">
        <f t="shared" si="493"/>
        <v>0</v>
      </c>
      <c r="L5095" s="229">
        <f t="shared" si="493"/>
        <v>0</v>
      </c>
      <c r="M5095" s="229">
        <f t="shared" si="494"/>
        <v>0</v>
      </c>
    </row>
    <row r="5096" spans="1:13" ht="15" customHeight="1">
      <c r="A5096" s="76"/>
      <c r="B5096" s="77" t="str">
        <f t="shared" si="491"/>
        <v/>
      </c>
      <c r="C5096" t="str">
        <f t="shared" si="490"/>
        <v/>
      </c>
      <c r="D5096" s="315" t="str">
        <f t="shared" si="495"/>
        <v/>
      </c>
      <c r="E5096" s="228">
        <v>0</v>
      </c>
      <c r="J5096" s="229">
        <f t="shared" si="492"/>
        <v>0</v>
      </c>
      <c r="K5096" s="229">
        <f t="shared" si="493"/>
        <v>0</v>
      </c>
      <c r="L5096" s="229">
        <f t="shared" si="493"/>
        <v>0</v>
      </c>
      <c r="M5096" s="229">
        <f t="shared" si="494"/>
        <v>0</v>
      </c>
    </row>
    <row r="5097" spans="1:13" ht="15" customHeight="1">
      <c r="A5097" s="76"/>
      <c r="B5097" s="77" t="str">
        <f t="shared" si="491"/>
        <v/>
      </c>
      <c r="C5097" t="str">
        <f t="shared" si="490"/>
        <v/>
      </c>
      <c r="D5097" s="315" t="str">
        <f t="shared" si="495"/>
        <v/>
      </c>
      <c r="E5097" s="228">
        <v>0</v>
      </c>
      <c r="J5097" s="229">
        <f t="shared" si="492"/>
        <v>0</v>
      </c>
      <c r="K5097" s="229">
        <f t="shared" si="493"/>
        <v>0</v>
      </c>
      <c r="L5097" s="229">
        <f t="shared" si="493"/>
        <v>0</v>
      </c>
      <c r="M5097" s="229">
        <f t="shared" si="494"/>
        <v>0</v>
      </c>
    </row>
    <row r="5098" spans="1:13" ht="15" customHeight="1">
      <c r="A5098" s="76"/>
      <c r="B5098" s="77" t="str">
        <f t="shared" si="491"/>
        <v/>
      </c>
      <c r="C5098" t="str">
        <f t="shared" si="490"/>
        <v/>
      </c>
      <c r="D5098" s="315" t="str">
        <f t="shared" si="495"/>
        <v/>
      </c>
      <c r="E5098" s="228">
        <v>0</v>
      </c>
      <c r="J5098" s="229">
        <f t="shared" si="492"/>
        <v>0</v>
      </c>
      <c r="K5098" s="229">
        <f t="shared" si="493"/>
        <v>0</v>
      </c>
      <c r="L5098" s="229">
        <f t="shared" si="493"/>
        <v>0</v>
      </c>
      <c r="M5098" s="229">
        <f t="shared" si="494"/>
        <v>0</v>
      </c>
    </row>
    <row r="5099" spans="1:13" ht="15" customHeight="1">
      <c r="A5099" s="76"/>
      <c r="B5099" s="77" t="str">
        <f t="shared" si="491"/>
        <v/>
      </c>
      <c r="C5099" t="str">
        <f t="shared" si="490"/>
        <v/>
      </c>
      <c r="D5099" s="315" t="str">
        <f t="shared" si="495"/>
        <v/>
      </c>
      <c r="E5099" s="228">
        <v>0</v>
      </c>
      <c r="J5099" s="229">
        <f t="shared" si="492"/>
        <v>0</v>
      </c>
      <c r="K5099" s="229">
        <f t="shared" si="493"/>
        <v>0</v>
      </c>
      <c r="L5099" s="229">
        <f t="shared" si="493"/>
        <v>0</v>
      </c>
      <c r="M5099" s="229">
        <f t="shared" si="494"/>
        <v>0</v>
      </c>
    </row>
    <row r="5100" spans="1:13" ht="15" customHeight="1">
      <c r="A5100" s="76"/>
      <c r="B5100" s="77" t="str">
        <f t="shared" si="491"/>
        <v/>
      </c>
      <c r="C5100" t="str">
        <f t="shared" si="490"/>
        <v/>
      </c>
      <c r="D5100" s="315" t="str">
        <f t="shared" si="495"/>
        <v/>
      </c>
      <c r="E5100" s="228">
        <v>0</v>
      </c>
      <c r="J5100" s="229">
        <f t="shared" si="492"/>
        <v>0</v>
      </c>
      <c r="K5100" s="229">
        <f t="shared" si="493"/>
        <v>0</v>
      </c>
      <c r="L5100" s="229">
        <f t="shared" si="493"/>
        <v>0</v>
      </c>
      <c r="M5100" s="229">
        <f t="shared" si="494"/>
        <v>0</v>
      </c>
    </row>
    <row r="5101" spans="1:13" ht="15" customHeight="1">
      <c r="A5101" s="76"/>
      <c r="B5101" s="77" t="str">
        <f t="shared" si="491"/>
        <v/>
      </c>
      <c r="C5101" t="str">
        <f t="shared" si="490"/>
        <v/>
      </c>
      <c r="D5101" s="315" t="str">
        <f t="shared" si="495"/>
        <v/>
      </c>
      <c r="E5101" s="228">
        <v>0</v>
      </c>
      <c r="J5101" s="229">
        <f t="shared" si="492"/>
        <v>0</v>
      </c>
      <c r="K5101" s="229">
        <f t="shared" si="493"/>
        <v>0</v>
      </c>
      <c r="L5101" s="229">
        <f t="shared" si="493"/>
        <v>0</v>
      </c>
      <c r="M5101" s="229">
        <f t="shared" si="494"/>
        <v>0</v>
      </c>
    </row>
    <row r="5102" spans="1:13" ht="15" customHeight="1">
      <c r="A5102" s="76"/>
      <c r="B5102" s="77" t="str">
        <f t="shared" si="491"/>
        <v/>
      </c>
      <c r="C5102" t="str">
        <f t="shared" si="490"/>
        <v/>
      </c>
      <c r="D5102" s="315" t="str">
        <f t="shared" si="495"/>
        <v/>
      </c>
      <c r="E5102" s="228">
        <v>0</v>
      </c>
      <c r="J5102" s="229">
        <f t="shared" si="492"/>
        <v>0</v>
      </c>
      <c r="K5102" s="229">
        <f t="shared" si="493"/>
        <v>0</v>
      </c>
      <c r="L5102" s="229">
        <f t="shared" si="493"/>
        <v>0</v>
      </c>
      <c r="M5102" s="229">
        <f t="shared" si="494"/>
        <v>0</v>
      </c>
    </row>
    <row r="5103" spans="1:13" ht="15" customHeight="1">
      <c r="A5103" s="76"/>
      <c r="B5103" s="77" t="str">
        <f t="shared" si="491"/>
        <v/>
      </c>
      <c r="C5103" t="str">
        <f t="shared" si="490"/>
        <v/>
      </c>
      <c r="D5103" s="315" t="str">
        <f t="shared" si="495"/>
        <v/>
      </c>
      <c r="E5103" s="228">
        <v>0</v>
      </c>
      <c r="J5103" s="229">
        <f t="shared" si="492"/>
        <v>0</v>
      </c>
      <c r="K5103" s="229">
        <f t="shared" si="493"/>
        <v>0</v>
      </c>
      <c r="L5103" s="229">
        <f t="shared" si="493"/>
        <v>0</v>
      </c>
      <c r="M5103" s="229">
        <f t="shared" si="494"/>
        <v>0</v>
      </c>
    </row>
    <row r="5104" spans="1:13" ht="15" customHeight="1">
      <c r="A5104" s="76"/>
      <c r="B5104" s="77" t="str">
        <f t="shared" si="491"/>
        <v/>
      </c>
      <c r="C5104" t="str">
        <f t="shared" si="490"/>
        <v/>
      </c>
      <c r="D5104" s="315" t="str">
        <f t="shared" si="495"/>
        <v/>
      </c>
      <c r="E5104" s="228">
        <v>0</v>
      </c>
      <c r="J5104" s="229">
        <f t="shared" si="492"/>
        <v>0</v>
      </c>
      <c r="K5104" s="229">
        <f t="shared" si="493"/>
        <v>0</v>
      </c>
      <c r="L5104" s="229">
        <f t="shared" si="493"/>
        <v>0</v>
      </c>
      <c r="M5104" s="229">
        <f t="shared" si="494"/>
        <v>0</v>
      </c>
    </row>
    <row r="5105" spans="1:13" ht="15" customHeight="1">
      <c r="A5105" s="76"/>
      <c r="B5105" s="77" t="str">
        <f t="shared" si="491"/>
        <v/>
      </c>
      <c r="C5105" t="str">
        <f t="shared" si="490"/>
        <v/>
      </c>
      <c r="D5105" s="315" t="str">
        <f t="shared" si="495"/>
        <v/>
      </c>
      <c r="E5105" s="228">
        <v>0</v>
      </c>
      <c r="J5105" s="229">
        <f t="shared" si="492"/>
        <v>0</v>
      </c>
      <c r="K5105" s="229">
        <f t="shared" si="493"/>
        <v>0</v>
      </c>
      <c r="L5105" s="229">
        <f t="shared" si="493"/>
        <v>0</v>
      </c>
      <c r="M5105" s="229">
        <f t="shared" si="494"/>
        <v>0</v>
      </c>
    </row>
    <row r="5106" spans="1:13" ht="15" customHeight="1">
      <c r="A5106" s="76"/>
      <c r="B5106" s="77" t="str">
        <f t="shared" si="491"/>
        <v/>
      </c>
      <c r="C5106" t="str">
        <f t="shared" si="490"/>
        <v/>
      </c>
      <c r="D5106" s="315" t="str">
        <f t="shared" si="495"/>
        <v/>
      </c>
      <c r="E5106" s="228">
        <v>0</v>
      </c>
      <c r="J5106" s="229">
        <f t="shared" si="492"/>
        <v>0</v>
      </c>
      <c r="K5106" s="229">
        <f t="shared" si="493"/>
        <v>0</v>
      </c>
      <c r="L5106" s="229">
        <f t="shared" si="493"/>
        <v>0</v>
      </c>
      <c r="M5106" s="229">
        <f t="shared" si="494"/>
        <v>0</v>
      </c>
    </row>
    <row r="5107" spans="1:13" ht="15" customHeight="1">
      <c r="A5107" s="76"/>
      <c r="B5107" s="77" t="str">
        <f t="shared" si="491"/>
        <v/>
      </c>
      <c r="C5107" t="str">
        <f t="shared" si="490"/>
        <v/>
      </c>
      <c r="D5107" s="315" t="str">
        <f t="shared" si="495"/>
        <v/>
      </c>
      <c r="E5107" s="228">
        <v>0</v>
      </c>
      <c r="J5107" s="229">
        <f t="shared" si="492"/>
        <v>0</v>
      </c>
      <c r="K5107" s="229">
        <f t="shared" si="493"/>
        <v>0</v>
      </c>
      <c r="L5107" s="229">
        <f t="shared" si="493"/>
        <v>0</v>
      </c>
      <c r="M5107" s="229">
        <f t="shared" si="494"/>
        <v>0</v>
      </c>
    </row>
    <row r="5108" spans="1:13" ht="15" customHeight="1">
      <c r="A5108" s="76"/>
      <c r="B5108" s="77" t="str">
        <f t="shared" si="491"/>
        <v/>
      </c>
      <c r="C5108" t="str">
        <f t="shared" si="490"/>
        <v/>
      </c>
      <c r="D5108" s="315" t="str">
        <f t="shared" si="495"/>
        <v/>
      </c>
      <c r="E5108" s="228">
        <v>0</v>
      </c>
      <c r="J5108" s="229">
        <f t="shared" si="492"/>
        <v>0</v>
      </c>
      <c r="K5108" s="229">
        <f t="shared" si="493"/>
        <v>0</v>
      </c>
      <c r="L5108" s="229">
        <f t="shared" si="493"/>
        <v>0</v>
      </c>
      <c r="M5108" s="229">
        <f t="shared" si="494"/>
        <v>0</v>
      </c>
    </row>
    <row r="5109" spans="1:13" ht="15" customHeight="1">
      <c r="A5109" s="76"/>
      <c r="B5109" s="77" t="str">
        <f t="shared" si="491"/>
        <v/>
      </c>
      <c r="C5109" t="str">
        <f t="shared" si="490"/>
        <v/>
      </c>
      <c r="D5109" s="315" t="str">
        <f t="shared" si="495"/>
        <v/>
      </c>
      <c r="E5109" s="228">
        <v>0</v>
      </c>
      <c r="J5109" s="229">
        <f t="shared" si="492"/>
        <v>0</v>
      </c>
      <c r="K5109" s="229">
        <f t="shared" si="493"/>
        <v>0</v>
      </c>
      <c r="L5109" s="229">
        <f t="shared" si="493"/>
        <v>0</v>
      </c>
      <c r="M5109" s="229">
        <f t="shared" si="494"/>
        <v>0</v>
      </c>
    </row>
    <row r="5110" spans="1:13" ht="15" customHeight="1">
      <c r="A5110" s="76"/>
      <c r="B5110" s="77" t="str">
        <f t="shared" si="491"/>
        <v/>
      </c>
      <c r="C5110" t="str">
        <f t="shared" si="490"/>
        <v/>
      </c>
      <c r="D5110" s="315" t="str">
        <f t="shared" si="495"/>
        <v/>
      </c>
      <c r="E5110" s="228">
        <v>0</v>
      </c>
      <c r="J5110" s="229">
        <f t="shared" si="492"/>
        <v>0</v>
      </c>
      <c r="K5110" s="229">
        <f t="shared" si="493"/>
        <v>0</v>
      </c>
      <c r="L5110" s="229">
        <f t="shared" si="493"/>
        <v>0</v>
      </c>
      <c r="M5110" s="229">
        <f t="shared" si="494"/>
        <v>0</v>
      </c>
    </row>
    <row r="5111" spans="1:13" ht="15" customHeight="1">
      <c r="A5111" s="76"/>
      <c r="B5111" s="77" t="str">
        <f t="shared" si="491"/>
        <v/>
      </c>
      <c r="C5111" t="str">
        <f t="shared" si="490"/>
        <v/>
      </c>
      <c r="D5111" s="315" t="str">
        <f t="shared" si="495"/>
        <v/>
      </c>
      <c r="E5111" s="228">
        <v>0</v>
      </c>
      <c r="J5111" s="229">
        <f t="shared" si="492"/>
        <v>0</v>
      </c>
      <c r="K5111" s="229">
        <f t="shared" si="493"/>
        <v>0</v>
      </c>
      <c r="L5111" s="229">
        <f t="shared" si="493"/>
        <v>0</v>
      </c>
      <c r="M5111" s="229">
        <f t="shared" si="494"/>
        <v>0</v>
      </c>
    </row>
    <row r="5112" spans="1:13" ht="15" customHeight="1">
      <c r="A5112" s="76"/>
      <c r="B5112" s="77" t="str">
        <f t="shared" si="491"/>
        <v/>
      </c>
      <c r="C5112" t="str">
        <f t="shared" si="490"/>
        <v/>
      </c>
      <c r="D5112" s="315" t="str">
        <f t="shared" si="495"/>
        <v/>
      </c>
      <c r="E5112" s="228">
        <v>0</v>
      </c>
      <c r="J5112" s="229">
        <f t="shared" si="492"/>
        <v>0</v>
      </c>
      <c r="K5112" s="229">
        <f t="shared" si="493"/>
        <v>0</v>
      </c>
      <c r="L5112" s="229">
        <f t="shared" si="493"/>
        <v>0</v>
      </c>
      <c r="M5112" s="229">
        <f t="shared" si="494"/>
        <v>0</v>
      </c>
    </row>
    <row r="5113" spans="1:13" ht="15" customHeight="1">
      <c r="A5113" s="76"/>
      <c r="B5113" s="77" t="str">
        <f t="shared" si="491"/>
        <v/>
      </c>
      <c r="C5113" t="str">
        <f t="shared" si="490"/>
        <v/>
      </c>
      <c r="D5113" s="315" t="str">
        <f t="shared" si="495"/>
        <v/>
      </c>
      <c r="E5113" s="228">
        <v>0</v>
      </c>
      <c r="J5113" s="229">
        <f t="shared" si="492"/>
        <v>0</v>
      </c>
      <c r="K5113" s="229">
        <f t="shared" si="493"/>
        <v>0</v>
      </c>
      <c r="L5113" s="229">
        <f t="shared" si="493"/>
        <v>0</v>
      </c>
      <c r="M5113" s="229">
        <f t="shared" si="494"/>
        <v>0</v>
      </c>
    </row>
    <row r="5114" spans="1:13" ht="15" customHeight="1">
      <c r="A5114" s="76"/>
      <c r="B5114" s="77" t="str">
        <f t="shared" si="491"/>
        <v/>
      </c>
      <c r="C5114" t="str">
        <f t="shared" si="490"/>
        <v/>
      </c>
      <c r="D5114" s="315" t="str">
        <f t="shared" si="495"/>
        <v/>
      </c>
      <c r="E5114" s="228">
        <v>0</v>
      </c>
      <c r="J5114" s="229">
        <f t="shared" si="492"/>
        <v>0</v>
      </c>
      <c r="K5114" s="229">
        <f t="shared" si="493"/>
        <v>0</v>
      </c>
      <c r="L5114" s="229">
        <f t="shared" si="493"/>
        <v>0</v>
      </c>
      <c r="M5114" s="229">
        <f t="shared" si="494"/>
        <v>0</v>
      </c>
    </row>
    <row r="5115" spans="1:13" ht="15" customHeight="1">
      <c r="A5115" s="76"/>
      <c r="B5115" s="77" t="str">
        <f t="shared" si="491"/>
        <v/>
      </c>
      <c r="C5115" t="str">
        <f t="shared" si="490"/>
        <v/>
      </c>
      <c r="D5115" s="315" t="str">
        <f t="shared" si="495"/>
        <v/>
      </c>
      <c r="E5115" s="228">
        <v>0</v>
      </c>
      <c r="J5115" s="229">
        <f t="shared" si="492"/>
        <v>0</v>
      </c>
      <c r="K5115" s="229">
        <f t="shared" si="493"/>
        <v>0</v>
      </c>
      <c r="L5115" s="229">
        <f t="shared" si="493"/>
        <v>0</v>
      </c>
      <c r="M5115" s="229">
        <f t="shared" si="494"/>
        <v>0</v>
      </c>
    </row>
    <row r="5116" spans="1:13" ht="15" customHeight="1">
      <c r="A5116" s="76"/>
      <c r="B5116" s="77" t="str">
        <f t="shared" si="491"/>
        <v/>
      </c>
      <c r="C5116" t="str">
        <f t="shared" si="490"/>
        <v/>
      </c>
      <c r="D5116" s="315" t="str">
        <f t="shared" si="495"/>
        <v/>
      </c>
      <c r="E5116" s="228">
        <v>0</v>
      </c>
      <c r="J5116" s="229">
        <f t="shared" si="492"/>
        <v>0</v>
      </c>
      <c r="K5116" s="229">
        <f t="shared" si="493"/>
        <v>0</v>
      </c>
      <c r="L5116" s="229">
        <f t="shared" si="493"/>
        <v>0</v>
      </c>
      <c r="M5116" s="229">
        <f t="shared" si="494"/>
        <v>0</v>
      </c>
    </row>
    <row r="5117" spans="1:13" ht="15" customHeight="1">
      <c r="A5117" s="76"/>
      <c r="B5117" s="77" t="str">
        <f t="shared" si="491"/>
        <v/>
      </c>
      <c r="C5117" t="str">
        <f t="shared" si="490"/>
        <v/>
      </c>
      <c r="D5117" s="315" t="str">
        <f t="shared" si="495"/>
        <v/>
      </c>
      <c r="E5117" s="228">
        <v>0</v>
      </c>
      <c r="J5117" s="229">
        <f t="shared" si="492"/>
        <v>0</v>
      </c>
      <c r="K5117" s="229">
        <f t="shared" si="493"/>
        <v>0</v>
      </c>
      <c r="L5117" s="229">
        <f t="shared" si="493"/>
        <v>0</v>
      </c>
      <c r="M5117" s="229">
        <f t="shared" si="494"/>
        <v>0</v>
      </c>
    </row>
    <row r="5118" spans="1:13" ht="15" customHeight="1">
      <c r="A5118" s="76"/>
      <c r="B5118" s="77" t="str">
        <f t="shared" si="491"/>
        <v/>
      </c>
      <c r="C5118" t="str">
        <f t="shared" si="490"/>
        <v/>
      </c>
      <c r="D5118" s="315" t="str">
        <f t="shared" si="495"/>
        <v/>
      </c>
      <c r="E5118" s="228">
        <v>0</v>
      </c>
      <c r="J5118" s="229">
        <f t="shared" si="492"/>
        <v>0</v>
      </c>
      <c r="K5118" s="229">
        <f t="shared" si="493"/>
        <v>0</v>
      </c>
      <c r="L5118" s="229">
        <f t="shared" si="493"/>
        <v>0</v>
      </c>
      <c r="M5118" s="229">
        <f t="shared" si="494"/>
        <v>0</v>
      </c>
    </row>
    <row r="5119" spans="1:13" ht="15" customHeight="1">
      <c r="A5119" s="76"/>
      <c r="B5119" s="77" t="str">
        <f t="shared" si="491"/>
        <v/>
      </c>
      <c r="C5119" t="str">
        <f t="shared" si="490"/>
        <v/>
      </c>
      <c r="D5119" s="315" t="str">
        <f t="shared" si="495"/>
        <v/>
      </c>
      <c r="E5119" s="228">
        <v>0</v>
      </c>
      <c r="J5119" s="229">
        <f t="shared" si="492"/>
        <v>0</v>
      </c>
      <c r="K5119" s="229">
        <f t="shared" si="493"/>
        <v>0</v>
      </c>
      <c r="L5119" s="229">
        <f t="shared" si="493"/>
        <v>0</v>
      </c>
      <c r="M5119" s="229">
        <f t="shared" si="494"/>
        <v>0</v>
      </c>
    </row>
    <row r="5120" spans="1:13" ht="15" customHeight="1">
      <c r="A5120" s="76"/>
      <c r="B5120" s="77" t="str">
        <f t="shared" si="491"/>
        <v/>
      </c>
      <c r="C5120" t="str">
        <f t="shared" si="490"/>
        <v/>
      </c>
      <c r="D5120" s="315" t="str">
        <f t="shared" si="495"/>
        <v/>
      </c>
      <c r="E5120" s="228">
        <v>0</v>
      </c>
      <c r="J5120" s="229">
        <f t="shared" si="492"/>
        <v>0</v>
      </c>
      <c r="K5120" s="229">
        <f t="shared" si="493"/>
        <v>0</v>
      </c>
      <c r="L5120" s="229">
        <f t="shared" si="493"/>
        <v>0</v>
      </c>
      <c r="M5120" s="229">
        <f t="shared" si="494"/>
        <v>0</v>
      </c>
    </row>
    <row r="5121" spans="1:13" ht="15" customHeight="1">
      <c r="A5121" s="76"/>
      <c r="B5121" s="77" t="str">
        <f t="shared" si="491"/>
        <v/>
      </c>
      <c r="C5121" t="str">
        <f t="shared" ref="C5121:C5184" si="496">IF(A5121&lt;&gt;"",TEXT(A5121,"aaaa"),"")</f>
        <v/>
      </c>
      <c r="D5121" s="315" t="str">
        <f t="shared" si="495"/>
        <v/>
      </c>
      <c r="E5121" s="228">
        <v>0</v>
      </c>
      <c r="J5121" s="229">
        <f t="shared" si="492"/>
        <v>0</v>
      </c>
      <c r="K5121" s="229">
        <f t="shared" si="493"/>
        <v>0</v>
      </c>
      <c r="L5121" s="229">
        <f t="shared" si="493"/>
        <v>0</v>
      </c>
      <c r="M5121" s="229">
        <f t="shared" si="494"/>
        <v>0</v>
      </c>
    </row>
    <row r="5122" spans="1:13" ht="15" customHeight="1">
      <c r="A5122" s="76"/>
      <c r="B5122" s="77" t="str">
        <f t="shared" si="491"/>
        <v/>
      </c>
      <c r="C5122" t="str">
        <f t="shared" si="496"/>
        <v/>
      </c>
      <c r="D5122" s="315" t="str">
        <f t="shared" si="495"/>
        <v/>
      </c>
      <c r="E5122" s="228">
        <v>0</v>
      </c>
      <c r="J5122" s="229">
        <f t="shared" si="492"/>
        <v>0</v>
      </c>
      <c r="K5122" s="229">
        <f t="shared" si="493"/>
        <v>0</v>
      </c>
      <c r="L5122" s="229">
        <f t="shared" si="493"/>
        <v>0</v>
      </c>
      <c r="M5122" s="229">
        <f t="shared" si="494"/>
        <v>0</v>
      </c>
    </row>
    <row r="5123" spans="1:13" ht="15" customHeight="1">
      <c r="A5123" s="76"/>
      <c r="B5123" s="77" t="str">
        <f t="shared" si="491"/>
        <v/>
      </c>
      <c r="C5123" t="str">
        <f t="shared" si="496"/>
        <v/>
      </c>
      <c r="D5123" s="315" t="str">
        <f t="shared" si="495"/>
        <v/>
      </c>
      <c r="E5123" s="228">
        <v>0</v>
      </c>
      <c r="J5123" s="229">
        <f t="shared" si="492"/>
        <v>0</v>
      </c>
      <c r="K5123" s="229">
        <f t="shared" si="493"/>
        <v>0</v>
      </c>
      <c r="L5123" s="229">
        <f t="shared" si="493"/>
        <v>0</v>
      </c>
      <c r="M5123" s="229">
        <f t="shared" si="494"/>
        <v>0</v>
      </c>
    </row>
    <row r="5124" spans="1:13" ht="15" customHeight="1">
      <c r="A5124" s="76"/>
      <c r="B5124" s="77" t="str">
        <f t="shared" si="491"/>
        <v/>
      </c>
      <c r="C5124" t="str">
        <f t="shared" si="496"/>
        <v/>
      </c>
      <c r="D5124" s="315" t="str">
        <f t="shared" si="495"/>
        <v/>
      </c>
      <c r="E5124" s="228">
        <v>0</v>
      </c>
      <c r="J5124" s="229">
        <f t="shared" si="492"/>
        <v>0</v>
      </c>
      <c r="K5124" s="229">
        <f t="shared" si="493"/>
        <v>0</v>
      </c>
      <c r="L5124" s="229">
        <f t="shared" si="493"/>
        <v>0</v>
      </c>
      <c r="M5124" s="229">
        <f t="shared" si="494"/>
        <v>0</v>
      </c>
    </row>
    <row r="5125" spans="1:13" ht="15" customHeight="1">
      <c r="A5125" s="76"/>
      <c r="B5125" s="77" t="str">
        <f t="shared" si="491"/>
        <v/>
      </c>
      <c r="C5125" t="str">
        <f t="shared" si="496"/>
        <v/>
      </c>
      <c r="D5125" s="315" t="str">
        <f t="shared" si="495"/>
        <v/>
      </c>
      <c r="E5125" s="228">
        <v>0</v>
      </c>
      <c r="J5125" s="229">
        <f t="shared" si="492"/>
        <v>0</v>
      </c>
      <c r="K5125" s="229">
        <f t="shared" si="493"/>
        <v>0</v>
      </c>
      <c r="L5125" s="229">
        <f t="shared" si="493"/>
        <v>0</v>
      </c>
      <c r="M5125" s="229">
        <f t="shared" si="494"/>
        <v>0</v>
      </c>
    </row>
    <row r="5126" spans="1:13" ht="15" customHeight="1">
      <c r="A5126" s="76"/>
      <c r="B5126" s="77" t="str">
        <f t="shared" si="491"/>
        <v/>
      </c>
      <c r="C5126" t="str">
        <f t="shared" si="496"/>
        <v/>
      </c>
      <c r="D5126" s="315" t="str">
        <f t="shared" si="495"/>
        <v/>
      </c>
      <c r="E5126" s="228">
        <v>0</v>
      </c>
      <c r="J5126" s="229">
        <f t="shared" si="492"/>
        <v>0</v>
      </c>
      <c r="K5126" s="229">
        <f t="shared" si="493"/>
        <v>0</v>
      </c>
      <c r="L5126" s="229">
        <f t="shared" si="493"/>
        <v>0</v>
      </c>
      <c r="M5126" s="229">
        <f t="shared" si="494"/>
        <v>0</v>
      </c>
    </row>
    <row r="5127" spans="1:13" ht="15" customHeight="1">
      <c r="A5127" s="76"/>
      <c r="B5127" s="77" t="str">
        <f t="shared" ref="B5127:B5190" si="497">IF(A5127="","",TEXT(A5127,"DDDD"))</f>
        <v/>
      </c>
      <c r="C5127" t="str">
        <f t="shared" si="496"/>
        <v/>
      </c>
      <c r="D5127" s="315" t="str">
        <f t="shared" si="495"/>
        <v/>
      </c>
      <c r="E5127" s="228">
        <v>0</v>
      </c>
      <c r="J5127" s="229">
        <f t="shared" ref="J5127:J5190" si="498">IF(E5127=0,0,(1-J$4)*E5127)</f>
        <v>0</v>
      </c>
      <c r="K5127" s="229">
        <f t="shared" ref="K5127:L5190" si="499">IF(F5127=0,0,(1-K$4)*F5127)</f>
        <v>0</v>
      </c>
      <c r="L5127" s="229">
        <f t="shared" si="499"/>
        <v>0</v>
      </c>
      <c r="M5127" s="229">
        <f t="shared" ref="M5127:M5190" si="500">IF(H5127=0,0,(1-M$4)*H5127)</f>
        <v>0</v>
      </c>
    </row>
    <row r="5128" spans="1:13" ht="15" customHeight="1">
      <c r="A5128" s="76"/>
      <c r="B5128" s="77" t="str">
        <f t="shared" si="497"/>
        <v/>
      </c>
      <c r="C5128" t="str">
        <f t="shared" si="496"/>
        <v/>
      </c>
      <c r="D5128" s="315" t="str">
        <f t="shared" ref="D5128:D5191" si="501">IF(A5128&lt;&gt;"",PROPER(TEXT(A5128,"Mmmm")),"")</f>
        <v/>
      </c>
      <c r="E5128" s="228">
        <v>0</v>
      </c>
      <c r="J5128" s="229">
        <f t="shared" si="498"/>
        <v>0</v>
      </c>
      <c r="K5128" s="229">
        <f t="shared" si="499"/>
        <v>0</v>
      </c>
      <c r="L5128" s="229">
        <f t="shared" si="499"/>
        <v>0</v>
      </c>
      <c r="M5128" s="229">
        <f t="shared" si="500"/>
        <v>0</v>
      </c>
    </row>
    <row r="5129" spans="1:13" ht="15" customHeight="1">
      <c r="A5129" s="76"/>
      <c r="B5129" s="77" t="str">
        <f t="shared" si="497"/>
        <v/>
      </c>
      <c r="C5129" t="str">
        <f t="shared" si="496"/>
        <v/>
      </c>
      <c r="D5129" s="315" t="str">
        <f t="shared" si="501"/>
        <v/>
      </c>
      <c r="E5129" s="228">
        <v>0</v>
      </c>
      <c r="J5129" s="229">
        <f t="shared" si="498"/>
        <v>0</v>
      </c>
      <c r="K5129" s="229">
        <f t="shared" si="499"/>
        <v>0</v>
      </c>
      <c r="L5129" s="229">
        <f t="shared" si="499"/>
        <v>0</v>
      </c>
      <c r="M5129" s="229">
        <f t="shared" si="500"/>
        <v>0</v>
      </c>
    </row>
    <row r="5130" spans="1:13" ht="15" customHeight="1">
      <c r="A5130" s="76"/>
      <c r="B5130" s="77" t="str">
        <f t="shared" si="497"/>
        <v/>
      </c>
      <c r="C5130" t="str">
        <f t="shared" si="496"/>
        <v/>
      </c>
      <c r="D5130" s="315" t="str">
        <f t="shared" si="501"/>
        <v/>
      </c>
      <c r="E5130" s="228">
        <v>0</v>
      </c>
      <c r="J5130" s="229">
        <f t="shared" si="498"/>
        <v>0</v>
      </c>
      <c r="K5130" s="229">
        <f t="shared" si="499"/>
        <v>0</v>
      </c>
      <c r="L5130" s="229">
        <f t="shared" si="499"/>
        <v>0</v>
      </c>
      <c r="M5130" s="229">
        <f t="shared" si="500"/>
        <v>0</v>
      </c>
    </row>
    <row r="5131" spans="1:13" ht="15" customHeight="1">
      <c r="A5131" s="76"/>
      <c r="B5131" s="77" t="str">
        <f t="shared" si="497"/>
        <v/>
      </c>
      <c r="C5131" t="str">
        <f t="shared" si="496"/>
        <v/>
      </c>
      <c r="D5131" s="315" t="str">
        <f t="shared" si="501"/>
        <v/>
      </c>
      <c r="E5131" s="228">
        <v>0</v>
      </c>
      <c r="J5131" s="229">
        <f t="shared" si="498"/>
        <v>0</v>
      </c>
      <c r="K5131" s="229">
        <f t="shared" si="499"/>
        <v>0</v>
      </c>
      <c r="L5131" s="229">
        <f t="shared" si="499"/>
        <v>0</v>
      </c>
      <c r="M5131" s="229">
        <f t="shared" si="500"/>
        <v>0</v>
      </c>
    </row>
    <row r="5132" spans="1:13" ht="15" customHeight="1">
      <c r="A5132" s="76"/>
      <c r="B5132" s="77" t="str">
        <f t="shared" si="497"/>
        <v/>
      </c>
      <c r="C5132" t="str">
        <f t="shared" si="496"/>
        <v/>
      </c>
      <c r="D5132" s="315" t="str">
        <f t="shared" si="501"/>
        <v/>
      </c>
      <c r="E5132" s="228">
        <v>0</v>
      </c>
      <c r="J5132" s="229">
        <f t="shared" si="498"/>
        <v>0</v>
      </c>
      <c r="K5132" s="229">
        <f t="shared" si="499"/>
        <v>0</v>
      </c>
      <c r="L5132" s="229">
        <f t="shared" si="499"/>
        <v>0</v>
      </c>
      <c r="M5132" s="229">
        <f t="shared" si="500"/>
        <v>0</v>
      </c>
    </row>
    <row r="5133" spans="1:13" ht="15" customHeight="1">
      <c r="A5133" s="76"/>
      <c r="B5133" s="77" t="str">
        <f t="shared" si="497"/>
        <v/>
      </c>
      <c r="C5133" t="str">
        <f t="shared" si="496"/>
        <v/>
      </c>
      <c r="D5133" s="315" t="str">
        <f t="shared" si="501"/>
        <v/>
      </c>
      <c r="E5133" s="228">
        <v>0</v>
      </c>
      <c r="J5133" s="229">
        <f t="shared" si="498"/>
        <v>0</v>
      </c>
      <c r="K5133" s="229">
        <f t="shared" si="499"/>
        <v>0</v>
      </c>
      <c r="L5133" s="229">
        <f t="shared" si="499"/>
        <v>0</v>
      </c>
      <c r="M5133" s="229">
        <f t="shared" si="500"/>
        <v>0</v>
      </c>
    </row>
    <row r="5134" spans="1:13" ht="15" customHeight="1">
      <c r="A5134" s="76"/>
      <c r="B5134" s="77" t="str">
        <f t="shared" si="497"/>
        <v/>
      </c>
      <c r="C5134" t="str">
        <f t="shared" si="496"/>
        <v/>
      </c>
      <c r="D5134" s="315" t="str">
        <f t="shared" si="501"/>
        <v/>
      </c>
      <c r="E5134" s="228">
        <v>0</v>
      </c>
      <c r="J5134" s="229">
        <f t="shared" si="498"/>
        <v>0</v>
      </c>
      <c r="K5134" s="229">
        <f t="shared" si="499"/>
        <v>0</v>
      </c>
      <c r="L5134" s="229">
        <f t="shared" si="499"/>
        <v>0</v>
      </c>
      <c r="M5134" s="229">
        <f t="shared" si="500"/>
        <v>0</v>
      </c>
    </row>
    <row r="5135" spans="1:13" ht="15" customHeight="1">
      <c r="A5135" s="76"/>
      <c r="B5135" s="77" t="str">
        <f t="shared" si="497"/>
        <v/>
      </c>
      <c r="C5135" t="str">
        <f t="shared" si="496"/>
        <v/>
      </c>
      <c r="D5135" s="315" t="str">
        <f t="shared" si="501"/>
        <v/>
      </c>
      <c r="E5135" s="228">
        <v>0</v>
      </c>
      <c r="J5135" s="229">
        <f t="shared" si="498"/>
        <v>0</v>
      </c>
      <c r="K5135" s="229">
        <f t="shared" si="499"/>
        <v>0</v>
      </c>
      <c r="L5135" s="229">
        <f t="shared" si="499"/>
        <v>0</v>
      </c>
      <c r="M5135" s="229">
        <f t="shared" si="500"/>
        <v>0</v>
      </c>
    </row>
    <row r="5136" spans="1:13" ht="15" customHeight="1">
      <c r="A5136" s="76"/>
      <c r="B5136" s="77" t="str">
        <f t="shared" si="497"/>
        <v/>
      </c>
      <c r="C5136" t="str">
        <f t="shared" si="496"/>
        <v/>
      </c>
      <c r="D5136" s="315" t="str">
        <f t="shared" si="501"/>
        <v/>
      </c>
      <c r="E5136" s="228">
        <v>0</v>
      </c>
      <c r="J5136" s="229">
        <f t="shared" si="498"/>
        <v>0</v>
      </c>
      <c r="K5136" s="229">
        <f t="shared" si="499"/>
        <v>0</v>
      </c>
      <c r="L5136" s="229">
        <f t="shared" si="499"/>
        <v>0</v>
      </c>
      <c r="M5136" s="229">
        <f t="shared" si="500"/>
        <v>0</v>
      </c>
    </row>
    <row r="5137" spans="1:13" ht="15" customHeight="1">
      <c r="A5137" s="76"/>
      <c r="B5137" s="77" t="str">
        <f t="shared" si="497"/>
        <v/>
      </c>
      <c r="C5137" t="str">
        <f t="shared" si="496"/>
        <v/>
      </c>
      <c r="D5137" s="315" t="str">
        <f t="shared" si="501"/>
        <v/>
      </c>
      <c r="E5137" s="228">
        <v>0</v>
      </c>
      <c r="J5137" s="229">
        <f t="shared" si="498"/>
        <v>0</v>
      </c>
      <c r="K5137" s="229">
        <f t="shared" si="499"/>
        <v>0</v>
      </c>
      <c r="L5137" s="229">
        <f t="shared" si="499"/>
        <v>0</v>
      </c>
      <c r="M5137" s="229">
        <f t="shared" si="500"/>
        <v>0</v>
      </c>
    </row>
    <row r="5138" spans="1:13" ht="15" customHeight="1">
      <c r="A5138" s="76"/>
      <c r="B5138" s="77" t="str">
        <f t="shared" si="497"/>
        <v/>
      </c>
      <c r="C5138" t="str">
        <f t="shared" si="496"/>
        <v/>
      </c>
      <c r="D5138" s="315" t="str">
        <f t="shared" si="501"/>
        <v/>
      </c>
      <c r="E5138" s="228">
        <v>0</v>
      </c>
      <c r="J5138" s="229">
        <f t="shared" si="498"/>
        <v>0</v>
      </c>
      <c r="K5138" s="229">
        <f t="shared" si="499"/>
        <v>0</v>
      </c>
      <c r="L5138" s="229">
        <f t="shared" si="499"/>
        <v>0</v>
      </c>
      <c r="M5138" s="229">
        <f t="shared" si="500"/>
        <v>0</v>
      </c>
    </row>
    <row r="5139" spans="1:13" ht="15" customHeight="1">
      <c r="A5139" s="76"/>
      <c r="B5139" s="77" t="str">
        <f t="shared" si="497"/>
        <v/>
      </c>
      <c r="C5139" t="str">
        <f t="shared" si="496"/>
        <v/>
      </c>
      <c r="D5139" s="315" t="str">
        <f t="shared" si="501"/>
        <v/>
      </c>
      <c r="E5139" s="228">
        <v>0</v>
      </c>
      <c r="J5139" s="229">
        <f t="shared" si="498"/>
        <v>0</v>
      </c>
      <c r="K5139" s="229">
        <f t="shared" si="499"/>
        <v>0</v>
      </c>
      <c r="L5139" s="229">
        <f t="shared" si="499"/>
        <v>0</v>
      </c>
      <c r="M5139" s="229">
        <f t="shared" si="500"/>
        <v>0</v>
      </c>
    </row>
    <row r="5140" spans="1:13" ht="15" customHeight="1">
      <c r="A5140" s="76"/>
      <c r="B5140" s="77" t="str">
        <f t="shared" si="497"/>
        <v/>
      </c>
      <c r="C5140" t="str">
        <f t="shared" si="496"/>
        <v/>
      </c>
      <c r="D5140" s="315" t="str">
        <f t="shared" si="501"/>
        <v/>
      </c>
      <c r="E5140" s="228">
        <v>0</v>
      </c>
      <c r="J5140" s="229">
        <f t="shared" si="498"/>
        <v>0</v>
      </c>
      <c r="K5140" s="229">
        <f t="shared" si="499"/>
        <v>0</v>
      </c>
      <c r="L5140" s="229">
        <f t="shared" si="499"/>
        <v>0</v>
      </c>
      <c r="M5140" s="229">
        <f t="shared" si="500"/>
        <v>0</v>
      </c>
    </row>
    <row r="5141" spans="1:13" ht="15" customHeight="1">
      <c r="A5141" s="76"/>
      <c r="B5141" s="77" t="str">
        <f t="shared" si="497"/>
        <v/>
      </c>
      <c r="C5141" t="str">
        <f t="shared" si="496"/>
        <v/>
      </c>
      <c r="D5141" s="315" t="str">
        <f t="shared" si="501"/>
        <v/>
      </c>
      <c r="E5141" s="228">
        <v>0</v>
      </c>
      <c r="J5141" s="229">
        <f t="shared" si="498"/>
        <v>0</v>
      </c>
      <c r="K5141" s="229">
        <f t="shared" si="499"/>
        <v>0</v>
      </c>
      <c r="L5141" s="229">
        <f t="shared" si="499"/>
        <v>0</v>
      </c>
      <c r="M5141" s="229">
        <f t="shared" si="500"/>
        <v>0</v>
      </c>
    </row>
    <row r="5142" spans="1:13" ht="15" customHeight="1">
      <c r="A5142" s="76"/>
      <c r="B5142" s="77" t="str">
        <f t="shared" si="497"/>
        <v/>
      </c>
      <c r="C5142" t="str">
        <f t="shared" si="496"/>
        <v/>
      </c>
      <c r="D5142" s="315" t="str">
        <f t="shared" si="501"/>
        <v/>
      </c>
      <c r="E5142" s="228">
        <v>0</v>
      </c>
      <c r="J5142" s="229">
        <f t="shared" si="498"/>
        <v>0</v>
      </c>
      <c r="K5142" s="229">
        <f t="shared" si="499"/>
        <v>0</v>
      </c>
      <c r="L5142" s="229">
        <f t="shared" si="499"/>
        <v>0</v>
      </c>
      <c r="M5142" s="229">
        <f t="shared" si="500"/>
        <v>0</v>
      </c>
    </row>
    <row r="5143" spans="1:13" ht="15" customHeight="1">
      <c r="A5143" s="76"/>
      <c r="B5143" s="77" t="str">
        <f t="shared" si="497"/>
        <v/>
      </c>
      <c r="C5143" t="str">
        <f t="shared" si="496"/>
        <v/>
      </c>
      <c r="D5143" s="315" t="str">
        <f t="shared" si="501"/>
        <v/>
      </c>
      <c r="E5143" s="228">
        <v>0</v>
      </c>
      <c r="J5143" s="229">
        <f t="shared" si="498"/>
        <v>0</v>
      </c>
      <c r="K5143" s="229">
        <f t="shared" si="499"/>
        <v>0</v>
      </c>
      <c r="L5143" s="229">
        <f t="shared" si="499"/>
        <v>0</v>
      </c>
      <c r="M5143" s="229">
        <f t="shared" si="500"/>
        <v>0</v>
      </c>
    </row>
    <row r="5144" spans="1:13" ht="15" customHeight="1">
      <c r="A5144" s="76"/>
      <c r="B5144" s="77" t="str">
        <f t="shared" si="497"/>
        <v/>
      </c>
      <c r="C5144" t="str">
        <f t="shared" si="496"/>
        <v/>
      </c>
      <c r="D5144" s="315" t="str">
        <f t="shared" si="501"/>
        <v/>
      </c>
      <c r="E5144" s="228">
        <v>0</v>
      </c>
      <c r="J5144" s="229">
        <f t="shared" si="498"/>
        <v>0</v>
      </c>
      <c r="K5144" s="229">
        <f t="shared" si="499"/>
        <v>0</v>
      </c>
      <c r="L5144" s="229">
        <f t="shared" si="499"/>
        <v>0</v>
      </c>
      <c r="M5144" s="229">
        <f t="shared" si="500"/>
        <v>0</v>
      </c>
    </row>
    <row r="5145" spans="1:13" ht="15" customHeight="1">
      <c r="A5145" s="76"/>
      <c r="B5145" s="77" t="str">
        <f t="shared" si="497"/>
        <v/>
      </c>
      <c r="C5145" t="str">
        <f t="shared" si="496"/>
        <v/>
      </c>
      <c r="D5145" s="315" t="str">
        <f t="shared" si="501"/>
        <v/>
      </c>
      <c r="E5145" s="228">
        <v>0</v>
      </c>
      <c r="J5145" s="229">
        <f t="shared" si="498"/>
        <v>0</v>
      </c>
      <c r="K5145" s="229">
        <f t="shared" si="499"/>
        <v>0</v>
      </c>
      <c r="L5145" s="229">
        <f t="shared" si="499"/>
        <v>0</v>
      </c>
      <c r="M5145" s="229">
        <f t="shared" si="500"/>
        <v>0</v>
      </c>
    </row>
    <row r="5146" spans="1:13" ht="15" customHeight="1">
      <c r="A5146" s="76"/>
      <c r="B5146" s="77" t="str">
        <f t="shared" si="497"/>
        <v/>
      </c>
      <c r="C5146" t="str">
        <f t="shared" si="496"/>
        <v/>
      </c>
      <c r="D5146" s="315" t="str">
        <f t="shared" si="501"/>
        <v/>
      </c>
      <c r="E5146" s="228">
        <v>0</v>
      </c>
      <c r="J5146" s="229">
        <f t="shared" si="498"/>
        <v>0</v>
      </c>
      <c r="K5146" s="229">
        <f t="shared" si="499"/>
        <v>0</v>
      </c>
      <c r="L5146" s="229">
        <f t="shared" si="499"/>
        <v>0</v>
      </c>
      <c r="M5146" s="229">
        <f t="shared" si="500"/>
        <v>0</v>
      </c>
    </row>
    <row r="5147" spans="1:13" ht="15" customHeight="1">
      <c r="A5147" s="76"/>
      <c r="B5147" s="77" t="str">
        <f t="shared" si="497"/>
        <v/>
      </c>
      <c r="C5147" t="str">
        <f t="shared" si="496"/>
        <v/>
      </c>
      <c r="D5147" s="315" t="str">
        <f t="shared" si="501"/>
        <v/>
      </c>
      <c r="E5147" s="228">
        <v>0</v>
      </c>
      <c r="J5147" s="229">
        <f t="shared" si="498"/>
        <v>0</v>
      </c>
      <c r="K5147" s="229">
        <f t="shared" si="499"/>
        <v>0</v>
      </c>
      <c r="L5147" s="229">
        <f t="shared" si="499"/>
        <v>0</v>
      </c>
      <c r="M5147" s="229">
        <f t="shared" si="500"/>
        <v>0</v>
      </c>
    </row>
    <row r="5148" spans="1:13" ht="15" customHeight="1">
      <c r="A5148" s="76"/>
      <c r="B5148" s="77" t="str">
        <f t="shared" si="497"/>
        <v/>
      </c>
      <c r="C5148" t="str">
        <f t="shared" si="496"/>
        <v/>
      </c>
      <c r="D5148" s="315" t="str">
        <f t="shared" si="501"/>
        <v/>
      </c>
      <c r="E5148" s="228">
        <v>0</v>
      </c>
      <c r="J5148" s="229">
        <f t="shared" si="498"/>
        <v>0</v>
      </c>
      <c r="K5148" s="229">
        <f t="shared" si="499"/>
        <v>0</v>
      </c>
      <c r="L5148" s="229">
        <f t="shared" si="499"/>
        <v>0</v>
      </c>
      <c r="M5148" s="229">
        <f t="shared" si="500"/>
        <v>0</v>
      </c>
    </row>
    <row r="5149" spans="1:13" ht="15" customHeight="1">
      <c r="A5149" s="76"/>
      <c r="B5149" s="77" t="str">
        <f t="shared" si="497"/>
        <v/>
      </c>
      <c r="C5149" t="str">
        <f t="shared" si="496"/>
        <v/>
      </c>
      <c r="D5149" s="315" t="str">
        <f t="shared" si="501"/>
        <v/>
      </c>
      <c r="E5149" s="228">
        <v>0</v>
      </c>
      <c r="J5149" s="229">
        <f t="shared" si="498"/>
        <v>0</v>
      </c>
      <c r="K5149" s="229">
        <f t="shared" si="499"/>
        <v>0</v>
      </c>
      <c r="L5149" s="229">
        <f t="shared" si="499"/>
        <v>0</v>
      </c>
      <c r="M5149" s="229">
        <f t="shared" si="500"/>
        <v>0</v>
      </c>
    </row>
    <row r="5150" spans="1:13" ht="15" customHeight="1">
      <c r="A5150" s="76"/>
      <c r="B5150" s="77" t="str">
        <f t="shared" si="497"/>
        <v/>
      </c>
      <c r="C5150" t="str">
        <f t="shared" si="496"/>
        <v/>
      </c>
      <c r="D5150" s="315" t="str">
        <f t="shared" si="501"/>
        <v/>
      </c>
      <c r="E5150" s="228">
        <v>0</v>
      </c>
      <c r="J5150" s="229">
        <f t="shared" si="498"/>
        <v>0</v>
      </c>
      <c r="K5150" s="229">
        <f t="shared" si="499"/>
        <v>0</v>
      </c>
      <c r="L5150" s="229">
        <f t="shared" si="499"/>
        <v>0</v>
      </c>
      <c r="M5150" s="229">
        <f t="shared" si="500"/>
        <v>0</v>
      </c>
    </row>
    <row r="5151" spans="1:13" ht="15" customHeight="1">
      <c r="A5151" s="76"/>
      <c r="B5151" s="77" t="str">
        <f t="shared" si="497"/>
        <v/>
      </c>
      <c r="C5151" t="str">
        <f t="shared" si="496"/>
        <v/>
      </c>
      <c r="D5151" s="315" t="str">
        <f t="shared" si="501"/>
        <v/>
      </c>
      <c r="E5151" s="228">
        <v>0</v>
      </c>
      <c r="J5151" s="229">
        <f t="shared" si="498"/>
        <v>0</v>
      </c>
      <c r="K5151" s="229">
        <f t="shared" si="499"/>
        <v>0</v>
      </c>
      <c r="L5151" s="229">
        <f t="shared" si="499"/>
        <v>0</v>
      </c>
      <c r="M5151" s="229">
        <f t="shared" si="500"/>
        <v>0</v>
      </c>
    </row>
    <row r="5152" spans="1:13" ht="15" customHeight="1">
      <c r="A5152" s="76"/>
      <c r="B5152" s="77" t="str">
        <f t="shared" si="497"/>
        <v/>
      </c>
      <c r="C5152" t="str">
        <f t="shared" si="496"/>
        <v/>
      </c>
      <c r="D5152" s="315" t="str">
        <f t="shared" si="501"/>
        <v/>
      </c>
      <c r="E5152" s="228">
        <v>0</v>
      </c>
      <c r="J5152" s="229">
        <f t="shared" si="498"/>
        <v>0</v>
      </c>
      <c r="K5152" s="229">
        <f t="shared" si="499"/>
        <v>0</v>
      </c>
      <c r="L5152" s="229">
        <f t="shared" si="499"/>
        <v>0</v>
      </c>
      <c r="M5152" s="229">
        <f t="shared" si="500"/>
        <v>0</v>
      </c>
    </row>
    <row r="5153" spans="1:13" ht="15" customHeight="1">
      <c r="A5153" s="76"/>
      <c r="B5153" s="77" t="str">
        <f t="shared" si="497"/>
        <v/>
      </c>
      <c r="C5153" t="str">
        <f t="shared" si="496"/>
        <v/>
      </c>
      <c r="D5153" s="315" t="str">
        <f t="shared" si="501"/>
        <v/>
      </c>
      <c r="E5153" s="228">
        <v>0</v>
      </c>
      <c r="J5153" s="229">
        <f t="shared" si="498"/>
        <v>0</v>
      </c>
      <c r="K5153" s="229">
        <f t="shared" si="499"/>
        <v>0</v>
      </c>
      <c r="L5153" s="229">
        <f t="shared" si="499"/>
        <v>0</v>
      </c>
      <c r="M5153" s="229">
        <f t="shared" si="500"/>
        <v>0</v>
      </c>
    </row>
    <row r="5154" spans="1:13" ht="15" customHeight="1">
      <c r="A5154" s="76"/>
      <c r="B5154" s="77" t="str">
        <f t="shared" si="497"/>
        <v/>
      </c>
      <c r="C5154" t="str">
        <f t="shared" si="496"/>
        <v/>
      </c>
      <c r="D5154" s="315" t="str">
        <f t="shared" si="501"/>
        <v/>
      </c>
      <c r="E5154" s="228">
        <v>0</v>
      </c>
      <c r="J5154" s="229">
        <f t="shared" si="498"/>
        <v>0</v>
      </c>
      <c r="K5154" s="229">
        <f t="shared" si="499"/>
        <v>0</v>
      </c>
      <c r="L5154" s="229">
        <f t="shared" si="499"/>
        <v>0</v>
      </c>
      <c r="M5154" s="229">
        <f t="shared" si="500"/>
        <v>0</v>
      </c>
    </row>
    <row r="5155" spans="1:13" ht="15" customHeight="1">
      <c r="A5155" s="76"/>
      <c r="B5155" s="77" t="str">
        <f t="shared" si="497"/>
        <v/>
      </c>
      <c r="C5155" t="str">
        <f t="shared" si="496"/>
        <v/>
      </c>
      <c r="D5155" s="315" t="str">
        <f t="shared" si="501"/>
        <v/>
      </c>
      <c r="E5155" s="228">
        <v>0</v>
      </c>
      <c r="J5155" s="229">
        <f t="shared" si="498"/>
        <v>0</v>
      </c>
      <c r="K5155" s="229">
        <f t="shared" si="499"/>
        <v>0</v>
      </c>
      <c r="L5155" s="229">
        <f t="shared" si="499"/>
        <v>0</v>
      </c>
      <c r="M5155" s="229">
        <f t="shared" si="500"/>
        <v>0</v>
      </c>
    </row>
    <row r="5156" spans="1:13" ht="15" customHeight="1">
      <c r="A5156" s="76"/>
      <c r="B5156" s="77" t="str">
        <f t="shared" si="497"/>
        <v/>
      </c>
      <c r="C5156" t="str">
        <f t="shared" si="496"/>
        <v/>
      </c>
      <c r="D5156" s="315" t="str">
        <f t="shared" si="501"/>
        <v/>
      </c>
      <c r="E5156" s="228">
        <v>0</v>
      </c>
      <c r="J5156" s="229">
        <f t="shared" si="498"/>
        <v>0</v>
      </c>
      <c r="K5156" s="229">
        <f t="shared" si="499"/>
        <v>0</v>
      </c>
      <c r="L5156" s="229">
        <f t="shared" si="499"/>
        <v>0</v>
      </c>
      <c r="M5156" s="229">
        <f t="shared" si="500"/>
        <v>0</v>
      </c>
    </row>
    <row r="5157" spans="1:13" ht="15" customHeight="1">
      <c r="A5157" s="76"/>
      <c r="B5157" s="77" t="str">
        <f t="shared" si="497"/>
        <v/>
      </c>
      <c r="C5157" t="str">
        <f t="shared" si="496"/>
        <v/>
      </c>
      <c r="D5157" s="315" t="str">
        <f t="shared" si="501"/>
        <v/>
      </c>
      <c r="E5157" s="228">
        <v>0</v>
      </c>
      <c r="J5157" s="229">
        <f t="shared" si="498"/>
        <v>0</v>
      </c>
      <c r="K5157" s="229">
        <f t="shared" si="499"/>
        <v>0</v>
      </c>
      <c r="L5157" s="229">
        <f t="shared" si="499"/>
        <v>0</v>
      </c>
      <c r="M5157" s="229">
        <f t="shared" si="500"/>
        <v>0</v>
      </c>
    </row>
    <row r="5158" spans="1:13" ht="15" customHeight="1">
      <c r="A5158" s="76"/>
      <c r="B5158" s="77" t="str">
        <f t="shared" si="497"/>
        <v/>
      </c>
      <c r="C5158" t="str">
        <f t="shared" si="496"/>
        <v/>
      </c>
      <c r="D5158" s="315" t="str">
        <f t="shared" si="501"/>
        <v/>
      </c>
      <c r="E5158" s="228">
        <v>0</v>
      </c>
      <c r="J5158" s="229">
        <f t="shared" si="498"/>
        <v>0</v>
      </c>
      <c r="K5158" s="229">
        <f t="shared" si="499"/>
        <v>0</v>
      </c>
      <c r="L5158" s="229">
        <f t="shared" si="499"/>
        <v>0</v>
      </c>
      <c r="M5158" s="229">
        <f t="shared" si="500"/>
        <v>0</v>
      </c>
    </row>
    <row r="5159" spans="1:13" ht="15" customHeight="1">
      <c r="A5159" s="76"/>
      <c r="B5159" s="77" t="str">
        <f t="shared" si="497"/>
        <v/>
      </c>
      <c r="C5159" t="str">
        <f t="shared" si="496"/>
        <v/>
      </c>
      <c r="D5159" s="315" t="str">
        <f t="shared" si="501"/>
        <v/>
      </c>
      <c r="E5159" s="228">
        <v>0</v>
      </c>
      <c r="J5159" s="229">
        <f t="shared" si="498"/>
        <v>0</v>
      </c>
      <c r="K5159" s="229">
        <f t="shared" si="499"/>
        <v>0</v>
      </c>
      <c r="L5159" s="229">
        <f t="shared" si="499"/>
        <v>0</v>
      </c>
      <c r="M5159" s="229">
        <f t="shared" si="500"/>
        <v>0</v>
      </c>
    </row>
    <row r="5160" spans="1:13" ht="15" customHeight="1">
      <c r="A5160" s="76"/>
      <c r="B5160" s="77" t="str">
        <f t="shared" si="497"/>
        <v/>
      </c>
      <c r="C5160" t="str">
        <f t="shared" si="496"/>
        <v/>
      </c>
      <c r="D5160" s="315" t="str">
        <f t="shared" si="501"/>
        <v/>
      </c>
      <c r="E5160" s="228">
        <v>0</v>
      </c>
      <c r="J5160" s="229">
        <f t="shared" si="498"/>
        <v>0</v>
      </c>
      <c r="K5160" s="229">
        <f t="shared" si="499"/>
        <v>0</v>
      </c>
      <c r="L5160" s="229">
        <f t="shared" si="499"/>
        <v>0</v>
      </c>
      <c r="M5160" s="229">
        <f t="shared" si="500"/>
        <v>0</v>
      </c>
    </row>
    <row r="5161" spans="1:13" ht="15" customHeight="1">
      <c r="A5161" s="76"/>
      <c r="B5161" s="77" t="str">
        <f t="shared" si="497"/>
        <v/>
      </c>
      <c r="C5161" t="str">
        <f t="shared" si="496"/>
        <v/>
      </c>
      <c r="D5161" s="315" t="str">
        <f t="shared" si="501"/>
        <v/>
      </c>
      <c r="E5161" s="228">
        <v>0</v>
      </c>
      <c r="J5161" s="229">
        <f t="shared" si="498"/>
        <v>0</v>
      </c>
      <c r="K5161" s="229">
        <f t="shared" si="499"/>
        <v>0</v>
      </c>
      <c r="L5161" s="229">
        <f t="shared" si="499"/>
        <v>0</v>
      </c>
      <c r="M5161" s="229">
        <f t="shared" si="500"/>
        <v>0</v>
      </c>
    </row>
    <row r="5162" spans="1:13" ht="15" customHeight="1">
      <c r="A5162" s="76"/>
      <c r="B5162" s="77" t="str">
        <f t="shared" si="497"/>
        <v/>
      </c>
      <c r="C5162" t="str">
        <f t="shared" si="496"/>
        <v/>
      </c>
      <c r="D5162" s="315" t="str">
        <f t="shared" si="501"/>
        <v/>
      </c>
      <c r="E5162" s="228">
        <v>0</v>
      </c>
      <c r="J5162" s="229">
        <f t="shared" si="498"/>
        <v>0</v>
      </c>
      <c r="K5162" s="229">
        <f t="shared" si="499"/>
        <v>0</v>
      </c>
      <c r="L5162" s="229">
        <f t="shared" si="499"/>
        <v>0</v>
      </c>
      <c r="M5162" s="229">
        <f t="shared" si="500"/>
        <v>0</v>
      </c>
    </row>
    <row r="5163" spans="1:13" ht="15" customHeight="1">
      <c r="A5163" s="76"/>
      <c r="B5163" s="77" t="str">
        <f t="shared" si="497"/>
        <v/>
      </c>
      <c r="C5163" t="str">
        <f t="shared" si="496"/>
        <v/>
      </c>
      <c r="D5163" s="315" t="str">
        <f t="shared" si="501"/>
        <v/>
      </c>
      <c r="E5163" s="228">
        <v>0</v>
      </c>
      <c r="J5163" s="229">
        <f t="shared" si="498"/>
        <v>0</v>
      </c>
      <c r="K5163" s="229">
        <f t="shared" si="499"/>
        <v>0</v>
      </c>
      <c r="L5163" s="229">
        <f t="shared" si="499"/>
        <v>0</v>
      </c>
      <c r="M5163" s="229">
        <f t="shared" si="500"/>
        <v>0</v>
      </c>
    </row>
    <row r="5164" spans="1:13" ht="15" customHeight="1">
      <c r="A5164" s="76"/>
      <c r="B5164" s="77" t="str">
        <f t="shared" si="497"/>
        <v/>
      </c>
      <c r="C5164" t="str">
        <f t="shared" si="496"/>
        <v/>
      </c>
      <c r="D5164" s="315" t="str">
        <f t="shared" si="501"/>
        <v/>
      </c>
      <c r="E5164" s="228">
        <v>0</v>
      </c>
      <c r="J5164" s="229">
        <f t="shared" si="498"/>
        <v>0</v>
      </c>
      <c r="K5164" s="229">
        <f t="shared" si="499"/>
        <v>0</v>
      </c>
      <c r="L5164" s="229">
        <f t="shared" si="499"/>
        <v>0</v>
      </c>
      <c r="M5164" s="229">
        <f t="shared" si="500"/>
        <v>0</v>
      </c>
    </row>
    <row r="5165" spans="1:13" ht="15" customHeight="1">
      <c r="A5165" s="76"/>
      <c r="B5165" s="77" t="str">
        <f t="shared" si="497"/>
        <v/>
      </c>
      <c r="C5165" t="str">
        <f t="shared" si="496"/>
        <v/>
      </c>
      <c r="D5165" s="315" t="str">
        <f t="shared" si="501"/>
        <v/>
      </c>
      <c r="E5165" s="228">
        <v>0</v>
      </c>
      <c r="J5165" s="229">
        <f t="shared" si="498"/>
        <v>0</v>
      </c>
      <c r="K5165" s="229">
        <f t="shared" si="499"/>
        <v>0</v>
      </c>
      <c r="L5165" s="229">
        <f t="shared" si="499"/>
        <v>0</v>
      </c>
      <c r="M5165" s="229">
        <f t="shared" si="500"/>
        <v>0</v>
      </c>
    </row>
    <row r="5166" spans="1:13" ht="15" customHeight="1">
      <c r="A5166" s="76"/>
      <c r="B5166" s="77" t="str">
        <f t="shared" si="497"/>
        <v/>
      </c>
      <c r="C5166" t="str">
        <f t="shared" si="496"/>
        <v/>
      </c>
      <c r="D5166" s="315" t="str">
        <f t="shared" si="501"/>
        <v/>
      </c>
      <c r="E5166" s="228">
        <v>0</v>
      </c>
      <c r="J5166" s="229">
        <f t="shared" si="498"/>
        <v>0</v>
      </c>
      <c r="K5166" s="229">
        <f t="shared" si="499"/>
        <v>0</v>
      </c>
      <c r="L5166" s="229">
        <f t="shared" si="499"/>
        <v>0</v>
      </c>
      <c r="M5166" s="229">
        <f t="shared" si="500"/>
        <v>0</v>
      </c>
    </row>
    <row r="5167" spans="1:13" ht="15" customHeight="1">
      <c r="A5167" s="76"/>
      <c r="B5167" s="77" t="str">
        <f t="shared" si="497"/>
        <v/>
      </c>
      <c r="C5167" t="str">
        <f t="shared" si="496"/>
        <v/>
      </c>
      <c r="D5167" s="315" t="str">
        <f t="shared" si="501"/>
        <v/>
      </c>
      <c r="E5167" s="228">
        <v>0</v>
      </c>
      <c r="J5167" s="229">
        <f t="shared" si="498"/>
        <v>0</v>
      </c>
      <c r="K5167" s="229">
        <f t="shared" si="499"/>
        <v>0</v>
      </c>
      <c r="L5167" s="229">
        <f t="shared" si="499"/>
        <v>0</v>
      </c>
      <c r="M5167" s="229">
        <f t="shared" si="500"/>
        <v>0</v>
      </c>
    </row>
    <row r="5168" spans="1:13" ht="15" customHeight="1">
      <c r="A5168" s="76"/>
      <c r="B5168" s="77" t="str">
        <f t="shared" si="497"/>
        <v/>
      </c>
      <c r="C5168" t="str">
        <f t="shared" si="496"/>
        <v/>
      </c>
      <c r="D5168" s="315" t="str">
        <f t="shared" si="501"/>
        <v/>
      </c>
      <c r="E5168" s="228">
        <v>0</v>
      </c>
      <c r="J5168" s="229">
        <f t="shared" si="498"/>
        <v>0</v>
      </c>
      <c r="K5168" s="229">
        <f t="shared" si="499"/>
        <v>0</v>
      </c>
      <c r="L5168" s="229">
        <f t="shared" si="499"/>
        <v>0</v>
      </c>
      <c r="M5168" s="229">
        <f t="shared" si="500"/>
        <v>0</v>
      </c>
    </row>
    <row r="5169" spans="1:13" ht="15" customHeight="1">
      <c r="A5169" s="76"/>
      <c r="B5169" s="77" t="str">
        <f t="shared" si="497"/>
        <v/>
      </c>
      <c r="C5169" t="str">
        <f t="shared" si="496"/>
        <v/>
      </c>
      <c r="D5169" s="315" t="str">
        <f t="shared" si="501"/>
        <v/>
      </c>
      <c r="E5169" s="228">
        <v>0</v>
      </c>
      <c r="J5169" s="229">
        <f t="shared" si="498"/>
        <v>0</v>
      </c>
      <c r="K5169" s="229">
        <f t="shared" si="499"/>
        <v>0</v>
      </c>
      <c r="L5169" s="229">
        <f t="shared" si="499"/>
        <v>0</v>
      </c>
      <c r="M5169" s="229">
        <f t="shared" si="500"/>
        <v>0</v>
      </c>
    </row>
    <row r="5170" spans="1:13" ht="15" customHeight="1">
      <c r="A5170" s="76"/>
      <c r="B5170" s="77" t="str">
        <f t="shared" si="497"/>
        <v/>
      </c>
      <c r="C5170" t="str">
        <f t="shared" si="496"/>
        <v/>
      </c>
      <c r="D5170" s="315" t="str">
        <f t="shared" si="501"/>
        <v/>
      </c>
      <c r="E5170" s="228">
        <v>0</v>
      </c>
      <c r="J5170" s="229">
        <f t="shared" si="498"/>
        <v>0</v>
      </c>
      <c r="K5170" s="229">
        <f t="shared" si="499"/>
        <v>0</v>
      </c>
      <c r="L5170" s="229">
        <f t="shared" si="499"/>
        <v>0</v>
      </c>
      <c r="M5170" s="229">
        <f t="shared" si="500"/>
        <v>0</v>
      </c>
    </row>
    <row r="5171" spans="1:13" ht="15" customHeight="1">
      <c r="A5171" s="76"/>
      <c r="B5171" s="77" t="str">
        <f t="shared" si="497"/>
        <v/>
      </c>
      <c r="C5171" t="str">
        <f t="shared" si="496"/>
        <v/>
      </c>
      <c r="D5171" s="315" t="str">
        <f t="shared" si="501"/>
        <v/>
      </c>
      <c r="E5171" s="228">
        <v>0</v>
      </c>
      <c r="J5171" s="229">
        <f t="shared" si="498"/>
        <v>0</v>
      </c>
      <c r="K5171" s="229">
        <f t="shared" si="499"/>
        <v>0</v>
      </c>
      <c r="L5171" s="229">
        <f t="shared" si="499"/>
        <v>0</v>
      </c>
      <c r="M5171" s="229">
        <f t="shared" si="500"/>
        <v>0</v>
      </c>
    </row>
    <row r="5172" spans="1:13" ht="15" customHeight="1">
      <c r="A5172" s="76"/>
      <c r="B5172" s="77" t="str">
        <f t="shared" si="497"/>
        <v/>
      </c>
      <c r="C5172" t="str">
        <f t="shared" si="496"/>
        <v/>
      </c>
      <c r="D5172" s="315" t="str">
        <f t="shared" si="501"/>
        <v/>
      </c>
      <c r="E5172" s="228">
        <v>0</v>
      </c>
      <c r="J5172" s="229">
        <f t="shared" si="498"/>
        <v>0</v>
      </c>
      <c r="K5172" s="229">
        <f t="shared" si="499"/>
        <v>0</v>
      </c>
      <c r="L5172" s="229">
        <f t="shared" si="499"/>
        <v>0</v>
      </c>
      <c r="M5172" s="229">
        <f t="shared" si="500"/>
        <v>0</v>
      </c>
    </row>
    <row r="5173" spans="1:13" ht="15" customHeight="1">
      <c r="A5173" s="76"/>
      <c r="B5173" s="77" t="str">
        <f t="shared" si="497"/>
        <v/>
      </c>
      <c r="C5173" t="str">
        <f t="shared" si="496"/>
        <v/>
      </c>
      <c r="D5173" s="315" t="str">
        <f t="shared" si="501"/>
        <v/>
      </c>
      <c r="E5173" s="228">
        <v>0</v>
      </c>
      <c r="J5173" s="229">
        <f t="shared" si="498"/>
        <v>0</v>
      </c>
      <c r="K5173" s="229">
        <f t="shared" si="499"/>
        <v>0</v>
      </c>
      <c r="L5173" s="229">
        <f t="shared" si="499"/>
        <v>0</v>
      </c>
      <c r="M5173" s="229">
        <f t="shared" si="500"/>
        <v>0</v>
      </c>
    </row>
    <row r="5174" spans="1:13" ht="15" customHeight="1">
      <c r="A5174" s="76"/>
      <c r="B5174" s="77" t="str">
        <f t="shared" si="497"/>
        <v/>
      </c>
      <c r="C5174" t="str">
        <f t="shared" si="496"/>
        <v/>
      </c>
      <c r="D5174" s="315" t="str">
        <f t="shared" si="501"/>
        <v/>
      </c>
      <c r="E5174" s="228">
        <v>0</v>
      </c>
      <c r="J5174" s="229">
        <f t="shared" si="498"/>
        <v>0</v>
      </c>
      <c r="K5174" s="229">
        <f t="shared" si="499"/>
        <v>0</v>
      </c>
      <c r="L5174" s="229">
        <f t="shared" si="499"/>
        <v>0</v>
      </c>
      <c r="M5174" s="229">
        <f t="shared" si="500"/>
        <v>0</v>
      </c>
    </row>
    <row r="5175" spans="1:13" ht="15" customHeight="1">
      <c r="A5175" s="76"/>
      <c r="B5175" s="77" t="str">
        <f t="shared" si="497"/>
        <v/>
      </c>
      <c r="C5175" t="str">
        <f t="shared" si="496"/>
        <v/>
      </c>
      <c r="D5175" s="315" t="str">
        <f t="shared" si="501"/>
        <v/>
      </c>
      <c r="E5175" s="228">
        <v>0</v>
      </c>
      <c r="J5175" s="229">
        <f t="shared" si="498"/>
        <v>0</v>
      </c>
      <c r="K5175" s="229">
        <f t="shared" si="499"/>
        <v>0</v>
      </c>
      <c r="L5175" s="229">
        <f t="shared" si="499"/>
        <v>0</v>
      </c>
      <c r="M5175" s="229">
        <f t="shared" si="500"/>
        <v>0</v>
      </c>
    </row>
    <row r="5176" spans="1:13" ht="15" customHeight="1">
      <c r="A5176" s="76"/>
      <c r="B5176" s="77" t="str">
        <f t="shared" si="497"/>
        <v/>
      </c>
      <c r="C5176" t="str">
        <f t="shared" si="496"/>
        <v/>
      </c>
      <c r="D5176" s="315" t="str">
        <f t="shared" si="501"/>
        <v/>
      </c>
      <c r="E5176" s="228">
        <v>0</v>
      </c>
      <c r="J5176" s="229">
        <f t="shared" si="498"/>
        <v>0</v>
      </c>
      <c r="K5176" s="229">
        <f t="shared" si="499"/>
        <v>0</v>
      </c>
      <c r="L5176" s="229">
        <f t="shared" si="499"/>
        <v>0</v>
      </c>
      <c r="M5176" s="229">
        <f t="shared" si="500"/>
        <v>0</v>
      </c>
    </row>
    <row r="5177" spans="1:13" ht="15" customHeight="1">
      <c r="A5177" s="76"/>
      <c r="B5177" s="77" t="str">
        <f t="shared" si="497"/>
        <v/>
      </c>
      <c r="C5177" t="str">
        <f t="shared" si="496"/>
        <v/>
      </c>
      <c r="D5177" s="315" t="str">
        <f t="shared" si="501"/>
        <v/>
      </c>
      <c r="E5177" s="228">
        <v>0</v>
      </c>
      <c r="J5177" s="229">
        <f t="shared" si="498"/>
        <v>0</v>
      </c>
      <c r="K5177" s="229">
        <f t="shared" si="499"/>
        <v>0</v>
      </c>
      <c r="L5177" s="229">
        <f t="shared" si="499"/>
        <v>0</v>
      </c>
      <c r="M5177" s="229">
        <f t="shared" si="500"/>
        <v>0</v>
      </c>
    </row>
    <row r="5178" spans="1:13" ht="15" customHeight="1">
      <c r="A5178" s="76"/>
      <c r="B5178" s="77" t="str">
        <f t="shared" si="497"/>
        <v/>
      </c>
      <c r="C5178" t="str">
        <f t="shared" si="496"/>
        <v/>
      </c>
      <c r="D5178" s="315" t="str">
        <f t="shared" si="501"/>
        <v/>
      </c>
      <c r="E5178" s="228">
        <v>0</v>
      </c>
      <c r="J5178" s="229">
        <f t="shared" si="498"/>
        <v>0</v>
      </c>
      <c r="K5178" s="229">
        <f t="shared" si="499"/>
        <v>0</v>
      </c>
      <c r="L5178" s="229">
        <f t="shared" si="499"/>
        <v>0</v>
      </c>
      <c r="M5178" s="229">
        <f t="shared" si="500"/>
        <v>0</v>
      </c>
    </row>
    <row r="5179" spans="1:13" ht="15" customHeight="1">
      <c r="A5179" s="76"/>
      <c r="B5179" s="77" t="str">
        <f t="shared" si="497"/>
        <v/>
      </c>
      <c r="C5179" t="str">
        <f t="shared" si="496"/>
        <v/>
      </c>
      <c r="D5179" s="315" t="str">
        <f t="shared" si="501"/>
        <v/>
      </c>
      <c r="E5179" s="228">
        <v>0</v>
      </c>
      <c r="J5179" s="229">
        <f t="shared" si="498"/>
        <v>0</v>
      </c>
      <c r="K5179" s="229">
        <f t="shared" si="499"/>
        <v>0</v>
      </c>
      <c r="L5179" s="229">
        <f t="shared" si="499"/>
        <v>0</v>
      </c>
      <c r="M5179" s="229">
        <f t="shared" si="500"/>
        <v>0</v>
      </c>
    </row>
    <row r="5180" spans="1:13" ht="15" customHeight="1">
      <c r="A5180" s="76"/>
      <c r="B5180" s="77" t="str">
        <f t="shared" si="497"/>
        <v/>
      </c>
      <c r="C5180" t="str">
        <f t="shared" si="496"/>
        <v/>
      </c>
      <c r="D5180" s="315" t="str">
        <f t="shared" si="501"/>
        <v/>
      </c>
      <c r="E5180" s="228">
        <v>0</v>
      </c>
      <c r="J5180" s="229">
        <f t="shared" si="498"/>
        <v>0</v>
      </c>
      <c r="K5180" s="229">
        <f t="shared" si="499"/>
        <v>0</v>
      </c>
      <c r="L5180" s="229">
        <f t="shared" si="499"/>
        <v>0</v>
      </c>
      <c r="M5180" s="229">
        <f t="shared" si="500"/>
        <v>0</v>
      </c>
    </row>
    <row r="5181" spans="1:13" ht="15" customHeight="1">
      <c r="A5181" s="76"/>
      <c r="B5181" s="77" t="str">
        <f t="shared" si="497"/>
        <v/>
      </c>
      <c r="C5181" t="str">
        <f t="shared" si="496"/>
        <v/>
      </c>
      <c r="D5181" s="315" t="str">
        <f t="shared" si="501"/>
        <v/>
      </c>
      <c r="E5181" s="228">
        <v>0</v>
      </c>
      <c r="J5181" s="229">
        <f t="shared" si="498"/>
        <v>0</v>
      </c>
      <c r="K5181" s="229">
        <f t="shared" si="499"/>
        <v>0</v>
      </c>
      <c r="L5181" s="229">
        <f t="shared" si="499"/>
        <v>0</v>
      </c>
      <c r="M5181" s="229">
        <f t="shared" si="500"/>
        <v>0</v>
      </c>
    </row>
    <row r="5182" spans="1:13" ht="15" customHeight="1">
      <c r="A5182" s="76"/>
      <c r="B5182" s="77" t="str">
        <f t="shared" si="497"/>
        <v/>
      </c>
      <c r="C5182" t="str">
        <f t="shared" si="496"/>
        <v/>
      </c>
      <c r="D5182" s="315" t="str">
        <f t="shared" si="501"/>
        <v/>
      </c>
      <c r="E5182" s="228">
        <v>0</v>
      </c>
      <c r="J5182" s="229">
        <f t="shared" si="498"/>
        <v>0</v>
      </c>
      <c r="K5182" s="229">
        <f t="shared" si="499"/>
        <v>0</v>
      </c>
      <c r="L5182" s="229">
        <f t="shared" si="499"/>
        <v>0</v>
      </c>
      <c r="M5182" s="229">
        <f t="shared" si="500"/>
        <v>0</v>
      </c>
    </row>
    <row r="5183" spans="1:13" ht="15" customHeight="1">
      <c r="A5183" s="76"/>
      <c r="B5183" s="77" t="str">
        <f t="shared" si="497"/>
        <v/>
      </c>
      <c r="C5183" t="str">
        <f t="shared" si="496"/>
        <v/>
      </c>
      <c r="D5183" s="315" t="str">
        <f t="shared" si="501"/>
        <v/>
      </c>
      <c r="E5183" s="228">
        <v>0</v>
      </c>
      <c r="J5183" s="229">
        <f t="shared" si="498"/>
        <v>0</v>
      </c>
      <c r="K5183" s="229">
        <f t="shared" si="499"/>
        <v>0</v>
      </c>
      <c r="L5183" s="229">
        <f t="shared" si="499"/>
        <v>0</v>
      </c>
      <c r="M5183" s="229">
        <f t="shared" si="500"/>
        <v>0</v>
      </c>
    </row>
    <row r="5184" spans="1:13" ht="15" customHeight="1">
      <c r="A5184" s="76"/>
      <c r="B5184" s="77" t="str">
        <f t="shared" si="497"/>
        <v/>
      </c>
      <c r="C5184" t="str">
        <f t="shared" si="496"/>
        <v/>
      </c>
      <c r="D5184" s="315" t="str">
        <f t="shared" si="501"/>
        <v/>
      </c>
      <c r="E5184" s="228">
        <v>0</v>
      </c>
      <c r="J5184" s="229">
        <f t="shared" si="498"/>
        <v>0</v>
      </c>
      <c r="K5184" s="229">
        <f t="shared" si="499"/>
        <v>0</v>
      </c>
      <c r="L5184" s="229">
        <f t="shared" si="499"/>
        <v>0</v>
      </c>
      <c r="M5184" s="229">
        <f t="shared" si="500"/>
        <v>0</v>
      </c>
    </row>
    <row r="5185" spans="1:13" ht="15" customHeight="1">
      <c r="A5185" s="76"/>
      <c r="B5185" s="77" t="str">
        <f t="shared" si="497"/>
        <v/>
      </c>
      <c r="C5185" t="str">
        <f t="shared" ref="C5185:C5248" si="502">IF(A5185&lt;&gt;"",TEXT(A5185,"aaaa"),"")</f>
        <v/>
      </c>
      <c r="D5185" s="315" t="str">
        <f t="shared" si="501"/>
        <v/>
      </c>
      <c r="E5185" s="228">
        <v>0</v>
      </c>
      <c r="J5185" s="229">
        <f t="shared" si="498"/>
        <v>0</v>
      </c>
      <c r="K5185" s="229">
        <f t="shared" si="499"/>
        <v>0</v>
      </c>
      <c r="L5185" s="229">
        <f t="shared" si="499"/>
        <v>0</v>
      </c>
      <c r="M5185" s="229">
        <f t="shared" si="500"/>
        <v>0</v>
      </c>
    </row>
    <row r="5186" spans="1:13" ht="15" customHeight="1">
      <c r="A5186" s="76"/>
      <c r="B5186" s="77" t="str">
        <f t="shared" si="497"/>
        <v/>
      </c>
      <c r="C5186" t="str">
        <f t="shared" si="502"/>
        <v/>
      </c>
      <c r="D5186" s="315" t="str">
        <f t="shared" si="501"/>
        <v/>
      </c>
      <c r="E5186" s="228">
        <v>0</v>
      </c>
      <c r="J5186" s="229">
        <f t="shared" si="498"/>
        <v>0</v>
      </c>
      <c r="K5186" s="229">
        <f t="shared" si="499"/>
        <v>0</v>
      </c>
      <c r="L5186" s="229">
        <f t="shared" si="499"/>
        <v>0</v>
      </c>
      <c r="M5186" s="229">
        <f t="shared" si="500"/>
        <v>0</v>
      </c>
    </row>
    <row r="5187" spans="1:13" ht="15" customHeight="1">
      <c r="A5187" s="76"/>
      <c r="B5187" s="77" t="str">
        <f t="shared" si="497"/>
        <v/>
      </c>
      <c r="C5187" t="str">
        <f t="shared" si="502"/>
        <v/>
      </c>
      <c r="D5187" s="315" t="str">
        <f t="shared" si="501"/>
        <v/>
      </c>
      <c r="E5187" s="228">
        <v>0</v>
      </c>
      <c r="J5187" s="229">
        <f t="shared" si="498"/>
        <v>0</v>
      </c>
      <c r="K5187" s="229">
        <f t="shared" si="499"/>
        <v>0</v>
      </c>
      <c r="L5187" s="229">
        <f t="shared" si="499"/>
        <v>0</v>
      </c>
      <c r="M5187" s="229">
        <f t="shared" si="500"/>
        <v>0</v>
      </c>
    </row>
    <row r="5188" spans="1:13" ht="15" customHeight="1">
      <c r="A5188" s="76"/>
      <c r="B5188" s="77" t="str">
        <f t="shared" si="497"/>
        <v/>
      </c>
      <c r="C5188" t="str">
        <f t="shared" si="502"/>
        <v/>
      </c>
      <c r="D5188" s="315" t="str">
        <f t="shared" si="501"/>
        <v/>
      </c>
      <c r="E5188" s="228">
        <v>0</v>
      </c>
      <c r="J5188" s="229">
        <f t="shared" si="498"/>
        <v>0</v>
      </c>
      <c r="K5188" s="229">
        <f t="shared" si="499"/>
        <v>0</v>
      </c>
      <c r="L5188" s="229">
        <f t="shared" si="499"/>
        <v>0</v>
      </c>
      <c r="M5188" s="229">
        <f t="shared" si="500"/>
        <v>0</v>
      </c>
    </row>
    <row r="5189" spans="1:13" ht="15" customHeight="1">
      <c r="A5189" s="76"/>
      <c r="B5189" s="77" t="str">
        <f t="shared" si="497"/>
        <v/>
      </c>
      <c r="C5189" t="str">
        <f t="shared" si="502"/>
        <v/>
      </c>
      <c r="D5189" s="315" t="str">
        <f t="shared" si="501"/>
        <v/>
      </c>
      <c r="E5189" s="228">
        <v>0</v>
      </c>
      <c r="J5189" s="229">
        <f t="shared" si="498"/>
        <v>0</v>
      </c>
      <c r="K5189" s="229">
        <f t="shared" si="499"/>
        <v>0</v>
      </c>
      <c r="L5189" s="229">
        <f t="shared" si="499"/>
        <v>0</v>
      </c>
      <c r="M5189" s="229">
        <f t="shared" si="500"/>
        <v>0</v>
      </c>
    </row>
    <row r="5190" spans="1:13" ht="15" customHeight="1">
      <c r="A5190" s="76"/>
      <c r="B5190" s="77" t="str">
        <f t="shared" si="497"/>
        <v/>
      </c>
      <c r="C5190" t="str">
        <f t="shared" si="502"/>
        <v/>
      </c>
      <c r="D5190" s="315" t="str">
        <f t="shared" si="501"/>
        <v/>
      </c>
      <c r="E5190" s="228">
        <v>0</v>
      </c>
      <c r="J5190" s="229">
        <f t="shared" si="498"/>
        <v>0</v>
      </c>
      <c r="K5190" s="229">
        <f t="shared" si="499"/>
        <v>0</v>
      </c>
      <c r="L5190" s="229">
        <f t="shared" si="499"/>
        <v>0</v>
      </c>
      <c r="M5190" s="229">
        <f t="shared" si="500"/>
        <v>0</v>
      </c>
    </row>
    <row r="5191" spans="1:13" ht="15" customHeight="1">
      <c r="A5191" s="76"/>
      <c r="B5191" s="77" t="str">
        <f t="shared" ref="B5191:B5254" si="503">IF(A5191="","",TEXT(A5191,"DDDD"))</f>
        <v/>
      </c>
      <c r="C5191" t="str">
        <f t="shared" si="502"/>
        <v/>
      </c>
      <c r="D5191" s="315" t="str">
        <f t="shared" si="501"/>
        <v/>
      </c>
      <c r="E5191" s="228">
        <v>0</v>
      </c>
      <c r="J5191" s="229">
        <f t="shared" ref="J5191:J5254" si="504">IF(E5191=0,0,(1-J$4)*E5191)</f>
        <v>0</v>
      </c>
      <c r="K5191" s="229">
        <f t="shared" ref="K5191:L5254" si="505">IF(F5191=0,0,(1-K$4)*F5191)</f>
        <v>0</v>
      </c>
      <c r="L5191" s="229">
        <f t="shared" si="505"/>
        <v>0</v>
      </c>
      <c r="M5191" s="229">
        <f t="shared" ref="M5191:M5254" si="506">IF(H5191=0,0,(1-M$4)*H5191)</f>
        <v>0</v>
      </c>
    </row>
    <row r="5192" spans="1:13" ht="15" customHeight="1">
      <c r="A5192" s="76"/>
      <c r="B5192" s="77" t="str">
        <f t="shared" si="503"/>
        <v/>
      </c>
      <c r="C5192" t="str">
        <f t="shared" si="502"/>
        <v/>
      </c>
      <c r="D5192" s="315" t="str">
        <f t="shared" ref="D5192:D5255" si="507">IF(A5192&lt;&gt;"",PROPER(TEXT(A5192,"Mmmm")),"")</f>
        <v/>
      </c>
      <c r="E5192" s="228">
        <v>0</v>
      </c>
      <c r="J5192" s="229">
        <f t="shared" si="504"/>
        <v>0</v>
      </c>
      <c r="K5192" s="229">
        <f t="shared" si="505"/>
        <v>0</v>
      </c>
      <c r="L5192" s="229">
        <f t="shared" si="505"/>
        <v>0</v>
      </c>
      <c r="M5192" s="229">
        <f t="shared" si="506"/>
        <v>0</v>
      </c>
    </row>
    <row r="5193" spans="1:13" ht="15" customHeight="1">
      <c r="A5193" s="76"/>
      <c r="B5193" s="77" t="str">
        <f t="shared" si="503"/>
        <v/>
      </c>
      <c r="C5193" t="str">
        <f t="shared" si="502"/>
        <v/>
      </c>
      <c r="D5193" s="315" t="str">
        <f t="shared" si="507"/>
        <v/>
      </c>
      <c r="E5193" s="228">
        <v>0</v>
      </c>
      <c r="J5193" s="229">
        <f t="shared" si="504"/>
        <v>0</v>
      </c>
      <c r="K5193" s="229">
        <f t="shared" si="505"/>
        <v>0</v>
      </c>
      <c r="L5193" s="229">
        <f t="shared" si="505"/>
        <v>0</v>
      </c>
      <c r="M5193" s="229">
        <f t="shared" si="506"/>
        <v>0</v>
      </c>
    </row>
    <row r="5194" spans="1:13" ht="15" customHeight="1">
      <c r="A5194" s="76"/>
      <c r="B5194" s="77" t="str">
        <f t="shared" si="503"/>
        <v/>
      </c>
      <c r="C5194" t="str">
        <f t="shared" si="502"/>
        <v/>
      </c>
      <c r="D5194" s="315" t="str">
        <f t="shared" si="507"/>
        <v/>
      </c>
      <c r="E5194" s="228">
        <v>0</v>
      </c>
      <c r="J5194" s="229">
        <f t="shared" si="504"/>
        <v>0</v>
      </c>
      <c r="K5194" s="229">
        <f t="shared" si="505"/>
        <v>0</v>
      </c>
      <c r="L5194" s="229">
        <f t="shared" si="505"/>
        <v>0</v>
      </c>
      <c r="M5194" s="229">
        <f t="shared" si="506"/>
        <v>0</v>
      </c>
    </row>
    <row r="5195" spans="1:13" ht="15" customHeight="1">
      <c r="A5195" s="76"/>
      <c r="B5195" s="77" t="str">
        <f t="shared" si="503"/>
        <v/>
      </c>
      <c r="C5195" t="str">
        <f t="shared" si="502"/>
        <v/>
      </c>
      <c r="D5195" s="315" t="str">
        <f t="shared" si="507"/>
        <v/>
      </c>
      <c r="E5195" s="228">
        <v>0</v>
      </c>
      <c r="J5195" s="229">
        <f t="shared" si="504"/>
        <v>0</v>
      </c>
      <c r="K5195" s="229">
        <f t="shared" si="505"/>
        <v>0</v>
      </c>
      <c r="L5195" s="229">
        <f t="shared" si="505"/>
        <v>0</v>
      </c>
      <c r="M5195" s="229">
        <f t="shared" si="506"/>
        <v>0</v>
      </c>
    </row>
    <row r="5196" spans="1:13" ht="15" customHeight="1">
      <c r="A5196" s="76"/>
      <c r="B5196" s="77" t="str">
        <f t="shared" si="503"/>
        <v/>
      </c>
      <c r="C5196" t="str">
        <f t="shared" si="502"/>
        <v/>
      </c>
      <c r="D5196" s="315" t="str">
        <f t="shared" si="507"/>
        <v/>
      </c>
      <c r="E5196" s="228">
        <v>0</v>
      </c>
      <c r="J5196" s="229">
        <f t="shared" si="504"/>
        <v>0</v>
      </c>
      <c r="K5196" s="229">
        <f t="shared" si="505"/>
        <v>0</v>
      </c>
      <c r="L5196" s="229">
        <f t="shared" si="505"/>
        <v>0</v>
      </c>
      <c r="M5196" s="229">
        <f t="shared" si="506"/>
        <v>0</v>
      </c>
    </row>
    <row r="5197" spans="1:13" ht="15" customHeight="1">
      <c r="A5197" s="76"/>
      <c r="B5197" s="77" t="str">
        <f t="shared" si="503"/>
        <v/>
      </c>
      <c r="C5197" t="str">
        <f t="shared" si="502"/>
        <v/>
      </c>
      <c r="D5197" s="315" t="str">
        <f t="shared" si="507"/>
        <v/>
      </c>
      <c r="E5197" s="228">
        <v>0</v>
      </c>
      <c r="J5197" s="229">
        <f t="shared" si="504"/>
        <v>0</v>
      </c>
      <c r="K5197" s="229">
        <f t="shared" si="505"/>
        <v>0</v>
      </c>
      <c r="L5197" s="229">
        <f t="shared" si="505"/>
        <v>0</v>
      </c>
      <c r="M5197" s="229">
        <f t="shared" si="506"/>
        <v>0</v>
      </c>
    </row>
    <row r="5198" spans="1:13" ht="15" customHeight="1">
      <c r="A5198" s="76"/>
      <c r="B5198" s="77" t="str">
        <f t="shared" si="503"/>
        <v/>
      </c>
      <c r="C5198" t="str">
        <f t="shared" si="502"/>
        <v/>
      </c>
      <c r="D5198" s="315" t="str">
        <f t="shared" si="507"/>
        <v/>
      </c>
      <c r="E5198" s="228">
        <v>0</v>
      </c>
      <c r="J5198" s="229">
        <f t="shared" si="504"/>
        <v>0</v>
      </c>
      <c r="K5198" s="229">
        <f t="shared" si="505"/>
        <v>0</v>
      </c>
      <c r="L5198" s="229">
        <f t="shared" si="505"/>
        <v>0</v>
      </c>
      <c r="M5198" s="229">
        <f t="shared" si="506"/>
        <v>0</v>
      </c>
    </row>
    <row r="5199" spans="1:13" ht="15" customHeight="1">
      <c r="A5199" s="76"/>
      <c r="B5199" s="77" t="str">
        <f t="shared" si="503"/>
        <v/>
      </c>
      <c r="C5199" t="str">
        <f t="shared" si="502"/>
        <v/>
      </c>
      <c r="D5199" s="315" t="str">
        <f t="shared" si="507"/>
        <v/>
      </c>
      <c r="E5199" s="228">
        <v>0</v>
      </c>
      <c r="J5199" s="229">
        <f t="shared" si="504"/>
        <v>0</v>
      </c>
      <c r="K5199" s="229">
        <f t="shared" si="505"/>
        <v>0</v>
      </c>
      <c r="L5199" s="229">
        <f t="shared" si="505"/>
        <v>0</v>
      </c>
      <c r="M5199" s="229">
        <f t="shared" si="506"/>
        <v>0</v>
      </c>
    </row>
    <row r="5200" spans="1:13" ht="15" customHeight="1">
      <c r="A5200" s="76"/>
      <c r="B5200" s="77" t="str">
        <f t="shared" si="503"/>
        <v/>
      </c>
      <c r="C5200" t="str">
        <f t="shared" si="502"/>
        <v/>
      </c>
      <c r="D5200" s="315" t="str">
        <f t="shared" si="507"/>
        <v/>
      </c>
      <c r="E5200" s="228">
        <v>0</v>
      </c>
      <c r="J5200" s="229">
        <f t="shared" si="504"/>
        <v>0</v>
      </c>
      <c r="K5200" s="229">
        <f t="shared" si="505"/>
        <v>0</v>
      </c>
      <c r="L5200" s="229">
        <f t="shared" si="505"/>
        <v>0</v>
      </c>
      <c r="M5200" s="229">
        <f t="shared" si="506"/>
        <v>0</v>
      </c>
    </row>
    <row r="5201" spans="1:13" ht="15" customHeight="1">
      <c r="A5201" s="76"/>
      <c r="B5201" s="77" t="str">
        <f t="shared" si="503"/>
        <v/>
      </c>
      <c r="C5201" t="str">
        <f t="shared" si="502"/>
        <v/>
      </c>
      <c r="D5201" s="315" t="str">
        <f t="shared" si="507"/>
        <v/>
      </c>
      <c r="E5201" s="228">
        <v>0</v>
      </c>
      <c r="J5201" s="229">
        <f t="shared" si="504"/>
        <v>0</v>
      </c>
      <c r="K5201" s="229">
        <f t="shared" si="505"/>
        <v>0</v>
      </c>
      <c r="L5201" s="229">
        <f t="shared" si="505"/>
        <v>0</v>
      </c>
      <c r="M5201" s="229">
        <f t="shared" si="506"/>
        <v>0</v>
      </c>
    </row>
    <row r="5202" spans="1:13" ht="15" customHeight="1">
      <c r="A5202" s="76"/>
      <c r="B5202" s="77" t="str">
        <f t="shared" si="503"/>
        <v/>
      </c>
      <c r="C5202" t="str">
        <f t="shared" si="502"/>
        <v/>
      </c>
      <c r="D5202" s="315" t="str">
        <f t="shared" si="507"/>
        <v/>
      </c>
      <c r="E5202" s="228">
        <v>0</v>
      </c>
      <c r="J5202" s="229">
        <f t="shared" si="504"/>
        <v>0</v>
      </c>
      <c r="K5202" s="229">
        <f t="shared" si="505"/>
        <v>0</v>
      </c>
      <c r="L5202" s="229">
        <f t="shared" si="505"/>
        <v>0</v>
      </c>
      <c r="M5202" s="229">
        <f t="shared" si="506"/>
        <v>0</v>
      </c>
    </row>
    <row r="5203" spans="1:13" ht="15" customHeight="1">
      <c r="A5203" s="76"/>
      <c r="B5203" s="77" t="str">
        <f t="shared" si="503"/>
        <v/>
      </c>
      <c r="C5203" t="str">
        <f t="shared" si="502"/>
        <v/>
      </c>
      <c r="D5203" s="315" t="str">
        <f t="shared" si="507"/>
        <v/>
      </c>
      <c r="E5203" s="228">
        <v>0</v>
      </c>
      <c r="J5203" s="229">
        <f t="shared" si="504"/>
        <v>0</v>
      </c>
      <c r="K5203" s="229">
        <f t="shared" si="505"/>
        <v>0</v>
      </c>
      <c r="L5203" s="229">
        <f t="shared" si="505"/>
        <v>0</v>
      </c>
      <c r="M5203" s="229">
        <f t="shared" si="506"/>
        <v>0</v>
      </c>
    </row>
    <row r="5204" spans="1:13" ht="15" customHeight="1">
      <c r="A5204" s="76"/>
      <c r="B5204" s="77" t="str">
        <f t="shared" si="503"/>
        <v/>
      </c>
      <c r="C5204" t="str">
        <f t="shared" si="502"/>
        <v/>
      </c>
      <c r="D5204" s="315" t="str">
        <f t="shared" si="507"/>
        <v/>
      </c>
      <c r="E5204" s="228">
        <v>0</v>
      </c>
      <c r="J5204" s="229">
        <f t="shared" si="504"/>
        <v>0</v>
      </c>
      <c r="K5204" s="229">
        <f t="shared" si="505"/>
        <v>0</v>
      </c>
      <c r="L5204" s="229">
        <f t="shared" si="505"/>
        <v>0</v>
      </c>
      <c r="M5204" s="229">
        <f t="shared" si="506"/>
        <v>0</v>
      </c>
    </row>
    <row r="5205" spans="1:13" ht="15" customHeight="1">
      <c r="A5205" s="76"/>
      <c r="B5205" s="77" t="str">
        <f t="shared" si="503"/>
        <v/>
      </c>
      <c r="C5205" t="str">
        <f t="shared" si="502"/>
        <v/>
      </c>
      <c r="D5205" s="315" t="str">
        <f t="shared" si="507"/>
        <v/>
      </c>
      <c r="E5205" s="228">
        <v>0</v>
      </c>
      <c r="J5205" s="229">
        <f t="shared" si="504"/>
        <v>0</v>
      </c>
      <c r="K5205" s="229">
        <f t="shared" si="505"/>
        <v>0</v>
      </c>
      <c r="L5205" s="229">
        <f t="shared" si="505"/>
        <v>0</v>
      </c>
      <c r="M5205" s="229">
        <f t="shared" si="506"/>
        <v>0</v>
      </c>
    </row>
    <row r="5206" spans="1:13" ht="15" customHeight="1">
      <c r="A5206" s="76"/>
      <c r="B5206" s="77" t="str">
        <f t="shared" si="503"/>
        <v/>
      </c>
      <c r="C5206" t="str">
        <f t="shared" si="502"/>
        <v/>
      </c>
      <c r="D5206" s="315" t="str">
        <f t="shared" si="507"/>
        <v/>
      </c>
      <c r="E5206" s="228">
        <v>0</v>
      </c>
      <c r="J5206" s="229">
        <f t="shared" si="504"/>
        <v>0</v>
      </c>
      <c r="K5206" s="229">
        <f t="shared" si="505"/>
        <v>0</v>
      </c>
      <c r="L5206" s="229">
        <f t="shared" si="505"/>
        <v>0</v>
      </c>
      <c r="M5206" s="229">
        <f t="shared" si="506"/>
        <v>0</v>
      </c>
    </row>
    <row r="5207" spans="1:13" ht="15" customHeight="1">
      <c r="A5207" s="76"/>
      <c r="B5207" s="77" t="str">
        <f t="shared" si="503"/>
        <v/>
      </c>
      <c r="C5207" t="str">
        <f t="shared" si="502"/>
        <v/>
      </c>
      <c r="D5207" s="315" t="str">
        <f t="shared" si="507"/>
        <v/>
      </c>
      <c r="E5207" s="228">
        <v>0</v>
      </c>
      <c r="J5207" s="229">
        <f t="shared" si="504"/>
        <v>0</v>
      </c>
      <c r="K5207" s="229">
        <f t="shared" si="505"/>
        <v>0</v>
      </c>
      <c r="L5207" s="229">
        <f t="shared" si="505"/>
        <v>0</v>
      </c>
      <c r="M5207" s="229">
        <f t="shared" si="506"/>
        <v>0</v>
      </c>
    </row>
    <row r="5208" spans="1:13" ht="15" customHeight="1">
      <c r="A5208" s="76"/>
      <c r="B5208" s="77" t="str">
        <f t="shared" si="503"/>
        <v/>
      </c>
      <c r="C5208" t="str">
        <f t="shared" si="502"/>
        <v/>
      </c>
      <c r="D5208" s="315" t="str">
        <f t="shared" si="507"/>
        <v/>
      </c>
      <c r="E5208" s="228">
        <v>0</v>
      </c>
      <c r="J5208" s="229">
        <f t="shared" si="504"/>
        <v>0</v>
      </c>
      <c r="K5208" s="229">
        <f t="shared" si="505"/>
        <v>0</v>
      </c>
      <c r="L5208" s="229">
        <f t="shared" si="505"/>
        <v>0</v>
      </c>
      <c r="M5208" s="229">
        <f t="shared" si="506"/>
        <v>0</v>
      </c>
    </row>
    <row r="5209" spans="1:13" ht="15" customHeight="1">
      <c r="A5209" s="76"/>
      <c r="B5209" s="77" t="str">
        <f t="shared" si="503"/>
        <v/>
      </c>
      <c r="C5209" t="str">
        <f t="shared" si="502"/>
        <v/>
      </c>
      <c r="D5209" s="315" t="str">
        <f t="shared" si="507"/>
        <v/>
      </c>
      <c r="E5209" s="228">
        <v>0</v>
      </c>
      <c r="J5209" s="229">
        <f t="shared" si="504"/>
        <v>0</v>
      </c>
      <c r="K5209" s="229">
        <f t="shared" si="505"/>
        <v>0</v>
      </c>
      <c r="L5209" s="229">
        <f t="shared" si="505"/>
        <v>0</v>
      </c>
      <c r="M5209" s="229">
        <f t="shared" si="506"/>
        <v>0</v>
      </c>
    </row>
    <row r="5210" spans="1:13" ht="15" customHeight="1">
      <c r="A5210" s="76"/>
      <c r="B5210" s="77" t="str">
        <f t="shared" si="503"/>
        <v/>
      </c>
      <c r="C5210" t="str">
        <f t="shared" si="502"/>
        <v/>
      </c>
      <c r="D5210" s="315" t="str">
        <f t="shared" si="507"/>
        <v/>
      </c>
      <c r="E5210" s="228">
        <v>0</v>
      </c>
      <c r="J5210" s="229">
        <f t="shared" si="504"/>
        <v>0</v>
      </c>
      <c r="K5210" s="229">
        <f t="shared" si="505"/>
        <v>0</v>
      </c>
      <c r="L5210" s="229">
        <f t="shared" si="505"/>
        <v>0</v>
      </c>
      <c r="M5210" s="229">
        <f t="shared" si="506"/>
        <v>0</v>
      </c>
    </row>
    <row r="5211" spans="1:13" ht="15" customHeight="1">
      <c r="A5211" s="76"/>
      <c r="B5211" s="77" t="str">
        <f t="shared" si="503"/>
        <v/>
      </c>
      <c r="C5211" t="str">
        <f t="shared" si="502"/>
        <v/>
      </c>
      <c r="D5211" s="315" t="str">
        <f t="shared" si="507"/>
        <v/>
      </c>
      <c r="E5211" s="228">
        <v>0</v>
      </c>
      <c r="J5211" s="229">
        <f t="shared" si="504"/>
        <v>0</v>
      </c>
      <c r="K5211" s="229">
        <f t="shared" si="505"/>
        <v>0</v>
      </c>
      <c r="L5211" s="229">
        <f t="shared" si="505"/>
        <v>0</v>
      </c>
      <c r="M5211" s="229">
        <f t="shared" si="506"/>
        <v>0</v>
      </c>
    </row>
    <row r="5212" spans="1:13" ht="15" customHeight="1">
      <c r="A5212" s="76"/>
      <c r="B5212" s="77" t="str">
        <f t="shared" si="503"/>
        <v/>
      </c>
      <c r="C5212" t="str">
        <f t="shared" si="502"/>
        <v/>
      </c>
      <c r="D5212" s="315" t="str">
        <f t="shared" si="507"/>
        <v/>
      </c>
      <c r="E5212" s="228">
        <v>0</v>
      </c>
      <c r="J5212" s="229">
        <f t="shared" si="504"/>
        <v>0</v>
      </c>
      <c r="K5212" s="229">
        <f t="shared" si="505"/>
        <v>0</v>
      </c>
      <c r="L5212" s="229">
        <f t="shared" si="505"/>
        <v>0</v>
      </c>
      <c r="M5212" s="229">
        <f t="shared" si="506"/>
        <v>0</v>
      </c>
    </row>
    <row r="5213" spans="1:13" ht="15" customHeight="1">
      <c r="A5213" s="76"/>
      <c r="B5213" s="77" t="str">
        <f t="shared" si="503"/>
        <v/>
      </c>
      <c r="C5213" t="str">
        <f t="shared" si="502"/>
        <v/>
      </c>
      <c r="D5213" s="315" t="str">
        <f t="shared" si="507"/>
        <v/>
      </c>
      <c r="E5213" s="228">
        <v>0</v>
      </c>
      <c r="J5213" s="229">
        <f t="shared" si="504"/>
        <v>0</v>
      </c>
      <c r="K5213" s="229">
        <f t="shared" si="505"/>
        <v>0</v>
      </c>
      <c r="L5213" s="229">
        <f t="shared" si="505"/>
        <v>0</v>
      </c>
      <c r="M5213" s="229">
        <f t="shared" si="506"/>
        <v>0</v>
      </c>
    </row>
    <row r="5214" spans="1:13" ht="15" customHeight="1">
      <c r="A5214" s="76"/>
      <c r="B5214" s="77" t="str">
        <f t="shared" si="503"/>
        <v/>
      </c>
      <c r="C5214" t="str">
        <f t="shared" si="502"/>
        <v/>
      </c>
      <c r="D5214" s="315" t="str">
        <f t="shared" si="507"/>
        <v/>
      </c>
      <c r="E5214" s="228">
        <v>0</v>
      </c>
      <c r="J5214" s="229">
        <f t="shared" si="504"/>
        <v>0</v>
      </c>
      <c r="K5214" s="229">
        <f t="shared" si="505"/>
        <v>0</v>
      </c>
      <c r="L5214" s="229">
        <f t="shared" si="505"/>
        <v>0</v>
      </c>
      <c r="M5214" s="229">
        <f t="shared" si="506"/>
        <v>0</v>
      </c>
    </row>
    <row r="5215" spans="1:13" ht="15" customHeight="1">
      <c r="A5215" s="76"/>
      <c r="B5215" s="77" t="str">
        <f t="shared" si="503"/>
        <v/>
      </c>
      <c r="C5215" t="str">
        <f t="shared" si="502"/>
        <v/>
      </c>
      <c r="D5215" s="315" t="str">
        <f t="shared" si="507"/>
        <v/>
      </c>
      <c r="E5215" s="228">
        <v>0</v>
      </c>
      <c r="J5215" s="229">
        <f t="shared" si="504"/>
        <v>0</v>
      </c>
      <c r="K5215" s="229">
        <f t="shared" si="505"/>
        <v>0</v>
      </c>
      <c r="L5215" s="229">
        <f t="shared" si="505"/>
        <v>0</v>
      </c>
      <c r="M5215" s="229">
        <f t="shared" si="506"/>
        <v>0</v>
      </c>
    </row>
    <row r="5216" spans="1:13" ht="15" customHeight="1">
      <c r="A5216" s="76"/>
      <c r="B5216" s="77" t="str">
        <f t="shared" si="503"/>
        <v/>
      </c>
      <c r="C5216" t="str">
        <f t="shared" si="502"/>
        <v/>
      </c>
      <c r="D5216" s="315" t="str">
        <f t="shared" si="507"/>
        <v/>
      </c>
      <c r="E5216" s="228">
        <v>0</v>
      </c>
      <c r="J5216" s="229">
        <f t="shared" si="504"/>
        <v>0</v>
      </c>
      <c r="K5216" s="229">
        <f t="shared" si="505"/>
        <v>0</v>
      </c>
      <c r="L5216" s="229">
        <f t="shared" si="505"/>
        <v>0</v>
      </c>
      <c r="M5216" s="229">
        <f t="shared" si="506"/>
        <v>0</v>
      </c>
    </row>
    <row r="5217" spans="1:13" ht="15" customHeight="1">
      <c r="A5217" s="76"/>
      <c r="B5217" s="77" t="str">
        <f t="shared" si="503"/>
        <v/>
      </c>
      <c r="C5217" t="str">
        <f t="shared" si="502"/>
        <v/>
      </c>
      <c r="D5217" s="315" t="str">
        <f t="shared" si="507"/>
        <v/>
      </c>
      <c r="E5217" s="228">
        <v>0</v>
      </c>
      <c r="J5217" s="229">
        <f t="shared" si="504"/>
        <v>0</v>
      </c>
      <c r="K5217" s="229">
        <f t="shared" si="505"/>
        <v>0</v>
      </c>
      <c r="L5217" s="229">
        <f t="shared" si="505"/>
        <v>0</v>
      </c>
      <c r="M5217" s="229">
        <f t="shared" si="506"/>
        <v>0</v>
      </c>
    </row>
    <row r="5218" spans="1:13" ht="15" customHeight="1">
      <c r="A5218" s="76"/>
      <c r="B5218" s="77" t="str">
        <f t="shared" si="503"/>
        <v/>
      </c>
      <c r="C5218" t="str">
        <f t="shared" si="502"/>
        <v/>
      </c>
      <c r="D5218" s="315" t="str">
        <f t="shared" si="507"/>
        <v/>
      </c>
      <c r="E5218" s="228">
        <v>0</v>
      </c>
      <c r="J5218" s="229">
        <f t="shared" si="504"/>
        <v>0</v>
      </c>
      <c r="K5218" s="229">
        <f t="shared" si="505"/>
        <v>0</v>
      </c>
      <c r="L5218" s="229">
        <f t="shared" si="505"/>
        <v>0</v>
      </c>
      <c r="M5218" s="229">
        <f t="shared" si="506"/>
        <v>0</v>
      </c>
    </row>
    <row r="5219" spans="1:13" ht="15" customHeight="1">
      <c r="A5219" s="76"/>
      <c r="B5219" s="77" t="str">
        <f t="shared" si="503"/>
        <v/>
      </c>
      <c r="C5219" t="str">
        <f t="shared" si="502"/>
        <v/>
      </c>
      <c r="D5219" s="315" t="str">
        <f t="shared" si="507"/>
        <v/>
      </c>
      <c r="E5219" s="228">
        <v>0</v>
      </c>
      <c r="J5219" s="229">
        <f t="shared" si="504"/>
        <v>0</v>
      </c>
      <c r="K5219" s="229">
        <f t="shared" si="505"/>
        <v>0</v>
      </c>
      <c r="L5219" s="229">
        <f t="shared" si="505"/>
        <v>0</v>
      </c>
      <c r="M5219" s="229">
        <f t="shared" si="506"/>
        <v>0</v>
      </c>
    </row>
    <row r="5220" spans="1:13" ht="15" customHeight="1">
      <c r="A5220" s="76"/>
      <c r="B5220" s="77" t="str">
        <f t="shared" si="503"/>
        <v/>
      </c>
      <c r="C5220" t="str">
        <f t="shared" si="502"/>
        <v/>
      </c>
      <c r="D5220" s="315" t="str">
        <f t="shared" si="507"/>
        <v/>
      </c>
      <c r="E5220" s="228">
        <v>0</v>
      </c>
      <c r="J5220" s="229">
        <f t="shared" si="504"/>
        <v>0</v>
      </c>
      <c r="K5220" s="229">
        <f t="shared" si="505"/>
        <v>0</v>
      </c>
      <c r="L5220" s="229">
        <f t="shared" si="505"/>
        <v>0</v>
      </c>
      <c r="M5220" s="229">
        <f t="shared" si="506"/>
        <v>0</v>
      </c>
    </row>
    <row r="5221" spans="1:13" ht="15" customHeight="1">
      <c r="A5221" s="76"/>
      <c r="B5221" s="77" t="str">
        <f t="shared" si="503"/>
        <v/>
      </c>
      <c r="C5221" t="str">
        <f t="shared" si="502"/>
        <v/>
      </c>
      <c r="D5221" s="315" t="str">
        <f t="shared" si="507"/>
        <v/>
      </c>
      <c r="E5221" s="228">
        <v>0</v>
      </c>
      <c r="J5221" s="229">
        <f t="shared" si="504"/>
        <v>0</v>
      </c>
      <c r="K5221" s="229">
        <f t="shared" si="505"/>
        <v>0</v>
      </c>
      <c r="L5221" s="229">
        <f t="shared" si="505"/>
        <v>0</v>
      </c>
      <c r="M5221" s="229">
        <f t="shared" si="506"/>
        <v>0</v>
      </c>
    </row>
    <row r="5222" spans="1:13" ht="15" customHeight="1">
      <c r="A5222" s="76"/>
      <c r="B5222" s="77" t="str">
        <f t="shared" si="503"/>
        <v/>
      </c>
      <c r="C5222" t="str">
        <f t="shared" si="502"/>
        <v/>
      </c>
      <c r="D5222" s="315" t="str">
        <f t="shared" si="507"/>
        <v/>
      </c>
      <c r="E5222" s="228">
        <v>0</v>
      </c>
      <c r="J5222" s="229">
        <f t="shared" si="504"/>
        <v>0</v>
      </c>
      <c r="K5222" s="229">
        <f t="shared" si="505"/>
        <v>0</v>
      </c>
      <c r="L5222" s="229">
        <f t="shared" si="505"/>
        <v>0</v>
      </c>
      <c r="M5222" s="229">
        <f t="shared" si="506"/>
        <v>0</v>
      </c>
    </row>
    <row r="5223" spans="1:13" ht="15" customHeight="1">
      <c r="A5223" s="76"/>
      <c r="B5223" s="77" t="str">
        <f t="shared" si="503"/>
        <v/>
      </c>
      <c r="C5223" t="str">
        <f t="shared" si="502"/>
        <v/>
      </c>
      <c r="D5223" s="315" t="str">
        <f t="shared" si="507"/>
        <v/>
      </c>
      <c r="E5223" s="228">
        <v>0</v>
      </c>
      <c r="J5223" s="229">
        <f t="shared" si="504"/>
        <v>0</v>
      </c>
      <c r="K5223" s="229">
        <f t="shared" si="505"/>
        <v>0</v>
      </c>
      <c r="L5223" s="229">
        <f t="shared" si="505"/>
        <v>0</v>
      </c>
      <c r="M5223" s="229">
        <f t="shared" si="506"/>
        <v>0</v>
      </c>
    </row>
    <row r="5224" spans="1:13" ht="15" customHeight="1">
      <c r="A5224" s="76"/>
      <c r="B5224" s="77" t="str">
        <f t="shared" si="503"/>
        <v/>
      </c>
      <c r="C5224" t="str">
        <f t="shared" si="502"/>
        <v/>
      </c>
      <c r="D5224" s="315" t="str">
        <f t="shared" si="507"/>
        <v/>
      </c>
      <c r="E5224" s="228">
        <v>0</v>
      </c>
      <c r="J5224" s="229">
        <f t="shared" si="504"/>
        <v>0</v>
      </c>
      <c r="K5224" s="229">
        <f t="shared" si="505"/>
        <v>0</v>
      </c>
      <c r="L5224" s="229">
        <f t="shared" si="505"/>
        <v>0</v>
      </c>
      <c r="M5224" s="229">
        <f t="shared" si="506"/>
        <v>0</v>
      </c>
    </row>
    <row r="5225" spans="1:13" ht="15" customHeight="1">
      <c r="A5225" s="76"/>
      <c r="B5225" s="77" t="str">
        <f t="shared" si="503"/>
        <v/>
      </c>
      <c r="C5225" t="str">
        <f t="shared" si="502"/>
        <v/>
      </c>
      <c r="D5225" s="315" t="str">
        <f t="shared" si="507"/>
        <v/>
      </c>
      <c r="E5225" s="228">
        <v>0</v>
      </c>
      <c r="J5225" s="229">
        <f t="shared" si="504"/>
        <v>0</v>
      </c>
      <c r="K5225" s="229">
        <f t="shared" si="505"/>
        <v>0</v>
      </c>
      <c r="L5225" s="229">
        <f t="shared" si="505"/>
        <v>0</v>
      </c>
      <c r="M5225" s="229">
        <f t="shared" si="506"/>
        <v>0</v>
      </c>
    </row>
    <row r="5226" spans="1:13" ht="15" customHeight="1">
      <c r="A5226" s="76"/>
      <c r="B5226" s="77" t="str">
        <f t="shared" si="503"/>
        <v/>
      </c>
      <c r="C5226" t="str">
        <f t="shared" si="502"/>
        <v/>
      </c>
      <c r="D5226" s="315" t="str">
        <f t="shared" si="507"/>
        <v/>
      </c>
      <c r="E5226" s="228">
        <v>0</v>
      </c>
      <c r="J5226" s="229">
        <f t="shared" si="504"/>
        <v>0</v>
      </c>
      <c r="K5226" s="229">
        <f t="shared" si="505"/>
        <v>0</v>
      </c>
      <c r="L5226" s="229">
        <f t="shared" si="505"/>
        <v>0</v>
      </c>
      <c r="M5226" s="229">
        <f t="shared" si="506"/>
        <v>0</v>
      </c>
    </row>
    <row r="5227" spans="1:13" ht="15" customHeight="1">
      <c r="A5227" s="76"/>
      <c r="B5227" s="77" t="str">
        <f t="shared" si="503"/>
        <v/>
      </c>
      <c r="C5227" t="str">
        <f t="shared" si="502"/>
        <v/>
      </c>
      <c r="D5227" s="315" t="str">
        <f t="shared" si="507"/>
        <v/>
      </c>
      <c r="E5227" s="228">
        <v>0</v>
      </c>
      <c r="J5227" s="229">
        <f t="shared" si="504"/>
        <v>0</v>
      </c>
      <c r="K5227" s="229">
        <f t="shared" si="505"/>
        <v>0</v>
      </c>
      <c r="L5227" s="229">
        <f t="shared" si="505"/>
        <v>0</v>
      </c>
      <c r="M5227" s="229">
        <f t="shared" si="506"/>
        <v>0</v>
      </c>
    </row>
    <row r="5228" spans="1:13" ht="15" customHeight="1">
      <c r="A5228" s="76"/>
      <c r="B5228" s="77" t="str">
        <f t="shared" si="503"/>
        <v/>
      </c>
      <c r="C5228" t="str">
        <f t="shared" si="502"/>
        <v/>
      </c>
      <c r="D5228" s="315" t="str">
        <f t="shared" si="507"/>
        <v/>
      </c>
      <c r="E5228" s="228">
        <v>0</v>
      </c>
      <c r="J5228" s="229">
        <f t="shared" si="504"/>
        <v>0</v>
      </c>
      <c r="K5228" s="229">
        <f t="shared" si="505"/>
        <v>0</v>
      </c>
      <c r="L5228" s="229">
        <f t="shared" si="505"/>
        <v>0</v>
      </c>
      <c r="M5228" s="229">
        <f t="shared" si="506"/>
        <v>0</v>
      </c>
    </row>
    <row r="5229" spans="1:13" ht="15" customHeight="1">
      <c r="A5229" s="76"/>
      <c r="B5229" s="77" t="str">
        <f t="shared" si="503"/>
        <v/>
      </c>
      <c r="C5229" t="str">
        <f t="shared" si="502"/>
        <v/>
      </c>
      <c r="D5229" s="315" t="str">
        <f t="shared" si="507"/>
        <v/>
      </c>
      <c r="E5229" s="228">
        <v>0</v>
      </c>
      <c r="J5229" s="229">
        <f t="shared" si="504"/>
        <v>0</v>
      </c>
      <c r="K5229" s="229">
        <f t="shared" si="505"/>
        <v>0</v>
      </c>
      <c r="L5229" s="229">
        <f t="shared" si="505"/>
        <v>0</v>
      </c>
      <c r="M5229" s="229">
        <f t="shared" si="506"/>
        <v>0</v>
      </c>
    </row>
    <row r="5230" spans="1:13" ht="15" customHeight="1">
      <c r="A5230" s="76"/>
      <c r="B5230" s="77" t="str">
        <f t="shared" si="503"/>
        <v/>
      </c>
      <c r="C5230" t="str">
        <f t="shared" si="502"/>
        <v/>
      </c>
      <c r="D5230" s="315" t="str">
        <f t="shared" si="507"/>
        <v/>
      </c>
      <c r="E5230" s="228">
        <v>0</v>
      </c>
      <c r="J5230" s="229">
        <f t="shared" si="504"/>
        <v>0</v>
      </c>
      <c r="K5230" s="229">
        <f t="shared" si="505"/>
        <v>0</v>
      </c>
      <c r="L5230" s="229">
        <f t="shared" si="505"/>
        <v>0</v>
      </c>
      <c r="M5230" s="229">
        <f t="shared" si="506"/>
        <v>0</v>
      </c>
    </row>
    <row r="5231" spans="1:13" ht="15" customHeight="1">
      <c r="A5231" s="76"/>
      <c r="B5231" s="77" t="str">
        <f t="shared" si="503"/>
        <v/>
      </c>
      <c r="C5231" t="str">
        <f t="shared" si="502"/>
        <v/>
      </c>
      <c r="D5231" s="315" t="str">
        <f t="shared" si="507"/>
        <v/>
      </c>
      <c r="E5231" s="228">
        <v>0</v>
      </c>
      <c r="J5231" s="229">
        <f t="shared" si="504"/>
        <v>0</v>
      </c>
      <c r="K5231" s="229">
        <f t="shared" si="505"/>
        <v>0</v>
      </c>
      <c r="L5231" s="229">
        <f t="shared" si="505"/>
        <v>0</v>
      </c>
      <c r="M5231" s="229">
        <f t="shared" si="506"/>
        <v>0</v>
      </c>
    </row>
    <row r="5232" spans="1:13" ht="15" customHeight="1">
      <c r="A5232" s="76"/>
      <c r="B5232" s="77" t="str">
        <f t="shared" si="503"/>
        <v/>
      </c>
      <c r="C5232" t="str">
        <f t="shared" si="502"/>
        <v/>
      </c>
      <c r="D5232" s="315" t="str">
        <f t="shared" si="507"/>
        <v/>
      </c>
      <c r="E5232" s="228">
        <v>0</v>
      </c>
      <c r="J5232" s="229">
        <f t="shared" si="504"/>
        <v>0</v>
      </c>
      <c r="K5232" s="229">
        <f t="shared" si="505"/>
        <v>0</v>
      </c>
      <c r="L5232" s="229">
        <f t="shared" si="505"/>
        <v>0</v>
      </c>
      <c r="M5232" s="229">
        <f t="shared" si="506"/>
        <v>0</v>
      </c>
    </row>
    <row r="5233" spans="1:13" ht="15" customHeight="1">
      <c r="A5233" s="76"/>
      <c r="B5233" s="77" t="str">
        <f t="shared" si="503"/>
        <v/>
      </c>
      <c r="C5233" t="str">
        <f t="shared" si="502"/>
        <v/>
      </c>
      <c r="D5233" s="315" t="str">
        <f t="shared" si="507"/>
        <v/>
      </c>
      <c r="E5233" s="228">
        <v>0</v>
      </c>
      <c r="J5233" s="229">
        <f t="shared" si="504"/>
        <v>0</v>
      </c>
      <c r="K5233" s="229">
        <f t="shared" si="505"/>
        <v>0</v>
      </c>
      <c r="L5233" s="229">
        <f t="shared" si="505"/>
        <v>0</v>
      </c>
      <c r="M5233" s="229">
        <f t="shared" si="506"/>
        <v>0</v>
      </c>
    </row>
    <row r="5234" spans="1:13" ht="15" customHeight="1">
      <c r="A5234" s="76"/>
      <c r="B5234" s="77" t="str">
        <f t="shared" si="503"/>
        <v/>
      </c>
      <c r="C5234" t="str">
        <f t="shared" si="502"/>
        <v/>
      </c>
      <c r="D5234" s="315" t="str">
        <f t="shared" si="507"/>
        <v/>
      </c>
      <c r="E5234" s="228">
        <v>0</v>
      </c>
      <c r="J5234" s="229">
        <f t="shared" si="504"/>
        <v>0</v>
      </c>
      <c r="K5234" s="229">
        <f t="shared" si="505"/>
        <v>0</v>
      </c>
      <c r="L5234" s="229">
        <f t="shared" si="505"/>
        <v>0</v>
      </c>
      <c r="M5234" s="229">
        <f t="shared" si="506"/>
        <v>0</v>
      </c>
    </row>
    <row r="5235" spans="1:13" ht="15" customHeight="1">
      <c r="A5235" s="76"/>
      <c r="B5235" s="77" t="str">
        <f t="shared" si="503"/>
        <v/>
      </c>
      <c r="C5235" t="str">
        <f t="shared" si="502"/>
        <v/>
      </c>
      <c r="D5235" s="315" t="str">
        <f t="shared" si="507"/>
        <v/>
      </c>
      <c r="E5235" s="228">
        <v>0</v>
      </c>
      <c r="J5235" s="229">
        <f t="shared" si="504"/>
        <v>0</v>
      </c>
      <c r="K5235" s="229">
        <f t="shared" si="505"/>
        <v>0</v>
      </c>
      <c r="L5235" s="229">
        <f t="shared" si="505"/>
        <v>0</v>
      </c>
      <c r="M5235" s="229">
        <f t="shared" si="506"/>
        <v>0</v>
      </c>
    </row>
    <row r="5236" spans="1:13" ht="15" customHeight="1">
      <c r="A5236" s="76"/>
      <c r="B5236" s="77" t="str">
        <f t="shared" si="503"/>
        <v/>
      </c>
      <c r="C5236" t="str">
        <f t="shared" si="502"/>
        <v/>
      </c>
      <c r="D5236" s="315" t="str">
        <f t="shared" si="507"/>
        <v/>
      </c>
      <c r="E5236" s="228">
        <v>0</v>
      </c>
      <c r="J5236" s="229">
        <f t="shared" si="504"/>
        <v>0</v>
      </c>
      <c r="K5236" s="229">
        <f t="shared" si="505"/>
        <v>0</v>
      </c>
      <c r="L5236" s="229">
        <f t="shared" si="505"/>
        <v>0</v>
      </c>
      <c r="M5236" s="229">
        <f t="shared" si="506"/>
        <v>0</v>
      </c>
    </row>
    <row r="5237" spans="1:13" ht="15" customHeight="1">
      <c r="A5237" s="76"/>
      <c r="B5237" s="77" t="str">
        <f t="shared" si="503"/>
        <v/>
      </c>
      <c r="C5237" t="str">
        <f t="shared" si="502"/>
        <v/>
      </c>
      <c r="D5237" s="315" t="str">
        <f t="shared" si="507"/>
        <v/>
      </c>
      <c r="E5237" s="228">
        <v>0</v>
      </c>
      <c r="J5237" s="229">
        <f t="shared" si="504"/>
        <v>0</v>
      </c>
      <c r="K5237" s="229">
        <f t="shared" si="505"/>
        <v>0</v>
      </c>
      <c r="L5237" s="229">
        <f t="shared" si="505"/>
        <v>0</v>
      </c>
      <c r="M5237" s="229">
        <f t="shared" si="506"/>
        <v>0</v>
      </c>
    </row>
    <row r="5238" spans="1:13" ht="15" customHeight="1">
      <c r="A5238" s="76"/>
      <c r="B5238" s="77" t="str">
        <f t="shared" si="503"/>
        <v/>
      </c>
      <c r="C5238" t="str">
        <f t="shared" si="502"/>
        <v/>
      </c>
      <c r="D5238" s="315" t="str">
        <f t="shared" si="507"/>
        <v/>
      </c>
      <c r="E5238" s="228">
        <v>0</v>
      </c>
      <c r="J5238" s="229">
        <f t="shared" si="504"/>
        <v>0</v>
      </c>
      <c r="K5238" s="229">
        <f t="shared" si="505"/>
        <v>0</v>
      </c>
      <c r="L5238" s="229">
        <f t="shared" si="505"/>
        <v>0</v>
      </c>
      <c r="M5238" s="229">
        <f t="shared" si="506"/>
        <v>0</v>
      </c>
    </row>
    <row r="5239" spans="1:13" ht="15" customHeight="1">
      <c r="A5239" s="76"/>
      <c r="B5239" s="77" t="str">
        <f t="shared" si="503"/>
        <v/>
      </c>
      <c r="C5239" t="str">
        <f t="shared" si="502"/>
        <v/>
      </c>
      <c r="D5239" s="315" t="str">
        <f t="shared" si="507"/>
        <v/>
      </c>
      <c r="E5239" s="228">
        <v>0</v>
      </c>
      <c r="J5239" s="229">
        <f t="shared" si="504"/>
        <v>0</v>
      </c>
      <c r="K5239" s="229">
        <f t="shared" si="505"/>
        <v>0</v>
      </c>
      <c r="L5239" s="229">
        <f t="shared" si="505"/>
        <v>0</v>
      </c>
      <c r="M5239" s="229">
        <f t="shared" si="506"/>
        <v>0</v>
      </c>
    </row>
    <row r="5240" spans="1:13" ht="15" customHeight="1">
      <c r="A5240" s="76"/>
      <c r="B5240" s="77" t="str">
        <f t="shared" si="503"/>
        <v/>
      </c>
      <c r="C5240" t="str">
        <f t="shared" si="502"/>
        <v/>
      </c>
      <c r="D5240" s="315" t="str">
        <f t="shared" si="507"/>
        <v/>
      </c>
      <c r="E5240" s="228">
        <v>0</v>
      </c>
      <c r="J5240" s="229">
        <f t="shared" si="504"/>
        <v>0</v>
      </c>
      <c r="K5240" s="229">
        <f t="shared" si="505"/>
        <v>0</v>
      </c>
      <c r="L5240" s="229">
        <f t="shared" si="505"/>
        <v>0</v>
      </c>
      <c r="M5240" s="229">
        <f t="shared" si="506"/>
        <v>0</v>
      </c>
    </row>
    <row r="5241" spans="1:13" ht="15" customHeight="1">
      <c r="A5241" s="76"/>
      <c r="B5241" s="77" t="str">
        <f t="shared" si="503"/>
        <v/>
      </c>
      <c r="C5241" t="str">
        <f t="shared" si="502"/>
        <v/>
      </c>
      <c r="D5241" s="315" t="str">
        <f t="shared" si="507"/>
        <v/>
      </c>
      <c r="E5241" s="228">
        <v>0</v>
      </c>
      <c r="J5241" s="229">
        <f t="shared" si="504"/>
        <v>0</v>
      </c>
      <c r="K5241" s="229">
        <f t="shared" si="505"/>
        <v>0</v>
      </c>
      <c r="L5241" s="229">
        <f t="shared" si="505"/>
        <v>0</v>
      </c>
      <c r="M5241" s="229">
        <f t="shared" si="506"/>
        <v>0</v>
      </c>
    </row>
    <row r="5242" spans="1:13" ht="15" customHeight="1">
      <c r="A5242" s="76"/>
      <c r="B5242" s="77" t="str">
        <f t="shared" si="503"/>
        <v/>
      </c>
      <c r="C5242" t="str">
        <f t="shared" si="502"/>
        <v/>
      </c>
      <c r="D5242" s="315" t="str">
        <f t="shared" si="507"/>
        <v/>
      </c>
      <c r="E5242" s="228">
        <v>0</v>
      </c>
      <c r="J5242" s="229">
        <f t="shared" si="504"/>
        <v>0</v>
      </c>
      <c r="K5242" s="229">
        <f t="shared" si="505"/>
        <v>0</v>
      </c>
      <c r="L5242" s="229">
        <f t="shared" si="505"/>
        <v>0</v>
      </c>
      <c r="M5242" s="229">
        <f t="shared" si="506"/>
        <v>0</v>
      </c>
    </row>
    <row r="5243" spans="1:13" ht="15" customHeight="1">
      <c r="A5243" s="76"/>
      <c r="B5243" s="77" t="str">
        <f t="shared" si="503"/>
        <v/>
      </c>
      <c r="C5243" t="str">
        <f t="shared" si="502"/>
        <v/>
      </c>
      <c r="D5243" s="315" t="str">
        <f t="shared" si="507"/>
        <v/>
      </c>
      <c r="E5243" s="228">
        <v>0</v>
      </c>
      <c r="J5243" s="229">
        <f t="shared" si="504"/>
        <v>0</v>
      </c>
      <c r="K5243" s="229">
        <f t="shared" si="505"/>
        <v>0</v>
      </c>
      <c r="L5243" s="229">
        <f t="shared" si="505"/>
        <v>0</v>
      </c>
      <c r="M5243" s="229">
        <f t="shared" si="506"/>
        <v>0</v>
      </c>
    </row>
    <row r="5244" spans="1:13" ht="15" customHeight="1">
      <c r="A5244" s="76"/>
      <c r="B5244" s="77" t="str">
        <f t="shared" si="503"/>
        <v/>
      </c>
      <c r="C5244" t="str">
        <f t="shared" si="502"/>
        <v/>
      </c>
      <c r="D5244" s="315" t="str">
        <f t="shared" si="507"/>
        <v/>
      </c>
      <c r="E5244" s="228">
        <v>0</v>
      </c>
      <c r="J5244" s="229">
        <f t="shared" si="504"/>
        <v>0</v>
      </c>
      <c r="K5244" s="229">
        <f t="shared" si="505"/>
        <v>0</v>
      </c>
      <c r="L5244" s="229">
        <f t="shared" si="505"/>
        <v>0</v>
      </c>
      <c r="M5244" s="229">
        <f t="shared" si="506"/>
        <v>0</v>
      </c>
    </row>
    <row r="5245" spans="1:13" ht="15" customHeight="1">
      <c r="A5245" s="76"/>
      <c r="B5245" s="77" t="str">
        <f t="shared" si="503"/>
        <v/>
      </c>
      <c r="C5245" t="str">
        <f t="shared" si="502"/>
        <v/>
      </c>
      <c r="D5245" s="315" t="str">
        <f t="shared" si="507"/>
        <v/>
      </c>
      <c r="E5245" s="228">
        <v>0</v>
      </c>
      <c r="J5245" s="229">
        <f t="shared" si="504"/>
        <v>0</v>
      </c>
      <c r="K5245" s="229">
        <f t="shared" si="505"/>
        <v>0</v>
      </c>
      <c r="L5245" s="229">
        <f t="shared" si="505"/>
        <v>0</v>
      </c>
      <c r="M5245" s="229">
        <f t="shared" si="506"/>
        <v>0</v>
      </c>
    </row>
    <row r="5246" spans="1:13" ht="15" customHeight="1">
      <c r="A5246" s="76"/>
      <c r="B5246" s="77" t="str">
        <f t="shared" si="503"/>
        <v/>
      </c>
      <c r="C5246" t="str">
        <f t="shared" si="502"/>
        <v/>
      </c>
      <c r="D5246" s="315" t="str">
        <f t="shared" si="507"/>
        <v/>
      </c>
      <c r="E5246" s="228">
        <v>0</v>
      </c>
      <c r="J5246" s="229">
        <f t="shared" si="504"/>
        <v>0</v>
      </c>
      <c r="K5246" s="229">
        <f t="shared" si="505"/>
        <v>0</v>
      </c>
      <c r="L5246" s="229">
        <f t="shared" si="505"/>
        <v>0</v>
      </c>
      <c r="M5246" s="229">
        <f t="shared" si="506"/>
        <v>0</v>
      </c>
    </row>
    <row r="5247" spans="1:13" ht="15" customHeight="1">
      <c r="A5247" s="76"/>
      <c r="B5247" s="77" t="str">
        <f t="shared" si="503"/>
        <v/>
      </c>
      <c r="C5247" t="str">
        <f t="shared" si="502"/>
        <v/>
      </c>
      <c r="D5247" s="315" t="str">
        <f t="shared" si="507"/>
        <v/>
      </c>
      <c r="E5247" s="228">
        <v>0</v>
      </c>
      <c r="J5247" s="229">
        <f t="shared" si="504"/>
        <v>0</v>
      </c>
      <c r="K5247" s="229">
        <f t="shared" si="505"/>
        <v>0</v>
      </c>
      <c r="L5247" s="229">
        <f t="shared" si="505"/>
        <v>0</v>
      </c>
      <c r="M5247" s="229">
        <f t="shared" si="506"/>
        <v>0</v>
      </c>
    </row>
    <row r="5248" spans="1:13" ht="15" customHeight="1">
      <c r="A5248" s="76"/>
      <c r="B5248" s="77" t="str">
        <f t="shared" si="503"/>
        <v/>
      </c>
      <c r="C5248" t="str">
        <f t="shared" si="502"/>
        <v/>
      </c>
      <c r="D5248" s="315" t="str">
        <f t="shared" si="507"/>
        <v/>
      </c>
      <c r="E5248" s="228">
        <v>0</v>
      </c>
      <c r="J5248" s="229">
        <f t="shared" si="504"/>
        <v>0</v>
      </c>
      <c r="K5248" s="229">
        <f t="shared" si="505"/>
        <v>0</v>
      </c>
      <c r="L5248" s="229">
        <f t="shared" si="505"/>
        <v>0</v>
      </c>
      <c r="M5248" s="229">
        <f t="shared" si="506"/>
        <v>0</v>
      </c>
    </row>
    <row r="5249" spans="1:13" ht="15" customHeight="1">
      <c r="A5249" s="76"/>
      <c r="B5249" s="77" t="str">
        <f t="shared" si="503"/>
        <v/>
      </c>
      <c r="C5249" t="str">
        <f t="shared" ref="C5249:C5312" si="508">IF(A5249&lt;&gt;"",TEXT(A5249,"aaaa"),"")</f>
        <v/>
      </c>
      <c r="D5249" s="315" t="str">
        <f t="shared" si="507"/>
        <v/>
      </c>
      <c r="E5249" s="228">
        <v>0</v>
      </c>
      <c r="J5249" s="229">
        <f t="shared" si="504"/>
        <v>0</v>
      </c>
      <c r="K5249" s="229">
        <f t="shared" si="505"/>
        <v>0</v>
      </c>
      <c r="L5249" s="229">
        <f t="shared" si="505"/>
        <v>0</v>
      </c>
      <c r="M5249" s="229">
        <f t="shared" si="506"/>
        <v>0</v>
      </c>
    </row>
    <row r="5250" spans="1:13" ht="15" customHeight="1">
      <c r="A5250" s="76"/>
      <c r="B5250" s="77" t="str">
        <f t="shared" si="503"/>
        <v/>
      </c>
      <c r="C5250" t="str">
        <f t="shared" si="508"/>
        <v/>
      </c>
      <c r="D5250" s="315" t="str">
        <f t="shared" si="507"/>
        <v/>
      </c>
      <c r="E5250" s="228">
        <v>0</v>
      </c>
      <c r="J5250" s="229">
        <f t="shared" si="504"/>
        <v>0</v>
      </c>
      <c r="K5250" s="229">
        <f t="shared" si="505"/>
        <v>0</v>
      </c>
      <c r="L5250" s="229">
        <f t="shared" si="505"/>
        <v>0</v>
      </c>
      <c r="M5250" s="229">
        <f t="shared" si="506"/>
        <v>0</v>
      </c>
    </row>
    <row r="5251" spans="1:13" ht="15" customHeight="1">
      <c r="A5251" s="76"/>
      <c r="B5251" s="77" t="str">
        <f t="shared" si="503"/>
        <v/>
      </c>
      <c r="C5251" t="str">
        <f t="shared" si="508"/>
        <v/>
      </c>
      <c r="D5251" s="315" t="str">
        <f t="shared" si="507"/>
        <v/>
      </c>
      <c r="E5251" s="228">
        <v>0</v>
      </c>
      <c r="J5251" s="229">
        <f t="shared" si="504"/>
        <v>0</v>
      </c>
      <c r="K5251" s="229">
        <f t="shared" si="505"/>
        <v>0</v>
      </c>
      <c r="L5251" s="229">
        <f t="shared" si="505"/>
        <v>0</v>
      </c>
      <c r="M5251" s="229">
        <f t="shared" si="506"/>
        <v>0</v>
      </c>
    </row>
    <row r="5252" spans="1:13" ht="15" customHeight="1">
      <c r="A5252" s="76"/>
      <c r="B5252" s="77" t="str">
        <f t="shared" si="503"/>
        <v/>
      </c>
      <c r="C5252" t="str">
        <f t="shared" si="508"/>
        <v/>
      </c>
      <c r="D5252" s="315" t="str">
        <f t="shared" si="507"/>
        <v/>
      </c>
      <c r="E5252" s="228">
        <v>0</v>
      </c>
      <c r="J5252" s="229">
        <f t="shared" si="504"/>
        <v>0</v>
      </c>
      <c r="K5252" s="229">
        <f t="shared" si="505"/>
        <v>0</v>
      </c>
      <c r="L5252" s="229">
        <f t="shared" si="505"/>
        <v>0</v>
      </c>
      <c r="M5252" s="229">
        <f t="shared" si="506"/>
        <v>0</v>
      </c>
    </row>
    <row r="5253" spans="1:13" ht="15" customHeight="1">
      <c r="A5253" s="76"/>
      <c r="B5253" s="77" t="str">
        <f t="shared" si="503"/>
        <v/>
      </c>
      <c r="C5253" t="str">
        <f t="shared" si="508"/>
        <v/>
      </c>
      <c r="D5253" s="315" t="str">
        <f t="shared" si="507"/>
        <v/>
      </c>
      <c r="E5253" s="228">
        <v>0</v>
      </c>
      <c r="J5253" s="229">
        <f t="shared" si="504"/>
        <v>0</v>
      </c>
      <c r="K5253" s="229">
        <f t="shared" si="505"/>
        <v>0</v>
      </c>
      <c r="L5253" s="229">
        <f t="shared" si="505"/>
        <v>0</v>
      </c>
      <c r="M5253" s="229">
        <f t="shared" si="506"/>
        <v>0</v>
      </c>
    </row>
    <row r="5254" spans="1:13" ht="15" customHeight="1">
      <c r="A5254" s="76"/>
      <c r="B5254" s="77" t="str">
        <f t="shared" si="503"/>
        <v/>
      </c>
      <c r="C5254" t="str">
        <f t="shared" si="508"/>
        <v/>
      </c>
      <c r="D5254" s="315" t="str">
        <f t="shared" si="507"/>
        <v/>
      </c>
      <c r="E5254" s="228">
        <v>0</v>
      </c>
      <c r="J5254" s="229">
        <f t="shared" si="504"/>
        <v>0</v>
      </c>
      <c r="K5254" s="229">
        <f t="shared" si="505"/>
        <v>0</v>
      </c>
      <c r="L5254" s="229">
        <f t="shared" si="505"/>
        <v>0</v>
      </c>
      <c r="M5254" s="229">
        <f t="shared" si="506"/>
        <v>0</v>
      </c>
    </row>
    <row r="5255" spans="1:13" ht="15" customHeight="1">
      <c r="A5255" s="76"/>
      <c r="B5255" s="77" t="str">
        <f t="shared" ref="B5255:B5318" si="509">IF(A5255="","",TEXT(A5255,"DDDD"))</f>
        <v/>
      </c>
      <c r="C5255" t="str">
        <f t="shared" si="508"/>
        <v/>
      </c>
      <c r="D5255" s="315" t="str">
        <f t="shared" si="507"/>
        <v/>
      </c>
      <c r="E5255" s="228">
        <v>0</v>
      </c>
      <c r="J5255" s="229">
        <f t="shared" ref="J5255:J5318" si="510">IF(E5255=0,0,(1-J$4)*E5255)</f>
        <v>0</v>
      </c>
      <c r="K5255" s="229">
        <f t="shared" ref="K5255:L5318" si="511">IF(F5255=0,0,(1-K$4)*F5255)</f>
        <v>0</v>
      </c>
      <c r="L5255" s="229">
        <f t="shared" si="511"/>
        <v>0</v>
      </c>
      <c r="M5255" s="229">
        <f t="shared" ref="M5255:M5318" si="512">IF(H5255=0,0,(1-M$4)*H5255)</f>
        <v>0</v>
      </c>
    </row>
    <row r="5256" spans="1:13" ht="15" customHeight="1">
      <c r="A5256" s="76"/>
      <c r="B5256" s="77" t="str">
        <f t="shared" si="509"/>
        <v/>
      </c>
      <c r="C5256" t="str">
        <f t="shared" si="508"/>
        <v/>
      </c>
      <c r="D5256" s="315" t="str">
        <f t="shared" ref="D5256:D5319" si="513">IF(A5256&lt;&gt;"",PROPER(TEXT(A5256,"Mmmm")),"")</f>
        <v/>
      </c>
      <c r="E5256" s="228">
        <v>0</v>
      </c>
      <c r="J5256" s="229">
        <f t="shared" si="510"/>
        <v>0</v>
      </c>
      <c r="K5256" s="229">
        <f t="shared" si="511"/>
        <v>0</v>
      </c>
      <c r="L5256" s="229">
        <f t="shared" si="511"/>
        <v>0</v>
      </c>
      <c r="M5256" s="229">
        <f t="shared" si="512"/>
        <v>0</v>
      </c>
    </row>
    <row r="5257" spans="1:13" ht="15" customHeight="1">
      <c r="A5257" s="76"/>
      <c r="B5257" s="77" t="str">
        <f t="shared" si="509"/>
        <v/>
      </c>
      <c r="C5257" t="str">
        <f t="shared" si="508"/>
        <v/>
      </c>
      <c r="D5257" s="315" t="str">
        <f t="shared" si="513"/>
        <v/>
      </c>
      <c r="E5257" s="228">
        <v>0</v>
      </c>
      <c r="J5257" s="229">
        <f t="shared" si="510"/>
        <v>0</v>
      </c>
      <c r="K5257" s="229">
        <f t="shared" si="511"/>
        <v>0</v>
      </c>
      <c r="L5257" s="229">
        <f t="shared" si="511"/>
        <v>0</v>
      </c>
      <c r="M5257" s="229">
        <f t="shared" si="512"/>
        <v>0</v>
      </c>
    </row>
    <row r="5258" spans="1:13" ht="15" customHeight="1">
      <c r="A5258" s="76"/>
      <c r="B5258" s="77" t="str">
        <f t="shared" si="509"/>
        <v/>
      </c>
      <c r="C5258" t="str">
        <f t="shared" si="508"/>
        <v/>
      </c>
      <c r="D5258" s="315" t="str">
        <f t="shared" si="513"/>
        <v/>
      </c>
      <c r="E5258" s="228">
        <v>0</v>
      </c>
      <c r="J5258" s="229">
        <f t="shared" si="510"/>
        <v>0</v>
      </c>
      <c r="K5258" s="229">
        <f t="shared" si="511"/>
        <v>0</v>
      </c>
      <c r="L5258" s="229">
        <f t="shared" si="511"/>
        <v>0</v>
      </c>
      <c r="M5258" s="229">
        <f t="shared" si="512"/>
        <v>0</v>
      </c>
    </row>
    <row r="5259" spans="1:13" ht="15" customHeight="1">
      <c r="A5259" s="76"/>
      <c r="B5259" s="77" t="str">
        <f t="shared" si="509"/>
        <v/>
      </c>
      <c r="C5259" t="str">
        <f t="shared" si="508"/>
        <v/>
      </c>
      <c r="D5259" s="315" t="str">
        <f t="shared" si="513"/>
        <v/>
      </c>
      <c r="E5259" s="228">
        <v>0</v>
      </c>
      <c r="J5259" s="229">
        <f t="shared" si="510"/>
        <v>0</v>
      </c>
      <c r="K5259" s="229">
        <f t="shared" si="511"/>
        <v>0</v>
      </c>
      <c r="L5259" s="229">
        <f t="shared" si="511"/>
        <v>0</v>
      </c>
      <c r="M5259" s="229">
        <f t="shared" si="512"/>
        <v>0</v>
      </c>
    </row>
    <row r="5260" spans="1:13" ht="15" customHeight="1">
      <c r="A5260" s="76"/>
      <c r="B5260" s="77" t="str">
        <f t="shared" si="509"/>
        <v/>
      </c>
      <c r="C5260" t="str">
        <f t="shared" si="508"/>
        <v/>
      </c>
      <c r="D5260" s="315" t="str">
        <f t="shared" si="513"/>
        <v/>
      </c>
      <c r="E5260" s="228">
        <v>0</v>
      </c>
      <c r="J5260" s="229">
        <f t="shared" si="510"/>
        <v>0</v>
      </c>
      <c r="K5260" s="229">
        <f t="shared" si="511"/>
        <v>0</v>
      </c>
      <c r="L5260" s="229">
        <f t="shared" si="511"/>
        <v>0</v>
      </c>
      <c r="M5260" s="229">
        <f t="shared" si="512"/>
        <v>0</v>
      </c>
    </row>
    <row r="5261" spans="1:13" ht="15" customHeight="1">
      <c r="A5261" s="76"/>
      <c r="B5261" s="77" t="str">
        <f t="shared" si="509"/>
        <v/>
      </c>
      <c r="C5261" t="str">
        <f t="shared" si="508"/>
        <v/>
      </c>
      <c r="D5261" s="315" t="str">
        <f t="shared" si="513"/>
        <v/>
      </c>
      <c r="E5261" s="228">
        <v>0</v>
      </c>
      <c r="J5261" s="229">
        <f t="shared" si="510"/>
        <v>0</v>
      </c>
      <c r="K5261" s="229">
        <f t="shared" si="511"/>
        <v>0</v>
      </c>
      <c r="L5261" s="229">
        <f t="shared" si="511"/>
        <v>0</v>
      </c>
      <c r="M5261" s="229">
        <f t="shared" si="512"/>
        <v>0</v>
      </c>
    </row>
    <row r="5262" spans="1:13" ht="15" customHeight="1">
      <c r="A5262" s="76"/>
      <c r="B5262" s="77" t="str">
        <f t="shared" si="509"/>
        <v/>
      </c>
      <c r="C5262" t="str">
        <f t="shared" si="508"/>
        <v/>
      </c>
      <c r="D5262" s="315" t="str">
        <f t="shared" si="513"/>
        <v/>
      </c>
      <c r="E5262" s="228">
        <v>0</v>
      </c>
      <c r="J5262" s="229">
        <f t="shared" si="510"/>
        <v>0</v>
      </c>
      <c r="K5262" s="229">
        <f t="shared" si="511"/>
        <v>0</v>
      </c>
      <c r="L5262" s="229">
        <f t="shared" si="511"/>
        <v>0</v>
      </c>
      <c r="M5262" s="229">
        <f t="shared" si="512"/>
        <v>0</v>
      </c>
    </row>
    <row r="5263" spans="1:13" ht="15" customHeight="1">
      <c r="A5263" s="76"/>
      <c r="B5263" s="77" t="str">
        <f t="shared" si="509"/>
        <v/>
      </c>
      <c r="C5263" t="str">
        <f t="shared" si="508"/>
        <v/>
      </c>
      <c r="D5263" s="315" t="str">
        <f t="shared" si="513"/>
        <v/>
      </c>
      <c r="E5263" s="228">
        <v>0</v>
      </c>
      <c r="J5263" s="229">
        <f t="shared" si="510"/>
        <v>0</v>
      </c>
      <c r="K5263" s="229">
        <f t="shared" si="511"/>
        <v>0</v>
      </c>
      <c r="L5263" s="229">
        <f t="shared" si="511"/>
        <v>0</v>
      </c>
      <c r="M5263" s="229">
        <f t="shared" si="512"/>
        <v>0</v>
      </c>
    </row>
    <row r="5264" spans="1:13" ht="15" customHeight="1">
      <c r="A5264" s="76"/>
      <c r="B5264" s="77" t="str">
        <f t="shared" si="509"/>
        <v/>
      </c>
      <c r="C5264" t="str">
        <f t="shared" si="508"/>
        <v/>
      </c>
      <c r="D5264" s="315" t="str">
        <f t="shared" si="513"/>
        <v/>
      </c>
      <c r="E5264" s="228">
        <v>0</v>
      </c>
      <c r="J5264" s="229">
        <f t="shared" si="510"/>
        <v>0</v>
      </c>
      <c r="K5264" s="229">
        <f t="shared" si="511"/>
        <v>0</v>
      </c>
      <c r="L5264" s="229">
        <f t="shared" si="511"/>
        <v>0</v>
      </c>
      <c r="M5264" s="229">
        <f t="shared" si="512"/>
        <v>0</v>
      </c>
    </row>
    <row r="5265" spans="1:13" ht="15" customHeight="1">
      <c r="A5265" s="76"/>
      <c r="B5265" s="77" t="str">
        <f t="shared" si="509"/>
        <v/>
      </c>
      <c r="C5265" t="str">
        <f t="shared" si="508"/>
        <v/>
      </c>
      <c r="D5265" s="315" t="str">
        <f t="shared" si="513"/>
        <v/>
      </c>
      <c r="E5265" s="228">
        <v>0</v>
      </c>
      <c r="J5265" s="229">
        <f t="shared" si="510"/>
        <v>0</v>
      </c>
      <c r="K5265" s="229">
        <f t="shared" si="511"/>
        <v>0</v>
      </c>
      <c r="L5265" s="229">
        <f t="shared" si="511"/>
        <v>0</v>
      </c>
      <c r="M5265" s="229">
        <f t="shared" si="512"/>
        <v>0</v>
      </c>
    </row>
    <row r="5266" spans="1:13" ht="15" customHeight="1">
      <c r="A5266" s="76"/>
      <c r="B5266" s="77" t="str">
        <f t="shared" si="509"/>
        <v/>
      </c>
      <c r="C5266" t="str">
        <f t="shared" si="508"/>
        <v/>
      </c>
      <c r="D5266" s="315" t="str">
        <f t="shared" si="513"/>
        <v/>
      </c>
      <c r="E5266" s="228">
        <v>0</v>
      </c>
      <c r="J5266" s="229">
        <f t="shared" si="510"/>
        <v>0</v>
      </c>
      <c r="K5266" s="229">
        <f t="shared" si="511"/>
        <v>0</v>
      </c>
      <c r="L5266" s="229">
        <f t="shared" si="511"/>
        <v>0</v>
      </c>
      <c r="M5266" s="229">
        <f t="shared" si="512"/>
        <v>0</v>
      </c>
    </row>
    <row r="5267" spans="1:13" ht="15" customHeight="1">
      <c r="A5267" s="76"/>
      <c r="B5267" s="77" t="str">
        <f t="shared" si="509"/>
        <v/>
      </c>
      <c r="C5267" t="str">
        <f t="shared" si="508"/>
        <v/>
      </c>
      <c r="D5267" s="315" t="str">
        <f t="shared" si="513"/>
        <v/>
      </c>
      <c r="E5267" s="228">
        <v>0</v>
      </c>
      <c r="J5267" s="229">
        <f t="shared" si="510"/>
        <v>0</v>
      </c>
      <c r="K5267" s="229">
        <f t="shared" si="511"/>
        <v>0</v>
      </c>
      <c r="L5267" s="229">
        <f t="shared" si="511"/>
        <v>0</v>
      </c>
      <c r="M5267" s="229">
        <f t="shared" si="512"/>
        <v>0</v>
      </c>
    </row>
    <row r="5268" spans="1:13" ht="15" customHeight="1">
      <c r="A5268" s="76"/>
      <c r="B5268" s="77" t="str">
        <f t="shared" si="509"/>
        <v/>
      </c>
      <c r="C5268" t="str">
        <f t="shared" si="508"/>
        <v/>
      </c>
      <c r="D5268" s="315" t="str">
        <f t="shared" si="513"/>
        <v/>
      </c>
      <c r="E5268" s="228">
        <v>0</v>
      </c>
      <c r="J5268" s="229">
        <f t="shared" si="510"/>
        <v>0</v>
      </c>
      <c r="K5268" s="229">
        <f t="shared" si="511"/>
        <v>0</v>
      </c>
      <c r="L5268" s="229">
        <f t="shared" si="511"/>
        <v>0</v>
      </c>
      <c r="M5268" s="229">
        <f t="shared" si="512"/>
        <v>0</v>
      </c>
    </row>
    <row r="5269" spans="1:13" ht="15" customHeight="1">
      <c r="A5269" s="76"/>
      <c r="B5269" s="77" t="str">
        <f t="shared" si="509"/>
        <v/>
      </c>
      <c r="C5269" t="str">
        <f t="shared" si="508"/>
        <v/>
      </c>
      <c r="D5269" s="315" t="str">
        <f t="shared" si="513"/>
        <v/>
      </c>
      <c r="E5269" s="228">
        <v>0</v>
      </c>
      <c r="J5269" s="229">
        <f t="shared" si="510"/>
        <v>0</v>
      </c>
      <c r="K5269" s="229">
        <f t="shared" si="511"/>
        <v>0</v>
      </c>
      <c r="L5269" s="229">
        <f t="shared" si="511"/>
        <v>0</v>
      </c>
      <c r="M5269" s="229">
        <f t="shared" si="512"/>
        <v>0</v>
      </c>
    </row>
    <row r="5270" spans="1:13" ht="15" customHeight="1">
      <c r="A5270" s="76"/>
      <c r="B5270" s="77" t="str">
        <f t="shared" si="509"/>
        <v/>
      </c>
      <c r="C5270" t="str">
        <f t="shared" si="508"/>
        <v/>
      </c>
      <c r="D5270" s="315" t="str">
        <f t="shared" si="513"/>
        <v/>
      </c>
      <c r="E5270" s="228">
        <v>0</v>
      </c>
      <c r="J5270" s="229">
        <f t="shared" si="510"/>
        <v>0</v>
      </c>
      <c r="K5270" s="229">
        <f t="shared" si="511"/>
        <v>0</v>
      </c>
      <c r="L5270" s="229">
        <f t="shared" si="511"/>
        <v>0</v>
      </c>
      <c r="M5270" s="229">
        <f t="shared" si="512"/>
        <v>0</v>
      </c>
    </row>
    <row r="5271" spans="1:13" ht="15" customHeight="1">
      <c r="A5271" s="76"/>
      <c r="B5271" s="77" t="str">
        <f t="shared" si="509"/>
        <v/>
      </c>
      <c r="C5271" t="str">
        <f t="shared" si="508"/>
        <v/>
      </c>
      <c r="D5271" s="315" t="str">
        <f t="shared" si="513"/>
        <v/>
      </c>
      <c r="E5271" s="228">
        <v>0</v>
      </c>
      <c r="J5271" s="229">
        <f t="shared" si="510"/>
        <v>0</v>
      </c>
      <c r="K5271" s="229">
        <f t="shared" si="511"/>
        <v>0</v>
      </c>
      <c r="L5271" s="229">
        <f t="shared" si="511"/>
        <v>0</v>
      </c>
      <c r="M5271" s="229">
        <f t="shared" si="512"/>
        <v>0</v>
      </c>
    </row>
    <row r="5272" spans="1:13" ht="15" customHeight="1">
      <c r="A5272" s="76"/>
      <c r="B5272" s="77" t="str">
        <f t="shared" si="509"/>
        <v/>
      </c>
      <c r="C5272" t="str">
        <f t="shared" si="508"/>
        <v/>
      </c>
      <c r="D5272" s="315" t="str">
        <f t="shared" si="513"/>
        <v/>
      </c>
      <c r="E5272" s="228">
        <v>0</v>
      </c>
      <c r="J5272" s="229">
        <f t="shared" si="510"/>
        <v>0</v>
      </c>
      <c r="K5272" s="229">
        <f t="shared" si="511"/>
        <v>0</v>
      </c>
      <c r="L5272" s="229">
        <f t="shared" si="511"/>
        <v>0</v>
      </c>
      <c r="M5272" s="229">
        <f t="shared" si="512"/>
        <v>0</v>
      </c>
    </row>
    <row r="5273" spans="1:13" ht="15" customHeight="1">
      <c r="A5273" s="76"/>
      <c r="B5273" s="77" t="str">
        <f t="shared" si="509"/>
        <v/>
      </c>
      <c r="C5273" t="str">
        <f t="shared" si="508"/>
        <v/>
      </c>
      <c r="D5273" s="315" t="str">
        <f t="shared" si="513"/>
        <v/>
      </c>
      <c r="E5273" s="228">
        <v>0</v>
      </c>
      <c r="J5273" s="229">
        <f t="shared" si="510"/>
        <v>0</v>
      </c>
      <c r="K5273" s="229">
        <f t="shared" si="511"/>
        <v>0</v>
      </c>
      <c r="L5273" s="229">
        <f t="shared" si="511"/>
        <v>0</v>
      </c>
      <c r="M5273" s="229">
        <f t="shared" si="512"/>
        <v>0</v>
      </c>
    </row>
    <row r="5274" spans="1:13" ht="15" customHeight="1">
      <c r="A5274" s="76"/>
      <c r="B5274" s="77" t="str">
        <f t="shared" si="509"/>
        <v/>
      </c>
      <c r="C5274" t="str">
        <f t="shared" si="508"/>
        <v/>
      </c>
      <c r="D5274" s="315" t="str">
        <f t="shared" si="513"/>
        <v/>
      </c>
      <c r="E5274" s="228">
        <v>0</v>
      </c>
      <c r="J5274" s="229">
        <f t="shared" si="510"/>
        <v>0</v>
      </c>
      <c r="K5274" s="229">
        <f t="shared" si="511"/>
        <v>0</v>
      </c>
      <c r="L5274" s="229">
        <f t="shared" si="511"/>
        <v>0</v>
      </c>
      <c r="M5274" s="229">
        <f t="shared" si="512"/>
        <v>0</v>
      </c>
    </row>
    <row r="5275" spans="1:13" ht="15" customHeight="1">
      <c r="A5275" s="76"/>
      <c r="B5275" s="77" t="str">
        <f t="shared" si="509"/>
        <v/>
      </c>
      <c r="C5275" t="str">
        <f t="shared" si="508"/>
        <v/>
      </c>
      <c r="D5275" s="315" t="str">
        <f t="shared" si="513"/>
        <v/>
      </c>
      <c r="E5275" s="228">
        <v>0</v>
      </c>
      <c r="J5275" s="229">
        <f t="shared" si="510"/>
        <v>0</v>
      </c>
      <c r="K5275" s="229">
        <f t="shared" si="511"/>
        <v>0</v>
      </c>
      <c r="L5275" s="229">
        <f t="shared" si="511"/>
        <v>0</v>
      </c>
      <c r="M5275" s="229">
        <f t="shared" si="512"/>
        <v>0</v>
      </c>
    </row>
    <row r="5276" spans="1:13" ht="15" customHeight="1">
      <c r="A5276" s="76"/>
      <c r="B5276" s="77" t="str">
        <f t="shared" si="509"/>
        <v/>
      </c>
      <c r="C5276" t="str">
        <f t="shared" si="508"/>
        <v/>
      </c>
      <c r="D5276" s="315" t="str">
        <f t="shared" si="513"/>
        <v/>
      </c>
      <c r="E5276" s="228">
        <v>0</v>
      </c>
      <c r="J5276" s="229">
        <f t="shared" si="510"/>
        <v>0</v>
      </c>
      <c r="K5276" s="229">
        <f t="shared" si="511"/>
        <v>0</v>
      </c>
      <c r="L5276" s="229">
        <f t="shared" si="511"/>
        <v>0</v>
      </c>
      <c r="M5276" s="229">
        <f t="shared" si="512"/>
        <v>0</v>
      </c>
    </row>
    <row r="5277" spans="1:13" ht="15" customHeight="1">
      <c r="A5277" s="76"/>
      <c r="B5277" s="77" t="str">
        <f t="shared" si="509"/>
        <v/>
      </c>
      <c r="C5277" t="str">
        <f t="shared" si="508"/>
        <v/>
      </c>
      <c r="D5277" s="315" t="str">
        <f t="shared" si="513"/>
        <v/>
      </c>
      <c r="E5277" s="228">
        <v>0</v>
      </c>
      <c r="J5277" s="229">
        <f t="shared" si="510"/>
        <v>0</v>
      </c>
      <c r="K5277" s="229">
        <f t="shared" si="511"/>
        <v>0</v>
      </c>
      <c r="L5277" s="229">
        <f t="shared" si="511"/>
        <v>0</v>
      </c>
      <c r="M5277" s="229">
        <f t="shared" si="512"/>
        <v>0</v>
      </c>
    </row>
    <row r="5278" spans="1:13" ht="15" customHeight="1">
      <c r="A5278" s="76"/>
      <c r="B5278" s="77" t="str">
        <f t="shared" si="509"/>
        <v/>
      </c>
      <c r="C5278" t="str">
        <f t="shared" si="508"/>
        <v/>
      </c>
      <c r="D5278" s="315" t="str">
        <f t="shared" si="513"/>
        <v/>
      </c>
      <c r="E5278" s="228">
        <v>0</v>
      </c>
      <c r="J5278" s="229">
        <f t="shared" si="510"/>
        <v>0</v>
      </c>
      <c r="K5278" s="229">
        <f t="shared" si="511"/>
        <v>0</v>
      </c>
      <c r="L5278" s="229">
        <f t="shared" si="511"/>
        <v>0</v>
      </c>
      <c r="M5278" s="229">
        <f t="shared" si="512"/>
        <v>0</v>
      </c>
    </row>
    <row r="5279" spans="1:13" ht="15" customHeight="1">
      <c r="A5279" s="76"/>
      <c r="B5279" s="77" t="str">
        <f t="shared" si="509"/>
        <v/>
      </c>
      <c r="C5279" t="str">
        <f t="shared" si="508"/>
        <v/>
      </c>
      <c r="D5279" s="315" t="str">
        <f t="shared" si="513"/>
        <v/>
      </c>
      <c r="E5279" s="228">
        <v>0</v>
      </c>
      <c r="J5279" s="229">
        <f t="shared" si="510"/>
        <v>0</v>
      </c>
      <c r="K5279" s="229">
        <f t="shared" si="511"/>
        <v>0</v>
      </c>
      <c r="L5279" s="229">
        <f t="shared" si="511"/>
        <v>0</v>
      </c>
      <c r="M5279" s="229">
        <f t="shared" si="512"/>
        <v>0</v>
      </c>
    </row>
    <row r="5280" spans="1:13" ht="15" customHeight="1">
      <c r="A5280" s="76"/>
      <c r="B5280" s="77" t="str">
        <f t="shared" si="509"/>
        <v/>
      </c>
      <c r="C5280" t="str">
        <f t="shared" si="508"/>
        <v/>
      </c>
      <c r="D5280" s="315" t="str">
        <f t="shared" si="513"/>
        <v/>
      </c>
      <c r="E5280" s="228">
        <v>0</v>
      </c>
      <c r="J5280" s="229">
        <f t="shared" si="510"/>
        <v>0</v>
      </c>
      <c r="K5280" s="229">
        <f t="shared" si="511"/>
        <v>0</v>
      </c>
      <c r="L5280" s="229">
        <f t="shared" si="511"/>
        <v>0</v>
      </c>
      <c r="M5280" s="229">
        <f t="shared" si="512"/>
        <v>0</v>
      </c>
    </row>
    <row r="5281" spans="1:13" ht="15" customHeight="1">
      <c r="A5281" s="76"/>
      <c r="B5281" s="77" t="str">
        <f t="shared" si="509"/>
        <v/>
      </c>
      <c r="C5281" t="str">
        <f t="shared" si="508"/>
        <v/>
      </c>
      <c r="D5281" s="315" t="str">
        <f t="shared" si="513"/>
        <v/>
      </c>
      <c r="E5281" s="228">
        <v>0</v>
      </c>
      <c r="J5281" s="229">
        <f t="shared" si="510"/>
        <v>0</v>
      </c>
      <c r="K5281" s="229">
        <f t="shared" si="511"/>
        <v>0</v>
      </c>
      <c r="L5281" s="229">
        <f t="shared" si="511"/>
        <v>0</v>
      </c>
      <c r="M5281" s="229">
        <f t="shared" si="512"/>
        <v>0</v>
      </c>
    </row>
    <row r="5282" spans="1:13" ht="15" customHeight="1">
      <c r="A5282" s="76"/>
      <c r="B5282" s="77" t="str">
        <f t="shared" si="509"/>
        <v/>
      </c>
      <c r="C5282" t="str">
        <f t="shared" si="508"/>
        <v/>
      </c>
      <c r="D5282" s="315" t="str">
        <f t="shared" si="513"/>
        <v/>
      </c>
      <c r="E5282" s="228">
        <v>0</v>
      </c>
      <c r="J5282" s="229">
        <f t="shared" si="510"/>
        <v>0</v>
      </c>
      <c r="K5282" s="229">
        <f t="shared" si="511"/>
        <v>0</v>
      </c>
      <c r="L5282" s="229">
        <f t="shared" si="511"/>
        <v>0</v>
      </c>
      <c r="M5282" s="229">
        <f t="shared" si="512"/>
        <v>0</v>
      </c>
    </row>
    <row r="5283" spans="1:13" ht="15" customHeight="1">
      <c r="A5283" s="76"/>
      <c r="B5283" s="77" t="str">
        <f t="shared" si="509"/>
        <v/>
      </c>
      <c r="C5283" t="str">
        <f t="shared" si="508"/>
        <v/>
      </c>
      <c r="D5283" s="315" t="str">
        <f t="shared" si="513"/>
        <v/>
      </c>
      <c r="E5283" s="228">
        <v>0</v>
      </c>
      <c r="J5283" s="229">
        <f t="shared" si="510"/>
        <v>0</v>
      </c>
      <c r="K5283" s="229">
        <f t="shared" si="511"/>
        <v>0</v>
      </c>
      <c r="L5283" s="229">
        <f t="shared" si="511"/>
        <v>0</v>
      </c>
      <c r="M5283" s="229">
        <f t="shared" si="512"/>
        <v>0</v>
      </c>
    </row>
    <row r="5284" spans="1:13" ht="15" customHeight="1">
      <c r="A5284" s="76"/>
      <c r="B5284" s="77" t="str">
        <f t="shared" si="509"/>
        <v/>
      </c>
      <c r="C5284" t="str">
        <f t="shared" si="508"/>
        <v/>
      </c>
      <c r="D5284" s="315" t="str">
        <f t="shared" si="513"/>
        <v/>
      </c>
      <c r="E5284" s="228">
        <v>0</v>
      </c>
      <c r="J5284" s="229">
        <f t="shared" si="510"/>
        <v>0</v>
      </c>
      <c r="K5284" s="229">
        <f t="shared" si="511"/>
        <v>0</v>
      </c>
      <c r="L5284" s="229">
        <f t="shared" si="511"/>
        <v>0</v>
      </c>
      <c r="M5284" s="229">
        <f t="shared" si="512"/>
        <v>0</v>
      </c>
    </row>
    <row r="5285" spans="1:13" ht="15" customHeight="1">
      <c r="A5285" s="76"/>
      <c r="B5285" s="77" t="str">
        <f t="shared" si="509"/>
        <v/>
      </c>
      <c r="C5285" t="str">
        <f t="shared" si="508"/>
        <v/>
      </c>
      <c r="D5285" s="315" t="str">
        <f t="shared" si="513"/>
        <v/>
      </c>
      <c r="E5285" s="228">
        <v>0</v>
      </c>
      <c r="J5285" s="229">
        <f t="shared" si="510"/>
        <v>0</v>
      </c>
      <c r="K5285" s="229">
        <f t="shared" si="511"/>
        <v>0</v>
      </c>
      <c r="L5285" s="229">
        <f t="shared" si="511"/>
        <v>0</v>
      </c>
      <c r="M5285" s="229">
        <f t="shared" si="512"/>
        <v>0</v>
      </c>
    </row>
    <row r="5286" spans="1:13" ht="15" customHeight="1">
      <c r="A5286" s="76"/>
      <c r="B5286" s="77" t="str">
        <f t="shared" si="509"/>
        <v/>
      </c>
      <c r="C5286" t="str">
        <f t="shared" si="508"/>
        <v/>
      </c>
      <c r="D5286" s="315" t="str">
        <f t="shared" si="513"/>
        <v/>
      </c>
      <c r="E5286" s="228">
        <v>0</v>
      </c>
      <c r="J5286" s="229">
        <f t="shared" si="510"/>
        <v>0</v>
      </c>
      <c r="K5286" s="229">
        <f t="shared" si="511"/>
        <v>0</v>
      </c>
      <c r="L5286" s="229">
        <f t="shared" si="511"/>
        <v>0</v>
      </c>
      <c r="M5286" s="229">
        <f t="shared" si="512"/>
        <v>0</v>
      </c>
    </row>
    <row r="5287" spans="1:13" ht="15" customHeight="1">
      <c r="A5287" s="76"/>
      <c r="B5287" s="77" t="str">
        <f t="shared" si="509"/>
        <v/>
      </c>
      <c r="C5287" t="str">
        <f t="shared" si="508"/>
        <v/>
      </c>
      <c r="D5287" s="315" t="str">
        <f t="shared" si="513"/>
        <v/>
      </c>
      <c r="E5287" s="228">
        <v>0</v>
      </c>
      <c r="J5287" s="229">
        <f t="shared" si="510"/>
        <v>0</v>
      </c>
      <c r="K5287" s="229">
        <f t="shared" si="511"/>
        <v>0</v>
      </c>
      <c r="L5287" s="229">
        <f t="shared" si="511"/>
        <v>0</v>
      </c>
      <c r="M5287" s="229">
        <f t="shared" si="512"/>
        <v>0</v>
      </c>
    </row>
    <row r="5288" spans="1:13" ht="15" customHeight="1">
      <c r="A5288" s="76"/>
      <c r="B5288" s="77" t="str">
        <f t="shared" si="509"/>
        <v/>
      </c>
      <c r="C5288" t="str">
        <f t="shared" si="508"/>
        <v/>
      </c>
      <c r="D5288" s="315" t="str">
        <f t="shared" si="513"/>
        <v/>
      </c>
      <c r="E5288" s="228">
        <v>0</v>
      </c>
      <c r="J5288" s="229">
        <f t="shared" si="510"/>
        <v>0</v>
      </c>
      <c r="K5288" s="229">
        <f t="shared" si="511"/>
        <v>0</v>
      </c>
      <c r="L5288" s="229">
        <f t="shared" si="511"/>
        <v>0</v>
      </c>
      <c r="M5288" s="229">
        <f t="shared" si="512"/>
        <v>0</v>
      </c>
    </row>
    <row r="5289" spans="1:13" ht="15" customHeight="1">
      <c r="A5289" s="76"/>
      <c r="B5289" s="77" t="str">
        <f t="shared" si="509"/>
        <v/>
      </c>
      <c r="C5289" t="str">
        <f t="shared" si="508"/>
        <v/>
      </c>
      <c r="D5289" s="315" t="str">
        <f t="shared" si="513"/>
        <v/>
      </c>
      <c r="E5289" s="228">
        <v>0</v>
      </c>
      <c r="J5289" s="229">
        <f t="shared" si="510"/>
        <v>0</v>
      </c>
      <c r="K5289" s="229">
        <f t="shared" si="511"/>
        <v>0</v>
      </c>
      <c r="L5289" s="229">
        <f t="shared" si="511"/>
        <v>0</v>
      </c>
      <c r="M5289" s="229">
        <f t="shared" si="512"/>
        <v>0</v>
      </c>
    </row>
    <row r="5290" spans="1:13" ht="15" customHeight="1">
      <c r="A5290" s="76"/>
      <c r="B5290" s="77" t="str">
        <f t="shared" si="509"/>
        <v/>
      </c>
      <c r="C5290" t="str">
        <f t="shared" si="508"/>
        <v/>
      </c>
      <c r="D5290" s="315" t="str">
        <f t="shared" si="513"/>
        <v/>
      </c>
      <c r="E5290" s="228">
        <v>0</v>
      </c>
      <c r="J5290" s="229">
        <f t="shared" si="510"/>
        <v>0</v>
      </c>
      <c r="K5290" s="229">
        <f t="shared" si="511"/>
        <v>0</v>
      </c>
      <c r="L5290" s="229">
        <f t="shared" si="511"/>
        <v>0</v>
      </c>
      <c r="M5290" s="229">
        <f t="shared" si="512"/>
        <v>0</v>
      </c>
    </row>
    <row r="5291" spans="1:13" ht="15" customHeight="1">
      <c r="A5291" s="76"/>
      <c r="B5291" s="77" t="str">
        <f t="shared" si="509"/>
        <v/>
      </c>
      <c r="C5291" t="str">
        <f t="shared" si="508"/>
        <v/>
      </c>
      <c r="D5291" s="315" t="str">
        <f t="shared" si="513"/>
        <v/>
      </c>
      <c r="E5291" s="228">
        <v>0</v>
      </c>
      <c r="J5291" s="229">
        <f t="shared" si="510"/>
        <v>0</v>
      </c>
      <c r="K5291" s="229">
        <f t="shared" si="511"/>
        <v>0</v>
      </c>
      <c r="L5291" s="229">
        <f t="shared" si="511"/>
        <v>0</v>
      </c>
      <c r="M5291" s="229">
        <f t="shared" si="512"/>
        <v>0</v>
      </c>
    </row>
    <row r="5292" spans="1:13" ht="15" customHeight="1">
      <c r="A5292" s="76"/>
      <c r="B5292" s="77" t="str">
        <f t="shared" si="509"/>
        <v/>
      </c>
      <c r="C5292" t="str">
        <f t="shared" si="508"/>
        <v/>
      </c>
      <c r="D5292" s="315" t="str">
        <f t="shared" si="513"/>
        <v/>
      </c>
      <c r="E5292" s="228">
        <v>0</v>
      </c>
      <c r="J5292" s="229">
        <f t="shared" si="510"/>
        <v>0</v>
      </c>
      <c r="K5292" s="229">
        <f t="shared" si="511"/>
        <v>0</v>
      </c>
      <c r="L5292" s="229">
        <f t="shared" si="511"/>
        <v>0</v>
      </c>
      <c r="M5292" s="229">
        <f t="shared" si="512"/>
        <v>0</v>
      </c>
    </row>
    <row r="5293" spans="1:13" ht="15" customHeight="1">
      <c r="A5293" s="76"/>
      <c r="B5293" s="77" t="str">
        <f t="shared" si="509"/>
        <v/>
      </c>
      <c r="C5293" t="str">
        <f t="shared" si="508"/>
        <v/>
      </c>
      <c r="D5293" s="315" t="str">
        <f t="shared" si="513"/>
        <v/>
      </c>
      <c r="E5293" s="228">
        <v>0</v>
      </c>
      <c r="J5293" s="229">
        <f t="shared" si="510"/>
        <v>0</v>
      </c>
      <c r="K5293" s="229">
        <f t="shared" si="511"/>
        <v>0</v>
      </c>
      <c r="L5293" s="229">
        <f t="shared" si="511"/>
        <v>0</v>
      </c>
      <c r="M5293" s="229">
        <f t="shared" si="512"/>
        <v>0</v>
      </c>
    </row>
    <row r="5294" spans="1:13" ht="15" customHeight="1">
      <c r="A5294" s="76"/>
      <c r="B5294" s="77" t="str">
        <f t="shared" si="509"/>
        <v/>
      </c>
      <c r="C5294" t="str">
        <f t="shared" si="508"/>
        <v/>
      </c>
      <c r="D5294" s="315" t="str">
        <f t="shared" si="513"/>
        <v/>
      </c>
      <c r="E5294" s="228">
        <v>0</v>
      </c>
      <c r="J5294" s="229">
        <f t="shared" si="510"/>
        <v>0</v>
      </c>
      <c r="K5294" s="229">
        <f t="shared" si="511"/>
        <v>0</v>
      </c>
      <c r="L5294" s="229">
        <f t="shared" si="511"/>
        <v>0</v>
      </c>
      <c r="M5294" s="229">
        <f t="shared" si="512"/>
        <v>0</v>
      </c>
    </row>
    <row r="5295" spans="1:13" ht="15" customHeight="1">
      <c r="A5295" s="76"/>
      <c r="B5295" s="77" t="str">
        <f t="shared" si="509"/>
        <v/>
      </c>
      <c r="C5295" t="str">
        <f t="shared" si="508"/>
        <v/>
      </c>
      <c r="D5295" s="315" t="str">
        <f t="shared" si="513"/>
        <v/>
      </c>
      <c r="E5295" s="228">
        <v>0</v>
      </c>
      <c r="J5295" s="229">
        <f t="shared" si="510"/>
        <v>0</v>
      </c>
      <c r="K5295" s="229">
        <f t="shared" si="511"/>
        <v>0</v>
      </c>
      <c r="L5295" s="229">
        <f t="shared" si="511"/>
        <v>0</v>
      </c>
      <c r="M5295" s="229">
        <f t="shared" si="512"/>
        <v>0</v>
      </c>
    </row>
    <row r="5296" spans="1:13" ht="15" customHeight="1">
      <c r="A5296" s="76"/>
      <c r="B5296" s="77" t="str">
        <f t="shared" si="509"/>
        <v/>
      </c>
      <c r="C5296" t="str">
        <f t="shared" si="508"/>
        <v/>
      </c>
      <c r="D5296" s="315" t="str">
        <f t="shared" si="513"/>
        <v/>
      </c>
      <c r="E5296" s="228">
        <v>0</v>
      </c>
      <c r="J5296" s="229">
        <f t="shared" si="510"/>
        <v>0</v>
      </c>
      <c r="K5296" s="229">
        <f t="shared" si="511"/>
        <v>0</v>
      </c>
      <c r="L5296" s="229">
        <f t="shared" si="511"/>
        <v>0</v>
      </c>
      <c r="M5296" s="229">
        <f t="shared" si="512"/>
        <v>0</v>
      </c>
    </row>
    <row r="5297" spans="1:13" ht="15" customHeight="1">
      <c r="A5297" s="76"/>
      <c r="B5297" s="77" t="str">
        <f t="shared" si="509"/>
        <v/>
      </c>
      <c r="C5297" t="str">
        <f t="shared" si="508"/>
        <v/>
      </c>
      <c r="D5297" s="315" t="str">
        <f t="shared" si="513"/>
        <v/>
      </c>
      <c r="E5297" s="228">
        <v>0</v>
      </c>
      <c r="J5297" s="229">
        <f t="shared" si="510"/>
        <v>0</v>
      </c>
      <c r="K5297" s="229">
        <f t="shared" si="511"/>
        <v>0</v>
      </c>
      <c r="L5297" s="229">
        <f t="shared" si="511"/>
        <v>0</v>
      </c>
      <c r="M5297" s="229">
        <f t="shared" si="512"/>
        <v>0</v>
      </c>
    </row>
    <row r="5298" spans="1:13" ht="15" customHeight="1">
      <c r="A5298" s="76"/>
      <c r="B5298" s="77" t="str">
        <f t="shared" si="509"/>
        <v/>
      </c>
      <c r="C5298" t="str">
        <f t="shared" si="508"/>
        <v/>
      </c>
      <c r="D5298" s="315" t="str">
        <f t="shared" si="513"/>
        <v/>
      </c>
      <c r="E5298" s="228">
        <v>0</v>
      </c>
      <c r="J5298" s="229">
        <f t="shared" si="510"/>
        <v>0</v>
      </c>
      <c r="K5298" s="229">
        <f t="shared" si="511"/>
        <v>0</v>
      </c>
      <c r="L5298" s="229">
        <f t="shared" si="511"/>
        <v>0</v>
      </c>
      <c r="M5298" s="229">
        <f t="shared" si="512"/>
        <v>0</v>
      </c>
    </row>
    <row r="5299" spans="1:13" ht="15" customHeight="1">
      <c r="A5299" s="76"/>
      <c r="B5299" s="77" t="str">
        <f t="shared" si="509"/>
        <v/>
      </c>
      <c r="C5299" t="str">
        <f t="shared" si="508"/>
        <v/>
      </c>
      <c r="D5299" s="315" t="str">
        <f t="shared" si="513"/>
        <v/>
      </c>
      <c r="E5299" s="228">
        <v>0</v>
      </c>
      <c r="J5299" s="229">
        <f t="shared" si="510"/>
        <v>0</v>
      </c>
      <c r="K5299" s="229">
        <f t="shared" si="511"/>
        <v>0</v>
      </c>
      <c r="L5299" s="229">
        <f t="shared" si="511"/>
        <v>0</v>
      </c>
      <c r="M5299" s="229">
        <f t="shared" si="512"/>
        <v>0</v>
      </c>
    </row>
    <row r="5300" spans="1:13" ht="15" customHeight="1">
      <c r="A5300" s="76"/>
      <c r="B5300" s="77" t="str">
        <f t="shared" si="509"/>
        <v/>
      </c>
      <c r="C5300" t="str">
        <f t="shared" si="508"/>
        <v/>
      </c>
      <c r="D5300" s="315" t="str">
        <f t="shared" si="513"/>
        <v/>
      </c>
      <c r="E5300" s="228">
        <v>0</v>
      </c>
      <c r="J5300" s="229">
        <f t="shared" si="510"/>
        <v>0</v>
      </c>
      <c r="K5300" s="229">
        <f t="shared" si="511"/>
        <v>0</v>
      </c>
      <c r="L5300" s="229">
        <f t="shared" si="511"/>
        <v>0</v>
      </c>
      <c r="M5300" s="229">
        <f t="shared" si="512"/>
        <v>0</v>
      </c>
    </row>
    <row r="5301" spans="1:13" ht="15" customHeight="1">
      <c r="A5301" s="76"/>
      <c r="B5301" s="77" t="str">
        <f t="shared" si="509"/>
        <v/>
      </c>
      <c r="C5301" t="str">
        <f t="shared" si="508"/>
        <v/>
      </c>
      <c r="D5301" s="315" t="str">
        <f t="shared" si="513"/>
        <v/>
      </c>
      <c r="E5301" s="228">
        <v>0</v>
      </c>
      <c r="J5301" s="229">
        <f t="shared" si="510"/>
        <v>0</v>
      </c>
      <c r="K5301" s="229">
        <f t="shared" si="511"/>
        <v>0</v>
      </c>
      <c r="L5301" s="229">
        <f t="shared" si="511"/>
        <v>0</v>
      </c>
      <c r="M5301" s="229">
        <f t="shared" si="512"/>
        <v>0</v>
      </c>
    </row>
    <row r="5302" spans="1:13" ht="15" customHeight="1">
      <c r="A5302" s="76"/>
      <c r="B5302" s="77" t="str">
        <f t="shared" si="509"/>
        <v/>
      </c>
      <c r="C5302" t="str">
        <f t="shared" si="508"/>
        <v/>
      </c>
      <c r="D5302" s="315" t="str">
        <f t="shared" si="513"/>
        <v/>
      </c>
      <c r="E5302" s="228">
        <v>0</v>
      </c>
      <c r="J5302" s="229">
        <f t="shared" si="510"/>
        <v>0</v>
      </c>
      <c r="K5302" s="229">
        <f t="shared" si="511"/>
        <v>0</v>
      </c>
      <c r="L5302" s="229">
        <f t="shared" si="511"/>
        <v>0</v>
      </c>
      <c r="M5302" s="229">
        <f t="shared" si="512"/>
        <v>0</v>
      </c>
    </row>
    <row r="5303" spans="1:13" ht="15" customHeight="1">
      <c r="A5303" s="76"/>
      <c r="B5303" s="77" t="str">
        <f t="shared" si="509"/>
        <v/>
      </c>
      <c r="C5303" t="str">
        <f t="shared" si="508"/>
        <v/>
      </c>
      <c r="D5303" s="315" t="str">
        <f t="shared" si="513"/>
        <v/>
      </c>
      <c r="E5303" s="228">
        <v>0</v>
      </c>
      <c r="J5303" s="229">
        <f t="shared" si="510"/>
        <v>0</v>
      </c>
      <c r="K5303" s="229">
        <f t="shared" si="511"/>
        <v>0</v>
      </c>
      <c r="L5303" s="229">
        <f t="shared" si="511"/>
        <v>0</v>
      </c>
      <c r="M5303" s="229">
        <f t="shared" si="512"/>
        <v>0</v>
      </c>
    </row>
    <row r="5304" spans="1:13" ht="15" customHeight="1">
      <c r="A5304" s="76"/>
      <c r="B5304" s="77" t="str">
        <f t="shared" si="509"/>
        <v/>
      </c>
      <c r="C5304" t="str">
        <f t="shared" si="508"/>
        <v/>
      </c>
      <c r="D5304" s="315" t="str">
        <f t="shared" si="513"/>
        <v/>
      </c>
      <c r="E5304" s="228">
        <v>0</v>
      </c>
      <c r="J5304" s="229">
        <f t="shared" si="510"/>
        <v>0</v>
      </c>
      <c r="K5304" s="229">
        <f t="shared" si="511"/>
        <v>0</v>
      </c>
      <c r="L5304" s="229">
        <f t="shared" si="511"/>
        <v>0</v>
      </c>
      <c r="M5304" s="229">
        <f t="shared" si="512"/>
        <v>0</v>
      </c>
    </row>
    <row r="5305" spans="1:13" ht="15" customHeight="1">
      <c r="A5305" s="76"/>
      <c r="B5305" s="77" t="str">
        <f t="shared" si="509"/>
        <v/>
      </c>
      <c r="C5305" t="str">
        <f t="shared" si="508"/>
        <v/>
      </c>
      <c r="D5305" s="315" t="str">
        <f t="shared" si="513"/>
        <v/>
      </c>
      <c r="E5305" s="228">
        <v>0</v>
      </c>
      <c r="J5305" s="229">
        <f t="shared" si="510"/>
        <v>0</v>
      </c>
      <c r="K5305" s="229">
        <f t="shared" si="511"/>
        <v>0</v>
      </c>
      <c r="L5305" s="229">
        <f t="shared" si="511"/>
        <v>0</v>
      </c>
      <c r="M5305" s="229">
        <f t="shared" si="512"/>
        <v>0</v>
      </c>
    </row>
    <row r="5306" spans="1:13" ht="15" customHeight="1">
      <c r="A5306" s="76"/>
      <c r="B5306" s="77" t="str">
        <f t="shared" si="509"/>
        <v/>
      </c>
      <c r="C5306" t="str">
        <f t="shared" si="508"/>
        <v/>
      </c>
      <c r="D5306" s="315" t="str">
        <f t="shared" si="513"/>
        <v/>
      </c>
      <c r="E5306" s="228">
        <v>0</v>
      </c>
      <c r="J5306" s="229">
        <f t="shared" si="510"/>
        <v>0</v>
      </c>
      <c r="K5306" s="229">
        <f t="shared" si="511"/>
        <v>0</v>
      </c>
      <c r="L5306" s="229">
        <f t="shared" si="511"/>
        <v>0</v>
      </c>
      <c r="M5306" s="229">
        <f t="shared" si="512"/>
        <v>0</v>
      </c>
    </row>
    <row r="5307" spans="1:13" ht="15" customHeight="1">
      <c r="A5307" s="76"/>
      <c r="B5307" s="77" t="str">
        <f t="shared" si="509"/>
        <v/>
      </c>
      <c r="C5307" t="str">
        <f t="shared" si="508"/>
        <v/>
      </c>
      <c r="D5307" s="315" t="str">
        <f t="shared" si="513"/>
        <v/>
      </c>
      <c r="E5307" s="228">
        <v>0</v>
      </c>
      <c r="J5307" s="229">
        <f t="shared" si="510"/>
        <v>0</v>
      </c>
      <c r="K5307" s="229">
        <f t="shared" si="511"/>
        <v>0</v>
      </c>
      <c r="L5307" s="229">
        <f t="shared" si="511"/>
        <v>0</v>
      </c>
      <c r="M5307" s="229">
        <f t="shared" si="512"/>
        <v>0</v>
      </c>
    </row>
    <row r="5308" spans="1:13" ht="15" customHeight="1">
      <c r="A5308" s="76"/>
      <c r="B5308" s="77" t="str">
        <f t="shared" si="509"/>
        <v/>
      </c>
      <c r="C5308" t="str">
        <f t="shared" si="508"/>
        <v/>
      </c>
      <c r="D5308" s="315" t="str">
        <f t="shared" si="513"/>
        <v/>
      </c>
      <c r="E5308" s="228">
        <v>0</v>
      </c>
      <c r="J5308" s="229">
        <f t="shared" si="510"/>
        <v>0</v>
      </c>
      <c r="K5308" s="229">
        <f t="shared" si="511"/>
        <v>0</v>
      </c>
      <c r="L5308" s="229">
        <f t="shared" si="511"/>
        <v>0</v>
      </c>
      <c r="M5308" s="229">
        <f t="shared" si="512"/>
        <v>0</v>
      </c>
    </row>
    <row r="5309" spans="1:13" ht="15" customHeight="1">
      <c r="A5309" s="76"/>
      <c r="B5309" s="77" t="str">
        <f t="shared" si="509"/>
        <v/>
      </c>
      <c r="C5309" t="str">
        <f t="shared" si="508"/>
        <v/>
      </c>
      <c r="D5309" s="315" t="str">
        <f t="shared" si="513"/>
        <v/>
      </c>
      <c r="E5309" s="228">
        <v>0</v>
      </c>
      <c r="J5309" s="229">
        <f t="shared" si="510"/>
        <v>0</v>
      </c>
      <c r="K5309" s="229">
        <f t="shared" si="511"/>
        <v>0</v>
      </c>
      <c r="L5309" s="229">
        <f t="shared" si="511"/>
        <v>0</v>
      </c>
      <c r="M5309" s="229">
        <f t="shared" si="512"/>
        <v>0</v>
      </c>
    </row>
    <row r="5310" spans="1:13" ht="15" customHeight="1">
      <c r="A5310" s="76"/>
      <c r="B5310" s="77" t="str">
        <f t="shared" si="509"/>
        <v/>
      </c>
      <c r="C5310" t="str">
        <f t="shared" si="508"/>
        <v/>
      </c>
      <c r="D5310" s="315" t="str">
        <f t="shared" si="513"/>
        <v/>
      </c>
      <c r="E5310" s="228">
        <v>0</v>
      </c>
      <c r="J5310" s="229">
        <f t="shared" si="510"/>
        <v>0</v>
      </c>
      <c r="K5310" s="229">
        <f t="shared" si="511"/>
        <v>0</v>
      </c>
      <c r="L5310" s="229">
        <f t="shared" si="511"/>
        <v>0</v>
      </c>
      <c r="M5310" s="229">
        <f t="shared" si="512"/>
        <v>0</v>
      </c>
    </row>
    <row r="5311" spans="1:13" ht="15" customHeight="1">
      <c r="A5311" s="76"/>
      <c r="B5311" s="77" t="str">
        <f t="shared" si="509"/>
        <v/>
      </c>
      <c r="C5311" t="str">
        <f t="shared" si="508"/>
        <v/>
      </c>
      <c r="D5311" s="315" t="str">
        <f t="shared" si="513"/>
        <v/>
      </c>
      <c r="E5311" s="228">
        <v>0</v>
      </c>
      <c r="J5311" s="229">
        <f t="shared" si="510"/>
        <v>0</v>
      </c>
      <c r="K5311" s="229">
        <f t="shared" si="511"/>
        <v>0</v>
      </c>
      <c r="L5311" s="229">
        <f t="shared" si="511"/>
        <v>0</v>
      </c>
      <c r="M5311" s="229">
        <f t="shared" si="512"/>
        <v>0</v>
      </c>
    </row>
    <row r="5312" spans="1:13" ht="15" customHeight="1">
      <c r="A5312" s="76"/>
      <c r="B5312" s="77" t="str">
        <f t="shared" si="509"/>
        <v/>
      </c>
      <c r="C5312" t="str">
        <f t="shared" si="508"/>
        <v/>
      </c>
      <c r="D5312" s="315" t="str">
        <f t="shared" si="513"/>
        <v/>
      </c>
      <c r="E5312" s="228">
        <v>0</v>
      </c>
      <c r="J5312" s="229">
        <f t="shared" si="510"/>
        <v>0</v>
      </c>
      <c r="K5312" s="229">
        <f t="shared" si="511"/>
        <v>0</v>
      </c>
      <c r="L5312" s="229">
        <f t="shared" si="511"/>
        <v>0</v>
      </c>
      <c r="M5312" s="229">
        <f t="shared" si="512"/>
        <v>0</v>
      </c>
    </row>
    <row r="5313" spans="1:13" ht="15" customHeight="1">
      <c r="A5313" s="76"/>
      <c r="B5313" s="77" t="str">
        <f t="shared" si="509"/>
        <v/>
      </c>
      <c r="C5313" t="str">
        <f t="shared" ref="C5313:C5376" si="514">IF(A5313&lt;&gt;"",TEXT(A5313,"aaaa"),"")</f>
        <v/>
      </c>
      <c r="D5313" s="315" t="str">
        <f t="shared" si="513"/>
        <v/>
      </c>
      <c r="E5313" s="228">
        <v>0</v>
      </c>
      <c r="J5313" s="229">
        <f t="shared" si="510"/>
        <v>0</v>
      </c>
      <c r="K5313" s="229">
        <f t="shared" si="511"/>
        <v>0</v>
      </c>
      <c r="L5313" s="229">
        <f t="shared" si="511"/>
        <v>0</v>
      </c>
      <c r="M5313" s="229">
        <f t="shared" si="512"/>
        <v>0</v>
      </c>
    </row>
    <row r="5314" spans="1:13" ht="15" customHeight="1">
      <c r="A5314" s="76"/>
      <c r="B5314" s="77" t="str">
        <f t="shared" si="509"/>
        <v/>
      </c>
      <c r="C5314" t="str">
        <f t="shared" si="514"/>
        <v/>
      </c>
      <c r="D5314" s="315" t="str">
        <f t="shared" si="513"/>
        <v/>
      </c>
      <c r="E5314" s="228">
        <v>0</v>
      </c>
      <c r="J5314" s="229">
        <f t="shared" si="510"/>
        <v>0</v>
      </c>
      <c r="K5314" s="229">
        <f t="shared" si="511"/>
        <v>0</v>
      </c>
      <c r="L5314" s="229">
        <f t="shared" si="511"/>
        <v>0</v>
      </c>
      <c r="M5314" s="229">
        <f t="shared" si="512"/>
        <v>0</v>
      </c>
    </row>
    <row r="5315" spans="1:13" ht="15" customHeight="1">
      <c r="A5315" s="76"/>
      <c r="B5315" s="77" t="str">
        <f t="shared" si="509"/>
        <v/>
      </c>
      <c r="C5315" t="str">
        <f t="shared" si="514"/>
        <v/>
      </c>
      <c r="D5315" s="315" t="str">
        <f t="shared" si="513"/>
        <v/>
      </c>
      <c r="E5315" s="228">
        <v>0</v>
      </c>
      <c r="J5315" s="229">
        <f t="shared" si="510"/>
        <v>0</v>
      </c>
      <c r="K5315" s="229">
        <f t="shared" si="511"/>
        <v>0</v>
      </c>
      <c r="L5315" s="229">
        <f t="shared" si="511"/>
        <v>0</v>
      </c>
      <c r="M5315" s="229">
        <f t="shared" si="512"/>
        <v>0</v>
      </c>
    </row>
    <row r="5316" spans="1:13" ht="15" customHeight="1">
      <c r="A5316" s="76"/>
      <c r="B5316" s="77" t="str">
        <f t="shared" si="509"/>
        <v/>
      </c>
      <c r="C5316" t="str">
        <f t="shared" si="514"/>
        <v/>
      </c>
      <c r="D5316" s="315" t="str">
        <f t="shared" si="513"/>
        <v/>
      </c>
      <c r="E5316" s="228">
        <v>0</v>
      </c>
      <c r="J5316" s="229">
        <f t="shared" si="510"/>
        <v>0</v>
      </c>
      <c r="K5316" s="229">
        <f t="shared" si="511"/>
        <v>0</v>
      </c>
      <c r="L5316" s="229">
        <f t="shared" si="511"/>
        <v>0</v>
      </c>
      <c r="M5316" s="229">
        <f t="shared" si="512"/>
        <v>0</v>
      </c>
    </row>
    <row r="5317" spans="1:13" ht="15" customHeight="1">
      <c r="A5317" s="76"/>
      <c r="B5317" s="77" t="str">
        <f t="shared" si="509"/>
        <v/>
      </c>
      <c r="C5317" t="str">
        <f t="shared" si="514"/>
        <v/>
      </c>
      <c r="D5317" s="315" t="str">
        <f t="shared" si="513"/>
        <v/>
      </c>
      <c r="E5317" s="228">
        <v>0</v>
      </c>
      <c r="J5317" s="229">
        <f t="shared" si="510"/>
        <v>0</v>
      </c>
      <c r="K5317" s="229">
        <f t="shared" si="511"/>
        <v>0</v>
      </c>
      <c r="L5317" s="229">
        <f t="shared" si="511"/>
        <v>0</v>
      </c>
      <c r="M5317" s="229">
        <f t="shared" si="512"/>
        <v>0</v>
      </c>
    </row>
    <row r="5318" spans="1:13" ht="15" customHeight="1">
      <c r="A5318" s="76"/>
      <c r="B5318" s="77" t="str">
        <f t="shared" si="509"/>
        <v/>
      </c>
      <c r="C5318" t="str">
        <f t="shared" si="514"/>
        <v/>
      </c>
      <c r="D5318" s="315" t="str">
        <f t="shared" si="513"/>
        <v/>
      </c>
      <c r="E5318" s="228">
        <v>0</v>
      </c>
      <c r="J5318" s="229">
        <f t="shared" si="510"/>
        <v>0</v>
      </c>
      <c r="K5318" s="229">
        <f t="shared" si="511"/>
        <v>0</v>
      </c>
      <c r="L5318" s="229">
        <f t="shared" si="511"/>
        <v>0</v>
      </c>
      <c r="M5318" s="229">
        <f t="shared" si="512"/>
        <v>0</v>
      </c>
    </row>
    <row r="5319" spans="1:13" ht="15" customHeight="1">
      <c r="A5319" s="76"/>
      <c r="B5319" s="77" t="str">
        <f t="shared" ref="B5319:B5382" si="515">IF(A5319="","",TEXT(A5319,"DDDD"))</f>
        <v/>
      </c>
      <c r="C5319" t="str">
        <f t="shared" si="514"/>
        <v/>
      </c>
      <c r="D5319" s="315" t="str">
        <f t="shared" si="513"/>
        <v/>
      </c>
      <c r="E5319" s="228">
        <v>0</v>
      </c>
      <c r="J5319" s="229">
        <f t="shared" ref="J5319:J5382" si="516">IF(E5319=0,0,(1-J$4)*E5319)</f>
        <v>0</v>
      </c>
      <c r="K5319" s="229">
        <f t="shared" ref="K5319:L5382" si="517">IF(F5319=0,0,(1-K$4)*F5319)</f>
        <v>0</v>
      </c>
      <c r="L5319" s="229">
        <f t="shared" si="517"/>
        <v>0</v>
      </c>
      <c r="M5319" s="229">
        <f t="shared" ref="M5319:M5382" si="518">IF(H5319=0,0,(1-M$4)*H5319)</f>
        <v>0</v>
      </c>
    </row>
    <row r="5320" spans="1:13" ht="15" customHeight="1">
      <c r="A5320" s="76"/>
      <c r="B5320" s="77" t="str">
        <f t="shared" si="515"/>
        <v/>
      </c>
      <c r="C5320" t="str">
        <f t="shared" si="514"/>
        <v/>
      </c>
      <c r="D5320" s="315" t="str">
        <f t="shared" ref="D5320:D5383" si="519">IF(A5320&lt;&gt;"",PROPER(TEXT(A5320,"Mmmm")),"")</f>
        <v/>
      </c>
      <c r="E5320" s="228">
        <v>0</v>
      </c>
      <c r="J5320" s="229">
        <f t="shared" si="516"/>
        <v>0</v>
      </c>
      <c r="K5320" s="229">
        <f t="shared" si="517"/>
        <v>0</v>
      </c>
      <c r="L5320" s="229">
        <f t="shared" si="517"/>
        <v>0</v>
      </c>
      <c r="M5320" s="229">
        <f t="shared" si="518"/>
        <v>0</v>
      </c>
    </row>
    <row r="5321" spans="1:13" ht="15" customHeight="1">
      <c r="A5321" s="76"/>
      <c r="B5321" s="77" t="str">
        <f t="shared" si="515"/>
        <v/>
      </c>
      <c r="C5321" t="str">
        <f t="shared" si="514"/>
        <v/>
      </c>
      <c r="D5321" s="315" t="str">
        <f t="shared" si="519"/>
        <v/>
      </c>
      <c r="E5321" s="228">
        <v>0</v>
      </c>
      <c r="J5321" s="229">
        <f t="shared" si="516"/>
        <v>0</v>
      </c>
      <c r="K5321" s="229">
        <f t="shared" si="517"/>
        <v>0</v>
      </c>
      <c r="L5321" s="229">
        <f t="shared" si="517"/>
        <v>0</v>
      </c>
      <c r="M5321" s="229">
        <f t="shared" si="518"/>
        <v>0</v>
      </c>
    </row>
    <row r="5322" spans="1:13" ht="15" customHeight="1">
      <c r="A5322" s="76"/>
      <c r="B5322" s="77" t="str">
        <f t="shared" si="515"/>
        <v/>
      </c>
      <c r="C5322" t="str">
        <f t="shared" si="514"/>
        <v/>
      </c>
      <c r="D5322" s="315" t="str">
        <f t="shared" si="519"/>
        <v/>
      </c>
      <c r="E5322" s="228">
        <v>0</v>
      </c>
      <c r="J5322" s="229">
        <f t="shared" si="516"/>
        <v>0</v>
      </c>
      <c r="K5322" s="229">
        <f t="shared" si="517"/>
        <v>0</v>
      </c>
      <c r="L5322" s="229">
        <f t="shared" si="517"/>
        <v>0</v>
      </c>
      <c r="M5322" s="229">
        <f t="shared" si="518"/>
        <v>0</v>
      </c>
    </row>
    <row r="5323" spans="1:13" ht="15" customHeight="1">
      <c r="A5323" s="76"/>
      <c r="B5323" s="77" t="str">
        <f t="shared" si="515"/>
        <v/>
      </c>
      <c r="C5323" t="str">
        <f t="shared" si="514"/>
        <v/>
      </c>
      <c r="D5323" s="315" t="str">
        <f t="shared" si="519"/>
        <v/>
      </c>
      <c r="E5323" s="228">
        <v>0</v>
      </c>
      <c r="J5323" s="229">
        <f t="shared" si="516"/>
        <v>0</v>
      </c>
      <c r="K5323" s="229">
        <f t="shared" si="517"/>
        <v>0</v>
      </c>
      <c r="L5323" s="229">
        <f t="shared" si="517"/>
        <v>0</v>
      </c>
      <c r="M5323" s="229">
        <f t="shared" si="518"/>
        <v>0</v>
      </c>
    </row>
    <row r="5324" spans="1:13" ht="15" customHeight="1">
      <c r="A5324" s="76"/>
      <c r="B5324" s="77" t="str">
        <f t="shared" si="515"/>
        <v/>
      </c>
      <c r="C5324" t="str">
        <f t="shared" si="514"/>
        <v/>
      </c>
      <c r="D5324" s="315" t="str">
        <f t="shared" si="519"/>
        <v/>
      </c>
      <c r="E5324" s="228">
        <v>0</v>
      </c>
      <c r="J5324" s="229">
        <f t="shared" si="516"/>
        <v>0</v>
      </c>
      <c r="K5324" s="229">
        <f t="shared" si="517"/>
        <v>0</v>
      </c>
      <c r="L5324" s="229">
        <f t="shared" si="517"/>
        <v>0</v>
      </c>
      <c r="M5324" s="229">
        <f t="shared" si="518"/>
        <v>0</v>
      </c>
    </row>
    <row r="5325" spans="1:13" ht="15" customHeight="1">
      <c r="A5325" s="76"/>
      <c r="B5325" s="77" t="str">
        <f t="shared" si="515"/>
        <v/>
      </c>
      <c r="C5325" t="str">
        <f t="shared" si="514"/>
        <v/>
      </c>
      <c r="D5325" s="315" t="str">
        <f t="shared" si="519"/>
        <v/>
      </c>
      <c r="E5325" s="228">
        <v>0</v>
      </c>
      <c r="J5325" s="229">
        <f t="shared" si="516"/>
        <v>0</v>
      </c>
      <c r="K5325" s="229">
        <f t="shared" si="517"/>
        <v>0</v>
      </c>
      <c r="L5325" s="229">
        <f t="shared" si="517"/>
        <v>0</v>
      </c>
      <c r="M5325" s="229">
        <f t="shared" si="518"/>
        <v>0</v>
      </c>
    </row>
    <row r="5326" spans="1:13" ht="15" customHeight="1">
      <c r="A5326" s="76"/>
      <c r="B5326" s="77" t="str">
        <f t="shared" si="515"/>
        <v/>
      </c>
      <c r="C5326" t="str">
        <f t="shared" si="514"/>
        <v/>
      </c>
      <c r="D5326" s="315" t="str">
        <f t="shared" si="519"/>
        <v/>
      </c>
      <c r="E5326" s="228">
        <v>0</v>
      </c>
      <c r="J5326" s="229">
        <f t="shared" si="516"/>
        <v>0</v>
      </c>
      <c r="K5326" s="229">
        <f t="shared" si="517"/>
        <v>0</v>
      </c>
      <c r="L5326" s="229">
        <f t="shared" si="517"/>
        <v>0</v>
      </c>
      <c r="M5326" s="229">
        <f t="shared" si="518"/>
        <v>0</v>
      </c>
    </row>
    <row r="5327" spans="1:13" ht="15" customHeight="1">
      <c r="A5327" s="76"/>
      <c r="B5327" s="77" t="str">
        <f t="shared" si="515"/>
        <v/>
      </c>
      <c r="C5327" t="str">
        <f t="shared" si="514"/>
        <v/>
      </c>
      <c r="D5327" s="315" t="str">
        <f t="shared" si="519"/>
        <v/>
      </c>
      <c r="E5327" s="228">
        <v>0</v>
      </c>
      <c r="J5327" s="229">
        <f t="shared" si="516"/>
        <v>0</v>
      </c>
      <c r="K5327" s="229">
        <f t="shared" si="517"/>
        <v>0</v>
      </c>
      <c r="L5327" s="229">
        <f t="shared" si="517"/>
        <v>0</v>
      </c>
      <c r="M5327" s="229">
        <f t="shared" si="518"/>
        <v>0</v>
      </c>
    </row>
    <row r="5328" spans="1:13" ht="15" customHeight="1">
      <c r="A5328" s="76"/>
      <c r="B5328" s="77" t="str">
        <f t="shared" si="515"/>
        <v/>
      </c>
      <c r="C5328" t="str">
        <f t="shared" si="514"/>
        <v/>
      </c>
      <c r="D5328" s="315" t="str">
        <f t="shared" si="519"/>
        <v/>
      </c>
      <c r="E5328" s="228">
        <v>0</v>
      </c>
      <c r="J5328" s="229">
        <f t="shared" si="516"/>
        <v>0</v>
      </c>
      <c r="K5328" s="229">
        <f t="shared" si="517"/>
        <v>0</v>
      </c>
      <c r="L5328" s="229">
        <f t="shared" si="517"/>
        <v>0</v>
      </c>
      <c r="M5328" s="229">
        <f t="shared" si="518"/>
        <v>0</v>
      </c>
    </row>
    <row r="5329" spans="1:13" ht="15" customHeight="1">
      <c r="A5329" s="76"/>
      <c r="B5329" s="77" t="str">
        <f t="shared" si="515"/>
        <v/>
      </c>
      <c r="C5329" t="str">
        <f t="shared" si="514"/>
        <v/>
      </c>
      <c r="D5329" s="315" t="str">
        <f t="shared" si="519"/>
        <v/>
      </c>
      <c r="E5329" s="228">
        <v>0</v>
      </c>
      <c r="J5329" s="229">
        <f t="shared" si="516"/>
        <v>0</v>
      </c>
      <c r="K5329" s="229">
        <f t="shared" si="517"/>
        <v>0</v>
      </c>
      <c r="L5329" s="229">
        <f t="shared" si="517"/>
        <v>0</v>
      </c>
      <c r="M5329" s="229">
        <f t="shared" si="518"/>
        <v>0</v>
      </c>
    </row>
    <row r="5330" spans="1:13" ht="15" customHeight="1">
      <c r="A5330" s="76"/>
      <c r="B5330" s="77" t="str">
        <f t="shared" si="515"/>
        <v/>
      </c>
      <c r="C5330" t="str">
        <f t="shared" si="514"/>
        <v/>
      </c>
      <c r="D5330" s="315" t="str">
        <f t="shared" si="519"/>
        <v/>
      </c>
      <c r="E5330" s="228">
        <v>0</v>
      </c>
      <c r="J5330" s="229">
        <f t="shared" si="516"/>
        <v>0</v>
      </c>
      <c r="K5330" s="229">
        <f t="shared" si="517"/>
        <v>0</v>
      </c>
      <c r="L5330" s="229">
        <f t="shared" si="517"/>
        <v>0</v>
      </c>
      <c r="M5330" s="229">
        <f t="shared" si="518"/>
        <v>0</v>
      </c>
    </row>
    <row r="5331" spans="1:13" ht="15" customHeight="1">
      <c r="A5331" s="76"/>
      <c r="B5331" s="77" t="str">
        <f t="shared" si="515"/>
        <v/>
      </c>
      <c r="C5331" t="str">
        <f t="shared" si="514"/>
        <v/>
      </c>
      <c r="D5331" s="315" t="str">
        <f t="shared" si="519"/>
        <v/>
      </c>
      <c r="E5331" s="228">
        <v>0</v>
      </c>
      <c r="J5331" s="229">
        <f t="shared" si="516"/>
        <v>0</v>
      </c>
      <c r="K5331" s="229">
        <f t="shared" si="517"/>
        <v>0</v>
      </c>
      <c r="L5331" s="229">
        <f t="shared" si="517"/>
        <v>0</v>
      </c>
      <c r="M5331" s="229">
        <f t="shared" si="518"/>
        <v>0</v>
      </c>
    </row>
    <row r="5332" spans="1:13" ht="15" customHeight="1">
      <c r="A5332" s="76"/>
      <c r="B5332" s="77" t="str">
        <f t="shared" si="515"/>
        <v/>
      </c>
      <c r="C5332" t="str">
        <f t="shared" si="514"/>
        <v/>
      </c>
      <c r="D5332" s="315" t="str">
        <f t="shared" si="519"/>
        <v/>
      </c>
      <c r="E5332" s="228">
        <v>0</v>
      </c>
      <c r="J5332" s="229">
        <f t="shared" si="516"/>
        <v>0</v>
      </c>
      <c r="K5332" s="229">
        <f t="shared" si="517"/>
        <v>0</v>
      </c>
      <c r="L5332" s="229">
        <f t="shared" si="517"/>
        <v>0</v>
      </c>
      <c r="M5332" s="229">
        <f t="shared" si="518"/>
        <v>0</v>
      </c>
    </row>
    <row r="5333" spans="1:13" ht="15" customHeight="1">
      <c r="A5333" s="76"/>
      <c r="B5333" s="77" t="str">
        <f t="shared" si="515"/>
        <v/>
      </c>
      <c r="C5333" t="str">
        <f t="shared" si="514"/>
        <v/>
      </c>
      <c r="D5333" s="315" t="str">
        <f t="shared" si="519"/>
        <v/>
      </c>
      <c r="E5333" s="228">
        <v>0</v>
      </c>
      <c r="J5333" s="229">
        <f t="shared" si="516"/>
        <v>0</v>
      </c>
      <c r="K5333" s="229">
        <f t="shared" si="517"/>
        <v>0</v>
      </c>
      <c r="L5333" s="229">
        <f t="shared" si="517"/>
        <v>0</v>
      </c>
      <c r="M5333" s="229">
        <f t="shared" si="518"/>
        <v>0</v>
      </c>
    </row>
    <row r="5334" spans="1:13" ht="15" customHeight="1">
      <c r="A5334" s="76"/>
      <c r="B5334" s="77" t="str">
        <f t="shared" si="515"/>
        <v/>
      </c>
      <c r="C5334" t="str">
        <f t="shared" si="514"/>
        <v/>
      </c>
      <c r="D5334" s="315" t="str">
        <f t="shared" si="519"/>
        <v/>
      </c>
      <c r="E5334" s="228">
        <v>0</v>
      </c>
      <c r="J5334" s="229">
        <f t="shared" si="516"/>
        <v>0</v>
      </c>
      <c r="K5334" s="229">
        <f t="shared" si="517"/>
        <v>0</v>
      </c>
      <c r="L5334" s="229">
        <f t="shared" si="517"/>
        <v>0</v>
      </c>
      <c r="M5334" s="229">
        <f t="shared" si="518"/>
        <v>0</v>
      </c>
    </row>
    <row r="5335" spans="1:13" ht="15" customHeight="1">
      <c r="A5335" s="76"/>
      <c r="B5335" s="77" t="str">
        <f t="shared" si="515"/>
        <v/>
      </c>
      <c r="C5335" t="str">
        <f t="shared" si="514"/>
        <v/>
      </c>
      <c r="D5335" s="315" t="str">
        <f t="shared" si="519"/>
        <v/>
      </c>
      <c r="E5335" s="228">
        <v>0</v>
      </c>
      <c r="J5335" s="229">
        <f t="shared" si="516"/>
        <v>0</v>
      </c>
      <c r="K5335" s="229">
        <f t="shared" si="517"/>
        <v>0</v>
      </c>
      <c r="L5335" s="229">
        <f t="shared" si="517"/>
        <v>0</v>
      </c>
      <c r="M5335" s="229">
        <f t="shared" si="518"/>
        <v>0</v>
      </c>
    </row>
    <row r="5336" spans="1:13" ht="15" customHeight="1">
      <c r="A5336" s="76"/>
      <c r="B5336" s="77" t="str">
        <f t="shared" si="515"/>
        <v/>
      </c>
      <c r="C5336" t="str">
        <f t="shared" si="514"/>
        <v/>
      </c>
      <c r="D5336" s="315" t="str">
        <f t="shared" si="519"/>
        <v/>
      </c>
      <c r="E5336" s="228">
        <v>0</v>
      </c>
      <c r="J5336" s="229">
        <f t="shared" si="516"/>
        <v>0</v>
      </c>
      <c r="K5336" s="229">
        <f t="shared" si="517"/>
        <v>0</v>
      </c>
      <c r="L5336" s="229">
        <f t="shared" si="517"/>
        <v>0</v>
      </c>
      <c r="M5336" s="229">
        <f t="shared" si="518"/>
        <v>0</v>
      </c>
    </row>
    <row r="5337" spans="1:13" ht="15" customHeight="1">
      <c r="A5337" s="76"/>
      <c r="B5337" s="77" t="str">
        <f t="shared" si="515"/>
        <v/>
      </c>
      <c r="C5337" t="str">
        <f t="shared" si="514"/>
        <v/>
      </c>
      <c r="D5337" s="315" t="str">
        <f t="shared" si="519"/>
        <v/>
      </c>
      <c r="E5337" s="228">
        <v>0</v>
      </c>
      <c r="J5337" s="229">
        <f t="shared" si="516"/>
        <v>0</v>
      </c>
      <c r="K5337" s="229">
        <f t="shared" si="517"/>
        <v>0</v>
      </c>
      <c r="L5337" s="229">
        <f t="shared" si="517"/>
        <v>0</v>
      </c>
      <c r="M5337" s="229">
        <f t="shared" si="518"/>
        <v>0</v>
      </c>
    </row>
    <row r="5338" spans="1:13" ht="15" customHeight="1">
      <c r="A5338" s="76"/>
      <c r="B5338" s="77" t="str">
        <f t="shared" si="515"/>
        <v/>
      </c>
      <c r="C5338" t="str">
        <f t="shared" si="514"/>
        <v/>
      </c>
      <c r="D5338" s="315" t="str">
        <f t="shared" si="519"/>
        <v/>
      </c>
      <c r="E5338" s="228">
        <v>0</v>
      </c>
      <c r="J5338" s="229">
        <f t="shared" si="516"/>
        <v>0</v>
      </c>
      <c r="K5338" s="229">
        <f t="shared" si="517"/>
        <v>0</v>
      </c>
      <c r="L5338" s="229">
        <f t="shared" si="517"/>
        <v>0</v>
      </c>
      <c r="M5338" s="229">
        <f t="shared" si="518"/>
        <v>0</v>
      </c>
    </row>
    <row r="5339" spans="1:13" ht="15" customHeight="1">
      <c r="A5339" s="76"/>
      <c r="B5339" s="77" t="str">
        <f t="shared" si="515"/>
        <v/>
      </c>
      <c r="C5339" t="str">
        <f t="shared" si="514"/>
        <v/>
      </c>
      <c r="D5339" s="315" t="str">
        <f t="shared" si="519"/>
        <v/>
      </c>
      <c r="E5339" s="228">
        <v>0</v>
      </c>
      <c r="J5339" s="229">
        <f t="shared" si="516"/>
        <v>0</v>
      </c>
      <c r="K5339" s="229">
        <f t="shared" si="517"/>
        <v>0</v>
      </c>
      <c r="L5339" s="229">
        <f t="shared" si="517"/>
        <v>0</v>
      </c>
      <c r="M5339" s="229">
        <f t="shared" si="518"/>
        <v>0</v>
      </c>
    </row>
    <row r="5340" spans="1:13" ht="15" customHeight="1">
      <c r="A5340" s="76"/>
      <c r="B5340" s="77" t="str">
        <f t="shared" si="515"/>
        <v/>
      </c>
      <c r="C5340" t="str">
        <f t="shared" si="514"/>
        <v/>
      </c>
      <c r="D5340" s="315" t="str">
        <f t="shared" si="519"/>
        <v/>
      </c>
      <c r="E5340" s="228">
        <v>0</v>
      </c>
      <c r="J5340" s="229">
        <f t="shared" si="516"/>
        <v>0</v>
      </c>
      <c r="K5340" s="229">
        <f t="shared" si="517"/>
        <v>0</v>
      </c>
      <c r="L5340" s="229">
        <f t="shared" si="517"/>
        <v>0</v>
      </c>
      <c r="M5340" s="229">
        <f t="shared" si="518"/>
        <v>0</v>
      </c>
    </row>
    <row r="5341" spans="1:13" ht="15" customHeight="1">
      <c r="A5341" s="76"/>
      <c r="B5341" s="77" t="str">
        <f t="shared" si="515"/>
        <v/>
      </c>
      <c r="C5341" t="str">
        <f t="shared" si="514"/>
        <v/>
      </c>
      <c r="D5341" s="315" t="str">
        <f t="shared" si="519"/>
        <v/>
      </c>
      <c r="E5341" s="228">
        <v>0</v>
      </c>
      <c r="J5341" s="229">
        <f t="shared" si="516"/>
        <v>0</v>
      </c>
      <c r="K5341" s="229">
        <f t="shared" si="517"/>
        <v>0</v>
      </c>
      <c r="L5341" s="229">
        <f t="shared" si="517"/>
        <v>0</v>
      </c>
      <c r="M5341" s="229">
        <f t="shared" si="518"/>
        <v>0</v>
      </c>
    </row>
    <row r="5342" spans="1:13" ht="15" customHeight="1">
      <c r="A5342" s="76"/>
      <c r="B5342" s="77" t="str">
        <f t="shared" si="515"/>
        <v/>
      </c>
      <c r="C5342" t="str">
        <f t="shared" si="514"/>
        <v/>
      </c>
      <c r="D5342" s="315" t="str">
        <f t="shared" si="519"/>
        <v/>
      </c>
      <c r="E5342" s="228">
        <v>0</v>
      </c>
      <c r="J5342" s="229">
        <f t="shared" si="516"/>
        <v>0</v>
      </c>
      <c r="K5342" s="229">
        <f t="shared" si="517"/>
        <v>0</v>
      </c>
      <c r="L5342" s="229">
        <f t="shared" si="517"/>
        <v>0</v>
      </c>
      <c r="M5342" s="229">
        <f t="shared" si="518"/>
        <v>0</v>
      </c>
    </row>
    <row r="5343" spans="1:13" ht="15" customHeight="1">
      <c r="A5343" s="76"/>
      <c r="B5343" s="77" t="str">
        <f t="shared" si="515"/>
        <v/>
      </c>
      <c r="C5343" t="str">
        <f t="shared" si="514"/>
        <v/>
      </c>
      <c r="D5343" s="315" t="str">
        <f t="shared" si="519"/>
        <v/>
      </c>
      <c r="E5343" s="228">
        <v>0</v>
      </c>
      <c r="J5343" s="229">
        <f t="shared" si="516"/>
        <v>0</v>
      </c>
      <c r="K5343" s="229">
        <f t="shared" si="517"/>
        <v>0</v>
      </c>
      <c r="L5343" s="229">
        <f t="shared" si="517"/>
        <v>0</v>
      </c>
      <c r="M5343" s="229">
        <f t="shared" si="518"/>
        <v>0</v>
      </c>
    </row>
    <row r="5344" spans="1:13" ht="15" customHeight="1">
      <c r="A5344" s="76"/>
      <c r="B5344" s="77" t="str">
        <f t="shared" si="515"/>
        <v/>
      </c>
      <c r="C5344" t="str">
        <f t="shared" si="514"/>
        <v/>
      </c>
      <c r="D5344" s="315" t="str">
        <f t="shared" si="519"/>
        <v/>
      </c>
      <c r="E5344" s="228">
        <v>0</v>
      </c>
      <c r="J5344" s="229">
        <f t="shared" si="516"/>
        <v>0</v>
      </c>
      <c r="K5344" s="229">
        <f t="shared" si="517"/>
        <v>0</v>
      </c>
      <c r="L5344" s="229">
        <f t="shared" si="517"/>
        <v>0</v>
      </c>
      <c r="M5344" s="229">
        <f t="shared" si="518"/>
        <v>0</v>
      </c>
    </row>
    <row r="5345" spans="1:13" ht="15" customHeight="1">
      <c r="A5345" s="76"/>
      <c r="B5345" s="77" t="str">
        <f t="shared" si="515"/>
        <v/>
      </c>
      <c r="C5345" t="str">
        <f t="shared" si="514"/>
        <v/>
      </c>
      <c r="D5345" s="315" t="str">
        <f t="shared" si="519"/>
        <v/>
      </c>
      <c r="E5345" s="228">
        <v>0</v>
      </c>
      <c r="J5345" s="229">
        <f t="shared" si="516"/>
        <v>0</v>
      </c>
      <c r="K5345" s="229">
        <f t="shared" si="517"/>
        <v>0</v>
      </c>
      <c r="L5345" s="229">
        <f t="shared" si="517"/>
        <v>0</v>
      </c>
      <c r="M5345" s="229">
        <f t="shared" si="518"/>
        <v>0</v>
      </c>
    </row>
    <row r="5346" spans="1:13" ht="15" customHeight="1">
      <c r="A5346" s="76"/>
      <c r="B5346" s="77" t="str">
        <f t="shared" si="515"/>
        <v/>
      </c>
      <c r="C5346" t="str">
        <f t="shared" si="514"/>
        <v/>
      </c>
      <c r="D5346" s="315" t="str">
        <f t="shared" si="519"/>
        <v/>
      </c>
      <c r="E5346" s="228">
        <v>0</v>
      </c>
      <c r="J5346" s="229">
        <f t="shared" si="516"/>
        <v>0</v>
      </c>
      <c r="K5346" s="229">
        <f t="shared" si="517"/>
        <v>0</v>
      </c>
      <c r="L5346" s="229">
        <f t="shared" si="517"/>
        <v>0</v>
      </c>
      <c r="M5346" s="229">
        <f t="shared" si="518"/>
        <v>0</v>
      </c>
    </row>
    <row r="5347" spans="1:13" ht="15" customHeight="1">
      <c r="A5347" s="76"/>
      <c r="B5347" s="77" t="str">
        <f t="shared" si="515"/>
        <v/>
      </c>
      <c r="C5347" t="str">
        <f t="shared" si="514"/>
        <v/>
      </c>
      <c r="D5347" s="315" t="str">
        <f t="shared" si="519"/>
        <v/>
      </c>
      <c r="E5347" s="228">
        <v>0</v>
      </c>
      <c r="J5347" s="229">
        <f t="shared" si="516"/>
        <v>0</v>
      </c>
      <c r="K5347" s="229">
        <f t="shared" si="517"/>
        <v>0</v>
      </c>
      <c r="L5347" s="229">
        <f t="shared" si="517"/>
        <v>0</v>
      </c>
      <c r="M5347" s="229">
        <f t="shared" si="518"/>
        <v>0</v>
      </c>
    </row>
    <row r="5348" spans="1:13" ht="15" customHeight="1">
      <c r="A5348" s="76"/>
      <c r="B5348" s="77" t="str">
        <f t="shared" si="515"/>
        <v/>
      </c>
      <c r="C5348" t="str">
        <f t="shared" si="514"/>
        <v/>
      </c>
      <c r="D5348" s="315" t="str">
        <f t="shared" si="519"/>
        <v/>
      </c>
      <c r="E5348" s="228">
        <v>0</v>
      </c>
      <c r="J5348" s="229">
        <f t="shared" si="516"/>
        <v>0</v>
      </c>
      <c r="K5348" s="229">
        <f t="shared" si="517"/>
        <v>0</v>
      </c>
      <c r="L5348" s="229">
        <f t="shared" si="517"/>
        <v>0</v>
      </c>
      <c r="M5348" s="229">
        <f t="shared" si="518"/>
        <v>0</v>
      </c>
    </row>
    <row r="5349" spans="1:13" ht="15" customHeight="1">
      <c r="A5349" s="76"/>
      <c r="B5349" s="77" t="str">
        <f t="shared" si="515"/>
        <v/>
      </c>
      <c r="C5349" t="str">
        <f t="shared" si="514"/>
        <v/>
      </c>
      <c r="D5349" s="315" t="str">
        <f t="shared" si="519"/>
        <v/>
      </c>
      <c r="E5349" s="228">
        <v>0</v>
      </c>
      <c r="J5349" s="229">
        <f t="shared" si="516"/>
        <v>0</v>
      </c>
      <c r="K5349" s="229">
        <f t="shared" si="517"/>
        <v>0</v>
      </c>
      <c r="L5349" s="229">
        <f t="shared" si="517"/>
        <v>0</v>
      </c>
      <c r="M5349" s="229">
        <f t="shared" si="518"/>
        <v>0</v>
      </c>
    </row>
    <row r="5350" spans="1:13" ht="15" customHeight="1">
      <c r="A5350" s="76"/>
      <c r="B5350" s="77" t="str">
        <f t="shared" si="515"/>
        <v/>
      </c>
      <c r="C5350" t="str">
        <f t="shared" si="514"/>
        <v/>
      </c>
      <c r="D5350" s="315" t="str">
        <f t="shared" si="519"/>
        <v/>
      </c>
      <c r="E5350" s="228">
        <v>0</v>
      </c>
      <c r="J5350" s="229">
        <f t="shared" si="516"/>
        <v>0</v>
      </c>
      <c r="K5350" s="229">
        <f t="shared" si="517"/>
        <v>0</v>
      </c>
      <c r="L5350" s="229">
        <f t="shared" si="517"/>
        <v>0</v>
      </c>
      <c r="M5350" s="229">
        <f t="shared" si="518"/>
        <v>0</v>
      </c>
    </row>
    <row r="5351" spans="1:13" ht="15" customHeight="1">
      <c r="A5351" s="76"/>
      <c r="B5351" s="77" t="str">
        <f t="shared" si="515"/>
        <v/>
      </c>
      <c r="C5351" t="str">
        <f t="shared" si="514"/>
        <v/>
      </c>
      <c r="D5351" s="315" t="str">
        <f t="shared" si="519"/>
        <v/>
      </c>
      <c r="E5351" s="228">
        <v>0</v>
      </c>
      <c r="J5351" s="229">
        <f t="shared" si="516"/>
        <v>0</v>
      </c>
      <c r="K5351" s="229">
        <f t="shared" si="517"/>
        <v>0</v>
      </c>
      <c r="L5351" s="229">
        <f t="shared" si="517"/>
        <v>0</v>
      </c>
      <c r="M5351" s="229">
        <f t="shared" si="518"/>
        <v>0</v>
      </c>
    </row>
    <row r="5352" spans="1:13" ht="15" customHeight="1">
      <c r="A5352" s="76"/>
      <c r="B5352" s="77" t="str">
        <f t="shared" si="515"/>
        <v/>
      </c>
      <c r="C5352" t="str">
        <f t="shared" si="514"/>
        <v/>
      </c>
      <c r="D5352" s="315" t="str">
        <f t="shared" si="519"/>
        <v/>
      </c>
      <c r="E5352" s="228">
        <v>0</v>
      </c>
      <c r="J5352" s="229">
        <f t="shared" si="516"/>
        <v>0</v>
      </c>
      <c r="K5352" s="229">
        <f t="shared" si="517"/>
        <v>0</v>
      </c>
      <c r="L5352" s="229">
        <f t="shared" si="517"/>
        <v>0</v>
      </c>
      <c r="M5352" s="229">
        <f t="shared" si="518"/>
        <v>0</v>
      </c>
    </row>
    <row r="5353" spans="1:13" ht="15" customHeight="1">
      <c r="A5353" s="76"/>
      <c r="B5353" s="77" t="str">
        <f t="shared" si="515"/>
        <v/>
      </c>
      <c r="C5353" t="str">
        <f t="shared" si="514"/>
        <v/>
      </c>
      <c r="D5353" s="315" t="str">
        <f t="shared" si="519"/>
        <v/>
      </c>
      <c r="E5353" s="228">
        <v>0</v>
      </c>
      <c r="J5353" s="229">
        <f t="shared" si="516"/>
        <v>0</v>
      </c>
      <c r="K5353" s="229">
        <f t="shared" si="517"/>
        <v>0</v>
      </c>
      <c r="L5353" s="229">
        <f t="shared" si="517"/>
        <v>0</v>
      </c>
      <c r="M5353" s="229">
        <f t="shared" si="518"/>
        <v>0</v>
      </c>
    </row>
    <row r="5354" spans="1:13" ht="15" customHeight="1">
      <c r="A5354" s="76"/>
      <c r="B5354" s="77" t="str">
        <f t="shared" si="515"/>
        <v/>
      </c>
      <c r="C5354" t="str">
        <f t="shared" si="514"/>
        <v/>
      </c>
      <c r="D5354" s="315" t="str">
        <f t="shared" si="519"/>
        <v/>
      </c>
      <c r="E5354" s="228">
        <v>0</v>
      </c>
      <c r="J5354" s="229">
        <f t="shared" si="516"/>
        <v>0</v>
      </c>
      <c r="K5354" s="229">
        <f t="shared" si="517"/>
        <v>0</v>
      </c>
      <c r="L5354" s="229">
        <f t="shared" si="517"/>
        <v>0</v>
      </c>
      <c r="M5354" s="229">
        <f t="shared" si="518"/>
        <v>0</v>
      </c>
    </row>
    <row r="5355" spans="1:13" ht="15" customHeight="1">
      <c r="A5355" s="76"/>
      <c r="B5355" s="77" t="str">
        <f t="shared" si="515"/>
        <v/>
      </c>
      <c r="C5355" t="str">
        <f t="shared" si="514"/>
        <v/>
      </c>
      <c r="D5355" s="315" t="str">
        <f t="shared" si="519"/>
        <v/>
      </c>
      <c r="E5355" s="228">
        <v>0</v>
      </c>
      <c r="J5355" s="229">
        <f t="shared" si="516"/>
        <v>0</v>
      </c>
      <c r="K5355" s="229">
        <f t="shared" si="517"/>
        <v>0</v>
      </c>
      <c r="L5355" s="229">
        <f t="shared" si="517"/>
        <v>0</v>
      </c>
      <c r="M5355" s="229">
        <f t="shared" si="518"/>
        <v>0</v>
      </c>
    </row>
    <row r="5356" spans="1:13" ht="15" customHeight="1">
      <c r="A5356" s="76"/>
      <c r="B5356" s="77" t="str">
        <f t="shared" si="515"/>
        <v/>
      </c>
      <c r="C5356" t="str">
        <f t="shared" si="514"/>
        <v/>
      </c>
      <c r="D5356" s="315" t="str">
        <f t="shared" si="519"/>
        <v/>
      </c>
      <c r="E5356" s="228">
        <v>0</v>
      </c>
      <c r="J5356" s="229">
        <f t="shared" si="516"/>
        <v>0</v>
      </c>
      <c r="K5356" s="229">
        <f t="shared" si="517"/>
        <v>0</v>
      </c>
      <c r="L5356" s="229">
        <f t="shared" si="517"/>
        <v>0</v>
      </c>
      <c r="M5356" s="229">
        <f t="shared" si="518"/>
        <v>0</v>
      </c>
    </row>
    <row r="5357" spans="1:13" ht="15" customHeight="1">
      <c r="A5357" s="76"/>
      <c r="B5357" s="77" t="str">
        <f t="shared" si="515"/>
        <v/>
      </c>
      <c r="C5357" t="str">
        <f t="shared" si="514"/>
        <v/>
      </c>
      <c r="D5357" s="315" t="str">
        <f t="shared" si="519"/>
        <v/>
      </c>
      <c r="E5357" s="228">
        <v>0</v>
      </c>
      <c r="J5357" s="229">
        <f t="shared" si="516"/>
        <v>0</v>
      </c>
      <c r="K5357" s="229">
        <f t="shared" si="517"/>
        <v>0</v>
      </c>
      <c r="L5357" s="229">
        <f t="shared" si="517"/>
        <v>0</v>
      </c>
      <c r="M5357" s="229">
        <f t="shared" si="518"/>
        <v>0</v>
      </c>
    </row>
    <row r="5358" spans="1:13" ht="15" customHeight="1">
      <c r="A5358" s="76"/>
      <c r="B5358" s="77" t="str">
        <f t="shared" si="515"/>
        <v/>
      </c>
      <c r="C5358" t="str">
        <f t="shared" si="514"/>
        <v/>
      </c>
      <c r="D5358" s="315" t="str">
        <f t="shared" si="519"/>
        <v/>
      </c>
      <c r="E5358" s="228">
        <v>0</v>
      </c>
      <c r="J5358" s="229">
        <f t="shared" si="516"/>
        <v>0</v>
      </c>
      <c r="K5358" s="229">
        <f t="shared" si="517"/>
        <v>0</v>
      </c>
      <c r="L5358" s="229">
        <f t="shared" si="517"/>
        <v>0</v>
      </c>
      <c r="M5358" s="229">
        <f t="shared" si="518"/>
        <v>0</v>
      </c>
    </row>
    <row r="5359" spans="1:13" ht="15" customHeight="1">
      <c r="A5359" s="76"/>
      <c r="B5359" s="77" t="str">
        <f t="shared" si="515"/>
        <v/>
      </c>
      <c r="C5359" t="str">
        <f t="shared" si="514"/>
        <v/>
      </c>
      <c r="D5359" s="315" t="str">
        <f t="shared" si="519"/>
        <v/>
      </c>
      <c r="E5359" s="228">
        <v>0</v>
      </c>
      <c r="J5359" s="229">
        <f t="shared" si="516"/>
        <v>0</v>
      </c>
      <c r="K5359" s="229">
        <f t="shared" si="517"/>
        <v>0</v>
      </c>
      <c r="L5359" s="229">
        <f t="shared" si="517"/>
        <v>0</v>
      </c>
      <c r="M5359" s="229">
        <f t="shared" si="518"/>
        <v>0</v>
      </c>
    </row>
    <row r="5360" spans="1:13" ht="15" customHeight="1">
      <c r="A5360" s="76"/>
      <c r="B5360" s="77" t="str">
        <f t="shared" si="515"/>
        <v/>
      </c>
      <c r="C5360" t="str">
        <f t="shared" si="514"/>
        <v/>
      </c>
      <c r="D5360" s="315" t="str">
        <f t="shared" si="519"/>
        <v/>
      </c>
      <c r="E5360" s="228">
        <v>0</v>
      </c>
      <c r="J5360" s="229">
        <f t="shared" si="516"/>
        <v>0</v>
      </c>
      <c r="K5360" s="229">
        <f t="shared" si="517"/>
        <v>0</v>
      </c>
      <c r="L5360" s="229">
        <f t="shared" si="517"/>
        <v>0</v>
      </c>
      <c r="M5360" s="229">
        <f t="shared" si="518"/>
        <v>0</v>
      </c>
    </row>
    <row r="5361" spans="1:13" ht="15" customHeight="1">
      <c r="A5361" s="76"/>
      <c r="B5361" s="77" t="str">
        <f t="shared" si="515"/>
        <v/>
      </c>
      <c r="C5361" t="str">
        <f t="shared" si="514"/>
        <v/>
      </c>
      <c r="D5361" s="315" t="str">
        <f t="shared" si="519"/>
        <v/>
      </c>
      <c r="E5361" s="228">
        <v>0</v>
      </c>
      <c r="J5361" s="229">
        <f t="shared" si="516"/>
        <v>0</v>
      </c>
      <c r="K5361" s="229">
        <f t="shared" si="517"/>
        <v>0</v>
      </c>
      <c r="L5361" s="229">
        <f t="shared" si="517"/>
        <v>0</v>
      </c>
      <c r="M5361" s="229">
        <f t="shared" si="518"/>
        <v>0</v>
      </c>
    </row>
    <row r="5362" spans="1:13" ht="15" customHeight="1">
      <c r="A5362" s="76"/>
      <c r="B5362" s="77" t="str">
        <f t="shared" si="515"/>
        <v/>
      </c>
      <c r="C5362" t="str">
        <f t="shared" si="514"/>
        <v/>
      </c>
      <c r="D5362" s="315" t="str">
        <f t="shared" si="519"/>
        <v/>
      </c>
      <c r="E5362" s="228">
        <v>0</v>
      </c>
      <c r="J5362" s="229">
        <f t="shared" si="516"/>
        <v>0</v>
      </c>
      <c r="K5362" s="229">
        <f t="shared" si="517"/>
        <v>0</v>
      </c>
      <c r="L5362" s="229">
        <f t="shared" si="517"/>
        <v>0</v>
      </c>
      <c r="M5362" s="229">
        <f t="shared" si="518"/>
        <v>0</v>
      </c>
    </row>
    <row r="5363" spans="1:13" ht="15" customHeight="1">
      <c r="A5363" s="76"/>
      <c r="B5363" s="77" t="str">
        <f t="shared" si="515"/>
        <v/>
      </c>
      <c r="C5363" t="str">
        <f t="shared" si="514"/>
        <v/>
      </c>
      <c r="D5363" s="315" t="str">
        <f t="shared" si="519"/>
        <v/>
      </c>
      <c r="E5363" s="228">
        <v>0</v>
      </c>
      <c r="J5363" s="229">
        <f t="shared" si="516"/>
        <v>0</v>
      </c>
      <c r="K5363" s="229">
        <f t="shared" si="517"/>
        <v>0</v>
      </c>
      <c r="L5363" s="229">
        <f t="shared" si="517"/>
        <v>0</v>
      </c>
      <c r="M5363" s="229">
        <f t="shared" si="518"/>
        <v>0</v>
      </c>
    </row>
    <row r="5364" spans="1:13" ht="15" customHeight="1">
      <c r="A5364" s="76"/>
      <c r="B5364" s="77" t="str">
        <f t="shared" si="515"/>
        <v/>
      </c>
      <c r="C5364" t="str">
        <f t="shared" si="514"/>
        <v/>
      </c>
      <c r="D5364" s="315" t="str">
        <f t="shared" si="519"/>
        <v/>
      </c>
      <c r="E5364" s="228">
        <v>0</v>
      </c>
      <c r="J5364" s="229">
        <f t="shared" si="516"/>
        <v>0</v>
      </c>
      <c r="K5364" s="229">
        <f t="shared" si="517"/>
        <v>0</v>
      </c>
      <c r="L5364" s="229">
        <f t="shared" si="517"/>
        <v>0</v>
      </c>
      <c r="M5364" s="229">
        <f t="shared" si="518"/>
        <v>0</v>
      </c>
    </row>
    <row r="5365" spans="1:13" ht="15" customHeight="1">
      <c r="A5365" s="76"/>
      <c r="B5365" s="77" t="str">
        <f t="shared" si="515"/>
        <v/>
      </c>
      <c r="C5365" t="str">
        <f t="shared" si="514"/>
        <v/>
      </c>
      <c r="D5365" s="315" t="str">
        <f t="shared" si="519"/>
        <v/>
      </c>
      <c r="E5365" s="228">
        <v>0</v>
      </c>
      <c r="J5365" s="229">
        <f t="shared" si="516"/>
        <v>0</v>
      </c>
      <c r="K5365" s="229">
        <f t="shared" si="517"/>
        <v>0</v>
      </c>
      <c r="L5365" s="229">
        <f t="shared" si="517"/>
        <v>0</v>
      </c>
      <c r="M5365" s="229">
        <f t="shared" si="518"/>
        <v>0</v>
      </c>
    </row>
    <row r="5366" spans="1:13" ht="15" customHeight="1">
      <c r="A5366" s="76"/>
      <c r="B5366" s="77" t="str">
        <f t="shared" si="515"/>
        <v/>
      </c>
      <c r="C5366" t="str">
        <f t="shared" si="514"/>
        <v/>
      </c>
      <c r="D5366" s="315" t="str">
        <f t="shared" si="519"/>
        <v/>
      </c>
      <c r="E5366" s="228">
        <v>0</v>
      </c>
      <c r="J5366" s="229">
        <f t="shared" si="516"/>
        <v>0</v>
      </c>
      <c r="K5366" s="229">
        <f t="shared" si="517"/>
        <v>0</v>
      </c>
      <c r="L5366" s="229">
        <f t="shared" si="517"/>
        <v>0</v>
      </c>
      <c r="M5366" s="229">
        <f t="shared" si="518"/>
        <v>0</v>
      </c>
    </row>
    <row r="5367" spans="1:13" ht="15" customHeight="1">
      <c r="A5367" s="76"/>
      <c r="B5367" s="77" t="str">
        <f t="shared" si="515"/>
        <v/>
      </c>
      <c r="C5367" t="str">
        <f t="shared" si="514"/>
        <v/>
      </c>
      <c r="D5367" s="315" t="str">
        <f t="shared" si="519"/>
        <v/>
      </c>
      <c r="E5367" s="228">
        <v>0</v>
      </c>
      <c r="J5367" s="229">
        <f t="shared" si="516"/>
        <v>0</v>
      </c>
      <c r="K5367" s="229">
        <f t="shared" si="517"/>
        <v>0</v>
      </c>
      <c r="L5367" s="229">
        <f t="shared" si="517"/>
        <v>0</v>
      </c>
      <c r="M5367" s="229">
        <f t="shared" si="518"/>
        <v>0</v>
      </c>
    </row>
    <row r="5368" spans="1:13" ht="15" customHeight="1">
      <c r="A5368" s="76"/>
      <c r="B5368" s="77" t="str">
        <f t="shared" si="515"/>
        <v/>
      </c>
      <c r="C5368" t="str">
        <f t="shared" si="514"/>
        <v/>
      </c>
      <c r="D5368" s="315" t="str">
        <f t="shared" si="519"/>
        <v/>
      </c>
      <c r="E5368" s="228">
        <v>0</v>
      </c>
      <c r="J5368" s="229">
        <f t="shared" si="516"/>
        <v>0</v>
      </c>
      <c r="K5368" s="229">
        <f t="shared" si="517"/>
        <v>0</v>
      </c>
      <c r="L5368" s="229">
        <f t="shared" si="517"/>
        <v>0</v>
      </c>
      <c r="M5368" s="229">
        <f t="shared" si="518"/>
        <v>0</v>
      </c>
    </row>
    <row r="5369" spans="1:13" ht="15" customHeight="1">
      <c r="A5369" s="76"/>
      <c r="B5369" s="77" t="str">
        <f t="shared" si="515"/>
        <v/>
      </c>
      <c r="C5369" t="str">
        <f t="shared" si="514"/>
        <v/>
      </c>
      <c r="D5369" s="315" t="str">
        <f t="shared" si="519"/>
        <v/>
      </c>
      <c r="E5369" s="228">
        <v>0</v>
      </c>
      <c r="J5369" s="229">
        <f t="shared" si="516"/>
        <v>0</v>
      </c>
      <c r="K5369" s="229">
        <f t="shared" si="517"/>
        <v>0</v>
      </c>
      <c r="L5369" s="229">
        <f t="shared" si="517"/>
        <v>0</v>
      </c>
      <c r="M5369" s="229">
        <f t="shared" si="518"/>
        <v>0</v>
      </c>
    </row>
    <row r="5370" spans="1:13" ht="15" customHeight="1">
      <c r="A5370" s="76"/>
      <c r="B5370" s="77" t="str">
        <f t="shared" si="515"/>
        <v/>
      </c>
      <c r="C5370" t="str">
        <f t="shared" si="514"/>
        <v/>
      </c>
      <c r="D5370" s="315" t="str">
        <f t="shared" si="519"/>
        <v/>
      </c>
      <c r="E5370" s="228">
        <v>0</v>
      </c>
      <c r="J5370" s="229">
        <f t="shared" si="516"/>
        <v>0</v>
      </c>
      <c r="K5370" s="229">
        <f t="shared" si="517"/>
        <v>0</v>
      </c>
      <c r="L5370" s="229">
        <f t="shared" si="517"/>
        <v>0</v>
      </c>
      <c r="M5370" s="229">
        <f t="shared" si="518"/>
        <v>0</v>
      </c>
    </row>
    <row r="5371" spans="1:13" ht="15" customHeight="1">
      <c r="A5371" s="76"/>
      <c r="B5371" s="77" t="str">
        <f t="shared" si="515"/>
        <v/>
      </c>
      <c r="C5371" t="str">
        <f t="shared" si="514"/>
        <v/>
      </c>
      <c r="D5371" s="315" t="str">
        <f t="shared" si="519"/>
        <v/>
      </c>
      <c r="E5371" s="228">
        <v>0</v>
      </c>
      <c r="J5371" s="229">
        <f t="shared" si="516"/>
        <v>0</v>
      </c>
      <c r="K5371" s="229">
        <f t="shared" si="517"/>
        <v>0</v>
      </c>
      <c r="L5371" s="229">
        <f t="shared" si="517"/>
        <v>0</v>
      </c>
      <c r="M5371" s="229">
        <f t="shared" si="518"/>
        <v>0</v>
      </c>
    </row>
    <row r="5372" spans="1:13" ht="15" customHeight="1">
      <c r="A5372" s="76"/>
      <c r="B5372" s="77" t="str">
        <f t="shared" si="515"/>
        <v/>
      </c>
      <c r="C5372" t="str">
        <f t="shared" si="514"/>
        <v/>
      </c>
      <c r="D5372" s="315" t="str">
        <f t="shared" si="519"/>
        <v/>
      </c>
      <c r="E5372" s="228">
        <v>0</v>
      </c>
      <c r="J5372" s="229">
        <f t="shared" si="516"/>
        <v>0</v>
      </c>
      <c r="K5372" s="229">
        <f t="shared" si="517"/>
        <v>0</v>
      </c>
      <c r="L5372" s="229">
        <f t="shared" si="517"/>
        <v>0</v>
      </c>
      <c r="M5372" s="229">
        <f t="shared" si="518"/>
        <v>0</v>
      </c>
    </row>
    <row r="5373" spans="1:13" ht="15" customHeight="1">
      <c r="A5373" s="76"/>
      <c r="B5373" s="77" t="str">
        <f t="shared" si="515"/>
        <v/>
      </c>
      <c r="C5373" t="str">
        <f t="shared" si="514"/>
        <v/>
      </c>
      <c r="D5373" s="315" t="str">
        <f t="shared" si="519"/>
        <v/>
      </c>
      <c r="E5373" s="228">
        <v>0</v>
      </c>
      <c r="J5373" s="229">
        <f t="shared" si="516"/>
        <v>0</v>
      </c>
      <c r="K5373" s="229">
        <f t="shared" si="517"/>
        <v>0</v>
      </c>
      <c r="L5373" s="229">
        <f t="shared" si="517"/>
        <v>0</v>
      </c>
      <c r="M5373" s="229">
        <f t="shared" si="518"/>
        <v>0</v>
      </c>
    </row>
    <row r="5374" spans="1:13" ht="15" customHeight="1">
      <c r="A5374" s="76"/>
      <c r="B5374" s="77" t="str">
        <f t="shared" si="515"/>
        <v/>
      </c>
      <c r="C5374" t="str">
        <f t="shared" si="514"/>
        <v/>
      </c>
      <c r="D5374" s="315" t="str">
        <f t="shared" si="519"/>
        <v/>
      </c>
      <c r="E5374" s="228">
        <v>0</v>
      </c>
      <c r="J5374" s="229">
        <f t="shared" si="516"/>
        <v>0</v>
      </c>
      <c r="K5374" s="229">
        <f t="shared" si="517"/>
        <v>0</v>
      </c>
      <c r="L5374" s="229">
        <f t="shared" si="517"/>
        <v>0</v>
      </c>
      <c r="M5374" s="229">
        <f t="shared" si="518"/>
        <v>0</v>
      </c>
    </row>
    <row r="5375" spans="1:13" ht="15" customHeight="1">
      <c r="A5375" s="76"/>
      <c r="B5375" s="77" t="str">
        <f t="shared" si="515"/>
        <v/>
      </c>
      <c r="C5375" t="str">
        <f t="shared" si="514"/>
        <v/>
      </c>
      <c r="D5375" s="315" t="str">
        <f t="shared" si="519"/>
        <v/>
      </c>
      <c r="E5375" s="228">
        <v>0</v>
      </c>
      <c r="J5375" s="229">
        <f t="shared" si="516"/>
        <v>0</v>
      </c>
      <c r="K5375" s="229">
        <f t="shared" si="517"/>
        <v>0</v>
      </c>
      <c r="L5375" s="229">
        <f t="shared" si="517"/>
        <v>0</v>
      </c>
      <c r="M5375" s="229">
        <f t="shared" si="518"/>
        <v>0</v>
      </c>
    </row>
    <row r="5376" spans="1:13" ht="15" customHeight="1">
      <c r="A5376" s="76"/>
      <c r="B5376" s="77" t="str">
        <f t="shared" si="515"/>
        <v/>
      </c>
      <c r="C5376" t="str">
        <f t="shared" si="514"/>
        <v/>
      </c>
      <c r="D5376" s="315" t="str">
        <f t="shared" si="519"/>
        <v/>
      </c>
      <c r="E5376" s="228">
        <v>0</v>
      </c>
      <c r="J5376" s="229">
        <f t="shared" si="516"/>
        <v>0</v>
      </c>
      <c r="K5376" s="229">
        <f t="shared" si="517"/>
        <v>0</v>
      </c>
      <c r="L5376" s="229">
        <f t="shared" si="517"/>
        <v>0</v>
      </c>
      <c r="M5376" s="229">
        <f t="shared" si="518"/>
        <v>0</v>
      </c>
    </row>
    <row r="5377" spans="1:13" ht="15" customHeight="1">
      <c r="A5377" s="76"/>
      <c r="B5377" s="77" t="str">
        <f t="shared" si="515"/>
        <v/>
      </c>
      <c r="C5377" t="str">
        <f t="shared" ref="C5377:C5440" si="520">IF(A5377&lt;&gt;"",TEXT(A5377,"aaaa"),"")</f>
        <v/>
      </c>
      <c r="D5377" s="315" t="str">
        <f t="shared" si="519"/>
        <v/>
      </c>
      <c r="E5377" s="228">
        <v>0</v>
      </c>
      <c r="J5377" s="229">
        <f t="shared" si="516"/>
        <v>0</v>
      </c>
      <c r="K5377" s="229">
        <f t="shared" si="517"/>
        <v>0</v>
      </c>
      <c r="L5377" s="229">
        <f t="shared" si="517"/>
        <v>0</v>
      </c>
      <c r="M5377" s="229">
        <f t="shared" si="518"/>
        <v>0</v>
      </c>
    </row>
    <row r="5378" spans="1:13" ht="15" customHeight="1">
      <c r="A5378" s="76"/>
      <c r="B5378" s="77" t="str">
        <f t="shared" si="515"/>
        <v/>
      </c>
      <c r="C5378" t="str">
        <f t="shared" si="520"/>
        <v/>
      </c>
      <c r="D5378" s="315" t="str">
        <f t="shared" si="519"/>
        <v/>
      </c>
      <c r="E5378" s="228">
        <v>0</v>
      </c>
      <c r="J5378" s="229">
        <f t="shared" si="516"/>
        <v>0</v>
      </c>
      <c r="K5378" s="229">
        <f t="shared" si="517"/>
        <v>0</v>
      </c>
      <c r="L5378" s="229">
        <f t="shared" si="517"/>
        <v>0</v>
      </c>
      <c r="M5378" s="229">
        <f t="shared" si="518"/>
        <v>0</v>
      </c>
    </row>
    <row r="5379" spans="1:13" ht="15" customHeight="1">
      <c r="A5379" s="76"/>
      <c r="B5379" s="77" t="str">
        <f t="shared" si="515"/>
        <v/>
      </c>
      <c r="C5379" t="str">
        <f t="shared" si="520"/>
        <v/>
      </c>
      <c r="D5379" s="315" t="str">
        <f t="shared" si="519"/>
        <v/>
      </c>
      <c r="E5379" s="228">
        <v>0</v>
      </c>
      <c r="J5379" s="229">
        <f t="shared" si="516"/>
        <v>0</v>
      </c>
      <c r="K5379" s="229">
        <f t="shared" si="517"/>
        <v>0</v>
      </c>
      <c r="L5379" s="229">
        <f t="shared" si="517"/>
        <v>0</v>
      </c>
      <c r="M5379" s="229">
        <f t="shared" si="518"/>
        <v>0</v>
      </c>
    </row>
    <row r="5380" spans="1:13" ht="15" customHeight="1">
      <c r="A5380" s="76"/>
      <c r="B5380" s="77" t="str">
        <f t="shared" si="515"/>
        <v/>
      </c>
      <c r="C5380" t="str">
        <f t="shared" si="520"/>
        <v/>
      </c>
      <c r="D5380" s="315" t="str">
        <f t="shared" si="519"/>
        <v/>
      </c>
      <c r="E5380" s="228">
        <v>0</v>
      </c>
      <c r="J5380" s="229">
        <f t="shared" si="516"/>
        <v>0</v>
      </c>
      <c r="K5380" s="229">
        <f t="shared" si="517"/>
        <v>0</v>
      </c>
      <c r="L5380" s="229">
        <f t="shared" si="517"/>
        <v>0</v>
      </c>
      <c r="M5380" s="229">
        <f t="shared" si="518"/>
        <v>0</v>
      </c>
    </row>
    <row r="5381" spans="1:13" ht="15" customHeight="1">
      <c r="A5381" s="76"/>
      <c r="B5381" s="77" t="str">
        <f t="shared" si="515"/>
        <v/>
      </c>
      <c r="C5381" t="str">
        <f t="shared" si="520"/>
        <v/>
      </c>
      <c r="D5381" s="315" t="str">
        <f t="shared" si="519"/>
        <v/>
      </c>
      <c r="E5381" s="228">
        <v>0</v>
      </c>
      <c r="J5381" s="229">
        <f t="shared" si="516"/>
        <v>0</v>
      </c>
      <c r="K5381" s="229">
        <f t="shared" si="517"/>
        <v>0</v>
      </c>
      <c r="L5381" s="229">
        <f t="shared" si="517"/>
        <v>0</v>
      </c>
      <c r="M5381" s="229">
        <f t="shared" si="518"/>
        <v>0</v>
      </c>
    </row>
    <row r="5382" spans="1:13" ht="15" customHeight="1">
      <c r="A5382" s="76"/>
      <c r="B5382" s="77" t="str">
        <f t="shared" si="515"/>
        <v/>
      </c>
      <c r="C5382" t="str">
        <f t="shared" si="520"/>
        <v/>
      </c>
      <c r="D5382" s="315" t="str">
        <f t="shared" si="519"/>
        <v/>
      </c>
      <c r="E5382" s="228">
        <v>0</v>
      </c>
      <c r="J5382" s="229">
        <f t="shared" si="516"/>
        <v>0</v>
      </c>
      <c r="K5382" s="229">
        <f t="shared" si="517"/>
        <v>0</v>
      </c>
      <c r="L5382" s="229">
        <f t="shared" si="517"/>
        <v>0</v>
      </c>
      <c r="M5382" s="229">
        <f t="shared" si="518"/>
        <v>0</v>
      </c>
    </row>
    <row r="5383" spans="1:13" ht="15" customHeight="1">
      <c r="A5383" s="76"/>
      <c r="B5383" s="77" t="str">
        <f t="shared" ref="B5383:B5446" si="521">IF(A5383="","",TEXT(A5383,"DDDD"))</f>
        <v/>
      </c>
      <c r="C5383" t="str">
        <f t="shared" si="520"/>
        <v/>
      </c>
      <c r="D5383" s="315" t="str">
        <f t="shared" si="519"/>
        <v/>
      </c>
      <c r="E5383" s="228">
        <v>0</v>
      </c>
      <c r="J5383" s="229">
        <f t="shared" ref="J5383:J5446" si="522">IF(E5383=0,0,(1-J$4)*E5383)</f>
        <v>0</v>
      </c>
      <c r="K5383" s="229">
        <f t="shared" ref="K5383:L5446" si="523">IF(F5383=0,0,(1-K$4)*F5383)</f>
        <v>0</v>
      </c>
      <c r="L5383" s="229">
        <f t="shared" si="523"/>
        <v>0</v>
      </c>
      <c r="M5383" s="229">
        <f t="shared" ref="M5383:M5446" si="524">IF(H5383=0,0,(1-M$4)*H5383)</f>
        <v>0</v>
      </c>
    </row>
    <row r="5384" spans="1:13" ht="15" customHeight="1">
      <c r="A5384" s="76"/>
      <c r="B5384" s="77" t="str">
        <f t="shared" si="521"/>
        <v/>
      </c>
      <c r="C5384" t="str">
        <f t="shared" si="520"/>
        <v/>
      </c>
      <c r="D5384" s="315" t="str">
        <f t="shared" ref="D5384:D5447" si="525">IF(A5384&lt;&gt;"",PROPER(TEXT(A5384,"Mmmm")),"")</f>
        <v/>
      </c>
      <c r="E5384" s="228">
        <v>0</v>
      </c>
      <c r="J5384" s="229">
        <f t="shared" si="522"/>
        <v>0</v>
      </c>
      <c r="K5384" s="229">
        <f t="shared" si="523"/>
        <v>0</v>
      </c>
      <c r="L5384" s="229">
        <f t="shared" si="523"/>
        <v>0</v>
      </c>
      <c r="M5384" s="229">
        <f t="shared" si="524"/>
        <v>0</v>
      </c>
    </row>
    <row r="5385" spans="1:13" ht="15" customHeight="1">
      <c r="A5385" s="76"/>
      <c r="B5385" s="77" t="str">
        <f t="shared" si="521"/>
        <v/>
      </c>
      <c r="C5385" t="str">
        <f t="shared" si="520"/>
        <v/>
      </c>
      <c r="D5385" s="315" t="str">
        <f t="shared" si="525"/>
        <v/>
      </c>
      <c r="E5385" s="228">
        <v>0</v>
      </c>
      <c r="J5385" s="229">
        <f t="shared" si="522"/>
        <v>0</v>
      </c>
      <c r="K5385" s="229">
        <f t="shared" si="523"/>
        <v>0</v>
      </c>
      <c r="L5385" s="229">
        <f t="shared" si="523"/>
        <v>0</v>
      </c>
      <c r="M5385" s="229">
        <f t="shared" si="524"/>
        <v>0</v>
      </c>
    </row>
    <row r="5386" spans="1:13" ht="15" customHeight="1">
      <c r="A5386" s="76"/>
      <c r="B5386" s="77" t="str">
        <f t="shared" si="521"/>
        <v/>
      </c>
      <c r="C5386" t="str">
        <f t="shared" si="520"/>
        <v/>
      </c>
      <c r="D5386" s="315" t="str">
        <f t="shared" si="525"/>
        <v/>
      </c>
      <c r="E5386" s="228">
        <v>0</v>
      </c>
      <c r="J5386" s="229">
        <f t="shared" si="522"/>
        <v>0</v>
      </c>
      <c r="K5386" s="229">
        <f t="shared" si="523"/>
        <v>0</v>
      </c>
      <c r="L5386" s="229">
        <f t="shared" si="523"/>
        <v>0</v>
      </c>
      <c r="M5386" s="229">
        <f t="shared" si="524"/>
        <v>0</v>
      </c>
    </row>
    <row r="5387" spans="1:13" ht="15" customHeight="1">
      <c r="A5387" s="76"/>
      <c r="B5387" s="77" t="str">
        <f t="shared" si="521"/>
        <v/>
      </c>
      <c r="C5387" t="str">
        <f t="shared" si="520"/>
        <v/>
      </c>
      <c r="D5387" s="315" t="str">
        <f t="shared" si="525"/>
        <v/>
      </c>
      <c r="E5387" s="228">
        <v>0</v>
      </c>
      <c r="J5387" s="229">
        <f t="shared" si="522"/>
        <v>0</v>
      </c>
      <c r="K5387" s="229">
        <f t="shared" si="523"/>
        <v>0</v>
      </c>
      <c r="L5387" s="229">
        <f t="shared" si="523"/>
        <v>0</v>
      </c>
      <c r="M5387" s="229">
        <f t="shared" si="524"/>
        <v>0</v>
      </c>
    </row>
    <row r="5388" spans="1:13" ht="15" customHeight="1">
      <c r="A5388" s="76"/>
      <c r="B5388" s="77" t="str">
        <f t="shared" si="521"/>
        <v/>
      </c>
      <c r="C5388" t="str">
        <f t="shared" si="520"/>
        <v/>
      </c>
      <c r="D5388" s="315" t="str">
        <f t="shared" si="525"/>
        <v/>
      </c>
      <c r="E5388" s="228">
        <v>0</v>
      </c>
      <c r="J5388" s="229">
        <f t="shared" si="522"/>
        <v>0</v>
      </c>
      <c r="K5388" s="229">
        <f t="shared" si="523"/>
        <v>0</v>
      </c>
      <c r="L5388" s="229">
        <f t="shared" si="523"/>
        <v>0</v>
      </c>
      <c r="M5388" s="229">
        <f t="shared" si="524"/>
        <v>0</v>
      </c>
    </row>
    <row r="5389" spans="1:13" ht="15" customHeight="1">
      <c r="A5389" s="76"/>
      <c r="B5389" s="77" t="str">
        <f t="shared" si="521"/>
        <v/>
      </c>
      <c r="C5389" t="str">
        <f t="shared" si="520"/>
        <v/>
      </c>
      <c r="D5389" s="315" t="str">
        <f t="shared" si="525"/>
        <v/>
      </c>
      <c r="E5389" s="228">
        <v>0</v>
      </c>
      <c r="J5389" s="229">
        <f t="shared" si="522"/>
        <v>0</v>
      </c>
      <c r="K5389" s="229">
        <f t="shared" si="523"/>
        <v>0</v>
      </c>
      <c r="L5389" s="229">
        <f t="shared" si="523"/>
        <v>0</v>
      </c>
      <c r="M5389" s="229">
        <f t="shared" si="524"/>
        <v>0</v>
      </c>
    </row>
    <row r="5390" spans="1:13" ht="15" customHeight="1">
      <c r="A5390" s="76"/>
      <c r="B5390" s="77" t="str">
        <f t="shared" si="521"/>
        <v/>
      </c>
      <c r="C5390" t="str">
        <f t="shared" si="520"/>
        <v/>
      </c>
      <c r="D5390" s="315" t="str">
        <f t="shared" si="525"/>
        <v/>
      </c>
      <c r="E5390" s="228">
        <v>0</v>
      </c>
      <c r="J5390" s="229">
        <f t="shared" si="522"/>
        <v>0</v>
      </c>
      <c r="K5390" s="229">
        <f t="shared" si="523"/>
        <v>0</v>
      </c>
      <c r="L5390" s="229">
        <f t="shared" si="523"/>
        <v>0</v>
      </c>
      <c r="M5390" s="229">
        <f t="shared" si="524"/>
        <v>0</v>
      </c>
    </row>
    <row r="5391" spans="1:13" ht="15" customHeight="1">
      <c r="A5391" s="76"/>
      <c r="B5391" s="77" t="str">
        <f t="shared" si="521"/>
        <v/>
      </c>
      <c r="C5391" t="str">
        <f t="shared" si="520"/>
        <v/>
      </c>
      <c r="D5391" s="315" t="str">
        <f t="shared" si="525"/>
        <v/>
      </c>
      <c r="E5391" s="228">
        <v>0</v>
      </c>
      <c r="J5391" s="229">
        <f t="shared" si="522"/>
        <v>0</v>
      </c>
      <c r="K5391" s="229">
        <f t="shared" si="523"/>
        <v>0</v>
      </c>
      <c r="L5391" s="229">
        <f t="shared" si="523"/>
        <v>0</v>
      </c>
      <c r="M5391" s="229">
        <f t="shared" si="524"/>
        <v>0</v>
      </c>
    </row>
    <row r="5392" spans="1:13" ht="15" customHeight="1">
      <c r="A5392" s="76"/>
      <c r="B5392" s="77" t="str">
        <f t="shared" si="521"/>
        <v/>
      </c>
      <c r="C5392" t="str">
        <f t="shared" si="520"/>
        <v/>
      </c>
      <c r="D5392" s="315" t="str">
        <f t="shared" si="525"/>
        <v/>
      </c>
      <c r="E5392" s="228">
        <v>0</v>
      </c>
      <c r="J5392" s="229">
        <f t="shared" si="522"/>
        <v>0</v>
      </c>
      <c r="K5392" s="229">
        <f t="shared" si="523"/>
        <v>0</v>
      </c>
      <c r="L5392" s="229">
        <f t="shared" si="523"/>
        <v>0</v>
      </c>
      <c r="M5392" s="229">
        <f t="shared" si="524"/>
        <v>0</v>
      </c>
    </row>
    <row r="5393" spans="1:13" ht="15" customHeight="1">
      <c r="A5393" s="76"/>
      <c r="B5393" s="77" t="str">
        <f t="shared" si="521"/>
        <v/>
      </c>
      <c r="C5393" t="str">
        <f t="shared" si="520"/>
        <v/>
      </c>
      <c r="D5393" s="315" t="str">
        <f t="shared" si="525"/>
        <v/>
      </c>
      <c r="E5393" s="228">
        <v>0</v>
      </c>
      <c r="J5393" s="229">
        <f t="shared" si="522"/>
        <v>0</v>
      </c>
      <c r="K5393" s="229">
        <f t="shared" si="523"/>
        <v>0</v>
      </c>
      <c r="L5393" s="229">
        <f t="shared" si="523"/>
        <v>0</v>
      </c>
      <c r="M5393" s="229">
        <f t="shared" si="524"/>
        <v>0</v>
      </c>
    </row>
    <row r="5394" spans="1:13" ht="15" customHeight="1">
      <c r="A5394" s="76"/>
      <c r="B5394" s="77" t="str">
        <f t="shared" si="521"/>
        <v/>
      </c>
      <c r="C5394" t="str">
        <f t="shared" si="520"/>
        <v/>
      </c>
      <c r="D5394" s="315" t="str">
        <f t="shared" si="525"/>
        <v/>
      </c>
      <c r="E5394" s="228">
        <v>0</v>
      </c>
      <c r="J5394" s="229">
        <f t="shared" si="522"/>
        <v>0</v>
      </c>
      <c r="K5394" s="229">
        <f t="shared" si="523"/>
        <v>0</v>
      </c>
      <c r="L5394" s="229">
        <f t="shared" si="523"/>
        <v>0</v>
      </c>
      <c r="M5394" s="229">
        <f t="shared" si="524"/>
        <v>0</v>
      </c>
    </row>
    <row r="5395" spans="1:13" ht="15" customHeight="1">
      <c r="A5395" s="76"/>
      <c r="B5395" s="77" t="str">
        <f t="shared" si="521"/>
        <v/>
      </c>
      <c r="C5395" t="str">
        <f t="shared" si="520"/>
        <v/>
      </c>
      <c r="D5395" s="315" t="str">
        <f t="shared" si="525"/>
        <v/>
      </c>
      <c r="E5395" s="228">
        <v>0</v>
      </c>
      <c r="J5395" s="229">
        <f t="shared" si="522"/>
        <v>0</v>
      </c>
      <c r="K5395" s="229">
        <f t="shared" si="523"/>
        <v>0</v>
      </c>
      <c r="L5395" s="229">
        <f t="shared" si="523"/>
        <v>0</v>
      </c>
      <c r="M5395" s="229">
        <f t="shared" si="524"/>
        <v>0</v>
      </c>
    </row>
    <row r="5396" spans="1:13" ht="15" customHeight="1">
      <c r="A5396" s="76"/>
      <c r="B5396" s="77" t="str">
        <f t="shared" si="521"/>
        <v/>
      </c>
      <c r="C5396" t="str">
        <f t="shared" si="520"/>
        <v/>
      </c>
      <c r="D5396" s="315" t="str">
        <f t="shared" si="525"/>
        <v/>
      </c>
      <c r="E5396" s="228">
        <v>0</v>
      </c>
      <c r="J5396" s="229">
        <f t="shared" si="522"/>
        <v>0</v>
      </c>
      <c r="K5396" s="229">
        <f t="shared" si="523"/>
        <v>0</v>
      </c>
      <c r="L5396" s="229">
        <f t="shared" si="523"/>
        <v>0</v>
      </c>
      <c r="M5396" s="229">
        <f t="shared" si="524"/>
        <v>0</v>
      </c>
    </row>
    <row r="5397" spans="1:13" ht="15" customHeight="1">
      <c r="A5397" s="76"/>
      <c r="B5397" s="77" t="str">
        <f t="shared" si="521"/>
        <v/>
      </c>
      <c r="C5397" t="str">
        <f t="shared" si="520"/>
        <v/>
      </c>
      <c r="D5397" s="315" t="str">
        <f t="shared" si="525"/>
        <v/>
      </c>
      <c r="E5397" s="228">
        <v>0</v>
      </c>
      <c r="J5397" s="229">
        <f t="shared" si="522"/>
        <v>0</v>
      </c>
      <c r="K5397" s="229">
        <f t="shared" si="523"/>
        <v>0</v>
      </c>
      <c r="L5397" s="229">
        <f t="shared" si="523"/>
        <v>0</v>
      </c>
      <c r="M5397" s="229">
        <f t="shared" si="524"/>
        <v>0</v>
      </c>
    </row>
    <row r="5398" spans="1:13" ht="15" customHeight="1">
      <c r="A5398" s="76"/>
      <c r="B5398" s="77" t="str">
        <f t="shared" si="521"/>
        <v/>
      </c>
      <c r="C5398" t="str">
        <f t="shared" si="520"/>
        <v/>
      </c>
      <c r="D5398" s="315" t="str">
        <f t="shared" si="525"/>
        <v/>
      </c>
      <c r="E5398" s="228">
        <v>0</v>
      </c>
      <c r="J5398" s="229">
        <f t="shared" si="522"/>
        <v>0</v>
      </c>
      <c r="K5398" s="229">
        <f t="shared" si="523"/>
        <v>0</v>
      </c>
      <c r="L5398" s="229">
        <f t="shared" si="523"/>
        <v>0</v>
      </c>
      <c r="M5398" s="229">
        <f t="shared" si="524"/>
        <v>0</v>
      </c>
    </row>
    <row r="5399" spans="1:13" ht="15" customHeight="1">
      <c r="A5399" s="76"/>
      <c r="B5399" s="77" t="str">
        <f t="shared" si="521"/>
        <v/>
      </c>
      <c r="C5399" t="str">
        <f t="shared" si="520"/>
        <v/>
      </c>
      <c r="D5399" s="315" t="str">
        <f t="shared" si="525"/>
        <v/>
      </c>
      <c r="E5399" s="228">
        <v>0</v>
      </c>
      <c r="J5399" s="229">
        <f t="shared" si="522"/>
        <v>0</v>
      </c>
      <c r="K5399" s="229">
        <f t="shared" si="523"/>
        <v>0</v>
      </c>
      <c r="L5399" s="229">
        <f t="shared" si="523"/>
        <v>0</v>
      </c>
      <c r="M5399" s="229">
        <f t="shared" si="524"/>
        <v>0</v>
      </c>
    </row>
    <row r="5400" spans="1:13" ht="15" customHeight="1">
      <c r="A5400" s="76"/>
      <c r="B5400" s="77" t="str">
        <f t="shared" si="521"/>
        <v/>
      </c>
      <c r="C5400" t="str">
        <f t="shared" si="520"/>
        <v/>
      </c>
      <c r="D5400" s="315" t="str">
        <f t="shared" si="525"/>
        <v/>
      </c>
      <c r="E5400" s="228">
        <v>0</v>
      </c>
      <c r="J5400" s="229">
        <f t="shared" si="522"/>
        <v>0</v>
      </c>
      <c r="K5400" s="229">
        <f t="shared" si="523"/>
        <v>0</v>
      </c>
      <c r="L5400" s="229">
        <f t="shared" si="523"/>
        <v>0</v>
      </c>
      <c r="M5400" s="229">
        <f t="shared" si="524"/>
        <v>0</v>
      </c>
    </row>
    <row r="5401" spans="1:13" ht="15" customHeight="1">
      <c r="A5401" s="76"/>
      <c r="B5401" s="77" t="str">
        <f t="shared" si="521"/>
        <v/>
      </c>
      <c r="C5401" t="str">
        <f t="shared" si="520"/>
        <v/>
      </c>
      <c r="D5401" s="315" t="str">
        <f t="shared" si="525"/>
        <v/>
      </c>
      <c r="E5401" s="228">
        <v>0</v>
      </c>
      <c r="J5401" s="229">
        <f t="shared" si="522"/>
        <v>0</v>
      </c>
      <c r="K5401" s="229">
        <f t="shared" si="523"/>
        <v>0</v>
      </c>
      <c r="L5401" s="229">
        <f t="shared" si="523"/>
        <v>0</v>
      </c>
      <c r="M5401" s="229">
        <f t="shared" si="524"/>
        <v>0</v>
      </c>
    </row>
    <row r="5402" spans="1:13" ht="15" customHeight="1">
      <c r="A5402" s="76"/>
      <c r="B5402" s="77" t="str">
        <f t="shared" si="521"/>
        <v/>
      </c>
      <c r="C5402" t="str">
        <f t="shared" si="520"/>
        <v/>
      </c>
      <c r="D5402" s="315" t="str">
        <f t="shared" si="525"/>
        <v/>
      </c>
      <c r="E5402" s="228">
        <v>0</v>
      </c>
      <c r="J5402" s="229">
        <f t="shared" si="522"/>
        <v>0</v>
      </c>
      <c r="K5402" s="229">
        <f t="shared" si="523"/>
        <v>0</v>
      </c>
      <c r="L5402" s="229">
        <f t="shared" si="523"/>
        <v>0</v>
      </c>
      <c r="M5402" s="229">
        <f t="shared" si="524"/>
        <v>0</v>
      </c>
    </row>
    <row r="5403" spans="1:13" ht="15" customHeight="1">
      <c r="A5403" s="76"/>
      <c r="B5403" s="77" t="str">
        <f t="shared" si="521"/>
        <v/>
      </c>
      <c r="C5403" t="str">
        <f t="shared" si="520"/>
        <v/>
      </c>
      <c r="D5403" s="315" t="str">
        <f t="shared" si="525"/>
        <v/>
      </c>
      <c r="E5403" s="228">
        <v>0</v>
      </c>
      <c r="J5403" s="229">
        <f t="shared" si="522"/>
        <v>0</v>
      </c>
      <c r="K5403" s="229">
        <f t="shared" si="523"/>
        <v>0</v>
      </c>
      <c r="L5403" s="229">
        <f t="shared" si="523"/>
        <v>0</v>
      </c>
      <c r="M5403" s="229">
        <f t="shared" si="524"/>
        <v>0</v>
      </c>
    </row>
    <row r="5404" spans="1:13" ht="15" customHeight="1">
      <c r="A5404" s="76"/>
      <c r="B5404" s="77" t="str">
        <f t="shared" si="521"/>
        <v/>
      </c>
      <c r="C5404" t="str">
        <f t="shared" si="520"/>
        <v/>
      </c>
      <c r="D5404" s="315" t="str">
        <f t="shared" si="525"/>
        <v/>
      </c>
      <c r="E5404" s="228">
        <v>0</v>
      </c>
      <c r="J5404" s="229">
        <f t="shared" si="522"/>
        <v>0</v>
      </c>
      <c r="K5404" s="229">
        <f t="shared" si="523"/>
        <v>0</v>
      </c>
      <c r="L5404" s="229">
        <f t="shared" si="523"/>
        <v>0</v>
      </c>
      <c r="M5404" s="229">
        <f t="shared" si="524"/>
        <v>0</v>
      </c>
    </row>
    <row r="5405" spans="1:13" ht="15" customHeight="1">
      <c r="A5405" s="76"/>
      <c r="B5405" s="77" t="str">
        <f t="shared" si="521"/>
        <v/>
      </c>
      <c r="C5405" t="str">
        <f t="shared" si="520"/>
        <v/>
      </c>
      <c r="D5405" s="315" t="str">
        <f t="shared" si="525"/>
        <v/>
      </c>
      <c r="E5405" s="228">
        <v>0</v>
      </c>
      <c r="J5405" s="229">
        <f t="shared" si="522"/>
        <v>0</v>
      </c>
      <c r="K5405" s="229">
        <f t="shared" si="523"/>
        <v>0</v>
      </c>
      <c r="L5405" s="229">
        <f t="shared" si="523"/>
        <v>0</v>
      </c>
      <c r="M5405" s="229">
        <f t="shared" si="524"/>
        <v>0</v>
      </c>
    </row>
    <row r="5406" spans="1:13" ht="15" customHeight="1">
      <c r="A5406" s="76"/>
      <c r="B5406" s="77" t="str">
        <f t="shared" si="521"/>
        <v/>
      </c>
      <c r="C5406" t="str">
        <f t="shared" si="520"/>
        <v/>
      </c>
      <c r="D5406" s="315" t="str">
        <f t="shared" si="525"/>
        <v/>
      </c>
      <c r="E5406" s="228">
        <v>0</v>
      </c>
      <c r="J5406" s="229">
        <f t="shared" si="522"/>
        <v>0</v>
      </c>
      <c r="K5406" s="229">
        <f t="shared" si="523"/>
        <v>0</v>
      </c>
      <c r="L5406" s="229">
        <f t="shared" si="523"/>
        <v>0</v>
      </c>
      <c r="M5406" s="229">
        <f t="shared" si="524"/>
        <v>0</v>
      </c>
    </row>
    <row r="5407" spans="1:13" ht="15" customHeight="1">
      <c r="A5407" s="76"/>
      <c r="B5407" s="77" t="str">
        <f t="shared" si="521"/>
        <v/>
      </c>
      <c r="C5407" t="str">
        <f t="shared" si="520"/>
        <v/>
      </c>
      <c r="D5407" s="315" t="str">
        <f t="shared" si="525"/>
        <v/>
      </c>
      <c r="E5407" s="228">
        <v>0</v>
      </c>
      <c r="J5407" s="229">
        <f t="shared" si="522"/>
        <v>0</v>
      </c>
      <c r="K5407" s="229">
        <f t="shared" si="523"/>
        <v>0</v>
      </c>
      <c r="L5407" s="229">
        <f t="shared" si="523"/>
        <v>0</v>
      </c>
      <c r="M5407" s="229">
        <f t="shared" si="524"/>
        <v>0</v>
      </c>
    </row>
    <row r="5408" spans="1:13" ht="15" customHeight="1">
      <c r="A5408" s="76"/>
      <c r="B5408" s="77" t="str">
        <f t="shared" si="521"/>
        <v/>
      </c>
      <c r="C5408" t="str">
        <f t="shared" si="520"/>
        <v/>
      </c>
      <c r="D5408" s="315" t="str">
        <f t="shared" si="525"/>
        <v/>
      </c>
      <c r="E5408" s="228">
        <v>0</v>
      </c>
      <c r="J5408" s="229">
        <f t="shared" si="522"/>
        <v>0</v>
      </c>
      <c r="K5408" s="229">
        <f t="shared" si="523"/>
        <v>0</v>
      </c>
      <c r="L5408" s="229">
        <f t="shared" si="523"/>
        <v>0</v>
      </c>
      <c r="M5408" s="229">
        <f t="shared" si="524"/>
        <v>0</v>
      </c>
    </row>
    <row r="5409" spans="1:13" ht="15" customHeight="1">
      <c r="A5409" s="76"/>
      <c r="B5409" s="77" t="str">
        <f t="shared" si="521"/>
        <v/>
      </c>
      <c r="C5409" t="str">
        <f t="shared" si="520"/>
        <v/>
      </c>
      <c r="D5409" s="315" t="str">
        <f t="shared" si="525"/>
        <v/>
      </c>
      <c r="E5409" s="228">
        <v>0</v>
      </c>
      <c r="J5409" s="229">
        <f t="shared" si="522"/>
        <v>0</v>
      </c>
      <c r="K5409" s="229">
        <f t="shared" si="523"/>
        <v>0</v>
      </c>
      <c r="L5409" s="229">
        <f t="shared" si="523"/>
        <v>0</v>
      </c>
      <c r="M5409" s="229">
        <f t="shared" si="524"/>
        <v>0</v>
      </c>
    </row>
    <row r="5410" spans="1:13" ht="15" customHeight="1">
      <c r="A5410" s="76"/>
      <c r="B5410" s="77" t="str">
        <f t="shared" si="521"/>
        <v/>
      </c>
      <c r="C5410" t="str">
        <f t="shared" si="520"/>
        <v/>
      </c>
      <c r="D5410" s="315" t="str">
        <f t="shared" si="525"/>
        <v/>
      </c>
      <c r="E5410" s="228">
        <v>0</v>
      </c>
      <c r="J5410" s="229">
        <f t="shared" si="522"/>
        <v>0</v>
      </c>
      <c r="K5410" s="229">
        <f t="shared" si="523"/>
        <v>0</v>
      </c>
      <c r="L5410" s="229">
        <f t="shared" si="523"/>
        <v>0</v>
      </c>
      <c r="M5410" s="229">
        <f t="shared" si="524"/>
        <v>0</v>
      </c>
    </row>
    <row r="5411" spans="1:13" ht="15" customHeight="1">
      <c r="A5411" s="76"/>
      <c r="B5411" s="77" t="str">
        <f t="shared" si="521"/>
        <v/>
      </c>
      <c r="C5411" t="str">
        <f t="shared" si="520"/>
        <v/>
      </c>
      <c r="D5411" s="315" t="str">
        <f t="shared" si="525"/>
        <v/>
      </c>
      <c r="E5411" s="228">
        <v>0</v>
      </c>
      <c r="J5411" s="229">
        <f t="shared" si="522"/>
        <v>0</v>
      </c>
      <c r="K5411" s="229">
        <f t="shared" si="523"/>
        <v>0</v>
      </c>
      <c r="L5411" s="229">
        <f t="shared" si="523"/>
        <v>0</v>
      </c>
      <c r="M5411" s="229">
        <f t="shared" si="524"/>
        <v>0</v>
      </c>
    </row>
    <row r="5412" spans="1:13" ht="15" customHeight="1">
      <c r="A5412" s="76"/>
      <c r="B5412" s="77" t="str">
        <f t="shared" si="521"/>
        <v/>
      </c>
      <c r="C5412" t="str">
        <f t="shared" si="520"/>
        <v/>
      </c>
      <c r="D5412" s="315" t="str">
        <f t="shared" si="525"/>
        <v/>
      </c>
      <c r="E5412" s="228">
        <v>0</v>
      </c>
      <c r="J5412" s="229">
        <f t="shared" si="522"/>
        <v>0</v>
      </c>
      <c r="K5412" s="229">
        <f t="shared" si="523"/>
        <v>0</v>
      </c>
      <c r="L5412" s="229">
        <f t="shared" si="523"/>
        <v>0</v>
      </c>
      <c r="M5412" s="229">
        <f t="shared" si="524"/>
        <v>0</v>
      </c>
    </row>
    <row r="5413" spans="1:13" ht="15" customHeight="1">
      <c r="A5413" s="76"/>
      <c r="B5413" s="77" t="str">
        <f t="shared" si="521"/>
        <v/>
      </c>
      <c r="C5413" t="str">
        <f t="shared" si="520"/>
        <v/>
      </c>
      <c r="D5413" s="315" t="str">
        <f t="shared" si="525"/>
        <v/>
      </c>
      <c r="E5413" s="228">
        <v>0</v>
      </c>
      <c r="J5413" s="229">
        <f t="shared" si="522"/>
        <v>0</v>
      </c>
      <c r="K5413" s="229">
        <f t="shared" si="523"/>
        <v>0</v>
      </c>
      <c r="L5413" s="229">
        <f t="shared" si="523"/>
        <v>0</v>
      </c>
      <c r="M5413" s="229">
        <f t="shared" si="524"/>
        <v>0</v>
      </c>
    </row>
    <row r="5414" spans="1:13" ht="15" customHeight="1">
      <c r="A5414" s="76"/>
      <c r="B5414" s="77" t="str">
        <f t="shared" si="521"/>
        <v/>
      </c>
      <c r="C5414" t="str">
        <f t="shared" si="520"/>
        <v/>
      </c>
      <c r="D5414" s="315" t="str">
        <f t="shared" si="525"/>
        <v/>
      </c>
      <c r="E5414" s="228">
        <v>0</v>
      </c>
      <c r="J5414" s="229">
        <f t="shared" si="522"/>
        <v>0</v>
      </c>
      <c r="K5414" s="229">
        <f t="shared" si="523"/>
        <v>0</v>
      </c>
      <c r="L5414" s="229">
        <f t="shared" si="523"/>
        <v>0</v>
      </c>
      <c r="M5414" s="229">
        <f t="shared" si="524"/>
        <v>0</v>
      </c>
    </row>
    <row r="5415" spans="1:13" ht="15" customHeight="1">
      <c r="A5415" s="76"/>
      <c r="B5415" s="77" t="str">
        <f t="shared" si="521"/>
        <v/>
      </c>
      <c r="C5415" t="str">
        <f t="shared" si="520"/>
        <v/>
      </c>
      <c r="D5415" s="315" t="str">
        <f t="shared" si="525"/>
        <v/>
      </c>
      <c r="E5415" s="228">
        <v>0</v>
      </c>
      <c r="J5415" s="229">
        <f t="shared" si="522"/>
        <v>0</v>
      </c>
      <c r="K5415" s="229">
        <f t="shared" si="523"/>
        <v>0</v>
      </c>
      <c r="L5415" s="229">
        <f t="shared" si="523"/>
        <v>0</v>
      </c>
      <c r="M5415" s="229">
        <f t="shared" si="524"/>
        <v>0</v>
      </c>
    </row>
    <row r="5416" spans="1:13" ht="15" customHeight="1">
      <c r="A5416" s="76"/>
      <c r="B5416" s="77" t="str">
        <f t="shared" si="521"/>
        <v/>
      </c>
      <c r="C5416" t="str">
        <f t="shared" si="520"/>
        <v/>
      </c>
      <c r="D5416" s="315" t="str">
        <f t="shared" si="525"/>
        <v/>
      </c>
      <c r="E5416" s="228">
        <v>0</v>
      </c>
      <c r="J5416" s="229">
        <f t="shared" si="522"/>
        <v>0</v>
      </c>
      <c r="K5416" s="229">
        <f t="shared" si="523"/>
        <v>0</v>
      </c>
      <c r="L5416" s="229">
        <f t="shared" si="523"/>
        <v>0</v>
      </c>
      <c r="M5416" s="229">
        <f t="shared" si="524"/>
        <v>0</v>
      </c>
    </row>
    <row r="5417" spans="1:13" ht="15" customHeight="1">
      <c r="A5417" s="76"/>
      <c r="B5417" s="77" t="str">
        <f t="shared" si="521"/>
        <v/>
      </c>
      <c r="C5417" t="str">
        <f t="shared" si="520"/>
        <v/>
      </c>
      <c r="D5417" s="315" t="str">
        <f t="shared" si="525"/>
        <v/>
      </c>
      <c r="E5417" s="228">
        <v>0</v>
      </c>
      <c r="J5417" s="229">
        <f t="shared" si="522"/>
        <v>0</v>
      </c>
      <c r="K5417" s="229">
        <f t="shared" si="523"/>
        <v>0</v>
      </c>
      <c r="L5417" s="229">
        <f t="shared" si="523"/>
        <v>0</v>
      </c>
      <c r="M5417" s="229">
        <f t="shared" si="524"/>
        <v>0</v>
      </c>
    </row>
    <row r="5418" spans="1:13" ht="15" customHeight="1">
      <c r="A5418" s="76"/>
      <c r="B5418" s="77" t="str">
        <f t="shared" si="521"/>
        <v/>
      </c>
      <c r="C5418" t="str">
        <f t="shared" si="520"/>
        <v/>
      </c>
      <c r="D5418" s="315" t="str">
        <f t="shared" si="525"/>
        <v/>
      </c>
      <c r="E5418" s="228">
        <v>0</v>
      </c>
      <c r="J5418" s="229">
        <f t="shared" si="522"/>
        <v>0</v>
      </c>
      <c r="K5418" s="229">
        <f t="shared" si="523"/>
        <v>0</v>
      </c>
      <c r="L5418" s="229">
        <f t="shared" si="523"/>
        <v>0</v>
      </c>
      <c r="M5418" s="229">
        <f t="shared" si="524"/>
        <v>0</v>
      </c>
    </row>
    <row r="5419" spans="1:13" ht="15" customHeight="1">
      <c r="A5419" s="76"/>
      <c r="B5419" s="77" t="str">
        <f t="shared" si="521"/>
        <v/>
      </c>
      <c r="C5419" t="str">
        <f t="shared" si="520"/>
        <v/>
      </c>
      <c r="D5419" s="315" t="str">
        <f t="shared" si="525"/>
        <v/>
      </c>
      <c r="E5419" s="228">
        <v>0</v>
      </c>
      <c r="J5419" s="229">
        <f t="shared" si="522"/>
        <v>0</v>
      </c>
      <c r="K5419" s="229">
        <f t="shared" si="523"/>
        <v>0</v>
      </c>
      <c r="L5419" s="229">
        <f t="shared" si="523"/>
        <v>0</v>
      </c>
      <c r="M5419" s="229">
        <f t="shared" si="524"/>
        <v>0</v>
      </c>
    </row>
    <row r="5420" spans="1:13" ht="15" customHeight="1">
      <c r="A5420" s="76"/>
      <c r="B5420" s="77" t="str">
        <f t="shared" si="521"/>
        <v/>
      </c>
      <c r="C5420" t="str">
        <f t="shared" si="520"/>
        <v/>
      </c>
      <c r="D5420" s="315" t="str">
        <f t="shared" si="525"/>
        <v/>
      </c>
      <c r="E5420" s="228">
        <v>0</v>
      </c>
      <c r="J5420" s="229">
        <f t="shared" si="522"/>
        <v>0</v>
      </c>
      <c r="K5420" s="229">
        <f t="shared" si="523"/>
        <v>0</v>
      </c>
      <c r="L5420" s="229">
        <f t="shared" si="523"/>
        <v>0</v>
      </c>
      <c r="M5420" s="229">
        <f t="shared" si="524"/>
        <v>0</v>
      </c>
    </row>
    <row r="5421" spans="1:13" ht="15" customHeight="1">
      <c r="A5421" s="76"/>
      <c r="B5421" s="77" t="str">
        <f t="shared" si="521"/>
        <v/>
      </c>
      <c r="C5421" t="str">
        <f t="shared" si="520"/>
        <v/>
      </c>
      <c r="D5421" s="315" t="str">
        <f t="shared" si="525"/>
        <v/>
      </c>
      <c r="E5421" s="228">
        <v>0</v>
      </c>
      <c r="J5421" s="229">
        <f t="shared" si="522"/>
        <v>0</v>
      </c>
      <c r="K5421" s="229">
        <f t="shared" si="523"/>
        <v>0</v>
      </c>
      <c r="L5421" s="229">
        <f t="shared" si="523"/>
        <v>0</v>
      </c>
      <c r="M5421" s="229">
        <f t="shared" si="524"/>
        <v>0</v>
      </c>
    </row>
    <row r="5422" spans="1:13" ht="15" customHeight="1">
      <c r="A5422" s="76"/>
      <c r="B5422" s="77" t="str">
        <f t="shared" si="521"/>
        <v/>
      </c>
      <c r="C5422" t="str">
        <f t="shared" si="520"/>
        <v/>
      </c>
      <c r="D5422" s="315" t="str">
        <f t="shared" si="525"/>
        <v/>
      </c>
      <c r="E5422" s="228">
        <v>0</v>
      </c>
      <c r="J5422" s="229">
        <f t="shared" si="522"/>
        <v>0</v>
      </c>
      <c r="K5422" s="229">
        <f t="shared" si="523"/>
        <v>0</v>
      </c>
      <c r="L5422" s="229">
        <f t="shared" si="523"/>
        <v>0</v>
      </c>
      <c r="M5422" s="229">
        <f t="shared" si="524"/>
        <v>0</v>
      </c>
    </row>
    <row r="5423" spans="1:13" ht="15" customHeight="1">
      <c r="A5423" s="76"/>
      <c r="B5423" s="77" t="str">
        <f t="shared" si="521"/>
        <v/>
      </c>
      <c r="C5423" t="str">
        <f t="shared" si="520"/>
        <v/>
      </c>
      <c r="D5423" s="315" t="str">
        <f t="shared" si="525"/>
        <v/>
      </c>
      <c r="E5423" s="228">
        <v>0</v>
      </c>
      <c r="J5423" s="229">
        <f t="shared" si="522"/>
        <v>0</v>
      </c>
      <c r="K5423" s="229">
        <f t="shared" si="523"/>
        <v>0</v>
      </c>
      <c r="L5423" s="229">
        <f t="shared" si="523"/>
        <v>0</v>
      </c>
      <c r="M5423" s="229">
        <f t="shared" si="524"/>
        <v>0</v>
      </c>
    </row>
    <row r="5424" spans="1:13" ht="15" customHeight="1">
      <c r="A5424" s="76"/>
      <c r="B5424" s="77" t="str">
        <f t="shared" si="521"/>
        <v/>
      </c>
      <c r="C5424" t="str">
        <f t="shared" si="520"/>
        <v/>
      </c>
      <c r="D5424" s="315" t="str">
        <f t="shared" si="525"/>
        <v/>
      </c>
      <c r="E5424" s="228">
        <v>0</v>
      </c>
      <c r="J5424" s="229">
        <f t="shared" si="522"/>
        <v>0</v>
      </c>
      <c r="K5424" s="229">
        <f t="shared" si="523"/>
        <v>0</v>
      </c>
      <c r="L5424" s="229">
        <f t="shared" si="523"/>
        <v>0</v>
      </c>
      <c r="M5424" s="229">
        <f t="shared" si="524"/>
        <v>0</v>
      </c>
    </row>
    <row r="5425" spans="1:13" ht="15" customHeight="1">
      <c r="A5425" s="76"/>
      <c r="B5425" s="77" t="str">
        <f t="shared" si="521"/>
        <v/>
      </c>
      <c r="C5425" t="str">
        <f t="shared" si="520"/>
        <v/>
      </c>
      <c r="D5425" s="315" t="str">
        <f t="shared" si="525"/>
        <v/>
      </c>
      <c r="E5425" s="228">
        <v>0</v>
      </c>
      <c r="J5425" s="229">
        <f t="shared" si="522"/>
        <v>0</v>
      </c>
      <c r="K5425" s="229">
        <f t="shared" si="523"/>
        <v>0</v>
      </c>
      <c r="L5425" s="229">
        <f t="shared" si="523"/>
        <v>0</v>
      </c>
      <c r="M5425" s="229">
        <f t="shared" si="524"/>
        <v>0</v>
      </c>
    </row>
    <row r="5426" spans="1:13" ht="15" customHeight="1">
      <c r="A5426" s="76"/>
      <c r="B5426" s="77" t="str">
        <f t="shared" si="521"/>
        <v/>
      </c>
      <c r="C5426" t="str">
        <f t="shared" si="520"/>
        <v/>
      </c>
      <c r="D5426" s="315" t="str">
        <f t="shared" si="525"/>
        <v/>
      </c>
      <c r="E5426" s="228">
        <v>0</v>
      </c>
      <c r="J5426" s="229">
        <f t="shared" si="522"/>
        <v>0</v>
      </c>
      <c r="K5426" s="229">
        <f t="shared" si="523"/>
        <v>0</v>
      </c>
      <c r="L5426" s="229">
        <f t="shared" si="523"/>
        <v>0</v>
      </c>
      <c r="M5426" s="229">
        <f t="shared" si="524"/>
        <v>0</v>
      </c>
    </row>
    <row r="5427" spans="1:13" ht="15" customHeight="1">
      <c r="A5427" s="76"/>
      <c r="B5427" s="77" t="str">
        <f t="shared" si="521"/>
        <v/>
      </c>
      <c r="C5427" t="str">
        <f t="shared" si="520"/>
        <v/>
      </c>
      <c r="D5427" s="315" t="str">
        <f t="shared" si="525"/>
        <v/>
      </c>
      <c r="E5427" s="228">
        <v>0</v>
      </c>
      <c r="J5427" s="229">
        <f t="shared" si="522"/>
        <v>0</v>
      </c>
      <c r="K5427" s="229">
        <f t="shared" si="523"/>
        <v>0</v>
      </c>
      <c r="L5427" s="229">
        <f t="shared" si="523"/>
        <v>0</v>
      </c>
      <c r="M5427" s="229">
        <f t="shared" si="524"/>
        <v>0</v>
      </c>
    </row>
    <row r="5428" spans="1:13" ht="15" customHeight="1">
      <c r="A5428" s="76"/>
      <c r="B5428" s="77" t="str">
        <f t="shared" si="521"/>
        <v/>
      </c>
      <c r="C5428" t="str">
        <f t="shared" si="520"/>
        <v/>
      </c>
      <c r="D5428" s="315" t="str">
        <f t="shared" si="525"/>
        <v/>
      </c>
      <c r="E5428" s="228">
        <v>0</v>
      </c>
      <c r="J5428" s="229">
        <f t="shared" si="522"/>
        <v>0</v>
      </c>
      <c r="K5428" s="229">
        <f t="shared" si="523"/>
        <v>0</v>
      </c>
      <c r="L5428" s="229">
        <f t="shared" si="523"/>
        <v>0</v>
      </c>
      <c r="M5428" s="229">
        <f t="shared" si="524"/>
        <v>0</v>
      </c>
    </row>
    <row r="5429" spans="1:13" ht="15" customHeight="1">
      <c r="A5429" s="76"/>
      <c r="B5429" s="77" t="str">
        <f t="shared" si="521"/>
        <v/>
      </c>
      <c r="C5429" t="str">
        <f t="shared" si="520"/>
        <v/>
      </c>
      <c r="D5429" s="315" t="str">
        <f t="shared" si="525"/>
        <v/>
      </c>
      <c r="E5429" s="228">
        <v>0</v>
      </c>
      <c r="J5429" s="229">
        <f t="shared" si="522"/>
        <v>0</v>
      </c>
      <c r="K5429" s="229">
        <f t="shared" si="523"/>
        <v>0</v>
      </c>
      <c r="L5429" s="229">
        <f t="shared" si="523"/>
        <v>0</v>
      </c>
      <c r="M5429" s="229">
        <f t="shared" si="524"/>
        <v>0</v>
      </c>
    </row>
    <row r="5430" spans="1:13" ht="15" customHeight="1">
      <c r="A5430" s="76"/>
      <c r="B5430" s="77" t="str">
        <f t="shared" si="521"/>
        <v/>
      </c>
      <c r="C5430" t="str">
        <f t="shared" si="520"/>
        <v/>
      </c>
      <c r="D5430" s="315" t="str">
        <f t="shared" si="525"/>
        <v/>
      </c>
      <c r="E5430" s="228">
        <v>0</v>
      </c>
      <c r="J5430" s="229">
        <f t="shared" si="522"/>
        <v>0</v>
      </c>
      <c r="K5430" s="229">
        <f t="shared" si="523"/>
        <v>0</v>
      </c>
      <c r="L5430" s="229">
        <f t="shared" si="523"/>
        <v>0</v>
      </c>
      <c r="M5430" s="229">
        <f t="shared" si="524"/>
        <v>0</v>
      </c>
    </row>
    <row r="5431" spans="1:13" ht="15" customHeight="1">
      <c r="A5431" s="76"/>
      <c r="B5431" s="77" t="str">
        <f t="shared" si="521"/>
        <v/>
      </c>
      <c r="C5431" t="str">
        <f t="shared" si="520"/>
        <v/>
      </c>
      <c r="D5431" s="315" t="str">
        <f t="shared" si="525"/>
        <v/>
      </c>
      <c r="E5431" s="228">
        <v>0</v>
      </c>
      <c r="J5431" s="229">
        <f t="shared" si="522"/>
        <v>0</v>
      </c>
      <c r="K5431" s="229">
        <f t="shared" si="523"/>
        <v>0</v>
      </c>
      <c r="L5431" s="229">
        <f t="shared" si="523"/>
        <v>0</v>
      </c>
      <c r="M5431" s="229">
        <f t="shared" si="524"/>
        <v>0</v>
      </c>
    </row>
    <row r="5432" spans="1:13" ht="15" customHeight="1">
      <c r="A5432" s="76"/>
      <c r="B5432" s="77" t="str">
        <f t="shared" si="521"/>
        <v/>
      </c>
      <c r="C5432" t="str">
        <f t="shared" si="520"/>
        <v/>
      </c>
      <c r="D5432" s="315" t="str">
        <f t="shared" si="525"/>
        <v/>
      </c>
      <c r="E5432" s="228">
        <v>0</v>
      </c>
      <c r="J5432" s="229">
        <f t="shared" si="522"/>
        <v>0</v>
      </c>
      <c r="K5432" s="229">
        <f t="shared" si="523"/>
        <v>0</v>
      </c>
      <c r="L5432" s="229">
        <f t="shared" si="523"/>
        <v>0</v>
      </c>
      <c r="M5432" s="229">
        <f t="shared" si="524"/>
        <v>0</v>
      </c>
    </row>
    <row r="5433" spans="1:13" ht="15" customHeight="1">
      <c r="A5433" s="76"/>
      <c r="B5433" s="77" t="str">
        <f t="shared" si="521"/>
        <v/>
      </c>
      <c r="C5433" t="str">
        <f t="shared" si="520"/>
        <v/>
      </c>
      <c r="D5433" s="315" t="str">
        <f t="shared" si="525"/>
        <v/>
      </c>
      <c r="E5433" s="228">
        <v>0</v>
      </c>
      <c r="J5433" s="229">
        <f t="shared" si="522"/>
        <v>0</v>
      </c>
      <c r="K5433" s="229">
        <f t="shared" si="523"/>
        <v>0</v>
      </c>
      <c r="L5433" s="229">
        <f t="shared" si="523"/>
        <v>0</v>
      </c>
      <c r="M5433" s="229">
        <f t="shared" si="524"/>
        <v>0</v>
      </c>
    </row>
    <row r="5434" spans="1:13" ht="15" customHeight="1">
      <c r="A5434" s="76"/>
      <c r="B5434" s="77" t="str">
        <f t="shared" si="521"/>
        <v/>
      </c>
      <c r="C5434" t="str">
        <f t="shared" si="520"/>
        <v/>
      </c>
      <c r="D5434" s="315" t="str">
        <f t="shared" si="525"/>
        <v/>
      </c>
      <c r="E5434" s="228">
        <v>0</v>
      </c>
      <c r="J5434" s="229">
        <f t="shared" si="522"/>
        <v>0</v>
      </c>
      <c r="K5434" s="229">
        <f t="shared" si="523"/>
        <v>0</v>
      </c>
      <c r="L5434" s="229">
        <f t="shared" si="523"/>
        <v>0</v>
      </c>
      <c r="M5434" s="229">
        <f t="shared" si="524"/>
        <v>0</v>
      </c>
    </row>
    <row r="5435" spans="1:13" ht="15" customHeight="1">
      <c r="A5435" s="76"/>
      <c r="B5435" s="77" t="str">
        <f t="shared" si="521"/>
        <v/>
      </c>
      <c r="C5435" t="str">
        <f t="shared" si="520"/>
        <v/>
      </c>
      <c r="D5435" s="315" t="str">
        <f t="shared" si="525"/>
        <v/>
      </c>
      <c r="E5435" s="228">
        <v>0</v>
      </c>
      <c r="J5435" s="229">
        <f t="shared" si="522"/>
        <v>0</v>
      </c>
      <c r="K5435" s="229">
        <f t="shared" si="523"/>
        <v>0</v>
      </c>
      <c r="L5435" s="229">
        <f t="shared" si="523"/>
        <v>0</v>
      </c>
      <c r="M5435" s="229">
        <f t="shared" si="524"/>
        <v>0</v>
      </c>
    </row>
    <row r="5436" spans="1:13" ht="15" customHeight="1">
      <c r="A5436" s="76"/>
      <c r="B5436" s="77" t="str">
        <f t="shared" si="521"/>
        <v/>
      </c>
      <c r="C5436" t="str">
        <f t="shared" si="520"/>
        <v/>
      </c>
      <c r="D5436" s="315" t="str">
        <f t="shared" si="525"/>
        <v/>
      </c>
      <c r="E5436" s="228">
        <v>0</v>
      </c>
      <c r="J5436" s="229">
        <f t="shared" si="522"/>
        <v>0</v>
      </c>
      <c r="K5436" s="229">
        <f t="shared" si="523"/>
        <v>0</v>
      </c>
      <c r="L5436" s="229">
        <f t="shared" si="523"/>
        <v>0</v>
      </c>
      <c r="M5436" s="229">
        <f t="shared" si="524"/>
        <v>0</v>
      </c>
    </row>
    <row r="5437" spans="1:13" ht="15" customHeight="1">
      <c r="A5437" s="76"/>
      <c r="B5437" s="77" t="str">
        <f t="shared" si="521"/>
        <v/>
      </c>
      <c r="C5437" t="str">
        <f t="shared" si="520"/>
        <v/>
      </c>
      <c r="D5437" s="315" t="str">
        <f t="shared" si="525"/>
        <v/>
      </c>
      <c r="E5437" s="228">
        <v>0</v>
      </c>
      <c r="J5437" s="229">
        <f t="shared" si="522"/>
        <v>0</v>
      </c>
      <c r="K5437" s="229">
        <f t="shared" si="523"/>
        <v>0</v>
      </c>
      <c r="L5437" s="229">
        <f t="shared" si="523"/>
        <v>0</v>
      </c>
      <c r="M5437" s="229">
        <f t="shared" si="524"/>
        <v>0</v>
      </c>
    </row>
    <row r="5438" spans="1:13" ht="15" customHeight="1">
      <c r="A5438" s="76"/>
      <c r="B5438" s="77" t="str">
        <f t="shared" si="521"/>
        <v/>
      </c>
      <c r="C5438" t="str">
        <f t="shared" si="520"/>
        <v/>
      </c>
      <c r="D5438" s="315" t="str">
        <f t="shared" si="525"/>
        <v/>
      </c>
      <c r="E5438" s="228">
        <v>0</v>
      </c>
      <c r="J5438" s="229">
        <f t="shared" si="522"/>
        <v>0</v>
      </c>
      <c r="K5438" s="229">
        <f t="shared" si="523"/>
        <v>0</v>
      </c>
      <c r="L5438" s="229">
        <f t="shared" si="523"/>
        <v>0</v>
      </c>
      <c r="M5438" s="229">
        <f t="shared" si="524"/>
        <v>0</v>
      </c>
    </row>
    <row r="5439" spans="1:13" ht="15" customHeight="1">
      <c r="A5439" s="76"/>
      <c r="B5439" s="77" t="str">
        <f t="shared" si="521"/>
        <v/>
      </c>
      <c r="C5439" t="str">
        <f t="shared" si="520"/>
        <v/>
      </c>
      <c r="D5439" s="315" t="str">
        <f t="shared" si="525"/>
        <v/>
      </c>
      <c r="E5439" s="228">
        <v>0</v>
      </c>
      <c r="J5439" s="229">
        <f t="shared" si="522"/>
        <v>0</v>
      </c>
      <c r="K5439" s="229">
        <f t="shared" si="523"/>
        <v>0</v>
      </c>
      <c r="L5439" s="229">
        <f t="shared" si="523"/>
        <v>0</v>
      </c>
      <c r="M5439" s="229">
        <f t="shared" si="524"/>
        <v>0</v>
      </c>
    </row>
    <row r="5440" spans="1:13" ht="15" customHeight="1">
      <c r="A5440" s="76"/>
      <c r="B5440" s="77" t="str">
        <f t="shared" si="521"/>
        <v/>
      </c>
      <c r="C5440" t="str">
        <f t="shared" si="520"/>
        <v/>
      </c>
      <c r="D5440" s="315" t="str">
        <f t="shared" si="525"/>
        <v/>
      </c>
      <c r="E5440" s="228">
        <v>0</v>
      </c>
      <c r="J5440" s="229">
        <f t="shared" si="522"/>
        <v>0</v>
      </c>
      <c r="K5440" s="229">
        <f t="shared" si="523"/>
        <v>0</v>
      </c>
      <c r="L5440" s="229">
        <f t="shared" si="523"/>
        <v>0</v>
      </c>
      <c r="M5440" s="229">
        <f t="shared" si="524"/>
        <v>0</v>
      </c>
    </row>
    <row r="5441" spans="1:13" ht="15" customHeight="1">
      <c r="A5441" s="76"/>
      <c r="B5441" s="77" t="str">
        <f t="shared" si="521"/>
        <v/>
      </c>
      <c r="C5441" t="str">
        <f t="shared" ref="C5441:C5504" si="526">IF(A5441&lt;&gt;"",TEXT(A5441,"aaaa"),"")</f>
        <v/>
      </c>
      <c r="D5441" s="315" t="str">
        <f t="shared" si="525"/>
        <v/>
      </c>
      <c r="E5441" s="228">
        <v>0</v>
      </c>
      <c r="J5441" s="229">
        <f t="shared" si="522"/>
        <v>0</v>
      </c>
      <c r="K5441" s="229">
        <f t="shared" si="523"/>
        <v>0</v>
      </c>
      <c r="L5441" s="229">
        <f t="shared" si="523"/>
        <v>0</v>
      </c>
      <c r="M5441" s="229">
        <f t="shared" si="524"/>
        <v>0</v>
      </c>
    </row>
    <row r="5442" spans="1:13" ht="15" customHeight="1">
      <c r="A5442" s="76"/>
      <c r="B5442" s="77" t="str">
        <f t="shared" si="521"/>
        <v/>
      </c>
      <c r="C5442" t="str">
        <f t="shared" si="526"/>
        <v/>
      </c>
      <c r="D5442" s="315" t="str">
        <f t="shared" si="525"/>
        <v/>
      </c>
      <c r="E5442" s="228">
        <v>0</v>
      </c>
      <c r="J5442" s="229">
        <f t="shared" si="522"/>
        <v>0</v>
      </c>
      <c r="K5442" s="229">
        <f t="shared" si="523"/>
        <v>0</v>
      </c>
      <c r="L5442" s="229">
        <f t="shared" si="523"/>
        <v>0</v>
      </c>
      <c r="M5442" s="229">
        <f t="shared" si="524"/>
        <v>0</v>
      </c>
    </row>
    <row r="5443" spans="1:13" ht="15" customHeight="1">
      <c r="A5443" s="76"/>
      <c r="B5443" s="77" t="str">
        <f t="shared" si="521"/>
        <v/>
      </c>
      <c r="C5443" t="str">
        <f t="shared" si="526"/>
        <v/>
      </c>
      <c r="D5443" s="315" t="str">
        <f t="shared" si="525"/>
        <v/>
      </c>
      <c r="E5443" s="228">
        <v>0</v>
      </c>
      <c r="J5443" s="229">
        <f t="shared" si="522"/>
        <v>0</v>
      </c>
      <c r="K5443" s="229">
        <f t="shared" si="523"/>
        <v>0</v>
      </c>
      <c r="L5443" s="229">
        <f t="shared" si="523"/>
        <v>0</v>
      </c>
      <c r="M5443" s="229">
        <f t="shared" si="524"/>
        <v>0</v>
      </c>
    </row>
    <row r="5444" spans="1:13" ht="15" customHeight="1">
      <c r="A5444" s="76"/>
      <c r="B5444" s="77" t="str">
        <f t="shared" si="521"/>
        <v/>
      </c>
      <c r="C5444" t="str">
        <f t="shared" si="526"/>
        <v/>
      </c>
      <c r="D5444" s="315" t="str">
        <f t="shared" si="525"/>
        <v/>
      </c>
      <c r="E5444" s="228">
        <v>0</v>
      </c>
      <c r="J5444" s="229">
        <f t="shared" si="522"/>
        <v>0</v>
      </c>
      <c r="K5444" s="229">
        <f t="shared" si="523"/>
        <v>0</v>
      </c>
      <c r="L5444" s="229">
        <f t="shared" si="523"/>
        <v>0</v>
      </c>
      <c r="M5444" s="229">
        <f t="shared" si="524"/>
        <v>0</v>
      </c>
    </row>
    <row r="5445" spans="1:13" ht="15" customHeight="1">
      <c r="A5445" s="76"/>
      <c r="B5445" s="77" t="str">
        <f t="shared" si="521"/>
        <v/>
      </c>
      <c r="C5445" t="str">
        <f t="shared" si="526"/>
        <v/>
      </c>
      <c r="D5445" s="315" t="str">
        <f t="shared" si="525"/>
        <v/>
      </c>
      <c r="E5445" s="228">
        <v>0</v>
      </c>
      <c r="J5445" s="229">
        <f t="shared" si="522"/>
        <v>0</v>
      </c>
      <c r="K5445" s="229">
        <f t="shared" si="523"/>
        <v>0</v>
      </c>
      <c r="L5445" s="229">
        <f t="shared" si="523"/>
        <v>0</v>
      </c>
      <c r="M5445" s="229">
        <f t="shared" si="524"/>
        <v>0</v>
      </c>
    </row>
    <row r="5446" spans="1:13" ht="15" customHeight="1">
      <c r="A5446" s="76"/>
      <c r="B5446" s="77" t="str">
        <f t="shared" si="521"/>
        <v/>
      </c>
      <c r="C5446" t="str">
        <f t="shared" si="526"/>
        <v/>
      </c>
      <c r="D5446" s="315" t="str">
        <f t="shared" si="525"/>
        <v/>
      </c>
      <c r="E5446" s="228">
        <v>0</v>
      </c>
      <c r="J5446" s="229">
        <f t="shared" si="522"/>
        <v>0</v>
      </c>
      <c r="K5446" s="229">
        <f t="shared" si="523"/>
        <v>0</v>
      </c>
      <c r="L5446" s="229">
        <f t="shared" si="523"/>
        <v>0</v>
      </c>
      <c r="M5446" s="229">
        <f t="shared" si="524"/>
        <v>0</v>
      </c>
    </row>
    <row r="5447" spans="1:13" ht="15" customHeight="1">
      <c r="A5447" s="76"/>
      <c r="B5447" s="77" t="str">
        <f t="shared" ref="B5447:B5510" si="527">IF(A5447="","",TEXT(A5447,"DDDD"))</f>
        <v/>
      </c>
      <c r="C5447" t="str">
        <f t="shared" si="526"/>
        <v/>
      </c>
      <c r="D5447" s="315" t="str">
        <f t="shared" si="525"/>
        <v/>
      </c>
      <c r="E5447" s="228">
        <v>0</v>
      </c>
      <c r="J5447" s="229">
        <f t="shared" ref="J5447:J5510" si="528">IF(E5447=0,0,(1-J$4)*E5447)</f>
        <v>0</v>
      </c>
      <c r="K5447" s="229">
        <f t="shared" ref="K5447:L5510" si="529">IF(F5447=0,0,(1-K$4)*F5447)</f>
        <v>0</v>
      </c>
      <c r="L5447" s="229">
        <f t="shared" si="529"/>
        <v>0</v>
      </c>
      <c r="M5447" s="229">
        <f t="shared" ref="M5447:M5510" si="530">IF(H5447=0,0,(1-M$4)*H5447)</f>
        <v>0</v>
      </c>
    </row>
    <row r="5448" spans="1:13" ht="15" customHeight="1">
      <c r="A5448" s="76"/>
      <c r="B5448" s="77" t="str">
        <f t="shared" si="527"/>
        <v/>
      </c>
      <c r="C5448" t="str">
        <f t="shared" si="526"/>
        <v/>
      </c>
      <c r="D5448" s="315" t="str">
        <f t="shared" ref="D5448:D5511" si="531">IF(A5448&lt;&gt;"",PROPER(TEXT(A5448,"Mmmm")),"")</f>
        <v/>
      </c>
      <c r="E5448" s="228">
        <v>0</v>
      </c>
      <c r="J5448" s="229">
        <f t="shared" si="528"/>
        <v>0</v>
      </c>
      <c r="K5448" s="229">
        <f t="shared" si="529"/>
        <v>0</v>
      </c>
      <c r="L5448" s="229">
        <f t="shared" si="529"/>
        <v>0</v>
      </c>
      <c r="M5448" s="229">
        <f t="shared" si="530"/>
        <v>0</v>
      </c>
    </row>
    <row r="5449" spans="1:13" ht="15" customHeight="1">
      <c r="A5449" s="76"/>
      <c r="B5449" s="77" t="str">
        <f t="shared" si="527"/>
        <v/>
      </c>
      <c r="C5449" t="str">
        <f t="shared" si="526"/>
        <v/>
      </c>
      <c r="D5449" s="315" t="str">
        <f t="shared" si="531"/>
        <v/>
      </c>
      <c r="E5449" s="228">
        <v>0</v>
      </c>
      <c r="J5449" s="229">
        <f t="shared" si="528"/>
        <v>0</v>
      </c>
      <c r="K5449" s="229">
        <f t="shared" si="529"/>
        <v>0</v>
      </c>
      <c r="L5449" s="229">
        <f t="shared" si="529"/>
        <v>0</v>
      </c>
      <c r="M5449" s="229">
        <f t="shared" si="530"/>
        <v>0</v>
      </c>
    </row>
    <row r="5450" spans="1:13" ht="15" customHeight="1">
      <c r="A5450" s="76"/>
      <c r="B5450" s="77" t="str">
        <f t="shared" si="527"/>
        <v/>
      </c>
      <c r="C5450" t="str">
        <f t="shared" si="526"/>
        <v/>
      </c>
      <c r="D5450" s="315" t="str">
        <f t="shared" si="531"/>
        <v/>
      </c>
      <c r="E5450" s="228">
        <v>0</v>
      </c>
      <c r="J5450" s="229">
        <f t="shared" si="528"/>
        <v>0</v>
      </c>
      <c r="K5450" s="229">
        <f t="shared" si="529"/>
        <v>0</v>
      </c>
      <c r="L5450" s="229">
        <f t="shared" si="529"/>
        <v>0</v>
      </c>
      <c r="M5450" s="229">
        <f t="shared" si="530"/>
        <v>0</v>
      </c>
    </row>
    <row r="5451" spans="1:13" ht="15" customHeight="1">
      <c r="A5451" s="76"/>
      <c r="B5451" s="77" t="str">
        <f t="shared" si="527"/>
        <v/>
      </c>
      <c r="C5451" t="str">
        <f t="shared" si="526"/>
        <v/>
      </c>
      <c r="D5451" s="315" t="str">
        <f t="shared" si="531"/>
        <v/>
      </c>
      <c r="E5451" s="228">
        <v>0</v>
      </c>
      <c r="J5451" s="229">
        <f t="shared" si="528"/>
        <v>0</v>
      </c>
      <c r="K5451" s="229">
        <f t="shared" si="529"/>
        <v>0</v>
      </c>
      <c r="L5451" s="229">
        <f t="shared" si="529"/>
        <v>0</v>
      </c>
      <c r="M5451" s="229">
        <f t="shared" si="530"/>
        <v>0</v>
      </c>
    </row>
    <row r="5452" spans="1:13" ht="15" customHeight="1">
      <c r="A5452" s="76"/>
      <c r="B5452" s="77" t="str">
        <f t="shared" si="527"/>
        <v/>
      </c>
      <c r="C5452" t="str">
        <f t="shared" si="526"/>
        <v/>
      </c>
      <c r="D5452" s="315" t="str">
        <f t="shared" si="531"/>
        <v/>
      </c>
      <c r="E5452" s="228">
        <v>0</v>
      </c>
      <c r="J5452" s="229">
        <f t="shared" si="528"/>
        <v>0</v>
      </c>
      <c r="K5452" s="229">
        <f t="shared" si="529"/>
        <v>0</v>
      </c>
      <c r="L5452" s="229">
        <f t="shared" si="529"/>
        <v>0</v>
      </c>
      <c r="M5452" s="229">
        <f t="shared" si="530"/>
        <v>0</v>
      </c>
    </row>
    <row r="5453" spans="1:13" ht="15" customHeight="1">
      <c r="A5453" s="76"/>
      <c r="B5453" s="77" t="str">
        <f t="shared" si="527"/>
        <v/>
      </c>
      <c r="C5453" t="str">
        <f t="shared" si="526"/>
        <v/>
      </c>
      <c r="D5453" s="315" t="str">
        <f t="shared" si="531"/>
        <v/>
      </c>
      <c r="E5453" s="228">
        <v>0</v>
      </c>
      <c r="J5453" s="229">
        <f t="shared" si="528"/>
        <v>0</v>
      </c>
      <c r="K5453" s="229">
        <f t="shared" si="529"/>
        <v>0</v>
      </c>
      <c r="L5453" s="229">
        <f t="shared" si="529"/>
        <v>0</v>
      </c>
      <c r="M5453" s="229">
        <f t="shared" si="530"/>
        <v>0</v>
      </c>
    </row>
    <row r="5454" spans="1:13" ht="15" customHeight="1">
      <c r="A5454" s="76"/>
      <c r="B5454" s="77" t="str">
        <f t="shared" si="527"/>
        <v/>
      </c>
      <c r="C5454" t="str">
        <f t="shared" si="526"/>
        <v/>
      </c>
      <c r="D5454" s="315" t="str">
        <f t="shared" si="531"/>
        <v/>
      </c>
      <c r="E5454" s="228">
        <v>0</v>
      </c>
      <c r="J5454" s="229">
        <f t="shared" si="528"/>
        <v>0</v>
      </c>
      <c r="K5454" s="229">
        <f t="shared" si="529"/>
        <v>0</v>
      </c>
      <c r="L5454" s="229">
        <f t="shared" si="529"/>
        <v>0</v>
      </c>
      <c r="M5454" s="229">
        <f t="shared" si="530"/>
        <v>0</v>
      </c>
    </row>
    <row r="5455" spans="1:13" ht="15" customHeight="1">
      <c r="A5455" s="76"/>
      <c r="B5455" s="77" t="str">
        <f t="shared" si="527"/>
        <v/>
      </c>
      <c r="C5455" t="str">
        <f t="shared" si="526"/>
        <v/>
      </c>
      <c r="D5455" s="315" t="str">
        <f t="shared" si="531"/>
        <v/>
      </c>
      <c r="E5455" s="228">
        <v>0</v>
      </c>
      <c r="J5455" s="229">
        <f t="shared" si="528"/>
        <v>0</v>
      </c>
      <c r="K5455" s="229">
        <f t="shared" si="529"/>
        <v>0</v>
      </c>
      <c r="L5455" s="229">
        <f t="shared" si="529"/>
        <v>0</v>
      </c>
      <c r="M5455" s="229">
        <f t="shared" si="530"/>
        <v>0</v>
      </c>
    </row>
    <row r="5456" spans="1:13" ht="15" customHeight="1">
      <c r="A5456" s="76"/>
      <c r="B5456" s="77" t="str">
        <f t="shared" si="527"/>
        <v/>
      </c>
      <c r="C5456" t="str">
        <f t="shared" si="526"/>
        <v/>
      </c>
      <c r="D5456" s="315" t="str">
        <f t="shared" si="531"/>
        <v/>
      </c>
      <c r="E5456" s="228">
        <v>0</v>
      </c>
      <c r="J5456" s="229">
        <f t="shared" si="528"/>
        <v>0</v>
      </c>
      <c r="K5456" s="229">
        <f t="shared" si="529"/>
        <v>0</v>
      </c>
      <c r="L5456" s="229">
        <f t="shared" si="529"/>
        <v>0</v>
      </c>
      <c r="M5456" s="229">
        <f t="shared" si="530"/>
        <v>0</v>
      </c>
    </row>
    <row r="5457" spans="1:13" ht="15" customHeight="1">
      <c r="A5457" s="76"/>
      <c r="B5457" s="77" t="str">
        <f t="shared" si="527"/>
        <v/>
      </c>
      <c r="C5457" t="str">
        <f t="shared" si="526"/>
        <v/>
      </c>
      <c r="D5457" s="315" t="str">
        <f t="shared" si="531"/>
        <v/>
      </c>
      <c r="E5457" s="228">
        <v>0</v>
      </c>
      <c r="J5457" s="229">
        <f t="shared" si="528"/>
        <v>0</v>
      </c>
      <c r="K5457" s="229">
        <f t="shared" si="529"/>
        <v>0</v>
      </c>
      <c r="L5457" s="229">
        <f t="shared" si="529"/>
        <v>0</v>
      </c>
      <c r="M5457" s="229">
        <f t="shared" si="530"/>
        <v>0</v>
      </c>
    </row>
    <row r="5458" spans="1:13" ht="15" customHeight="1">
      <c r="A5458" s="76"/>
      <c r="B5458" s="77" t="str">
        <f t="shared" si="527"/>
        <v/>
      </c>
      <c r="C5458" t="str">
        <f t="shared" si="526"/>
        <v/>
      </c>
      <c r="D5458" s="315" t="str">
        <f t="shared" si="531"/>
        <v/>
      </c>
      <c r="E5458" s="228">
        <v>0</v>
      </c>
      <c r="J5458" s="229">
        <f t="shared" si="528"/>
        <v>0</v>
      </c>
      <c r="K5458" s="229">
        <f t="shared" si="529"/>
        <v>0</v>
      </c>
      <c r="L5458" s="229">
        <f t="shared" si="529"/>
        <v>0</v>
      </c>
      <c r="M5458" s="229">
        <f t="shared" si="530"/>
        <v>0</v>
      </c>
    </row>
    <row r="5459" spans="1:13" ht="15" customHeight="1">
      <c r="A5459" s="76"/>
      <c r="B5459" s="77" t="str">
        <f t="shared" si="527"/>
        <v/>
      </c>
      <c r="C5459" t="str">
        <f t="shared" si="526"/>
        <v/>
      </c>
      <c r="D5459" s="315" t="str">
        <f t="shared" si="531"/>
        <v/>
      </c>
      <c r="E5459" s="228">
        <v>0</v>
      </c>
      <c r="J5459" s="229">
        <f t="shared" si="528"/>
        <v>0</v>
      </c>
      <c r="K5459" s="229">
        <f t="shared" si="529"/>
        <v>0</v>
      </c>
      <c r="L5459" s="229">
        <f t="shared" si="529"/>
        <v>0</v>
      </c>
      <c r="M5459" s="229">
        <f t="shared" si="530"/>
        <v>0</v>
      </c>
    </row>
    <row r="5460" spans="1:13" ht="15" customHeight="1">
      <c r="A5460" s="76"/>
      <c r="B5460" s="77" t="str">
        <f t="shared" si="527"/>
        <v/>
      </c>
      <c r="C5460" t="str">
        <f t="shared" si="526"/>
        <v/>
      </c>
      <c r="D5460" s="315" t="str">
        <f t="shared" si="531"/>
        <v/>
      </c>
      <c r="E5460" s="228">
        <v>0</v>
      </c>
      <c r="J5460" s="229">
        <f t="shared" si="528"/>
        <v>0</v>
      </c>
      <c r="K5460" s="229">
        <f t="shared" si="529"/>
        <v>0</v>
      </c>
      <c r="L5460" s="229">
        <f t="shared" si="529"/>
        <v>0</v>
      </c>
      <c r="M5460" s="229">
        <f t="shared" si="530"/>
        <v>0</v>
      </c>
    </row>
    <row r="5461" spans="1:13" ht="15" customHeight="1">
      <c r="A5461" s="76"/>
      <c r="B5461" s="77" t="str">
        <f t="shared" si="527"/>
        <v/>
      </c>
      <c r="C5461" t="str">
        <f t="shared" si="526"/>
        <v/>
      </c>
      <c r="D5461" s="315" t="str">
        <f t="shared" si="531"/>
        <v/>
      </c>
      <c r="E5461" s="228">
        <v>0</v>
      </c>
      <c r="J5461" s="229">
        <f t="shared" si="528"/>
        <v>0</v>
      </c>
      <c r="K5461" s="229">
        <f t="shared" si="529"/>
        <v>0</v>
      </c>
      <c r="L5461" s="229">
        <f t="shared" si="529"/>
        <v>0</v>
      </c>
      <c r="M5461" s="229">
        <f t="shared" si="530"/>
        <v>0</v>
      </c>
    </row>
    <row r="5462" spans="1:13" ht="15" customHeight="1">
      <c r="A5462" s="76"/>
      <c r="B5462" s="77" t="str">
        <f t="shared" si="527"/>
        <v/>
      </c>
      <c r="C5462" t="str">
        <f t="shared" si="526"/>
        <v/>
      </c>
      <c r="D5462" s="315" t="str">
        <f t="shared" si="531"/>
        <v/>
      </c>
      <c r="E5462" s="228">
        <v>0</v>
      </c>
      <c r="J5462" s="229">
        <f t="shared" si="528"/>
        <v>0</v>
      </c>
      <c r="K5462" s="229">
        <f t="shared" si="529"/>
        <v>0</v>
      </c>
      <c r="L5462" s="229">
        <f t="shared" si="529"/>
        <v>0</v>
      </c>
      <c r="M5462" s="229">
        <f t="shared" si="530"/>
        <v>0</v>
      </c>
    </row>
    <row r="5463" spans="1:13" ht="15" customHeight="1">
      <c r="A5463" s="76"/>
      <c r="B5463" s="77" t="str">
        <f t="shared" si="527"/>
        <v/>
      </c>
      <c r="C5463" t="str">
        <f t="shared" si="526"/>
        <v/>
      </c>
      <c r="D5463" s="315" t="str">
        <f t="shared" si="531"/>
        <v/>
      </c>
      <c r="E5463" s="228">
        <v>0</v>
      </c>
      <c r="J5463" s="229">
        <f t="shared" si="528"/>
        <v>0</v>
      </c>
      <c r="K5463" s="229">
        <f t="shared" si="529"/>
        <v>0</v>
      </c>
      <c r="L5463" s="229">
        <f t="shared" si="529"/>
        <v>0</v>
      </c>
      <c r="M5463" s="229">
        <f t="shared" si="530"/>
        <v>0</v>
      </c>
    </row>
    <row r="5464" spans="1:13" ht="15" customHeight="1">
      <c r="A5464" s="76"/>
      <c r="B5464" s="77" t="str">
        <f t="shared" si="527"/>
        <v/>
      </c>
      <c r="C5464" t="str">
        <f t="shared" si="526"/>
        <v/>
      </c>
      <c r="D5464" s="315" t="str">
        <f t="shared" si="531"/>
        <v/>
      </c>
      <c r="E5464" s="228">
        <v>0</v>
      </c>
      <c r="J5464" s="229">
        <f t="shared" si="528"/>
        <v>0</v>
      </c>
      <c r="K5464" s="229">
        <f t="shared" si="529"/>
        <v>0</v>
      </c>
      <c r="L5464" s="229">
        <f t="shared" si="529"/>
        <v>0</v>
      </c>
      <c r="M5464" s="229">
        <f t="shared" si="530"/>
        <v>0</v>
      </c>
    </row>
    <row r="5465" spans="1:13" ht="15" customHeight="1">
      <c r="A5465" s="76"/>
      <c r="B5465" s="77" t="str">
        <f t="shared" si="527"/>
        <v/>
      </c>
      <c r="C5465" t="str">
        <f t="shared" si="526"/>
        <v/>
      </c>
      <c r="D5465" s="315" t="str">
        <f t="shared" si="531"/>
        <v/>
      </c>
      <c r="E5465" s="228">
        <v>0</v>
      </c>
      <c r="J5465" s="229">
        <f t="shared" si="528"/>
        <v>0</v>
      </c>
      <c r="K5465" s="229">
        <f t="shared" si="529"/>
        <v>0</v>
      </c>
      <c r="L5465" s="229">
        <f t="shared" si="529"/>
        <v>0</v>
      </c>
      <c r="M5465" s="229">
        <f t="shared" si="530"/>
        <v>0</v>
      </c>
    </row>
    <row r="5466" spans="1:13" ht="15" customHeight="1">
      <c r="A5466" s="76"/>
      <c r="B5466" s="77" t="str">
        <f t="shared" si="527"/>
        <v/>
      </c>
      <c r="C5466" t="str">
        <f t="shared" si="526"/>
        <v/>
      </c>
      <c r="D5466" s="315" t="str">
        <f t="shared" si="531"/>
        <v/>
      </c>
      <c r="E5466" s="228">
        <v>0</v>
      </c>
      <c r="J5466" s="229">
        <f t="shared" si="528"/>
        <v>0</v>
      </c>
      <c r="K5466" s="229">
        <f t="shared" si="529"/>
        <v>0</v>
      </c>
      <c r="L5466" s="229">
        <f t="shared" si="529"/>
        <v>0</v>
      </c>
      <c r="M5466" s="229">
        <f t="shared" si="530"/>
        <v>0</v>
      </c>
    </row>
    <row r="5467" spans="1:13" ht="15" customHeight="1">
      <c r="A5467" s="76"/>
      <c r="B5467" s="77" t="str">
        <f t="shared" si="527"/>
        <v/>
      </c>
      <c r="C5467" t="str">
        <f t="shared" si="526"/>
        <v/>
      </c>
      <c r="D5467" s="315" t="str">
        <f t="shared" si="531"/>
        <v/>
      </c>
      <c r="E5467" s="228">
        <v>0</v>
      </c>
      <c r="J5467" s="229">
        <f t="shared" si="528"/>
        <v>0</v>
      </c>
      <c r="K5467" s="229">
        <f t="shared" si="529"/>
        <v>0</v>
      </c>
      <c r="L5467" s="229">
        <f t="shared" si="529"/>
        <v>0</v>
      </c>
      <c r="M5467" s="229">
        <f t="shared" si="530"/>
        <v>0</v>
      </c>
    </row>
    <row r="5468" spans="1:13" ht="15" customHeight="1">
      <c r="A5468" s="76"/>
      <c r="B5468" s="77" t="str">
        <f t="shared" si="527"/>
        <v/>
      </c>
      <c r="C5468" t="str">
        <f t="shared" si="526"/>
        <v/>
      </c>
      <c r="D5468" s="315" t="str">
        <f t="shared" si="531"/>
        <v/>
      </c>
      <c r="E5468" s="228">
        <v>0</v>
      </c>
      <c r="J5468" s="229">
        <f t="shared" si="528"/>
        <v>0</v>
      </c>
      <c r="K5468" s="229">
        <f t="shared" si="529"/>
        <v>0</v>
      </c>
      <c r="L5468" s="229">
        <f t="shared" si="529"/>
        <v>0</v>
      </c>
      <c r="M5468" s="229">
        <f t="shared" si="530"/>
        <v>0</v>
      </c>
    </row>
    <row r="5469" spans="1:13" ht="15" customHeight="1">
      <c r="A5469" s="76"/>
      <c r="B5469" s="77" t="str">
        <f t="shared" si="527"/>
        <v/>
      </c>
      <c r="C5469" t="str">
        <f t="shared" si="526"/>
        <v/>
      </c>
      <c r="D5469" s="315" t="str">
        <f t="shared" si="531"/>
        <v/>
      </c>
      <c r="E5469" s="228">
        <v>0</v>
      </c>
      <c r="J5469" s="229">
        <f t="shared" si="528"/>
        <v>0</v>
      </c>
      <c r="K5469" s="229">
        <f t="shared" si="529"/>
        <v>0</v>
      </c>
      <c r="L5469" s="229">
        <f t="shared" si="529"/>
        <v>0</v>
      </c>
      <c r="M5469" s="229">
        <f t="shared" si="530"/>
        <v>0</v>
      </c>
    </row>
    <row r="5470" spans="1:13" ht="15" customHeight="1">
      <c r="A5470" s="76"/>
      <c r="B5470" s="77" t="str">
        <f t="shared" si="527"/>
        <v/>
      </c>
      <c r="C5470" t="str">
        <f t="shared" si="526"/>
        <v/>
      </c>
      <c r="D5470" s="315" t="str">
        <f t="shared" si="531"/>
        <v/>
      </c>
      <c r="E5470" s="228">
        <v>0</v>
      </c>
      <c r="J5470" s="229">
        <f t="shared" si="528"/>
        <v>0</v>
      </c>
      <c r="K5470" s="229">
        <f t="shared" si="529"/>
        <v>0</v>
      </c>
      <c r="L5470" s="229">
        <f t="shared" si="529"/>
        <v>0</v>
      </c>
      <c r="M5470" s="229">
        <f t="shared" si="530"/>
        <v>0</v>
      </c>
    </row>
    <row r="5471" spans="1:13" ht="15" customHeight="1">
      <c r="A5471" s="76"/>
      <c r="B5471" s="77" t="str">
        <f t="shared" si="527"/>
        <v/>
      </c>
      <c r="C5471" t="str">
        <f t="shared" si="526"/>
        <v/>
      </c>
      <c r="D5471" s="315" t="str">
        <f t="shared" si="531"/>
        <v/>
      </c>
      <c r="E5471" s="228">
        <v>0</v>
      </c>
      <c r="J5471" s="229">
        <f t="shared" si="528"/>
        <v>0</v>
      </c>
      <c r="K5471" s="229">
        <f t="shared" si="529"/>
        <v>0</v>
      </c>
      <c r="L5471" s="229">
        <f t="shared" si="529"/>
        <v>0</v>
      </c>
      <c r="M5471" s="229">
        <f t="shared" si="530"/>
        <v>0</v>
      </c>
    </row>
    <row r="5472" spans="1:13" ht="15" customHeight="1">
      <c r="A5472" s="76"/>
      <c r="B5472" s="77" t="str">
        <f t="shared" si="527"/>
        <v/>
      </c>
      <c r="C5472" t="str">
        <f t="shared" si="526"/>
        <v/>
      </c>
      <c r="D5472" s="315" t="str">
        <f t="shared" si="531"/>
        <v/>
      </c>
      <c r="E5472" s="228">
        <v>0</v>
      </c>
      <c r="J5472" s="229">
        <f t="shared" si="528"/>
        <v>0</v>
      </c>
      <c r="K5472" s="229">
        <f t="shared" si="529"/>
        <v>0</v>
      </c>
      <c r="L5472" s="229">
        <f t="shared" si="529"/>
        <v>0</v>
      </c>
      <c r="M5472" s="229">
        <f t="shared" si="530"/>
        <v>0</v>
      </c>
    </row>
    <row r="5473" spans="1:13" ht="15" customHeight="1">
      <c r="A5473" s="76"/>
      <c r="B5473" s="77" t="str">
        <f t="shared" si="527"/>
        <v/>
      </c>
      <c r="C5473" t="str">
        <f t="shared" si="526"/>
        <v/>
      </c>
      <c r="D5473" s="315" t="str">
        <f t="shared" si="531"/>
        <v/>
      </c>
      <c r="E5473" s="228">
        <v>0</v>
      </c>
      <c r="J5473" s="229">
        <f t="shared" si="528"/>
        <v>0</v>
      </c>
      <c r="K5473" s="229">
        <f t="shared" si="529"/>
        <v>0</v>
      </c>
      <c r="L5473" s="229">
        <f t="shared" si="529"/>
        <v>0</v>
      </c>
      <c r="M5473" s="229">
        <f t="shared" si="530"/>
        <v>0</v>
      </c>
    </row>
    <row r="5474" spans="1:13" ht="15" customHeight="1">
      <c r="A5474" s="76"/>
      <c r="B5474" s="77" t="str">
        <f t="shared" si="527"/>
        <v/>
      </c>
      <c r="C5474" t="str">
        <f t="shared" si="526"/>
        <v/>
      </c>
      <c r="D5474" s="315" t="str">
        <f t="shared" si="531"/>
        <v/>
      </c>
      <c r="E5474" s="228">
        <v>0</v>
      </c>
      <c r="J5474" s="229">
        <f t="shared" si="528"/>
        <v>0</v>
      </c>
      <c r="K5474" s="229">
        <f t="shared" si="529"/>
        <v>0</v>
      </c>
      <c r="L5474" s="229">
        <f t="shared" si="529"/>
        <v>0</v>
      </c>
      <c r="M5474" s="229">
        <f t="shared" si="530"/>
        <v>0</v>
      </c>
    </row>
    <row r="5475" spans="1:13" ht="15" customHeight="1">
      <c r="A5475" s="76"/>
      <c r="B5475" s="77" t="str">
        <f t="shared" si="527"/>
        <v/>
      </c>
      <c r="C5475" t="str">
        <f t="shared" si="526"/>
        <v/>
      </c>
      <c r="D5475" s="315" t="str">
        <f t="shared" si="531"/>
        <v/>
      </c>
      <c r="E5475" s="228">
        <v>0</v>
      </c>
      <c r="J5475" s="229">
        <f t="shared" si="528"/>
        <v>0</v>
      </c>
      <c r="K5475" s="229">
        <f t="shared" si="529"/>
        <v>0</v>
      </c>
      <c r="L5475" s="229">
        <f t="shared" si="529"/>
        <v>0</v>
      </c>
      <c r="M5475" s="229">
        <f t="shared" si="530"/>
        <v>0</v>
      </c>
    </row>
    <row r="5476" spans="1:13" ht="15" customHeight="1">
      <c r="A5476" s="76"/>
      <c r="B5476" s="77" t="str">
        <f t="shared" si="527"/>
        <v/>
      </c>
      <c r="C5476" t="str">
        <f t="shared" si="526"/>
        <v/>
      </c>
      <c r="D5476" s="315" t="str">
        <f t="shared" si="531"/>
        <v/>
      </c>
      <c r="E5476" s="228">
        <v>0</v>
      </c>
      <c r="J5476" s="229">
        <f t="shared" si="528"/>
        <v>0</v>
      </c>
      <c r="K5476" s="229">
        <f t="shared" si="529"/>
        <v>0</v>
      </c>
      <c r="L5476" s="229">
        <f t="shared" si="529"/>
        <v>0</v>
      </c>
      <c r="M5476" s="229">
        <f t="shared" si="530"/>
        <v>0</v>
      </c>
    </row>
    <row r="5477" spans="1:13" ht="15" customHeight="1">
      <c r="A5477" s="76"/>
      <c r="B5477" s="77" t="str">
        <f t="shared" si="527"/>
        <v/>
      </c>
      <c r="C5477" t="str">
        <f t="shared" si="526"/>
        <v/>
      </c>
      <c r="D5477" s="315" t="str">
        <f t="shared" si="531"/>
        <v/>
      </c>
      <c r="E5477" s="228">
        <v>0</v>
      </c>
      <c r="J5477" s="229">
        <f t="shared" si="528"/>
        <v>0</v>
      </c>
      <c r="K5477" s="229">
        <f t="shared" si="529"/>
        <v>0</v>
      </c>
      <c r="L5477" s="229">
        <f t="shared" si="529"/>
        <v>0</v>
      </c>
      <c r="M5477" s="229">
        <f t="shared" si="530"/>
        <v>0</v>
      </c>
    </row>
    <row r="5478" spans="1:13" ht="15" customHeight="1">
      <c r="A5478" s="76"/>
      <c r="B5478" s="77" t="str">
        <f t="shared" si="527"/>
        <v/>
      </c>
      <c r="C5478" t="str">
        <f t="shared" si="526"/>
        <v/>
      </c>
      <c r="D5478" s="315" t="str">
        <f t="shared" si="531"/>
        <v/>
      </c>
      <c r="E5478" s="228">
        <v>0</v>
      </c>
      <c r="J5478" s="229">
        <f t="shared" si="528"/>
        <v>0</v>
      </c>
      <c r="K5478" s="229">
        <f t="shared" si="529"/>
        <v>0</v>
      </c>
      <c r="L5478" s="229">
        <f t="shared" si="529"/>
        <v>0</v>
      </c>
      <c r="M5478" s="229">
        <f t="shared" si="530"/>
        <v>0</v>
      </c>
    </row>
    <row r="5479" spans="1:13" ht="15" customHeight="1">
      <c r="A5479" s="76"/>
      <c r="B5479" s="77" t="str">
        <f t="shared" si="527"/>
        <v/>
      </c>
      <c r="C5479" t="str">
        <f t="shared" si="526"/>
        <v/>
      </c>
      <c r="D5479" s="315" t="str">
        <f t="shared" si="531"/>
        <v/>
      </c>
      <c r="E5479" s="228">
        <v>0</v>
      </c>
      <c r="J5479" s="229">
        <f t="shared" si="528"/>
        <v>0</v>
      </c>
      <c r="K5479" s="229">
        <f t="shared" si="529"/>
        <v>0</v>
      </c>
      <c r="L5479" s="229">
        <f t="shared" si="529"/>
        <v>0</v>
      </c>
      <c r="M5479" s="229">
        <f t="shared" si="530"/>
        <v>0</v>
      </c>
    </row>
    <row r="5480" spans="1:13" ht="15" customHeight="1">
      <c r="A5480" s="76"/>
      <c r="B5480" s="77" t="str">
        <f t="shared" si="527"/>
        <v/>
      </c>
      <c r="C5480" t="str">
        <f t="shared" si="526"/>
        <v/>
      </c>
      <c r="D5480" s="315" t="str">
        <f t="shared" si="531"/>
        <v/>
      </c>
      <c r="E5480" s="228">
        <v>0</v>
      </c>
      <c r="J5480" s="229">
        <f t="shared" si="528"/>
        <v>0</v>
      </c>
      <c r="K5480" s="229">
        <f t="shared" si="529"/>
        <v>0</v>
      </c>
      <c r="L5480" s="229">
        <f t="shared" si="529"/>
        <v>0</v>
      </c>
      <c r="M5480" s="229">
        <f t="shared" si="530"/>
        <v>0</v>
      </c>
    </row>
    <row r="5481" spans="1:13" ht="15" customHeight="1">
      <c r="A5481" s="76"/>
      <c r="B5481" s="77" t="str">
        <f t="shared" si="527"/>
        <v/>
      </c>
      <c r="C5481" t="str">
        <f t="shared" si="526"/>
        <v/>
      </c>
      <c r="D5481" s="315" t="str">
        <f t="shared" si="531"/>
        <v/>
      </c>
      <c r="E5481" s="228">
        <v>0</v>
      </c>
      <c r="J5481" s="229">
        <f t="shared" si="528"/>
        <v>0</v>
      </c>
      <c r="K5481" s="229">
        <f t="shared" si="529"/>
        <v>0</v>
      </c>
      <c r="L5481" s="229">
        <f t="shared" si="529"/>
        <v>0</v>
      </c>
      <c r="M5481" s="229">
        <f t="shared" si="530"/>
        <v>0</v>
      </c>
    </row>
    <row r="5482" spans="1:13" ht="15" customHeight="1">
      <c r="A5482" s="76"/>
      <c r="B5482" s="77" t="str">
        <f t="shared" si="527"/>
        <v/>
      </c>
      <c r="C5482" t="str">
        <f t="shared" si="526"/>
        <v/>
      </c>
      <c r="D5482" s="315" t="str">
        <f t="shared" si="531"/>
        <v/>
      </c>
      <c r="E5482" s="228">
        <v>0</v>
      </c>
      <c r="J5482" s="229">
        <f t="shared" si="528"/>
        <v>0</v>
      </c>
      <c r="K5482" s="229">
        <f t="shared" si="529"/>
        <v>0</v>
      </c>
      <c r="L5482" s="229">
        <f t="shared" si="529"/>
        <v>0</v>
      </c>
      <c r="M5482" s="229">
        <f t="shared" si="530"/>
        <v>0</v>
      </c>
    </row>
    <row r="5483" spans="1:13" ht="15" customHeight="1">
      <c r="A5483" s="76"/>
      <c r="B5483" s="77" t="str">
        <f t="shared" si="527"/>
        <v/>
      </c>
      <c r="C5483" t="str">
        <f t="shared" si="526"/>
        <v/>
      </c>
      <c r="D5483" s="315" t="str">
        <f t="shared" si="531"/>
        <v/>
      </c>
      <c r="E5483" s="228">
        <v>0</v>
      </c>
      <c r="J5483" s="229">
        <f t="shared" si="528"/>
        <v>0</v>
      </c>
      <c r="K5483" s="229">
        <f t="shared" si="529"/>
        <v>0</v>
      </c>
      <c r="L5483" s="229">
        <f t="shared" si="529"/>
        <v>0</v>
      </c>
      <c r="M5483" s="229">
        <f t="shared" si="530"/>
        <v>0</v>
      </c>
    </row>
    <row r="5484" spans="1:13" ht="15" customHeight="1">
      <c r="A5484" s="76"/>
      <c r="B5484" s="77" t="str">
        <f t="shared" si="527"/>
        <v/>
      </c>
      <c r="C5484" t="str">
        <f t="shared" si="526"/>
        <v/>
      </c>
      <c r="D5484" s="315" t="str">
        <f t="shared" si="531"/>
        <v/>
      </c>
      <c r="E5484" s="228">
        <v>0</v>
      </c>
      <c r="J5484" s="229">
        <f t="shared" si="528"/>
        <v>0</v>
      </c>
      <c r="K5484" s="229">
        <f t="shared" si="529"/>
        <v>0</v>
      </c>
      <c r="L5484" s="229">
        <f t="shared" si="529"/>
        <v>0</v>
      </c>
      <c r="M5484" s="229">
        <f t="shared" si="530"/>
        <v>0</v>
      </c>
    </row>
    <row r="5485" spans="1:13" ht="15" customHeight="1">
      <c r="A5485" s="76"/>
      <c r="B5485" s="77" t="str">
        <f t="shared" si="527"/>
        <v/>
      </c>
      <c r="C5485" t="str">
        <f t="shared" si="526"/>
        <v/>
      </c>
      <c r="D5485" s="315" t="str">
        <f t="shared" si="531"/>
        <v/>
      </c>
      <c r="E5485" s="228">
        <v>0</v>
      </c>
      <c r="J5485" s="229">
        <f t="shared" si="528"/>
        <v>0</v>
      </c>
      <c r="K5485" s="229">
        <f t="shared" si="529"/>
        <v>0</v>
      </c>
      <c r="L5485" s="229">
        <f t="shared" si="529"/>
        <v>0</v>
      </c>
      <c r="M5485" s="229">
        <f t="shared" si="530"/>
        <v>0</v>
      </c>
    </row>
    <row r="5486" spans="1:13" ht="15" customHeight="1">
      <c r="A5486" s="76"/>
      <c r="B5486" s="77" t="str">
        <f t="shared" si="527"/>
        <v/>
      </c>
      <c r="C5486" t="str">
        <f t="shared" si="526"/>
        <v/>
      </c>
      <c r="D5486" s="315" t="str">
        <f t="shared" si="531"/>
        <v/>
      </c>
      <c r="E5486" s="228">
        <v>0</v>
      </c>
      <c r="J5486" s="229">
        <f t="shared" si="528"/>
        <v>0</v>
      </c>
      <c r="K5486" s="229">
        <f t="shared" si="529"/>
        <v>0</v>
      </c>
      <c r="L5486" s="229">
        <f t="shared" si="529"/>
        <v>0</v>
      </c>
      <c r="M5486" s="229">
        <f t="shared" si="530"/>
        <v>0</v>
      </c>
    </row>
    <row r="5487" spans="1:13" ht="15" customHeight="1">
      <c r="A5487" s="76"/>
      <c r="B5487" s="77" t="str">
        <f t="shared" si="527"/>
        <v/>
      </c>
      <c r="C5487" t="str">
        <f t="shared" si="526"/>
        <v/>
      </c>
      <c r="D5487" s="315" t="str">
        <f t="shared" si="531"/>
        <v/>
      </c>
      <c r="E5487" s="228">
        <v>0</v>
      </c>
      <c r="J5487" s="229">
        <f t="shared" si="528"/>
        <v>0</v>
      </c>
      <c r="K5487" s="229">
        <f t="shared" si="529"/>
        <v>0</v>
      </c>
      <c r="L5487" s="229">
        <f t="shared" si="529"/>
        <v>0</v>
      </c>
      <c r="M5487" s="229">
        <f t="shared" si="530"/>
        <v>0</v>
      </c>
    </row>
    <row r="5488" spans="1:13" ht="15" customHeight="1">
      <c r="A5488" s="76"/>
      <c r="B5488" s="77" t="str">
        <f t="shared" si="527"/>
        <v/>
      </c>
      <c r="C5488" t="str">
        <f t="shared" si="526"/>
        <v/>
      </c>
      <c r="D5488" s="315" t="str">
        <f t="shared" si="531"/>
        <v/>
      </c>
      <c r="E5488" s="228">
        <v>0</v>
      </c>
      <c r="J5488" s="229">
        <f t="shared" si="528"/>
        <v>0</v>
      </c>
      <c r="K5488" s="229">
        <f t="shared" si="529"/>
        <v>0</v>
      </c>
      <c r="L5488" s="229">
        <f t="shared" si="529"/>
        <v>0</v>
      </c>
      <c r="M5488" s="229">
        <f t="shared" si="530"/>
        <v>0</v>
      </c>
    </row>
    <row r="5489" spans="1:13" ht="15" customHeight="1">
      <c r="A5489" s="76"/>
      <c r="B5489" s="77" t="str">
        <f t="shared" si="527"/>
        <v/>
      </c>
      <c r="C5489" t="str">
        <f t="shared" si="526"/>
        <v/>
      </c>
      <c r="D5489" s="315" t="str">
        <f t="shared" si="531"/>
        <v/>
      </c>
      <c r="E5489" s="228">
        <v>0</v>
      </c>
      <c r="J5489" s="229">
        <f t="shared" si="528"/>
        <v>0</v>
      </c>
      <c r="K5489" s="229">
        <f t="shared" si="529"/>
        <v>0</v>
      </c>
      <c r="L5489" s="229">
        <f t="shared" si="529"/>
        <v>0</v>
      </c>
      <c r="M5489" s="229">
        <f t="shared" si="530"/>
        <v>0</v>
      </c>
    </row>
    <row r="5490" spans="1:13" ht="15" customHeight="1">
      <c r="A5490" s="76"/>
      <c r="B5490" s="77" t="str">
        <f t="shared" si="527"/>
        <v/>
      </c>
      <c r="C5490" t="str">
        <f t="shared" si="526"/>
        <v/>
      </c>
      <c r="D5490" s="315" t="str">
        <f t="shared" si="531"/>
        <v/>
      </c>
      <c r="E5490" s="228">
        <v>0</v>
      </c>
      <c r="J5490" s="229">
        <f t="shared" si="528"/>
        <v>0</v>
      </c>
      <c r="K5490" s="229">
        <f t="shared" si="529"/>
        <v>0</v>
      </c>
      <c r="L5490" s="229">
        <f t="shared" si="529"/>
        <v>0</v>
      </c>
      <c r="M5490" s="229">
        <f t="shared" si="530"/>
        <v>0</v>
      </c>
    </row>
    <row r="5491" spans="1:13" ht="15" customHeight="1">
      <c r="A5491" s="76"/>
      <c r="B5491" s="77" t="str">
        <f t="shared" si="527"/>
        <v/>
      </c>
      <c r="C5491" t="str">
        <f t="shared" si="526"/>
        <v/>
      </c>
      <c r="D5491" s="315" t="str">
        <f t="shared" si="531"/>
        <v/>
      </c>
      <c r="E5491" s="228">
        <v>0</v>
      </c>
      <c r="J5491" s="229">
        <f t="shared" si="528"/>
        <v>0</v>
      </c>
      <c r="K5491" s="229">
        <f t="shared" si="529"/>
        <v>0</v>
      </c>
      <c r="L5491" s="229">
        <f t="shared" si="529"/>
        <v>0</v>
      </c>
      <c r="M5491" s="229">
        <f t="shared" si="530"/>
        <v>0</v>
      </c>
    </row>
    <row r="5492" spans="1:13" ht="15" customHeight="1">
      <c r="A5492" s="76"/>
      <c r="B5492" s="77" t="str">
        <f t="shared" si="527"/>
        <v/>
      </c>
      <c r="C5492" t="str">
        <f t="shared" si="526"/>
        <v/>
      </c>
      <c r="D5492" s="315" t="str">
        <f t="shared" si="531"/>
        <v/>
      </c>
      <c r="E5492" s="228">
        <v>0</v>
      </c>
      <c r="J5492" s="229">
        <f t="shared" si="528"/>
        <v>0</v>
      </c>
      <c r="K5492" s="229">
        <f t="shared" si="529"/>
        <v>0</v>
      </c>
      <c r="L5492" s="229">
        <f t="shared" si="529"/>
        <v>0</v>
      </c>
      <c r="M5492" s="229">
        <f t="shared" si="530"/>
        <v>0</v>
      </c>
    </row>
    <row r="5493" spans="1:13" ht="15" customHeight="1">
      <c r="A5493" s="76"/>
      <c r="B5493" s="77" t="str">
        <f t="shared" si="527"/>
        <v/>
      </c>
      <c r="C5493" t="str">
        <f t="shared" si="526"/>
        <v/>
      </c>
      <c r="D5493" s="315" t="str">
        <f t="shared" si="531"/>
        <v/>
      </c>
      <c r="E5493" s="228">
        <v>0</v>
      </c>
      <c r="J5493" s="229">
        <f t="shared" si="528"/>
        <v>0</v>
      </c>
      <c r="K5493" s="229">
        <f t="shared" si="529"/>
        <v>0</v>
      </c>
      <c r="L5493" s="229">
        <f t="shared" si="529"/>
        <v>0</v>
      </c>
      <c r="M5493" s="229">
        <f t="shared" si="530"/>
        <v>0</v>
      </c>
    </row>
    <row r="5494" spans="1:13" ht="15" customHeight="1">
      <c r="A5494" s="76"/>
      <c r="B5494" s="77" t="str">
        <f t="shared" si="527"/>
        <v/>
      </c>
      <c r="C5494" t="str">
        <f t="shared" si="526"/>
        <v/>
      </c>
      <c r="D5494" s="315" t="str">
        <f t="shared" si="531"/>
        <v/>
      </c>
      <c r="E5494" s="228">
        <v>0</v>
      </c>
      <c r="J5494" s="229">
        <f t="shared" si="528"/>
        <v>0</v>
      </c>
      <c r="K5494" s="229">
        <f t="shared" si="529"/>
        <v>0</v>
      </c>
      <c r="L5494" s="229">
        <f t="shared" si="529"/>
        <v>0</v>
      </c>
      <c r="M5494" s="229">
        <f t="shared" si="530"/>
        <v>0</v>
      </c>
    </row>
    <row r="5495" spans="1:13" ht="15" customHeight="1">
      <c r="A5495" s="76"/>
      <c r="B5495" s="77" t="str">
        <f t="shared" si="527"/>
        <v/>
      </c>
      <c r="C5495" t="str">
        <f t="shared" si="526"/>
        <v/>
      </c>
      <c r="D5495" s="315" t="str">
        <f t="shared" si="531"/>
        <v/>
      </c>
      <c r="E5495" s="228">
        <v>0</v>
      </c>
      <c r="J5495" s="229">
        <f t="shared" si="528"/>
        <v>0</v>
      </c>
      <c r="K5495" s="229">
        <f t="shared" si="529"/>
        <v>0</v>
      </c>
      <c r="L5495" s="229">
        <f t="shared" si="529"/>
        <v>0</v>
      </c>
      <c r="M5495" s="229">
        <f t="shared" si="530"/>
        <v>0</v>
      </c>
    </row>
    <row r="5496" spans="1:13" ht="15" customHeight="1">
      <c r="A5496" s="76"/>
      <c r="B5496" s="77" t="str">
        <f t="shared" si="527"/>
        <v/>
      </c>
      <c r="C5496" t="str">
        <f t="shared" si="526"/>
        <v/>
      </c>
      <c r="D5496" s="315" t="str">
        <f t="shared" si="531"/>
        <v/>
      </c>
      <c r="E5496" s="228">
        <v>0</v>
      </c>
      <c r="J5496" s="229">
        <f t="shared" si="528"/>
        <v>0</v>
      </c>
      <c r="K5496" s="229">
        <f t="shared" si="529"/>
        <v>0</v>
      </c>
      <c r="L5496" s="229">
        <f t="shared" si="529"/>
        <v>0</v>
      </c>
      <c r="M5496" s="229">
        <f t="shared" si="530"/>
        <v>0</v>
      </c>
    </row>
    <row r="5497" spans="1:13" ht="15" customHeight="1">
      <c r="A5497" s="76"/>
      <c r="B5497" s="77" t="str">
        <f t="shared" si="527"/>
        <v/>
      </c>
      <c r="C5497" t="str">
        <f t="shared" si="526"/>
        <v/>
      </c>
      <c r="D5497" s="315" t="str">
        <f t="shared" si="531"/>
        <v/>
      </c>
      <c r="E5497" s="228">
        <v>0</v>
      </c>
      <c r="J5497" s="229">
        <f t="shared" si="528"/>
        <v>0</v>
      </c>
      <c r="K5497" s="229">
        <f t="shared" si="529"/>
        <v>0</v>
      </c>
      <c r="L5497" s="229">
        <f t="shared" si="529"/>
        <v>0</v>
      </c>
      <c r="M5497" s="229">
        <f t="shared" si="530"/>
        <v>0</v>
      </c>
    </row>
    <row r="5498" spans="1:13" ht="15" customHeight="1">
      <c r="A5498" s="76"/>
      <c r="B5498" s="77" t="str">
        <f t="shared" si="527"/>
        <v/>
      </c>
      <c r="C5498" t="str">
        <f t="shared" si="526"/>
        <v/>
      </c>
      <c r="D5498" s="315" t="str">
        <f t="shared" si="531"/>
        <v/>
      </c>
      <c r="E5498" s="228">
        <v>0</v>
      </c>
      <c r="J5498" s="229">
        <f t="shared" si="528"/>
        <v>0</v>
      </c>
      <c r="K5498" s="229">
        <f t="shared" si="529"/>
        <v>0</v>
      </c>
      <c r="L5498" s="229">
        <f t="shared" si="529"/>
        <v>0</v>
      </c>
      <c r="M5498" s="229">
        <f t="shared" si="530"/>
        <v>0</v>
      </c>
    </row>
    <row r="5499" spans="1:13" ht="15" customHeight="1">
      <c r="A5499" s="76"/>
      <c r="B5499" s="77" t="str">
        <f t="shared" si="527"/>
        <v/>
      </c>
      <c r="C5499" t="str">
        <f t="shared" si="526"/>
        <v/>
      </c>
      <c r="D5499" s="315" t="str">
        <f t="shared" si="531"/>
        <v/>
      </c>
      <c r="E5499" s="228">
        <v>0</v>
      </c>
      <c r="J5499" s="229">
        <f t="shared" si="528"/>
        <v>0</v>
      </c>
      <c r="K5499" s="229">
        <f t="shared" si="529"/>
        <v>0</v>
      </c>
      <c r="L5499" s="229">
        <f t="shared" si="529"/>
        <v>0</v>
      </c>
      <c r="M5499" s="229">
        <f t="shared" si="530"/>
        <v>0</v>
      </c>
    </row>
    <row r="5500" spans="1:13" ht="15" customHeight="1">
      <c r="A5500" s="76"/>
      <c r="B5500" s="77" t="str">
        <f t="shared" si="527"/>
        <v/>
      </c>
      <c r="C5500" t="str">
        <f t="shared" si="526"/>
        <v/>
      </c>
      <c r="D5500" s="315" t="str">
        <f t="shared" si="531"/>
        <v/>
      </c>
      <c r="E5500" s="228">
        <v>0</v>
      </c>
      <c r="J5500" s="229">
        <f t="shared" si="528"/>
        <v>0</v>
      </c>
      <c r="K5500" s="229">
        <f t="shared" si="529"/>
        <v>0</v>
      </c>
      <c r="L5500" s="229">
        <f t="shared" si="529"/>
        <v>0</v>
      </c>
      <c r="M5500" s="229">
        <f t="shared" si="530"/>
        <v>0</v>
      </c>
    </row>
    <row r="5501" spans="1:13" ht="15" customHeight="1">
      <c r="A5501" s="76"/>
      <c r="B5501" s="77" t="str">
        <f t="shared" si="527"/>
        <v/>
      </c>
      <c r="C5501" t="str">
        <f t="shared" si="526"/>
        <v/>
      </c>
      <c r="D5501" s="315" t="str">
        <f t="shared" si="531"/>
        <v/>
      </c>
      <c r="E5501" s="228">
        <v>0</v>
      </c>
      <c r="J5501" s="229">
        <f t="shared" si="528"/>
        <v>0</v>
      </c>
      <c r="K5501" s="229">
        <f t="shared" si="529"/>
        <v>0</v>
      </c>
      <c r="L5501" s="229">
        <f t="shared" si="529"/>
        <v>0</v>
      </c>
      <c r="M5501" s="229">
        <f t="shared" si="530"/>
        <v>0</v>
      </c>
    </row>
    <row r="5502" spans="1:13" ht="15" customHeight="1">
      <c r="A5502" s="76"/>
      <c r="B5502" s="77" t="str">
        <f t="shared" si="527"/>
        <v/>
      </c>
      <c r="C5502" t="str">
        <f t="shared" si="526"/>
        <v/>
      </c>
      <c r="D5502" s="315" t="str">
        <f t="shared" si="531"/>
        <v/>
      </c>
      <c r="E5502" s="228">
        <v>0</v>
      </c>
      <c r="J5502" s="229">
        <f t="shared" si="528"/>
        <v>0</v>
      </c>
      <c r="K5502" s="229">
        <f t="shared" si="529"/>
        <v>0</v>
      </c>
      <c r="L5502" s="229">
        <f t="shared" si="529"/>
        <v>0</v>
      </c>
      <c r="M5502" s="229">
        <f t="shared" si="530"/>
        <v>0</v>
      </c>
    </row>
    <row r="5503" spans="1:13" ht="15" customHeight="1">
      <c r="A5503" s="76"/>
      <c r="B5503" s="77" t="str">
        <f t="shared" si="527"/>
        <v/>
      </c>
      <c r="C5503" t="str">
        <f t="shared" si="526"/>
        <v/>
      </c>
      <c r="D5503" s="315" t="str">
        <f t="shared" si="531"/>
        <v/>
      </c>
      <c r="E5503" s="228">
        <v>0</v>
      </c>
      <c r="J5503" s="229">
        <f t="shared" si="528"/>
        <v>0</v>
      </c>
      <c r="K5503" s="229">
        <f t="shared" si="529"/>
        <v>0</v>
      </c>
      <c r="L5503" s="229">
        <f t="shared" si="529"/>
        <v>0</v>
      </c>
      <c r="M5503" s="229">
        <f t="shared" si="530"/>
        <v>0</v>
      </c>
    </row>
    <row r="5504" spans="1:13" ht="15" customHeight="1">
      <c r="A5504" s="76"/>
      <c r="B5504" s="77" t="str">
        <f t="shared" si="527"/>
        <v/>
      </c>
      <c r="C5504" t="str">
        <f t="shared" si="526"/>
        <v/>
      </c>
      <c r="D5504" s="315" t="str">
        <f t="shared" si="531"/>
        <v/>
      </c>
      <c r="E5504" s="228">
        <v>0</v>
      </c>
      <c r="J5504" s="229">
        <f t="shared" si="528"/>
        <v>0</v>
      </c>
      <c r="K5504" s="229">
        <f t="shared" si="529"/>
        <v>0</v>
      </c>
      <c r="L5504" s="229">
        <f t="shared" si="529"/>
        <v>0</v>
      </c>
      <c r="M5504" s="229">
        <f t="shared" si="530"/>
        <v>0</v>
      </c>
    </row>
    <row r="5505" spans="1:13" ht="15" customHeight="1">
      <c r="A5505" s="76"/>
      <c r="B5505" s="77" t="str">
        <f t="shared" si="527"/>
        <v/>
      </c>
      <c r="C5505" t="str">
        <f t="shared" ref="C5505:C5568" si="532">IF(A5505&lt;&gt;"",TEXT(A5505,"aaaa"),"")</f>
        <v/>
      </c>
      <c r="D5505" s="315" t="str">
        <f t="shared" si="531"/>
        <v/>
      </c>
      <c r="E5505" s="228">
        <v>0</v>
      </c>
      <c r="J5505" s="229">
        <f t="shared" si="528"/>
        <v>0</v>
      </c>
      <c r="K5505" s="229">
        <f t="shared" si="529"/>
        <v>0</v>
      </c>
      <c r="L5505" s="229">
        <f t="shared" si="529"/>
        <v>0</v>
      </c>
      <c r="M5505" s="229">
        <f t="shared" si="530"/>
        <v>0</v>
      </c>
    </row>
    <row r="5506" spans="1:13" ht="15" customHeight="1">
      <c r="A5506" s="76"/>
      <c r="B5506" s="77" t="str">
        <f t="shared" si="527"/>
        <v/>
      </c>
      <c r="C5506" t="str">
        <f t="shared" si="532"/>
        <v/>
      </c>
      <c r="D5506" s="315" t="str">
        <f t="shared" si="531"/>
        <v/>
      </c>
      <c r="E5506" s="228">
        <v>0</v>
      </c>
      <c r="J5506" s="229">
        <f t="shared" si="528"/>
        <v>0</v>
      </c>
      <c r="K5506" s="229">
        <f t="shared" si="529"/>
        <v>0</v>
      </c>
      <c r="L5506" s="229">
        <f t="shared" si="529"/>
        <v>0</v>
      </c>
      <c r="M5506" s="229">
        <f t="shared" si="530"/>
        <v>0</v>
      </c>
    </row>
    <row r="5507" spans="1:13" ht="15" customHeight="1">
      <c r="A5507" s="76"/>
      <c r="B5507" s="77" t="str">
        <f t="shared" si="527"/>
        <v/>
      </c>
      <c r="C5507" t="str">
        <f t="shared" si="532"/>
        <v/>
      </c>
      <c r="D5507" s="315" t="str">
        <f t="shared" si="531"/>
        <v/>
      </c>
      <c r="E5507" s="228">
        <v>0</v>
      </c>
      <c r="J5507" s="229">
        <f t="shared" si="528"/>
        <v>0</v>
      </c>
      <c r="K5507" s="229">
        <f t="shared" si="529"/>
        <v>0</v>
      </c>
      <c r="L5507" s="229">
        <f t="shared" si="529"/>
        <v>0</v>
      </c>
      <c r="M5507" s="229">
        <f t="shared" si="530"/>
        <v>0</v>
      </c>
    </row>
    <row r="5508" spans="1:13" ht="15" customHeight="1">
      <c r="A5508" s="76"/>
      <c r="B5508" s="77" t="str">
        <f t="shared" si="527"/>
        <v/>
      </c>
      <c r="C5508" t="str">
        <f t="shared" si="532"/>
        <v/>
      </c>
      <c r="D5508" s="315" t="str">
        <f t="shared" si="531"/>
        <v/>
      </c>
      <c r="E5508" s="228">
        <v>0</v>
      </c>
      <c r="J5508" s="229">
        <f t="shared" si="528"/>
        <v>0</v>
      </c>
      <c r="K5508" s="229">
        <f t="shared" si="529"/>
        <v>0</v>
      </c>
      <c r="L5508" s="229">
        <f t="shared" si="529"/>
        <v>0</v>
      </c>
      <c r="M5508" s="229">
        <f t="shared" si="530"/>
        <v>0</v>
      </c>
    </row>
    <row r="5509" spans="1:13" ht="15" customHeight="1">
      <c r="A5509" s="76"/>
      <c r="B5509" s="77" t="str">
        <f t="shared" si="527"/>
        <v/>
      </c>
      <c r="C5509" t="str">
        <f t="shared" si="532"/>
        <v/>
      </c>
      <c r="D5509" s="315" t="str">
        <f t="shared" si="531"/>
        <v/>
      </c>
      <c r="E5509" s="228">
        <v>0</v>
      </c>
      <c r="J5509" s="229">
        <f t="shared" si="528"/>
        <v>0</v>
      </c>
      <c r="K5509" s="229">
        <f t="shared" si="529"/>
        <v>0</v>
      </c>
      <c r="L5509" s="229">
        <f t="shared" si="529"/>
        <v>0</v>
      </c>
      <c r="M5509" s="229">
        <f t="shared" si="530"/>
        <v>0</v>
      </c>
    </row>
    <row r="5510" spans="1:13" ht="15" customHeight="1">
      <c r="A5510" s="76"/>
      <c r="B5510" s="77" t="str">
        <f t="shared" si="527"/>
        <v/>
      </c>
      <c r="C5510" t="str">
        <f t="shared" si="532"/>
        <v/>
      </c>
      <c r="D5510" s="315" t="str">
        <f t="shared" si="531"/>
        <v/>
      </c>
      <c r="E5510" s="228">
        <v>0</v>
      </c>
      <c r="J5510" s="229">
        <f t="shared" si="528"/>
        <v>0</v>
      </c>
      <c r="K5510" s="229">
        <f t="shared" si="529"/>
        <v>0</v>
      </c>
      <c r="L5510" s="229">
        <f t="shared" si="529"/>
        <v>0</v>
      </c>
      <c r="M5510" s="229">
        <f t="shared" si="530"/>
        <v>0</v>
      </c>
    </row>
    <row r="5511" spans="1:13" ht="15" customHeight="1">
      <c r="A5511" s="76"/>
      <c r="B5511" s="77" t="str">
        <f t="shared" ref="B5511:B5574" si="533">IF(A5511="","",TEXT(A5511,"DDDD"))</f>
        <v/>
      </c>
      <c r="C5511" t="str">
        <f t="shared" si="532"/>
        <v/>
      </c>
      <c r="D5511" s="315" t="str">
        <f t="shared" si="531"/>
        <v/>
      </c>
      <c r="E5511" s="228">
        <v>0</v>
      </c>
      <c r="J5511" s="229">
        <f t="shared" ref="J5511:J5574" si="534">IF(E5511=0,0,(1-J$4)*E5511)</f>
        <v>0</v>
      </c>
      <c r="K5511" s="229">
        <f t="shared" ref="K5511:L5574" si="535">IF(F5511=0,0,(1-K$4)*F5511)</f>
        <v>0</v>
      </c>
      <c r="L5511" s="229">
        <f t="shared" si="535"/>
        <v>0</v>
      </c>
      <c r="M5511" s="229">
        <f t="shared" ref="M5511:M5574" si="536">IF(H5511=0,0,(1-M$4)*H5511)</f>
        <v>0</v>
      </c>
    </row>
    <row r="5512" spans="1:13" ht="15" customHeight="1">
      <c r="A5512" s="76"/>
      <c r="B5512" s="77" t="str">
        <f t="shared" si="533"/>
        <v/>
      </c>
      <c r="C5512" t="str">
        <f t="shared" si="532"/>
        <v/>
      </c>
      <c r="D5512" s="315" t="str">
        <f t="shared" ref="D5512:D5575" si="537">IF(A5512&lt;&gt;"",PROPER(TEXT(A5512,"Mmmm")),"")</f>
        <v/>
      </c>
      <c r="E5512" s="228">
        <v>0</v>
      </c>
      <c r="J5512" s="229">
        <f t="shared" si="534"/>
        <v>0</v>
      </c>
      <c r="K5512" s="229">
        <f t="shared" si="535"/>
        <v>0</v>
      </c>
      <c r="L5512" s="229">
        <f t="shared" si="535"/>
        <v>0</v>
      </c>
      <c r="M5512" s="229">
        <f t="shared" si="536"/>
        <v>0</v>
      </c>
    </row>
    <row r="5513" spans="1:13" ht="15" customHeight="1">
      <c r="A5513" s="76"/>
      <c r="B5513" s="77" t="str">
        <f t="shared" si="533"/>
        <v/>
      </c>
      <c r="C5513" t="str">
        <f t="shared" si="532"/>
        <v/>
      </c>
      <c r="D5513" s="315" t="str">
        <f t="shared" si="537"/>
        <v/>
      </c>
      <c r="E5513" s="228">
        <v>0</v>
      </c>
      <c r="J5513" s="229">
        <f t="shared" si="534"/>
        <v>0</v>
      </c>
      <c r="K5513" s="229">
        <f t="shared" si="535"/>
        <v>0</v>
      </c>
      <c r="L5513" s="229">
        <f t="shared" si="535"/>
        <v>0</v>
      </c>
      <c r="M5513" s="229">
        <f t="shared" si="536"/>
        <v>0</v>
      </c>
    </row>
    <row r="5514" spans="1:13" ht="15" customHeight="1">
      <c r="A5514" s="76"/>
      <c r="B5514" s="77" t="str">
        <f t="shared" si="533"/>
        <v/>
      </c>
      <c r="C5514" t="str">
        <f t="shared" si="532"/>
        <v/>
      </c>
      <c r="D5514" s="315" t="str">
        <f t="shared" si="537"/>
        <v/>
      </c>
      <c r="E5514" s="228">
        <v>0</v>
      </c>
      <c r="J5514" s="229">
        <f t="shared" si="534"/>
        <v>0</v>
      </c>
      <c r="K5514" s="229">
        <f t="shared" si="535"/>
        <v>0</v>
      </c>
      <c r="L5514" s="229">
        <f t="shared" si="535"/>
        <v>0</v>
      </c>
      <c r="M5514" s="229">
        <f t="shared" si="536"/>
        <v>0</v>
      </c>
    </row>
    <row r="5515" spans="1:13" ht="15" customHeight="1">
      <c r="A5515" s="76"/>
      <c r="B5515" s="77" t="str">
        <f t="shared" si="533"/>
        <v/>
      </c>
      <c r="C5515" t="str">
        <f t="shared" si="532"/>
        <v/>
      </c>
      <c r="D5515" s="315" t="str">
        <f t="shared" si="537"/>
        <v/>
      </c>
      <c r="E5515" s="228">
        <v>0</v>
      </c>
      <c r="J5515" s="229">
        <f t="shared" si="534"/>
        <v>0</v>
      </c>
      <c r="K5515" s="229">
        <f t="shared" si="535"/>
        <v>0</v>
      </c>
      <c r="L5515" s="229">
        <f t="shared" si="535"/>
        <v>0</v>
      </c>
      <c r="M5515" s="229">
        <f t="shared" si="536"/>
        <v>0</v>
      </c>
    </row>
    <row r="5516" spans="1:13" ht="15" customHeight="1">
      <c r="A5516" s="76"/>
      <c r="B5516" s="77" t="str">
        <f t="shared" si="533"/>
        <v/>
      </c>
      <c r="C5516" t="str">
        <f t="shared" si="532"/>
        <v/>
      </c>
      <c r="D5516" s="315" t="str">
        <f t="shared" si="537"/>
        <v/>
      </c>
      <c r="E5516" s="228">
        <v>0</v>
      </c>
      <c r="J5516" s="229">
        <f t="shared" si="534"/>
        <v>0</v>
      </c>
      <c r="K5516" s="229">
        <f t="shared" si="535"/>
        <v>0</v>
      </c>
      <c r="L5516" s="229">
        <f t="shared" si="535"/>
        <v>0</v>
      </c>
      <c r="M5516" s="229">
        <f t="shared" si="536"/>
        <v>0</v>
      </c>
    </row>
    <row r="5517" spans="1:13" ht="15" customHeight="1">
      <c r="A5517" s="76"/>
      <c r="B5517" s="77" t="str">
        <f t="shared" si="533"/>
        <v/>
      </c>
      <c r="C5517" t="str">
        <f t="shared" si="532"/>
        <v/>
      </c>
      <c r="D5517" s="315" t="str">
        <f t="shared" si="537"/>
        <v/>
      </c>
      <c r="E5517" s="228">
        <v>0</v>
      </c>
      <c r="J5517" s="229">
        <f t="shared" si="534"/>
        <v>0</v>
      </c>
      <c r="K5517" s="229">
        <f t="shared" si="535"/>
        <v>0</v>
      </c>
      <c r="L5517" s="229">
        <f t="shared" si="535"/>
        <v>0</v>
      </c>
      <c r="M5517" s="229">
        <f t="shared" si="536"/>
        <v>0</v>
      </c>
    </row>
    <row r="5518" spans="1:13" ht="15" customHeight="1">
      <c r="A5518" s="76"/>
      <c r="B5518" s="77" t="str">
        <f t="shared" si="533"/>
        <v/>
      </c>
      <c r="C5518" t="str">
        <f t="shared" si="532"/>
        <v/>
      </c>
      <c r="D5518" s="315" t="str">
        <f t="shared" si="537"/>
        <v/>
      </c>
      <c r="E5518" s="228">
        <v>0</v>
      </c>
      <c r="J5518" s="229">
        <f t="shared" si="534"/>
        <v>0</v>
      </c>
      <c r="K5518" s="229">
        <f t="shared" si="535"/>
        <v>0</v>
      </c>
      <c r="L5518" s="229">
        <f t="shared" si="535"/>
        <v>0</v>
      </c>
      <c r="M5518" s="229">
        <f t="shared" si="536"/>
        <v>0</v>
      </c>
    </row>
    <row r="5519" spans="1:13" ht="15" customHeight="1">
      <c r="A5519" s="76"/>
      <c r="B5519" s="77" t="str">
        <f t="shared" si="533"/>
        <v/>
      </c>
      <c r="C5519" t="str">
        <f t="shared" si="532"/>
        <v/>
      </c>
      <c r="D5519" s="315" t="str">
        <f t="shared" si="537"/>
        <v/>
      </c>
      <c r="E5519" s="228">
        <v>0</v>
      </c>
      <c r="J5519" s="229">
        <f t="shared" si="534"/>
        <v>0</v>
      </c>
      <c r="K5519" s="229">
        <f t="shared" si="535"/>
        <v>0</v>
      </c>
      <c r="L5519" s="229">
        <f t="shared" si="535"/>
        <v>0</v>
      </c>
      <c r="M5519" s="229">
        <f t="shared" si="536"/>
        <v>0</v>
      </c>
    </row>
    <row r="5520" spans="1:13" ht="15" customHeight="1">
      <c r="A5520" s="76"/>
      <c r="B5520" s="77" t="str">
        <f t="shared" si="533"/>
        <v/>
      </c>
      <c r="C5520" t="str">
        <f t="shared" si="532"/>
        <v/>
      </c>
      <c r="D5520" s="315" t="str">
        <f t="shared" si="537"/>
        <v/>
      </c>
      <c r="E5520" s="228">
        <v>0</v>
      </c>
      <c r="J5520" s="229">
        <f t="shared" si="534"/>
        <v>0</v>
      </c>
      <c r="K5520" s="229">
        <f t="shared" si="535"/>
        <v>0</v>
      </c>
      <c r="L5520" s="229">
        <f t="shared" si="535"/>
        <v>0</v>
      </c>
      <c r="M5520" s="229">
        <f t="shared" si="536"/>
        <v>0</v>
      </c>
    </row>
    <row r="5521" spans="1:13" ht="15" customHeight="1">
      <c r="A5521" s="76"/>
      <c r="B5521" s="77" t="str">
        <f t="shared" si="533"/>
        <v/>
      </c>
      <c r="C5521" t="str">
        <f t="shared" si="532"/>
        <v/>
      </c>
      <c r="D5521" s="315" t="str">
        <f t="shared" si="537"/>
        <v/>
      </c>
      <c r="E5521" s="228">
        <v>0</v>
      </c>
      <c r="J5521" s="229">
        <f t="shared" si="534"/>
        <v>0</v>
      </c>
      <c r="K5521" s="229">
        <f t="shared" si="535"/>
        <v>0</v>
      </c>
      <c r="L5521" s="229">
        <f t="shared" si="535"/>
        <v>0</v>
      </c>
      <c r="M5521" s="229">
        <f t="shared" si="536"/>
        <v>0</v>
      </c>
    </row>
    <row r="5522" spans="1:13" ht="15" customHeight="1">
      <c r="A5522" s="76"/>
      <c r="B5522" s="77" t="str">
        <f t="shared" si="533"/>
        <v/>
      </c>
      <c r="C5522" t="str">
        <f t="shared" si="532"/>
        <v/>
      </c>
      <c r="D5522" s="315" t="str">
        <f t="shared" si="537"/>
        <v/>
      </c>
      <c r="E5522" s="228">
        <v>0</v>
      </c>
      <c r="J5522" s="229">
        <f t="shared" si="534"/>
        <v>0</v>
      </c>
      <c r="K5522" s="229">
        <f t="shared" si="535"/>
        <v>0</v>
      </c>
      <c r="L5522" s="229">
        <f t="shared" si="535"/>
        <v>0</v>
      </c>
      <c r="M5522" s="229">
        <f t="shared" si="536"/>
        <v>0</v>
      </c>
    </row>
    <row r="5523" spans="1:13" ht="15" customHeight="1">
      <c r="A5523" s="76"/>
      <c r="B5523" s="77" t="str">
        <f t="shared" si="533"/>
        <v/>
      </c>
      <c r="C5523" t="str">
        <f t="shared" si="532"/>
        <v/>
      </c>
      <c r="D5523" s="315" t="str">
        <f t="shared" si="537"/>
        <v/>
      </c>
      <c r="E5523" s="228">
        <v>0</v>
      </c>
      <c r="J5523" s="229">
        <f t="shared" si="534"/>
        <v>0</v>
      </c>
      <c r="K5523" s="229">
        <f t="shared" si="535"/>
        <v>0</v>
      </c>
      <c r="L5523" s="229">
        <f t="shared" si="535"/>
        <v>0</v>
      </c>
      <c r="M5523" s="229">
        <f t="shared" si="536"/>
        <v>0</v>
      </c>
    </row>
    <row r="5524" spans="1:13" ht="15" customHeight="1">
      <c r="A5524" s="76"/>
      <c r="B5524" s="77" t="str">
        <f t="shared" si="533"/>
        <v/>
      </c>
      <c r="C5524" t="str">
        <f t="shared" si="532"/>
        <v/>
      </c>
      <c r="D5524" s="315" t="str">
        <f t="shared" si="537"/>
        <v/>
      </c>
      <c r="E5524" s="228">
        <v>0</v>
      </c>
      <c r="J5524" s="229">
        <f t="shared" si="534"/>
        <v>0</v>
      </c>
      <c r="K5524" s="229">
        <f t="shared" si="535"/>
        <v>0</v>
      </c>
      <c r="L5524" s="229">
        <f t="shared" si="535"/>
        <v>0</v>
      </c>
      <c r="M5524" s="229">
        <f t="shared" si="536"/>
        <v>0</v>
      </c>
    </row>
    <row r="5525" spans="1:13" ht="15" customHeight="1">
      <c r="A5525" s="76"/>
      <c r="B5525" s="77" t="str">
        <f t="shared" si="533"/>
        <v/>
      </c>
      <c r="C5525" t="str">
        <f t="shared" si="532"/>
        <v/>
      </c>
      <c r="D5525" s="315" t="str">
        <f t="shared" si="537"/>
        <v/>
      </c>
      <c r="E5525" s="228">
        <v>0</v>
      </c>
      <c r="J5525" s="229">
        <f t="shared" si="534"/>
        <v>0</v>
      </c>
      <c r="K5525" s="229">
        <f t="shared" si="535"/>
        <v>0</v>
      </c>
      <c r="L5525" s="229">
        <f t="shared" si="535"/>
        <v>0</v>
      </c>
      <c r="M5525" s="229">
        <f t="shared" si="536"/>
        <v>0</v>
      </c>
    </row>
    <row r="5526" spans="1:13" ht="15" customHeight="1">
      <c r="A5526" s="76"/>
      <c r="B5526" s="77" t="str">
        <f t="shared" si="533"/>
        <v/>
      </c>
      <c r="C5526" t="str">
        <f t="shared" si="532"/>
        <v/>
      </c>
      <c r="D5526" s="315" t="str">
        <f t="shared" si="537"/>
        <v/>
      </c>
      <c r="E5526" s="228">
        <v>0</v>
      </c>
      <c r="J5526" s="229">
        <f t="shared" si="534"/>
        <v>0</v>
      </c>
      <c r="K5526" s="229">
        <f t="shared" si="535"/>
        <v>0</v>
      </c>
      <c r="L5526" s="229">
        <f t="shared" si="535"/>
        <v>0</v>
      </c>
      <c r="M5526" s="229">
        <f t="shared" si="536"/>
        <v>0</v>
      </c>
    </row>
    <row r="5527" spans="1:13" ht="15" customHeight="1">
      <c r="A5527" s="76"/>
      <c r="B5527" s="77" t="str">
        <f t="shared" si="533"/>
        <v/>
      </c>
      <c r="C5527" t="str">
        <f t="shared" si="532"/>
        <v/>
      </c>
      <c r="D5527" s="315" t="str">
        <f t="shared" si="537"/>
        <v/>
      </c>
      <c r="E5527" s="228">
        <v>0</v>
      </c>
      <c r="J5527" s="229">
        <f t="shared" si="534"/>
        <v>0</v>
      </c>
      <c r="K5527" s="229">
        <f t="shared" si="535"/>
        <v>0</v>
      </c>
      <c r="L5527" s="229">
        <f t="shared" si="535"/>
        <v>0</v>
      </c>
      <c r="M5527" s="229">
        <f t="shared" si="536"/>
        <v>0</v>
      </c>
    </row>
    <row r="5528" spans="1:13" ht="15" customHeight="1">
      <c r="A5528" s="76"/>
      <c r="B5528" s="77" t="str">
        <f t="shared" si="533"/>
        <v/>
      </c>
      <c r="C5528" t="str">
        <f t="shared" si="532"/>
        <v/>
      </c>
      <c r="D5528" s="315" t="str">
        <f t="shared" si="537"/>
        <v/>
      </c>
      <c r="E5528" s="228">
        <v>0</v>
      </c>
      <c r="J5528" s="229">
        <f t="shared" si="534"/>
        <v>0</v>
      </c>
      <c r="K5528" s="229">
        <f t="shared" si="535"/>
        <v>0</v>
      </c>
      <c r="L5528" s="229">
        <f t="shared" si="535"/>
        <v>0</v>
      </c>
      <c r="M5528" s="229">
        <f t="shared" si="536"/>
        <v>0</v>
      </c>
    </row>
    <row r="5529" spans="1:13" ht="15" customHeight="1">
      <c r="A5529" s="76"/>
      <c r="B5529" s="77" t="str">
        <f t="shared" si="533"/>
        <v/>
      </c>
      <c r="C5529" t="str">
        <f t="shared" si="532"/>
        <v/>
      </c>
      <c r="D5529" s="315" t="str">
        <f t="shared" si="537"/>
        <v/>
      </c>
      <c r="E5529" s="228">
        <v>0</v>
      </c>
      <c r="J5529" s="229">
        <f t="shared" si="534"/>
        <v>0</v>
      </c>
      <c r="K5529" s="229">
        <f t="shared" si="535"/>
        <v>0</v>
      </c>
      <c r="L5529" s="229">
        <f t="shared" si="535"/>
        <v>0</v>
      </c>
      <c r="M5529" s="229">
        <f t="shared" si="536"/>
        <v>0</v>
      </c>
    </row>
    <row r="5530" spans="1:13" ht="15" customHeight="1">
      <c r="A5530" s="76"/>
      <c r="B5530" s="77" t="str">
        <f t="shared" si="533"/>
        <v/>
      </c>
      <c r="C5530" t="str">
        <f t="shared" si="532"/>
        <v/>
      </c>
      <c r="D5530" s="315" t="str">
        <f t="shared" si="537"/>
        <v/>
      </c>
      <c r="E5530" s="228">
        <v>0</v>
      </c>
      <c r="J5530" s="229">
        <f t="shared" si="534"/>
        <v>0</v>
      </c>
      <c r="K5530" s="229">
        <f t="shared" si="535"/>
        <v>0</v>
      </c>
      <c r="L5530" s="229">
        <f t="shared" si="535"/>
        <v>0</v>
      </c>
      <c r="M5530" s="229">
        <f t="shared" si="536"/>
        <v>0</v>
      </c>
    </row>
    <row r="5531" spans="1:13" ht="15" customHeight="1">
      <c r="A5531" s="76"/>
      <c r="B5531" s="77" t="str">
        <f t="shared" si="533"/>
        <v/>
      </c>
      <c r="C5531" t="str">
        <f t="shared" si="532"/>
        <v/>
      </c>
      <c r="D5531" s="315" t="str">
        <f t="shared" si="537"/>
        <v/>
      </c>
      <c r="E5531" s="228">
        <v>0</v>
      </c>
      <c r="J5531" s="229">
        <f t="shared" si="534"/>
        <v>0</v>
      </c>
      <c r="K5531" s="229">
        <f t="shared" si="535"/>
        <v>0</v>
      </c>
      <c r="L5531" s="229">
        <f t="shared" si="535"/>
        <v>0</v>
      </c>
      <c r="M5531" s="229">
        <f t="shared" si="536"/>
        <v>0</v>
      </c>
    </row>
    <row r="5532" spans="1:13" ht="15" customHeight="1">
      <c r="A5532" s="76"/>
      <c r="B5532" s="77" t="str">
        <f t="shared" si="533"/>
        <v/>
      </c>
      <c r="C5532" t="str">
        <f t="shared" si="532"/>
        <v/>
      </c>
      <c r="D5532" s="315" t="str">
        <f t="shared" si="537"/>
        <v/>
      </c>
      <c r="E5532" s="228">
        <v>0</v>
      </c>
      <c r="J5532" s="229">
        <f t="shared" si="534"/>
        <v>0</v>
      </c>
      <c r="K5532" s="229">
        <f t="shared" si="535"/>
        <v>0</v>
      </c>
      <c r="L5532" s="229">
        <f t="shared" si="535"/>
        <v>0</v>
      </c>
      <c r="M5532" s="229">
        <f t="shared" si="536"/>
        <v>0</v>
      </c>
    </row>
    <row r="5533" spans="1:13" ht="15" customHeight="1">
      <c r="A5533" s="76"/>
      <c r="B5533" s="77" t="str">
        <f t="shared" si="533"/>
        <v/>
      </c>
      <c r="C5533" t="str">
        <f t="shared" si="532"/>
        <v/>
      </c>
      <c r="D5533" s="315" t="str">
        <f t="shared" si="537"/>
        <v/>
      </c>
      <c r="E5533" s="228">
        <v>0</v>
      </c>
      <c r="J5533" s="229">
        <f t="shared" si="534"/>
        <v>0</v>
      </c>
      <c r="K5533" s="229">
        <f t="shared" si="535"/>
        <v>0</v>
      </c>
      <c r="L5533" s="229">
        <f t="shared" si="535"/>
        <v>0</v>
      </c>
      <c r="M5533" s="229">
        <f t="shared" si="536"/>
        <v>0</v>
      </c>
    </row>
    <row r="5534" spans="1:13" ht="15" customHeight="1">
      <c r="A5534" s="76"/>
      <c r="B5534" s="77" t="str">
        <f t="shared" si="533"/>
        <v/>
      </c>
      <c r="C5534" t="str">
        <f t="shared" si="532"/>
        <v/>
      </c>
      <c r="D5534" s="315" t="str">
        <f t="shared" si="537"/>
        <v/>
      </c>
      <c r="E5534" s="228">
        <v>0</v>
      </c>
      <c r="J5534" s="229">
        <f t="shared" si="534"/>
        <v>0</v>
      </c>
      <c r="K5534" s="229">
        <f t="shared" si="535"/>
        <v>0</v>
      </c>
      <c r="L5534" s="229">
        <f t="shared" si="535"/>
        <v>0</v>
      </c>
      <c r="M5534" s="229">
        <f t="shared" si="536"/>
        <v>0</v>
      </c>
    </row>
    <row r="5535" spans="1:13" ht="15" customHeight="1">
      <c r="A5535" s="76"/>
      <c r="B5535" s="77" t="str">
        <f t="shared" si="533"/>
        <v/>
      </c>
      <c r="C5535" t="str">
        <f t="shared" si="532"/>
        <v/>
      </c>
      <c r="D5535" s="315" t="str">
        <f t="shared" si="537"/>
        <v/>
      </c>
      <c r="E5535" s="228">
        <v>0</v>
      </c>
      <c r="J5535" s="229">
        <f t="shared" si="534"/>
        <v>0</v>
      </c>
      <c r="K5535" s="229">
        <f t="shared" si="535"/>
        <v>0</v>
      </c>
      <c r="L5535" s="229">
        <f t="shared" si="535"/>
        <v>0</v>
      </c>
      <c r="M5535" s="229">
        <f t="shared" si="536"/>
        <v>0</v>
      </c>
    </row>
    <row r="5536" spans="1:13" ht="15" customHeight="1">
      <c r="A5536" s="76"/>
      <c r="B5536" s="77" t="str">
        <f t="shared" si="533"/>
        <v/>
      </c>
      <c r="C5536" t="str">
        <f t="shared" si="532"/>
        <v/>
      </c>
      <c r="D5536" s="315" t="str">
        <f t="shared" si="537"/>
        <v/>
      </c>
      <c r="E5536" s="228">
        <v>0</v>
      </c>
      <c r="J5536" s="229">
        <f t="shared" si="534"/>
        <v>0</v>
      </c>
      <c r="K5536" s="229">
        <f t="shared" si="535"/>
        <v>0</v>
      </c>
      <c r="L5536" s="229">
        <f t="shared" si="535"/>
        <v>0</v>
      </c>
      <c r="M5536" s="229">
        <f t="shared" si="536"/>
        <v>0</v>
      </c>
    </row>
    <row r="5537" spans="1:13" ht="15" customHeight="1">
      <c r="A5537" s="76"/>
      <c r="B5537" s="77" t="str">
        <f t="shared" si="533"/>
        <v/>
      </c>
      <c r="C5537" t="str">
        <f t="shared" si="532"/>
        <v/>
      </c>
      <c r="D5537" s="315" t="str">
        <f t="shared" si="537"/>
        <v/>
      </c>
      <c r="E5537" s="228">
        <v>0</v>
      </c>
      <c r="J5537" s="229">
        <f t="shared" si="534"/>
        <v>0</v>
      </c>
      <c r="K5537" s="229">
        <f t="shared" si="535"/>
        <v>0</v>
      </c>
      <c r="L5537" s="229">
        <f t="shared" si="535"/>
        <v>0</v>
      </c>
      <c r="M5537" s="229">
        <f t="shared" si="536"/>
        <v>0</v>
      </c>
    </row>
    <row r="5538" spans="1:13" ht="15" customHeight="1">
      <c r="A5538" s="76"/>
      <c r="B5538" s="77" t="str">
        <f t="shared" si="533"/>
        <v/>
      </c>
      <c r="C5538" t="str">
        <f t="shared" si="532"/>
        <v/>
      </c>
      <c r="D5538" s="315" t="str">
        <f t="shared" si="537"/>
        <v/>
      </c>
      <c r="E5538" s="228">
        <v>0</v>
      </c>
      <c r="J5538" s="229">
        <f t="shared" si="534"/>
        <v>0</v>
      </c>
      <c r="K5538" s="229">
        <f t="shared" si="535"/>
        <v>0</v>
      </c>
      <c r="L5538" s="229">
        <f t="shared" si="535"/>
        <v>0</v>
      </c>
      <c r="M5538" s="229">
        <f t="shared" si="536"/>
        <v>0</v>
      </c>
    </row>
    <row r="5539" spans="1:13" ht="15" customHeight="1">
      <c r="A5539" s="76"/>
      <c r="B5539" s="77" t="str">
        <f t="shared" si="533"/>
        <v/>
      </c>
      <c r="C5539" t="str">
        <f t="shared" si="532"/>
        <v/>
      </c>
      <c r="D5539" s="315" t="str">
        <f t="shared" si="537"/>
        <v/>
      </c>
      <c r="E5539" s="228">
        <v>0</v>
      </c>
      <c r="J5539" s="229">
        <f t="shared" si="534"/>
        <v>0</v>
      </c>
      <c r="K5539" s="229">
        <f t="shared" si="535"/>
        <v>0</v>
      </c>
      <c r="L5539" s="229">
        <f t="shared" si="535"/>
        <v>0</v>
      </c>
      <c r="M5539" s="229">
        <f t="shared" si="536"/>
        <v>0</v>
      </c>
    </row>
    <row r="5540" spans="1:13" ht="15" customHeight="1">
      <c r="A5540" s="76"/>
      <c r="B5540" s="77" t="str">
        <f t="shared" si="533"/>
        <v/>
      </c>
      <c r="C5540" t="str">
        <f t="shared" si="532"/>
        <v/>
      </c>
      <c r="D5540" s="315" t="str">
        <f t="shared" si="537"/>
        <v/>
      </c>
      <c r="E5540" s="228">
        <v>0</v>
      </c>
      <c r="J5540" s="229">
        <f t="shared" si="534"/>
        <v>0</v>
      </c>
      <c r="K5540" s="229">
        <f t="shared" si="535"/>
        <v>0</v>
      </c>
      <c r="L5540" s="229">
        <f t="shared" si="535"/>
        <v>0</v>
      </c>
      <c r="M5540" s="229">
        <f t="shared" si="536"/>
        <v>0</v>
      </c>
    </row>
    <row r="5541" spans="1:13" ht="15" customHeight="1">
      <c r="A5541" s="76"/>
      <c r="B5541" s="77" t="str">
        <f t="shared" si="533"/>
        <v/>
      </c>
      <c r="C5541" t="str">
        <f t="shared" si="532"/>
        <v/>
      </c>
      <c r="D5541" s="315" t="str">
        <f t="shared" si="537"/>
        <v/>
      </c>
      <c r="E5541" s="228">
        <v>0</v>
      </c>
      <c r="J5541" s="229">
        <f t="shared" si="534"/>
        <v>0</v>
      </c>
      <c r="K5541" s="229">
        <f t="shared" si="535"/>
        <v>0</v>
      </c>
      <c r="L5541" s="229">
        <f t="shared" si="535"/>
        <v>0</v>
      </c>
      <c r="M5541" s="229">
        <f t="shared" si="536"/>
        <v>0</v>
      </c>
    </row>
    <row r="5542" spans="1:13" ht="15" customHeight="1">
      <c r="A5542" s="76"/>
      <c r="B5542" s="77" t="str">
        <f t="shared" si="533"/>
        <v/>
      </c>
      <c r="C5542" t="str">
        <f t="shared" si="532"/>
        <v/>
      </c>
      <c r="D5542" s="315" t="str">
        <f t="shared" si="537"/>
        <v/>
      </c>
      <c r="E5542" s="228">
        <v>0</v>
      </c>
      <c r="J5542" s="229">
        <f t="shared" si="534"/>
        <v>0</v>
      </c>
      <c r="K5542" s="229">
        <f t="shared" si="535"/>
        <v>0</v>
      </c>
      <c r="L5542" s="229">
        <f t="shared" si="535"/>
        <v>0</v>
      </c>
      <c r="M5542" s="229">
        <f t="shared" si="536"/>
        <v>0</v>
      </c>
    </row>
    <row r="5543" spans="1:13" ht="15" customHeight="1">
      <c r="A5543" s="76"/>
      <c r="B5543" s="77" t="str">
        <f t="shared" si="533"/>
        <v/>
      </c>
      <c r="C5543" t="str">
        <f t="shared" si="532"/>
        <v/>
      </c>
      <c r="D5543" s="315" t="str">
        <f t="shared" si="537"/>
        <v/>
      </c>
      <c r="E5543" s="228">
        <v>0</v>
      </c>
      <c r="J5543" s="229">
        <f t="shared" si="534"/>
        <v>0</v>
      </c>
      <c r="K5543" s="229">
        <f t="shared" si="535"/>
        <v>0</v>
      </c>
      <c r="L5543" s="229">
        <f t="shared" si="535"/>
        <v>0</v>
      </c>
      <c r="M5543" s="229">
        <f t="shared" si="536"/>
        <v>0</v>
      </c>
    </row>
    <row r="5544" spans="1:13" ht="15" customHeight="1">
      <c r="A5544" s="76"/>
      <c r="B5544" s="77" t="str">
        <f t="shared" si="533"/>
        <v/>
      </c>
      <c r="C5544" t="str">
        <f t="shared" si="532"/>
        <v/>
      </c>
      <c r="D5544" s="315" t="str">
        <f t="shared" si="537"/>
        <v/>
      </c>
      <c r="E5544" s="228">
        <v>0</v>
      </c>
      <c r="J5544" s="229">
        <f t="shared" si="534"/>
        <v>0</v>
      </c>
      <c r="K5544" s="229">
        <f t="shared" si="535"/>
        <v>0</v>
      </c>
      <c r="L5544" s="229">
        <f t="shared" si="535"/>
        <v>0</v>
      </c>
      <c r="M5544" s="229">
        <f t="shared" si="536"/>
        <v>0</v>
      </c>
    </row>
    <row r="5545" spans="1:13" ht="15" customHeight="1">
      <c r="A5545" s="76"/>
      <c r="B5545" s="77" t="str">
        <f t="shared" si="533"/>
        <v/>
      </c>
      <c r="C5545" t="str">
        <f t="shared" si="532"/>
        <v/>
      </c>
      <c r="D5545" s="315" t="str">
        <f t="shared" si="537"/>
        <v/>
      </c>
      <c r="E5545" s="228">
        <v>0</v>
      </c>
      <c r="J5545" s="229">
        <f t="shared" si="534"/>
        <v>0</v>
      </c>
      <c r="K5545" s="229">
        <f t="shared" si="535"/>
        <v>0</v>
      </c>
      <c r="L5545" s="229">
        <f t="shared" si="535"/>
        <v>0</v>
      </c>
      <c r="M5545" s="229">
        <f t="shared" si="536"/>
        <v>0</v>
      </c>
    </row>
    <row r="5546" spans="1:13" ht="15" customHeight="1">
      <c r="A5546" s="76"/>
      <c r="B5546" s="77" t="str">
        <f t="shared" si="533"/>
        <v/>
      </c>
      <c r="C5546" t="str">
        <f t="shared" si="532"/>
        <v/>
      </c>
      <c r="D5546" s="315" t="str">
        <f t="shared" si="537"/>
        <v/>
      </c>
      <c r="E5546" s="228">
        <v>0</v>
      </c>
      <c r="J5546" s="229">
        <f t="shared" si="534"/>
        <v>0</v>
      </c>
      <c r="K5546" s="229">
        <f t="shared" si="535"/>
        <v>0</v>
      </c>
      <c r="L5546" s="229">
        <f t="shared" si="535"/>
        <v>0</v>
      </c>
      <c r="M5546" s="229">
        <f t="shared" si="536"/>
        <v>0</v>
      </c>
    </row>
    <row r="5547" spans="1:13" ht="15" customHeight="1">
      <c r="A5547" s="76"/>
      <c r="B5547" s="77" t="str">
        <f t="shared" si="533"/>
        <v/>
      </c>
      <c r="C5547" t="str">
        <f t="shared" si="532"/>
        <v/>
      </c>
      <c r="D5547" s="315" t="str">
        <f t="shared" si="537"/>
        <v/>
      </c>
      <c r="E5547" s="228">
        <v>0</v>
      </c>
      <c r="J5547" s="229">
        <f t="shared" si="534"/>
        <v>0</v>
      </c>
      <c r="K5547" s="229">
        <f t="shared" si="535"/>
        <v>0</v>
      </c>
      <c r="L5547" s="229">
        <f t="shared" si="535"/>
        <v>0</v>
      </c>
      <c r="M5547" s="229">
        <f t="shared" si="536"/>
        <v>0</v>
      </c>
    </row>
    <row r="5548" spans="1:13" ht="15" customHeight="1">
      <c r="A5548" s="76"/>
      <c r="B5548" s="77" t="str">
        <f t="shared" si="533"/>
        <v/>
      </c>
      <c r="C5548" t="str">
        <f t="shared" si="532"/>
        <v/>
      </c>
      <c r="D5548" s="315" t="str">
        <f t="shared" si="537"/>
        <v/>
      </c>
      <c r="E5548" s="228">
        <v>0</v>
      </c>
      <c r="J5548" s="229">
        <f t="shared" si="534"/>
        <v>0</v>
      </c>
      <c r="K5548" s="229">
        <f t="shared" si="535"/>
        <v>0</v>
      </c>
      <c r="L5548" s="229">
        <f t="shared" si="535"/>
        <v>0</v>
      </c>
      <c r="M5548" s="229">
        <f t="shared" si="536"/>
        <v>0</v>
      </c>
    </row>
    <row r="5549" spans="1:13" ht="15" customHeight="1">
      <c r="A5549" s="76"/>
      <c r="B5549" s="77" t="str">
        <f t="shared" si="533"/>
        <v/>
      </c>
      <c r="C5549" t="str">
        <f t="shared" si="532"/>
        <v/>
      </c>
      <c r="D5549" s="315" t="str">
        <f t="shared" si="537"/>
        <v/>
      </c>
      <c r="E5549" s="228">
        <v>0</v>
      </c>
      <c r="J5549" s="229">
        <f t="shared" si="534"/>
        <v>0</v>
      </c>
      <c r="K5549" s="229">
        <f t="shared" si="535"/>
        <v>0</v>
      </c>
      <c r="L5549" s="229">
        <f t="shared" si="535"/>
        <v>0</v>
      </c>
      <c r="M5549" s="229">
        <f t="shared" si="536"/>
        <v>0</v>
      </c>
    </row>
    <row r="5550" spans="1:13" ht="15" customHeight="1">
      <c r="A5550" s="76"/>
      <c r="B5550" s="77" t="str">
        <f t="shared" si="533"/>
        <v/>
      </c>
      <c r="C5550" t="str">
        <f t="shared" si="532"/>
        <v/>
      </c>
      <c r="D5550" s="315" t="str">
        <f t="shared" si="537"/>
        <v/>
      </c>
      <c r="E5550" s="228">
        <v>0</v>
      </c>
      <c r="J5550" s="229">
        <f t="shared" si="534"/>
        <v>0</v>
      </c>
      <c r="K5550" s="229">
        <f t="shared" si="535"/>
        <v>0</v>
      </c>
      <c r="L5550" s="229">
        <f t="shared" si="535"/>
        <v>0</v>
      </c>
      <c r="M5550" s="229">
        <f t="shared" si="536"/>
        <v>0</v>
      </c>
    </row>
    <row r="5551" spans="1:13" ht="15" customHeight="1">
      <c r="A5551" s="76"/>
      <c r="B5551" s="77" t="str">
        <f t="shared" si="533"/>
        <v/>
      </c>
      <c r="C5551" t="str">
        <f t="shared" si="532"/>
        <v/>
      </c>
      <c r="D5551" s="315" t="str">
        <f t="shared" si="537"/>
        <v/>
      </c>
      <c r="E5551" s="228">
        <v>0</v>
      </c>
      <c r="J5551" s="229">
        <f t="shared" si="534"/>
        <v>0</v>
      </c>
      <c r="K5551" s="229">
        <f t="shared" si="535"/>
        <v>0</v>
      </c>
      <c r="L5551" s="229">
        <f t="shared" si="535"/>
        <v>0</v>
      </c>
      <c r="M5551" s="229">
        <f t="shared" si="536"/>
        <v>0</v>
      </c>
    </row>
    <row r="5552" spans="1:13" ht="15" customHeight="1">
      <c r="A5552" s="76"/>
      <c r="B5552" s="77" t="str">
        <f t="shared" si="533"/>
        <v/>
      </c>
      <c r="C5552" t="str">
        <f t="shared" si="532"/>
        <v/>
      </c>
      <c r="D5552" s="315" t="str">
        <f t="shared" si="537"/>
        <v/>
      </c>
      <c r="E5552" s="228">
        <v>0</v>
      </c>
      <c r="J5552" s="229">
        <f t="shared" si="534"/>
        <v>0</v>
      </c>
      <c r="K5552" s="229">
        <f t="shared" si="535"/>
        <v>0</v>
      </c>
      <c r="L5552" s="229">
        <f t="shared" si="535"/>
        <v>0</v>
      </c>
      <c r="M5552" s="229">
        <f t="shared" si="536"/>
        <v>0</v>
      </c>
    </row>
    <row r="5553" spans="1:13" ht="15" customHeight="1">
      <c r="A5553" s="76"/>
      <c r="B5553" s="77" t="str">
        <f t="shared" si="533"/>
        <v/>
      </c>
      <c r="C5553" t="str">
        <f t="shared" si="532"/>
        <v/>
      </c>
      <c r="D5553" s="315" t="str">
        <f t="shared" si="537"/>
        <v/>
      </c>
      <c r="E5553" s="228">
        <v>0</v>
      </c>
      <c r="J5553" s="229">
        <f t="shared" si="534"/>
        <v>0</v>
      </c>
      <c r="K5553" s="229">
        <f t="shared" si="535"/>
        <v>0</v>
      </c>
      <c r="L5553" s="229">
        <f t="shared" si="535"/>
        <v>0</v>
      </c>
      <c r="M5553" s="229">
        <f t="shared" si="536"/>
        <v>0</v>
      </c>
    </row>
    <row r="5554" spans="1:13" ht="15" customHeight="1">
      <c r="A5554" s="76"/>
      <c r="B5554" s="77" t="str">
        <f t="shared" si="533"/>
        <v/>
      </c>
      <c r="C5554" t="str">
        <f t="shared" si="532"/>
        <v/>
      </c>
      <c r="D5554" s="315" t="str">
        <f t="shared" si="537"/>
        <v/>
      </c>
      <c r="E5554" s="228">
        <v>0</v>
      </c>
      <c r="J5554" s="229">
        <f t="shared" si="534"/>
        <v>0</v>
      </c>
      <c r="K5554" s="229">
        <f t="shared" si="535"/>
        <v>0</v>
      </c>
      <c r="L5554" s="229">
        <f t="shared" si="535"/>
        <v>0</v>
      </c>
      <c r="M5554" s="229">
        <f t="shared" si="536"/>
        <v>0</v>
      </c>
    </row>
    <row r="5555" spans="1:13" ht="15" customHeight="1">
      <c r="A5555" s="76"/>
      <c r="B5555" s="77" t="str">
        <f t="shared" si="533"/>
        <v/>
      </c>
      <c r="C5555" t="str">
        <f t="shared" si="532"/>
        <v/>
      </c>
      <c r="D5555" s="315" t="str">
        <f t="shared" si="537"/>
        <v/>
      </c>
      <c r="E5555" s="228">
        <v>0</v>
      </c>
      <c r="J5555" s="229">
        <f t="shared" si="534"/>
        <v>0</v>
      </c>
      <c r="K5555" s="229">
        <f t="shared" si="535"/>
        <v>0</v>
      </c>
      <c r="L5555" s="229">
        <f t="shared" si="535"/>
        <v>0</v>
      </c>
      <c r="M5555" s="229">
        <f t="shared" si="536"/>
        <v>0</v>
      </c>
    </row>
    <row r="5556" spans="1:13" ht="15" customHeight="1">
      <c r="A5556" s="76"/>
      <c r="B5556" s="77" t="str">
        <f t="shared" si="533"/>
        <v/>
      </c>
      <c r="C5556" t="str">
        <f t="shared" si="532"/>
        <v/>
      </c>
      <c r="D5556" s="315" t="str">
        <f t="shared" si="537"/>
        <v/>
      </c>
      <c r="E5556" s="228">
        <v>0</v>
      </c>
      <c r="J5556" s="229">
        <f t="shared" si="534"/>
        <v>0</v>
      </c>
      <c r="K5556" s="229">
        <f t="shared" si="535"/>
        <v>0</v>
      </c>
      <c r="L5556" s="229">
        <f t="shared" si="535"/>
        <v>0</v>
      </c>
      <c r="M5556" s="229">
        <f t="shared" si="536"/>
        <v>0</v>
      </c>
    </row>
    <row r="5557" spans="1:13" ht="15" customHeight="1">
      <c r="A5557" s="76"/>
      <c r="B5557" s="77" t="str">
        <f t="shared" si="533"/>
        <v/>
      </c>
      <c r="C5557" t="str">
        <f t="shared" si="532"/>
        <v/>
      </c>
      <c r="D5557" s="315" t="str">
        <f t="shared" si="537"/>
        <v/>
      </c>
      <c r="E5557" s="228">
        <v>0</v>
      </c>
      <c r="J5557" s="229">
        <f t="shared" si="534"/>
        <v>0</v>
      </c>
      <c r="K5557" s="229">
        <f t="shared" si="535"/>
        <v>0</v>
      </c>
      <c r="L5557" s="229">
        <f t="shared" si="535"/>
        <v>0</v>
      </c>
      <c r="M5557" s="229">
        <f t="shared" si="536"/>
        <v>0</v>
      </c>
    </row>
    <row r="5558" spans="1:13" ht="15" customHeight="1">
      <c r="A5558" s="76"/>
      <c r="B5558" s="77" t="str">
        <f t="shared" si="533"/>
        <v/>
      </c>
      <c r="C5558" t="str">
        <f t="shared" si="532"/>
        <v/>
      </c>
      <c r="D5558" s="315" t="str">
        <f t="shared" si="537"/>
        <v/>
      </c>
      <c r="E5558" s="228">
        <v>0</v>
      </c>
      <c r="J5558" s="229">
        <f t="shared" si="534"/>
        <v>0</v>
      </c>
      <c r="K5558" s="229">
        <f t="shared" si="535"/>
        <v>0</v>
      </c>
      <c r="L5558" s="229">
        <f t="shared" si="535"/>
        <v>0</v>
      </c>
      <c r="M5558" s="229">
        <f t="shared" si="536"/>
        <v>0</v>
      </c>
    </row>
    <row r="5559" spans="1:13" ht="15" customHeight="1">
      <c r="A5559" s="76"/>
      <c r="B5559" s="77" t="str">
        <f t="shared" si="533"/>
        <v/>
      </c>
      <c r="C5559" t="str">
        <f t="shared" si="532"/>
        <v/>
      </c>
      <c r="D5559" s="315" t="str">
        <f t="shared" si="537"/>
        <v/>
      </c>
      <c r="E5559" s="228">
        <v>0</v>
      </c>
      <c r="J5559" s="229">
        <f t="shared" si="534"/>
        <v>0</v>
      </c>
      <c r="K5559" s="229">
        <f t="shared" si="535"/>
        <v>0</v>
      </c>
      <c r="L5559" s="229">
        <f t="shared" si="535"/>
        <v>0</v>
      </c>
      <c r="M5559" s="229">
        <f t="shared" si="536"/>
        <v>0</v>
      </c>
    </row>
    <row r="5560" spans="1:13" ht="15" customHeight="1">
      <c r="A5560" s="76"/>
      <c r="B5560" s="77" t="str">
        <f t="shared" si="533"/>
        <v/>
      </c>
      <c r="C5560" t="str">
        <f t="shared" si="532"/>
        <v/>
      </c>
      <c r="D5560" s="315" t="str">
        <f t="shared" si="537"/>
        <v/>
      </c>
      <c r="E5560" s="228">
        <v>0</v>
      </c>
      <c r="J5560" s="229">
        <f t="shared" si="534"/>
        <v>0</v>
      </c>
      <c r="K5560" s="229">
        <f t="shared" si="535"/>
        <v>0</v>
      </c>
      <c r="L5560" s="229">
        <f t="shared" si="535"/>
        <v>0</v>
      </c>
      <c r="M5560" s="229">
        <f t="shared" si="536"/>
        <v>0</v>
      </c>
    </row>
    <row r="5561" spans="1:13" ht="15" customHeight="1">
      <c r="A5561" s="76"/>
      <c r="B5561" s="77" t="str">
        <f t="shared" si="533"/>
        <v/>
      </c>
      <c r="C5561" t="str">
        <f t="shared" si="532"/>
        <v/>
      </c>
      <c r="D5561" s="315" t="str">
        <f t="shared" si="537"/>
        <v/>
      </c>
      <c r="E5561" s="228">
        <v>0</v>
      </c>
      <c r="J5561" s="229">
        <f t="shared" si="534"/>
        <v>0</v>
      </c>
      <c r="K5561" s="229">
        <f t="shared" si="535"/>
        <v>0</v>
      </c>
      <c r="L5561" s="229">
        <f t="shared" si="535"/>
        <v>0</v>
      </c>
      <c r="M5561" s="229">
        <f t="shared" si="536"/>
        <v>0</v>
      </c>
    </row>
    <row r="5562" spans="1:13" ht="15" customHeight="1">
      <c r="A5562" s="76"/>
      <c r="B5562" s="77" t="str">
        <f t="shared" si="533"/>
        <v/>
      </c>
      <c r="C5562" t="str">
        <f t="shared" si="532"/>
        <v/>
      </c>
      <c r="D5562" s="315" t="str">
        <f t="shared" si="537"/>
        <v/>
      </c>
      <c r="E5562" s="228">
        <v>0</v>
      </c>
      <c r="J5562" s="229">
        <f t="shared" si="534"/>
        <v>0</v>
      </c>
      <c r="K5562" s="229">
        <f t="shared" si="535"/>
        <v>0</v>
      </c>
      <c r="L5562" s="229">
        <f t="shared" si="535"/>
        <v>0</v>
      </c>
      <c r="M5562" s="229">
        <f t="shared" si="536"/>
        <v>0</v>
      </c>
    </row>
    <row r="5563" spans="1:13" ht="15" customHeight="1">
      <c r="A5563" s="76"/>
      <c r="B5563" s="77" t="str">
        <f t="shared" si="533"/>
        <v/>
      </c>
      <c r="C5563" t="str">
        <f t="shared" si="532"/>
        <v/>
      </c>
      <c r="D5563" s="315" t="str">
        <f t="shared" si="537"/>
        <v/>
      </c>
      <c r="E5563" s="228">
        <v>0</v>
      </c>
      <c r="J5563" s="229">
        <f t="shared" si="534"/>
        <v>0</v>
      </c>
      <c r="K5563" s="229">
        <f t="shared" si="535"/>
        <v>0</v>
      </c>
      <c r="L5563" s="229">
        <f t="shared" si="535"/>
        <v>0</v>
      </c>
      <c r="M5563" s="229">
        <f t="shared" si="536"/>
        <v>0</v>
      </c>
    </row>
    <row r="5564" spans="1:13" ht="15" customHeight="1">
      <c r="A5564" s="76"/>
      <c r="B5564" s="77" t="str">
        <f t="shared" si="533"/>
        <v/>
      </c>
      <c r="C5564" t="str">
        <f t="shared" si="532"/>
        <v/>
      </c>
      <c r="D5564" s="315" t="str">
        <f t="shared" si="537"/>
        <v/>
      </c>
      <c r="E5564" s="228">
        <v>0</v>
      </c>
      <c r="J5564" s="229">
        <f t="shared" si="534"/>
        <v>0</v>
      </c>
      <c r="K5564" s="229">
        <f t="shared" si="535"/>
        <v>0</v>
      </c>
      <c r="L5564" s="229">
        <f t="shared" si="535"/>
        <v>0</v>
      </c>
      <c r="M5564" s="229">
        <f t="shared" si="536"/>
        <v>0</v>
      </c>
    </row>
    <row r="5565" spans="1:13" ht="15" customHeight="1">
      <c r="A5565" s="76"/>
      <c r="B5565" s="77" t="str">
        <f t="shared" si="533"/>
        <v/>
      </c>
      <c r="C5565" t="str">
        <f t="shared" si="532"/>
        <v/>
      </c>
      <c r="D5565" s="315" t="str">
        <f t="shared" si="537"/>
        <v/>
      </c>
      <c r="E5565" s="228">
        <v>0</v>
      </c>
      <c r="J5565" s="229">
        <f t="shared" si="534"/>
        <v>0</v>
      </c>
      <c r="K5565" s="229">
        <f t="shared" si="535"/>
        <v>0</v>
      </c>
      <c r="L5565" s="229">
        <f t="shared" si="535"/>
        <v>0</v>
      </c>
      <c r="M5565" s="229">
        <f t="shared" si="536"/>
        <v>0</v>
      </c>
    </row>
    <row r="5566" spans="1:13" ht="15" customHeight="1">
      <c r="A5566" s="76"/>
      <c r="B5566" s="77" t="str">
        <f t="shared" si="533"/>
        <v/>
      </c>
      <c r="C5566" t="str">
        <f t="shared" si="532"/>
        <v/>
      </c>
      <c r="D5566" s="315" t="str">
        <f t="shared" si="537"/>
        <v/>
      </c>
      <c r="E5566" s="228">
        <v>0</v>
      </c>
      <c r="J5566" s="229">
        <f t="shared" si="534"/>
        <v>0</v>
      </c>
      <c r="K5566" s="229">
        <f t="shared" si="535"/>
        <v>0</v>
      </c>
      <c r="L5566" s="229">
        <f t="shared" si="535"/>
        <v>0</v>
      </c>
      <c r="M5566" s="229">
        <f t="shared" si="536"/>
        <v>0</v>
      </c>
    </row>
    <row r="5567" spans="1:13" ht="15" customHeight="1">
      <c r="A5567" s="76"/>
      <c r="B5567" s="77" t="str">
        <f t="shared" si="533"/>
        <v/>
      </c>
      <c r="C5567" t="str">
        <f t="shared" si="532"/>
        <v/>
      </c>
      <c r="D5567" s="315" t="str">
        <f t="shared" si="537"/>
        <v/>
      </c>
      <c r="E5567" s="228">
        <v>0</v>
      </c>
      <c r="J5567" s="229">
        <f t="shared" si="534"/>
        <v>0</v>
      </c>
      <c r="K5567" s="229">
        <f t="shared" si="535"/>
        <v>0</v>
      </c>
      <c r="L5567" s="229">
        <f t="shared" si="535"/>
        <v>0</v>
      </c>
      <c r="M5567" s="229">
        <f t="shared" si="536"/>
        <v>0</v>
      </c>
    </row>
    <row r="5568" spans="1:13" ht="15" customHeight="1">
      <c r="A5568" s="76"/>
      <c r="B5568" s="77" t="str">
        <f t="shared" si="533"/>
        <v/>
      </c>
      <c r="C5568" t="str">
        <f t="shared" si="532"/>
        <v/>
      </c>
      <c r="D5568" s="315" t="str">
        <f t="shared" si="537"/>
        <v/>
      </c>
      <c r="E5568" s="228">
        <v>0</v>
      </c>
      <c r="J5568" s="229">
        <f t="shared" si="534"/>
        <v>0</v>
      </c>
      <c r="K5568" s="229">
        <f t="shared" si="535"/>
        <v>0</v>
      </c>
      <c r="L5568" s="229">
        <f t="shared" si="535"/>
        <v>0</v>
      </c>
      <c r="M5568" s="229">
        <f t="shared" si="536"/>
        <v>0</v>
      </c>
    </row>
    <row r="5569" spans="1:13" ht="15" customHeight="1">
      <c r="A5569" s="76"/>
      <c r="B5569" s="77" t="str">
        <f t="shared" si="533"/>
        <v/>
      </c>
      <c r="C5569" t="str">
        <f t="shared" ref="C5569:C5632" si="538">IF(A5569&lt;&gt;"",TEXT(A5569,"aaaa"),"")</f>
        <v/>
      </c>
      <c r="D5569" s="315" t="str">
        <f t="shared" si="537"/>
        <v/>
      </c>
      <c r="E5569" s="228">
        <v>0</v>
      </c>
      <c r="J5569" s="229">
        <f t="shared" si="534"/>
        <v>0</v>
      </c>
      <c r="K5569" s="229">
        <f t="shared" si="535"/>
        <v>0</v>
      </c>
      <c r="L5569" s="229">
        <f t="shared" si="535"/>
        <v>0</v>
      </c>
      <c r="M5569" s="229">
        <f t="shared" si="536"/>
        <v>0</v>
      </c>
    </row>
    <row r="5570" spans="1:13" ht="15" customHeight="1">
      <c r="A5570" s="76"/>
      <c r="B5570" s="77" t="str">
        <f t="shared" si="533"/>
        <v/>
      </c>
      <c r="C5570" t="str">
        <f t="shared" si="538"/>
        <v/>
      </c>
      <c r="D5570" s="315" t="str">
        <f t="shared" si="537"/>
        <v/>
      </c>
      <c r="E5570" s="228">
        <v>0</v>
      </c>
      <c r="J5570" s="229">
        <f t="shared" si="534"/>
        <v>0</v>
      </c>
      <c r="K5570" s="229">
        <f t="shared" si="535"/>
        <v>0</v>
      </c>
      <c r="L5570" s="229">
        <f t="shared" si="535"/>
        <v>0</v>
      </c>
      <c r="M5570" s="229">
        <f t="shared" si="536"/>
        <v>0</v>
      </c>
    </row>
    <row r="5571" spans="1:13" ht="15" customHeight="1">
      <c r="A5571" s="76"/>
      <c r="B5571" s="77" t="str">
        <f t="shared" si="533"/>
        <v/>
      </c>
      <c r="C5571" t="str">
        <f t="shared" si="538"/>
        <v/>
      </c>
      <c r="D5571" s="315" t="str">
        <f t="shared" si="537"/>
        <v/>
      </c>
      <c r="E5571" s="228">
        <v>0</v>
      </c>
      <c r="J5571" s="229">
        <f t="shared" si="534"/>
        <v>0</v>
      </c>
      <c r="K5571" s="229">
        <f t="shared" si="535"/>
        <v>0</v>
      </c>
      <c r="L5571" s="229">
        <f t="shared" si="535"/>
        <v>0</v>
      </c>
      <c r="M5571" s="229">
        <f t="shared" si="536"/>
        <v>0</v>
      </c>
    </row>
    <row r="5572" spans="1:13" ht="15" customHeight="1">
      <c r="A5572" s="76"/>
      <c r="B5572" s="77" t="str">
        <f t="shared" si="533"/>
        <v/>
      </c>
      <c r="C5572" t="str">
        <f t="shared" si="538"/>
        <v/>
      </c>
      <c r="D5572" s="315" t="str">
        <f t="shared" si="537"/>
        <v/>
      </c>
      <c r="E5572" s="228">
        <v>0</v>
      </c>
      <c r="J5572" s="229">
        <f t="shared" si="534"/>
        <v>0</v>
      </c>
      <c r="K5572" s="229">
        <f t="shared" si="535"/>
        <v>0</v>
      </c>
      <c r="L5572" s="229">
        <f t="shared" si="535"/>
        <v>0</v>
      </c>
      <c r="M5572" s="229">
        <f t="shared" si="536"/>
        <v>0</v>
      </c>
    </row>
    <row r="5573" spans="1:13" ht="15" customHeight="1">
      <c r="A5573" s="76"/>
      <c r="B5573" s="77" t="str">
        <f t="shared" si="533"/>
        <v/>
      </c>
      <c r="C5573" t="str">
        <f t="shared" si="538"/>
        <v/>
      </c>
      <c r="D5573" s="315" t="str">
        <f t="shared" si="537"/>
        <v/>
      </c>
      <c r="E5573" s="228">
        <v>0</v>
      </c>
      <c r="J5573" s="229">
        <f t="shared" si="534"/>
        <v>0</v>
      </c>
      <c r="K5573" s="229">
        <f t="shared" si="535"/>
        <v>0</v>
      </c>
      <c r="L5573" s="229">
        <f t="shared" si="535"/>
        <v>0</v>
      </c>
      <c r="M5573" s="229">
        <f t="shared" si="536"/>
        <v>0</v>
      </c>
    </row>
    <row r="5574" spans="1:13" ht="15" customHeight="1">
      <c r="A5574" s="76"/>
      <c r="B5574" s="77" t="str">
        <f t="shared" si="533"/>
        <v/>
      </c>
      <c r="C5574" t="str">
        <f t="shared" si="538"/>
        <v/>
      </c>
      <c r="D5574" s="315" t="str">
        <f t="shared" si="537"/>
        <v/>
      </c>
      <c r="E5574" s="228">
        <v>0</v>
      </c>
      <c r="J5574" s="229">
        <f t="shared" si="534"/>
        <v>0</v>
      </c>
      <c r="K5574" s="229">
        <f t="shared" si="535"/>
        <v>0</v>
      </c>
      <c r="L5574" s="229">
        <f t="shared" si="535"/>
        <v>0</v>
      </c>
      <c r="M5574" s="229">
        <f t="shared" si="536"/>
        <v>0</v>
      </c>
    </row>
    <row r="5575" spans="1:13" ht="15" customHeight="1">
      <c r="A5575" s="76"/>
      <c r="B5575" s="77" t="str">
        <f t="shared" ref="B5575:B5638" si="539">IF(A5575="","",TEXT(A5575,"DDDD"))</f>
        <v/>
      </c>
      <c r="C5575" t="str">
        <f t="shared" si="538"/>
        <v/>
      </c>
      <c r="D5575" s="315" t="str">
        <f t="shared" si="537"/>
        <v/>
      </c>
      <c r="E5575" s="228">
        <v>0</v>
      </c>
      <c r="J5575" s="229">
        <f t="shared" ref="J5575:J5638" si="540">IF(E5575=0,0,(1-J$4)*E5575)</f>
        <v>0</v>
      </c>
      <c r="K5575" s="229">
        <f t="shared" ref="K5575:L5638" si="541">IF(F5575=0,0,(1-K$4)*F5575)</f>
        <v>0</v>
      </c>
      <c r="L5575" s="229">
        <f t="shared" si="541"/>
        <v>0</v>
      </c>
      <c r="M5575" s="229">
        <f t="shared" ref="M5575:M5638" si="542">IF(H5575=0,0,(1-M$4)*H5575)</f>
        <v>0</v>
      </c>
    </row>
    <row r="5576" spans="1:13" ht="15" customHeight="1">
      <c r="A5576" s="76"/>
      <c r="B5576" s="77" t="str">
        <f t="shared" si="539"/>
        <v/>
      </c>
      <c r="C5576" t="str">
        <f t="shared" si="538"/>
        <v/>
      </c>
      <c r="D5576" s="315" t="str">
        <f t="shared" ref="D5576:D5639" si="543">IF(A5576&lt;&gt;"",PROPER(TEXT(A5576,"Mmmm")),"")</f>
        <v/>
      </c>
      <c r="E5576" s="228">
        <v>0</v>
      </c>
      <c r="J5576" s="229">
        <f t="shared" si="540"/>
        <v>0</v>
      </c>
      <c r="K5576" s="229">
        <f t="shared" si="541"/>
        <v>0</v>
      </c>
      <c r="L5576" s="229">
        <f t="shared" si="541"/>
        <v>0</v>
      </c>
      <c r="M5576" s="229">
        <f t="shared" si="542"/>
        <v>0</v>
      </c>
    </row>
    <row r="5577" spans="1:13" ht="15" customHeight="1">
      <c r="A5577" s="76"/>
      <c r="B5577" s="77" t="str">
        <f t="shared" si="539"/>
        <v/>
      </c>
      <c r="C5577" t="str">
        <f t="shared" si="538"/>
        <v/>
      </c>
      <c r="D5577" s="315" t="str">
        <f t="shared" si="543"/>
        <v/>
      </c>
      <c r="E5577" s="228">
        <v>0</v>
      </c>
      <c r="J5577" s="229">
        <f t="shared" si="540"/>
        <v>0</v>
      </c>
      <c r="K5577" s="229">
        <f t="shared" si="541"/>
        <v>0</v>
      </c>
      <c r="L5577" s="229">
        <f t="shared" si="541"/>
        <v>0</v>
      </c>
      <c r="M5577" s="229">
        <f t="shared" si="542"/>
        <v>0</v>
      </c>
    </row>
    <row r="5578" spans="1:13" ht="15" customHeight="1">
      <c r="A5578" s="76"/>
      <c r="B5578" s="77" t="str">
        <f t="shared" si="539"/>
        <v/>
      </c>
      <c r="C5578" t="str">
        <f t="shared" si="538"/>
        <v/>
      </c>
      <c r="D5578" s="315" t="str">
        <f t="shared" si="543"/>
        <v/>
      </c>
      <c r="E5578" s="228">
        <v>0</v>
      </c>
      <c r="J5578" s="229">
        <f t="shared" si="540"/>
        <v>0</v>
      </c>
      <c r="K5578" s="229">
        <f t="shared" si="541"/>
        <v>0</v>
      </c>
      <c r="L5578" s="229">
        <f t="shared" si="541"/>
        <v>0</v>
      </c>
      <c r="M5578" s="229">
        <f t="shared" si="542"/>
        <v>0</v>
      </c>
    </row>
    <row r="5579" spans="1:13" ht="15" customHeight="1">
      <c r="A5579" s="76"/>
      <c r="B5579" s="77" t="str">
        <f t="shared" si="539"/>
        <v/>
      </c>
      <c r="C5579" t="str">
        <f t="shared" si="538"/>
        <v/>
      </c>
      <c r="D5579" s="315" t="str">
        <f t="shared" si="543"/>
        <v/>
      </c>
      <c r="E5579" s="228">
        <v>0</v>
      </c>
      <c r="J5579" s="229">
        <f t="shared" si="540"/>
        <v>0</v>
      </c>
      <c r="K5579" s="229">
        <f t="shared" si="541"/>
        <v>0</v>
      </c>
      <c r="L5579" s="229">
        <f t="shared" si="541"/>
        <v>0</v>
      </c>
      <c r="M5579" s="229">
        <f t="shared" si="542"/>
        <v>0</v>
      </c>
    </row>
    <row r="5580" spans="1:13" ht="15" customHeight="1">
      <c r="A5580" s="76"/>
      <c r="B5580" s="77" t="str">
        <f t="shared" si="539"/>
        <v/>
      </c>
      <c r="C5580" t="str">
        <f t="shared" si="538"/>
        <v/>
      </c>
      <c r="D5580" s="315" t="str">
        <f t="shared" si="543"/>
        <v/>
      </c>
      <c r="E5580" s="228">
        <v>0</v>
      </c>
      <c r="J5580" s="229">
        <f t="shared" si="540"/>
        <v>0</v>
      </c>
      <c r="K5580" s="229">
        <f t="shared" si="541"/>
        <v>0</v>
      </c>
      <c r="L5580" s="229">
        <f t="shared" si="541"/>
        <v>0</v>
      </c>
      <c r="M5580" s="229">
        <f t="shared" si="542"/>
        <v>0</v>
      </c>
    </row>
    <row r="5581" spans="1:13" ht="15" customHeight="1">
      <c r="A5581" s="76"/>
      <c r="B5581" s="77" t="str">
        <f t="shared" si="539"/>
        <v/>
      </c>
      <c r="C5581" t="str">
        <f t="shared" si="538"/>
        <v/>
      </c>
      <c r="D5581" s="315" t="str">
        <f t="shared" si="543"/>
        <v/>
      </c>
      <c r="E5581" s="228">
        <v>0</v>
      </c>
      <c r="J5581" s="229">
        <f t="shared" si="540"/>
        <v>0</v>
      </c>
      <c r="K5581" s="229">
        <f t="shared" si="541"/>
        <v>0</v>
      </c>
      <c r="L5581" s="229">
        <f t="shared" si="541"/>
        <v>0</v>
      </c>
      <c r="M5581" s="229">
        <f t="shared" si="542"/>
        <v>0</v>
      </c>
    </row>
    <row r="5582" spans="1:13" ht="15" customHeight="1">
      <c r="A5582" s="76"/>
      <c r="B5582" s="77" t="str">
        <f t="shared" si="539"/>
        <v/>
      </c>
      <c r="C5582" t="str">
        <f t="shared" si="538"/>
        <v/>
      </c>
      <c r="D5582" s="315" t="str">
        <f t="shared" si="543"/>
        <v/>
      </c>
      <c r="E5582" s="228">
        <v>0</v>
      </c>
      <c r="J5582" s="229">
        <f t="shared" si="540"/>
        <v>0</v>
      </c>
      <c r="K5582" s="229">
        <f t="shared" si="541"/>
        <v>0</v>
      </c>
      <c r="L5582" s="229">
        <f t="shared" si="541"/>
        <v>0</v>
      </c>
      <c r="M5582" s="229">
        <f t="shared" si="542"/>
        <v>0</v>
      </c>
    </row>
    <row r="5583" spans="1:13" ht="15" customHeight="1">
      <c r="A5583" s="76"/>
      <c r="B5583" s="77" t="str">
        <f t="shared" si="539"/>
        <v/>
      </c>
      <c r="C5583" t="str">
        <f t="shared" si="538"/>
        <v/>
      </c>
      <c r="D5583" s="315" t="str">
        <f t="shared" si="543"/>
        <v/>
      </c>
      <c r="E5583" s="228">
        <v>0</v>
      </c>
      <c r="J5583" s="229">
        <f t="shared" si="540"/>
        <v>0</v>
      </c>
      <c r="K5583" s="229">
        <f t="shared" si="541"/>
        <v>0</v>
      </c>
      <c r="L5583" s="229">
        <f t="shared" si="541"/>
        <v>0</v>
      </c>
      <c r="M5583" s="229">
        <f t="shared" si="542"/>
        <v>0</v>
      </c>
    </row>
    <row r="5584" spans="1:13" ht="15" customHeight="1">
      <c r="A5584" s="76"/>
      <c r="B5584" s="77" t="str">
        <f t="shared" si="539"/>
        <v/>
      </c>
      <c r="C5584" t="str">
        <f t="shared" si="538"/>
        <v/>
      </c>
      <c r="D5584" s="315" t="str">
        <f t="shared" si="543"/>
        <v/>
      </c>
      <c r="E5584" s="228">
        <v>0</v>
      </c>
      <c r="J5584" s="229">
        <f t="shared" si="540"/>
        <v>0</v>
      </c>
      <c r="K5584" s="229">
        <f t="shared" si="541"/>
        <v>0</v>
      </c>
      <c r="L5584" s="229">
        <f t="shared" si="541"/>
        <v>0</v>
      </c>
      <c r="M5584" s="229">
        <f t="shared" si="542"/>
        <v>0</v>
      </c>
    </row>
    <row r="5585" spans="1:13" ht="15" customHeight="1">
      <c r="A5585" s="76"/>
      <c r="B5585" s="77" t="str">
        <f t="shared" si="539"/>
        <v/>
      </c>
      <c r="C5585" t="str">
        <f t="shared" si="538"/>
        <v/>
      </c>
      <c r="D5585" s="315" t="str">
        <f t="shared" si="543"/>
        <v/>
      </c>
      <c r="E5585" s="228">
        <v>0</v>
      </c>
      <c r="J5585" s="229">
        <f t="shared" si="540"/>
        <v>0</v>
      </c>
      <c r="K5585" s="229">
        <f t="shared" si="541"/>
        <v>0</v>
      </c>
      <c r="L5585" s="229">
        <f t="shared" si="541"/>
        <v>0</v>
      </c>
      <c r="M5585" s="229">
        <f t="shared" si="542"/>
        <v>0</v>
      </c>
    </row>
    <row r="5586" spans="1:13" ht="15" customHeight="1">
      <c r="A5586" s="76"/>
      <c r="B5586" s="77" t="str">
        <f t="shared" si="539"/>
        <v/>
      </c>
      <c r="C5586" t="str">
        <f t="shared" si="538"/>
        <v/>
      </c>
      <c r="D5586" s="315" t="str">
        <f t="shared" si="543"/>
        <v/>
      </c>
      <c r="E5586" s="228">
        <v>0</v>
      </c>
      <c r="J5586" s="229">
        <f t="shared" si="540"/>
        <v>0</v>
      </c>
      <c r="K5586" s="229">
        <f t="shared" si="541"/>
        <v>0</v>
      </c>
      <c r="L5586" s="229">
        <f t="shared" si="541"/>
        <v>0</v>
      </c>
      <c r="M5586" s="229">
        <f t="shared" si="542"/>
        <v>0</v>
      </c>
    </row>
    <row r="5587" spans="1:13" ht="15" customHeight="1">
      <c r="A5587" s="76"/>
      <c r="B5587" s="77" t="str">
        <f t="shared" si="539"/>
        <v/>
      </c>
      <c r="C5587" t="str">
        <f t="shared" si="538"/>
        <v/>
      </c>
      <c r="D5587" s="315" t="str">
        <f t="shared" si="543"/>
        <v/>
      </c>
      <c r="E5587" s="228">
        <v>0</v>
      </c>
      <c r="J5587" s="229">
        <f t="shared" si="540"/>
        <v>0</v>
      </c>
      <c r="K5587" s="229">
        <f t="shared" si="541"/>
        <v>0</v>
      </c>
      <c r="L5587" s="229">
        <f t="shared" si="541"/>
        <v>0</v>
      </c>
      <c r="M5587" s="229">
        <f t="shared" si="542"/>
        <v>0</v>
      </c>
    </row>
    <row r="5588" spans="1:13" ht="15" customHeight="1">
      <c r="A5588" s="76"/>
      <c r="B5588" s="77" t="str">
        <f t="shared" si="539"/>
        <v/>
      </c>
      <c r="C5588" t="str">
        <f t="shared" si="538"/>
        <v/>
      </c>
      <c r="D5588" s="315" t="str">
        <f t="shared" si="543"/>
        <v/>
      </c>
      <c r="E5588" s="228">
        <v>0</v>
      </c>
      <c r="J5588" s="229">
        <f t="shared" si="540"/>
        <v>0</v>
      </c>
      <c r="K5588" s="229">
        <f t="shared" si="541"/>
        <v>0</v>
      </c>
      <c r="L5588" s="229">
        <f t="shared" si="541"/>
        <v>0</v>
      </c>
      <c r="M5588" s="229">
        <f t="shared" si="542"/>
        <v>0</v>
      </c>
    </row>
    <row r="5589" spans="1:13" ht="15" customHeight="1">
      <c r="A5589" s="76"/>
      <c r="B5589" s="77" t="str">
        <f t="shared" si="539"/>
        <v/>
      </c>
      <c r="C5589" t="str">
        <f t="shared" si="538"/>
        <v/>
      </c>
      <c r="D5589" s="315" t="str">
        <f t="shared" si="543"/>
        <v/>
      </c>
      <c r="E5589" s="228">
        <v>0</v>
      </c>
      <c r="J5589" s="229">
        <f t="shared" si="540"/>
        <v>0</v>
      </c>
      <c r="K5589" s="229">
        <f t="shared" si="541"/>
        <v>0</v>
      </c>
      <c r="L5589" s="229">
        <f t="shared" si="541"/>
        <v>0</v>
      </c>
      <c r="M5589" s="229">
        <f t="shared" si="542"/>
        <v>0</v>
      </c>
    </row>
    <row r="5590" spans="1:13" ht="15" customHeight="1">
      <c r="A5590" s="76"/>
      <c r="B5590" s="77" t="str">
        <f t="shared" si="539"/>
        <v/>
      </c>
      <c r="C5590" t="str">
        <f t="shared" si="538"/>
        <v/>
      </c>
      <c r="D5590" s="315" t="str">
        <f t="shared" si="543"/>
        <v/>
      </c>
      <c r="E5590" s="228">
        <v>0</v>
      </c>
      <c r="J5590" s="229">
        <f t="shared" si="540"/>
        <v>0</v>
      </c>
      <c r="K5590" s="229">
        <f t="shared" si="541"/>
        <v>0</v>
      </c>
      <c r="L5590" s="229">
        <f t="shared" si="541"/>
        <v>0</v>
      </c>
      <c r="M5590" s="229">
        <f t="shared" si="542"/>
        <v>0</v>
      </c>
    </row>
    <row r="5591" spans="1:13" ht="15" customHeight="1">
      <c r="A5591" s="76"/>
      <c r="B5591" s="77" t="str">
        <f t="shared" si="539"/>
        <v/>
      </c>
      <c r="C5591" t="str">
        <f t="shared" si="538"/>
        <v/>
      </c>
      <c r="D5591" s="315" t="str">
        <f t="shared" si="543"/>
        <v/>
      </c>
      <c r="E5591" s="228">
        <v>0</v>
      </c>
      <c r="J5591" s="229">
        <f t="shared" si="540"/>
        <v>0</v>
      </c>
      <c r="K5591" s="229">
        <f t="shared" si="541"/>
        <v>0</v>
      </c>
      <c r="L5591" s="229">
        <f t="shared" si="541"/>
        <v>0</v>
      </c>
      <c r="M5591" s="229">
        <f t="shared" si="542"/>
        <v>0</v>
      </c>
    </row>
    <row r="5592" spans="1:13" ht="15" customHeight="1">
      <c r="A5592" s="76"/>
      <c r="B5592" s="77" t="str">
        <f t="shared" si="539"/>
        <v/>
      </c>
      <c r="C5592" t="str">
        <f t="shared" si="538"/>
        <v/>
      </c>
      <c r="D5592" s="315" t="str">
        <f t="shared" si="543"/>
        <v/>
      </c>
      <c r="E5592" s="228">
        <v>0</v>
      </c>
      <c r="J5592" s="229">
        <f t="shared" si="540"/>
        <v>0</v>
      </c>
      <c r="K5592" s="229">
        <f t="shared" si="541"/>
        <v>0</v>
      </c>
      <c r="L5592" s="229">
        <f t="shared" si="541"/>
        <v>0</v>
      </c>
      <c r="M5592" s="229">
        <f t="shared" si="542"/>
        <v>0</v>
      </c>
    </row>
    <row r="5593" spans="1:13" ht="15" customHeight="1">
      <c r="A5593" s="76"/>
      <c r="B5593" s="77" t="str">
        <f t="shared" si="539"/>
        <v/>
      </c>
      <c r="C5593" t="str">
        <f t="shared" si="538"/>
        <v/>
      </c>
      <c r="D5593" s="315" t="str">
        <f t="shared" si="543"/>
        <v/>
      </c>
      <c r="E5593" s="228">
        <v>0</v>
      </c>
      <c r="J5593" s="229">
        <f t="shared" si="540"/>
        <v>0</v>
      </c>
      <c r="K5593" s="229">
        <f t="shared" si="541"/>
        <v>0</v>
      </c>
      <c r="L5593" s="229">
        <f t="shared" si="541"/>
        <v>0</v>
      </c>
      <c r="M5593" s="229">
        <f t="shared" si="542"/>
        <v>0</v>
      </c>
    </row>
    <row r="5594" spans="1:13" ht="15" customHeight="1">
      <c r="A5594" s="76"/>
      <c r="B5594" s="77" t="str">
        <f t="shared" si="539"/>
        <v/>
      </c>
      <c r="C5594" t="str">
        <f t="shared" si="538"/>
        <v/>
      </c>
      <c r="D5594" s="315" t="str">
        <f t="shared" si="543"/>
        <v/>
      </c>
      <c r="E5594" s="228">
        <v>0</v>
      </c>
      <c r="J5594" s="229">
        <f t="shared" si="540"/>
        <v>0</v>
      </c>
      <c r="K5594" s="229">
        <f t="shared" si="541"/>
        <v>0</v>
      </c>
      <c r="L5594" s="229">
        <f t="shared" si="541"/>
        <v>0</v>
      </c>
      <c r="M5594" s="229">
        <f t="shared" si="542"/>
        <v>0</v>
      </c>
    </row>
    <row r="5595" spans="1:13" ht="15" customHeight="1">
      <c r="A5595" s="76"/>
      <c r="B5595" s="77" t="str">
        <f t="shared" si="539"/>
        <v/>
      </c>
      <c r="C5595" t="str">
        <f t="shared" si="538"/>
        <v/>
      </c>
      <c r="D5595" s="315" t="str">
        <f t="shared" si="543"/>
        <v/>
      </c>
      <c r="E5595" s="228">
        <v>0</v>
      </c>
      <c r="J5595" s="229">
        <f t="shared" si="540"/>
        <v>0</v>
      </c>
      <c r="K5595" s="229">
        <f t="shared" si="541"/>
        <v>0</v>
      </c>
      <c r="L5595" s="229">
        <f t="shared" si="541"/>
        <v>0</v>
      </c>
      <c r="M5595" s="229">
        <f t="shared" si="542"/>
        <v>0</v>
      </c>
    </row>
    <row r="5596" spans="1:13" ht="15" customHeight="1">
      <c r="A5596" s="76"/>
      <c r="B5596" s="77" t="str">
        <f t="shared" si="539"/>
        <v/>
      </c>
      <c r="C5596" t="str">
        <f t="shared" si="538"/>
        <v/>
      </c>
      <c r="D5596" s="315" t="str">
        <f t="shared" si="543"/>
        <v/>
      </c>
      <c r="E5596" s="228">
        <v>0</v>
      </c>
      <c r="J5596" s="229">
        <f t="shared" si="540"/>
        <v>0</v>
      </c>
      <c r="K5596" s="229">
        <f t="shared" si="541"/>
        <v>0</v>
      </c>
      <c r="L5596" s="229">
        <f t="shared" si="541"/>
        <v>0</v>
      </c>
      <c r="M5596" s="229">
        <f t="shared" si="542"/>
        <v>0</v>
      </c>
    </row>
    <row r="5597" spans="1:13" ht="15" customHeight="1">
      <c r="A5597" s="76"/>
      <c r="B5597" s="77" t="str">
        <f t="shared" si="539"/>
        <v/>
      </c>
      <c r="C5597" t="str">
        <f t="shared" si="538"/>
        <v/>
      </c>
      <c r="D5597" s="315" t="str">
        <f t="shared" si="543"/>
        <v/>
      </c>
      <c r="E5597" s="228">
        <v>0</v>
      </c>
      <c r="J5597" s="229">
        <f t="shared" si="540"/>
        <v>0</v>
      </c>
      <c r="K5597" s="229">
        <f t="shared" si="541"/>
        <v>0</v>
      </c>
      <c r="L5597" s="229">
        <f t="shared" si="541"/>
        <v>0</v>
      </c>
      <c r="M5597" s="229">
        <f t="shared" si="542"/>
        <v>0</v>
      </c>
    </row>
    <row r="5598" spans="1:13" ht="15" customHeight="1">
      <c r="A5598" s="76"/>
      <c r="B5598" s="77" t="str">
        <f t="shared" si="539"/>
        <v/>
      </c>
      <c r="C5598" t="str">
        <f t="shared" si="538"/>
        <v/>
      </c>
      <c r="D5598" s="315" t="str">
        <f t="shared" si="543"/>
        <v/>
      </c>
      <c r="E5598" s="228">
        <v>0</v>
      </c>
      <c r="J5598" s="229">
        <f t="shared" si="540"/>
        <v>0</v>
      </c>
      <c r="K5598" s="229">
        <f t="shared" si="541"/>
        <v>0</v>
      </c>
      <c r="L5598" s="229">
        <f t="shared" si="541"/>
        <v>0</v>
      </c>
      <c r="M5598" s="229">
        <f t="shared" si="542"/>
        <v>0</v>
      </c>
    </row>
    <row r="5599" spans="1:13" ht="15" customHeight="1">
      <c r="A5599" s="76"/>
      <c r="B5599" s="77" t="str">
        <f t="shared" si="539"/>
        <v/>
      </c>
      <c r="C5599" t="str">
        <f t="shared" si="538"/>
        <v/>
      </c>
      <c r="D5599" s="315" t="str">
        <f t="shared" si="543"/>
        <v/>
      </c>
      <c r="E5599" s="228">
        <v>0</v>
      </c>
      <c r="J5599" s="229">
        <f t="shared" si="540"/>
        <v>0</v>
      </c>
      <c r="K5599" s="229">
        <f t="shared" si="541"/>
        <v>0</v>
      </c>
      <c r="L5599" s="229">
        <f t="shared" si="541"/>
        <v>0</v>
      </c>
      <c r="M5599" s="229">
        <f t="shared" si="542"/>
        <v>0</v>
      </c>
    </row>
    <row r="5600" spans="1:13" ht="15" customHeight="1">
      <c r="A5600" s="76"/>
      <c r="B5600" s="77" t="str">
        <f t="shared" si="539"/>
        <v/>
      </c>
      <c r="C5600" t="str">
        <f t="shared" si="538"/>
        <v/>
      </c>
      <c r="D5600" s="315" t="str">
        <f t="shared" si="543"/>
        <v/>
      </c>
      <c r="E5600" s="228">
        <v>0</v>
      </c>
      <c r="J5600" s="229">
        <f t="shared" si="540"/>
        <v>0</v>
      </c>
      <c r="K5600" s="229">
        <f t="shared" si="541"/>
        <v>0</v>
      </c>
      <c r="L5600" s="229">
        <f t="shared" si="541"/>
        <v>0</v>
      </c>
      <c r="M5600" s="229">
        <f t="shared" si="542"/>
        <v>0</v>
      </c>
    </row>
    <row r="5601" spans="1:13" ht="15" customHeight="1">
      <c r="A5601" s="76"/>
      <c r="B5601" s="77" t="str">
        <f t="shared" si="539"/>
        <v/>
      </c>
      <c r="C5601" t="str">
        <f t="shared" si="538"/>
        <v/>
      </c>
      <c r="D5601" s="315" t="str">
        <f t="shared" si="543"/>
        <v/>
      </c>
      <c r="E5601" s="228">
        <v>0</v>
      </c>
      <c r="J5601" s="229">
        <f t="shared" si="540"/>
        <v>0</v>
      </c>
      <c r="K5601" s="229">
        <f t="shared" si="541"/>
        <v>0</v>
      </c>
      <c r="L5601" s="229">
        <f t="shared" si="541"/>
        <v>0</v>
      </c>
      <c r="M5601" s="229">
        <f t="shared" si="542"/>
        <v>0</v>
      </c>
    </row>
    <row r="5602" spans="1:13" ht="15" customHeight="1">
      <c r="A5602" s="76"/>
      <c r="B5602" s="77" t="str">
        <f t="shared" si="539"/>
        <v/>
      </c>
      <c r="C5602" t="str">
        <f t="shared" si="538"/>
        <v/>
      </c>
      <c r="D5602" s="315" t="str">
        <f t="shared" si="543"/>
        <v/>
      </c>
      <c r="E5602" s="228">
        <v>0</v>
      </c>
      <c r="J5602" s="229">
        <f t="shared" si="540"/>
        <v>0</v>
      </c>
      <c r="K5602" s="229">
        <f t="shared" si="541"/>
        <v>0</v>
      </c>
      <c r="L5602" s="229">
        <f t="shared" si="541"/>
        <v>0</v>
      </c>
      <c r="M5602" s="229">
        <f t="shared" si="542"/>
        <v>0</v>
      </c>
    </row>
    <row r="5603" spans="1:13" ht="15" customHeight="1">
      <c r="A5603" s="76"/>
      <c r="B5603" s="77" t="str">
        <f t="shared" si="539"/>
        <v/>
      </c>
      <c r="C5603" t="str">
        <f t="shared" si="538"/>
        <v/>
      </c>
      <c r="D5603" s="315" t="str">
        <f t="shared" si="543"/>
        <v/>
      </c>
      <c r="E5603" s="228">
        <v>0</v>
      </c>
      <c r="J5603" s="229">
        <f t="shared" si="540"/>
        <v>0</v>
      </c>
      <c r="K5603" s="229">
        <f t="shared" si="541"/>
        <v>0</v>
      </c>
      <c r="L5603" s="229">
        <f t="shared" si="541"/>
        <v>0</v>
      </c>
      <c r="M5603" s="229">
        <f t="shared" si="542"/>
        <v>0</v>
      </c>
    </row>
    <row r="5604" spans="1:13" ht="15" customHeight="1">
      <c r="A5604" s="76"/>
      <c r="B5604" s="77" t="str">
        <f t="shared" si="539"/>
        <v/>
      </c>
      <c r="C5604" t="str">
        <f t="shared" si="538"/>
        <v/>
      </c>
      <c r="D5604" s="315" t="str">
        <f t="shared" si="543"/>
        <v/>
      </c>
      <c r="E5604" s="228">
        <v>0</v>
      </c>
      <c r="J5604" s="229">
        <f t="shared" si="540"/>
        <v>0</v>
      </c>
      <c r="K5604" s="229">
        <f t="shared" si="541"/>
        <v>0</v>
      </c>
      <c r="L5604" s="229">
        <f t="shared" si="541"/>
        <v>0</v>
      </c>
      <c r="M5604" s="229">
        <f t="shared" si="542"/>
        <v>0</v>
      </c>
    </row>
    <row r="5605" spans="1:13" ht="15" customHeight="1">
      <c r="A5605" s="76"/>
      <c r="B5605" s="77" t="str">
        <f t="shared" si="539"/>
        <v/>
      </c>
      <c r="C5605" t="str">
        <f t="shared" si="538"/>
        <v/>
      </c>
      <c r="D5605" s="315" t="str">
        <f t="shared" si="543"/>
        <v/>
      </c>
      <c r="E5605" s="228">
        <v>0</v>
      </c>
      <c r="J5605" s="229">
        <f t="shared" si="540"/>
        <v>0</v>
      </c>
      <c r="K5605" s="229">
        <f t="shared" si="541"/>
        <v>0</v>
      </c>
      <c r="L5605" s="229">
        <f t="shared" si="541"/>
        <v>0</v>
      </c>
      <c r="M5605" s="229">
        <f t="shared" si="542"/>
        <v>0</v>
      </c>
    </row>
    <row r="5606" spans="1:13" ht="15" customHeight="1">
      <c r="A5606" s="76"/>
      <c r="B5606" s="77" t="str">
        <f t="shared" si="539"/>
        <v/>
      </c>
      <c r="C5606" t="str">
        <f t="shared" si="538"/>
        <v/>
      </c>
      <c r="D5606" s="315" t="str">
        <f t="shared" si="543"/>
        <v/>
      </c>
      <c r="E5606" s="228">
        <v>0</v>
      </c>
      <c r="J5606" s="229">
        <f t="shared" si="540"/>
        <v>0</v>
      </c>
      <c r="K5606" s="229">
        <f t="shared" si="541"/>
        <v>0</v>
      </c>
      <c r="L5606" s="229">
        <f t="shared" si="541"/>
        <v>0</v>
      </c>
      <c r="M5606" s="229">
        <f t="shared" si="542"/>
        <v>0</v>
      </c>
    </row>
    <row r="5607" spans="1:13" ht="15" customHeight="1">
      <c r="A5607" s="76"/>
      <c r="B5607" s="77" t="str">
        <f t="shared" si="539"/>
        <v/>
      </c>
      <c r="C5607" t="str">
        <f t="shared" si="538"/>
        <v/>
      </c>
      <c r="D5607" s="315" t="str">
        <f t="shared" si="543"/>
        <v/>
      </c>
      <c r="E5607" s="228">
        <v>0</v>
      </c>
      <c r="J5607" s="229">
        <f t="shared" si="540"/>
        <v>0</v>
      </c>
      <c r="K5607" s="229">
        <f t="shared" si="541"/>
        <v>0</v>
      </c>
      <c r="L5607" s="229">
        <f t="shared" si="541"/>
        <v>0</v>
      </c>
      <c r="M5607" s="229">
        <f t="shared" si="542"/>
        <v>0</v>
      </c>
    </row>
    <row r="5608" spans="1:13" ht="15" customHeight="1">
      <c r="A5608" s="76"/>
      <c r="B5608" s="77" t="str">
        <f t="shared" si="539"/>
        <v/>
      </c>
      <c r="C5608" t="str">
        <f t="shared" si="538"/>
        <v/>
      </c>
      <c r="D5608" s="315" t="str">
        <f t="shared" si="543"/>
        <v/>
      </c>
      <c r="E5608" s="228">
        <v>0</v>
      </c>
      <c r="J5608" s="229">
        <f t="shared" si="540"/>
        <v>0</v>
      </c>
      <c r="K5608" s="229">
        <f t="shared" si="541"/>
        <v>0</v>
      </c>
      <c r="L5608" s="229">
        <f t="shared" si="541"/>
        <v>0</v>
      </c>
      <c r="M5608" s="229">
        <f t="shared" si="542"/>
        <v>0</v>
      </c>
    </row>
    <row r="5609" spans="1:13" ht="15" customHeight="1">
      <c r="A5609" s="76"/>
      <c r="B5609" s="77" t="str">
        <f t="shared" si="539"/>
        <v/>
      </c>
      <c r="C5609" t="str">
        <f t="shared" si="538"/>
        <v/>
      </c>
      <c r="D5609" s="315" t="str">
        <f t="shared" si="543"/>
        <v/>
      </c>
      <c r="E5609" s="228">
        <v>0</v>
      </c>
      <c r="J5609" s="229">
        <f t="shared" si="540"/>
        <v>0</v>
      </c>
      <c r="K5609" s="229">
        <f t="shared" si="541"/>
        <v>0</v>
      </c>
      <c r="L5609" s="229">
        <f t="shared" si="541"/>
        <v>0</v>
      </c>
      <c r="M5609" s="229">
        <f t="shared" si="542"/>
        <v>0</v>
      </c>
    </row>
    <row r="5610" spans="1:13" ht="15" customHeight="1">
      <c r="A5610" s="76"/>
      <c r="B5610" s="77" t="str">
        <f t="shared" si="539"/>
        <v/>
      </c>
      <c r="C5610" t="str">
        <f t="shared" si="538"/>
        <v/>
      </c>
      <c r="D5610" s="315" t="str">
        <f t="shared" si="543"/>
        <v/>
      </c>
      <c r="E5610" s="228">
        <v>0</v>
      </c>
      <c r="J5610" s="229">
        <f t="shared" si="540"/>
        <v>0</v>
      </c>
      <c r="K5610" s="229">
        <f t="shared" si="541"/>
        <v>0</v>
      </c>
      <c r="L5610" s="229">
        <f t="shared" si="541"/>
        <v>0</v>
      </c>
      <c r="M5610" s="229">
        <f t="shared" si="542"/>
        <v>0</v>
      </c>
    </row>
    <row r="5611" spans="1:13" ht="15" customHeight="1">
      <c r="A5611" s="76"/>
      <c r="B5611" s="77" t="str">
        <f t="shared" si="539"/>
        <v/>
      </c>
      <c r="C5611" t="str">
        <f t="shared" si="538"/>
        <v/>
      </c>
      <c r="D5611" s="315" t="str">
        <f t="shared" si="543"/>
        <v/>
      </c>
      <c r="E5611" s="228">
        <v>0</v>
      </c>
      <c r="J5611" s="229">
        <f t="shared" si="540"/>
        <v>0</v>
      </c>
      <c r="K5611" s="229">
        <f t="shared" si="541"/>
        <v>0</v>
      </c>
      <c r="L5611" s="229">
        <f t="shared" si="541"/>
        <v>0</v>
      </c>
      <c r="M5611" s="229">
        <f t="shared" si="542"/>
        <v>0</v>
      </c>
    </row>
    <row r="5612" spans="1:13" ht="15" customHeight="1">
      <c r="A5612" s="76"/>
      <c r="B5612" s="77" t="str">
        <f t="shared" si="539"/>
        <v/>
      </c>
      <c r="C5612" t="str">
        <f t="shared" si="538"/>
        <v/>
      </c>
      <c r="D5612" s="315" t="str">
        <f t="shared" si="543"/>
        <v/>
      </c>
      <c r="E5612" s="228">
        <v>0</v>
      </c>
      <c r="J5612" s="229">
        <f t="shared" si="540"/>
        <v>0</v>
      </c>
      <c r="K5612" s="229">
        <f t="shared" si="541"/>
        <v>0</v>
      </c>
      <c r="L5612" s="229">
        <f t="shared" si="541"/>
        <v>0</v>
      </c>
      <c r="M5612" s="229">
        <f t="shared" si="542"/>
        <v>0</v>
      </c>
    </row>
    <row r="5613" spans="1:13" ht="15" customHeight="1">
      <c r="A5613" s="76"/>
      <c r="B5613" s="77" t="str">
        <f t="shared" si="539"/>
        <v/>
      </c>
      <c r="C5613" t="str">
        <f t="shared" si="538"/>
        <v/>
      </c>
      <c r="D5613" s="315" t="str">
        <f t="shared" si="543"/>
        <v/>
      </c>
      <c r="E5613" s="228">
        <v>0</v>
      </c>
      <c r="J5613" s="229">
        <f t="shared" si="540"/>
        <v>0</v>
      </c>
      <c r="K5613" s="229">
        <f t="shared" si="541"/>
        <v>0</v>
      </c>
      <c r="L5613" s="229">
        <f t="shared" si="541"/>
        <v>0</v>
      </c>
      <c r="M5613" s="229">
        <f t="shared" si="542"/>
        <v>0</v>
      </c>
    </row>
    <row r="5614" spans="1:13" ht="15" customHeight="1">
      <c r="A5614" s="76"/>
      <c r="B5614" s="77" t="str">
        <f t="shared" si="539"/>
        <v/>
      </c>
      <c r="C5614" t="str">
        <f t="shared" si="538"/>
        <v/>
      </c>
      <c r="D5614" s="315" t="str">
        <f t="shared" si="543"/>
        <v/>
      </c>
      <c r="E5614" s="228">
        <v>0</v>
      </c>
      <c r="J5614" s="229">
        <f t="shared" si="540"/>
        <v>0</v>
      </c>
      <c r="K5614" s="229">
        <f t="shared" si="541"/>
        <v>0</v>
      </c>
      <c r="L5614" s="229">
        <f t="shared" si="541"/>
        <v>0</v>
      </c>
      <c r="M5614" s="229">
        <f t="shared" si="542"/>
        <v>0</v>
      </c>
    </row>
    <row r="5615" spans="1:13" ht="15" customHeight="1">
      <c r="A5615" s="76"/>
      <c r="B5615" s="77" t="str">
        <f t="shared" si="539"/>
        <v/>
      </c>
      <c r="C5615" t="str">
        <f t="shared" si="538"/>
        <v/>
      </c>
      <c r="D5615" s="315" t="str">
        <f t="shared" si="543"/>
        <v/>
      </c>
      <c r="E5615" s="228">
        <v>0</v>
      </c>
      <c r="J5615" s="229">
        <f t="shared" si="540"/>
        <v>0</v>
      </c>
      <c r="K5615" s="229">
        <f t="shared" si="541"/>
        <v>0</v>
      </c>
      <c r="L5615" s="229">
        <f t="shared" si="541"/>
        <v>0</v>
      </c>
      <c r="M5615" s="229">
        <f t="shared" si="542"/>
        <v>0</v>
      </c>
    </row>
    <row r="5616" spans="1:13" ht="15" customHeight="1">
      <c r="A5616" s="76"/>
      <c r="B5616" s="77" t="str">
        <f t="shared" si="539"/>
        <v/>
      </c>
      <c r="C5616" t="str">
        <f t="shared" si="538"/>
        <v/>
      </c>
      <c r="D5616" s="315" t="str">
        <f t="shared" si="543"/>
        <v/>
      </c>
      <c r="E5616" s="228">
        <v>0</v>
      </c>
      <c r="J5616" s="229">
        <f t="shared" si="540"/>
        <v>0</v>
      </c>
      <c r="K5616" s="229">
        <f t="shared" si="541"/>
        <v>0</v>
      </c>
      <c r="L5616" s="229">
        <f t="shared" si="541"/>
        <v>0</v>
      </c>
      <c r="M5616" s="229">
        <f t="shared" si="542"/>
        <v>0</v>
      </c>
    </row>
    <row r="5617" spans="1:13" ht="15" customHeight="1">
      <c r="A5617" s="76"/>
      <c r="B5617" s="77" t="str">
        <f t="shared" si="539"/>
        <v/>
      </c>
      <c r="C5617" t="str">
        <f t="shared" si="538"/>
        <v/>
      </c>
      <c r="D5617" s="315" t="str">
        <f t="shared" si="543"/>
        <v/>
      </c>
      <c r="E5617" s="228">
        <v>0</v>
      </c>
      <c r="J5617" s="229">
        <f t="shared" si="540"/>
        <v>0</v>
      </c>
      <c r="K5617" s="229">
        <f t="shared" si="541"/>
        <v>0</v>
      </c>
      <c r="L5617" s="229">
        <f t="shared" si="541"/>
        <v>0</v>
      </c>
      <c r="M5617" s="229">
        <f t="shared" si="542"/>
        <v>0</v>
      </c>
    </row>
    <row r="5618" spans="1:13" ht="15" customHeight="1">
      <c r="A5618" s="76"/>
      <c r="B5618" s="77" t="str">
        <f t="shared" si="539"/>
        <v/>
      </c>
      <c r="C5618" t="str">
        <f t="shared" si="538"/>
        <v/>
      </c>
      <c r="D5618" s="315" t="str">
        <f t="shared" si="543"/>
        <v/>
      </c>
      <c r="E5618" s="228">
        <v>0</v>
      </c>
      <c r="J5618" s="229">
        <f t="shared" si="540"/>
        <v>0</v>
      </c>
      <c r="K5618" s="229">
        <f t="shared" si="541"/>
        <v>0</v>
      </c>
      <c r="L5618" s="229">
        <f t="shared" si="541"/>
        <v>0</v>
      </c>
      <c r="M5618" s="229">
        <f t="shared" si="542"/>
        <v>0</v>
      </c>
    </row>
    <row r="5619" spans="1:13" ht="15" customHeight="1">
      <c r="A5619" s="76"/>
      <c r="B5619" s="77" t="str">
        <f t="shared" si="539"/>
        <v/>
      </c>
      <c r="C5619" t="str">
        <f t="shared" si="538"/>
        <v/>
      </c>
      <c r="D5619" s="315" t="str">
        <f t="shared" si="543"/>
        <v/>
      </c>
      <c r="E5619" s="228">
        <v>0</v>
      </c>
      <c r="J5619" s="229">
        <f t="shared" si="540"/>
        <v>0</v>
      </c>
      <c r="K5619" s="229">
        <f t="shared" si="541"/>
        <v>0</v>
      </c>
      <c r="L5619" s="229">
        <f t="shared" si="541"/>
        <v>0</v>
      </c>
      <c r="M5619" s="229">
        <f t="shared" si="542"/>
        <v>0</v>
      </c>
    </row>
    <row r="5620" spans="1:13" ht="15" customHeight="1">
      <c r="A5620" s="76"/>
      <c r="B5620" s="77" t="str">
        <f t="shared" si="539"/>
        <v/>
      </c>
      <c r="C5620" t="str">
        <f t="shared" si="538"/>
        <v/>
      </c>
      <c r="D5620" s="315" t="str">
        <f t="shared" si="543"/>
        <v/>
      </c>
      <c r="E5620" s="228">
        <v>0</v>
      </c>
      <c r="J5620" s="229">
        <f t="shared" si="540"/>
        <v>0</v>
      </c>
      <c r="K5620" s="229">
        <f t="shared" si="541"/>
        <v>0</v>
      </c>
      <c r="L5620" s="229">
        <f t="shared" si="541"/>
        <v>0</v>
      </c>
      <c r="M5620" s="229">
        <f t="shared" si="542"/>
        <v>0</v>
      </c>
    </row>
    <row r="5621" spans="1:13" ht="15" customHeight="1">
      <c r="A5621" s="76"/>
      <c r="B5621" s="77" t="str">
        <f t="shared" si="539"/>
        <v/>
      </c>
      <c r="C5621" t="str">
        <f t="shared" si="538"/>
        <v/>
      </c>
      <c r="D5621" s="315" t="str">
        <f t="shared" si="543"/>
        <v/>
      </c>
      <c r="E5621" s="228">
        <v>0</v>
      </c>
      <c r="J5621" s="229">
        <f t="shared" si="540"/>
        <v>0</v>
      </c>
      <c r="K5621" s="229">
        <f t="shared" si="541"/>
        <v>0</v>
      </c>
      <c r="L5621" s="229">
        <f t="shared" si="541"/>
        <v>0</v>
      </c>
      <c r="M5621" s="229">
        <f t="shared" si="542"/>
        <v>0</v>
      </c>
    </row>
    <row r="5622" spans="1:13" ht="15" customHeight="1">
      <c r="A5622" s="76"/>
      <c r="B5622" s="77" t="str">
        <f t="shared" si="539"/>
        <v/>
      </c>
      <c r="C5622" t="str">
        <f t="shared" si="538"/>
        <v/>
      </c>
      <c r="D5622" s="315" t="str">
        <f t="shared" si="543"/>
        <v/>
      </c>
      <c r="E5622" s="228">
        <v>0</v>
      </c>
      <c r="J5622" s="229">
        <f t="shared" si="540"/>
        <v>0</v>
      </c>
      <c r="K5622" s="229">
        <f t="shared" si="541"/>
        <v>0</v>
      </c>
      <c r="L5622" s="229">
        <f t="shared" si="541"/>
        <v>0</v>
      </c>
      <c r="M5622" s="229">
        <f t="shared" si="542"/>
        <v>0</v>
      </c>
    </row>
    <row r="5623" spans="1:13" ht="15" customHeight="1">
      <c r="A5623" s="76"/>
      <c r="B5623" s="77" t="str">
        <f t="shared" si="539"/>
        <v/>
      </c>
      <c r="C5623" t="str">
        <f t="shared" si="538"/>
        <v/>
      </c>
      <c r="D5623" s="315" t="str">
        <f t="shared" si="543"/>
        <v/>
      </c>
      <c r="E5623" s="228">
        <v>0</v>
      </c>
      <c r="J5623" s="229">
        <f t="shared" si="540"/>
        <v>0</v>
      </c>
      <c r="K5623" s="229">
        <f t="shared" si="541"/>
        <v>0</v>
      </c>
      <c r="L5623" s="229">
        <f t="shared" si="541"/>
        <v>0</v>
      </c>
      <c r="M5623" s="229">
        <f t="shared" si="542"/>
        <v>0</v>
      </c>
    </row>
    <row r="5624" spans="1:13" ht="15" customHeight="1">
      <c r="A5624" s="76"/>
      <c r="B5624" s="77" t="str">
        <f t="shared" si="539"/>
        <v/>
      </c>
      <c r="C5624" t="str">
        <f t="shared" si="538"/>
        <v/>
      </c>
      <c r="D5624" s="315" t="str">
        <f t="shared" si="543"/>
        <v/>
      </c>
      <c r="E5624" s="228">
        <v>0</v>
      </c>
      <c r="J5624" s="229">
        <f t="shared" si="540"/>
        <v>0</v>
      </c>
      <c r="K5624" s="229">
        <f t="shared" si="541"/>
        <v>0</v>
      </c>
      <c r="L5624" s="229">
        <f t="shared" si="541"/>
        <v>0</v>
      </c>
      <c r="M5624" s="229">
        <f t="shared" si="542"/>
        <v>0</v>
      </c>
    </row>
    <row r="5625" spans="1:13" ht="15" customHeight="1">
      <c r="A5625" s="76"/>
      <c r="B5625" s="77" t="str">
        <f t="shared" si="539"/>
        <v/>
      </c>
      <c r="C5625" t="str">
        <f t="shared" si="538"/>
        <v/>
      </c>
      <c r="D5625" s="315" t="str">
        <f t="shared" si="543"/>
        <v/>
      </c>
      <c r="E5625" s="228">
        <v>0</v>
      </c>
      <c r="J5625" s="229">
        <f t="shared" si="540"/>
        <v>0</v>
      </c>
      <c r="K5625" s="229">
        <f t="shared" si="541"/>
        <v>0</v>
      </c>
      <c r="L5625" s="229">
        <f t="shared" si="541"/>
        <v>0</v>
      </c>
      <c r="M5625" s="229">
        <f t="shared" si="542"/>
        <v>0</v>
      </c>
    </row>
    <row r="5626" spans="1:13" ht="15" customHeight="1">
      <c r="A5626" s="76"/>
      <c r="B5626" s="77" t="str">
        <f t="shared" si="539"/>
        <v/>
      </c>
      <c r="C5626" t="str">
        <f t="shared" si="538"/>
        <v/>
      </c>
      <c r="D5626" s="315" t="str">
        <f t="shared" si="543"/>
        <v/>
      </c>
      <c r="E5626" s="228">
        <v>0</v>
      </c>
      <c r="J5626" s="229">
        <f t="shared" si="540"/>
        <v>0</v>
      </c>
      <c r="K5626" s="229">
        <f t="shared" si="541"/>
        <v>0</v>
      </c>
      <c r="L5626" s="229">
        <f t="shared" si="541"/>
        <v>0</v>
      </c>
      <c r="M5626" s="229">
        <f t="shared" si="542"/>
        <v>0</v>
      </c>
    </row>
    <row r="5627" spans="1:13" ht="15" customHeight="1">
      <c r="A5627" s="76"/>
      <c r="B5627" s="77" t="str">
        <f t="shared" si="539"/>
        <v/>
      </c>
      <c r="C5627" t="str">
        <f t="shared" si="538"/>
        <v/>
      </c>
      <c r="D5627" s="315" t="str">
        <f t="shared" si="543"/>
        <v/>
      </c>
      <c r="E5627" s="228">
        <v>0</v>
      </c>
      <c r="J5627" s="229">
        <f t="shared" si="540"/>
        <v>0</v>
      </c>
      <c r="K5627" s="229">
        <f t="shared" si="541"/>
        <v>0</v>
      </c>
      <c r="L5627" s="229">
        <f t="shared" si="541"/>
        <v>0</v>
      </c>
      <c r="M5627" s="229">
        <f t="shared" si="542"/>
        <v>0</v>
      </c>
    </row>
    <row r="5628" spans="1:13" ht="15" customHeight="1">
      <c r="A5628" s="76"/>
      <c r="B5628" s="77" t="str">
        <f t="shared" si="539"/>
        <v/>
      </c>
      <c r="C5628" t="str">
        <f t="shared" si="538"/>
        <v/>
      </c>
      <c r="D5628" s="315" t="str">
        <f t="shared" si="543"/>
        <v/>
      </c>
      <c r="E5628" s="228">
        <v>0</v>
      </c>
      <c r="J5628" s="229">
        <f t="shared" si="540"/>
        <v>0</v>
      </c>
      <c r="K5628" s="229">
        <f t="shared" si="541"/>
        <v>0</v>
      </c>
      <c r="L5628" s="229">
        <f t="shared" si="541"/>
        <v>0</v>
      </c>
      <c r="M5628" s="229">
        <f t="shared" si="542"/>
        <v>0</v>
      </c>
    </row>
    <row r="5629" spans="1:13" ht="15" customHeight="1">
      <c r="A5629" s="76"/>
      <c r="B5629" s="77" t="str">
        <f t="shared" si="539"/>
        <v/>
      </c>
      <c r="C5629" t="str">
        <f t="shared" si="538"/>
        <v/>
      </c>
      <c r="D5629" s="315" t="str">
        <f t="shared" si="543"/>
        <v/>
      </c>
      <c r="E5629" s="228">
        <v>0</v>
      </c>
      <c r="J5629" s="229">
        <f t="shared" si="540"/>
        <v>0</v>
      </c>
      <c r="K5629" s="229">
        <f t="shared" si="541"/>
        <v>0</v>
      </c>
      <c r="L5629" s="229">
        <f t="shared" si="541"/>
        <v>0</v>
      </c>
      <c r="M5629" s="229">
        <f t="shared" si="542"/>
        <v>0</v>
      </c>
    </row>
    <row r="5630" spans="1:13" ht="15" customHeight="1">
      <c r="A5630" s="76"/>
      <c r="B5630" s="77" t="str">
        <f t="shared" si="539"/>
        <v/>
      </c>
      <c r="C5630" t="str">
        <f t="shared" si="538"/>
        <v/>
      </c>
      <c r="D5630" s="315" t="str">
        <f t="shared" si="543"/>
        <v/>
      </c>
      <c r="E5630" s="228">
        <v>0</v>
      </c>
      <c r="J5630" s="229">
        <f t="shared" si="540"/>
        <v>0</v>
      </c>
      <c r="K5630" s="229">
        <f t="shared" si="541"/>
        <v>0</v>
      </c>
      <c r="L5630" s="229">
        <f t="shared" si="541"/>
        <v>0</v>
      </c>
      <c r="M5630" s="229">
        <f t="shared" si="542"/>
        <v>0</v>
      </c>
    </row>
    <row r="5631" spans="1:13" ht="15" customHeight="1">
      <c r="A5631" s="76"/>
      <c r="B5631" s="77" t="str">
        <f t="shared" si="539"/>
        <v/>
      </c>
      <c r="C5631" t="str">
        <f t="shared" si="538"/>
        <v/>
      </c>
      <c r="D5631" s="315" t="str">
        <f t="shared" si="543"/>
        <v/>
      </c>
      <c r="E5631" s="228">
        <v>0</v>
      </c>
      <c r="J5631" s="229">
        <f t="shared" si="540"/>
        <v>0</v>
      </c>
      <c r="K5631" s="229">
        <f t="shared" si="541"/>
        <v>0</v>
      </c>
      <c r="L5631" s="229">
        <f t="shared" si="541"/>
        <v>0</v>
      </c>
      <c r="M5631" s="229">
        <f t="shared" si="542"/>
        <v>0</v>
      </c>
    </row>
    <row r="5632" spans="1:13" ht="15" customHeight="1">
      <c r="A5632" s="76"/>
      <c r="B5632" s="77" t="str">
        <f t="shared" si="539"/>
        <v/>
      </c>
      <c r="C5632" t="str">
        <f t="shared" si="538"/>
        <v/>
      </c>
      <c r="D5632" s="315" t="str">
        <f t="shared" si="543"/>
        <v/>
      </c>
      <c r="E5632" s="228">
        <v>0</v>
      </c>
      <c r="J5632" s="229">
        <f t="shared" si="540"/>
        <v>0</v>
      </c>
      <c r="K5632" s="229">
        <f t="shared" si="541"/>
        <v>0</v>
      </c>
      <c r="L5632" s="229">
        <f t="shared" si="541"/>
        <v>0</v>
      </c>
      <c r="M5632" s="229">
        <f t="shared" si="542"/>
        <v>0</v>
      </c>
    </row>
    <row r="5633" spans="1:13" ht="15" customHeight="1">
      <c r="A5633" s="76"/>
      <c r="B5633" s="77" t="str">
        <f t="shared" si="539"/>
        <v/>
      </c>
      <c r="C5633" t="str">
        <f t="shared" ref="C5633:C5696" si="544">IF(A5633&lt;&gt;"",TEXT(A5633,"aaaa"),"")</f>
        <v/>
      </c>
      <c r="D5633" s="315" t="str">
        <f t="shared" si="543"/>
        <v/>
      </c>
      <c r="E5633" s="228">
        <v>0</v>
      </c>
      <c r="J5633" s="229">
        <f t="shared" si="540"/>
        <v>0</v>
      </c>
      <c r="K5633" s="229">
        <f t="shared" si="541"/>
        <v>0</v>
      </c>
      <c r="L5633" s="229">
        <f t="shared" si="541"/>
        <v>0</v>
      </c>
      <c r="M5633" s="229">
        <f t="shared" si="542"/>
        <v>0</v>
      </c>
    </row>
    <row r="5634" spans="1:13" ht="15" customHeight="1">
      <c r="A5634" s="76"/>
      <c r="B5634" s="77" t="str">
        <f t="shared" si="539"/>
        <v/>
      </c>
      <c r="C5634" t="str">
        <f t="shared" si="544"/>
        <v/>
      </c>
      <c r="D5634" s="315" t="str">
        <f t="shared" si="543"/>
        <v/>
      </c>
      <c r="E5634" s="228">
        <v>0</v>
      </c>
      <c r="J5634" s="229">
        <f t="shared" si="540"/>
        <v>0</v>
      </c>
      <c r="K5634" s="229">
        <f t="shared" si="541"/>
        <v>0</v>
      </c>
      <c r="L5634" s="229">
        <f t="shared" si="541"/>
        <v>0</v>
      </c>
      <c r="M5634" s="229">
        <f t="shared" si="542"/>
        <v>0</v>
      </c>
    </row>
    <row r="5635" spans="1:13" ht="15" customHeight="1">
      <c r="A5635" s="76"/>
      <c r="B5635" s="77" t="str">
        <f t="shared" si="539"/>
        <v/>
      </c>
      <c r="C5635" t="str">
        <f t="shared" si="544"/>
        <v/>
      </c>
      <c r="D5635" s="315" t="str">
        <f t="shared" si="543"/>
        <v/>
      </c>
      <c r="E5635" s="228">
        <v>0</v>
      </c>
      <c r="J5635" s="229">
        <f t="shared" si="540"/>
        <v>0</v>
      </c>
      <c r="K5635" s="229">
        <f t="shared" si="541"/>
        <v>0</v>
      </c>
      <c r="L5635" s="229">
        <f t="shared" si="541"/>
        <v>0</v>
      </c>
      <c r="M5635" s="229">
        <f t="shared" si="542"/>
        <v>0</v>
      </c>
    </row>
    <row r="5636" spans="1:13" ht="15" customHeight="1">
      <c r="A5636" s="76"/>
      <c r="B5636" s="77" t="str">
        <f t="shared" si="539"/>
        <v/>
      </c>
      <c r="C5636" t="str">
        <f t="shared" si="544"/>
        <v/>
      </c>
      <c r="D5636" s="315" t="str">
        <f t="shared" si="543"/>
        <v/>
      </c>
      <c r="E5636" s="228">
        <v>0</v>
      </c>
      <c r="J5636" s="229">
        <f t="shared" si="540"/>
        <v>0</v>
      </c>
      <c r="K5636" s="229">
        <f t="shared" si="541"/>
        <v>0</v>
      </c>
      <c r="L5636" s="229">
        <f t="shared" si="541"/>
        <v>0</v>
      </c>
      <c r="M5636" s="229">
        <f t="shared" si="542"/>
        <v>0</v>
      </c>
    </row>
    <row r="5637" spans="1:13" ht="15" customHeight="1">
      <c r="A5637" s="76"/>
      <c r="B5637" s="77" t="str">
        <f t="shared" si="539"/>
        <v/>
      </c>
      <c r="C5637" t="str">
        <f t="shared" si="544"/>
        <v/>
      </c>
      <c r="D5637" s="315" t="str">
        <f t="shared" si="543"/>
        <v/>
      </c>
      <c r="E5637" s="228">
        <v>0</v>
      </c>
      <c r="J5637" s="229">
        <f t="shared" si="540"/>
        <v>0</v>
      </c>
      <c r="K5637" s="229">
        <f t="shared" si="541"/>
        <v>0</v>
      </c>
      <c r="L5637" s="229">
        <f t="shared" si="541"/>
        <v>0</v>
      </c>
      <c r="M5637" s="229">
        <f t="shared" si="542"/>
        <v>0</v>
      </c>
    </row>
    <row r="5638" spans="1:13" ht="15" customHeight="1">
      <c r="A5638" s="76"/>
      <c r="B5638" s="77" t="str">
        <f t="shared" si="539"/>
        <v/>
      </c>
      <c r="C5638" t="str">
        <f t="shared" si="544"/>
        <v/>
      </c>
      <c r="D5638" s="315" t="str">
        <f t="shared" si="543"/>
        <v/>
      </c>
      <c r="E5638" s="228">
        <v>0</v>
      </c>
      <c r="J5638" s="229">
        <f t="shared" si="540"/>
        <v>0</v>
      </c>
      <c r="K5638" s="229">
        <f t="shared" si="541"/>
        <v>0</v>
      </c>
      <c r="L5638" s="229">
        <f t="shared" si="541"/>
        <v>0</v>
      </c>
      <c r="M5638" s="229">
        <f t="shared" si="542"/>
        <v>0</v>
      </c>
    </row>
    <row r="5639" spans="1:13" ht="15" customHeight="1">
      <c r="A5639" s="76"/>
      <c r="B5639" s="77" t="str">
        <f t="shared" ref="B5639:B5702" si="545">IF(A5639="","",TEXT(A5639,"DDDD"))</f>
        <v/>
      </c>
      <c r="C5639" t="str">
        <f t="shared" si="544"/>
        <v/>
      </c>
      <c r="D5639" s="315" t="str">
        <f t="shared" si="543"/>
        <v/>
      </c>
      <c r="E5639" s="228">
        <v>0</v>
      </c>
      <c r="J5639" s="229">
        <f t="shared" ref="J5639:J5702" si="546">IF(E5639=0,0,(1-J$4)*E5639)</f>
        <v>0</v>
      </c>
      <c r="K5639" s="229">
        <f t="shared" ref="K5639:L5702" si="547">IF(F5639=0,0,(1-K$4)*F5639)</f>
        <v>0</v>
      </c>
      <c r="L5639" s="229">
        <f t="shared" si="547"/>
        <v>0</v>
      </c>
      <c r="M5639" s="229">
        <f t="shared" ref="M5639:M5702" si="548">IF(H5639=0,0,(1-M$4)*H5639)</f>
        <v>0</v>
      </c>
    </row>
    <row r="5640" spans="1:13" ht="15" customHeight="1">
      <c r="A5640" s="76"/>
      <c r="B5640" s="77" t="str">
        <f t="shared" si="545"/>
        <v/>
      </c>
      <c r="C5640" t="str">
        <f t="shared" si="544"/>
        <v/>
      </c>
      <c r="D5640" s="315" t="str">
        <f t="shared" ref="D5640:D5703" si="549">IF(A5640&lt;&gt;"",PROPER(TEXT(A5640,"Mmmm")),"")</f>
        <v/>
      </c>
      <c r="E5640" s="228">
        <v>0</v>
      </c>
      <c r="J5640" s="229">
        <f t="shared" si="546"/>
        <v>0</v>
      </c>
      <c r="K5640" s="229">
        <f t="shared" si="547"/>
        <v>0</v>
      </c>
      <c r="L5640" s="229">
        <f t="shared" si="547"/>
        <v>0</v>
      </c>
      <c r="M5640" s="229">
        <f t="shared" si="548"/>
        <v>0</v>
      </c>
    </row>
    <row r="5641" spans="1:13" ht="15" customHeight="1">
      <c r="A5641" s="76"/>
      <c r="B5641" s="77" t="str">
        <f t="shared" si="545"/>
        <v/>
      </c>
      <c r="C5641" t="str">
        <f t="shared" si="544"/>
        <v/>
      </c>
      <c r="D5641" s="315" t="str">
        <f t="shared" si="549"/>
        <v/>
      </c>
      <c r="E5641" s="228">
        <v>0</v>
      </c>
      <c r="J5641" s="229">
        <f t="shared" si="546"/>
        <v>0</v>
      </c>
      <c r="K5641" s="229">
        <f t="shared" si="547"/>
        <v>0</v>
      </c>
      <c r="L5641" s="229">
        <f t="shared" si="547"/>
        <v>0</v>
      </c>
      <c r="M5641" s="229">
        <f t="shared" si="548"/>
        <v>0</v>
      </c>
    </row>
    <row r="5642" spans="1:13" ht="15" customHeight="1">
      <c r="A5642" s="76"/>
      <c r="B5642" s="77" t="str">
        <f t="shared" si="545"/>
        <v/>
      </c>
      <c r="C5642" t="str">
        <f t="shared" si="544"/>
        <v/>
      </c>
      <c r="D5642" s="315" t="str">
        <f t="shared" si="549"/>
        <v/>
      </c>
      <c r="E5642" s="228">
        <v>0</v>
      </c>
      <c r="J5642" s="229">
        <f t="shared" si="546"/>
        <v>0</v>
      </c>
      <c r="K5642" s="229">
        <f t="shared" si="547"/>
        <v>0</v>
      </c>
      <c r="L5642" s="229">
        <f t="shared" si="547"/>
        <v>0</v>
      </c>
      <c r="M5642" s="229">
        <f t="shared" si="548"/>
        <v>0</v>
      </c>
    </row>
    <row r="5643" spans="1:13" ht="15" customHeight="1">
      <c r="A5643" s="76"/>
      <c r="B5643" s="77" t="str">
        <f t="shared" si="545"/>
        <v/>
      </c>
      <c r="C5643" t="str">
        <f t="shared" si="544"/>
        <v/>
      </c>
      <c r="D5643" s="315" t="str">
        <f t="shared" si="549"/>
        <v/>
      </c>
      <c r="E5643" s="228">
        <v>0</v>
      </c>
      <c r="J5643" s="229">
        <f t="shared" si="546"/>
        <v>0</v>
      </c>
      <c r="K5643" s="229">
        <f t="shared" si="547"/>
        <v>0</v>
      </c>
      <c r="L5643" s="229">
        <f t="shared" si="547"/>
        <v>0</v>
      </c>
      <c r="M5643" s="229">
        <f t="shared" si="548"/>
        <v>0</v>
      </c>
    </row>
    <row r="5644" spans="1:13" ht="15" customHeight="1">
      <c r="A5644" s="76"/>
      <c r="B5644" s="77" t="str">
        <f t="shared" si="545"/>
        <v/>
      </c>
      <c r="C5644" t="str">
        <f t="shared" si="544"/>
        <v/>
      </c>
      <c r="D5644" s="315" t="str">
        <f t="shared" si="549"/>
        <v/>
      </c>
      <c r="E5644" s="228">
        <v>0</v>
      </c>
      <c r="J5644" s="229">
        <f t="shared" si="546"/>
        <v>0</v>
      </c>
      <c r="K5644" s="229">
        <f t="shared" si="547"/>
        <v>0</v>
      </c>
      <c r="L5644" s="229">
        <f t="shared" si="547"/>
        <v>0</v>
      </c>
      <c r="M5644" s="229">
        <f t="shared" si="548"/>
        <v>0</v>
      </c>
    </row>
    <row r="5645" spans="1:13" ht="15" customHeight="1">
      <c r="A5645" s="76"/>
      <c r="B5645" s="77" t="str">
        <f t="shared" si="545"/>
        <v/>
      </c>
      <c r="C5645" t="str">
        <f t="shared" si="544"/>
        <v/>
      </c>
      <c r="D5645" s="315" t="str">
        <f t="shared" si="549"/>
        <v/>
      </c>
      <c r="E5645" s="228">
        <v>0</v>
      </c>
      <c r="J5645" s="229">
        <f t="shared" si="546"/>
        <v>0</v>
      </c>
      <c r="K5645" s="229">
        <f t="shared" si="547"/>
        <v>0</v>
      </c>
      <c r="L5645" s="229">
        <f t="shared" si="547"/>
        <v>0</v>
      </c>
      <c r="M5645" s="229">
        <f t="shared" si="548"/>
        <v>0</v>
      </c>
    </row>
    <row r="5646" spans="1:13" ht="15" customHeight="1">
      <c r="A5646" s="76"/>
      <c r="B5646" s="77" t="str">
        <f t="shared" si="545"/>
        <v/>
      </c>
      <c r="C5646" t="str">
        <f t="shared" si="544"/>
        <v/>
      </c>
      <c r="D5646" s="315" t="str">
        <f t="shared" si="549"/>
        <v/>
      </c>
      <c r="E5646" s="228">
        <v>0</v>
      </c>
      <c r="J5646" s="229">
        <f t="shared" si="546"/>
        <v>0</v>
      </c>
      <c r="K5646" s="229">
        <f t="shared" si="547"/>
        <v>0</v>
      </c>
      <c r="L5646" s="229">
        <f t="shared" si="547"/>
        <v>0</v>
      </c>
      <c r="M5646" s="229">
        <f t="shared" si="548"/>
        <v>0</v>
      </c>
    </row>
    <row r="5647" spans="1:13" ht="15" customHeight="1">
      <c r="A5647" s="76"/>
      <c r="B5647" s="77" t="str">
        <f t="shared" si="545"/>
        <v/>
      </c>
      <c r="C5647" t="str">
        <f t="shared" si="544"/>
        <v/>
      </c>
      <c r="D5647" s="315" t="str">
        <f t="shared" si="549"/>
        <v/>
      </c>
      <c r="E5647" s="228">
        <v>0</v>
      </c>
      <c r="J5647" s="229">
        <f t="shared" si="546"/>
        <v>0</v>
      </c>
      <c r="K5647" s="229">
        <f t="shared" si="547"/>
        <v>0</v>
      </c>
      <c r="L5647" s="229">
        <f t="shared" si="547"/>
        <v>0</v>
      </c>
      <c r="M5647" s="229">
        <f t="shared" si="548"/>
        <v>0</v>
      </c>
    </row>
    <row r="5648" spans="1:13" ht="15" customHeight="1">
      <c r="A5648" s="76"/>
      <c r="B5648" s="77" t="str">
        <f t="shared" si="545"/>
        <v/>
      </c>
      <c r="C5648" t="str">
        <f t="shared" si="544"/>
        <v/>
      </c>
      <c r="D5648" s="315" t="str">
        <f t="shared" si="549"/>
        <v/>
      </c>
      <c r="E5648" s="228">
        <v>0</v>
      </c>
      <c r="J5648" s="229">
        <f t="shared" si="546"/>
        <v>0</v>
      </c>
      <c r="K5648" s="229">
        <f t="shared" si="547"/>
        <v>0</v>
      </c>
      <c r="L5648" s="229">
        <f t="shared" si="547"/>
        <v>0</v>
      </c>
      <c r="M5648" s="229">
        <f t="shared" si="548"/>
        <v>0</v>
      </c>
    </row>
    <row r="5649" spans="1:13" ht="15" customHeight="1">
      <c r="A5649" s="76"/>
      <c r="B5649" s="77" t="str">
        <f t="shared" si="545"/>
        <v/>
      </c>
      <c r="C5649" t="str">
        <f t="shared" si="544"/>
        <v/>
      </c>
      <c r="D5649" s="315" t="str">
        <f t="shared" si="549"/>
        <v/>
      </c>
      <c r="E5649" s="228">
        <v>0</v>
      </c>
      <c r="J5649" s="229">
        <f t="shared" si="546"/>
        <v>0</v>
      </c>
      <c r="K5649" s="229">
        <f t="shared" si="547"/>
        <v>0</v>
      </c>
      <c r="L5649" s="229">
        <f t="shared" si="547"/>
        <v>0</v>
      </c>
      <c r="M5649" s="229">
        <f t="shared" si="548"/>
        <v>0</v>
      </c>
    </row>
    <row r="5650" spans="1:13" ht="15" customHeight="1">
      <c r="A5650" s="76"/>
      <c r="B5650" s="77" t="str">
        <f t="shared" si="545"/>
        <v/>
      </c>
      <c r="C5650" t="str">
        <f t="shared" si="544"/>
        <v/>
      </c>
      <c r="D5650" s="315" t="str">
        <f t="shared" si="549"/>
        <v/>
      </c>
      <c r="E5650" s="228">
        <v>0</v>
      </c>
      <c r="J5650" s="229">
        <f t="shared" si="546"/>
        <v>0</v>
      </c>
      <c r="K5650" s="229">
        <f t="shared" si="547"/>
        <v>0</v>
      </c>
      <c r="L5650" s="229">
        <f t="shared" si="547"/>
        <v>0</v>
      </c>
      <c r="M5650" s="229">
        <f t="shared" si="548"/>
        <v>0</v>
      </c>
    </row>
    <row r="5651" spans="1:13" ht="15" customHeight="1">
      <c r="A5651" s="76"/>
      <c r="B5651" s="77" t="str">
        <f t="shared" si="545"/>
        <v/>
      </c>
      <c r="C5651" t="str">
        <f t="shared" si="544"/>
        <v/>
      </c>
      <c r="D5651" s="315" t="str">
        <f t="shared" si="549"/>
        <v/>
      </c>
      <c r="E5651" s="228">
        <v>0</v>
      </c>
      <c r="J5651" s="229">
        <f t="shared" si="546"/>
        <v>0</v>
      </c>
      <c r="K5651" s="229">
        <f t="shared" si="547"/>
        <v>0</v>
      </c>
      <c r="L5651" s="229">
        <f t="shared" si="547"/>
        <v>0</v>
      </c>
      <c r="M5651" s="229">
        <f t="shared" si="548"/>
        <v>0</v>
      </c>
    </row>
    <row r="5652" spans="1:13" ht="15" customHeight="1">
      <c r="A5652" s="76"/>
      <c r="B5652" s="77" t="str">
        <f t="shared" si="545"/>
        <v/>
      </c>
      <c r="C5652" t="str">
        <f t="shared" si="544"/>
        <v/>
      </c>
      <c r="D5652" s="315" t="str">
        <f t="shared" si="549"/>
        <v/>
      </c>
      <c r="E5652" s="228">
        <v>0</v>
      </c>
      <c r="J5652" s="229">
        <f t="shared" si="546"/>
        <v>0</v>
      </c>
      <c r="K5652" s="229">
        <f t="shared" si="547"/>
        <v>0</v>
      </c>
      <c r="L5652" s="229">
        <f t="shared" si="547"/>
        <v>0</v>
      </c>
      <c r="M5652" s="229">
        <f t="shared" si="548"/>
        <v>0</v>
      </c>
    </row>
    <row r="5653" spans="1:13" ht="15" customHeight="1">
      <c r="A5653" s="76"/>
      <c r="B5653" s="77" t="str">
        <f t="shared" si="545"/>
        <v/>
      </c>
      <c r="C5653" t="str">
        <f t="shared" si="544"/>
        <v/>
      </c>
      <c r="D5653" s="315" t="str">
        <f t="shared" si="549"/>
        <v/>
      </c>
      <c r="E5653" s="228">
        <v>0</v>
      </c>
      <c r="J5653" s="229">
        <f t="shared" si="546"/>
        <v>0</v>
      </c>
      <c r="K5653" s="229">
        <f t="shared" si="547"/>
        <v>0</v>
      </c>
      <c r="L5653" s="229">
        <f t="shared" si="547"/>
        <v>0</v>
      </c>
      <c r="M5653" s="229">
        <f t="shared" si="548"/>
        <v>0</v>
      </c>
    </row>
    <row r="5654" spans="1:13" ht="15" customHeight="1">
      <c r="A5654" s="76"/>
      <c r="B5654" s="77" t="str">
        <f t="shared" si="545"/>
        <v/>
      </c>
      <c r="C5654" t="str">
        <f t="shared" si="544"/>
        <v/>
      </c>
      <c r="D5654" s="315" t="str">
        <f t="shared" si="549"/>
        <v/>
      </c>
      <c r="E5654" s="228">
        <v>0</v>
      </c>
      <c r="J5654" s="229">
        <f t="shared" si="546"/>
        <v>0</v>
      </c>
      <c r="K5654" s="229">
        <f t="shared" si="547"/>
        <v>0</v>
      </c>
      <c r="L5654" s="229">
        <f t="shared" si="547"/>
        <v>0</v>
      </c>
      <c r="M5654" s="229">
        <f t="shared" si="548"/>
        <v>0</v>
      </c>
    </row>
    <row r="5655" spans="1:13" ht="15" customHeight="1">
      <c r="A5655" s="76"/>
      <c r="B5655" s="77" t="str">
        <f t="shared" si="545"/>
        <v/>
      </c>
      <c r="C5655" t="str">
        <f t="shared" si="544"/>
        <v/>
      </c>
      <c r="D5655" s="315" t="str">
        <f t="shared" si="549"/>
        <v/>
      </c>
      <c r="E5655" s="228">
        <v>0</v>
      </c>
      <c r="J5655" s="229">
        <f t="shared" si="546"/>
        <v>0</v>
      </c>
      <c r="K5655" s="229">
        <f t="shared" si="547"/>
        <v>0</v>
      </c>
      <c r="L5655" s="229">
        <f t="shared" si="547"/>
        <v>0</v>
      </c>
      <c r="M5655" s="229">
        <f t="shared" si="548"/>
        <v>0</v>
      </c>
    </row>
    <row r="5656" spans="1:13" ht="15" customHeight="1">
      <c r="A5656" s="76"/>
      <c r="B5656" s="77" t="str">
        <f t="shared" si="545"/>
        <v/>
      </c>
      <c r="C5656" t="str">
        <f t="shared" si="544"/>
        <v/>
      </c>
      <c r="D5656" s="315" t="str">
        <f t="shared" si="549"/>
        <v/>
      </c>
      <c r="E5656" s="228">
        <v>0</v>
      </c>
      <c r="J5656" s="229">
        <f t="shared" si="546"/>
        <v>0</v>
      </c>
      <c r="K5656" s="229">
        <f t="shared" si="547"/>
        <v>0</v>
      </c>
      <c r="L5656" s="229">
        <f t="shared" si="547"/>
        <v>0</v>
      </c>
      <c r="M5656" s="229">
        <f t="shared" si="548"/>
        <v>0</v>
      </c>
    </row>
    <row r="5657" spans="1:13" ht="15" customHeight="1">
      <c r="A5657" s="76"/>
      <c r="B5657" s="77" t="str">
        <f t="shared" si="545"/>
        <v/>
      </c>
      <c r="C5657" t="str">
        <f t="shared" si="544"/>
        <v/>
      </c>
      <c r="D5657" s="315" t="str">
        <f t="shared" si="549"/>
        <v/>
      </c>
      <c r="E5657" s="228">
        <v>0</v>
      </c>
      <c r="J5657" s="229">
        <f t="shared" si="546"/>
        <v>0</v>
      </c>
      <c r="K5657" s="229">
        <f t="shared" si="547"/>
        <v>0</v>
      </c>
      <c r="L5657" s="229">
        <f t="shared" si="547"/>
        <v>0</v>
      </c>
      <c r="M5657" s="229">
        <f t="shared" si="548"/>
        <v>0</v>
      </c>
    </row>
    <row r="5658" spans="1:13" ht="15" customHeight="1">
      <c r="A5658" s="76"/>
      <c r="B5658" s="77" t="str">
        <f t="shared" si="545"/>
        <v/>
      </c>
      <c r="C5658" t="str">
        <f t="shared" si="544"/>
        <v/>
      </c>
      <c r="D5658" s="315" t="str">
        <f t="shared" si="549"/>
        <v/>
      </c>
      <c r="E5658" s="228">
        <v>0</v>
      </c>
      <c r="J5658" s="229">
        <f t="shared" si="546"/>
        <v>0</v>
      </c>
      <c r="K5658" s="229">
        <f t="shared" si="547"/>
        <v>0</v>
      </c>
      <c r="L5658" s="229">
        <f t="shared" si="547"/>
        <v>0</v>
      </c>
      <c r="M5658" s="229">
        <f t="shared" si="548"/>
        <v>0</v>
      </c>
    </row>
    <row r="5659" spans="1:13" ht="15" customHeight="1">
      <c r="A5659" s="76"/>
      <c r="B5659" s="77" t="str">
        <f t="shared" si="545"/>
        <v/>
      </c>
      <c r="C5659" t="str">
        <f t="shared" si="544"/>
        <v/>
      </c>
      <c r="D5659" s="315" t="str">
        <f t="shared" si="549"/>
        <v/>
      </c>
      <c r="E5659" s="228">
        <v>0</v>
      </c>
      <c r="J5659" s="229">
        <f t="shared" si="546"/>
        <v>0</v>
      </c>
      <c r="K5659" s="229">
        <f t="shared" si="547"/>
        <v>0</v>
      </c>
      <c r="L5659" s="229">
        <f t="shared" si="547"/>
        <v>0</v>
      </c>
      <c r="M5659" s="229">
        <f t="shared" si="548"/>
        <v>0</v>
      </c>
    </row>
    <row r="5660" spans="1:13" ht="15" customHeight="1">
      <c r="A5660" s="76"/>
      <c r="B5660" s="77" t="str">
        <f t="shared" si="545"/>
        <v/>
      </c>
      <c r="C5660" t="str">
        <f t="shared" si="544"/>
        <v/>
      </c>
      <c r="D5660" s="315" t="str">
        <f t="shared" si="549"/>
        <v/>
      </c>
      <c r="E5660" s="228">
        <v>0</v>
      </c>
      <c r="J5660" s="229">
        <f t="shared" si="546"/>
        <v>0</v>
      </c>
      <c r="K5660" s="229">
        <f t="shared" si="547"/>
        <v>0</v>
      </c>
      <c r="L5660" s="229">
        <f t="shared" si="547"/>
        <v>0</v>
      </c>
      <c r="M5660" s="229">
        <f t="shared" si="548"/>
        <v>0</v>
      </c>
    </row>
    <row r="5661" spans="1:13" ht="15" customHeight="1">
      <c r="A5661" s="76"/>
      <c r="B5661" s="77" t="str">
        <f t="shared" si="545"/>
        <v/>
      </c>
      <c r="C5661" t="str">
        <f t="shared" si="544"/>
        <v/>
      </c>
      <c r="D5661" s="315" t="str">
        <f t="shared" si="549"/>
        <v/>
      </c>
      <c r="E5661" s="228">
        <v>0</v>
      </c>
      <c r="J5661" s="229">
        <f t="shared" si="546"/>
        <v>0</v>
      </c>
      <c r="K5661" s="229">
        <f t="shared" si="547"/>
        <v>0</v>
      </c>
      <c r="L5661" s="229">
        <f t="shared" si="547"/>
        <v>0</v>
      </c>
      <c r="M5661" s="229">
        <f t="shared" si="548"/>
        <v>0</v>
      </c>
    </row>
    <row r="5662" spans="1:13" ht="15" customHeight="1">
      <c r="A5662" s="76"/>
      <c r="B5662" s="77" t="str">
        <f t="shared" si="545"/>
        <v/>
      </c>
      <c r="C5662" t="str">
        <f t="shared" si="544"/>
        <v/>
      </c>
      <c r="D5662" s="315" t="str">
        <f t="shared" si="549"/>
        <v/>
      </c>
      <c r="E5662" s="228">
        <v>0</v>
      </c>
      <c r="J5662" s="229">
        <f t="shared" si="546"/>
        <v>0</v>
      </c>
      <c r="K5662" s="229">
        <f t="shared" si="547"/>
        <v>0</v>
      </c>
      <c r="L5662" s="229">
        <f t="shared" si="547"/>
        <v>0</v>
      </c>
      <c r="M5662" s="229">
        <f t="shared" si="548"/>
        <v>0</v>
      </c>
    </row>
    <row r="5663" spans="1:13" ht="15" customHeight="1">
      <c r="A5663" s="76"/>
      <c r="B5663" s="77" t="str">
        <f t="shared" si="545"/>
        <v/>
      </c>
      <c r="C5663" t="str">
        <f t="shared" si="544"/>
        <v/>
      </c>
      <c r="D5663" s="315" t="str">
        <f t="shared" si="549"/>
        <v/>
      </c>
      <c r="E5663" s="228">
        <v>0</v>
      </c>
      <c r="J5663" s="229">
        <f t="shared" si="546"/>
        <v>0</v>
      </c>
      <c r="K5663" s="229">
        <f t="shared" si="547"/>
        <v>0</v>
      </c>
      <c r="L5663" s="229">
        <f t="shared" si="547"/>
        <v>0</v>
      </c>
      <c r="M5663" s="229">
        <f t="shared" si="548"/>
        <v>0</v>
      </c>
    </row>
    <row r="5664" spans="1:13" ht="15" customHeight="1">
      <c r="A5664" s="76"/>
      <c r="B5664" s="77" t="str">
        <f t="shared" si="545"/>
        <v/>
      </c>
      <c r="C5664" t="str">
        <f t="shared" si="544"/>
        <v/>
      </c>
      <c r="D5664" s="315" t="str">
        <f t="shared" si="549"/>
        <v/>
      </c>
      <c r="E5664" s="228">
        <v>0</v>
      </c>
      <c r="J5664" s="229">
        <f t="shared" si="546"/>
        <v>0</v>
      </c>
      <c r="K5664" s="229">
        <f t="shared" si="547"/>
        <v>0</v>
      </c>
      <c r="L5664" s="229">
        <f t="shared" si="547"/>
        <v>0</v>
      </c>
      <c r="M5664" s="229">
        <f t="shared" si="548"/>
        <v>0</v>
      </c>
    </row>
    <row r="5665" spans="1:13" ht="15" customHeight="1">
      <c r="A5665" s="76"/>
      <c r="B5665" s="77" t="str">
        <f t="shared" si="545"/>
        <v/>
      </c>
      <c r="C5665" t="str">
        <f t="shared" si="544"/>
        <v/>
      </c>
      <c r="D5665" s="315" t="str">
        <f t="shared" si="549"/>
        <v/>
      </c>
      <c r="E5665" s="228">
        <v>0</v>
      </c>
      <c r="J5665" s="229">
        <f t="shared" si="546"/>
        <v>0</v>
      </c>
      <c r="K5665" s="229">
        <f t="shared" si="547"/>
        <v>0</v>
      </c>
      <c r="L5665" s="229">
        <f t="shared" si="547"/>
        <v>0</v>
      </c>
      <c r="M5665" s="229">
        <f t="shared" si="548"/>
        <v>0</v>
      </c>
    </row>
    <row r="5666" spans="1:13" ht="15" customHeight="1">
      <c r="A5666" s="76"/>
      <c r="B5666" s="77" t="str">
        <f t="shared" si="545"/>
        <v/>
      </c>
      <c r="C5666" t="str">
        <f t="shared" si="544"/>
        <v/>
      </c>
      <c r="D5666" s="315" t="str">
        <f t="shared" si="549"/>
        <v/>
      </c>
      <c r="E5666" s="228">
        <v>0</v>
      </c>
      <c r="J5666" s="229">
        <f t="shared" si="546"/>
        <v>0</v>
      </c>
      <c r="K5666" s="229">
        <f t="shared" si="547"/>
        <v>0</v>
      </c>
      <c r="L5666" s="229">
        <f t="shared" si="547"/>
        <v>0</v>
      </c>
      <c r="M5666" s="229">
        <f t="shared" si="548"/>
        <v>0</v>
      </c>
    </row>
    <row r="5667" spans="1:13" ht="15" customHeight="1">
      <c r="A5667" s="76"/>
      <c r="B5667" s="77" t="str">
        <f t="shared" si="545"/>
        <v/>
      </c>
      <c r="C5667" t="str">
        <f t="shared" si="544"/>
        <v/>
      </c>
      <c r="D5667" s="315" t="str">
        <f t="shared" si="549"/>
        <v/>
      </c>
      <c r="E5667" s="228">
        <v>0</v>
      </c>
      <c r="J5667" s="229">
        <f t="shared" si="546"/>
        <v>0</v>
      </c>
      <c r="K5667" s="229">
        <f t="shared" si="547"/>
        <v>0</v>
      </c>
      <c r="L5667" s="229">
        <f t="shared" si="547"/>
        <v>0</v>
      </c>
      <c r="M5667" s="229">
        <f t="shared" si="548"/>
        <v>0</v>
      </c>
    </row>
    <row r="5668" spans="1:13" ht="15" customHeight="1">
      <c r="A5668" s="76"/>
      <c r="B5668" s="77" t="str">
        <f t="shared" si="545"/>
        <v/>
      </c>
      <c r="C5668" t="str">
        <f t="shared" si="544"/>
        <v/>
      </c>
      <c r="D5668" s="315" t="str">
        <f t="shared" si="549"/>
        <v/>
      </c>
      <c r="E5668" s="228">
        <v>0</v>
      </c>
      <c r="J5668" s="229">
        <f t="shared" si="546"/>
        <v>0</v>
      </c>
      <c r="K5668" s="229">
        <f t="shared" si="547"/>
        <v>0</v>
      </c>
      <c r="L5668" s="229">
        <f t="shared" si="547"/>
        <v>0</v>
      </c>
      <c r="M5668" s="229">
        <f t="shared" si="548"/>
        <v>0</v>
      </c>
    </row>
    <row r="5669" spans="1:13" ht="15" customHeight="1">
      <c r="A5669" s="76"/>
      <c r="B5669" s="77" t="str">
        <f t="shared" si="545"/>
        <v/>
      </c>
      <c r="C5669" t="str">
        <f t="shared" si="544"/>
        <v/>
      </c>
      <c r="D5669" s="315" t="str">
        <f t="shared" si="549"/>
        <v/>
      </c>
      <c r="E5669" s="228">
        <v>0</v>
      </c>
      <c r="J5669" s="229">
        <f t="shared" si="546"/>
        <v>0</v>
      </c>
      <c r="K5669" s="229">
        <f t="shared" si="547"/>
        <v>0</v>
      </c>
      <c r="L5669" s="229">
        <f t="shared" si="547"/>
        <v>0</v>
      </c>
      <c r="M5669" s="229">
        <f t="shared" si="548"/>
        <v>0</v>
      </c>
    </row>
    <row r="5670" spans="1:13" ht="15" customHeight="1">
      <c r="A5670" s="76"/>
      <c r="B5670" s="77" t="str">
        <f t="shared" si="545"/>
        <v/>
      </c>
      <c r="C5670" t="str">
        <f t="shared" si="544"/>
        <v/>
      </c>
      <c r="D5670" s="315" t="str">
        <f t="shared" si="549"/>
        <v/>
      </c>
      <c r="E5670" s="228">
        <v>0</v>
      </c>
      <c r="J5670" s="229">
        <f t="shared" si="546"/>
        <v>0</v>
      </c>
      <c r="K5670" s="229">
        <f t="shared" si="547"/>
        <v>0</v>
      </c>
      <c r="L5670" s="229">
        <f t="shared" si="547"/>
        <v>0</v>
      </c>
      <c r="M5670" s="229">
        <f t="shared" si="548"/>
        <v>0</v>
      </c>
    </row>
    <row r="5671" spans="1:13" ht="15" customHeight="1">
      <c r="A5671" s="76"/>
      <c r="B5671" s="77" t="str">
        <f t="shared" si="545"/>
        <v/>
      </c>
      <c r="C5671" t="str">
        <f t="shared" si="544"/>
        <v/>
      </c>
      <c r="D5671" s="315" t="str">
        <f t="shared" si="549"/>
        <v/>
      </c>
      <c r="E5671" s="228">
        <v>0</v>
      </c>
      <c r="J5671" s="229">
        <f t="shared" si="546"/>
        <v>0</v>
      </c>
      <c r="K5671" s="229">
        <f t="shared" si="547"/>
        <v>0</v>
      </c>
      <c r="L5671" s="229">
        <f t="shared" si="547"/>
        <v>0</v>
      </c>
      <c r="M5671" s="229">
        <f t="shared" si="548"/>
        <v>0</v>
      </c>
    </row>
    <row r="5672" spans="1:13" ht="15" customHeight="1">
      <c r="A5672" s="76"/>
      <c r="B5672" s="77" t="str">
        <f t="shared" si="545"/>
        <v/>
      </c>
      <c r="C5672" t="str">
        <f t="shared" si="544"/>
        <v/>
      </c>
      <c r="D5672" s="315" t="str">
        <f t="shared" si="549"/>
        <v/>
      </c>
      <c r="E5672" s="228">
        <v>0</v>
      </c>
      <c r="J5672" s="229">
        <f t="shared" si="546"/>
        <v>0</v>
      </c>
      <c r="K5672" s="229">
        <f t="shared" si="547"/>
        <v>0</v>
      </c>
      <c r="L5672" s="229">
        <f t="shared" si="547"/>
        <v>0</v>
      </c>
      <c r="M5672" s="229">
        <f t="shared" si="548"/>
        <v>0</v>
      </c>
    </row>
    <row r="5673" spans="1:13" ht="15" customHeight="1">
      <c r="A5673" s="76"/>
      <c r="B5673" s="77" t="str">
        <f t="shared" si="545"/>
        <v/>
      </c>
      <c r="C5673" t="str">
        <f t="shared" si="544"/>
        <v/>
      </c>
      <c r="D5673" s="315" t="str">
        <f t="shared" si="549"/>
        <v/>
      </c>
      <c r="E5673" s="228">
        <v>0</v>
      </c>
      <c r="J5673" s="229">
        <f t="shared" si="546"/>
        <v>0</v>
      </c>
      <c r="K5673" s="229">
        <f t="shared" si="547"/>
        <v>0</v>
      </c>
      <c r="L5673" s="229">
        <f t="shared" si="547"/>
        <v>0</v>
      </c>
      <c r="M5673" s="229">
        <f t="shared" si="548"/>
        <v>0</v>
      </c>
    </row>
    <row r="5674" spans="1:13" ht="15" customHeight="1">
      <c r="A5674" s="76"/>
      <c r="B5674" s="77" t="str">
        <f t="shared" si="545"/>
        <v/>
      </c>
      <c r="C5674" t="str">
        <f t="shared" si="544"/>
        <v/>
      </c>
      <c r="D5674" s="315" t="str">
        <f t="shared" si="549"/>
        <v/>
      </c>
      <c r="E5674" s="228">
        <v>0</v>
      </c>
      <c r="J5674" s="229">
        <f t="shared" si="546"/>
        <v>0</v>
      </c>
      <c r="K5674" s="229">
        <f t="shared" si="547"/>
        <v>0</v>
      </c>
      <c r="L5674" s="229">
        <f t="shared" si="547"/>
        <v>0</v>
      </c>
      <c r="M5674" s="229">
        <f t="shared" si="548"/>
        <v>0</v>
      </c>
    </row>
    <row r="5675" spans="1:13" ht="15" customHeight="1">
      <c r="A5675" s="76"/>
      <c r="B5675" s="77" t="str">
        <f t="shared" si="545"/>
        <v/>
      </c>
      <c r="C5675" t="str">
        <f t="shared" si="544"/>
        <v/>
      </c>
      <c r="D5675" s="315" t="str">
        <f t="shared" si="549"/>
        <v/>
      </c>
      <c r="E5675" s="228">
        <v>0</v>
      </c>
      <c r="J5675" s="229">
        <f t="shared" si="546"/>
        <v>0</v>
      </c>
      <c r="K5675" s="229">
        <f t="shared" si="547"/>
        <v>0</v>
      </c>
      <c r="L5675" s="229">
        <f t="shared" si="547"/>
        <v>0</v>
      </c>
      <c r="M5675" s="229">
        <f t="shared" si="548"/>
        <v>0</v>
      </c>
    </row>
    <row r="5676" spans="1:13" ht="15" customHeight="1">
      <c r="A5676" s="76"/>
      <c r="B5676" s="77" t="str">
        <f t="shared" si="545"/>
        <v/>
      </c>
      <c r="C5676" t="str">
        <f t="shared" si="544"/>
        <v/>
      </c>
      <c r="D5676" s="315" t="str">
        <f t="shared" si="549"/>
        <v/>
      </c>
      <c r="E5676" s="228">
        <v>0</v>
      </c>
      <c r="J5676" s="229">
        <f t="shared" si="546"/>
        <v>0</v>
      </c>
      <c r="K5676" s="229">
        <f t="shared" si="547"/>
        <v>0</v>
      </c>
      <c r="L5676" s="229">
        <f t="shared" si="547"/>
        <v>0</v>
      </c>
      <c r="M5676" s="229">
        <f t="shared" si="548"/>
        <v>0</v>
      </c>
    </row>
    <row r="5677" spans="1:13" ht="15" customHeight="1">
      <c r="A5677" s="76"/>
      <c r="B5677" s="77" t="str">
        <f t="shared" si="545"/>
        <v/>
      </c>
      <c r="C5677" t="str">
        <f t="shared" si="544"/>
        <v/>
      </c>
      <c r="D5677" s="315" t="str">
        <f t="shared" si="549"/>
        <v/>
      </c>
      <c r="E5677" s="228">
        <v>0</v>
      </c>
      <c r="J5677" s="229">
        <f t="shared" si="546"/>
        <v>0</v>
      </c>
      <c r="K5677" s="229">
        <f t="shared" si="547"/>
        <v>0</v>
      </c>
      <c r="L5677" s="229">
        <f t="shared" si="547"/>
        <v>0</v>
      </c>
      <c r="M5677" s="229">
        <f t="shared" si="548"/>
        <v>0</v>
      </c>
    </row>
    <row r="5678" spans="1:13" ht="15" customHeight="1">
      <c r="A5678" s="76"/>
      <c r="B5678" s="77" t="str">
        <f t="shared" si="545"/>
        <v/>
      </c>
      <c r="C5678" t="str">
        <f t="shared" si="544"/>
        <v/>
      </c>
      <c r="D5678" s="315" t="str">
        <f t="shared" si="549"/>
        <v/>
      </c>
      <c r="E5678" s="228">
        <v>0</v>
      </c>
      <c r="J5678" s="229">
        <f t="shared" si="546"/>
        <v>0</v>
      </c>
      <c r="K5678" s="229">
        <f t="shared" si="547"/>
        <v>0</v>
      </c>
      <c r="L5678" s="229">
        <f t="shared" si="547"/>
        <v>0</v>
      </c>
      <c r="M5678" s="229">
        <f t="shared" si="548"/>
        <v>0</v>
      </c>
    </row>
    <row r="5679" spans="1:13" ht="15" customHeight="1">
      <c r="A5679" s="76"/>
      <c r="B5679" s="77" t="str">
        <f t="shared" si="545"/>
        <v/>
      </c>
      <c r="C5679" t="str">
        <f t="shared" si="544"/>
        <v/>
      </c>
      <c r="D5679" s="315" t="str">
        <f t="shared" si="549"/>
        <v/>
      </c>
      <c r="E5679" s="228">
        <v>0</v>
      </c>
      <c r="J5679" s="229">
        <f t="shared" si="546"/>
        <v>0</v>
      </c>
      <c r="K5679" s="229">
        <f t="shared" si="547"/>
        <v>0</v>
      </c>
      <c r="L5679" s="229">
        <f t="shared" si="547"/>
        <v>0</v>
      </c>
      <c r="M5679" s="229">
        <f t="shared" si="548"/>
        <v>0</v>
      </c>
    </row>
    <row r="5680" spans="1:13" ht="15" customHeight="1">
      <c r="A5680" s="76"/>
      <c r="B5680" s="77" t="str">
        <f t="shared" si="545"/>
        <v/>
      </c>
      <c r="C5680" t="str">
        <f t="shared" si="544"/>
        <v/>
      </c>
      <c r="D5680" s="315" t="str">
        <f t="shared" si="549"/>
        <v/>
      </c>
      <c r="E5680" s="228">
        <v>0</v>
      </c>
      <c r="J5680" s="229">
        <f t="shared" si="546"/>
        <v>0</v>
      </c>
      <c r="K5680" s="229">
        <f t="shared" si="547"/>
        <v>0</v>
      </c>
      <c r="L5680" s="229">
        <f t="shared" si="547"/>
        <v>0</v>
      </c>
      <c r="M5680" s="229">
        <f t="shared" si="548"/>
        <v>0</v>
      </c>
    </row>
    <row r="5681" spans="1:13" ht="15" customHeight="1">
      <c r="A5681" s="76"/>
      <c r="B5681" s="77" t="str">
        <f t="shared" si="545"/>
        <v/>
      </c>
      <c r="C5681" t="str">
        <f t="shared" si="544"/>
        <v/>
      </c>
      <c r="D5681" s="315" t="str">
        <f t="shared" si="549"/>
        <v/>
      </c>
      <c r="E5681" s="228">
        <v>0</v>
      </c>
      <c r="J5681" s="229">
        <f t="shared" si="546"/>
        <v>0</v>
      </c>
      <c r="K5681" s="229">
        <f t="shared" si="547"/>
        <v>0</v>
      </c>
      <c r="L5681" s="229">
        <f t="shared" si="547"/>
        <v>0</v>
      </c>
      <c r="M5681" s="229">
        <f t="shared" si="548"/>
        <v>0</v>
      </c>
    </row>
    <row r="5682" spans="1:13" ht="15" customHeight="1">
      <c r="A5682" s="76"/>
      <c r="B5682" s="77" t="str">
        <f t="shared" si="545"/>
        <v/>
      </c>
      <c r="C5682" t="str">
        <f t="shared" si="544"/>
        <v/>
      </c>
      <c r="D5682" s="315" t="str">
        <f t="shared" si="549"/>
        <v/>
      </c>
      <c r="E5682" s="228">
        <v>0</v>
      </c>
      <c r="J5682" s="229">
        <f t="shared" si="546"/>
        <v>0</v>
      </c>
      <c r="K5682" s="229">
        <f t="shared" si="547"/>
        <v>0</v>
      </c>
      <c r="L5682" s="229">
        <f t="shared" si="547"/>
        <v>0</v>
      </c>
      <c r="M5682" s="229">
        <f t="shared" si="548"/>
        <v>0</v>
      </c>
    </row>
    <row r="5683" spans="1:13" ht="15" customHeight="1">
      <c r="A5683" s="76"/>
      <c r="B5683" s="77" t="str">
        <f t="shared" si="545"/>
        <v/>
      </c>
      <c r="C5683" t="str">
        <f t="shared" si="544"/>
        <v/>
      </c>
      <c r="D5683" s="315" t="str">
        <f t="shared" si="549"/>
        <v/>
      </c>
      <c r="E5683" s="228">
        <v>0</v>
      </c>
      <c r="J5683" s="229">
        <f t="shared" si="546"/>
        <v>0</v>
      </c>
      <c r="K5683" s="229">
        <f t="shared" si="547"/>
        <v>0</v>
      </c>
      <c r="L5683" s="229">
        <f t="shared" si="547"/>
        <v>0</v>
      </c>
      <c r="M5683" s="229">
        <f t="shared" si="548"/>
        <v>0</v>
      </c>
    </row>
    <row r="5684" spans="1:13" ht="15" customHeight="1">
      <c r="A5684" s="76"/>
      <c r="B5684" s="77" t="str">
        <f t="shared" si="545"/>
        <v/>
      </c>
      <c r="C5684" t="str">
        <f t="shared" si="544"/>
        <v/>
      </c>
      <c r="D5684" s="315" t="str">
        <f t="shared" si="549"/>
        <v/>
      </c>
      <c r="E5684" s="228">
        <v>0</v>
      </c>
      <c r="J5684" s="229">
        <f t="shared" si="546"/>
        <v>0</v>
      </c>
      <c r="K5684" s="229">
        <f t="shared" si="547"/>
        <v>0</v>
      </c>
      <c r="L5684" s="229">
        <f t="shared" si="547"/>
        <v>0</v>
      </c>
      <c r="M5684" s="229">
        <f t="shared" si="548"/>
        <v>0</v>
      </c>
    </row>
    <row r="5685" spans="1:13" ht="15" customHeight="1">
      <c r="A5685" s="76"/>
      <c r="B5685" s="77" t="str">
        <f t="shared" si="545"/>
        <v/>
      </c>
      <c r="C5685" t="str">
        <f t="shared" si="544"/>
        <v/>
      </c>
      <c r="D5685" s="315" t="str">
        <f t="shared" si="549"/>
        <v/>
      </c>
      <c r="E5685" s="228">
        <v>0</v>
      </c>
      <c r="J5685" s="229">
        <f t="shared" si="546"/>
        <v>0</v>
      </c>
      <c r="K5685" s="229">
        <f t="shared" si="547"/>
        <v>0</v>
      </c>
      <c r="L5685" s="229">
        <f t="shared" si="547"/>
        <v>0</v>
      </c>
      <c r="M5685" s="229">
        <f t="shared" si="548"/>
        <v>0</v>
      </c>
    </row>
    <row r="5686" spans="1:13" ht="15" customHeight="1">
      <c r="A5686" s="76"/>
      <c r="B5686" s="77" t="str">
        <f t="shared" si="545"/>
        <v/>
      </c>
      <c r="C5686" t="str">
        <f t="shared" si="544"/>
        <v/>
      </c>
      <c r="D5686" s="315" t="str">
        <f t="shared" si="549"/>
        <v/>
      </c>
      <c r="E5686" s="228">
        <v>0</v>
      </c>
      <c r="J5686" s="229">
        <f t="shared" si="546"/>
        <v>0</v>
      </c>
      <c r="K5686" s="229">
        <f t="shared" si="547"/>
        <v>0</v>
      </c>
      <c r="L5686" s="229">
        <f t="shared" si="547"/>
        <v>0</v>
      </c>
      <c r="M5686" s="229">
        <f t="shared" si="548"/>
        <v>0</v>
      </c>
    </row>
    <row r="5687" spans="1:13" ht="15" customHeight="1">
      <c r="A5687" s="76"/>
      <c r="B5687" s="77" t="str">
        <f t="shared" si="545"/>
        <v/>
      </c>
      <c r="C5687" t="str">
        <f t="shared" si="544"/>
        <v/>
      </c>
      <c r="D5687" s="315" t="str">
        <f t="shared" si="549"/>
        <v/>
      </c>
      <c r="E5687" s="228">
        <v>0</v>
      </c>
      <c r="J5687" s="229">
        <f t="shared" si="546"/>
        <v>0</v>
      </c>
      <c r="K5687" s="229">
        <f t="shared" si="547"/>
        <v>0</v>
      </c>
      <c r="L5687" s="229">
        <f t="shared" si="547"/>
        <v>0</v>
      </c>
      <c r="M5687" s="229">
        <f t="shared" si="548"/>
        <v>0</v>
      </c>
    </row>
    <row r="5688" spans="1:13" ht="15" customHeight="1">
      <c r="A5688" s="76"/>
      <c r="B5688" s="77" t="str">
        <f t="shared" si="545"/>
        <v/>
      </c>
      <c r="C5688" t="str">
        <f t="shared" si="544"/>
        <v/>
      </c>
      <c r="D5688" s="315" t="str">
        <f t="shared" si="549"/>
        <v/>
      </c>
      <c r="E5688" s="228">
        <v>0</v>
      </c>
      <c r="J5688" s="229">
        <f t="shared" si="546"/>
        <v>0</v>
      </c>
      <c r="K5688" s="229">
        <f t="shared" si="547"/>
        <v>0</v>
      </c>
      <c r="L5688" s="229">
        <f t="shared" si="547"/>
        <v>0</v>
      </c>
      <c r="M5688" s="229">
        <f t="shared" si="548"/>
        <v>0</v>
      </c>
    </row>
    <row r="5689" spans="1:13" ht="15" customHeight="1">
      <c r="A5689" s="76"/>
      <c r="B5689" s="77" t="str">
        <f t="shared" si="545"/>
        <v/>
      </c>
      <c r="C5689" t="str">
        <f t="shared" si="544"/>
        <v/>
      </c>
      <c r="D5689" s="315" t="str">
        <f t="shared" si="549"/>
        <v/>
      </c>
      <c r="E5689" s="228">
        <v>0</v>
      </c>
      <c r="J5689" s="229">
        <f t="shared" si="546"/>
        <v>0</v>
      </c>
      <c r="K5689" s="229">
        <f t="shared" si="547"/>
        <v>0</v>
      </c>
      <c r="L5689" s="229">
        <f t="shared" si="547"/>
        <v>0</v>
      </c>
      <c r="M5689" s="229">
        <f t="shared" si="548"/>
        <v>0</v>
      </c>
    </row>
    <row r="5690" spans="1:13" ht="15" customHeight="1">
      <c r="A5690" s="76"/>
      <c r="B5690" s="77" t="str">
        <f t="shared" si="545"/>
        <v/>
      </c>
      <c r="C5690" t="str">
        <f t="shared" si="544"/>
        <v/>
      </c>
      <c r="D5690" s="315" t="str">
        <f t="shared" si="549"/>
        <v/>
      </c>
      <c r="E5690" s="228">
        <v>0</v>
      </c>
      <c r="J5690" s="229">
        <f t="shared" si="546"/>
        <v>0</v>
      </c>
      <c r="K5690" s="229">
        <f t="shared" si="547"/>
        <v>0</v>
      </c>
      <c r="L5690" s="229">
        <f t="shared" si="547"/>
        <v>0</v>
      </c>
      <c r="M5690" s="229">
        <f t="shared" si="548"/>
        <v>0</v>
      </c>
    </row>
    <row r="5691" spans="1:13" ht="15" customHeight="1">
      <c r="A5691" s="76"/>
      <c r="B5691" s="77" t="str">
        <f t="shared" si="545"/>
        <v/>
      </c>
      <c r="C5691" t="str">
        <f t="shared" si="544"/>
        <v/>
      </c>
      <c r="D5691" s="315" t="str">
        <f t="shared" si="549"/>
        <v/>
      </c>
      <c r="E5691" s="228">
        <v>0</v>
      </c>
      <c r="J5691" s="229">
        <f t="shared" si="546"/>
        <v>0</v>
      </c>
      <c r="K5691" s="229">
        <f t="shared" si="547"/>
        <v>0</v>
      </c>
      <c r="L5691" s="229">
        <f t="shared" si="547"/>
        <v>0</v>
      </c>
      <c r="M5691" s="229">
        <f t="shared" si="548"/>
        <v>0</v>
      </c>
    </row>
    <row r="5692" spans="1:13" ht="15" customHeight="1">
      <c r="A5692" s="76"/>
      <c r="B5692" s="77" t="str">
        <f t="shared" si="545"/>
        <v/>
      </c>
      <c r="C5692" t="str">
        <f t="shared" si="544"/>
        <v/>
      </c>
      <c r="D5692" s="315" t="str">
        <f t="shared" si="549"/>
        <v/>
      </c>
      <c r="E5692" s="228">
        <v>0</v>
      </c>
      <c r="J5692" s="229">
        <f t="shared" si="546"/>
        <v>0</v>
      </c>
      <c r="K5692" s="229">
        <f t="shared" si="547"/>
        <v>0</v>
      </c>
      <c r="L5692" s="229">
        <f t="shared" si="547"/>
        <v>0</v>
      </c>
      <c r="M5692" s="229">
        <f t="shared" si="548"/>
        <v>0</v>
      </c>
    </row>
    <row r="5693" spans="1:13" ht="15" customHeight="1">
      <c r="A5693" s="76"/>
      <c r="B5693" s="77" t="str">
        <f t="shared" si="545"/>
        <v/>
      </c>
      <c r="C5693" t="str">
        <f t="shared" si="544"/>
        <v/>
      </c>
      <c r="D5693" s="315" t="str">
        <f t="shared" si="549"/>
        <v/>
      </c>
      <c r="E5693" s="228">
        <v>0</v>
      </c>
      <c r="J5693" s="229">
        <f t="shared" si="546"/>
        <v>0</v>
      </c>
      <c r="K5693" s="229">
        <f t="shared" si="547"/>
        <v>0</v>
      </c>
      <c r="L5693" s="229">
        <f t="shared" si="547"/>
        <v>0</v>
      </c>
      <c r="M5693" s="229">
        <f t="shared" si="548"/>
        <v>0</v>
      </c>
    </row>
    <row r="5694" spans="1:13" ht="15" customHeight="1">
      <c r="A5694" s="76"/>
      <c r="B5694" s="77" t="str">
        <f t="shared" si="545"/>
        <v/>
      </c>
      <c r="C5694" t="str">
        <f t="shared" si="544"/>
        <v/>
      </c>
      <c r="D5694" s="315" t="str">
        <f t="shared" si="549"/>
        <v/>
      </c>
      <c r="E5694" s="228">
        <v>0</v>
      </c>
      <c r="J5694" s="229">
        <f t="shared" si="546"/>
        <v>0</v>
      </c>
      <c r="K5694" s="229">
        <f t="shared" si="547"/>
        <v>0</v>
      </c>
      <c r="L5694" s="229">
        <f t="shared" si="547"/>
        <v>0</v>
      </c>
      <c r="M5694" s="229">
        <f t="shared" si="548"/>
        <v>0</v>
      </c>
    </row>
    <row r="5695" spans="1:13" ht="15" customHeight="1">
      <c r="A5695" s="76"/>
      <c r="B5695" s="77" t="str">
        <f t="shared" si="545"/>
        <v/>
      </c>
      <c r="C5695" t="str">
        <f t="shared" si="544"/>
        <v/>
      </c>
      <c r="D5695" s="315" t="str">
        <f t="shared" si="549"/>
        <v/>
      </c>
      <c r="E5695" s="228">
        <v>0</v>
      </c>
      <c r="J5695" s="229">
        <f t="shared" si="546"/>
        <v>0</v>
      </c>
      <c r="K5695" s="229">
        <f t="shared" si="547"/>
        <v>0</v>
      </c>
      <c r="L5695" s="229">
        <f t="shared" si="547"/>
        <v>0</v>
      </c>
      <c r="M5695" s="229">
        <f t="shared" si="548"/>
        <v>0</v>
      </c>
    </row>
    <row r="5696" spans="1:13" ht="15" customHeight="1">
      <c r="A5696" s="76"/>
      <c r="B5696" s="77" t="str">
        <f t="shared" si="545"/>
        <v/>
      </c>
      <c r="C5696" t="str">
        <f t="shared" si="544"/>
        <v/>
      </c>
      <c r="D5696" s="315" t="str">
        <f t="shared" si="549"/>
        <v/>
      </c>
      <c r="E5696" s="228">
        <v>0</v>
      </c>
      <c r="J5696" s="229">
        <f t="shared" si="546"/>
        <v>0</v>
      </c>
      <c r="K5696" s="229">
        <f t="shared" si="547"/>
        <v>0</v>
      </c>
      <c r="L5696" s="229">
        <f t="shared" si="547"/>
        <v>0</v>
      </c>
      <c r="M5696" s="229">
        <f t="shared" si="548"/>
        <v>0</v>
      </c>
    </row>
    <row r="5697" spans="1:13" ht="15" customHeight="1">
      <c r="A5697" s="76"/>
      <c r="B5697" s="77" t="str">
        <f t="shared" si="545"/>
        <v/>
      </c>
      <c r="C5697" t="str">
        <f t="shared" ref="C5697:C5760" si="550">IF(A5697&lt;&gt;"",TEXT(A5697,"aaaa"),"")</f>
        <v/>
      </c>
      <c r="D5697" s="315" t="str">
        <f t="shared" si="549"/>
        <v/>
      </c>
      <c r="E5697" s="228">
        <v>0</v>
      </c>
      <c r="J5697" s="229">
        <f t="shared" si="546"/>
        <v>0</v>
      </c>
      <c r="K5697" s="229">
        <f t="shared" si="547"/>
        <v>0</v>
      </c>
      <c r="L5697" s="229">
        <f t="shared" si="547"/>
        <v>0</v>
      </c>
      <c r="M5697" s="229">
        <f t="shared" si="548"/>
        <v>0</v>
      </c>
    </row>
    <row r="5698" spans="1:13" ht="15" customHeight="1">
      <c r="A5698" s="76"/>
      <c r="B5698" s="77" t="str">
        <f t="shared" si="545"/>
        <v/>
      </c>
      <c r="C5698" t="str">
        <f t="shared" si="550"/>
        <v/>
      </c>
      <c r="D5698" s="315" t="str">
        <f t="shared" si="549"/>
        <v/>
      </c>
      <c r="E5698" s="228">
        <v>0</v>
      </c>
      <c r="J5698" s="229">
        <f t="shared" si="546"/>
        <v>0</v>
      </c>
      <c r="K5698" s="229">
        <f t="shared" si="547"/>
        <v>0</v>
      </c>
      <c r="L5698" s="229">
        <f t="shared" si="547"/>
        <v>0</v>
      </c>
      <c r="M5698" s="229">
        <f t="shared" si="548"/>
        <v>0</v>
      </c>
    </row>
    <row r="5699" spans="1:13" ht="15" customHeight="1">
      <c r="A5699" s="76"/>
      <c r="B5699" s="77" t="str">
        <f t="shared" si="545"/>
        <v/>
      </c>
      <c r="C5699" t="str">
        <f t="shared" si="550"/>
        <v/>
      </c>
      <c r="D5699" s="315" t="str">
        <f t="shared" si="549"/>
        <v/>
      </c>
      <c r="E5699" s="228">
        <v>0</v>
      </c>
      <c r="J5699" s="229">
        <f t="shared" si="546"/>
        <v>0</v>
      </c>
      <c r="K5699" s="229">
        <f t="shared" si="547"/>
        <v>0</v>
      </c>
      <c r="L5699" s="229">
        <f t="shared" si="547"/>
        <v>0</v>
      </c>
      <c r="M5699" s="229">
        <f t="shared" si="548"/>
        <v>0</v>
      </c>
    </row>
    <row r="5700" spans="1:13" ht="15" customHeight="1">
      <c r="A5700" s="76"/>
      <c r="B5700" s="77" t="str">
        <f t="shared" si="545"/>
        <v/>
      </c>
      <c r="C5700" t="str">
        <f t="shared" si="550"/>
        <v/>
      </c>
      <c r="D5700" s="315" t="str">
        <f t="shared" si="549"/>
        <v/>
      </c>
      <c r="E5700" s="228">
        <v>0</v>
      </c>
      <c r="J5700" s="229">
        <f t="shared" si="546"/>
        <v>0</v>
      </c>
      <c r="K5700" s="229">
        <f t="shared" si="547"/>
        <v>0</v>
      </c>
      <c r="L5700" s="229">
        <f t="shared" si="547"/>
        <v>0</v>
      </c>
      <c r="M5700" s="229">
        <f t="shared" si="548"/>
        <v>0</v>
      </c>
    </row>
    <row r="5701" spans="1:13" ht="15" customHeight="1">
      <c r="A5701" s="76"/>
      <c r="B5701" s="77" t="str">
        <f t="shared" si="545"/>
        <v/>
      </c>
      <c r="C5701" t="str">
        <f t="shared" si="550"/>
        <v/>
      </c>
      <c r="D5701" s="315" t="str">
        <f t="shared" si="549"/>
        <v/>
      </c>
      <c r="E5701" s="228">
        <v>0</v>
      </c>
      <c r="J5701" s="229">
        <f t="shared" si="546"/>
        <v>0</v>
      </c>
      <c r="K5701" s="229">
        <f t="shared" si="547"/>
        <v>0</v>
      </c>
      <c r="L5701" s="229">
        <f t="shared" si="547"/>
        <v>0</v>
      </c>
      <c r="M5701" s="229">
        <f t="shared" si="548"/>
        <v>0</v>
      </c>
    </row>
    <row r="5702" spans="1:13" ht="15" customHeight="1">
      <c r="A5702" s="76"/>
      <c r="B5702" s="77" t="str">
        <f t="shared" si="545"/>
        <v/>
      </c>
      <c r="C5702" t="str">
        <f t="shared" si="550"/>
        <v/>
      </c>
      <c r="D5702" s="315" t="str">
        <f t="shared" si="549"/>
        <v/>
      </c>
      <c r="E5702" s="228">
        <v>0</v>
      </c>
      <c r="J5702" s="229">
        <f t="shared" si="546"/>
        <v>0</v>
      </c>
      <c r="K5702" s="229">
        <f t="shared" si="547"/>
        <v>0</v>
      </c>
      <c r="L5702" s="229">
        <f t="shared" si="547"/>
        <v>0</v>
      </c>
      <c r="M5702" s="229">
        <f t="shared" si="548"/>
        <v>0</v>
      </c>
    </row>
    <row r="5703" spans="1:13" ht="15" customHeight="1">
      <c r="A5703" s="76"/>
      <c r="B5703" s="77" t="str">
        <f t="shared" ref="B5703:B5766" si="551">IF(A5703="","",TEXT(A5703,"DDDD"))</f>
        <v/>
      </c>
      <c r="C5703" t="str">
        <f t="shared" si="550"/>
        <v/>
      </c>
      <c r="D5703" s="315" t="str">
        <f t="shared" si="549"/>
        <v/>
      </c>
      <c r="E5703" s="228">
        <v>0</v>
      </c>
      <c r="J5703" s="229">
        <f t="shared" ref="J5703:J5766" si="552">IF(E5703=0,0,(1-J$4)*E5703)</f>
        <v>0</v>
      </c>
      <c r="K5703" s="229">
        <f t="shared" ref="K5703:L5766" si="553">IF(F5703=0,0,(1-K$4)*F5703)</f>
        <v>0</v>
      </c>
      <c r="L5703" s="229">
        <f t="shared" si="553"/>
        <v>0</v>
      </c>
      <c r="M5703" s="229">
        <f t="shared" ref="M5703:M5766" si="554">IF(H5703=0,0,(1-M$4)*H5703)</f>
        <v>0</v>
      </c>
    </row>
    <row r="5704" spans="1:13" ht="15" customHeight="1">
      <c r="A5704" s="76"/>
      <c r="B5704" s="77" t="str">
        <f t="shared" si="551"/>
        <v/>
      </c>
      <c r="C5704" t="str">
        <f t="shared" si="550"/>
        <v/>
      </c>
      <c r="D5704" s="315" t="str">
        <f t="shared" ref="D5704:D5767" si="555">IF(A5704&lt;&gt;"",PROPER(TEXT(A5704,"Mmmm")),"")</f>
        <v/>
      </c>
      <c r="E5704" s="228">
        <v>0</v>
      </c>
      <c r="J5704" s="229">
        <f t="shared" si="552"/>
        <v>0</v>
      </c>
      <c r="K5704" s="229">
        <f t="shared" si="553"/>
        <v>0</v>
      </c>
      <c r="L5704" s="229">
        <f t="shared" si="553"/>
        <v>0</v>
      </c>
      <c r="M5704" s="229">
        <f t="shared" si="554"/>
        <v>0</v>
      </c>
    </row>
    <row r="5705" spans="1:13" ht="15" customHeight="1">
      <c r="A5705" s="76"/>
      <c r="B5705" s="77" t="str">
        <f t="shared" si="551"/>
        <v/>
      </c>
      <c r="C5705" t="str">
        <f t="shared" si="550"/>
        <v/>
      </c>
      <c r="D5705" s="315" t="str">
        <f t="shared" si="555"/>
        <v/>
      </c>
      <c r="E5705" s="228">
        <v>0</v>
      </c>
      <c r="J5705" s="229">
        <f t="shared" si="552"/>
        <v>0</v>
      </c>
      <c r="K5705" s="229">
        <f t="shared" si="553"/>
        <v>0</v>
      </c>
      <c r="L5705" s="229">
        <f t="shared" si="553"/>
        <v>0</v>
      </c>
      <c r="M5705" s="229">
        <f t="shared" si="554"/>
        <v>0</v>
      </c>
    </row>
    <row r="5706" spans="1:13" ht="15" customHeight="1">
      <c r="A5706" s="76"/>
      <c r="B5706" s="77" t="str">
        <f t="shared" si="551"/>
        <v/>
      </c>
      <c r="C5706" t="str">
        <f t="shared" si="550"/>
        <v/>
      </c>
      <c r="D5706" s="315" t="str">
        <f t="shared" si="555"/>
        <v/>
      </c>
      <c r="E5706" s="228">
        <v>0</v>
      </c>
      <c r="J5706" s="229">
        <f t="shared" si="552"/>
        <v>0</v>
      </c>
      <c r="K5706" s="229">
        <f t="shared" si="553"/>
        <v>0</v>
      </c>
      <c r="L5706" s="229">
        <f t="shared" si="553"/>
        <v>0</v>
      </c>
      <c r="M5706" s="229">
        <f t="shared" si="554"/>
        <v>0</v>
      </c>
    </row>
    <row r="5707" spans="1:13" ht="15" customHeight="1">
      <c r="A5707" s="76"/>
      <c r="B5707" s="77" t="str">
        <f t="shared" si="551"/>
        <v/>
      </c>
      <c r="C5707" t="str">
        <f t="shared" si="550"/>
        <v/>
      </c>
      <c r="D5707" s="315" t="str">
        <f t="shared" si="555"/>
        <v/>
      </c>
      <c r="E5707" s="228">
        <v>0</v>
      </c>
      <c r="J5707" s="229">
        <f t="shared" si="552"/>
        <v>0</v>
      </c>
      <c r="K5707" s="229">
        <f t="shared" si="553"/>
        <v>0</v>
      </c>
      <c r="L5707" s="229">
        <f t="shared" si="553"/>
        <v>0</v>
      </c>
      <c r="M5707" s="229">
        <f t="shared" si="554"/>
        <v>0</v>
      </c>
    </row>
    <row r="5708" spans="1:13" ht="15" customHeight="1">
      <c r="A5708" s="76"/>
      <c r="B5708" s="77" t="str">
        <f t="shared" si="551"/>
        <v/>
      </c>
      <c r="C5708" t="str">
        <f t="shared" si="550"/>
        <v/>
      </c>
      <c r="D5708" s="315" t="str">
        <f t="shared" si="555"/>
        <v/>
      </c>
      <c r="E5708" s="228">
        <v>0</v>
      </c>
      <c r="J5708" s="229">
        <f t="shared" si="552"/>
        <v>0</v>
      </c>
      <c r="K5708" s="229">
        <f t="shared" si="553"/>
        <v>0</v>
      </c>
      <c r="L5708" s="229">
        <f t="shared" si="553"/>
        <v>0</v>
      </c>
      <c r="M5708" s="229">
        <f t="shared" si="554"/>
        <v>0</v>
      </c>
    </row>
    <row r="5709" spans="1:13" ht="15" customHeight="1">
      <c r="A5709" s="76"/>
      <c r="B5709" s="77" t="str">
        <f t="shared" si="551"/>
        <v/>
      </c>
      <c r="C5709" t="str">
        <f t="shared" si="550"/>
        <v/>
      </c>
      <c r="D5709" s="315" t="str">
        <f t="shared" si="555"/>
        <v/>
      </c>
      <c r="E5709" s="228">
        <v>0</v>
      </c>
      <c r="J5709" s="229">
        <f t="shared" si="552"/>
        <v>0</v>
      </c>
      <c r="K5709" s="229">
        <f t="shared" si="553"/>
        <v>0</v>
      </c>
      <c r="L5709" s="229">
        <f t="shared" si="553"/>
        <v>0</v>
      </c>
      <c r="M5709" s="229">
        <f t="shared" si="554"/>
        <v>0</v>
      </c>
    </row>
    <row r="5710" spans="1:13" ht="15" customHeight="1">
      <c r="A5710" s="76"/>
      <c r="B5710" s="77" t="str">
        <f t="shared" si="551"/>
        <v/>
      </c>
      <c r="C5710" t="str">
        <f t="shared" si="550"/>
        <v/>
      </c>
      <c r="D5710" s="315" t="str">
        <f t="shared" si="555"/>
        <v/>
      </c>
      <c r="E5710" s="228">
        <v>0</v>
      </c>
      <c r="J5710" s="229">
        <f t="shared" si="552"/>
        <v>0</v>
      </c>
      <c r="K5710" s="229">
        <f t="shared" si="553"/>
        <v>0</v>
      </c>
      <c r="L5710" s="229">
        <f t="shared" si="553"/>
        <v>0</v>
      </c>
      <c r="M5710" s="229">
        <f t="shared" si="554"/>
        <v>0</v>
      </c>
    </row>
    <row r="5711" spans="1:13" ht="15" customHeight="1">
      <c r="A5711" s="76"/>
      <c r="B5711" s="77" t="str">
        <f t="shared" si="551"/>
        <v/>
      </c>
      <c r="C5711" t="str">
        <f t="shared" si="550"/>
        <v/>
      </c>
      <c r="D5711" s="315" t="str">
        <f t="shared" si="555"/>
        <v/>
      </c>
      <c r="E5711" s="228">
        <v>0</v>
      </c>
      <c r="J5711" s="229">
        <f t="shared" si="552"/>
        <v>0</v>
      </c>
      <c r="K5711" s="229">
        <f t="shared" si="553"/>
        <v>0</v>
      </c>
      <c r="L5711" s="229">
        <f t="shared" si="553"/>
        <v>0</v>
      </c>
      <c r="M5711" s="229">
        <f t="shared" si="554"/>
        <v>0</v>
      </c>
    </row>
    <row r="5712" spans="1:13" ht="15" customHeight="1">
      <c r="A5712" s="76"/>
      <c r="B5712" s="77" t="str">
        <f t="shared" si="551"/>
        <v/>
      </c>
      <c r="C5712" t="str">
        <f t="shared" si="550"/>
        <v/>
      </c>
      <c r="D5712" s="315" t="str">
        <f t="shared" si="555"/>
        <v/>
      </c>
      <c r="E5712" s="228">
        <v>0</v>
      </c>
      <c r="J5712" s="229">
        <f t="shared" si="552"/>
        <v>0</v>
      </c>
      <c r="K5712" s="229">
        <f t="shared" si="553"/>
        <v>0</v>
      </c>
      <c r="L5712" s="229">
        <f t="shared" si="553"/>
        <v>0</v>
      </c>
      <c r="M5712" s="229">
        <f t="shared" si="554"/>
        <v>0</v>
      </c>
    </row>
    <row r="5713" spans="1:13" ht="15" customHeight="1">
      <c r="A5713" s="76"/>
      <c r="B5713" s="77" t="str">
        <f t="shared" si="551"/>
        <v/>
      </c>
      <c r="C5713" t="str">
        <f t="shared" si="550"/>
        <v/>
      </c>
      <c r="D5713" s="315" t="str">
        <f t="shared" si="555"/>
        <v/>
      </c>
      <c r="E5713" s="228">
        <v>0</v>
      </c>
      <c r="J5713" s="229">
        <f t="shared" si="552"/>
        <v>0</v>
      </c>
      <c r="K5713" s="229">
        <f t="shared" si="553"/>
        <v>0</v>
      </c>
      <c r="L5713" s="229">
        <f t="shared" si="553"/>
        <v>0</v>
      </c>
      <c r="M5713" s="229">
        <f t="shared" si="554"/>
        <v>0</v>
      </c>
    </row>
    <row r="5714" spans="1:13" ht="15" customHeight="1">
      <c r="A5714" s="76"/>
      <c r="B5714" s="77" t="str">
        <f t="shared" si="551"/>
        <v/>
      </c>
      <c r="C5714" t="str">
        <f t="shared" si="550"/>
        <v/>
      </c>
      <c r="D5714" s="315" t="str">
        <f t="shared" si="555"/>
        <v/>
      </c>
      <c r="E5714" s="228">
        <v>0</v>
      </c>
      <c r="J5714" s="229">
        <f t="shared" si="552"/>
        <v>0</v>
      </c>
      <c r="K5714" s="229">
        <f t="shared" si="553"/>
        <v>0</v>
      </c>
      <c r="L5714" s="229">
        <f t="shared" si="553"/>
        <v>0</v>
      </c>
      <c r="M5714" s="229">
        <f t="shared" si="554"/>
        <v>0</v>
      </c>
    </row>
    <row r="5715" spans="1:13" ht="15" customHeight="1">
      <c r="A5715" s="76"/>
      <c r="B5715" s="77" t="str">
        <f t="shared" si="551"/>
        <v/>
      </c>
      <c r="C5715" t="str">
        <f t="shared" si="550"/>
        <v/>
      </c>
      <c r="D5715" s="315" t="str">
        <f t="shared" si="555"/>
        <v/>
      </c>
      <c r="E5715" s="228">
        <v>0</v>
      </c>
      <c r="J5715" s="229">
        <f t="shared" si="552"/>
        <v>0</v>
      </c>
      <c r="K5715" s="229">
        <f t="shared" si="553"/>
        <v>0</v>
      </c>
      <c r="L5715" s="229">
        <f t="shared" si="553"/>
        <v>0</v>
      </c>
      <c r="M5715" s="229">
        <f t="shared" si="554"/>
        <v>0</v>
      </c>
    </row>
    <row r="5716" spans="1:13" ht="15" customHeight="1">
      <c r="A5716" s="76"/>
      <c r="B5716" s="77" t="str">
        <f t="shared" si="551"/>
        <v/>
      </c>
      <c r="C5716" t="str">
        <f t="shared" si="550"/>
        <v/>
      </c>
      <c r="D5716" s="315" t="str">
        <f t="shared" si="555"/>
        <v/>
      </c>
      <c r="E5716" s="228">
        <v>0</v>
      </c>
      <c r="J5716" s="229">
        <f t="shared" si="552"/>
        <v>0</v>
      </c>
      <c r="K5716" s="229">
        <f t="shared" si="553"/>
        <v>0</v>
      </c>
      <c r="L5716" s="229">
        <f t="shared" si="553"/>
        <v>0</v>
      </c>
      <c r="M5716" s="229">
        <f t="shared" si="554"/>
        <v>0</v>
      </c>
    </row>
    <row r="5717" spans="1:13" ht="15" customHeight="1">
      <c r="A5717" s="76"/>
      <c r="B5717" s="77" t="str">
        <f t="shared" si="551"/>
        <v/>
      </c>
      <c r="C5717" t="str">
        <f t="shared" si="550"/>
        <v/>
      </c>
      <c r="D5717" s="315" t="str">
        <f t="shared" si="555"/>
        <v/>
      </c>
      <c r="E5717" s="228">
        <v>0</v>
      </c>
      <c r="J5717" s="229">
        <f t="shared" si="552"/>
        <v>0</v>
      </c>
      <c r="K5717" s="229">
        <f t="shared" si="553"/>
        <v>0</v>
      </c>
      <c r="L5717" s="229">
        <f t="shared" si="553"/>
        <v>0</v>
      </c>
      <c r="M5717" s="229">
        <f t="shared" si="554"/>
        <v>0</v>
      </c>
    </row>
    <row r="5718" spans="1:13" ht="15" customHeight="1">
      <c r="A5718" s="76"/>
      <c r="B5718" s="77" t="str">
        <f t="shared" si="551"/>
        <v/>
      </c>
      <c r="C5718" t="str">
        <f t="shared" si="550"/>
        <v/>
      </c>
      <c r="D5718" s="315" t="str">
        <f t="shared" si="555"/>
        <v/>
      </c>
      <c r="E5718" s="228">
        <v>0</v>
      </c>
      <c r="J5718" s="229">
        <f t="shared" si="552"/>
        <v>0</v>
      </c>
      <c r="K5718" s="229">
        <f t="shared" si="553"/>
        <v>0</v>
      </c>
      <c r="L5718" s="229">
        <f t="shared" si="553"/>
        <v>0</v>
      </c>
      <c r="M5718" s="229">
        <f t="shared" si="554"/>
        <v>0</v>
      </c>
    </row>
    <row r="5719" spans="1:13" ht="15" customHeight="1">
      <c r="A5719" s="76"/>
      <c r="B5719" s="77" t="str">
        <f t="shared" si="551"/>
        <v/>
      </c>
      <c r="C5719" t="str">
        <f t="shared" si="550"/>
        <v/>
      </c>
      <c r="D5719" s="315" t="str">
        <f t="shared" si="555"/>
        <v/>
      </c>
      <c r="E5719" s="228">
        <v>0</v>
      </c>
      <c r="J5719" s="229">
        <f t="shared" si="552"/>
        <v>0</v>
      </c>
      <c r="K5719" s="229">
        <f t="shared" si="553"/>
        <v>0</v>
      </c>
      <c r="L5719" s="229">
        <f t="shared" si="553"/>
        <v>0</v>
      </c>
      <c r="M5719" s="229">
        <f t="shared" si="554"/>
        <v>0</v>
      </c>
    </row>
    <row r="5720" spans="1:13" ht="15" customHeight="1">
      <c r="A5720" s="76"/>
      <c r="B5720" s="77" t="str">
        <f t="shared" si="551"/>
        <v/>
      </c>
      <c r="C5720" t="str">
        <f t="shared" si="550"/>
        <v/>
      </c>
      <c r="D5720" s="315" t="str">
        <f t="shared" si="555"/>
        <v/>
      </c>
      <c r="E5720" s="228">
        <v>0</v>
      </c>
      <c r="J5720" s="229">
        <f t="shared" si="552"/>
        <v>0</v>
      </c>
      <c r="K5720" s="229">
        <f t="shared" si="553"/>
        <v>0</v>
      </c>
      <c r="L5720" s="229">
        <f t="shared" si="553"/>
        <v>0</v>
      </c>
      <c r="M5720" s="229">
        <f t="shared" si="554"/>
        <v>0</v>
      </c>
    </row>
    <row r="5721" spans="1:13" ht="15" customHeight="1">
      <c r="A5721" s="76"/>
      <c r="B5721" s="77" t="str">
        <f t="shared" si="551"/>
        <v/>
      </c>
      <c r="C5721" t="str">
        <f t="shared" si="550"/>
        <v/>
      </c>
      <c r="D5721" s="315" t="str">
        <f t="shared" si="555"/>
        <v/>
      </c>
      <c r="E5721" s="228">
        <v>0</v>
      </c>
      <c r="J5721" s="229">
        <f t="shared" si="552"/>
        <v>0</v>
      </c>
      <c r="K5721" s="229">
        <f t="shared" si="553"/>
        <v>0</v>
      </c>
      <c r="L5721" s="229">
        <f t="shared" si="553"/>
        <v>0</v>
      </c>
      <c r="M5721" s="229">
        <f t="shared" si="554"/>
        <v>0</v>
      </c>
    </row>
    <row r="5722" spans="1:13" ht="15" customHeight="1">
      <c r="A5722" s="76"/>
      <c r="B5722" s="77" t="str">
        <f t="shared" si="551"/>
        <v/>
      </c>
      <c r="C5722" t="str">
        <f t="shared" si="550"/>
        <v/>
      </c>
      <c r="D5722" s="315" t="str">
        <f t="shared" si="555"/>
        <v/>
      </c>
      <c r="E5722" s="228">
        <v>0</v>
      </c>
      <c r="J5722" s="229">
        <f t="shared" si="552"/>
        <v>0</v>
      </c>
      <c r="K5722" s="229">
        <f t="shared" si="553"/>
        <v>0</v>
      </c>
      <c r="L5722" s="229">
        <f t="shared" si="553"/>
        <v>0</v>
      </c>
      <c r="M5722" s="229">
        <f t="shared" si="554"/>
        <v>0</v>
      </c>
    </row>
    <row r="5723" spans="1:13" ht="15" customHeight="1">
      <c r="A5723" s="76"/>
      <c r="B5723" s="77" t="str">
        <f t="shared" si="551"/>
        <v/>
      </c>
      <c r="C5723" t="str">
        <f t="shared" si="550"/>
        <v/>
      </c>
      <c r="D5723" s="315" t="str">
        <f t="shared" si="555"/>
        <v/>
      </c>
      <c r="E5723" s="228">
        <v>0</v>
      </c>
      <c r="J5723" s="229">
        <f t="shared" si="552"/>
        <v>0</v>
      </c>
      <c r="K5723" s="229">
        <f t="shared" si="553"/>
        <v>0</v>
      </c>
      <c r="L5723" s="229">
        <f t="shared" si="553"/>
        <v>0</v>
      </c>
      <c r="M5723" s="229">
        <f t="shared" si="554"/>
        <v>0</v>
      </c>
    </row>
    <row r="5724" spans="1:13" ht="15" customHeight="1">
      <c r="A5724" s="76"/>
      <c r="B5724" s="77" t="str">
        <f t="shared" si="551"/>
        <v/>
      </c>
      <c r="C5724" t="str">
        <f t="shared" si="550"/>
        <v/>
      </c>
      <c r="D5724" s="315" t="str">
        <f t="shared" si="555"/>
        <v/>
      </c>
      <c r="E5724" s="228">
        <v>0</v>
      </c>
      <c r="J5724" s="229">
        <f t="shared" si="552"/>
        <v>0</v>
      </c>
      <c r="K5724" s="229">
        <f t="shared" si="553"/>
        <v>0</v>
      </c>
      <c r="L5724" s="229">
        <f t="shared" si="553"/>
        <v>0</v>
      </c>
      <c r="M5724" s="229">
        <f t="shared" si="554"/>
        <v>0</v>
      </c>
    </row>
    <row r="5725" spans="1:13" ht="15" customHeight="1">
      <c r="A5725" s="76"/>
      <c r="B5725" s="77" t="str">
        <f t="shared" si="551"/>
        <v/>
      </c>
      <c r="C5725" t="str">
        <f t="shared" si="550"/>
        <v/>
      </c>
      <c r="D5725" s="315" t="str">
        <f t="shared" si="555"/>
        <v/>
      </c>
      <c r="E5725" s="228">
        <v>0</v>
      </c>
      <c r="J5725" s="229">
        <f t="shared" si="552"/>
        <v>0</v>
      </c>
      <c r="K5725" s="229">
        <f t="shared" si="553"/>
        <v>0</v>
      </c>
      <c r="L5725" s="229">
        <f t="shared" si="553"/>
        <v>0</v>
      </c>
      <c r="M5725" s="229">
        <f t="shared" si="554"/>
        <v>0</v>
      </c>
    </row>
    <row r="5726" spans="1:13" ht="15" customHeight="1">
      <c r="A5726" s="76"/>
      <c r="B5726" s="77" t="str">
        <f t="shared" si="551"/>
        <v/>
      </c>
      <c r="C5726" t="str">
        <f t="shared" si="550"/>
        <v/>
      </c>
      <c r="D5726" s="315" t="str">
        <f t="shared" si="555"/>
        <v/>
      </c>
      <c r="E5726" s="228">
        <v>0</v>
      </c>
      <c r="J5726" s="229">
        <f t="shared" si="552"/>
        <v>0</v>
      </c>
      <c r="K5726" s="229">
        <f t="shared" si="553"/>
        <v>0</v>
      </c>
      <c r="L5726" s="229">
        <f t="shared" si="553"/>
        <v>0</v>
      </c>
      <c r="M5726" s="229">
        <f t="shared" si="554"/>
        <v>0</v>
      </c>
    </row>
    <row r="5727" spans="1:13" ht="15" customHeight="1">
      <c r="A5727" s="76"/>
      <c r="B5727" s="77" t="str">
        <f t="shared" si="551"/>
        <v/>
      </c>
      <c r="C5727" t="str">
        <f t="shared" si="550"/>
        <v/>
      </c>
      <c r="D5727" s="315" t="str">
        <f t="shared" si="555"/>
        <v/>
      </c>
      <c r="E5727" s="228">
        <v>0</v>
      </c>
      <c r="J5727" s="229">
        <f t="shared" si="552"/>
        <v>0</v>
      </c>
      <c r="K5727" s="229">
        <f t="shared" si="553"/>
        <v>0</v>
      </c>
      <c r="L5727" s="229">
        <f t="shared" si="553"/>
        <v>0</v>
      </c>
      <c r="M5727" s="229">
        <f t="shared" si="554"/>
        <v>0</v>
      </c>
    </row>
    <row r="5728" spans="1:13" ht="15" customHeight="1">
      <c r="A5728" s="76"/>
      <c r="B5728" s="77" t="str">
        <f t="shared" si="551"/>
        <v/>
      </c>
      <c r="C5728" t="str">
        <f t="shared" si="550"/>
        <v/>
      </c>
      <c r="D5728" s="315" t="str">
        <f t="shared" si="555"/>
        <v/>
      </c>
      <c r="E5728" s="228">
        <v>0</v>
      </c>
      <c r="J5728" s="229">
        <f t="shared" si="552"/>
        <v>0</v>
      </c>
      <c r="K5728" s="229">
        <f t="shared" si="553"/>
        <v>0</v>
      </c>
      <c r="L5728" s="229">
        <f t="shared" si="553"/>
        <v>0</v>
      </c>
      <c r="M5728" s="229">
        <f t="shared" si="554"/>
        <v>0</v>
      </c>
    </row>
    <row r="5729" spans="1:13" ht="15" customHeight="1">
      <c r="A5729" s="76"/>
      <c r="B5729" s="77" t="str">
        <f t="shared" si="551"/>
        <v/>
      </c>
      <c r="C5729" t="str">
        <f t="shared" si="550"/>
        <v/>
      </c>
      <c r="D5729" s="315" t="str">
        <f t="shared" si="555"/>
        <v/>
      </c>
      <c r="E5729" s="228">
        <v>0</v>
      </c>
      <c r="J5729" s="229">
        <f t="shared" si="552"/>
        <v>0</v>
      </c>
      <c r="K5729" s="229">
        <f t="shared" si="553"/>
        <v>0</v>
      </c>
      <c r="L5729" s="229">
        <f t="shared" si="553"/>
        <v>0</v>
      </c>
      <c r="M5729" s="229">
        <f t="shared" si="554"/>
        <v>0</v>
      </c>
    </row>
    <row r="5730" spans="1:13" ht="15" customHeight="1">
      <c r="A5730" s="76"/>
      <c r="B5730" s="77" t="str">
        <f t="shared" si="551"/>
        <v/>
      </c>
      <c r="C5730" t="str">
        <f t="shared" si="550"/>
        <v/>
      </c>
      <c r="D5730" s="315" t="str">
        <f t="shared" si="555"/>
        <v/>
      </c>
      <c r="E5730" s="228">
        <v>0</v>
      </c>
      <c r="J5730" s="229">
        <f t="shared" si="552"/>
        <v>0</v>
      </c>
      <c r="K5730" s="229">
        <f t="shared" si="553"/>
        <v>0</v>
      </c>
      <c r="L5730" s="229">
        <f t="shared" si="553"/>
        <v>0</v>
      </c>
      <c r="M5730" s="229">
        <f t="shared" si="554"/>
        <v>0</v>
      </c>
    </row>
    <row r="5731" spans="1:13" ht="15" customHeight="1">
      <c r="A5731" s="76"/>
      <c r="B5731" s="77" t="str">
        <f t="shared" si="551"/>
        <v/>
      </c>
      <c r="C5731" t="str">
        <f t="shared" si="550"/>
        <v/>
      </c>
      <c r="D5731" s="315" t="str">
        <f t="shared" si="555"/>
        <v/>
      </c>
      <c r="E5731" s="228">
        <v>0</v>
      </c>
      <c r="J5731" s="229">
        <f t="shared" si="552"/>
        <v>0</v>
      </c>
      <c r="K5731" s="229">
        <f t="shared" si="553"/>
        <v>0</v>
      </c>
      <c r="L5731" s="229">
        <f t="shared" si="553"/>
        <v>0</v>
      </c>
      <c r="M5731" s="229">
        <f t="shared" si="554"/>
        <v>0</v>
      </c>
    </row>
    <row r="5732" spans="1:13" ht="15" customHeight="1">
      <c r="A5732" s="76"/>
      <c r="B5732" s="77" t="str">
        <f t="shared" si="551"/>
        <v/>
      </c>
      <c r="C5732" t="str">
        <f t="shared" si="550"/>
        <v/>
      </c>
      <c r="D5732" s="315" t="str">
        <f t="shared" si="555"/>
        <v/>
      </c>
      <c r="E5732" s="228">
        <v>0</v>
      </c>
      <c r="J5732" s="229">
        <f t="shared" si="552"/>
        <v>0</v>
      </c>
      <c r="K5732" s="229">
        <f t="shared" si="553"/>
        <v>0</v>
      </c>
      <c r="L5732" s="229">
        <f t="shared" si="553"/>
        <v>0</v>
      </c>
      <c r="M5732" s="229">
        <f t="shared" si="554"/>
        <v>0</v>
      </c>
    </row>
    <row r="5733" spans="1:13" ht="15" customHeight="1">
      <c r="A5733" s="76"/>
      <c r="B5733" s="77" t="str">
        <f t="shared" si="551"/>
        <v/>
      </c>
      <c r="C5733" t="str">
        <f t="shared" si="550"/>
        <v/>
      </c>
      <c r="D5733" s="315" t="str">
        <f t="shared" si="555"/>
        <v/>
      </c>
      <c r="E5733" s="228">
        <v>0</v>
      </c>
      <c r="J5733" s="229">
        <f t="shared" si="552"/>
        <v>0</v>
      </c>
      <c r="K5733" s="229">
        <f t="shared" si="553"/>
        <v>0</v>
      </c>
      <c r="L5733" s="229">
        <f t="shared" si="553"/>
        <v>0</v>
      </c>
      <c r="M5733" s="229">
        <f t="shared" si="554"/>
        <v>0</v>
      </c>
    </row>
    <row r="5734" spans="1:13" ht="15" customHeight="1">
      <c r="A5734" s="76"/>
      <c r="B5734" s="77" t="str">
        <f t="shared" si="551"/>
        <v/>
      </c>
      <c r="C5734" t="str">
        <f t="shared" si="550"/>
        <v/>
      </c>
      <c r="D5734" s="315" t="str">
        <f t="shared" si="555"/>
        <v/>
      </c>
      <c r="E5734" s="228">
        <v>0</v>
      </c>
      <c r="J5734" s="229">
        <f t="shared" si="552"/>
        <v>0</v>
      </c>
      <c r="K5734" s="229">
        <f t="shared" si="553"/>
        <v>0</v>
      </c>
      <c r="L5734" s="229">
        <f t="shared" si="553"/>
        <v>0</v>
      </c>
      <c r="M5734" s="229">
        <f t="shared" si="554"/>
        <v>0</v>
      </c>
    </row>
    <row r="5735" spans="1:13" ht="15" customHeight="1">
      <c r="A5735" s="76"/>
      <c r="B5735" s="77" t="str">
        <f t="shared" si="551"/>
        <v/>
      </c>
      <c r="C5735" t="str">
        <f t="shared" si="550"/>
        <v/>
      </c>
      <c r="D5735" s="315" t="str">
        <f t="shared" si="555"/>
        <v/>
      </c>
      <c r="E5735" s="228">
        <v>0</v>
      </c>
      <c r="J5735" s="229">
        <f t="shared" si="552"/>
        <v>0</v>
      </c>
      <c r="K5735" s="229">
        <f t="shared" si="553"/>
        <v>0</v>
      </c>
      <c r="L5735" s="229">
        <f t="shared" si="553"/>
        <v>0</v>
      </c>
      <c r="M5735" s="229">
        <f t="shared" si="554"/>
        <v>0</v>
      </c>
    </row>
    <row r="5736" spans="1:13" ht="15" customHeight="1">
      <c r="A5736" s="76"/>
      <c r="B5736" s="77" t="str">
        <f t="shared" si="551"/>
        <v/>
      </c>
      <c r="C5736" t="str">
        <f t="shared" si="550"/>
        <v/>
      </c>
      <c r="D5736" s="315" t="str">
        <f t="shared" si="555"/>
        <v/>
      </c>
      <c r="E5736" s="228">
        <v>0</v>
      </c>
      <c r="J5736" s="229">
        <f t="shared" si="552"/>
        <v>0</v>
      </c>
      <c r="K5736" s="229">
        <f t="shared" si="553"/>
        <v>0</v>
      </c>
      <c r="L5736" s="229">
        <f t="shared" si="553"/>
        <v>0</v>
      </c>
      <c r="M5736" s="229">
        <f t="shared" si="554"/>
        <v>0</v>
      </c>
    </row>
    <row r="5737" spans="1:13" ht="15" customHeight="1">
      <c r="A5737" s="76"/>
      <c r="B5737" s="77" t="str">
        <f t="shared" si="551"/>
        <v/>
      </c>
      <c r="C5737" t="str">
        <f t="shared" si="550"/>
        <v/>
      </c>
      <c r="D5737" s="315" t="str">
        <f t="shared" si="555"/>
        <v/>
      </c>
      <c r="E5737" s="228">
        <v>0</v>
      </c>
      <c r="J5737" s="229">
        <f t="shared" si="552"/>
        <v>0</v>
      </c>
      <c r="K5737" s="229">
        <f t="shared" si="553"/>
        <v>0</v>
      </c>
      <c r="L5737" s="229">
        <f t="shared" si="553"/>
        <v>0</v>
      </c>
      <c r="M5737" s="229">
        <f t="shared" si="554"/>
        <v>0</v>
      </c>
    </row>
    <row r="5738" spans="1:13" ht="15" customHeight="1">
      <c r="A5738" s="76"/>
      <c r="B5738" s="77" t="str">
        <f t="shared" si="551"/>
        <v/>
      </c>
      <c r="C5738" t="str">
        <f t="shared" si="550"/>
        <v/>
      </c>
      <c r="D5738" s="315" t="str">
        <f t="shared" si="555"/>
        <v/>
      </c>
      <c r="E5738" s="228">
        <v>0</v>
      </c>
      <c r="J5738" s="229">
        <f t="shared" si="552"/>
        <v>0</v>
      </c>
      <c r="K5738" s="229">
        <f t="shared" si="553"/>
        <v>0</v>
      </c>
      <c r="L5738" s="229">
        <f t="shared" si="553"/>
        <v>0</v>
      </c>
      <c r="M5738" s="229">
        <f t="shared" si="554"/>
        <v>0</v>
      </c>
    </row>
    <row r="5739" spans="1:13" ht="15" customHeight="1">
      <c r="A5739" s="76"/>
      <c r="B5739" s="77" t="str">
        <f t="shared" si="551"/>
        <v/>
      </c>
      <c r="C5739" t="str">
        <f t="shared" si="550"/>
        <v/>
      </c>
      <c r="D5739" s="315" t="str">
        <f t="shared" si="555"/>
        <v/>
      </c>
      <c r="E5739" s="228">
        <v>0</v>
      </c>
      <c r="J5739" s="229">
        <f t="shared" si="552"/>
        <v>0</v>
      </c>
      <c r="K5739" s="229">
        <f t="shared" si="553"/>
        <v>0</v>
      </c>
      <c r="L5739" s="229">
        <f t="shared" si="553"/>
        <v>0</v>
      </c>
      <c r="M5739" s="229">
        <f t="shared" si="554"/>
        <v>0</v>
      </c>
    </row>
    <row r="5740" spans="1:13" ht="15" customHeight="1">
      <c r="A5740" s="76"/>
      <c r="B5740" s="77" t="str">
        <f t="shared" si="551"/>
        <v/>
      </c>
      <c r="C5740" t="str">
        <f t="shared" si="550"/>
        <v/>
      </c>
      <c r="D5740" s="315" t="str">
        <f t="shared" si="555"/>
        <v/>
      </c>
      <c r="E5740" s="228">
        <v>0</v>
      </c>
      <c r="J5740" s="229">
        <f t="shared" si="552"/>
        <v>0</v>
      </c>
      <c r="K5740" s="229">
        <f t="shared" si="553"/>
        <v>0</v>
      </c>
      <c r="L5740" s="229">
        <f t="shared" si="553"/>
        <v>0</v>
      </c>
      <c r="M5740" s="229">
        <f t="shared" si="554"/>
        <v>0</v>
      </c>
    </row>
    <row r="5741" spans="1:13" ht="15" customHeight="1">
      <c r="A5741" s="76"/>
      <c r="B5741" s="77" t="str">
        <f t="shared" si="551"/>
        <v/>
      </c>
      <c r="C5741" t="str">
        <f t="shared" si="550"/>
        <v/>
      </c>
      <c r="D5741" s="315" t="str">
        <f t="shared" si="555"/>
        <v/>
      </c>
      <c r="E5741" s="228">
        <v>0</v>
      </c>
      <c r="J5741" s="229">
        <f t="shared" si="552"/>
        <v>0</v>
      </c>
      <c r="K5741" s="229">
        <f t="shared" si="553"/>
        <v>0</v>
      </c>
      <c r="L5741" s="229">
        <f t="shared" si="553"/>
        <v>0</v>
      </c>
      <c r="M5741" s="229">
        <f t="shared" si="554"/>
        <v>0</v>
      </c>
    </row>
    <row r="5742" spans="1:13" ht="15" customHeight="1">
      <c r="A5742" s="76"/>
      <c r="B5742" s="77" t="str">
        <f t="shared" si="551"/>
        <v/>
      </c>
      <c r="C5742" t="str">
        <f t="shared" si="550"/>
        <v/>
      </c>
      <c r="D5742" s="315" t="str">
        <f t="shared" si="555"/>
        <v/>
      </c>
      <c r="E5742" s="228">
        <v>0</v>
      </c>
      <c r="J5742" s="229">
        <f t="shared" si="552"/>
        <v>0</v>
      </c>
      <c r="K5742" s="229">
        <f t="shared" si="553"/>
        <v>0</v>
      </c>
      <c r="L5742" s="229">
        <f t="shared" si="553"/>
        <v>0</v>
      </c>
      <c r="M5742" s="229">
        <f t="shared" si="554"/>
        <v>0</v>
      </c>
    </row>
    <row r="5743" spans="1:13" ht="15" customHeight="1">
      <c r="A5743" s="76"/>
      <c r="B5743" s="77" t="str">
        <f t="shared" si="551"/>
        <v/>
      </c>
      <c r="C5743" t="str">
        <f t="shared" si="550"/>
        <v/>
      </c>
      <c r="D5743" s="315" t="str">
        <f t="shared" si="555"/>
        <v/>
      </c>
      <c r="E5743" s="228">
        <v>0</v>
      </c>
      <c r="J5743" s="229">
        <f t="shared" si="552"/>
        <v>0</v>
      </c>
      <c r="K5743" s="229">
        <f t="shared" si="553"/>
        <v>0</v>
      </c>
      <c r="L5743" s="229">
        <f t="shared" si="553"/>
        <v>0</v>
      </c>
      <c r="M5743" s="229">
        <f t="shared" si="554"/>
        <v>0</v>
      </c>
    </row>
    <row r="5744" spans="1:13" ht="15" customHeight="1">
      <c r="A5744" s="76"/>
      <c r="B5744" s="77" t="str">
        <f t="shared" si="551"/>
        <v/>
      </c>
      <c r="C5744" t="str">
        <f t="shared" si="550"/>
        <v/>
      </c>
      <c r="D5744" s="315" t="str">
        <f t="shared" si="555"/>
        <v/>
      </c>
      <c r="E5744" s="228">
        <v>0</v>
      </c>
      <c r="J5744" s="229">
        <f t="shared" si="552"/>
        <v>0</v>
      </c>
      <c r="K5744" s="229">
        <f t="shared" si="553"/>
        <v>0</v>
      </c>
      <c r="L5744" s="229">
        <f t="shared" si="553"/>
        <v>0</v>
      </c>
      <c r="M5744" s="229">
        <f t="shared" si="554"/>
        <v>0</v>
      </c>
    </row>
    <row r="5745" spans="1:13" ht="15" customHeight="1">
      <c r="A5745" s="76"/>
      <c r="B5745" s="77" t="str">
        <f t="shared" si="551"/>
        <v/>
      </c>
      <c r="C5745" t="str">
        <f t="shared" si="550"/>
        <v/>
      </c>
      <c r="D5745" s="315" t="str">
        <f t="shared" si="555"/>
        <v/>
      </c>
      <c r="E5745" s="228">
        <v>0</v>
      </c>
      <c r="J5745" s="229">
        <f t="shared" si="552"/>
        <v>0</v>
      </c>
      <c r="K5745" s="229">
        <f t="shared" si="553"/>
        <v>0</v>
      </c>
      <c r="L5745" s="229">
        <f t="shared" si="553"/>
        <v>0</v>
      </c>
      <c r="M5745" s="229">
        <f t="shared" si="554"/>
        <v>0</v>
      </c>
    </row>
    <row r="5746" spans="1:13" ht="15" customHeight="1">
      <c r="A5746" s="76"/>
      <c r="B5746" s="77" t="str">
        <f t="shared" si="551"/>
        <v/>
      </c>
      <c r="C5746" t="str">
        <f t="shared" si="550"/>
        <v/>
      </c>
      <c r="D5746" s="315" t="str">
        <f t="shared" si="555"/>
        <v/>
      </c>
      <c r="E5746" s="228">
        <v>0</v>
      </c>
      <c r="J5746" s="229">
        <f t="shared" si="552"/>
        <v>0</v>
      </c>
      <c r="K5746" s="229">
        <f t="shared" si="553"/>
        <v>0</v>
      </c>
      <c r="L5746" s="229">
        <f t="shared" si="553"/>
        <v>0</v>
      </c>
      <c r="M5746" s="229">
        <f t="shared" si="554"/>
        <v>0</v>
      </c>
    </row>
    <row r="5747" spans="1:13" ht="15" customHeight="1">
      <c r="A5747" s="76"/>
      <c r="B5747" s="77" t="str">
        <f t="shared" si="551"/>
        <v/>
      </c>
      <c r="C5747" t="str">
        <f t="shared" si="550"/>
        <v/>
      </c>
      <c r="D5747" s="315" t="str">
        <f t="shared" si="555"/>
        <v/>
      </c>
      <c r="E5747" s="228">
        <v>0</v>
      </c>
      <c r="J5747" s="229">
        <f t="shared" si="552"/>
        <v>0</v>
      </c>
      <c r="K5747" s="229">
        <f t="shared" si="553"/>
        <v>0</v>
      </c>
      <c r="L5747" s="229">
        <f t="shared" si="553"/>
        <v>0</v>
      </c>
      <c r="M5747" s="229">
        <f t="shared" si="554"/>
        <v>0</v>
      </c>
    </row>
    <row r="5748" spans="1:13" ht="15" customHeight="1">
      <c r="A5748" s="76"/>
      <c r="B5748" s="77" t="str">
        <f t="shared" si="551"/>
        <v/>
      </c>
      <c r="C5748" t="str">
        <f t="shared" si="550"/>
        <v/>
      </c>
      <c r="D5748" s="315" t="str">
        <f t="shared" si="555"/>
        <v/>
      </c>
      <c r="E5748" s="228">
        <v>0</v>
      </c>
      <c r="J5748" s="229">
        <f t="shared" si="552"/>
        <v>0</v>
      </c>
      <c r="K5748" s="229">
        <f t="shared" si="553"/>
        <v>0</v>
      </c>
      <c r="L5748" s="229">
        <f t="shared" si="553"/>
        <v>0</v>
      </c>
      <c r="M5748" s="229">
        <f t="shared" si="554"/>
        <v>0</v>
      </c>
    </row>
    <row r="5749" spans="1:13" ht="15" customHeight="1">
      <c r="A5749" s="76"/>
      <c r="B5749" s="77" t="str">
        <f t="shared" si="551"/>
        <v/>
      </c>
      <c r="C5749" t="str">
        <f t="shared" si="550"/>
        <v/>
      </c>
      <c r="D5749" s="315" t="str">
        <f t="shared" si="555"/>
        <v/>
      </c>
      <c r="E5749" s="228">
        <v>0</v>
      </c>
      <c r="J5749" s="229">
        <f t="shared" si="552"/>
        <v>0</v>
      </c>
      <c r="K5749" s="229">
        <f t="shared" si="553"/>
        <v>0</v>
      </c>
      <c r="L5749" s="229">
        <f t="shared" si="553"/>
        <v>0</v>
      </c>
      <c r="M5749" s="229">
        <f t="shared" si="554"/>
        <v>0</v>
      </c>
    </row>
    <row r="5750" spans="1:13" ht="15" customHeight="1">
      <c r="A5750" s="76"/>
      <c r="B5750" s="77" t="str">
        <f t="shared" si="551"/>
        <v/>
      </c>
      <c r="C5750" t="str">
        <f t="shared" si="550"/>
        <v/>
      </c>
      <c r="D5750" s="315" t="str">
        <f t="shared" si="555"/>
        <v/>
      </c>
      <c r="E5750" s="228">
        <v>0</v>
      </c>
      <c r="J5750" s="229">
        <f t="shared" si="552"/>
        <v>0</v>
      </c>
      <c r="K5750" s="229">
        <f t="shared" si="553"/>
        <v>0</v>
      </c>
      <c r="L5750" s="229">
        <f t="shared" si="553"/>
        <v>0</v>
      </c>
      <c r="M5750" s="229">
        <f t="shared" si="554"/>
        <v>0</v>
      </c>
    </row>
    <row r="5751" spans="1:13" ht="15" customHeight="1">
      <c r="A5751" s="76"/>
      <c r="B5751" s="77" t="str">
        <f t="shared" si="551"/>
        <v/>
      </c>
      <c r="C5751" t="str">
        <f t="shared" si="550"/>
        <v/>
      </c>
      <c r="D5751" s="315" t="str">
        <f t="shared" si="555"/>
        <v/>
      </c>
      <c r="E5751" s="228">
        <v>0</v>
      </c>
      <c r="J5751" s="229">
        <f t="shared" si="552"/>
        <v>0</v>
      </c>
      <c r="K5751" s="229">
        <f t="shared" si="553"/>
        <v>0</v>
      </c>
      <c r="L5751" s="229">
        <f t="shared" si="553"/>
        <v>0</v>
      </c>
      <c r="M5751" s="229">
        <f t="shared" si="554"/>
        <v>0</v>
      </c>
    </row>
    <row r="5752" spans="1:13" ht="15" customHeight="1">
      <c r="A5752" s="76"/>
      <c r="B5752" s="77" t="str">
        <f t="shared" si="551"/>
        <v/>
      </c>
      <c r="C5752" t="str">
        <f t="shared" si="550"/>
        <v/>
      </c>
      <c r="D5752" s="315" t="str">
        <f t="shared" si="555"/>
        <v/>
      </c>
      <c r="E5752" s="228">
        <v>0</v>
      </c>
      <c r="J5752" s="229">
        <f t="shared" si="552"/>
        <v>0</v>
      </c>
      <c r="K5752" s="229">
        <f t="shared" si="553"/>
        <v>0</v>
      </c>
      <c r="L5752" s="229">
        <f t="shared" si="553"/>
        <v>0</v>
      </c>
      <c r="M5752" s="229">
        <f t="shared" si="554"/>
        <v>0</v>
      </c>
    </row>
    <row r="5753" spans="1:13" ht="15" customHeight="1">
      <c r="A5753" s="76"/>
      <c r="B5753" s="77" t="str">
        <f t="shared" si="551"/>
        <v/>
      </c>
      <c r="C5753" t="str">
        <f t="shared" si="550"/>
        <v/>
      </c>
      <c r="D5753" s="315" t="str">
        <f t="shared" si="555"/>
        <v/>
      </c>
      <c r="E5753" s="228">
        <v>0</v>
      </c>
      <c r="J5753" s="229">
        <f t="shared" si="552"/>
        <v>0</v>
      </c>
      <c r="K5753" s="229">
        <f t="shared" si="553"/>
        <v>0</v>
      </c>
      <c r="L5753" s="229">
        <f t="shared" si="553"/>
        <v>0</v>
      </c>
      <c r="M5753" s="229">
        <f t="shared" si="554"/>
        <v>0</v>
      </c>
    </row>
    <row r="5754" spans="1:13" ht="15" customHeight="1">
      <c r="A5754" s="76"/>
      <c r="B5754" s="77" t="str">
        <f t="shared" si="551"/>
        <v/>
      </c>
      <c r="C5754" t="str">
        <f t="shared" si="550"/>
        <v/>
      </c>
      <c r="D5754" s="315" t="str">
        <f t="shared" si="555"/>
        <v/>
      </c>
      <c r="E5754" s="228">
        <v>0</v>
      </c>
      <c r="J5754" s="229">
        <f t="shared" si="552"/>
        <v>0</v>
      </c>
      <c r="K5754" s="229">
        <f t="shared" si="553"/>
        <v>0</v>
      </c>
      <c r="L5754" s="229">
        <f t="shared" si="553"/>
        <v>0</v>
      </c>
      <c r="M5754" s="229">
        <f t="shared" si="554"/>
        <v>0</v>
      </c>
    </row>
    <row r="5755" spans="1:13" ht="15" customHeight="1">
      <c r="A5755" s="76"/>
      <c r="B5755" s="77" t="str">
        <f t="shared" si="551"/>
        <v/>
      </c>
      <c r="C5755" t="str">
        <f t="shared" si="550"/>
        <v/>
      </c>
      <c r="D5755" s="315" t="str">
        <f t="shared" si="555"/>
        <v/>
      </c>
      <c r="E5755" s="228">
        <v>0</v>
      </c>
      <c r="J5755" s="229">
        <f t="shared" si="552"/>
        <v>0</v>
      </c>
      <c r="K5755" s="229">
        <f t="shared" si="553"/>
        <v>0</v>
      </c>
      <c r="L5755" s="229">
        <f t="shared" si="553"/>
        <v>0</v>
      </c>
      <c r="M5755" s="229">
        <f t="shared" si="554"/>
        <v>0</v>
      </c>
    </row>
    <row r="5756" spans="1:13" ht="15" customHeight="1">
      <c r="A5756" s="76"/>
      <c r="B5756" s="77" t="str">
        <f t="shared" si="551"/>
        <v/>
      </c>
      <c r="C5756" t="str">
        <f t="shared" si="550"/>
        <v/>
      </c>
      <c r="D5756" s="315" t="str">
        <f t="shared" si="555"/>
        <v/>
      </c>
      <c r="E5756" s="228">
        <v>0</v>
      </c>
      <c r="J5756" s="229">
        <f t="shared" si="552"/>
        <v>0</v>
      </c>
      <c r="K5756" s="229">
        <f t="shared" si="553"/>
        <v>0</v>
      </c>
      <c r="L5756" s="229">
        <f t="shared" si="553"/>
        <v>0</v>
      </c>
      <c r="M5756" s="229">
        <f t="shared" si="554"/>
        <v>0</v>
      </c>
    </row>
    <row r="5757" spans="1:13" ht="15" customHeight="1">
      <c r="A5757" s="76"/>
      <c r="B5757" s="77" t="str">
        <f t="shared" si="551"/>
        <v/>
      </c>
      <c r="C5757" t="str">
        <f t="shared" si="550"/>
        <v/>
      </c>
      <c r="D5757" s="315" t="str">
        <f t="shared" si="555"/>
        <v/>
      </c>
      <c r="E5757" s="228">
        <v>0</v>
      </c>
      <c r="J5757" s="229">
        <f t="shared" si="552"/>
        <v>0</v>
      </c>
      <c r="K5757" s="229">
        <f t="shared" si="553"/>
        <v>0</v>
      </c>
      <c r="L5757" s="229">
        <f t="shared" si="553"/>
        <v>0</v>
      </c>
      <c r="M5757" s="229">
        <f t="shared" si="554"/>
        <v>0</v>
      </c>
    </row>
    <row r="5758" spans="1:13" ht="15" customHeight="1">
      <c r="A5758" s="76"/>
      <c r="B5758" s="77" t="str">
        <f t="shared" si="551"/>
        <v/>
      </c>
      <c r="C5758" t="str">
        <f t="shared" si="550"/>
        <v/>
      </c>
      <c r="D5758" s="315" t="str">
        <f t="shared" si="555"/>
        <v/>
      </c>
      <c r="E5758" s="228">
        <v>0</v>
      </c>
      <c r="J5758" s="229">
        <f t="shared" si="552"/>
        <v>0</v>
      </c>
      <c r="K5758" s="229">
        <f t="shared" si="553"/>
        <v>0</v>
      </c>
      <c r="L5758" s="229">
        <f t="shared" si="553"/>
        <v>0</v>
      </c>
      <c r="M5758" s="229">
        <f t="shared" si="554"/>
        <v>0</v>
      </c>
    </row>
    <row r="5759" spans="1:13" ht="15" customHeight="1">
      <c r="A5759" s="76"/>
      <c r="B5759" s="77" t="str">
        <f t="shared" si="551"/>
        <v/>
      </c>
      <c r="C5759" t="str">
        <f t="shared" si="550"/>
        <v/>
      </c>
      <c r="D5759" s="315" t="str">
        <f t="shared" si="555"/>
        <v/>
      </c>
      <c r="E5759" s="228">
        <v>0</v>
      </c>
      <c r="J5759" s="229">
        <f t="shared" si="552"/>
        <v>0</v>
      </c>
      <c r="K5759" s="229">
        <f t="shared" si="553"/>
        <v>0</v>
      </c>
      <c r="L5759" s="229">
        <f t="shared" si="553"/>
        <v>0</v>
      </c>
      <c r="M5759" s="229">
        <f t="shared" si="554"/>
        <v>0</v>
      </c>
    </row>
    <row r="5760" spans="1:13" ht="15" customHeight="1">
      <c r="A5760" s="76"/>
      <c r="B5760" s="77" t="str">
        <f t="shared" si="551"/>
        <v/>
      </c>
      <c r="C5760" t="str">
        <f t="shared" si="550"/>
        <v/>
      </c>
      <c r="D5760" s="315" t="str">
        <f t="shared" si="555"/>
        <v/>
      </c>
      <c r="E5760" s="228">
        <v>0</v>
      </c>
      <c r="J5760" s="229">
        <f t="shared" si="552"/>
        <v>0</v>
      </c>
      <c r="K5760" s="229">
        <f t="shared" si="553"/>
        <v>0</v>
      </c>
      <c r="L5760" s="229">
        <f t="shared" si="553"/>
        <v>0</v>
      </c>
      <c r="M5760" s="229">
        <f t="shared" si="554"/>
        <v>0</v>
      </c>
    </row>
    <row r="5761" spans="1:13" ht="15" customHeight="1">
      <c r="A5761" s="76"/>
      <c r="B5761" s="77" t="str">
        <f t="shared" si="551"/>
        <v/>
      </c>
      <c r="C5761" t="str">
        <f t="shared" ref="C5761:C5824" si="556">IF(A5761&lt;&gt;"",TEXT(A5761,"aaaa"),"")</f>
        <v/>
      </c>
      <c r="D5761" s="315" t="str">
        <f t="shared" si="555"/>
        <v/>
      </c>
      <c r="E5761" s="228">
        <v>0</v>
      </c>
      <c r="J5761" s="229">
        <f t="shared" si="552"/>
        <v>0</v>
      </c>
      <c r="K5761" s="229">
        <f t="shared" si="553"/>
        <v>0</v>
      </c>
      <c r="L5761" s="229">
        <f t="shared" si="553"/>
        <v>0</v>
      </c>
      <c r="M5761" s="229">
        <f t="shared" si="554"/>
        <v>0</v>
      </c>
    </row>
    <row r="5762" spans="1:13" ht="15" customHeight="1">
      <c r="A5762" s="76"/>
      <c r="B5762" s="77" t="str">
        <f t="shared" si="551"/>
        <v/>
      </c>
      <c r="C5762" t="str">
        <f t="shared" si="556"/>
        <v/>
      </c>
      <c r="D5762" s="315" t="str">
        <f t="shared" si="555"/>
        <v/>
      </c>
      <c r="E5762" s="228">
        <v>0</v>
      </c>
      <c r="J5762" s="229">
        <f t="shared" si="552"/>
        <v>0</v>
      </c>
      <c r="K5762" s="229">
        <f t="shared" si="553"/>
        <v>0</v>
      </c>
      <c r="L5762" s="229">
        <f t="shared" si="553"/>
        <v>0</v>
      </c>
      <c r="M5762" s="229">
        <f t="shared" si="554"/>
        <v>0</v>
      </c>
    </row>
    <row r="5763" spans="1:13" ht="15" customHeight="1">
      <c r="A5763" s="76"/>
      <c r="B5763" s="77" t="str">
        <f t="shared" si="551"/>
        <v/>
      </c>
      <c r="C5763" t="str">
        <f t="shared" si="556"/>
        <v/>
      </c>
      <c r="D5763" s="315" t="str">
        <f t="shared" si="555"/>
        <v/>
      </c>
      <c r="E5763" s="228">
        <v>0</v>
      </c>
      <c r="J5763" s="229">
        <f t="shared" si="552"/>
        <v>0</v>
      </c>
      <c r="K5763" s="229">
        <f t="shared" si="553"/>
        <v>0</v>
      </c>
      <c r="L5763" s="229">
        <f t="shared" si="553"/>
        <v>0</v>
      </c>
      <c r="M5763" s="229">
        <f t="shared" si="554"/>
        <v>0</v>
      </c>
    </row>
    <row r="5764" spans="1:13" ht="15" customHeight="1">
      <c r="A5764" s="76"/>
      <c r="B5764" s="77" t="str">
        <f t="shared" si="551"/>
        <v/>
      </c>
      <c r="C5764" t="str">
        <f t="shared" si="556"/>
        <v/>
      </c>
      <c r="D5764" s="315" t="str">
        <f t="shared" si="555"/>
        <v/>
      </c>
      <c r="E5764" s="228">
        <v>0</v>
      </c>
      <c r="J5764" s="229">
        <f t="shared" si="552"/>
        <v>0</v>
      </c>
      <c r="K5764" s="229">
        <f t="shared" si="553"/>
        <v>0</v>
      </c>
      <c r="L5764" s="229">
        <f t="shared" si="553"/>
        <v>0</v>
      </c>
      <c r="M5764" s="229">
        <f t="shared" si="554"/>
        <v>0</v>
      </c>
    </row>
    <row r="5765" spans="1:13" ht="15" customHeight="1">
      <c r="A5765" s="76"/>
      <c r="B5765" s="77" t="str">
        <f t="shared" si="551"/>
        <v/>
      </c>
      <c r="C5765" t="str">
        <f t="shared" si="556"/>
        <v/>
      </c>
      <c r="D5765" s="315" t="str">
        <f t="shared" si="555"/>
        <v/>
      </c>
      <c r="E5765" s="228">
        <v>0</v>
      </c>
      <c r="J5765" s="229">
        <f t="shared" si="552"/>
        <v>0</v>
      </c>
      <c r="K5765" s="229">
        <f t="shared" si="553"/>
        <v>0</v>
      </c>
      <c r="L5765" s="229">
        <f t="shared" si="553"/>
        <v>0</v>
      </c>
      <c r="M5765" s="229">
        <f t="shared" si="554"/>
        <v>0</v>
      </c>
    </row>
    <row r="5766" spans="1:13" ht="15" customHeight="1">
      <c r="A5766" s="76"/>
      <c r="B5766" s="77" t="str">
        <f t="shared" si="551"/>
        <v/>
      </c>
      <c r="C5766" t="str">
        <f t="shared" si="556"/>
        <v/>
      </c>
      <c r="D5766" s="315" t="str">
        <f t="shared" si="555"/>
        <v/>
      </c>
      <c r="E5766" s="228">
        <v>0</v>
      </c>
      <c r="J5766" s="229">
        <f t="shared" si="552"/>
        <v>0</v>
      </c>
      <c r="K5766" s="229">
        <f t="shared" si="553"/>
        <v>0</v>
      </c>
      <c r="L5766" s="229">
        <f t="shared" si="553"/>
        <v>0</v>
      </c>
      <c r="M5766" s="229">
        <f t="shared" si="554"/>
        <v>0</v>
      </c>
    </row>
    <row r="5767" spans="1:13" ht="15" customHeight="1">
      <c r="A5767" s="76"/>
      <c r="B5767" s="77" t="str">
        <f t="shared" ref="B5767:B5830" si="557">IF(A5767="","",TEXT(A5767,"DDDD"))</f>
        <v/>
      </c>
      <c r="C5767" t="str">
        <f t="shared" si="556"/>
        <v/>
      </c>
      <c r="D5767" s="315" t="str">
        <f t="shared" si="555"/>
        <v/>
      </c>
      <c r="E5767" s="228">
        <v>0</v>
      </c>
      <c r="J5767" s="229">
        <f t="shared" ref="J5767:J5830" si="558">IF(E5767=0,0,(1-J$4)*E5767)</f>
        <v>0</v>
      </c>
      <c r="K5767" s="229">
        <f t="shared" ref="K5767:L5830" si="559">IF(F5767=0,0,(1-K$4)*F5767)</f>
        <v>0</v>
      </c>
      <c r="L5767" s="229">
        <f t="shared" si="559"/>
        <v>0</v>
      </c>
      <c r="M5767" s="229">
        <f t="shared" ref="M5767:M5830" si="560">IF(H5767=0,0,(1-M$4)*H5767)</f>
        <v>0</v>
      </c>
    </row>
    <row r="5768" spans="1:13" ht="15" customHeight="1">
      <c r="A5768" s="76"/>
      <c r="B5768" s="77" t="str">
        <f t="shared" si="557"/>
        <v/>
      </c>
      <c r="C5768" t="str">
        <f t="shared" si="556"/>
        <v/>
      </c>
      <c r="D5768" s="315" t="str">
        <f t="shared" ref="D5768:D5831" si="561">IF(A5768&lt;&gt;"",PROPER(TEXT(A5768,"Mmmm")),"")</f>
        <v/>
      </c>
      <c r="E5768" s="228">
        <v>0</v>
      </c>
      <c r="J5768" s="229">
        <f t="shared" si="558"/>
        <v>0</v>
      </c>
      <c r="K5768" s="229">
        <f t="shared" si="559"/>
        <v>0</v>
      </c>
      <c r="L5768" s="229">
        <f t="shared" si="559"/>
        <v>0</v>
      </c>
      <c r="M5768" s="229">
        <f t="shared" si="560"/>
        <v>0</v>
      </c>
    </row>
    <row r="5769" spans="1:13" ht="15" customHeight="1">
      <c r="A5769" s="76"/>
      <c r="B5769" s="77" t="str">
        <f t="shared" si="557"/>
        <v/>
      </c>
      <c r="C5769" t="str">
        <f t="shared" si="556"/>
        <v/>
      </c>
      <c r="D5769" s="315" t="str">
        <f t="shared" si="561"/>
        <v/>
      </c>
      <c r="E5769" s="228">
        <v>0</v>
      </c>
      <c r="J5769" s="229">
        <f t="shared" si="558"/>
        <v>0</v>
      </c>
      <c r="K5769" s="229">
        <f t="shared" si="559"/>
        <v>0</v>
      </c>
      <c r="L5769" s="229">
        <f t="shared" si="559"/>
        <v>0</v>
      </c>
      <c r="M5769" s="229">
        <f t="shared" si="560"/>
        <v>0</v>
      </c>
    </row>
    <row r="5770" spans="1:13" ht="15" customHeight="1">
      <c r="A5770" s="76"/>
      <c r="B5770" s="77" t="str">
        <f t="shared" si="557"/>
        <v/>
      </c>
      <c r="C5770" t="str">
        <f t="shared" si="556"/>
        <v/>
      </c>
      <c r="D5770" s="315" t="str">
        <f t="shared" si="561"/>
        <v/>
      </c>
      <c r="E5770" s="228">
        <v>0</v>
      </c>
      <c r="J5770" s="229">
        <f t="shared" si="558"/>
        <v>0</v>
      </c>
      <c r="K5770" s="229">
        <f t="shared" si="559"/>
        <v>0</v>
      </c>
      <c r="L5770" s="229">
        <f t="shared" si="559"/>
        <v>0</v>
      </c>
      <c r="M5770" s="229">
        <f t="shared" si="560"/>
        <v>0</v>
      </c>
    </row>
    <row r="5771" spans="1:13" ht="15" customHeight="1">
      <c r="A5771" s="76"/>
      <c r="B5771" s="77" t="str">
        <f t="shared" si="557"/>
        <v/>
      </c>
      <c r="C5771" t="str">
        <f t="shared" si="556"/>
        <v/>
      </c>
      <c r="D5771" s="315" t="str">
        <f t="shared" si="561"/>
        <v/>
      </c>
      <c r="E5771" s="228">
        <v>0</v>
      </c>
      <c r="J5771" s="229">
        <f t="shared" si="558"/>
        <v>0</v>
      </c>
      <c r="K5771" s="229">
        <f t="shared" si="559"/>
        <v>0</v>
      </c>
      <c r="L5771" s="229">
        <f t="shared" si="559"/>
        <v>0</v>
      </c>
      <c r="M5771" s="229">
        <f t="shared" si="560"/>
        <v>0</v>
      </c>
    </row>
    <row r="5772" spans="1:13" ht="15" customHeight="1">
      <c r="A5772" s="76"/>
      <c r="B5772" s="77" t="str">
        <f t="shared" si="557"/>
        <v/>
      </c>
      <c r="C5772" t="str">
        <f t="shared" si="556"/>
        <v/>
      </c>
      <c r="D5772" s="315" t="str">
        <f t="shared" si="561"/>
        <v/>
      </c>
      <c r="E5772" s="228">
        <v>0</v>
      </c>
      <c r="J5772" s="229">
        <f t="shared" si="558"/>
        <v>0</v>
      </c>
      <c r="K5772" s="229">
        <f t="shared" si="559"/>
        <v>0</v>
      </c>
      <c r="L5772" s="229">
        <f t="shared" si="559"/>
        <v>0</v>
      </c>
      <c r="M5772" s="229">
        <f t="shared" si="560"/>
        <v>0</v>
      </c>
    </row>
    <row r="5773" spans="1:13" ht="15" customHeight="1">
      <c r="A5773" s="76"/>
      <c r="B5773" s="77" t="str">
        <f t="shared" si="557"/>
        <v/>
      </c>
      <c r="C5773" t="str">
        <f t="shared" si="556"/>
        <v/>
      </c>
      <c r="D5773" s="315" t="str">
        <f t="shared" si="561"/>
        <v/>
      </c>
      <c r="E5773" s="228">
        <v>0</v>
      </c>
      <c r="J5773" s="229">
        <f t="shared" si="558"/>
        <v>0</v>
      </c>
      <c r="K5773" s="229">
        <f t="shared" si="559"/>
        <v>0</v>
      </c>
      <c r="L5773" s="229">
        <f t="shared" si="559"/>
        <v>0</v>
      </c>
      <c r="M5773" s="229">
        <f t="shared" si="560"/>
        <v>0</v>
      </c>
    </row>
    <row r="5774" spans="1:13" ht="15" customHeight="1">
      <c r="A5774" s="76"/>
      <c r="B5774" s="77" t="str">
        <f t="shared" si="557"/>
        <v/>
      </c>
      <c r="C5774" t="str">
        <f t="shared" si="556"/>
        <v/>
      </c>
      <c r="D5774" s="315" t="str">
        <f t="shared" si="561"/>
        <v/>
      </c>
      <c r="E5774" s="228">
        <v>0</v>
      </c>
      <c r="J5774" s="229">
        <f t="shared" si="558"/>
        <v>0</v>
      </c>
      <c r="K5774" s="229">
        <f t="shared" si="559"/>
        <v>0</v>
      </c>
      <c r="L5774" s="229">
        <f t="shared" si="559"/>
        <v>0</v>
      </c>
      <c r="M5774" s="229">
        <f t="shared" si="560"/>
        <v>0</v>
      </c>
    </row>
    <row r="5775" spans="1:13" ht="15" customHeight="1">
      <c r="A5775" s="76"/>
      <c r="B5775" s="77" t="str">
        <f t="shared" si="557"/>
        <v/>
      </c>
      <c r="C5775" t="str">
        <f t="shared" si="556"/>
        <v/>
      </c>
      <c r="D5775" s="315" t="str">
        <f t="shared" si="561"/>
        <v/>
      </c>
      <c r="E5775" s="228">
        <v>0</v>
      </c>
      <c r="J5775" s="229">
        <f t="shared" si="558"/>
        <v>0</v>
      </c>
      <c r="K5775" s="229">
        <f t="shared" si="559"/>
        <v>0</v>
      </c>
      <c r="L5775" s="229">
        <f t="shared" si="559"/>
        <v>0</v>
      </c>
      <c r="M5775" s="229">
        <f t="shared" si="560"/>
        <v>0</v>
      </c>
    </row>
    <row r="5776" spans="1:13" ht="15" customHeight="1">
      <c r="A5776" s="76"/>
      <c r="B5776" s="77" t="str">
        <f t="shared" si="557"/>
        <v/>
      </c>
      <c r="C5776" t="str">
        <f t="shared" si="556"/>
        <v/>
      </c>
      <c r="D5776" s="315" t="str">
        <f t="shared" si="561"/>
        <v/>
      </c>
      <c r="E5776" s="228">
        <v>0</v>
      </c>
      <c r="J5776" s="229">
        <f t="shared" si="558"/>
        <v>0</v>
      </c>
      <c r="K5776" s="229">
        <f t="shared" si="559"/>
        <v>0</v>
      </c>
      <c r="L5776" s="229">
        <f t="shared" si="559"/>
        <v>0</v>
      </c>
      <c r="M5776" s="229">
        <f t="shared" si="560"/>
        <v>0</v>
      </c>
    </row>
    <row r="5777" spans="1:13" ht="15" customHeight="1">
      <c r="A5777" s="76"/>
      <c r="B5777" s="77" t="str">
        <f t="shared" si="557"/>
        <v/>
      </c>
      <c r="C5777" t="str">
        <f t="shared" si="556"/>
        <v/>
      </c>
      <c r="D5777" s="315" t="str">
        <f t="shared" si="561"/>
        <v/>
      </c>
      <c r="E5777" s="228">
        <v>0</v>
      </c>
      <c r="J5777" s="229">
        <f t="shared" si="558"/>
        <v>0</v>
      </c>
      <c r="K5777" s="229">
        <f t="shared" si="559"/>
        <v>0</v>
      </c>
      <c r="L5777" s="229">
        <f t="shared" si="559"/>
        <v>0</v>
      </c>
      <c r="M5777" s="229">
        <f t="shared" si="560"/>
        <v>0</v>
      </c>
    </row>
    <row r="5778" spans="1:13" ht="15" customHeight="1">
      <c r="A5778" s="76"/>
      <c r="B5778" s="77" t="str">
        <f t="shared" si="557"/>
        <v/>
      </c>
      <c r="C5778" t="str">
        <f t="shared" si="556"/>
        <v/>
      </c>
      <c r="D5778" s="315" t="str">
        <f t="shared" si="561"/>
        <v/>
      </c>
      <c r="E5778" s="228">
        <v>0</v>
      </c>
      <c r="J5778" s="229">
        <f t="shared" si="558"/>
        <v>0</v>
      </c>
      <c r="K5778" s="229">
        <f t="shared" si="559"/>
        <v>0</v>
      </c>
      <c r="L5778" s="229">
        <f t="shared" si="559"/>
        <v>0</v>
      </c>
      <c r="M5778" s="229">
        <f t="shared" si="560"/>
        <v>0</v>
      </c>
    </row>
    <row r="5779" spans="1:13" ht="15" customHeight="1">
      <c r="A5779" s="76"/>
      <c r="B5779" s="77" t="str">
        <f t="shared" si="557"/>
        <v/>
      </c>
      <c r="C5779" t="str">
        <f t="shared" si="556"/>
        <v/>
      </c>
      <c r="D5779" s="315" t="str">
        <f t="shared" si="561"/>
        <v/>
      </c>
      <c r="E5779" s="228">
        <v>0</v>
      </c>
      <c r="J5779" s="229">
        <f t="shared" si="558"/>
        <v>0</v>
      </c>
      <c r="K5779" s="229">
        <f t="shared" si="559"/>
        <v>0</v>
      </c>
      <c r="L5779" s="229">
        <f t="shared" si="559"/>
        <v>0</v>
      </c>
      <c r="M5779" s="229">
        <f t="shared" si="560"/>
        <v>0</v>
      </c>
    </row>
    <row r="5780" spans="1:13" ht="15" customHeight="1">
      <c r="A5780" s="76"/>
      <c r="B5780" s="77" t="str">
        <f t="shared" si="557"/>
        <v/>
      </c>
      <c r="C5780" t="str">
        <f t="shared" si="556"/>
        <v/>
      </c>
      <c r="D5780" s="315" t="str">
        <f t="shared" si="561"/>
        <v/>
      </c>
      <c r="E5780" s="228">
        <v>0</v>
      </c>
      <c r="J5780" s="229">
        <f t="shared" si="558"/>
        <v>0</v>
      </c>
      <c r="K5780" s="229">
        <f t="shared" si="559"/>
        <v>0</v>
      </c>
      <c r="L5780" s="229">
        <f t="shared" si="559"/>
        <v>0</v>
      </c>
      <c r="M5780" s="229">
        <f t="shared" si="560"/>
        <v>0</v>
      </c>
    </row>
    <row r="5781" spans="1:13" ht="15" customHeight="1">
      <c r="A5781" s="76"/>
      <c r="B5781" s="77" t="str">
        <f t="shared" si="557"/>
        <v/>
      </c>
      <c r="C5781" t="str">
        <f t="shared" si="556"/>
        <v/>
      </c>
      <c r="D5781" s="315" t="str">
        <f t="shared" si="561"/>
        <v/>
      </c>
      <c r="E5781" s="228">
        <v>0</v>
      </c>
      <c r="J5781" s="229">
        <f t="shared" si="558"/>
        <v>0</v>
      </c>
      <c r="K5781" s="229">
        <f t="shared" si="559"/>
        <v>0</v>
      </c>
      <c r="L5781" s="229">
        <f t="shared" si="559"/>
        <v>0</v>
      </c>
      <c r="M5781" s="229">
        <f t="shared" si="560"/>
        <v>0</v>
      </c>
    </row>
    <row r="5782" spans="1:13" ht="15" customHeight="1">
      <c r="A5782" s="76"/>
      <c r="B5782" s="77" t="str">
        <f t="shared" si="557"/>
        <v/>
      </c>
      <c r="C5782" t="str">
        <f t="shared" si="556"/>
        <v/>
      </c>
      <c r="D5782" s="315" t="str">
        <f t="shared" si="561"/>
        <v/>
      </c>
      <c r="E5782" s="228">
        <v>0</v>
      </c>
      <c r="J5782" s="229">
        <f t="shared" si="558"/>
        <v>0</v>
      </c>
      <c r="K5782" s="229">
        <f t="shared" si="559"/>
        <v>0</v>
      </c>
      <c r="L5782" s="229">
        <f t="shared" si="559"/>
        <v>0</v>
      </c>
      <c r="M5782" s="229">
        <f t="shared" si="560"/>
        <v>0</v>
      </c>
    </row>
    <row r="5783" spans="1:13" ht="15" customHeight="1">
      <c r="A5783" s="76"/>
      <c r="B5783" s="77" t="str">
        <f t="shared" si="557"/>
        <v/>
      </c>
      <c r="C5783" t="str">
        <f t="shared" si="556"/>
        <v/>
      </c>
      <c r="D5783" s="315" t="str">
        <f t="shared" si="561"/>
        <v/>
      </c>
      <c r="E5783" s="228">
        <v>0</v>
      </c>
      <c r="J5783" s="229">
        <f t="shared" si="558"/>
        <v>0</v>
      </c>
      <c r="K5783" s="229">
        <f t="shared" si="559"/>
        <v>0</v>
      </c>
      <c r="L5783" s="229">
        <f t="shared" si="559"/>
        <v>0</v>
      </c>
      <c r="M5783" s="229">
        <f t="shared" si="560"/>
        <v>0</v>
      </c>
    </row>
    <row r="5784" spans="1:13" ht="15" customHeight="1">
      <c r="A5784" s="76"/>
      <c r="B5784" s="77" t="str">
        <f t="shared" si="557"/>
        <v/>
      </c>
      <c r="C5784" t="str">
        <f t="shared" si="556"/>
        <v/>
      </c>
      <c r="D5784" s="315" t="str">
        <f t="shared" si="561"/>
        <v/>
      </c>
      <c r="E5784" s="228">
        <v>0</v>
      </c>
      <c r="J5784" s="229">
        <f t="shared" si="558"/>
        <v>0</v>
      </c>
      <c r="K5784" s="229">
        <f t="shared" si="559"/>
        <v>0</v>
      </c>
      <c r="L5784" s="229">
        <f t="shared" si="559"/>
        <v>0</v>
      </c>
      <c r="M5784" s="229">
        <f t="shared" si="560"/>
        <v>0</v>
      </c>
    </row>
    <row r="5785" spans="1:13" ht="15" customHeight="1">
      <c r="A5785" s="76"/>
      <c r="B5785" s="77" t="str">
        <f t="shared" si="557"/>
        <v/>
      </c>
      <c r="C5785" t="str">
        <f t="shared" si="556"/>
        <v/>
      </c>
      <c r="D5785" s="315" t="str">
        <f t="shared" si="561"/>
        <v/>
      </c>
      <c r="E5785" s="228">
        <v>0</v>
      </c>
      <c r="J5785" s="229">
        <f t="shared" si="558"/>
        <v>0</v>
      </c>
      <c r="K5785" s="229">
        <f t="shared" si="559"/>
        <v>0</v>
      </c>
      <c r="L5785" s="229">
        <f t="shared" si="559"/>
        <v>0</v>
      </c>
      <c r="M5785" s="229">
        <f t="shared" si="560"/>
        <v>0</v>
      </c>
    </row>
    <row r="5786" spans="1:13" ht="15" customHeight="1">
      <c r="A5786" s="76"/>
      <c r="B5786" s="77" t="str">
        <f t="shared" si="557"/>
        <v/>
      </c>
      <c r="C5786" t="str">
        <f t="shared" si="556"/>
        <v/>
      </c>
      <c r="D5786" s="315" t="str">
        <f t="shared" si="561"/>
        <v/>
      </c>
      <c r="E5786" s="228">
        <v>0</v>
      </c>
      <c r="J5786" s="229">
        <f t="shared" si="558"/>
        <v>0</v>
      </c>
      <c r="K5786" s="229">
        <f t="shared" si="559"/>
        <v>0</v>
      </c>
      <c r="L5786" s="229">
        <f t="shared" si="559"/>
        <v>0</v>
      </c>
      <c r="M5786" s="229">
        <f t="shared" si="560"/>
        <v>0</v>
      </c>
    </row>
    <row r="5787" spans="1:13" ht="15" customHeight="1">
      <c r="A5787" s="76"/>
      <c r="B5787" s="77" t="str">
        <f t="shared" si="557"/>
        <v/>
      </c>
      <c r="C5787" t="str">
        <f t="shared" si="556"/>
        <v/>
      </c>
      <c r="D5787" s="315" t="str">
        <f t="shared" si="561"/>
        <v/>
      </c>
      <c r="E5787" s="228">
        <v>0</v>
      </c>
      <c r="J5787" s="229">
        <f t="shared" si="558"/>
        <v>0</v>
      </c>
      <c r="K5787" s="229">
        <f t="shared" si="559"/>
        <v>0</v>
      </c>
      <c r="L5787" s="229">
        <f t="shared" si="559"/>
        <v>0</v>
      </c>
      <c r="M5787" s="229">
        <f t="shared" si="560"/>
        <v>0</v>
      </c>
    </row>
    <row r="5788" spans="1:13" ht="15" customHeight="1">
      <c r="A5788" s="76"/>
      <c r="B5788" s="77" t="str">
        <f t="shared" si="557"/>
        <v/>
      </c>
      <c r="C5788" t="str">
        <f t="shared" si="556"/>
        <v/>
      </c>
      <c r="D5788" s="315" t="str">
        <f t="shared" si="561"/>
        <v/>
      </c>
      <c r="E5788" s="228">
        <v>0</v>
      </c>
      <c r="J5788" s="229">
        <f t="shared" si="558"/>
        <v>0</v>
      </c>
      <c r="K5788" s="229">
        <f t="shared" si="559"/>
        <v>0</v>
      </c>
      <c r="L5788" s="229">
        <f t="shared" si="559"/>
        <v>0</v>
      </c>
      <c r="M5788" s="229">
        <f t="shared" si="560"/>
        <v>0</v>
      </c>
    </row>
    <row r="5789" spans="1:13" ht="15" customHeight="1">
      <c r="A5789" s="76"/>
      <c r="B5789" s="77" t="str">
        <f t="shared" si="557"/>
        <v/>
      </c>
      <c r="C5789" t="str">
        <f t="shared" si="556"/>
        <v/>
      </c>
      <c r="D5789" s="315" t="str">
        <f t="shared" si="561"/>
        <v/>
      </c>
      <c r="E5789" s="228">
        <v>0</v>
      </c>
      <c r="J5789" s="229">
        <f t="shared" si="558"/>
        <v>0</v>
      </c>
      <c r="K5789" s="229">
        <f t="shared" si="559"/>
        <v>0</v>
      </c>
      <c r="L5789" s="229">
        <f t="shared" si="559"/>
        <v>0</v>
      </c>
      <c r="M5789" s="229">
        <f t="shared" si="560"/>
        <v>0</v>
      </c>
    </row>
    <row r="5790" spans="1:13" ht="15" customHeight="1">
      <c r="A5790" s="76"/>
      <c r="B5790" s="77" t="str">
        <f t="shared" si="557"/>
        <v/>
      </c>
      <c r="C5790" t="str">
        <f t="shared" si="556"/>
        <v/>
      </c>
      <c r="D5790" s="315" t="str">
        <f t="shared" si="561"/>
        <v/>
      </c>
      <c r="E5790" s="228">
        <v>0</v>
      </c>
      <c r="J5790" s="229">
        <f t="shared" si="558"/>
        <v>0</v>
      </c>
      <c r="K5790" s="229">
        <f t="shared" si="559"/>
        <v>0</v>
      </c>
      <c r="L5790" s="229">
        <f t="shared" si="559"/>
        <v>0</v>
      </c>
      <c r="M5790" s="229">
        <f t="shared" si="560"/>
        <v>0</v>
      </c>
    </row>
    <row r="5791" spans="1:13" ht="15" customHeight="1">
      <c r="A5791" s="76"/>
      <c r="B5791" s="77" t="str">
        <f t="shared" si="557"/>
        <v/>
      </c>
      <c r="C5791" t="str">
        <f t="shared" si="556"/>
        <v/>
      </c>
      <c r="D5791" s="315" t="str">
        <f t="shared" si="561"/>
        <v/>
      </c>
      <c r="E5791" s="228">
        <v>0</v>
      </c>
      <c r="J5791" s="229">
        <f t="shared" si="558"/>
        <v>0</v>
      </c>
      <c r="K5791" s="229">
        <f t="shared" si="559"/>
        <v>0</v>
      </c>
      <c r="L5791" s="229">
        <f t="shared" si="559"/>
        <v>0</v>
      </c>
      <c r="M5791" s="229">
        <f t="shared" si="560"/>
        <v>0</v>
      </c>
    </row>
    <row r="5792" spans="1:13" ht="15" customHeight="1">
      <c r="A5792" s="76"/>
      <c r="B5792" s="77" t="str">
        <f t="shared" si="557"/>
        <v/>
      </c>
      <c r="C5792" t="str">
        <f t="shared" si="556"/>
        <v/>
      </c>
      <c r="D5792" s="315" t="str">
        <f t="shared" si="561"/>
        <v/>
      </c>
      <c r="E5792" s="228">
        <v>0</v>
      </c>
      <c r="J5792" s="229">
        <f t="shared" si="558"/>
        <v>0</v>
      </c>
      <c r="K5792" s="229">
        <f t="shared" si="559"/>
        <v>0</v>
      </c>
      <c r="L5792" s="229">
        <f t="shared" si="559"/>
        <v>0</v>
      </c>
      <c r="M5792" s="229">
        <f t="shared" si="560"/>
        <v>0</v>
      </c>
    </row>
    <row r="5793" spans="1:13" ht="15" customHeight="1">
      <c r="A5793" s="76"/>
      <c r="B5793" s="77" t="str">
        <f t="shared" si="557"/>
        <v/>
      </c>
      <c r="C5793" t="str">
        <f t="shared" si="556"/>
        <v/>
      </c>
      <c r="D5793" s="315" t="str">
        <f t="shared" si="561"/>
        <v/>
      </c>
      <c r="E5793" s="228">
        <v>0</v>
      </c>
      <c r="J5793" s="229">
        <f t="shared" si="558"/>
        <v>0</v>
      </c>
      <c r="K5793" s="229">
        <f t="shared" si="559"/>
        <v>0</v>
      </c>
      <c r="L5793" s="229">
        <f t="shared" si="559"/>
        <v>0</v>
      </c>
      <c r="M5793" s="229">
        <f t="shared" si="560"/>
        <v>0</v>
      </c>
    </row>
    <row r="5794" spans="1:13" ht="15" customHeight="1">
      <c r="A5794" s="76"/>
      <c r="B5794" s="77" t="str">
        <f t="shared" si="557"/>
        <v/>
      </c>
      <c r="C5794" t="str">
        <f t="shared" si="556"/>
        <v/>
      </c>
      <c r="D5794" s="315" t="str">
        <f t="shared" si="561"/>
        <v/>
      </c>
      <c r="E5794" s="228">
        <v>0</v>
      </c>
      <c r="J5794" s="229">
        <f t="shared" si="558"/>
        <v>0</v>
      </c>
      <c r="K5794" s="229">
        <f t="shared" si="559"/>
        <v>0</v>
      </c>
      <c r="L5794" s="229">
        <f t="shared" si="559"/>
        <v>0</v>
      </c>
      <c r="M5794" s="229">
        <f t="shared" si="560"/>
        <v>0</v>
      </c>
    </row>
    <row r="5795" spans="1:13" ht="15" customHeight="1">
      <c r="A5795" s="76"/>
      <c r="B5795" s="77" t="str">
        <f t="shared" si="557"/>
        <v/>
      </c>
      <c r="C5795" t="str">
        <f t="shared" si="556"/>
        <v/>
      </c>
      <c r="D5795" s="315" t="str">
        <f t="shared" si="561"/>
        <v/>
      </c>
      <c r="E5795" s="228">
        <v>0</v>
      </c>
      <c r="J5795" s="229">
        <f t="shared" si="558"/>
        <v>0</v>
      </c>
      <c r="K5795" s="229">
        <f t="shared" si="559"/>
        <v>0</v>
      </c>
      <c r="L5795" s="229">
        <f t="shared" si="559"/>
        <v>0</v>
      </c>
      <c r="M5795" s="229">
        <f t="shared" si="560"/>
        <v>0</v>
      </c>
    </row>
    <row r="5796" spans="1:13" ht="15" customHeight="1">
      <c r="A5796" s="76"/>
      <c r="B5796" s="77" t="str">
        <f t="shared" si="557"/>
        <v/>
      </c>
      <c r="C5796" t="str">
        <f t="shared" si="556"/>
        <v/>
      </c>
      <c r="D5796" s="315" t="str">
        <f t="shared" si="561"/>
        <v/>
      </c>
      <c r="E5796" s="228">
        <v>0</v>
      </c>
      <c r="J5796" s="229">
        <f t="shared" si="558"/>
        <v>0</v>
      </c>
      <c r="K5796" s="229">
        <f t="shared" si="559"/>
        <v>0</v>
      </c>
      <c r="L5796" s="229">
        <f t="shared" si="559"/>
        <v>0</v>
      </c>
      <c r="M5796" s="229">
        <f t="shared" si="560"/>
        <v>0</v>
      </c>
    </row>
    <row r="5797" spans="1:13" ht="15" customHeight="1">
      <c r="A5797" s="76"/>
      <c r="B5797" s="77" t="str">
        <f t="shared" si="557"/>
        <v/>
      </c>
      <c r="C5797" t="str">
        <f t="shared" si="556"/>
        <v/>
      </c>
      <c r="D5797" s="315" t="str">
        <f t="shared" si="561"/>
        <v/>
      </c>
      <c r="E5797" s="228">
        <v>0</v>
      </c>
      <c r="J5797" s="229">
        <f t="shared" si="558"/>
        <v>0</v>
      </c>
      <c r="K5797" s="229">
        <f t="shared" si="559"/>
        <v>0</v>
      </c>
      <c r="L5797" s="229">
        <f t="shared" si="559"/>
        <v>0</v>
      </c>
      <c r="M5797" s="229">
        <f t="shared" si="560"/>
        <v>0</v>
      </c>
    </row>
    <row r="5798" spans="1:13" ht="15" customHeight="1">
      <c r="A5798" s="76"/>
      <c r="B5798" s="77" t="str">
        <f t="shared" si="557"/>
        <v/>
      </c>
      <c r="C5798" t="str">
        <f t="shared" si="556"/>
        <v/>
      </c>
      <c r="D5798" s="315" t="str">
        <f t="shared" si="561"/>
        <v/>
      </c>
      <c r="E5798" s="228">
        <v>0</v>
      </c>
      <c r="J5798" s="229">
        <f t="shared" si="558"/>
        <v>0</v>
      </c>
      <c r="K5798" s="229">
        <f t="shared" si="559"/>
        <v>0</v>
      </c>
      <c r="L5798" s="229">
        <f t="shared" si="559"/>
        <v>0</v>
      </c>
      <c r="M5798" s="229">
        <f t="shared" si="560"/>
        <v>0</v>
      </c>
    </row>
    <row r="5799" spans="1:13" ht="15" customHeight="1">
      <c r="A5799" s="76"/>
      <c r="B5799" s="77" t="str">
        <f t="shared" si="557"/>
        <v/>
      </c>
      <c r="C5799" t="str">
        <f t="shared" si="556"/>
        <v/>
      </c>
      <c r="D5799" s="315" t="str">
        <f t="shared" si="561"/>
        <v/>
      </c>
      <c r="E5799" s="228">
        <v>0</v>
      </c>
      <c r="J5799" s="229">
        <f t="shared" si="558"/>
        <v>0</v>
      </c>
      <c r="K5799" s="229">
        <f t="shared" si="559"/>
        <v>0</v>
      </c>
      <c r="L5799" s="229">
        <f t="shared" si="559"/>
        <v>0</v>
      </c>
      <c r="M5799" s="229">
        <f t="shared" si="560"/>
        <v>0</v>
      </c>
    </row>
    <row r="5800" spans="1:13" ht="15" customHeight="1">
      <c r="A5800" s="76"/>
      <c r="B5800" s="77" t="str">
        <f t="shared" si="557"/>
        <v/>
      </c>
      <c r="C5800" t="str">
        <f t="shared" si="556"/>
        <v/>
      </c>
      <c r="D5800" s="315" t="str">
        <f t="shared" si="561"/>
        <v/>
      </c>
      <c r="E5800" s="228">
        <v>0</v>
      </c>
      <c r="J5800" s="229">
        <f t="shared" si="558"/>
        <v>0</v>
      </c>
      <c r="K5800" s="229">
        <f t="shared" si="559"/>
        <v>0</v>
      </c>
      <c r="L5800" s="229">
        <f t="shared" si="559"/>
        <v>0</v>
      </c>
      <c r="M5800" s="229">
        <f t="shared" si="560"/>
        <v>0</v>
      </c>
    </row>
    <row r="5801" spans="1:13" ht="15" customHeight="1">
      <c r="A5801" s="76"/>
      <c r="B5801" s="77" t="str">
        <f t="shared" si="557"/>
        <v/>
      </c>
      <c r="C5801" t="str">
        <f t="shared" si="556"/>
        <v/>
      </c>
      <c r="D5801" s="315" t="str">
        <f t="shared" si="561"/>
        <v/>
      </c>
      <c r="E5801" s="228">
        <v>0</v>
      </c>
      <c r="J5801" s="229">
        <f t="shared" si="558"/>
        <v>0</v>
      </c>
      <c r="K5801" s="229">
        <f t="shared" si="559"/>
        <v>0</v>
      </c>
      <c r="L5801" s="229">
        <f t="shared" si="559"/>
        <v>0</v>
      </c>
      <c r="M5801" s="229">
        <f t="shared" si="560"/>
        <v>0</v>
      </c>
    </row>
    <row r="5802" spans="1:13" ht="15" customHeight="1">
      <c r="A5802" s="76"/>
      <c r="B5802" s="77" t="str">
        <f t="shared" si="557"/>
        <v/>
      </c>
      <c r="C5802" t="str">
        <f t="shared" si="556"/>
        <v/>
      </c>
      <c r="D5802" s="315" t="str">
        <f t="shared" si="561"/>
        <v/>
      </c>
      <c r="E5802" s="228">
        <v>0</v>
      </c>
      <c r="J5802" s="229">
        <f t="shared" si="558"/>
        <v>0</v>
      </c>
      <c r="K5802" s="229">
        <f t="shared" si="559"/>
        <v>0</v>
      </c>
      <c r="L5802" s="229">
        <f t="shared" si="559"/>
        <v>0</v>
      </c>
      <c r="M5802" s="229">
        <f t="shared" si="560"/>
        <v>0</v>
      </c>
    </row>
    <row r="5803" spans="1:13" ht="15" customHeight="1">
      <c r="A5803" s="76"/>
      <c r="B5803" s="77" t="str">
        <f t="shared" si="557"/>
        <v/>
      </c>
      <c r="C5803" t="str">
        <f t="shared" si="556"/>
        <v/>
      </c>
      <c r="D5803" s="315" t="str">
        <f t="shared" si="561"/>
        <v/>
      </c>
      <c r="E5803" s="228">
        <v>0</v>
      </c>
      <c r="J5803" s="229">
        <f t="shared" si="558"/>
        <v>0</v>
      </c>
      <c r="K5803" s="229">
        <f t="shared" si="559"/>
        <v>0</v>
      </c>
      <c r="L5803" s="229">
        <f t="shared" si="559"/>
        <v>0</v>
      </c>
      <c r="M5803" s="229">
        <f t="shared" si="560"/>
        <v>0</v>
      </c>
    </row>
    <row r="5804" spans="1:13" ht="15" customHeight="1">
      <c r="A5804" s="76"/>
      <c r="B5804" s="77" t="str">
        <f t="shared" si="557"/>
        <v/>
      </c>
      <c r="C5804" t="str">
        <f t="shared" si="556"/>
        <v/>
      </c>
      <c r="D5804" s="315" t="str">
        <f t="shared" si="561"/>
        <v/>
      </c>
      <c r="E5804" s="228">
        <v>0</v>
      </c>
      <c r="J5804" s="229">
        <f t="shared" si="558"/>
        <v>0</v>
      </c>
      <c r="K5804" s="229">
        <f t="shared" si="559"/>
        <v>0</v>
      </c>
      <c r="L5804" s="229">
        <f t="shared" si="559"/>
        <v>0</v>
      </c>
      <c r="M5804" s="229">
        <f t="shared" si="560"/>
        <v>0</v>
      </c>
    </row>
    <row r="5805" spans="1:13" ht="15" customHeight="1">
      <c r="A5805" s="76"/>
      <c r="B5805" s="77" t="str">
        <f t="shared" si="557"/>
        <v/>
      </c>
      <c r="C5805" t="str">
        <f t="shared" si="556"/>
        <v/>
      </c>
      <c r="D5805" s="315" t="str">
        <f t="shared" si="561"/>
        <v/>
      </c>
      <c r="E5805" s="228">
        <v>0</v>
      </c>
      <c r="J5805" s="229">
        <f t="shared" si="558"/>
        <v>0</v>
      </c>
      <c r="K5805" s="229">
        <f t="shared" si="559"/>
        <v>0</v>
      </c>
      <c r="L5805" s="229">
        <f t="shared" si="559"/>
        <v>0</v>
      </c>
      <c r="M5805" s="229">
        <f t="shared" si="560"/>
        <v>0</v>
      </c>
    </row>
    <row r="5806" spans="1:13" ht="15" customHeight="1">
      <c r="A5806" s="76"/>
      <c r="B5806" s="77" t="str">
        <f t="shared" si="557"/>
        <v/>
      </c>
      <c r="C5806" t="str">
        <f t="shared" si="556"/>
        <v/>
      </c>
      <c r="D5806" s="315" t="str">
        <f t="shared" si="561"/>
        <v/>
      </c>
      <c r="E5806" s="228">
        <v>0</v>
      </c>
      <c r="J5806" s="229">
        <f t="shared" si="558"/>
        <v>0</v>
      </c>
      <c r="K5806" s="229">
        <f t="shared" si="559"/>
        <v>0</v>
      </c>
      <c r="L5806" s="229">
        <f t="shared" si="559"/>
        <v>0</v>
      </c>
      <c r="M5806" s="229">
        <f t="shared" si="560"/>
        <v>0</v>
      </c>
    </row>
    <row r="5807" spans="1:13" ht="15" customHeight="1">
      <c r="A5807" s="76"/>
      <c r="B5807" s="77" t="str">
        <f t="shared" si="557"/>
        <v/>
      </c>
      <c r="C5807" t="str">
        <f t="shared" si="556"/>
        <v/>
      </c>
      <c r="D5807" s="315" t="str">
        <f t="shared" si="561"/>
        <v/>
      </c>
      <c r="E5807" s="228">
        <v>0</v>
      </c>
      <c r="J5807" s="229">
        <f t="shared" si="558"/>
        <v>0</v>
      </c>
      <c r="K5807" s="229">
        <f t="shared" si="559"/>
        <v>0</v>
      </c>
      <c r="L5807" s="229">
        <f t="shared" si="559"/>
        <v>0</v>
      </c>
      <c r="M5807" s="229">
        <f t="shared" si="560"/>
        <v>0</v>
      </c>
    </row>
    <row r="5808" spans="1:13" ht="15" customHeight="1">
      <c r="A5808" s="76"/>
      <c r="B5808" s="77" t="str">
        <f t="shared" si="557"/>
        <v/>
      </c>
      <c r="C5808" t="str">
        <f t="shared" si="556"/>
        <v/>
      </c>
      <c r="D5808" s="315" t="str">
        <f t="shared" si="561"/>
        <v/>
      </c>
      <c r="E5808" s="228">
        <v>0</v>
      </c>
      <c r="J5808" s="229">
        <f t="shared" si="558"/>
        <v>0</v>
      </c>
      <c r="K5808" s="229">
        <f t="shared" si="559"/>
        <v>0</v>
      </c>
      <c r="L5808" s="229">
        <f t="shared" si="559"/>
        <v>0</v>
      </c>
      <c r="M5808" s="229">
        <f t="shared" si="560"/>
        <v>0</v>
      </c>
    </row>
    <row r="5809" spans="1:13" ht="15" customHeight="1">
      <c r="A5809" s="76"/>
      <c r="B5809" s="77" t="str">
        <f t="shared" si="557"/>
        <v/>
      </c>
      <c r="C5809" t="str">
        <f t="shared" si="556"/>
        <v/>
      </c>
      <c r="D5809" s="315" t="str">
        <f t="shared" si="561"/>
        <v/>
      </c>
      <c r="E5809" s="228">
        <v>0</v>
      </c>
      <c r="J5809" s="229">
        <f t="shared" si="558"/>
        <v>0</v>
      </c>
      <c r="K5809" s="229">
        <f t="shared" si="559"/>
        <v>0</v>
      </c>
      <c r="L5809" s="229">
        <f t="shared" si="559"/>
        <v>0</v>
      </c>
      <c r="M5809" s="229">
        <f t="shared" si="560"/>
        <v>0</v>
      </c>
    </row>
    <row r="5810" spans="1:13" ht="15" customHeight="1">
      <c r="A5810" s="76"/>
      <c r="B5810" s="77" t="str">
        <f t="shared" si="557"/>
        <v/>
      </c>
      <c r="C5810" t="str">
        <f t="shared" si="556"/>
        <v/>
      </c>
      <c r="D5810" s="315" t="str">
        <f t="shared" si="561"/>
        <v/>
      </c>
      <c r="E5810" s="228">
        <v>0</v>
      </c>
      <c r="J5810" s="229">
        <f t="shared" si="558"/>
        <v>0</v>
      </c>
      <c r="K5810" s="229">
        <f t="shared" si="559"/>
        <v>0</v>
      </c>
      <c r="L5810" s="229">
        <f t="shared" si="559"/>
        <v>0</v>
      </c>
      <c r="M5810" s="229">
        <f t="shared" si="560"/>
        <v>0</v>
      </c>
    </row>
    <row r="5811" spans="1:13" ht="15" customHeight="1">
      <c r="A5811" s="76"/>
      <c r="B5811" s="77" t="str">
        <f t="shared" si="557"/>
        <v/>
      </c>
      <c r="C5811" t="str">
        <f t="shared" si="556"/>
        <v/>
      </c>
      <c r="D5811" s="315" t="str">
        <f t="shared" si="561"/>
        <v/>
      </c>
      <c r="E5811" s="228">
        <v>0</v>
      </c>
      <c r="J5811" s="229">
        <f t="shared" si="558"/>
        <v>0</v>
      </c>
      <c r="K5811" s="229">
        <f t="shared" si="559"/>
        <v>0</v>
      </c>
      <c r="L5811" s="229">
        <f t="shared" si="559"/>
        <v>0</v>
      </c>
      <c r="M5811" s="229">
        <f t="shared" si="560"/>
        <v>0</v>
      </c>
    </row>
    <row r="5812" spans="1:13" ht="15" customHeight="1">
      <c r="A5812" s="76"/>
      <c r="B5812" s="77" t="str">
        <f t="shared" si="557"/>
        <v/>
      </c>
      <c r="C5812" t="str">
        <f t="shared" si="556"/>
        <v/>
      </c>
      <c r="D5812" s="315" t="str">
        <f t="shared" si="561"/>
        <v/>
      </c>
      <c r="E5812" s="228">
        <v>0</v>
      </c>
      <c r="J5812" s="229">
        <f t="shared" si="558"/>
        <v>0</v>
      </c>
      <c r="K5812" s="229">
        <f t="shared" si="559"/>
        <v>0</v>
      </c>
      <c r="L5812" s="229">
        <f t="shared" si="559"/>
        <v>0</v>
      </c>
      <c r="M5812" s="229">
        <f t="shared" si="560"/>
        <v>0</v>
      </c>
    </row>
    <row r="5813" spans="1:13" ht="15" customHeight="1">
      <c r="A5813" s="76"/>
      <c r="B5813" s="77" t="str">
        <f t="shared" si="557"/>
        <v/>
      </c>
      <c r="C5813" t="str">
        <f t="shared" si="556"/>
        <v/>
      </c>
      <c r="D5813" s="315" t="str">
        <f t="shared" si="561"/>
        <v/>
      </c>
      <c r="E5813" s="228">
        <v>0</v>
      </c>
      <c r="J5813" s="229">
        <f t="shared" si="558"/>
        <v>0</v>
      </c>
      <c r="K5813" s="229">
        <f t="shared" si="559"/>
        <v>0</v>
      </c>
      <c r="L5813" s="229">
        <f t="shared" si="559"/>
        <v>0</v>
      </c>
      <c r="M5813" s="229">
        <f t="shared" si="560"/>
        <v>0</v>
      </c>
    </row>
    <row r="5814" spans="1:13" ht="15" customHeight="1">
      <c r="A5814" s="76"/>
      <c r="B5814" s="77" t="str">
        <f t="shared" si="557"/>
        <v/>
      </c>
      <c r="C5814" t="str">
        <f t="shared" si="556"/>
        <v/>
      </c>
      <c r="D5814" s="315" t="str">
        <f t="shared" si="561"/>
        <v/>
      </c>
      <c r="E5814" s="228">
        <v>0</v>
      </c>
      <c r="J5814" s="229">
        <f t="shared" si="558"/>
        <v>0</v>
      </c>
      <c r="K5814" s="229">
        <f t="shared" si="559"/>
        <v>0</v>
      </c>
      <c r="L5814" s="229">
        <f t="shared" si="559"/>
        <v>0</v>
      </c>
      <c r="M5814" s="229">
        <f t="shared" si="560"/>
        <v>0</v>
      </c>
    </row>
    <row r="5815" spans="1:13" ht="15" customHeight="1">
      <c r="A5815" s="76"/>
      <c r="B5815" s="77" t="str">
        <f t="shared" si="557"/>
        <v/>
      </c>
      <c r="C5815" t="str">
        <f t="shared" si="556"/>
        <v/>
      </c>
      <c r="D5815" s="315" t="str">
        <f t="shared" si="561"/>
        <v/>
      </c>
      <c r="E5815" s="228">
        <v>0</v>
      </c>
      <c r="J5815" s="229">
        <f t="shared" si="558"/>
        <v>0</v>
      </c>
      <c r="K5815" s="229">
        <f t="shared" si="559"/>
        <v>0</v>
      </c>
      <c r="L5815" s="229">
        <f t="shared" si="559"/>
        <v>0</v>
      </c>
      <c r="M5815" s="229">
        <f t="shared" si="560"/>
        <v>0</v>
      </c>
    </row>
    <row r="5816" spans="1:13" ht="15" customHeight="1">
      <c r="A5816" s="76"/>
      <c r="B5816" s="77" t="str">
        <f t="shared" si="557"/>
        <v/>
      </c>
      <c r="C5816" t="str">
        <f t="shared" si="556"/>
        <v/>
      </c>
      <c r="D5816" s="315" t="str">
        <f t="shared" si="561"/>
        <v/>
      </c>
      <c r="E5816" s="228">
        <v>0</v>
      </c>
      <c r="J5816" s="229">
        <f t="shared" si="558"/>
        <v>0</v>
      </c>
      <c r="K5816" s="229">
        <f t="shared" si="559"/>
        <v>0</v>
      </c>
      <c r="L5816" s="229">
        <f t="shared" si="559"/>
        <v>0</v>
      </c>
      <c r="M5816" s="229">
        <f t="shared" si="560"/>
        <v>0</v>
      </c>
    </row>
    <row r="5817" spans="1:13" ht="15" customHeight="1">
      <c r="A5817" s="76"/>
      <c r="B5817" s="77" t="str">
        <f t="shared" si="557"/>
        <v/>
      </c>
      <c r="C5817" t="str">
        <f t="shared" si="556"/>
        <v/>
      </c>
      <c r="D5817" s="315" t="str">
        <f t="shared" si="561"/>
        <v/>
      </c>
      <c r="E5817" s="228">
        <v>0</v>
      </c>
      <c r="J5817" s="229">
        <f t="shared" si="558"/>
        <v>0</v>
      </c>
      <c r="K5817" s="229">
        <f t="shared" si="559"/>
        <v>0</v>
      </c>
      <c r="L5817" s="229">
        <f t="shared" si="559"/>
        <v>0</v>
      </c>
      <c r="M5817" s="229">
        <f t="shared" si="560"/>
        <v>0</v>
      </c>
    </row>
    <row r="5818" spans="1:13" ht="15" customHeight="1">
      <c r="A5818" s="76"/>
      <c r="B5818" s="77" t="str">
        <f t="shared" si="557"/>
        <v/>
      </c>
      <c r="C5818" t="str">
        <f t="shared" si="556"/>
        <v/>
      </c>
      <c r="D5818" s="315" t="str">
        <f t="shared" si="561"/>
        <v/>
      </c>
      <c r="E5818" s="228">
        <v>0</v>
      </c>
      <c r="J5818" s="229">
        <f t="shared" si="558"/>
        <v>0</v>
      </c>
      <c r="K5818" s="229">
        <f t="shared" si="559"/>
        <v>0</v>
      </c>
      <c r="L5818" s="229">
        <f t="shared" si="559"/>
        <v>0</v>
      </c>
      <c r="M5818" s="229">
        <f t="shared" si="560"/>
        <v>0</v>
      </c>
    </row>
    <row r="5819" spans="1:13" ht="15" customHeight="1">
      <c r="A5819" s="76"/>
      <c r="B5819" s="77" t="str">
        <f t="shared" si="557"/>
        <v/>
      </c>
      <c r="C5819" t="str">
        <f t="shared" si="556"/>
        <v/>
      </c>
      <c r="D5819" s="315" t="str">
        <f t="shared" si="561"/>
        <v/>
      </c>
      <c r="E5819" s="228">
        <v>0</v>
      </c>
      <c r="J5819" s="229">
        <f t="shared" si="558"/>
        <v>0</v>
      </c>
      <c r="K5819" s="229">
        <f t="shared" si="559"/>
        <v>0</v>
      </c>
      <c r="L5819" s="229">
        <f t="shared" si="559"/>
        <v>0</v>
      </c>
      <c r="M5819" s="229">
        <f t="shared" si="560"/>
        <v>0</v>
      </c>
    </row>
    <row r="5820" spans="1:13" ht="15" customHeight="1">
      <c r="A5820" s="76"/>
      <c r="B5820" s="77" t="str">
        <f t="shared" si="557"/>
        <v/>
      </c>
      <c r="C5820" t="str">
        <f t="shared" si="556"/>
        <v/>
      </c>
      <c r="D5820" s="315" t="str">
        <f t="shared" si="561"/>
        <v/>
      </c>
      <c r="E5820" s="228">
        <v>0</v>
      </c>
      <c r="J5820" s="229">
        <f t="shared" si="558"/>
        <v>0</v>
      </c>
      <c r="K5820" s="229">
        <f t="shared" si="559"/>
        <v>0</v>
      </c>
      <c r="L5820" s="229">
        <f t="shared" si="559"/>
        <v>0</v>
      </c>
      <c r="M5820" s="229">
        <f t="shared" si="560"/>
        <v>0</v>
      </c>
    </row>
    <row r="5821" spans="1:13" ht="15" customHeight="1">
      <c r="A5821" s="76"/>
      <c r="B5821" s="77" t="str">
        <f t="shared" si="557"/>
        <v/>
      </c>
      <c r="C5821" t="str">
        <f t="shared" si="556"/>
        <v/>
      </c>
      <c r="D5821" s="315" t="str">
        <f t="shared" si="561"/>
        <v/>
      </c>
      <c r="E5821" s="228">
        <v>0</v>
      </c>
      <c r="J5821" s="229">
        <f t="shared" si="558"/>
        <v>0</v>
      </c>
      <c r="K5821" s="229">
        <f t="shared" si="559"/>
        <v>0</v>
      </c>
      <c r="L5821" s="229">
        <f t="shared" si="559"/>
        <v>0</v>
      </c>
      <c r="M5821" s="229">
        <f t="shared" si="560"/>
        <v>0</v>
      </c>
    </row>
    <row r="5822" spans="1:13" ht="15" customHeight="1">
      <c r="A5822" s="76"/>
      <c r="B5822" s="77" t="str">
        <f t="shared" si="557"/>
        <v/>
      </c>
      <c r="C5822" t="str">
        <f t="shared" si="556"/>
        <v/>
      </c>
      <c r="D5822" s="315" t="str">
        <f t="shared" si="561"/>
        <v/>
      </c>
      <c r="E5822" s="228">
        <v>0</v>
      </c>
      <c r="J5822" s="229">
        <f t="shared" si="558"/>
        <v>0</v>
      </c>
      <c r="K5822" s="229">
        <f t="shared" si="559"/>
        <v>0</v>
      </c>
      <c r="L5822" s="229">
        <f t="shared" si="559"/>
        <v>0</v>
      </c>
      <c r="M5822" s="229">
        <f t="shared" si="560"/>
        <v>0</v>
      </c>
    </row>
    <row r="5823" spans="1:13" ht="15" customHeight="1">
      <c r="A5823" s="76"/>
      <c r="B5823" s="77" t="str">
        <f t="shared" si="557"/>
        <v/>
      </c>
      <c r="C5823" t="str">
        <f t="shared" si="556"/>
        <v/>
      </c>
      <c r="D5823" s="315" t="str">
        <f t="shared" si="561"/>
        <v/>
      </c>
      <c r="E5823" s="228">
        <v>0</v>
      </c>
      <c r="J5823" s="229">
        <f t="shared" si="558"/>
        <v>0</v>
      </c>
      <c r="K5823" s="229">
        <f t="shared" si="559"/>
        <v>0</v>
      </c>
      <c r="L5823" s="229">
        <f t="shared" si="559"/>
        <v>0</v>
      </c>
      <c r="M5823" s="229">
        <f t="shared" si="560"/>
        <v>0</v>
      </c>
    </row>
    <row r="5824" spans="1:13" ht="15" customHeight="1">
      <c r="A5824" s="76"/>
      <c r="B5824" s="77" t="str">
        <f t="shared" si="557"/>
        <v/>
      </c>
      <c r="C5824" t="str">
        <f t="shared" si="556"/>
        <v/>
      </c>
      <c r="D5824" s="315" t="str">
        <f t="shared" si="561"/>
        <v/>
      </c>
      <c r="E5824" s="228">
        <v>0</v>
      </c>
      <c r="J5824" s="229">
        <f t="shared" si="558"/>
        <v>0</v>
      </c>
      <c r="K5824" s="229">
        <f t="shared" si="559"/>
        <v>0</v>
      </c>
      <c r="L5824" s="229">
        <f t="shared" si="559"/>
        <v>0</v>
      </c>
      <c r="M5824" s="229">
        <f t="shared" si="560"/>
        <v>0</v>
      </c>
    </row>
    <row r="5825" spans="1:13" ht="15" customHeight="1">
      <c r="A5825" s="76"/>
      <c r="B5825" s="77" t="str">
        <f t="shared" si="557"/>
        <v/>
      </c>
      <c r="C5825" t="str">
        <f t="shared" ref="C5825:C5888" si="562">IF(A5825&lt;&gt;"",TEXT(A5825,"aaaa"),"")</f>
        <v/>
      </c>
      <c r="D5825" s="315" t="str">
        <f t="shared" si="561"/>
        <v/>
      </c>
      <c r="E5825" s="228">
        <v>0</v>
      </c>
      <c r="J5825" s="229">
        <f t="shared" si="558"/>
        <v>0</v>
      </c>
      <c r="K5825" s="229">
        <f t="shared" si="559"/>
        <v>0</v>
      </c>
      <c r="L5825" s="229">
        <f t="shared" si="559"/>
        <v>0</v>
      </c>
      <c r="M5825" s="229">
        <f t="shared" si="560"/>
        <v>0</v>
      </c>
    </row>
    <row r="5826" spans="1:13" ht="15" customHeight="1">
      <c r="A5826" s="76"/>
      <c r="B5826" s="77" t="str">
        <f t="shared" si="557"/>
        <v/>
      </c>
      <c r="C5826" t="str">
        <f t="shared" si="562"/>
        <v/>
      </c>
      <c r="D5826" s="315" t="str">
        <f t="shared" si="561"/>
        <v/>
      </c>
      <c r="E5826" s="228">
        <v>0</v>
      </c>
      <c r="J5826" s="229">
        <f t="shared" si="558"/>
        <v>0</v>
      </c>
      <c r="K5826" s="229">
        <f t="shared" si="559"/>
        <v>0</v>
      </c>
      <c r="L5826" s="229">
        <f t="shared" si="559"/>
        <v>0</v>
      </c>
      <c r="M5826" s="229">
        <f t="shared" si="560"/>
        <v>0</v>
      </c>
    </row>
    <row r="5827" spans="1:13" ht="15" customHeight="1">
      <c r="A5827" s="76"/>
      <c r="B5827" s="77" t="str">
        <f t="shared" si="557"/>
        <v/>
      </c>
      <c r="C5827" t="str">
        <f t="shared" si="562"/>
        <v/>
      </c>
      <c r="D5827" s="315" t="str">
        <f t="shared" si="561"/>
        <v/>
      </c>
      <c r="E5827" s="228">
        <v>0</v>
      </c>
      <c r="J5827" s="229">
        <f t="shared" si="558"/>
        <v>0</v>
      </c>
      <c r="K5827" s="229">
        <f t="shared" si="559"/>
        <v>0</v>
      </c>
      <c r="L5827" s="229">
        <f t="shared" si="559"/>
        <v>0</v>
      </c>
      <c r="M5827" s="229">
        <f t="shared" si="560"/>
        <v>0</v>
      </c>
    </row>
    <row r="5828" spans="1:13" ht="15" customHeight="1">
      <c r="A5828" s="76"/>
      <c r="B5828" s="77" t="str">
        <f t="shared" si="557"/>
        <v/>
      </c>
      <c r="C5828" t="str">
        <f t="shared" si="562"/>
        <v/>
      </c>
      <c r="D5828" s="315" t="str">
        <f t="shared" si="561"/>
        <v/>
      </c>
      <c r="E5828" s="228">
        <v>0</v>
      </c>
      <c r="J5828" s="229">
        <f t="shared" si="558"/>
        <v>0</v>
      </c>
      <c r="K5828" s="229">
        <f t="shared" si="559"/>
        <v>0</v>
      </c>
      <c r="L5828" s="229">
        <f t="shared" si="559"/>
        <v>0</v>
      </c>
      <c r="M5828" s="229">
        <f t="shared" si="560"/>
        <v>0</v>
      </c>
    </row>
    <row r="5829" spans="1:13" ht="15" customHeight="1">
      <c r="A5829" s="76"/>
      <c r="B5829" s="77" t="str">
        <f t="shared" si="557"/>
        <v/>
      </c>
      <c r="C5829" t="str">
        <f t="shared" si="562"/>
        <v/>
      </c>
      <c r="D5829" s="315" t="str">
        <f t="shared" si="561"/>
        <v/>
      </c>
      <c r="E5829" s="228">
        <v>0</v>
      </c>
      <c r="J5829" s="229">
        <f t="shared" si="558"/>
        <v>0</v>
      </c>
      <c r="K5829" s="229">
        <f t="shared" si="559"/>
        <v>0</v>
      </c>
      <c r="L5829" s="229">
        <f t="shared" si="559"/>
        <v>0</v>
      </c>
      <c r="M5829" s="229">
        <f t="shared" si="560"/>
        <v>0</v>
      </c>
    </row>
    <row r="5830" spans="1:13" ht="15" customHeight="1">
      <c r="A5830" s="76"/>
      <c r="B5830" s="77" t="str">
        <f t="shared" si="557"/>
        <v/>
      </c>
      <c r="C5830" t="str">
        <f t="shared" si="562"/>
        <v/>
      </c>
      <c r="D5830" s="315" t="str">
        <f t="shared" si="561"/>
        <v/>
      </c>
      <c r="E5830" s="228">
        <v>0</v>
      </c>
      <c r="J5830" s="229">
        <f t="shared" si="558"/>
        <v>0</v>
      </c>
      <c r="K5830" s="229">
        <f t="shared" si="559"/>
        <v>0</v>
      </c>
      <c r="L5830" s="229">
        <f t="shared" si="559"/>
        <v>0</v>
      </c>
      <c r="M5830" s="229">
        <f t="shared" si="560"/>
        <v>0</v>
      </c>
    </row>
    <row r="5831" spans="1:13" ht="15" customHeight="1">
      <c r="A5831" s="76"/>
      <c r="B5831" s="77" t="str">
        <f t="shared" ref="B5831:B5894" si="563">IF(A5831="","",TEXT(A5831,"DDDD"))</f>
        <v/>
      </c>
      <c r="C5831" t="str">
        <f t="shared" si="562"/>
        <v/>
      </c>
      <c r="D5831" s="315" t="str">
        <f t="shared" si="561"/>
        <v/>
      </c>
      <c r="E5831" s="228">
        <v>0</v>
      </c>
      <c r="J5831" s="229">
        <f t="shared" ref="J5831:J5894" si="564">IF(E5831=0,0,(1-J$4)*E5831)</f>
        <v>0</v>
      </c>
      <c r="K5831" s="229">
        <f t="shared" ref="K5831:L5894" si="565">IF(F5831=0,0,(1-K$4)*F5831)</f>
        <v>0</v>
      </c>
      <c r="L5831" s="229">
        <f t="shared" si="565"/>
        <v>0</v>
      </c>
      <c r="M5831" s="229">
        <f t="shared" ref="M5831:M5894" si="566">IF(H5831=0,0,(1-M$4)*H5831)</f>
        <v>0</v>
      </c>
    </row>
    <row r="5832" spans="1:13" ht="15" customHeight="1">
      <c r="A5832" s="76"/>
      <c r="B5832" s="77" t="str">
        <f t="shared" si="563"/>
        <v/>
      </c>
      <c r="C5832" t="str">
        <f t="shared" si="562"/>
        <v/>
      </c>
      <c r="D5832" s="315" t="str">
        <f t="shared" ref="D5832:D5895" si="567">IF(A5832&lt;&gt;"",PROPER(TEXT(A5832,"Mmmm")),"")</f>
        <v/>
      </c>
      <c r="E5832" s="228">
        <v>0</v>
      </c>
      <c r="J5832" s="229">
        <f t="shared" si="564"/>
        <v>0</v>
      </c>
      <c r="K5832" s="229">
        <f t="shared" si="565"/>
        <v>0</v>
      </c>
      <c r="L5832" s="229">
        <f t="shared" si="565"/>
        <v>0</v>
      </c>
      <c r="M5832" s="229">
        <f t="shared" si="566"/>
        <v>0</v>
      </c>
    </row>
    <row r="5833" spans="1:13" ht="15" customHeight="1">
      <c r="A5833" s="76"/>
      <c r="B5833" s="77" t="str">
        <f t="shared" si="563"/>
        <v/>
      </c>
      <c r="C5833" t="str">
        <f t="shared" si="562"/>
        <v/>
      </c>
      <c r="D5833" s="315" t="str">
        <f t="shared" si="567"/>
        <v/>
      </c>
      <c r="E5833" s="228">
        <v>0</v>
      </c>
      <c r="J5833" s="229">
        <f t="shared" si="564"/>
        <v>0</v>
      </c>
      <c r="K5833" s="229">
        <f t="shared" si="565"/>
        <v>0</v>
      </c>
      <c r="L5833" s="229">
        <f t="shared" si="565"/>
        <v>0</v>
      </c>
      <c r="M5833" s="229">
        <f t="shared" si="566"/>
        <v>0</v>
      </c>
    </row>
    <row r="5834" spans="1:13" ht="15" customHeight="1">
      <c r="A5834" s="76"/>
      <c r="B5834" s="77" t="str">
        <f t="shared" si="563"/>
        <v/>
      </c>
      <c r="C5834" t="str">
        <f t="shared" si="562"/>
        <v/>
      </c>
      <c r="D5834" s="315" t="str">
        <f t="shared" si="567"/>
        <v/>
      </c>
      <c r="E5834" s="228">
        <v>0</v>
      </c>
      <c r="J5834" s="229">
        <f t="shared" si="564"/>
        <v>0</v>
      </c>
      <c r="K5834" s="229">
        <f t="shared" si="565"/>
        <v>0</v>
      </c>
      <c r="L5834" s="229">
        <f t="shared" si="565"/>
        <v>0</v>
      </c>
      <c r="M5834" s="229">
        <f t="shared" si="566"/>
        <v>0</v>
      </c>
    </row>
    <row r="5835" spans="1:13" ht="15" customHeight="1">
      <c r="A5835" s="76"/>
      <c r="B5835" s="77" t="str">
        <f t="shared" si="563"/>
        <v/>
      </c>
      <c r="C5835" t="str">
        <f t="shared" si="562"/>
        <v/>
      </c>
      <c r="D5835" s="315" t="str">
        <f t="shared" si="567"/>
        <v/>
      </c>
      <c r="E5835" s="228">
        <v>0</v>
      </c>
      <c r="J5835" s="229">
        <f t="shared" si="564"/>
        <v>0</v>
      </c>
      <c r="K5835" s="229">
        <f t="shared" si="565"/>
        <v>0</v>
      </c>
      <c r="L5835" s="229">
        <f t="shared" si="565"/>
        <v>0</v>
      </c>
      <c r="M5835" s="229">
        <f t="shared" si="566"/>
        <v>0</v>
      </c>
    </row>
    <row r="5836" spans="1:13" ht="15" customHeight="1">
      <c r="A5836" s="76"/>
      <c r="B5836" s="77" t="str">
        <f t="shared" si="563"/>
        <v/>
      </c>
      <c r="C5836" t="str">
        <f t="shared" si="562"/>
        <v/>
      </c>
      <c r="D5836" s="315" t="str">
        <f t="shared" si="567"/>
        <v/>
      </c>
      <c r="E5836" s="228">
        <v>0</v>
      </c>
      <c r="J5836" s="229">
        <f t="shared" si="564"/>
        <v>0</v>
      </c>
      <c r="K5836" s="229">
        <f t="shared" si="565"/>
        <v>0</v>
      </c>
      <c r="L5836" s="229">
        <f t="shared" si="565"/>
        <v>0</v>
      </c>
      <c r="M5836" s="229">
        <f t="shared" si="566"/>
        <v>0</v>
      </c>
    </row>
    <row r="5837" spans="1:13" ht="15" customHeight="1">
      <c r="A5837" s="76"/>
      <c r="B5837" s="77" t="str">
        <f t="shared" si="563"/>
        <v/>
      </c>
      <c r="C5837" t="str">
        <f t="shared" si="562"/>
        <v/>
      </c>
      <c r="D5837" s="315" t="str">
        <f t="shared" si="567"/>
        <v/>
      </c>
      <c r="E5837" s="228">
        <v>0</v>
      </c>
      <c r="J5837" s="229">
        <f t="shared" si="564"/>
        <v>0</v>
      </c>
      <c r="K5837" s="229">
        <f t="shared" si="565"/>
        <v>0</v>
      </c>
      <c r="L5837" s="229">
        <f t="shared" si="565"/>
        <v>0</v>
      </c>
      <c r="M5837" s="229">
        <f t="shared" si="566"/>
        <v>0</v>
      </c>
    </row>
    <row r="5838" spans="1:13" ht="15" customHeight="1">
      <c r="A5838" s="76"/>
      <c r="B5838" s="77" t="str">
        <f t="shared" si="563"/>
        <v/>
      </c>
      <c r="C5838" t="str">
        <f t="shared" si="562"/>
        <v/>
      </c>
      <c r="D5838" s="315" t="str">
        <f t="shared" si="567"/>
        <v/>
      </c>
      <c r="E5838" s="228">
        <v>0</v>
      </c>
      <c r="J5838" s="229">
        <f t="shared" si="564"/>
        <v>0</v>
      </c>
      <c r="K5838" s="229">
        <f t="shared" si="565"/>
        <v>0</v>
      </c>
      <c r="L5838" s="229">
        <f t="shared" si="565"/>
        <v>0</v>
      </c>
      <c r="M5838" s="229">
        <f t="shared" si="566"/>
        <v>0</v>
      </c>
    </row>
    <row r="5839" spans="1:13" ht="15" customHeight="1">
      <c r="A5839" s="76"/>
      <c r="B5839" s="77" t="str">
        <f t="shared" si="563"/>
        <v/>
      </c>
      <c r="C5839" t="str">
        <f t="shared" si="562"/>
        <v/>
      </c>
      <c r="D5839" s="315" t="str">
        <f t="shared" si="567"/>
        <v/>
      </c>
      <c r="E5839" s="228">
        <v>0</v>
      </c>
      <c r="J5839" s="229">
        <f t="shared" si="564"/>
        <v>0</v>
      </c>
      <c r="K5839" s="229">
        <f t="shared" si="565"/>
        <v>0</v>
      </c>
      <c r="L5839" s="229">
        <f t="shared" si="565"/>
        <v>0</v>
      </c>
      <c r="M5839" s="229">
        <f t="shared" si="566"/>
        <v>0</v>
      </c>
    </row>
    <row r="5840" spans="1:13" ht="15" customHeight="1">
      <c r="A5840" s="76"/>
      <c r="B5840" s="77" t="str">
        <f t="shared" si="563"/>
        <v/>
      </c>
      <c r="C5840" t="str">
        <f t="shared" si="562"/>
        <v/>
      </c>
      <c r="D5840" s="315" t="str">
        <f t="shared" si="567"/>
        <v/>
      </c>
      <c r="E5840" s="228">
        <v>0</v>
      </c>
      <c r="J5840" s="229">
        <f t="shared" si="564"/>
        <v>0</v>
      </c>
      <c r="K5840" s="229">
        <f t="shared" si="565"/>
        <v>0</v>
      </c>
      <c r="L5840" s="229">
        <f t="shared" si="565"/>
        <v>0</v>
      </c>
      <c r="M5840" s="229">
        <f t="shared" si="566"/>
        <v>0</v>
      </c>
    </row>
    <row r="5841" spans="1:13" ht="15" customHeight="1">
      <c r="A5841" s="76"/>
      <c r="B5841" s="77" t="str">
        <f t="shared" si="563"/>
        <v/>
      </c>
      <c r="C5841" t="str">
        <f t="shared" si="562"/>
        <v/>
      </c>
      <c r="D5841" s="315" t="str">
        <f t="shared" si="567"/>
        <v/>
      </c>
      <c r="E5841" s="228">
        <v>0</v>
      </c>
      <c r="J5841" s="229">
        <f t="shared" si="564"/>
        <v>0</v>
      </c>
      <c r="K5841" s="229">
        <f t="shared" si="565"/>
        <v>0</v>
      </c>
      <c r="L5841" s="229">
        <f t="shared" si="565"/>
        <v>0</v>
      </c>
      <c r="M5841" s="229">
        <f t="shared" si="566"/>
        <v>0</v>
      </c>
    </row>
    <row r="5842" spans="1:13" ht="15" customHeight="1">
      <c r="A5842" s="76"/>
      <c r="B5842" s="77" t="str">
        <f t="shared" si="563"/>
        <v/>
      </c>
      <c r="C5842" t="str">
        <f t="shared" si="562"/>
        <v/>
      </c>
      <c r="D5842" s="315" t="str">
        <f t="shared" si="567"/>
        <v/>
      </c>
      <c r="E5842" s="228">
        <v>0</v>
      </c>
      <c r="J5842" s="229">
        <f t="shared" si="564"/>
        <v>0</v>
      </c>
      <c r="K5842" s="229">
        <f t="shared" si="565"/>
        <v>0</v>
      </c>
      <c r="L5842" s="229">
        <f t="shared" si="565"/>
        <v>0</v>
      </c>
      <c r="M5842" s="229">
        <f t="shared" si="566"/>
        <v>0</v>
      </c>
    </row>
    <row r="5843" spans="1:13" ht="15" customHeight="1">
      <c r="A5843" s="76"/>
      <c r="B5843" s="77" t="str">
        <f t="shared" si="563"/>
        <v/>
      </c>
      <c r="C5843" t="str">
        <f t="shared" si="562"/>
        <v/>
      </c>
      <c r="D5843" s="315" t="str">
        <f t="shared" si="567"/>
        <v/>
      </c>
      <c r="E5843" s="228">
        <v>0</v>
      </c>
      <c r="J5843" s="229">
        <f t="shared" si="564"/>
        <v>0</v>
      </c>
      <c r="K5843" s="229">
        <f t="shared" si="565"/>
        <v>0</v>
      </c>
      <c r="L5843" s="229">
        <f t="shared" si="565"/>
        <v>0</v>
      </c>
      <c r="M5843" s="229">
        <f t="shared" si="566"/>
        <v>0</v>
      </c>
    </row>
    <row r="5844" spans="1:13" ht="15" customHeight="1">
      <c r="A5844" s="76"/>
      <c r="B5844" s="77" t="str">
        <f t="shared" si="563"/>
        <v/>
      </c>
      <c r="C5844" t="str">
        <f t="shared" si="562"/>
        <v/>
      </c>
      <c r="D5844" s="315" t="str">
        <f t="shared" si="567"/>
        <v/>
      </c>
      <c r="E5844" s="228">
        <v>0</v>
      </c>
      <c r="J5844" s="229">
        <f t="shared" si="564"/>
        <v>0</v>
      </c>
      <c r="K5844" s="229">
        <f t="shared" si="565"/>
        <v>0</v>
      </c>
      <c r="L5844" s="229">
        <f t="shared" si="565"/>
        <v>0</v>
      </c>
      <c r="M5844" s="229">
        <f t="shared" si="566"/>
        <v>0</v>
      </c>
    </row>
    <row r="5845" spans="1:13" ht="15" customHeight="1">
      <c r="A5845" s="76"/>
      <c r="B5845" s="77" t="str">
        <f t="shared" si="563"/>
        <v/>
      </c>
      <c r="C5845" t="str">
        <f t="shared" si="562"/>
        <v/>
      </c>
      <c r="D5845" s="315" t="str">
        <f t="shared" si="567"/>
        <v/>
      </c>
      <c r="E5845" s="228">
        <v>0</v>
      </c>
      <c r="J5845" s="229">
        <f t="shared" si="564"/>
        <v>0</v>
      </c>
      <c r="K5845" s="229">
        <f t="shared" si="565"/>
        <v>0</v>
      </c>
      <c r="L5845" s="229">
        <f t="shared" si="565"/>
        <v>0</v>
      </c>
      <c r="M5845" s="229">
        <f t="shared" si="566"/>
        <v>0</v>
      </c>
    </row>
    <row r="5846" spans="1:13" ht="15" customHeight="1">
      <c r="A5846" s="76"/>
      <c r="B5846" s="77" t="str">
        <f t="shared" si="563"/>
        <v/>
      </c>
      <c r="C5846" t="str">
        <f t="shared" si="562"/>
        <v/>
      </c>
      <c r="D5846" s="315" t="str">
        <f t="shared" si="567"/>
        <v/>
      </c>
      <c r="E5846" s="228">
        <v>0</v>
      </c>
      <c r="J5846" s="229">
        <f t="shared" si="564"/>
        <v>0</v>
      </c>
      <c r="K5846" s="229">
        <f t="shared" si="565"/>
        <v>0</v>
      </c>
      <c r="L5846" s="229">
        <f t="shared" si="565"/>
        <v>0</v>
      </c>
      <c r="M5846" s="229">
        <f t="shared" si="566"/>
        <v>0</v>
      </c>
    </row>
    <row r="5847" spans="1:13" ht="15" customHeight="1">
      <c r="A5847" s="76"/>
      <c r="B5847" s="77" t="str">
        <f t="shared" si="563"/>
        <v/>
      </c>
      <c r="C5847" t="str">
        <f t="shared" si="562"/>
        <v/>
      </c>
      <c r="D5847" s="315" t="str">
        <f t="shared" si="567"/>
        <v/>
      </c>
      <c r="E5847" s="228">
        <v>0</v>
      </c>
      <c r="J5847" s="229">
        <f t="shared" si="564"/>
        <v>0</v>
      </c>
      <c r="K5847" s="229">
        <f t="shared" si="565"/>
        <v>0</v>
      </c>
      <c r="L5847" s="229">
        <f t="shared" si="565"/>
        <v>0</v>
      </c>
      <c r="M5847" s="229">
        <f t="shared" si="566"/>
        <v>0</v>
      </c>
    </row>
    <row r="5848" spans="1:13" ht="15" customHeight="1">
      <c r="A5848" s="76"/>
      <c r="B5848" s="77" t="str">
        <f t="shared" si="563"/>
        <v/>
      </c>
      <c r="C5848" t="str">
        <f t="shared" si="562"/>
        <v/>
      </c>
      <c r="D5848" s="315" t="str">
        <f t="shared" si="567"/>
        <v/>
      </c>
      <c r="E5848" s="228">
        <v>0</v>
      </c>
      <c r="J5848" s="229">
        <f t="shared" si="564"/>
        <v>0</v>
      </c>
      <c r="K5848" s="229">
        <f t="shared" si="565"/>
        <v>0</v>
      </c>
      <c r="L5848" s="229">
        <f t="shared" si="565"/>
        <v>0</v>
      </c>
      <c r="M5848" s="229">
        <f t="shared" si="566"/>
        <v>0</v>
      </c>
    </row>
    <row r="5849" spans="1:13" ht="15" customHeight="1">
      <c r="A5849" s="76"/>
      <c r="B5849" s="77" t="str">
        <f t="shared" si="563"/>
        <v/>
      </c>
      <c r="C5849" t="str">
        <f t="shared" si="562"/>
        <v/>
      </c>
      <c r="D5849" s="315" t="str">
        <f t="shared" si="567"/>
        <v/>
      </c>
      <c r="E5849" s="228">
        <v>0</v>
      </c>
      <c r="J5849" s="229">
        <f t="shared" si="564"/>
        <v>0</v>
      </c>
      <c r="K5849" s="229">
        <f t="shared" si="565"/>
        <v>0</v>
      </c>
      <c r="L5849" s="229">
        <f t="shared" si="565"/>
        <v>0</v>
      </c>
      <c r="M5849" s="229">
        <f t="shared" si="566"/>
        <v>0</v>
      </c>
    </row>
    <row r="5850" spans="1:13" ht="15" customHeight="1">
      <c r="A5850" s="76"/>
      <c r="B5850" s="77" t="str">
        <f t="shared" si="563"/>
        <v/>
      </c>
      <c r="C5850" t="str">
        <f t="shared" si="562"/>
        <v/>
      </c>
      <c r="D5850" s="315" t="str">
        <f t="shared" si="567"/>
        <v/>
      </c>
      <c r="E5850" s="228">
        <v>0</v>
      </c>
      <c r="J5850" s="229">
        <f t="shared" si="564"/>
        <v>0</v>
      </c>
      <c r="K5850" s="229">
        <f t="shared" si="565"/>
        <v>0</v>
      </c>
      <c r="L5850" s="229">
        <f t="shared" si="565"/>
        <v>0</v>
      </c>
      <c r="M5850" s="229">
        <f t="shared" si="566"/>
        <v>0</v>
      </c>
    </row>
    <row r="5851" spans="1:13" ht="15" customHeight="1">
      <c r="A5851" s="76"/>
      <c r="B5851" s="77" t="str">
        <f t="shared" si="563"/>
        <v/>
      </c>
      <c r="C5851" t="str">
        <f t="shared" si="562"/>
        <v/>
      </c>
      <c r="D5851" s="315" t="str">
        <f t="shared" si="567"/>
        <v/>
      </c>
      <c r="E5851" s="228">
        <v>0</v>
      </c>
      <c r="J5851" s="229">
        <f t="shared" si="564"/>
        <v>0</v>
      </c>
      <c r="K5851" s="229">
        <f t="shared" si="565"/>
        <v>0</v>
      </c>
      <c r="L5851" s="229">
        <f t="shared" si="565"/>
        <v>0</v>
      </c>
      <c r="M5851" s="229">
        <f t="shared" si="566"/>
        <v>0</v>
      </c>
    </row>
    <row r="5852" spans="1:13" ht="15" customHeight="1">
      <c r="A5852" s="76"/>
      <c r="B5852" s="77" t="str">
        <f t="shared" si="563"/>
        <v/>
      </c>
      <c r="C5852" t="str">
        <f t="shared" si="562"/>
        <v/>
      </c>
      <c r="D5852" s="315" t="str">
        <f t="shared" si="567"/>
        <v/>
      </c>
      <c r="E5852" s="228">
        <v>0</v>
      </c>
      <c r="J5852" s="229">
        <f t="shared" si="564"/>
        <v>0</v>
      </c>
      <c r="K5852" s="229">
        <f t="shared" si="565"/>
        <v>0</v>
      </c>
      <c r="L5852" s="229">
        <f t="shared" si="565"/>
        <v>0</v>
      </c>
      <c r="M5852" s="229">
        <f t="shared" si="566"/>
        <v>0</v>
      </c>
    </row>
    <row r="5853" spans="1:13" ht="15" customHeight="1">
      <c r="A5853" s="76"/>
      <c r="B5853" s="77" t="str">
        <f t="shared" si="563"/>
        <v/>
      </c>
      <c r="C5853" t="str">
        <f t="shared" si="562"/>
        <v/>
      </c>
      <c r="D5853" s="315" t="str">
        <f t="shared" si="567"/>
        <v/>
      </c>
      <c r="E5853" s="228">
        <v>0</v>
      </c>
      <c r="J5853" s="229">
        <f t="shared" si="564"/>
        <v>0</v>
      </c>
      <c r="K5853" s="229">
        <f t="shared" si="565"/>
        <v>0</v>
      </c>
      <c r="L5853" s="229">
        <f t="shared" si="565"/>
        <v>0</v>
      </c>
      <c r="M5853" s="229">
        <f t="shared" si="566"/>
        <v>0</v>
      </c>
    </row>
    <row r="5854" spans="1:13" ht="15" customHeight="1">
      <c r="A5854" s="76"/>
      <c r="B5854" s="77" t="str">
        <f t="shared" si="563"/>
        <v/>
      </c>
      <c r="C5854" t="str">
        <f t="shared" si="562"/>
        <v/>
      </c>
      <c r="D5854" s="315" t="str">
        <f t="shared" si="567"/>
        <v/>
      </c>
      <c r="E5854" s="228">
        <v>0</v>
      </c>
      <c r="J5854" s="229">
        <f t="shared" si="564"/>
        <v>0</v>
      </c>
      <c r="K5854" s="229">
        <f t="shared" si="565"/>
        <v>0</v>
      </c>
      <c r="L5854" s="229">
        <f t="shared" si="565"/>
        <v>0</v>
      </c>
      <c r="M5854" s="229">
        <f t="shared" si="566"/>
        <v>0</v>
      </c>
    </row>
    <row r="5855" spans="1:13" ht="15" customHeight="1">
      <c r="A5855" s="76"/>
      <c r="B5855" s="77" t="str">
        <f t="shared" si="563"/>
        <v/>
      </c>
      <c r="C5855" t="str">
        <f t="shared" si="562"/>
        <v/>
      </c>
      <c r="D5855" s="315" t="str">
        <f t="shared" si="567"/>
        <v/>
      </c>
      <c r="E5855" s="228">
        <v>0</v>
      </c>
      <c r="J5855" s="229">
        <f t="shared" si="564"/>
        <v>0</v>
      </c>
      <c r="K5855" s="229">
        <f t="shared" si="565"/>
        <v>0</v>
      </c>
      <c r="L5855" s="229">
        <f t="shared" si="565"/>
        <v>0</v>
      </c>
      <c r="M5855" s="229">
        <f t="shared" si="566"/>
        <v>0</v>
      </c>
    </row>
    <row r="5856" spans="1:13" ht="15" customHeight="1">
      <c r="A5856" s="76"/>
      <c r="B5856" s="77" t="str">
        <f t="shared" si="563"/>
        <v/>
      </c>
      <c r="C5856" t="str">
        <f t="shared" si="562"/>
        <v/>
      </c>
      <c r="D5856" s="315" t="str">
        <f t="shared" si="567"/>
        <v/>
      </c>
      <c r="E5856" s="228">
        <v>0</v>
      </c>
      <c r="J5856" s="229">
        <f t="shared" si="564"/>
        <v>0</v>
      </c>
      <c r="K5856" s="229">
        <f t="shared" si="565"/>
        <v>0</v>
      </c>
      <c r="L5856" s="229">
        <f t="shared" si="565"/>
        <v>0</v>
      </c>
      <c r="M5856" s="229">
        <f t="shared" si="566"/>
        <v>0</v>
      </c>
    </row>
    <row r="5857" spans="1:13" ht="15" customHeight="1">
      <c r="A5857" s="76"/>
      <c r="B5857" s="77" t="str">
        <f t="shared" si="563"/>
        <v/>
      </c>
      <c r="C5857" t="str">
        <f t="shared" si="562"/>
        <v/>
      </c>
      <c r="D5857" s="315" t="str">
        <f t="shared" si="567"/>
        <v/>
      </c>
      <c r="E5857" s="228">
        <v>0</v>
      </c>
      <c r="J5857" s="229">
        <f t="shared" si="564"/>
        <v>0</v>
      </c>
      <c r="K5857" s="229">
        <f t="shared" si="565"/>
        <v>0</v>
      </c>
      <c r="L5857" s="229">
        <f t="shared" si="565"/>
        <v>0</v>
      </c>
      <c r="M5857" s="229">
        <f t="shared" si="566"/>
        <v>0</v>
      </c>
    </row>
    <row r="5858" spans="1:13" ht="15" customHeight="1">
      <c r="A5858" s="76"/>
      <c r="B5858" s="77" t="str">
        <f t="shared" si="563"/>
        <v/>
      </c>
      <c r="C5858" t="str">
        <f t="shared" si="562"/>
        <v/>
      </c>
      <c r="D5858" s="315" t="str">
        <f t="shared" si="567"/>
        <v/>
      </c>
      <c r="E5858" s="228">
        <v>0</v>
      </c>
      <c r="J5858" s="229">
        <f t="shared" si="564"/>
        <v>0</v>
      </c>
      <c r="K5858" s="229">
        <f t="shared" si="565"/>
        <v>0</v>
      </c>
      <c r="L5858" s="229">
        <f t="shared" si="565"/>
        <v>0</v>
      </c>
      <c r="M5858" s="229">
        <f t="shared" si="566"/>
        <v>0</v>
      </c>
    </row>
    <row r="5859" spans="1:13" ht="15" customHeight="1">
      <c r="A5859" s="76"/>
      <c r="B5859" s="77" t="str">
        <f t="shared" si="563"/>
        <v/>
      </c>
      <c r="C5859" t="str">
        <f t="shared" si="562"/>
        <v/>
      </c>
      <c r="D5859" s="315" t="str">
        <f t="shared" si="567"/>
        <v/>
      </c>
      <c r="E5859" s="228">
        <v>0</v>
      </c>
      <c r="J5859" s="229">
        <f t="shared" si="564"/>
        <v>0</v>
      </c>
      <c r="K5859" s="229">
        <f t="shared" si="565"/>
        <v>0</v>
      </c>
      <c r="L5859" s="229">
        <f t="shared" si="565"/>
        <v>0</v>
      </c>
      <c r="M5859" s="229">
        <f t="shared" si="566"/>
        <v>0</v>
      </c>
    </row>
    <row r="5860" spans="1:13" ht="15" customHeight="1">
      <c r="A5860" s="76"/>
      <c r="B5860" s="77" t="str">
        <f t="shared" si="563"/>
        <v/>
      </c>
      <c r="C5860" t="str">
        <f t="shared" si="562"/>
        <v/>
      </c>
      <c r="D5860" s="315" t="str">
        <f t="shared" si="567"/>
        <v/>
      </c>
      <c r="E5860" s="228">
        <v>0</v>
      </c>
      <c r="J5860" s="229">
        <f t="shared" si="564"/>
        <v>0</v>
      </c>
      <c r="K5860" s="229">
        <f t="shared" si="565"/>
        <v>0</v>
      </c>
      <c r="L5860" s="229">
        <f t="shared" si="565"/>
        <v>0</v>
      </c>
      <c r="M5860" s="229">
        <f t="shared" si="566"/>
        <v>0</v>
      </c>
    </row>
    <row r="5861" spans="1:13" ht="15" customHeight="1">
      <c r="A5861" s="76"/>
      <c r="B5861" s="77" t="str">
        <f t="shared" si="563"/>
        <v/>
      </c>
      <c r="C5861" t="str">
        <f t="shared" si="562"/>
        <v/>
      </c>
      <c r="D5861" s="315" t="str">
        <f t="shared" si="567"/>
        <v/>
      </c>
      <c r="E5861" s="228">
        <v>0</v>
      </c>
      <c r="J5861" s="229">
        <f t="shared" si="564"/>
        <v>0</v>
      </c>
      <c r="K5861" s="229">
        <f t="shared" si="565"/>
        <v>0</v>
      </c>
      <c r="L5861" s="229">
        <f t="shared" si="565"/>
        <v>0</v>
      </c>
      <c r="M5861" s="229">
        <f t="shared" si="566"/>
        <v>0</v>
      </c>
    </row>
    <row r="5862" spans="1:13" ht="15" customHeight="1">
      <c r="A5862" s="76"/>
      <c r="B5862" s="77" t="str">
        <f t="shared" si="563"/>
        <v/>
      </c>
      <c r="C5862" t="str">
        <f t="shared" si="562"/>
        <v/>
      </c>
      <c r="D5862" s="315" t="str">
        <f t="shared" si="567"/>
        <v/>
      </c>
      <c r="E5862" s="228">
        <v>0</v>
      </c>
      <c r="J5862" s="229">
        <f t="shared" si="564"/>
        <v>0</v>
      </c>
      <c r="K5862" s="229">
        <f t="shared" si="565"/>
        <v>0</v>
      </c>
      <c r="L5862" s="229">
        <f t="shared" si="565"/>
        <v>0</v>
      </c>
      <c r="M5862" s="229">
        <f t="shared" si="566"/>
        <v>0</v>
      </c>
    </row>
    <row r="5863" spans="1:13" ht="15" customHeight="1">
      <c r="A5863" s="76"/>
      <c r="B5863" s="77" t="str">
        <f t="shared" si="563"/>
        <v/>
      </c>
      <c r="C5863" t="str">
        <f t="shared" si="562"/>
        <v/>
      </c>
      <c r="D5863" s="315" t="str">
        <f t="shared" si="567"/>
        <v/>
      </c>
      <c r="E5863" s="228">
        <v>0</v>
      </c>
      <c r="J5863" s="229">
        <f t="shared" si="564"/>
        <v>0</v>
      </c>
      <c r="K5863" s="229">
        <f t="shared" si="565"/>
        <v>0</v>
      </c>
      <c r="L5863" s="229">
        <f t="shared" si="565"/>
        <v>0</v>
      </c>
      <c r="M5863" s="229">
        <f t="shared" si="566"/>
        <v>0</v>
      </c>
    </row>
    <row r="5864" spans="1:13" ht="15" customHeight="1">
      <c r="A5864" s="76"/>
      <c r="B5864" s="77" t="str">
        <f t="shared" si="563"/>
        <v/>
      </c>
      <c r="C5864" t="str">
        <f t="shared" si="562"/>
        <v/>
      </c>
      <c r="D5864" s="315" t="str">
        <f t="shared" si="567"/>
        <v/>
      </c>
      <c r="E5864" s="228">
        <v>0</v>
      </c>
      <c r="J5864" s="229">
        <f t="shared" si="564"/>
        <v>0</v>
      </c>
      <c r="K5864" s="229">
        <f t="shared" si="565"/>
        <v>0</v>
      </c>
      <c r="L5864" s="229">
        <f t="shared" si="565"/>
        <v>0</v>
      </c>
      <c r="M5864" s="229">
        <f t="shared" si="566"/>
        <v>0</v>
      </c>
    </row>
    <row r="5865" spans="1:13" ht="15" customHeight="1">
      <c r="A5865" s="76"/>
      <c r="B5865" s="77" t="str">
        <f t="shared" si="563"/>
        <v/>
      </c>
      <c r="C5865" t="str">
        <f t="shared" si="562"/>
        <v/>
      </c>
      <c r="D5865" s="315" t="str">
        <f t="shared" si="567"/>
        <v/>
      </c>
      <c r="E5865" s="228">
        <v>0</v>
      </c>
      <c r="J5865" s="229">
        <f t="shared" si="564"/>
        <v>0</v>
      </c>
      <c r="K5865" s="229">
        <f t="shared" si="565"/>
        <v>0</v>
      </c>
      <c r="L5865" s="229">
        <f t="shared" si="565"/>
        <v>0</v>
      </c>
      <c r="M5865" s="229">
        <f t="shared" si="566"/>
        <v>0</v>
      </c>
    </row>
    <row r="5866" spans="1:13" ht="15" customHeight="1">
      <c r="A5866" s="76"/>
      <c r="B5866" s="77" t="str">
        <f t="shared" si="563"/>
        <v/>
      </c>
      <c r="C5866" t="str">
        <f t="shared" si="562"/>
        <v/>
      </c>
      <c r="D5866" s="315" t="str">
        <f t="shared" si="567"/>
        <v/>
      </c>
      <c r="E5866" s="228">
        <v>0</v>
      </c>
      <c r="J5866" s="229">
        <f t="shared" si="564"/>
        <v>0</v>
      </c>
      <c r="K5866" s="229">
        <f t="shared" si="565"/>
        <v>0</v>
      </c>
      <c r="L5866" s="229">
        <f t="shared" si="565"/>
        <v>0</v>
      </c>
      <c r="M5866" s="229">
        <f t="shared" si="566"/>
        <v>0</v>
      </c>
    </row>
    <row r="5867" spans="1:13" ht="15" customHeight="1">
      <c r="A5867" s="76"/>
      <c r="B5867" s="77" t="str">
        <f t="shared" si="563"/>
        <v/>
      </c>
      <c r="C5867" t="str">
        <f t="shared" si="562"/>
        <v/>
      </c>
      <c r="D5867" s="315" t="str">
        <f t="shared" si="567"/>
        <v/>
      </c>
      <c r="E5867" s="228">
        <v>0</v>
      </c>
      <c r="J5867" s="229">
        <f t="shared" si="564"/>
        <v>0</v>
      </c>
      <c r="K5867" s="229">
        <f t="shared" si="565"/>
        <v>0</v>
      </c>
      <c r="L5867" s="229">
        <f t="shared" si="565"/>
        <v>0</v>
      </c>
      <c r="M5867" s="229">
        <f t="shared" si="566"/>
        <v>0</v>
      </c>
    </row>
    <row r="5868" spans="1:13" ht="15" customHeight="1">
      <c r="A5868" s="76"/>
      <c r="B5868" s="77" t="str">
        <f t="shared" si="563"/>
        <v/>
      </c>
      <c r="C5868" t="str">
        <f t="shared" si="562"/>
        <v/>
      </c>
      <c r="D5868" s="315" t="str">
        <f t="shared" si="567"/>
        <v/>
      </c>
      <c r="E5868" s="228">
        <v>0</v>
      </c>
      <c r="J5868" s="229">
        <f t="shared" si="564"/>
        <v>0</v>
      </c>
      <c r="K5868" s="229">
        <f t="shared" si="565"/>
        <v>0</v>
      </c>
      <c r="L5868" s="229">
        <f t="shared" si="565"/>
        <v>0</v>
      </c>
      <c r="M5868" s="229">
        <f t="shared" si="566"/>
        <v>0</v>
      </c>
    </row>
    <row r="5869" spans="1:13" ht="15" customHeight="1">
      <c r="A5869" s="76"/>
      <c r="B5869" s="77" t="str">
        <f t="shared" si="563"/>
        <v/>
      </c>
      <c r="C5869" t="str">
        <f t="shared" si="562"/>
        <v/>
      </c>
      <c r="D5869" s="315" t="str">
        <f t="shared" si="567"/>
        <v/>
      </c>
      <c r="E5869" s="228">
        <v>0</v>
      </c>
      <c r="J5869" s="229">
        <f t="shared" si="564"/>
        <v>0</v>
      </c>
      <c r="K5869" s="229">
        <f t="shared" si="565"/>
        <v>0</v>
      </c>
      <c r="L5869" s="229">
        <f t="shared" si="565"/>
        <v>0</v>
      </c>
      <c r="M5869" s="229">
        <f t="shared" si="566"/>
        <v>0</v>
      </c>
    </row>
    <row r="5870" spans="1:13" ht="15" customHeight="1">
      <c r="A5870" s="76"/>
      <c r="B5870" s="77" t="str">
        <f t="shared" si="563"/>
        <v/>
      </c>
      <c r="C5870" t="str">
        <f t="shared" si="562"/>
        <v/>
      </c>
      <c r="D5870" s="315" t="str">
        <f t="shared" si="567"/>
        <v/>
      </c>
      <c r="E5870" s="228">
        <v>0</v>
      </c>
      <c r="J5870" s="229">
        <f t="shared" si="564"/>
        <v>0</v>
      </c>
      <c r="K5870" s="229">
        <f t="shared" si="565"/>
        <v>0</v>
      </c>
      <c r="L5870" s="229">
        <f t="shared" si="565"/>
        <v>0</v>
      </c>
      <c r="M5870" s="229">
        <f t="shared" si="566"/>
        <v>0</v>
      </c>
    </row>
    <row r="5871" spans="1:13" ht="15" customHeight="1">
      <c r="A5871" s="76"/>
      <c r="B5871" s="77" t="str">
        <f t="shared" si="563"/>
        <v/>
      </c>
      <c r="C5871" t="str">
        <f t="shared" si="562"/>
        <v/>
      </c>
      <c r="D5871" s="315" t="str">
        <f t="shared" si="567"/>
        <v/>
      </c>
      <c r="E5871" s="228">
        <v>0</v>
      </c>
      <c r="J5871" s="229">
        <f t="shared" si="564"/>
        <v>0</v>
      </c>
      <c r="K5871" s="229">
        <f t="shared" si="565"/>
        <v>0</v>
      </c>
      <c r="L5871" s="229">
        <f t="shared" si="565"/>
        <v>0</v>
      </c>
      <c r="M5871" s="229">
        <f t="shared" si="566"/>
        <v>0</v>
      </c>
    </row>
    <row r="5872" spans="1:13" ht="15" customHeight="1">
      <c r="A5872" s="76"/>
      <c r="B5872" s="77" t="str">
        <f t="shared" si="563"/>
        <v/>
      </c>
      <c r="C5872" t="str">
        <f t="shared" si="562"/>
        <v/>
      </c>
      <c r="D5872" s="315" t="str">
        <f t="shared" si="567"/>
        <v/>
      </c>
      <c r="E5872" s="228">
        <v>0</v>
      </c>
      <c r="J5872" s="229">
        <f t="shared" si="564"/>
        <v>0</v>
      </c>
      <c r="K5872" s="229">
        <f t="shared" si="565"/>
        <v>0</v>
      </c>
      <c r="L5872" s="229">
        <f t="shared" si="565"/>
        <v>0</v>
      </c>
      <c r="M5872" s="229">
        <f t="shared" si="566"/>
        <v>0</v>
      </c>
    </row>
    <row r="5873" spans="1:13" ht="15" customHeight="1">
      <c r="A5873" s="76"/>
      <c r="B5873" s="77" t="str">
        <f t="shared" si="563"/>
        <v/>
      </c>
      <c r="C5873" t="str">
        <f t="shared" si="562"/>
        <v/>
      </c>
      <c r="D5873" s="315" t="str">
        <f t="shared" si="567"/>
        <v/>
      </c>
      <c r="E5873" s="228">
        <v>0</v>
      </c>
      <c r="J5873" s="229">
        <f t="shared" si="564"/>
        <v>0</v>
      </c>
      <c r="K5873" s="229">
        <f t="shared" si="565"/>
        <v>0</v>
      </c>
      <c r="L5873" s="229">
        <f t="shared" si="565"/>
        <v>0</v>
      </c>
      <c r="M5873" s="229">
        <f t="shared" si="566"/>
        <v>0</v>
      </c>
    </row>
    <row r="5874" spans="1:13" ht="15" customHeight="1">
      <c r="A5874" s="76"/>
      <c r="B5874" s="77" t="str">
        <f t="shared" si="563"/>
        <v/>
      </c>
      <c r="C5874" t="str">
        <f t="shared" si="562"/>
        <v/>
      </c>
      <c r="D5874" s="315" t="str">
        <f t="shared" si="567"/>
        <v/>
      </c>
      <c r="E5874" s="228">
        <v>0</v>
      </c>
      <c r="J5874" s="229">
        <f t="shared" si="564"/>
        <v>0</v>
      </c>
      <c r="K5874" s="229">
        <f t="shared" si="565"/>
        <v>0</v>
      </c>
      <c r="L5874" s="229">
        <f t="shared" si="565"/>
        <v>0</v>
      </c>
      <c r="M5874" s="229">
        <f t="shared" si="566"/>
        <v>0</v>
      </c>
    </row>
    <row r="5875" spans="1:13" ht="15" customHeight="1">
      <c r="A5875" s="76"/>
      <c r="B5875" s="77" t="str">
        <f t="shared" si="563"/>
        <v/>
      </c>
      <c r="C5875" t="str">
        <f t="shared" si="562"/>
        <v/>
      </c>
      <c r="D5875" s="315" t="str">
        <f t="shared" si="567"/>
        <v/>
      </c>
      <c r="E5875" s="228">
        <v>0</v>
      </c>
      <c r="J5875" s="229">
        <f t="shared" si="564"/>
        <v>0</v>
      </c>
      <c r="K5875" s="229">
        <f t="shared" si="565"/>
        <v>0</v>
      </c>
      <c r="L5875" s="229">
        <f t="shared" si="565"/>
        <v>0</v>
      </c>
      <c r="M5875" s="229">
        <f t="shared" si="566"/>
        <v>0</v>
      </c>
    </row>
    <row r="5876" spans="1:13" ht="15" customHeight="1">
      <c r="A5876" s="76"/>
      <c r="B5876" s="77" t="str">
        <f t="shared" si="563"/>
        <v/>
      </c>
      <c r="C5876" t="str">
        <f t="shared" si="562"/>
        <v/>
      </c>
      <c r="D5876" s="315" t="str">
        <f t="shared" si="567"/>
        <v/>
      </c>
      <c r="E5876" s="228">
        <v>0</v>
      </c>
      <c r="J5876" s="229">
        <f t="shared" si="564"/>
        <v>0</v>
      </c>
      <c r="K5876" s="229">
        <f t="shared" si="565"/>
        <v>0</v>
      </c>
      <c r="L5876" s="229">
        <f t="shared" si="565"/>
        <v>0</v>
      </c>
      <c r="M5876" s="229">
        <f t="shared" si="566"/>
        <v>0</v>
      </c>
    </row>
    <row r="5877" spans="1:13" ht="15" customHeight="1">
      <c r="A5877" s="76"/>
      <c r="B5877" s="77" t="str">
        <f t="shared" si="563"/>
        <v/>
      </c>
      <c r="C5877" t="str">
        <f t="shared" si="562"/>
        <v/>
      </c>
      <c r="D5877" s="315" t="str">
        <f t="shared" si="567"/>
        <v/>
      </c>
      <c r="E5877" s="228">
        <v>0</v>
      </c>
      <c r="J5877" s="229">
        <f t="shared" si="564"/>
        <v>0</v>
      </c>
      <c r="K5877" s="229">
        <f t="shared" si="565"/>
        <v>0</v>
      </c>
      <c r="L5877" s="229">
        <f t="shared" si="565"/>
        <v>0</v>
      </c>
      <c r="M5877" s="229">
        <f t="shared" si="566"/>
        <v>0</v>
      </c>
    </row>
    <row r="5878" spans="1:13" ht="15" customHeight="1">
      <c r="A5878" s="76"/>
      <c r="B5878" s="77" t="str">
        <f t="shared" si="563"/>
        <v/>
      </c>
      <c r="C5878" t="str">
        <f t="shared" si="562"/>
        <v/>
      </c>
      <c r="D5878" s="315" t="str">
        <f t="shared" si="567"/>
        <v/>
      </c>
      <c r="E5878" s="228">
        <v>0</v>
      </c>
      <c r="J5878" s="229">
        <f t="shared" si="564"/>
        <v>0</v>
      </c>
      <c r="K5878" s="229">
        <f t="shared" si="565"/>
        <v>0</v>
      </c>
      <c r="L5878" s="229">
        <f t="shared" si="565"/>
        <v>0</v>
      </c>
      <c r="M5878" s="229">
        <f t="shared" si="566"/>
        <v>0</v>
      </c>
    </row>
    <row r="5879" spans="1:13" ht="15" customHeight="1">
      <c r="A5879" s="76"/>
      <c r="B5879" s="77" t="str">
        <f t="shared" si="563"/>
        <v/>
      </c>
      <c r="C5879" t="str">
        <f t="shared" si="562"/>
        <v/>
      </c>
      <c r="D5879" s="315" t="str">
        <f t="shared" si="567"/>
        <v/>
      </c>
      <c r="E5879" s="228">
        <v>0</v>
      </c>
      <c r="J5879" s="229">
        <f t="shared" si="564"/>
        <v>0</v>
      </c>
      <c r="K5879" s="229">
        <f t="shared" si="565"/>
        <v>0</v>
      </c>
      <c r="L5879" s="229">
        <f t="shared" si="565"/>
        <v>0</v>
      </c>
      <c r="M5879" s="229">
        <f t="shared" si="566"/>
        <v>0</v>
      </c>
    </row>
    <row r="5880" spans="1:13" ht="15" customHeight="1">
      <c r="A5880" s="76"/>
      <c r="B5880" s="77" t="str">
        <f t="shared" si="563"/>
        <v/>
      </c>
      <c r="C5880" t="str">
        <f t="shared" si="562"/>
        <v/>
      </c>
      <c r="D5880" s="315" t="str">
        <f t="shared" si="567"/>
        <v/>
      </c>
      <c r="E5880" s="228">
        <v>0</v>
      </c>
      <c r="J5880" s="229">
        <f t="shared" si="564"/>
        <v>0</v>
      </c>
      <c r="K5880" s="229">
        <f t="shared" si="565"/>
        <v>0</v>
      </c>
      <c r="L5880" s="229">
        <f t="shared" si="565"/>
        <v>0</v>
      </c>
      <c r="M5880" s="229">
        <f t="shared" si="566"/>
        <v>0</v>
      </c>
    </row>
    <row r="5881" spans="1:13" ht="15" customHeight="1">
      <c r="A5881" s="76"/>
      <c r="B5881" s="77" t="str">
        <f t="shared" si="563"/>
        <v/>
      </c>
      <c r="C5881" t="str">
        <f t="shared" si="562"/>
        <v/>
      </c>
      <c r="D5881" s="315" t="str">
        <f t="shared" si="567"/>
        <v/>
      </c>
      <c r="E5881" s="228">
        <v>0</v>
      </c>
      <c r="J5881" s="229">
        <f t="shared" si="564"/>
        <v>0</v>
      </c>
      <c r="K5881" s="229">
        <f t="shared" si="565"/>
        <v>0</v>
      </c>
      <c r="L5881" s="229">
        <f t="shared" si="565"/>
        <v>0</v>
      </c>
      <c r="M5881" s="229">
        <f t="shared" si="566"/>
        <v>0</v>
      </c>
    </row>
    <row r="5882" spans="1:13" ht="15" customHeight="1">
      <c r="A5882" s="76"/>
      <c r="B5882" s="77" t="str">
        <f t="shared" si="563"/>
        <v/>
      </c>
      <c r="C5882" t="str">
        <f t="shared" si="562"/>
        <v/>
      </c>
      <c r="D5882" s="315" t="str">
        <f t="shared" si="567"/>
        <v/>
      </c>
      <c r="E5882" s="228">
        <v>0</v>
      </c>
      <c r="J5882" s="229">
        <f t="shared" si="564"/>
        <v>0</v>
      </c>
      <c r="K5882" s="229">
        <f t="shared" si="565"/>
        <v>0</v>
      </c>
      <c r="L5882" s="229">
        <f t="shared" si="565"/>
        <v>0</v>
      </c>
      <c r="M5882" s="229">
        <f t="shared" si="566"/>
        <v>0</v>
      </c>
    </row>
    <row r="5883" spans="1:13" ht="15" customHeight="1">
      <c r="A5883" s="76"/>
      <c r="B5883" s="77" t="str">
        <f t="shared" si="563"/>
        <v/>
      </c>
      <c r="C5883" t="str">
        <f t="shared" si="562"/>
        <v/>
      </c>
      <c r="D5883" s="315" t="str">
        <f t="shared" si="567"/>
        <v/>
      </c>
      <c r="E5883" s="228">
        <v>0</v>
      </c>
      <c r="J5883" s="229">
        <f t="shared" si="564"/>
        <v>0</v>
      </c>
      <c r="K5883" s="229">
        <f t="shared" si="565"/>
        <v>0</v>
      </c>
      <c r="L5883" s="229">
        <f t="shared" si="565"/>
        <v>0</v>
      </c>
      <c r="M5883" s="229">
        <f t="shared" si="566"/>
        <v>0</v>
      </c>
    </row>
    <row r="5884" spans="1:13" ht="15" customHeight="1">
      <c r="A5884" s="76"/>
      <c r="B5884" s="77" t="str">
        <f t="shared" si="563"/>
        <v/>
      </c>
      <c r="C5884" t="str">
        <f t="shared" si="562"/>
        <v/>
      </c>
      <c r="D5884" s="315" t="str">
        <f t="shared" si="567"/>
        <v/>
      </c>
      <c r="E5884" s="228">
        <v>0</v>
      </c>
      <c r="J5884" s="229">
        <f t="shared" si="564"/>
        <v>0</v>
      </c>
      <c r="K5884" s="229">
        <f t="shared" si="565"/>
        <v>0</v>
      </c>
      <c r="L5884" s="229">
        <f t="shared" si="565"/>
        <v>0</v>
      </c>
      <c r="M5884" s="229">
        <f t="shared" si="566"/>
        <v>0</v>
      </c>
    </row>
    <row r="5885" spans="1:13" ht="15" customHeight="1">
      <c r="A5885" s="76"/>
      <c r="B5885" s="77" t="str">
        <f t="shared" si="563"/>
        <v/>
      </c>
      <c r="C5885" t="str">
        <f t="shared" si="562"/>
        <v/>
      </c>
      <c r="D5885" s="315" t="str">
        <f t="shared" si="567"/>
        <v/>
      </c>
      <c r="E5885" s="228">
        <v>0</v>
      </c>
      <c r="J5885" s="229">
        <f t="shared" si="564"/>
        <v>0</v>
      </c>
      <c r="K5885" s="229">
        <f t="shared" si="565"/>
        <v>0</v>
      </c>
      <c r="L5885" s="229">
        <f t="shared" si="565"/>
        <v>0</v>
      </c>
      <c r="M5885" s="229">
        <f t="shared" si="566"/>
        <v>0</v>
      </c>
    </row>
    <row r="5886" spans="1:13" ht="15" customHeight="1">
      <c r="A5886" s="76"/>
      <c r="B5886" s="77" t="str">
        <f t="shared" si="563"/>
        <v/>
      </c>
      <c r="C5886" t="str">
        <f t="shared" si="562"/>
        <v/>
      </c>
      <c r="D5886" s="315" t="str">
        <f t="shared" si="567"/>
        <v/>
      </c>
      <c r="E5886" s="228">
        <v>0</v>
      </c>
      <c r="J5886" s="229">
        <f t="shared" si="564"/>
        <v>0</v>
      </c>
      <c r="K5886" s="229">
        <f t="shared" si="565"/>
        <v>0</v>
      </c>
      <c r="L5886" s="229">
        <f t="shared" si="565"/>
        <v>0</v>
      </c>
      <c r="M5886" s="229">
        <f t="shared" si="566"/>
        <v>0</v>
      </c>
    </row>
    <row r="5887" spans="1:13" ht="15" customHeight="1">
      <c r="A5887" s="76"/>
      <c r="B5887" s="77" t="str">
        <f t="shared" si="563"/>
        <v/>
      </c>
      <c r="C5887" t="str">
        <f t="shared" si="562"/>
        <v/>
      </c>
      <c r="D5887" s="315" t="str">
        <f t="shared" si="567"/>
        <v/>
      </c>
      <c r="E5887" s="228">
        <v>0</v>
      </c>
      <c r="J5887" s="229">
        <f t="shared" si="564"/>
        <v>0</v>
      </c>
      <c r="K5887" s="229">
        <f t="shared" si="565"/>
        <v>0</v>
      </c>
      <c r="L5887" s="229">
        <f t="shared" si="565"/>
        <v>0</v>
      </c>
      <c r="M5887" s="229">
        <f t="shared" si="566"/>
        <v>0</v>
      </c>
    </row>
    <row r="5888" spans="1:13" ht="15" customHeight="1">
      <c r="A5888" s="76"/>
      <c r="B5888" s="77" t="str">
        <f t="shared" si="563"/>
        <v/>
      </c>
      <c r="C5888" t="str">
        <f t="shared" si="562"/>
        <v/>
      </c>
      <c r="D5888" s="315" t="str">
        <f t="shared" si="567"/>
        <v/>
      </c>
      <c r="E5888" s="228">
        <v>0</v>
      </c>
      <c r="J5888" s="229">
        <f t="shared" si="564"/>
        <v>0</v>
      </c>
      <c r="K5888" s="229">
        <f t="shared" si="565"/>
        <v>0</v>
      </c>
      <c r="L5888" s="229">
        <f t="shared" si="565"/>
        <v>0</v>
      </c>
      <c r="M5888" s="229">
        <f t="shared" si="566"/>
        <v>0</v>
      </c>
    </row>
    <row r="5889" spans="1:13" ht="15" customHeight="1">
      <c r="A5889" s="76"/>
      <c r="B5889" s="77" t="str">
        <f t="shared" si="563"/>
        <v/>
      </c>
      <c r="C5889" t="str">
        <f t="shared" ref="C5889:C5952" si="568">IF(A5889&lt;&gt;"",TEXT(A5889,"aaaa"),"")</f>
        <v/>
      </c>
      <c r="D5889" s="315" t="str">
        <f t="shared" si="567"/>
        <v/>
      </c>
      <c r="E5889" s="228">
        <v>0</v>
      </c>
      <c r="J5889" s="229">
        <f t="shared" si="564"/>
        <v>0</v>
      </c>
      <c r="K5889" s="229">
        <f t="shared" si="565"/>
        <v>0</v>
      </c>
      <c r="L5889" s="229">
        <f t="shared" si="565"/>
        <v>0</v>
      </c>
      <c r="M5889" s="229">
        <f t="shared" si="566"/>
        <v>0</v>
      </c>
    </row>
    <row r="5890" spans="1:13" ht="15" customHeight="1">
      <c r="A5890" s="76"/>
      <c r="B5890" s="77" t="str">
        <f t="shared" si="563"/>
        <v/>
      </c>
      <c r="C5890" t="str">
        <f t="shared" si="568"/>
        <v/>
      </c>
      <c r="D5890" s="315" t="str">
        <f t="shared" si="567"/>
        <v/>
      </c>
      <c r="E5890" s="228">
        <v>0</v>
      </c>
      <c r="J5890" s="229">
        <f t="shared" si="564"/>
        <v>0</v>
      </c>
      <c r="K5890" s="229">
        <f t="shared" si="565"/>
        <v>0</v>
      </c>
      <c r="L5890" s="229">
        <f t="shared" si="565"/>
        <v>0</v>
      </c>
      <c r="M5890" s="229">
        <f t="shared" si="566"/>
        <v>0</v>
      </c>
    </row>
    <row r="5891" spans="1:13" ht="15" customHeight="1">
      <c r="A5891" s="76"/>
      <c r="B5891" s="77" t="str">
        <f t="shared" si="563"/>
        <v/>
      </c>
      <c r="C5891" t="str">
        <f t="shared" si="568"/>
        <v/>
      </c>
      <c r="D5891" s="315" t="str">
        <f t="shared" si="567"/>
        <v/>
      </c>
      <c r="E5891" s="228">
        <v>0</v>
      </c>
      <c r="J5891" s="229">
        <f t="shared" si="564"/>
        <v>0</v>
      </c>
      <c r="K5891" s="229">
        <f t="shared" si="565"/>
        <v>0</v>
      </c>
      <c r="L5891" s="229">
        <f t="shared" si="565"/>
        <v>0</v>
      </c>
      <c r="M5891" s="229">
        <f t="shared" si="566"/>
        <v>0</v>
      </c>
    </row>
    <row r="5892" spans="1:13" ht="15" customHeight="1">
      <c r="A5892" s="76"/>
      <c r="B5892" s="77" t="str">
        <f t="shared" si="563"/>
        <v/>
      </c>
      <c r="C5892" t="str">
        <f t="shared" si="568"/>
        <v/>
      </c>
      <c r="D5892" s="315" t="str">
        <f t="shared" si="567"/>
        <v/>
      </c>
      <c r="E5892" s="228">
        <v>0</v>
      </c>
      <c r="J5892" s="229">
        <f t="shared" si="564"/>
        <v>0</v>
      </c>
      <c r="K5892" s="229">
        <f t="shared" si="565"/>
        <v>0</v>
      </c>
      <c r="L5892" s="229">
        <f t="shared" si="565"/>
        <v>0</v>
      </c>
      <c r="M5892" s="229">
        <f t="shared" si="566"/>
        <v>0</v>
      </c>
    </row>
    <row r="5893" spans="1:13" ht="15" customHeight="1">
      <c r="A5893" s="76"/>
      <c r="B5893" s="77" t="str">
        <f t="shared" si="563"/>
        <v/>
      </c>
      <c r="C5893" t="str">
        <f t="shared" si="568"/>
        <v/>
      </c>
      <c r="D5893" s="315" t="str">
        <f t="shared" si="567"/>
        <v/>
      </c>
      <c r="E5893" s="228">
        <v>0</v>
      </c>
      <c r="J5893" s="229">
        <f t="shared" si="564"/>
        <v>0</v>
      </c>
      <c r="K5893" s="229">
        <f t="shared" si="565"/>
        <v>0</v>
      </c>
      <c r="L5893" s="229">
        <f t="shared" si="565"/>
        <v>0</v>
      </c>
      <c r="M5893" s="229">
        <f t="shared" si="566"/>
        <v>0</v>
      </c>
    </row>
    <row r="5894" spans="1:13" ht="15" customHeight="1">
      <c r="A5894" s="76"/>
      <c r="B5894" s="77" t="str">
        <f t="shared" si="563"/>
        <v/>
      </c>
      <c r="C5894" t="str">
        <f t="shared" si="568"/>
        <v/>
      </c>
      <c r="D5894" s="315" t="str">
        <f t="shared" si="567"/>
        <v/>
      </c>
      <c r="E5894" s="228">
        <v>0</v>
      </c>
      <c r="J5894" s="229">
        <f t="shared" si="564"/>
        <v>0</v>
      </c>
      <c r="K5894" s="229">
        <f t="shared" si="565"/>
        <v>0</v>
      </c>
      <c r="L5894" s="229">
        <f t="shared" si="565"/>
        <v>0</v>
      </c>
      <c r="M5894" s="229">
        <f t="shared" si="566"/>
        <v>0</v>
      </c>
    </row>
    <row r="5895" spans="1:13" ht="15" customHeight="1">
      <c r="A5895" s="76"/>
      <c r="B5895" s="77" t="str">
        <f t="shared" ref="B5895:B5958" si="569">IF(A5895="","",TEXT(A5895,"DDDD"))</f>
        <v/>
      </c>
      <c r="C5895" t="str">
        <f t="shared" si="568"/>
        <v/>
      </c>
      <c r="D5895" s="315" t="str">
        <f t="shared" si="567"/>
        <v/>
      </c>
      <c r="E5895" s="228">
        <v>0</v>
      </c>
      <c r="J5895" s="229">
        <f t="shared" ref="J5895:J5958" si="570">IF(E5895=0,0,(1-J$4)*E5895)</f>
        <v>0</v>
      </c>
      <c r="K5895" s="229">
        <f t="shared" ref="K5895:L5958" si="571">IF(F5895=0,0,(1-K$4)*F5895)</f>
        <v>0</v>
      </c>
      <c r="L5895" s="229">
        <f t="shared" si="571"/>
        <v>0</v>
      </c>
      <c r="M5895" s="229">
        <f t="shared" ref="M5895:M5958" si="572">IF(H5895=0,0,(1-M$4)*H5895)</f>
        <v>0</v>
      </c>
    </row>
    <row r="5896" spans="1:13" ht="15" customHeight="1">
      <c r="A5896" s="76"/>
      <c r="B5896" s="77" t="str">
        <f t="shared" si="569"/>
        <v/>
      </c>
      <c r="C5896" t="str">
        <f t="shared" si="568"/>
        <v/>
      </c>
      <c r="D5896" s="315" t="str">
        <f t="shared" ref="D5896:D5959" si="573">IF(A5896&lt;&gt;"",PROPER(TEXT(A5896,"Mmmm")),"")</f>
        <v/>
      </c>
      <c r="E5896" s="228">
        <v>0</v>
      </c>
      <c r="J5896" s="229">
        <f t="shared" si="570"/>
        <v>0</v>
      </c>
      <c r="K5896" s="229">
        <f t="shared" si="571"/>
        <v>0</v>
      </c>
      <c r="L5896" s="229">
        <f t="shared" si="571"/>
        <v>0</v>
      </c>
      <c r="M5896" s="229">
        <f t="shared" si="572"/>
        <v>0</v>
      </c>
    </row>
    <row r="5897" spans="1:13" ht="15" customHeight="1">
      <c r="A5897" s="76"/>
      <c r="B5897" s="77" t="str">
        <f t="shared" si="569"/>
        <v/>
      </c>
      <c r="C5897" t="str">
        <f t="shared" si="568"/>
        <v/>
      </c>
      <c r="D5897" s="315" t="str">
        <f t="shared" si="573"/>
        <v/>
      </c>
      <c r="E5897" s="228">
        <v>0</v>
      </c>
      <c r="J5897" s="229">
        <f t="shared" si="570"/>
        <v>0</v>
      </c>
      <c r="K5897" s="229">
        <f t="shared" si="571"/>
        <v>0</v>
      </c>
      <c r="L5897" s="229">
        <f t="shared" si="571"/>
        <v>0</v>
      </c>
      <c r="M5897" s="229">
        <f t="shared" si="572"/>
        <v>0</v>
      </c>
    </row>
    <row r="5898" spans="1:13" ht="15" customHeight="1">
      <c r="A5898" s="76"/>
      <c r="B5898" s="77" t="str">
        <f t="shared" si="569"/>
        <v/>
      </c>
      <c r="C5898" t="str">
        <f t="shared" si="568"/>
        <v/>
      </c>
      <c r="D5898" s="315" t="str">
        <f t="shared" si="573"/>
        <v/>
      </c>
      <c r="E5898" s="228">
        <v>0</v>
      </c>
      <c r="J5898" s="229">
        <f t="shared" si="570"/>
        <v>0</v>
      </c>
      <c r="K5898" s="229">
        <f t="shared" si="571"/>
        <v>0</v>
      </c>
      <c r="L5898" s="229">
        <f t="shared" si="571"/>
        <v>0</v>
      </c>
      <c r="M5898" s="229">
        <f t="shared" si="572"/>
        <v>0</v>
      </c>
    </row>
    <row r="5899" spans="1:13" ht="15" customHeight="1">
      <c r="A5899" s="76"/>
      <c r="B5899" s="77" t="str">
        <f t="shared" si="569"/>
        <v/>
      </c>
      <c r="C5899" t="str">
        <f t="shared" si="568"/>
        <v/>
      </c>
      <c r="D5899" s="315" t="str">
        <f t="shared" si="573"/>
        <v/>
      </c>
      <c r="E5899" s="228">
        <v>0</v>
      </c>
      <c r="J5899" s="229">
        <f t="shared" si="570"/>
        <v>0</v>
      </c>
      <c r="K5899" s="229">
        <f t="shared" si="571"/>
        <v>0</v>
      </c>
      <c r="L5899" s="229">
        <f t="shared" si="571"/>
        <v>0</v>
      </c>
      <c r="M5899" s="229">
        <f t="shared" si="572"/>
        <v>0</v>
      </c>
    </row>
    <row r="5900" spans="1:13" ht="15" customHeight="1">
      <c r="A5900" s="76"/>
      <c r="B5900" s="77" t="str">
        <f t="shared" si="569"/>
        <v/>
      </c>
      <c r="C5900" t="str">
        <f t="shared" si="568"/>
        <v/>
      </c>
      <c r="D5900" s="315" t="str">
        <f t="shared" si="573"/>
        <v/>
      </c>
      <c r="E5900" s="228">
        <v>0</v>
      </c>
      <c r="J5900" s="229">
        <f t="shared" si="570"/>
        <v>0</v>
      </c>
      <c r="K5900" s="229">
        <f t="shared" si="571"/>
        <v>0</v>
      </c>
      <c r="L5900" s="229">
        <f t="shared" si="571"/>
        <v>0</v>
      </c>
      <c r="M5900" s="229">
        <f t="shared" si="572"/>
        <v>0</v>
      </c>
    </row>
    <row r="5901" spans="1:13" ht="15" customHeight="1">
      <c r="A5901" s="76"/>
      <c r="B5901" s="77" t="str">
        <f t="shared" si="569"/>
        <v/>
      </c>
      <c r="C5901" t="str">
        <f t="shared" si="568"/>
        <v/>
      </c>
      <c r="D5901" s="315" t="str">
        <f t="shared" si="573"/>
        <v/>
      </c>
      <c r="E5901" s="228">
        <v>0</v>
      </c>
      <c r="J5901" s="229">
        <f t="shared" si="570"/>
        <v>0</v>
      </c>
      <c r="K5901" s="229">
        <f t="shared" si="571"/>
        <v>0</v>
      </c>
      <c r="L5901" s="229">
        <f t="shared" si="571"/>
        <v>0</v>
      </c>
      <c r="M5901" s="229">
        <f t="shared" si="572"/>
        <v>0</v>
      </c>
    </row>
    <row r="5902" spans="1:13" ht="15" customHeight="1">
      <c r="A5902" s="76"/>
      <c r="B5902" s="77" t="str">
        <f t="shared" si="569"/>
        <v/>
      </c>
      <c r="C5902" t="str">
        <f t="shared" si="568"/>
        <v/>
      </c>
      <c r="D5902" s="315" t="str">
        <f t="shared" si="573"/>
        <v/>
      </c>
      <c r="E5902" s="228">
        <v>0</v>
      </c>
      <c r="J5902" s="229">
        <f t="shared" si="570"/>
        <v>0</v>
      </c>
      <c r="K5902" s="229">
        <f t="shared" si="571"/>
        <v>0</v>
      </c>
      <c r="L5902" s="229">
        <f t="shared" si="571"/>
        <v>0</v>
      </c>
      <c r="M5902" s="229">
        <f t="shared" si="572"/>
        <v>0</v>
      </c>
    </row>
    <row r="5903" spans="1:13" ht="15" customHeight="1">
      <c r="A5903" s="76"/>
      <c r="B5903" s="77" t="str">
        <f t="shared" si="569"/>
        <v/>
      </c>
      <c r="C5903" t="str">
        <f t="shared" si="568"/>
        <v/>
      </c>
      <c r="D5903" s="315" t="str">
        <f t="shared" si="573"/>
        <v/>
      </c>
      <c r="E5903" s="228">
        <v>0</v>
      </c>
      <c r="J5903" s="229">
        <f t="shared" si="570"/>
        <v>0</v>
      </c>
      <c r="K5903" s="229">
        <f t="shared" si="571"/>
        <v>0</v>
      </c>
      <c r="L5903" s="229">
        <f t="shared" si="571"/>
        <v>0</v>
      </c>
      <c r="M5903" s="229">
        <f t="shared" si="572"/>
        <v>0</v>
      </c>
    </row>
    <row r="5904" spans="1:13" ht="15" customHeight="1">
      <c r="A5904" s="76"/>
      <c r="B5904" s="77" t="str">
        <f t="shared" si="569"/>
        <v/>
      </c>
      <c r="C5904" t="str">
        <f t="shared" si="568"/>
        <v/>
      </c>
      <c r="D5904" s="315" t="str">
        <f t="shared" si="573"/>
        <v/>
      </c>
      <c r="E5904" s="228">
        <v>0</v>
      </c>
      <c r="J5904" s="229">
        <f t="shared" si="570"/>
        <v>0</v>
      </c>
      <c r="K5904" s="229">
        <f t="shared" si="571"/>
        <v>0</v>
      </c>
      <c r="L5904" s="229">
        <f t="shared" si="571"/>
        <v>0</v>
      </c>
      <c r="M5904" s="229">
        <f t="shared" si="572"/>
        <v>0</v>
      </c>
    </row>
    <row r="5905" spans="1:13" ht="15" customHeight="1">
      <c r="A5905" s="76"/>
      <c r="B5905" s="77" t="str">
        <f t="shared" si="569"/>
        <v/>
      </c>
      <c r="C5905" t="str">
        <f t="shared" si="568"/>
        <v/>
      </c>
      <c r="D5905" s="315" t="str">
        <f t="shared" si="573"/>
        <v/>
      </c>
      <c r="E5905" s="228">
        <v>0</v>
      </c>
      <c r="J5905" s="229">
        <f t="shared" si="570"/>
        <v>0</v>
      </c>
      <c r="K5905" s="229">
        <f t="shared" si="571"/>
        <v>0</v>
      </c>
      <c r="L5905" s="229">
        <f t="shared" si="571"/>
        <v>0</v>
      </c>
      <c r="M5905" s="229">
        <f t="shared" si="572"/>
        <v>0</v>
      </c>
    </row>
    <row r="5906" spans="1:13" ht="15" customHeight="1">
      <c r="A5906" s="76"/>
      <c r="B5906" s="77" t="str">
        <f t="shared" si="569"/>
        <v/>
      </c>
      <c r="C5906" t="str">
        <f t="shared" si="568"/>
        <v/>
      </c>
      <c r="D5906" s="315" t="str">
        <f t="shared" si="573"/>
        <v/>
      </c>
      <c r="E5906" s="228">
        <v>0</v>
      </c>
      <c r="J5906" s="229">
        <f t="shared" si="570"/>
        <v>0</v>
      </c>
      <c r="K5906" s="229">
        <f t="shared" si="571"/>
        <v>0</v>
      </c>
      <c r="L5906" s="229">
        <f t="shared" si="571"/>
        <v>0</v>
      </c>
      <c r="M5906" s="229">
        <f t="shared" si="572"/>
        <v>0</v>
      </c>
    </row>
    <row r="5907" spans="1:13" ht="15" customHeight="1">
      <c r="A5907" s="76"/>
      <c r="B5907" s="77" t="str">
        <f t="shared" si="569"/>
        <v/>
      </c>
      <c r="C5907" t="str">
        <f t="shared" si="568"/>
        <v/>
      </c>
      <c r="D5907" s="315" t="str">
        <f t="shared" si="573"/>
        <v/>
      </c>
      <c r="E5907" s="228">
        <v>0</v>
      </c>
      <c r="J5907" s="229">
        <f t="shared" si="570"/>
        <v>0</v>
      </c>
      <c r="K5907" s="229">
        <f t="shared" si="571"/>
        <v>0</v>
      </c>
      <c r="L5907" s="229">
        <f t="shared" si="571"/>
        <v>0</v>
      </c>
      <c r="M5907" s="229">
        <f t="shared" si="572"/>
        <v>0</v>
      </c>
    </row>
    <row r="5908" spans="1:13" ht="15" customHeight="1">
      <c r="A5908" s="76"/>
      <c r="B5908" s="77" t="str">
        <f t="shared" si="569"/>
        <v/>
      </c>
      <c r="C5908" t="str">
        <f t="shared" si="568"/>
        <v/>
      </c>
      <c r="D5908" s="315" t="str">
        <f t="shared" si="573"/>
        <v/>
      </c>
      <c r="E5908" s="228">
        <v>0</v>
      </c>
      <c r="J5908" s="229">
        <f t="shared" si="570"/>
        <v>0</v>
      </c>
      <c r="K5908" s="229">
        <f t="shared" si="571"/>
        <v>0</v>
      </c>
      <c r="L5908" s="229">
        <f t="shared" si="571"/>
        <v>0</v>
      </c>
      <c r="M5908" s="229">
        <f t="shared" si="572"/>
        <v>0</v>
      </c>
    </row>
    <row r="5909" spans="1:13" ht="15" customHeight="1">
      <c r="A5909" s="76"/>
      <c r="B5909" s="77" t="str">
        <f t="shared" si="569"/>
        <v/>
      </c>
      <c r="C5909" t="str">
        <f t="shared" si="568"/>
        <v/>
      </c>
      <c r="D5909" s="315" t="str">
        <f t="shared" si="573"/>
        <v/>
      </c>
      <c r="E5909" s="228">
        <v>0</v>
      </c>
      <c r="J5909" s="229">
        <f t="shared" si="570"/>
        <v>0</v>
      </c>
      <c r="K5909" s="229">
        <f t="shared" si="571"/>
        <v>0</v>
      </c>
      <c r="L5909" s="229">
        <f t="shared" si="571"/>
        <v>0</v>
      </c>
      <c r="M5909" s="229">
        <f t="shared" si="572"/>
        <v>0</v>
      </c>
    </row>
    <row r="5910" spans="1:13" ht="15" customHeight="1">
      <c r="A5910" s="76"/>
      <c r="B5910" s="77" t="str">
        <f t="shared" si="569"/>
        <v/>
      </c>
      <c r="C5910" t="str">
        <f t="shared" si="568"/>
        <v/>
      </c>
      <c r="D5910" s="315" t="str">
        <f t="shared" si="573"/>
        <v/>
      </c>
      <c r="E5910" s="228">
        <v>0</v>
      </c>
      <c r="J5910" s="229">
        <f t="shared" si="570"/>
        <v>0</v>
      </c>
      <c r="K5910" s="229">
        <f t="shared" si="571"/>
        <v>0</v>
      </c>
      <c r="L5910" s="229">
        <f t="shared" si="571"/>
        <v>0</v>
      </c>
      <c r="M5910" s="229">
        <f t="shared" si="572"/>
        <v>0</v>
      </c>
    </row>
    <row r="5911" spans="1:13" ht="15" customHeight="1">
      <c r="A5911" s="76"/>
      <c r="B5911" s="77" t="str">
        <f t="shared" si="569"/>
        <v/>
      </c>
      <c r="C5911" t="str">
        <f t="shared" si="568"/>
        <v/>
      </c>
      <c r="D5911" s="315" t="str">
        <f t="shared" si="573"/>
        <v/>
      </c>
      <c r="E5911" s="228">
        <v>0</v>
      </c>
      <c r="J5911" s="229">
        <f t="shared" si="570"/>
        <v>0</v>
      </c>
      <c r="K5911" s="229">
        <f t="shared" si="571"/>
        <v>0</v>
      </c>
      <c r="L5911" s="229">
        <f t="shared" si="571"/>
        <v>0</v>
      </c>
      <c r="M5911" s="229">
        <f t="shared" si="572"/>
        <v>0</v>
      </c>
    </row>
    <row r="5912" spans="1:13" ht="15" customHeight="1">
      <c r="A5912" s="76"/>
      <c r="B5912" s="77" t="str">
        <f t="shared" si="569"/>
        <v/>
      </c>
      <c r="C5912" t="str">
        <f t="shared" si="568"/>
        <v/>
      </c>
      <c r="D5912" s="315" t="str">
        <f t="shared" si="573"/>
        <v/>
      </c>
      <c r="E5912" s="228">
        <v>0</v>
      </c>
      <c r="J5912" s="229">
        <f t="shared" si="570"/>
        <v>0</v>
      </c>
      <c r="K5912" s="229">
        <f t="shared" si="571"/>
        <v>0</v>
      </c>
      <c r="L5912" s="229">
        <f t="shared" si="571"/>
        <v>0</v>
      </c>
      <c r="M5912" s="229">
        <f t="shared" si="572"/>
        <v>0</v>
      </c>
    </row>
    <row r="5913" spans="1:13" ht="15" customHeight="1">
      <c r="A5913" s="76"/>
      <c r="B5913" s="77" t="str">
        <f t="shared" si="569"/>
        <v/>
      </c>
      <c r="C5913" t="str">
        <f t="shared" si="568"/>
        <v/>
      </c>
      <c r="D5913" s="315" t="str">
        <f t="shared" si="573"/>
        <v/>
      </c>
      <c r="E5913" s="228">
        <v>0</v>
      </c>
      <c r="J5913" s="229">
        <f t="shared" si="570"/>
        <v>0</v>
      </c>
      <c r="K5913" s="229">
        <f t="shared" si="571"/>
        <v>0</v>
      </c>
      <c r="L5913" s="229">
        <f t="shared" si="571"/>
        <v>0</v>
      </c>
      <c r="M5913" s="229">
        <f t="shared" si="572"/>
        <v>0</v>
      </c>
    </row>
    <row r="5914" spans="1:13" ht="15" customHeight="1">
      <c r="A5914" s="76"/>
      <c r="B5914" s="77" t="str">
        <f t="shared" si="569"/>
        <v/>
      </c>
      <c r="C5914" t="str">
        <f t="shared" si="568"/>
        <v/>
      </c>
      <c r="D5914" s="315" t="str">
        <f t="shared" si="573"/>
        <v/>
      </c>
      <c r="E5914" s="228">
        <v>0</v>
      </c>
      <c r="J5914" s="229">
        <f t="shared" si="570"/>
        <v>0</v>
      </c>
      <c r="K5914" s="229">
        <f t="shared" si="571"/>
        <v>0</v>
      </c>
      <c r="L5914" s="229">
        <f t="shared" si="571"/>
        <v>0</v>
      </c>
      <c r="M5914" s="229">
        <f t="shared" si="572"/>
        <v>0</v>
      </c>
    </row>
    <row r="5915" spans="1:13" ht="15" customHeight="1">
      <c r="A5915" s="76"/>
      <c r="B5915" s="77" t="str">
        <f t="shared" si="569"/>
        <v/>
      </c>
      <c r="C5915" t="str">
        <f t="shared" si="568"/>
        <v/>
      </c>
      <c r="D5915" s="315" t="str">
        <f t="shared" si="573"/>
        <v/>
      </c>
      <c r="E5915" s="228">
        <v>0</v>
      </c>
      <c r="J5915" s="229">
        <f t="shared" si="570"/>
        <v>0</v>
      </c>
      <c r="K5915" s="229">
        <f t="shared" si="571"/>
        <v>0</v>
      </c>
      <c r="L5915" s="229">
        <f t="shared" si="571"/>
        <v>0</v>
      </c>
      <c r="M5915" s="229">
        <f t="shared" si="572"/>
        <v>0</v>
      </c>
    </row>
    <row r="5916" spans="1:13" ht="15" customHeight="1">
      <c r="A5916" s="76"/>
      <c r="B5916" s="77" t="str">
        <f t="shared" si="569"/>
        <v/>
      </c>
      <c r="C5916" t="str">
        <f t="shared" si="568"/>
        <v/>
      </c>
      <c r="D5916" s="315" t="str">
        <f t="shared" si="573"/>
        <v/>
      </c>
      <c r="E5916" s="228">
        <v>0</v>
      </c>
      <c r="J5916" s="229">
        <f t="shared" si="570"/>
        <v>0</v>
      </c>
      <c r="K5916" s="229">
        <f t="shared" si="571"/>
        <v>0</v>
      </c>
      <c r="L5916" s="229">
        <f t="shared" si="571"/>
        <v>0</v>
      </c>
      <c r="M5916" s="229">
        <f t="shared" si="572"/>
        <v>0</v>
      </c>
    </row>
    <row r="5917" spans="1:13" ht="15" customHeight="1">
      <c r="A5917" s="76"/>
      <c r="B5917" s="77" t="str">
        <f t="shared" si="569"/>
        <v/>
      </c>
      <c r="C5917" t="str">
        <f t="shared" si="568"/>
        <v/>
      </c>
      <c r="D5917" s="315" t="str">
        <f t="shared" si="573"/>
        <v/>
      </c>
      <c r="E5917" s="228">
        <v>0</v>
      </c>
      <c r="J5917" s="229">
        <f t="shared" si="570"/>
        <v>0</v>
      </c>
      <c r="K5917" s="229">
        <f t="shared" si="571"/>
        <v>0</v>
      </c>
      <c r="L5917" s="229">
        <f t="shared" si="571"/>
        <v>0</v>
      </c>
      <c r="M5917" s="229">
        <f t="shared" si="572"/>
        <v>0</v>
      </c>
    </row>
    <row r="5918" spans="1:13" ht="15" customHeight="1">
      <c r="A5918" s="76"/>
      <c r="B5918" s="77" t="str">
        <f t="shared" si="569"/>
        <v/>
      </c>
      <c r="C5918" t="str">
        <f t="shared" si="568"/>
        <v/>
      </c>
      <c r="D5918" s="315" t="str">
        <f t="shared" si="573"/>
        <v/>
      </c>
      <c r="E5918" s="228">
        <v>0</v>
      </c>
      <c r="J5918" s="229">
        <f t="shared" si="570"/>
        <v>0</v>
      </c>
      <c r="K5918" s="229">
        <f t="shared" si="571"/>
        <v>0</v>
      </c>
      <c r="L5918" s="229">
        <f t="shared" si="571"/>
        <v>0</v>
      </c>
      <c r="M5918" s="229">
        <f t="shared" si="572"/>
        <v>0</v>
      </c>
    </row>
    <row r="5919" spans="1:13" ht="15" customHeight="1">
      <c r="A5919" s="76"/>
      <c r="B5919" s="77" t="str">
        <f t="shared" si="569"/>
        <v/>
      </c>
      <c r="C5919" t="str">
        <f t="shared" si="568"/>
        <v/>
      </c>
      <c r="D5919" s="315" t="str">
        <f t="shared" si="573"/>
        <v/>
      </c>
      <c r="E5919" s="228">
        <v>0</v>
      </c>
      <c r="J5919" s="229">
        <f t="shared" si="570"/>
        <v>0</v>
      </c>
      <c r="K5919" s="229">
        <f t="shared" si="571"/>
        <v>0</v>
      </c>
      <c r="L5919" s="229">
        <f t="shared" si="571"/>
        <v>0</v>
      </c>
      <c r="M5919" s="229">
        <f t="shared" si="572"/>
        <v>0</v>
      </c>
    </row>
    <row r="5920" spans="1:13" ht="15" customHeight="1">
      <c r="A5920" s="76"/>
      <c r="B5920" s="77" t="str">
        <f t="shared" si="569"/>
        <v/>
      </c>
      <c r="C5920" t="str">
        <f t="shared" si="568"/>
        <v/>
      </c>
      <c r="D5920" s="315" t="str">
        <f t="shared" si="573"/>
        <v/>
      </c>
      <c r="E5920" s="228">
        <v>0</v>
      </c>
      <c r="J5920" s="229">
        <f t="shared" si="570"/>
        <v>0</v>
      </c>
      <c r="K5920" s="229">
        <f t="shared" si="571"/>
        <v>0</v>
      </c>
      <c r="L5920" s="229">
        <f t="shared" si="571"/>
        <v>0</v>
      </c>
      <c r="M5920" s="229">
        <f t="shared" si="572"/>
        <v>0</v>
      </c>
    </row>
    <row r="5921" spans="1:13" ht="15" customHeight="1">
      <c r="A5921" s="76"/>
      <c r="B5921" s="77" t="str">
        <f t="shared" si="569"/>
        <v/>
      </c>
      <c r="C5921" t="str">
        <f t="shared" si="568"/>
        <v/>
      </c>
      <c r="D5921" s="315" t="str">
        <f t="shared" si="573"/>
        <v/>
      </c>
      <c r="E5921" s="228">
        <v>0</v>
      </c>
      <c r="J5921" s="229">
        <f t="shared" si="570"/>
        <v>0</v>
      </c>
      <c r="K5921" s="229">
        <f t="shared" si="571"/>
        <v>0</v>
      </c>
      <c r="L5921" s="229">
        <f t="shared" si="571"/>
        <v>0</v>
      </c>
      <c r="M5921" s="229">
        <f t="shared" si="572"/>
        <v>0</v>
      </c>
    </row>
    <row r="5922" spans="1:13" ht="15" customHeight="1">
      <c r="A5922" s="76"/>
      <c r="B5922" s="77" t="str">
        <f t="shared" si="569"/>
        <v/>
      </c>
      <c r="C5922" t="str">
        <f t="shared" si="568"/>
        <v/>
      </c>
      <c r="D5922" s="315" t="str">
        <f t="shared" si="573"/>
        <v/>
      </c>
      <c r="E5922" s="228">
        <v>0</v>
      </c>
      <c r="J5922" s="229">
        <f t="shared" si="570"/>
        <v>0</v>
      </c>
      <c r="K5922" s="229">
        <f t="shared" si="571"/>
        <v>0</v>
      </c>
      <c r="L5922" s="229">
        <f t="shared" si="571"/>
        <v>0</v>
      </c>
      <c r="M5922" s="229">
        <f t="shared" si="572"/>
        <v>0</v>
      </c>
    </row>
    <row r="5923" spans="1:13" ht="15" customHeight="1">
      <c r="A5923" s="76"/>
      <c r="B5923" s="77" t="str">
        <f t="shared" si="569"/>
        <v/>
      </c>
      <c r="C5923" t="str">
        <f t="shared" si="568"/>
        <v/>
      </c>
      <c r="D5923" s="315" t="str">
        <f t="shared" si="573"/>
        <v/>
      </c>
      <c r="E5923" s="228">
        <v>0</v>
      </c>
      <c r="J5923" s="229">
        <f t="shared" si="570"/>
        <v>0</v>
      </c>
      <c r="K5923" s="229">
        <f t="shared" si="571"/>
        <v>0</v>
      </c>
      <c r="L5923" s="229">
        <f t="shared" si="571"/>
        <v>0</v>
      </c>
      <c r="M5923" s="229">
        <f t="shared" si="572"/>
        <v>0</v>
      </c>
    </row>
    <row r="5924" spans="1:13" ht="15" customHeight="1">
      <c r="A5924" s="76"/>
      <c r="B5924" s="77" t="str">
        <f t="shared" si="569"/>
        <v/>
      </c>
      <c r="C5924" t="str">
        <f t="shared" si="568"/>
        <v/>
      </c>
      <c r="D5924" s="315" t="str">
        <f t="shared" si="573"/>
        <v/>
      </c>
      <c r="E5924" s="228">
        <v>0</v>
      </c>
      <c r="J5924" s="229">
        <f t="shared" si="570"/>
        <v>0</v>
      </c>
      <c r="K5924" s="229">
        <f t="shared" si="571"/>
        <v>0</v>
      </c>
      <c r="L5924" s="229">
        <f t="shared" si="571"/>
        <v>0</v>
      </c>
      <c r="M5924" s="229">
        <f t="shared" si="572"/>
        <v>0</v>
      </c>
    </row>
    <row r="5925" spans="1:13" ht="15" customHeight="1">
      <c r="A5925" s="76"/>
      <c r="B5925" s="77" t="str">
        <f t="shared" si="569"/>
        <v/>
      </c>
      <c r="C5925" t="str">
        <f t="shared" si="568"/>
        <v/>
      </c>
      <c r="D5925" s="315" t="str">
        <f t="shared" si="573"/>
        <v/>
      </c>
      <c r="E5925" s="228">
        <v>0</v>
      </c>
      <c r="J5925" s="229">
        <f t="shared" si="570"/>
        <v>0</v>
      </c>
      <c r="K5925" s="229">
        <f t="shared" si="571"/>
        <v>0</v>
      </c>
      <c r="L5925" s="229">
        <f t="shared" si="571"/>
        <v>0</v>
      </c>
      <c r="M5925" s="229">
        <f t="shared" si="572"/>
        <v>0</v>
      </c>
    </row>
    <row r="5926" spans="1:13" ht="15" customHeight="1">
      <c r="A5926" s="76"/>
      <c r="B5926" s="77" t="str">
        <f t="shared" si="569"/>
        <v/>
      </c>
      <c r="C5926" t="str">
        <f t="shared" si="568"/>
        <v/>
      </c>
      <c r="D5926" s="315" t="str">
        <f t="shared" si="573"/>
        <v/>
      </c>
      <c r="E5926" s="228">
        <v>0</v>
      </c>
      <c r="J5926" s="229">
        <f t="shared" si="570"/>
        <v>0</v>
      </c>
      <c r="K5926" s="229">
        <f t="shared" si="571"/>
        <v>0</v>
      </c>
      <c r="L5926" s="229">
        <f t="shared" si="571"/>
        <v>0</v>
      </c>
      <c r="M5926" s="229">
        <f t="shared" si="572"/>
        <v>0</v>
      </c>
    </row>
    <row r="5927" spans="1:13" ht="15" customHeight="1">
      <c r="A5927" s="76"/>
      <c r="B5927" s="77" t="str">
        <f t="shared" si="569"/>
        <v/>
      </c>
      <c r="C5927" t="str">
        <f t="shared" si="568"/>
        <v/>
      </c>
      <c r="D5927" s="315" t="str">
        <f t="shared" si="573"/>
        <v/>
      </c>
      <c r="E5927" s="228">
        <v>0</v>
      </c>
      <c r="J5927" s="229">
        <f t="shared" si="570"/>
        <v>0</v>
      </c>
      <c r="K5927" s="229">
        <f t="shared" si="571"/>
        <v>0</v>
      </c>
      <c r="L5927" s="229">
        <f t="shared" si="571"/>
        <v>0</v>
      </c>
      <c r="M5927" s="229">
        <f t="shared" si="572"/>
        <v>0</v>
      </c>
    </row>
    <row r="5928" spans="1:13" ht="15" customHeight="1">
      <c r="A5928" s="76"/>
      <c r="B5928" s="77" t="str">
        <f t="shared" si="569"/>
        <v/>
      </c>
      <c r="C5928" t="str">
        <f t="shared" si="568"/>
        <v/>
      </c>
      <c r="D5928" s="315" t="str">
        <f t="shared" si="573"/>
        <v/>
      </c>
      <c r="E5928" s="228">
        <v>0</v>
      </c>
      <c r="J5928" s="229">
        <f t="shared" si="570"/>
        <v>0</v>
      </c>
      <c r="K5928" s="229">
        <f t="shared" si="571"/>
        <v>0</v>
      </c>
      <c r="L5928" s="229">
        <f t="shared" si="571"/>
        <v>0</v>
      </c>
      <c r="M5928" s="229">
        <f t="shared" si="572"/>
        <v>0</v>
      </c>
    </row>
    <row r="5929" spans="1:13" ht="15" customHeight="1">
      <c r="A5929" s="76"/>
      <c r="B5929" s="77" t="str">
        <f t="shared" si="569"/>
        <v/>
      </c>
      <c r="C5929" t="str">
        <f t="shared" si="568"/>
        <v/>
      </c>
      <c r="D5929" s="315" t="str">
        <f t="shared" si="573"/>
        <v/>
      </c>
      <c r="E5929" s="228">
        <v>0</v>
      </c>
      <c r="J5929" s="229">
        <f t="shared" si="570"/>
        <v>0</v>
      </c>
      <c r="K5929" s="229">
        <f t="shared" si="571"/>
        <v>0</v>
      </c>
      <c r="L5929" s="229">
        <f t="shared" si="571"/>
        <v>0</v>
      </c>
      <c r="M5929" s="229">
        <f t="shared" si="572"/>
        <v>0</v>
      </c>
    </row>
    <row r="5930" spans="1:13" ht="15" customHeight="1">
      <c r="A5930" s="76"/>
      <c r="B5930" s="77" t="str">
        <f t="shared" si="569"/>
        <v/>
      </c>
      <c r="C5930" t="str">
        <f t="shared" si="568"/>
        <v/>
      </c>
      <c r="D5930" s="315" t="str">
        <f t="shared" si="573"/>
        <v/>
      </c>
      <c r="E5930" s="228">
        <v>0</v>
      </c>
      <c r="J5930" s="229">
        <f t="shared" si="570"/>
        <v>0</v>
      </c>
      <c r="K5930" s="229">
        <f t="shared" si="571"/>
        <v>0</v>
      </c>
      <c r="L5930" s="229">
        <f t="shared" si="571"/>
        <v>0</v>
      </c>
      <c r="M5930" s="229">
        <f t="shared" si="572"/>
        <v>0</v>
      </c>
    </row>
    <row r="5931" spans="1:13" ht="15" customHeight="1">
      <c r="A5931" s="76"/>
      <c r="B5931" s="77" t="str">
        <f t="shared" si="569"/>
        <v/>
      </c>
      <c r="C5931" t="str">
        <f t="shared" si="568"/>
        <v/>
      </c>
      <c r="D5931" s="315" t="str">
        <f t="shared" si="573"/>
        <v/>
      </c>
      <c r="E5931" s="228">
        <v>0</v>
      </c>
      <c r="J5931" s="229">
        <f t="shared" si="570"/>
        <v>0</v>
      </c>
      <c r="K5931" s="229">
        <f t="shared" si="571"/>
        <v>0</v>
      </c>
      <c r="L5931" s="229">
        <f t="shared" si="571"/>
        <v>0</v>
      </c>
      <c r="M5931" s="229">
        <f t="shared" si="572"/>
        <v>0</v>
      </c>
    </row>
    <row r="5932" spans="1:13" ht="15" customHeight="1">
      <c r="A5932" s="76"/>
      <c r="B5932" s="77" t="str">
        <f t="shared" si="569"/>
        <v/>
      </c>
      <c r="C5932" t="str">
        <f t="shared" si="568"/>
        <v/>
      </c>
      <c r="D5932" s="315" t="str">
        <f t="shared" si="573"/>
        <v/>
      </c>
      <c r="E5932" s="228">
        <v>0</v>
      </c>
      <c r="J5932" s="229">
        <f t="shared" si="570"/>
        <v>0</v>
      </c>
      <c r="K5932" s="229">
        <f t="shared" si="571"/>
        <v>0</v>
      </c>
      <c r="L5932" s="229">
        <f t="shared" si="571"/>
        <v>0</v>
      </c>
      <c r="M5932" s="229">
        <f t="shared" si="572"/>
        <v>0</v>
      </c>
    </row>
    <row r="5933" spans="1:13" ht="15" customHeight="1">
      <c r="A5933" s="76"/>
      <c r="B5933" s="77" t="str">
        <f t="shared" si="569"/>
        <v/>
      </c>
      <c r="C5933" t="str">
        <f t="shared" si="568"/>
        <v/>
      </c>
      <c r="D5933" s="315" t="str">
        <f t="shared" si="573"/>
        <v/>
      </c>
      <c r="E5933" s="228">
        <v>0</v>
      </c>
      <c r="J5933" s="229">
        <f t="shared" si="570"/>
        <v>0</v>
      </c>
      <c r="K5933" s="229">
        <f t="shared" si="571"/>
        <v>0</v>
      </c>
      <c r="L5933" s="229">
        <f t="shared" si="571"/>
        <v>0</v>
      </c>
      <c r="M5933" s="229">
        <f t="shared" si="572"/>
        <v>0</v>
      </c>
    </row>
    <row r="5934" spans="1:13" ht="15" customHeight="1">
      <c r="A5934" s="76"/>
      <c r="B5934" s="77" t="str">
        <f t="shared" si="569"/>
        <v/>
      </c>
      <c r="C5934" t="str">
        <f t="shared" si="568"/>
        <v/>
      </c>
      <c r="D5934" s="315" t="str">
        <f t="shared" si="573"/>
        <v/>
      </c>
      <c r="E5934" s="228">
        <v>0</v>
      </c>
      <c r="J5934" s="229">
        <f t="shared" si="570"/>
        <v>0</v>
      </c>
      <c r="K5934" s="229">
        <f t="shared" si="571"/>
        <v>0</v>
      </c>
      <c r="L5934" s="229">
        <f t="shared" si="571"/>
        <v>0</v>
      </c>
      <c r="M5934" s="229">
        <f t="shared" si="572"/>
        <v>0</v>
      </c>
    </row>
    <row r="5935" spans="1:13" ht="15" customHeight="1">
      <c r="A5935" s="76"/>
      <c r="B5935" s="77" t="str">
        <f t="shared" si="569"/>
        <v/>
      </c>
      <c r="C5935" t="str">
        <f t="shared" si="568"/>
        <v/>
      </c>
      <c r="D5935" s="315" t="str">
        <f t="shared" si="573"/>
        <v/>
      </c>
      <c r="E5935" s="228">
        <v>0</v>
      </c>
      <c r="J5935" s="229">
        <f t="shared" si="570"/>
        <v>0</v>
      </c>
      <c r="K5935" s="229">
        <f t="shared" si="571"/>
        <v>0</v>
      </c>
      <c r="L5935" s="229">
        <f t="shared" si="571"/>
        <v>0</v>
      </c>
      <c r="M5935" s="229">
        <f t="shared" si="572"/>
        <v>0</v>
      </c>
    </row>
    <row r="5936" spans="1:13" ht="15" customHeight="1">
      <c r="A5936" s="76"/>
      <c r="B5936" s="77" t="str">
        <f t="shared" si="569"/>
        <v/>
      </c>
      <c r="C5936" t="str">
        <f t="shared" si="568"/>
        <v/>
      </c>
      <c r="D5936" s="315" t="str">
        <f t="shared" si="573"/>
        <v/>
      </c>
      <c r="E5936" s="228">
        <v>0</v>
      </c>
      <c r="J5936" s="229">
        <f t="shared" si="570"/>
        <v>0</v>
      </c>
      <c r="K5936" s="229">
        <f t="shared" si="571"/>
        <v>0</v>
      </c>
      <c r="L5936" s="229">
        <f t="shared" si="571"/>
        <v>0</v>
      </c>
      <c r="M5936" s="229">
        <f t="shared" si="572"/>
        <v>0</v>
      </c>
    </row>
    <row r="5937" spans="1:13" ht="15" customHeight="1">
      <c r="A5937" s="76"/>
      <c r="B5937" s="77" t="str">
        <f t="shared" si="569"/>
        <v/>
      </c>
      <c r="C5937" t="str">
        <f t="shared" si="568"/>
        <v/>
      </c>
      <c r="D5937" s="315" t="str">
        <f t="shared" si="573"/>
        <v/>
      </c>
      <c r="E5937" s="228">
        <v>0</v>
      </c>
      <c r="J5937" s="229">
        <f t="shared" si="570"/>
        <v>0</v>
      </c>
      <c r="K5937" s="229">
        <f t="shared" si="571"/>
        <v>0</v>
      </c>
      <c r="L5937" s="229">
        <f t="shared" si="571"/>
        <v>0</v>
      </c>
      <c r="M5937" s="229">
        <f t="shared" si="572"/>
        <v>0</v>
      </c>
    </row>
    <row r="5938" spans="1:13" ht="15" customHeight="1">
      <c r="A5938" s="76"/>
      <c r="B5938" s="77" t="str">
        <f t="shared" si="569"/>
        <v/>
      </c>
      <c r="C5938" t="str">
        <f t="shared" si="568"/>
        <v/>
      </c>
      <c r="D5938" s="315" t="str">
        <f t="shared" si="573"/>
        <v/>
      </c>
      <c r="E5938" s="228">
        <v>0</v>
      </c>
      <c r="J5938" s="229">
        <f t="shared" si="570"/>
        <v>0</v>
      </c>
      <c r="K5938" s="229">
        <f t="shared" si="571"/>
        <v>0</v>
      </c>
      <c r="L5938" s="229">
        <f t="shared" si="571"/>
        <v>0</v>
      </c>
      <c r="M5938" s="229">
        <f t="shared" si="572"/>
        <v>0</v>
      </c>
    </row>
    <row r="5939" spans="1:13" ht="15" customHeight="1">
      <c r="A5939" s="76"/>
      <c r="B5939" s="77" t="str">
        <f t="shared" si="569"/>
        <v/>
      </c>
      <c r="C5939" t="str">
        <f t="shared" si="568"/>
        <v/>
      </c>
      <c r="D5939" s="315" t="str">
        <f t="shared" si="573"/>
        <v/>
      </c>
      <c r="E5939" s="228">
        <v>0</v>
      </c>
      <c r="J5939" s="229">
        <f t="shared" si="570"/>
        <v>0</v>
      </c>
      <c r="K5939" s="229">
        <f t="shared" si="571"/>
        <v>0</v>
      </c>
      <c r="L5939" s="229">
        <f t="shared" si="571"/>
        <v>0</v>
      </c>
      <c r="M5939" s="229">
        <f t="shared" si="572"/>
        <v>0</v>
      </c>
    </row>
    <row r="5940" spans="1:13" ht="15" customHeight="1">
      <c r="A5940" s="76"/>
      <c r="B5940" s="77" t="str">
        <f t="shared" si="569"/>
        <v/>
      </c>
      <c r="C5940" t="str">
        <f t="shared" si="568"/>
        <v/>
      </c>
      <c r="D5940" s="315" t="str">
        <f t="shared" si="573"/>
        <v/>
      </c>
      <c r="E5940" s="228">
        <v>0</v>
      </c>
      <c r="J5940" s="229">
        <f t="shared" si="570"/>
        <v>0</v>
      </c>
      <c r="K5940" s="229">
        <f t="shared" si="571"/>
        <v>0</v>
      </c>
      <c r="L5940" s="229">
        <f t="shared" si="571"/>
        <v>0</v>
      </c>
      <c r="M5940" s="229">
        <f t="shared" si="572"/>
        <v>0</v>
      </c>
    </row>
    <row r="5941" spans="1:13" ht="15" customHeight="1">
      <c r="A5941" s="76"/>
      <c r="B5941" s="77" t="str">
        <f t="shared" si="569"/>
        <v/>
      </c>
      <c r="C5941" t="str">
        <f t="shared" si="568"/>
        <v/>
      </c>
      <c r="D5941" s="315" t="str">
        <f t="shared" si="573"/>
        <v/>
      </c>
      <c r="E5941" s="228">
        <v>0</v>
      </c>
      <c r="J5941" s="229">
        <f t="shared" si="570"/>
        <v>0</v>
      </c>
      <c r="K5941" s="229">
        <f t="shared" si="571"/>
        <v>0</v>
      </c>
      <c r="L5941" s="229">
        <f t="shared" si="571"/>
        <v>0</v>
      </c>
      <c r="M5941" s="229">
        <f t="shared" si="572"/>
        <v>0</v>
      </c>
    </row>
    <row r="5942" spans="1:13" ht="15" customHeight="1">
      <c r="A5942" s="76"/>
      <c r="B5942" s="77" t="str">
        <f t="shared" si="569"/>
        <v/>
      </c>
      <c r="C5942" t="str">
        <f t="shared" si="568"/>
        <v/>
      </c>
      <c r="D5942" s="315" t="str">
        <f t="shared" si="573"/>
        <v/>
      </c>
      <c r="E5942" s="228">
        <v>0</v>
      </c>
      <c r="J5942" s="229">
        <f t="shared" si="570"/>
        <v>0</v>
      </c>
      <c r="K5942" s="229">
        <f t="shared" si="571"/>
        <v>0</v>
      </c>
      <c r="L5942" s="229">
        <f t="shared" si="571"/>
        <v>0</v>
      </c>
      <c r="M5942" s="229">
        <f t="shared" si="572"/>
        <v>0</v>
      </c>
    </row>
    <row r="5943" spans="1:13" ht="15" customHeight="1">
      <c r="A5943" s="76"/>
      <c r="B5943" s="77" t="str">
        <f t="shared" si="569"/>
        <v/>
      </c>
      <c r="C5943" t="str">
        <f t="shared" si="568"/>
        <v/>
      </c>
      <c r="D5943" s="315" t="str">
        <f t="shared" si="573"/>
        <v/>
      </c>
      <c r="E5943" s="228">
        <v>0</v>
      </c>
      <c r="J5943" s="229">
        <f t="shared" si="570"/>
        <v>0</v>
      </c>
      <c r="K5943" s="229">
        <f t="shared" si="571"/>
        <v>0</v>
      </c>
      <c r="L5943" s="229">
        <f t="shared" si="571"/>
        <v>0</v>
      </c>
      <c r="M5943" s="229">
        <f t="shared" si="572"/>
        <v>0</v>
      </c>
    </row>
    <row r="5944" spans="1:13" ht="15" customHeight="1">
      <c r="A5944" s="76"/>
      <c r="B5944" s="77" t="str">
        <f t="shared" si="569"/>
        <v/>
      </c>
      <c r="C5944" t="str">
        <f t="shared" si="568"/>
        <v/>
      </c>
      <c r="D5944" s="315" t="str">
        <f t="shared" si="573"/>
        <v/>
      </c>
      <c r="E5944" s="228">
        <v>0</v>
      </c>
      <c r="J5944" s="229">
        <f t="shared" si="570"/>
        <v>0</v>
      </c>
      <c r="K5944" s="229">
        <f t="shared" si="571"/>
        <v>0</v>
      </c>
      <c r="L5944" s="229">
        <f t="shared" si="571"/>
        <v>0</v>
      </c>
      <c r="M5944" s="229">
        <f t="shared" si="572"/>
        <v>0</v>
      </c>
    </row>
    <row r="5945" spans="1:13" ht="15" customHeight="1">
      <c r="A5945" s="76"/>
      <c r="B5945" s="77" t="str">
        <f t="shared" si="569"/>
        <v/>
      </c>
      <c r="C5945" t="str">
        <f t="shared" si="568"/>
        <v/>
      </c>
      <c r="D5945" s="315" t="str">
        <f t="shared" si="573"/>
        <v/>
      </c>
      <c r="E5945" s="228">
        <v>0</v>
      </c>
      <c r="J5945" s="229">
        <f t="shared" si="570"/>
        <v>0</v>
      </c>
      <c r="K5945" s="229">
        <f t="shared" si="571"/>
        <v>0</v>
      </c>
      <c r="L5945" s="229">
        <f t="shared" si="571"/>
        <v>0</v>
      </c>
      <c r="M5945" s="229">
        <f t="shared" si="572"/>
        <v>0</v>
      </c>
    </row>
    <row r="5946" spans="1:13" ht="15" customHeight="1">
      <c r="A5946" s="76"/>
      <c r="B5946" s="77" t="str">
        <f t="shared" si="569"/>
        <v/>
      </c>
      <c r="C5946" t="str">
        <f t="shared" si="568"/>
        <v/>
      </c>
      <c r="D5946" s="315" t="str">
        <f t="shared" si="573"/>
        <v/>
      </c>
      <c r="E5946" s="228">
        <v>0</v>
      </c>
      <c r="J5946" s="229">
        <f t="shared" si="570"/>
        <v>0</v>
      </c>
      <c r="K5946" s="229">
        <f t="shared" si="571"/>
        <v>0</v>
      </c>
      <c r="L5946" s="229">
        <f t="shared" si="571"/>
        <v>0</v>
      </c>
      <c r="M5946" s="229">
        <f t="shared" si="572"/>
        <v>0</v>
      </c>
    </row>
    <row r="5947" spans="1:13" ht="15" customHeight="1">
      <c r="A5947" s="76"/>
      <c r="B5947" s="77" t="str">
        <f t="shared" si="569"/>
        <v/>
      </c>
      <c r="C5947" t="str">
        <f t="shared" si="568"/>
        <v/>
      </c>
      <c r="D5947" s="315" t="str">
        <f t="shared" si="573"/>
        <v/>
      </c>
      <c r="E5947" s="228">
        <v>0</v>
      </c>
      <c r="J5947" s="229">
        <f t="shared" si="570"/>
        <v>0</v>
      </c>
      <c r="K5947" s="229">
        <f t="shared" si="571"/>
        <v>0</v>
      </c>
      <c r="L5947" s="229">
        <f t="shared" si="571"/>
        <v>0</v>
      </c>
      <c r="M5947" s="229">
        <f t="shared" si="572"/>
        <v>0</v>
      </c>
    </row>
    <row r="5948" spans="1:13" ht="15" customHeight="1">
      <c r="A5948" s="76"/>
      <c r="B5948" s="77" t="str">
        <f t="shared" si="569"/>
        <v/>
      </c>
      <c r="C5948" t="str">
        <f t="shared" si="568"/>
        <v/>
      </c>
      <c r="D5948" s="315" t="str">
        <f t="shared" si="573"/>
        <v/>
      </c>
      <c r="E5948" s="228">
        <v>0</v>
      </c>
      <c r="J5948" s="229">
        <f t="shared" si="570"/>
        <v>0</v>
      </c>
      <c r="K5948" s="229">
        <f t="shared" si="571"/>
        <v>0</v>
      </c>
      <c r="L5948" s="229">
        <f t="shared" si="571"/>
        <v>0</v>
      </c>
      <c r="M5948" s="229">
        <f t="shared" si="572"/>
        <v>0</v>
      </c>
    </row>
    <row r="5949" spans="1:13" ht="15" customHeight="1">
      <c r="A5949" s="76"/>
      <c r="B5949" s="77" t="str">
        <f t="shared" si="569"/>
        <v/>
      </c>
      <c r="C5949" t="str">
        <f t="shared" si="568"/>
        <v/>
      </c>
      <c r="D5949" s="315" t="str">
        <f t="shared" si="573"/>
        <v/>
      </c>
      <c r="E5949" s="228">
        <v>0</v>
      </c>
      <c r="J5949" s="229">
        <f t="shared" si="570"/>
        <v>0</v>
      </c>
      <c r="K5949" s="229">
        <f t="shared" si="571"/>
        <v>0</v>
      </c>
      <c r="L5949" s="229">
        <f t="shared" si="571"/>
        <v>0</v>
      </c>
      <c r="M5949" s="229">
        <f t="shared" si="572"/>
        <v>0</v>
      </c>
    </row>
    <row r="5950" spans="1:13" ht="15" customHeight="1">
      <c r="A5950" s="76"/>
      <c r="B5950" s="77" t="str">
        <f t="shared" si="569"/>
        <v/>
      </c>
      <c r="C5950" t="str">
        <f t="shared" si="568"/>
        <v/>
      </c>
      <c r="D5950" s="315" t="str">
        <f t="shared" si="573"/>
        <v/>
      </c>
      <c r="E5950" s="228">
        <v>0</v>
      </c>
      <c r="J5950" s="229">
        <f t="shared" si="570"/>
        <v>0</v>
      </c>
      <c r="K5950" s="229">
        <f t="shared" si="571"/>
        <v>0</v>
      </c>
      <c r="L5950" s="229">
        <f t="shared" si="571"/>
        <v>0</v>
      </c>
      <c r="M5950" s="229">
        <f t="shared" si="572"/>
        <v>0</v>
      </c>
    </row>
    <row r="5951" spans="1:13" ht="15" customHeight="1">
      <c r="A5951" s="76"/>
      <c r="B5951" s="77" t="str">
        <f t="shared" si="569"/>
        <v/>
      </c>
      <c r="C5951" t="str">
        <f t="shared" si="568"/>
        <v/>
      </c>
      <c r="D5951" s="315" t="str">
        <f t="shared" si="573"/>
        <v/>
      </c>
      <c r="E5951" s="228">
        <v>0</v>
      </c>
      <c r="J5951" s="229">
        <f t="shared" si="570"/>
        <v>0</v>
      </c>
      <c r="K5951" s="229">
        <f t="shared" si="571"/>
        <v>0</v>
      </c>
      <c r="L5951" s="229">
        <f t="shared" si="571"/>
        <v>0</v>
      </c>
      <c r="M5951" s="229">
        <f t="shared" si="572"/>
        <v>0</v>
      </c>
    </row>
    <row r="5952" spans="1:13" ht="15" customHeight="1">
      <c r="A5952" s="76"/>
      <c r="B5952" s="77" t="str">
        <f t="shared" si="569"/>
        <v/>
      </c>
      <c r="C5952" t="str">
        <f t="shared" si="568"/>
        <v/>
      </c>
      <c r="D5952" s="315" t="str">
        <f t="shared" si="573"/>
        <v/>
      </c>
      <c r="E5952" s="228">
        <v>0</v>
      </c>
      <c r="J5952" s="229">
        <f t="shared" si="570"/>
        <v>0</v>
      </c>
      <c r="K5952" s="229">
        <f t="shared" si="571"/>
        <v>0</v>
      </c>
      <c r="L5952" s="229">
        <f t="shared" si="571"/>
        <v>0</v>
      </c>
      <c r="M5952" s="229">
        <f t="shared" si="572"/>
        <v>0</v>
      </c>
    </row>
    <row r="5953" spans="1:13" ht="15" customHeight="1">
      <c r="A5953" s="76"/>
      <c r="B5953" s="77" t="str">
        <f t="shared" si="569"/>
        <v/>
      </c>
      <c r="C5953" t="str">
        <f t="shared" ref="C5953:C6016" si="574">IF(A5953&lt;&gt;"",TEXT(A5953,"aaaa"),"")</f>
        <v/>
      </c>
      <c r="D5953" s="315" t="str">
        <f t="shared" si="573"/>
        <v/>
      </c>
      <c r="E5953" s="228">
        <v>0</v>
      </c>
      <c r="J5953" s="229">
        <f t="shared" si="570"/>
        <v>0</v>
      </c>
      <c r="K5953" s="229">
        <f t="shared" si="571"/>
        <v>0</v>
      </c>
      <c r="L5953" s="229">
        <f t="shared" si="571"/>
        <v>0</v>
      </c>
      <c r="M5953" s="229">
        <f t="shared" si="572"/>
        <v>0</v>
      </c>
    </row>
    <row r="5954" spans="1:13" ht="15" customHeight="1">
      <c r="A5954" s="76"/>
      <c r="B5954" s="77" t="str">
        <f t="shared" si="569"/>
        <v/>
      </c>
      <c r="C5954" t="str">
        <f t="shared" si="574"/>
        <v/>
      </c>
      <c r="D5954" s="315" t="str">
        <f t="shared" si="573"/>
        <v/>
      </c>
      <c r="E5954" s="228">
        <v>0</v>
      </c>
      <c r="J5954" s="229">
        <f t="shared" si="570"/>
        <v>0</v>
      </c>
      <c r="K5954" s="229">
        <f t="shared" si="571"/>
        <v>0</v>
      </c>
      <c r="L5954" s="229">
        <f t="shared" si="571"/>
        <v>0</v>
      </c>
      <c r="M5954" s="229">
        <f t="shared" si="572"/>
        <v>0</v>
      </c>
    </row>
    <row r="5955" spans="1:13" ht="15" customHeight="1">
      <c r="A5955" s="76"/>
      <c r="B5955" s="77" t="str">
        <f t="shared" si="569"/>
        <v/>
      </c>
      <c r="C5955" t="str">
        <f t="shared" si="574"/>
        <v/>
      </c>
      <c r="D5955" s="315" t="str">
        <f t="shared" si="573"/>
        <v/>
      </c>
      <c r="E5955" s="228">
        <v>0</v>
      </c>
      <c r="J5955" s="229">
        <f t="shared" si="570"/>
        <v>0</v>
      </c>
      <c r="K5955" s="229">
        <f t="shared" si="571"/>
        <v>0</v>
      </c>
      <c r="L5955" s="229">
        <f t="shared" si="571"/>
        <v>0</v>
      </c>
      <c r="M5955" s="229">
        <f t="shared" si="572"/>
        <v>0</v>
      </c>
    </row>
    <row r="5956" spans="1:13" ht="15" customHeight="1">
      <c r="A5956" s="76"/>
      <c r="B5956" s="77" t="str">
        <f t="shared" si="569"/>
        <v/>
      </c>
      <c r="C5956" t="str">
        <f t="shared" si="574"/>
        <v/>
      </c>
      <c r="D5956" s="315" t="str">
        <f t="shared" si="573"/>
        <v/>
      </c>
      <c r="E5956" s="228">
        <v>0</v>
      </c>
      <c r="J5956" s="229">
        <f t="shared" si="570"/>
        <v>0</v>
      </c>
      <c r="K5956" s="229">
        <f t="shared" si="571"/>
        <v>0</v>
      </c>
      <c r="L5956" s="229">
        <f t="shared" si="571"/>
        <v>0</v>
      </c>
      <c r="M5956" s="229">
        <f t="shared" si="572"/>
        <v>0</v>
      </c>
    </row>
    <row r="5957" spans="1:13" ht="15" customHeight="1">
      <c r="A5957" s="76"/>
      <c r="B5957" s="77" t="str">
        <f t="shared" si="569"/>
        <v/>
      </c>
      <c r="C5957" t="str">
        <f t="shared" si="574"/>
        <v/>
      </c>
      <c r="D5957" s="315" t="str">
        <f t="shared" si="573"/>
        <v/>
      </c>
      <c r="E5957" s="228">
        <v>0</v>
      </c>
      <c r="J5957" s="229">
        <f t="shared" si="570"/>
        <v>0</v>
      </c>
      <c r="K5957" s="229">
        <f t="shared" si="571"/>
        <v>0</v>
      </c>
      <c r="L5957" s="229">
        <f t="shared" si="571"/>
        <v>0</v>
      </c>
      <c r="M5957" s="229">
        <f t="shared" si="572"/>
        <v>0</v>
      </c>
    </row>
    <row r="5958" spans="1:13" ht="15" customHeight="1">
      <c r="A5958" s="76"/>
      <c r="B5958" s="77" t="str">
        <f t="shared" si="569"/>
        <v/>
      </c>
      <c r="C5958" t="str">
        <f t="shared" si="574"/>
        <v/>
      </c>
      <c r="D5958" s="315" t="str">
        <f t="shared" si="573"/>
        <v/>
      </c>
      <c r="E5958" s="228">
        <v>0</v>
      </c>
      <c r="J5958" s="229">
        <f t="shared" si="570"/>
        <v>0</v>
      </c>
      <c r="K5958" s="229">
        <f t="shared" si="571"/>
        <v>0</v>
      </c>
      <c r="L5958" s="229">
        <f t="shared" si="571"/>
        <v>0</v>
      </c>
      <c r="M5958" s="229">
        <f t="shared" si="572"/>
        <v>0</v>
      </c>
    </row>
    <row r="5959" spans="1:13" ht="15" customHeight="1">
      <c r="A5959" s="76"/>
      <c r="B5959" s="77" t="str">
        <f t="shared" ref="B5959:B6022" si="575">IF(A5959="","",TEXT(A5959,"DDDD"))</f>
        <v/>
      </c>
      <c r="C5959" t="str">
        <f t="shared" si="574"/>
        <v/>
      </c>
      <c r="D5959" s="315" t="str">
        <f t="shared" si="573"/>
        <v/>
      </c>
      <c r="E5959" s="228">
        <v>0</v>
      </c>
      <c r="J5959" s="229">
        <f t="shared" ref="J5959:J6022" si="576">IF(E5959=0,0,(1-J$4)*E5959)</f>
        <v>0</v>
      </c>
      <c r="K5959" s="229">
        <f t="shared" ref="K5959:L6022" si="577">IF(F5959=0,0,(1-K$4)*F5959)</f>
        <v>0</v>
      </c>
      <c r="L5959" s="229">
        <f t="shared" si="577"/>
        <v>0</v>
      </c>
      <c r="M5959" s="229">
        <f t="shared" ref="M5959:M6022" si="578">IF(H5959=0,0,(1-M$4)*H5959)</f>
        <v>0</v>
      </c>
    </row>
    <row r="5960" spans="1:13" ht="15" customHeight="1">
      <c r="A5960" s="76"/>
      <c r="B5960" s="77" t="str">
        <f t="shared" si="575"/>
        <v/>
      </c>
      <c r="C5960" t="str">
        <f t="shared" si="574"/>
        <v/>
      </c>
      <c r="D5960" s="315" t="str">
        <f t="shared" ref="D5960:D6023" si="579">IF(A5960&lt;&gt;"",PROPER(TEXT(A5960,"Mmmm")),"")</f>
        <v/>
      </c>
      <c r="E5960" s="228">
        <v>0</v>
      </c>
      <c r="J5960" s="229">
        <f t="shared" si="576"/>
        <v>0</v>
      </c>
      <c r="K5960" s="229">
        <f t="shared" si="577"/>
        <v>0</v>
      </c>
      <c r="L5960" s="229">
        <f t="shared" si="577"/>
        <v>0</v>
      </c>
      <c r="M5960" s="229">
        <f t="shared" si="578"/>
        <v>0</v>
      </c>
    </row>
    <row r="5961" spans="1:13" ht="15" customHeight="1">
      <c r="A5961" s="76"/>
      <c r="B5961" s="77" t="str">
        <f t="shared" si="575"/>
        <v/>
      </c>
      <c r="C5961" t="str">
        <f t="shared" si="574"/>
        <v/>
      </c>
      <c r="D5961" s="315" t="str">
        <f t="shared" si="579"/>
        <v/>
      </c>
      <c r="E5961" s="228">
        <v>0</v>
      </c>
      <c r="J5961" s="229">
        <f t="shared" si="576"/>
        <v>0</v>
      </c>
      <c r="K5961" s="229">
        <f t="shared" si="577"/>
        <v>0</v>
      </c>
      <c r="L5961" s="229">
        <f t="shared" si="577"/>
        <v>0</v>
      </c>
      <c r="M5961" s="229">
        <f t="shared" si="578"/>
        <v>0</v>
      </c>
    </row>
    <row r="5962" spans="1:13" ht="15" customHeight="1">
      <c r="A5962" s="76"/>
      <c r="B5962" s="77" t="str">
        <f t="shared" si="575"/>
        <v/>
      </c>
      <c r="C5962" t="str">
        <f t="shared" si="574"/>
        <v/>
      </c>
      <c r="D5962" s="315" t="str">
        <f t="shared" si="579"/>
        <v/>
      </c>
      <c r="E5962" s="228">
        <v>0</v>
      </c>
      <c r="J5962" s="229">
        <f t="shared" si="576"/>
        <v>0</v>
      </c>
      <c r="K5962" s="229">
        <f t="shared" si="577"/>
        <v>0</v>
      </c>
      <c r="L5962" s="229">
        <f t="shared" si="577"/>
        <v>0</v>
      </c>
      <c r="M5962" s="229">
        <f t="shared" si="578"/>
        <v>0</v>
      </c>
    </row>
    <row r="5963" spans="1:13" ht="15" customHeight="1">
      <c r="A5963" s="76"/>
      <c r="B5963" s="77" t="str">
        <f t="shared" si="575"/>
        <v/>
      </c>
      <c r="C5963" t="str">
        <f t="shared" si="574"/>
        <v/>
      </c>
      <c r="D5963" s="315" t="str">
        <f t="shared" si="579"/>
        <v/>
      </c>
      <c r="E5963" s="228">
        <v>0</v>
      </c>
      <c r="J5963" s="229">
        <f t="shared" si="576"/>
        <v>0</v>
      </c>
      <c r="K5963" s="229">
        <f t="shared" si="577"/>
        <v>0</v>
      </c>
      <c r="L5963" s="229">
        <f t="shared" si="577"/>
        <v>0</v>
      </c>
      <c r="M5963" s="229">
        <f t="shared" si="578"/>
        <v>0</v>
      </c>
    </row>
    <row r="5964" spans="1:13" ht="15" customHeight="1">
      <c r="A5964" s="76"/>
      <c r="B5964" s="77" t="str">
        <f t="shared" si="575"/>
        <v/>
      </c>
      <c r="C5964" t="str">
        <f t="shared" si="574"/>
        <v/>
      </c>
      <c r="D5964" s="315" t="str">
        <f t="shared" si="579"/>
        <v/>
      </c>
      <c r="E5964" s="228">
        <v>0</v>
      </c>
      <c r="J5964" s="229">
        <f t="shared" si="576"/>
        <v>0</v>
      </c>
      <c r="K5964" s="229">
        <f t="shared" si="577"/>
        <v>0</v>
      </c>
      <c r="L5964" s="229">
        <f t="shared" si="577"/>
        <v>0</v>
      </c>
      <c r="M5964" s="229">
        <f t="shared" si="578"/>
        <v>0</v>
      </c>
    </row>
    <row r="5965" spans="1:13" ht="15" customHeight="1">
      <c r="A5965" s="76"/>
      <c r="B5965" s="77" t="str">
        <f t="shared" si="575"/>
        <v/>
      </c>
      <c r="C5965" t="str">
        <f t="shared" si="574"/>
        <v/>
      </c>
      <c r="D5965" s="315" t="str">
        <f t="shared" si="579"/>
        <v/>
      </c>
      <c r="E5965" s="228">
        <v>0</v>
      </c>
      <c r="J5965" s="229">
        <f t="shared" si="576"/>
        <v>0</v>
      </c>
      <c r="K5965" s="229">
        <f t="shared" si="577"/>
        <v>0</v>
      </c>
      <c r="L5965" s="229">
        <f t="shared" si="577"/>
        <v>0</v>
      </c>
      <c r="M5965" s="229">
        <f t="shared" si="578"/>
        <v>0</v>
      </c>
    </row>
    <row r="5966" spans="1:13" ht="15" customHeight="1">
      <c r="A5966" s="76"/>
      <c r="B5966" s="77" t="str">
        <f t="shared" si="575"/>
        <v/>
      </c>
      <c r="C5966" t="str">
        <f t="shared" si="574"/>
        <v/>
      </c>
      <c r="D5966" s="315" t="str">
        <f t="shared" si="579"/>
        <v/>
      </c>
      <c r="E5966" s="228">
        <v>0</v>
      </c>
      <c r="J5966" s="229">
        <f t="shared" si="576"/>
        <v>0</v>
      </c>
      <c r="K5966" s="229">
        <f t="shared" si="577"/>
        <v>0</v>
      </c>
      <c r="L5966" s="229">
        <f t="shared" si="577"/>
        <v>0</v>
      </c>
      <c r="M5966" s="229">
        <f t="shared" si="578"/>
        <v>0</v>
      </c>
    </row>
    <row r="5967" spans="1:13" ht="15" customHeight="1">
      <c r="A5967" s="76"/>
      <c r="B5967" s="77" t="str">
        <f t="shared" si="575"/>
        <v/>
      </c>
      <c r="C5967" t="str">
        <f t="shared" si="574"/>
        <v/>
      </c>
      <c r="D5967" s="315" t="str">
        <f t="shared" si="579"/>
        <v/>
      </c>
      <c r="E5967" s="228">
        <v>0</v>
      </c>
      <c r="J5967" s="229">
        <f t="shared" si="576"/>
        <v>0</v>
      </c>
      <c r="K5967" s="229">
        <f t="shared" si="577"/>
        <v>0</v>
      </c>
      <c r="L5967" s="229">
        <f t="shared" si="577"/>
        <v>0</v>
      </c>
      <c r="M5967" s="229">
        <f t="shared" si="578"/>
        <v>0</v>
      </c>
    </row>
    <row r="5968" spans="1:13" ht="15" customHeight="1">
      <c r="A5968" s="76"/>
      <c r="B5968" s="77" t="str">
        <f t="shared" si="575"/>
        <v/>
      </c>
      <c r="C5968" t="str">
        <f t="shared" si="574"/>
        <v/>
      </c>
      <c r="D5968" s="315" t="str">
        <f t="shared" si="579"/>
        <v/>
      </c>
      <c r="E5968" s="228">
        <v>0</v>
      </c>
      <c r="J5968" s="229">
        <f t="shared" si="576"/>
        <v>0</v>
      </c>
      <c r="K5968" s="229">
        <f t="shared" si="577"/>
        <v>0</v>
      </c>
      <c r="L5968" s="229">
        <f t="shared" si="577"/>
        <v>0</v>
      </c>
      <c r="M5968" s="229">
        <f t="shared" si="578"/>
        <v>0</v>
      </c>
    </row>
    <row r="5969" spans="1:13" ht="15" customHeight="1">
      <c r="A5969" s="76"/>
      <c r="B5969" s="77" t="str">
        <f t="shared" si="575"/>
        <v/>
      </c>
      <c r="C5969" t="str">
        <f t="shared" si="574"/>
        <v/>
      </c>
      <c r="D5969" s="315" t="str">
        <f t="shared" si="579"/>
        <v/>
      </c>
      <c r="E5969" s="228">
        <v>0</v>
      </c>
      <c r="J5969" s="229">
        <f t="shared" si="576"/>
        <v>0</v>
      </c>
      <c r="K5969" s="229">
        <f t="shared" si="577"/>
        <v>0</v>
      </c>
      <c r="L5969" s="229">
        <f t="shared" si="577"/>
        <v>0</v>
      </c>
      <c r="M5969" s="229">
        <f t="shared" si="578"/>
        <v>0</v>
      </c>
    </row>
    <row r="5970" spans="1:13" ht="15" customHeight="1">
      <c r="A5970" s="76"/>
      <c r="B5970" s="77" t="str">
        <f t="shared" si="575"/>
        <v/>
      </c>
      <c r="C5970" t="str">
        <f t="shared" si="574"/>
        <v/>
      </c>
      <c r="D5970" s="315" t="str">
        <f t="shared" si="579"/>
        <v/>
      </c>
      <c r="E5970" s="228">
        <v>0</v>
      </c>
      <c r="J5970" s="229">
        <f t="shared" si="576"/>
        <v>0</v>
      </c>
      <c r="K5970" s="229">
        <f t="shared" si="577"/>
        <v>0</v>
      </c>
      <c r="L5970" s="229">
        <f t="shared" si="577"/>
        <v>0</v>
      </c>
      <c r="M5970" s="229">
        <f t="shared" si="578"/>
        <v>0</v>
      </c>
    </row>
    <row r="5971" spans="1:13" ht="15" customHeight="1">
      <c r="A5971" s="76"/>
      <c r="B5971" s="77" t="str">
        <f t="shared" si="575"/>
        <v/>
      </c>
      <c r="C5971" t="str">
        <f t="shared" si="574"/>
        <v/>
      </c>
      <c r="D5971" s="315" t="str">
        <f t="shared" si="579"/>
        <v/>
      </c>
      <c r="E5971" s="228">
        <v>0</v>
      </c>
      <c r="J5971" s="229">
        <f t="shared" si="576"/>
        <v>0</v>
      </c>
      <c r="K5971" s="229">
        <f t="shared" si="577"/>
        <v>0</v>
      </c>
      <c r="L5971" s="229">
        <f t="shared" si="577"/>
        <v>0</v>
      </c>
      <c r="M5971" s="229">
        <f t="shared" si="578"/>
        <v>0</v>
      </c>
    </row>
    <row r="5972" spans="1:13" ht="15" customHeight="1">
      <c r="A5972" s="76"/>
      <c r="B5972" s="77" t="str">
        <f t="shared" si="575"/>
        <v/>
      </c>
      <c r="C5972" t="str">
        <f t="shared" si="574"/>
        <v/>
      </c>
      <c r="D5972" s="315" t="str">
        <f t="shared" si="579"/>
        <v/>
      </c>
      <c r="E5972" s="228">
        <v>0</v>
      </c>
      <c r="J5972" s="229">
        <f t="shared" si="576"/>
        <v>0</v>
      </c>
      <c r="K5972" s="229">
        <f t="shared" si="577"/>
        <v>0</v>
      </c>
      <c r="L5972" s="229">
        <f t="shared" si="577"/>
        <v>0</v>
      </c>
      <c r="M5972" s="229">
        <f t="shared" si="578"/>
        <v>0</v>
      </c>
    </row>
    <row r="5973" spans="1:13" ht="15" customHeight="1">
      <c r="A5973" s="76"/>
      <c r="B5973" s="77" t="str">
        <f t="shared" si="575"/>
        <v/>
      </c>
      <c r="C5973" t="str">
        <f t="shared" si="574"/>
        <v/>
      </c>
      <c r="D5973" s="315" t="str">
        <f t="shared" si="579"/>
        <v/>
      </c>
      <c r="E5973" s="228">
        <v>0</v>
      </c>
      <c r="J5973" s="229">
        <f t="shared" si="576"/>
        <v>0</v>
      </c>
      <c r="K5973" s="229">
        <f t="shared" si="577"/>
        <v>0</v>
      </c>
      <c r="L5973" s="229">
        <f t="shared" si="577"/>
        <v>0</v>
      </c>
      <c r="M5973" s="229">
        <f t="shared" si="578"/>
        <v>0</v>
      </c>
    </row>
    <row r="5974" spans="1:13" ht="15" customHeight="1">
      <c r="A5974" s="76"/>
      <c r="B5974" s="77" t="str">
        <f t="shared" si="575"/>
        <v/>
      </c>
      <c r="C5974" t="str">
        <f t="shared" si="574"/>
        <v/>
      </c>
      <c r="D5974" s="315" t="str">
        <f t="shared" si="579"/>
        <v/>
      </c>
      <c r="E5974" s="228">
        <v>0</v>
      </c>
      <c r="J5974" s="229">
        <f t="shared" si="576"/>
        <v>0</v>
      </c>
      <c r="K5974" s="229">
        <f t="shared" si="577"/>
        <v>0</v>
      </c>
      <c r="L5974" s="229">
        <f t="shared" si="577"/>
        <v>0</v>
      </c>
      <c r="M5974" s="229">
        <f t="shared" si="578"/>
        <v>0</v>
      </c>
    </row>
    <row r="5975" spans="1:13" ht="15" customHeight="1">
      <c r="A5975" s="76"/>
      <c r="B5975" s="77" t="str">
        <f t="shared" si="575"/>
        <v/>
      </c>
      <c r="C5975" t="str">
        <f t="shared" si="574"/>
        <v/>
      </c>
      <c r="D5975" s="315" t="str">
        <f t="shared" si="579"/>
        <v/>
      </c>
      <c r="E5975" s="228">
        <v>0</v>
      </c>
      <c r="J5975" s="229">
        <f t="shared" si="576"/>
        <v>0</v>
      </c>
      <c r="K5975" s="229">
        <f t="shared" si="577"/>
        <v>0</v>
      </c>
      <c r="L5975" s="229">
        <f t="shared" si="577"/>
        <v>0</v>
      </c>
      <c r="M5975" s="229">
        <f t="shared" si="578"/>
        <v>0</v>
      </c>
    </row>
    <row r="5976" spans="1:13" ht="15" customHeight="1">
      <c r="A5976" s="76"/>
      <c r="B5976" s="77" t="str">
        <f t="shared" si="575"/>
        <v/>
      </c>
      <c r="C5976" t="str">
        <f t="shared" si="574"/>
        <v/>
      </c>
      <c r="D5976" s="315" t="str">
        <f t="shared" si="579"/>
        <v/>
      </c>
      <c r="E5976" s="228">
        <v>0</v>
      </c>
      <c r="J5976" s="229">
        <f t="shared" si="576"/>
        <v>0</v>
      </c>
      <c r="K5976" s="229">
        <f t="shared" si="577"/>
        <v>0</v>
      </c>
      <c r="L5976" s="229">
        <f t="shared" si="577"/>
        <v>0</v>
      </c>
      <c r="M5976" s="229">
        <f t="shared" si="578"/>
        <v>0</v>
      </c>
    </row>
    <row r="5977" spans="1:13" ht="15" customHeight="1">
      <c r="A5977" s="76"/>
      <c r="B5977" s="77" t="str">
        <f t="shared" si="575"/>
        <v/>
      </c>
      <c r="C5977" t="str">
        <f t="shared" si="574"/>
        <v/>
      </c>
      <c r="D5977" s="315" t="str">
        <f t="shared" si="579"/>
        <v/>
      </c>
      <c r="E5977" s="228">
        <v>0</v>
      </c>
      <c r="J5977" s="229">
        <f t="shared" si="576"/>
        <v>0</v>
      </c>
      <c r="K5977" s="229">
        <f t="shared" si="577"/>
        <v>0</v>
      </c>
      <c r="L5977" s="229">
        <f t="shared" si="577"/>
        <v>0</v>
      </c>
      <c r="M5977" s="229">
        <f t="shared" si="578"/>
        <v>0</v>
      </c>
    </row>
    <row r="5978" spans="1:13" ht="15" customHeight="1">
      <c r="A5978" s="76"/>
      <c r="B5978" s="77" t="str">
        <f t="shared" si="575"/>
        <v/>
      </c>
      <c r="C5978" t="str">
        <f t="shared" si="574"/>
        <v/>
      </c>
      <c r="D5978" s="315" t="str">
        <f t="shared" si="579"/>
        <v/>
      </c>
      <c r="E5978" s="228">
        <v>0</v>
      </c>
      <c r="J5978" s="229">
        <f t="shared" si="576"/>
        <v>0</v>
      </c>
      <c r="K5978" s="229">
        <f t="shared" si="577"/>
        <v>0</v>
      </c>
      <c r="L5978" s="229">
        <f t="shared" si="577"/>
        <v>0</v>
      </c>
      <c r="M5978" s="229">
        <f t="shared" si="578"/>
        <v>0</v>
      </c>
    </row>
    <row r="5979" spans="1:13" ht="15" customHeight="1">
      <c r="A5979" s="76"/>
      <c r="B5979" s="77" t="str">
        <f t="shared" si="575"/>
        <v/>
      </c>
      <c r="C5979" t="str">
        <f t="shared" si="574"/>
        <v/>
      </c>
      <c r="D5979" s="315" t="str">
        <f t="shared" si="579"/>
        <v/>
      </c>
      <c r="E5979" s="228">
        <v>0</v>
      </c>
      <c r="J5979" s="229">
        <f t="shared" si="576"/>
        <v>0</v>
      </c>
      <c r="K5979" s="229">
        <f t="shared" si="577"/>
        <v>0</v>
      </c>
      <c r="L5979" s="229">
        <f t="shared" si="577"/>
        <v>0</v>
      </c>
      <c r="M5979" s="229">
        <f t="shared" si="578"/>
        <v>0</v>
      </c>
    </row>
    <row r="5980" spans="1:13" ht="15" customHeight="1">
      <c r="A5980" s="76"/>
      <c r="B5980" s="77" t="str">
        <f t="shared" si="575"/>
        <v/>
      </c>
      <c r="C5980" t="str">
        <f t="shared" si="574"/>
        <v/>
      </c>
      <c r="D5980" s="315" t="str">
        <f t="shared" si="579"/>
        <v/>
      </c>
      <c r="E5980" s="228">
        <v>0</v>
      </c>
      <c r="J5980" s="229">
        <f t="shared" si="576"/>
        <v>0</v>
      </c>
      <c r="K5980" s="229">
        <f t="shared" si="577"/>
        <v>0</v>
      </c>
      <c r="L5980" s="229">
        <f t="shared" si="577"/>
        <v>0</v>
      </c>
      <c r="M5980" s="229">
        <f t="shared" si="578"/>
        <v>0</v>
      </c>
    </row>
    <row r="5981" spans="1:13" ht="15" customHeight="1">
      <c r="A5981" s="76"/>
      <c r="B5981" s="77" t="str">
        <f t="shared" si="575"/>
        <v/>
      </c>
      <c r="C5981" t="str">
        <f t="shared" si="574"/>
        <v/>
      </c>
      <c r="D5981" s="315" t="str">
        <f t="shared" si="579"/>
        <v/>
      </c>
      <c r="E5981" s="228">
        <v>0</v>
      </c>
      <c r="J5981" s="229">
        <f t="shared" si="576"/>
        <v>0</v>
      </c>
      <c r="K5981" s="229">
        <f t="shared" si="577"/>
        <v>0</v>
      </c>
      <c r="L5981" s="229">
        <f t="shared" si="577"/>
        <v>0</v>
      </c>
      <c r="M5981" s="229">
        <f t="shared" si="578"/>
        <v>0</v>
      </c>
    </row>
    <row r="5982" spans="1:13" ht="15" customHeight="1">
      <c r="A5982" s="76"/>
      <c r="B5982" s="77" t="str">
        <f t="shared" si="575"/>
        <v/>
      </c>
      <c r="C5982" t="str">
        <f t="shared" si="574"/>
        <v/>
      </c>
      <c r="D5982" s="315" t="str">
        <f t="shared" si="579"/>
        <v/>
      </c>
      <c r="E5982" s="228">
        <v>0</v>
      </c>
      <c r="J5982" s="229">
        <f t="shared" si="576"/>
        <v>0</v>
      </c>
      <c r="K5982" s="229">
        <f t="shared" si="577"/>
        <v>0</v>
      </c>
      <c r="L5982" s="229">
        <f t="shared" si="577"/>
        <v>0</v>
      </c>
      <c r="M5982" s="229">
        <f t="shared" si="578"/>
        <v>0</v>
      </c>
    </row>
    <row r="5983" spans="1:13" ht="15" customHeight="1">
      <c r="A5983" s="76"/>
      <c r="B5983" s="77" t="str">
        <f t="shared" si="575"/>
        <v/>
      </c>
      <c r="C5983" t="str">
        <f t="shared" si="574"/>
        <v/>
      </c>
      <c r="D5983" s="315" t="str">
        <f t="shared" si="579"/>
        <v/>
      </c>
      <c r="E5983" s="228">
        <v>0</v>
      </c>
      <c r="J5983" s="229">
        <f t="shared" si="576"/>
        <v>0</v>
      </c>
      <c r="K5983" s="229">
        <f t="shared" si="577"/>
        <v>0</v>
      </c>
      <c r="L5983" s="229">
        <f t="shared" si="577"/>
        <v>0</v>
      </c>
      <c r="M5983" s="229">
        <f t="shared" si="578"/>
        <v>0</v>
      </c>
    </row>
    <row r="5984" spans="1:13" ht="15" customHeight="1">
      <c r="A5984" s="76"/>
      <c r="B5984" s="77" t="str">
        <f t="shared" si="575"/>
        <v/>
      </c>
      <c r="C5984" t="str">
        <f t="shared" si="574"/>
        <v/>
      </c>
      <c r="D5984" s="315" t="str">
        <f t="shared" si="579"/>
        <v/>
      </c>
      <c r="E5984" s="228">
        <v>0</v>
      </c>
      <c r="J5984" s="229">
        <f t="shared" si="576"/>
        <v>0</v>
      </c>
      <c r="K5984" s="229">
        <f t="shared" si="577"/>
        <v>0</v>
      </c>
      <c r="L5984" s="229">
        <f t="shared" si="577"/>
        <v>0</v>
      </c>
      <c r="M5984" s="229">
        <f t="shared" si="578"/>
        <v>0</v>
      </c>
    </row>
    <row r="5985" spans="1:13" ht="15" customHeight="1">
      <c r="A5985" s="76"/>
      <c r="B5985" s="77" t="str">
        <f t="shared" si="575"/>
        <v/>
      </c>
      <c r="C5985" t="str">
        <f t="shared" si="574"/>
        <v/>
      </c>
      <c r="D5985" s="315" t="str">
        <f t="shared" si="579"/>
        <v/>
      </c>
      <c r="E5985" s="228">
        <v>0</v>
      </c>
      <c r="J5985" s="229">
        <f t="shared" si="576"/>
        <v>0</v>
      </c>
      <c r="K5985" s="229">
        <f t="shared" si="577"/>
        <v>0</v>
      </c>
      <c r="L5985" s="229">
        <f t="shared" si="577"/>
        <v>0</v>
      </c>
      <c r="M5985" s="229">
        <f t="shared" si="578"/>
        <v>0</v>
      </c>
    </row>
    <row r="5986" spans="1:13" ht="15" customHeight="1">
      <c r="A5986" s="76"/>
      <c r="B5986" s="77" t="str">
        <f t="shared" si="575"/>
        <v/>
      </c>
      <c r="C5986" t="str">
        <f t="shared" si="574"/>
        <v/>
      </c>
      <c r="D5986" s="315" t="str">
        <f t="shared" si="579"/>
        <v/>
      </c>
      <c r="E5986" s="228">
        <v>0</v>
      </c>
      <c r="J5986" s="229">
        <f t="shared" si="576"/>
        <v>0</v>
      </c>
      <c r="K5986" s="229">
        <f t="shared" si="577"/>
        <v>0</v>
      </c>
      <c r="L5986" s="229">
        <f t="shared" si="577"/>
        <v>0</v>
      </c>
      <c r="M5986" s="229">
        <f t="shared" si="578"/>
        <v>0</v>
      </c>
    </row>
    <row r="5987" spans="1:13" ht="15" customHeight="1">
      <c r="A5987" s="76"/>
      <c r="B5987" s="77" t="str">
        <f t="shared" si="575"/>
        <v/>
      </c>
      <c r="C5987" t="str">
        <f t="shared" si="574"/>
        <v/>
      </c>
      <c r="D5987" s="315" t="str">
        <f t="shared" si="579"/>
        <v/>
      </c>
      <c r="E5987" s="228">
        <v>0</v>
      </c>
      <c r="J5987" s="229">
        <f t="shared" si="576"/>
        <v>0</v>
      </c>
      <c r="K5987" s="229">
        <f t="shared" si="577"/>
        <v>0</v>
      </c>
      <c r="L5987" s="229">
        <f t="shared" si="577"/>
        <v>0</v>
      </c>
      <c r="M5987" s="229">
        <f t="shared" si="578"/>
        <v>0</v>
      </c>
    </row>
    <row r="5988" spans="1:13" ht="15" customHeight="1">
      <c r="A5988" s="76"/>
      <c r="B5988" s="77" t="str">
        <f t="shared" si="575"/>
        <v/>
      </c>
      <c r="C5988" t="str">
        <f t="shared" si="574"/>
        <v/>
      </c>
      <c r="D5988" s="315" t="str">
        <f t="shared" si="579"/>
        <v/>
      </c>
      <c r="E5988" s="228">
        <v>0</v>
      </c>
      <c r="J5988" s="229">
        <f t="shared" si="576"/>
        <v>0</v>
      </c>
      <c r="K5988" s="229">
        <f t="shared" si="577"/>
        <v>0</v>
      </c>
      <c r="L5988" s="229">
        <f t="shared" si="577"/>
        <v>0</v>
      </c>
      <c r="M5988" s="229">
        <f t="shared" si="578"/>
        <v>0</v>
      </c>
    </row>
    <row r="5989" spans="1:13" ht="15" customHeight="1">
      <c r="A5989" s="76"/>
      <c r="B5989" s="77" t="str">
        <f t="shared" si="575"/>
        <v/>
      </c>
      <c r="C5989" t="str">
        <f t="shared" si="574"/>
        <v/>
      </c>
      <c r="D5989" s="315" t="str">
        <f t="shared" si="579"/>
        <v/>
      </c>
      <c r="E5989" s="228">
        <v>0</v>
      </c>
      <c r="J5989" s="229">
        <f t="shared" si="576"/>
        <v>0</v>
      </c>
      <c r="K5989" s="229">
        <f t="shared" si="577"/>
        <v>0</v>
      </c>
      <c r="L5989" s="229">
        <f t="shared" si="577"/>
        <v>0</v>
      </c>
      <c r="M5989" s="229">
        <f t="shared" si="578"/>
        <v>0</v>
      </c>
    </row>
    <row r="5990" spans="1:13" ht="15" customHeight="1">
      <c r="A5990" s="76"/>
      <c r="B5990" s="77" t="str">
        <f t="shared" si="575"/>
        <v/>
      </c>
      <c r="C5990" t="str">
        <f t="shared" si="574"/>
        <v/>
      </c>
      <c r="D5990" s="315" t="str">
        <f t="shared" si="579"/>
        <v/>
      </c>
      <c r="E5990" s="228">
        <v>0</v>
      </c>
      <c r="J5990" s="229">
        <f t="shared" si="576"/>
        <v>0</v>
      </c>
      <c r="K5990" s="229">
        <f t="shared" si="577"/>
        <v>0</v>
      </c>
      <c r="L5990" s="229">
        <f t="shared" si="577"/>
        <v>0</v>
      </c>
      <c r="M5990" s="229">
        <f t="shared" si="578"/>
        <v>0</v>
      </c>
    </row>
    <row r="5991" spans="1:13" ht="15" customHeight="1">
      <c r="A5991" s="76"/>
      <c r="B5991" s="77" t="str">
        <f t="shared" si="575"/>
        <v/>
      </c>
      <c r="C5991" t="str">
        <f t="shared" si="574"/>
        <v/>
      </c>
      <c r="D5991" s="315" t="str">
        <f t="shared" si="579"/>
        <v/>
      </c>
      <c r="E5991" s="228">
        <v>0</v>
      </c>
      <c r="J5991" s="229">
        <f t="shared" si="576"/>
        <v>0</v>
      </c>
      <c r="K5991" s="229">
        <f t="shared" si="577"/>
        <v>0</v>
      </c>
      <c r="L5991" s="229">
        <f t="shared" si="577"/>
        <v>0</v>
      </c>
      <c r="M5991" s="229">
        <f t="shared" si="578"/>
        <v>0</v>
      </c>
    </row>
    <row r="5992" spans="1:13" ht="15" customHeight="1">
      <c r="A5992" s="76"/>
      <c r="B5992" s="77" t="str">
        <f t="shared" si="575"/>
        <v/>
      </c>
      <c r="C5992" t="str">
        <f t="shared" si="574"/>
        <v/>
      </c>
      <c r="D5992" s="315" t="str">
        <f t="shared" si="579"/>
        <v/>
      </c>
      <c r="E5992" s="228">
        <v>0</v>
      </c>
      <c r="J5992" s="229">
        <f t="shared" si="576"/>
        <v>0</v>
      </c>
      <c r="K5992" s="229">
        <f t="shared" si="577"/>
        <v>0</v>
      </c>
      <c r="L5992" s="229">
        <f t="shared" si="577"/>
        <v>0</v>
      </c>
      <c r="M5992" s="229">
        <f t="shared" si="578"/>
        <v>0</v>
      </c>
    </row>
    <row r="5993" spans="1:13" ht="15" customHeight="1">
      <c r="A5993" s="76"/>
      <c r="B5993" s="77" t="str">
        <f t="shared" si="575"/>
        <v/>
      </c>
      <c r="C5993" t="str">
        <f t="shared" si="574"/>
        <v/>
      </c>
      <c r="D5993" s="315" t="str">
        <f t="shared" si="579"/>
        <v/>
      </c>
      <c r="E5993" s="228">
        <v>0</v>
      </c>
      <c r="J5993" s="229">
        <f t="shared" si="576"/>
        <v>0</v>
      </c>
      <c r="K5993" s="229">
        <f t="shared" si="577"/>
        <v>0</v>
      </c>
      <c r="L5993" s="229">
        <f t="shared" si="577"/>
        <v>0</v>
      </c>
      <c r="M5993" s="229">
        <f t="shared" si="578"/>
        <v>0</v>
      </c>
    </row>
    <row r="5994" spans="1:13" ht="15" customHeight="1">
      <c r="A5994" s="76"/>
      <c r="B5994" s="77" t="str">
        <f t="shared" si="575"/>
        <v/>
      </c>
      <c r="C5994" t="str">
        <f t="shared" si="574"/>
        <v/>
      </c>
      <c r="D5994" s="315" t="str">
        <f t="shared" si="579"/>
        <v/>
      </c>
      <c r="E5994" s="228">
        <v>0</v>
      </c>
      <c r="J5994" s="229">
        <f t="shared" si="576"/>
        <v>0</v>
      </c>
      <c r="K5994" s="229">
        <f t="shared" si="577"/>
        <v>0</v>
      </c>
      <c r="L5994" s="229">
        <f t="shared" si="577"/>
        <v>0</v>
      </c>
      <c r="M5994" s="229">
        <f t="shared" si="578"/>
        <v>0</v>
      </c>
    </row>
    <row r="5995" spans="1:13" ht="15" customHeight="1">
      <c r="A5995" s="76"/>
      <c r="B5995" s="77" t="str">
        <f t="shared" si="575"/>
        <v/>
      </c>
      <c r="C5995" t="str">
        <f t="shared" si="574"/>
        <v/>
      </c>
      <c r="D5995" s="315" t="str">
        <f t="shared" si="579"/>
        <v/>
      </c>
      <c r="E5995" s="228">
        <v>0</v>
      </c>
      <c r="J5995" s="229">
        <f t="shared" si="576"/>
        <v>0</v>
      </c>
      <c r="K5995" s="229">
        <f t="shared" si="577"/>
        <v>0</v>
      </c>
      <c r="L5995" s="229">
        <f t="shared" si="577"/>
        <v>0</v>
      </c>
      <c r="M5995" s="229">
        <f t="shared" si="578"/>
        <v>0</v>
      </c>
    </row>
    <row r="5996" spans="1:13" ht="15" customHeight="1">
      <c r="A5996" s="76"/>
      <c r="B5996" s="77" t="str">
        <f t="shared" si="575"/>
        <v/>
      </c>
      <c r="C5996" t="str">
        <f t="shared" si="574"/>
        <v/>
      </c>
      <c r="D5996" s="315" t="str">
        <f t="shared" si="579"/>
        <v/>
      </c>
      <c r="E5996" s="228">
        <v>0</v>
      </c>
      <c r="J5996" s="229">
        <f t="shared" si="576"/>
        <v>0</v>
      </c>
      <c r="K5996" s="229">
        <f t="shared" si="577"/>
        <v>0</v>
      </c>
      <c r="L5996" s="229">
        <f t="shared" si="577"/>
        <v>0</v>
      </c>
      <c r="M5996" s="229">
        <f t="shared" si="578"/>
        <v>0</v>
      </c>
    </row>
    <row r="5997" spans="1:13" ht="15" customHeight="1">
      <c r="A5997" s="76"/>
      <c r="B5997" s="77" t="str">
        <f t="shared" si="575"/>
        <v/>
      </c>
      <c r="C5997" t="str">
        <f t="shared" si="574"/>
        <v/>
      </c>
      <c r="D5997" s="315" t="str">
        <f t="shared" si="579"/>
        <v/>
      </c>
      <c r="E5997" s="228">
        <v>0</v>
      </c>
      <c r="J5997" s="229">
        <f t="shared" si="576"/>
        <v>0</v>
      </c>
      <c r="K5997" s="229">
        <f t="shared" si="577"/>
        <v>0</v>
      </c>
      <c r="L5997" s="229">
        <f t="shared" si="577"/>
        <v>0</v>
      </c>
      <c r="M5997" s="229">
        <f t="shared" si="578"/>
        <v>0</v>
      </c>
    </row>
    <row r="5998" spans="1:13" ht="15" customHeight="1">
      <c r="A5998" s="76"/>
      <c r="B5998" s="77" t="str">
        <f t="shared" si="575"/>
        <v/>
      </c>
      <c r="C5998" t="str">
        <f t="shared" si="574"/>
        <v/>
      </c>
      <c r="D5998" s="315" t="str">
        <f t="shared" si="579"/>
        <v/>
      </c>
      <c r="E5998" s="228">
        <v>0</v>
      </c>
      <c r="J5998" s="229">
        <f t="shared" si="576"/>
        <v>0</v>
      </c>
      <c r="K5998" s="229">
        <f t="shared" si="577"/>
        <v>0</v>
      </c>
      <c r="L5998" s="229">
        <f t="shared" si="577"/>
        <v>0</v>
      </c>
      <c r="M5998" s="229">
        <f t="shared" si="578"/>
        <v>0</v>
      </c>
    </row>
    <row r="5999" spans="1:13" ht="15" customHeight="1">
      <c r="A5999" s="76"/>
      <c r="B5999" s="77" t="str">
        <f t="shared" si="575"/>
        <v/>
      </c>
      <c r="C5999" t="str">
        <f t="shared" si="574"/>
        <v/>
      </c>
      <c r="D5999" s="315" t="str">
        <f t="shared" si="579"/>
        <v/>
      </c>
      <c r="E5999" s="228">
        <v>0</v>
      </c>
      <c r="J5999" s="229">
        <f t="shared" si="576"/>
        <v>0</v>
      </c>
      <c r="K5999" s="229">
        <f t="shared" si="577"/>
        <v>0</v>
      </c>
      <c r="L5999" s="229">
        <f t="shared" si="577"/>
        <v>0</v>
      </c>
      <c r="M5999" s="229">
        <f t="shared" si="578"/>
        <v>0</v>
      </c>
    </row>
    <row r="6000" spans="1:13" ht="15" customHeight="1">
      <c r="A6000" s="76"/>
      <c r="B6000" s="77" t="str">
        <f t="shared" si="575"/>
        <v/>
      </c>
      <c r="C6000" t="str">
        <f t="shared" si="574"/>
        <v/>
      </c>
      <c r="D6000" s="315" t="str">
        <f t="shared" si="579"/>
        <v/>
      </c>
      <c r="E6000" s="228">
        <v>0</v>
      </c>
      <c r="J6000" s="229">
        <f t="shared" si="576"/>
        <v>0</v>
      </c>
      <c r="K6000" s="229">
        <f t="shared" si="577"/>
        <v>0</v>
      </c>
      <c r="L6000" s="229">
        <f t="shared" si="577"/>
        <v>0</v>
      </c>
      <c r="M6000" s="229">
        <f t="shared" si="578"/>
        <v>0</v>
      </c>
    </row>
    <row r="6001" spans="1:13" ht="15" customHeight="1">
      <c r="A6001" s="76"/>
      <c r="B6001" s="77" t="str">
        <f t="shared" si="575"/>
        <v/>
      </c>
      <c r="C6001" t="str">
        <f t="shared" si="574"/>
        <v/>
      </c>
      <c r="D6001" s="315" t="str">
        <f t="shared" si="579"/>
        <v/>
      </c>
      <c r="E6001" s="228">
        <v>0</v>
      </c>
      <c r="J6001" s="229">
        <f t="shared" si="576"/>
        <v>0</v>
      </c>
      <c r="K6001" s="229">
        <f t="shared" si="577"/>
        <v>0</v>
      </c>
      <c r="L6001" s="229">
        <f t="shared" si="577"/>
        <v>0</v>
      </c>
      <c r="M6001" s="229">
        <f t="shared" si="578"/>
        <v>0</v>
      </c>
    </row>
    <row r="6002" spans="1:13" ht="15" customHeight="1">
      <c r="A6002" s="76"/>
      <c r="B6002" s="77" t="str">
        <f t="shared" si="575"/>
        <v/>
      </c>
      <c r="C6002" t="str">
        <f t="shared" si="574"/>
        <v/>
      </c>
      <c r="D6002" s="315" t="str">
        <f t="shared" si="579"/>
        <v/>
      </c>
      <c r="E6002" s="228">
        <v>0</v>
      </c>
      <c r="J6002" s="229">
        <f t="shared" si="576"/>
        <v>0</v>
      </c>
      <c r="K6002" s="229">
        <f t="shared" si="577"/>
        <v>0</v>
      </c>
      <c r="L6002" s="229">
        <f t="shared" si="577"/>
        <v>0</v>
      </c>
      <c r="M6002" s="229">
        <f t="shared" si="578"/>
        <v>0</v>
      </c>
    </row>
    <row r="6003" spans="1:13" ht="15" customHeight="1">
      <c r="A6003" s="76"/>
      <c r="B6003" s="77" t="str">
        <f t="shared" si="575"/>
        <v/>
      </c>
      <c r="C6003" t="str">
        <f t="shared" si="574"/>
        <v/>
      </c>
      <c r="D6003" s="315" t="str">
        <f t="shared" si="579"/>
        <v/>
      </c>
      <c r="E6003" s="228">
        <v>0</v>
      </c>
      <c r="J6003" s="229">
        <f t="shared" si="576"/>
        <v>0</v>
      </c>
      <c r="K6003" s="229">
        <f t="shared" si="577"/>
        <v>0</v>
      </c>
      <c r="L6003" s="229">
        <f t="shared" si="577"/>
        <v>0</v>
      </c>
      <c r="M6003" s="229">
        <f t="shared" si="578"/>
        <v>0</v>
      </c>
    </row>
    <row r="6004" spans="1:13" ht="15" customHeight="1">
      <c r="A6004" s="76"/>
      <c r="B6004" s="77" t="str">
        <f t="shared" si="575"/>
        <v/>
      </c>
      <c r="C6004" t="str">
        <f t="shared" si="574"/>
        <v/>
      </c>
      <c r="D6004" s="315" t="str">
        <f t="shared" si="579"/>
        <v/>
      </c>
      <c r="E6004" s="228">
        <v>0</v>
      </c>
      <c r="J6004" s="229">
        <f t="shared" si="576"/>
        <v>0</v>
      </c>
      <c r="K6004" s="229">
        <f t="shared" si="577"/>
        <v>0</v>
      </c>
      <c r="L6004" s="229">
        <f t="shared" si="577"/>
        <v>0</v>
      </c>
      <c r="M6004" s="229">
        <f t="shared" si="578"/>
        <v>0</v>
      </c>
    </row>
    <row r="6005" spans="1:13" ht="15" customHeight="1">
      <c r="A6005" s="76"/>
      <c r="B6005" s="77" t="str">
        <f t="shared" si="575"/>
        <v/>
      </c>
      <c r="C6005" t="str">
        <f t="shared" si="574"/>
        <v/>
      </c>
      <c r="D6005" s="315" t="str">
        <f t="shared" si="579"/>
        <v/>
      </c>
      <c r="E6005" s="228">
        <v>0</v>
      </c>
      <c r="J6005" s="229">
        <f t="shared" si="576"/>
        <v>0</v>
      </c>
      <c r="K6005" s="229">
        <f t="shared" si="577"/>
        <v>0</v>
      </c>
      <c r="L6005" s="229">
        <f t="shared" si="577"/>
        <v>0</v>
      </c>
      <c r="M6005" s="229">
        <f t="shared" si="578"/>
        <v>0</v>
      </c>
    </row>
    <row r="6006" spans="1:13" ht="15" customHeight="1">
      <c r="A6006" s="76"/>
      <c r="B6006" s="77" t="str">
        <f t="shared" si="575"/>
        <v/>
      </c>
      <c r="C6006" t="str">
        <f t="shared" si="574"/>
        <v/>
      </c>
      <c r="D6006" s="315" t="str">
        <f t="shared" si="579"/>
        <v/>
      </c>
      <c r="E6006" s="228">
        <v>0</v>
      </c>
      <c r="J6006" s="229">
        <f t="shared" si="576"/>
        <v>0</v>
      </c>
      <c r="K6006" s="229">
        <f t="shared" si="577"/>
        <v>0</v>
      </c>
      <c r="L6006" s="229">
        <f t="shared" si="577"/>
        <v>0</v>
      </c>
      <c r="M6006" s="229">
        <f t="shared" si="578"/>
        <v>0</v>
      </c>
    </row>
    <row r="6007" spans="1:13" ht="15" customHeight="1">
      <c r="A6007" s="76"/>
      <c r="B6007" s="77" t="str">
        <f t="shared" si="575"/>
        <v/>
      </c>
      <c r="C6007" t="str">
        <f t="shared" si="574"/>
        <v/>
      </c>
      <c r="D6007" s="315" t="str">
        <f t="shared" si="579"/>
        <v/>
      </c>
      <c r="E6007" s="228">
        <v>0</v>
      </c>
      <c r="J6007" s="229">
        <f t="shared" si="576"/>
        <v>0</v>
      </c>
      <c r="K6007" s="229">
        <f t="shared" si="577"/>
        <v>0</v>
      </c>
      <c r="L6007" s="229">
        <f t="shared" si="577"/>
        <v>0</v>
      </c>
      <c r="M6007" s="229">
        <f t="shared" si="578"/>
        <v>0</v>
      </c>
    </row>
    <row r="6008" spans="1:13" ht="15" customHeight="1">
      <c r="A6008" s="76"/>
      <c r="B6008" s="77" t="str">
        <f t="shared" si="575"/>
        <v/>
      </c>
      <c r="C6008" t="str">
        <f t="shared" si="574"/>
        <v/>
      </c>
      <c r="D6008" s="315" t="str">
        <f t="shared" si="579"/>
        <v/>
      </c>
      <c r="E6008" s="228">
        <v>0</v>
      </c>
      <c r="J6008" s="229">
        <f t="shared" si="576"/>
        <v>0</v>
      </c>
      <c r="K6008" s="229">
        <f t="shared" si="577"/>
        <v>0</v>
      </c>
      <c r="L6008" s="229">
        <f t="shared" si="577"/>
        <v>0</v>
      </c>
      <c r="M6008" s="229">
        <f t="shared" si="578"/>
        <v>0</v>
      </c>
    </row>
    <row r="6009" spans="1:13" ht="15" customHeight="1">
      <c r="A6009" s="76"/>
      <c r="B6009" s="77" t="str">
        <f t="shared" si="575"/>
        <v/>
      </c>
      <c r="C6009" t="str">
        <f t="shared" si="574"/>
        <v/>
      </c>
      <c r="D6009" s="315" t="str">
        <f t="shared" si="579"/>
        <v/>
      </c>
      <c r="E6009" s="228">
        <v>0</v>
      </c>
      <c r="J6009" s="229">
        <f t="shared" si="576"/>
        <v>0</v>
      </c>
      <c r="K6009" s="229">
        <f t="shared" si="577"/>
        <v>0</v>
      </c>
      <c r="L6009" s="229">
        <f t="shared" si="577"/>
        <v>0</v>
      </c>
      <c r="M6009" s="229">
        <f t="shared" si="578"/>
        <v>0</v>
      </c>
    </row>
    <row r="6010" spans="1:13" ht="15" customHeight="1">
      <c r="A6010" s="76"/>
      <c r="B6010" s="77" t="str">
        <f t="shared" si="575"/>
        <v/>
      </c>
      <c r="C6010" t="str">
        <f t="shared" si="574"/>
        <v/>
      </c>
      <c r="D6010" s="315" t="str">
        <f t="shared" si="579"/>
        <v/>
      </c>
      <c r="E6010" s="228">
        <v>0</v>
      </c>
      <c r="J6010" s="229">
        <f t="shared" si="576"/>
        <v>0</v>
      </c>
      <c r="K6010" s="229">
        <f t="shared" si="577"/>
        <v>0</v>
      </c>
      <c r="L6010" s="229">
        <f t="shared" si="577"/>
        <v>0</v>
      </c>
      <c r="M6010" s="229">
        <f t="shared" si="578"/>
        <v>0</v>
      </c>
    </row>
    <row r="6011" spans="1:13" ht="15" customHeight="1">
      <c r="A6011" s="76"/>
      <c r="B6011" s="77" t="str">
        <f t="shared" si="575"/>
        <v/>
      </c>
      <c r="C6011" t="str">
        <f t="shared" si="574"/>
        <v/>
      </c>
      <c r="D6011" s="315" t="str">
        <f t="shared" si="579"/>
        <v/>
      </c>
      <c r="E6011" s="228">
        <v>0</v>
      </c>
      <c r="J6011" s="229">
        <f t="shared" si="576"/>
        <v>0</v>
      </c>
      <c r="K6011" s="229">
        <f t="shared" si="577"/>
        <v>0</v>
      </c>
      <c r="L6011" s="229">
        <f t="shared" si="577"/>
        <v>0</v>
      </c>
      <c r="M6011" s="229">
        <f t="shared" si="578"/>
        <v>0</v>
      </c>
    </row>
    <row r="6012" spans="1:13" ht="15" customHeight="1">
      <c r="A6012" s="76"/>
      <c r="B6012" s="77" t="str">
        <f t="shared" si="575"/>
        <v/>
      </c>
      <c r="C6012" t="str">
        <f t="shared" si="574"/>
        <v/>
      </c>
      <c r="D6012" s="315" t="str">
        <f t="shared" si="579"/>
        <v/>
      </c>
      <c r="E6012" s="228">
        <v>0</v>
      </c>
      <c r="J6012" s="229">
        <f t="shared" si="576"/>
        <v>0</v>
      </c>
      <c r="K6012" s="229">
        <f t="shared" si="577"/>
        <v>0</v>
      </c>
      <c r="L6012" s="229">
        <f t="shared" si="577"/>
        <v>0</v>
      </c>
      <c r="M6012" s="229">
        <f t="shared" si="578"/>
        <v>0</v>
      </c>
    </row>
    <row r="6013" spans="1:13" ht="15" customHeight="1">
      <c r="A6013" s="76"/>
      <c r="B6013" s="77" t="str">
        <f t="shared" si="575"/>
        <v/>
      </c>
      <c r="C6013" t="str">
        <f t="shared" si="574"/>
        <v/>
      </c>
      <c r="D6013" s="315" t="str">
        <f t="shared" si="579"/>
        <v/>
      </c>
      <c r="E6013" s="228">
        <v>0</v>
      </c>
      <c r="J6013" s="229">
        <f t="shared" si="576"/>
        <v>0</v>
      </c>
      <c r="K6013" s="229">
        <f t="shared" si="577"/>
        <v>0</v>
      </c>
      <c r="L6013" s="229">
        <f t="shared" si="577"/>
        <v>0</v>
      </c>
      <c r="M6013" s="229">
        <f t="shared" si="578"/>
        <v>0</v>
      </c>
    </row>
    <row r="6014" spans="1:13" ht="15" customHeight="1">
      <c r="A6014" s="76"/>
      <c r="B6014" s="77" t="str">
        <f t="shared" si="575"/>
        <v/>
      </c>
      <c r="C6014" t="str">
        <f t="shared" si="574"/>
        <v/>
      </c>
      <c r="D6014" s="315" t="str">
        <f t="shared" si="579"/>
        <v/>
      </c>
      <c r="E6014" s="228">
        <v>0</v>
      </c>
      <c r="J6014" s="229">
        <f t="shared" si="576"/>
        <v>0</v>
      </c>
      <c r="K6014" s="229">
        <f t="shared" si="577"/>
        <v>0</v>
      </c>
      <c r="L6014" s="229">
        <f t="shared" si="577"/>
        <v>0</v>
      </c>
      <c r="M6014" s="229">
        <f t="shared" si="578"/>
        <v>0</v>
      </c>
    </row>
    <row r="6015" spans="1:13" ht="15" customHeight="1">
      <c r="A6015" s="76"/>
      <c r="B6015" s="77" t="str">
        <f t="shared" si="575"/>
        <v/>
      </c>
      <c r="C6015" t="str">
        <f t="shared" si="574"/>
        <v/>
      </c>
      <c r="D6015" s="315" t="str">
        <f t="shared" si="579"/>
        <v/>
      </c>
      <c r="E6015" s="228">
        <v>0</v>
      </c>
      <c r="J6015" s="229">
        <f t="shared" si="576"/>
        <v>0</v>
      </c>
      <c r="K6015" s="229">
        <f t="shared" si="577"/>
        <v>0</v>
      </c>
      <c r="L6015" s="229">
        <f t="shared" si="577"/>
        <v>0</v>
      </c>
      <c r="M6015" s="229">
        <f t="shared" si="578"/>
        <v>0</v>
      </c>
    </row>
    <row r="6016" spans="1:13" ht="15" customHeight="1">
      <c r="A6016" s="76"/>
      <c r="B6016" s="77" t="str">
        <f t="shared" si="575"/>
        <v/>
      </c>
      <c r="C6016" t="str">
        <f t="shared" si="574"/>
        <v/>
      </c>
      <c r="D6016" s="315" t="str">
        <f t="shared" si="579"/>
        <v/>
      </c>
      <c r="E6016" s="228">
        <v>0</v>
      </c>
      <c r="J6016" s="229">
        <f t="shared" si="576"/>
        <v>0</v>
      </c>
      <c r="K6016" s="229">
        <f t="shared" si="577"/>
        <v>0</v>
      </c>
      <c r="L6016" s="229">
        <f t="shared" si="577"/>
        <v>0</v>
      </c>
      <c r="M6016" s="229">
        <f t="shared" si="578"/>
        <v>0</v>
      </c>
    </row>
    <row r="6017" spans="1:13" ht="15" customHeight="1">
      <c r="A6017" s="76"/>
      <c r="B6017" s="77" t="str">
        <f t="shared" si="575"/>
        <v/>
      </c>
      <c r="C6017" t="str">
        <f t="shared" ref="C6017:C6080" si="580">IF(A6017&lt;&gt;"",TEXT(A6017,"aaaa"),"")</f>
        <v/>
      </c>
      <c r="D6017" s="315" t="str">
        <f t="shared" si="579"/>
        <v/>
      </c>
      <c r="E6017" s="228">
        <v>0</v>
      </c>
      <c r="J6017" s="229">
        <f t="shared" si="576"/>
        <v>0</v>
      </c>
      <c r="K6017" s="229">
        <f t="shared" si="577"/>
        <v>0</v>
      </c>
      <c r="L6017" s="229">
        <f t="shared" si="577"/>
        <v>0</v>
      </c>
      <c r="M6017" s="229">
        <f t="shared" si="578"/>
        <v>0</v>
      </c>
    </row>
    <row r="6018" spans="1:13" ht="15" customHeight="1">
      <c r="A6018" s="76"/>
      <c r="B6018" s="77" t="str">
        <f t="shared" si="575"/>
        <v/>
      </c>
      <c r="C6018" t="str">
        <f t="shared" si="580"/>
        <v/>
      </c>
      <c r="D6018" s="315" t="str">
        <f t="shared" si="579"/>
        <v/>
      </c>
      <c r="E6018" s="228">
        <v>0</v>
      </c>
      <c r="J6018" s="229">
        <f t="shared" si="576"/>
        <v>0</v>
      </c>
      <c r="K6018" s="229">
        <f t="shared" si="577"/>
        <v>0</v>
      </c>
      <c r="L6018" s="229">
        <f t="shared" si="577"/>
        <v>0</v>
      </c>
      <c r="M6018" s="229">
        <f t="shared" si="578"/>
        <v>0</v>
      </c>
    </row>
    <row r="6019" spans="1:13" ht="15" customHeight="1">
      <c r="A6019" s="76"/>
      <c r="B6019" s="77" t="str">
        <f t="shared" si="575"/>
        <v/>
      </c>
      <c r="C6019" t="str">
        <f t="shared" si="580"/>
        <v/>
      </c>
      <c r="D6019" s="315" t="str">
        <f t="shared" si="579"/>
        <v/>
      </c>
      <c r="E6019" s="228">
        <v>0</v>
      </c>
      <c r="J6019" s="229">
        <f t="shared" si="576"/>
        <v>0</v>
      </c>
      <c r="K6019" s="229">
        <f t="shared" si="577"/>
        <v>0</v>
      </c>
      <c r="L6019" s="229">
        <f t="shared" si="577"/>
        <v>0</v>
      </c>
      <c r="M6019" s="229">
        <f t="shared" si="578"/>
        <v>0</v>
      </c>
    </row>
    <row r="6020" spans="1:13" ht="15" customHeight="1">
      <c r="A6020" s="76"/>
      <c r="B6020" s="77" t="str">
        <f t="shared" si="575"/>
        <v/>
      </c>
      <c r="C6020" t="str">
        <f t="shared" si="580"/>
        <v/>
      </c>
      <c r="D6020" s="315" t="str">
        <f t="shared" si="579"/>
        <v/>
      </c>
      <c r="E6020" s="228">
        <v>0</v>
      </c>
      <c r="J6020" s="229">
        <f t="shared" si="576"/>
        <v>0</v>
      </c>
      <c r="K6020" s="229">
        <f t="shared" si="577"/>
        <v>0</v>
      </c>
      <c r="L6020" s="229">
        <f t="shared" si="577"/>
        <v>0</v>
      </c>
      <c r="M6020" s="229">
        <f t="shared" si="578"/>
        <v>0</v>
      </c>
    </row>
    <row r="6021" spans="1:13" ht="15" customHeight="1">
      <c r="A6021" s="76"/>
      <c r="B6021" s="77" t="str">
        <f t="shared" si="575"/>
        <v/>
      </c>
      <c r="C6021" t="str">
        <f t="shared" si="580"/>
        <v/>
      </c>
      <c r="D6021" s="315" t="str">
        <f t="shared" si="579"/>
        <v/>
      </c>
      <c r="E6021" s="228">
        <v>0</v>
      </c>
      <c r="J6021" s="229">
        <f t="shared" si="576"/>
        <v>0</v>
      </c>
      <c r="K6021" s="229">
        <f t="shared" si="577"/>
        <v>0</v>
      </c>
      <c r="L6021" s="229">
        <f t="shared" si="577"/>
        <v>0</v>
      </c>
      <c r="M6021" s="229">
        <f t="shared" si="578"/>
        <v>0</v>
      </c>
    </row>
    <row r="6022" spans="1:13" ht="15" customHeight="1">
      <c r="A6022" s="76"/>
      <c r="B6022" s="77" t="str">
        <f t="shared" si="575"/>
        <v/>
      </c>
      <c r="C6022" t="str">
        <f t="shared" si="580"/>
        <v/>
      </c>
      <c r="D6022" s="315" t="str">
        <f t="shared" si="579"/>
        <v/>
      </c>
      <c r="E6022" s="228">
        <v>0</v>
      </c>
      <c r="J6022" s="229">
        <f t="shared" si="576"/>
        <v>0</v>
      </c>
      <c r="K6022" s="229">
        <f t="shared" si="577"/>
        <v>0</v>
      </c>
      <c r="L6022" s="229">
        <f t="shared" si="577"/>
        <v>0</v>
      </c>
      <c r="M6022" s="229">
        <f t="shared" si="578"/>
        <v>0</v>
      </c>
    </row>
    <row r="6023" spans="1:13" ht="15" customHeight="1">
      <c r="A6023" s="76"/>
      <c r="B6023" s="77" t="str">
        <f t="shared" ref="B6023:B6086" si="581">IF(A6023="","",TEXT(A6023,"DDDD"))</f>
        <v/>
      </c>
      <c r="C6023" t="str">
        <f t="shared" si="580"/>
        <v/>
      </c>
      <c r="D6023" s="315" t="str">
        <f t="shared" si="579"/>
        <v/>
      </c>
      <c r="E6023" s="228">
        <v>0</v>
      </c>
      <c r="J6023" s="229">
        <f t="shared" ref="J6023:J6086" si="582">IF(E6023=0,0,(1-J$4)*E6023)</f>
        <v>0</v>
      </c>
      <c r="K6023" s="229">
        <f t="shared" ref="K6023:L6086" si="583">IF(F6023=0,0,(1-K$4)*F6023)</f>
        <v>0</v>
      </c>
      <c r="L6023" s="229">
        <f t="shared" si="583"/>
        <v>0</v>
      </c>
      <c r="M6023" s="229">
        <f t="shared" ref="M6023:M6086" si="584">IF(H6023=0,0,(1-M$4)*H6023)</f>
        <v>0</v>
      </c>
    </row>
    <row r="6024" spans="1:13" ht="15" customHeight="1">
      <c r="A6024" s="76"/>
      <c r="B6024" s="77" t="str">
        <f t="shared" si="581"/>
        <v/>
      </c>
      <c r="C6024" t="str">
        <f t="shared" si="580"/>
        <v/>
      </c>
      <c r="D6024" s="315" t="str">
        <f t="shared" ref="D6024:D6087" si="585">IF(A6024&lt;&gt;"",PROPER(TEXT(A6024,"Mmmm")),"")</f>
        <v/>
      </c>
      <c r="E6024" s="228">
        <v>0</v>
      </c>
      <c r="J6024" s="229">
        <f t="shared" si="582"/>
        <v>0</v>
      </c>
      <c r="K6024" s="229">
        <f t="shared" si="583"/>
        <v>0</v>
      </c>
      <c r="L6024" s="229">
        <f t="shared" si="583"/>
        <v>0</v>
      </c>
      <c r="M6024" s="229">
        <f t="shared" si="584"/>
        <v>0</v>
      </c>
    </row>
    <row r="6025" spans="1:13" ht="15" customHeight="1">
      <c r="A6025" s="76"/>
      <c r="B6025" s="77" t="str">
        <f t="shared" si="581"/>
        <v/>
      </c>
      <c r="C6025" t="str">
        <f t="shared" si="580"/>
        <v/>
      </c>
      <c r="D6025" s="315" t="str">
        <f t="shared" si="585"/>
        <v/>
      </c>
      <c r="E6025" s="228">
        <v>0</v>
      </c>
      <c r="J6025" s="229">
        <f t="shared" si="582"/>
        <v>0</v>
      </c>
      <c r="K6025" s="229">
        <f t="shared" si="583"/>
        <v>0</v>
      </c>
      <c r="L6025" s="229">
        <f t="shared" si="583"/>
        <v>0</v>
      </c>
      <c r="M6025" s="229">
        <f t="shared" si="584"/>
        <v>0</v>
      </c>
    </row>
    <row r="6026" spans="1:13" ht="15" customHeight="1">
      <c r="A6026" s="76"/>
      <c r="B6026" s="77" t="str">
        <f t="shared" si="581"/>
        <v/>
      </c>
      <c r="C6026" t="str">
        <f t="shared" si="580"/>
        <v/>
      </c>
      <c r="D6026" s="315" t="str">
        <f t="shared" si="585"/>
        <v/>
      </c>
      <c r="E6026" s="228">
        <v>0</v>
      </c>
      <c r="J6026" s="229">
        <f t="shared" si="582"/>
        <v>0</v>
      </c>
      <c r="K6026" s="229">
        <f t="shared" si="583"/>
        <v>0</v>
      </c>
      <c r="L6026" s="229">
        <f t="shared" si="583"/>
        <v>0</v>
      </c>
      <c r="M6026" s="229">
        <f t="shared" si="584"/>
        <v>0</v>
      </c>
    </row>
    <row r="6027" spans="1:13" ht="15" customHeight="1">
      <c r="A6027" s="76"/>
      <c r="B6027" s="77" t="str">
        <f t="shared" si="581"/>
        <v/>
      </c>
      <c r="C6027" t="str">
        <f t="shared" si="580"/>
        <v/>
      </c>
      <c r="D6027" s="315" t="str">
        <f t="shared" si="585"/>
        <v/>
      </c>
      <c r="E6027" s="228">
        <v>0</v>
      </c>
      <c r="J6027" s="229">
        <f t="shared" si="582"/>
        <v>0</v>
      </c>
      <c r="K6027" s="229">
        <f t="shared" si="583"/>
        <v>0</v>
      </c>
      <c r="L6027" s="229">
        <f t="shared" si="583"/>
        <v>0</v>
      </c>
      <c r="M6027" s="229">
        <f t="shared" si="584"/>
        <v>0</v>
      </c>
    </row>
    <row r="6028" spans="1:13" ht="15" customHeight="1">
      <c r="A6028" s="76"/>
      <c r="B6028" s="77" t="str">
        <f t="shared" si="581"/>
        <v/>
      </c>
      <c r="C6028" t="str">
        <f t="shared" si="580"/>
        <v/>
      </c>
      <c r="D6028" s="315" t="str">
        <f t="shared" si="585"/>
        <v/>
      </c>
      <c r="E6028" s="228">
        <v>0</v>
      </c>
      <c r="J6028" s="229">
        <f t="shared" si="582"/>
        <v>0</v>
      </c>
      <c r="K6028" s="229">
        <f t="shared" si="583"/>
        <v>0</v>
      </c>
      <c r="L6028" s="229">
        <f t="shared" si="583"/>
        <v>0</v>
      </c>
      <c r="M6028" s="229">
        <f t="shared" si="584"/>
        <v>0</v>
      </c>
    </row>
    <row r="6029" spans="1:13" ht="15" customHeight="1">
      <c r="A6029" s="76"/>
      <c r="B6029" s="77" t="str">
        <f t="shared" si="581"/>
        <v/>
      </c>
      <c r="C6029" t="str">
        <f t="shared" si="580"/>
        <v/>
      </c>
      <c r="D6029" s="315" t="str">
        <f t="shared" si="585"/>
        <v/>
      </c>
      <c r="E6029" s="228">
        <v>0</v>
      </c>
      <c r="J6029" s="229">
        <f t="shared" si="582"/>
        <v>0</v>
      </c>
      <c r="K6029" s="229">
        <f t="shared" si="583"/>
        <v>0</v>
      </c>
      <c r="L6029" s="229">
        <f t="shared" si="583"/>
        <v>0</v>
      </c>
      <c r="M6029" s="229">
        <f t="shared" si="584"/>
        <v>0</v>
      </c>
    </row>
    <row r="6030" spans="1:13" ht="15" customHeight="1">
      <c r="A6030" s="76"/>
      <c r="B6030" s="77" t="str">
        <f t="shared" si="581"/>
        <v/>
      </c>
      <c r="C6030" t="str">
        <f t="shared" si="580"/>
        <v/>
      </c>
      <c r="D6030" s="315" t="str">
        <f t="shared" si="585"/>
        <v/>
      </c>
      <c r="E6030" s="228">
        <v>0</v>
      </c>
      <c r="J6030" s="229">
        <f t="shared" si="582"/>
        <v>0</v>
      </c>
      <c r="K6030" s="229">
        <f t="shared" si="583"/>
        <v>0</v>
      </c>
      <c r="L6030" s="229">
        <f t="shared" si="583"/>
        <v>0</v>
      </c>
      <c r="M6030" s="229">
        <f t="shared" si="584"/>
        <v>0</v>
      </c>
    </row>
    <row r="6031" spans="1:13" ht="15" customHeight="1">
      <c r="A6031" s="76"/>
      <c r="B6031" s="77" t="str">
        <f t="shared" si="581"/>
        <v/>
      </c>
      <c r="C6031" t="str">
        <f t="shared" si="580"/>
        <v/>
      </c>
      <c r="D6031" s="315" t="str">
        <f t="shared" si="585"/>
        <v/>
      </c>
      <c r="E6031" s="228">
        <v>0</v>
      </c>
      <c r="J6031" s="229">
        <f t="shared" si="582"/>
        <v>0</v>
      </c>
      <c r="K6031" s="229">
        <f t="shared" si="583"/>
        <v>0</v>
      </c>
      <c r="L6031" s="229">
        <f t="shared" si="583"/>
        <v>0</v>
      </c>
      <c r="M6031" s="229">
        <f t="shared" si="584"/>
        <v>0</v>
      </c>
    </row>
    <row r="6032" spans="1:13" ht="15" customHeight="1">
      <c r="A6032" s="76"/>
      <c r="B6032" s="77" t="str">
        <f t="shared" si="581"/>
        <v/>
      </c>
      <c r="C6032" t="str">
        <f t="shared" si="580"/>
        <v/>
      </c>
      <c r="D6032" s="315" t="str">
        <f t="shared" si="585"/>
        <v/>
      </c>
      <c r="E6032" s="228">
        <v>0</v>
      </c>
      <c r="J6032" s="229">
        <f t="shared" si="582"/>
        <v>0</v>
      </c>
      <c r="K6032" s="229">
        <f t="shared" si="583"/>
        <v>0</v>
      </c>
      <c r="L6032" s="229">
        <f t="shared" si="583"/>
        <v>0</v>
      </c>
      <c r="M6032" s="229">
        <f t="shared" si="584"/>
        <v>0</v>
      </c>
    </row>
    <row r="6033" spans="1:13" ht="15" customHeight="1">
      <c r="A6033" s="76"/>
      <c r="B6033" s="77" t="str">
        <f t="shared" si="581"/>
        <v/>
      </c>
      <c r="C6033" t="str">
        <f t="shared" si="580"/>
        <v/>
      </c>
      <c r="D6033" s="315" t="str">
        <f t="shared" si="585"/>
        <v/>
      </c>
      <c r="E6033" s="228">
        <v>0</v>
      </c>
      <c r="J6033" s="229">
        <f t="shared" si="582"/>
        <v>0</v>
      </c>
      <c r="K6033" s="229">
        <f t="shared" si="583"/>
        <v>0</v>
      </c>
      <c r="L6033" s="229">
        <f t="shared" si="583"/>
        <v>0</v>
      </c>
      <c r="M6033" s="229">
        <f t="shared" si="584"/>
        <v>0</v>
      </c>
    </row>
    <row r="6034" spans="1:13" ht="15" customHeight="1">
      <c r="A6034" s="76"/>
      <c r="B6034" s="77" t="str">
        <f t="shared" si="581"/>
        <v/>
      </c>
      <c r="C6034" t="str">
        <f t="shared" si="580"/>
        <v/>
      </c>
      <c r="D6034" s="315" t="str">
        <f t="shared" si="585"/>
        <v/>
      </c>
      <c r="E6034" s="228">
        <v>0</v>
      </c>
      <c r="J6034" s="229">
        <f t="shared" si="582"/>
        <v>0</v>
      </c>
      <c r="K6034" s="229">
        <f t="shared" si="583"/>
        <v>0</v>
      </c>
      <c r="L6034" s="229">
        <f t="shared" si="583"/>
        <v>0</v>
      </c>
      <c r="M6034" s="229">
        <f t="shared" si="584"/>
        <v>0</v>
      </c>
    </row>
    <row r="6035" spans="1:13" ht="15" customHeight="1">
      <c r="A6035" s="76"/>
      <c r="B6035" s="77" t="str">
        <f t="shared" si="581"/>
        <v/>
      </c>
      <c r="C6035" t="str">
        <f t="shared" si="580"/>
        <v/>
      </c>
      <c r="D6035" s="315" t="str">
        <f t="shared" si="585"/>
        <v/>
      </c>
      <c r="E6035" s="228">
        <v>0</v>
      </c>
      <c r="J6035" s="229">
        <f t="shared" si="582"/>
        <v>0</v>
      </c>
      <c r="K6035" s="229">
        <f t="shared" si="583"/>
        <v>0</v>
      </c>
      <c r="L6035" s="229">
        <f t="shared" si="583"/>
        <v>0</v>
      </c>
      <c r="M6035" s="229">
        <f t="shared" si="584"/>
        <v>0</v>
      </c>
    </row>
    <row r="6036" spans="1:13" ht="15" customHeight="1">
      <c r="A6036" s="76"/>
      <c r="B6036" s="77" t="str">
        <f t="shared" si="581"/>
        <v/>
      </c>
      <c r="C6036" t="str">
        <f t="shared" si="580"/>
        <v/>
      </c>
      <c r="D6036" s="315" t="str">
        <f t="shared" si="585"/>
        <v/>
      </c>
      <c r="E6036" s="228">
        <v>0</v>
      </c>
      <c r="J6036" s="229">
        <f t="shared" si="582"/>
        <v>0</v>
      </c>
      <c r="K6036" s="229">
        <f t="shared" si="583"/>
        <v>0</v>
      </c>
      <c r="L6036" s="229">
        <f t="shared" si="583"/>
        <v>0</v>
      </c>
      <c r="M6036" s="229">
        <f t="shared" si="584"/>
        <v>0</v>
      </c>
    </row>
    <row r="6037" spans="1:13" ht="15" customHeight="1">
      <c r="A6037" s="76"/>
      <c r="B6037" s="77" t="str">
        <f t="shared" si="581"/>
        <v/>
      </c>
      <c r="C6037" t="str">
        <f t="shared" si="580"/>
        <v/>
      </c>
      <c r="D6037" s="315" t="str">
        <f t="shared" si="585"/>
        <v/>
      </c>
      <c r="E6037" s="228">
        <v>0</v>
      </c>
      <c r="J6037" s="229">
        <f t="shared" si="582"/>
        <v>0</v>
      </c>
      <c r="K6037" s="229">
        <f t="shared" si="583"/>
        <v>0</v>
      </c>
      <c r="L6037" s="229">
        <f t="shared" si="583"/>
        <v>0</v>
      </c>
      <c r="M6037" s="229">
        <f t="shared" si="584"/>
        <v>0</v>
      </c>
    </row>
    <row r="6038" spans="1:13" ht="15" customHeight="1">
      <c r="A6038" s="76"/>
      <c r="B6038" s="77" t="str">
        <f t="shared" si="581"/>
        <v/>
      </c>
      <c r="C6038" t="str">
        <f t="shared" si="580"/>
        <v/>
      </c>
      <c r="D6038" s="315" t="str">
        <f t="shared" si="585"/>
        <v/>
      </c>
      <c r="E6038" s="228">
        <v>0</v>
      </c>
      <c r="J6038" s="229">
        <f t="shared" si="582"/>
        <v>0</v>
      </c>
      <c r="K6038" s="229">
        <f t="shared" si="583"/>
        <v>0</v>
      </c>
      <c r="L6038" s="229">
        <f t="shared" si="583"/>
        <v>0</v>
      </c>
      <c r="M6038" s="229">
        <f t="shared" si="584"/>
        <v>0</v>
      </c>
    </row>
    <row r="6039" spans="1:13" ht="15" customHeight="1">
      <c r="A6039" s="76"/>
      <c r="B6039" s="77" t="str">
        <f t="shared" si="581"/>
        <v/>
      </c>
      <c r="C6039" t="str">
        <f t="shared" si="580"/>
        <v/>
      </c>
      <c r="D6039" s="315" t="str">
        <f t="shared" si="585"/>
        <v/>
      </c>
      <c r="E6039" s="228">
        <v>0</v>
      </c>
      <c r="J6039" s="229">
        <f t="shared" si="582"/>
        <v>0</v>
      </c>
      <c r="K6039" s="229">
        <f t="shared" si="583"/>
        <v>0</v>
      </c>
      <c r="L6039" s="229">
        <f t="shared" si="583"/>
        <v>0</v>
      </c>
      <c r="M6039" s="229">
        <f t="shared" si="584"/>
        <v>0</v>
      </c>
    </row>
    <row r="6040" spans="1:13" ht="15" customHeight="1">
      <c r="A6040" s="76"/>
      <c r="B6040" s="77" t="str">
        <f t="shared" si="581"/>
        <v/>
      </c>
      <c r="C6040" t="str">
        <f t="shared" si="580"/>
        <v/>
      </c>
      <c r="D6040" s="315" t="str">
        <f t="shared" si="585"/>
        <v/>
      </c>
      <c r="E6040" s="228">
        <v>0</v>
      </c>
      <c r="J6040" s="229">
        <f t="shared" si="582"/>
        <v>0</v>
      </c>
      <c r="K6040" s="229">
        <f t="shared" si="583"/>
        <v>0</v>
      </c>
      <c r="L6040" s="229">
        <f t="shared" si="583"/>
        <v>0</v>
      </c>
      <c r="M6040" s="229">
        <f t="shared" si="584"/>
        <v>0</v>
      </c>
    </row>
    <row r="6041" spans="1:13" ht="15" customHeight="1">
      <c r="A6041" s="76"/>
      <c r="B6041" s="77" t="str">
        <f t="shared" si="581"/>
        <v/>
      </c>
      <c r="C6041" t="str">
        <f t="shared" si="580"/>
        <v/>
      </c>
      <c r="D6041" s="315" t="str">
        <f t="shared" si="585"/>
        <v/>
      </c>
      <c r="E6041" s="228">
        <v>0</v>
      </c>
      <c r="J6041" s="229">
        <f t="shared" si="582"/>
        <v>0</v>
      </c>
      <c r="K6041" s="229">
        <f t="shared" si="583"/>
        <v>0</v>
      </c>
      <c r="L6041" s="229">
        <f t="shared" si="583"/>
        <v>0</v>
      </c>
      <c r="M6041" s="229">
        <f t="shared" si="584"/>
        <v>0</v>
      </c>
    </row>
    <row r="6042" spans="1:13" ht="15" customHeight="1">
      <c r="A6042" s="76"/>
      <c r="B6042" s="77" t="str">
        <f t="shared" si="581"/>
        <v/>
      </c>
      <c r="C6042" t="str">
        <f t="shared" si="580"/>
        <v/>
      </c>
      <c r="D6042" s="315" t="str">
        <f t="shared" si="585"/>
        <v/>
      </c>
      <c r="E6042" s="228">
        <v>0</v>
      </c>
      <c r="J6042" s="229">
        <f t="shared" si="582"/>
        <v>0</v>
      </c>
      <c r="K6042" s="229">
        <f t="shared" si="583"/>
        <v>0</v>
      </c>
      <c r="L6042" s="229">
        <f t="shared" si="583"/>
        <v>0</v>
      </c>
      <c r="M6042" s="229">
        <f t="shared" si="584"/>
        <v>0</v>
      </c>
    </row>
    <row r="6043" spans="1:13" ht="15" customHeight="1">
      <c r="A6043" s="76"/>
      <c r="B6043" s="77" t="str">
        <f t="shared" si="581"/>
        <v/>
      </c>
      <c r="C6043" t="str">
        <f t="shared" si="580"/>
        <v/>
      </c>
      <c r="D6043" s="315" t="str">
        <f t="shared" si="585"/>
        <v/>
      </c>
      <c r="E6043" s="228">
        <v>0</v>
      </c>
      <c r="J6043" s="229">
        <f t="shared" si="582"/>
        <v>0</v>
      </c>
      <c r="K6043" s="229">
        <f t="shared" si="583"/>
        <v>0</v>
      </c>
      <c r="L6043" s="229">
        <f t="shared" si="583"/>
        <v>0</v>
      </c>
      <c r="M6043" s="229">
        <f t="shared" si="584"/>
        <v>0</v>
      </c>
    </row>
    <row r="6044" spans="1:13" ht="15" customHeight="1">
      <c r="A6044" s="76"/>
      <c r="B6044" s="77" t="str">
        <f t="shared" si="581"/>
        <v/>
      </c>
      <c r="C6044" t="str">
        <f t="shared" si="580"/>
        <v/>
      </c>
      <c r="D6044" s="315" t="str">
        <f t="shared" si="585"/>
        <v/>
      </c>
      <c r="E6044" s="228">
        <v>0</v>
      </c>
      <c r="J6044" s="229">
        <f t="shared" si="582"/>
        <v>0</v>
      </c>
      <c r="K6044" s="229">
        <f t="shared" si="583"/>
        <v>0</v>
      </c>
      <c r="L6044" s="229">
        <f t="shared" si="583"/>
        <v>0</v>
      </c>
      <c r="M6044" s="229">
        <f t="shared" si="584"/>
        <v>0</v>
      </c>
    </row>
    <row r="6045" spans="1:13" ht="15" customHeight="1">
      <c r="A6045" s="76"/>
      <c r="B6045" s="77" t="str">
        <f t="shared" si="581"/>
        <v/>
      </c>
      <c r="C6045" t="str">
        <f t="shared" si="580"/>
        <v/>
      </c>
      <c r="D6045" s="315" t="str">
        <f t="shared" si="585"/>
        <v/>
      </c>
      <c r="E6045" s="228">
        <v>0</v>
      </c>
      <c r="J6045" s="229">
        <f t="shared" si="582"/>
        <v>0</v>
      </c>
      <c r="K6045" s="229">
        <f t="shared" si="583"/>
        <v>0</v>
      </c>
      <c r="L6045" s="229">
        <f t="shared" si="583"/>
        <v>0</v>
      </c>
      <c r="M6045" s="229">
        <f t="shared" si="584"/>
        <v>0</v>
      </c>
    </row>
    <row r="6046" spans="1:13" ht="15" customHeight="1">
      <c r="A6046" s="76"/>
      <c r="B6046" s="77" t="str">
        <f t="shared" si="581"/>
        <v/>
      </c>
      <c r="C6046" t="str">
        <f t="shared" si="580"/>
        <v/>
      </c>
      <c r="D6046" s="315" t="str">
        <f t="shared" si="585"/>
        <v/>
      </c>
      <c r="E6046" s="228">
        <v>0</v>
      </c>
      <c r="J6046" s="229">
        <f t="shared" si="582"/>
        <v>0</v>
      </c>
      <c r="K6046" s="229">
        <f t="shared" si="583"/>
        <v>0</v>
      </c>
      <c r="L6046" s="229">
        <f t="shared" si="583"/>
        <v>0</v>
      </c>
      <c r="M6046" s="229">
        <f t="shared" si="584"/>
        <v>0</v>
      </c>
    </row>
    <row r="6047" spans="1:13" ht="15" customHeight="1">
      <c r="A6047" s="76"/>
      <c r="B6047" s="77" t="str">
        <f t="shared" si="581"/>
        <v/>
      </c>
      <c r="C6047" t="str">
        <f t="shared" si="580"/>
        <v/>
      </c>
      <c r="D6047" s="315" t="str">
        <f t="shared" si="585"/>
        <v/>
      </c>
      <c r="E6047" s="228">
        <v>0</v>
      </c>
      <c r="J6047" s="229">
        <f t="shared" si="582"/>
        <v>0</v>
      </c>
      <c r="K6047" s="229">
        <f t="shared" si="583"/>
        <v>0</v>
      </c>
      <c r="L6047" s="229">
        <f t="shared" si="583"/>
        <v>0</v>
      </c>
      <c r="M6047" s="229">
        <f t="shared" si="584"/>
        <v>0</v>
      </c>
    </row>
    <row r="6048" spans="1:13" ht="15" customHeight="1">
      <c r="A6048" s="76"/>
      <c r="B6048" s="77" t="str">
        <f t="shared" si="581"/>
        <v/>
      </c>
      <c r="C6048" t="str">
        <f t="shared" si="580"/>
        <v/>
      </c>
      <c r="D6048" s="315" t="str">
        <f t="shared" si="585"/>
        <v/>
      </c>
      <c r="E6048" s="228">
        <v>0</v>
      </c>
      <c r="J6048" s="229">
        <f t="shared" si="582"/>
        <v>0</v>
      </c>
      <c r="K6048" s="229">
        <f t="shared" si="583"/>
        <v>0</v>
      </c>
      <c r="L6048" s="229">
        <f t="shared" si="583"/>
        <v>0</v>
      </c>
      <c r="M6048" s="229">
        <f t="shared" si="584"/>
        <v>0</v>
      </c>
    </row>
    <row r="6049" spans="1:13" ht="15" customHeight="1">
      <c r="A6049" s="76"/>
      <c r="B6049" s="77" t="str">
        <f t="shared" si="581"/>
        <v/>
      </c>
      <c r="C6049" t="str">
        <f t="shared" si="580"/>
        <v/>
      </c>
      <c r="D6049" s="315" t="str">
        <f t="shared" si="585"/>
        <v/>
      </c>
      <c r="E6049" s="228">
        <v>0</v>
      </c>
      <c r="J6049" s="229">
        <f t="shared" si="582"/>
        <v>0</v>
      </c>
      <c r="K6049" s="229">
        <f t="shared" si="583"/>
        <v>0</v>
      </c>
      <c r="L6049" s="229">
        <f t="shared" si="583"/>
        <v>0</v>
      </c>
      <c r="M6049" s="229">
        <f t="shared" si="584"/>
        <v>0</v>
      </c>
    </row>
    <row r="6050" spans="1:13" ht="15" customHeight="1">
      <c r="A6050" s="76"/>
      <c r="B6050" s="77" t="str">
        <f t="shared" si="581"/>
        <v/>
      </c>
      <c r="C6050" t="str">
        <f t="shared" si="580"/>
        <v/>
      </c>
      <c r="D6050" s="315" t="str">
        <f t="shared" si="585"/>
        <v/>
      </c>
      <c r="E6050" s="228">
        <v>0</v>
      </c>
      <c r="J6050" s="229">
        <f t="shared" si="582"/>
        <v>0</v>
      </c>
      <c r="K6050" s="229">
        <f t="shared" si="583"/>
        <v>0</v>
      </c>
      <c r="L6050" s="229">
        <f t="shared" si="583"/>
        <v>0</v>
      </c>
      <c r="M6050" s="229">
        <f t="shared" si="584"/>
        <v>0</v>
      </c>
    </row>
    <row r="6051" spans="1:13" ht="15" customHeight="1">
      <c r="A6051" s="76"/>
      <c r="B6051" s="77" t="str">
        <f t="shared" si="581"/>
        <v/>
      </c>
      <c r="C6051" t="str">
        <f t="shared" si="580"/>
        <v/>
      </c>
      <c r="D6051" s="315" t="str">
        <f t="shared" si="585"/>
        <v/>
      </c>
      <c r="E6051" s="228">
        <v>0</v>
      </c>
      <c r="J6051" s="229">
        <f t="shared" si="582"/>
        <v>0</v>
      </c>
      <c r="K6051" s="229">
        <f t="shared" si="583"/>
        <v>0</v>
      </c>
      <c r="L6051" s="229">
        <f t="shared" si="583"/>
        <v>0</v>
      </c>
      <c r="M6051" s="229">
        <f t="shared" si="584"/>
        <v>0</v>
      </c>
    </row>
    <row r="6052" spans="1:13" ht="15" customHeight="1">
      <c r="A6052" s="76"/>
      <c r="B6052" s="77" t="str">
        <f t="shared" si="581"/>
        <v/>
      </c>
      <c r="C6052" t="str">
        <f t="shared" si="580"/>
        <v/>
      </c>
      <c r="D6052" s="315" t="str">
        <f t="shared" si="585"/>
        <v/>
      </c>
      <c r="E6052" s="228">
        <v>0</v>
      </c>
      <c r="J6052" s="229">
        <f t="shared" si="582"/>
        <v>0</v>
      </c>
      <c r="K6052" s="229">
        <f t="shared" si="583"/>
        <v>0</v>
      </c>
      <c r="L6052" s="229">
        <f t="shared" si="583"/>
        <v>0</v>
      </c>
      <c r="M6052" s="229">
        <f t="shared" si="584"/>
        <v>0</v>
      </c>
    </row>
    <row r="6053" spans="1:13" ht="15" customHeight="1">
      <c r="A6053" s="76"/>
      <c r="B6053" s="77" t="str">
        <f t="shared" si="581"/>
        <v/>
      </c>
      <c r="C6053" t="str">
        <f t="shared" si="580"/>
        <v/>
      </c>
      <c r="D6053" s="315" t="str">
        <f t="shared" si="585"/>
        <v/>
      </c>
      <c r="E6053" s="228">
        <v>0</v>
      </c>
      <c r="J6053" s="229">
        <f t="shared" si="582"/>
        <v>0</v>
      </c>
      <c r="K6053" s="229">
        <f t="shared" si="583"/>
        <v>0</v>
      </c>
      <c r="L6053" s="229">
        <f t="shared" si="583"/>
        <v>0</v>
      </c>
      <c r="M6053" s="229">
        <f t="shared" si="584"/>
        <v>0</v>
      </c>
    </row>
    <row r="6054" spans="1:13" ht="15" customHeight="1">
      <c r="A6054" s="76"/>
      <c r="B6054" s="77" t="str">
        <f t="shared" si="581"/>
        <v/>
      </c>
      <c r="C6054" t="str">
        <f t="shared" si="580"/>
        <v/>
      </c>
      <c r="D6054" s="315" t="str">
        <f t="shared" si="585"/>
        <v/>
      </c>
      <c r="E6054" s="228">
        <v>0</v>
      </c>
      <c r="J6054" s="229">
        <f t="shared" si="582"/>
        <v>0</v>
      </c>
      <c r="K6054" s="229">
        <f t="shared" si="583"/>
        <v>0</v>
      </c>
      <c r="L6054" s="229">
        <f t="shared" si="583"/>
        <v>0</v>
      </c>
      <c r="M6054" s="229">
        <f t="shared" si="584"/>
        <v>0</v>
      </c>
    </row>
    <row r="6055" spans="1:13" ht="15" customHeight="1">
      <c r="A6055" s="76"/>
      <c r="B6055" s="77" t="str">
        <f t="shared" si="581"/>
        <v/>
      </c>
      <c r="C6055" t="str">
        <f t="shared" si="580"/>
        <v/>
      </c>
      <c r="D6055" s="315" t="str">
        <f t="shared" si="585"/>
        <v/>
      </c>
      <c r="E6055" s="228">
        <v>0</v>
      </c>
      <c r="J6055" s="229">
        <f t="shared" si="582"/>
        <v>0</v>
      </c>
      <c r="K6055" s="229">
        <f t="shared" si="583"/>
        <v>0</v>
      </c>
      <c r="L6055" s="229">
        <f t="shared" si="583"/>
        <v>0</v>
      </c>
      <c r="M6055" s="229">
        <f t="shared" si="584"/>
        <v>0</v>
      </c>
    </row>
    <row r="6056" spans="1:13" ht="15" customHeight="1">
      <c r="A6056" s="76"/>
      <c r="B6056" s="77" t="str">
        <f t="shared" si="581"/>
        <v/>
      </c>
      <c r="C6056" t="str">
        <f t="shared" si="580"/>
        <v/>
      </c>
      <c r="D6056" s="315" t="str">
        <f t="shared" si="585"/>
        <v/>
      </c>
      <c r="E6056" s="228">
        <v>0</v>
      </c>
      <c r="J6056" s="229">
        <f t="shared" si="582"/>
        <v>0</v>
      </c>
      <c r="K6056" s="229">
        <f t="shared" si="583"/>
        <v>0</v>
      </c>
      <c r="L6056" s="229">
        <f t="shared" si="583"/>
        <v>0</v>
      </c>
      <c r="M6056" s="229">
        <f t="shared" si="584"/>
        <v>0</v>
      </c>
    </row>
    <row r="6057" spans="1:13" ht="15" customHeight="1">
      <c r="A6057" s="76"/>
      <c r="B6057" s="77" t="str">
        <f t="shared" si="581"/>
        <v/>
      </c>
      <c r="C6057" t="str">
        <f t="shared" si="580"/>
        <v/>
      </c>
      <c r="D6057" s="315" t="str">
        <f t="shared" si="585"/>
        <v/>
      </c>
      <c r="E6057" s="228">
        <v>0</v>
      </c>
      <c r="J6057" s="229">
        <f t="shared" si="582"/>
        <v>0</v>
      </c>
      <c r="K6057" s="229">
        <f t="shared" si="583"/>
        <v>0</v>
      </c>
      <c r="L6057" s="229">
        <f t="shared" si="583"/>
        <v>0</v>
      </c>
      <c r="M6057" s="229">
        <f t="shared" si="584"/>
        <v>0</v>
      </c>
    </row>
    <row r="6058" spans="1:13" ht="15" customHeight="1">
      <c r="A6058" s="76"/>
      <c r="B6058" s="77" t="str">
        <f t="shared" si="581"/>
        <v/>
      </c>
      <c r="C6058" t="str">
        <f t="shared" si="580"/>
        <v/>
      </c>
      <c r="D6058" s="315" t="str">
        <f t="shared" si="585"/>
        <v/>
      </c>
      <c r="E6058" s="228">
        <v>0</v>
      </c>
      <c r="J6058" s="229">
        <f t="shared" si="582"/>
        <v>0</v>
      </c>
      <c r="K6058" s="229">
        <f t="shared" si="583"/>
        <v>0</v>
      </c>
      <c r="L6058" s="229">
        <f t="shared" si="583"/>
        <v>0</v>
      </c>
      <c r="M6058" s="229">
        <f t="shared" si="584"/>
        <v>0</v>
      </c>
    </row>
    <row r="6059" spans="1:13" ht="15" customHeight="1">
      <c r="A6059" s="76"/>
      <c r="B6059" s="77" t="str">
        <f t="shared" si="581"/>
        <v/>
      </c>
      <c r="C6059" t="str">
        <f t="shared" si="580"/>
        <v/>
      </c>
      <c r="D6059" s="315" t="str">
        <f t="shared" si="585"/>
        <v/>
      </c>
      <c r="E6059" s="228">
        <v>0</v>
      </c>
      <c r="J6059" s="229">
        <f t="shared" si="582"/>
        <v>0</v>
      </c>
      <c r="K6059" s="229">
        <f t="shared" si="583"/>
        <v>0</v>
      </c>
      <c r="L6059" s="229">
        <f t="shared" si="583"/>
        <v>0</v>
      </c>
      <c r="M6059" s="229">
        <f t="shared" si="584"/>
        <v>0</v>
      </c>
    </row>
    <row r="6060" spans="1:13" ht="15" customHeight="1">
      <c r="A6060" s="76"/>
      <c r="B6060" s="77" t="str">
        <f t="shared" si="581"/>
        <v/>
      </c>
      <c r="C6060" t="str">
        <f t="shared" si="580"/>
        <v/>
      </c>
      <c r="D6060" s="315" t="str">
        <f t="shared" si="585"/>
        <v/>
      </c>
      <c r="E6060" s="228">
        <v>0</v>
      </c>
      <c r="J6060" s="229">
        <f t="shared" si="582"/>
        <v>0</v>
      </c>
      <c r="K6060" s="229">
        <f t="shared" si="583"/>
        <v>0</v>
      </c>
      <c r="L6060" s="229">
        <f t="shared" si="583"/>
        <v>0</v>
      </c>
      <c r="M6060" s="229">
        <f t="shared" si="584"/>
        <v>0</v>
      </c>
    </row>
    <row r="6061" spans="1:13" ht="15" customHeight="1">
      <c r="A6061" s="76"/>
      <c r="B6061" s="77" t="str">
        <f t="shared" si="581"/>
        <v/>
      </c>
      <c r="C6061" t="str">
        <f t="shared" si="580"/>
        <v/>
      </c>
      <c r="D6061" s="315" t="str">
        <f t="shared" si="585"/>
        <v/>
      </c>
      <c r="E6061" s="228">
        <v>0</v>
      </c>
      <c r="J6061" s="229">
        <f t="shared" si="582"/>
        <v>0</v>
      </c>
      <c r="K6061" s="229">
        <f t="shared" si="583"/>
        <v>0</v>
      </c>
      <c r="L6061" s="229">
        <f t="shared" si="583"/>
        <v>0</v>
      </c>
      <c r="M6061" s="229">
        <f t="shared" si="584"/>
        <v>0</v>
      </c>
    </row>
    <row r="6062" spans="1:13" ht="15" customHeight="1">
      <c r="A6062" s="76"/>
      <c r="B6062" s="77" t="str">
        <f t="shared" si="581"/>
        <v/>
      </c>
      <c r="C6062" t="str">
        <f t="shared" si="580"/>
        <v/>
      </c>
      <c r="D6062" s="315" t="str">
        <f t="shared" si="585"/>
        <v/>
      </c>
      <c r="E6062" s="228">
        <v>0</v>
      </c>
      <c r="J6062" s="229">
        <f t="shared" si="582"/>
        <v>0</v>
      </c>
      <c r="K6062" s="229">
        <f t="shared" si="583"/>
        <v>0</v>
      </c>
      <c r="L6062" s="229">
        <f t="shared" si="583"/>
        <v>0</v>
      </c>
      <c r="M6062" s="229">
        <f t="shared" si="584"/>
        <v>0</v>
      </c>
    </row>
    <row r="6063" spans="1:13" ht="15" customHeight="1">
      <c r="A6063" s="76"/>
      <c r="B6063" s="77" t="str">
        <f t="shared" si="581"/>
        <v/>
      </c>
      <c r="C6063" t="str">
        <f t="shared" si="580"/>
        <v/>
      </c>
      <c r="D6063" s="315" t="str">
        <f t="shared" si="585"/>
        <v/>
      </c>
      <c r="E6063" s="228">
        <v>0</v>
      </c>
      <c r="J6063" s="229">
        <f t="shared" si="582"/>
        <v>0</v>
      </c>
      <c r="K6063" s="229">
        <f t="shared" si="583"/>
        <v>0</v>
      </c>
      <c r="L6063" s="229">
        <f t="shared" si="583"/>
        <v>0</v>
      </c>
      <c r="M6063" s="229">
        <f t="shared" si="584"/>
        <v>0</v>
      </c>
    </row>
    <row r="6064" spans="1:13" ht="15" customHeight="1">
      <c r="A6064" s="76"/>
      <c r="B6064" s="77" t="str">
        <f t="shared" si="581"/>
        <v/>
      </c>
      <c r="C6064" t="str">
        <f t="shared" si="580"/>
        <v/>
      </c>
      <c r="D6064" s="315" t="str">
        <f t="shared" si="585"/>
        <v/>
      </c>
      <c r="E6064" s="228">
        <v>0</v>
      </c>
      <c r="J6064" s="229">
        <f t="shared" si="582"/>
        <v>0</v>
      </c>
      <c r="K6064" s="229">
        <f t="shared" si="583"/>
        <v>0</v>
      </c>
      <c r="L6064" s="229">
        <f t="shared" si="583"/>
        <v>0</v>
      </c>
      <c r="M6064" s="229">
        <f t="shared" si="584"/>
        <v>0</v>
      </c>
    </row>
    <row r="6065" spans="1:13" ht="15" customHeight="1">
      <c r="A6065" s="76"/>
      <c r="B6065" s="77" t="str">
        <f t="shared" si="581"/>
        <v/>
      </c>
      <c r="C6065" t="str">
        <f t="shared" si="580"/>
        <v/>
      </c>
      <c r="D6065" s="315" t="str">
        <f t="shared" si="585"/>
        <v/>
      </c>
      <c r="E6065" s="228">
        <v>0</v>
      </c>
      <c r="J6065" s="229">
        <f t="shared" si="582"/>
        <v>0</v>
      </c>
      <c r="K6065" s="229">
        <f t="shared" si="583"/>
        <v>0</v>
      </c>
      <c r="L6065" s="229">
        <f t="shared" si="583"/>
        <v>0</v>
      </c>
      <c r="M6065" s="229">
        <f t="shared" si="584"/>
        <v>0</v>
      </c>
    </row>
    <row r="6066" spans="1:13" ht="15" customHeight="1">
      <c r="A6066" s="76"/>
      <c r="B6066" s="77" t="str">
        <f t="shared" si="581"/>
        <v/>
      </c>
      <c r="C6066" t="str">
        <f t="shared" si="580"/>
        <v/>
      </c>
      <c r="D6066" s="315" t="str">
        <f t="shared" si="585"/>
        <v/>
      </c>
      <c r="E6066" s="228">
        <v>0</v>
      </c>
      <c r="J6066" s="229">
        <f t="shared" si="582"/>
        <v>0</v>
      </c>
      <c r="K6066" s="229">
        <f t="shared" si="583"/>
        <v>0</v>
      </c>
      <c r="L6066" s="229">
        <f t="shared" si="583"/>
        <v>0</v>
      </c>
      <c r="M6066" s="229">
        <f t="shared" si="584"/>
        <v>0</v>
      </c>
    </row>
    <row r="6067" spans="1:13" ht="15" customHeight="1">
      <c r="A6067" s="76"/>
      <c r="B6067" s="77" t="str">
        <f t="shared" si="581"/>
        <v/>
      </c>
      <c r="C6067" t="str">
        <f t="shared" si="580"/>
        <v/>
      </c>
      <c r="D6067" s="315" t="str">
        <f t="shared" si="585"/>
        <v/>
      </c>
      <c r="E6067" s="228">
        <v>0</v>
      </c>
      <c r="J6067" s="229">
        <f t="shared" si="582"/>
        <v>0</v>
      </c>
      <c r="K6067" s="229">
        <f t="shared" si="583"/>
        <v>0</v>
      </c>
      <c r="L6067" s="229">
        <f t="shared" si="583"/>
        <v>0</v>
      </c>
      <c r="M6067" s="229">
        <f t="shared" si="584"/>
        <v>0</v>
      </c>
    </row>
    <row r="6068" spans="1:13" ht="15" customHeight="1">
      <c r="A6068" s="76"/>
      <c r="B6068" s="77" t="str">
        <f t="shared" si="581"/>
        <v/>
      </c>
      <c r="C6068" t="str">
        <f t="shared" si="580"/>
        <v/>
      </c>
      <c r="D6068" s="315" t="str">
        <f t="shared" si="585"/>
        <v/>
      </c>
      <c r="E6068" s="228">
        <v>0</v>
      </c>
      <c r="J6068" s="229">
        <f t="shared" si="582"/>
        <v>0</v>
      </c>
      <c r="K6068" s="229">
        <f t="shared" si="583"/>
        <v>0</v>
      </c>
      <c r="L6068" s="229">
        <f t="shared" si="583"/>
        <v>0</v>
      </c>
      <c r="M6068" s="229">
        <f t="shared" si="584"/>
        <v>0</v>
      </c>
    </row>
    <row r="6069" spans="1:13" ht="15" customHeight="1">
      <c r="A6069" s="76"/>
      <c r="B6069" s="77" t="str">
        <f t="shared" si="581"/>
        <v/>
      </c>
      <c r="C6069" t="str">
        <f t="shared" si="580"/>
        <v/>
      </c>
      <c r="D6069" s="315" t="str">
        <f t="shared" si="585"/>
        <v/>
      </c>
      <c r="E6069" s="228">
        <v>0</v>
      </c>
      <c r="J6069" s="229">
        <f t="shared" si="582"/>
        <v>0</v>
      </c>
      <c r="K6069" s="229">
        <f t="shared" si="583"/>
        <v>0</v>
      </c>
      <c r="L6069" s="229">
        <f t="shared" si="583"/>
        <v>0</v>
      </c>
      <c r="M6069" s="229">
        <f t="shared" si="584"/>
        <v>0</v>
      </c>
    </row>
    <row r="6070" spans="1:13" ht="15" customHeight="1">
      <c r="A6070" s="76"/>
      <c r="B6070" s="77" t="str">
        <f t="shared" si="581"/>
        <v/>
      </c>
      <c r="C6070" t="str">
        <f t="shared" si="580"/>
        <v/>
      </c>
      <c r="D6070" s="315" t="str">
        <f t="shared" si="585"/>
        <v/>
      </c>
      <c r="E6070" s="228">
        <v>0</v>
      </c>
      <c r="J6070" s="229">
        <f t="shared" si="582"/>
        <v>0</v>
      </c>
      <c r="K6070" s="229">
        <f t="shared" si="583"/>
        <v>0</v>
      </c>
      <c r="L6070" s="229">
        <f t="shared" si="583"/>
        <v>0</v>
      </c>
      <c r="M6070" s="229">
        <f t="shared" si="584"/>
        <v>0</v>
      </c>
    </row>
    <row r="6071" spans="1:13" ht="15" customHeight="1">
      <c r="A6071" s="76"/>
      <c r="B6071" s="77" t="str">
        <f t="shared" si="581"/>
        <v/>
      </c>
      <c r="C6071" t="str">
        <f t="shared" si="580"/>
        <v/>
      </c>
      <c r="D6071" s="315" t="str">
        <f t="shared" si="585"/>
        <v/>
      </c>
      <c r="E6071" s="228">
        <v>0</v>
      </c>
      <c r="J6071" s="229">
        <f t="shared" si="582"/>
        <v>0</v>
      </c>
      <c r="K6071" s="229">
        <f t="shared" si="583"/>
        <v>0</v>
      </c>
      <c r="L6071" s="229">
        <f t="shared" si="583"/>
        <v>0</v>
      </c>
      <c r="M6071" s="229">
        <f t="shared" si="584"/>
        <v>0</v>
      </c>
    </row>
    <row r="6072" spans="1:13" ht="15" customHeight="1">
      <c r="A6072" s="76"/>
      <c r="B6072" s="77" t="str">
        <f t="shared" si="581"/>
        <v/>
      </c>
      <c r="C6072" t="str">
        <f t="shared" si="580"/>
        <v/>
      </c>
      <c r="D6072" s="315" t="str">
        <f t="shared" si="585"/>
        <v/>
      </c>
      <c r="E6072" s="228">
        <v>0</v>
      </c>
      <c r="J6072" s="229">
        <f t="shared" si="582"/>
        <v>0</v>
      </c>
      <c r="K6072" s="229">
        <f t="shared" si="583"/>
        <v>0</v>
      </c>
      <c r="L6072" s="229">
        <f t="shared" si="583"/>
        <v>0</v>
      </c>
      <c r="M6072" s="229">
        <f t="shared" si="584"/>
        <v>0</v>
      </c>
    </row>
    <row r="6073" spans="1:13" ht="15" customHeight="1">
      <c r="A6073" s="76"/>
      <c r="B6073" s="77" t="str">
        <f t="shared" si="581"/>
        <v/>
      </c>
      <c r="C6073" t="str">
        <f t="shared" si="580"/>
        <v/>
      </c>
      <c r="D6073" s="315" t="str">
        <f t="shared" si="585"/>
        <v/>
      </c>
      <c r="E6073" s="228">
        <v>0</v>
      </c>
      <c r="J6073" s="229">
        <f t="shared" si="582"/>
        <v>0</v>
      </c>
      <c r="K6073" s="229">
        <f t="shared" si="583"/>
        <v>0</v>
      </c>
      <c r="L6073" s="229">
        <f t="shared" si="583"/>
        <v>0</v>
      </c>
      <c r="M6073" s="229">
        <f t="shared" si="584"/>
        <v>0</v>
      </c>
    </row>
    <row r="6074" spans="1:13" ht="15" customHeight="1">
      <c r="A6074" s="76"/>
      <c r="B6074" s="77" t="str">
        <f t="shared" si="581"/>
        <v/>
      </c>
      <c r="C6074" t="str">
        <f t="shared" si="580"/>
        <v/>
      </c>
      <c r="D6074" s="315" t="str">
        <f t="shared" si="585"/>
        <v/>
      </c>
      <c r="E6074" s="228">
        <v>0</v>
      </c>
      <c r="J6074" s="229">
        <f t="shared" si="582"/>
        <v>0</v>
      </c>
      <c r="K6074" s="229">
        <f t="shared" si="583"/>
        <v>0</v>
      </c>
      <c r="L6074" s="229">
        <f t="shared" si="583"/>
        <v>0</v>
      </c>
      <c r="M6074" s="229">
        <f t="shared" si="584"/>
        <v>0</v>
      </c>
    </row>
    <row r="6075" spans="1:13" ht="15" customHeight="1">
      <c r="A6075" s="76"/>
      <c r="B6075" s="77" t="str">
        <f t="shared" si="581"/>
        <v/>
      </c>
      <c r="C6075" t="str">
        <f t="shared" si="580"/>
        <v/>
      </c>
      <c r="D6075" s="315" t="str">
        <f t="shared" si="585"/>
        <v/>
      </c>
      <c r="E6075" s="228">
        <v>0</v>
      </c>
      <c r="J6075" s="229">
        <f t="shared" si="582"/>
        <v>0</v>
      </c>
      <c r="K6075" s="229">
        <f t="shared" si="583"/>
        <v>0</v>
      </c>
      <c r="L6075" s="229">
        <f t="shared" si="583"/>
        <v>0</v>
      </c>
      <c r="M6075" s="229">
        <f t="shared" si="584"/>
        <v>0</v>
      </c>
    </row>
    <row r="6076" spans="1:13" ht="15" customHeight="1">
      <c r="A6076" s="76"/>
      <c r="B6076" s="77" t="str">
        <f t="shared" si="581"/>
        <v/>
      </c>
      <c r="C6076" t="str">
        <f t="shared" si="580"/>
        <v/>
      </c>
      <c r="D6076" s="315" t="str">
        <f t="shared" si="585"/>
        <v/>
      </c>
      <c r="E6076" s="228">
        <v>0</v>
      </c>
      <c r="J6076" s="229">
        <f t="shared" si="582"/>
        <v>0</v>
      </c>
      <c r="K6076" s="229">
        <f t="shared" si="583"/>
        <v>0</v>
      </c>
      <c r="L6076" s="229">
        <f t="shared" si="583"/>
        <v>0</v>
      </c>
      <c r="M6076" s="229">
        <f t="shared" si="584"/>
        <v>0</v>
      </c>
    </row>
    <row r="6077" spans="1:13" ht="15" customHeight="1">
      <c r="A6077" s="76"/>
      <c r="B6077" s="77" t="str">
        <f t="shared" si="581"/>
        <v/>
      </c>
      <c r="C6077" t="str">
        <f t="shared" si="580"/>
        <v/>
      </c>
      <c r="D6077" s="315" t="str">
        <f t="shared" si="585"/>
        <v/>
      </c>
      <c r="E6077" s="228">
        <v>0</v>
      </c>
      <c r="J6077" s="229">
        <f t="shared" si="582"/>
        <v>0</v>
      </c>
      <c r="K6077" s="229">
        <f t="shared" si="583"/>
        <v>0</v>
      </c>
      <c r="L6077" s="229">
        <f t="shared" si="583"/>
        <v>0</v>
      </c>
      <c r="M6077" s="229">
        <f t="shared" si="584"/>
        <v>0</v>
      </c>
    </row>
    <row r="6078" spans="1:13" ht="15" customHeight="1">
      <c r="A6078" s="76"/>
      <c r="B6078" s="77" t="str">
        <f t="shared" si="581"/>
        <v/>
      </c>
      <c r="C6078" t="str">
        <f t="shared" si="580"/>
        <v/>
      </c>
      <c r="D6078" s="315" t="str">
        <f t="shared" si="585"/>
        <v/>
      </c>
      <c r="E6078" s="228">
        <v>0</v>
      </c>
      <c r="J6078" s="229">
        <f t="shared" si="582"/>
        <v>0</v>
      </c>
      <c r="K6078" s="229">
        <f t="shared" si="583"/>
        <v>0</v>
      </c>
      <c r="L6078" s="229">
        <f t="shared" si="583"/>
        <v>0</v>
      </c>
      <c r="M6078" s="229">
        <f t="shared" si="584"/>
        <v>0</v>
      </c>
    </row>
    <row r="6079" spans="1:13" ht="15" customHeight="1">
      <c r="A6079" s="76"/>
      <c r="B6079" s="77" t="str">
        <f t="shared" si="581"/>
        <v/>
      </c>
      <c r="C6079" t="str">
        <f t="shared" si="580"/>
        <v/>
      </c>
      <c r="D6079" s="315" t="str">
        <f t="shared" si="585"/>
        <v/>
      </c>
      <c r="E6079" s="228">
        <v>0</v>
      </c>
      <c r="J6079" s="229">
        <f t="shared" si="582"/>
        <v>0</v>
      </c>
      <c r="K6079" s="229">
        <f t="shared" si="583"/>
        <v>0</v>
      </c>
      <c r="L6079" s="229">
        <f t="shared" si="583"/>
        <v>0</v>
      </c>
      <c r="M6079" s="229">
        <f t="shared" si="584"/>
        <v>0</v>
      </c>
    </row>
    <row r="6080" spans="1:13" ht="15" customHeight="1">
      <c r="A6080" s="76"/>
      <c r="B6080" s="77" t="str">
        <f t="shared" si="581"/>
        <v/>
      </c>
      <c r="C6080" t="str">
        <f t="shared" si="580"/>
        <v/>
      </c>
      <c r="D6080" s="315" t="str">
        <f t="shared" si="585"/>
        <v/>
      </c>
      <c r="E6080" s="228">
        <v>0</v>
      </c>
      <c r="J6080" s="229">
        <f t="shared" si="582"/>
        <v>0</v>
      </c>
      <c r="K6080" s="229">
        <f t="shared" si="583"/>
        <v>0</v>
      </c>
      <c r="L6080" s="229">
        <f t="shared" si="583"/>
        <v>0</v>
      </c>
      <c r="M6080" s="229">
        <f t="shared" si="584"/>
        <v>0</v>
      </c>
    </row>
    <row r="6081" spans="1:13" ht="15" customHeight="1">
      <c r="A6081" s="76"/>
      <c r="B6081" s="77" t="str">
        <f t="shared" si="581"/>
        <v/>
      </c>
      <c r="C6081" t="str">
        <f t="shared" ref="C6081:C6144" si="586">IF(A6081&lt;&gt;"",TEXT(A6081,"aaaa"),"")</f>
        <v/>
      </c>
      <c r="D6081" s="315" t="str">
        <f t="shared" si="585"/>
        <v/>
      </c>
      <c r="E6081" s="228">
        <v>0</v>
      </c>
      <c r="J6081" s="229">
        <f t="shared" si="582"/>
        <v>0</v>
      </c>
      <c r="K6081" s="229">
        <f t="shared" si="583"/>
        <v>0</v>
      </c>
      <c r="L6081" s="229">
        <f t="shared" si="583"/>
        <v>0</v>
      </c>
      <c r="M6081" s="229">
        <f t="shared" si="584"/>
        <v>0</v>
      </c>
    </row>
    <row r="6082" spans="1:13" ht="15" customHeight="1">
      <c r="A6082" s="76"/>
      <c r="B6082" s="77" t="str">
        <f t="shared" si="581"/>
        <v/>
      </c>
      <c r="C6082" t="str">
        <f t="shared" si="586"/>
        <v/>
      </c>
      <c r="D6082" s="315" t="str">
        <f t="shared" si="585"/>
        <v/>
      </c>
      <c r="E6082" s="228">
        <v>0</v>
      </c>
      <c r="J6082" s="229">
        <f t="shared" si="582"/>
        <v>0</v>
      </c>
      <c r="K6082" s="229">
        <f t="shared" si="583"/>
        <v>0</v>
      </c>
      <c r="L6082" s="229">
        <f t="shared" si="583"/>
        <v>0</v>
      </c>
      <c r="M6082" s="229">
        <f t="shared" si="584"/>
        <v>0</v>
      </c>
    </row>
    <row r="6083" spans="1:13" ht="15" customHeight="1">
      <c r="A6083" s="76"/>
      <c r="B6083" s="77" t="str">
        <f t="shared" si="581"/>
        <v/>
      </c>
      <c r="C6083" t="str">
        <f t="shared" si="586"/>
        <v/>
      </c>
      <c r="D6083" s="315" t="str">
        <f t="shared" si="585"/>
        <v/>
      </c>
      <c r="E6083" s="228">
        <v>0</v>
      </c>
      <c r="J6083" s="229">
        <f t="shared" si="582"/>
        <v>0</v>
      </c>
      <c r="K6083" s="229">
        <f t="shared" si="583"/>
        <v>0</v>
      </c>
      <c r="L6083" s="229">
        <f t="shared" si="583"/>
        <v>0</v>
      </c>
      <c r="M6083" s="229">
        <f t="shared" si="584"/>
        <v>0</v>
      </c>
    </row>
    <row r="6084" spans="1:13" ht="15" customHeight="1">
      <c r="A6084" s="76"/>
      <c r="B6084" s="77" t="str">
        <f t="shared" si="581"/>
        <v/>
      </c>
      <c r="C6084" t="str">
        <f t="shared" si="586"/>
        <v/>
      </c>
      <c r="D6084" s="315" t="str">
        <f t="shared" si="585"/>
        <v/>
      </c>
      <c r="E6084" s="228">
        <v>0</v>
      </c>
      <c r="J6084" s="229">
        <f t="shared" si="582"/>
        <v>0</v>
      </c>
      <c r="K6084" s="229">
        <f t="shared" si="583"/>
        <v>0</v>
      </c>
      <c r="L6084" s="229">
        <f t="shared" si="583"/>
        <v>0</v>
      </c>
      <c r="M6084" s="229">
        <f t="shared" si="584"/>
        <v>0</v>
      </c>
    </row>
    <row r="6085" spans="1:13" ht="15" customHeight="1">
      <c r="A6085" s="76"/>
      <c r="B6085" s="77" t="str">
        <f t="shared" si="581"/>
        <v/>
      </c>
      <c r="C6085" t="str">
        <f t="shared" si="586"/>
        <v/>
      </c>
      <c r="D6085" s="315" t="str">
        <f t="shared" si="585"/>
        <v/>
      </c>
      <c r="E6085" s="228">
        <v>0</v>
      </c>
      <c r="J6085" s="229">
        <f t="shared" si="582"/>
        <v>0</v>
      </c>
      <c r="K6085" s="229">
        <f t="shared" si="583"/>
        <v>0</v>
      </c>
      <c r="L6085" s="229">
        <f t="shared" si="583"/>
        <v>0</v>
      </c>
      <c r="M6085" s="229">
        <f t="shared" si="584"/>
        <v>0</v>
      </c>
    </row>
    <row r="6086" spans="1:13" ht="15" customHeight="1">
      <c r="A6086" s="76"/>
      <c r="B6086" s="77" t="str">
        <f t="shared" si="581"/>
        <v/>
      </c>
      <c r="C6086" t="str">
        <f t="shared" si="586"/>
        <v/>
      </c>
      <c r="D6086" s="315" t="str">
        <f t="shared" si="585"/>
        <v/>
      </c>
      <c r="E6086" s="228">
        <v>0</v>
      </c>
      <c r="J6086" s="229">
        <f t="shared" si="582"/>
        <v>0</v>
      </c>
      <c r="K6086" s="229">
        <f t="shared" si="583"/>
        <v>0</v>
      </c>
      <c r="L6086" s="229">
        <f t="shared" si="583"/>
        <v>0</v>
      </c>
      <c r="M6086" s="229">
        <f t="shared" si="584"/>
        <v>0</v>
      </c>
    </row>
    <row r="6087" spans="1:13" ht="15" customHeight="1">
      <c r="A6087" s="76"/>
      <c r="B6087" s="77" t="str">
        <f t="shared" ref="B6087:B6150" si="587">IF(A6087="","",TEXT(A6087,"DDDD"))</f>
        <v/>
      </c>
      <c r="C6087" t="str">
        <f t="shared" si="586"/>
        <v/>
      </c>
      <c r="D6087" s="315" t="str">
        <f t="shared" si="585"/>
        <v/>
      </c>
      <c r="E6087" s="228">
        <v>0</v>
      </c>
      <c r="J6087" s="229">
        <f t="shared" ref="J6087:J6150" si="588">IF(E6087=0,0,(1-J$4)*E6087)</f>
        <v>0</v>
      </c>
      <c r="K6087" s="229">
        <f t="shared" ref="K6087:L6150" si="589">IF(F6087=0,0,(1-K$4)*F6087)</f>
        <v>0</v>
      </c>
      <c r="L6087" s="229">
        <f t="shared" si="589"/>
        <v>0</v>
      </c>
      <c r="M6087" s="229">
        <f t="shared" ref="M6087:M6150" si="590">IF(H6087=0,0,(1-M$4)*H6087)</f>
        <v>0</v>
      </c>
    </row>
    <row r="6088" spans="1:13" ht="15" customHeight="1">
      <c r="A6088" s="76"/>
      <c r="B6088" s="77" t="str">
        <f t="shared" si="587"/>
        <v/>
      </c>
      <c r="C6088" t="str">
        <f t="shared" si="586"/>
        <v/>
      </c>
      <c r="D6088" s="315" t="str">
        <f t="shared" ref="D6088:D6151" si="591">IF(A6088&lt;&gt;"",PROPER(TEXT(A6088,"Mmmm")),"")</f>
        <v/>
      </c>
      <c r="E6088" s="228">
        <v>0</v>
      </c>
      <c r="J6088" s="229">
        <f t="shared" si="588"/>
        <v>0</v>
      </c>
      <c r="K6088" s="229">
        <f t="shared" si="589"/>
        <v>0</v>
      </c>
      <c r="L6088" s="229">
        <f t="shared" si="589"/>
        <v>0</v>
      </c>
      <c r="M6088" s="229">
        <f t="shared" si="590"/>
        <v>0</v>
      </c>
    </row>
    <row r="6089" spans="1:13" ht="15" customHeight="1">
      <c r="A6089" s="76"/>
      <c r="B6089" s="77" t="str">
        <f t="shared" si="587"/>
        <v/>
      </c>
      <c r="C6089" t="str">
        <f t="shared" si="586"/>
        <v/>
      </c>
      <c r="D6089" s="315" t="str">
        <f t="shared" si="591"/>
        <v/>
      </c>
      <c r="E6089" s="228">
        <v>0</v>
      </c>
      <c r="J6089" s="229">
        <f t="shared" si="588"/>
        <v>0</v>
      </c>
      <c r="K6089" s="229">
        <f t="shared" si="589"/>
        <v>0</v>
      </c>
      <c r="L6089" s="229">
        <f t="shared" si="589"/>
        <v>0</v>
      </c>
      <c r="M6089" s="229">
        <f t="shared" si="590"/>
        <v>0</v>
      </c>
    </row>
    <row r="6090" spans="1:13" ht="15" customHeight="1">
      <c r="A6090" s="76"/>
      <c r="B6090" s="77" t="str">
        <f t="shared" si="587"/>
        <v/>
      </c>
      <c r="C6090" t="str">
        <f t="shared" si="586"/>
        <v/>
      </c>
      <c r="D6090" s="315" t="str">
        <f t="shared" si="591"/>
        <v/>
      </c>
      <c r="E6090" s="228">
        <v>0</v>
      </c>
      <c r="J6090" s="229">
        <f t="shared" si="588"/>
        <v>0</v>
      </c>
      <c r="K6090" s="229">
        <f t="shared" si="589"/>
        <v>0</v>
      </c>
      <c r="L6090" s="229">
        <f t="shared" si="589"/>
        <v>0</v>
      </c>
      <c r="M6090" s="229">
        <f t="shared" si="590"/>
        <v>0</v>
      </c>
    </row>
    <row r="6091" spans="1:13" ht="15" customHeight="1">
      <c r="A6091" s="76"/>
      <c r="B6091" s="77" t="str">
        <f t="shared" si="587"/>
        <v/>
      </c>
      <c r="C6091" t="str">
        <f t="shared" si="586"/>
        <v/>
      </c>
      <c r="D6091" s="315" t="str">
        <f t="shared" si="591"/>
        <v/>
      </c>
      <c r="E6091" s="228">
        <v>0</v>
      </c>
      <c r="J6091" s="229">
        <f t="shared" si="588"/>
        <v>0</v>
      </c>
      <c r="K6091" s="229">
        <f t="shared" si="589"/>
        <v>0</v>
      </c>
      <c r="L6091" s="229">
        <f t="shared" si="589"/>
        <v>0</v>
      </c>
      <c r="M6091" s="229">
        <f t="shared" si="590"/>
        <v>0</v>
      </c>
    </row>
    <row r="6092" spans="1:13" ht="15" customHeight="1">
      <c r="A6092" s="76"/>
      <c r="B6092" s="77" t="str">
        <f t="shared" si="587"/>
        <v/>
      </c>
      <c r="C6092" t="str">
        <f t="shared" si="586"/>
        <v/>
      </c>
      <c r="D6092" s="315" t="str">
        <f t="shared" si="591"/>
        <v/>
      </c>
      <c r="E6092" s="228">
        <v>0</v>
      </c>
      <c r="J6092" s="229">
        <f t="shared" si="588"/>
        <v>0</v>
      </c>
      <c r="K6092" s="229">
        <f t="shared" si="589"/>
        <v>0</v>
      </c>
      <c r="L6092" s="229">
        <f t="shared" si="589"/>
        <v>0</v>
      </c>
      <c r="M6092" s="229">
        <f t="shared" si="590"/>
        <v>0</v>
      </c>
    </row>
    <row r="6093" spans="1:13" ht="15" customHeight="1">
      <c r="A6093" s="76"/>
      <c r="B6093" s="77" t="str">
        <f t="shared" si="587"/>
        <v/>
      </c>
      <c r="C6093" t="str">
        <f t="shared" si="586"/>
        <v/>
      </c>
      <c r="D6093" s="315" t="str">
        <f t="shared" si="591"/>
        <v/>
      </c>
      <c r="E6093" s="228">
        <v>0</v>
      </c>
      <c r="J6093" s="229">
        <f t="shared" si="588"/>
        <v>0</v>
      </c>
      <c r="K6093" s="229">
        <f t="shared" si="589"/>
        <v>0</v>
      </c>
      <c r="L6093" s="229">
        <f t="shared" si="589"/>
        <v>0</v>
      </c>
      <c r="M6093" s="229">
        <f t="shared" si="590"/>
        <v>0</v>
      </c>
    </row>
    <row r="6094" spans="1:13" ht="15" customHeight="1">
      <c r="A6094" s="76"/>
      <c r="B6094" s="77" t="str">
        <f t="shared" si="587"/>
        <v/>
      </c>
      <c r="C6094" t="str">
        <f t="shared" si="586"/>
        <v/>
      </c>
      <c r="D6094" s="315" t="str">
        <f t="shared" si="591"/>
        <v/>
      </c>
      <c r="E6094" s="228">
        <v>0</v>
      </c>
      <c r="J6094" s="229">
        <f t="shared" si="588"/>
        <v>0</v>
      </c>
      <c r="K6094" s="229">
        <f t="shared" si="589"/>
        <v>0</v>
      </c>
      <c r="L6094" s="229">
        <f t="shared" si="589"/>
        <v>0</v>
      </c>
      <c r="M6094" s="229">
        <f t="shared" si="590"/>
        <v>0</v>
      </c>
    </row>
    <row r="6095" spans="1:13" ht="15" customHeight="1">
      <c r="A6095" s="76"/>
      <c r="B6095" s="77" t="str">
        <f t="shared" si="587"/>
        <v/>
      </c>
      <c r="C6095" t="str">
        <f t="shared" si="586"/>
        <v/>
      </c>
      <c r="D6095" s="315" t="str">
        <f t="shared" si="591"/>
        <v/>
      </c>
      <c r="E6095" s="228">
        <v>0</v>
      </c>
      <c r="J6095" s="229">
        <f t="shared" si="588"/>
        <v>0</v>
      </c>
      <c r="K6095" s="229">
        <f t="shared" si="589"/>
        <v>0</v>
      </c>
      <c r="L6095" s="229">
        <f t="shared" si="589"/>
        <v>0</v>
      </c>
      <c r="M6095" s="229">
        <f t="shared" si="590"/>
        <v>0</v>
      </c>
    </row>
    <row r="6096" spans="1:13" ht="15" customHeight="1">
      <c r="A6096" s="76"/>
      <c r="B6096" s="77" t="str">
        <f t="shared" si="587"/>
        <v/>
      </c>
      <c r="C6096" t="str">
        <f t="shared" si="586"/>
        <v/>
      </c>
      <c r="D6096" s="315" t="str">
        <f t="shared" si="591"/>
        <v/>
      </c>
      <c r="E6096" s="228">
        <v>0</v>
      </c>
      <c r="J6096" s="229">
        <f t="shared" si="588"/>
        <v>0</v>
      </c>
      <c r="K6096" s="229">
        <f t="shared" si="589"/>
        <v>0</v>
      </c>
      <c r="L6096" s="229">
        <f t="shared" si="589"/>
        <v>0</v>
      </c>
      <c r="M6096" s="229">
        <f t="shared" si="590"/>
        <v>0</v>
      </c>
    </row>
    <row r="6097" spans="1:13" ht="15" customHeight="1">
      <c r="A6097" s="76"/>
      <c r="B6097" s="77" t="str">
        <f t="shared" si="587"/>
        <v/>
      </c>
      <c r="C6097" t="str">
        <f t="shared" si="586"/>
        <v/>
      </c>
      <c r="D6097" s="315" t="str">
        <f t="shared" si="591"/>
        <v/>
      </c>
      <c r="E6097" s="228">
        <v>0</v>
      </c>
      <c r="J6097" s="229">
        <f t="shared" si="588"/>
        <v>0</v>
      </c>
      <c r="K6097" s="229">
        <f t="shared" si="589"/>
        <v>0</v>
      </c>
      <c r="L6097" s="229">
        <f t="shared" si="589"/>
        <v>0</v>
      </c>
      <c r="M6097" s="229">
        <f t="shared" si="590"/>
        <v>0</v>
      </c>
    </row>
    <row r="6098" spans="1:13" ht="15" customHeight="1">
      <c r="A6098" s="76"/>
      <c r="B6098" s="77" t="str">
        <f t="shared" si="587"/>
        <v/>
      </c>
      <c r="C6098" t="str">
        <f t="shared" si="586"/>
        <v/>
      </c>
      <c r="D6098" s="315" t="str">
        <f t="shared" si="591"/>
        <v/>
      </c>
      <c r="E6098" s="228">
        <v>0</v>
      </c>
      <c r="J6098" s="229">
        <f t="shared" si="588"/>
        <v>0</v>
      </c>
      <c r="K6098" s="229">
        <f t="shared" si="589"/>
        <v>0</v>
      </c>
      <c r="L6098" s="229">
        <f t="shared" si="589"/>
        <v>0</v>
      </c>
      <c r="M6098" s="229">
        <f t="shared" si="590"/>
        <v>0</v>
      </c>
    </row>
    <row r="6099" spans="1:13" ht="15" customHeight="1">
      <c r="A6099" s="76"/>
      <c r="B6099" s="77" t="str">
        <f t="shared" si="587"/>
        <v/>
      </c>
      <c r="C6099" t="str">
        <f t="shared" si="586"/>
        <v/>
      </c>
      <c r="D6099" s="315" t="str">
        <f t="shared" si="591"/>
        <v/>
      </c>
      <c r="E6099" s="228">
        <v>0</v>
      </c>
      <c r="J6099" s="229">
        <f t="shared" si="588"/>
        <v>0</v>
      </c>
      <c r="K6099" s="229">
        <f t="shared" si="589"/>
        <v>0</v>
      </c>
      <c r="L6099" s="229">
        <f t="shared" si="589"/>
        <v>0</v>
      </c>
      <c r="M6099" s="229">
        <f t="shared" si="590"/>
        <v>0</v>
      </c>
    </row>
    <row r="6100" spans="1:13" ht="15" customHeight="1">
      <c r="A6100" s="76"/>
      <c r="B6100" s="77" t="str">
        <f t="shared" si="587"/>
        <v/>
      </c>
      <c r="C6100" t="str">
        <f t="shared" si="586"/>
        <v/>
      </c>
      <c r="D6100" s="315" t="str">
        <f t="shared" si="591"/>
        <v/>
      </c>
      <c r="E6100" s="228">
        <v>0</v>
      </c>
      <c r="J6100" s="229">
        <f t="shared" si="588"/>
        <v>0</v>
      </c>
      <c r="K6100" s="229">
        <f t="shared" si="589"/>
        <v>0</v>
      </c>
      <c r="L6100" s="229">
        <f t="shared" si="589"/>
        <v>0</v>
      </c>
      <c r="M6100" s="229">
        <f t="shared" si="590"/>
        <v>0</v>
      </c>
    </row>
    <row r="6101" spans="1:13" ht="15" customHeight="1">
      <c r="A6101" s="76"/>
      <c r="B6101" s="77" t="str">
        <f t="shared" si="587"/>
        <v/>
      </c>
      <c r="C6101" t="str">
        <f t="shared" si="586"/>
        <v/>
      </c>
      <c r="D6101" s="315" t="str">
        <f t="shared" si="591"/>
        <v/>
      </c>
      <c r="E6101" s="228">
        <v>0</v>
      </c>
      <c r="J6101" s="229">
        <f t="shared" si="588"/>
        <v>0</v>
      </c>
      <c r="K6101" s="229">
        <f t="shared" si="589"/>
        <v>0</v>
      </c>
      <c r="L6101" s="229">
        <f t="shared" si="589"/>
        <v>0</v>
      </c>
      <c r="M6101" s="229">
        <f t="shared" si="590"/>
        <v>0</v>
      </c>
    </row>
    <row r="6102" spans="1:13" ht="15" customHeight="1">
      <c r="A6102" s="76"/>
      <c r="B6102" s="77" t="str">
        <f t="shared" si="587"/>
        <v/>
      </c>
      <c r="C6102" t="str">
        <f t="shared" si="586"/>
        <v/>
      </c>
      <c r="D6102" s="315" t="str">
        <f t="shared" si="591"/>
        <v/>
      </c>
      <c r="E6102" s="228">
        <v>0</v>
      </c>
      <c r="J6102" s="229">
        <f t="shared" si="588"/>
        <v>0</v>
      </c>
      <c r="K6102" s="229">
        <f t="shared" si="589"/>
        <v>0</v>
      </c>
      <c r="L6102" s="229">
        <f t="shared" si="589"/>
        <v>0</v>
      </c>
      <c r="M6102" s="229">
        <f t="shared" si="590"/>
        <v>0</v>
      </c>
    </row>
    <row r="6103" spans="1:13" ht="15" customHeight="1">
      <c r="A6103" s="76"/>
      <c r="B6103" s="77" t="str">
        <f t="shared" si="587"/>
        <v/>
      </c>
      <c r="C6103" t="str">
        <f t="shared" si="586"/>
        <v/>
      </c>
      <c r="D6103" s="315" t="str">
        <f t="shared" si="591"/>
        <v/>
      </c>
      <c r="E6103" s="228">
        <v>0</v>
      </c>
      <c r="J6103" s="229">
        <f t="shared" si="588"/>
        <v>0</v>
      </c>
      <c r="K6103" s="229">
        <f t="shared" si="589"/>
        <v>0</v>
      </c>
      <c r="L6103" s="229">
        <f t="shared" si="589"/>
        <v>0</v>
      </c>
      <c r="M6103" s="229">
        <f t="shared" si="590"/>
        <v>0</v>
      </c>
    </row>
    <row r="6104" spans="1:13" ht="15" customHeight="1">
      <c r="A6104" s="76"/>
      <c r="B6104" s="77" t="str">
        <f t="shared" si="587"/>
        <v/>
      </c>
      <c r="C6104" t="str">
        <f t="shared" si="586"/>
        <v/>
      </c>
      <c r="D6104" s="315" t="str">
        <f t="shared" si="591"/>
        <v/>
      </c>
      <c r="E6104" s="228">
        <v>0</v>
      </c>
      <c r="J6104" s="229">
        <f t="shared" si="588"/>
        <v>0</v>
      </c>
      <c r="K6104" s="229">
        <f t="shared" si="589"/>
        <v>0</v>
      </c>
      <c r="L6104" s="229">
        <f t="shared" si="589"/>
        <v>0</v>
      </c>
      <c r="M6104" s="229">
        <f t="shared" si="590"/>
        <v>0</v>
      </c>
    </row>
    <row r="6105" spans="1:13" ht="15" customHeight="1">
      <c r="A6105" s="76"/>
      <c r="B6105" s="77" t="str">
        <f t="shared" si="587"/>
        <v/>
      </c>
      <c r="C6105" t="str">
        <f t="shared" si="586"/>
        <v/>
      </c>
      <c r="D6105" s="315" t="str">
        <f t="shared" si="591"/>
        <v/>
      </c>
      <c r="E6105" s="228">
        <v>0</v>
      </c>
      <c r="J6105" s="229">
        <f t="shared" si="588"/>
        <v>0</v>
      </c>
      <c r="K6105" s="229">
        <f t="shared" si="589"/>
        <v>0</v>
      </c>
      <c r="L6105" s="229">
        <f t="shared" si="589"/>
        <v>0</v>
      </c>
      <c r="M6105" s="229">
        <f t="shared" si="590"/>
        <v>0</v>
      </c>
    </row>
    <row r="6106" spans="1:13" ht="15" customHeight="1">
      <c r="A6106" s="76"/>
      <c r="B6106" s="77" t="str">
        <f t="shared" si="587"/>
        <v/>
      </c>
      <c r="C6106" t="str">
        <f t="shared" si="586"/>
        <v/>
      </c>
      <c r="D6106" s="315" t="str">
        <f t="shared" si="591"/>
        <v/>
      </c>
      <c r="E6106" s="228">
        <v>0</v>
      </c>
      <c r="J6106" s="229">
        <f t="shared" si="588"/>
        <v>0</v>
      </c>
      <c r="K6106" s="229">
        <f t="shared" si="589"/>
        <v>0</v>
      </c>
      <c r="L6106" s="229">
        <f t="shared" si="589"/>
        <v>0</v>
      </c>
      <c r="M6106" s="229">
        <f t="shared" si="590"/>
        <v>0</v>
      </c>
    </row>
    <row r="6107" spans="1:13" ht="15" customHeight="1">
      <c r="A6107" s="76"/>
      <c r="B6107" s="77" t="str">
        <f t="shared" si="587"/>
        <v/>
      </c>
      <c r="C6107" t="str">
        <f t="shared" si="586"/>
        <v/>
      </c>
      <c r="D6107" s="315" t="str">
        <f t="shared" si="591"/>
        <v/>
      </c>
      <c r="E6107" s="228">
        <v>0</v>
      </c>
      <c r="J6107" s="229">
        <f t="shared" si="588"/>
        <v>0</v>
      </c>
      <c r="K6107" s="229">
        <f t="shared" si="589"/>
        <v>0</v>
      </c>
      <c r="L6107" s="229">
        <f t="shared" si="589"/>
        <v>0</v>
      </c>
      <c r="M6107" s="229">
        <f t="shared" si="590"/>
        <v>0</v>
      </c>
    </row>
    <row r="6108" spans="1:13" ht="15" customHeight="1">
      <c r="A6108" s="76"/>
      <c r="B6108" s="77" t="str">
        <f t="shared" si="587"/>
        <v/>
      </c>
      <c r="C6108" t="str">
        <f t="shared" si="586"/>
        <v/>
      </c>
      <c r="D6108" s="315" t="str">
        <f t="shared" si="591"/>
        <v/>
      </c>
      <c r="E6108" s="228">
        <v>0</v>
      </c>
      <c r="J6108" s="229">
        <f t="shared" si="588"/>
        <v>0</v>
      </c>
      <c r="K6108" s="229">
        <f t="shared" si="589"/>
        <v>0</v>
      </c>
      <c r="L6108" s="229">
        <f t="shared" si="589"/>
        <v>0</v>
      </c>
      <c r="M6108" s="229">
        <f t="shared" si="590"/>
        <v>0</v>
      </c>
    </row>
    <row r="6109" spans="1:13" ht="15" customHeight="1">
      <c r="A6109" s="76"/>
      <c r="B6109" s="77" t="str">
        <f t="shared" si="587"/>
        <v/>
      </c>
      <c r="C6109" t="str">
        <f t="shared" si="586"/>
        <v/>
      </c>
      <c r="D6109" s="315" t="str">
        <f t="shared" si="591"/>
        <v/>
      </c>
      <c r="E6109" s="228">
        <v>0</v>
      </c>
      <c r="J6109" s="229">
        <f t="shared" si="588"/>
        <v>0</v>
      </c>
      <c r="K6109" s="229">
        <f t="shared" si="589"/>
        <v>0</v>
      </c>
      <c r="L6109" s="229">
        <f t="shared" si="589"/>
        <v>0</v>
      </c>
      <c r="M6109" s="229">
        <f t="shared" si="590"/>
        <v>0</v>
      </c>
    </row>
    <row r="6110" spans="1:13" ht="15" customHeight="1">
      <c r="A6110" s="76"/>
      <c r="B6110" s="77" t="str">
        <f t="shared" si="587"/>
        <v/>
      </c>
      <c r="C6110" t="str">
        <f t="shared" si="586"/>
        <v/>
      </c>
      <c r="D6110" s="315" t="str">
        <f t="shared" si="591"/>
        <v/>
      </c>
      <c r="E6110" s="228">
        <v>0</v>
      </c>
      <c r="J6110" s="229">
        <f t="shared" si="588"/>
        <v>0</v>
      </c>
      <c r="K6110" s="229">
        <f t="shared" si="589"/>
        <v>0</v>
      </c>
      <c r="L6110" s="229">
        <f t="shared" si="589"/>
        <v>0</v>
      </c>
      <c r="M6110" s="229">
        <f t="shared" si="590"/>
        <v>0</v>
      </c>
    </row>
    <row r="6111" spans="1:13" ht="15" customHeight="1">
      <c r="A6111" s="76"/>
      <c r="B6111" s="77" t="str">
        <f t="shared" si="587"/>
        <v/>
      </c>
      <c r="C6111" t="str">
        <f t="shared" si="586"/>
        <v/>
      </c>
      <c r="D6111" s="315" t="str">
        <f t="shared" si="591"/>
        <v/>
      </c>
      <c r="E6111" s="228">
        <v>0</v>
      </c>
      <c r="J6111" s="229">
        <f t="shared" si="588"/>
        <v>0</v>
      </c>
      <c r="K6111" s="229">
        <f t="shared" si="589"/>
        <v>0</v>
      </c>
      <c r="L6111" s="229">
        <f t="shared" si="589"/>
        <v>0</v>
      </c>
      <c r="M6111" s="229">
        <f t="shared" si="590"/>
        <v>0</v>
      </c>
    </row>
    <row r="6112" spans="1:13" ht="15" customHeight="1">
      <c r="A6112" s="76"/>
      <c r="B6112" s="77" t="str">
        <f t="shared" si="587"/>
        <v/>
      </c>
      <c r="C6112" t="str">
        <f t="shared" si="586"/>
        <v/>
      </c>
      <c r="D6112" s="315" t="str">
        <f t="shared" si="591"/>
        <v/>
      </c>
      <c r="E6112" s="228">
        <v>0</v>
      </c>
      <c r="J6112" s="229">
        <f t="shared" si="588"/>
        <v>0</v>
      </c>
      <c r="K6112" s="229">
        <f t="shared" si="589"/>
        <v>0</v>
      </c>
      <c r="L6112" s="229">
        <f t="shared" si="589"/>
        <v>0</v>
      </c>
      <c r="M6112" s="229">
        <f t="shared" si="590"/>
        <v>0</v>
      </c>
    </row>
    <row r="6113" spans="1:13" ht="15" customHeight="1">
      <c r="A6113" s="76"/>
      <c r="B6113" s="77" t="str">
        <f t="shared" si="587"/>
        <v/>
      </c>
      <c r="C6113" t="str">
        <f t="shared" si="586"/>
        <v/>
      </c>
      <c r="D6113" s="315" t="str">
        <f t="shared" si="591"/>
        <v/>
      </c>
      <c r="E6113" s="228">
        <v>0</v>
      </c>
      <c r="J6113" s="229">
        <f t="shared" si="588"/>
        <v>0</v>
      </c>
      <c r="K6113" s="229">
        <f t="shared" si="589"/>
        <v>0</v>
      </c>
      <c r="L6113" s="229">
        <f t="shared" si="589"/>
        <v>0</v>
      </c>
      <c r="M6113" s="229">
        <f t="shared" si="590"/>
        <v>0</v>
      </c>
    </row>
    <row r="6114" spans="1:13" ht="15" customHeight="1">
      <c r="A6114" s="76"/>
      <c r="B6114" s="77" t="str">
        <f t="shared" si="587"/>
        <v/>
      </c>
      <c r="C6114" t="str">
        <f t="shared" si="586"/>
        <v/>
      </c>
      <c r="D6114" s="315" t="str">
        <f t="shared" si="591"/>
        <v/>
      </c>
      <c r="E6114" s="228">
        <v>0</v>
      </c>
      <c r="J6114" s="229">
        <f t="shared" si="588"/>
        <v>0</v>
      </c>
      <c r="K6114" s="229">
        <f t="shared" si="589"/>
        <v>0</v>
      </c>
      <c r="L6114" s="229">
        <f t="shared" si="589"/>
        <v>0</v>
      </c>
      <c r="M6114" s="229">
        <f t="shared" si="590"/>
        <v>0</v>
      </c>
    </row>
    <row r="6115" spans="1:13" ht="15" customHeight="1">
      <c r="A6115" s="76"/>
      <c r="B6115" s="77" t="str">
        <f t="shared" si="587"/>
        <v/>
      </c>
      <c r="C6115" t="str">
        <f t="shared" si="586"/>
        <v/>
      </c>
      <c r="D6115" s="315" t="str">
        <f t="shared" si="591"/>
        <v/>
      </c>
      <c r="E6115" s="228">
        <v>0</v>
      </c>
      <c r="J6115" s="229">
        <f t="shared" si="588"/>
        <v>0</v>
      </c>
      <c r="K6115" s="229">
        <f t="shared" si="589"/>
        <v>0</v>
      </c>
      <c r="L6115" s="229">
        <f t="shared" si="589"/>
        <v>0</v>
      </c>
      <c r="M6115" s="229">
        <f t="shared" si="590"/>
        <v>0</v>
      </c>
    </row>
    <row r="6116" spans="1:13" ht="15" customHeight="1">
      <c r="A6116" s="76"/>
      <c r="B6116" s="77" t="str">
        <f t="shared" si="587"/>
        <v/>
      </c>
      <c r="C6116" t="str">
        <f t="shared" si="586"/>
        <v/>
      </c>
      <c r="D6116" s="315" t="str">
        <f t="shared" si="591"/>
        <v/>
      </c>
      <c r="E6116" s="228">
        <v>0</v>
      </c>
      <c r="J6116" s="229">
        <f t="shared" si="588"/>
        <v>0</v>
      </c>
      <c r="K6116" s="229">
        <f t="shared" si="589"/>
        <v>0</v>
      </c>
      <c r="L6116" s="229">
        <f t="shared" si="589"/>
        <v>0</v>
      </c>
      <c r="M6116" s="229">
        <f t="shared" si="590"/>
        <v>0</v>
      </c>
    </row>
    <row r="6117" spans="1:13" ht="15" customHeight="1">
      <c r="A6117" s="76"/>
      <c r="B6117" s="77" t="str">
        <f t="shared" si="587"/>
        <v/>
      </c>
      <c r="C6117" t="str">
        <f t="shared" si="586"/>
        <v/>
      </c>
      <c r="D6117" s="315" t="str">
        <f t="shared" si="591"/>
        <v/>
      </c>
      <c r="E6117" s="228">
        <v>0</v>
      </c>
      <c r="J6117" s="229">
        <f t="shared" si="588"/>
        <v>0</v>
      </c>
      <c r="K6117" s="229">
        <f t="shared" si="589"/>
        <v>0</v>
      </c>
      <c r="L6117" s="229">
        <f t="shared" si="589"/>
        <v>0</v>
      </c>
      <c r="M6117" s="229">
        <f t="shared" si="590"/>
        <v>0</v>
      </c>
    </row>
    <row r="6118" spans="1:13" ht="15" customHeight="1">
      <c r="A6118" s="76"/>
      <c r="B6118" s="77" t="str">
        <f t="shared" si="587"/>
        <v/>
      </c>
      <c r="C6118" t="str">
        <f t="shared" si="586"/>
        <v/>
      </c>
      <c r="D6118" s="315" t="str">
        <f t="shared" si="591"/>
        <v/>
      </c>
      <c r="E6118" s="228">
        <v>0</v>
      </c>
      <c r="J6118" s="229">
        <f t="shared" si="588"/>
        <v>0</v>
      </c>
      <c r="K6118" s="229">
        <f t="shared" si="589"/>
        <v>0</v>
      </c>
      <c r="L6118" s="229">
        <f t="shared" si="589"/>
        <v>0</v>
      </c>
      <c r="M6118" s="229">
        <f t="shared" si="590"/>
        <v>0</v>
      </c>
    </row>
    <row r="6119" spans="1:13" ht="15" customHeight="1">
      <c r="A6119" s="76"/>
      <c r="B6119" s="77" t="str">
        <f t="shared" si="587"/>
        <v/>
      </c>
      <c r="C6119" t="str">
        <f t="shared" si="586"/>
        <v/>
      </c>
      <c r="D6119" s="315" t="str">
        <f t="shared" si="591"/>
        <v/>
      </c>
      <c r="E6119" s="228">
        <v>0</v>
      </c>
      <c r="J6119" s="229">
        <f t="shared" si="588"/>
        <v>0</v>
      </c>
      <c r="K6119" s="229">
        <f t="shared" si="589"/>
        <v>0</v>
      </c>
      <c r="L6119" s="229">
        <f t="shared" si="589"/>
        <v>0</v>
      </c>
      <c r="M6119" s="229">
        <f t="shared" si="590"/>
        <v>0</v>
      </c>
    </row>
    <row r="6120" spans="1:13" ht="15" customHeight="1">
      <c r="A6120" s="76"/>
      <c r="B6120" s="77" t="str">
        <f t="shared" si="587"/>
        <v/>
      </c>
      <c r="C6120" t="str">
        <f t="shared" si="586"/>
        <v/>
      </c>
      <c r="D6120" s="315" t="str">
        <f t="shared" si="591"/>
        <v/>
      </c>
      <c r="E6120" s="228">
        <v>0</v>
      </c>
      <c r="J6120" s="229">
        <f t="shared" si="588"/>
        <v>0</v>
      </c>
      <c r="K6120" s="229">
        <f t="shared" si="589"/>
        <v>0</v>
      </c>
      <c r="L6120" s="229">
        <f t="shared" si="589"/>
        <v>0</v>
      </c>
      <c r="M6120" s="229">
        <f t="shared" si="590"/>
        <v>0</v>
      </c>
    </row>
    <row r="6121" spans="1:13" ht="15" customHeight="1">
      <c r="A6121" s="76"/>
      <c r="B6121" s="77" t="str">
        <f t="shared" si="587"/>
        <v/>
      </c>
      <c r="C6121" t="str">
        <f t="shared" si="586"/>
        <v/>
      </c>
      <c r="D6121" s="315" t="str">
        <f t="shared" si="591"/>
        <v/>
      </c>
      <c r="E6121" s="228">
        <v>0</v>
      </c>
      <c r="J6121" s="229">
        <f t="shared" si="588"/>
        <v>0</v>
      </c>
      <c r="K6121" s="229">
        <f t="shared" si="589"/>
        <v>0</v>
      </c>
      <c r="L6121" s="229">
        <f t="shared" si="589"/>
        <v>0</v>
      </c>
      <c r="M6121" s="229">
        <f t="shared" si="590"/>
        <v>0</v>
      </c>
    </row>
    <row r="6122" spans="1:13" ht="15" customHeight="1">
      <c r="A6122" s="76"/>
      <c r="B6122" s="77" t="str">
        <f t="shared" si="587"/>
        <v/>
      </c>
      <c r="C6122" t="str">
        <f t="shared" si="586"/>
        <v/>
      </c>
      <c r="D6122" s="315" t="str">
        <f t="shared" si="591"/>
        <v/>
      </c>
      <c r="E6122" s="228">
        <v>0</v>
      </c>
      <c r="J6122" s="229">
        <f t="shared" si="588"/>
        <v>0</v>
      </c>
      <c r="K6122" s="229">
        <f t="shared" si="589"/>
        <v>0</v>
      </c>
      <c r="L6122" s="229">
        <f t="shared" si="589"/>
        <v>0</v>
      </c>
      <c r="M6122" s="229">
        <f t="shared" si="590"/>
        <v>0</v>
      </c>
    </row>
    <row r="6123" spans="1:13" ht="15" customHeight="1">
      <c r="A6123" s="76"/>
      <c r="B6123" s="77" t="str">
        <f t="shared" si="587"/>
        <v/>
      </c>
      <c r="C6123" t="str">
        <f t="shared" si="586"/>
        <v/>
      </c>
      <c r="D6123" s="315" t="str">
        <f t="shared" si="591"/>
        <v/>
      </c>
      <c r="E6123" s="228">
        <v>0</v>
      </c>
      <c r="J6123" s="229">
        <f t="shared" si="588"/>
        <v>0</v>
      </c>
      <c r="K6123" s="229">
        <f t="shared" si="589"/>
        <v>0</v>
      </c>
      <c r="L6123" s="229">
        <f t="shared" si="589"/>
        <v>0</v>
      </c>
      <c r="M6123" s="229">
        <f t="shared" si="590"/>
        <v>0</v>
      </c>
    </row>
    <row r="6124" spans="1:13" ht="15" customHeight="1">
      <c r="A6124" s="76"/>
      <c r="B6124" s="77" t="str">
        <f t="shared" si="587"/>
        <v/>
      </c>
      <c r="C6124" t="str">
        <f t="shared" si="586"/>
        <v/>
      </c>
      <c r="D6124" s="315" t="str">
        <f t="shared" si="591"/>
        <v/>
      </c>
      <c r="E6124" s="228">
        <v>0</v>
      </c>
      <c r="J6124" s="229">
        <f t="shared" si="588"/>
        <v>0</v>
      </c>
      <c r="K6124" s="229">
        <f t="shared" si="589"/>
        <v>0</v>
      </c>
      <c r="L6124" s="229">
        <f t="shared" si="589"/>
        <v>0</v>
      </c>
      <c r="M6124" s="229">
        <f t="shared" si="590"/>
        <v>0</v>
      </c>
    </row>
    <row r="6125" spans="1:13" ht="15" customHeight="1">
      <c r="A6125" s="76"/>
      <c r="B6125" s="77" t="str">
        <f t="shared" si="587"/>
        <v/>
      </c>
      <c r="C6125" t="str">
        <f t="shared" si="586"/>
        <v/>
      </c>
      <c r="D6125" s="315" t="str">
        <f t="shared" si="591"/>
        <v/>
      </c>
      <c r="E6125" s="228">
        <v>0</v>
      </c>
      <c r="J6125" s="229">
        <f t="shared" si="588"/>
        <v>0</v>
      </c>
      <c r="K6125" s="229">
        <f t="shared" si="589"/>
        <v>0</v>
      </c>
      <c r="L6125" s="229">
        <f t="shared" si="589"/>
        <v>0</v>
      </c>
      <c r="M6125" s="229">
        <f t="shared" si="590"/>
        <v>0</v>
      </c>
    </row>
    <row r="6126" spans="1:13" ht="15" customHeight="1">
      <c r="A6126" s="76"/>
      <c r="B6126" s="77" t="str">
        <f t="shared" si="587"/>
        <v/>
      </c>
      <c r="C6126" t="str">
        <f t="shared" si="586"/>
        <v/>
      </c>
      <c r="D6126" s="315" t="str">
        <f t="shared" si="591"/>
        <v/>
      </c>
      <c r="E6126" s="228">
        <v>0</v>
      </c>
      <c r="J6126" s="229">
        <f t="shared" si="588"/>
        <v>0</v>
      </c>
      <c r="K6126" s="229">
        <f t="shared" si="589"/>
        <v>0</v>
      </c>
      <c r="L6126" s="229">
        <f t="shared" si="589"/>
        <v>0</v>
      </c>
      <c r="M6126" s="229">
        <f t="shared" si="590"/>
        <v>0</v>
      </c>
    </row>
    <row r="6127" spans="1:13" ht="15" customHeight="1">
      <c r="A6127" s="76"/>
      <c r="B6127" s="77" t="str">
        <f t="shared" si="587"/>
        <v/>
      </c>
      <c r="C6127" t="str">
        <f t="shared" si="586"/>
        <v/>
      </c>
      <c r="D6127" s="315" t="str">
        <f t="shared" si="591"/>
        <v/>
      </c>
      <c r="E6127" s="228">
        <v>0</v>
      </c>
      <c r="J6127" s="229">
        <f t="shared" si="588"/>
        <v>0</v>
      </c>
      <c r="K6127" s="229">
        <f t="shared" si="589"/>
        <v>0</v>
      </c>
      <c r="L6127" s="229">
        <f t="shared" si="589"/>
        <v>0</v>
      </c>
      <c r="M6127" s="229">
        <f t="shared" si="590"/>
        <v>0</v>
      </c>
    </row>
    <row r="6128" spans="1:13" ht="15" customHeight="1">
      <c r="A6128" s="76"/>
      <c r="B6128" s="77" t="str">
        <f t="shared" si="587"/>
        <v/>
      </c>
      <c r="C6128" t="str">
        <f t="shared" si="586"/>
        <v/>
      </c>
      <c r="D6128" s="315" t="str">
        <f t="shared" si="591"/>
        <v/>
      </c>
      <c r="E6128" s="228">
        <v>0</v>
      </c>
      <c r="J6128" s="229">
        <f t="shared" si="588"/>
        <v>0</v>
      </c>
      <c r="K6128" s="229">
        <f t="shared" si="589"/>
        <v>0</v>
      </c>
      <c r="L6128" s="229">
        <f t="shared" si="589"/>
        <v>0</v>
      </c>
      <c r="M6128" s="229">
        <f t="shared" si="590"/>
        <v>0</v>
      </c>
    </row>
    <row r="6129" spans="1:13" ht="15" customHeight="1">
      <c r="A6129" s="76"/>
      <c r="B6129" s="77" t="str">
        <f t="shared" si="587"/>
        <v/>
      </c>
      <c r="C6129" t="str">
        <f t="shared" si="586"/>
        <v/>
      </c>
      <c r="D6129" s="315" t="str">
        <f t="shared" si="591"/>
        <v/>
      </c>
      <c r="E6129" s="228">
        <v>0</v>
      </c>
      <c r="J6129" s="229">
        <f t="shared" si="588"/>
        <v>0</v>
      </c>
      <c r="K6129" s="229">
        <f t="shared" si="589"/>
        <v>0</v>
      </c>
      <c r="L6129" s="229">
        <f t="shared" si="589"/>
        <v>0</v>
      </c>
      <c r="M6129" s="229">
        <f t="shared" si="590"/>
        <v>0</v>
      </c>
    </row>
    <row r="6130" spans="1:13" ht="15" customHeight="1">
      <c r="A6130" s="76"/>
      <c r="B6130" s="77" t="str">
        <f t="shared" si="587"/>
        <v/>
      </c>
      <c r="C6130" t="str">
        <f t="shared" si="586"/>
        <v/>
      </c>
      <c r="D6130" s="315" t="str">
        <f t="shared" si="591"/>
        <v/>
      </c>
      <c r="E6130" s="228">
        <v>0</v>
      </c>
      <c r="J6130" s="229">
        <f t="shared" si="588"/>
        <v>0</v>
      </c>
      <c r="K6130" s="229">
        <f t="shared" si="589"/>
        <v>0</v>
      </c>
      <c r="L6130" s="229">
        <f t="shared" si="589"/>
        <v>0</v>
      </c>
      <c r="M6130" s="229">
        <f t="shared" si="590"/>
        <v>0</v>
      </c>
    </row>
    <row r="6131" spans="1:13" ht="15" customHeight="1">
      <c r="A6131" s="76"/>
      <c r="B6131" s="77" t="str">
        <f t="shared" si="587"/>
        <v/>
      </c>
      <c r="C6131" t="str">
        <f t="shared" si="586"/>
        <v/>
      </c>
      <c r="D6131" s="315" t="str">
        <f t="shared" si="591"/>
        <v/>
      </c>
      <c r="E6131" s="228">
        <v>0</v>
      </c>
      <c r="J6131" s="229">
        <f t="shared" si="588"/>
        <v>0</v>
      </c>
      <c r="K6131" s="229">
        <f t="shared" si="589"/>
        <v>0</v>
      </c>
      <c r="L6131" s="229">
        <f t="shared" si="589"/>
        <v>0</v>
      </c>
      <c r="M6131" s="229">
        <f t="shared" si="590"/>
        <v>0</v>
      </c>
    </row>
    <row r="6132" spans="1:13" ht="15" customHeight="1">
      <c r="A6132" s="76"/>
      <c r="B6132" s="77" t="str">
        <f t="shared" si="587"/>
        <v/>
      </c>
      <c r="C6132" t="str">
        <f t="shared" si="586"/>
        <v/>
      </c>
      <c r="D6132" s="315" t="str">
        <f t="shared" si="591"/>
        <v/>
      </c>
      <c r="E6132" s="228">
        <v>0</v>
      </c>
      <c r="J6132" s="229">
        <f t="shared" si="588"/>
        <v>0</v>
      </c>
      <c r="K6132" s="229">
        <f t="shared" si="589"/>
        <v>0</v>
      </c>
      <c r="L6132" s="229">
        <f t="shared" si="589"/>
        <v>0</v>
      </c>
      <c r="M6132" s="229">
        <f t="shared" si="590"/>
        <v>0</v>
      </c>
    </row>
    <row r="6133" spans="1:13" ht="15" customHeight="1">
      <c r="A6133" s="76"/>
      <c r="B6133" s="77" t="str">
        <f t="shared" si="587"/>
        <v/>
      </c>
      <c r="C6133" t="str">
        <f t="shared" si="586"/>
        <v/>
      </c>
      <c r="D6133" s="315" t="str">
        <f t="shared" si="591"/>
        <v/>
      </c>
      <c r="E6133" s="228">
        <v>0</v>
      </c>
      <c r="J6133" s="229">
        <f t="shared" si="588"/>
        <v>0</v>
      </c>
      <c r="K6133" s="229">
        <f t="shared" si="589"/>
        <v>0</v>
      </c>
      <c r="L6133" s="229">
        <f t="shared" si="589"/>
        <v>0</v>
      </c>
      <c r="M6133" s="229">
        <f t="shared" si="590"/>
        <v>0</v>
      </c>
    </row>
    <row r="6134" spans="1:13" ht="15" customHeight="1">
      <c r="A6134" s="76"/>
      <c r="B6134" s="77" t="str">
        <f t="shared" si="587"/>
        <v/>
      </c>
      <c r="C6134" t="str">
        <f t="shared" si="586"/>
        <v/>
      </c>
      <c r="D6134" s="315" t="str">
        <f t="shared" si="591"/>
        <v/>
      </c>
      <c r="E6134" s="228">
        <v>0</v>
      </c>
      <c r="J6134" s="229">
        <f t="shared" si="588"/>
        <v>0</v>
      </c>
      <c r="K6134" s="229">
        <f t="shared" si="589"/>
        <v>0</v>
      </c>
      <c r="L6134" s="229">
        <f t="shared" si="589"/>
        <v>0</v>
      </c>
      <c r="M6134" s="229">
        <f t="shared" si="590"/>
        <v>0</v>
      </c>
    </row>
    <row r="6135" spans="1:13" ht="15" customHeight="1">
      <c r="A6135" s="76"/>
      <c r="B6135" s="77" t="str">
        <f t="shared" si="587"/>
        <v/>
      </c>
      <c r="C6135" t="str">
        <f t="shared" si="586"/>
        <v/>
      </c>
      <c r="D6135" s="315" t="str">
        <f t="shared" si="591"/>
        <v/>
      </c>
      <c r="E6135" s="228">
        <v>0</v>
      </c>
      <c r="J6135" s="229">
        <f t="shared" si="588"/>
        <v>0</v>
      </c>
      <c r="K6135" s="229">
        <f t="shared" si="589"/>
        <v>0</v>
      </c>
      <c r="L6135" s="229">
        <f t="shared" si="589"/>
        <v>0</v>
      </c>
      <c r="M6135" s="229">
        <f t="shared" si="590"/>
        <v>0</v>
      </c>
    </row>
    <row r="6136" spans="1:13" ht="15" customHeight="1">
      <c r="A6136" s="76"/>
      <c r="B6136" s="77" t="str">
        <f t="shared" si="587"/>
        <v/>
      </c>
      <c r="C6136" t="str">
        <f t="shared" si="586"/>
        <v/>
      </c>
      <c r="D6136" s="315" t="str">
        <f t="shared" si="591"/>
        <v/>
      </c>
      <c r="E6136" s="228">
        <v>0</v>
      </c>
      <c r="J6136" s="229">
        <f t="shared" si="588"/>
        <v>0</v>
      </c>
      <c r="K6136" s="229">
        <f t="shared" si="589"/>
        <v>0</v>
      </c>
      <c r="L6136" s="229">
        <f t="shared" si="589"/>
        <v>0</v>
      </c>
      <c r="M6136" s="229">
        <f t="shared" si="590"/>
        <v>0</v>
      </c>
    </row>
    <row r="6137" spans="1:13" ht="15" customHeight="1">
      <c r="A6137" s="76"/>
      <c r="B6137" s="77" t="str">
        <f t="shared" si="587"/>
        <v/>
      </c>
      <c r="C6137" t="str">
        <f t="shared" si="586"/>
        <v/>
      </c>
      <c r="D6137" s="315" t="str">
        <f t="shared" si="591"/>
        <v/>
      </c>
      <c r="E6137" s="228">
        <v>0</v>
      </c>
      <c r="J6137" s="229">
        <f t="shared" si="588"/>
        <v>0</v>
      </c>
      <c r="K6137" s="229">
        <f t="shared" si="589"/>
        <v>0</v>
      </c>
      <c r="L6137" s="229">
        <f t="shared" si="589"/>
        <v>0</v>
      </c>
      <c r="M6137" s="229">
        <f t="shared" si="590"/>
        <v>0</v>
      </c>
    </row>
    <row r="6138" spans="1:13" ht="15" customHeight="1">
      <c r="A6138" s="76"/>
      <c r="B6138" s="77" t="str">
        <f t="shared" si="587"/>
        <v/>
      </c>
      <c r="C6138" t="str">
        <f t="shared" si="586"/>
        <v/>
      </c>
      <c r="D6138" s="315" t="str">
        <f t="shared" si="591"/>
        <v/>
      </c>
      <c r="E6138" s="228">
        <v>0</v>
      </c>
      <c r="J6138" s="229">
        <f t="shared" si="588"/>
        <v>0</v>
      </c>
      <c r="K6138" s="229">
        <f t="shared" si="589"/>
        <v>0</v>
      </c>
      <c r="L6138" s="229">
        <f t="shared" si="589"/>
        <v>0</v>
      </c>
      <c r="M6138" s="229">
        <f t="shared" si="590"/>
        <v>0</v>
      </c>
    </row>
    <row r="6139" spans="1:13" ht="15" customHeight="1">
      <c r="A6139" s="76"/>
      <c r="B6139" s="77" t="str">
        <f t="shared" si="587"/>
        <v/>
      </c>
      <c r="C6139" t="str">
        <f t="shared" si="586"/>
        <v/>
      </c>
      <c r="D6139" s="315" t="str">
        <f t="shared" si="591"/>
        <v/>
      </c>
      <c r="E6139" s="228">
        <v>0</v>
      </c>
      <c r="J6139" s="229">
        <f t="shared" si="588"/>
        <v>0</v>
      </c>
      <c r="K6139" s="229">
        <f t="shared" si="589"/>
        <v>0</v>
      </c>
      <c r="L6139" s="229">
        <f t="shared" si="589"/>
        <v>0</v>
      </c>
      <c r="M6139" s="229">
        <f t="shared" si="590"/>
        <v>0</v>
      </c>
    </row>
    <row r="6140" spans="1:13" ht="15" customHeight="1">
      <c r="A6140" s="76"/>
      <c r="B6140" s="77" t="str">
        <f t="shared" si="587"/>
        <v/>
      </c>
      <c r="C6140" t="str">
        <f t="shared" si="586"/>
        <v/>
      </c>
      <c r="D6140" s="315" t="str">
        <f t="shared" si="591"/>
        <v/>
      </c>
      <c r="E6140" s="228">
        <v>0</v>
      </c>
      <c r="J6140" s="229">
        <f t="shared" si="588"/>
        <v>0</v>
      </c>
      <c r="K6140" s="229">
        <f t="shared" si="589"/>
        <v>0</v>
      </c>
      <c r="L6140" s="229">
        <f t="shared" si="589"/>
        <v>0</v>
      </c>
      <c r="M6140" s="229">
        <f t="shared" si="590"/>
        <v>0</v>
      </c>
    </row>
    <row r="6141" spans="1:13" ht="15" customHeight="1">
      <c r="A6141" s="76"/>
      <c r="B6141" s="77" t="str">
        <f t="shared" si="587"/>
        <v/>
      </c>
      <c r="C6141" t="str">
        <f t="shared" si="586"/>
        <v/>
      </c>
      <c r="D6141" s="315" t="str">
        <f t="shared" si="591"/>
        <v/>
      </c>
      <c r="E6141" s="228">
        <v>0</v>
      </c>
      <c r="J6141" s="229">
        <f t="shared" si="588"/>
        <v>0</v>
      </c>
      <c r="K6141" s="229">
        <f t="shared" si="589"/>
        <v>0</v>
      </c>
      <c r="L6141" s="229">
        <f t="shared" si="589"/>
        <v>0</v>
      </c>
      <c r="M6141" s="229">
        <f t="shared" si="590"/>
        <v>0</v>
      </c>
    </row>
    <row r="6142" spans="1:13" ht="15" customHeight="1">
      <c r="A6142" s="76"/>
      <c r="B6142" s="77" t="str">
        <f t="shared" si="587"/>
        <v/>
      </c>
      <c r="C6142" t="str">
        <f t="shared" si="586"/>
        <v/>
      </c>
      <c r="D6142" s="315" t="str">
        <f t="shared" si="591"/>
        <v/>
      </c>
      <c r="E6142" s="228">
        <v>0</v>
      </c>
      <c r="J6142" s="229">
        <f t="shared" si="588"/>
        <v>0</v>
      </c>
      <c r="K6142" s="229">
        <f t="shared" si="589"/>
        <v>0</v>
      </c>
      <c r="L6142" s="229">
        <f t="shared" si="589"/>
        <v>0</v>
      </c>
      <c r="M6142" s="229">
        <f t="shared" si="590"/>
        <v>0</v>
      </c>
    </row>
    <row r="6143" spans="1:13" ht="15" customHeight="1">
      <c r="A6143" s="76"/>
      <c r="B6143" s="77" t="str">
        <f t="shared" si="587"/>
        <v/>
      </c>
      <c r="C6143" t="str">
        <f t="shared" si="586"/>
        <v/>
      </c>
      <c r="D6143" s="315" t="str">
        <f t="shared" si="591"/>
        <v/>
      </c>
      <c r="E6143" s="228">
        <v>0</v>
      </c>
      <c r="J6143" s="229">
        <f t="shared" si="588"/>
        <v>0</v>
      </c>
      <c r="K6143" s="229">
        <f t="shared" si="589"/>
        <v>0</v>
      </c>
      <c r="L6143" s="229">
        <f t="shared" si="589"/>
        <v>0</v>
      </c>
      <c r="M6143" s="229">
        <f t="shared" si="590"/>
        <v>0</v>
      </c>
    </row>
    <row r="6144" spans="1:13" ht="15" customHeight="1">
      <c r="A6144" s="76"/>
      <c r="B6144" s="77" t="str">
        <f t="shared" si="587"/>
        <v/>
      </c>
      <c r="C6144" t="str">
        <f t="shared" si="586"/>
        <v/>
      </c>
      <c r="D6144" s="315" t="str">
        <f t="shared" si="591"/>
        <v/>
      </c>
      <c r="E6144" s="228">
        <v>0</v>
      </c>
      <c r="J6144" s="229">
        <f t="shared" si="588"/>
        <v>0</v>
      </c>
      <c r="K6144" s="229">
        <f t="shared" si="589"/>
        <v>0</v>
      </c>
      <c r="L6144" s="229">
        <f t="shared" si="589"/>
        <v>0</v>
      </c>
      <c r="M6144" s="229">
        <f t="shared" si="590"/>
        <v>0</v>
      </c>
    </row>
    <row r="6145" spans="1:13" ht="15" customHeight="1">
      <c r="A6145" s="76"/>
      <c r="B6145" s="77" t="str">
        <f t="shared" si="587"/>
        <v/>
      </c>
      <c r="C6145" t="str">
        <f t="shared" ref="C6145:C6208" si="592">IF(A6145&lt;&gt;"",TEXT(A6145,"aaaa"),"")</f>
        <v/>
      </c>
      <c r="D6145" s="315" t="str">
        <f t="shared" si="591"/>
        <v/>
      </c>
      <c r="E6145" s="228">
        <v>0</v>
      </c>
      <c r="J6145" s="229">
        <f t="shared" si="588"/>
        <v>0</v>
      </c>
      <c r="K6145" s="229">
        <f t="shared" si="589"/>
        <v>0</v>
      </c>
      <c r="L6145" s="229">
        <f t="shared" si="589"/>
        <v>0</v>
      </c>
      <c r="M6145" s="229">
        <f t="shared" si="590"/>
        <v>0</v>
      </c>
    </row>
    <row r="6146" spans="1:13" ht="15" customHeight="1">
      <c r="A6146" s="76"/>
      <c r="B6146" s="77" t="str">
        <f t="shared" si="587"/>
        <v/>
      </c>
      <c r="C6146" t="str">
        <f t="shared" si="592"/>
        <v/>
      </c>
      <c r="D6146" s="315" t="str">
        <f t="shared" si="591"/>
        <v/>
      </c>
      <c r="E6146" s="228">
        <v>0</v>
      </c>
      <c r="J6146" s="229">
        <f t="shared" si="588"/>
        <v>0</v>
      </c>
      <c r="K6146" s="229">
        <f t="shared" si="589"/>
        <v>0</v>
      </c>
      <c r="L6146" s="229">
        <f t="shared" si="589"/>
        <v>0</v>
      </c>
      <c r="M6146" s="229">
        <f t="shared" si="590"/>
        <v>0</v>
      </c>
    </row>
    <row r="6147" spans="1:13" ht="15" customHeight="1">
      <c r="A6147" s="76"/>
      <c r="B6147" s="77" t="str">
        <f t="shared" si="587"/>
        <v/>
      </c>
      <c r="C6147" t="str">
        <f t="shared" si="592"/>
        <v/>
      </c>
      <c r="D6147" s="315" t="str">
        <f t="shared" si="591"/>
        <v/>
      </c>
      <c r="E6147" s="228">
        <v>0</v>
      </c>
      <c r="J6147" s="229">
        <f t="shared" si="588"/>
        <v>0</v>
      </c>
      <c r="K6147" s="229">
        <f t="shared" si="589"/>
        <v>0</v>
      </c>
      <c r="L6147" s="229">
        <f t="shared" si="589"/>
        <v>0</v>
      </c>
      <c r="M6147" s="229">
        <f t="shared" si="590"/>
        <v>0</v>
      </c>
    </row>
    <row r="6148" spans="1:13" ht="15" customHeight="1">
      <c r="A6148" s="76"/>
      <c r="B6148" s="77" t="str">
        <f t="shared" si="587"/>
        <v/>
      </c>
      <c r="C6148" t="str">
        <f t="shared" si="592"/>
        <v/>
      </c>
      <c r="D6148" s="315" t="str">
        <f t="shared" si="591"/>
        <v/>
      </c>
      <c r="E6148" s="228">
        <v>0</v>
      </c>
      <c r="J6148" s="229">
        <f t="shared" si="588"/>
        <v>0</v>
      </c>
      <c r="K6148" s="229">
        <f t="shared" si="589"/>
        <v>0</v>
      </c>
      <c r="L6148" s="229">
        <f t="shared" si="589"/>
        <v>0</v>
      </c>
      <c r="M6148" s="229">
        <f t="shared" si="590"/>
        <v>0</v>
      </c>
    </row>
    <row r="6149" spans="1:13" ht="15" customHeight="1">
      <c r="A6149" s="76"/>
      <c r="B6149" s="77" t="str">
        <f t="shared" si="587"/>
        <v/>
      </c>
      <c r="C6149" t="str">
        <f t="shared" si="592"/>
        <v/>
      </c>
      <c r="D6149" s="315" t="str">
        <f t="shared" si="591"/>
        <v/>
      </c>
      <c r="E6149" s="228">
        <v>0</v>
      </c>
      <c r="J6149" s="229">
        <f t="shared" si="588"/>
        <v>0</v>
      </c>
      <c r="K6149" s="229">
        <f t="shared" si="589"/>
        <v>0</v>
      </c>
      <c r="L6149" s="229">
        <f t="shared" si="589"/>
        <v>0</v>
      </c>
      <c r="M6149" s="229">
        <f t="shared" si="590"/>
        <v>0</v>
      </c>
    </row>
    <row r="6150" spans="1:13" ht="15" customHeight="1">
      <c r="A6150" s="76"/>
      <c r="B6150" s="77" t="str">
        <f t="shared" si="587"/>
        <v/>
      </c>
      <c r="C6150" t="str">
        <f t="shared" si="592"/>
        <v/>
      </c>
      <c r="D6150" s="315" t="str">
        <f t="shared" si="591"/>
        <v/>
      </c>
      <c r="E6150" s="228">
        <v>0</v>
      </c>
      <c r="J6150" s="229">
        <f t="shared" si="588"/>
        <v>0</v>
      </c>
      <c r="K6150" s="229">
        <f t="shared" si="589"/>
        <v>0</v>
      </c>
      <c r="L6150" s="229">
        <f t="shared" si="589"/>
        <v>0</v>
      </c>
      <c r="M6150" s="229">
        <f t="shared" si="590"/>
        <v>0</v>
      </c>
    </row>
    <row r="6151" spans="1:13" ht="15" customHeight="1">
      <c r="A6151" s="76"/>
      <c r="B6151" s="77" t="str">
        <f t="shared" ref="B6151:B6214" si="593">IF(A6151="","",TEXT(A6151,"DDDD"))</f>
        <v/>
      </c>
      <c r="C6151" t="str">
        <f t="shared" si="592"/>
        <v/>
      </c>
      <c r="D6151" s="315" t="str">
        <f t="shared" si="591"/>
        <v/>
      </c>
      <c r="E6151" s="228">
        <v>0</v>
      </c>
      <c r="J6151" s="229">
        <f t="shared" ref="J6151:J6214" si="594">IF(E6151=0,0,(1-J$4)*E6151)</f>
        <v>0</v>
      </c>
      <c r="K6151" s="229">
        <f t="shared" ref="K6151:L6214" si="595">IF(F6151=0,0,(1-K$4)*F6151)</f>
        <v>0</v>
      </c>
      <c r="L6151" s="229">
        <f t="shared" si="595"/>
        <v>0</v>
      </c>
      <c r="M6151" s="229">
        <f t="shared" ref="M6151:M6214" si="596">IF(H6151=0,0,(1-M$4)*H6151)</f>
        <v>0</v>
      </c>
    </row>
    <row r="6152" spans="1:13" ht="15" customHeight="1">
      <c r="A6152" s="76"/>
      <c r="B6152" s="77" t="str">
        <f t="shared" si="593"/>
        <v/>
      </c>
      <c r="C6152" t="str">
        <f t="shared" si="592"/>
        <v/>
      </c>
      <c r="D6152" s="315" t="str">
        <f t="shared" ref="D6152:D6215" si="597">IF(A6152&lt;&gt;"",PROPER(TEXT(A6152,"Mmmm")),"")</f>
        <v/>
      </c>
      <c r="E6152" s="228">
        <v>0</v>
      </c>
      <c r="J6152" s="229">
        <f t="shared" si="594"/>
        <v>0</v>
      </c>
      <c r="K6152" s="229">
        <f t="shared" si="595"/>
        <v>0</v>
      </c>
      <c r="L6152" s="229">
        <f t="shared" si="595"/>
        <v>0</v>
      </c>
      <c r="M6152" s="229">
        <f t="shared" si="596"/>
        <v>0</v>
      </c>
    </row>
    <row r="6153" spans="1:13" ht="15" customHeight="1">
      <c r="A6153" s="76"/>
      <c r="B6153" s="77" t="str">
        <f t="shared" si="593"/>
        <v/>
      </c>
      <c r="C6153" t="str">
        <f t="shared" si="592"/>
        <v/>
      </c>
      <c r="D6153" s="315" t="str">
        <f t="shared" si="597"/>
        <v/>
      </c>
      <c r="E6153" s="228">
        <v>0</v>
      </c>
      <c r="J6153" s="229">
        <f t="shared" si="594"/>
        <v>0</v>
      </c>
      <c r="K6153" s="229">
        <f t="shared" si="595"/>
        <v>0</v>
      </c>
      <c r="L6153" s="229">
        <f t="shared" si="595"/>
        <v>0</v>
      </c>
      <c r="M6153" s="229">
        <f t="shared" si="596"/>
        <v>0</v>
      </c>
    </row>
    <row r="6154" spans="1:13" ht="15" customHeight="1">
      <c r="A6154" s="76"/>
      <c r="B6154" s="77" t="str">
        <f t="shared" si="593"/>
        <v/>
      </c>
      <c r="C6154" t="str">
        <f t="shared" si="592"/>
        <v/>
      </c>
      <c r="D6154" s="315" t="str">
        <f t="shared" si="597"/>
        <v/>
      </c>
      <c r="E6154" s="228">
        <v>0</v>
      </c>
      <c r="J6154" s="229">
        <f t="shared" si="594"/>
        <v>0</v>
      </c>
      <c r="K6154" s="229">
        <f t="shared" si="595"/>
        <v>0</v>
      </c>
      <c r="L6154" s="229">
        <f t="shared" si="595"/>
        <v>0</v>
      </c>
      <c r="M6154" s="229">
        <f t="shared" si="596"/>
        <v>0</v>
      </c>
    </row>
    <row r="6155" spans="1:13" ht="15" customHeight="1">
      <c r="A6155" s="76"/>
      <c r="B6155" s="77" t="str">
        <f t="shared" si="593"/>
        <v/>
      </c>
      <c r="C6155" t="str">
        <f t="shared" si="592"/>
        <v/>
      </c>
      <c r="D6155" s="315" t="str">
        <f t="shared" si="597"/>
        <v/>
      </c>
      <c r="E6155" s="228">
        <v>0</v>
      </c>
      <c r="J6155" s="229">
        <f t="shared" si="594"/>
        <v>0</v>
      </c>
      <c r="K6155" s="229">
        <f t="shared" si="595"/>
        <v>0</v>
      </c>
      <c r="L6155" s="229">
        <f t="shared" si="595"/>
        <v>0</v>
      </c>
      <c r="M6155" s="229">
        <f t="shared" si="596"/>
        <v>0</v>
      </c>
    </row>
    <row r="6156" spans="1:13" ht="15" customHeight="1">
      <c r="A6156" s="76"/>
      <c r="B6156" s="77" t="str">
        <f t="shared" si="593"/>
        <v/>
      </c>
      <c r="C6156" t="str">
        <f t="shared" si="592"/>
        <v/>
      </c>
      <c r="D6156" s="315" t="str">
        <f t="shared" si="597"/>
        <v/>
      </c>
      <c r="E6156" s="228">
        <v>0</v>
      </c>
      <c r="J6156" s="229">
        <f t="shared" si="594"/>
        <v>0</v>
      </c>
      <c r="K6156" s="229">
        <f t="shared" si="595"/>
        <v>0</v>
      </c>
      <c r="L6156" s="229">
        <f t="shared" si="595"/>
        <v>0</v>
      </c>
      <c r="M6156" s="229">
        <f t="shared" si="596"/>
        <v>0</v>
      </c>
    </row>
    <row r="6157" spans="1:13" ht="15" customHeight="1">
      <c r="A6157" s="76"/>
      <c r="B6157" s="77" t="str">
        <f t="shared" si="593"/>
        <v/>
      </c>
      <c r="C6157" t="str">
        <f t="shared" si="592"/>
        <v/>
      </c>
      <c r="D6157" s="315" t="str">
        <f t="shared" si="597"/>
        <v/>
      </c>
      <c r="E6157" s="228">
        <v>0</v>
      </c>
      <c r="J6157" s="229">
        <f t="shared" si="594"/>
        <v>0</v>
      </c>
      <c r="K6157" s="229">
        <f t="shared" si="595"/>
        <v>0</v>
      </c>
      <c r="L6157" s="229">
        <f t="shared" si="595"/>
        <v>0</v>
      </c>
      <c r="M6157" s="229">
        <f t="shared" si="596"/>
        <v>0</v>
      </c>
    </row>
    <row r="6158" spans="1:13" ht="15" customHeight="1">
      <c r="A6158" s="76"/>
      <c r="B6158" s="77" t="str">
        <f t="shared" si="593"/>
        <v/>
      </c>
      <c r="C6158" t="str">
        <f t="shared" si="592"/>
        <v/>
      </c>
      <c r="D6158" s="315" t="str">
        <f t="shared" si="597"/>
        <v/>
      </c>
      <c r="E6158" s="228">
        <v>0</v>
      </c>
      <c r="J6158" s="229">
        <f t="shared" si="594"/>
        <v>0</v>
      </c>
      <c r="K6158" s="229">
        <f t="shared" si="595"/>
        <v>0</v>
      </c>
      <c r="L6158" s="229">
        <f t="shared" si="595"/>
        <v>0</v>
      </c>
      <c r="M6158" s="229">
        <f t="shared" si="596"/>
        <v>0</v>
      </c>
    </row>
    <row r="6159" spans="1:13" ht="15" customHeight="1">
      <c r="A6159" s="76"/>
      <c r="B6159" s="77" t="str">
        <f t="shared" si="593"/>
        <v/>
      </c>
      <c r="C6159" t="str">
        <f t="shared" si="592"/>
        <v/>
      </c>
      <c r="D6159" s="315" t="str">
        <f t="shared" si="597"/>
        <v/>
      </c>
      <c r="E6159" s="228">
        <v>0</v>
      </c>
      <c r="J6159" s="229">
        <f t="shared" si="594"/>
        <v>0</v>
      </c>
      <c r="K6159" s="229">
        <f t="shared" si="595"/>
        <v>0</v>
      </c>
      <c r="L6159" s="229">
        <f t="shared" si="595"/>
        <v>0</v>
      </c>
      <c r="M6159" s="229">
        <f t="shared" si="596"/>
        <v>0</v>
      </c>
    </row>
    <row r="6160" spans="1:13" ht="15" customHeight="1">
      <c r="A6160" s="76"/>
      <c r="B6160" s="77" t="str">
        <f t="shared" si="593"/>
        <v/>
      </c>
      <c r="C6160" t="str">
        <f t="shared" si="592"/>
        <v/>
      </c>
      <c r="D6160" s="315" t="str">
        <f t="shared" si="597"/>
        <v/>
      </c>
      <c r="E6160" s="228">
        <v>0</v>
      </c>
      <c r="J6160" s="229">
        <f t="shared" si="594"/>
        <v>0</v>
      </c>
      <c r="K6160" s="229">
        <f t="shared" si="595"/>
        <v>0</v>
      </c>
      <c r="L6160" s="229">
        <f t="shared" si="595"/>
        <v>0</v>
      </c>
      <c r="M6160" s="229">
        <f t="shared" si="596"/>
        <v>0</v>
      </c>
    </row>
    <row r="6161" spans="1:13" ht="15" customHeight="1">
      <c r="A6161" s="76"/>
      <c r="B6161" s="77" t="str">
        <f t="shared" si="593"/>
        <v/>
      </c>
      <c r="C6161" t="str">
        <f t="shared" si="592"/>
        <v/>
      </c>
      <c r="D6161" s="315" t="str">
        <f t="shared" si="597"/>
        <v/>
      </c>
      <c r="E6161" s="228">
        <v>0</v>
      </c>
      <c r="J6161" s="229">
        <f t="shared" si="594"/>
        <v>0</v>
      </c>
      <c r="K6161" s="229">
        <f t="shared" si="595"/>
        <v>0</v>
      </c>
      <c r="L6161" s="229">
        <f t="shared" si="595"/>
        <v>0</v>
      </c>
      <c r="M6161" s="229">
        <f t="shared" si="596"/>
        <v>0</v>
      </c>
    </row>
    <row r="6162" spans="1:13" ht="15" customHeight="1">
      <c r="A6162" s="76"/>
      <c r="B6162" s="77" t="str">
        <f t="shared" si="593"/>
        <v/>
      </c>
      <c r="C6162" t="str">
        <f t="shared" si="592"/>
        <v/>
      </c>
      <c r="D6162" s="315" t="str">
        <f t="shared" si="597"/>
        <v/>
      </c>
      <c r="E6162" s="228">
        <v>0</v>
      </c>
      <c r="J6162" s="229">
        <f t="shared" si="594"/>
        <v>0</v>
      </c>
      <c r="K6162" s="229">
        <f t="shared" si="595"/>
        <v>0</v>
      </c>
      <c r="L6162" s="229">
        <f t="shared" si="595"/>
        <v>0</v>
      </c>
      <c r="M6162" s="229">
        <f t="shared" si="596"/>
        <v>0</v>
      </c>
    </row>
    <row r="6163" spans="1:13" ht="15" customHeight="1">
      <c r="A6163" s="76"/>
      <c r="B6163" s="77" t="str">
        <f t="shared" si="593"/>
        <v/>
      </c>
      <c r="C6163" t="str">
        <f t="shared" si="592"/>
        <v/>
      </c>
      <c r="D6163" s="315" t="str">
        <f t="shared" si="597"/>
        <v/>
      </c>
      <c r="E6163" s="228">
        <v>0</v>
      </c>
      <c r="J6163" s="229">
        <f t="shared" si="594"/>
        <v>0</v>
      </c>
      <c r="K6163" s="229">
        <f t="shared" si="595"/>
        <v>0</v>
      </c>
      <c r="L6163" s="229">
        <f t="shared" si="595"/>
        <v>0</v>
      </c>
      <c r="M6163" s="229">
        <f t="shared" si="596"/>
        <v>0</v>
      </c>
    </row>
    <row r="6164" spans="1:13" ht="15" customHeight="1">
      <c r="A6164" s="76"/>
      <c r="B6164" s="77" t="str">
        <f t="shared" si="593"/>
        <v/>
      </c>
      <c r="C6164" t="str">
        <f t="shared" si="592"/>
        <v/>
      </c>
      <c r="D6164" s="315" t="str">
        <f t="shared" si="597"/>
        <v/>
      </c>
      <c r="E6164" s="228">
        <v>0</v>
      </c>
      <c r="J6164" s="229">
        <f t="shared" si="594"/>
        <v>0</v>
      </c>
      <c r="K6164" s="229">
        <f t="shared" si="595"/>
        <v>0</v>
      </c>
      <c r="L6164" s="229">
        <f t="shared" si="595"/>
        <v>0</v>
      </c>
      <c r="M6164" s="229">
        <f t="shared" si="596"/>
        <v>0</v>
      </c>
    </row>
    <row r="6165" spans="1:13" ht="15" customHeight="1">
      <c r="A6165" s="76"/>
      <c r="B6165" s="77" t="str">
        <f t="shared" si="593"/>
        <v/>
      </c>
      <c r="C6165" t="str">
        <f t="shared" si="592"/>
        <v/>
      </c>
      <c r="D6165" s="315" t="str">
        <f t="shared" si="597"/>
        <v/>
      </c>
      <c r="E6165" s="228">
        <v>0</v>
      </c>
      <c r="J6165" s="229">
        <f t="shared" si="594"/>
        <v>0</v>
      </c>
      <c r="K6165" s="229">
        <f t="shared" si="595"/>
        <v>0</v>
      </c>
      <c r="L6165" s="229">
        <f t="shared" si="595"/>
        <v>0</v>
      </c>
      <c r="M6165" s="229">
        <f t="shared" si="596"/>
        <v>0</v>
      </c>
    </row>
    <row r="6166" spans="1:13" ht="15" customHeight="1">
      <c r="A6166" s="76"/>
      <c r="B6166" s="77" t="str">
        <f t="shared" si="593"/>
        <v/>
      </c>
      <c r="C6166" t="str">
        <f t="shared" si="592"/>
        <v/>
      </c>
      <c r="D6166" s="315" t="str">
        <f t="shared" si="597"/>
        <v/>
      </c>
      <c r="E6166" s="228">
        <v>0</v>
      </c>
      <c r="J6166" s="229">
        <f t="shared" si="594"/>
        <v>0</v>
      </c>
      <c r="K6166" s="229">
        <f t="shared" si="595"/>
        <v>0</v>
      </c>
      <c r="L6166" s="229">
        <f t="shared" si="595"/>
        <v>0</v>
      </c>
      <c r="M6166" s="229">
        <f t="shared" si="596"/>
        <v>0</v>
      </c>
    </row>
    <row r="6167" spans="1:13" ht="15" customHeight="1">
      <c r="A6167" s="76"/>
      <c r="B6167" s="77" t="str">
        <f t="shared" si="593"/>
        <v/>
      </c>
      <c r="C6167" t="str">
        <f t="shared" si="592"/>
        <v/>
      </c>
      <c r="D6167" s="315" t="str">
        <f t="shared" si="597"/>
        <v/>
      </c>
      <c r="E6167" s="228">
        <v>0</v>
      </c>
      <c r="J6167" s="229">
        <f t="shared" si="594"/>
        <v>0</v>
      </c>
      <c r="K6167" s="229">
        <f t="shared" si="595"/>
        <v>0</v>
      </c>
      <c r="L6167" s="229">
        <f t="shared" si="595"/>
        <v>0</v>
      </c>
      <c r="M6167" s="229">
        <f t="shared" si="596"/>
        <v>0</v>
      </c>
    </row>
    <row r="6168" spans="1:13" ht="15" customHeight="1">
      <c r="A6168" s="76"/>
      <c r="B6168" s="77" t="str">
        <f t="shared" si="593"/>
        <v/>
      </c>
      <c r="C6168" t="str">
        <f t="shared" si="592"/>
        <v/>
      </c>
      <c r="D6168" s="315" t="str">
        <f t="shared" si="597"/>
        <v/>
      </c>
      <c r="E6168" s="228">
        <v>0</v>
      </c>
      <c r="J6168" s="229">
        <f t="shared" si="594"/>
        <v>0</v>
      </c>
      <c r="K6168" s="229">
        <f t="shared" si="595"/>
        <v>0</v>
      </c>
      <c r="L6168" s="229">
        <f t="shared" si="595"/>
        <v>0</v>
      </c>
      <c r="M6168" s="229">
        <f t="shared" si="596"/>
        <v>0</v>
      </c>
    </row>
    <row r="6169" spans="1:13" ht="15" customHeight="1">
      <c r="A6169" s="76"/>
      <c r="B6169" s="77" t="str">
        <f t="shared" si="593"/>
        <v/>
      </c>
      <c r="C6169" t="str">
        <f t="shared" si="592"/>
        <v/>
      </c>
      <c r="D6169" s="315" t="str">
        <f t="shared" si="597"/>
        <v/>
      </c>
      <c r="E6169" s="228">
        <v>0</v>
      </c>
      <c r="J6169" s="229">
        <f t="shared" si="594"/>
        <v>0</v>
      </c>
      <c r="K6169" s="229">
        <f t="shared" si="595"/>
        <v>0</v>
      </c>
      <c r="L6169" s="229">
        <f t="shared" si="595"/>
        <v>0</v>
      </c>
      <c r="M6169" s="229">
        <f t="shared" si="596"/>
        <v>0</v>
      </c>
    </row>
    <row r="6170" spans="1:13" ht="15" customHeight="1">
      <c r="A6170" s="76"/>
      <c r="B6170" s="77" t="str">
        <f t="shared" si="593"/>
        <v/>
      </c>
      <c r="C6170" t="str">
        <f t="shared" si="592"/>
        <v/>
      </c>
      <c r="D6170" s="315" t="str">
        <f t="shared" si="597"/>
        <v/>
      </c>
      <c r="E6170" s="228">
        <v>0</v>
      </c>
      <c r="J6170" s="229">
        <f t="shared" si="594"/>
        <v>0</v>
      </c>
      <c r="K6170" s="229">
        <f t="shared" si="595"/>
        <v>0</v>
      </c>
      <c r="L6170" s="229">
        <f t="shared" si="595"/>
        <v>0</v>
      </c>
      <c r="M6170" s="229">
        <f t="shared" si="596"/>
        <v>0</v>
      </c>
    </row>
    <row r="6171" spans="1:13" ht="15" customHeight="1">
      <c r="A6171" s="76"/>
      <c r="B6171" s="77" t="str">
        <f t="shared" si="593"/>
        <v/>
      </c>
      <c r="C6171" t="str">
        <f t="shared" si="592"/>
        <v/>
      </c>
      <c r="D6171" s="315" t="str">
        <f t="shared" si="597"/>
        <v/>
      </c>
      <c r="E6171" s="228">
        <v>0</v>
      </c>
      <c r="J6171" s="229">
        <f t="shared" si="594"/>
        <v>0</v>
      </c>
      <c r="K6171" s="229">
        <f t="shared" si="595"/>
        <v>0</v>
      </c>
      <c r="L6171" s="229">
        <f t="shared" si="595"/>
        <v>0</v>
      </c>
      <c r="M6171" s="229">
        <f t="shared" si="596"/>
        <v>0</v>
      </c>
    </row>
    <row r="6172" spans="1:13" ht="15" customHeight="1">
      <c r="A6172" s="76"/>
      <c r="B6172" s="77" t="str">
        <f t="shared" si="593"/>
        <v/>
      </c>
      <c r="C6172" t="str">
        <f t="shared" si="592"/>
        <v/>
      </c>
      <c r="D6172" s="315" t="str">
        <f t="shared" si="597"/>
        <v/>
      </c>
      <c r="E6172" s="228">
        <v>0</v>
      </c>
      <c r="J6172" s="229">
        <f t="shared" si="594"/>
        <v>0</v>
      </c>
      <c r="K6172" s="229">
        <f t="shared" si="595"/>
        <v>0</v>
      </c>
      <c r="L6172" s="229">
        <f t="shared" si="595"/>
        <v>0</v>
      </c>
      <c r="M6172" s="229">
        <f t="shared" si="596"/>
        <v>0</v>
      </c>
    </row>
    <row r="6173" spans="1:13" ht="15" customHeight="1">
      <c r="A6173" s="76"/>
      <c r="B6173" s="77" t="str">
        <f t="shared" si="593"/>
        <v/>
      </c>
      <c r="C6173" t="str">
        <f t="shared" si="592"/>
        <v/>
      </c>
      <c r="D6173" s="315" t="str">
        <f t="shared" si="597"/>
        <v/>
      </c>
      <c r="E6173" s="228">
        <v>0</v>
      </c>
      <c r="J6173" s="229">
        <f t="shared" si="594"/>
        <v>0</v>
      </c>
      <c r="K6173" s="229">
        <f t="shared" si="595"/>
        <v>0</v>
      </c>
      <c r="L6173" s="229">
        <f t="shared" si="595"/>
        <v>0</v>
      </c>
      <c r="M6173" s="229">
        <f t="shared" si="596"/>
        <v>0</v>
      </c>
    </row>
    <row r="6174" spans="1:13" ht="15" customHeight="1">
      <c r="A6174" s="76"/>
      <c r="B6174" s="77" t="str">
        <f t="shared" si="593"/>
        <v/>
      </c>
      <c r="C6174" t="str">
        <f t="shared" si="592"/>
        <v/>
      </c>
      <c r="D6174" s="315" t="str">
        <f t="shared" si="597"/>
        <v/>
      </c>
      <c r="E6174" s="228">
        <v>0</v>
      </c>
      <c r="J6174" s="229">
        <f t="shared" si="594"/>
        <v>0</v>
      </c>
      <c r="K6174" s="229">
        <f t="shared" si="595"/>
        <v>0</v>
      </c>
      <c r="L6174" s="229">
        <f t="shared" si="595"/>
        <v>0</v>
      </c>
      <c r="M6174" s="229">
        <f t="shared" si="596"/>
        <v>0</v>
      </c>
    </row>
    <row r="6175" spans="1:13" ht="15" customHeight="1">
      <c r="A6175" s="76"/>
      <c r="B6175" s="77" t="str">
        <f t="shared" si="593"/>
        <v/>
      </c>
      <c r="C6175" t="str">
        <f t="shared" si="592"/>
        <v/>
      </c>
      <c r="D6175" s="315" t="str">
        <f t="shared" si="597"/>
        <v/>
      </c>
      <c r="E6175" s="228">
        <v>0</v>
      </c>
      <c r="J6175" s="229">
        <f t="shared" si="594"/>
        <v>0</v>
      </c>
      <c r="K6175" s="229">
        <f t="shared" si="595"/>
        <v>0</v>
      </c>
      <c r="L6175" s="229">
        <f t="shared" si="595"/>
        <v>0</v>
      </c>
      <c r="M6175" s="229">
        <f t="shared" si="596"/>
        <v>0</v>
      </c>
    </row>
    <row r="6176" spans="1:13" ht="15" customHeight="1">
      <c r="A6176" s="76"/>
      <c r="B6176" s="77" t="str">
        <f t="shared" si="593"/>
        <v/>
      </c>
      <c r="C6176" t="str">
        <f t="shared" si="592"/>
        <v/>
      </c>
      <c r="D6176" s="315" t="str">
        <f t="shared" si="597"/>
        <v/>
      </c>
      <c r="E6176" s="228">
        <v>0</v>
      </c>
      <c r="J6176" s="229">
        <f t="shared" si="594"/>
        <v>0</v>
      </c>
      <c r="K6176" s="229">
        <f t="shared" si="595"/>
        <v>0</v>
      </c>
      <c r="L6176" s="229">
        <f t="shared" si="595"/>
        <v>0</v>
      </c>
      <c r="M6176" s="229">
        <f t="shared" si="596"/>
        <v>0</v>
      </c>
    </row>
    <row r="6177" spans="1:13" ht="15" customHeight="1">
      <c r="A6177" s="76"/>
      <c r="B6177" s="77" t="str">
        <f t="shared" si="593"/>
        <v/>
      </c>
      <c r="C6177" t="str">
        <f t="shared" si="592"/>
        <v/>
      </c>
      <c r="D6177" s="315" t="str">
        <f t="shared" si="597"/>
        <v/>
      </c>
      <c r="E6177" s="228">
        <v>0</v>
      </c>
      <c r="J6177" s="229">
        <f t="shared" si="594"/>
        <v>0</v>
      </c>
      <c r="K6177" s="229">
        <f t="shared" si="595"/>
        <v>0</v>
      </c>
      <c r="L6177" s="229">
        <f t="shared" si="595"/>
        <v>0</v>
      </c>
      <c r="M6177" s="229">
        <f t="shared" si="596"/>
        <v>0</v>
      </c>
    </row>
    <row r="6178" spans="1:13" ht="15" customHeight="1">
      <c r="A6178" s="76"/>
      <c r="B6178" s="77" t="str">
        <f t="shared" si="593"/>
        <v/>
      </c>
      <c r="C6178" t="str">
        <f t="shared" si="592"/>
        <v/>
      </c>
      <c r="D6178" s="315" t="str">
        <f t="shared" si="597"/>
        <v/>
      </c>
      <c r="E6178" s="228">
        <v>0</v>
      </c>
      <c r="J6178" s="229">
        <f t="shared" si="594"/>
        <v>0</v>
      </c>
      <c r="K6178" s="229">
        <f t="shared" si="595"/>
        <v>0</v>
      </c>
      <c r="L6178" s="229">
        <f t="shared" si="595"/>
        <v>0</v>
      </c>
      <c r="M6178" s="229">
        <f t="shared" si="596"/>
        <v>0</v>
      </c>
    </row>
    <row r="6179" spans="1:13" ht="15" customHeight="1">
      <c r="A6179" s="76"/>
      <c r="B6179" s="77" t="str">
        <f t="shared" si="593"/>
        <v/>
      </c>
      <c r="C6179" t="str">
        <f t="shared" si="592"/>
        <v/>
      </c>
      <c r="D6179" s="315" t="str">
        <f t="shared" si="597"/>
        <v/>
      </c>
      <c r="E6179" s="228">
        <v>0</v>
      </c>
      <c r="J6179" s="229">
        <f t="shared" si="594"/>
        <v>0</v>
      </c>
      <c r="K6179" s="229">
        <f t="shared" si="595"/>
        <v>0</v>
      </c>
      <c r="L6179" s="229">
        <f t="shared" si="595"/>
        <v>0</v>
      </c>
      <c r="M6179" s="229">
        <f t="shared" si="596"/>
        <v>0</v>
      </c>
    </row>
    <row r="6180" spans="1:13" ht="15" customHeight="1">
      <c r="A6180" s="76"/>
      <c r="B6180" s="77" t="str">
        <f t="shared" si="593"/>
        <v/>
      </c>
      <c r="C6180" t="str">
        <f t="shared" si="592"/>
        <v/>
      </c>
      <c r="D6180" s="315" t="str">
        <f t="shared" si="597"/>
        <v/>
      </c>
      <c r="E6180" s="228">
        <v>0</v>
      </c>
      <c r="J6180" s="229">
        <f t="shared" si="594"/>
        <v>0</v>
      </c>
      <c r="K6180" s="229">
        <f t="shared" si="595"/>
        <v>0</v>
      </c>
      <c r="L6180" s="229">
        <f t="shared" si="595"/>
        <v>0</v>
      </c>
      <c r="M6180" s="229">
        <f t="shared" si="596"/>
        <v>0</v>
      </c>
    </row>
    <row r="6181" spans="1:13" ht="15" customHeight="1">
      <c r="A6181" s="76"/>
      <c r="B6181" s="77" t="str">
        <f t="shared" si="593"/>
        <v/>
      </c>
      <c r="C6181" t="str">
        <f t="shared" si="592"/>
        <v/>
      </c>
      <c r="D6181" s="315" t="str">
        <f t="shared" si="597"/>
        <v/>
      </c>
      <c r="E6181" s="228">
        <v>0</v>
      </c>
      <c r="J6181" s="229">
        <f t="shared" si="594"/>
        <v>0</v>
      </c>
      <c r="K6181" s="229">
        <f t="shared" si="595"/>
        <v>0</v>
      </c>
      <c r="L6181" s="229">
        <f t="shared" si="595"/>
        <v>0</v>
      </c>
      <c r="M6181" s="229">
        <f t="shared" si="596"/>
        <v>0</v>
      </c>
    </row>
    <row r="6182" spans="1:13" ht="15" customHeight="1">
      <c r="A6182" s="76"/>
      <c r="B6182" s="77" t="str">
        <f t="shared" si="593"/>
        <v/>
      </c>
      <c r="C6182" t="str">
        <f t="shared" si="592"/>
        <v/>
      </c>
      <c r="D6182" s="315" t="str">
        <f t="shared" si="597"/>
        <v/>
      </c>
      <c r="E6182" s="228">
        <v>0</v>
      </c>
      <c r="J6182" s="229">
        <f t="shared" si="594"/>
        <v>0</v>
      </c>
      <c r="K6182" s="229">
        <f t="shared" si="595"/>
        <v>0</v>
      </c>
      <c r="L6182" s="229">
        <f t="shared" si="595"/>
        <v>0</v>
      </c>
      <c r="M6182" s="229">
        <f t="shared" si="596"/>
        <v>0</v>
      </c>
    </row>
    <row r="6183" spans="1:13" ht="15" customHeight="1">
      <c r="A6183" s="76"/>
      <c r="B6183" s="77" t="str">
        <f t="shared" si="593"/>
        <v/>
      </c>
      <c r="C6183" t="str">
        <f t="shared" si="592"/>
        <v/>
      </c>
      <c r="D6183" s="315" t="str">
        <f t="shared" si="597"/>
        <v/>
      </c>
      <c r="E6183" s="228">
        <v>0</v>
      </c>
      <c r="J6183" s="229">
        <f t="shared" si="594"/>
        <v>0</v>
      </c>
      <c r="K6183" s="229">
        <f t="shared" si="595"/>
        <v>0</v>
      </c>
      <c r="L6183" s="229">
        <f t="shared" si="595"/>
        <v>0</v>
      </c>
      <c r="M6183" s="229">
        <f t="shared" si="596"/>
        <v>0</v>
      </c>
    </row>
    <row r="6184" spans="1:13" ht="15" customHeight="1">
      <c r="A6184" s="76"/>
      <c r="B6184" s="77" t="str">
        <f t="shared" si="593"/>
        <v/>
      </c>
      <c r="C6184" t="str">
        <f t="shared" si="592"/>
        <v/>
      </c>
      <c r="D6184" s="315" t="str">
        <f t="shared" si="597"/>
        <v/>
      </c>
      <c r="E6184" s="228">
        <v>0</v>
      </c>
      <c r="J6184" s="229">
        <f t="shared" si="594"/>
        <v>0</v>
      </c>
      <c r="K6184" s="229">
        <f t="shared" si="595"/>
        <v>0</v>
      </c>
      <c r="L6184" s="229">
        <f t="shared" si="595"/>
        <v>0</v>
      </c>
      <c r="M6184" s="229">
        <f t="shared" si="596"/>
        <v>0</v>
      </c>
    </row>
    <row r="6185" spans="1:13" ht="15" customHeight="1">
      <c r="A6185" s="76"/>
      <c r="B6185" s="77" t="str">
        <f t="shared" si="593"/>
        <v/>
      </c>
      <c r="C6185" t="str">
        <f t="shared" si="592"/>
        <v/>
      </c>
      <c r="D6185" s="315" t="str">
        <f t="shared" si="597"/>
        <v/>
      </c>
      <c r="E6185" s="228">
        <v>0</v>
      </c>
      <c r="J6185" s="229">
        <f t="shared" si="594"/>
        <v>0</v>
      </c>
      <c r="K6185" s="229">
        <f t="shared" si="595"/>
        <v>0</v>
      </c>
      <c r="L6185" s="229">
        <f t="shared" si="595"/>
        <v>0</v>
      </c>
      <c r="M6185" s="229">
        <f t="shared" si="596"/>
        <v>0</v>
      </c>
    </row>
    <row r="6186" spans="1:13" ht="15" customHeight="1">
      <c r="A6186" s="76"/>
      <c r="B6186" s="77" t="str">
        <f t="shared" si="593"/>
        <v/>
      </c>
      <c r="C6186" t="str">
        <f t="shared" si="592"/>
        <v/>
      </c>
      <c r="D6186" s="315" t="str">
        <f t="shared" si="597"/>
        <v/>
      </c>
      <c r="E6186" s="228">
        <v>0</v>
      </c>
      <c r="J6186" s="229">
        <f t="shared" si="594"/>
        <v>0</v>
      </c>
      <c r="K6186" s="229">
        <f t="shared" si="595"/>
        <v>0</v>
      </c>
      <c r="L6186" s="229">
        <f t="shared" si="595"/>
        <v>0</v>
      </c>
      <c r="M6186" s="229">
        <f t="shared" si="596"/>
        <v>0</v>
      </c>
    </row>
    <row r="6187" spans="1:13" ht="15" customHeight="1">
      <c r="A6187" s="76"/>
      <c r="B6187" s="77" t="str">
        <f t="shared" si="593"/>
        <v/>
      </c>
      <c r="C6187" t="str">
        <f t="shared" si="592"/>
        <v/>
      </c>
      <c r="D6187" s="315" t="str">
        <f t="shared" si="597"/>
        <v/>
      </c>
      <c r="E6187" s="228">
        <v>0</v>
      </c>
      <c r="J6187" s="229">
        <f t="shared" si="594"/>
        <v>0</v>
      </c>
      <c r="K6187" s="229">
        <f t="shared" si="595"/>
        <v>0</v>
      </c>
      <c r="L6187" s="229">
        <f t="shared" si="595"/>
        <v>0</v>
      </c>
      <c r="M6187" s="229">
        <f t="shared" si="596"/>
        <v>0</v>
      </c>
    </row>
    <row r="6188" spans="1:13" ht="15" customHeight="1">
      <c r="A6188" s="76"/>
      <c r="B6188" s="77" t="str">
        <f t="shared" si="593"/>
        <v/>
      </c>
      <c r="C6188" t="str">
        <f t="shared" si="592"/>
        <v/>
      </c>
      <c r="D6188" s="315" t="str">
        <f t="shared" si="597"/>
        <v/>
      </c>
      <c r="E6188" s="228">
        <v>0</v>
      </c>
      <c r="J6188" s="229">
        <f t="shared" si="594"/>
        <v>0</v>
      </c>
      <c r="K6188" s="229">
        <f t="shared" si="595"/>
        <v>0</v>
      </c>
      <c r="L6188" s="229">
        <f t="shared" si="595"/>
        <v>0</v>
      </c>
      <c r="M6188" s="229">
        <f t="shared" si="596"/>
        <v>0</v>
      </c>
    </row>
    <row r="6189" spans="1:13" ht="15" customHeight="1">
      <c r="A6189" s="76"/>
      <c r="B6189" s="77" t="str">
        <f t="shared" si="593"/>
        <v/>
      </c>
      <c r="C6189" t="str">
        <f t="shared" si="592"/>
        <v/>
      </c>
      <c r="D6189" s="315" t="str">
        <f t="shared" si="597"/>
        <v/>
      </c>
      <c r="E6189" s="228">
        <v>0</v>
      </c>
      <c r="J6189" s="229">
        <f t="shared" si="594"/>
        <v>0</v>
      </c>
      <c r="K6189" s="229">
        <f t="shared" si="595"/>
        <v>0</v>
      </c>
      <c r="L6189" s="229">
        <f t="shared" si="595"/>
        <v>0</v>
      </c>
      <c r="M6189" s="229">
        <f t="shared" si="596"/>
        <v>0</v>
      </c>
    </row>
    <row r="6190" spans="1:13" ht="15" customHeight="1">
      <c r="A6190" s="76"/>
      <c r="B6190" s="77" t="str">
        <f t="shared" si="593"/>
        <v/>
      </c>
      <c r="C6190" t="str">
        <f t="shared" si="592"/>
        <v/>
      </c>
      <c r="D6190" s="315" t="str">
        <f t="shared" si="597"/>
        <v/>
      </c>
      <c r="E6190" s="228">
        <v>0</v>
      </c>
      <c r="J6190" s="229">
        <f t="shared" si="594"/>
        <v>0</v>
      </c>
      <c r="K6190" s="229">
        <f t="shared" si="595"/>
        <v>0</v>
      </c>
      <c r="L6190" s="229">
        <f t="shared" si="595"/>
        <v>0</v>
      </c>
      <c r="M6190" s="229">
        <f t="shared" si="596"/>
        <v>0</v>
      </c>
    </row>
    <row r="6191" spans="1:13" ht="15" customHeight="1">
      <c r="A6191" s="76"/>
      <c r="B6191" s="77" t="str">
        <f t="shared" si="593"/>
        <v/>
      </c>
      <c r="C6191" t="str">
        <f t="shared" si="592"/>
        <v/>
      </c>
      <c r="D6191" s="315" t="str">
        <f t="shared" si="597"/>
        <v/>
      </c>
      <c r="E6191" s="228">
        <v>0</v>
      </c>
      <c r="J6191" s="229">
        <f t="shared" si="594"/>
        <v>0</v>
      </c>
      <c r="K6191" s="229">
        <f t="shared" si="595"/>
        <v>0</v>
      </c>
      <c r="L6191" s="229">
        <f t="shared" si="595"/>
        <v>0</v>
      </c>
      <c r="M6191" s="229">
        <f t="shared" si="596"/>
        <v>0</v>
      </c>
    </row>
    <row r="6192" spans="1:13" ht="15" customHeight="1">
      <c r="A6192" s="76"/>
      <c r="B6192" s="77" t="str">
        <f t="shared" si="593"/>
        <v/>
      </c>
      <c r="C6192" t="str">
        <f t="shared" si="592"/>
        <v/>
      </c>
      <c r="D6192" s="315" t="str">
        <f t="shared" si="597"/>
        <v/>
      </c>
      <c r="E6192" s="228">
        <v>0</v>
      </c>
      <c r="J6192" s="229">
        <f t="shared" si="594"/>
        <v>0</v>
      </c>
      <c r="K6192" s="229">
        <f t="shared" si="595"/>
        <v>0</v>
      </c>
      <c r="L6192" s="229">
        <f t="shared" si="595"/>
        <v>0</v>
      </c>
      <c r="M6192" s="229">
        <f t="shared" si="596"/>
        <v>0</v>
      </c>
    </row>
    <row r="6193" spans="1:13" ht="15" customHeight="1">
      <c r="A6193" s="76"/>
      <c r="B6193" s="77" t="str">
        <f t="shared" si="593"/>
        <v/>
      </c>
      <c r="C6193" t="str">
        <f t="shared" si="592"/>
        <v/>
      </c>
      <c r="D6193" s="315" t="str">
        <f t="shared" si="597"/>
        <v/>
      </c>
      <c r="E6193" s="228">
        <v>0</v>
      </c>
      <c r="J6193" s="229">
        <f t="shared" si="594"/>
        <v>0</v>
      </c>
      <c r="K6193" s="229">
        <f t="shared" si="595"/>
        <v>0</v>
      </c>
      <c r="L6193" s="229">
        <f t="shared" si="595"/>
        <v>0</v>
      </c>
      <c r="M6193" s="229">
        <f t="shared" si="596"/>
        <v>0</v>
      </c>
    </row>
    <row r="6194" spans="1:13" ht="15" customHeight="1">
      <c r="A6194" s="76"/>
      <c r="B6194" s="77" t="str">
        <f t="shared" si="593"/>
        <v/>
      </c>
      <c r="C6194" t="str">
        <f t="shared" si="592"/>
        <v/>
      </c>
      <c r="D6194" s="315" t="str">
        <f t="shared" si="597"/>
        <v/>
      </c>
      <c r="E6194" s="228">
        <v>0</v>
      </c>
      <c r="J6194" s="229">
        <f t="shared" si="594"/>
        <v>0</v>
      </c>
      <c r="K6194" s="229">
        <f t="shared" si="595"/>
        <v>0</v>
      </c>
      <c r="L6194" s="229">
        <f t="shared" si="595"/>
        <v>0</v>
      </c>
      <c r="M6194" s="229">
        <f t="shared" si="596"/>
        <v>0</v>
      </c>
    </row>
    <row r="6195" spans="1:13" ht="15" customHeight="1">
      <c r="A6195" s="76"/>
      <c r="B6195" s="77" t="str">
        <f t="shared" si="593"/>
        <v/>
      </c>
      <c r="C6195" t="str">
        <f t="shared" si="592"/>
        <v/>
      </c>
      <c r="D6195" s="315" t="str">
        <f t="shared" si="597"/>
        <v/>
      </c>
      <c r="E6195" s="228">
        <v>0</v>
      </c>
      <c r="J6195" s="229">
        <f t="shared" si="594"/>
        <v>0</v>
      </c>
      <c r="K6195" s="229">
        <f t="shared" si="595"/>
        <v>0</v>
      </c>
      <c r="L6195" s="229">
        <f t="shared" si="595"/>
        <v>0</v>
      </c>
      <c r="M6195" s="229">
        <f t="shared" si="596"/>
        <v>0</v>
      </c>
    </row>
    <row r="6196" spans="1:13" ht="15" customHeight="1">
      <c r="A6196" s="76"/>
      <c r="B6196" s="77" t="str">
        <f t="shared" si="593"/>
        <v/>
      </c>
      <c r="C6196" t="str">
        <f t="shared" si="592"/>
        <v/>
      </c>
      <c r="D6196" s="315" t="str">
        <f t="shared" si="597"/>
        <v/>
      </c>
      <c r="E6196" s="228">
        <v>0</v>
      </c>
      <c r="J6196" s="229">
        <f t="shared" si="594"/>
        <v>0</v>
      </c>
      <c r="K6196" s="229">
        <f t="shared" si="595"/>
        <v>0</v>
      </c>
      <c r="L6196" s="229">
        <f t="shared" si="595"/>
        <v>0</v>
      </c>
      <c r="M6196" s="229">
        <f t="shared" si="596"/>
        <v>0</v>
      </c>
    </row>
    <row r="6197" spans="1:13" ht="15" customHeight="1">
      <c r="A6197" s="76"/>
      <c r="B6197" s="77" t="str">
        <f t="shared" si="593"/>
        <v/>
      </c>
      <c r="C6197" t="str">
        <f t="shared" si="592"/>
        <v/>
      </c>
      <c r="D6197" s="315" t="str">
        <f t="shared" si="597"/>
        <v/>
      </c>
      <c r="E6197" s="228">
        <v>0</v>
      </c>
      <c r="J6197" s="229">
        <f t="shared" si="594"/>
        <v>0</v>
      </c>
      <c r="K6197" s="229">
        <f t="shared" si="595"/>
        <v>0</v>
      </c>
      <c r="L6197" s="229">
        <f t="shared" si="595"/>
        <v>0</v>
      </c>
      <c r="M6197" s="229">
        <f t="shared" si="596"/>
        <v>0</v>
      </c>
    </row>
    <row r="6198" spans="1:13" ht="15" customHeight="1">
      <c r="A6198" s="76"/>
      <c r="B6198" s="77" t="str">
        <f t="shared" si="593"/>
        <v/>
      </c>
      <c r="C6198" t="str">
        <f t="shared" si="592"/>
        <v/>
      </c>
      <c r="D6198" s="315" t="str">
        <f t="shared" si="597"/>
        <v/>
      </c>
      <c r="E6198" s="228">
        <v>0</v>
      </c>
      <c r="J6198" s="229">
        <f t="shared" si="594"/>
        <v>0</v>
      </c>
      <c r="K6198" s="229">
        <f t="shared" si="595"/>
        <v>0</v>
      </c>
      <c r="L6198" s="229">
        <f t="shared" si="595"/>
        <v>0</v>
      </c>
      <c r="M6198" s="229">
        <f t="shared" si="596"/>
        <v>0</v>
      </c>
    </row>
    <row r="6199" spans="1:13" ht="15" customHeight="1">
      <c r="A6199" s="76"/>
      <c r="B6199" s="77" t="str">
        <f t="shared" si="593"/>
        <v/>
      </c>
      <c r="C6199" t="str">
        <f t="shared" si="592"/>
        <v/>
      </c>
      <c r="D6199" s="315" t="str">
        <f t="shared" si="597"/>
        <v/>
      </c>
      <c r="E6199" s="228">
        <v>0</v>
      </c>
      <c r="J6199" s="229">
        <f t="shared" si="594"/>
        <v>0</v>
      </c>
      <c r="K6199" s="229">
        <f t="shared" si="595"/>
        <v>0</v>
      </c>
      <c r="L6199" s="229">
        <f t="shared" si="595"/>
        <v>0</v>
      </c>
      <c r="M6199" s="229">
        <f t="shared" si="596"/>
        <v>0</v>
      </c>
    </row>
    <row r="6200" spans="1:13" ht="15" customHeight="1">
      <c r="A6200" s="76"/>
      <c r="B6200" s="77" t="str">
        <f t="shared" si="593"/>
        <v/>
      </c>
      <c r="C6200" t="str">
        <f t="shared" si="592"/>
        <v/>
      </c>
      <c r="D6200" s="315" t="str">
        <f t="shared" si="597"/>
        <v/>
      </c>
      <c r="E6200" s="228">
        <v>0</v>
      </c>
      <c r="J6200" s="229">
        <f t="shared" si="594"/>
        <v>0</v>
      </c>
      <c r="K6200" s="229">
        <f t="shared" si="595"/>
        <v>0</v>
      </c>
      <c r="L6200" s="229">
        <f t="shared" si="595"/>
        <v>0</v>
      </c>
      <c r="M6200" s="229">
        <f t="shared" si="596"/>
        <v>0</v>
      </c>
    </row>
    <row r="6201" spans="1:13" ht="15" customHeight="1">
      <c r="A6201" s="76"/>
      <c r="B6201" s="77" t="str">
        <f t="shared" si="593"/>
        <v/>
      </c>
      <c r="C6201" t="str">
        <f t="shared" si="592"/>
        <v/>
      </c>
      <c r="D6201" s="315" t="str">
        <f t="shared" si="597"/>
        <v/>
      </c>
      <c r="E6201" s="228">
        <v>0</v>
      </c>
      <c r="J6201" s="229">
        <f t="shared" si="594"/>
        <v>0</v>
      </c>
      <c r="K6201" s="229">
        <f t="shared" si="595"/>
        <v>0</v>
      </c>
      <c r="L6201" s="229">
        <f t="shared" si="595"/>
        <v>0</v>
      </c>
      <c r="M6201" s="229">
        <f t="shared" si="596"/>
        <v>0</v>
      </c>
    </row>
    <row r="6202" spans="1:13" ht="15" customHeight="1">
      <c r="A6202" s="76"/>
      <c r="B6202" s="77" t="str">
        <f t="shared" si="593"/>
        <v/>
      </c>
      <c r="C6202" t="str">
        <f t="shared" si="592"/>
        <v/>
      </c>
      <c r="D6202" s="315" t="str">
        <f t="shared" si="597"/>
        <v/>
      </c>
      <c r="E6202" s="228">
        <v>0</v>
      </c>
      <c r="J6202" s="229">
        <f t="shared" si="594"/>
        <v>0</v>
      </c>
      <c r="K6202" s="229">
        <f t="shared" si="595"/>
        <v>0</v>
      </c>
      <c r="L6202" s="229">
        <f t="shared" si="595"/>
        <v>0</v>
      </c>
      <c r="M6202" s="229">
        <f t="shared" si="596"/>
        <v>0</v>
      </c>
    </row>
    <row r="6203" spans="1:13" ht="15" customHeight="1">
      <c r="A6203" s="76"/>
      <c r="B6203" s="77" t="str">
        <f t="shared" si="593"/>
        <v/>
      </c>
      <c r="C6203" t="str">
        <f t="shared" si="592"/>
        <v/>
      </c>
      <c r="D6203" s="315" t="str">
        <f t="shared" si="597"/>
        <v/>
      </c>
      <c r="E6203" s="228">
        <v>0</v>
      </c>
      <c r="J6203" s="229">
        <f t="shared" si="594"/>
        <v>0</v>
      </c>
      <c r="K6203" s="229">
        <f t="shared" si="595"/>
        <v>0</v>
      </c>
      <c r="L6203" s="229">
        <f t="shared" si="595"/>
        <v>0</v>
      </c>
      <c r="M6203" s="229">
        <f t="shared" si="596"/>
        <v>0</v>
      </c>
    </row>
    <row r="6204" spans="1:13" ht="15" customHeight="1">
      <c r="A6204" s="76"/>
      <c r="B6204" s="77" t="str">
        <f t="shared" si="593"/>
        <v/>
      </c>
      <c r="C6204" t="str">
        <f t="shared" si="592"/>
        <v/>
      </c>
      <c r="D6204" s="315" t="str">
        <f t="shared" si="597"/>
        <v/>
      </c>
      <c r="E6204" s="228">
        <v>0</v>
      </c>
      <c r="J6204" s="229">
        <f t="shared" si="594"/>
        <v>0</v>
      </c>
      <c r="K6204" s="229">
        <f t="shared" si="595"/>
        <v>0</v>
      </c>
      <c r="L6204" s="229">
        <f t="shared" si="595"/>
        <v>0</v>
      </c>
      <c r="M6204" s="229">
        <f t="shared" si="596"/>
        <v>0</v>
      </c>
    </row>
    <row r="6205" spans="1:13" ht="15" customHeight="1">
      <c r="A6205" s="76"/>
      <c r="B6205" s="77" t="str">
        <f t="shared" si="593"/>
        <v/>
      </c>
      <c r="C6205" t="str">
        <f t="shared" si="592"/>
        <v/>
      </c>
      <c r="D6205" s="315" t="str">
        <f t="shared" si="597"/>
        <v/>
      </c>
      <c r="E6205" s="228">
        <v>0</v>
      </c>
      <c r="J6205" s="229">
        <f t="shared" si="594"/>
        <v>0</v>
      </c>
      <c r="K6205" s="229">
        <f t="shared" si="595"/>
        <v>0</v>
      </c>
      <c r="L6205" s="229">
        <f t="shared" si="595"/>
        <v>0</v>
      </c>
      <c r="M6205" s="229">
        <f t="shared" si="596"/>
        <v>0</v>
      </c>
    </row>
    <row r="6206" spans="1:13" ht="15" customHeight="1">
      <c r="A6206" s="76"/>
      <c r="B6206" s="77" t="str">
        <f t="shared" si="593"/>
        <v/>
      </c>
      <c r="C6206" t="str">
        <f t="shared" si="592"/>
        <v/>
      </c>
      <c r="D6206" s="315" t="str">
        <f t="shared" si="597"/>
        <v/>
      </c>
      <c r="E6206" s="228">
        <v>0</v>
      </c>
      <c r="J6206" s="229">
        <f t="shared" si="594"/>
        <v>0</v>
      </c>
      <c r="K6206" s="229">
        <f t="shared" si="595"/>
        <v>0</v>
      </c>
      <c r="L6206" s="229">
        <f t="shared" si="595"/>
        <v>0</v>
      </c>
      <c r="M6206" s="229">
        <f t="shared" si="596"/>
        <v>0</v>
      </c>
    </row>
    <row r="6207" spans="1:13" ht="15" customHeight="1">
      <c r="A6207" s="76"/>
      <c r="B6207" s="77" t="str">
        <f t="shared" si="593"/>
        <v/>
      </c>
      <c r="C6207" t="str">
        <f t="shared" si="592"/>
        <v/>
      </c>
      <c r="D6207" s="315" t="str">
        <f t="shared" si="597"/>
        <v/>
      </c>
      <c r="E6207" s="228">
        <v>0</v>
      </c>
      <c r="J6207" s="229">
        <f t="shared" si="594"/>
        <v>0</v>
      </c>
      <c r="K6207" s="229">
        <f t="shared" si="595"/>
        <v>0</v>
      </c>
      <c r="L6207" s="229">
        <f t="shared" si="595"/>
        <v>0</v>
      </c>
      <c r="M6207" s="229">
        <f t="shared" si="596"/>
        <v>0</v>
      </c>
    </row>
    <row r="6208" spans="1:13" ht="15" customHeight="1">
      <c r="A6208" s="76"/>
      <c r="B6208" s="77" t="str">
        <f t="shared" si="593"/>
        <v/>
      </c>
      <c r="C6208" t="str">
        <f t="shared" si="592"/>
        <v/>
      </c>
      <c r="D6208" s="315" t="str">
        <f t="shared" si="597"/>
        <v/>
      </c>
      <c r="E6208" s="228">
        <v>0</v>
      </c>
      <c r="J6208" s="229">
        <f t="shared" si="594"/>
        <v>0</v>
      </c>
      <c r="K6208" s="229">
        <f t="shared" si="595"/>
        <v>0</v>
      </c>
      <c r="L6208" s="229">
        <f t="shared" si="595"/>
        <v>0</v>
      </c>
      <c r="M6208" s="229">
        <f t="shared" si="596"/>
        <v>0</v>
      </c>
    </row>
    <row r="6209" spans="1:13" ht="15" customHeight="1">
      <c r="A6209" s="76"/>
      <c r="B6209" s="77" t="str">
        <f t="shared" si="593"/>
        <v/>
      </c>
      <c r="C6209" t="str">
        <f t="shared" ref="C6209:C6272" si="598">IF(A6209&lt;&gt;"",TEXT(A6209,"aaaa"),"")</f>
        <v/>
      </c>
      <c r="D6209" s="315" t="str">
        <f t="shared" si="597"/>
        <v/>
      </c>
      <c r="E6209" s="228">
        <v>0</v>
      </c>
      <c r="J6209" s="229">
        <f t="shared" si="594"/>
        <v>0</v>
      </c>
      <c r="K6209" s="229">
        <f t="shared" si="595"/>
        <v>0</v>
      </c>
      <c r="L6209" s="229">
        <f t="shared" si="595"/>
        <v>0</v>
      </c>
      <c r="M6209" s="229">
        <f t="shared" si="596"/>
        <v>0</v>
      </c>
    </row>
    <row r="6210" spans="1:13" ht="15" customHeight="1">
      <c r="A6210" s="76"/>
      <c r="B6210" s="77" t="str">
        <f t="shared" si="593"/>
        <v/>
      </c>
      <c r="C6210" t="str">
        <f t="shared" si="598"/>
        <v/>
      </c>
      <c r="D6210" s="315" t="str">
        <f t="shared" si="597"/>
        <v/>
      </c>
      <c r="E6210" s="228">
        <v>0</v>
      </c>
      <c r="J6210" s="229">
        <f t="shared" si="594"/>
        <v>0</v>
      </c>
      <c r="K6210" s="229">
        <f t="shared" si="595"/>
        <v>0</v>
      </c>
      <c r="L6210" s="229">
        <f t="shared" si="595"/>
        <v>0</v>
      </c>
      <c r="M6210" s="229">
        <f t="shared" si="596"/>
        <v>0</v>
      </c>
    </row>
    <row r="6211" spans="1:13" ht="15" customHeight="1">
      <c r="A6211" s="76"/>
      <c r="B6211" s="77" t="str">
        <f t="shared" si="593"/>
        <v/>
      </c>
      <c r="C6211" t="str">
        <f t="shared" si="598"/>
        <v/>
      </c>
      <c r="D6211" s="315" t="str">
        <f t="shared" si="597"/>
        <v/>
      </c>
      <c r="E6211" s="228">
        <v>0</v>
      </c>
      <c r="J6211" s="229">
        <f t="shared" si="594"/>
        <v>0</v>
      </c>
      <c r="K6211" s="229">
        <f t="shared" si="595"/>
        <v>0</v>
      </c>
      <c r="L6211" s="229">
        <f t="shared" si="595"/>
        <v>0</v>
      </c>
      <c r="M6211" s="229">
        <f t="shared" si="596"/>
        <v>0</v>
      </c>
    </row>
    <row r="6212" spans="1:13" ht="15" customHeight="1">
      <c r="A6212" s="76"/>
      <c r="B6212" s="77" t="str">
        <f t="shared" si="593"/>
        <v/>
      </c>
      <c r="C6212" t="str">
        <f t="shared" si="598"/>
        <v/>
      </c>
      <c r="D6212" s="315" t="str">
        <f t="shared" si="597"/>
        <v/>
      </c>
      <c r="E6212" s="228">
        <v>0</v>
      </c>
      <c r="J6212" s="229">
        <f t="shared" si="594"/>
        <v>0</v>
      </c>
      <c r="K6212" s="229">
        <f t="shared" si="595"/>
        <v>0</v>
      </c>
      <c r="L6212" s="229">
        <f t="shared" si="595"/>
        <v>0</v>
      </c>
      <c r="M6212" s="229">
        <f t="shared" si="596"/>
        <v>0</v>
      </c>
    </row>
    <row r="6213" spans="1:13" ht="15" customHeight="1">
      <c r="A6213" s="76"/>
      <c r="B6213" s="77" t="str">
        <f t="shared" si="593"/>
        <v/>
      </c>
      <c r="C6213" t="str">
        <f t="shared" si="598"/>
        <v/>
      </c>
      <c r="D6213" s="315" t="str">
        <f t="shared" si="597"/>
        <v/>
      </c>
      <c r="E6213" s="228">
        <v>0</v>
      </c>
      <c r="J6213" s="229">
        <f t="shared" si="594"/>
        <v>0</v>
      </c>
      <c r="K6213" s="229">
        <f t="shared" si="595"/>
        <v>0</v>
      </c>
      <c r="L6213" s="229">
        <f t="shared" si="595"/>
        <v>0</v>
      </c>
      <c r="M6213" s="229">
        <f t="shared" si="596"/>
        <v>0</v>
      </c>
    </row>
    <row r="6214" spans="1:13" ht="15" customHeight="1">
      <c r="A6214" s="76"/>
      <c r="B6214" s="77" t="str">
        <f t="shared" si="593"/>
        <v/>
      </c>
      <c r="C6214" t="str">
        <f t="shared" si="598"/>
        <v/>
      </c>
      <c r="D6214" s="315" t="str">
        <f t="shared" si="597"/>
        <v/>
      </c>
      <c r="E6214" s="228">
        <v>0</v>
      </c>
      <c r="J6214" s="229">
        <f t="shared" si="594"/>
        <v>0</v>
      </c>
      <c r="K6214" s="229">
        <f t="shared" si="595"/>
        <v>0</v>
      </c>
      <c r="L6214" s="229">
        <f t="shared" si="595"/>
        <v>0</v>
      </c>
      <c r="M6214" s="229">
        <f t="shared" si="596"/>
        <v>0</v>
      </c>
    </row>
    <row r="6215" spans="1:13" ht="15" customHeight="1">
      <c r="A6215" s="76"/>
      <c r="B6215" s="77" t="str">
        <f t="shared" ref="B6215:B6278" si="599">IF(A6215="","",TEXT(A6215,"DDDD"))</f>
        <v/>
      </c>
      <c r="C6215" t="str">
        <f t="shared" si="598"/>
        <v/>
      </c>
      <c r="D6215" s="315" t="str">
        <f t="shared" si="597"/>
        <v/>
      </c>
      <c r="E6215" s="228">
        <v>0</v>
      </c>
      <c r="J6215" s="229">
        <f t="shared" ref="J6215:J6278" si="600">IF(E6215=0,0,(1-J$4)*E6215)</f>
        <v>0</v>
      </c>
      <c r="K6215" s="229">
        <f t="shared" ref="K6215:L6278" si="601">IF(F6215=0,0,(1-K$4)*F6215)</f>
        <v>0</v>
      </c>
      <c r="L6215" s="229">
        <f t="shared" si="601"/>
        <v>0</v>
      </c>
      <c r="M6215" s="229">
        <f t="shared" ref="M6215:M6278" si="602">IF(H6215=0,0,(1-M$4)*H6215)</f>
        <v>0</v>
      </c>
    </row>
    <row r="6216" spans="1:13" ht="15" customHeight="1">
      <c r="A6216" s="76"/>
      <c r="B6216" s="77" t="str">
        <f t="shared" si="599"/>
        <v/>
      </c>
      <c r="C6216" t="str">
        <f t="shared" si="598"/>
        <v/>
      </c>
      <c r="D6216" s="315" t="str">
        <f t="shared" ref="D6216:D6279" si="603">IF(A6216&lt;&gt;"",PROPER(TEXT(A6216,"Mmmm")),"")</f>
        <v/>
      </c>
      <c r="E6216" s="228">
        <v>0</v>
      </c>
      <c r="J6216" s="229">
        <f t="shared" si="600"/>
        <v>0</v>
      </c>
      <c r="K6216" s="229">
        <f t="shared" si="601"/>
        <v>0</v>
      </c>
      <c r="L6216" s="229">
        <f t="shared" si="601"/>
        <v>0</v>
      </c>
      <c r="M6216" s="229">
        <f t="shared" si="602"/>
        <v>0</v>
      </c>
    </row>
    <row r="6217" spans="1:13" ht="15" customHeight="1">
      <c r="A6217" s="76"/>
      <c r="B6217" s="77" t="str">
        <f t="shared" si="599"/>
        <v/>
      </c>
      <c r="C6217" t="str">
        <f t="shared" si="598"/>
        <v/>
      </c>
      <c r="D6217" s="315" t="str">
        <f t="shared" si="603"/>
        <v/>
      </c>
      <c r="E6217" s="228">
        <v>0</v>
      </c>
      <c r="J6217" s="229">
        <f t="shared" si="600"/>
        <v>0</v>
      </c>
      <c r="K6217" s="229">
        <f t="shared" si="601"/>
        <v>0</v>
      </c>
      <c r="L6217" s="229">
        <f t="shared" si="601"/>
        <v>0</v>
      </c>
      <c r="M6217" s="229">
        <f t="shared" si="602"/>
        <v>0</v>
      </c>
    </row>
    <row r="6218" spans="1:13" ht="15" customHeight="1">
      <c r="A6218" s="76"/>
      <c r="B6218" s="77" t="str">
        <f t="shared" si="599"/>
        <v/>
      </c>
      <c r="C6218" t="str">
        <f t="shared" si="598"/>
        <v/>
      </c>
      <c r="D6218" s="315" t="str">
        <f t="shared" si="603"/>
        <v/>
      </c>
      <c r="E6218" s="228">
        <v>0</v>
      </c>
      <c r="J6218" s="229">
        <f t="shared" si="600"/>
        <v>0</v>
      </c>
      <c r="K6218" s="229">
        <f t="shared" si="601"/>
        <v>0</v>
      </c>
      <c r="L6218" s="229">
        <f t="shared" si="601"/>
        <v>0</v>
      </c>
      <c r="M6218" s="229">
        <f t="shared" si="602"/>
        <v>0</v>
      </c>
    </row>
    <row r="6219" spans="1:13" ht="15" customHeight="1">
      <c r="A6219" s="76"/>
      <c r="B6219" s="77" t="str">
        <f t="shared" si="599"/>
        <v/>
      </c>
      <c r="C6219" t="str">
        <f t="shared" si="598"/>
        <v/>
      </c>
      <c r="D6219" s="315" t="str">
        <f t="shared" si="603"/>
        <v/>
      </c>
      <c r="E6219" s="228">
        <v>0</v>
      </c>
      <c r="J6219" s="229">
        <f t="shared" si="600"/>
        <v>0</v>
      </c>
      <c r="K6219" s="229">
        <f t="shared" si="601"/>
        <v>0</v>
      </c>
      <c r="L6219" s="229">
        <f t="shared" si="601"/>
        <v>0</v>
      </c>
      <c r="M6219" s="229">
        <f t="shared" si="602"/>
        <v>0</v>
      </c>
    </row>
    <row r="6220" spans="1:13" ht="15" customHeight="1">
      <c r="A6220" s="76"/>
      <c r="B6220" s="77" t="str">
        <f t="shared" si="599"/>
        <v/>
      </c>
      <c r="C6220" t="str">
        <f t="shared" si="598"/>
        <v/>
      </c>
      <c r="D6220" s="315" t="str">
        <f t="shared" si="603"/>
        <v/>
      </c>
      <c r="E6220" s="228">
        <v>0</v>
      </c>
      <c r="J6220" s="229">
        <f t="shared" si="600"/>
        <v>0</v>
      </c>
      <c r="K6220" s="229">
        <f t="shared" si="601"/>
        <v>0</v>
      </c>
      <c r="L6220" s="229">
        <f t="shared" si="601"/>
        <v>0</v>
      </c>
      <c r="M6220" s="229">
        <f t="shared" si="602"/>
        <v>0</v>
      </c>
    </row>
    <row r="6221" spans="1:13" ht="15" customHeight="1">
      <c r="A6221" s="76"/>
      <c r="B6221" s="77" t="str">
        <f t="shared" si="599"/>
        <v/>
      </c>
      <c r="C6221" t="str">
        <f t="shared" si="598"/>
        <v/>
      </c>
      <c r="D6221" s="315" t="str">
        <f t="shared" si="603"/>
        <v/>
      </c>
      <c r="E6221" s="228">
        <v>0</v>
      </c>
      <c r="J6221" s="229">
        <f t="shared" si="600"/>
        <v>0</v>
      </c>
      <c r="K6221" s="229">
        <f t="shared" si="601"/>
        <v>0</v>
      </c>
      <c r="L6221" s="229">
        <f t="shared" si="601"/>
        <v>0</v>
      </c>
      <c r="M6221" s="229">
        <f t="shared" si="602"/>
        <v>0</v>
      </c>
    </row>
    <row r="6222" spans="1:13" ht="15" customHeight="1">
      <c r="A6222" s="76"/>
      <c r="B6222" s="77" t="str">
        <f t="shared" si="599"/>
        <v/>
      </c>
      <c r="C6222" t="str">
        <f t="shared" si="598"/>
        <v/>
      </c>
      <c r="D6222" s="315" t="str">
        <f t="shared" si="603"/>
        <v/>
      </c>
      <c r="E6222" s="228">
        <v>0</v>
      </c>
      <c r="J6222" s="229">
        <f t="shared" si="600"/>
        <v>0</v>
      </c>
      <c r="K6222" s="229">
        <f t="shared" si="601"/>
        <v>0</v>
      </c>
      <c r="L6222" s="229">
        <f t="shared" si="601"/>
        <v>0</v>
      </c>
      <c r="M6222" s="229">
        <f t="shared" si="602"/>
        <v>0</v>
      </c>
    </row>
    <row r="6223" spans="1:13" ht="15" customHeight="1">
      <c r="A6223" s="76"/>
      <c r="B6223" s="77" t="str">
        <f t="shared" si="599"/>
        <v/>
      </c>
      <c r="C6223" t="str">
        <f t="shared" si="598"/>
        <v/>
      </c>
      <c r="D6223" s="315" t="str">
        <f t="shared" si="603"/>
        <v/>
      </c>
      <c r="E6223" s="228">
        <v>0</v>
      </c>
      <c r="J6223" s="229">
        <f t="shared" si="600"/>
        <v>0</v>
      </c>
      <c r="K6223" s="229">
        <f t="shared" si="601"/>
        <v>0</v>
      </c>
      <c r="L6223" s="229">
        <f t="shared" si="601"/>
        <v>0</v>
      </c>
      <c r="M6223" s="229">
        <f t="shared" si="602"/>
        <v>0</v>
      </c>
    </row>
    <row r="6224" spans="1:13" ht="15" customHeight="1">
      <c r="A6224" s="76"/>
      <c r="B6224" s="77" t="str">
        <f t="shared" si="599"/>
        <v/>
      </c>
      <c r="C6224" t="str">
        <f t="shared" si="598"/>
        <v/>
      </c>
      <c r="D6224" s="315" t="str">
        <f t="shared" si="603"/>
        <v/>
      </c>
      <c r="E6224" s="228">
        <v>0</v>
      </c>
      <c r="J6224" s="229">
        <f t="shared" si="600"/>
        <v>0</v>
      </c>
      <c r="K6224" s="229">
        <f t="shared" si="601"/>
        <v>0</v>
      </c>
      <c r="L6224" s="229">
        <f t="shared" si="601"/>
        <v>0</v>
      </c>
      <c r="M6224" s="229">
        <f t="shared" si="602"/>
        <v>0</v>
      </c>
    </row>
    <row r="6225" spans="1:13" ht="15" customHeight="1">
      <c r="A6225" s="76"/>
      <c r="B6225" s="77" t="str">
        <f t="shared" si="599"/>
        <v/>
      </c>
      <c r="C6225" t="str">
        <f t="shared" si="598"/>
        <v/>
      </c>
      <c r="D6225" s="315" t="str">
        <f t="shared" si="603"/>
        <v/>
      </c>
      <c r="E6225" s="228">
        <v>0</v>
      </c>
      <c r="J6225" s="229">
        <f t="shared" si="600"/>
        <v>0</v>
      </c>
      <c r="K6225" s="229">
        <f t="shared" si="601"/>
        <v>0</v>
      </c>
      <c r="L6225" s="229">
        <f t="shared" si="601"/>
        <v>0</v>
      </c>
      <c r="M6225" s="229">
        <f t="shared" si="602"/>
        <v>0</v>
      </c>
    </row>
    <row r="6226" spans="1:13" ht="15" customHeight="1">
      <c r="A6226" s="76"/>
      <c r="B6226" s="77" t="str">
        <f t="shared" si="599"/>
        <v/>
      </c>
      <c r="C6226" t="str">
        <f t="shared" si="598"/>
        <v/>
      </c>
      <c r="D6226" s="315" t="str">
        <f t="shared" si="603"/>
        <v/>
      </c>
      <c r="E6226" s="228">
        <v>0</v>
      </c>
      <c r="J6226" s="229">
        <f t="shared" si="600"/>
        <v>0</v>
      </c>
      <c r="K6226" s="229">
        <f t="shared" si="601"/>
        <v>0</v>
      </c>
      <c r="L6226" s="229">
        <f t="shared" si="601"/>
        <v>0</v>
      </c>
      <c r="M6226" s="229">
        <f t="shared" si="602"/>
        <v>0</v>
      </c>
    </row>
    <row r="6227" spans="1:13" ht="15" customHeight="1">
      <c r="A6227" s="76"/>
      <c r="B6227" s="77" t="str">
        <f t="shared" si="599"/>
        <v/>
      </c>
      <c r="C6227" t="str">
        <f t="shared" si="598"/>
        <v/>
      </c>
      <c r="D6227" s="315" t="str">
        <f t="shared" si="603"/>
        <v/>
      </c>
      <c r="E6227" s="228">
        <v>0</v>
      </c>
      <c r="J6227" s="229">
        <f t="shared" si="600"/>
        <v>0</v>
      </c>
      <c r="K6227" s="229">
        <f t="shared" si="601"/>
        <v>0</v>
      </c>
      <c r="L6227" s="229">
        <f t="shared" si="601"/>
        <v>0</v>
      </c>
      <c r="M6227" s="229">
        <f t="shared" si="602"/>
        <v>0</v>
      </c>
    </row>
    <row r="6228" spans="1:13" ht="15" customHeight="1">
      <c r="A6228" s="76"/>
      <c r="B6228" s="77" t="str">
        <f t="shared" si="599"/>
        <v/>
      </c>
      <c r="C6228" t="str">
        <f t="shared" si="598"/>
        <v/>
      </c>
      <c r="D6228" s="315" t="str">
        <f t="shared" si="603"/>
        <v/>
      </c>
      <c r="E6228" s="228">
        <v>0</v>
      </c>
      <c r="J6228" s="229">
        <f t="shared" si="600"/>
        <v>0</v>
      </c>
      <c r="K6228" s="229">
        <f t="shared" si="601"/>
        <v>0</v>
      </c>
      <c r="L6228" s="229">
        <f t="shared" si="601"/>
        <v>0</v>
      </c>
      <c r="M6228" s="229">
        <f t="shared" si="602"/>
        <v>0</v>
      </c>
    </row>
    <row r="6229" spans="1:13" ht="15" customHeight="1">
      <c r="A6229" s="76"/>
      <c r="B6229" s="77" t="str">
        <f t="shared" si="599"/>
        <v/>
      </c>
      <c r="C6229" t="str">
        <f t="shared" si="598"/>
        <v/>
      </c>
      <c r="D6229" s="315" t="str">
        <f t="shared" si="603"/>
        <v/>
      </c>
      <c r="E6229" s="228">
        <v>0</v>
      </c>
      <c r="J6229" s="229">
        <f t="shared" si="600"/>
        <v>0</v>
      </c>
      <c r="K6229" s="229">
        <f t="shared" si="601"/>
        <v>0</v>
      </c>
      <c r="L6229" s="229">
        <f t="shared" si="601"/>
        <v>0</v>
      </c>
      <c r="M6229" s="229">
        <f t="shared" si="602"/>
        <v>0</v>
      </c>
    </row>
    <row r="6230" spans="1:13" ht="15" customHeight="1">
      <c r="A6230" s="76"/>
      <c r="B6230" s="77" t="str">
        <f t="shared" si="599"/>
        <v/>
      </c>
      <c r="C6230" t="str">
        <f t="shared" si="598"/>
        <v/>
      </c>
      <c r="D6230" s="315" t="str">
        <f t="shared" si="603"/>
        <v/>
      </c>
      <c r="E6230" s="228">
        <v>0</v>
      </c>
      <c r="J6230" s="229">
        <f t="shared" si="600"/>
        <v>0</v>
      </c>
      <c r="K6230" s="229">
        <f t="shared" si="601"/>
        <v>0</v>
      </c>
      <c r="L6230" s="229">
        <f t="shared" si="601"/>
        <v>0</v>
      </c>
      <c r="M6230" s="229">
        <f t="shared" si="602"/>
        <v>0</v>
      </c>
    </row>
    <row r="6231" spans="1:13" ht="15" customHeight="1">
      <c r="A6231" s="76"/>
      <c r="B6231" s="77" t="str">
        <f t="shared" si="599"/>
        <v/>
      </c>
      <c r="C6231" t="str">
        <f t="shared" si="598"/>
        <v/>
      </c>
      <c r="D6231" s="315" t="str">
        <f t="shared" si="603"/>
        <v/>
      </c>
      <c r="E6231" s="228">
        <v>0</v>
      </c>
      <c r="J6231" s="229">
        <f t="shared" si="600"/>
        <v>0</v>
      </c>
      <c r="K6231" s="229">
        <f t="shared" si="601"/>
        <v>0</v>
      </c>
      <c r="L6231" s="229">
        <f t="shared" si="601"/>
        <v>0</v>
      </c>
      <c r="M6231" s="229">
        <f t="shared" si="602"/>
        <v>0</v>
      </c>
    </row>
    <row r="6232" spans="1:13" ht="15" customHeight="1">
      <c r="A6232" s="76"/>
      <c r="B6232" s="77" t="str">
        <f t="shared" si="599"/>
        <v/>
      </c>
      <c r="C6232" t="str">
        <f t="shared" si="598"/>
        <v/>
      </c>
      <c r="D6232" s="315" t="str">
        <f t="shared" si="603"/>
        <v/>
      </c>
      <c r="E6232" s="228">
        <v>0</v>
      </c>
      <c r="J6232" s="229">
        <f t="shared" si="600"/>
        <v>0</v>
      </c>
      <c r="K6232" s="229">
        <f t="shared" si="601"/>
        <v>0</v>
      </c>
      <c r="L6232" s="229">
        <f t="shared" si="601"/>
        <v>0</v>
      </c>
      <c r="M6232" s="229">
        <f t="shared" si="602"/>
        <v>0</v>
      </c>
    </row>
    <row r="6233" spans="1:13" ht="15" customHeight="1">
      <c r="A6233" s="76"/>
      <c r="B6233" s="77" t="str">
        <f t="shared" si="599"/>
        <v/>
      </c>
      <c r="C6233" t="str">
        <f t="shared" si="598"/>
        <v/>
      </c>
      <c r="D6233" s="315" t="str">
        <f t="shared" si="603"/>
        <v/>
      </c>
      <c r="E6233" s="228">
        <v>0</v>
      </c>
      <c r="J6233" s="229">
        <f t="shared" si="600"/>
        <v>0</v>
      </c>
      <c r="K6233" s="229">
        <f t="shared" si="601"/>
        <v>0</v>
      </c>
      <c r="L6233" s="229">
        <f t="shared" si="601"/>
        <v>0</v>
      </c>
      <c r="M6233" s="229">
        <f t="shared" si="602"/>
        <v>0</v>
      </c>
    </row>
    <row r="6234" spans="1:13" ht="15" customHeight="1">
      <c r="A6234" s="76"/>
      <c r="B6234" s="77" t="str">
        <f t="shared" si="599"/>
        <v/>
      </c>
      <c r="C6234" t="str">
        <f t="shared" si="598"/>
        <v/>
      </c>
      <c r="D6234" s="315" t="str">
        <f t="shared" si="603"/>
        <v/>
      </c>
      <c r="E6234" s="228">
        <v>0</v>
      </c>
      <c r="J6234" s="229">
        <f t="shared" si="600"/>
        <v>0</v>
      </c>
      <c r="K6234" s="229">
        <f t="shared" si="601"/>
        <v>0</v>
      </c>
      <c r="L6234" s="229">
        <f t="shared" si="601"/>
        <v>0</v>
      </c>
      <c r="M6234" s="229">
        <f t="shared" si="602"/>
        <v>0</v>
      </c>
    </row>
    <row r="6235" spans="1:13" ht="15" customHeight="1">
      <c r="A6235" s="76"/>
      <c r="B6235" s="77" t="str">
        <f t="shared" si="599"/>
        <v/>
      </c>
      <c r="C6235" t="str">
        <f t="shared" si="598"/>
        <v/>
      </c>
      <c r="D6235" s="315" t="str">
        <f t="shared" si="603"/>
        <v/>
      </c>
      <c r="E6235" s="228">
        <v>0</v>
      </c>
      <c r="J6235" s="229">
        <f t="shared" si="600"/>
        <v>0</v>
      </c>
      <c r="K6235" s="229">
        <f t="shared" si="601"/>
        <v>0</v>
      </c>
      <c r="L6235" s="229">
        <f t="shared" si="601"/>
        <v>0</v>
      </c>
      <c r="M6235" s="229">
        <f t="shared" si="602"/>
        <v>0</v>
      </c>
    </row>
    <row r="6236" spans="1:13" ht="15" customHeight="1">
      <c r="A6236" s="76"/>
      <c r="B6236" s="77" t="str">
        <f t="shared" si="599"/>
        <v/>
      </c>
      <c r="C6236" t="str">
        <f t="shared" si="598"/>
        <v/>
      </c>
      <c r="D6236" s="315" t="str">
        <f t="shared" si="603"/>
        <v/>
      </c>
      <c r="E6236" s="228">
        <v>0</v>
      </c>
      <c r="J6236" s="229">
        <f t="shared" si="600"/>
        <v>0</v>
      </c>
      <c r="K6236" s="229">
        <f t="shared" si="601"/>
        <v>0</v>
      </c>
      <c r="L6236" s="229">
        <f t="shared" si="601"/>
        <v>0</v>
      </c>
      <c r="M6236" s="229">
        <f t="shared" si="602"/>
        <v>0</v>
      </c>
    </row>
    <row r="6237" spans="1:13" ht="15" customHeight="1">
      <c r="A6237" s="76"/>
      <c r="B6237" s="77" t="str">
        <f t="shared" si="599"/>
        <v/>
      </c>
      <c r="C6237" t="str">
        <f t="shared" si="598"/>
        <v/>
      </c>
      <c r="D6237" s="315" t="str">
        <f t="shared" si="603"/>
        <v/>
      </c>
      <c r="E6237" s="228">
        <v>0</v>
      </c>
      <c r="J6237" s="229">
        <f t="shared" si="600"/>
        <v>0</v>
      </c>
      <c r="K6237" s="229">
        <f t="shared" si="601"/>
        <v>0</v>
      </c>
      <c r="L6237" s="229">
        <f t="shared" si="601"/>
        <v>0</v>
      </c>
      <c r="M6237" s="229">
        <f t="shared" si="602"/>
        <v>0</v>
      </c>
    </row>
    <row r="6238" spans="1:13" ht="15" customHeight="1">
      <c r="A6238" s="76"/>
      <c r="B6238" s="77" t="str">
        <f t="shared" si="599"/>
        <v/>
      </c>
      <c r="C6238" t="str">
        <f t="shared" si="598"/>
        <v/>
      </c>
      <c r="D6238" s="315" t="str">
        <f t="shared" si="603"/>
        <v/>
      </c>
      <c r="E6238" s="228">
        <v>0</v>
      </c>
      <c r="J6238" s="229">
        <f t="shared" si="600"/>
        <v>0</v>
      </c>
      <c r="K6238" s="229">
        <f t="shared" si="601"/>
        <v>0</v>
      </c>
      <c r="L6238" s="229">
        <f t="shared" si="601"/>
        <v>0</v>
      </c>
      <c r="M6238" s="229">
        <f t="shared" si="602"/>
        <v>0</v>
      </c>
    </row>
    <row r="6239" spans="1:13" ht="15" customHeight="1">
      <c r="A6239" s="76"/>
      <c r="B6239" s="77" t="str">
        <f t="shared" si="599"/>
        <v/>
      </c>
      <c r="C6239" t="str">
        <f t="shared" si="598"/>
        <v/>
      </c>
      <c r="D6239" s="315" t="str">
        <f t="shared" si="603"/>
        <v/>
      </c>
      <c r="E6239" s="228">
        <v>0</v>
      </c>
      <c r="J6239" s="229">
        <f t="shared" si="600"/>
        <v>0</v>
      </c>
      <c r="K6239" s="229">
        <f t="shared" si="601"/>
        <v>0</v>
      </c>
      <c r="L6239" s="229">
        <f t="shared" si="601"/>
        <v>0</v>
      </c>
      <c r="M6239" s="229">
        <f t="shared" si="602"/>
        <v>0</v>
      </c>
    </row>
    <row r="6240" spans="1:13" ht="15" customHeight="1">
      <c r="A6240" s="76"/>
      <c r="B6240" s="77" t="str">
        <f t="shared" si="599"/>
        <v/>
      </c>
      <c r="C6240" t="str">
        <f t="shared" si="598"/>
        <v/>
      </c>
      <c r="D6240" s="315" t="str">
        <f t="shared" si="603"/>
        <v/>
      </c>
      <c r="E6240" s="228">
        <v>0</v>
      </c>
      <c r="J6240" s="229">
        <f t="shared" si="600"/>
        <v>0</v>
      </c>
      <c r="K6240" s="229">
        <f t="shared" si="601"/>
        <v>0</v>
      </c>
      <c r="L6240" s="229">
        <f t="shared" si="601"/>
        <v>0</v>
      </c>
      <c r="M6240" s="229">
        <f t="shared" si="602"/>
        <v>0</v>
      </c>
    </row>
    <row r="6241" spans="1:13" ht="15" customHeight="1">
      <c r="A6241" s="76"/>
      <c r="B6241" s="77" t="str">
        <f t="shared" si="599"/>
        <v/>
      </c>
      <c r="C6241" t="str">
        <f t="shared" si="598"/>
        <v/>
      </c>
      <c r="D6241" s="315" t="str">
        <f t="shared" si="603"/>
        <v/>
      </c>
      <c r="E6241" s="228">
        <v>0</v>
      </c>
      <c r="J6241" s="229">
        <f t="shared" si="600"/>
        <v>0</v>
      </c>
      <c r="K6241" s="229">
        <f t="shared" si="601"/>
        <v>0</v>
      </c>
      <c r="L6241" s="229">
        <f t="shared" si="601"/>
        <v>0</v>
      </c>
      <c r="M6241" s="229">
        <f t="shared" si="602"/>
        <v>0</v>
      </c>
    </row>
    <row r="6242" spans="1:13" ht="15" customHeight="1">
      <c r="A6242" s="76"/>
      <c r="B6242" s="77" t="str">
        <f t="shared" si="599"/>
        <v/>
      </c>
      <c r="C6242" t="str">
        <f t="shared" si="598"/>
        <v/>
      </c>
      <c r="D6242" s="315" t="str">
        <f t="shared" si="603"/>
        <v/>
      </c>
      <c r="E6242" s="228">
        <v>0</v>
      </c>
      <c r="J6242" s="229">
        <f t="shared" si="600"/>
        <v>0</v>
      </c>
      <c r="K6242" s="229">
        <f t="shared" si="601"/>
        <v>0</v>
      </c>
      <c r="L6242" s="229">
        <f t="shared" si="601"/>
        <v>0</v>
      </c>
      <c r="M6242" s="229">
        <f t="shared" si="602"/>
        <v>0</v>
      </c>
    </row>
    <row r="6243" spans="1:13" ht="15" customHeight="1">
      <c r="A6243" s="76"/>
      <c r="B6243" s="77" t="str">
        <f t="shared" si="599"/>
        <v/>
      </c>
      <c r="C6243" t="str">
        <f t="shared" si="598"/>
        <v/>
      </c>
      <c r="D6243" s="315" t="str">
        <f t="shared" si="603"/>
        <v/>
      </c>
      <c r="E6243" s="228">
        <v>0</v>
      </c>
      <c r="J6243" s="229">
        <f t="shared" si="600"/>
        <v>0</v>
      </c>
      <c r="K6243" s="229">
        <f t="shared" si="601"/>
        <v>0</v>
      </c>
      <c r="L6243" s="229">
        <f t="shared" si="601"/>
        <v>0</v>
      </c>
      <c r="M6243" s="229">
        <f t="shared" si="602"/>
        <v>0</v>
      </c>
    </row>
    <row r="6244" spans="1:13" ht="15" customHeight="1">
      <c r="A6244" s="76"/>
      <c r="B6244" s="77" t="str">
        <f t="shared" si="599"/>
        <v/>
      </c>
      <c r="C6244" t="str">
        <f t="shared" si="598"/>
        <v/>
      </c>
      <c r="D6244" s="315" t="str">
        <f t="shared" si="603"/>
        <v/>
      </c>
      <c r="E6244" s="228">
        <v>0</v>
      </c>
      <c r="J6244" s="229">
        <f t="shared" si="600"/>
        <v>0</v>
      </c>
      <c r="K6244" s="229">
        <f t="shared" si="601"/>
        <v>0</v>
      </c>
      <c r="L6244" s="229">
        <f t="shared" si="601"/>
        <v>0</v>
      </c>
      <c r="M6244" s="229">
        <f t="shared" si="602"/>
        <v>0</v>
      </c>
    </row>
    <row r="6245" spans="1:13" ht="15" customHeight="1">
      <c r="A6245" s="76"/>
      <c r="B6245" s="77" t="str">
        <f t="shared" si="599"/>
        <v/>
      </c>
      <c r="C6245" t="str">
        <f t="shared" si="598"/>
        <v/>
      </c>
      <c r="D6245" s="315" t="str">
        <f t="shared" si="603"/>
        <v/>
      </c>
      <c r="E6245" s="228">
        <v>0</v>
      </c>
      <c r="J6245" s="229">
        <f t="shared" si="600"/>
        <v>0</v>
      </c>
      <c r="K6245" s="229">
        <f t="shared" si="601"/>
        <v>0</v>
      </c>
      <c r="L6245" s="229">
        <f t="shared" si="601"/>
        <v>0</v>
      </c>
      <c r="M6245" s="229">
        <f t="shared" si="602"/>
        <v>0</v>
      </c>
    </row>
    <row r="6246" spans="1:13" ht="15" customHeight="1">
      <c r="A6246" s="76"/>
      <c r="B6246" s="77" t="str">
        <f t="shared" si="599"/>
        <v/>
      </c>
      <c r="C6246" t="str">
        <f t="shared" si="598"/>
        <v/>
      </c>
      <c r="D6246" s="315" t="str">
        <f t="shared" si="603"/>
        <v/>
      </c>
      <c r="E6246" s="228">
        <v>0</v>
      </c>
      <c r="J6246" s="229">
        <f t="shared" si="600"/>
        <v>0</v>
      </c>
      <c r="K6246" s="229">
        <f t="shared" si="601"/>
        <v>0</v>
      </c>
      <c r="L6246" s="229">
        <f t="shared" si="601"/>
        <v>0</v>
      </c>
      <c r="M6246" s="229">
        <f t="shared" si="602"/>
        <v>0</v>
      </c>
    </row>
    <row r="6247" spans="1:13" ht="15" customHeight="1">
      <c r="A6247" s="76"/>
      <c r="B6247" s="77" t="str">
        <f t="shared" si="599"/>
        <v/>
      </c>
      <c r="C6247" t="str">
        <f t="shared" si="598"/>
        <v/>
      </c>
      <c r="D6247" s="315" t="str">
        <f t="shared" si="603"/>
        <v/>
      </c>
      <c r="E6247" s="228">
        <v>0</v>
      </c>
      <c r="J6247" s="229">
        <f t="shared" si="600"/>
        <v>0</v>
      </c>
      <c r="K6247" s="229">
        <f t="shared" si="601"/>
        <v>0</v>
      </c>
      <c r="L6247" s="229">
        <f t="shared" si="601"/>
        <v>0</v>
      </c>
      <c r="M6247" s="229">
        <f t="shared" si="602"/>
        <v>0</v>
      </c>
    </row>
    <row r="6248" spans="1:13" ht="15" customHeight="1">
      <c r="A6248" s="76"/>
      <c r="B6248" s="77" t="str">
        <f t="shared" si="599"/>
        <v/>
      </c>
      <c r="C6248" t="str">
        <f t="shared" si="598"/>
        <v/>
      </c>
      <c r="D6248" s="315" t="str">
        <f t="shared" si="603"/>
        <v/>
      </c>
      <c r="E6248" s="228">
        <v>0</v>
      </c>
      <c r="J6248" s="229">
        <f t="shared" si="600"/>
        <v>0</v>
      </c>
      <c r="K6248" s="229">
        <f t="shared" si="601"/>
        <v>0</v>
      </c>
      <c r="L6248" s="229">
        <f t="shared" si="601"/>
        <v>0</v>
      </c>
      <c r="M6248" s="229">
        <f t="shared" si="602"/>
        <v>0</v>
      </c>
    </row>
    <row r="6249" spans="1:13" ht="15" customHeight="1">
      <c r="A6249" s="76"/>
      <c r="B6249" s="77" t="str">
        <f t="shared" si="599"/>
        <v/>
      </c>
      <c r="C6249" t="str">
        <f t="shared" si="598"/>
        <v/>
      </c>
      <c r="D6249" s="315" t="str">
        <f t="shared" si="603"/>
        <v/>
      </c>
      <c r="E6249" s="228">
        <v>0</v>
      </c>
      <c r="J6249" s="229">
        <f t="shared" si="600"/>
        <v>0</v>
      </c>
      <c r="K6249" s="229">
        <f t="shared" si="601"/>
        <v>0</v>
      </c>
      <c r="L6249" s="229">
        <f t="shared" si="601"/>
        <v>0</v>
      </c>
      <c r="M6249" s="229">
        <f t="shared" si="602"/>
        <v>0</v>
      </c>
    </row>
    <row r="6250" spans="1:13" ht="15" customHeight="1">
      <c r="A6250" s="76"/>
      <c r="B6250" s="77" t="str">
        <f t="shared" si="599"/>
        <v/>
      </c>
      <c r="C6250" t="str">
        <f t="shared" si="598"/>
        <v/>
      </c>
      <c r="D6250" s="315" t="str">
        <f t="shared" si="603"/>
        <v/>
      </c>
      <c r="E6250" s="228">
        <v>0</v>
      </c>
      <c r="J6250" s="229">
        <f t="shared" si="600"/>
        <v>0</v>
      </c>
      <c r="K6250" s="229">
        <f t="shared" si="601"/>
        <v>0</v>
      </c>
      <c r="L6250" s="229">
        <f t="shared" si="601"/>
        <v>0</v>
      </c>
      <c r="M6250" s="229">
        <f t="shared" si="602"/>
        <v>0</v>
      </c>
    </row>
    <row r="6251" spans="1:13" ht="15" customHeight="1">
      <c r="A6251" s="76"/>
      <c r="B6251" s="77" t="str">
        <f t="shared" si="599"/>
        <v/>
      </c>
      <c r="C6251" t="str">
        <f t="shared" si="598"/>
        <v/>
      </c>
      <c r="D6251" s="315" t="str">
        <f t="shared" si="603"/>
        <v/>
      </c>
      <c r="E6251" s="228">
        <v>0</v>
      </c>
      <c r="J6251" s="229">
        <f t="shared" si="600"/>
        <v>0</v>
      </c>
      <c r="K6251" s="229">
        <f t="shared" si="601"/>
        <v>0</v>
      </c>
      <c r="L6251" s="229">
        <f t="shared" si="601"/>
        <v>0</v>
      </c>
      <c r="M6251" s="229">
        <f t="shared" si="602"/>
        <v>0</v>
      </c>
    </row>
    <row r="6252" spans="1:13" ht="15" customHeight="1">
      <c r="A6252" s="76"/>
      <c r="B6252" s="77" t="str">
        <f t="shared" si="599"/>
        <v/>
      </c>
      <c r="C6252" t="str">
        <f t="shared" si="598"/>
        <v/>
      </c>
      <c r="D6252" s="315" t="str">
        <f t="shared" si="603"/>
        <v/>
      </c>
      <c r="E6252" s="228">
        <v>0</v>
      </c>
      <c r="J6252" s="229">
        <f t="shared" si="600"/>
        <v>0</v>
      </c>
      <c r="K6252" s="229">
        <f t="shared" si="601"/>
        <v>0</v>
      </c>
      <c r="L6252" s="229">
        <f t="shared" si="601"/>
        <v>0</v>
      </c>
      <c r="M6252" s="229">
        <f t="shared" si="602"/>
        <v>0</v>
      </c>
    </row>
    <row r="6253" spans="1:13" ht="15" customHeight="1">
      <c r="A6253" s="76"/>
      <c r="B6253" s="77" t="str">
        <f t="shared" si="599"/>
        <v/>
      </c>
      <c r="C6253" t="str">
        <f t="shared" si="598"/>
        <v/>
      </c>
      <c r="D6253" s="315" t="str">
        <f t="shared" si="603"/>
        <v/>
      </c>
      <c r="E6253" s="228">
        <v>0</v>
      </c>
      <c r="J6253" s="229">
        <f t="shared" si="600"/>
        <v>0</v>
      </c>
      <c r="K6253" s="229">
        <f t="shared" si="601"/>
        <v>0</v>
      </c>
      <c r="L6253" s="229">
        <f t="shared" si="601"/>
        <v>0</v>
      </c>
      <c r="M6253" s="229">
        <f t="shared" si="602"/>
        <v>0</v>
      </c>
    </row>
    <row r="6254" spans="1:13" ht="15" customHeight="1">
      <c r="A6254" s="76"/>
      <c r="B6254" s="77" t="str">
        <f t="shared" si="599"/>
        <v/>
      </c>
      <c r="C6254" t="str">
        <f t="shared" si="598"/>
        <v/>
      </c>
      <c r="D6254" s="315" t="str">
        <f t="shared" si="603"/>
        <v/>
      </c>
      <c r="E6254" s="228">
        <v>0</v>
      </c>
      <c r="J6254" s="229">
        <f t="shared" si="600"/>
        <v>0</v>
      </c>
      <c r="K6254" s="229">
        <f t="shared" si="601"/>
        <v>0</v>
      </c>
      <c r="L6254" s="229">
        <f t="shared" si="601"/>
        <v>0</v>
      </c>
      <c r="M6254" s="229">
        <f t="shared" si="602"/>
        <v>0</v>
      </c>
    </row>
    <row r="6255" spans="1:13" ht="15" customHeight="1">
      <c r="A6255" s="76"/>
      <c r="B6255" s="77" t="str">
        <f t="shared" si="599"/>
        <v/>
      </c>
      <c r="C6255" t="str">
        <f t="shared" si="598"/>
        <v/>
      </c>
      <c r="D6255" s="315" t="str">
        <f t="shared" si="603"/>
        <v/>
      </c>
      <c r="E6255" s="228">
        <v>0</v>
      </c>
      <c r="J6255" s="229">
        <f t="shared" si="600"/>
        <v>0</v>
      </c>
      <c r="K6255" s="229">
        <f t="shared" si="601"/>
        <v>0</v>
      </c>
      <c r="L6255" s="229">
        <f t="shared" si="601"/>
        <v>0</v>
      </c>
      <c r="M6255" s="229">
        <f t="shared" si="602"/>
        <v>0</v>
      </c>
    </row>
    <row r="6256" spans="1:13" ht="15" customHeight="1">
      <c r="A6256" s="76"/>
      <c r="B6256" s="77" t="str">
        <f t="shared" si="599"/>
        <v/>
      </c>
      <c r="C6256" t="str">
        <f t="shared" si="598"/>
        <v/>
      </c>
      <c r="D6256" s="315" t="str">
        <f t="shared" si="603"/>
        <v/>
      </c>
      <c r="E6256" s="228">
        <v>0</v>
      </c>
      <c r="J6256" s="229">
        <f t="shared" si="600"/>
        <v>0</v>
      </c>
      <c r="K6256" s="229">
        <f t="shared" si="601"/>
        <v>0</v>
      </c>
      <c r="L6256" s="229">
        <f t="shared" si="601"/>
        <v>0</v>
      </c>
      <c r="M6256" s="229">
        <f t="shared" si="602"/>
        <v>0</v>
      </c>
    </row>
    <row r="6257" spans="1:13" ht="15" customHeight="1">
      <c r="A6257" s="76"/>
      <c r="B6257" s="77" t="str">
        <f t="shared" si="599"/>
        <v/>
      </c>
      <c r="C6257" t="str">
        <f t="shared" si="598"/>
        <v/>
      </c>
      <c r="D6257" s="315" t="str">
        <f t="shared" si="603"/>
        <v/>
      </c>
      <c r="E6257" s="228">
        <v>0</v>
      </c>
      <c r="J6257" s="229">
        <f t="shared" si="600"/>
        <v>0</v>
      </c>
      <c r="K6257" s="229">
        <f t="shared" si="601"/>
        <v>0</v>
      </c>
      <c r="L6257" s="229">
        <f t="shared" si="601"/>
        <v>0</v>
      </c>
      <c r="M6257" s="229">
        <f t="shared" si="602"/>
        <v>0</v>
      </c>
    </row>
    <row r="6258" spans="1:13" ht="15" customHeight="1">
      <c r="A6258" s="76"/>
      <c r="B6258" s="77" t="str">
        <f t="shared" si="599"/>
        <v/>
      </c>
      <c r="C6258" t="str">
        <f t="shared" si="598"/>
        <v/>
      </c>
      <c r="D6258" s="315" t="str">
        <f t="shared" si="603"/>
        <v/>
      </c>
      <c r="E6258" s="228">
        <v>0</v>
      </c>
      <c r="J6258" s="229">
        <f t="shared" si="600"/>
        <v>0</v>
      </c>
      <c r="K6258" s="229">
        <f t="shared" si="601"/>
        <v>0</v>
      </c>
      <c r="L6258" s="229">
        <f t="shared" si="601"/>
        <v>0</v>
      </c>
      <c r="M6258" s="229">
        <f t="shared" si="602"/>
        <v>0</v>
      </c>
    </row>
    <row r="6259" spans="1:13" ht="15" customHeight="1">
      <c r="A6259" s="76"/>
      <c r="B6259" s="77" t="str">
        <f t="shared" si="599"/>
        <v/>
      </c>
      <c r="C6259" t="str">
        <f t="shared" si="598"/>
        <v/>
      </c>
      <c r="D6259" s="315" t="str">
        <f t="shared" si="603"/>
        <v/>
      </c>
      <c r="E6259" s="228">
        <v>0</v>
      </c>
      <c r="J6259" s="229">
        <f t="shared" si="600"/>
        <v>0</v>
      </c>
      <c r="K6259" s="229">
        <f t="shared" si="601"/>
        <v>0</v>
      </c>
      <c r="L6259" s="229">
        <f t="shared" si="601"/>
        <v>0</v>
      </c>
      <c r="M6259" s="229">
        <f t="shared" si="602"/>
        <v>0</v>
      </c>
    </row>
    <row r="6260" spans="1:13" ht="15" customHeight="1">
      <c r="A6260" s="76"/>
      <c r="B6260" s="77" t="str">
        <f t="shared" si="599"/>
        <v/>
      </c>
      <c r="C6260" t="str">
        <f t="shared" si="598"/>
        <v/>
      </c>
      <c r="D6260" s="315" t="str">
        <f t="shared" si="603"/>
        <v/>
      </c>
      <c r="E6260" s="228">
        <v>0</v>
      </c>
      <c r="J6260" s="229">
        <f t="shared" si="600"/>
        <v>0</v>
      </c>
      <c r="K6260" s="229">
        <f t="shared" si="601"/>
        <v>0</v>
      </c>
      <c r="L6260" s="229">
        <f t="shared" si="601"/>
        <v>0</v>
      </c>
      <c r="M6260" s="229">
        <f t="shared" si="602"/>
        <v>0</v>
      </c>
    </row>
    <row r="6261" spans="1:13" ht="15" customHeight="1">
      <c r="A6261" s="76"/>
      <c r="B6261" s="77" t="str">
        <f t="shared" si="599"/>
        <v/>
      </c>
      <c r="C6261" t="str">
        <f t="shared" si="598"/>
        <v/>
      </c>
      <c r="D6261" s="315" t="str">
        <f t="shared" si="603"/>
        <v/>
      </c>
      <c r="E6261" s="228">
        <v>0</v>
      </c>
      <c r="J6261" s="229">
        <f t="shared" si="600"/>
        <v>0</v>
      </c>
      <c r="K6261" s="229">
        <f t="shared" si="601"/>
        <v>0</v>
      </c>
      <c r="L6261" s="229">
        <f t="shared" si="601"/>
        <v>0</v>
      </c>
      <c r="M6261" s="229">
        <f t="shared" si="602"/>
        <v>0</v>
      </c>
    </row>
    <row r="6262" spans="1:13" ht="15" customHeight="1">
      <c r="A6262" s="76"/>
      <c r="B6262" s="77" t="str">
        <f t="shared" si="599"/>
        <v/>
      </c>
      <c r="C6262" t="str">
        <f t="shared" si="598"/>
        <v/>
      </c>
      <c r="D6262" s="315" t="str">
        <f t="shared" si="603"/>
        <v/>
      </c>
      <c r="E6262" s="228">
        <v>0</v>
      </c>
      <c r="J6262" s="229">
        <f t="shared" si="600"/>
        <v>0</v>
      </c>
      <c r="K6262" s="229">
        <f t="shared" si="601"/>
        <v>0</v>
      </c>
      <c r="L6262" s="229">
        <f t="shared" si="601"/>
        <v>0</v>
      </c>
      <c r="M6262" s="229">
        <f t="shared" si="602"/>
        <v>0</v>
      </c>
    </row>
    <row r="6263" spans="1:13" ht="15" customHeight="1">
      <c r="A6263" s="76"/>
      <c r="B6263" s="77" t="str">
        <f t="shared" si="599"/>
        <v/>
      </c>
      <c r="C6263" t="str">
        <f t="shared" si="598"/>
        <v/>
      </c>
      <c r="D6263" s="315" t="str">
        <f t="shared" si="603"/>
        <v/>
      </c>
      <c r="E6263" s="228">
        <v>0</v>
      </c>
      <c r="J6263" s="229">
        <f t="shared" si="600"/>
        <v>0</v>
      </c>
      <c r="K6263" s="229">
        <f t="shared" si="601"/>
        <v>0</v>
      </c>
      <c r="L6263" s="229">
        <f t="shared" si="601"/>
        <v>0</v>
      </c>
      <c r="M6263" s="229">
        <f t="shared" si="602"/>
        <v>0</v>
      </c>
    </row>
    <row r="6264" spans="1:13" ht="15" customHeight="1">
      <c r="A6264" s="76"/>
      <c r="B6264" s="77" t="str">
        <f t="shared" si="599"/>
        <v/>
      </c>
      <c r="C6264" t="str">
        <f t="shared" si="598"/>
        <v/>
      </c>
      <c r="D6264" s="315" t="str">
        <f t="shared" si="603"/>
        <v/>
      </c>
      <c r="E6264" s="228">
        <v>0</v>
      </c>
      <c r="J6264" s="229">
        <f t="shared" si="600"/>
        <v>0</v>
      </c>
      <c r="K6264" s="229">
        <f t="shared" si="601"/>
        <v>0</v>
      </c>
      <c r="L6264" s="229">
        <f t="shared" si="601"/>
        <v>0</v>
      </c>
      <c r="M6264" s="229">
        <f t="shared" si="602"/>
        <v>0</v>
      </c>
    </row>
    <row r="6265" spans="1:13" ht="15" customHeight="1">
      <c r="A6265" s="76"/>
      <c r="B6265" s="77" t="str">
        <f t="shared" si="599"/>
        <v/>
      </c>
      <c r="C6265" t="str">
        <f t="shared" si="598"/>
        <v/>
      </c>
      <c r="D6265" s="315" t="str">
        <f t="shared" si="603"/>
        <v/>
      </c>
      <c r="E6265" s="228">
        <v>0</v>
      </c>
      <c r="J6265" s="229">
        <f t="shared" si="600"/>
        <v>0</v>
      </c>
      <c r="K6265" s="229">
        <f t="shared" si="601"/>
        <v>0</v>
      </c>
      <c r="L6265" s="229">
        <f t="shared" si="601"/>
        <v>0</v>
      </c>
      <c r="M6265" s="229">
        <f t="shared" si="602"/>
        <v>0</v>
      </c>
    </row>
    <row r="6266" spans="1:13" ht="15" customHeight="1">
      <c r="A6266" s="76"/>
      <c r="B6266" s="77" t="str">
        <f t="shared" si="599"/>
        <v/>
      </c>
      <c r="C6266" t="str">
        <f t="shared" si="598"/>
        <v/>
      </c>
      <c r="D6266" s="315" t="str">
        <f t="shared" si="603"/>
        <v/>
      </c>
      <c r="E6266" s="228">
        <v>0</v>
      </c>
      <c r="J6266" s="229">
        <f t="shared" si="600"/>
        <v>0</v>
      </c>
      <c r="K6266" s="229">
        <f t="shared" si="601"/>
        <v>0</v>
      </c>
      <c r="L6266" s="229">
        <f t="shared" si="601"/>
        <v>0</v>
      </c>
      <c r="M6266" s="229">
        <f t="shared" si="602"/>
        <v>0</v>
      </c>
    </row>
    <row r="6267" spans="1:13" ht="15" customHeight="1">
      <c r="A6267" s="76"/>
      <c r="B6267" s="77" t="str">
        <f t="shared" si="599"/>
        <v/>
      </c>
      <c r="C6267" t="str">
        <f t="shared" si="598"/>
        <v/>
      </c>
      <c r="D6267" s="315" t="str">
        <f t="shared" si="603"/>
        <v/>
      </c>
      <c r="E6267" s="228">
        <v>0</v>
      </c>
      <c r="J6267" s="229">
        <f t="shared" si="600"/>
        <v>0</v>
      </c>
      <c r="K6267" s="229">
        <f t="shared" si="601"/>
        <v>0</v>
      </c>
      <c r="L6267" s="229">
        <f t="shared" si="601"/>
        <v>0</v>
      </c>
      <c r="M6267" s="229">
        <f t="shared" si="602"/>
        <v>0</v>
      </c>
    </row>
    <row r="6268" spans="1:13" ht="15" customHeight="1">
      <c r="A6268" s="76"/>
      <c r="B6268" s="77" t="str">
        <f t="shared" si="599"/>
        <v/>
      </c>
      <c r="C6268" t="str">
        <f t="shared" si="598"/>
        <v/>
      </c>
      <c r="D6268" s="315" t="str">
        <f t="shared" si="603"/>
        <v/>
      </c>
      <c r="E6268" s="228">
        <v>0</v>
      </c>
      <c r="J6268" s="229">
        <f t="shared" si="600"/>
        <v>0</v>
      </c>
      <c r="K6268" s="229">
        <f t="shared" si="601"/>
        <v>0</v>
      </c>
      <c r="L6268" s="229">
        <f t="shared" si="601"/>
        <v>0</v>
      </c>
      <c r="M6268" s="229">
        <f t="shared" si="602"/>
        <v>0</v>
      </c>
    </row>
    <row r="6269" spans="1:13" ht="15" customHeight="1">
      <c r="A6269" s="76"/>
      <c r="B6269" s="77" t="str">
        <f t="shared" si="599"/>
        <v/>
      </c>
      <c r="C6269" t="str">
        <f t="shared" si="598"/>
        <v/>
      </c>
      <c r="D6269" s="315" t="str">
        <f t="shared" si="603"/>
        <v/>
      </c>
      <c r="E6269" s="228">
        <v>0</v>
      </c>
      <c r="J6269" s="229">
        <f t="shared" si="600"/>
        <v>0</v>
      </c>
      <c r="K6269" s="229">
        <f t="shared" si="601"/>
        <v>0</v>
      </c>
      <c r="L6269" s="229">
        <f t="shared" si="601"/>
        <v>0</v>
      </c>
      <c r="M6269" s="229">
        <f t="shared" si="602"/>
        <v>0</v>
      </c>
    </row>
    <row r="6270" spans="1:13" ht="15" customHeight="1">
      <c r="A6270" s="76"/>
      <c r="B6270" s="77" t="str">
        <f t="shared" si="599"/>
        <v/>
      </c>
      <c r="C6270" t="str">
        <f t="shared" si="598"/>
        <v/>
      </c>
      <c r="D6270" s="315" t="str">
        <f t="shared" si="603"/>
        <v/>
      </c>
      <c r="E6270" s="228">
        <v>0</v>
      </c>
      <c r="J6270" s="229">
        <f t="shared" si="600"/>
        <v>0</v>
      </c>
      <c r="K6270" s="229">
        <f t="shared" si="601"/>
        <v>0</v>
      </c>
      <c r="L6270" s="229">
        <f t="shared" si="601"/>
        <v>0</v>
      </c>
      <c r="M6270" s="229">
        <f t="shared" si="602"/>
        <v>0</v>
      </c>
    </row>
    <row r="6271" spans="1:13" ht="15" customHeight="1">
      <c r="A6271" s="76"/>
      <c r="B6271" s="77" t="str">
        <f t="shared" si="599"/>
        <v/>
      </c>
      <c r="C6271" t="str">
        <f t="shared" si="598"/>
        <v/>
      </c>
      <c r="D6271" s="315" t="str">
        <f t="shared" si="603"/>
        <v/>
      </c>
      <c r="E6271" s="228">
        <v>0</v>
      </c>
      <c r="J6271" s="229">
        <f t="shared" si="600"/>
        <v>0</v>
      </c>
      <c r="K6271" s="229">
        <f t="shared" si="601"/>
        <v>0</v>
      </c>
      <c r="L6271" s="229">
        <f t="shared" si="601"/>
        <v>0</v>
      </c>
      <c r="M6271" s="229">
        <f t="shared" si="602"/>
        <v>0</v>
      </c>
    </row>
    <row r="6272" spans="1:13" ht="15" customHeight="1">
      <c r="A6272" s="76"/>
      <c r="B6272" s="77" t="str">
        <f t="shared" si="599"/>
        <v/>
      </c>
      <c r="C6272" t="str">
        <f t="shared" si="598"/>
        <v/>
      </c>
      <c r="D6272" s="315" t="str">
        <f t="shared" si="603"/>
        <v/>
      </c>
      <c r="E6272" s="228">
        <v>0</v>
      </c>
      <c r="J6272" s="229">
        <f t="shared" si="600"/>
        <v>0</v>
      </c>
      <c r="K6272" s="229">
        <f t="shared" si="601"/>
        <v>0</v>
      </c>
      <c r="L6272" s="229">
        <f t="shared" si="601"/>
        <v>0</v>
      </c>
      <c r="M6272" s="229">
        <f t="shared" si="602"/>
        <v>0</v>
      </c>
    </row>
    <row r="6273" spans="1:13" ht="15" customHeight="1">
      <c r="A6273" s="76"/>
      <c r="B6273" s="77" t="str">
        <f t="shared" si="599"/>
        <v/>
      </c>
      <c r="C6273" t="str">
        <f t="shared" ref="C6273:C6336" si="604">IF(A6273&lt;&gt;"",TEXT(A6273,"aaaa"),"")</f>
        <v/>
      </c>
      <c r="D6273" s="315" t="str">
        <f t="shared" si="603"/>
        <v/>
      </c>
      <c r="E6273" s="228">
        <v>0</v>
      </c>
      <c r="J6273" s="229">
        <f t="shared" si="600"/>
        <v>0</v>
      </c>
      <c r="K6273" s="229">
        <f t="shared" si="601"/>
        <v>0</v>
      </c>
      <c r="L6273" s="229">
        <f t="shared" si="601"/>
        <v>0</v>
      </c>
      <c r="M6273" s="229">
        <f t="shared" si="602"/>
        <v>0</v>
      </c>
    </row>
    <row r="6274" spans="1:13" ht="15" customHeight="1">
      <c r="A6274" s="76"/>
      <c r="B6274" s="77" t="str">
        <f t="shared" si="599"/>
        <v/>
      </c>
      <c r="C6274" t="str">
        <f t="shared" si="604"/>
        <v/>
      </c>
      <c r="D6274" s="315" t="str">
        <f t="shared" si="603"/>
        <v/>
      </c>
      <c r="E6274" s="228">
        <v>0</v>
      </c>
      <c r="J6274" s="229">
        <f t="shared" si="600"/>
        <v>0</v>
      </c>
      <c r="K6274" s="229">
        <f t="shared" si="601"/>
        <v>0</v>
      </c>
      <c r="L6274" s="229">
        <f t="shared" si="601"/>
        <v>0</v>
      </c>
      <c r="M6274" s="229">
        <f t="shared" si="602"/>
        <v>0</v>
      </c>
    </row>
    <row r="6275" spans="1:13" ht="15" customHeight="1">
      <c r="A6275" s="76"/>
      <c r="B6275" s="77" t="str">
        <f t="shared" si="599"/>
        <v/>
      </c>
      <c r="C6275" t="str">
        <f t="shared" si="604"/>
        <v/>
      </c>
      <c r="D6275" s="315" t="str">
        <f t="shared" si="603"/>
        <v/>
      </c>
      <c r="E6275" s="228">
        <v>0</v>
      </c>
      <c r="J6275" s="229">
        <f t="shared" si="600"/>
        <v>0</v>
      </c>
      <c r="K6275" s="229">
        <f t="shared" si="601"/>
        <v>0</v>
      </c>
      <c r="L6275" s="229">
        <f t="shared" si="601"/>
        <v>0</v>
      </c>
      <c r="M6275" s="229">
        <f t="shared" si="602"/>
        <v>0</v>
      </c>
    </row>
    <row r="6276" spans="1:13" ht="15" customHeight="1">
      <c r="A6276" s="76"/>
      <c r="B6276" s="77" t="str">
        <f t="shared" si="599"/>
        <v/>
      </c>
      <c r="C6276" t="str">
        <f t="shared" si="604"/>
        <v/>
      </c>
      <c r="D6276" s="315" t="str">
        <f t="shared" si="603"/>
        <v/>
      </c>
      <c r="E6276" s="228">
        <v>0</v>
      </c>
      <c r="J6276" s="229">
        <f t="shared" si="600"/>
        <v>0</v>
      </c>
      <c r="K6276" s="229">
        <f t="shared" si="601"/>
        <v>0</v>
      </c>
      <c r="L6276" s="229">
        <f t="shared" si="601"/>
        <v>0</v>
      </c>
      <c r="M6276" s="229">
        <f t="shared" si="602"/>
        <v>0</v>
      </c>
    </row>
    <row r="6277" spans="1:13" ht="15" customHeight="1">
      <c r="A6277" s="76"/>
      <c r="B6277" s="77" t="str">
        <f t="shared" si="599"/>
        <v/>
      </c>
      <c r="C6277" t="str">
        <f t="shared" si="604"/>
        <v/>
      </c>
      <c r="D6277" s="315" t="str">
        <f t="shared" si="603"/>
        <v/>
      </c>
      <c r="E6277" s="228">
        <v>0</v>
      </c>
      <c r="J6277" s="229">
        <f t="shared" si="600"/>
        <v>0</v>
      </c>
      <c r="K6277" s="229">
        <f t="shared" si="601"/>
        <v>0</v>
      </c>
      <c r="L6277" s="229">
        <f t="shared" si="601"/>
        <v>0</v>
      </c>
      <c r="M6277" s="229">
        <f t="shared" si="602"/>
        <v>0</v>
      </c>
    </row>
    <row r="6278" spans="1:13" ht="15" customHeight="1">
      <c r="A6278" s="76"/>
      <c r="B6278" s="77" t="str">
        <f t="shared" si="599"/>
        <v/>
      </c>
      <c r="C6278" t="str">
        <f t="shared" si="604"/>
        <v/>
      </c>
      <c r="D6278" s="315" t="str">
        <f t="shared" si="603"/>
        <v/>
      </c>
      <c r="E6278" s="228">
        <v>0</v>
      </c>
      <c r="J6278" s="229">
        <f t="shared" si="600"/>
        <v>0</v>
      </c>
      <c r="K6278" s="229">
        <f t="shared" si="601"/>
        <v>0</v>
      </c>
      <c r="L6278" s="229">
        <f t="shared" si="601"/>
        <v>0</v>
      </c>
      <c r="M6278" s="229">
        <f t="shared" si="602"/>
        <v>0</v>
      </c>
    </row>
    <row r="6279" spans="1:13" ht="15" customHeight="1">
      <c r="A6279" s="76"/>
      <c r="B6279" s="77" t="str">
        <f t="shared" ref="B6279:B6342" si="605">IF(A6279="","",TEXT(A6279,"DDDD"))</f>
        <v/>
      </c>
      <c r="C6279" t="str">
        <f t="shared" si="604"/>
        <v/>
      </c>
      <c r="D6279" s="315" t="str">
        <f t="shared" si="603"/>
        <v/>
      </c>
      <c r="E6279" s="228">
        <v>0</v>
      </c>
      <c r="J6279" s="229">
        <f t="shared" ref="J6279:J6342" si="606">IF(E6279=0,0,(1-J$4)*E6279)</f>
        <v>0</v>
      </c>
      <c r="K6279" s="229">
        <f t="shared" ref="K6279:L6342" si="607">IF(F6279=0,0,(1-K$4)*F6279)</f>
        <v>0</v>
      </c>
      <c r="L6279" s="229">
        <f t="shared" si="607"/>
        <v>0</v>
      </c>
      <c r="M6279" s="229">
        <f t="shared" ref="M6279:M6342" si="608">IF(H6279=0,0,(1-M$4)*H6279)</f>
        <v>0</v>
      </c>
    </row>
    <row r="6280" spans="1:13" ht="15" customHeight="1">
      <c r="A6280" s="76"/>
      <c r="B6280" s="77" t="str">
        <f t="shared" si="605"/>
        <v/>
      </c>
      <c r="C6280" t="str">
        <f t="shared" si="604"/>
        <v/>
      </c>
      <c r="D6280" s="315" t="str">
        <f t="shared" ref="D6280:D6343" si="609">IF(A6280&lt;&gt;"",PROPER(TEXT(A6280,"Mmmm")),"")</f>
        <v/>
      </c>
      <c r="E6280" s="228">
        <v>0</v>
      </c>
      <c r="J6280" s="229">
        <f t="shared" si="606"/>
        <v>0</v>
      </c>
      <c r="K6280" s="229">
        <f t="shared" si="607"/>
        <v>0</v>
      </c>
      <c r="L6280" s="229">
        <f t="shared" si="607"/>
        <v>0</v>
      </c>
      <c r="M6280" s="229">
        <f t="shared" si="608"/>
        <v>0</v>
      </c>
    </row>
    <row r="6281" spans="1:13" ht="15" customHeight="1">
      <c r="A6281" s="76"/>
      <c r="B6281" s="77" t="str">
        <f t="shared" si="605"/>
        <v/>
      </c>
      <c r="C6281" t="str">
        <f t="shared" si="604"/>
        <v/>
      </c>
      <c r="D6281" s="315" t="str">
        <f t="shared" si="609"/>
        <v/>
      </c>
      <c r="E6281" s="228">
        <v>0</v>
      </c>
      <c r="J6281" s="229">
        <f t="shared" si="606"/>
        <v>0</v>
      </c>
      <c r="K6281" s="229">
        <f t="shared" si="607"/>
        <v>0</v>
      </c>
      <c r="L6281" s="229">
        <f t="shared" si="607"/>
        <v>0</v>
      </c>
      <c r="M6281" s="229">
        <f t="shared" si="608"/>
        <v>0</v>
      </c>
    </row>
    <row r="6282" spans="1:13" ht="15" customHeight="1">
      <c r="A6282" s="76"/>
      <c r="B6282" s="77" t="str">
        <f t="shared" si="605"/>
        <v/>
      </c>
      <c r="C6282" t="str">
        <f t="shared" si="604"/>
        <v/>
      </c>
      <c r="D6282" s="315" t="str">
        <f t="shared" si="609"/>
        <v/>
      </c>
      <c r="E6282" s="228">
        <v>0</v>
      </c>
      <c r="J6282" s="229">
        <f t="shared" si="606"/>
        <v>0</v>
      </c>
      <c r="K6282" s="229">
        <f t="shared" si="607"/>
        <v>0</v>
      </c>
      <c r="L6282" s="229">
        <f t="shared" si="607"/>
        <v>0</v>
      </c>
      <c r="M6282" s="229">
        <f t="shared" si="608"/>
        <v>0</v>
      </c>
    </row>
    <row r="6283" spans="1:13" ht="15" customHeight="1">
      <c r="A6283" s="76"/>
      <c r="B6283" s="77" t="str">
        <f t="shared" si="605"/>
        <v/>
      </c>
      <c r="C6283" t="str">
        <f t="shared" si="604"/>
        <v/>
      </c>
      <c r="D6283" s="315" t="str">
        <f t="shared" si="609"/>
        <v/>
      </c>
      <c r="E6283" s="228">
        <v>0</v>
      </c>
      <c r="J6283" s="229">
        <f t="shared" si="606"/>
        <v>0</v>
      </c>
      <c r="K6283" s="229">
        <f t="shared" si="607"/>
        <v>0</v>
      </c>
      <c r="L6283" s="229">
        <f t="shared" si="607"/>
        <v>0</v>
      </c>
      <c r="M6283" s="229">
        <f t="shared" si="608"/>
        <v>0</v>
      </c>
    </row>
    <row r="6284" spans="1:13" ht="15" customHeight="1">
      <c r="A6284" s="76"/>
      <c r="B6284" s="77" t="str">
        <f t="shared" si="605"/>
        <v/>
      </c>
      <c r="C6284" t="str">
        <f t="shared" si="604"/>
        <v/>
      </c>
      <c r="D6284" s="315" t="str">
        <f t="shared" si="609"/>
        <v/>
      </c>
      <c r="E6284" s="228">
        <v>0</v>
      </c>
      <c r="J6284" s="229">
        <f t="shared" si="606"/>
        <v>0</v>
      </c>
      <c r="K6284" s="229">
        <f t="shared" si="607"/>
        <v>0</v>
      </c>
      <c r="L6284" s="229">
        <f t="shared" si="607"/>
        <v>0</v>
      </c>
      <c r="M6284" s="229">
        <f t="shared" si="608"/>
        <v>0</v>
      </c>
    </row>
    <row r="6285" spans="1:13" ht="15" customHeight="1">
      <c r="A6285" s="76"/>
      <c r="B6285" s="77" t="str">
        <f t="shared" si="605"/>
        <v/>
      </c>
      <c r="C6285" t="str">
        <f t="shared" si="604"/>
        <v/>
      </c>
      <c r="D6285" s="315" t="str">
        <f t="shared" si="609"/>
        <v/>
      </c>
      <c r="E6285" s="228">
        <v>0</v>
      </c>
      <c r="J6285" s="229">
        <f t="shared" si="606"/>
        <v>0</v>
      </c>
      <c r="K6285" s="229">
        <f t="shared" si="607"/>
        <v>0</v>
      </c>
      <c r="L6285" s="229">
        <f t="shared" si="607"/>
        <v>0</v>
      </c>
      <c r="M6285" s="229">
        <f t="shared" si="608"/>
        <v>0</v>
      </c>
    </row>
    <row r="6286" spans="1:13" ht="15" customHeight="1">
      <c r="A6286" s="76"/>
      <c r="B6286" s="77" t="str">
        <f t="shared" si="605"/>
        <v/>
      </c>
      <c r="C6286" t="str">
        <f t="shared" si="604"/>
        <v/>
      </c>
      <c r="D6286" s="315" t="str">
        <f t="shared" si="609"/>
        <v/>
      </c>
      <c r="E6286" s="228">
        <v>0</v>
      </c>
      <c r="J6286" s="229">
        <f t="shared" si="606"/>
        <v>0</v>
      </c>
      <c r="K6286" s="229">
        <f t="shared" si="607"/>
        <v>0</v>
      </c>
      <c r="L6286" s="229">
        <f t="shared" si="607"/>
        <v>0</v>
      </c>
      <c r="M6286" s="229">
        <f t="shared" si="608"/>
        <v>0</v>
      </c>
    </row>
    <row r="6287" spans="1:13" ht="15" customHeight="1">
      <c r="A6287" s="76"/>
      <c r="B6287" s="77" t="str">
        <f t="shared" si="605"/>
        <v/>
      </c>
      <c r="C6287" t="str">
        <f t="shared" si="604"/>
        <v/>
      </c>
      <c r="D6287" s="315" t="str">
        <f t="shared" si="609"/>
        <v/>
      </c>
      <c r="E6287" s="228">
        <v>0</v>
      </c>
      <c r="J6287" s="229">
        <f t="shared" si="606"/>
        <v>0</v>
      </c>
      <c r="K6287" s="229">
        <f t="shared" si="607"/>
        <v>0</v>
      </c>
      <c r="L6287" s="229">
        <f t="shared" si="607"/>
        <v>0</v>
      </c>
      <c r="M6287" s="229">
        <f t="shared" si="608"/>
        <v>0</v>
      </c>
    </row>
    <row r="6288" spans="1:13" ht="15" customHeight="1">
      <c r="A6288" s="76"/>
      <c r="B6288" s="77" t="str">
        <f t="shared" si="605"/>
        <v/>
      </c>
      <c r="C6288" t="str">
        <f t="shared" si="604"/>
        <v/>
      </c>
      <c r="D6288" s="315" t="str">
        <f t="shared" si="609"/>
        <v/>
      </c>
      <c r="E6288" s="228">
        <v>0</v>
      </c>
      <c r="J6288" s="229">
        <f t="shared" si="606"/>
        <v>0</v>
      </c>
      <c r="K6288" s="229">
        <f t="shared" si="607"/>
        <v>0</v>
      </c>
      <c r="L6288" s="229">
        <f t="shared" si="607"/>
        <v>0</v>
      </c>
      <c r="M6288" s="229">
        <f t="shared" si="608"/>
        <v>0</v>
      </c>
    </row>
    <row r="6289" spans="1:13" ht="15" customHeight="1">
      <c r="A6289" s="76"/>
      <c r="B6289" s="77" t="str">
        <f t="shared" si="605"/>
        <v/>
      </c>
      <c r="C6289" t="str">
        <f t="shared" si="604"/>
        <v/>
      </c>
      <c r="D6289" s="315" t="str">
        <f t="shared" si="609"/>
        <v/>
      </c>
      <c r="E6289" s="228">
        <v>0</v>
      </c>
      <c r="J6289" s="229">
        <f t="shared" si="606"/>
        <v>0</v>
      </c>
      <c r="K6289" s="229">
        <f t="shared" si="607"/>
        <v>0</v>
      </c>
      <c r="L6289" s="229">
        <f t="shared" si="607"/>
        <v>0</v>
      </c>
      <c r="M6289" s="229">
        <f t="shared" si="608"/>
        <v>0</v>
      </c>
    </row>
    <row r="6290" spans="1:13" ht="15" customHeight="1">
      <c r="A6290" s="76"/>
      <c r="B6290" s="77" t="str">
        <f t="shared" si="605"/>
        <v/>
      </c>
      <c r="C6290" t="str">
        <f t="shared" si="604"/>
        <v/>
      </c>
      <c r="D6290" s="315" t="str">
        <f t="shared" si="609"/>
        <v/>
      </c>
      <c r="E6290" s="228">
        <v>0</v>
      </c>
      <c r="J6290" s="229">
        <f t="shared" si="606"/>
        <v>0</v>
      </c>
      <c r="K6290" s="229">
        <f t="shared" si="607"/>
        <v>0</v>
      </c>
      <c r="L6290" s="229">
        <f t="shared" si="607"/>
        <v>0</v>
      </c>
      <c r="M6290" s="229">
        <f t="shared" si="608"/>
        <v>0</v>
      </c>
    </row>
    <row r="6291" spans="1:13" ht="15" customHeight="1">
      <c r="A6291" s="76"/>
      <c r="B6291" s="77" t="str">
        <f t="shared" si="605"/>
        <v/>
      </c>
      <c r="C6291" t="str">
        <f t="shared" si="604"/>
        <v/>
      </c>
      <c r="D6291" s="315" t="str">
        <f t="shared" si="609"/>
        <v/>
      </c>
      <c r="E6291" s="228">
        <v>0</v>
      </c>
      <c r="J6291" s="229">
        <f t="shared" si="606"/>
        <v>0</v>
      </c>
      <c r="K6291" s="229">
        <f t="shared" si="607"/>
        <v>0</v>
      </c>
      <c r="L6291" s="229">
        <f t="shared" si="607"/>
        <v>0</v>
      </c>
      <c r="M6291" s="229">
        <f t="shared" si="608"/>
        <v>0</v>
      </c>
    </row>
    <row r="6292" spans="1:13" ht="15" customHeight="1">
      <c r="A6292" s="76"/>
      <c r="B6292" s="77" t="str">
        <f t="shared" si="605"/>
        <v/>
      </c>
      <c r="C6292" t="str">
        <f t="shared" si="604"/>
        <v/>
      </c>
      <c r="D6292" s="315" t="str">
        <f t="shared" si="609"/>
        <v/>
      </c>
      <c r="E6292" s="228">
        <v>0</v>
      </c>
      <c r="J6292" s="229">
        <f t="shared" si="606"/>
        <v>0</v>
      </c>
      <c r="K6292" s="229">
        <f t="shared" si="607"/>
        <v>0</v>
      </c>
      <c r="L6292" s="229">
        <f t="shared" si="607"/>
        <v>0</v>
      </c>
      <c r="M6292" s="229">
        <f t="shared" si="608"/>
        <v>0</v>
      </c>
    </row>
    <row r="6293" spans="1:13" ht="15" customHeight="1">
      <c r="A6293" s="76"/>
      <c r="B6293" s="77" t="str">
        <f t="shared" si="605"/>
        <v/>
      </c>
      <c r="C6293" t="str">
        <f t="shared" si="604"/>
        <v/>
      </c>
      <c r="D6293" s="315" t="str">
        <f t="shared" si="609"/>
        <v/>
      </c>
      <c r="E6293" s="228">
        <v>0</v>
      </c>
      <c r="J6293" s="229">
        <f t="shared" si="606"/>
        <v>0</v>
      </c>
      <c r="K6293" s="229">
        <f t="shared" si="607"/>
        <v>0</v>
      </c>
      <c r="L6293" s="229">
        <f t="shared" si="607"/>
        <v>0</v>
      </c>
      <c r="M6293" s="229">
        <f t="shared" si="608"/>
        <v>0</v>
      </c>
    </row>
    <row r="6294" spans="1:13" ht="15" customHeight="1">
      <c r="A6294" s="76"/>
      <c r="B6294" s="77" t="str">
        <f t="shared" si="605"/>
        <v/>
      </c>
      <c r="C6294" t="str">
        <f t="shared" si="604"/>
        <v/>
      </c>
      <c r="D6294" s="315" t="str">
        <f t="shared" si="609"/>
        <v/>
      </c>
      <c r="E6294" s="228">
        <v>0</v>
      </c>
      <c r="J6294" s="229">
        <f t="shared" si="606"/>
        <v>0</v>
      </c>
      <c r="K6294" s="229">
        <f t="shared" si="607"/>
        <v>0</v>
      </c>
      <c r="L6294" s="229">
        <f t="shared" si="607"/>
        <v>0</v>
      </c>
      <c r="M6294" s="229">
        <f t="shared" si="608"/>
        <v>0</v>
      </c>
    </row>
    <row r="6295" spans="1:13" ht="15" customHeight="1">
      <c r="A6295" s="76"/>
      <c r="B6295" s="77" t="str">
        <f t="shared" si="605"/>
        <v/>
      </c>
      <c r="C6295" t="str">
        <f t="shared" si="604"/>
        <v/>
      </c>
      <c r="D6295" s="315" t="str">
        <f t="shared" si="609"/>
        <v/>
      </c>
      <c r="E6295" s="228">
        <v>0</v>
      </c>
      <c r="J6295" s="229">
        <f t="shared" si="606"/>
        <v>0</v>
      </c>
      <c r="K6295" s="229">
        <f t="shared" si="607"/>
        <v>0</v>
      </c>
      <c r="L6295" s="229">
        <f t="shared" si="607"/>
        <v>0</v>
      </c>
      <c r="M6295" s="229">
        <f t="shared" si="608"/>
        <v>0</v>
      </c>
    </row>
    <row r="6296" spans="1:13" ht="15" customHeight="1">
      <c r="A6296" s="76"/>
      <c r="B6296" s="77" t="str">
        <f t="shared" si="605"/>
        <v/>
      </c>
      <c r="C6296" t="str">
        <f t="shared" si="604"/>
        <v/>
      </c>
      <c r="D6296" s="315" t="str">
        <f t="shared" si="609"/>
        <v/>
      </c>
      <c r="E6296" s="228">
        <v>0</v>
      </c>
      <c r="J6296" s="229">
        <f t="shared" si="606"/>
        <v>0</v>
      </c>
      <c r="K6296" s="229">
        <f t="shared" si="607"/>
        <v>0</v>
      </c>
      <c r="L6296" s="229">
        <f t="shared" si="607"/>
        <v>0</v>
      </c>
      <c r="M6296" s="229">
        <f t="shared" si="608"/>
        <v>0</v>
      </c>
    </row>
    <row r="6297" spans="1:13" ht="15" customHeight="1">
      <c r="A6297" s="76"/>
      <c r="B6297" s="77" t="str">
        <f t="shared" si="605"/>
        <v/>
      </c>
      <c r="C6297" t="str">
        <f t="shared" si="604"/>
        <v/>
      </c>
      <c r="D6297" s="315" t="str">
        <f t="shared" si="609"/>
        <v/>
      </c>
      <c r="E6297" s="228">
        <v>0</v>
      </c>
      <c r="J6297" s="229">
        <f t="shared" si="606"/>
        <v>0</v>
      </c>
      <c r="K6297" s="229">
        <f t="shared" si="607"/>
        <v>0</v>
      </c>
      <c r="L6297" s="229">
        <f t="shared" si="607"/>
        <v>0</v>
      </c>
      <c r="M6297" s="229">
        <f t="shared" si="608"/>
        <v>0</v>
      </c>
    </row>
    <row r="6298" spans="1:13" ht="15" customHeight="1">
      <c r="A6298" s="76"/>
      <c r="B6298" s="77" t="str">
        <f t="shared" si="605"/>
        <v/>
      </c>
      <c r="C6298" t="str">
        <f t="shared" si="604"/>
        <v/>
      </c>
      <c r="D6298" s="315" t="str">
        <f t="shared" si="609"/>
        <v/>
      </c>
      <c r="E6298" s="228">
        <v>0</v>
      </c>
      <c r="J6298" s="229">
        <f t="shared" si="606"/>
        <v>0</v>
      </c>
      <c r="K6298" s="229">
        <f t="shared" si="607"/>
        <v>0</v>
      </c>
      <c r="L6298" s="229">
        <f t="shared" si="607"/>
        <v>0</v>
      </c>
      <c r="M6298" s="229">
        <f t="shared" si="608"/>
        <v>0</v>
      </c>
    </row>
    <row r="6299" spans="1:13" ht="15" customHeight="1">
      <c r="A6299" s="76"/>
      <c r="B6299" s="77" t="str">
        <f t="shared" si="605"/>
        <v/>
      </c>
      <c r="C6299" t="str">
        <f t="shared" si="604"/>
        <v/>
      </c>
      <c r="D6299" s="315" t="str">
        <f t="shared" si="609"/>
        <v/>
      </c>
      <c r="E6299" s="228">
        <v>0</v>
      </c>
      <c r="J6299" s="229">
        <f t="shared" si="606"/>
        <v>0</v>
      </c>
      <c r="K6299" s="229">
        <f t="shared" si="607"/>
        <v>0</v>
      </c>
      <c r="L6299" s="229">
        <f t="shared" si="607"/>
        <v>0</v>
      </c>
      <c r="M6299" s="229">
        <f t="shared" si="608"/>
        <v>0</v>
      </c>
    </row>
    <row r="6300" spans="1:13" ht="15" customHeight="1">
      <c r="A6300" s="76"/>
      <c r="B6300" s="77" t="str">
        <f t="shared" si="605"/>
        <v/>
      </c>
      <c r="C6300" t="str">
        <f t="shared" si="604"/>
        <v/>
      </c>
      <c r="D6300" s="315" t="str">
        <f t="shared" si="609"/>
        <v/>
      </c>
      <c r="E6300" s="228">
        <v>0</v>
      </c>
      <c r="J6300" s="229">
        <f t="shared" si="606"/>
        <v>0</v>
      </c>
      <c r="K6300" s="229">
        <f t="shared" si="607"/>
        <v>0</v>
      </c>
      <c r="L6300" s="229">
        <f t="shared" si="607"/>
        <v>0</v>
      </c>
      <c r="M6300" s="229">
        <f t="shared" si="608"/>
        <v>0</v>
      </c>
    </row>
    <row r="6301" spans="1:13" ht="15" customHeight="1">
      <c r="A6301" s="76"/>
      <c r="B6301" s="77" t="str">
        <f t="shared" si="605"/>
        <v/>
      </c>
      <c r="C6301" t="str">
        <f t="shared" si="604"/>
        <v/>
      </c>
      <c r="D6301" s="315" t="str">
        <f t="shared" si="609"/>
        <v/>
      </c>
      <c r="E6301" s="228">
        <v>0</v>
      </c>
      <c r="J6301" s="229">
        <f t="shared" si="606"/>
        <v>0</v>
      </c>
      <c r="K6301" s="229">
        <f t="shared" si="607"/>
        <v>0</v>
      </c>
      <c r="L6301" s="229">
        <f t="shared" si="607"/>
        <v>0</v>
      </c>
      <c r="M6301" s="229">
        <f t="shared" si="608"/>
        <v>0</v>
      </c>
    </row>
    <row r="6302" spans="1:13" ht="15" customHeight="1">
      <c r="A6302" s="76"/>
      <c r="B6302" s="77" t="str">
        <f t="shared" si="605"/>
        <v/>
      </c>
      <c r="C6302" t="str">
        <f t="shared" si="604"/>
        <v/>
      </c>
      <c r="D6302" s="315" t="str">
        <f t="shared" si="609"/>
        <v/>
      </c>
      <c r="E6302" s="228">
        <v>0</v>
      </c>
      <c r="J6302" s="229">
        <f t="shared" si="606"/>
        <v>0</v>
      </c>
      <c r="K6302" s="229">
        <f t="shared" si="607"/>
        <v>0</v>
      </c>
      <c r="L6302" s="229">
        <f t="shared" si="607"/>
        <v>0</v>
      </c>
      <c r="M6302" s="229">
        <f t="shared" si="608"/>
        <v>0</v>
      </c>
    </row>
    <row r="6303" spans="1:13" ht="15" customHeight="1">
      <c r="A6303" s="76"/>
      <c r="B6303" s="77" t="str">
        <f t="shared" si="605"/>
        <v/>
      </c>
      <c r="C6303" t="str">
        <f t="shared" si="604"/>
        <v/>
      </c>
      <c r="D6303" s="315" t="str">
        <f t="shared" si="609"/>
        <v/>
      </c>
      <c r="E6303" s="228">
        <v>0</v>
      </c>
      <c r="J6303" s="229">
        <f t="shared" si="606"/>
        <v>0</v>
      </c>
      <c r="K6303" s="229">
        <f t="shared" si="607"/>
        <v>0</v>
      </c>
      <c r="L6303" s="229">
        <f t="shared" si="607"/>
        <v>0</v>
      </c>
      <c r="M6303" s="229">
        <f t="shared" si="608"/>
        <v>0</v>
      </c>
    </row>
    <row r="6304" spans="1:13" ht="15" customHeight="1">
      <c r="A6304" s="76"/>
      <c r="B6304" s="77" t="str">
        <f t="shared" si="605"/>
        <v/>
      </c>
      <c r="C6304" t="str">
        <f t="shared" si="604"/>
        <v/>
      </c>
      <c r="D6304" s="315" t="str">
        <f t="shared" si="609"/>
        <v/>
      </c>
      <c r="E6304" s="228">
        <v>0</v>
      </c>
      <c r="J6304" s="229">
        <f t="shared" si="606"/>
        <v>0</v>
      </c>
      <c r="K6304" s="229">
        <f t="shared" si="607"/>
        <v>0</v>
      </c>
      <c r="L6304" s="229">
        <f t="shared" si="607"/>
        <v>0</v>
      </c>
      <c r="M6304" s="229">
        <f t="shared" si="608"/>
        <v>0</v>
      </c>
    </row>
    <row r="6305" spans="1:13" ht="15" customHeight="1">
      <c r="A6305" s="76"/>
      <c r="B6305" s="77" t="str">
        <f t="shared" si="605"/>
        <v/>
      </c>
      <c r="C6305" t="str">
        <f t="shared" si="604"/>
        <v/>
      </c>
      <c r="D6305" s="315" t="str">
        <f t="shared" si="609"/>
        <v/>
      </c>
      <c r="E6305" s="228">
        <v>0</v>
      </c>
      <c r="J6305" s="229">
        <f t="shared" si="606"/>
        <v>0</v>
      </c>
      <c r="K6305" s="229">
        <f t="shared" si="607"/>
        <v>0</v>
      </c>
      <c r="L6305" s="229">
        <f t="shared" si="607"/>
        <v>0</v>
      </c>
      <c r="M6305" s="229">
        <f t="shared" si="608"/>
        <v>0</v>
      </c>
    </row>
    <row r="6306" spans="1:13" ht="15" customHeight="1">
      <c r="A6306" s="76"/>
      <c r="B6306" s="77" t="str">
        <f t="shared" si="605"/>
        <v/>
      </c>
      <c r="C6306" t="str">
        <f t="shared" si="604"/>
        <v/>
      </c>
      <c r="D6306" s="315" t="str">
        <f t="shared" si="609"/>
        <v/>
      </c>
      <c r="E6306" s="228">
        <v>0</v>
      </c>
      <c r="J6306" s="229">
        <f t="shared" si="606"/>
        <v>0</v>
      </c>
      <c r="K6306" s="229">
        <f t="shared" si="607"/>
        <v>0</v>
      </c>
      <c r="L6306" s="229">
        <f t="shared" si="607"/>
        <v>0</v>
      </c>
      <c r="M6306" s="229">
        <f t="shared" si="608"/>
        <v>0</v>
      </c>
    </row>
    <row r="6307" spans="1:13" ht="15" customHeight="1">
      <c r="A6307" s="76"/>
      <c r="B6307" s="77" t="str">
        <f t="shared" si="605"/>
        <v/>
      </c>
      <c r="C6307" t="str">
        <f t="shared" si="604"/>
        <v/>
      </c>
      <c r="D6307" s="315" t="str">
        <f t="shared" si="609"/>
        <v/>
      </c>
      <c r="E6307" s="228">
        <v>0</v>
      </c>
      <c r="J6307" s="229">
        <f t="shared" si="606"/>
        <v>0</v>
      </c>
      <c r="K6307" s="229">
        <f t="shared" si="607"/>
        <v>0</v>
      </c>
      <c r="L6307" s="229">
        <f t="shared" si="607"/>
        <v>0</v>
      </c>
      <c r="M6307" s="229">
        <f t="shared" si="608"/>
        <v>0</v>
      </c>
    </row>
    <row r="6308" spans="1:13" ht="15" customHeight="1">
      <c r="A6308" s="76"/>
      <c r="B6308" s="77" t="str">
        <f t="shared" si="605"/>
        <v/>
      </c>
      <c r="C6308" t="str">
        <f t="shared" si="604"/>
        <v/>
      </c>
      <c r="D6308" s="315" t="str">
        <f t="shared" si="609"/>
        <v/>
      </c>
      <c r="E6308" s="228">
        <v>0</v>
      </c>
      <c r="J6308" s="229">
        <f t="shared" si="606"/>
        <v>0</v>
      </c>
      <c r="K6308" s="229">
        <f t="shared" si="607"/>
        <v>0</v>
      </c>
      <c r="L6308" s="229">
        <f t="shared" si="607"/>
        <v>0</v>
      </c>
      <c r="M6308" s="229">
        <f t="shared" si="608"/>
        <v>0</v>
      </c>
    </row>
    <row r="6309" spans="1:13" ht="15" customHeight="1">
      <c r="A6309" s="76"/>
      <c r="B6309" s="77" t="str">
        <f t="shared" si="605"/>
        <v/>
      </c>
      <c r="C6309" t="str">
        <f t="shared" si="604"/>
        <v/>
      </c>
      <c r="D6309" s="315" t="str">
        <f t="shared" si="609"/>
        <v/>
      </c>
      <c r="E6309" s="228">
        <v>0</v>
      </c>
      <c r="J6309" s="229">
        <f t="shared" si="606"/>
        <v>0</v>
      </c>
      <c r="K6309" s="229">
        <f t="shared" si="607"/>
        <v>0</v>
      </c>
      <c r="L6309" s="229">
        <f t="shared" si="607"/>
        <v>0</v>
      </c>
      <c r="M6309" s="229">
        <f t="shared" si="608"/>
        <v>0</v>
      </c>
    </row>
    <row r="6310" spans="1:13" ht="15" customHeight="1">
      <c r="A6310" s="76"/>
      <c r="B6310" s="77" t="str">
        <f t="shared" si="605"/>
        <v/>
      </c>
      <c r="C6310" t="str">
        <f t="shared" si="604"/>
        <v/>
      </c>
      <c r="D6310" s="315" t="str">
        <f t="shared" si="609"/>
        <v/>
      </c>
      <c r="E6310" s="228">
        <v>0</v>
      </c>
      <c r="J6310" s="229">
        <f t="shared" si="606"/>
        <v>0</v>
      </c>
      <c r="K6310" s="229">
        <f t="shared" si="607"/>
        <v>0</v>
      </c>
      <c r="L6310" s="229">
        <f t="shared" si="607"/>
        <v>0</v>
      </c>
      <c r="M6310" s="229">
        <f t="shared" si="608"/>
        <v>0</v>
      </c>
    </row>
    <row r="6311" spans="1:13" ht="15" customHeight="1">
      <c r="A6311" s="76"/>
      <c r="B6311" s="77" t="str">
        <f t="shared" si="605"/>
        <v/>
      </c>
      <c r="C6311" t="str">
        <f t="shared" si="604"/>
        <v/>
      </c>
      <c r="D6311" s="315" t="str">
        <f t="shared" si="609"/>
        <v/>
      </c>
      <c r="E6311" s="228">
        <v>0</v>
      </c>
      <c r="J6311" s="229">
        <f t="shared" si="606"/>
        <v>0</v>
      </c>
      <c r="K6311" s="229">
        <f t="shared" si="607"/>
        <v>0</v>
      </c>
      <c r="L6311" s="229">
        <f t="shared" si="607"/>
        <v>0</v>
      </c>
      <c r="M6311" s="229">
        <f t="shared" si="608"/>
        <v>0</v>
      </c>
    </row>
    <row r="6312" spans="1:13" ht="15" customHeight="1">
      <c r="A6312" s="76"/>
      <c r="B6312" s="77" t="str">
        <f t="shared" si="605"/>
        <v/>
      </c>
      <c r="C6312" t="str">
        <f t="shared" si="604"/>
        <v/>
      </c>
      <c r="D6312" s="315" t="str">
        <f t="shared" si="609"/>
        <v/>
      </c>
      <c r="E6312" s="228">
        <v>0</v>
      </c>
      <c r="J6312" s="229">
        <f t="shared" si="606"/>
        <v>0</v>
      </c>
      <c r="K6312" s="229">
        <f t="shared" si="607"/>
        <v>0</v>
      </c>
      <c r="L6312" s="229">
        <f t="shared" si="607"/>
        <v>0</v>
      </c>
      <c r="M6312" s="229">
        <f t="shared" si="608"/>
        <v>0</v>
      </c>
    </row>
    <row r="6313" spans="1:13" ht="15" customHeight="1">
      <c r="A6313" s="76"/>
      <c r="B6313" s="77" t="str">
        <f t="shared" si="605"/>
        <v/>
      </c>
      <c r="C6313" t="str">
        <f t="shared" si="604"/>
        <v/>
      </c>
      <c r="D6313" s="315" t="str">
        <f t="shared" si="609"/>
        <v/>
      </c>
      <c r="E6313" s="228">
        <v>0</v>
      </c>
      <c r="J6313" s="229">
        <f t="shared" si="606"/>
        <v>0</v>
      </c>
      <c r="K6313" s="229">
        <f t="shared" si="607"/>
        <v>0</v>
      </c>
      <c r="L6313" s="229">
        <f t="shared" si="607"/>
        <v>0</v>
      </c>
      <c r="M6313" s="229">
        <f t="shared" si="608"/>
        <v>0</v>
      </c>
    </row>
    <row r="6314" spans="1:13" ht="15" customHeight="1">
      <c r="A6314" s="76"/>
      <c r="B6314" s="77" t="str">
        <f t="shared" si="605"/>
        <v/>
      </c>
      <c r="C6314" t="str">
        <f t="shared" si="604"/>
        <v/>
      </c>
      <c r="D6314" s="315" t="str">
        <f t="shared" si="609"/>
        <v/>
      </c>
      <c r="E6314" s="228">
        <v>0</v>
      </c>
      <c r="J6314" s="229">
        <f t="shared" si="606"/>
        <v>0</v>
      </c>
      <c r="K6314" s="229">
        <f t="shared" si="607"/>
        <v>0</v>
      </c>
      <c r="L6314" s="229">
        <f t="shared" si="607"/>
        <v>0</v>
      </c>
      <c r="M6314" s="229">
        <f t="shared" si="608"/>
        <v>0</v>
      </c>
    </row>
    <row r="6315" spans="1:13" ht="15" customHeight="1">
      <c r="A6315" s="76"/>
      <c r="B6315" s="77" t="str">
        <f t="shared" si="605"/>
        <v/>
      </c>
      <c r="C6315" t="str">
        <f t="shared" si="604"/>
        <v/>
      </c>
      <c r="D6315" s="315" t="str">
        <f t="shared" si="609"/>
        <v/>
      </c>
      <c r="E6315" s="228">
        <v>0</v>
      </c>
      <c r="J6315" s="229">
        <f t="shared" si="606"/>
        <v>0</v>
      </c>
      <c r="K6315" s="229">
        <f t="shared" si="607"/>
        <v>0</v>
      </c>
      <c r="L6315" s="229">
        <f t="shared" si="607"/>
        <v>0</v>
      </c>
      <c r="M6315" s="229">
        <f t="shared" si="608"/>
        <v>0</v>
      </c>
    </row>
    <row r="6316" spans="1:13" ht="15" customHeight="1">
      <c r="A6316" s="76"/>
      <c r="B6316" s="77" t="str">
        <f t="shared" si="605"/>
        <v/>
      </c>
      <c r="C6316" t="str">
        <f t="shared" si="604"/>
        <v/>
      </c>
      <c r="D6316" s="315" t="str">
        <f t="shared" si="609"/>
        <v/>
      </c>
      <c r="E6316" s="228">
        <v>0</v>
      </c>
      <c r="J6316" s="229">
        <f t="shared" si="606"/>
        <v>0</v>
      </c>
      <c r="K6316" s="229">
        <f t="shared" si="607"/>
        <v>0</v>
      </c>
      <c r="L6316" s="229">
        <f t="shared" si="607"/>
        <v>0</v>
      </c>
      <c r="M6316" s="229">
        <f t="shared" si="608"/>
        <v>0</v>
      </c>
    </row>
    <row r="6317" spans="1:13" ht="15" customHeight="1">
      <c r="A6317" s="76"/>
      <c r="B6317" s="77" t="str">
        <f t="shared" si="605"/>
        <v/>
      </c>
      <c r="C6317" t="str">
        <f t="shared" si="604"/>
        <v/>
      </c>
      <c r="D6317" s="315" t="str">
        <f t="shared" si="609"/>
        <v/>
      </c>
      <c r="E6317" s="228">
        <v>0</v>
      </c>
      <c r="J6317" s="229">
        <f t="shared" si="606"/>
        <v>0</v>
      </c>
      <c r="K6317" s="229">
        <f t="shared" si="607"/>
        <v>0</v>
      </c>
      <c r="L6317" s="229">
        <f t="shared" si="607"/>
        <v>0</v>
      </c>
      <c r="M6317" s="229">
        <f t="shared" si="608"/>
        <v>0</v>
      </c>
    </row>
    <row r="6318" spans="1:13" ht="15" customHeight="1">
      <c r="A6318" s="76"/>
      <c r="B6318" s="77" t="str">
        <f t="shared" si="605"/>
        <v/>
      </c>
      <c r="C6318" t="str">
        <f t="shared" si="604"/>
        <v/>
      </c>
      <c r="D6318" s="315" t="str">
        <f t="shared" si="609"/>
        <v/>
      </c>
      <c r="E6318" s="228">
        <v>0</v>
      </c>
      <c r="J6318" s="229">
        <f t="shared" si="606"/>
        <v>0</v>
      </c>
      <c r="K6318" s="229">
        <f t="shared" si="607"/>
        <v>0</v>
      </c>
      <c r="L6318" s="229">
        <f t="shared" si="607"/>
        <v>0</v>
      </c>
      <c r="M6318" s="229">
        <f t="shared" si="608"/>
        <v>0</v>
      </c>
    </row>
    <row r="6319" spans="1:13" ht="15" customHeight="1">
      <c r="A6319" s="76"/>
      <c r="B6319" s="77" t="str">
        <f t="shared" si="605"/>
        <v/>
      </c>
      <c r="C6319" t="str">
        <f t="shared" si="604"/>
        <v/>
      </c>
      <c r="D6319" s="315" t="str">
        <f t="shared" si="609"/>
        <v/>
      </c>
      <c r="E6319" s="228">
        <v>0</v>
      </c>
      <c r="J6319" s="229">
        <f t="shared" si="606"/>
        <v>0</v>
      </c>
      <c r="K6319" s="229">
        <f t="shared" si="607"/>
        <v>0</v>
      </c>
      <c r="L6319" s="229">
        <f t="shared" si="607"/>
        <v>0</v>
      </c>
      <c r="M6319" s="229">
        <f t="shared" si="608"/>
        <v>0</v>
      </c>
    </row>
    <row r="6320" spans="1:13" ht="15" customHeight="1">
      <c r="A6320" s="76"/>
      <c r="B6320" s="77" t="str">
        <f t="shared" si="605"/>
        <v/>
      </c>
      <c r="C6320" t="str">
        <f t="shared" si="604"/>
        <v/>
      </c>
      <c r="D6320" s="315" t="str">
        <f t="shared" si="609"/>
        <v/>
      </c>
      <c r="E6320" s="228">
        <v>0</v>
      </c>
      <c r="J6320" s="229">
        <f t="shared" si="606"/>
        <v>0</v>
      </c>
      <c r="K6320" s="229">
        <f t="shared" si="607"/>
        <v>0</v>
      </c>
      <c r="L6320" s="229">
        <f t="shared" si="607"/>
        <v>0</v>
      </c>
      <c r="M6320" s="229">
        <f t="shared" si="608"/>
        <v>0</v>
      </c>
    </row>
    <row r="6321" spans="1:13" ht="15" customHeight="1">
      <c r="A6321" s="76"/>
      <c r="B6321" s="77" t="str">
        <f t="shared" si="605"/>
        <v/>
      </c>
      <c r="C6321" t="str">
        <f t="shared" si="604"/>
        <v/>
      </c>
      <c r="D6321" s="315" t="str">
        <f t="shared" si="609"/>
        <v/>
      </c>
      <c r="E6321" s="228">
        <v>0</v>
      </c>
      <c r="J6321" s="229">
        <f t="shared" si="606"/>
        <v>0</v>
      </c>
      <c r="K6321" s="229">
        <f t="shared" si="607"/>
        <v>0</v>
      </c>
      <c r="L6321" s="229">
        <f t="shared" si="607"/>
        <v>0</v>
      </c>
      <c r="M6321" s="229">
        <f t="shared" si="608"/>
        <v>0</v>
      </c>
    </row>
    <row r="6322" spans="1:13" ht="15" customHeight="1">
      <c r="A6322" s="76"/>
      <c r="B6322" s="77" t="str">
        <f t="shared" si="605"/>
        <v/>
      </c>
      <c r="C6322" t="str">
        <f t="shared" si="604"/>
        <v/>
      </c>
      <c r="D6322" s="315" t="str">
        <f t="shared" si="609"/>
        <v/>
      </c>
      <c r="E6322" s="228">
        <v>0</v>
      </c>
      <c r="J6322" s="229">
        <f t="shared" si="606"/>
        <v>0</v>
      </c>
      <c r="K6322" s="229">
        <f t="shared" si="607"/>
        <v>0</v>
      </c>
      <c r="L6322" s="229">
        <f t="shared" si="607"/>
        <v>0</v>
      </c>
      <c r="M6322" s="229">
        <f t="shared" si="608"/>
        <v>0</v>
      </c>
    </row>
    <row r="6323" spans="1:13" ht="15" customHeight="1">
      <c r="A6323" s="76"/>
      <c r="B6323" s="77" t="str">
        <f t="shared" si="605"/>
        <v/>
      </c>
      <c r="C6323" t="str">
        <f t="shared" si="604"/>
        <v/>
      </c>
      <c r="D6323" s="315" t="str">
        <f t="shared" si="609"/>
        <v/>
      </c>
      <c r="E6323" s="228">
        <v>0</v>
      </c>
      <c r="J6323" s="229">
        <f t="shared" si="606"/>
        <v>0</v>
      </c>
      <c r="K6323" s="229">
        <f t="shared" si="607"/>
        <v>0</v>
      </c>
      <c r="L6323" s="229">
        <f t="shared" si="607"/>
        <v>0</v>
      </c>
      <c r="M6323" s="229">
        <f t="shared" si="608"/>
        <v>0</v>
      </c>
    </row>
    <row r="6324" spans="1:13" ht="15" customHeight="1">
      <c r="A6324" s="76"/>
      <c r="B6324" s="77" t="str">
        <f t="shared" si="605"/>
        <v/>
      </c>
      <c r="C6324" t="str">
        <f t="shared" si="604"/>
        <v/>
      </c>
      <c r="D6324" s="315" t="str">
        <f t="shared" si="609"/>
        <v/>
      </c>
      <c r="E6324" s="228">
        <v>0</v>
      </c>
      <c r="J6324" s="229">
        <f t="shared" si="606"/>
        <v>0</v>
      </c>
      <c r="K6324" s="229">
        <f t="shared" si="607"/>
        <v>0</v>
      </c>
      <c r="L6324" s="229">
        <f t="shared" si="607"/>
        <v>0</v>
      </c>
      <c r="M6324" s="229">
        <f t="shared" si="608"/>
        <v>0</v>
      </c>
    </row>
    <row r="6325" spans="1:13" ht="15" customHeight="1">
      <c r="A6325" s="76"/>
      <c r="B6325" s="77" t="str">
        <f t="shared" si="605"/>
        <v/>
      </c>
      <c r="C6325" t="str">
        <f t="shared" si="604"/>
        <v/>
      </c>
      <c r="D6325" s="315" t="str">
        <f t="shared" si="609"/>
        <v/>
      </c>
      <c r="E6325" s="228">
        <v>0</v>
      </c>
      <c r="J6325" s="229">
        <f t="shared" si="606"/>
        <v>0</v>
      </c>
      <c r="K6325" s="229">
        <f t="shared" si="607"/>
        <v>0</v>
      </c>
      <c r="L6325" s="229">
        <f t="shared" si="607"/>
        <v>0</v>
      </c>
      <c r="M6325" s="229">
        <f t="shared" si="608"/>
        <v>0</v>
      </c>
    </row>
    <row r="6326" spans="1:13" ht="15" customHeight="1">
      <c r="A6326" s="76"/>
      <c r="B6326" s="77" t="str">
        <f t="shared" si="605"/>
        <v/>
      </c>
      <c r="C6326" t="str">
        <f t="shared" si="604"/>
        <v/>
      </c>
      <c r="D6326" s="315" t="str">
        <f t="shared" si="609"/>
        <v/>
      </c>
      <c r="E6326" s="228">
        <v>0</v>
      </c>
      <c r="J6326" s="229">
        <f t="shared" si="606"/>
        <v>0</v>
      </c>
      <c r="K6326" s="229">
        <f t="shared" si="607"/>
        <v>0</v>
      </c>
      <c r="L6326" s="229">
        <f t="shared" si="607"/>
        <v>0</v>
      </c>
      <c r="M6326" s="229">
        <f t="shared" si="608"/>
        <v>0</v>
      </c>
    </row>
    <row r="6327" spans="1:13" ht="15" customHeight="1">
      <c r="A6327" s="76"/>
      <c r="B6327" s="77" t="str">
        <f t="shared" si="605"/>
        <v/>
      </c>
      <c r="C6327" t="str">
        <f t="shared" si="604"/>
        <v/>
      </c>
      <c r="D6327" s="315" t="str">
        <f t="shared" si="609"/>
        <v/>
      </c>
      <c r="E6327" s="228">
        <v>0</v>
      </c>
      <c r="J6327" s="229">
        <f t="shared" si="606"/>
        <v>0</v>
      </c>
      <c r="K6327" s="229">
        <f t="shared" si="607"/>
        <v>0</v>
      </c>
      <c r="L6327" s="229">
        <f t="shared" si="607"/>
        <v>0</v>
      </c>
      <c r="M6327" s="229">
        <f t="shared" si="608"/>
        <v>0</v>
      </c>
    </row>
    <row r="6328" spans="1:13" ht="15" customHeight="1">
      <c r="A6328" s="76"/>
      <c r="B6328" s="77" t="str">
        <f t="shared" si="605"/>
        <v/>
      </c>
      <c r="C6328" t="str">
        <f t="shared" si="604"/>
        <v/>
      </c>
      <c r="D6328" s="315" t="str">
        <f t="shared" si="609"/>
        <v/>
      </c>
      <c r="E6328" s="228">
        <v>0</v>
      </c>
      <c r="J6328" s="229">
        <f t="shared" si="606"/>
        <v>0</v>
      </c>
      <c r="K6328" s="229">
        <f t="shared" si="607"/>
        <v>0</v>
      </c>
      <c r="L6328" s="229">
        <f t="shared" si="607"/>
        <v>0</v>
      </c>
      <c r="M6328" s="229">
        <f t="shared" si="608"/>
        <v>0</v>
      </c>
    </row>
    <row r="6329" spans="1:13" ht="15" customHeight="1">
      <c r="A6329" s="76"/>
      <c r="B6329" s="77" t="str">
        <f t="shared" si="605"/>
        <v/>
      </c>
      <c r="C6329" t="str">
        <f t="shared" si="604"/>
        <v/>
      </c>
      <c r="D6329" s="315" t="str">
        <f t="shared" si="609"/>
        <v/>
      </c>
      <c r="E6329" s="228">
        <v>0</v>
      </c>
      <c r="J6329" s="229">
        <f t="shared" si="606"/>
        <v>0</v>
      </c>
      <c r="K6329" s="229">
        <f t="shared" si="607"/>
        <v>0</v>
      </c>
      <c r="L6329" s="229">
        <f t="shared" si="607"/>
        <v>0</v>
      </c>
      <c r="M6329" s="229">
        <f t="shared" si="608"/>
        <v>0</v>
      </c>
    </row>
    <row r="6330" spans="1:13" ht="15" customHeight="1">
      <c r="A6330" s="76"/>
      <c r="B6330" s="77" t="str">
        <f t="shared" si="605"/>
        <v/>
      </c>
      <c r="C6330" t="str">
        <f t="shared" si="604"/>
        <v/>
      </c>
      <c r="D6330" s="315" t="str">
        <f t="shared" si="609"/>
        <v/>
      </c>
      <c r="E6330" s="228">
        <v>0</v>
      </c>
      <c r="J6330" s="229">
        <f t="shared" si="606"/>
        <v>0</v>
      </c>
      <c r="K6330" s="229">
        <f t="shared" si="607"/>
        <v>0</v>
      </c>
      <c r="L6330" s="229">
        <f t="shared" si="607"/>
        <v>0</v>
      </c>
      <c r="M6330" s="229">
        <f t="shared" si="608"/>
        <v>0</v>
      </c>
    </row>
    <row r="6331" spans="1:13" ht="15" customHeight="1">
      <c r="A6331" s="76"/>
      <c r="B6331" s="77" t="str">
        <f t="shared" si="605"/>
        <v/>
      </c>
      <c r="C6331" t="str">
        <f t="shared" si="604"/>
        <v/>
      </c>
      <c r="D6331" s="315" t="str">
        <f t="shared" si="609"/>
        <v/>
      </c>
      <c r="E6331" s="228">
        <v>0</v>
      </c>
      <c r="J6331" s="229">
        <f t="shared" si="606"/>
        <v>0</v>
      </c>
      <c r="K6331" s="229">
        <f t="shared" si="607"/>
        <v>0</v>
      </c>
      <c r="L6331" s="229">
        <f t="shared" si="607"/>
        <v>0</v>
      </c>
      <c r="M6331" s="229">
        <f t="shared" si="608"/>
        <v>0</v>
      </c>
    </row>
    <row r="6332" spans="1:13" ht="15" customHeight="1">
      <c r="A6332" s="76"/>
      <c r="B6332" s="77" t="str">
        <f t="shared" si="605"/>
        <v/>
      </c>
      <c r="C6332" t="str">
        <f t="shared" si="604"/>
        <v/>
      </c>
      <c r="D6332" s="315" t="str">
        <f t="shared" si="609"/>
        <v/>
      </c>
      <c r="E6332" s="228">
        <v>0</v>
      </c>
      <c r="J6332" s="229">
        <f t="shared" si="606"/>
        <v>0</v>
      </c>
      <c r="K6332" s="229">
        <f t="shared" si="607"/>
        <v>0</v>
      </c>
      <c r="L6332" s="229">
        <f t="shared" si="607"/>
        <v>0</v>
      </c>
      <c r="M6332" s="229">
        <f t="shared" si="608"/>
        <v>0</v>
      </c>
    </row>
    <row r="6333" spans="1:13" ht="15" customHeight="1">
      <c r="A6333" s="76"/>
      <c r="B6333" s="77" t="str">
        <f t="shared" si="605"/>
        <v/>
      </c>
      <c r="C6333" t="str">
        <f t="shared" si="604"/>
        <v/>
      </c>
      <c r="D6333" s="315" t="str">
        <f t="shared" si="609"/>
        <v/>
      </c>
      <c r="E6333" s="228">
        <v>0</v>
      </c>
      <c r="J6333" s="229">
        <f t="shared" si="606"/>
        <v>0</v>
      </c>
      <c r="K6333" s="229">
        <f t="shared" si="607"/>
        <v>0</v>
      </c>
      <c r="L6333" s="229">
        <f t="shared" si="607"/>
        <v>0</v>
      </c>
      <c r="M6333" s="229">
        <f t="shared" si="608"/>
        <v>0</v>
      </c>
    </row>
    <row r="6334" spans="1:13" ht="15" customHeight="1">
      <c r="A6334" s="76"/>
      <c r="B6334" s="77" t="str">
        <f t="shared" si="605"/>
        <v/>
      </c>
      <c r="C6334" t="str">
        <f t="shared" si="604"/>
        <v/>
      </c>
      <c r="D6334" s="315" t="str">
        <f t="shared" si="609"/>
        <v/>
      </c>
      <c r="E6334" s="228">
        <v>0</v>
      </c>
      <c r="J6334" s="229">
        <f t="shared" si="606"/>
        <v>0</v>
      </c>
      <c r="K6334" s="229">
        <f t="shared" si="607"/>
        <v>0</v>
      </c>
      <c r="L6334" s="229">
        <f t="shared" si="607"/>
        <v>0</v>
      </c>
      <c r="M6334" s="229">
        <f t="shared" si="608"/>
        <v>0</v>
      </c>
    </row>
    <row r="6335" spans="1:13" ht="15" customHeight="1">
      <c r="A6335" s="76"/>
      <c r="B6335" s="77" t="str">
        <f t="shared" si="605"/>
        <v/>
      </c>
      <c r="C6335" t="str">
        <f t="shared" si="604"/>
        <v/>
      </c>
      <c r="D6335" s="315" t="str">
        <f t="shared" si="609"/>
        <v/>
      </c>
      <c r="E6335" s="228">
        <v>0</v>
      </c>
      <c r="J6335" s="229">
        <f t="shared" si="606"/>
        <v>0</v>
      </c>
      <c r="K6335" s="229">
        <f t="shared" si="607"/>
        <v>0</v>
      </c>
      <c r="L6335" s="229">
        <f t="shared" si="607"/>
        <v>0</v>
      </c>
      <c r="M6335" s="229">
        <f t="shared" si="608"/>
        <v>0</v>
      </c>
    </row>
    <row r="6336" spans="1:13" ht="15" customHeight="1">
      <c r="A6336" s="76"/>
      <c r="B6336" s="77" t="str">
        <f t="shared" si="605"/>
        <v/>
      </c>
      <c r="C6336" t="str">
        <f t="shared" si="604"/>
        <v/>
      </c>
      <c r="D6336" s="315" t="str">
        <f t="shared" si="609"/>
        <v/>
      </c>
      <c r="E6336" s="228">
        <v>0</v>
      </c>
      <c r="J6336" s="229">
        <f t="shared" si="606"/>
        <v>0</v>
      </c>
      <c r="K6336" s="229">
        <f t="shared" si="607"/>
        <v>0</v>
      </c>
      <c r="L6336" s="229">
        <f t="shared" si="607"/>
        <v>0</v>
      </c>
      <c r="M6336" s="229">
        <f t="shared" si="608"/>
        <v>0</v>
      </c>
    </row>
    <row r="6337" spans="1:13" ht="15" customHeight="1">
      <c r="A6337" s="76"/>
      <c r="B6337" s="77" t="str">
        <f t="shared" si="605"/>
        <v/>
      </c>
      <c r="C6337" t="str">
        <f t="shared" ref="C6337:C6400" si="610">IF(A6337&lt;&gt;"",TEXT(A6337,"aaaa"),"")</f>
        <v/>
      </c>
      <c r="D6337" s="315" t="str">
        <f t="shared" si="609"/>
        <v/>
      </c>
      <c r="E6337" s="228">
        <v>0</v>
      </c>
      <c r="J6337" s="229">
        <f t="shared" si="606"/>
        <v>0</v>
      </c>
      <c r="K6337" s="229">
        <f t="shared" si="607"/>
        <v>0</v>
      </c>
      <c r="L6337" s="229">
        <f t="shared" si="607"/>
        <v>0</v>
      </c>
      <c r="M6337" s="229">
        <f t="shared" si="608"/>
        <v>0</v>
      </c>
    </row>
    <row r="6338" spans="1:13" ht="15" customHeight="1">
      <c r="A6338" s="76"/>
      <c r="B6338" s="77" t="str">
        <f t="shared" si="605"/>
        <v/>
      </c>
      <c r="C6338" t="str">
        <f t="shared" si="610"/>
        <v/>
      </c>
      <c r="D6338" s="315" t="str">
        <f t="shared" si="609"/>
        <v/>
      </c>
      <c r="E6338" s="228">
        <v>0</v>
      </c>
      <c r="J6338" s="229">
        <f t="shared" si="606"/>
        <v>0</v>
      </c>
      <c r="K6338" s="229">
        <f t="shared" si="607"/>
        <v>0</v>
      </c>
      <c r="L6338" s="229">
        <f t="shared" si="607"/>
        <v>0</v>
      </c>
      <c r="M6338" s="229">
        <f t="shared" si="608"/>
        <v>0</v>
      </c>
    </row>
    <row r="6339" spans="1:13" ht="15" customHeight="1">
      <c r="A6339" s="76"/>
      <c r="B6339" s="77" t="str">
        <f t="shared" si="605"/>
        <v/>
      </c>
      <c r="C6339" t="str">
        <f t="shared" si="610"/>
        <v/>
      </c>
      <c r="D6339" s="315" t="str">
        <f t="shared" si="609"/>
        <v/>
      </c>
      <c r="E6339" s="228">
        <v>0</v>
      </c>
      <c r="J6339" s="229">
        <f t="shared" si="606"/>
        <v>0</v>
      </c>
      <c r="K6339" s="229">
        <f t="shared" si="607"/>
        <v>0</v>
      </c>
      <c r="L6339" s="229">
        <f t="shared" si="607"/>
        <v>0</v>
      </c>
      <c r="M6339" s="229">
        <f t="shared" si="608"/>
        <v>0</v>
      </c>
    </row>
    <row r="6340" spans="1:13" ht="15" customHeight="1">
      <c r="A6340" s="76"/>
      <c r="B6340" s="77" t="str">
        <f t="shared" si="605"/>
        <v/>
      </c>
      <c r="C6340" t="str">
        <f t="shared" si="610"/>
        <v/>
      </c>
      <c r="D6340" s="315" t="str">
        <f t="shared" si="609"/>
        <v/>
      </c>
      <c r="E6340" s="228">
        <v>0</v>
      </c>
      <c r="J6340" s="229">
        <f t="shared" si="606"/>
        <v>0</v>
      </c>
      <c r="K6340" s="229">
        <f t="shared" si="607"/>
        <v>0</v>
      </c>
      <c r="L6340" s="229">
        <f t="shared" si="607"/>
        <v>0</v>
      </c>
      <c r="M6340" s="229">
        <f t="shared" si="608"/>
        <v>0</v>
      </c>
    </row>
    <row r="6341" spans="1:13" ht="15" customHeight="1">
      <c r="A6341" s="76"/>
      <c r="B6341" s="77" t="str">
        <f t="shared" si="605"/>
        <v/>
      </c>
      <c r="C6341" t="str">
        <f t="shared" si="610"/>
        <v/>
      </c>
      <c r="D6341" s="315" t="str">
        <f t="shared" si="609"/>
        <v/>
      </c>
      <c r="E6341" s="228">
        <v>0</v>
      </c>
      <c r="J6341" s="229">
        <f t="shared" si="606"/>
        <v>0</v>
      </c>
      <c r="K6341" s="229">
        <f t="shared" si="607"/>
        <v>0</v>
      </c>
      <c r="L6341" s="229">
        <f t="shared" si="607"/>
        <v>0</v>
      </c>
      <c r="M6341" s="229">
        <f t="shared" si="608"/>
        <v>0</v>
      </c>
    </row>
    <row r="6342" spans="1:13" ht="15" customHeight="1">
      <c r="A6342" s="76"/>
      <c r="B6342" s="77" t="str">
        <f t="shared" si="605"/>
        <v/>
      </c>
      <c r="C6342" t="str">
        <f t="shared" si="610"/>
        <v/>
      </c>
      <c r="D6342" s="315" t="str">
        <f t="shared" si="609"/>
        <v/>
      </c>
      <c r="E6342" s="228">
        <v>0</v>
      </c>
      <c r="J6342" s="229">
        <f t="shared" si="606"/>
        <v>0</v>
      </c>
      <c r="K6342" s="229">
        <f t="shared" si="607"/>
        <v>0</v>
      </c>
      <c r="L6342" s="229">
        <f t="shared" si="607"/>
        <v>0</v>
      </c>
      <c r="M6342" s="229">
        <f t="shared" si="608"/>
        <v>0</v>
      </c>
    </row>
    <row r="6343" spans="1:13" ht="15" customHeight="1">
      <c r="A6343" s="76"/>
      <c r="B6343" s="77" t="str">
        <f t="shared" ref="B6343:B6406" si="611">IF(A6343="","",TEXT(A6343,"DDDD"))</f>
        <v/>
      </c>
      <c r="C6343" t="str">
        <f t="shared" si="610"/>
        <v/>
      </c>
      <c r="D6343" s="315" t="str">
        <f t="shared" si="609"/>
        <v/>
      </c>
      <c r="E6343" s="228">
        <v>0</v>
      </c>
      <c r="J6343" s="229">
        <f t="shared" ref="J6343:J6406" si="612">IF(E6343=0,0,(1-J$4)*E6343)</f>
        <v>0</v>
      </c>
      <c r="K6343" s="229">
        <f t="shared" ref="K6343:L6406" si="613">IF(F6343=0,0,(1-K$4)*F6343)</f>
        <v>0</v>
      </c>
      <c r="L6343" s="229">
        <f t="shared" si="613"/>
        <v>0</v>
      </c>
      <c r="M6343" s="229">
        <f t="shared" ref="M6343:M6406" si="614">IF(H6343=0,0,(1-M$4)*H6343)</f>
        <v>0</v>
      </c>
    </row>
    <row r="6344" spans="1:13" ht="15" customHeight="1">
      <c r="A6344" s="76"/>
      <c r="B6344" s="77" t="str">
        <f t="shared" si="611"/>
        <v/>
      </c>
      <c r="C6344" t="str">
        <f t="shared" si="610"/>
        <v/>
      </c>
      <c r="D6344" s="315" t="str">
        <f t="shared" ref="D6344:D6407" si="615">IF(A6344&lt;&gt;"",PROPER(TEXT(A6344,"Mmmm")),"")</f>
        <v/>
      </c>
      <c r="E6344" s="228">
        <v>0</v>
      </c>
      <c r="J6344" s="229">
        <f t="shared" si="612"/>
        <v>0</v>
      </c>
      <c r="K6344" s="229">
        <f t="shared" si="613"/>
        <v>0</v>
      </c>
      <c r="L6344" s="229">
        <f t="shared" si="613"/>
        <v>0</v>
      </c>
      <c r="M6344" s="229">
        <f t="shared" si="614"/>
        <v>0</v>
      </c>
    </row>
    <row r="6345" spans="1:13" ht="15" customHeight="1">
      <c r="A6345" s="76"/>
      <c r="B6345" s="77" t="str">
        <f t="shared" si="611"/>
        <v/>
      </c>
      <c r="C6345" t="str">
        <f t="shared" si="610"/>
        <v/>
      </c>
      <c r="D6345" s="315" t="str">
        <f t="shared" si="615"/>
        <v/>
      </c>
      <c r="E6345" s="228">
        <v>0</v>
      </c>
      <c r="J6345" s="229">
        <f t="shared" si="612"/>
        <v>0</v>
      </c>
      <c r="K6345" s="229">
        <f t="shared" si="613"/>
        <v>0</v>
      </c>
      <c r="L6345" s="229">
        <f t="shared" si="613"/>
        <v>0</v>
      </c>
      <c r="M6345" s="229">
        <f t="shared" si="614"/>
        <v>0</v>
      </c>
    </row>
    <row r="6346" spans="1:13" ht="15" customHeight="1">
      <c r="A6346" s="76"/>
      <c r="B6346" s="77" t="str">
        <f t="shared" si="611"/>
        <v/>
      </c>
      <c r="C6346" t="str">
        <f t="shared" si="610"/>
        <v/>
      </c>
      <c r="D6346" s="315" t="str">
        <f t="shared" si="615"/>
        <v/>
      </c>
      <c r="E6346" s="228">
        <v>0</v>
      </c>
      <c r="J6346" s="229">
        <f t="shared" si="612"/>
        <v>0</v>
      </c>
      <c r="K6346" s="229">
        <f t="shared" si="613"/>
        <v>0</v>
      </c>
      <c r="L6346" s="229">
        <f t="shared" si="613"/>
        <v>0</v>
      </c>
      <c r="M6346" s="229">
        <f t="shared" si="614"/>
        <v>0</v>
      </c>
    </row>
    <row r="6347" spans="1:13" ht="15" customHeight="1">
      <c r="A6347" s="76"/>
      <c r="B6347" s="77" t="str">
        <f t="shared" si="611"/>
        <v/>
      </c>
      <c r="C6347" t="str">
        <f t="shared" si="610"/>
        <v/>
      </c>
      <c r="D6347" s="315" t="str">
        <f t="shared" si="615"/>
        <v/>
      </c>
      <c r="E6347" s="228">
        <v>0</v>
      </c>
      <c r="J6347" s="229">
        <f t="shared" si="612"/>
        <v>0</v>
      </c>
      <c r="K6347" s="229">
        <f t="shared" si="613"/>
        <v>0</v>
      </c>
      <c r="L6347" s="229">
        <f t="shared" si="613"/>
        <v>0</v>
      </c>
      <c r="M6347" s="229">
        <f t="shared" si="614"/>
        <v>0</v>
      </c>
    </row>
    <row r="6348" spans="1:13" ht="15" customHeight="1">
      <c r="A6348" s="76"/>
      <c r="B6348" s="77" t="str">
        <f t="shared" si="611"/>
        <v/>
      </c>
      <c r="C6348" t="str">
        <f t="shared" si="610"/>
        <v/>
      </c>
      <c r="D6348" s="315" t="str">
        <f t="shared" si="615"/>
        <v/>
      </c>
      <c r="E6348" s="228">
        <v>0</v>
      </c>
      <c r="J6348" s="229">
        <f t="shared" si="612"/>
        <v>0</v>
      </c>
      <c r="K6348" s="229">
        <f t="shared" si="613"/>
        <v>0</v>
      </c>
      <c r="L6348" s="229">
        <f t="shared" si="613"/>
        <v>0</v>
      </c>
      <c r="M6348" s="229">
        <f t="shared" si="614"/>
        <v>0</v>
      </c>
    </row>
    <row r="6349" spans="1:13" ht="15" customHeight="1">
      <c r="A6349" s="76"/>
      <c r="B6349" s="77" t="str">
        <f t="shared" si="611"/>
        <v/>
      </c>
      <c r="C6349" t="str">
        <f t="shared" si="610"/>
        <v/>
      </c>
      <c r="D6349" s="315" t="str">
        <f t="shared" si="615"/>
        <v/>
      </c>
      <c r="E6349" s="228">
        <v>0</v>
      </c>
      <c r="J6349" s="229">
        <f t="shared" si="612"/>
        <v>0</v>
      </c>
      <c r="K6349" s="229">
        <f t="shared" si="613"/>
        <v>0</v>
      </c>
      <c r="L6349" s="229">
        <f t="shared" si="613"/>
        <v>0</v>
      </c>
      <c r="M6349" s="229">
        <f t="shared" si="614"/>
        <v>0</v>
      </c>
    </row>
    <row r="6350" spans="1:13" ht="15" customHeight="1">
      <c r="A6350" s="76"/>
      <c r="B6350" s="77" t="str">
        <f t="shared" si="611"/>
        <v/>
      </c>
      <c r="C6350" t="str">
        <f t="shared" si="610"/>
        <v/>
      </c>
      <c r="D6350" s="315" t="str">
        <f t="shared" si="615"/>
        <v/>
      </c>
      <c r="E6350" s="228">
        <v>0</v>
      </c>
      <c r="J6350" s="229">
        <f t="shared" si="612"/>
        <v>0</v>
      </c>
      <c r="K6350" s="229">
        <f t="shared" si="613"/>
        <v>0</v>
      </c>
      <c r="L6350" s="229">
        <f t="shared" si="613"/>
        <v>0</v>
      </c>
      <c r="M6350" s="229">
        <f t="shared" si="614"/>
        <v>0</v>
      </c>
    </row>
    <row r="6351" spans="1:13" ht="15" customHeight="1">
      <c r="A6351" s="76"/>
      <c r="B6351" s="77" t="str">
        <f t="shared" si="611"/>
        <v/>
      </c>
      <c r="C6351" t="str">
        <f t="shared" si="610"/>
        <v/>
      </c>
      <c r="D6351" s="315" t="str">
        <f t="shared" si="615"/>
        <v/>
      </c>
      <c r="E6351" s="228">
        <v>0</v>
      </c>
      <c r="J6351" s="229">
        <f t="shared" si="612"/>
        <v>0</v>
      </c>
      <c r="K6351" s="229">
        <f t="shared" si="613"/>
        <v>0</v>
      </c>
      <c r="L6351" s="229">
        <f t="shared" si="613"/>
        <v>0</v>
      </c>
      <c r="M6351" s="229">
        <f t="shared" si="614"/>
        <v>0</v>
      </c>
    </row>
    <row r="6352" spans="1:13" ht="15" customHeight="1">
      <c r="A6352" s="76"/>
      <c r="B6352" s="77" t="str">
        <f t="shared" si="611"/>
        <v/>
      </c>
      <c r="C6352" t="str">
        <f t="shared" si="610"/>
        <v/>
      </c>
      <c r="D6352" s="315" t="str">
        <f t="shared" si="615"/>
        <v/>
      </c>
      <c r="E6352" s="228">
        <v>0</v>
      </c>
      <c r="J6352" s="229">
        <f t="shared" si="612"/>
        <v>0</v>
      </c>
      <c r="K6352" s="229">
        <f t="shared" si="613"/>
        <v>0</v>
      </c>
      <c r="L6352" s="229">
        <f t="shared" si="613"/>
        <v>0</v>
      </c>
      <c r="M6352" s="229">
        <f t="shared" si="614"/>
        <v>0</v>
      </c>
    </row>
    <row r="6353" spans="1:13" ht="15" customHeight="1">
      <c r="A6353" s="76"/>
      <c r="B6353" s="77" t="str">
        <f t="shared" si="611"/>
        <v/>
      </c>
      <c r="C6353" t="str">
        <f t="shared" si="610"/>
        <v/>
      </c>
      <c r="D6353" s="315" t="str">
        <f t="shared" si="615"/>
        <v/>
      </c>
      <c r="E6353" s="228">
        <v>0</v>
      </c>
      <c r="J6353" s="229">
        <f t="shared" si="612"/>
        <v>0</v>
      </c>
      <c r="K6353" s="229">
        <f t="shared" si="613"/>
        <v>0</v>
      </c>
      <c r="L6353" s="229">
        <f t="shared" si="613"/>
        <v>0</v>
      </c>
      <c r="M6353" s="229">
        <f t="shared" si="614"/>
        <v>0</v>
      </c>
    </row>
    <row r="6354" spans="1:13" ht="15" customHeight="1">
      <c r="A6354" s="76"/>
      <c r="B6354" s="77" t="str">
        <f t="shared" si="611"/>
        <v/>
      </c>
      <c r="C6354" t="str">
        <f t="shared" si="610"/>
        <v/>
      </c>
      <c r="D6354" s="315" t="str">
        <f t="shared" si="615"/>
        <v/>
      </c>
      <c r="E6354" s="228">
        <v>0</v>
      </c>
      <c r="J6354" s="229">
        <f t="shared" si="612"/>
        <v>0</v>
      </c>
      <c r="K6354" s="229">
        <f t="shared" si="613"/>
        <v>0</v>
      </c>
      <c r="L6354" s="229">
        <f t="shared" si="613"/>
        <v>0</v>
      </c>
      <c r="M6354" s="229">
        <f t="shared" si="614"/>
        <v>0</v>
      </c>
    </row>
    <row r="6355" spans="1:13" ht="15" customHeight="1">
      <c r="A6355" s="76"/>
      <c r="B6355" s="77" t="str">
        <f t="shared" si="611"/>
        <v/>
      </c>
      <c r="C6355" t="str">
        <f t="shared" si="610"/>
        <v/>
      </c>
      <c r="D6355" s="315" t="str">
        <f t="shared" si="615"/>
        <v/>
      </c>
      <c r="E6355" s="228">
        <v>0</v>
      </c>
      <c r="J6355" s="229">
        <f t="shared" si="612"/>
        <v>0</v>
      </c>
      <c r="K6355" s="229">
        <f t="shared" si="613"/>
        <v>0</v>
      </c>
      <c r="L6355" s="229">
        <f t="shared" si="613"/>
        <v>0</v>
      </c>
      <c r="M6355" s="229">
        <f t="shared" si="614"/>
        <v>0</v>
      </c>
    </row>
    <row r="6356" spans="1:13" ht="15" customHeight="1">
      <c r="A6356" s="76"/>
      <c r="B6356" s="77" t="str">
        <f t="shared" si="611"/>
        <v/>
      </c>
      <c r="C6356" t="str">
        <f t="shared" si="610"/>
        <v/>
      </c>
      <c r="D6356" s="315" t="str">
        <f t="shared" si="615"/>
        <v/>
      </c>
      <c r="E6356" s="228">
        <v>0</v>
      </c>
      <c r="J6356" s="229">
        <f t="shared" si="612"/>
        <v>0</v>
      </c>
      <c r="K6356" s="229">
        <f t="shared" si="613"/>
        <v>0</v>
      </c>
      <c r="L6356" s="229">
        <f t="shared" si="613"/>
        <v>0</v>
      </c>
      <c r="M6356" s="229">
        <f t="shared" si="614"/>
        <v>0</v>
      </c>
    </row>
    <row r="6357" spans="1:13" ht="15" customHeight="1">
      <c r="A6357" s="76"/>
      <c r="B6357" s="77" t="str">
        <f t="shared" si="611"/>
        <v/>
      </c>
      <c r="C6357" t="str">
        <f t="shared" si="610"/>
        <v/>
      </c>
      <c r="D6357" s="315" t="str">
        <f t="shared" si="615"/>
        <v/>
      </c>
      <c r="E6357" s="228">
        <v>0</v>
      </c>
      <c r="J6357" s="229">
        <f t="shared" si="612"/>
        <v>0</v>
      </c>
      <c r="K6357" s="229">
        <f t="shared" si="613"/>
        <v>0</v>
      </c>
      <c r="L6357" s="229">
        <f t="shared" si="613"/>
        <v>0</v>
      </c>
      <c r="M6357" s="229">
        <f t="shared" si="614"/>
        <v>0</v>
      </c>
    </row>
    <row r="6358" spans="1:13" ht="15" customHeight="1">
      <c r="A6358" s="76"/>
      <c r="B6358" s="77" t="str">
        <f t="shared" si="611"/>
        <v/>
      </c>
      <c r="C6358" t="str">
        <f t="shared" si="610"/>
        <v/>
      </c>
      <c r="D6358" s="315" t="str">
        <f t="shared" si="615"/>
        <v/>
      </c>
      <c r="E6358" s="228">
        <v>0</v>
      </c>
      <c r="J6358" s="229">
        <f t="shared" si="612"/>
        <v>0</v>
      </c>
      <c r="K6358" s="229">
        <f t="shared" si="613"/>
        <v>0</v>
      </c>
      <c r="L6358" s="229">
        <f t="shared" si="613"/>
        <v>0</v>
      </c>
      <c r="M6358" s="229">
        <f t="shared" si="614"/>
        <v>0</v>
      </c>
    </row>
    <row r="6359" spans="1:13" ht="15" customHeight="1">
      <c r="A6359" s="76"/>
      <c r="B6359" s="77" t="str">
        <f t="shared" si="611"/>
        <v/>
      </c>
      <c r="C6359" t="str">
        <f t="shared" si="610"/>
        <v/>
      </c>
      <c r="D6359" s="315" t="str">
        <f t="shared" si="615"/>
        <v/>
      </c>
      <c r="E6359" s="228">
        <v>0</v>
      </c>
      <c r="J6359" s="229">
        <f t="shared" si="612"/>
        <v>0</v>
      </c>
      <c r="K6359" s="229">
        <f t="shared" si="613"/>
        <v>0</v>
      </c>
      <c r="L6359" s="229">
        <f t="shared" si="613"/>
        <v>0</v>
      </c>
      <c r="M6359" s="229">
        <f t="shared" si="614"/>
        <v>0</v>
      </c>
    </row>
    <row r="6360" spans="1:13" ht="15" customHeight="1">
      <c r="A6360" s="76"/>
      <c r="B6360" s="77" t="str">
        <f t="shared" si="611"/>
        <v/>
      </c>
      <c r="C6360" t="str">
        <f t="shared" si="610"/>
        <v/>
      </c>
      <c r="D6360" s="315" t="str">
        <f t="shared" si="615"/>
        <v/>
      </c>
      <c r="E6360" s="228">
        <v>0</v>
      </c>
      <c r="J6360" s="229">
        <f t="shared" si="612"/>
        <v>0</v>
      </c>
      <c r="K6360" s="229">
        <f t="shared" si="613"/>
        <v>0</v>
      </c>
      <c r="L6360" s="229">
        <f t="shared" si="613"/>
        <v>0</v>
      </c>
      <c r="M6360" s="229">
        <f t="shared" si="614"/>
        <v>0</v>
      </c>
    </row>
    <row r="6361" spans="1:13" ht="15" customHeight="1">
      <c r="A6361" s="76"/>
      <c r="B6361" s="77" t="str">
        <f t="shared" si="611"/>
        <v/>
      </c>
      <c r="C6361" t="str">
        <f t="shared" si="610"/>
        <v/>
      </c>
      <c r="D6361" s="315" t="str">
        <f t="shared" si="615"/>
        <v/>
      </c>
      <c r="E6361" s="228">
        <v>0</v>
      </c>
      <c r="J6361" s="229">
        <f t="shared" si="612"/>
        <v>0</v>
      </c>
      <c r="K6361" s="229">
        <f t="shared" si="613"/>
        <v>0</v>
      </c>
      <c r="L6361" s="229">
        <f t="shared" si="613"/>
        <v>0</v>
      </c>
      <c r="M6361" s="229">
        <f t="shared" si="614"/>
        <v>0</v>
      </c>
    </row>
    <row r="6362" spans="1:13" ht="15" customHeight="1">
      <c r="A6362" s="76"/>
      <c r="B6362" s="77" t="str">
        <f t="shared" si="611"/>
        <v/>
      </c>
      <c r="C6362" t="str">
        <f t="shared" si="610"/>
        <v/>
      </c>
      <c r="D6362" s="315" t="str">
        <f t="shared" si="615"/>
        <v/>
      </c>
      <c r="E6362" s="228">
        <v>0</v>
      </c>
      <c r="J6362" s="229">
        <f t="shared" si="612"/>
        <v>0</v>
      </c>
      <c r="K6362" s="229">
        <f t="shared" si="613"/>
        <v>0</v>
      </c>
      <c r="L6362" s="229">
        <f t="shared" si="613"/>
        <v>0</v>
      </c>
      <c r="M6362" s="229">
        <f t="shared" si="614"/>
        <v>0</v>
      </c>
    </row>
    <row r="6363" spans="1:13" ht="15" customHeight="1">
      <c r="A6363" s="76"/>
      <c r="B6363" s="77" t="str">
        <f t="shared" si="611"/>
        <v/>
      </c>
      <c r="C6363" t="str">
        <f t="shared" si="610"/>
        <v/>
      </c>
      <c r="D6363" s="315" t="str">
        <f t="shared" si="615"/>
        <v/>
      </c>
      <c r="E6363" s="228">
        <v>0</v>
      </c>
      <c r="J6363" s="229">
        <f t="shared" si="612"/>
        <v>0</v>
      </c>
      <c r="K6363" s="229">
        <f t="shared" si="613"/>
        <v>0</v>
      </c>
      <c r="L6363" s="229">
        <f t="shared" si="613"/>
        <v>0</v>
      </c>
      <c r="M6363" s="229">
        <f t="shared" si="614"/>
        <v>0</v>
      </c>
    </row>
    <row r="6364" spans="1:13" ht="15" customHeight="1">
      <c r="A6364" s="76"/>
      <c r="B6364" s="77" t="str">
        <f t="shared" si="611"/>
        <v/>
      </c>
      <c r="C6364" t="str">
        <f t="shared" si="610"/>
        <v/>
      </c>
      <c r="D6364" s="315" t="str">
        <f t="shared" si="615"/>
        <v/>
      </c>
      <c r="E6364" s="228">
        <v>0</v>
      </c>
      <c r="J6364" s="229">
        <f t="shared" si="612"/>
        <v>0</v>
      </c>
      <c r="K6364" s="229">
        <f t="shared" si="613"/>
        <v>0</v>
      </c>
      <c r="L6364" s="229">
        <f t="shared" si="613"/>
        <v>0</v>
      </c>
      <c r="M6364" s="229">
        <f t="shared" si="614"/>
        <v>0</v>
      </c>
    </row>
    <row r="6365" spans="1:13" ht="15" customHeight="1">
      <c r="A6365" s="76"/>
      <c r="B6365" s="77" t="str">
        <f t="shared" si="611"/>
        <v/>
      </c>
      <c r="C6365" t="str">
        <f t="shared" si="610"/>
        <v/>
      </c>
      <c r="D6365" s="315" t="str">
        <f t="shared" si="615"/>
        <v/>
      </c>
      <c r="E6365" s="228">
        <v>0</v>
      </c>
      <c r="J6365" s="229">
        <f t="shared" si="612"/>
        <v>0</v>
      </c>
      <c r="K6365" s="229">
        <f t="shared" si="613"/>
        <v>0</v>
      </c>
      <c r="L6365" s="229">
        <f t="shared" si="613"/>
        <v>0</v>
      </c>
      <c r="M6365" s="229">
        <f t="shared" si="614"/>
        <v>0</v>
      </c>
    </row>
    <row r="6366" spans="1:13" ht="15" customHeight="1">
      <c r="A6366" s="76"/>
      <c r="B6366" s="77" t="str">
        <f t="shared" si="611"/>
        <v/>
      </c>
      <c r="C6366" t="str">
        <f t="shared" si="610"/>
        <v/>
      </c>
      <c r="D6366" s="315" t="str">
        <f t="shared" si="615"/>
        <v/>
      </c>
      <c r="E6366" s="228">
        <v>0</v>
      </c>
      <c r="J6366" s="229">
        <f t="shared" si="612"/>
        <v>0</v>
      </c>
      <c r="K6366" s="229">
        <f t="shared" si="613"/>
        <v>0</v>
      </c>
      <c r="L6366" s="229">
        <f t="shared" si="613"/>
        <v>0</v>
      </c>
      <c r="M6366" s="229">
        <f t="shared" si="614"/>
        <v>0</v>
      </c>
    </row>
    <row r="6367" spans="1:13" ht="15" customHeight="1">
      <c r="A6367" s="76"/>
      <c r="B6367" s="77" t="str">
        <f t="shared" si="611"/>
        <v/>
      </c>
      <c r="C6367" t="str">
        <f t="shared" si="610"/>
        <v/>
      </c>
      <c r="D6367" s="315" t="str">
        <f t="shared" si="615"/>
        <v/>
      </c>
      <c r="E6367" s="228">
        <v>0</v>
      </c>
      <c r="J6367" s="229">
        <f t="shared" si="612"/>
        <v>0</v>
      </c>
      <c r="K6367" s="229">
        <f t="shared" si="613"/>
        <v>0</v>
      </c>
      <c r="L6367" s="229">
        <f t="shared" si="613"/>
        <v>0</v>
      </c>
      <c r="M6367" s="229">
        <f t="shared" si="614"/>
        <v>0</v>
      </c>
    </row>
    <row r="6368" spans="1:13" ht="15" customHeight="1">
      <c r="A6368" s="76"/>
      <c r="B6368" s="77" t="str">
        <f t="shared" si="611"/>
        <v/>
      </c>
      <c r="C6368" t="str">
        <f t="shared" si="610"/>
        <v/>
      </c>
      <c r="D6368" s="315" t="str">
        <f t="shared" si="615"/>
        <v/>
      </c>
      <c r="E6368" s="228">
        <v>0</v>
      </c>
      <c r="J6368" s="229">
        <f t="shared" si="612"/>
        <v>0</v>
      </c>
      <c r="K6368" s="229">
        <f t="shared" si="613"/>
        <v>0</v>
      </c>
      <c r="L6368" s="229">
        <f t="shared" si="613"/>
        <v>0</v>
      </c>
      <c r="M6368" s="229">
        <f t="shared" si="614"/>
        <v>0</v>
      </c>
    </row>
    <row r="6369" spans="1:13" ht="15" customHeight="1">
      <c r="A6369" s="76"/>
      <c r="B6369" s="77" t="str">
        <f t="shared" si="611"/>
        <v/>
      </c>
      <c r="C6369" t="str">
        <f t="shared" si="610"/>
        <v/>
      </c>
      <c r="D6369" s="315" t="str">
        <f t="shared" si="615"/>
        <v/>
      </c>
      <c r="E6369" s="228">
        <v>0</v>
      </c>
      <c r="J6369" s="229">
        <f t="shared" si="612"/>
        <v>0</v>
      </c>
      <c r="K6369" s="229">
        <f t="shared" si="613"/>
        <v>0</v>
      </c>
      <c r="L6369" s="229">
        <f t="shared" si="613"/>
        <v>0</v>
      </c>
      <c r="M6369" s="229">
        <f t="shared" si="614"/>
        <v>0</v>
      </c>
    </row>
    <row r="6370" spans="1:13" ht="15" customHeight="1">
      <c r="A6370" s="76"/>
      <c r="B6370" s="77" t="str">
        <f t="shared" si="611"/>
        <v/>
      </c>
      <c r="C6370" t="str">
        <f t="shared" si="610"/>
        <v/>
      </c>
      <c r="D6370" s="315" t="str">
        <f t="shared" si="615"/>
        <v/>
      </c>
      <c r="E6370" s="228">
        <v>0</v>
      </c>
      <c r="J6370" s="229">
        <f t="shared" si="612"/>
        <v>0</v>
      </c>
      <c r="K6370" s="229">
        <f t="shared" si="613"/>
        <v>0</v>
      </c>
      <c r="L6370" s="229">
        <f t="shared" si="613"/>
        <v>0</v>
      </c>
      <c r="M6370" s="229">
        <f t="shared" si="614"/>
        <v>0</v>
      </c>
    </row>
    <row r="6371" spans="1:13" ht="15" customHeight="1">
      <c r="A6371" s="76"/>
      <c r="B6371" s="77" t="str">
        <f t="shared" si="611"/>
        <v/>
      </c>
      <c r="C6371" t="str">
        <f t="shared" si="610"/>
        <v/>
      </c>
      <c r="D6371" s="315" t="str">
        <f t="shared" si="615"/>
        <v/>
      </c>
      <c r="E6371" s="228">
        <v>0</v>
      </c>
      <c r="J6371" s="229">
        <f t="shared" si="612"/>
        <v>0</v>
      </c>
      <c r="K6371" s="229">
        <f t="shared" si="613"/>
        <v>0</v>
      </c>
      <c r="L6371" s="229">
        <f t="shared" si="613"/>
        <v>0</v>
      </c>
      <c r="M6371" s="229">
        <f t="shared" si="614"/>
        <v>0</v>
      </c>
    </row>
    <row r="6372" spans="1:13" ht="15" customHeight="1">
      <c r="A6372" s="76"/>
      <c r="B6372" s="77" t="str">
        <f t="shared" si="611"/>
        <v/>
      </c>
      <c r="C6372" t="str">
        <f t="shared" si="610"/>
        <v/>
      </c>
      <c r="D6372" s="315" t="str">
        <f t="shared" si="615"/>
        <v/>
      </c>
      <c r="E6372" s="228">
        <v>0</v>
      </c>
      <c r="J6372" s="229">
        <f t="shared" si="612"/>
        <v>0</v>
      </c>
      <c r="K6372" s="229">
        <f t="shared" si="613"/>
        <v>0</v>
      </c>
      <c r="L6372" s="229">
        <f t="shared" si="613"/>
        <v>0</v>
      </c>
      <c r="M6372" s="229">
        <f t="shared" si="614"/>
        <v>0</v>
      </c>
    </row>
    <row r="6373" spans="1:13" ht="15" customHeight="1">
      <c r="A6373" s="76"/>
      <c r="B6373" s="77" t="str">
        <f t="shared" si="611"/>
        <v/>
      </c>
      <c r="C6373" t="str">
        <f t="shared" si="610"/>
        <v/>
      </c>
      <c r="D6373" s="315" t="str">
        <f t="shared" si="615"/>
        <v/>
      </c>
      <c r="E6373" s="228">
        <v>0</v>
      </c>
      <c r="J6373" s="229">
        <f t="shared" si="612"/>
        <v>0</v>
      </c>
      <c r="K6373" s="229">
        <f t="shared" si="613"/>
        <v>0</v>
      </c>
      <c r="L6373" s="229">
        <f t="shared" si="613"/>
        <v>0</v>
      </c>
      <c r="M6373" s="229">
        <f t="shared" si="614"/>
        <v>0</v>
      </c>
    </row>
    <row r="6374" spans="1:13" ht="15" customHeight="1">
      <c r="A6374" s="76"/>
      <c r="B6374" s="77" t="str">
        <f t="shared" si="611"/>
        <v/>
      </c>
      <c r="C6374" t="str">
        <f t="shared" si="610"/>
        <v/>
      </c>
      <c r="D6374" s="315" t="str">
        <f t="shared" si="615"/>
        <v/>
      </c>
      <c r="E6374" s="228">
        <v>0</v>
      </c>
      <c r="J6374" s="229">
        <f t="shared" si="612"/>
        <v>0</v>
      </c>
      <c r="K6374" s="229">
        <f t="shared" si="613"/>
        <v>0</v>
      </c>
      <c r="L6374" s="229">
        <f t="shared" si="613"/>
        <v>0</v>
      </c>
      <c r="M6374" s="229">
        <f t="shared" si="614"/>
        <v>0</v>
      </c>
    </row>
    <row r="6375" spans="1:13" ht="15" customHeight="1">
      <c r="A6375" s="76"/>
      <c r="B6375" s="77" t="str">
        <f t="shared" si="611"/>
        <v/>
      </c>
      <c r="C6375" t="str">
        <f t="shared" si="610"/>
        <v/>
      </c>
      <c r="D6375" s="315" t="str">
        <f t="shared" si="615"/>
        <v/>
      </c>
      <c r="E6375" s="228">
        <v>0</v>
      </c>
      <c r="J6375" s="229">
        <f t="shared" si="612"/>
        <v>0</v>
      </c>
      <c r="K6375" s="229">
        <f t="shared" si="613"/>
        <v>0</v>
      </c>
      <c r="L6375" s="229">
        <f t="shared" si="613"/>
        <v>0</v>
      </c>
      <c r="M6375" s="229">
        <f t="shared" si="614"/>
        <v>0</v>
      </c>
    </row>
    <row r="6376" spans="1:13" ht="15" customHeight="1">
      <c r="A6376" s="76"/>
      <c r="B6376" s="77" t="str">
        <f t="shared" si="611"/>
        <v/>
      </c>
      <c r="C6376" t="str">
        <f t="shared" si="610"/>
        <v/>
      </c>
      <c r="D6376" s="315" t="str">
        <f t="shared" si="615"/>
        <v/>
      </c>
      <c r="E6376" s="228">
        <v>0</v>
      </c>
      <c r="J6376" s="229">
        <f t="shared" si="612"/>
        <v>0</v>
      </c>
      <c r="K6376" s="229">
        <f t="shared" si="613"/>
        <v>0</v>
      </c>
      <c r="L6376" s="229">
        <f t="shared" si="613"/>
        <v>0</v>
      </c>
      <c r="M6376" s="229">
        <f t="shared" si="614"/>
        <v>0</v>
      </c>
    </row>
    <row r="6377" spans="1:13" ht="15" customHeight="1">
      <c r="A6377" s="76"/>
      <c r="B6377" s="77" t="str">
        <f t="shared" si="611"/>
        <v/>
      </c>
      <c r="C6377" t="str">
        <f t="shared" si="610"/>
        <v/>
      </c>
      <c r="D6377" s="315" t="str">
        <f t="shared" si="615"/>
        <v/>
      </c>
      <c r="E6377" s="228">
        <v>0</v>
      </c>
      <c r="J6377" s="229">
        <f t="shared" si="612"/>
        <v>0</v>
      </c>
      <c r="K6377" s="229">
        <f t="shared" si="613"/>
        <v>0</v>
      </c>
      <c r="L6377" s="229">
        <f t="shared" si="613"/>
        <v>0</v>
      </c>
      <c r="M6377" s="229">
        <f t="shared" si="614"/>
        <v>0</v>
      </c>
    </row>
    <row r="6378" spans="1:13" ht="15" customHeight="1">
      <c r="A6378" s="76"/>
      <c r="B6378" s="77" t="str">
        <f t="shared" si="611"/>
        <v/>
      </c>
      <c r="C6378" t="str">
        <f t="shared" si="610"/>
        <v/>
      </c>
      <c r="D6378" s="315" t="str">
        <f t="shared" si="615"/>
        <v/>
      </c>
      <c r="E6378" s="228">
        <v>0</v>
      </c>
      <c r="J6378" s="229">
        <f t="shared" si="612"/>
        <v>0</v>
      </c>
      <c r="K6378" s="229">
        <f t="shared" si="613"/>
        <v>0</v>
      </c>
      <c r="L6378" s="229">
        <f t="shared" si="613"/>
        <v>0</v>
      </c>
      <c r="M6378" s="229">
        <f t="shared" si="614"/>
        <v>0</v>
      </c>
    </row>
    <row r="6379" spans="1:13" ht="15" customHeight="1">
      <c r="A6379" s="76"/>
      <c r="B6379" s="77" t="str">
        <f t="shared" si="611"/>
        <v/>
      </c>
      <c r="C6379" t="str">
        <f t="shared" si="610"/>
        <v/>
      </c>
      <c r="D6379" s="315" t="str">
        <f t="shared" si="615"/>
        <v/>
      </c>
      <c r="E6379" s="228">
        <v>0</v>
      </c>
      <c r="J6379" s="229">
        <f t="shared" si="612"/>
        <v>0</v>
      </c>
      <c r="K6379" s="229">
        <f t="shared" si="613"/>
        <v>0</v>
      </c>
      <c r="L6379" s="229">
        <f t="shared" si="613"/>
        <v>0</v>
      </c>
      <c r="M6379" s="229">
        <f t="shared" si="614"/>
        <v>0</v>
      </c>
    </row>
    <row r="6380" spans="1:13" ht="15" customHeight="1">
      <c r="A6380" s="76"/>
      <c r="B6380" s="77" t="str">
        <f t="shared" si="611"/>
        <v/>
      </c>
      <c r="C6380" t="str">
        <f t="shared" si="610"/>
        <v/>
      </c>
      <c r="D6380" s="315" t="str">
        <f t="shared" si="615"/>
        <v/>
      </c>
      <c r="E6380" s="228">
        <v>0</v>
      </c>
      <c r="J6380" s="229">
        <f t="shared" si="612"/>
        <v>0</v>
      </c>
      <c r="K6380" s="229">
        <f t="shared" si="613"/>
        <v>0</v>
      </c>
      <c r="L6380" s="229">
        <f t="shared" si="613"/>
        <v>0</v>
      </c>
      <c r="M6380" s="229">
        <f t="shared" si="614"/>
        <v>0</v>
      </c>
    </row>
    <row r="6381" spans="1:13" ht="15" customHeight="1">
      <c r="A6381" s="76"/>
      <c r="B6381" s="77" t="str">
        <f t="shared" si="611"/>
        <v/>
      </c>
      <c r="C6381" t="str">
        <f t="shared" si="610"/>
        <v/>
      </c>
      <c r="D6381" s="315" t="str">
        <f t="shared" si="615"/>
        <v/>
      </c>
      <c r="E6381" s="228">
        <v>0</v>
      </c>
      <c r="J6381" s="229">
        <f t="shared" si="612"/>
        <v>0</v>
      </c>
      <c r="K6381" s="229">
        <f t="shared" si="613"/>
        <v>0</v>
      </c>
      <c r="L6381" s="229">
        <f t="shared" si="613"/>
        <v>0</v>
      </c>
      <c r="M6381" s="229">
        <f t="shared" si="614"/>
        <v>0</v>
      </c>
    </row>
    <row r="6382" spans="1:13" ht="15" customHeight="1">
      <c r="A6382" s="76"/>
      <c r="B6382" s="77" t="str">
        <f t="shared" si="611"/>
        <v/>
      </c>
      <c r="C6382" t="str">
        <f t="shared" si="610"/>
        <v/>
      </c>
      <c r="D6382" s="315" t="str">
        <f t="shared" si="615"/>
        <v/>
      </c>
      <c r="E6382" s="228">
        <v>0</v>
      </c>
      <c r="J6382" s="229">
        <f t="shared" si="612"/>
        <v>0</v>
      </c>
      <c r="K6382" s="229">
        <f t="shared" si="613"/>
        <v>0</v>
      </c>
      <c r="L6382" s="229">
        <f t="shared" si="613"/>
        <v>0</v>
      </c>
      <c r="M6382" s="229">
        <f t="shared" si="614"/>
        <v>0</v>
      </c>
    </row>
    <row r="6383" spans="1:13" ht="15" customHeight="1">
      <c r="A6383" s="76"/>
      <c r="B6383" s="77" t="str">
        <f t="shared" si="611"/>
        <v/>
      </c>
      <c r="C6383" t="str">
        <f t="shared" si="610"/>
        <v/>
      </c>
      <c r="D6383" s="315" t="str">
        <f t="shared" si="615"/>
        <v/>
      </c>
      <c r="E6383" s="228">
        <v>0</v>
      </c>
      <c r="J6383" s="229">
        <f t="shared" si="612"/>
        <v>0</v>
      </c>
      <c r="K6383" s="229">
        <f t="shared" si="613"/>
        <v>0</v>
      </c>
      <c r="L6383" s="229">
        <f t="shared" si="613"/>
        <v>0</v>
      </c>
      <c r="M6383" s="229">
        <f t="shared" si="614"/>
        <v>0</v>
      </c>
    </row>
    <row r="6384" spans="1:13" ht="15" customHeight="1">
      <c r="A6384" s="76"/>
      <c r="B6384" s="77" t="str">
        <f t="shared" si="611"/>
        <v/>
      </c>
      <c r="C6384" t="str">
        <f t="shared" si="610"/>
        <v/>
      </c>
      <c r="D6384" s="315" t="str">
        <f t="shared" si="615"/>
        <v/>
      </c>
      <c r="E6384" s="228">
        <v>0</v>
      </c>
      <c r="J6384" s="229">
        <f t="shared" si="612"/>
        <v>0</v>
      </c>
      <c r="K6384" s="229">
        <f t="shared" si="613"/>
        <v>0</v>
      </c>
      <c r="L6384" s="229">
        <f t="shared" si="613"/>
        <v>0</v>
      </c>
      <c r="M6384" s="229">
        <f t="shared" si="614"/>
        <v>0</v>
      </c>
    </row>
    <row r="6385" spans="1:13" ht="15" customHeight="1">
      <c r="A6385" s="76"/>
      <c r="B6385" s="77" t="str">
        <f t="shared" si="611"/>
        <v/>
      </c>
      <c r="C6385" t="str">
        <f t="shared" si="610"/>
        <v/>
      </c>
      <c r="D6385" s="315" t="str">
        <f t="shared" si="615"/>
        <v/>
      </c>
      <c r="E6385" s="228">
        <v>0</v>
      </c>
      <c r="J6385" s="229">
        <f t="shared" si="612"/>
        <v>0</v>
      </c>
      <c r="K6385" s="229">
        <f t="shared" si="613"/>
        <v>0</v>
      </c>
      <c r="L6385" s="229">
        <f t="shared" si="613"/>
        <v>0</v>
      </c>
      <c r="M6385" s="229">
        <f t="shared" si="614"/>
        <v>0</v>
      </c>
    </row>
    <row r="6386" spans="1:13" ht="15" customHeight="1">
      <c r="A6386" s="76"/>
      <c r="B6386" s="77" t="str">
        <f t="shared" si="611"/>
        <v/>
      </c>
      <c r="C6386" t="str">
        <f t="shared" si="610"/>
        <v/>
      </c>
      <c r="D6386" s="315" t="str">
        <f t="shared" si="615"/>
        <v/>
      </c>
      <c r="E6386" s="228">
        <v>0</v>
      </c>
      <c r="J6386" s="229">
        <f t="shared" si="612"/>
        <v>0</v>
      </c>
      <c r="K6386" s="229">
        <f t="shared" si="613"/>
        <v>0</v>
      </c>
      <c r="L6386" s="229">
        <f t="shared" si="613"/>
        <v>0</v>
      </c>
      <c r="M6386" s="229">
        <f t="shared" si="614"/>
        <v>0</v>
      </c>
    </row>
    <row r="6387" spans="1:13" ht="15" customHeight="1">
      <c r="A6387" s="76"/>
      <c r="B6387" s="77" t="str">
        <f t="shared" si="611"/>
        <v/>
      </c>
      <c r="C6387" t="str">
        <f t="shared" si="610"/>
        <v/>
      </c>
      <c r="D6387" s="315" t="str">
        <f t="shared" si="615"/>
        <v/>
      </c>
      <c r="E6387" s="228">
        <v>0</v>
      </c>
      <c r="J6387" s="229">
        <f t="shared" si="612"/>
        <v>0</v>
      </c>
      <c r="K6387" s="229">
        <f t="shared" si="613"/>
        <v>0</v>
      </c>
      <c r="L6387" s="229">
        <f t="shared" si="613"/>
        <v>0</v>
      </c>
      <c r="M6387" s="229">
        <f t="shared" si="614"/>
        <v>0</v>
      </c>
    </row>
    <row r="6388" spans="1:13" ht="15" customHeight="1">
      <c r="A6388" s="76"/>
      <c r="B6388" s="77" t="str">
        <f t="shared" si="611"/>
        <v/>
      </c>
      <c r="C6388" t="str">
        <f t="shared" si="610"/>
        <v/>
      </c>
      <c r="D6388" s="315" t="str">
        <f t="shared" si="615"/>
        <v/>
      </c>
      <c r="E6388" s="228">
        <v>0</v>
      </c>
      <c r="J6388" s="229">
        <f t="shared" si="612"/>
        <v>0</v>
      </c>
      <c r="K6388" s="229">
        <f t="shared" si="613"/>
        <v>0</v>
      </c>
      <c r="L6388" s="229">
        <f t="shared" si="613"/>
        <v>0</v>
      </c>
      <c r="M6388" s="229">
        <f t="shared" si="614"/>
        <v>0</v>
      </c>
    </row>
    <row r="6389" spans="1:13" ht="15" customHeight="1">
      <c r="A6389" s="76"/>
      <c r="B6389" s="77" t="str">
        <f t="shared" si="611"/>
        <v/>
      </c>
      <c r="C6389" t="str">
        <f t="shared" si="610"/>
        <v/>
      </c>
      <c r="D6389" s="315" t="str">
        <f t="shared" si="615"/>
        <v/>
      </c>
      <c r="E6389" s="228">
        <v>0</v>
      </c>
      <c r="J6389" s="229">
        <f t="shared" si="612"/>
        <v>0</v>
      </c>
      <c r="K6389" s="229">
        <f t="shared" si="613"/>
        <v>0</v>
      </c>
      <c r="L6389" s="229">
        <f t="shared" si="613"/>
        <v>0</v>
      </c>
      <c r="M6389" s="229">
        <f t="shared" si="614"/>
        <v>0</v>
      </c>
    </row>
    <row r="6390" spans="1:13" ht="15" customHeight="1">
      <c r="A6390" s="76"/>
      <c r="B6390" s="77" t="str">
        <f t="shared" si="611"/>
        <v/>
      </c>
      <c r="C6390" t="str">
        <f t="shared" si="610"/>
        <v/>
      </c>
      <c r="D6390" s="315" t="str">
        <f t="shared" si="615"/>
        <v/>
      </c>
      <c r="E6390" s="228">
        <v>0</v>
      </c>
      <c r="J6390" s="229">
        <f t="shared" si="612"/>
        <v>0</v>
      </c>
      <c r="K6390" s="229">
        <f t="shared" si="613"/>
        <v>0</v>
      </c>
      <c r="L6390" s="229">
        <f t="shared" si="613"/>
        <v>0</v>
      </c>
      <c r="M6390" s="229">
        <f t="shared" si="614"/>
        <v>0</v>
      </c>
    </row>
    <row r="6391" spans="1:13" ht="15" customHeight="1">
      <c r="A6391" s="76"/>
      <c r="B6391" s="77" t="str">
        <f t="shared" si="611"/>
        <v/>
      </c>
      <c r="C6391" t="str">
        <f t="shared" si="610"/>
        <v/>
      </c>
      <c r="D6391" s="315" t="str">
        <f t="shared" si="615"/>
        <v/>
      </c>
      <c r="E6391" s="228">
        <v>0</v>
      </c>
      <c r="J6391" s="229">
        <f t="shared" si="612"/>
        <v>0</v>
      </c>
      <c r="K6391" s="229">
        <f t="shared" si="613"/>
        <v>0</v>
      </c>
      <c r="L6391" s="229">
        <f t="shared" si="613"/>
        <v>0</v>
      </c>
      <c r="M6391" s="229">
        <f t="shared" si="614"/>
        <v>0</v>
      </c>
    </row>
    <row r="6392" spans="1:13" ht="15" customHeight="1">
      <c r="A6392" s="76"/>
      <c r="B6392" s="77" t="str">
        <f t="shared" si="611"/>
        <v/>
      </c>
      <c r="C6392" t="str">
        <f t="shared" si="610"/>
        <v/>
      </c>
      <c r="D6392" s="315" t="str">
        <f t="shared" si="615"/>
        <v/>
      </c>
      <c r="E6392" s="228">
        <v>0</v>
      </c>
      <c r="J6392" s="229">
        <f t="shared" si="612"/>
        <v>0</v>
      </c>
      <c r="K6392" s="229">
        <f t="shared" si="613"/>
        <v>0</v>
      </c>
      <c r="L6392" s="229">
        <f t="shared" si="613"/>
        <v>0</v>
      </c>
      <c r="M6392" s="229">
        <f t="shared" si="614"/>
        <v>0</v>
      </c>
    </row>
    <row r="6393" spans="1:13" ht="15" customHeight="1">
      <c r="A6393" s="76"/>
      <c r="B6393" s="77" t="str">
        <f t="shared" si="611"/>
        <v/>
      </c>
      <c r="C6393" t="str">
        <f t="shared" si="610"/>
        <v/>
      </c>
      <c r="D6393" s="315" t="str">
        <f t="shared" si="615"/>
        <v/>
      </c>
      <c r="E6393" s="228">
        <v>0</v>
      </c>
      <c r="J6393" s="229">
        <f t="shared" si="612"/>
        <v>0</v>
      </c>
      <c r="K6393" s="229">
        <f t="shared" si="613"/>
        <v>0</v>
      </c>
      <c r="L6393" s="229">
        <f t="shared" si="613"/>
        <v>0</v>
      </c>
      <c r="M6393" s="229">
        <f t="shared" si="614"/>
        <v>0</v>
      </c>
    </row>
    <row r="6394" spans="1:13" ht="15" customHeight="1">
      <c r="A6394" s="76"/>
      <c r="B6394" s="77" t="str">
        <f t="shared" si="611"/>
        <v/>
      </c>
      <c r="C6394" t="str">
        <f t="shared" si="610"/>
        <v/>
      </c>
      <c r="D6394" s="315" t="str">
        <f t="shared" si="615"/>
        <v/>
      </c>
      <c r="E6394" s="228">
        <v>0</v>
      </c>
      <c r="J6394" s="229">
        <f t="shared" si="612"/>
        <v>0</v>
      </c>
      <c r="K6394" s="229">
        <f t="shared" si="613"/>
        <v>0</v>
      </c>
      <c r="L6394" s="229">
        <f t="shared" si="613"/>
        <v>0</v>
      </c>
      <c r="M6394" s="229">
        <f t="shared" si="614"/>
        <v>0</v>
      </c>
    </row>
    <row r="6395" spans="1:13" ht="15" customHeight="1">
      <c r="A6395" s="76"/>
      <c r="B6395" s="77" t="str">
        <f t="shared" si="611"/>
        <v/>
      </c>
      <c r="C6395" t="str">
        <f t="shared" si="610"/>
        <v/>
      </c>
      <c r="D6395" s="315" t="str">
        <f t="shared" si="615"/>
        <v/>
      </c>
      <c r="E6395" s="228">
        <v>0</v>
      </c>
      <c r="J6395" s="229">
        <f t="shared" si="612"/>
        <v>0</v>
      </c>
      <c r="K6395" s="229">
        <f t="shared" si="613"/>
        <v>0</v>
      </c>
      <c r="L6395" s="229">
        <f t="shared" si="613"/>
        <v>0</v>
      </c>
      <c r="M6395" s="229">
        <f t="shared" si="614"/>
        <v>0</v>
      </c>
    </row>
    <row r="6396" spans="1:13" ht="15" customHeight="1">
      <c r="A6396" s="76"/>
      <c r="B6396" s="77" t="str">
        <f t="shared" si="611"/>
        <v/>
      </c>
      <c r="C6396" t="str">
        <f t="shared" si="610"/>
        <v/>
      </c>
      <c r="D6396" s="315" t="str">
        <f t="shared" si="615"/>
        <v/>
      </c>
      <c r="E6396" s="228">
        <v>0</v>
      </c>
      <c r="J6396" s="229">
        <f t="shared" si="612"/>
        <v>0</v>
      </c>
      <c r="K6396" s="229">
        <f t="shared" si="613"/>
        <v>0</v>
      </c>
      <c r="L6396" s="229">
        <f t="shared" si="613"/>
        <v>0</v>
      </c>
      <c r="M6396" s="229">
        <f t="shared" si="614"/>
        <v>0</v>
      </c>
    </row>
    <row r="6397" spans="1:13" ht="15" customHeight="1">
      <c r="A6397" s="76"/>
      <c r="B6397" s="77" t="str">
        <f t="shared" si="611"/>
        <v/>
      </c>
      <c r="C6397" t="str">
        <f t="shared" si="610"/>
        <v/>
      </c>
      <c r="D6397" s="315" t="str">
        <f t="shared" si="615"/>
        <v/>
      </c>
      <c r="E6397" s="228">
        <v>0</v>
      </c>
      <c r="J6397" s="229">
        <f t="shared" si="612"/>
        <v>0</v>
      </c>
      <c r="K6397" s="229">
        <f t="shared" si="613"/>
        <v>0</v>
      </c>
      <c r="L6397" s="229">
        <f t="shared" si="613"/>
        <v>0</v>
      </c>
      <c r="M6397" s="229">
        <f t="shared" si="614"/>
        <v>0</v>
      </c>
    </row>
    <row r="6398" spans="1:13" ht="15" customHeight="1">
      <c r="A6398" s="76"/>
      <c r="B6398" s="77" t="str">
        <f t="shared" si="611"/>
        <v/>
      </c>
      <c r="C6398" t="str">
        <f t="shared" si="610"/>
        <v/>
      </c>
      <c r="D6398" s="315" t="str">
        <f t="shared" si="615"/>
        <v/>
      </c>
      <c r="E6398" s="228">
        <v>0</v>
      </c>
      <c r="J6398" s="229">
        <f t="shared" si="612"/>
        <v>0</v>
      </c>
      <c r="K6398" s="229">
        <f t="shared" si="613"/>
        <v>0</v>
      </c>
      <c r="L6398" s="229">
        <f t="shared" si="613"/>
        <v>0</v>
      </c>
      <c r="M6398" s="229">
        <f t="shared" si="614"/>
        <v>0</v>
      </c>
    </row>
    <row r="6399" spans="1:13" ht="15" customHeight="1">
      <c r="A6399" s="76"/>
      <c r="B6399" s="77" t="str">
        <f t="shared" si="611"/>
        <v/>
      </c>
      <c r="C6399" t="str">
        <f t="shared" si="610"/>
        <v/>
      </c>
      <c r="D6399" s="315" t="str">
        <f t="shared" si="615"/>
        <v/>
      </c>
      <c r="E6399" s="228">
        <v>0</v>
      </c>
      <c r="J6399" s="229">
        <f t="shared" si="612"/>
        <v>0</v>
      </c>
      <c r="K6399" s="229">
        <f t="shared" si="613"/>
        <v>0</v>
      </c>
      <c r="L6399" s="229">
        <f t="shared" si="613"/>
        <v>0</v>
      </c>
      <c r="M6399" s="229">
        <f t="shared" si="614"/>
        <v>0</v>
      </c>
    </row>
    <row r="6400" spans="1:13" ht="15" customHeight="1">
      <c r="A6400" s="76"/>
      <c r="B6400" s="77" t="str">
        <f t="shared" si="611"/>
        <v/>
      </c>
      <c r="C6400" t="str">
        <f t="shared" si="610"/>
        <v/>
      </c>
      <c r="D6400" s="315" t="str">
        <f t="shared" si="615"/>
        <v/>
      </c>
      <c r="E6400" s="228">
        <v>0</v>
      </c>
      <c r="J6400" s="229">
        <f t="shared" si="612"/>
        <v>0</v>
      </c>
      <c r="K6400" s="229">
        <f t="shared" si="613"/>
        <v>0</v>
      </c>
      <c r="L6400" s="229">
        <f t="shared" si="613"/>
        <v>0</v>
      </c>
      <c r="M6400" s="229">
        <f t="shared" si="614"/>
        <v>0</v>
      </c>
    </row>
    <row r="6401" spans="1:13" ht="15" customHeight="1">
      <c r="A6401" s="76"/>
      <c r="B6401" s="77" t="str">
        <f t="shared" si="611"/>
        <v/>
      </c>
      <c r="C6401" t="str">
        <f t="shared" ref="C6401:C6464" si="616">IF(A6401&lt;&gt;"",TEXT(A6401,"aaaa"),"")</f>
        <v/>
      </c>
      <c r="D6401" s="315" t="str">
        <f t="shared" si="615"/>
        <v/>
      </c>
      <c r="E6401" s="228">
        <v>0</v>
      </c>
      <c r="J6401" s="229">
        <f t="shared" si="612"/>
        <v>0</v>
      </c>
      <c r="K6401" s="229">
        <f t="shared" si="613"/>
        <v>0</v>
      </c>
      <c r="L6401" s="229">
        <f t="shared" si="613"/>
        <v>0</v>
      </c>
      <c r="M6401" s="229">
        <f t="shared" si="614"/>
        <v>0</v>
      </c>
    </row>
    <row r="6402" spans="1:13" ht="15" customHeight="1">
      <c r="A6402" s="76"/>
      <c r="B6402" s="77" t="str">
        <f t="shared" si="611"/>
        <v/>
      </c>
      <c r="C6402" t="str">
        <f t="shared" si="616"/>
        <v/>
      </c>
      <c r="D6402" s="315" t="str">
        <f t="shared" si="615"/>
        <v/>
      </c>
      <c r="E6402" s="228">
        <v>0</v>
      </c>
      <c r="J6402" s="229">
        <f t="shared" si="612"/>
        <v>0</v>
      </c>
      <c r="K6402" s="229">
        <f t="shared" si="613"/>
        <v>0</v>
      </c>
      <c r="L6402" s="229">
        <f t="shared" si="613"/>
        <v>0</v>
      </c>
      <c r="M6402" s="229">
        <f t="shared" si="614"/>
        <v>0</v>
      </c>
    </row>
    <row r="6403" spans="1:13" ht="15" customHeight="1">
      <c r="A6403" s="76"/>
      <c r="B6403" s="77" t="str">
        <f t="shared" si="611"/>
        <v/>
      </c>
      <c r="C6403" t="str">
        <f t="shared" si="616"/>
        <v/>
      </c>
      <c r="D6403" s="315" t="str">
        <f t="shared" si="615"/>
        <v/>
      </c>
      <c r="E6403" s="228">
        <v>0</v>
      </c>
      <c r="J6403" s="229">
        <f t="shared" si="612"/>
        <v>0</v>
      </c>
      <c r="K6403" s="229">
        <f t="shared" si="613"/>
        <v>0</v>
      </c>
      <c r="L6403" s="229">
        <f t="shared" si="613"/>
        <v>0</v>
      </c>
      <c r="M6403" s="229">
        <f t="shared" si="614"/>
        <v>0</v>
      </c>
    </row>
    <row r="6404" spans="1:13" ht="15" customHeight="1">
      <c r="A6404" s="76"/>
      <c r="B6404" s="77" t="str">
        <f t="shared" si="611"/>
        <v/>
      </c>
      <c r="C6404" t="str">
        <f t="shared" si="616"/>
        <v/>
      </c>
      <c r="D6404" s="315" t="str">
        <f t="shared" si="615"/>
        <v/>
      </c>
      <c r="E6404" s="228">
        <v>0</v>
      </c>
      <c r="J6404" s="229">
        <f t="shared" si="612"/>
        <v>0</v>
      </c>
      <c r="K6404" s="229">
        <f t="shared" si="613"/>
        <v>0</v>
      </c>
      <c r="L6404" s="229">
        <f t="shared" si="613"/>
        <v>0</v>
      </c>
      <c r="M6404" s="229">
        <f t="shared" si="614"/>
        <v>0</v>
      </c>
    </row>
    <row r="6405" spans="1:13" ht="15" customHeight="1">
      <c r="A6405" s="76"/>
      <c r="B6405" s="77" t="str">
        <f t="shared" si="611"/>
        <v/>
      </c>
      <c r="C6405" t="str">
        <f t="shared" si="616"/>
        <v/>
      </c>
      <c r="D6405" s="315" t="str">
        <f t="shared" si="615"/>
        <v/>
      </c>
      <c r="E6405" s="228">
        <v>0</v>
      </c>
      <c r="J6405" s="229">
        <f t="shared" si="612"/>
        <v>0</v>
      </c>
      <c r="K6405" s="229">
        <f t="shared" si="613"/>
        <v>0</v>
      </c>
      <c r="L6405" s="229">
        <f t="shared" si="613"/>
        <v>0</v>
      </c>
      <c r="M6405" s="229">
        <f t="shared" si="614"/>
        <v>0</v>
      </c>
    </row>
    <row r="6406" spans="1:13" ht="15" customHeight="1">
      <c r="A6406" s="76"/>
      <c r="B6406" s="77" t="str">
        <f t="shared" si="611"/>
        <v/>
      </c>
      <c r="C6406" t="str">
        <f t="shared" si="616"/>
        <v/>
      </c>
      <c r="D6406" s="315" t="str">
        <f t="shared" si="615"/>
        <v/>
      </c>
      <c r="E6406" s="228">
        <v>0</v>
      </c>
      <c r="J6406" s="229">
        <f t="shared" si="612"/>
        <v>0</v>
      </c>
      <c r="K6406" s="229">
        <f t="shared" si="613"/>
        <v>0</v>
      </c>
      <c r="L6406" s="229">
        <f t="shared" si="613"/>
        <v>0</v>
      </c>
      <c r="M6406" s="229">
        <f t="shared" si="614"/>
        <v>0</v>
      </c>
    </row>
    <row r="6407" spans="1:13" ht="15" customHeight="1">
      <c r="A6407" s="76"/>
      <c r="B6407" s="77" t="str">
        <f t="shared" ref="B6407:B6470" si="617">IF(A6407="","",TEXT(A6407,"DDDD"))</f>
        <v/>
      </c>
      <c r="C6407" t="str">
        <f t="shared" si="616"/>
        <v/>
      </c>
      <c r="D6407" s="315" t="str">
        <f t="shared" si="615"/>
        <v/>
      </c>
      <c r="E6407" s="228">
        <v>0</v>
      </c>
      <c r="J6407" s="229">
        <f t="shared" ref="J6407:J6470" si="618">IF(E6407=0,0,(1-J$4)*E6407)</f>
        <v>0</v>
      </c>
      <c r="K6407" s="229">
        <f t="shared" ref="K6407:L6470" si="619">IF(F6407=0,0,(1-K$4)*F6407)</f>
        <v>0</v>
      </c>
      <c r="L6407" s="229">
        <f t="shared" si="619"/>
        <v>0</v>
      </c>
      <c r="M6407" s="229">
        <f t="shared" ref="M6407:M6470" si="620">IF(H6407=0,0,(1-M$4)*H6407)</f>
        <v>0</v>
      </c>
    </row>
    <row r="6408" spans="1:13" ht="15" customHeight="1">
      <c r="A6408" s="76"/>
      <c r="B6408" s="77" t="str">
        <f t="shared" si="617"/>
        <v/>
      </c>
      <c r="C6408" t="str">
        <f t="shared" si="616"/>
        <v/>
      </c>
      <c r="D6408" s="315" t="str">
        <f t="shared" ref="D6408:D6471" si="621">IF(A6408&lt;&gt;"",PROPER(TEXT(A6408,"Mmmm")),"")</f>
        <v/>
      </c>
      <c r="E6408" s="228">
        <v>0</v>
      </c>
      <c r="J6408" s="229">
        <f t="shared" si="618"/>
        <v>0</v>
      </c>
      <c r="K6408" s="229">
        <f t="shared" si="619"/>
        <v>0</v>
      </c>
      <c r="L6408" s="229">
        <f t="shared" si="619"/>
        <v>0</v>
      </c>
      <c r="M6408" s="229">
        <f t="shared" si="620"/>
        <v>0</v>
      </c>
    </row>
    <row r="6409" spans="1:13" ht="15" customHeight="1">
      <c r="A6409" s="76"/>
      <c r="B6409" s="77" t="str">
        <f t="shared" si="617"/>
        <v/>
      </c>
      <c r="C6409" t="str">
        <f t="shared" si="616"/>
        <v/>
      </c>
      <c r="D6409" s="315" t="str">
        <f t="shared" si="621"/>
        <v/>
      </c>
      <c r="E6409" s="228">
        <v>0</v>
      </c>
      <c r="J6409" s="229">
        <f t="shared" si="618"/>
        <v>0</v>
      </c>
      <c r="K6409" s="229">
        <f t="shared" si="619"/>
        <v>0</v>
      </c>
      <c r="L6409" s="229">
        <f t="shared" si="619"/>
        <v>0</v>
      </c>
      <c r="M6409" s="229">
        <f t="shared" si="620"/>
        <v>0</v>
      </c>
    </row>
    <row r="6410" spans="1:13" ht="15" customHeight="1">
      <c r="A6410" s="76"/>
      <c r="B6410" s="77" t="str">
        <f t="shared" si="617"/>
        <v/>
      </c>
      <c r="C6410" t="str">
        <f t="shared" si="616"/>
        <v/>
      </c>
      <c r="D6410" s="315" t="str">
        <f t="shared" si="621"/>
        <v/>
      </c>
      <c r="E6410" s="228">
        <v>0</v>
      </c>
      <c r="J6410" s="229">
        <f t="shared" si="618"/>
        <v>0</v>
      </c>
      <c r="K6410" s="229">
        <f t="shared" si="619"/>
        <v>0</v>
      </c>
      <c r="L6410" s="229">
        <f t="shared" si="619"/>
        <v>0</v>
      </c>
      <c r="M6410" s="229">
        <f t="shared" si="620"/>
        <v>0</v>
      </c>
    </row>
    <row r="6411" spans="1:13" ht="15" customHeight="1">
      <c r="A6411" s="76"/>
      <c r="B6411" s="77" t="str">
        <f t="shared" si="617"/>
        <v/>
      </c>
      <c r="C6411" t="str">
        <f t="shared" si="616"/>
        <v/>
      </c>
      <c r="D6411" s="315" t="str">
        <f t="shared" si="621"/>
        <v/>
      </c>
      <c r="E6411" s="228">
        <v>0</v>
      </c>
      <c r="J6411" s="229">
        <f t="shared" si="618"/>
        <v>0</v>
      </c>
      <c r="K6411" s="229">
        <f t="shared" si="619"/>
        <v>0</v>
      </c>
      <c r="L6411" s="229">
        <f t="shared" si="619"/>
        <v>0</v>
      </c>
      <c r="M6411" s="229">
        <f t="shared" si="620"/>
        <v>0</v>
      </c>
    </row>
    <row r="6412" spans="1:13" ht="15" customHeight="1">
      <c r="A6412" s="76"/>
      <c r="B6412" s="77" t="str">
        <f t="shared" si="617"/>
        <v/>
      </c>
      <c r="C6412" t="str">
        <f t="shared" si="616"/>
        <v/>
      </c>
      <c r="D6412" s="315" t="str">
        <f t="shared" si="621"/>
        <v/>
      </c>
      <c r="E6412" s="228">
        <v>0</v>
      </c>
      <c r="J6412" s="229">
        <f t="shared" si="618"/>
        <v>0</v>
      </c>
      <c r="K6412" s="229">
        <f t="shared" si="619"/>
        <v>0</v>
      </c>
      <c r="L6412" s="229">
        <f t="shared" si="619"/>
        <v>0</v>
      </c>
      <c r="M6412" s="229">
        <f t="shared" si="620"/>
        <v>0</v>
      </c>
    </row>
    <row r="6413" spans="1:13" ht="15" customHeight="1">
      <c r="A6413" s="76"/>
      <c r="B6413" s="77" t="str">
        <f t="shared" si="617"/>
        <v/>
      </c>
      <c r="C6413" t="str">
        <f t="shared" si="616"/>
        <v/>
      </c>
      <c r="D6413" s="315" t="str">
        <f t="shared" si="621"/>
        <v/>
      </c>
      <c r="E6413" s="228">
        <v>0</v>
      </c>
      <c r="J6413" s="229">
        <f t="shared" si="618"/>
        <v>0</v>
      </c>
      <c r="K6413" s="229">
        <f t="shared" si="619"/>
        <v>0</v>
      </c>
      <c r="L6413" s="229">
        <f t="shared" si="619"/>
        <v>0</v>
      </c>
      <c r="M6413" s="229">
        <f t="shared" si="620"/>
        <v>0</v>
      </c>
    </row>
    <row r="6414" spans="1:13" ht="15" customHeight="1">
      <c r="A6414" s="76"/>
      <c r="B6414" s="77" t="str">
        <f t="shared" si="617"/>
        <v/>
      </c>
      <c r="C6414" t="str">
        <f t="shared" si="616"/>
        <v/>
      </c>
      <c r="D6414" s="315" t="str">
        <f t="shared" si="621"/>
        <v/>
      </c>
      <c r="E6414" s="228">
        <v>0</v>
      </c>
      <c r="J6414" s="229">
        <f t="shared" si="618"/>
        <v>0</v>
      </c>
      <c r="K6414" s="229">
        <f t="shared" si="619"/>
        <v>0</v>
      </c>
      <c r="L6414" s="229">
        <f t="shared" si="619"/>
        <v>0</v>
      </c>
      <c r="M6414" s="229">
        <f t="shared" si="620"/>
        <v>0</v>
      </c>
    </row>
    <row r="6415" spans="1:13" ht="15" customHeight="1">
      <c r="A6415" s="76"/>
      <c r="B6415" s="77" t="str">
        <f t="shared" si="617"/>
        <v/>
      </c>
      <c r="C6415" t="str">
        <f t="shared" si="616"/>
        <v/>
      </c>
      <c r="D6415" s="315" t="str">
        <f t="shared" si="621"/>
        <v/>
      </c>
      <c r="E6415" s="228">
        <v>0</v>
      </c>
      <c r="J6415" s="229">
        <f t="shared" si="618"/>
        <v>0</v>
      </c>
      <c r="K6415" s="229">
        <f t="shared" si="619"/>
        <v>0</v>
      </c>
      <c r="L6415" s="229">
        <f t="shared" si="619"/>
        <v>0</v>
      </c>
      <c r="M6415" s="229">
        <f t="shared" si="620"/>
        <v>0</v>
      </c>
    </row>
    <row r="6416" spans="1:13" ht="15" customHeight="1">
      <c r="A6416" s="76"/>
      <c r="B6416" s="77" t="str">
        <f t="shared" si="617"/>
        <v/>
      </c>
      <c r="C6416" t="str">
        <f t="shared" si="616"/>
        <v/>
      </c>
      <c r="D6416" s="315" t="str">
        <f t="shared" si="621"/>
        <v/>
      </c>
      <c r="E6416" s="228">
        <v>0</v>
      </c>
      <c r="J6416" s="229">
        <f t="shared" si="618"/>
        <v>0</v>
      </c>
      <c r="K6416" s="229">
        <f t="shared" si="619"/>
        <v>0</v>
      </c>
      <c r="L6416" s="229">
        <f t="shared" si="619"/>
        <v>0</v>
      </c>
      <c r="M6416" s="229">
        <f t="shared" si="620"/>
        <v>0</v>
      </c>
    </row>
    <row r="6417" spans="1:13" ht="15" customHeight="1">
      <c r="A6417" s="76"/>
      <c r="B6417" s="77" t="str">
        <f t="shared" si="617"/>
        <v/>
      </c>
      <c r="C6417" t="str">
        <f t="shared" si="616"/>
        <v/>
      </c>
      <c r="D6417" s="315" t="str">
        <f t="shared" si="621"/>
        <v/>
      </c>
      <c r="E6417" s="228">
        <v>0</v>
      </c>
      <c r="J6417" s="229">
        <f t="shared" si="618"/>
        <v>0</v>
      </c>
      <c r="K6417" s="229">
        <f t="shared" si="619"/>
        <v>0</v>
      </c>
      <c r="L6417" s="229">
        <f t="shared" si="619"/>
        <v>0</v>
      </c>
      <c r="M6417" s="229">
        <f t="shared" si="620"/>
        <v>0</v>
      </c>
    </row>
    <row r="6418" spans="1:13" ht="15" customHeight="1">
      <c r="A6418" s="76"/>
      <c r="B6418" s="77" t="str">
        <f t="shared" si="617"/>
        <v/>
      </c>
      <c r="C6418" t="str">
        <f t="shared" si="616"/>
        <v/>
      </c>
      <c r="D6418" s="315" t="str">
        <f t="shared" si="621"/>
        <v/>
      </c>
      <c r="E6418" s="228">
        <v>0</v>
      </c>
      <c r="J6418" s="229">
        <f t="shared" si="618"/>
        <v>0</v>
      </c>
      <c r="K6418" s="229">
        <f t="shared" si="619"/>
        <v>0</v>
      </c>
      <c r="L6418" s="229">
        <f t="shared" si="619"/>
        <v>0</v>
      </c>
      <c r="M6418" s="229">
        <f t="shared" si="620"/>
        <v>0</v>
      </c>
    </row>
    <row r="6419" spans="1:13" ht="15" customHeight="1">
      <c r="A6419" s="76"/>
      <c r="B6419" s="77" t="str">
        <f t="shared" si="617"/>
        <v/>
      </c>
      <c r="C6419" t="str">
        <f t="shared" si="616"/>
        <v/>
      </c>
      <c r="D6419" s="315" t="str">
        <f t="shared" si="621"/>
        <v/>
      </c>
      <c r="E6419" s="228">
        <v>0</v>
      </c>
      <c r="J6419" s="229">
        <f t="shared" si="618"/>
        <v>0</v>
      </c>
      <c r="K6419" s="229">
        <f t="shared" si="619"/>
        <v>0</v>
      </c>
      <c r="L6419" s="229">
        <f t="shared" si="619"/>
        <v>0</v>
      </c>
      <c r="M6419" s="229">
        <f t="shared" si="620"/>
        <v>0</v>
      </c>
    </row>
    <row r="6420" spans="1:13" ht="15" customHeight="1">
      <c r="A6420" s="76"/>
      <c r="B6420" s="77" t="str">
        <f t="shared" si="617"/>
        <v/>
      </c>
      <c r="C6420" t="str">
        <f t="shared" si="616"/>
        <v/>
      </c>
      <c r="D6420" s="315" t="str">
        <f t="shared" si="621"/>
        <v/>
      </c>
      <c r="E6420" s="228">
        <v>0</v>
      </c>
      <c r="J6420" s="229">
        <f t="shared" si="618"/>
        <v>0</v>
      </c>
      <c r="K6420" s="229">
        <f t="shared" si="619"/>
        <v>0</v>
      </c>
      <c r="L6420" s="229">
        <f t="shared" si="619"/>
        <v>0</v>
      </c>
      <c r="M6420" s="229">
        <f t="shared" si="620"/>
        <v>0</v>
      </c>
    </row>
    <row r="6421" spans="1:13" ht="15" customHeight="1">
      <c r="A6421" s="76"/>
      <c r="B6421" s="77" t="str">
        <f t="shared" si="617"/>
        <v/>
      </c>
      <c r="C6421" t="str">
        <f t="shared" si="616"/>
        <v/>
      </c>
      <c r="D6421" s="315" t="str">
        <f t="shared" si="621"/>
        <v/>
      </c>
      <c r="E6421" s="228">
        <v>0</v>
      </c>
      <c r="J6421" s="229">
        <f t="shared" si="618"/>
        <v>0</v>
      </c>
      <c r="K6421" s="229">
        <f t="shared" si="619"/>
        <v>0</v>
      </c>
      <c r="L6421" s="229">
        <f t="shared" si="619"/>
        <v>0</v>
      </c>
      <c r="M6421" s="229">
        <f t="shared" si="620"/>
        <v>0</v>
      </c>
    </row>
    <row r="6422" spans="1:13" ht="15" customHeight="1">
      <c r="A6422" s="76"/>
      <c r="B6422" s="77" t="str">
        <f t="shared" si="617"/>
        <v/>
      </c>
      <c r="C6422" t="str">
        <f t="shared" si="616"/>
        <v/>
      </c>
      <c r="D6422" s="315" t="str">
        <f t="shared" si="621"/>
        <v/>
      </c>
      <c r="E6422" s="228">
        <v>0</v>
      </c>
      <c r="J6422" s="229">
        <f t="shared" si="618"/>
        <v>0</v>
      </c>
      <c r="K6422" s="229">
        <f t="shared" si="619"/>
        <v>0</v>
      </c>
      <c r="L6422" s="229">
        <f t="shared" si="619"/>
        <v>0</v>
      </c>
      <c r="M6422" s="229">
        <f t="shared" si="620"/>
        <v>0</v>
      </c>
    </row>
    <row r="6423" spans="1:13" ht="15" customHeight="1">
      <c r="A6423" s="76"/>
      <c r="B6423" s="77" t="str">
        <f t="shared" si="617"/>
        <v/>
      </c>
      <c r="C6423" t="str">
        <f t="shared" si="616"/>
        <v/>
      </c>
      <c r="D6423" s="315" t="str">
        <f t="shared" si="621"/>
        <v/>
      </c>
      <c r="E6423" s="228">
        <v>0</v>
      </c>
      <c r="J6423" s="229">
        <f t="shared" si="618"/>
        <v>0</v>
      </c>
      <c r="K6423" s="229">
        <f t="shared" si="619"/>
        <v>0</v>
      </c>
      <c r="L6423" s="229">
        <f t="shared" si="619"/>
        <v>0</v>
      </c>
      <c r="M6423" s="229">
        <f t="shared" si="620"/>
        <v>0</v>
      </c>
    </row>
    <row r="6424" spans="1:13" ht="15" customHeight="1">
      <c r="A6424" s="76"/>
      <c r="B6424" s="77" t="str">
        <f t="shared" si="617"/>
        <v/>
      </c>
      <c r="C6424" t="str">
        <f t="shared" si="616"/>
        <v/>
      </c>
      <c r="D6424" s="315" t="str">
        <f t="shared" si="621"/>
        <v/>
      </c>
      <c r="E6424" s="228">
        <v>0</v>
      </c>
      <c r="J6424" s="229">
        <f t="shared" si="618"/>
        <v>0</v>
      </c>
      <c r="K6424" s="229">
        <f t="shared" si="619"/>
        <v>0</v>
      </c>
      <c r="L6424" s="229">
        <f t="shared" si="619"/>
        <v>0</v>
      </c>
      <c r="M6424" s="229">
        <f t="shared" si="620"/>
        <v>0</v>
      </c>
    </row>
    <row r="6425" spans="1:13" ht="15" customHeight="1">
      <c r="A6425" s="76"/>
      <c r="B6425" s="77" t="str">
        <f t="shared" si="617"/>
        <v/>
      </c>
      <c r="C6425" t="str">
        <f t="shared" si="616"/>
        <v/>
      </c>
      <c r="D6425" s="315" t="str">
        <f t="shared" si="621"/>
        <v/>
      </c>
      <c r="E6425" s="228">
        <v>0</v>
      </c>
      <c r="J6425" s="229">
        <f t="shared" si="618"/>
        <v>0</v>
      </c>
      <c r="K6425" s="229">
        <f t="shared" si="619"/>
        <v>0</v>
      </c>
      <c r="L6425" s="229">
        <f t="shared" si="619"/>
        <v>0</v>
      </c>
      <c r="M6425" s="229">
        <f t="shared" si="620"/>
        <v>0</v>
      </c>
    </row>
    <row r="6426" spans="1:13" ht="15" customHeight="1">
      <c r="A6426" s="76"/>
      <c r="B6426" s="77" t="str">
        <f t="shared" si="617"/>
        <v/>
      </c>
      <c r="C6426" t="str">
        <f t="shared" si="616"/>
        <v/>
      </c>
      <c r="D6426" s="315" t="str">
        <f t="shared" si="621"/>
        <v/>
      </c>
      <c r="E6426" s="228">
        <v>0</v>
      </c>
      <c r="J6426" s="229">
        <f t="shared" si="618"/>
        <v>0</v>
      </c>
      <c r="K6426" s="229">
        <f t="shared" si="619"/>
        <v>0</v>
      </c>
      <c r="L6426" s="229">
        <f t="shared" si="619"/>
        <v>0</v>
      </c>
      <c r="M6426" s="229">
        <f t="shared" si="620"/>
        <v>0</v>
      </c>
    </row>
    <row r="6427" spans="1:13" ht="15" customHeight="1">
      <c r="A6427" s="76"/>
      <c r="B6427" s="77" t="str">
        <f t="shared" si="617"/>
        <v/>
      </c>
      <c r="C6427" t="str">
        <f t="shared" si="616"/>
        <v/>
      </c>
      <c r="D6427" s="315" t="str">
        <f t="shared" si="621"/>
        <v/>
      </c>
      <c r="E6427" s="228">
        <v>0</v>
      </c>
      <c r="J6427" s="229">
        <f t="shared" si="618"/>
        <v>0</v>
      </c>
      <c r="K6427" s="229">
        <f t="shared" si="619"/>
        <v>0</v>
      </c>
      <c r="L6427" s="229">
        <f t="shared" si="619"/>
        <v>0</v>
      </c>
      <c r="M6427" s="229">
        <f t="shared" si="620"/>
        <v>0</v>
      </c>
    </row>
    <row r="6428" spans="1:13" ht="15" customHeight="1">
      <c r="A6428" s="76"/>
      <c r="B6428" s="77" t="str">
        <f t="shared" si="617"/>
        <v/>
      </c>
      <c r="C6428" t="str">
        <f t="shared" si="616"/>
        <v/>
      </c>
      <c r="D6428" s="315" t="str">
        <f t="shared" si="621"/>
        <v/>
      </c>
      <c r="E6428" s="228">
        <v>0</v>
      </c>
      <c r="J6428" s="229">
        <f t="shared" si="618"/>
        <v>0</v>
      </c>
      <c r="K6428" s="229">
        <f t="shared" si="619"/>
        <v>0</v>
      </c>
      <c r="L6428" s="229">
        <f t="shared" si="619"/>
        <v>0</v>
      </c>
      <c r="M6428" s="229">
        <f t="shared" si="620"/>
        <v>0</v>
      </c>
    </row>
    <row r="6429" spans="1:13" ht="15" customHeight="1">
      <c r="A6429" s="76"/>
      <c r="B6429" s="77" t="str">
        <f t="shared" si="617"/>
        <v/>
      </c>
      <c r="C6429" t="str">
        <f t="shared" si="616"/>
        <v/>
      </c>
      <c r="D6429" s="315" t="str">
        <f t="shared" si="621"/>
        <v/>
      </c>
      <c r="E6429" s="228">
        <v>0</v>
      </c>
      <c r="J6429" s="229">
        <f t="shared" si="618"/>
        <v>0</v>
      </c>
      <c r="K6429" s="229">
        <f t="shared" si="619"/>
        <v>0</v>
      </c>
      <c r="L6429" s="229">
        <f t="shared" si="619"/>
        <v>0</v>
      </c>
      <c r="M6429" s="229">
        <f t="shared" si="620"/>
        <v>0</v>
      </c>
    </row>
    <row r="6430" spans="1:13" ht="15" customHeight="1">
      <c r="A6430" s="76"/>
      <c r="B6430" s="77" t="str">
        <f t="shared" si="617"/>
        <v/>
      </c>
      <c r="C6430" t="str">
        <f t="shared" si="616"/>
        <v/>
      </c>
      <c r="D6430" s="315" t="str">
        <f t="shared" si="621"/>
        <v/>
      </c>
      <c r="E6430" s="228">
        <v>0</v>
      </c>
      <c r="J6430" s="229">
        <f t="shared" si="618"/>
        <v>0</v>
      </c>
      <c r="K6430" s="229">
        <f t="shared" si="619"/>
        <v>0</v>
      </c>
      <c r="L6430" s="229">
        <f t="shared" si="619"/>
        <v>0</v>
      </c>
      <c r="M6430" s="229">
        <f t="shared" si="620"/>
        <v>0</v>
      </c>
    </row>
    <row r="6431" spans="1:13" ht="15" customHeight="1">
      <c r="A6431" s="76"/>
      <c r="B6431" s="77" t="str">
        <f t="shared" si="617"/>
        <v/>
      </c>
      <c r="C6431" t="str">
        <f t="shared" si="616"/>
        <v/>
      </c>
      <c r="D6431" s="315" t="str">
        <f t="shared" si="621"/>
        <v/>
      </c>
      <c r="E6431" s="228">
        <v>0</v>
      </c>
      <c r="J6431" s="229">
        <f t="shared" si="618"/>
        <v>0</v>
      </c>
      <c r="K6431" s="229">
        <f t="shared" si="619"/>
        <v>0</v>
      </c>
      <c r="L6431" s="229">
        <f t="shared" si="619"/>
        <v>0</v>
      </c>
      <c r="M6431" s="229">
        <f t="shared" si="620"/>
        <v>0</v>
      </c>
    </row>
    <row r="6432" spans="1:13" ht="15" customHeight="1">
      <c r="A6432" s="76"/>
      <c r="B6432" s="77" t="str">
        <f t="shared" si="617"/>
        <v/>
      </c>
      <c r="C6432" t="str">
        <f t="shared" si="616"/>
        <v/>
      </c>
      <c r="D6432" s="315" t="str">
        <f t="shared" si="621"/>
        <v/>
      </c>
      <c r="E6432" s="228">
        <v>0</v>
      </c>
      <c r="J6432" s="229">
        <f t="shared" si="618"/>
        <v>0</v>
      </c>
      <c r="K6432" s="229">
        <f t="shared" si="619"/>
        <v>0</v>
      </c>
      <c r="L6432" s="229">
        <f t="shared" si="619"/>
        <v>0</v>
      </c>
      <c r="M6432" s="229">
        <f t="shared" si="620"/>
        <v>0</v>
      </c>
    </row>
    <row r="6433" spans="1:13" ht="15" customHeight="1">
      <c r="A6433" s="76"/>
      <c r="B6433" s="77" t="str">
        <f t="shared" si="617"/>
        <v/>
      </c>
      <c r="C6433" t="str">
        <f t="shared" si="616"/>
        <v/>
      </c>
      <c r="D6433" s="315" t="str">
        <f t="shared" si="621"/>
        <v/>
      </c>
      <c r="E6433" s="228">
        <v>0</v>
      </c>
      <c r="J6433" s="229">
        <f t="shared" si="618"/>
        <v>0</v>
      </c>
      <c r="K6433" s="229">
        <f t="shared" si="619"/>
        <v>0</v>
      </c>
      <c r="L6433" s="229">
        <f t="shared" si="619"/>
        <v>0</v>
      </c>
      <c r="M6433" s="229">
        <f t="shared" si="620"/>
        <v>0</v>
      </c>
    </row>
    <row r="6434" spans="1:13" ht="15" customHeight="1">
      <c r="A6434" s="76"/>
      <c r="B6434" s="77" t="str">
        <f t="shared" si="617"/>
        <v/>
      </c>
      <c r="C6434" t="str">
        <f t="shared" si="616"/>
        <v/>
      </c>
      <c r="D6434" s="315" t="str">
        <f t="shared" si="621"/>
        <v/>
      </c>
      <c r="E6434" s="228">
        <v>0</v>
      </c>
      <c r="J6434" s="229">
        <f t="shared" si="618"/>
        <v>0</v>
      </c>
      <c r="K6434" s="229">
        <f t="shared" si="619"/>
        <v>0</v>
      </c>
      <c r="L6434" s="229">
        <f t="shared" si="619"/>
        <v>0</v>
      </c>
      <c r="M6434" s="229">
        <f t="shared" si="620"/>
        <v>0</v>
      </c>
    </row>
    <row r="6435" spans="1:13" ht="15" customHeight="1">
      <c r="A6435" s="76"/>
      <c r="B6435" s="77" t="str">
        <f t="shared" si="617"/>
        <v/>
      </c>
      <c r="C6435" t="str">
        <f t="shared" si="616"/>
        <v/>
      </c>
      <c r="D6435" s="315" t="str">
        <f t="shared" si="621"/>
        <v/>
      </c>
      <c r="E6435" s="228">
        <v>0</v>
      </c>
      <c r="J6435" s="229">
        <f t="shared" si="618"/>
        <v>0</v>
      </c>
      <c r="K6435" s="229">
        <f t="shared" si="619"/>
        <v>0</v>
      </c>
      <c r="L6435" s="229">
        <f t="shared" si="619"/>
        <v>0</v>
      </c>
      <c r="M6435" s="229">
        <f t="shared" si="620"/>
        <v>0</v>
      </c>
    </row>
    <row r="6436" spans="1:13" ht="15" customHeight="1">
      <c r="A6436" s="76"/>
      <c r="B6436" s="77" t="str">
        <f t="shared" si="617"/>
        <v/>
      </c>
      <c r="C6436" t="str">
        <f t="shared" si="616"/>
        <v/>
      </c>
      <c r="D6436" s="315" t="str">
        <f t="shared" si="621"/>
        <v/>
      </c>
      <c r="E6436" s="228">
        <v>0</v>
      </c>
      <c r="J6436" s="229">
        <f t="shared" si="618"/>
        <v>0</v>
      </c>
      <c r="K6436" s="229">
        <f t="shared" si="619"/>
        <v>0</v>
      </c>
      <c r="L6436" s="229">
        <f t="shared" si="619"/>
        <v>0</v>
      </c>
      <c r="M6436" s="229">
        <f t="shared" si="620"/>
        <v>0</v>
      </c>
    </row>
    <row r="6437" spans="1:13" ht="15" customHeight="1">
      <c r="A6437" s="76"/>
      <c r="B6437" s="77" t="str">
        <f t="shared" si="617"/>
        <v/>
      </c>
      <c r="C6437" t="str">
        <f t="shared" si="616"/>
        <v/>
      </c>
      <c r="D6437" s="315" t="str">
        <f t="shared" si="621"/>
        <v/>
      </c>
      <c r="E6437" s="228">
        <v>0</v>
      </c>
      <c r="J6437" s="229">
        <f t="shared" si="618"/>
        <v>0</v>
      </c>
      <c r="K6437" s="229">
        <f t="shared" si="619"/>
        <v>0</v>
      </c>
      <c r="L6437" s="229">
        <f t="shared" si="619"/>
        <v>0</v>
      </c>
      <c r="M6437" s="229">
        <f t="shared" si="620"/>
        <v>0</v>
      </c>
    </row>
    <row r="6438" spans="1:13" ht="15" customHeight="1">
      <c r="A6438" s="76"/>
      <c r="B6438" s="77" t="str">
        <f t="shared" si="617"/>
        <v/>
      </c>
      <c r="C6438" t="str">
        <f t="shared" si="616"/>
        <v/>
      </c>
      <c r="D6438" s="315" t="str">
        <f t="shared" si="621"/>
        <v/>
      </c>
      <c r="E6438" s="228">
        <v>0</v>
      </c>
      <c r="J6438" s="229">
        <f t="shared" si="618"/>
        <v>0</v>
      </c>
      <c r="K6438" s="229">
        <f t="shared" si="619"/>
        <v>0</v>
      </c>
      <c r="L6438" s="229">
        <f t="shared" si="619"/>
        <v>0</v>
      </c>
      <c r="M6438" s="229">
        <f t="shared" si="620"/>
        <v>0</v>
      </c>
    </row>
    <row r="6439" spans="1:13" ht="15" customHeight="1">
      <c r="A6439" s="76"/>
      <c r="B6439" s="77" t="str">
        <f t="shared" si="617"/>
        <v/>
      </c>
      <c r="C6439" t="str">
        <f t="shared" si="616"/>
        <v/>
      </c>
      <c r="D6439" s="315" t="str">
        <f t="shared" si="621"/>
        <v/>
      </c>
      <c r="E6439" s="228">
        <v>0</v>
      </c>
      <c r="J6439" s="229">
        <f t="shared" si="618"/>
        <v>0</v>
      </c>
      <c r="K6439" s="229">
        <f t="shared" si="619"/>
        <v>0</v>
      </c>
      <c r="L6439" s="229">
        <f t="shared" si="619"/>
        <v>0</v>
      </c>
      <c r="M6439" s="229">
        <f t="shared" si="620"/>
        <v>0</v>
      </c>
    </row>
    <row r="6440" spans="1:13" ht="15" customHeight="1">
      <c r="A6440" s="76"/>
      <c r="B6440" s="77" t="str">
        <f t="shared" si="617"/>
        <v/>
      </c>
      <c r="C6440" t="str">
        <f t="shared" si="616"/>
        <v/>
      </c>
      <c r="D6440" s="315" t="str">
        <f t="shared" si="621"/>
        <v/>
      </c>
      <c r="E6440" s="228">
        <v>0</v>
      </c>
      <c r="J6440" s="229">
        <f t="shared" si="618"/>
        <v>0</v>
      </c>
      <c r="K6440" s="229">
        <f t="shared" si="619"/>
        <v>0</v>
      </c>
      <c r="L6440" s="229">
        <f t="shared" si="619"/>
        <v>0</v>
      </c>
      <c r="M6440" s="229">
        <f t="shared" si="620"/>
        <v>0</v>
      </c>
    </row>
    <row r="6441" spans="1:13" ht="15" customHeight="1">
      <c r="A6441" s="76"/>
      <c r="B6441" s="77" t="str">
        <f t="shared" si="617"/>
        <v/>
      </c>
      <c r="C6441" t="str">
        <f t="shared" si="616"/>
        <v/>
      </c>
      <c r="D6441" s="315" t="str">
        <f t="shared" si="621"/>
        <v/>
      </c>
      <c r="E6441" s="228">
        <v>0</v>
      </c>
      <c r="J6441" s="229">
        <f t="shared" si="618"/>
        <v>0</v>
      </c>
      <c r="K6441" s="229">
        <f t="shared" si="619"/>
        <v>0</v>
      </c>
      <c r="L6441" s="229">
        <f t="shared" si="619"/>
        <v>0</v>
      </c>
      <c r="M6441" s="229">
        <f t="shared" si="620"/>
        <v>0</v>
      </c>
    </row>
    <row r="6442" spans="1:13" ht="15" customHeight="1">
      <c r="A6442" s="76"/>
      <c r="B6442" s="77" t="str">
        <f t="shared" si="617"/>
        <v/>
      </c>
      <c r="C6442" t="str">
        <f t="shared" si="616"/>
        <v/>
      </c>
      <c r="D6442" s="315" t="str">
        <f t="shared" si="621"/>
        <v/>
      </c>
      <c r="E6442" s="228">
        <v>0</v>
      </c>
      <c r="J6442" s="229">
        <f t="shared" si="618"/>
        <v>0</v>
      </c>
      <c r="K6442" s="229">
        <f t="shared" si="619"/>
        <v>0</v>
      </c>
      <c r="L6442" s="229">
        <f t="shared" si="619"/>
        <v>0</v>
      </c>
      <c r="M6442" s="229">
        <f t="shared" si="620"/>
        <v>0</v>
      </c>
    </row>
    <row r="6443" spans="1:13" ht="15" customHeight="1">
      <c r="A6443" s="76"/>
      <c r="B6443" s="77" t="str">
        <f t="shared" si="617"/>
        <v/>
      </c>
      <c r="C6443" t="str">
        <f t="shared" si="616"/>
        <v/>
      </c>
      <c r="D6443" s="315" t="str">
        <f t="shared" si="621"/>
        <v/>
      </c>
      <c r="E6443" s="228">
        <v>0</v>
      </c>
      <c r="J6443" s="229">
        <f t="shared" si="618"/>
        <v>0</v>
      </c>
      <c r="K6443" s="229">
        <f t="shared" si="619"/>
        <v>0</v>
      </c>
      <c r="L6443" s="229">
        <f t="shared" si="619"/>
        <v>0</v>
      </c>
      <c r="M6443" s="229">
        <f t="shared" si="620"/>
        <v>0</v>
      </c>
    </row>
    <row r="6444" spans="1:13" ht="15" customHeight="1">
      <c r="A6444" s="76"/>
      <c r="B6444" s="77" t="str">
        <f t="shared" si="617"/>
        <v/>
      </c>
      <c r="C6444" t="str">
        <f t="shared" si="616"/>
        <v/>
      </c>
      <c r="D6444" s="315" t="str">
        <f t="shared" si="621"/>
        <v/>
      </c>
      <c r="E6444" s="228">
        <v>0</v>
      </c>
      <c r="J6444" s="229">
        <f t="shared" si="618"/>
        <v>0</v>
      </c>
      <c r="K6444" s="229">
        <f t="shared" si="619"/>
        <v>0</v>
      </c>
      <c r="L6444" s="229">
        <f t="shared" si="619"/>
        <v>0</v>
      </c>
      <c r="M6444" s="229">
        <f t="shared" si="620"/>
        <v>0</v>
      </c>
    </row>
    <row r="6445" spans="1:13" ht="15" customHeight="1">
      <c r="A6445" s="76"/>
      <c r="B6445" s="77" t="str">
        <f t="shared" si="617"/>
        <v/>
      </c>
      <c r="C6445" t="str">
        <f t="shared" si="616"/>
        <v/>
      </c>
      <c r="D6445" s="315" t="str">
        <f t="shared" si="621"/>
        <v/>
      </c>
      <c r="E6445" s="228">
        <v>0</v>
      </c>
      <c r="J6445" s="229">
        <f t="shared" si="618"/>
        <v>0</v>
      </c>
      <c r="K6445" s="229">
        <f t="shared" si="619"/>
        <v>0</v>
      </c>
      <c r="L6445" s="229">
        <f t="shared" si="619"/>
        <v>0</v>
      </c>
      <c r="M6445" s="229">
        <f t="shared" si="620"/>
        <v>0</v>
      </c>
    </row>
    <row r="6446" spans="1:13" ht="15" customHeight="1">
      <c r="A6446" s="76"/>
      <c r="B6446" s="77" t="str">
        <f t="shared" si="617"/>
        <v/>
      </c>
      <c r="C6446" t="str">
        <f t="shared" si="616"/>
        <v/>
      </c>
      <c r="D6446" s="315" t="str">
        <f t="shared" si="621"/>
        <v/>
      </c>
      <c r="E6446" s="228">
        <v>0</v>
      </c>
      <c r="J6446" s="229">
        <f t="shared" si="618"/>
        <v>0</v>
      </c>
      <c r="K6446" s="229">
        <f t="shared" si="619"/>
        <v>0</v>
      </c>
      <c r="L6446" s="229">
        <f t="shared" si="619"/>
        <v>0</v>
      </c>
      <c r="M6446" s="229">
        <f t="shared" si="620"/>
        <v>0</v>
      </c>
    </row>
    <row r="6447" spans="1:13" ht="15" customHeight="1">
      <c r="A6447" s="76"/>
      <c r="B6447" s="77" t="str">
        <f t="shared" si="617"/>
        <v/>
      </c>
      <c r="C6447" t="str">
        <f t="shared" si="616"/>
        <v/>
      </c>
      <c r="D6447" s="315" t="str">
        <f t="shared" si="621"/>
        <v/>
      </c>
      <c r="E6447" s="228">
        <v>0</v>
      </c>
      <c r="J6447" s="229">
        <f t="shared" si="618"/>
        <v>0</v>
      </c>
      <c r="K6447" s="229">
        <f t="shared" si="619"/>
        <v>0</v>
      </c>
      <c r="L6447" s="229">
        <f t="shared" si="619"/>
        <v>0</v>
      </c>
      <c r="M6447" s="229">
        <f t="shared" si="620"/>
        <v>0</v>
      </c>
    </row>
    <row r="6448" spans="1:13" ht="15" customHeight="1">
      <c r="A6448" s="76"/>
      <c r="B6448" s="77" t="str">
        <f t="shared" si="617"/>
        <v/>
      </c>
      <c r="C6448" t="str">
        <f t="shared" si="616"/>
        <v/>
      </c>
      <c r="D6448" s="315" t="str">
        <f t="shared" si="621"/>
        <v/>
      </c>
      <c r="E6448" s="228">
        <v>0</v>
      </c>
      <c r="J6448" s="229">
        <f t="shared" si="618"/>
        <v>0</v>
      </c>
      <c r="K6448" s="229">
        <f t="shared" si="619"/>
        <v>0</v>
      </c>
      <c r="L6448" s="229">
        <f t="shared" si="619"/>
        <v>0</v>
      </c>
      <c r="M6448" s="229">
        <f t="shared" si="620"/>
        <v>0</v>
      </c>
    </row>
    <row r="6449" spans="1:13" ht="15" customHeight="1">
      <c r="A6449" s="76"/>
      <c r="B6449" s="77" t="str">
        <f t="shared" si="617"/>
        <v/>
      </c>
      <c r="C6449" t="str">
        <f t="shared" si="616"/>
        <v/>
      </c>
      <c r="D6449" s="315" t="str">
        <f t="shared" si="621"/>
        <v/>
      </c>
      <c r="E6449" s="228">
        <v>0</v>
      </c>
      <c r="J6449" s="229">
        <f t="shared" si="618"/>
        <v>0</v>
      </c>
      <c r="K6449" s="229">
        <f t="shared" si="619"/>
        <v>0</v>
      </c>
      <c r="L6449" s="229">
        <f t="shared" si="619"/>
        <v>0</v>
      </c>
      <c r="M6449" s="229">
        <f t="shared" si="620"/>
        <v>0</v>
      </c>
    </row>
    <row r="6450" spans="1:13" ht="15" customHeight="1">
      <c r="A6450" s="76"/>
      <c r="B6450" s="77" t="str">
        <f t="shared" si="617"/>
        <v/>
      </c>
      <c r="C6450" t="str">
        <f t="shared" si="616"/>
        <v/>
      </c>
      <c r="D6450" s="315" t="str">
        <f t="shared" si="621"/>
        <v/>
      </c>
      <c r="E6450" s="228">
        <v>0</v>
      </c>
      <c r="J6450" s="229">
        <f t="shared" si="618"/>
        <v>0</v>
      </c>
      <c r="K6450" s="229">
        <f t="shared" si="619"/>
        <v>0</v>
      </c>
      <c r="L6450" s="229">
        <f t="shared" si="619"/>
        <v>0</v>
      </c>
      <c r="M6450" s="229">
        <f t="shared" si="620"/>
        <v>0</v>
      </c>
    </row>
    <row r="6451" spans="1:13" ht="15" customHeight="1">
      <c r="A6451" s="76"/>
      <c r="B6451" s="77" t="str">
        <f t="shared" si="617"/>
        <v/>
      </c>
      <c r="C6451" t="str">
        <f t="shared" si="616"/>
        <v/>
      </c>
      <c r="D6451" s="315" t="str">
        <f t="shared" si="621"/>
        <v/>
      </c>
      <c r="E6451" s="228">
        <v>0</v>
      </c>
      <c r="J6451" s="229">
        <f t="shared" si="618"/>
        <v>0</v>
      </c>
      <c r="K6451" s="229">
        <f t="shared" si="619"/>
        <v>0</v>
      </c>
      <c r="L6451" s="229">
        <f t="shared" si="619"/>
        <v>0</v>
      </c>
      <c r="M6451" s="229">
        <f t="shared" si="620"/>
        <v>0</v>
      </c>
    </row>
    <row r="6452" spans="1:13" ht="15" customHeight="1">
      <c r="A6452" s="76"/>
      <c r="B6452" s="77" t="str">
        <f t="shared" si="617"/>
        <v/>
      </c>
      <c r="C6452" t="str">
        <f t="shared" si="616"/>
        <v/>
      </c>
      <c r="D6452" s="315" t="str">
        <f t="shared" si="621"/>
        <v/>
      </c>
      <c r="E6452" s="228">
        <v>0</v>
      </c>
      <c r="J6452" s="229">
        <f t="shared" si="618"/>
        <v>0</v>
      </c>
      <c r="K6452" s="229">
        <f t="shared" si="619"/>
        <v>0</v>
      </c>
      <c r="L6452" s="229">
        <f t="shared" si="619"/>
        <v>0</v>
      </c>
      <c r="M6452" s="229">
        <f t="shared" si="620"/>
        <v>0</v>
      </c>
    </row>
    <row r="6453" spans="1:13" ht="15" customHeight="1">
      <c r="A6453" s="76"/>
      <c r="B6453" s="77" t="str">
        <f t="shared" si="617"/>
        <v/>
      </c>
      <c r="C6453" t="str">
        <f t="shared" si="616"/>
        <v/>
      </c>
      <c r="D6453" s="315" t="str">
        <f t="shared" si="621"/>
        <v/>
      </c>
      <c r="E6453" s="228">
        <v>0</v>
      </c>
      <c r="J6453" s="229">
        <f t="shared" si="618"/>
        <v>0</v>
      </c>
      <c r="K6453" s="229">
        <f t="shared" si="619"/>
        <v>0</v>
      </c>
      <c r="L6453" s="229">
        <f t="shared" si="619"/>
        <v>0</v>
      </c>
      <c r="M6453" s="229">
        <f t="shared" si="620"/>
        <v>0</v>
      </c>
    </row>
    <row r="6454" spans="1:13" ht="15" customHeight="1">
      <c r="A6454" s="76"/>
      <c r="B6454" s="77" t="str">
        <f t="shared" si="617"/>
        <v/>
      </c>
      <c r="C6454" t="str">
        <f t="shared" si="616"/>
        <v/>
      </c>
      <c r="D6454" s="315" t="str">
        <f t="shared" si="621"/>
        <v/>
      </c>
      <c r="E6454" s="228">
        <v>0</v>
      </c>
      <c r="J6454" s="229">
        <f t="shared" si="618"/>
        <v>0</v>
      </c>
      <c r="K6454" s="229">
        <f t="shared" si="619"/>
        <v>0</v>
      </c>
      <c r="L6454" s="229">
        <f t="shared" si="619"/>
        <v>0</v>
      </c>
      <c r="M6454" s="229">
        <f t="shared" si="620"/>
        <v>0</v>
      </c>
    </row>
    <row r="6455" spans="1:13" ht="15" customHeight="1">
      <c r="A6455" s="76"/>
      <c r="B6455" s="77" t="str">
        <f t="shared" si="617"/>
        <v/>
      </c>
      <c r="C6455" t="str">
        <f t="shared" si="616"/>
        <v/>
      </c>
      <c r="D6455" s="315" t="str">
        <f t="shared" si="621"/>
        <v/>
      </c>
      <c r="E6455" s="228">
        <v>0</v>
      </c>
      <c r="J6455" s="229">
        <f t="shared" si="618"/>
        <v>0</v>
      </c>
      <c r="K6455" s="229">
        <f t="shared" si="619"/>
        <v>0</v>
      </c>
      <c r="L6455" s="229">
        <f t="shared" si="619"/>
        <v>0</v>
      </c>
      <c r="M6455" s="229">
        <f t="shared" si="620"/>
        <v>0</v>
      </c>
    </row>
    <row r="6456" spans="1:13" ht="15" customHeight="1">
      <c r="A6456" s="76"/>
      <c r="B6456" s="77" t="str">
        <f t="shared" si="617"/>
        <v/>
      </c>
      <c r="C6456" t="str">
        <f t="shared" si="616"/>
        <v/>
      </c>
      <c r="D6456" s="315" t="str">
        <f t="shared" si="621"/>
        <v/>
      </c>
      <c r="E6456" s="228">
        <v>0</v>
      </c>
      <c r="J6456" s="229">
        <f t="shared" si="618"/>
        <v>0</v>
      </c>
      <c r="K6456" s="229">
        <f t="shared" si="619"/>
        <v>0</v>
      </c>
      <c r="L6456" s="229">
        <f t="shared" si="619"/>
        <v>0</v>
      </c>
      <c r="M6456" s="229">
        <f t="shared" si="620"/>
        <v>0</v>
      </c>
    </row>
    <row r="6457" spans="1:13" ht="15" customHeight="1">
      <c r="A6457" s="76"/>
      <c r="B6457" s="77" t="str">
        <f t="shared" si="617"/>
        <v/>
      </c>
      <c r="C6457" t="str">
        <f t="shared" si="616"/>
        <v/>
      </c>
      <c r="D6457" s="315" t="str">
        <f t="shared" si="621"/>
        <v/>
      </c>
      <c r="E6457" s="228">
        <v>0</v>
      </c>
      <c r="J6457" s="229">
        <f t="shared" si="618"/>
        <v>0</v>
      </c>
      <c r="K6457" s="229">
        <f t="shared" si="619"/>
        <v>0</v>
      </c>
      <c r="L6457" s="229">
        <f t="shared" si="619"/>
        <v>0</v>
      </c>
      <c r="M6457" s="229">
        <f t="shared" si="620"/>
        <v>0</v>
      </c>
    </row>
    <row r="6458" spans="1:13" ht="15" customHeight="1">
      <c r="A6458" s="76"/>
      <c r="B6458" s="77" t="str">
        <f t="shared" si="617"/>
        <v/>
      </c>
      <c r="C6458" t="str">
        <f t="shared" si="616"/>
        <v/>
      </c>
      <c r="D6458" s="315" t="str">
        <f t="shared" si="621"/>
        <v/>
      </c>
      <c r="E6458" s="228">
        <v>0</v>
      </c>
      <c r="J6458" s="229">
        <f t="shared" si="618"/>
        <v>0</v>
      </c>
      <c r="K6458" s="229">
        <f t="shared" si="619"/>
        <v>0</v>
      </c>
      <c r="L6458" s="229">
        <f t="shared" si="619"/>
        <v>0</v>
      </c>
      <c r="M6458" s="229">
        <f t="shared" si="620"/>
        <v>0</v>
      </c>
    </row>
    <row r="6459" spans="1:13" ht="15" customHeight="1">
      <c r="A6459" s="76"/>
      <c r="B6459" s="77" t="str">
        <f t="shared" si="617"/>
        <v/>
      </c>
      <c r="C6459" t="str">
        <f t="shared" si="616"/>
        <v/>
      </c>
      <c r="D6459" s="315" t="str">
        <f t="shared" si="621"/>
        <v/>
      </c>
      <c r="E6459" s="228">
        <v>0</v>
      </c>
      <c r="J6459" s="229">
        <f t="shared" si="618"/>
        <v>0</v>
      </c>
      <c r="K6459" s="229">
        <f t="shared" si="619"/>
        <v>0</v>
      </c>
      <c r="L6459" s="229">
        <f t="shared" si="619"/>
        <v>0</v>
      </c>
      <c r="M6459" s="229">
        <f t="shared" si="620"/>
        <v>0</v>
      </c>
    </row>
    <row r="6460" spans="1:13" ht="15" customHeight="1">
      <c r="A6460" s="76"/>
      <c r="B6460" s="77" t="str">
        <f t="shared" si="617"/>
        <v/>
      </c>
      <c r="C6460" t="str">
        <f t="shared" si="616"/>
        <v/>
      </c>
      <c r="D6460" s="315" t="str">
        <f t="shared" si="621"/>
        <v/>
      </c>
      <c r="E6460" s="228">
        <v>0</v>
      </c>
      <c r="J6460" s="229">
        <f t="shared" si="618"/>
        <v>0</v>
      </c>
      <c r="K6460" s="229">
        <f t="shared" si="619"/>
        <v>0</v>
      </c>
      <c r="L6460" s="229">
        <f t="shared" si="619"/>
        <v>0</v>
      </c>
      <c r="M6460" s="229">
        <f t="shared" si="620"/>
        <v>0</v>
      </c>
    </row>
    <row r="6461" spans="1:13" ht="15" customHeight="1">
      <c r="A6461" s="76"/>
      <c r="B6461" s="77" t="str">
        <f t="shared" si="617"/>
        <v/>
      </c>
      <c r="C6461" t="str">
        <f t="shared" si="616"/>
        <v/>
      </c>
      <c r="D6461" s="315" t="str">
        <f t="shared" si="621"/>
        <v/>
      </c>
      <c r="E6461" s="228">
        <v>0</v>
      </c>
      <c r="J6461" s="229">
        <f t="shared" si="618"/>
        <v>0</v>
      </c>
      <c r="K6461" s="229">
        <f t="shared" si="619"/>
        <v>0</v>
      </c>
      <c r="L6461" s="229">
        <f t="shared" si="619"/>
        <v>0</v>
      </c>
      <c r="M6461" s="229">
        <f t="shared" si="620"/>
        <v>0</v>
      </c>
    </row>
    <row r="6462" spans="1:13" ht="15" customHeight="1">
      <c r="A6462" s="76"/>
      <c r="B6462" s="77" t="str">
        <f t="shared" si="617"/>
        <v/>
      </c>
      <c r="C6462" t="str">
        <f t="shared" si="616"/>
        <v/>
      </c>
      <c r="D6462" s="315" t="str">
        <f t="shared" si="621"/>
        <v/>
      </c>
      <c r="E6462" s="228">
        <v>0</v>
      </c>
      <c r="J6462" s="229">
        <f t="shared" si="618"/>
        <v>0</v>
      </c>
      <c r="K6462" s="229">
        <f t="shared" si="619"/>
        <v>0</v>
      </c>
      <c r="L6462" s="229">
        <f t="shared" si="619"/>
        <v>0</v>
      </c>
      <c r="M6462" s="229">
        <f t="shared" si="620"/>
        <v>0</v>
      </c>
    </row>
    <row r="6463" spans="1:13" ht="15" customHeight="1">
      <c r="A6463" s="76"/>
      <c r="B6463" s="77" t="str">
        <f t="shared" si="617"/>
        <v/>
      </c>
      <c r="C6463" t="str">
        <f t="shared" si="616"/>
        <v/>
      </c>
      <c r="D6463" s="315" t="str">
        <f t="shared" si="621"/>
        <v/>
      </c>
      <c r="E6463" s="228">
        <v>0</v>
      </c>
      <c r="J6463" s="229">
        <f t="shared" si="618"/>
        <v>0</v>
      </c>
      <c r="K6463" s="229">
        <f t="shared" si="619"/>
        <v>0</v>
      </c>
      <c r="L6463" s="229">
        <f t="shared" si="619"/>
        <v>0</v>
      </c>
      <c r="M6463" s="229">
        <f t="shared" si="620"/>
        <v>0</v>
      </c>
    </row>
    <row r="6464" spans="1:13" ht="15" customHeight="1">
      <c r="A6464" s="76"/>
      <c r="B6464" s="77" t="str">
        <f t="shared" si="617"/>
        <v/>
      </c>
      <c r="C6464" t="str">
        <f t="shared" si="616"/>
        <v/>
      </c>
      <c r="D6464" s="315" t="str">
        <f t="shared" si="621"/>
        <v/>
      </c>
      <c r="E6464" s="228">
        <v>0</v>
      </c>
      <c r="J6464" s="229">
        <f t="shared" si="618"/>
        <v>0</v>
      </c>
      <c r="K6464" s="229">
        <f t="shared" si="619"/>
        <v>0</v>
      </c>
      <c r="L6464" s="229">
        <f t="shared" si="619"/>
        <v>0</v>
      </c>
      <c r="M6464" s="229">
        <f t="shared" si="620"/>
        <v>0</v>
      </c>
    </row>
    <row r="6465" spans="1:13" ht="15" customHeight="1">
      <c r="A6465" s="76"/>
      <c r="B6465" s="77" t="str">
        <f t="shared" si="617"/>
        <v/>
      </c>
      <c r="C6465" t="str">
        <f t="shared" ref="C6465:C6528" si="622">IF(A6465&lt;&gt;"",TEXT(A6465,"aaaa"),"")</f>
        <v/>
      </c>
      <c r="D6465" s="315" t="str">
        <f t="shared" si="621"/>
        <v/>
      </c>
      <c r="E6465" s="228">
        <v>0</v>
      </c>
      <c r="J6465" s="229">
        <f t="shared" si="618"/>
        <v>0</v>
      </c>
      <c r="K6465" s="229">
        <f t="shared" si="619"/>
        <v>0</v>
      </c>
      <c r="L6465" s="229">
        <f t="shared" si="619"/>
        <v>0</v>
      </c>
      <c r="M6465" s="229">
        <f t="shared" si="620"/>
        <v>0</v>
      </c>
    </row>
    <row r="6466" spans="1:13" ht="15" customHeight="1">
      <c r="A6466" s="76"/>
      <c r="B6466" s="77" t="str">
        <f t="shared" si="617"/>
        <v/>
      </c>
      <c r="C6466" t="str">
        <f t="shared" si="622"/>
        <v/>
      </c>
      <c r="D6466" s="315" t="str">
        <f t="shared" si="621"/>
        <v/>
      </c>
      <c r="E6466" s="228">
        <v>0</v>
      </c>
      <c r="J6466" s="229">
        <f t="shared" si="618"/>
        <v>0</v>
      </c>
      <c r="K6466" s="229">
        <f t="shared" si="619"/>
        <v>0</v>
      </c>
      <c r="L6466" s="229">
        <f t="shared" si="619"/>
        <v>0</v>
      </c>
      <c r="M6466" s="229">
        <f t="shared" si="620"/>
        <v>0</v>
      </c>
    </row>
    <row r="6467" spans="1:13" ht="15" customHeight="1">
      <c r="A6467" s="76"/>
      <c r="B6467" s="77" t="str">
        <f t="shared" si="617"/>
        <v/>
      </c>
      <c r="C6467" t="str">
        <f t="shared" si="622"/>
        <v/>
      </c>
      <c r="D6467" s="315" t="str">
        <f t="shared" si="621"/>
        <v/>
      </c>
      <c r="E6467" s="228">
        <v>0</v>
      </c>
      <c r="J6467" s="229">
        <f t="shared" si="618"/>
        <v>0</v>
      </c>
      <c r="K6467" s="229">
        <f t="shared" si="619"/>
        <v>0</v>
      </c>
      <c r="L6467" s="229">
        <f t="shared" si="619"/>
        <v>0</v>
      </c>
      <c r="M6467" s="229">
        <f t="shared" si="620"/>
        <v>0</v>
      </c>
    </row>
    <row r="6468" spans="1:13" ht="15" customHeight="1">
      <c r="A6468" s="76"/>
      <c r="B6468" s="77" t="str">
        <f t="shared" si="617"/>
        <v/>
      </c>
      <c r="C6468" t="str">
        <f t="shared" si="622"/>
        <v/>
      </c>
      <c r="D6468" s="315" t="str">
        <f t="shared" si="621"/>
        <v/>
      </c>
      <c r="E6468" s="228">
        <v>0</v>
      </c>
      <c r="J6468" s="229">
        <f t="shared" si="618"/>
        <v>0</v>
      </c>
      <c r="K6468" s="229">
        <f t="shared" si="619"/>
        <v>0</v>
      </c>
      <c r="L6468" s="229">
        <f t="shared" si="619"/>
        <v>0</v>
      </c>
      <c r="M6468" s="229">
        <f t="shared" si="620"/>
        <v>0</v>
      </c>
    </row>
    <row r="6469" spans="1:13" ht="15" customHeight="1">
      <c r="A6469" s="76"/>
      <c r="B6469" s="77" t="str">
        <f t="shared" si="617"/>
        <v/>
      </c>
      <c r="C6469" t="str">
        <f t="shared" si="622"/>
        <v/>
      </c>
      <c r="D6469" s="315" t="str">
        <f t="shared" si="621"/>
        <v/>
      </c>
      <c r="E6469" s="228">
        <v>0</v>
      </c>
      <c r="J6469" s="229">
        <f t="shared" si="618"/>
        <v>0</v>
      </c>
      <c r="K6469" s="229">
        <f t="shared" si="619"/>
        <v>0</v>
      </c>
      <c r="L6469" s="229">
        <f t="shared" si="619"/>
        <v>0</v>
      </c>
      <c r="M6469" s="229">
        <f t="shared" si="620"/>
        <v>0</v>
      </c>
    </row>
    <row r="6470" spans="1:13" ht="15" customHeight="1">
      <c r="A6470" s="76"/>
      <c r="B6470" s="77" t="str">
        <f t="shared" si="617"/>
        <v/>
      </c>
      <c r="C6470" t="str">
        <f t="shared" si="622"/>
        <v/>
      </c>
      <c r="D6470" s="315" t="str">
        <f t="shared" si="621"/>
        <v/>
      </c>
      <c r="E6470" s="228">
        <v>0</v>
      </c>
      <c r="J6470" s="229">
        <f t="shared" si="618"/>
        <v>0</v>
      </c>
      <c r="K6470" s="229">
        <f t="shared" si="619"/>
        <v>0</v>
      </c>
      <c r="L6470" s="229">
        <f t="shared" si="619"/>
        <v>0</v>
      </c>
      <c r="M6470" s="229">
        <f t="shared" si="620"/>
        <v>0</v>
      </c>
    </row>
    <row r="6471" spans="1:13" ht="15" customHeight="1">
      <c r="A6471" s="76"/>
      <c r="B6471" s="77" t="str">
        <f t="shared" ref="B6471:B6534" si="623">IF(A6471="","",TEXT(A6471,"DDDD"))</f>
        <v/>
      </c>
      <c r="C6471" t="str">
        <f t="shared" si="622"/>
        <v/>
      </c>
      <c r="D6471" s="315" t="str">
        <f t="shared" si="621"/>
        <v/>
      </c>
      <c r="E6471" s="228">
        <v>0</v>
      </c>
      <c r="J6471" s="229">
        <f t="shared" ref="J6471:J6534" si="624">IF(E6471=0,0,(1-J$4)*E6471)</f>
        <v>0</v>
      </c>
      <c r="K6471" s="229">
        <f t="shared" ref="K6471:L6534" si="625">IF(F6471=0,0,(1-K$4)*F6471)</f>
        <v>0</v>
      </c>
      <c r="L6471" s="229">
        <f t="shared" si="625"/>
        <v>0</v>
      </c>
      <c r="M6471" s="229">
        <f t="shared" ref="M6471:M6534" si="626">IF(H6471=0,0,(1-M$4)*H6471)</f>
        <v>0</v>
      </c>
    </row>
    <row r="6472" spans="1:13" ht="15" customHeight="1">
      <c r="A6472" s="76"/>
      <c r="B6472" s="77" t="str">
        <f t="shared" si="623"/>
        <v/>
      </c>
      <c r="C6472" t="str">
        <f t="shared" si="622"/>
        <v/>
      </c>
      <c r="D6472" s="315" t="str">
        <f t="shared" ref="D6472:D6535" si="627">IF(A6472&lt;&gt;"",PROPER(TEXT(A6472,"Mmmm")),"")</f>
        <v/>
      </c>
      <c r="E6472" s="228">
        <v>0</v>
      </c>
      <c r="J6472" s="229">
        <f t="shared" si="624"/>
        <v>0</v>
      </c>
      <c r="K6472" s="229">
        <f t="shared" si="625"/>
        <v>0</v>
      </c>
      <c r="L6472" s="229">
        <f t="shared" si="625"/>
        <v>0</v>
      </c>
      <c r="M6472" s="229">
        <f t="shared" si="626"/>
        <v>0</v>
      </c>
    </row>
    <row r="6473" spans="1:13" ht="15" customHeight="1">
      <c r="A6473" s="76"/>
      <c r="B6473" s="77" t="str">
        <f t="shared" si="623"/>
        <v/>
      </c>
      <c r="C6473" t="str">
        <f t="shared" si="622"/>
        <v/>
      </c>
      <c r="D6473" s="315" t="str">
        <f t="shared" si="627"/>
        <v/>
      </c>
      <c r="E6473" s="228">
        <v>0</v>
      </c>
      <c r="J6473" s="229">
        <f t="shared" si="624"/>
        <v>0</v>
      </c>
      <c r="K6473" s="229">
        <f t="shared" si="625"/>
        <v>0</v>
      </c>
      <c r="L6473" s="229">
        <f t="shared" si="625"/>
        <v>0</v>
      </c>
      <c r="M6473" s="229">
        <f t="shared" si="626"/>
        <v>0</v>
      </c>
    </row>
    <row r="6474" spans="1:13" ht="15" customHeight="1">
      <c r="A6474" s="76"/>
      <c r="B6474" s="77" t="str">
        <f t="shared" si="623"/>
        <v/>
      </c>
      <c r="C6474" t="str">
        <f t="shared" si="622"/>
        <v/>
      </c>
      <c r="D6474" s="315" t="str">
        <f t="shared" si="627"/>
        <v/>
      </c>
      <c r="E6474" s="228">
        <v>0</v>
      </c>
      <c r="J6474" s="229">
        <f t="shared" si="624"/>
        <v>0</v>
      </c>
      <c r="K6474" s="229">
        <f t="shared" si="625"/>
        <v>0</v>
      </c>
      <c r="L6474" s="229">
        <f t="shared" si="625"/>
        <v>0</v>
      </c>
      <c r="M6474" s="229">
        <f t="shared" si="626"/>
        <v>0</v>
      </c>
    </row>
    <row r="6475" spans="1:13" ht="15" customHeight="1">
      <c r="A6475" s="76"/>
      <c r="B6475" s="77" t="str">
        <f t="shared" si="623"/>
        <v/>
      </c>
      <c r="C6475" t="str">
        <f t="shared" si="622"/>
        <v/>
      </c>
      <c r="D6475" s="315" t="str">
        <f t="shared" si="627"/>
        <v/>
      </c>
      <c r="E6475" s="228">
        <v>0</v>
      </c>
      <c r="J6475" s="229">
        <f t="shared" si="624"/>
        <v>0</v>
      </c>
      <c r="K6475" s="229">
        <f t="shared" si="625"/>
        <v>0</v>
      </c>
      <c r="L6475" s="229">
        <f t="shared" si="625"/>
        <v>0</v>
      </c>
      <c r="M6475" s="229">
        <f t="shared" si="626"/>
        <v>0</v>
      </c>
    </row>
    <row r="6476" spans="1:13" ht="15" customHeight="1">
      <c r="A6476" s="76"/>
      <c r="B6476" s="77" t="str">
        <f t="shared" si="623"/>
        <v/>
      </c>
      <c r="C6476" t="str">
        <f t="shared" si="622"/>
        <v/>
      </c>
      <c r="D6476" s="315" t="str">
        <f t="shared" si="627"/>
        <v/>
      </c>
      <c r="E6476" s="228">
        <v>0</v>
      </c>
      <c r="J6476" s="229">
        <f t="shared" si="624"/>
        <v>0</v>
      </c>
      <c r="K6476" s="229">
        <f t="shared" si="625"/>
        <v>0</v>
      </c>
      <c r="L6476" s="229">
        <f t="shared" si="625"/>
        <v>0</v>
      </c>
      <c r="M6476" s="229">
        <f t="shared" si="626"/>
        <v>0</v>
      </c>
    </row>
    <row r="6477" spans="1:13" ht="15" customHeight="1">
      <c r="A6477" s="76"/>
      <c r="B6477" s="77" t="str">
        <f t="shared" si="623"/>
        <v/>
      </c>
      <c r="C6477" t="str">
        <f t="shared" si="622"/>
        <v/>
      </c>
      <c r="D6477" s="315" t="str">
        <f t="shared" si="627"/>
        <v/>
      </c>
      <c r="E6477" s="228">
        <v>0</v>
      </c>
      <c r="J6477" s="229">
        <f t="shared" si="624"/>
        <v>0</v>
      </c>
      <c r="K6477" s="229">
        <f t="shared" si="625"/>
        <v>0</v>
      </c>
      <c r="L6477" s="229">
        <f t="shared" si="625"/>
        <v>0</v>
      </c>
      <c r="M6477" s="229">
        <f t="shared" si="626"/>
        <v>0</v>
      </c>
    </row>
    <row r="6478" spans="1:13" ht="15" customHeight="1">
      <c r="A6478" s="76"/>
      <c r="B6478" s="77" t="str">
        <f t="shared" si="623"/>
        <v/>
      </c>
      <c r="C6478" t="str">
        <f t="shared" si="622"/>
        <v/>
      </c>
      <c r="D6478" s="315" t="str">
        <f t="shared" si="627"/>
        <v/>
      </c>
      <c r="E6478" s="228">
        <v>0</v>
      </c>
      <c r="J6478" s="229">
        <f t="shared" si="624"/>
        <v>0</v>
      </c>
      <c r="K6478" s="229">
        <f t="shared" si="625"/>
        <v>0</v>
      </c>
      <c r="L6478" s="229">
        <f t="shared" si="625"/>
        <v>0</v>
      </c>
      <c r="M6478" s="229">
        <f t="shared" si="626"/>
        <v>0</v>
      </c>
    </row>
    <row r="6479" spans="1:13" ht="15" customHeight="1">
      <c r="A6479" s="76"/>
      <c r="B6479" s="77" t="str">
        <f t="shared" si="623"/>
        <v/>
      </c>
      <c r="C6479" t="str">
        <f t="shared" si="622"/>
        <v/>
      </c>
      <c r="D6479" s="315" t="str">
        <f t="shared" si="627"/>
        <v/>
      </c>
      <c r="E6479" s="228">
        <v>0</v>
      </c>
      <c r="J6479" s="229">
        <f t="shared" si="624"/>
        <v>0</v>
      </c>
      <c r="K6479" s="229">
        <f t="shared" si="625"/>
        <v>0</v>
      </c>
      <c r="L6479" s="229">
        <f t="shared" si="625"/>
        <v>0</v>
      </c>
      <c r="M6479" s="229">
        <f t="shared" si="626"/>
        <v>0</v>
      </c>
    </row>
    <row r="6480" spans="1:13" ht="15" customHeight="1">
      <c r="A6480" s="76"/>
      <c r="B6480" s="77" t="str">
        <f t="shared" si="623"/>
        <v/>
      </c>
      <c r="C6480" t="str">
        <f t="shared" si="622"/>
        <v/>
      </c>
      <c r="D6480" s="315" t="str">
        <f t="shared" si="627"/>
        <v/>
      </c>
      <c r="E6480" s="228">
        <v>0</v>
      </c>
      <c r="J6480" s="229">
        <f t="shared" si="624"/>
        <v>0</v>
      </c>
      <c r="K6480" s="229">
        <f t="shared" si="625"/>
        <v>0</v>
      </c>
      <c r="L6480" s="229">
        <f t="shared" si="625"/>
        <v>0</v>
      </c>
      <c r="M6480" s="229">
        <f t="shared" si="626"/>
        <v>0</v>
      </c>
    </row>
    <row r="6481" spans="1:13" ht="15" customHeight="1">
      <c r="A6481" s="76"/>
      <c r="B6481" s="77" t="str">
        <f t="shared" si="623"/>
        <v/>
      </c>
      <c r="C6481" t="str">
        <f t="shared" si="622"/>
        <v/>
      </c>
      <c r="D6481" s="315" t="str">
        <f t="shared" si="627"/>
        <v/>
      </c>
      <c r="E6481" s="228">
        <v>0</v>
      </c>
      <c r="J6481" s="229">
        <f t="shared" si="624"/>
        <v>0</v>
      </c>
      <c r="K6481" s="229">
        <f t="shared" si="625"/>
        <v>0</v>
      </c>
      <c r="L6481" s="229">
        <f t="shared" si="625"/>
        <v>0</v>
      </c>
      <c r="M6481" s="229">
        <f t="shared" si="626"/>
        <v>0</v>
      </c>
    </row>
    <row r="6482" spans="1:13" ht="15" customHeight="1">
      <c r="A6482" s="76"/>
      <c r="B6482" s="77" t="str">
        <f t="shared" si="623"/>
        <v/>
      </c>
      <c r="C6482" t="str">
        <f t="shared" si="622"/>
        <v/>
      </c>
      <c r="D6482" s="315" t="str">
        <f t="shared" si="627"/>
        <v/>
      </c>
      <c r="E6482" s="228">
        <v>0</v>
      </c>
      <c r="J6482" s="229">
        <f t="shared" si="624"/>
        <v>0</v>
      </c>
      <c r="K6482" s="229">
        <f t="shared" si="625"/>
        <v>0</v>
      </c>
      <c r="L6482" s="229">
        <f t="shared" si="625"/>
        <v>0</v>
      </c>
      <c r="M6482" s="229">
        <f t="shared" si="626"/>
        <v>0</v>
      </c>
    </row>
    <row r="6483" spans="1:13" ht="15" customHeight="1">
      <c r="A6483" s="76"/>
      <c r="B6483" s="77" t="str">
        <f t="shared" si="623"/>
        <v/>
      </c>
      <c r="C6483" t="str">
        <f t="shared" si="622"/>
        <v/>
      </c>
      <c r="D6483" s="315" t="str">
        <f t="shared" si="627"/>
        <v/>
      </c>
      <c r="E6483" s="228">
        <v>0</v>
      </c>
      <c r="J6483" s="229">
        <f t="shared" si="624"/>
        <v>0</v>
      </c>
      <c r="K6483" s="229">
        <f t="shared" si="625"/>
        <v>0</v>
      </c>
      <c r="L6483" s="229">
        <f t="shared" si="625"/>
        <v>0</v>
      </c>
      <c r="M6483" s="229">
        <f t="shared" si="626"/>
        <v>0</v>
      </c>
    </row>
    <row r="6484" spans="1:13" ht="15" customHeight="1">
      <c r="A6484" s="76"/>
      <c r="B6484" s="77" t="str">
        <f t="shared" si="623"/>
        <v/>
      </c>
      <c r="C6484" t="str">
        <f t="shared" si="622"/>
        <v/>
      </c>
      <c r="D6484" s="315" t="str">
        <f t="shared" si="627"/>
        <v/>
      </c>
      <c r="E6484" s="228">
        <v>0</v>
      </c>
      <c r="J6484" s="229">
        <f t="shared" si="624"/>
        <v>0</v>
      </c>
      <c r="K6484" s="229">
        <f t="shared" si="625"/>
        <v>0</v>
      </c>
      <c r="L6484" s="229">
        <f t="shared" si="625"/>
        <v>0</v>
      </c>
      <c r="M6484" s="229">
        <f t="shared" si="626"/>
        <v>0</v>
      </c>
    </row>
    <row r="6485" spans="1:13" ht="15" customHeight="1">
      <c r="A6485" s="76"/>
      <c r="B6485" s="77" t="str">
        <f t="shared" si="623"/>
        <v/>
      </c>
      <c r="C6485" t="str">
        <f t="shared" si="622"/>
        <v/>
      </c>
      <c r="D6485" s="315" t="str">
        <f t="shared" si="627"/>
        <v/>
      </c>
      <c r="E6485" s="228">
        <v>0</v>
      </c>
      <c r="J6485" s="229">
        <f t="shared" si="624"/>
        <v>0</v>
      </c>
      <c r="K6485" s="229">
        <f t="shared" si="625"/>
        <v>0</v>
      </c>
      <c r="L6485" s="229">
        <f t="shared" si="625"/>
        <v>0</v>
      </c>
      <c r="M6485" s="229">
        <f t="shared" si="626"/>
        <v>0</v>
      </c>
    </row>
    <row r="6486" spans="1:13" ht="15" customHeight="1">
      <c r="A6486" s="76"/>
      <c r="B6486" s="77" t="str">
        <f t="shared" si="623"/>
        <v/>
      </c>
      <c r="C6486" t="str">
        <f t="shared" si="622"/>
        <v/>
      </c>
      <c r="D6486" s="315" t="str">
        <f t="shared" si="627"/>
        <v/>
      </c>
      <c r="E6486" s="228">
        <v>0</v>
      </c>
      <c r="J6486" s="229">
        <f t="shared" si="624"/>
        <v>0</v>
      </c>
      <c r="K6486" s="229">
        <f t="shared" si="625"/>
        <v>0</v>
      </c>
      <c r="L6486" s="229">
        <f t="shared" si="625"/>
        <v>0</v>
      </c>
      <c r="M6486" s="229">
        <f t="shared" si="626"/>
        <v>0</v>
      </c>
    </row>
    <row r="6487" spans="1:13" ht="15" customHeight="1">
      <c r="A6487" s="76"/>
      <c r="B6487" s="77" t="str">
        <f t="shared" si="623"/>
        <v/>
      </c>
      <c r="C6487" t="str">
        <f t="shared" si="622"/>
        <v/>
      </c>
      <c r="D6487" s="315" t="str">
        <f t="shared" si="627"/>
        <v/>
      </c>
      <c r="E6487" s="228">
        <v>0</v>
      </c>
      <c r="J6487" s="229">
        <f t="shared" si="624"/>
        <v>0</v>
      </c>
      <c r="K6487" s="229">
        <f t="shared" si="625"/>
        <v>0</v>
      </c>
      <c r="L6487" s="229">
        <f t="shared" si="625"/>
        <v>0</v>
      </c>
      <c r="M6487" s="229">
        <f t="shared" si="626"/>
        <v>0</v>
      </c>
    </row>
    <row r="6488" spans="1:13" ht="15" customHeight="1">
      <c r="A6488" s="76"/>
      <c r="B6488" s="77" t="str">
        <f t="shared" si="623"/>
        <v/>
      </c>
      <c r="C6488" t="str">
        <f t="shared" si="622"/>
        <v/>
      </c>
      <c r="D6488" s="315" t="str">
        <f t="shared" si="627"/>
        <v/>
      </c>
      <c r="E6488" s="228">
        <v>0</v>
      </c>
      <c r="J6488" s="229">
        <f t="shared" si="624"/>
        <v>0</v>
      </c>
      <c r="K6488" s="229">
        <f t="shared" si="625"/>
        <v>0</v>
      </c>
      <c r="L6488" s="229">
        <f t="shared" si="625"/>
        <v>0</v>
      </c>
      <c r="M6488" s="229">
        <f t="shared" si="626"/>
        <v>0</v>
      </c>
    </row>
    <row r="6489" spans="1:13" ht="15" customHeight="1">
      <c r="A6489" s="76"/>
      <c r="B6489" s="77" t="str">
        <f t="shared" si="623"/>
        <v/>
      </c>
      <c r="C6489" t="str">
        <f t="shared" si="622"/>
        <v/>
      </c>
      <c r="D6489" s="315" t="str">
        <f t="shared" si="627"/>
        <v/>
      </c>
      <c r="E6489" s="228">
        <v>0</v>
      </c>
      <c r="J6489" s="229">
        <f t="shared" si="624"/>
        <v>0</v>
      </c>
      <c r="K6489" s="229">
        <f t="shared" si="625"/>
        <v>0</v>
      </c>
      <c r="L6489" s="229">
        <f t="shared" si="625"/>
        <v>0</v>
      </c>
      <c r="M6489" s="229">
        <f t="shared" si="626"/>
        <v>0</v>
      </c>
    </row>
    <row r="6490" spans="1:13" ht="15" customHeight="1">
      <c r="A6490" s="76"/>
      <c r="B6490" s="77" t="str">
        <f t="shared" si="623"/>
        <v/>
      </c>
      <c r="C6490" t="str">
        <f t="shared" si="622"/>
        <v/>
      </c>
      <c r="D6490" s="315" t="str">
        <f t="shared" si="627"/>
        <v/>
      </c>
      <c r="E6490" s="228">
        <v>0</v>
      </c>
      <c r="J6490" s="229">
        <f t="shared" si="624"/>
        <v>0</v>
      </c>
      <c r="K6490" s="229">
        <f t="shared" si="625"/>
        <v>0</v>
      </c>
      <c r="L6490" s="229">
        <f t="shared" si="625"/>
        <v>0</v>
      </c>
      <c r="M6490" s="229">
        <f t="shared" si="626"/>
        <v>0</v>
      </c>
    </row>
    <row r="6491" spans="1:13" ht="15" customHeight="1">
      <c r="A6491" s="76"/>
      <c r="B6491" s="77" t="str">
        <f t="shared" si="623"/>
        <v/>
      </c>
      <c r="C6491" t="str">
        <f t="shared" si="622"/>
        <v/>
      </c>
      <c r="D6491" s="315" t="str">
        <f t="shared" si="627"/>
        <v/>
      </c>
      <c r="E6491" s="228">
        <v>0</v>
      </c>
      <c r="J6491" s="229">
        <f t="shared" si="624"/>
        <v>0</v>
      </c>
      <c r="K6491" s="229">
        <f t="shared" si="625"/>
        <v>0</v>
      </c>
      <c r="L6491" s="229">
        <f t="shared" si="625"/>
        <v>0</v>
      </c>
      <c r="M6491" s="229">
        <f t="shared" si="626"/>
        <v>0</v>
      </c>
    </row>
    <row r="6492" spans="1:13" ht="15" customHeight="1">
      <c r="A6492" s="76"/>
      <c r="B6492" s="77" t="str">
        <f t="shared" si="623"/>
        <v/>
      </c>
      <c r="C6492" t="str">
        <f t="shared" si="622"/>
        <v/>
      </c>
      <c r="D6492" s="315" t="str">
        <f t="shared" si="627"/>
        <v/>
      </c>
      <c r="E6492" s="228">
        <v>0</v>
      </c>
      <c r="J6492" s="229">
        <f t="shared" si="624"/>
        <v>0</v>
      </c>
      <c r="K6492" s="229">
        <f t="shared" si="625"/>
        <v>0</v>
      </c>
      <c r="L6492" s="229">
        <f t="shared" si="625"/>
        <v>0</v>
      </c>
      <c r="M6492" s="229">
        <f t="shared" si="626"/>
        <v>0</v>
      </c>
    </row>
    <row r="6493" spans="1:13" ht="15" customHeight="1">
      <c r="A6493" s="76"/>
      <c r="B6493" s="77" t="str">
        <f t="shared" si="623"/>
        <v/>
      </c>
      <c r="C6493" t="str">
        <f t="shared" si="622"/>
        <v/>
      </c>
      <c r="D6493" s="315" t="str">
        <f t="shared" si="627"/>
        <v/>
      </c>
      <c r="E6493" s="228">
        <v>0</v>
      </c>
      <c r="J6493" s="229">
        <f t="shared" si="624"/>
        <v>0</v>
      </c>
      <c r="K6493" s="229">
        <f t="shared" si="625"/>
        <v>0</v>
      </c>
      <c r="L6493" s="229">
        <f t="shared" si="625"/>
        <v>0</v>
      </c>
      <c r="M6493" s="229">
        <f t="shared" si="626"/>
        <v>0</v>
      </c>
    </row>
    <row r="6494" spans="1:13" ht="15" customHeight="1">
      <c r="A6494" s="76"/>
      <c r="B6494" s="77" t="str">
        <f t="shared" si="623"/>
        <v/>
      </c>
      <c r="C6494" t="str">
        <f t="shared" si="622"/>
        <v/>
      </c>
      <c r="D6494" s="315" t="str">
        <f t="shared" si="627"/>
        <v/>
      </c>
      <c r="E6494" s="228">
        <v>0</v>
      </c>
      <c r="J6494" s="229">
        <f t="shared" si="624"/>
        <v>0</v>
      </c>
      <c r="K6494" s="229">
        <f t="shared" si="625"/>
        <v>0</v>
      </c>
      <c r="L6494" s="229">
        <f t="shared" si="625"/>
        <v>0</v>
      </c>
      <c r="M6494" s="229">
        <f t="shared" si="626"/>
        <v>0</v>
      </c>
    </row>
    <row r="6495" spans="1:13" ht="15" customHeight="1">
      <c r="A6495" s="76"/>
      <c r="B6495" s="77" t="str">
        <f t="shared" si="623"/>
        <v/>
      </c>
      <c r="C6495" t="str">
        <f t="shared" si="622"/>
        <v/>
      </c>
      <c r="D6495" s="315" t="str">
        <f t="shared" si="627"/>
        <v/>
      </c>
      <c r="E6495" s="228">
        <v>0</v>
      </c>
      <c r="J6495" s="229">
        <f t="shared" si="624"/>
        <v>0</v>
      </c>
      <c r="K6495" s="229">
        <f t="shared" si="625"/>
        <v>0</v>
      </c>
      <c r="L6495" s="229">
        <f t="shared" si="625"/>
        <v>0</v>
      </c>
      <c r="M6495" s="229">
        <f t="shared" si="626"/>
        <v>0</v>
      </c>
    </row>
    <row r="6496" spans="1:13" ht="15" customHeight="1">
      <c r="A6496" s="76"/>
      <c r="B6496" s="77" t="str">
        <f t="shared" si="623"/>
        <v/>
      </c>
      <c r="C6496" t="str">
        <f t="shared" si="622"/>
        <v/>
      </c>
      <c r="D6496" s="315" t="str">
        <f t="shared" si="627"/>
        <v/>
      </c>
      <c r="E6496" s="228">
        <v>0</v>
      </c>
      <c r="J6496" s="229">
        <f t="shared" si="624"/>
        <v>0</v>
      </c>
      <c r="K6496" s="229">
        <f t="shared" si="625"/>
        <v>0</v>
      </c>
      <c r="L6496" s="229">
        <f t="shared" si="625"/>
        <v>0</v>
      </c>
      <c r="M6496" s="229">
        <f t="shared" si="626"/>
        <v>0</v>
      </c>
    </row>
    <row r="6497" spans="1:13" ht="15" customHeight="1">
      <c r="A6497" s="76"/>
      <c r="B6497" s="77" t="str">
        <f t="shared" si="623"/>
        <v/>
      </c>
      <c r="C6497" t="str">
        <f t="shared" si="622"/>
        <v/>
      </c>
      <c r="D6497" s="315" t="str">
        <f t="shared" si="627"/>
        <v/>
      </c>
      <c r="E6497" s="228">
        <v>0</v>
      </c>
      <c r="J6497" s="229">
        <f t="shared" si="624"/>
        <v>0</v>
      </c>
      <c r="K6497" s="229">
        <f t="shared" si="625"/>
        <v>0</v>
      </c>
      <c r="L6497" s="229">
        <f t="shared" si="625"/>
        <v>0</v>
      </c>
      <c r="M6497" s="229">
        <f t="shared" si="626"/>
        <v>0</v>
      </c>
    </row>
    <row r="6498" spans="1:13" ht="15" customHeight="1">
      <c r="A6498" s="76"/>
      <c r="B6498" s="77" t="str">
        <f t="shared" si="623"/>
        <v/>
      </c>
      <c r="C6498" t="str">
        <f t="shared" si="622"/>
        <v/>
      </c>
      <c r="D6498" s="315" t="str">
        <f t="shared" si="627"/>
        <v/>
      </c>
      <c r="E6498" s="228">
        <v>0</v>
      </c>
      <c r="J6498" s="229">
        <f t="shared" si="624"/>
        <v>0</v>
      </c>
      <c r="K6498" s="229">
        <f t="shared" si="625"/>
        <v>0</v>
      </c>
      <c r="L6498" s="229">
        <f t="shared" si="625"/>
        <v>0</v>
      </c>
      <c r="M6498" s="229">
        <f t="shared" si="626"/>
        <v>0</v>
      </c>
    </row>
    <row r="6499" spans="1:13" ht="15" customHeight="1">
      <c r="A6499" s="76"/>
      <c r="B6499" s="77" t="str">
        <f t="shared" si="623"/>
        <v/>
      </c>
      <c r="C6499" t="str">
        <f t="shared" si="622"/>
        <v/>
      </c>
      <c r="D6499" s="315" t="str">
        <f t="shared" si="627"/>
        <v/>
      </c>
      <c r="E6499" s="228">
        <v>0</v>
      </c>
      <c r="J6499" s="229">
        <f t="shared" si="624"/>
        <v>0</v>
      </c>
      <c r="K6499" s="229">
        <f t="shared" si="625"/>
        <v>0</v>
      </c>
      <c r="L6499" s="229">
        <f t="shared" si="625"/>
        <v>0</v>
      </c>
      <c r="M6499" s="229">
        <f t="shared" si="626"/>
        <v>0</v>
      </c>
    </row>
    <row r="6500" spans="1:13" ht="15" customHeight="1">
      <c r="A6500" s="76"/>
      <c r="B6500" s="77" t="str">
        <f t="shared" si="623"/>
        <v/>
      </c>
      <c r="C6500" t="str">
        <f t="shared" si="622"/>
        <v/>
      </c>
      <c r="D6500" s="315" t="str">
        <f t="shared" si="627"/>
        <v/>
      </c>
      <c r="E6500" s="228">
        <v>0</v>
      </c>
      <c r="J6500" s="229">
        <f t="shared" si="624"/>
        <v>0</v>
      </c>
      <c r="K6500" s="229">
        <f t="shared" si="625"/>
        <v>0</v>
      </c>
      <c r="L6500" s="229">
        <f t="shared" si="625"/>
        <v>0</v>
      </c>
      <c r="M6500" s="229">
        <f t="shared" si="626"/>
        <v>0</v>
      </c>
    </row>
    <row r="6501" spans="1:13" ht="15" customHeight="1">
      <c r="A6501" s="76"/>
      <c r="B6501" s="77" t="str">
        <f t="shared" si="623"/>
        <v/>
      </c>
      <c r="C6501" t="str">
        <f t="shared" si="622"/>
        <v/>
      </c>
      <c r="D6501" s="315" t="str">
        <f t="shared" si="627"/>
        <v/>
      </c>
      <c r="E6501" s="228">
        <v>0</v>
      </c>
      <c r="J6501" s="229">
        <f t="shared" si="624"/>
        <v>0</v>
      </c>
      <c r="K6501" s="229">
        <f t="shared" si="625"/>
        <v>0</v>
      </c>
      <c r="L6501" s="229">
        <f t="shared" si="625"/>
        <v>0</v>
      </c>
      <c r="M6501" s="229">
        <f t="shared" si="626"/>
        <v>0</v>
      </c>
    </row>
    <row r="6502" spans="1:13" ht="15" customHeight="1">
      <c r="A6502" s="76"/>
      <c r="B6502" s="77" t="str">
        <f t="shared" si="623"/>
        <v/>
      </c>
      <c r="C6502" t="str">
        <f t="shared" si="622"/>
        <v/>
      </c>
      <c r="D6502" s="315" t="str">
        <f t="shared" si="627"/>
        <v/>
      </c>
      <c r="E6502" s="228">
        <v>0</v>
      </c>
      <c r="J6502" s="229">
        <f t="shared" si="624"/>
        <v>0</v>
      </c>
      <c r="K6502" s="229">
        <f t="shared" si="625"/>
        <v>0</v>
      </c>
      <c r="L6502" s="229">
        <f t="shared" si="625"/>
        <v>0</v>
      </c>
      <c r="M6502" s="229">
        <f t="shared" si="626"/>
        <v>0</v>
      </c>
    </row>
    <row r="6503" spans="1:13" ht="15" customHeight="1">
      <c r="A6503" s="76"/>
      <c r="B6503" s="77" t="str">
        <f t="shared" si="623"/>
        <v/>
      </c>
      <c r="C6503" t="str">
        <f t="shared" si="622"/>
        <v/>
      </c>
      <c r="D6503" s="315" t="str">
        <f t="shared" si="627"/>
        <v/>
      </c>
      <c r="E6503" s="228">
        <v>0</v>
      </c>
      <c r="J6503" s="229">
        <f t="shared" si="624"/>
        <v>0</v>
      </c>
      <c r="K6503" s="229">
        <f t="shared" si="625"/>
        <v>0</v>
      </c>
      <c r="L6503" s="229">
        <f t="shared" si="625"/>
        <v>0</v>
      </c>
      <c r="M6503" s="229">
        <f t="shared" si="626"/>
        <v>0</v>
      </c>
    </row>
    <row r="6504" spans="1:13" ht="15" customHeight="1">
      <c r="A6504" s="76"/>
      <c r="B6504" s="77" t="str">
        <f t="shared" si="623"/>
        <v/>
      </c>
      <c r="C6504" t="str">
        <f t="shared" si="622"/>
        <v/>
      </c>
      <c r="D6504" s="315" t="str">
        <f t="shared" si="627"/>
        <v/>
      </c>
      <c r="E6504" s="228">
        <v>0</v>
      </c>
      <c r="J6504" s="229">
        <f t="shared" si="624"/>
        <v>0</v>
      </c>
      <c r="K6504" s="229">
        <f t="shared" si="625"/>
        <v>0</v>
      </c>
      <c r="L6504" s="229">
        <f t="shared" si="625"/>
        <v>0</v>
      </c>
      <c r="M6504" s="229">
        <f t="shared" si="626"/>
        <v>0</v>
      </c>
    </row>
    <row r="6505" spans="1:13" ht="15" customHeight="1">
      <c r="A6505" s="76"/>
      <c r="B6505" s="77" t="str">
        <f t="shared" si="623"/>
        <v/>
      </c>
      <c r="C6505" t="str">
        <f t="shared" si="622"/>
        <v/>
      </c>
      <c r="D6505" s="315" t="str">
        <f t="shared" si="627"/>
        <v/>
      </c>
      <c r="E6505" s="228">
        <v>0</v>
      </c>
      <c r="J6505" s="229">
        <f t="shared" si="624"/>
        <v>0</v>
      </c>
      <c r="K6505" s="229">
        <f t="shared" si="625"/>
        <v>0</v>
      </c>
      <c r="L6505" s="229">
        <f t="shared" si="625"/>
        <v>0</v>
      </c>
      <c r="M6505" s="229">
        <f t="shared" si="626"/>
        <v>0</v>
      </c>
    </row>
    <row r="6506" spans="1:13" ht="15" customHeight="1">
      <c r="A6506" s="76"/>
      <c r="B6506" s="77" t="str">
        <f t="shared" si="623"/>
        <v/>
      </c>
      <c r="C6506" t="str">
        <f t="shared" si="622"/>
        <v/>
      </c>
      <c r="D6506" s="315" t="str">
        <f t="shared" si="627"/>
        <v/>
      </c>
      <c r="E6506" s="228">
        <v>0</v>
      </c>
      <c r="J6506" s="229">
        <f t="shared" si="624"/>
        <v>0</v>
      </c>
      <c r="K6506" s="229">
        <f t="shared" si="625"/>
        <v>0</v>
      </c>
      <c r="L6506" s="229">
        <f t="shared" si="625"/>
        <v>0</v>
      </c>
      <c r="M6506" s="229">
        <f t="shared" si="626"/>
        <v>0</v>
      </c>
    </row>
    <row r="6507" spans="1:13" ht="15" customHeight="1">
      <c r="A6507" s="76"/>
      <c r="B6507" s="77" t="str">
        <f t="shared" si="623"/>
        <v/>
      </c>
      <c r="C6507" t="str">
        <f t="shared" si="622"/>
        <v/>
      </c>
      <c r="D6507" s="315" t="str">
        <f t="shared" si="627"/>
        <v/>
      </c>
      <c r="E6507" s="228">
        <v>0</v>
      </c>
      <c r="J6507" s="229">
        <f t="shared" si="624"/>
        <v>0</v>
      </c>
      <c r="K6507" s="229">
        <f t="shared" si="625"/>
        <v>0</v>
      </c>
      <c r="L6507" s="229">
        <f t="shared" si="625"/>
        <v>0</v>
      </c>
      <c r="M6507" s="229">
        <f t="shared" si="626"/>
        <v>0</v>
      </c>
    </row>
    <row r="6508" spans="1:13" ht="15" customHeight="1">
      <c r="A6508" s="76"/>
      <c r="B6508" s="77" t="str">
        <f t="shared" si="623"/>
        <v/>
      </c>
      <c r="C6508" t="str">
        <f t="shared" si="622"/>
        <v/>
      </c>
      <c r="D6508" s="315" t="str">
        <f t="shared" si="627"/>
        <v/>
      </c>
      <c r="E6508" s="228">
        <v>0</v>
      </c>
      <c r="J6508" s="229">
        <f t="shared" si="624"/>
        <v>0</v>
      </c>
      <c r="K6508" s="229">
        <f t="shared" si="625"/>
        <v>0</v>
      </c>
      <c r="L6508" s="229">
        <f t="shared" si="625"/>
        <v>0</v>
      </c>
      <c r="M6508" s="229">
        <f t="shared" si="626"/>
        <v>0</v>
      </c>
    </row>
    <row r="6509" spans="1:13" ht="15" customHeight="1">
      <c r="A6509" s="76"/>
      <c r="B6509" s="77" t="str">
        <f t="shared" si="623"/>
        <v/>
      </c>
      <c r="C6509" t="str">
        <f t="shared" si="622"/>
        <v/>
      </c>
      <c r="D6509" s="315" t="str">
        <f t="shared" si="627"/>
        <v/>
      </c>
      <c r="E6509" s="228">
        <v>0</v>
      </c>
      <c r="J6509" s="229">
        <f t="shared" si="624"/>
        <v>0</v>
      </c>
      <c r="K6509" s="229">
        <f t="shared" si="625"/>
        <v>0</v>
      </c>
      <c r="L6509" s="229">
        <f t="shared" si="625"/>
        <v>0</v>
      </c>
      <c r="M6509" s="229">
        <f t="shared" si="626"/>
        <v>0</v>
      </c>
    </row>
    <row r="6510" spans="1:13" ht="15" customHeight="1">
      <c r="A6510" s="76"/>
      <c r="B6510" s="77" t="str">
        <f t="shared" si="623"/>
        <v/>
      </c>
      <c r="C6510" t="str">
        <f t="shared" si="622"/>
        <v/>
      </c>
      <c r="D6510" s="315" t="str">
        <f t="shared" si="627"/>
        <v/>
      </c>
      <c r="E6510" s="228">
        <v>0</v>
      </c>
      <c r="J6510" s="229">
        <f t="shared" si="624"/>
        <v>0</v>
      </c>
      <c r="K6510" s="229">
        <f t="shared" si="625"/>
        <v>0</v>
      </c>
      <c r="L6510" s="229">
        <f t="shared" si="625"/>
        <v>0</v>
      </c>
      <c r="M6510" s="229">
        <f t="shared" si="626"/>
        <v>0</v>
      </c>
    </row>
    <row r="6511" spans="1:13" ht="15" customHeight="1">
      <c r="A6511" s="76"/>
      <c r="B6511" s="77" t="str">
        <f t="shared" si="623"/>
        <v/>
      </c>
      <c r="C6511" t="str">
        <f t="shared" si="622"/>
        <v/>
      </c>
      <c r="D6511" s="315" t="str">
        <f t="shared" si="627"/>
        <v/>
      </c>
      <c r="E6511" s="228">
        <v>0</v>
      </c>
      <c r="J6511" s="229">
        <f t="shared" si="624"/>
        <v>0</v>
      </c>
      <c r="K6511" s="229">
        <f t="shared" si="625"/>
        <v>0</v>
      </c>
      <c r="L6511" s="229">
        <f t="shared" si="625"/>
        <v>0</v>
      </c>
      <c r="M6511" s="229">
        <f t="shared" si="626"/>
        <v>0</v>
      </c>
    </row>
    <row r="6512" spans="1:13" ht="15" customHeight="1">
      <c r="A6512" s="76"/>
      <c r="B6512" s="77" t="str">
        <f t="shared" si="623"/>
        <v/>
      </c>
      <c r="C6512" t="str">
        <f t="shared" si="622"/>
        <v/>
      </c>
      <c r="D6512" s="315" t="str">
        <f t="shared" si="627"/>
        <v/>
      </c>
      <c r="E6512" s="228">
        <v>0</v>
      </c>
      <c r="J6512" s="229">
        <f t="shared" si="624"/>
        <v>0</v>
      </c>
      <c r="K6512" s="229">
        <f t="shared" si="625"/>
        <v>0</v>
      </c>
      <c r="L6512" s="229">
        <f t="shared" si="625"/>
        <v>0</v>
      </c>
      <c r="M6512" s="229">
        <f t="shared" si="626"/>
        <v>0</v>
      </c>
    </row>
    <row r="6513" spans="1:13" ht="15" customHeight="1">
      <c r="A6513" s="76"/>
      <c r="B6513" s="77" t="str">
        <f t="shared" si="623"/>
        <v/>
      </c>
      <c r="C6513" t="str">
        <f t="shared" si="622"/>
        <v/>
      </c>
      <c r="D6513" s="315" t="str">
        <f t="shared" si="627"/>
        <v/>
      </c>
      <c r="E6513" s="228">
        <v>0</v>
      </c>
      <c r="J6513" s="229">
        <f t="shared" si="624"/>
        <v>0</v>
      </c>
      <c r="K6513" s="229">
        <f t="shared" si="625"/>
        <v>0</v>
      </c>
      <c r="L6513" s="229">
        <f t="shared" si="625"/>
        <v>0</v>
      </c>
      <c r="M6513" s="229">
        <f t="shared" si="626"/>
        <v>0</v>
      </c>
    </row>
    <row r="6514" spans="1:13" ht="15" customHeight="1">
      <c r="A6514" s="76"/>
      <c r="B6514" s="77" t="str">
        <f t="shared" si="623"/>
        <v/>
      </c>
      <c r="C6514" t="str">
        <f t="shared" si="622"/>
        <v/>
      </c>
      <c r="D6514" s="315" t="str">
        <f t="shared" si="627"/>
        <v/>
      </c>
      <c r="E6514" s="228">
        <v>0</v>
      </c>
      <c r="J6514" s="229">
        <f t="shared" si="624"/>
        <v>0</v>
      </c>
      <c r="K6514" s="229">
        <f t="shared" si="625"/>
        <v>0</v>
      </c>
      <c r="L6514" s="229">
        <f t="shared" si="625"/>
        <v>0</v>
      </c>
      <c r="M6514" s="229">
        <f t="shared" si="626"/>
        <v>0</v>
      </c>
    </row>
    <row r="6515" spans="1:13" ht="15" customHeight="1">
      <c r="A6515" s="76"/>
      <c r="B6515" s="77" t="str">
        <f t="shared" si="623"/>
        <v/>
      </c>
      <c r="C6515" t="str">
        <f t="shared" si="622"/>
        <v/>
      </c>
      <c r="D6515" s="315" t="str">
        <f t="shared" si="627"/>
        <v/>
      </c>
      <c r="E6515" s="228">
        <v>0</v>
      </c>
      <c r="J6515" s="229">
        <f t="shared" si="624"/>
        <v>0</v>
      </c>
      <c r="K6515" s="229">
        <f t="shared" si="625"/>
        <v>0</v>
      </c>
      <c r="L6515" s="229">
        <f t="shared" si="625"/>
        <v>0</v>
      </c>
      <c r="M6515" s="229">
        <f t="shared" si="626"/>
        <v>0</v>
      </c>
    </row>
    <row r="6516" spans="1:13" ht="15" customHeight="1">
      <c r="A6516" s="76"/>
      <c r="B6516" s="77" t="str">
        <f t="shared" si="623"/>
        <v/>
      </c>
      <c r="C6516" t="str">
        <f t="shared" si="622"/>
        <v/>
      </c>
      <c r="D6516" s="315" t="str">
        <f t="shared" si="627"/>
        <v/>
      </c>
      <c r="E6516" s="228">
        <v>0</v>
      </c>
      <c r="J6516" s="229">
        <f t="shared" si="624"/>
        <v>0</v>
      </c>
      <c r="K6516" s="229">
        <f t="shared" si="625"/>
        <v>0</v>
      </c>
      <c r="L6516" s="229">
        <f t="shared" si="625"/>
        <v>0</v>
      </c>
      <c r="M6516" s="229">
        <f t="shared" si="626"/>
        <v>0</v>
      </c>
    </row>
    <row r="6517" spans="1:13" ht="15" customHeight="1">
      <c r="A6517" s="76"/>
      <c r="B6517" s="77" t="str">
        <f t="shared" si="623"/>
        <v/>
      </c>
      <c r="C6517" t="str">
        <f t="shared" si="622"/>
        <v/>
      </c>
      <c r="D6517" s="315" t="str">
        <f t="shared" si="627"/>
        <v/>
      </c>
      <c r="E6517" s="228">
        <v>0</v>
      </c>
      <c r="J6517" s="229">
        <f t="shared" si="624"/>
        <v>0</v>
      </c>
      <c r="K6517" s="229">
        <f t="shared" si="625"/>
        <v>0</v>
      </c>
      <c r="L6517" s="229">
        <f t="shared" si="625"/>
        <v>0</v>
      </c>
      <c r="M6517" s="229">
        <f t="shared" si="626"/>
        <v>0</v>
      </c>
    </row>
    <row r="6518" spans="1:13" ht="15" customHeight="1">
      <c r="A6518" s="76"/>
      <c r="B6518" s="77" t="str">
        <f t="shared" si="623"/>
        <v/>
      </c>
      <c r="C6518" t="str">
        <f t="shared" si="622"/>
        <v/>
      </c>
      <c r="D6518" s="315" t="str">
        <f t="shared" si="627"/>
        <v/>
      </c>
      <c r="E6518" s="228">
        <v>0</v>
      </c>
      <c r="J6518" s="229">
        <f t="shared" si="624"/>
        <v>0</v>
      </c>
      <c r="K6518" s="229">
        <f t="shared" si="625"/>
        <v>0</v>
      </c>
      <c r="L6518" s="229">
        <f t="shared" si="625"/>
        <v>0</v>
      </c>
      <c r="M6518" s="229">
        <f t="shared" si="626"/>
        <v>0</v>
      </c>
    </row>
    <row r="6519" spans="1:13" ht="15" customHeight="1">
      <c r="A6519" s="76"/>
      <c r="B6519" s="77" t="str">
        <f t="shared" si="623"/>
        <v/>
      </c>
      <c r="C6519" t="str">
        <f t="shared" si="622"/>
        <v/>
      </c>
      <c r="D6519" s="315" t="str">
        <f t="shared" si="627"/>
        <v/>
      </c>
      <c r="E6519" s="228">
        <v>0</v>
      </c>
      <c r="J6519" s="229">
        <f t="shared" si="624"/>
        <v>0</v>
      </c>
      <c r="K6519" s="229">
        <f t="shared" si="625"/>
        <v>0</v>
      </c>
      <c r="L6519" s="229">
        <f t="shared" si="625"/>
        <v>0</v>
      </c>
      <c r="M6519" s="229">
        <f t="shared" si="626"/>
        <v>0</v>
      </c>
    </row>
    <row r="6520" spans="1:13" ht="15" customHeight="1">
      <c r="A6520" s="76"/>
      <c r="B6520" s="77" t="str">
        <f t="shared" si="623"/>
        <v/>
      </c>
      <c r="C6520" t="str">
        <f t="shared" si="622"/>
        <v/>
      </c>
      <c r="D6520" s="315" t="str">
        <f t="shared" si="627"/>
        <v/>
      </c>
      <c r="E6520" s="228">
        <v>0</v>
      </c>
      <c r="J6520" s="229">
        <f t="shared" si="624"/>
        <v>0</v>
      </c>
      <c r="K6520" s="229">
        <f t="shared" si="625"/>
        <v>0</v>
      </c>
      <c r="L6520" s="229">
        <f t="shared" si="625"/>
        <v>0</v>
      </c>
      <c r="M6520" s="229">
        <f t="shared" si="626"/>
        <v>0</v>
      </c>
    </row>
    <row r="6521" spans="1:13" ht="15" customHeight="1">
      <c r="A6521" s="76"/>
      <c r="B6521" s="77" t="str">
        <f t="shared" si="623"/>
        <v/>
      </c>
      <c r="C6521" t="str">
        <f t="shared" si="622"/>
        <v/>
      </c>
      <c r="D6521" s="315" t="str">
        <f t="shared" si="627"/>
        <v/>
      </c>
      <c r="E6521" s="228">
        <v>0</v>
      </c>
      <c r="J6521" s="229">
        <f t="shared" si="624"/>
        <v>0</v>
      </c>
      <c r="K6521" s="229">
        <f t="shared" si="625"/>
        <v>0</v>
      </c>
      <c r="L6521" s="229">
        <f t="shared" si="625"/>
        <v>0</v>
      </c>
      <c r="M6521" s="229">
        <f t="shared" si="626"/>
        <v>0</v>
      </c>
    </row>
    <row r="6522" spans="1:13" ht="15" customHeight="1">
      <c r="A6522" s="76"/>
      <c r="B6522" s="77" t="str">
        <f t="shared" si="623"/>
        <v/>
      </c>
      <c r="C6522" t="str">
        <f t="shared" si="622"/>
        <v/>
      </c>
      <c r="D6522" s="315" t="str">
        <f t="shared" si="627"/>
        <v/>
      </c>
      <c r="E6522" s="228">
        <v>0</v>
      </c>
      <c r="J6522" s="229">
        <f t="shared" si="624"/>
        <v>0</v>
      </c>
      <c r="K6522" s="229">
        <f t="shared" si="625"/>
        <v>0</v>
      </c>
      <c r="L6522" s="229">
        <f t="shared" si="625"/>
        <v>0</v>
      </c>
      <c r="M6522" s="229">
        <f t="shared" si="626"/>
        <v>0</v>
      </c>
    </row>
    <row r="6523" spans="1:13" ht="15" customHeight="1">
      <c r="A6523" s="76"/>
      <c r="B6523" s="77" t="str">
        <f t="shared" si="623"/>
        <v/>
      </c>
      <c r="C6523" t="str">
        <f t="shared" si="622"/>
        <v/>
      </c>
      <c r="D6523" s="315" t="str">
        <f t="shared" si="627"/>
        <v/>
      </c>
      <c r="E6523" s="228">
        <v>0</v>
      </c>
      <c r="J6523" s="229">
        <f t="shared" si="624"/>
        <v>0</v>
      </c>
      <c r="K6523" s="229">
        <f t="shared" si="625"/>
        <v>0</v>
      </c>
      <c r="L6523" s="229">
        <f t="shared" si="625"/>
        <v>0</v>
      </c>
      <c r="M6523" s="229">
        <f t="shared" si="626"/>
        <v>0</v>
      </c>
    </row>
    <row r="6524" spans="1:13" ht="15" customHeight="1">
      <c r="A6524" s="76"/>
      <c r="B6524" s="77" t="str">
        <f t="shared" si="623"/>
        <v/>
      </c>
      <c r="C6524" t="str">
        <f t="shared" si="622"/>
        <v/>
      </c>
      <c r="D6524" s="315" t="str">
        <f t="shared" si="627"/>
        <v/>
      </c>
      <c r="E6524" s="228">
        <v>0</v>
      </c>
      <c r="J6524" s="229">
        <f t="shared" si="624"/>
        <v>0</v>
      </c>
      <c r="K6524" s="229">
        <f t="shared" si="625"/>
        <v>0</v>
      </c>
      <c r="L6524" s="229">
        <f t="shared" si="625"/>
        <v>0</v>
      </c>
      <c r="M6524" s="229">
        <f t="shared" si="626"/>
        <v>0</v>
      </c>
    </row>
    <row r="6525" spans="1:13" ht="15" customHeight="1">
      <c r="A6525" s="76"/>
      <c r="B6525" s="77" t="str">
        <f t="shared" si="623"/>
        <v/>
      </c>
      <c r="C6525" t="str">
        <f t="shared" si="622"/>
        <v/>
      </c>
      <c r="D6525" s="315" t="str">
        <f t="shared" si="627"/>
        <v/>
      </c>
      <c r="E6525" s="228">
        <v>0</v>
      </c>
      <c r="J6525" s="229">
        <f t="shared" si="624"/>
        <v>0</v>
      </c>
      <c r="K6525" s="229">
        <f t="shared" si="625"/>
        <v>0</v>
      </c>
      <c r="L6525" s="229">
        <f t="shared" si="625"/>
        <v>0</v>
      </c>
      <c r="M6525" s="229">
        <f t="shared" si="626"/>
        <v>0</v>
      </c>
    </row>
    <row r="6526" spans="1:13" ht="15" customHeight="1">
      <c r="A6526" s="76"/>
      <c r="B6526" s="77" t="str">
        <f t="shared" si="623"/>
        <v/>
      </c>
      <c r="C6526" t="str">
        <f t="shared" si="622"/>
        <v/>
      </c>
      <c r="D6526" s="315" t="str">
        <f t="shared" si="627"/>
        <v/>
      </c>
      <c r="E6526" s="228">
        <v>0</v>
      </c>
      <c r="J6526" s="229">
        <f t="shared" si="624"/>
        <v>0</v>
      </c>
      <c r="K6526" s="229">
        <f t="shared" si="625"/>
        <v>0</v>
      </c>
      <c r="L6526" s="229">
        <f t="shared" si="625"/>
        <v>0</v>
      </c>
      <c r="M6526" s="229">
        <f t="shared" si="626"/>
        <v>0</v>
      </c>
    </row>
    <row r="6527" spans="1:13" ht="15" customHeight="1">
      <c r="A6527" s="76"/>
      <c r="B6527" s="77" t="str">
        <f t="shared" si="623"/>
        <v/>
      </c>
      <c r="C6527" t="str">
        <f t="shared" si="622"/>
        <v/>
      </c>
      <c r="D6527" s="315" t="str">
        <f t="shared" si="627"/>
        <v/>
      </c>
      <c r="E6527" s="228">
        <v>0</v>
      </c>
      <c r="J6527" s="229">
        <f t="shared" si="624"/>
        <v>0</v>
      </c>
      <c r="K6527" s="229">
        <f t="shared" si="625"/>
        <v>0</v>
      </c>
      <c r="L6527" s="229">
        <f t="shared" si="625"/>
        <v>0</v>
      </c>
      <c r="M6527" s="229">
        <f t="shared" si="626"/>
        <v>0</v>
      </c>
    </row>
    <row r="6528" spans="1:13" ht="15" customHeight="1">
      <c r="A6528" s="76"/>
      <c r="B6528" s="77" t="str">
        <f t="shared" si="623"/>
        <v/>
      </c>
      <c r="C6528" t="str">
        <f t="shared" si="622"/>
        <v/>
      </c>
      <c r="D6528" s="315" t="str">
        <f t="shared" si="627"/>
        <v/>
      </c>
      <c r="E6528" s="228">
        <v>0</v>
      </c>
      <c r="J6528" s="229">
        <f t="shared" si="624"/>
        <v>0</v>
      </c>
      <c r="K6528" s="229">
        <f t="shared" si="625"/>
        <v>0</v>
      </c>
      <c r="L6528" s="229">
        <f t="shared" si="625"/>
        <v>0</v>
      </c>
      <c r="M6528" s="229">
        <f t="shared" si="626"/>
        <v>0</v>
      </c>
    </row>
    <row r="6529" spans="1:13" ht="15" customHeight="1">
      <c r="A6529" s="76"/>
      <c r="B6529" s="77" t="str">
        <f t="shared" si="623"/>
        <v/>
      </c>
      <c r="C6529" t="str">
        <f t="shared" ref="C6529:C6592" si="628">IF(A6529&lt;&gt;"",TEXT(A6529,"aaaa"),"")</f>
        <v/>
      </c>
      <c r="D6529" s="315" t="str">
        <f t="shared" si="627"/>
        <v/>
      </c>
      <c r="E6529" s="228">
        <v>0</v>
      </c>
      <c r="J6529" s="229">
        <f t="shared" si="624"/>
        <v>0</v>
      </c>
      <c r="K6529" s="229">
        <f t="shared" si="625"/>
        <v>0</v>
      </c>
      <c r="L6529" s="229">
        <f t="shared" si="625"/>
        <v>0</v>
      </c>
      <c r="M6529" s="229">
        <f t="shared" si="626"/>
        <v>0</v>
      </c>
    </row>
    <row r="6530" spans="1:13" ht="15" customHeight="1">
      <c r="A6530" s="76"/>
      <c r="B6530" s="77" t="str">
        <f t="shared" si="623"/>
        <v/>
      </c>
      <c r="C6530" t="str">
        <f t="shared" si="628"/>
        <v/>
      </c>
      <c r="D6530" s="315" t="str">
        <f t="shared" si="627"/>
        <v/>
      </c>
      <c r="E6530" s="228">
        <v>0</v>
      </c>
      <c r="J6530" s="229">
        <f t="shared" si="624"/>
        <v>0</v>
      </c>
      <c r="K6530" s="229">
        <f t="shared" si="625"/>
        <v>0</v>
      </c>
      <c r="L6530" s="229">
        <f t="shared" si="625"/>
        <v>0</v>
      </c>
      <c r="M6530" s="229">
        <f t="shared" si="626"/>
        <v>0</v>
      </c>
    </row>
    <row r="6531" spans="1:13" ht="15" customHeight="1">
      <c r="A6531" s="76"/>
      <c r="B6531" s="77" t="str">
        <f t="shared" si="623"/>
        <v/>
      </c>
      <c r="C6531" t="str">
        <f t="shared" si="628"/>
        <v/>
      </c>
      <c r="D6531" s="315" t="str">
        <f t="shared" si="627"/>
        <v/>
      </c>
      <c r="E6531" s="228">
        <v>0</v>
      </c>
      <c r="J6531" s="229">
        <f t="shared" si="624"/>
        <v>0</v>
      </c>
      <c r="K6531" s="229">
        <f t="shared" si="625"/>
        <v>0</v>
      </c>
      <c r="L6531" s="229">
        <f t="shared" si="625"/>
        <v>0</v>
      </c>
      <c r="M6531" s="229">
        <f t="shared" si="626"/>
        <v>0</v>
      </c>
    </row>
    <row r="6532" spans="1:13" ht="15" customHeight="1">
      <c r="A6532" s="76"/>
      <c r="B6532" s="77" t="str">
        <f t="shared" si="623"/>
        <v/>
      </c>
      <c r="C6532" t="str">
        <f t="shared" si="628"/>
        <v/>
      </c>
      <c r="D6532" s="315" t="str">
        <f t="shared" si="627"/>
        <v/>
      </c>
      <c r="E6532" s="228">
        <v>0</v>
      </c>
      <c r="J6532" s="229">
        <f t="shared" si="624"/>
        <v>0</v>
      </c>
      <c r="K6532" s="229">
        <f t="shared" si="625"/>
        <v>0</v>
      </c>
      <c r="L6532" s="229">
        <f t="shared" si="625"/>
        <v>0</v>
      </c>
      <c r="M6532" s="229">
        <f t="shared" si="626"/>
        <v>0</v>
      </c>
    </row>
    <row r="6533" spans="1:13" ht="15" customHeight="1">
      <c r="A6533" s="76"/>
      <c r="B6533" s="77" t="str">
        <f t="shared" si="623"/>
        <v/>
      </c>
      <c r="C6533" t="str">
        <f t="shared" si="628"/>
        <v/>
      </c>
      <c r="D6533" s="315" t="str">
        <f t="shared" si="627"/>
        <v/>
      </c>
      <c r="E6533" s="228">
        <v>0</v>
      </c>
      <c r="J6533" s="229">
        <f t="shared" si="624"/>
        <v>0</v>
      </c>
      <c r="K6533" s="229">
        <f t="shared" si="625"/>
        <v>0</v>
      </c>
      <c r="L6533" s="229">
        <f t="shared" si="625"/>
        <v>0</v>
      </c>
      <c r="M6533" s="229">
        <f t="shared" si="626"/>
        <v>0</v>
      </c>
    </row>
    <row r="6534" spans="1:13" ht="15" customHeight="1">
      <c r="A6534" s="76"/>
      <c r="B6534" s="77" t="str">
        <f t="shared" si="623"/>
        <v/>
      </c>
      <c r="C6534" t="str">
        <f t="shared" si="628"/>
        <v/>
      </c>
      <c r="D6534" s="315" t="str">
        <f t="shared" si="627"/>
        <v/>
      </c>
      <c r="E6534" s="228">
        <v>0</v>
      </c>
      <c r="J6534" s="229">
        <f t="shared" si="624"/>
        <v>0</v>
      </c>
      <c r="K6534" s="229">
        <f t="shared" si="625"/>
        <v>0</v>
      </c>
      <c r="L6534" s="229">
        <f t="shared" si="625"/>
        <v>0</v>
      </c>
      <c r="M6534" s="229">
        <f t="shared" si="626"/>
        <v>0</v>
      </c>
    </row>
    <row r="6535" spans="1:13" ht="15" customHeight="1">
      <c r="A6535" s="76"/>
      <c r="B6535" s="77" t="str">
        <f t="shared" ref="B6535:B6598" si="629">IF(A6535="","",TEXT(A6535,"DDDD"))</f>
        <v/>
      </c>
      <c r="C6535" t="str">
        <f t="shared" si="628"/>
        <v/>
      </c>
      <c r="D6535" s="315" t="str">
        <f t="shared" si="627"/>
        <v/>
      </c>
      <c r="E6535" s="228">
        <v>0</v>
      </c>
      <c r="J6535" s="229">
        <f t="shared" ref="J6535:J6598" si="630">IF(E6535=0,0,(1-J$4)*E6535)</f>
        <v>0</v>
      </c>
      <c r="K6535" s="229">
        <f t="shared" ref="K6535:L6598" si="631">IF(F6535=0,0,(1-K$4)*F6535)</f>
        <v>0</v>
      </c>
      <c r="L6535" s="229">
        <f t="shared" si="631"/>
        <v>0</v>
      </c>
      <c r="M6535" s="229">
        <f t="shared" ref="M6535:M6598" si="632">IF(H6535=0,0,(1-M$4)*H6535)</f>
        <v>0</v>
      </c>
    </row>
    <row r="6536" spans="1:13" ht="15" customHeight="1">
      <c r="A6536" s="76"/>
      <c r="B6536" s="77" t="str">
        <f t="shared" si="629"/>
        <v/>
      </c>
      <c r="C6536" t="str">
        <f t="shared" si="628"/>
        <v/>
      </c>
      <c r="D6536" s="315" t="str">
        <f t="shared" ref="D6536:D6599" si="633">IF(A6536&lt;&gt;"",PROPER(TEXT(A6536,"Mmmm")),"")</f>
        <v/>
      </c>
      <c r="E6536" s="228">
        <v>0</v>
      </c>
      <c r="J6536" s="229">
        <f t="shared" si="630"/>
        <v>0</v>
      </c>
      <c r="K6536" s="229">
        <f t="shared" si="631"/>
        <v>0</v>
      </c>
      <c r="L6536" s="229">
        <f t="shared" si="631"/>
        <v>0</v>
      </c>
      <c r="M6536" s="229">
        <f t="shared" si="632"/>
        <v>0</v>
      </c>
    </row>
    <row r="6537" spans="1:13" ht="15" customHeight="1">
      <c r="A6537" s="76"/>
      <c r="B6537" s="77" t="str">
        <f t="shared" si="629"/>
        <v/>
      </c>
      <c r="C6537" t="str">
        <f t="shared" si="628"/>
        <v/>
      </c>
      <c r="D6537" s="315" t="str">
        <f t="shared" si="633"/>
        <v/>
      </c>
      <c r="E6537" s="228">
        <v>0</v>
      </c>
      <c r="J6537" s="229">
        <f t="shared" si="630"/>
        <v>0</v>
      </c>
      <c r="K6537" s="229">
        <f t="shared" si="631"/>
        <v>0</v>
      </c>
      <c r="L6537" s="229">
        <f t="shared" si="631"/>
        <v>0</v>
      </c>
      <c r="M6537" s="229">
        <f t="shared" si="632"/>
        <v>0</v>
      </c>
    </row>
    <row r="6538" spans="1:13" ht="15" customHeight="1">
      <c r="A6538" s="76"/>
      <c r="B6538" s="77" t="str">
        <f t="shared" si="629"/>
        <v/>
      </c>
      <c r="C6538" t="str">
        <f t="shared" si="628"/>
        <v/>
      </c>
      <c r="D6538" s="315" t="str">
        <f t="shared" si="633"/>
        <v/>
      </c>
      <c r="E6538" s="228">
        <v>0</v>
      </c>
      <c r="J6538" s="229">
        <f t="shared" si="630"/>
        <v>0</v>
      </c>
      <c r="K6538" s="229">
        <f t="shared" si="631"/>
        <v>0</v>
      </c>
      <c r="L6538" s="229">
        <f t="shared" si="631"/>
        <v>0</v>
      </c>
      <c r="M6538" s="229">
        <f t="shared" si="632"/>
        <v>0</v>
      </c>
    </row>
    <row r="6539" spans="1:13" ht="15" customHeight="1">
      <c r="A6539" s="76"/>
      <c r="B6539" s="77" t="str">
        <f t="shared" si="629"/>
        <v/>
      </c>
      <c r="C6539" t="str">
        <f t="shared" si="628"/>
        <v/>
      </c>
      <c r="D6539" s="315" t="str">
        <f t="shared" si="633"/>
        <v/>
      </c>
      <c r="E6539" s="228">
        <v>0</v>
      </c>
      <c r="J6539" s="229">
        <f t="shared" si="630"/>
        <v>0</v>
      </c>
      <c r="K6539" s="229">
        <f t="shared" si="631"/>
        <v>0</v>
      </c>
      <c r="L6539" s="229">
        <f t="shared" si="631"/>
        <v>0</v>
      </c>
      <c r="M6539" s="229">
        <f t="shared" si="632"/>
        <v>0</v>
      </c>
    </row>
    <row r="6540" spans="1:13" ht="15" customHeight="1">
      <c r="A6540" s="76"/>
      <c r="B6540" s="77" t="str">
        <f t="shared" si="629"/>
        <v/>
      </c>
      <c r="C6540" t="str">
        <f t="shared" si="628"/>
        <v/>
      </c>
      <c r="D6540" s="315" t="str">
        <f t="shared" si="633"/>
        <v/>
      </c>
      <c r="E6540" s="228">
        <v>0</v>
      </c>
      <c r="J6540" s="229">
        <f t="shared" si="630"/>
        <v>0</v>
      </c>
      <c r="K6540" s="229">
        <f t="shared" si="631"/>
        <v>0</v>
      </c>
      <c r="L6540" s="229">
        <f t="shared" si="631"/>
        <v>0</v>
      </c>
      <c r="M6540" s="229">
        <f t="shared" si="632"/>
        <v>0</v>
      </c>
    </row>
    <row r="6541" spans="1:13" ht="15" customHeight="1">
      <c r="A6541" s="76"/>
      <c r="B6541" s="77" t="str">
        <f t="shared" si="629"/>
        <v/>
      </c>
      <c r="C6541" t="str">
        <f t="shared" si="628"/>
        <v/>
      </c>
      <c r="D6541" s="315" t="str">
        <f t="shared" si="633"/>
        <v/>
      </c>
      <c r="E6541" s="228">
        <v>0</v>
      </c>
      <c r="J6541" s="229">
        <f t="shared" si="630"/>
        <v>0</v>
      </c>
      <c r="K6541" s="229">
        <f t="shared" si="631"/>
        <v>0</v>
      </c>
      <c r="L6541" s="229">
        <f t="shared" si="631"/>
        <v>0</v>
      </c>
      <c r="M6541" s="229">
        <f t="shared" si="632"/>
        <v>0</v>
      </c>
    </row>
    <row r="6542" spans="1:13" ht="15" customHeight="1">
      <c r="A6542" s="76"/>
      <c r="B6542" s="77" t="str">
        <f t="shared" si="629"/>
        <v/>
      </c>
      <c r="C6542" t="str">
        <f t="shared" si="628"/>
        <v/>
      </c>
      <c r="D6542" s="315" t="str">
        <f t="shared" si="633"/>
        <v/>
      </c>
      <c r="E6542" s="228">
        <v>0</v>
      </c>
      <c r="J6542" s="229">
        <f t="shared" si="630"/>
        <v>0</v>
      </c>
      <c r="K6542" s="229">
        <f t="shared" si="631"/>
        <v>0</v>
      </c>
      <c r="L6542" s="229">
        <f t="shared" si="631"/>
        <v>0</v>
      </c>
      <c r="M6542" s="229">
        <f t="shared" si="632"/>
        <v>0</v>
      </c>
    </row>
    <row r="6543" spans="1:13" ht="15" customHeight="1">
      <c r="A6543" s="76"/>
      <c r="B6543" s="77" t="str">
        <f t="shared" si="629"/>
        <v/>
      </c>
      <c r="C6543" t="str">
        <f t="shared" si="628"/>
        <v/>
      </c>
      <c r="D6543" s="315" t="str">
        <f t="shared" si="633"/>
        <v/>
      </c>
      <c r="E6543" s="228">
        <v>0</v>
      </c>
      <c r="J6543" s="229">
        <f t="shared" si="630"/>
        <v>0</v>
      </c>
      <c r="K6543" s="229">
        <f t="shared" si="631"/>
        <v>0</v>
      </c>
      <c r="L6543" s="229">
        <f t="shared" si="631"/>
        <v>0</v>
      </c>
      <c r="M6543" s="229">
        <f t="shared" si="632"/>
        <v>0</v>
      </c>
    </row>
    <row r="6544" spans="1:13" ht="15" customHeight="1">
      <c r="A6544" s="76"/>
      <c r="B6544" s="77" t="str">
        <f t="shared" si="629"/>
        <v/>
      </c>
      <c r="C6544" t="str">
        <f t="shared" si="628"/>
        <v/>
      </c>
      <c r="D6544" s="315" t="str">
        <f t="shared" si="633"/>
        <v/>
      </c>
      <c r="E6544" s="228">
        <v>0</v>
      </c>
      <c r="J6544" s="229">
        <f t="shared" si="630"/>
        <v>0</v>
      </c>
      <c r="K6544" s="229">
        <f t="shared" si="631"/>
        <v>0</v>
      </c>
      <c r="L6544" s="229">
        <f t="shared" si="631"/>
        <v>0</v>
      </c>
      <c r="M6544" s="229">
        <f t="shared" si="632"/>
        <v>0</v>
      </c>
    </row>
    <row r="6545" spans="1:13" ht="15" customHeight="1">
      <c r="A6545" s="76"/>
      <c r="B6545" s="77" t="str">
        <f t="shared" si="629"/>
        <v/>
      </c>
      <c r="C6545" t="str">
        <f t="shared" si="628"/>
        <v/>
      </c>
      <c r="D6545" s="315" t="str">
        <f t="shared" si="633"/>
        <v/>
      </c>
      <c r="E6545" s="228">
        <v>0</v>
      </c>
      <c r="J6545" s="229">
        <f t="shared" si="630"/>
        <v>0</v>
      </c>
      <c r="K6545" s="229">
        <f t="shared" si="631"/>
        <v>0</v>
      </c>
      <c r="L6545" s="229">
        <f t="shared" si="631"/>
        <v>0</v>
      </c>
      <c r="M6545" s="229">
        <f t="shared" si="632"/>
        <v>0</v>
      </c>
    </row>
    <row r="6546" spans="1:13" ht="15" customHeight="1">
      <c r="A6546" s="76"/>
      <c r="B6546" s="77" t="str">
        <f t="shared" si="629"/>
        <v/>
      </c>
      <c r="C6546" t="str">
        <f t="shared" si="628"/>
        <v/>
      </c>
      <c r="D6546" s="315" t="str">
        <f t="shared" si="633"/>
        <v/>
      </c>
      <c r="E6546" s="228">
        <v>0</v>
      </c>
      <c r="J6546" s="229">
        <f t="shared" si="630"/>
        <v>0</v>
      </c>
      <c r="K6546" s="229">
        <f t="shared" si="631"/>
        <v>0</v>
      </c>
      <c r="L6546" s="229">
        <f t="shared" si="631"/>
        <v>0</v>
      </c>
      <c r="M6546" s="229">
        <f t="shared" si="632"/>
        <v>0</v>
      </c>
    </row>
    <row r="6547" spans="1:13" ht="15" customHeight="1">
      <c r="A6547" s="76"/>
      <c r="B6547" s="77" t="str">
        <f t="shared" si="629"/>
        <v/>
      </c>
      <c r="C6547" t="str">
        <f t="shared" si="628"/>
        <v/>
      </c>
      <c r="D6547" s="315" t="str">
        <f t="shared" si="633"/>
        <v/>
      </c>
      <c r="E6547" s="228">
        <v>0</v>
      </c>
      <c r="J6547" s="229">
        <f t="shared" si="630"/>
        <v>0</v>
      </c>
      <c r="K6547" s="229">
        <f t="shared" si="631"/>
        <v>0</v>
      </c>
      <c r="L6547" s="229">
        <f t="shared" si="631"/>
        <v>0</v>
      </c>
      <c r="M6547" s="229">
        <f t="shared" si="632"/>
        <v>0</v>
      </c>
    </row>
    <row r="6548" spans="1:13" ht="15" customHeight="1">
      <c r="A6548" s="76"/>
      <c r="B6548" s="77" t="str">
        <f t="shared" si="629"/>
        <v/>
      </c>
      <c r="C6548" t="str">
        <f t="shared" si="628"/>
        <v/>
      </c>
      <c r="D6548" s="315" t="str">
        <f t="shared" si="633"/>
        <v/>
      </c>
      <c r="E6548" s="228">
        <v>0</v>
      </c>
      <c r="J6548" s="229">
        <f t="shared" si="630"/>
        <v>0</v>
      </c>
      <c r="K6548" s="229">
        <f t="shared" si="631"/>
        <v>0</v>
      </c>
      <c r="L6548" s="229">
        <f t="shared" si="631"/>
        <v>0</v>
      </c>
      <c r="M6548" s="229">
        <f t="shared" si="632"/>
        <v>0</v>
      </c>
    </row>
    <row r="6549" spans="1:13" ht="15" customHeight="1">
      <c r="A6549" s="76"/>
      <c r="B6549" s="77" t="str">
        <f t="shared" si="629"/>
        <v/>
      </c>
      <c r="C6549" t="str">
        <f t="shared" si="628"/>
        <v/>
      </c>
      <c r="D6549" s="315" t="str">
        <f t="shared" si="633"/>
        <v/>
      </c>
      <c r="E6549" s="228">
        <v>0</v>
      </c>
      <c r="J6549" s="229">
        <f t="shared" si="630"/>
        <v>0</v>
      </c>
      <c r="K6549" s="229">
        <f t="shared" si="631"/>
        <v>0</v>
      </c>
      <c r="L6549" s="229">
        <f t="shared" si="631"/>
        <v>0</v>
      </c>
      <c r="M6549" s="229">
        <f t="shared" si="632"/>
        <v>0</v>
      </c>
    </row>
    <row r="6550" spans="1:13" ht="15" customHeight="1">
      <c r="A6550" s="76"/>
      <c r="B6550" s="77" t="str">
        <f t="shared" si="629"/>
        <v/>
      </c>
      <c r="C6550" t="str">
        <f t="shared" si="628"/>
        <v/>
      </c>
      <c r="D6550" s="315" t="str">
        <f t="shared" si="633"/>
        <v/>
      </c>
      <c r="E6550" s="228">
        <v>0</v>
      </c>
      <c r="J6550" s="229">
        <f t="shared" si="630"/>
        <v>0</v>
      </c>
      <c r="K6550" s="229">
        <f t="shared" si="631"/>
        <v>0</v>
      </c>
      <c r="L6550" s="229">
        <f t="shared" si="631"/>
        <v>0</v>
      </c>
      <c r="M6550" s="229">
        <f t="shared" si="632"/>
        <v>0</v>
      </c>
    </row>
    <row r="6551" spans="1:13" ht="15" customHeight="1">
      <c r="A6551" s="76"/>
      <c r="B6551" s="77" t="str">
        <f t="shared" si="629"/>
        <v/>
      </c>
      <c r="C6551" t="str">
        <f t="shared" si="628"/>
        <v/>
      </c>
      <c r="D6551" s="315" t="str">
        <f t="shared" si="633"/>
        <v/>
      </c>
      <c r="E6551" s="228">
        <v>0</v>
      </c>
      <c r="J6551" s="229">
        <f t="shared" si="630"/>
        <v>0</v>
      </c>
      <c r="K6551" s="229">
        <f t="shared" si="631"/>
        <v>0</v>
      </c>
      <c r="L6551" s="229">
        <f t="shared" si="631"/>
        <v>0</v>
      </c>
      <c r="M6551" s="229">
        <f t="shared" si="632"/>
        <v>0</v>
      </c>
    </row>
    <row r="6552" spans="1:13" ht="15" customHeight="1">
      <c r="A6552" s="76"/>
      <c r="B6552" s="77" t="str">
        <f t="shared" si="629"/>
        <v/>
      </c>
      <c r="C6552" t="str">
        <f t="shared" si="628"/>
        <v/>
      </c>
      <c r="D6552" s="315" t="str">
        <f t="shared" si="633"/>
        <v/>
      </c>
      <c r="E6552" s="228">
        <v>0</v>
      </c>
      <c r="J6552" s="229">
        <f t="shared" si="630"/>
        <v>0</v>
      </c>
      <c r="K6552" s="229">
        <f t="shared" si="631"/>
        <v>0</v>
      </c>
      <c r="L6552" s="229">
        <f t="shared" si="631"/>
        <v>0</v>
      </c>
      <c r="M6552" s="229">
        <f t="shared" si="632"/>
        <v>0</v>
      </c>
    </row>
    <row r="6553" spans="1:13" ht="15" customHeight="1">
      <c r="A6553" s="76"/>
      <c r="B6553" s="77" t="str">
        <f t="shared" si="629"/>
        <v/>
      </c>
      <c r="C6553" t="str">
        <f t="shared" si="628"/>
        <v/>
      </c>
      <c r="D6553" s="315" t="str">
        <f t="shared" si="633"/>
        <v/>
      </c>
      <c r="E6553" s="228">
        <v>0</v>
      </c>
      <c r="J6553" s="229">
        <f t="shared" si="630"/>
        <v>0</v>
      </c>
      <c r="K6553" s="229">
        <f t="shared" si="631"/>
        <v>0</v>
      </c>
      <c r="L6553" s="229">
        <f t="shared" si="631"/>
        <v>0</v>
      </c>
      <c r="M6553" s="229">
        <f t="shared" si="632"/>
        <v>0</v>
      </c>
    </row>
    <row r="6554" spans="1:13" ht="15" customHeight="1">
      <c r="A6554" s="76"/>
      <c r="B6554" s="77" t="str">
        <f t="shared" si="629"/>
        <v/>
      </c>
      <c r="C6554" t="str">
        <f t="shared" si="628"/>
        <v/>
      </c>
      <c r="D6554" s="315" t="str">
        <f t="shared" si="633"/>
        <v/>
      </c>
      <c r="E6554" s="228">
        <v>0</v>
      </c>
      <c r="J6554" s="229">
        <f t="shared" si="630"/>
        <v>0</v>
      </c>
      <c r="K6554" s="229">
        <f t="shared" si="631"/>
        <v>0</v>
      </c>
      <c r="L6554" s="229">
        <f t="shared" si="631"/>
        <v>0</v>
      </c>
      <c r="M6554" s="229">
        <f t="shared" si="632"/>
        <v>0</v>
      </c>
    </row>
    <row r="6555" spans="1:13" ht="15" customHeight="1">
      <c r="A6555" s="76"/>
      <c r="B6555" s="77" t="str">
        <f t="shared" si="629"/>
        <v/>
      </c>
      <c r="C6555" t="str">
        <f t="shared" si="628"/>
        <v/>
      </c>
      <c r="D6555" s="315" t="str">
        <f t="shared" si="633"/>
        <v/>
      </c>
      <c r="E6555" s="228">
        <v>0</v>
      </c>
      <c r="J6555" s="229">
        <f t="shared" si="630"/>
        <v>0</v>
      </c>
      <c r="K6555" s="229">
        <f t="shared" si="631"/>
        <v>0</v>
      </c>
      <c r="L6555" s="229">
        <f t="shared" si="631"/>
        <v>0</v>
      </c>
      <c r="M6555" s="229">
        <f t="shared" si="632"/>
        <v>0</v>
      </c>
    </row>
    <row r="6556" spans="1:13" ht="15" customHeight="1">
      <c r="A6556" s="76"/>
      <c r="B6556" s="77" t="str">
        <f t="shared" si="629"/>
        <v/>
      </c>
      <c r="C6556" t="str">
        <f t="shared" si="628"/>
        <v/>
      </c>
      <c r="D6556" s="315" t="str">
        <f t="shared" si="633"/>
        <v/>
      </c>
      <c r="E6556" s="228">
        <v>0</v>
      </c>
      <c r="J6556" s="229">
        <f t="shared" si="630"/>
        <v>0</v>
      </c>
      <c r="K6556" s="229">
        <f t="shared" si="631"/>
        <v>0</v>
      </c>
      <c r="L6556" s="229">
        <f t="shared" si="631"/>
        <v>0</v>
      </c>
      <c r="M6556" s="229">
        <f t="shared" si="632"/>
        <v>0</v>
      </c>
    </row>
    <row r="6557" spans="1:13" ht="15" customHeight="1">
      <c r="A6557" s="76"/>
      <c r="B6557" s="77" t="str">
        <f t="shared" si="629"/>
        <v/>
      </c>
      <c r="C6557" t="str">
        <f t="shared" si="628"/>
        <v/>
      </c>
      <c r="D6557" s="315" t="str">
        <f t="shared" si="633"/>
        <v/>
      </c>
      <c r="E6557" s="228">
        <v>0</v>
      </c>
      <c r="J6557" s="229">
        <f t="shared" si="630"/>
        <v>0</v>
      </c>
      <c r="K6557" s="229">
        <f t="shared" si="631"/>
        <v>0</v>
      </c>
      <c r="L6557" s="229">
        <f t="shared" si="631"/>
        <v>0</v>
      </c>
      <c r="M6557" s="229">
        <f t="shared" si="632"/>
        <v>0</v>
      </c>
    </row>
    <row r="6558" spans="1:13" ht="15" customHeight="1">
      <c r="A6558" s="76"/>
      <c r="B6558" s="77" t="str">
        <f t="shared" si="629"/>
        <v/>
      </c>
      <c r="C6558" t="str">
        <f t="shared" si="628"/>
        <v/>
      </c>
      <c r="D6558" s="315" t="str">
        <f t="shared" si="633"/>
        <v/>
      </c>
      <c r="E6558" s="228">
        <v>0</v>
      </c>
      <c r="J6558" s="229">
        <f t="shared" si="630"/>
        <v>0</v>
      </c>
      <c r="K6558" s="229">
        <f t="shared" si="631"/>
        <v>0</v>
      </c>
      <c r="L6558" s="229">
        <f t="shared" si="631"/>
        <v>0</v>
      </c>
      <c r="M6558" s="229">
        <f t="shared" si="632"/>
        <v>0</v>
      </c>
    </row>
    <row r="6559" spans="1:13" ht="15" customHeight="1">
      <c r="A6559" s="76"/>
      <c r="B6559" s="77" t="str">
        <f t="shared" si="629"/>
        <v/>
      </c>
      <c r="C6559" t="str">
        <f t="shared" si="628"/>
        <v/>
      </c>
      <c r="D6559" s="315" t="str">
        <f t="shared" si="633"/>
        <v/>
      </c>
      <c r="E6559" s="228">
        <v>0</v>
      </c>
      <c r="J6559" s="229">
        <f t="shared" si="630"/>
        <v>0</v>
      </c>
      <c r="K6559" s="229">
        <f t="shared" si="631"/>
        <v>0</v>
      </c>
      <c r="L6559" s="229">
        <f t="shared" si="631"/>
        <v>0</v>
      </c>
      <c r="M6559" s="229">
        <f t="shared" si="632"/>
        <v>0</v>
      </c>
    </row>
    <row r="6560" spans="1:13" ht="15" customHeight="1">
      <c r="A6560" s="76"/>
      <c r="B6560" s="77" t="str">
        <f t="shared" si="629"/>
        <v/>
      </c>
      <c r="C6560" t="str">
        <f t="shared" si="628"/>
        <v/>
      </c>
      <c r="D6560" s="315" t="str">
        <f t="shared" si="633"/>
        <v/>
      </c>
      <c r="E6560" s="228">
        <v>0</v>
      </c>
      <c r="J6560" s="229">
        <f t="shared" si="630"/>
        <v>0</v>
      </c>
      <c r="K6560" s="229">
        <f t="shared" si="631"/>
        <v>0</v>
      </c>
      <c r="L6560" s="229">
        <f t="shared" si="631"/>
        <v>0</v>
      </c>
      <c r="M6560" s="229">
        <f t="shared" si="632"/>
        <v>0</v>
      </c>
    </row>
    <row r="6561" spans="1:13" ht="15" customHeight="1">
      <c r="A6561" s="76"/>
      <c r="B6561" s="77" t="str">
        <f t="shared" si="629"/>
        <v/>
      </c>
      <c r="C6561" t="str">
        <f t="shared" si="628"/>
        <v/>
      </c>
      <c r="D6561" s="315" t="str">
        <f t="shared" si="633"/>
        <v/>
      </c>
      <c r="E6561" s="228">
        <v>0</v>
      </c>
      <c r="J6561" s="229">
        <f t="shared" si="630"/>
        <v>0</v>
      </c>
      <c r="K6561" s="229">
        <f t="shared" si="631"/>
        <v>0</v>
      </c>
      <c r="L6561" s="229">
        <f t="shared" si="631"/>
        <v>0</v>
      </c>
      <c r="M6561" s="229">
        <f t="shared" si="632"/>
        <v>0</v>
      </c>
    </row>
    <row r="6562" spans="1:13" ht="15" customHeight="1">
      <c r="A6562" s="76"/>
      <c r="B6562" s="77" t="str">
        <f t="shared" si="629"/>
        <v/>
      </c>
      <c r="C6562" t="str">
        <f t="shared" si="628"/>
        <v/>
      </c>
      <c r="D6562" s="315" t="str">
        <f t="shared" si="633"/>
        <v/>
      </c>
      <c r="E6562" s="228">
        <v>0</v>
      </c>
      <c r="J6562" s="229">
        <f t="shared" si="630"/>
        <v>0</v>
      </c>
      <c r="K6562" s="229">
        <f t="shared" si="631"/>
        <v>0</v>
      </c>
      <c r="L6562" s="229">
        <f t="shared" si="631"/>
        <v>0</v>
      </c>
      <c r="M6562" s="229">
        <f t="shared" si="632"/>
        <v>0</v>
      </c>
    </row>
    <row r="6563" spans="1:13" ht="15" customHeight="1">
      <c r="A6563" s="76"/>
      <c r="B6563" s="77" t="str">
        <f t="shared" si="629"/>
        <v/>
      </c>
      <c r="C6563" t="str">
        <f t="shared" si="628"/>
        <v/>
      </c>
      <c r="D6563" s="315" t="str">
        <f t="shared" si="633"/>
        <v/>
      </c>
      <c r="E6563" s="228">
        <v>0</v>
      </c>
      <c r="J6563" s="229">
        <f t="shared" si="630"/>
        <v>0</v>
      </c>
      <c r="K6563" s="229">
        <f t="shared" si="631"/>
        <v>0</v>
      </c>
      <c r="L6563" s="229">
        <f t="shared" si="631"/>
        <v>0</v>
      </c>
      <c r="M6563" s="229">
        <f t="shared" si="632"/>
        <v>0</v>
      </c>
    </row>
    <row r="6564" spans="1:13" ht="15" customHeight="1">
      <c r="A6564" s="76"/>
      <c r="B6564" s="77" t="str">
        <f t="shared" si="629"/>
        <v/>
      </c>
      <c r="C6564" t="str">
        <f t="shared" si="628"/>
        <v/>
      </c>
      <c r="D6564" s="315" t="str">
        <f t="shared" si="633"/>
        <v/>
      </c>
      <c r="E6564" s="228">
        <v>0</v>
      </c>
      <c r="J6564" s="229">
        <f t="shared" si="630"/>
        <v>0</v>
      </c>
      <c r="K6564" s="229">
        <f t="shared" si="631"/>
        <v>0</v>
      </c>
      <c r="L6564" s="229">
        <f t="shared" si="631"/>
        <v>0</v>
      </c>
      <c r="M6564" s="229">
        <f t="shared" si="632"/>
        <v>0</v>
      </c>
    </row>
    <row r="6565" spans="1:13" ht="15" customHeight="1">
      <c r="A6565" s="76"/>
      <c r="B6565" s="77" t="str">
        <f t="shared" si="629"/>
        <v/>
      </c>
      <c r="C6565" t="str">
        <f t="shared" si="628"/>
        <v/>
      </c>
      <c r="D6565" s="315" t="str">
        <f t="shared" si="633"/>
        <v/>
      </c>
      <c r="E6565" s="228">
        <v>0</v>
      </c>
      <c r="J6565" s="229">
        <f t="shared" si="630"/>
        <v>0</v>
      </c>
      <c r="K6565" s="229">
        <f t="shared" si="631"/>
        <v>0</v>
      </c>
      <c r="L6565" s="229">
        <f t="shared" si="631"/>
        <v>0</v>
      </c>
      <c r="M6565" s="229">
        <f t="shared" si="632"/>
        <v>0</v>
      </c>
    </row>
    <row r="6566" spans="1:13" ht="15" customHeight="1">
      <c r="A6566" s="76"/>
      <c r="B6566" s="77" t="str">
        <f t="shared" si="629"/>
        <v/>
      </c>
      <c r="C6566" t="str">
        <f t="shared" si="628"/>
        <v/>
      </c>
      <c r="D6566" s="315" t="str">
        <f t="shared" si="633"/>
        <v/>
      </c>
      <c r="E6566" s="228">
        <v>0</v>
      </c>
      <c r="J6566" s="229">
        <f t="shared" si="630"/>
        <v>0</v>
      </c>
      <c r="K6566" s="229">
        <f t="shared" si="631"/>
        <v>0</v>
      </c>
      <c r="L6566" s="229">
        <f t="shared" si="631"/>
        <v>0</v>
      </c>
      <c r="M6566" s="229">
        <f t="shared" si="632"/>
        <v>0</v>
      </c>
    </row>
    <row r="6567" spans="1:13" ht="15" customHeight="1">
      <c r="A6567" s="76"/>
      <c r="B6567" s="77" t="str">
        <f t="shared" si="629"/>
        <v/>
      </c>
      <c r="C6567" t="str">
        <f t="shared" si="628"/>
        <v/>
      </c>
      <c r="D6567" s="315" t="str">
        <f t="shared" si="633"/>
        <v/>
      </c>
      <c r="E6567" s="228">
        <v>0</v>
      </c>
      <c r="J6567" s="229">
        <f t="shared" si="630"/>
        <v>0</v>
      </c>
      <c r="K6567" s="229">
        <f t="shared" si="631"/>
        <v>0</v>
      </c>
      <c r="L6567" s="229">
        <f t="shared" si="631"/>
        <v>0</v>
      </c>
      <c r="M6567" s="229">
        <f t="shared" si="632"/>
        <v>0</v>
      </c>
    </row>
    <row r="6568" spans="1:13" ht="15" customHeight="1">
      <c r="A6568" s="76"/>
      <c r="B6568" s="77" t="str">
        <f t="shared" si="629"/>
        <v/>
      </c>
      <c r="C6568" t="str">
        <f t="shared" si="628"/>
        <v/>
      </c>
      <c r="D6568" s="315" t="str">
        <f t="shared" si="633"/>
        <v/>
      </c>
      <c r="E6568" s="228">
        <v>0</v>
      </c>
      <c r="J6568" s="229">
        <f t="shared" si="630"/>
        <v>0</v>
      </c>
      <c r="K6568" s="229">
        <f t="shared" si="631"/>
        <v>0</v>
      </c>
      <c r="L6568" s="229">
        <f t="shared" si="631"/>
        <v>0</v>
      </c>
      <c r="M6568" s="229">
        <f t="shared" si="632"/>
        <v>0</v>
      </c>
    </row>
    <row r="6569" spans="1:13" ht="15" customHeight="1">
      <c r="A6569" s="76"/>
      <c r="B6569" s="77" t="str">
        <f t="shared" si="629"/>
        <v/>
      </c>
      <c r="C6569" t="str">
        <f t="shared" si="628"/>
        <v/>
      </c>
      <c r="D6569" s="315" t="str">
        <f t="shared" si="633"/>
        <v/>
      </c>
      <c r="E6569" s="228">
        <v>0</v>
      </c>
      <c r="J6569" s="229">
        <f t="shared" si="630"/>
        <v>0</v>
      </c>
      <c r="K6569" s="229">
        <f t="shared" si="631"/>
        <v>0</v>
      </c>
      <c r="L6569" s="229">
        <f t="shared" si="631"/>
        <v>0</v>
      </c>
      <c r="M6569" s="229">
        <f t="shared" si="632"/>
        <v>0</v>
      </c>
    </row>
    <row r="6570" spans="1:13" ht="15" customHeight="1">
      <c r="A6570" s="76"/>
      <c r="B6570" s="77" t="str">
        <f t="shared" si="629"/>
        <v/>
      </c>
      <c r="C6570" t="str">
        <f t="shared" si="628"/>
        <v/>
      </c>
      <c r="D6570" s="315" t="str">
        <f t="shared" si="633"/>
        <v/>
      </c>
      <c r="E6570" s="228">
        <v>0</v>
      </c>
      <c r="J6570" s="229">
        <f t="shared" si="630"/>
        <v>0</v>
      </c>
      <c r="K6570" s="229">
        <f t="shared" si="631"/>
        <v>0</v>
      </c>
      <c r="L6570" s="229">
        <f t="shared" si="631"/>
        <v>0</v>
      </c>
      <c r="M6570" s="229">
        <f t="shared" si="632"/>
        <v>0</v>
      </c>
    </row>
    <row r="6571" spans="1:13" ht="15" customHeight="1">
      <c r="A6571" s="76"/>
      <c r="B6571" s="77" t="str">
        <f t="shared" si="629"/>
        <v/>
      </c>
      <c r="C6571" t="str">
        <f t="shared" si="628"/>
        <v/>
      </c>
      <c r="D6571" s="315" t="str">
        <f t="shared" si="633"/>
        <v/>
      </c>
      <c r="E6571" s="228">
        <v>0</v>
      </c>
      <c r="J6571" s="229">
        <f t="shared" si="630"/>
        <v>0</v>
      </c>
      <c r="K6571" s="229">
        <f t="shared" si="631"/>
        <v>0</v>
      </c>
      <c r="L6571" s="229">
        <f t="shared" si="631"/>
        <v>0</v>
      </c>
      <c r="M6571" s="229">
        <f t="shared" si="632"/>
        <v>0</v>
      </c>
    </row>
    <row r="6572" spans="1:13" ht="15" customHeight="1">
      <c r="A6572" s="76"/>
      <c r="B6572" s="77" t="str">
        <f t="shared" si="629"/>
        <v/>
      </c>
      <c r="C6572" t="str">
        <f t="shared" si="628"/>
        <v/>
      </c>
      <c r="D6572" s="315" t="str">
        <f t="shared" si="633"/>
        <v/>
      </c>
      <c r="E6572" s="228">
        <v>0</v>
      </c>
      <c r="J6572" s="229">
        <f t="shared" si="630"/>
        <v>0</v>
      </c>
      <c r="K6572" s="229">
        <f t="shared" si="631"/>
        <v>0</v>
      </c>
      <c r="L6572" s="229">
        <f t="shared" si="631"/>
        <v>0</v>
      </c>
      <c r="M6572" s="229">
        <f t="shared" si="632"/>
        <v>0</v>
      </c>
    </row>
    <row r="6573" spans="1:13" ht="15" customHeight="1">
      <c r="A6573" s="76"/>
      <c r="B6573" s="77" t="str">
        <f t="shared" si="629"/>
        <v/>
      </c>
      <c r="C6573" t="str">
        <f t="shared" si="628"/>
        <v/>
      </c>
      <c r="D6573" s="315" t="str">
        <f t="shared" si="633"/>
        <v/>
      </c>
      <c r="E6573" s="228">
        <v>0</v>
      </c>
      <c r="J6573" s="229">
        <f t="shared" si="630"/>
        <v>0</v>
      </c>
      <c r="K6573" s="229">
        <f t="shared" si="631"/>
        <v>0</v>
      </c>
      <c r="L6573" s="229">
        <f t="shared" si="631"/>
        <v>0</v>
      </c>
      <c r="M6573" s="229">
        <f t="shared" si="632"/>
        <v>0</v>
      </c>
    </row>
    <row r="6574" spans="1:13" ht="15" customHeight="1">
      <c r="A6574" s="76"/>
      <c r="B6574" s="77" t="str">
        <f t="shared" si="629"/>
        <v/>
      </c>
      <c r="C6574" t="str">
        <f t="shared" si="628"/>
        <v/>
      </c>
      <c r="D6574" s="315" t="str">
        <f t="shared" si="633"/>
        <v/>
      </c>
      <c r="E6574" s="228">
        <v>0</v>
      </c>
      <c r="J6574" s="229">
        <f t="shared" si="630"/>
        <v>0</v>
      </c>
      <c r="K6574" s="229">
        <f t="shared" si="631"/>
        <v>0</v>
      </c>
      <c r="L6574" s="229">
        <f t="shared" si="631"/>
        <v>0</v>
      </c>
      <c r="M6574" s="229">
        <f t="shared" si="632"/>
        <v>0</v>
      </c>
    </row>
    <row r="6575" spans="1:13" ht="15" customHeight="1">
      <c r="A6575" s="76"/>
      <c r="B6575" s="77" t="str">
        <f t="shared" si="629"/>
        <v/>
      </c>
      <c r="C6575" t="str">
        <f t="shared" si="628"/>
        <v/>
      </c>
      <c r="D6575" s="315" t="str">
        <f t="shared" si="633"/>
        <v/>
      </c>
      <c r="E6575" s="228">
        <v>0</v>
      </c>
      <c r="J6575" s="229">
        <f t="shared" si="630"/>
        <v>0</v>
      </c>
      <c r="K6575" s="229">
        <f t="shared" si="631"/>
        <v>0</v>
      </c>
      <c r="L6575" s="229">
        <f t="shared" si="631"/>
        <v>0</v>
      </c>
      <c r="M6575" s="229">
        <f t="shared" si="632"/>
        <v>0</v>
      </c>
    </row>
    <row r="6576" spans="1:13" ht="15" customHeight="1">
      <c r="A6576" s="76"/>
      <c r="B6576" s="77" t="str">
        <f t="shared" si="629"/>
        <v/>
      </c>
      <c r="C6576" t="str">
        <f t="shared" si="628"/>
        <v/>
      </c>
      <c r="D6576" s="315" t="str">
        <f t="shared" si="633"/>
        <v/>
      </c>
      <c r="E6576" s="228">
        <v>0</v>
      </c>
      <c r="J6576" s="229">
        <f t="shared" si="630"/>
        <v>0</v>
      </c>
      <c r="K6576" s="229">
        <f t="shared" si="631"/>
        <v>0</v>
      </c>
      <c r="L6576" s="229">
        <f t="shared" si="631"/>
        <v>0</v>
      </c>
      <c r="M6576" s="229">
        <f t="shared" si="632"/>
        <v>0</v>
      </c>
    </row>
    <row r="6577" spans="1:13" ht="15" customHeight="1">
      <c r="A6577" s="76"/>
      <c r="B6577" s="77" t="str">
        <f t="shared" si="629"/>
        <v/>
      </c>
      <c r="C6577" t="str">
        <f t="shared" si="628"/>
        <v/>
      </c>
      <c r="D6577" s="315" t="str">
        <f t="shared" si="633"/>
        <v/>
      </c>
      <c r="E6577" s="228">
        <v>0</v>
      </c>
      <c r="J6577" s="229">
        <f t="shared" si="630"/>
        <v>0</v>
      </c>
      <c r="K6577" s="229">
        <f t="shared" si="631"/>
        <v>0</v>
      </c>
      <c r="L6577" s="229">
        <f t="shared" si="631"/>
        <v>0</v>
      </c>
      <c r="M6577" s="229">
        <f t="shared" si="632"/>
        <v>0</v>
      </c>
    </row>
    <row r="6578" spans="1:13" ht="15" customHeight="1">
      <c r="A6578" s="76"/>
      <c r="B6578" s="77" t="str">
        <f t="shared" si="629"/>
        <v/>
      </c>
      <c r="C6578" t="str">
        <f t="shared" si="628"/>
        <v/>
      </c>
      <c r="D6578" s="315" t="str">
        <f t="shared" si="633"/>
        <v/>
      </c>
      <c r="E6578" s="228">
        <v>0</v>
      </c>
      <c r="J6578" s="229">
        <f t="shared" si="630"/>
        <v>0</v>
      </c>
      <c r="K6578" s="229">
        <f t="shared" si="631"/>
        <v>0</v>
      </c>
      <c r="L6578" s="229">
        <f t="shared" si="631"/>
        <v>0</v>
      </c>
      <c r="M6578" s="229">
        <f t="shared" si="632"/>
        <v>0</v>
      </c>
    </row>
    <row r="6579" spans="1:13" ht="15" customHeight="1">
      <c r="A6579" s="76"/>
      <c r="B6579" s="77" t="str">
        <f t="shared" si="629"/>
        <v/>
      </c>
      <c r="C6579" t="str">
        <f t="shared" si="628"/>
        <v/>
      </c>
      <c r="D6579" s="315" t="str">
        <f t="shared" si="633"/>
        <v/>
      </c>
      <c r="E6579" s="228">
        <v>0</v>
      </c>
      <c r="J6579" s="229">
        <f t="shared" si="630"/>
        <v>0</v>
      </c>
      <c r="K6579" s="229">
        <f t="shared" si="631"/>
        <v>0</v>
      </c>
      <c r="L6579" s="229">
        <f t="shared" si="631"/>
        <v>0</v>
      </c>
      <c r="M6579" s="229">
        <f t="shared" si="632"/>
        <v>0</v>
      </c>
    </row>
    <row r="6580" spans="1:13" ht="15" customHeight="1">
      <c r="A6580" s="76"/>
      <c r="B6580" s="77" t="str">
        <f t="shared" si="629"/>
        <v/>
      </c>
      <c r="C6580" t="str">
        <f t="shared" si="628"/>
        <v/>
      </c>
      <c r="D6580" s="315" t="str">
        <f t="shared" si="633"/>
        <v/>
      </c>
      <c r="E6580" s="228">
        <v>0</v>
      </c>
      <c r="J6580" s="229">
        <f t="shared" si="630"/>
        <v>0</v>
      </c>
      <c r="K6580" s="229">
        <f t="shared" si="631"/>
        <v>0</v>
      </c>
      <c r="L6580" s="229">
        <f t="shared" si="631"/>
        <v>0</v>
      </c>
      <c r="M6580" s="229">
        <f t="shared" si="632"/>
        <v>0</v>
      </c>
    </row>
    <row r="6581" spans="1:13" ht="15" customHeight="1">
      <c r="A6581" s="76"/>
      <c r="B6581" s="77" t="str">
        <f t="shared" si="629"/>
        <v/>
      </c>
      <c r="C6581" t="str">
        <f t="shared" si="628"/>
        <v/>
      </c>
      <c r="D6581" s="315" t="str">
        <f t="shared" si="633"/>
        <v/>
      </c>
      <c r="E6581" s="228">
        <v>0</v>
      </c>
      <c r="J6581" s="229">
        <f t="shared" si="630"/>
        <v>0</v>
      </c>
      <c r="K6581" s="229">
        <f t="shared" si="631"/>
        <v>0</v>
      </c>
      <c r="L6581" s="229">
        <f t="shared" si="631"/>
        <v>0</v>
      </c>
      <c r="M6581" s="229">
        <f t="shared" si="632"/>
        <v>0</v>
      </c>
    </row>
    <row r="6582" spans="1:13" ht="15" customHeight="1">
      <c r="A6582" s="76"/>
      <c r="B6582" s="77" t="str">
        <f t="shared" si="629"/>
        <v/>
      </c>
      <c r="C6582" t="str">
        <f t="shared" si="628"/>
        <v/>
      </c>
      <c r="D6582" s="315" t="str">
        <f t="shared" si="633"/>
        <v/>
      </c>
      <c r="E6582" s="228">
        <v>0</v>
      </c>
      <c r="J6582" s="229">
        <f t="shared" si="630"/>
        <v>0</v>
      </c>
      <c r="K6582" s="229">
        <f t="shared" si="631"/>
        <v>0</v>
      </c>
      <c r="L6582" s="229">
        <f t="shared" si="631"/>
        <v>0</v>
      </c>
      <c r="M6582" s="229">
        <f t="shared" si="632"/>
        <v>0</v>
      </c>
    </row>
    <row r="6583" spans="1:13" ht="15" customHeight="1">
      <c r="A6583" s="76"/>
      <c r="B6583" s="77" t="str">
        <f t="shared" si="629"/>
        <v/>
      </c>
      <c r="C6583" t="str">
        <f t="shared" si="628"/>
        <v/>
      </c>
      <c r="D6583" s="315" t="str">
        <f t="shared" si="633"/>
        <v/>
      </c>
      <c r="E6583" s="228">
        <v>0</v>
      </c>
      <c r="J6583" s="229">
        <f t="shared" si="630"/>
        <v>0</v>
      </c>
      <c r="K6583" s="229">
        <f t="shared" si="631"/>
        <v>0</v>
      </c>
      <c r="L6583" s="229">
        <f t="shared" si="631"/>
        <v>0</v>
      </c>
      <c r="M6583" s="229">
        <f t="shared" si="632"/>
        <v>0</v>
      </c>
    </row>
    <row r="6584" spans="1:13" ht="15" customHeight="1">
      <c r="A6584" s="76"/>
      <c r="B6584" s="77" t="str">
        <f t="shared" si="629"/>
        <v/>
      </c>
      <c r="C6584" t="str">
        <f t="shared" si="628"/>
        <v/>
      </c>
      <c r="D6584" s="315" t="str">
        <f t="shared" si="633"/>
        <v/>
      </c>
      <c r="E6584" s="228">
        <v>0</v>
      </c>
      <c r="J6584" s="229">
        <f t="shared" si="630"/>
        <v>0</v>
      </c>
      <c r="K6584" s="229">
        <f t="shared" si="631"/>
        <v>0</v>
      </c>
      <c r="L6584" s="229">
        <f t="shared" si="631"/>
        <v>0</v>
      </c>
      <c r="M6584" s="229">
        <f t="shared" si="632"/>
        <v>0</v>
      </c>
    </row>
    <row r="6585" spans="1:13" ht="15" customHeight="1">
      <c r="A6585" s="76"/>
      <c r="B6585" s="77" t="str">
        <f t="shared" si="629"/>
        <v/>
      </c>
      <c r="C6585" t="str">
        <f t="shared" si="628"/>
        <v/>
      </c>
      <c r="D6585" s="315" t="str">
        <f t="shared" si="633"/>
        <v/>
      </c>
      <c r="E6585" s="228">
        <v>0</v>
      </c>
      <c r="J6585" s="229">
        <f t="shared" si="630"/>
        <v>0</v>
      </c>
      <c r="K6585" s="229">
        <f t="shared" si="631"/>
        <v>0</v>
      </c>
      <c r="L6585" s="229">
        <f t="shared" si="631"/>
        <v>0</v>
      </c>
      <c r="M6585" s="229">
        <f t="shared" si="632"/>
        <v>0</v>
      </c>
    </row>
    <row r="6586" spans="1:13" ht="15" customHeight="1">
      <c r="A6586" s="76"/>
      <c r="B6586" s="77" t="str">
        <f t="shared" si="629"/>
        <v/>
      </c>
      <c r="C6586" t="str">
        <f t="shared" si="628"/>
        <v/>
      </c>
      <c r="D6586" s="315" t="str">
        <f t="shared" si="633"/>
        <v/>
      </c>
      <c r="E6586" s="228">
        <v>0</v>
      </c>
      <c r="J6586" s="229">
        <f t="shared" si="630"/>
        <v>0</v>
      </c>
      <c r="K6586" s="229">
        <f t="shared" si="631"/>
        <v>0</v>
      </c>
      <c r="L6586" s="229">
        <f t="shared" si="631"/>
        <v>0</v>
      </c>
      <c r="M6586" s="229">
        <f t="shared" si="632"/>
        <v>0</v>
      </c>
    </row>
    <row r="6587" spans="1:13" ht="15" customHeight="1">
      <c r="A6587" s="76"/>
      <c r="B6587" s="77" t="str">
        <f t="shared" si="629"/>
        <v/>
      </c>
      <c r="C6587" t="str">
        <f t="shared" si="628"/>
        <v/>
      </c>
      <c r="D6587" s="315" t="str">
        <f t="shared" si="633"/>
        <v/>
      </c>
      <c r="E6587" s="228">
        <v>0</v>
      </c>
      <c r="J6587" s="229">
        <f t="shared" si="630"/>
        <v>0</v>
      </c>
      <c r="K6587" s="229">
        <f t="shared" si="631"/>
        <v>0</v>
      </c>
      <c r="L6587" s="229">
        <f t="shared" si="631"/>
        <v>0</v>
      </c>
      <c r="M6587" s="229">
        <f t="shared" si="632"/>
        <v>0</v>
      </c>
    </row>
    <row r="6588" spans="1:13" ht="15" customHeight="1">
      <c r="A6588" s="76"/>
      <c r="B6588" s="77" t="str">
        <f t="shared" si="629"/>
        <v/>
      </c>
      <c r="C6588" t="str">
        <f t="shared" si="628"/>
        <v/>
      </c>
      <c r="D6588" s="315" t="str">
        <f t="shared" si="633"/>
        <v/>
      </c>
      <c r="E6588" s="228">
        <v>0</v>
      </c>
      <c r="J6588" s="229">
        <f t="shared" si="630"/>
        <v>0</v>
      </c>
      <c r="K6588" s="229">
        <f t="shared" si="631"/>
        <v>0</v>
      </c>
      <c r="L6588" s="229">
        <f t="shared" si="631"/>
        <v>0</v>
      </c>
      <c r="M6588" s="229">
        <f t="shared" si="632"/>
        <v>0</v>
      </c>
    </row>
    <row r="6589" spans="1:13" ht="15" customHeight="1">
      <c r="A6589" s="76"/>
      <c r="B6589" s="77" t="str">
        <f t="shared" si="629"/>
        <v/>
      </c>
      <c r="C6589" t="str">
        <f t="shared" si="628"/>
        <v/>
      </c>
      <c r="D6589" s="315" t="str">
        <f t="shared" si="633"/>
        <v/>
      </c>
      <c r="E6589" s="228">
        <v>0</v>
      </c>
      <c r="J6589" s="229">
        <f t="shared" si="630"/>
        <v>0</v>
      </c>
      <c r="K6589" s="229">
        <f t="shared" si="631"/>
        <v>0</v>
      </c>
      <c r="L6589" s="229">
        <f t="shared" si="631"/>
        <v>0</v>
      </c>
      <c r="M6589" s="229">
        <f t="shared" si="632"/>
        <v>0</v>
      </c>
    </row>
    <row r="6590" spans="1:13" ht="15" customHeight="1">
      <c r="A6590" s="76"/>
      <c r="B6590" s="77" t="str">
        <f t="shared" si="629"/>
        <v/>
      </c>
      <c r="C6590" t="str">
        <f t="shared" si="628"/>
        <v/>
      </c>
      <c r="D6590" s="315" t="str">
        <f t="shared" si="633"/>
        <v/>
      </c>
      <c r="E6590" s="228">
        <v>0</v>
      </c>
      <c r="J6590" s="229">
        <f t="shared" si="630"/>
        <v>0</v>
      </c>
      <c r="K6590" s="229">
        <f t="shared" si="631"/>
        <v>0</v>
      </c>
      <c r="L6590" s="229">
        <f t="shared" si="631"/>
        <v>0</v>
      </c>
      <c r="M6590" s="229">
        <f t="shared" si="632"/>
        <v>0</v>
      </c>
    </row>
    <row r="6591" spans="1:13" ht="15" customHeight="1">
      <c r="A6591" s="76"/>
      <c r="B6591" s="77" t="str">
        <f t="shared" si="629"/>
        <v/>
      </c>
      <c r="C6591" t="str">
        <f t="shared" si="628"/>
        <v/>
      </c>
      <c r="D6591" s="315" t="str">
        <f t="shared" si="633"/>
        <v/>
      </c>
      <c r="E6591" s="228">
        <v>0</v>
      </c>
      <c r="J6591" s="229">
        <f t="shared" si="630"/>
        <v>0</v>
      </c>
      <c r="K6591" s="229">
        <f t="shared" si="631"/>
        <v>0</v>
      </c>
      <c r="L6591" s="229">
        <f t="shared" si="631"/>
        <v>0</v>
      </c>
      <c r="M6591" s="229">
        <f t="shared" si="632"/>
        <v>0</v>
      </c>
    </row>
    <row r="6592" spans="1:13" ht="15" customHeight="1">
      <c r="A6592" s="76"/>
      <c r="B6592" s="77" t="str">
        <f t="shared" si="629"/>
        <v/>
      </c>
      <c r="C6592" t="str">
        <f t="shared" si="628"/>
        <v/>
      </c>
      <c r="D6592" s="315" t="str">
        <f t="shared" si="633"/>
        <v/>
      </c>
      <c r="E6592" s="228">
        <v>0</v>
      </c>
      <c r="J6592" s="229">
        <f t="shared" si="630"/>
        <v>0</v>
      </c>
      <c r="K6592" s="229">
        <f t="shared" si="631"/>
        <v>0</v>
      </c>
      <c r="L6592" s="229">
        <f t="shared" si="631"/>
        <v>0</v>
      </c>
      <c r="M6592" s="229">
        <f t="shared" si="632"/>
        <v>0</v>
      </c>
    </row>
    <row r="6593" spans="1:13" ht="15" customHeight="1">
      <c r="A6593" s="76"/>
      <c r="B6593" s="77" t="str">
        <f t="shared" si="629"/>
        <v/>
      </c>
      <c r="C6593" t="str">
        <f t="shared" ref="C6593:C6656" si="634">IF(A6593&lt;&gt;"",TEXT(A6593,"aaaa"),"")</f>
        <v/>
      </c>
      <c r="D6593" s="315" t="str">
        <f t="shared" si="633"/>
        <v/>
      </c>
      <c r="E6593" s="228">
        <v>0</v>
      </c>
      <c r="J6593" s="229">
        <f t="shared" si="630"/>
        <v>0</v>
      </c>
      <c r="K6593" s="229">
        <f t="shared" si="631"/>
        <v>0</v>
      </c>
      <c r="L6593" s="229">
        <f t="shared" si="631"/>
        <v>0</v>
      </c>
      <c r="M6593" s="229">
        <f t="shared" si="632"/>
        <v>0</v>
      </c>
    </row>
    <row r="6594" spans="1:13" ht="15" customHeight="1">
      <c r="A6594" s="76"/>
      <c r="B6594" s="77" t="str">
        <f t="shared" si="629"/>
        <v/>
      </c>
      <c r="C6594" t="str">
        <f t="shared" si="634"/>
        <v/>
      </c>
      <c r="D6594" s="315" t="str">
        <f t="shared" si="633"/>
        <v/>
      </c>
      <c r="E6594" s="228">
        <v>0</v>
      </c>
      <c r="J6594" s="229">
        <f t="shared" si="630"/>
        <v>0</v>
      </c>
      <c r="K6594" s="229">
        <f t="shared" si="631"/>
        <v>0</v>
      </c>
      <c r="L6594" s="229">
        <f t="shared" si="631"/>
        <v>0</v>
      </c>
      <c r="M6594" s="229">
        <f t="shared" si="632"/>
        <v>0</v>
      </c>
    </row>
    <row r="6595" spans="1:13" ht="15" customHeight="1">
      <c r="A6595" s="76"/>
      <c r="B6595" s="77" t="str">
        <f t="shared" si="629"/>
        <v/>
      </c>
      <c r="C6595" t="str">
        <f t="shared" si="634"/>
        <v/>
      </c>
      <c r="D6595" s="315" t="str">
        <f t="shared" si="633"/>
        <v/>
      </c>
      <c r="E6595" s="228">
        <v>0</v>
      </c>
      <c r="J6595" s="229">
        <f t="shared" si="630"/>
        <v>0</v>
      </c>
      <c r="K6595" s="229">
        <f t="shared" si="631"/>
        <v>0</v>
      </c>
      <c r="L6595" s="229">
        <f t="shared" si="631"/>
        <v>0</v>
      </c>
      <c r="M6595" s="229">
        <f t="shared" si="632"/>
        <v>0</v>
      </c>
    </row>
    <row r="6596" spans="1:13" ht="15" customHeight="1">
      <c r="A6596" s="76"/>
      <c r="B6596" s="77" t="str">
        <f t="shared" si="629"/>
        <v/>
      </c>
      <c r="C6596" t="str">
        <f t="shared" si="634"/>
        <v/>
      </c>
      <c r="D6596" s="315" t="str">
        <f t="shared" si="633"/>
        <v/>
      </c>
      <c r="E6596" s="228">
        <v>0</v>
      </c>
      <c r="J6596" s="229">
        <f t="shared" si="630"/>
        <v>0</v>
      </c>
      <c r="K6596" s="229">
        <f t="shared" si="631"/>
        <v>0</v>
      </c>
      <c r="L6596" s="229">
        <f t="shared" si="631"/>
        <v>0</v>
      </c>
      <c r="M6596" s="229">
        <f t="shared" si="632"/>
        <v>0</v>
      </c>
    </row>
    <row r="6597" spans="1:13" ht="15" customHeight="1">
      <c r="A6597" s="76"/>
      <c r="B6597" s="77" t="str">
        <f t="shared" si="629"/>
        <v/>
      </c>
      <c r="C6597" t="str">
        <f t="shared" si="634"/>
        <v/>
      </c>
      <c r="D6597" s="315" t="str">
        <f t="shared" si="633"/>
        <v/>
      </c>
      <c r="E6597" s="228">
        <v>0</v>
      </c>
      <c r="J6597" s="229">
        <f t="shared" si="630"/>
        <v>0</v>
      </c>
      <c r="K6597" s="229">
        <f t="shared" si="631"/>
        <v>0</v>
      </c>
      <c r="L6597" s="229">
        <f t="shared" si="631"/>
        <v>0</v>
      </c>
      <c r="M6597" s="229">
        <f t="shared" si="632"/>
        <v>0</v>
      </c>
    </row>
    <row r="6598" spans="1:13" ht="15" customHeight="1">
      <c r="A6598" s="76"/>
      <c r="B6598" s="77" t="str">
        <f t="shared" si="629"/>
        <v/>
      </c>
      <c r="C6598" t="str">
        <f t="shared" si="634"/>
        <v/>
      </c>
      <c r="D6598" s="315" t="str">
        <f t="shared" si="633"/>
        <v/>
      </c>
      <c r="E6598" s="228">
        <v>0</v>
      </c>
      <c r="J6598" s="229">
        <f t="shared" si="630"/>
        <v>0</v>
      </c>
      <c r="K6598" s="229">
        <f t="shared" si="631"/>
        <v>0</v>
      </c>
      <c r="L6598" s="229">
        <f t="shared" si="631"/>
        <v>0</v>
      </c>
      <c r="M6598" s="229">
        <f t="shared" si="632"/>
        <v>0</v>
      </c>
    </row>
    <row r="6599" spans="1:13" ht="15" customHeight="1">
      <c r="A6599" s="76"/>
      <c r="B6599" s="77" t="str">
        <f t="shared" ref="B6599:B6662" si="635">IF(A6599="","",TEXT(A6599,"DDDD"))</f>
        <v/>
      </c>
      <c r="C6599" t="str">
        <f t="shared" si="634"/>
        <v/>
      </c>
      <c r="D6599" s="315" t="str">
        <f t="shared" si="633"/>
        <v/>
      </c>
      <c r="E6599" s="228">
        <v>0</v>
      </c>
      <c r="J6599" s="229">
        <f t="shared" ref="J6599:J6662" si="636">IF(E6599=0,0,(1-J$4)*E6599)</f>
        <v>0</v>
      </c>
      <c r="K6599" s="229">
        <f t="shared" ref="K6599:L6662" si="637">IF(F6599=0,0,(1-K$4)*F6599)</f>
        <v>0</v>
      </c>
      <c r="L6599" s="229">
        <f t="shared" si="637"/>
        <v>0</v>
      </c>
      <c r="M6599" s="229">
        <f t="shared" ref="M6599:M6662" si="638">IF(H6599=0,0,(1-M$4)*H6599)</f>
        <v>0</v>
      </c>
    </row>
    <row r="6600" spans="1:13" ht="15" customHeight="1">
      <c r="A6600" s="76"/>
      <c r="B6600" s="77" t="str">
        <f t="shared" si="635"/>
        <v/>
      </c>
      <c r="C6600" t="str">
        <f t="shared" si="634"/>
        <v/>
      </c>
      <c r="D6600" s="315" t="str">
        <f t="shared" ref="D6600:D6663" si="639">IF(A6600&lt;&gt;"",PROPER(TEXT(A6600,"Mmmm")),"")</f>
        <v/>
      </c>
      <c r="E6600" s="228">
        <v>0</v>
      </c>
      <c r="J6600" s="229">
        <f t="shared" si="636"/>
        <v>0</v>
      </c>
      <c r="K6600" s="229">
        <f t="shared" si="637"/>
        <v>0</v>
      </c>
      <c r="L6600" s="229">
        <f t="shared" si="637"/>
        <v>0</v>
      </c>
      <c r="M6600" s="229">
        <f t="shared" si="638"/>
        <v>0</v>
      </c>
    </row>
    <row r="6601" spans="1:13" ht="15" customHeight="1">
      <c r="A6601" s="76"/>
      <c r="B6601" s="77" t="str">
        <f t="shared" si="635"/>
        <v/>
      </c>
      <c r="C6601" t="str">
        <f t="shared" si="634"/>
        <v/>
      </c>
      <c r="D6601" s="315" t="str">
        <f t="shared" si="639"/>
        <v/>
      </c>
      <c r="E6601" s="228">
        <v>0</v>
      </c>
      <c r="J6601" s="229">
        <f t="shared" si="636"/>
        <v>0</v>
      </c>
      <c r="K6601" s="229">
        <f t="shared" si="637"/>
        <v>0</v>
      </c>
      <c r="L6601" s="229">
        <f t="shared" si="637"/>
        <v>0</v>
      </c>
      <c r="M6601" s="229">
        <f t="shared" si="638"/>
        <v>0</v>
      </c>
    </row>
    <row r="6602" spans="1:13" ht="15" customHeight="1">
      <c r="A6602" s="76"/>
      <c r="B6602" s="77" t="str">
        <f t="shared" si="635"/>
        <v/>
      </c>
      <c r="C6602" t="str">
        <f t="shared" si="634"/>
        <v/>
      </c>
      <c r="D6602" s="315" t="str">
        <f t="shared" si="639"/>
        <v/>
      </c>
      <c r="E6602" s="228">
        <v>0</v>
      </c>
      <c r="J6602" s="229">
        <f t="shared" si="636"/>
        <v>0</v>
      </c>
      <c r="K6602" s="229">
        <f t="shared" si="637"/>
        <v>0</v>
      </c>
      <c r="L6602" s="229">
        <f t="shared" si="637"/>
        <v>0</v>
      </c>
      <c r="M6602" s="229">
        <f t="shared" si="638"/>
        <v>0</v>
      </c>
    </row>
    <row r="6603" spans="1:13" ht="15" customHeight="1">
      <c r="A6603" s="76"/>
      <c r="B6603" s="77" t="str">
        <f t="shared" si="635"/>
        <v/>
      </c>
      <c r="C6603" t="str">
        <f t="shared" si="634"/>
        <v/>
      </c>
      <c r="D6603" s="315" t="str">
        <f t="shared" si="639"/>
        <v/>
      </c>
      <c r="E6603" s="228">
        <v>0</v>
      </c>
      <c r="J6603" s="229">
        <f t="shared" si="636"/>
        <v>0</v>
      </c>
      <c r="K6603" s="229">
        <f t="shared" si="637"/>
        <v>0</v>
      </c>
      <c r="L6603" s="229">
        <f t="shared" si="637"/>
        <v>0</v>
      </c>
      <c r="M6603" s="229">
        <f t="shared" si="638"/>
        <v>0</v>
      </c>
    </row>
    <row r="6604" spans="1:13" ht="15" customHeight="1">
      <c r="A6604" s="76"/>
      <c r="B6604" s="77" t="str">
        <f t="shared" si="635"/>
        <v/>
      </c>
      <c r="C6604" t="str">
        <f t="shared" si="634"/>
        <v/>
      </c>
      <c r="D6604" s="315" t="str">
        <f t="shared" si="639"/>
        <v/>
      </c>
      <c r="E6604" s="228">
        <v>0</v>
      </c>
      <c r="J6604" s="229">
        <f t="shared" si="636"/>
        <v>0</v>
      </c>
      <c r="K6604" s="229">
        <f t="shared" si="637"/>
        <v>0</v>
      </c>
      <c r="L6604" s="229">
        <f t="shared" si="637"/>
        <v>0</v>
      </c>
      <c r="M6604" s="229">
        <f t="shared" si="638"/>
        <v>0</v>
      </c>
    </row>
    <row r="6605" spans="1:13" ht="15" customHeight="1">
      <c r="A6605" s="76"/>
      <c r="B6605" s="77" t="str">
        <f t="shared" si="635"/>
        <v/>
      </c>
      <c r="C6605" t="str">
        <f t="shared" si="634"/>
        <v/>
      </c>
      <c r="D6605" s="315" t="str">
        <f t="shared" si="639"/>
        <v/>
      </c>
      <c r="E6605" s="228">
        <v>0</v>
      </c>
      <c r="J6605" s="229">
        <f t="shared" si="636"/>
        <v>0</v>
      </c>
      <c r="K6605" s="229">
        <f t="shared" si="637"/>
        <v>0</v>
      </c>
      <c r="L6605" s="229">
        <f t="shared" si="637"/>
        <v>0</v>
      </c>
      <c r="M6605" s="229">
        <f t="shared" si="638"/>
        <v>0</v>
      </c>
    </row>
    <row r="6606" spans="1:13" ht="15" customHeight="1">
      <c r="A6606" s="76"/>
      <c r="B6606" s="77" t="str">
        <f t="shared" si="635"/>
        <v/>
      </c>
      <c r="C6606" t="str">
        <f t="shared" si="634"/>
        <v/>
      </c>
      <c r="D6606" s="315" t="str">
        <f t="shared" si="639"/>
        <v/>
      </c>
      <c r="E6606" s="228">
        <v>0</v>
      </c>
      <c r="J6606" s="229">
        <f t="shared" si="636"/>
        <v>0</v>
      </c>
      <c r="K6606" s="229">
        <f t="shared" si="637"/>
        <v>0</v>
      </c>
      <c r="L6606" s="229">
        <f t="shared" si="637"/>
        <v>0</v>
      </c>
      <c r="M6606" s="229">
        <f t="shared" si="638"/>
        <v>0</v>
      </c>
    </row>
    <row r="6607" spans="1:13" ht="15" customHeight="1">
      <c r="A6607" s="76"/>
      <c r="B6607" s="77" t="str">
        <f t="shared" si="635"/>
        <v/>
      </c>
      <c r="C6607" t="str">
        <f t="shared" si="634"/>
        <v/>
      </c>
      <c r="D6607" s="315" t="str">
        <f t="shared" si="639"/>
        <v/>
      </c>
      <c r="E6607" s="228">
        <v>0</v>
      </c>
      <c r="J6607" s="229">
        <f t="shared" si="636"/>
        <v>0</v>
      </c>
      <c r="K6607" s="229">
        <f t="shared" si="637"/>
        <v>0</v>
      </c>
      <c r="L6607" s="229">
        <f t="shared" si="637"/>
        <v>0</v>
      </c>
      <c r="M6607" s="229">
        <f t="shared" si="638"/>
        <v>0</v>
      </c>
    </row>
    <row r="6608" spans="1:13" ht="15" customHeight="1">
      <c r="A6608" s="76"/>
      <c r="B6608" s="77" t="str">
        <f t="shared" si="635"/>
        <v/>
      </c>
      <c r="C6608" t="str">
        <f t="shared" si="634"/>
        <v/>
      </c>
      <c r="D6608" s="315" t="str">
        <f t="shared" si="639"/>
        <v/>
      </c>
      <c r="E6608" s="228">
        <v>0</v>
      </c>
      <c r="J6608" s="229">
        <f t="shared" si="636"/>
        <v>0</v>
      </c>
      <c r="K6608" s="229">
        <f t="shared" si="637"/>
        <v>0</v>
      </c>
      <c r="L6608" s="229">
        <f t="shared" si="637"/>
        <v>0</v>
      </c>
      <c r="M6608" s="229">
        <f t="shared" si="638"/>
        <v>0</v>
      </c>
    </row>
    <row r="6609" spans="1:13" ht="15" customHeight="1">
      <c r="A6609" s="76"/>
      <c r="B6609" s="77" t="str">
        <f t="shared" si="635"/>
        <v/>
      </c>
      <c r="C6609" t="str">
        <f t="shared" si="634"/>
        <v/>
      </c>
      <c r="D6609" s="315" t="str">
        <f t="shared" si="639"/>
        <v/>
      </c>
      <c r="E6609" s="228">
        <v>0</v>
      </c>
      <c r="J6609" s="229">
        <f t="shared" si="636"/>
        <v>0</v>
      </c>
      <c r="K6609" s="229">
        <f t="shared" si="637"/>
        <v>0</v>
      </c>
      <c r="L6609" s="229">
        <f t="shared" si="637"/>
        <v>0</v>
      </c>
      <c r="M6609" s="229">
        <f t="shared" si="638"/>
        <v>0</v>
      </c>
    </row>
    <row r="6610" spans="1:13" ht="15" customHeight="1">
      <c r="A6610" s="76"/>
      <c r="B6610" s="77" t="str">
        <f t="shared" si="635"/>
        <v/>
      </c>
      <c r="C6610" t="str">
        <f t="shared" si="634"/>
        <v/>
      </c>
      <c r="D6610" s="315" t="str">
        <f t="shared" si="639"/>
        <v/>
      </c>
      <c r="E6610" s="228">
        <v>0</v>
      </c>
      <c r="J6610" s="229">
        <f t="shared" si="636"/>
        <v>0</v>
      </c>
      <c r="K6610" s="229">
        <f t="shared" si="637"/>
        <v>0</v>
      </c>
      <c r="L6610" s="229">
        <f t="shared" si="637"/>
        <v>0</v>
      </c>
      <c r="M6610" s="229">
        <f t="shared" si="638"/>
        <v>0</v>
      </c>
    </row>
    <row r="6611" spans="1:13" ht="15" customHeight="1">
      <c r="A6611" s="76"/>
      <c r="B6611" s="77" t="str">
        <f t="shared" si="635"/>
        <v/>
      </c>
      <c r="C6611" t="str">
        <f t="shared" si="634"/>
        <v/>
      </c>
      <c r="D6611" s="315" t="str">
        <f t="shared" si="639"/>
        <v/>
      </c>
      <c r="E6611" s="228">
        <v>0</v>
      </c>
      <c r="J6611" s="229">
        <f t="shared" si="636"/>
        <v>0</v>
      </c>
      <c r="K6611" s="229">
        <f t="shared" si="637"/>
        <v>0</v>
      </c>
      <c r="L6611" s="229">
        <f t="shared" si="637"/>
        <v>0</v>
      </c>
      <c r="M6611" s="229">
        <f t="shared" si="638"/>
        <v>0</v>
      </c>
    </row>
    <row r="6612" spans="1:13" ht="15" customHeight="1">
      <c r="A6612" s="76"/>
      <c r="B6612" s="77" t="str">
        <f t="shared" si="635"/>
        <v/>
      </c>
      <c r="C6612" t="str">
        <f t="shared" si="634"/>
        <v/>
      </c>
      <c r="D6612" s="315" t="str">
        <f t="shared" si="639"/>
        <v/>
      </c>
      <c r="E6612" s="228">
        <v>0</v>
      </c>
      <c r="J6612" s="229">
        <f t="shared" si="636"/>
        <v>0</v>
      </c>
      <c r="K6612" s="229">
        <f t="shared" si="637"/>
        <v>0</v>
      </c>
      <c r="L6612" s="229">
        <f t="shared" si="637"/>
        <v>0</v>
      </c>
      <c r="M6612" s="229">
        <f t="shared" si="638"/>
        <v>0</v>
      </c>
    </row>
    <row r="6613" spans="1:13" ht="15" customHeight="1">
      <c r="A6613" s="76"/>
      <c r="B6613" s="77" t="str">
        <f t="shared" si="635"/>
        <v/>
      </c>
      <c r="C6613" t="str">
        <f t="shared" si="634"/>
        <v/>
      </c>
      <c r="D6613" s="315" t="str">
        <f t="shared" si="639"/>
        <v/>
      </c>
      <c r="E6613" s="228">
        <v>0</v>
      </c>
      <c r="J6613" s="229">
        <f t="shared" si="636"/>
        <v>0</v>
      </c>
      <c r="K6613" s="229">
        <f t="shared" si="637"/>
        <v>0</v>
      </c>
      <c r="L6613" s="229">
        <f t="shared" si="637"/>
        <v>0</v>
      </c>
      <c r="M6613" s="229">
        <f t="shared" si="638"/>
        <v>0</v>
      </c>
    </row>
    <row r="6614" spans="1:13" ht="15" customHeight="1">
      <c r="A6614" s="76"/>
      <c r="B6614" s="77" t="str">
        <f t="shared" si="635"/>
        <v/>
      </c>
      <c r="C6614" t="str">
        <f t="shared" si="634"/>
        <v/>
      </c>
      <c r="D6614" s="315" t="str">
        <f t="shared" si="639"/>
        <v/>
      </c>
      <c r="E6614" s="228">
        <v>0</v>
      </c>
      <c r="J6614" s="229">
        <f t="shared" si="636"/>
        <v>0</v>
      </c>
      <c r="K6614" s="229">
        <f t="shared" si="637"/>
        <v>0</v>
      </c>
      <c r="L6614" s="229">
        <f t="shared" si="637"/>
        <v>0</v>
      </c>
      <c r="M6614" s="229">
        <f t="shared" si="638"/>
        <v>0</v>
      </c>
    </row>
    <row r="6615" spans="1:13" ht="15" customHeight="1">
      <c r="A6615" s="76"/>
      <c r="B6615" s="77" t="str">
        <f t="shared" si="635"/>
        <v/>
      </c>
      <c r="C6615" t="str">
        <f t="shared" si="634"/>
        <v/>
      </c>
      <c r="D6615" s="315" t="str">
        <f t="shared" si="639"/>
        <v/>
      </c>
      <c r="E6615" s="228">
        <v>0</v>
      </c>
      <c r="J6615" s="229">
        <f t="shared" si="636"/>
        <v>0</v>
      </c>
      <c r="K6615" s="229">
        <f t="shared" si="637"/>
        <v>0</v>
      </c>
      <c r="L6615" s="229">
        <f t="shared" si="637"/>
        <v>0</v>
      </c>
      <c r="M6615" s="229">
        <f t="shared" si="638"/>
        <v>0</v>
      </c>
    </row>
    <row r="6616" spans="1:13" ht="15" customHeight="1">
      <c r="A6616" s="76"/>
      <c r="B6616" s="77" t="str">
        <f t="shared" si="635"/>
        <v/>
      </c>
      <c r="C6616" t="str">
        <f t="shared" si="634"/>
        <v/>
      </c>
      <c r="D6616" s="315" t="str">
        <f t="shared" si="639"/>
        <v/>
      </c>
      <c r="E6616" s="228">
        <v>0</v>
      </c>
      <c r="J6616" s="229">
        <f t="shared" si="636"/>
        <v>0</v>
      </c>
      <c r="K6616" s="229">
        <f t="shared" si="637"/>
        <v>0</v>
      </c>
      <c r="L6616" s="229">
        <f t="shared" si="637"/>
        <v>0</v>
      </c>
      <c r="M6616" s="229">
        <f t="shared" si="638"/>
        <v>0</v>
      </c>
    </row>
    <row r="6617" spans="1:13" ht="15" customHeight="1">
      <c r="A6617" s="76"/>
      <c r="B6617" s="77" t="str">
        <f t="shared" si="635"/>
        <v/>
      </c>
      <c r="C6617" t="str">
        <f t="shared" si="634"/>
        <v/>
      </c>
      <c r="D6617" s="315" t="str">
        <f t="shared" si="639"/>
        <v/>
      </c>
      <c r="E6617" s="228">
        <v>0</v>
      </c>
      <c r="J6617" s="229">
        <f t="shared" si="636"/>
        <v>0</v>
      </c>
      <c r="K6617" s="229">
        <f t="shared" si="637"/>
        <v>0</v>
      </c>
      <c r="L6617" s="229">
        <f t="shared" si="637"/>
        <v>0</v>
      </c>
      <c r="M6617" s="229">
        <f t="shared" si="638"/>
        <v>0</v>
      </c>
    </row>
    <row r="6618" spans="1:13" ht="15" customHeight="1">
      <c r="A6618" s="76"/>
      <c r="B6618" s="77" t="str">
        <f t="shared" si="635"/>
        <v/>
      </c>
      <c r="C6618" t="str">
        <f t="shared" si="634"/>
        <v/>
      </c>
      <c r="D6618" s="315" t="str">
        <f t="shared" si="639"/>
        <v/>
      </c>
      <c r="E6618" s="228">
        <v>0</v>
      </c>
      <c r="J6618" s="229">
        <f t="shared" si="636"/>
        <v>0</v>
      </c>
      <c r="K6618" s="229">
        <f t="shared" si="637"/>
        <v>0</v>
      </c>
      <c r="L6618" s="229">
        <f t="shared" si="637"/>
        <v>0</v>
      </c>
      <c r="M6618" s="229">
        <f t="shared" si="638"/>
        <v>0</v>
      </c>
    </row>
    <row r="6619" spans="1:13" ht="15" customHeight="1">
      <c r="A6619" s="76"/>
      <c r="B6619" s="77" t="str">
        <f t="shared" si="635"/>
        <v/>
      </c>
      <c r="C6619" t="str">
        <f t="shared" si="634"/>
        <v/>
      </c>
      <c r="D6619" s="315" t="str">
        <f t="shared" si="639"/>
        <v/>
      </c>
      <c r="E6619" s="228">
        <v>0</v>
      </c>
      <c r="J6619" s="229">
        <f t="shared" si="636"/>
        <v>0</v>
      </c>
      <c r="K6619" s="229">
        <f t="shared" si="637"/>
        <v>0</v>
      </c>
      <c r="L6619" s="229">
        <f t="shared" si="637"/>
        <v>0</v>
      </c>
      <c r="M6619" s="229">
        <f t="shared" si="638"/>
        <v>0</v>
      </c>
    </row>
    <row r="6620" spans="1:13" ht="15" customHeight="1">
      <c r="A6620" s="76"/>
      <c r="B6620" s="77" t="str">
        <f t="shared" si="635"/>
        <v/>
      </c>
      <c r="C6620" t="str">
        <f t="shared" si="634"/>
        <v/>
      </c>
      <c r="D6620" s="315" t="str">
        <f t="shared" si="639"/>
        <v/>
      </c>
      <c r="E6620" s="228">
        <v>0</v>
      </c>
      <c r="J6620" s="229">
        <f t="shared" si="636"/>
        <v>0</v>
      </c>
      <c r="K6620" s="229">
        <f t="shared" si="637"/>
        <v>0</v>
      </c>
      <c r="L6620" s="229">
        <f t="shared" si="637"/>
        <v>0</v>
      </c>
      <c r="M6620" s="229">
        <f t="shared" si="638"/>
        <v>0</v>
      </c>
    </row>
    <row r="6621" spans="1:13" ht="15" customHeight="1">
      <c r="A6621" s="76"/>
      <c r="B6621" s="77" t="str">
        <f t="shared" si="635"/>
        <v/>
      </c>
      <c r="C6621" t="str">
        <f t="shared" si="634"/>
        <v/>
      </c>
      <c r="D6621" s="315" t="str">
        <f t="shared" si="639"/>
        <v/>
      </c>
      <c r="E6621" s="228">
        <v>0</v>
      </c>
      <c r="J6621" s="229">
        <f t="shared" si="636"/>
        <v>0</v>
      </c>
      <c r="K6621" s="229">
        <f t="shared" si="637"/>
        <v>0</v>
      </c>
      <c r="L6621" s="229">
        <f t="shared" si="637"/>
        <v>0</v>
      </c>
      <c r="M6621" s="229">
        <f t="shared" si="638"/>
        <v>0</v>
      </c>
    </row>
    <row r="6622" spans="1:13" ht="15" customHeight="1">
      <c r="A6622" s="76"/>
      <c r="B6622" s="77" t="str">
        <f t="shared" si="635"/>
        <v/>
      </c>
      <c r="C6622" t="str">
        <f t="shared" si="634"/>
        <v/>
      </c>
      <c r="D6622" s="315" t="str">
        <f t="shared" si="639"/>
        <v/>
      </c>
      <c r="E6622" s="228">
        <v>0</v>
      </c>
      <c r="J6622" s="229">
        <f t="shared" si="636"/>
        <v>0</v>
      </c>
      <c r="K6622" s="229">
        <f t="shared" si="637"/>
        <v>0</v>
      </c>
      <c r="L6622" s="229">
        <f t="shared" si="637"/>
        <v>0</v>
      </c>
      <c r="M6622" s="229">
        <f t="shared" si="638"/>
        <v>0</v>
      </c>
    </row>
    <row r="6623" spans="1:13" ht="15" customHeight="1">
      <c r="A6623" s="76"/>
      <c r="B6623" s="77" t="str">
        <f t="shared" si="635"/>
        <v/>
      </c>
      <c r="C6623" t="str">
        <f t="shared" si="634"/>
        <v/>
      </c>
      <c r="D6623" s="315" t="str">
        <f t="shared" si="639"/>
        <v/>
      </c>
      <c r="E6623" s="228">
        <v>0</v>
      </c>
      <c r="J6623" s="229">
        <f t="shared" si="636"/>
        <v>0</v>
      </c>
      <c r="K6623" s="229">
        <f t="shared" si="637"/>
        <v>0</v>
      </c>
      <c r="L6623" s="229">
        <f t="shared" si="637"/>
        <v>0</v>
      </c>
      <c r="M6623" s="229">
        <f t="shared" si="638"/>
        <v>0</v>
      </c>
    </row>
    <row r="6624" spans="1:13" ht="15" customHeight="1">
      <c r="A6624" s="76"/>
      <c r="B6624" s="77" t="str">
        <f t="shared" si="635"/>
        <v/>
      </c>
      <c r="C6624" t="str">
        <f t="shared" si="634"/>
        <v/>
      </c>
      <c r="D6624" s="315" t="str">
        <f t="shared" si="639"/>
        <v/>
      </c>
      <c r="E6624" s="228">
        <v>0</v>
      </c>
      <c r="J6624" s="229">
        <f t="shared" si="636"/>
        <v>0</v>
      </c>
      <c r="K6624" s="229">
        <f t="shared" si="637"/>
        <v>0</v>
      </c>
      <c r="L6624" s="229">
        <f t="shared" si="637"/>
        <v>0</v>
      </c>
      <c r="M6624" s="229">
        <f t="shared" si="638"/>
        <v>0</v>
      </c>
    </row>
    <row r="6625" spans="1:13" ht="15" customHeight="1">
      <c r="A6625" s="76"/>
      <c r="B6625" s="77" t="str">
        <f t="shared" si="635"/>
        <v/>
      </c>
      <c r="C6625" t="str">
        <f t="shared" si="634"/>
        <v/>
      </c>
      <c r="D6625" s="315" t="str">
        <f t="shared" si="639"/>
        <v/>
      </c>
      <c r="E6625" s="228">
        <v>0</v>
      </c>
      <c r="J6625" s="229">
        <f t="shared" si="636"/>
        <v>0</v>
      </c>
      <c r="K6625" s="229">
        <f t="shared" si="637"/>
        <v>0</v>
      </c>
      <c r="L6625" s="229">
        <f t="shared" si="637"/>
        <v>0</v>
      </c>
      <c r="M6625" s="229">
        <f t="shared" si="638"/>
        <v>0</v>
      </c>
    </row>
    <row r="6626" spans="1:13" ht="15" customHeight="1">
      <c r="A6626" s="76"/>
      <c r="B6626" s="77" t="str">
        <f t="shared" si="635"/>
        <v/>
      </c>
      <c r="C6626" t="str">
        <f t="shared" si="634"/>
        <v/>
      </c>
      <c r="D6626" s="315" t="str">
        <f t="shared" si="639"/>
        <v/>
      </c>
      <c r="E6626" s="228">
        <v>0</v>
      </c>
      <c r="J6626" s="229">
        <f t="shared" si="636"/>
        <v>0</v>
      </c>
      <c r="K6626" s="229">
        <f t="shared" si="637"/>
        <v>0</v>
      </c>
      <c r="L6626" s="229">
        <f t="shared" si="637"/>
        <v>0</v>
      </c>
      <c r="M6626" s="229">
        <f t="shared" si="638"/>
        <v>0</v>
      </c>
    </row>
    <row r="6627" spans="1:13" ht="15" customHeight="1">
      <c r="A6627" s="76"/>
      <c r="B6627" s="77" t="str">
        <f t="shared" si="635"/>
        <v/>
      </c>
      <c r="C6627" t="str">
        <f t="shared" si="634"/>
        <v/>
      </c>
      <c r="D6627" s="315" t="str">
        <f t="shared" si="639"/>
        <v/>
      </c>
      <c r="E6627" s="228">
        <v>0</v>
      </c>
      <c r="J6627" s="229">
        <f t="shared" si="636"/>
        <v>0</v>
      </c>
      <c r="K6627" s="229">
        <f t="shared" si="637"/>
        <v>0</v>
      </c>
      <c r="L6627" s="229">
        <f t="shared" si="637"/>
        <v>0</v>
      </c>
      <c r="M6627" s="229">
        <f t="shared" si="638"/>
        <v>0</v>
      </c>
    </row>
    <row r="6628" spans="1:13" ht="15" customHeight="1">
      <c r="A6628" s="76"/>
      <c r="B6628" s="77" t="str">
        <f t="shared" si="635"/>
        <v/>
      </c>
      <c r="C6628" t="str">
        <f t="shared" si="634"/>
        <v/>
      </c>
      <c r="D6628" s="315" t="str">
        <f t="shared" si="639"/>
        <v/>
      </c>
      <c r="E6628" s="228">
        <v>0</v>
      </c>
      <c r="J6628" s="229">
        <f t="shared" si="636"/>
        <v>0</v>
      </c>
      <c r="K6628" s="229">
        <f t="shared" si="637"/>
        <v>0</v>
      </c>
      <c r="L6628" s="229">
        <f t="shared" si="637"/>
        <v>0</v>
      </c>
      <c r="M6628" s="229">
        <f t="shared" si="638"/>
        <v>0</v>
      </c>
    </row>
    <row r="6629" spans="1:13" ht="15" customHeight="1">
      <c r="A6629" s="76"/>
      <c r="B6629" s="77" t="str">
        <f t="shared" si="635"/>
        <v/>
      </c>
      <c r="C6629" t="str">
        <f t="shared" si="634"/>
        <v/>
      </c>
      <c r="D6629" s="315" t="str">
        <f t="shared" si="639"/>
        <v/>
      </c>
      <c r="E6629" s="228">
        <v>0</v>
      </c>
      <c r="J6629" s="229">
        <f t="shared" si="636"/>
        <v>0</v>
      </c>
      <c r="K6629" s="229">
        <f t="shared" si="637"/>
        <v>0</v>
      </c>
      <c r="L6629" s="229">
        <f t="shared" si="637"/>
        <v>0</v>
      </c>
      <c r="M6629" s="229">
        <f t="shared" si="638"/>
        <v>0</v>
      </c>
    </row>
    <row r="6630" spans="1:13" ht="15" customHeight="1">
      <c r="A6630" s="76"/>
      <c r="B6630" s="77" t="str">
        <f t="shared" si="635"/>
        <v/>
      </c>
      <c r="C6630" t="str">
        <f t="shared" si="634"/>
        <v/>
      </c>
      <c r="D6630" s="315" t="str">
        <f t="shared" si="639"/>
        <v/>
      </c>
      <c r="E6630" s="228">
        <v>0</v>
      </c>
      <c r="J6630" s="229">
        <f t="shared" si="636"/>
        <v>0</v>
      </c>
      <c r="K6630" s="229">
        <f t="shared" si="637"/>
        <v>0</v>
      </c>
      <c r="L6630" s="229">
        <f t="shared" si="637"/>
        <v>0</v>
      </c>
      <c r="M6630" s="229">
        <f t="shared" si="638"/>
        <v>0</v>
      </c>
    </row>
    <row r="6631" spans="1:13" ht="15" customHeight="1">
      <c r="A6631" s="76"/>
      <c r="B6631" s="77" t="str">
        <f t="shared" si="635"/>
        <v/>
      </c>
      <c r="C6631" t="str">
        <f t="shared" si="634"/>
        <v/>
      </c>
      <c r="D6631" s="315" t="str">
        <f t="shared" si="639"/>
        <v/>
      </c>
      <c r="E6631" s="228">
        <v>0</v>
      </c>
      <c r="J6631" s="229">
        <f t="shared" si="636"/>
        <v>0</v>
      </c>
      <c r="K6631" s="229">
        <f t="shared" si="637"/>
        <v>0</v>
      </c>
      <c r="L6631" s="229">
        <f t="shared" si="637"/>
        <v>0</v>
      </c>
      <c r="M6631" s="229">
        <f t="shared" si="638"/>
        <v>0</v>
      </c>
    </row>
    <row r="6632" spans="1:13" ht="15" customHeight="1">
      <c r="A6632" s="76"/>
      <c r="B6632" s="77" t="str">
        <f t="shared" si="635"/>
        <v/>
      </c>
      <c r="C6632" t="str">
        <f t="shared" si="634"/>
        <v/>
      </c>
      <c r="D6632" s="315" t="str">
        <f t="shared" si="639"/>
        <v/>
      </c>
      <c r="E6632" s="228">
        <v>0</v>
      </c>
      <c r="J6632" s="229">
        <f t="shared" si="636"/>
        <v>0</v>
      </c>
      <c r="K6632" s="229">
        <f t="shared" si="637"/>
        <v>0</v>
      </c>
      <c r="L6632" s="229">
        <f t="shared" si="637"/>
        <v>0</v>
      </c>
      <c r="M6632" s="229">
        <f t="shared" si="638"/>
        <v>0</v>
      </c>
    </row>
    <row r="6633" spans="1:13" ht="15" customHeight="1">
      <c r="A6633" s="76"/>
      <c r="B6633" s="77" t="str">
        <f t="shared" si="635"/>
        <v/>
      </c>
      <c r="C6633" t="str">
        <f t="shared" si="634"/>
        <v/>
      </c>
      <c r="D6633" s="315" t="str">
        <f t="shared" si="639"/>
        <v/>
      </c>
      <c r="E6633" s="228">
        <v>0</v>
      </c>
      <c r="J6633" s="229">
        <f t="shared" si="636"/>
        <v>0</v>
      </c>
      <c r="K6633" s="229">
        <f t="shared" si="637"/>
        <v>0</v>
      </c>
      <c r="L6633" s="229">
        <f t="shared" si="637"/>
        <v>0</v>
      </c>
      <c r="M6633" s="229">
        <f t="shared" si="638"/>
        <v>0</v>
      </c>
    </row>
    <row r="6634" spans="1:13" ht="15" customHeight="1">
      <c r="A6634" s="76"/>
      <c r="B6634" s="77" t="str">
        <f t="shared" si="635"/>
        <v/>
      </c>
      <c r="C6634" t="str">
        <f t="shared" si="634"/>
        <v/>
      </c>
      <c r="D6634" s="315" t="str">
        <f t="shared" si="639"/>
        <v/>
      </c>
      <c r="E6634" s="228">
        <v>0</v>
      </c>
      <c r="J6634" s="229">
        <f t="shared" si="636"/>
        <v>0</v>
      </c>
      <c r="K6634" s="229">
        <f t="shared" si="637"/>
        <v>0</v>
      </c>
      <c r="L6634" s="229">
        <f t="shared" si="637"/>
        <v>0</v>
      </c>
      <c r="M6634" s="229">
        <f t="shared" si="638"/>
        <v>0</v>
      </c>
    </row>
    <row r="6635" spans="1:13" ht="15" customHeight="1">
      <c r="A6635" s="76"/>
      <c r="B6635" s="77" t="str">
        <f t="shared" si="635"/>
        <v/>
      </c>
      <c r="C6635" t="str">
        <f t="shared" si="634"/>
        <v/>
      </c>
      <c r="D6635" s="315" t="str">
        <f t="shared" si="639"/>
        <v/>
      </c>
      <c r="E6635" s="228">
        <v>0</v>
      </c>
      <c r="J6635" s="229">
        <f t="shared" si="636"/>
        <v>0</v>
      </c>
      <c r="K6635" s="229">
        <f t="shared" si="637"/>
        <v>0</v>
      </c>
      <c r="L6635" s="229">
        <f t="shared" si="637"/>
        <v>0</v>
      </c>
      <c r="M6635" s="229">
        <f t="shared" si="638"/>
        <v>0</v>
      </c>
    </row>
    <row r="6636" spans="1:13" ht="15" customHeight="1">
      <c r="A6636" s="76"/>
      <c r="B6636" s="77" t="str">
        <f t="shared" si="635"/>
        <v/>
      </c>
      <c r="C6636" t="str">
        <f t="shared" si="634"/>
        <v/>
      </c>
      <c r="D6636" s="315" t="str">
        <f t="shared" si="639"/>
        <v/>
      </c>
      <c r="E6636" s="228">
        <v>0</v>
      </c>
      <c r="J6636" s="229">
        <f t="shared" si="636"/>
        <v>0</v>
      </c>
      <c r="K6636" s="229">
        <f t="shared" si="637"/>
        <v>0</v>
      </c>
      <c r="L6636" s="229">
        <f t="shared" si="637"/>
        <v>0</v>
      </c>
      <c r="M6636" s="229">
        <f t="shared" si="638"/>
        <v>0</v>
      </c>
    </row>
    <row r="6637" spans="1:13" ht="15" customHeight="1">
      <c r="A6637" s="76"/>
      <c r="B6637" s="77" t="str">
        <f t="shared" si="635"/>
        <v/>
      </c>
      <c r="C6637" t="str">
        <f t="shared" si="634"/>
        <v/>
      </c>
      <c r="D6637" s="315" t="str">
        <f t="shared" si="639"/>
        <v/>
      </c>
      <c r="E6637" s="228">
        <v>0</v>
      </c>
      <c r="J6637" s="229">
        <f t="shared" si="636"/>
        <v>0</v>
      </c>
      <c r="K6637" s="229">
        <f t="shared" si="637"/>
        <v>0</v>
      </c>
      <c r="L6637" s="229">
        <f t="shared" si="637"/>
        <v>0</v>
      </c>
      <c r="M6637" s="229">
        <f t="shared" si="638"/>
        <v>0</v>
      </c>
    </row>
    <row r="6638" spans="1:13" ht="15" customHeight="1">
      <c r="A6638" s="76"/>
      <c r="B6638" s="77" t="str">
        <f t="shared" si="635"/>
        <v/>
      </c>
      <c r="C6638" t="str">
        <f t="shared" si="634"/>
        <v/>
      </c>
      <c r="D6638" s="315" t="str">
        <f t="shared" si="639"/>
        <v/>
      </c>
      <c r="E6638" s="228">
        <v>0</v>
      </c>
      <c r="J6638" s="229">
        <f t="shared" si="636"/>
        <v>0</v>
      </c>
      <c r="K6638" s="229">
        <f t="shared" si="637"/>
        <v>0</v>
      </c>
      <c r="L6638" s="229">
        <f t="shared" si="637"/>
        <v>0</v>
      </c>
      <c r="M6638" s="229">
        <f t="shared" si="638"/>
        <v>0</v>
      </c>
    </row>
    <row r="6639" spans="1:13" ht="15" customHeight="1">
      <c r="A6639" s="76"/>
      <c r="B6639" s="77" t="str">
        <f t="shared" si="635"/>
        <v/>
      </c>
      <c r="C6639" t="str">
        <f t="shared" si="634"/>
        <v/>
      </c>
      <c r="D6639" s="315" t="str">
        <f t="shared" si="639"/>
        <v/>
      </c>
      <c r="E6639" s="228">
        <v>0</v>
      </c>
      <c r="J6639" s="229">
        <f t="shared" si="636"/>
        <v>0</v>
      </c>
      <c r="K6639" s="229">
        <f t="shared" si="637"/>
        <v>0</v>
      </c>
      <c r="L6639" s="229">
        <f t="shared" si="637"/>
        <v>0</v>
      </c>
      <c r="M6639" s="229">
        <f t="shared" si="638"/>
        <v>0</v>
      </c>
    </row>
    <row r="6640" spans="1:13" ht="15" customHeight="1">
      <c r="A6640" s="76"/>
      <c r="B6640" s="77" t="str">
        <f t="shared" si="635"/>
        <v/>
      </c>
      <c r="C6640" t="str">
        <f t="shared" si="634"/>
        <v/>
      </c>
      <c r="D6640" s="315" t="str">
        <f t="shared" si="639"/>
        <v/>
      </c>
      <c r="E6640" s="228">
        <v>0</v>
      </c>
      <c r="J6640" s="229">
        <f t="shared" si="636"/>
        <v>0</v>
      </c>
      <c r="K6640" s="229">
        <f t="shared" si="637"/>
        <v>0</v>
      </c>
      <c r="L6640" s="229">
        <f t="shared" si="637"/>
        <v>0</v>
      </c>
      <c r="M6640" s="229">
        <f t="shared" si="638"/>
        <v>0</v>
      </c>
    </row>
    <row r="6641" spans="1:13" ht="15" customHeight="1">
      <c r="A6641" s="76"/>
      <c r="B6641" s="77" t="str">
        <f t="shared" si="635"/>
        <v/>
      </c>
      <c r="C6641" t="str">
        <f t="shared" si="634"/>
        <v/>
      </c>
      <c r="D6641" s="315" t="str">
        <f t="shared" si="639"/>
        <v/>
      </c>
      <c r="E6641" s="228">
        <v>0</v>
      </c>
      <c r="J6641" s="229">
        <f t="shared" si="636"/>
        <v>0</v>
      </c>
      <c r="K6641" s="229">
        <f t="shared" si="637"/>
        <v>0</v>
      </c>
      <c r="L6641" s="229">
        <f t="shared" si="637"/>
        <v>0</v>
      </c>
      <c r="M6641" s="229">
        <f t="shared" si="638"/>
        <v>0</v>
      </c>
    </row>
    <row r="6642" spans="1:13" ht="15" customHeight="1">
      <c r="A6642" s="76"/>
      <c r="B6642" s="77" t="str">
        <f t="shared" si="635"/>
        <v/>
      </c>
      <c r="C6642" t="str">
        <f t="shared" si="634"/>
        <v/>
      </c>
      <c r="D6642" s="315" t="str">
        <f t="shared" si="639"/>
        <v/>
      </c>
      <c r="E6642" s="228">
        <v>0</v>
      </c>
      <c r="J6642" s="229">
        <f t="shared" si="636"/>
        <v>0</v>
      </c>
      <c r="K6642" s="229">
        <f t="shared" si="637"/>
        <v>0</v>
      </c>
      <c r="L6642" s="229">
        <f t="shared" si="637"/>
        <v>0</v>
      </c>
      <c r="M6642" s="229">
        <f t="shared" si="638"/>
        <v>0</v>
      </c>
    </row>
    <row r="6643" spans="1:13" ht="15" customHeight="1">
      <c r="A6643" s="76"/>
      <c r="B6643" s="77" t="str">
        <f t="shared" si="635"/>
        <v/>
      </c>
      <c r="C6643" t="str">
        <f t="shared" si="634"/>
        <v/>
      </c>
      <c r="D6643" s="315" t="str">
        <f t="shared" si="639"/>
        <v/>
      </c>
      <c r="E6643" s="228">
        <v>0</v>
      </c>
      <c r="J6643" s="229">
        <f t="shared" si="636"/>
        <v>0</v>
      </c>
      <c r="K6643" s="229">
        <f t="shared" si="637"/>
        <v>0</v>
      </c>
      <c r="L6643" s="229">
        <f t="shared" si="637"/>
        <v>0</v>
      </c>
      <c r="M6643" s="229">
        <f t="shared" si="638"/>
        <v>0</v>
      </c>
    </row>
    <row r="6644" spans="1:13" ht="15" customHeight="1">
      <c r="A6644" s="76"/>
      <c r="B6644" s="77" t="str">
        <f t="shared" si="635"/>
        <v/>
      </c>
      <c r="C6644" t="str">
        <f t="shared" si="634"/>
        <v/>
      </c>
      <c r="D6644" s="315" t="str">
        <f t="shared" si="639"/>
        <v/>
      </c>
      <c r="E6644" s="228">
        <v>0</v>
      </c>
      <c r="J6644" s="229">
        <f t="shared" si="636"/>
        <v>0</v>
      </c>
      <c r="K6644" s="229">
        <f t="shared" si="637"/>
        <v>0</v>
      </c>
      <c r="L6644" s="229">
        <f t="shared" si="637"/>
        <v>0</v>
      </c>
      <c r="M6644" s="229">
        <f t="shared" si="638"/>
        <v>0</v>
      </c>
    </row>
    <row r="6645" spans="1:13" ht="15" customHeight="1">
      <c r="A6645" s="76"/>
      <c r="B6645" s="77" t="str">
        <f t="shared" si="635"/>
        <v/>
      </c>
      <c r="C6645" t="str">
        <f t="shared" si="634"/>
        <v/>
      </c>
      <c r="D6645" s="315" t="str">
        <f t="shared" si="639"/>
        <v/>
      </c>
      <c r="E6645" s="228">
        <v>0</v>
      </c>
      <c r="J6645" s="229">
        <f t="shared" si="636"/>
        <v>0</v>
      </c>
      <c r="K6645" s="229">
        <f t="shared" si="637"/>
        <v>0</v>
      </c>
      <c r="L6645" s="229">
        <f t="shared" si="637"/>
        <v>0</v>
      </c>
      <c r="M6645" s="229">
        <f t="shared" si="638"/>
        <v>0</v>
      </c>
    </row>
    <row r="6646" spans="1:13" ht="15" customHeight="1">
      <c r="A6646" s="76"/>
      <c r="B6646" s="77" t="str">
        <f t="shared" si="635"/>
        <v/>
      </c>
      <c r="C6646" t="str">
        <f t="shared" si="634"/>
        <v/>
      </c>
      <c r="D6646" s="315" t="str">
        <f t="shared" si="639"/>
        <v/>
      </c>
      <c r="E6646" s="228">
        <v>0</v>
      </c>
      <c r="J6646" s="229">
        <f t="shared" si="636"/>
        <v>0</v>
      </c>
      <c r="K6646" s="229">
        <f t="shared" si="637"/>
        <v>0</v>
      </c>
      <c r="L6646" s="229">
        <f t="shared" si="637"/>
        <v>0</v>
      </c>
      <c r="M6646" s="229">
        <f t="shared" si="638"/>
        <v>0</v>
      </c>
    </row>
    <row r="6647" spans="1:13" ht="15" customHeight="1">
      <c r="A6647" s="76"/>
      <c r="B6647" s="77" t="str">
        <f t="shared" si="635"/>
        <v/>
      </c>
      <c r="C6647" t="str">
        <f t="shared" si="634"/>
        <v/>
      </c>
      <c r="D6647" s="315" t="str">
        <f t="shared" si="639"/>
        <v/>
      </c>
      <c r="E6647" s="228">
        <v>0</v>
      </c>
      <c r="J6647" s="229">
        <f t="shared" si="636"/>
        <v>0</v>
      </c>
      <c r="K6647" s="229">
        <f t="shared" si="637"/>
        <v>0</v>
      </c>
      <c r="L6647" s="229">
        <f t="shared" si="637"/>
        <v>0</v>
      </c>
      <c r="M6647" s="229">
        <f t="shared" si="638"/>
        <v>0</v>
      </c>
    </row>
    <row r="6648" spans="1:13" ht="15" customHeight="1">
      <c r="A6648" s="76"/>
      <c r="B6648" s="77" t="str">
        <f t="shared" si="635"/>
        <v/>
      </c>
      <c r="C6648" t="str">
        <f t="shared" si="634"/>
        <v/>
      </c>
      <c r="D6648" s="315" t="str">
        <f t="shared" si="639"/>
        <v/>
      </c>
      <c r="E6648" s="228">
        <v>0</v>
      </c>
      <c r="J6648" s="229">
        <f t="shared" si="636"/>
        <v>0</v>
      </c>
      <c r="K6648" s="229">
        <f t="shared" si="637"/>
        <v>0</v>
      </c>
      <c r="L6648" s="229">
        <f t="shared" si="637"/>
        <v>0</v>
      </c>
      <c r="M6648" s="229">
        <f t="shared" si="638"/>
        <v>0</v>
      </c>
    </row>
    <row r="6649" spans="1:13" ht="15" customHeight="1">
      <c r="A6649" s="76"/>
      <c r="B6649" s="77" t="str">
        <f t="shared" si="635"/>
        <v/>
      </c>
      <c r="C6649" t="str">
        <f t="shared" si="634"/>
        <v/>
      </c>
      <c r="D6649" s="315" t="str">
        <f t="shared" si="639"/>
        <v/>
      </c>
      <c r="E6649" s="228">
        <v>0</v>
      </c>
      <c r="J6649" s="229">
        <f t="shared" si="636"/>
        <v>0</v>
      </c>
      <c r="K6649" s="229">
        <f t="shared" si="637"/>
        <v>0</v>
      </c>
      <c r="L6649" s="229">
        <f t="shared" si="637"/>
        <v>0</v>
      </c>
      <c r="M6649" s="229">
        <f t="shared" si="638"/>
        <v>0</v>
      </c>
    </row>
    <row r="6650" spans="1:13" ht="15" customHeight="1">
      <c r="A6650" s="76"/>
      <c r="B6650" s="77" t="str">
        <f t="shared" si="635"/>
        <v/>
      </c>
      <c r="C6650" t="str">
        <f t="shared" si="634"/>
        <v/>
      </c>
      <c r="D6650" s="315" t="str">
        <f t="shared" si="639"/>
        <v/>
      </c>
      <c r="E6650" s="228">
        <v>0</v>
      </c>
      <c r="J6650" s="229">
        <f t="shared" si="636"/>
        <v>0</v>
      </c>
      <c r="K6650" s="229">
        <f t="shared" si="637"/>
        <v>0</v>
      </c>
      <c r="L6650" s="229">
        <f t="shared" si="637"/>
        <v>0</v>
      </c>
      <c r="M6650" s="229">
        <f t="shared" si="638"/>
        <v>0</v>
      </c>
    </row>
    <row r="6651" spans="1:13" ht="15" customHeight="1">
      <c r="A6651" s="76"/>
      <c r="B6651" s="77" t="str">
        <f t="shared" si="635"/>
        <v/>
      </c>
      <c r="C6651" t="str">
        <f t="shared" si="634"/>
        <v/>
      </c>
      <c r="D6651" s="315" t="str">
        <f t="shared" si="639"/>
        <v/>
      </c>
      <c r="E6651" s="228">
        <v>0</v>
      </c>
      <c r="J6651" s="229">
        <f t="shared" si="636"/>
        <v>0</v>
      </c>
      <c r="K6651" s="229">
        <f t="shared" si="637"/>
        <v>0</v>
      </c>
      <c r="L6651" s="229">
        <f t="shared" si="637"/>
        <v>0</v>
      </c>
      <c r="M6651" s="229">
        <f t="shared" si="638"/>
        <v>0</v>
      </c>
    </row>
    <row r="6652" spans="1:13" ht="15" customHeight="1">
      <c r="A6652" s="76"/>
      <c r="B6652" s="77" t="str">
        <f t="shared" si="635"/>
        <v/>
      </c>
      <c r="C6652" t="str">
        <f t="shared" si="634"/>
        <v/>
      </c>
      <c r="D6652" s="315" t="str">
        <f t="shared" si="639"/>
        <v/>
      </c>
      <c r="E6652" s="228">
        <v>0</v>
      </c>
      <c r="J6652" s="229">
        <f t="shared" si="636"/>
        <v>0</v>
      </c>
      <c r="K6652" s="229">
        <f t="shared" si="637"/>
        <v>0</v>
      </c>
      <c r="L6652" s="229">
        <f t="shared" si="637"/>
        <v>0</v>
      </c>
      <c r="M6652" s="229">
        <f t="shared" si="638"/>
        <v>0</v>
      </c>
    </row>
    <row r="6653" spans="1:13" ht="15" customHeight="1">
      <c r="A6653" s="76"/>
      <c r="B6653" s="77" t="str">
        <f t="shared" si="635"/>
        <v/>
      </c>
      <c r="C6653" t="str">
        <f t="shared" si="634"/>
        <v/>
      </c>
      <c r="D6653" s="315" t="str">
        <f t="shared" si="639"/>
        <v/>
      </c>
      <c r="E6653" s="228">
        <v>0</v>
      </c>
      <c r="J6653" s="229">
        <f t="shared" si="636"/>
        <v>0</v>
      </c>
      <c r="K6653" s="229">
        <f t="shared" si="637"/>
        <v>0</v>
      </c>
      <c r="L6653" s="229">
        <f t="shared" si="637"/>
        <v>0</v>
      </c>
      <c r="M6653" s="229">
        <f t="shared" si="638"/>
        <v>0</v>
      </c>
    </row>
    <row r="6654" spans="1:13" ht="15" customHeight="1">
      <c r="A6654" s="76"/>
      <c r="B6654" s="77" t="str">
        <f t="shared" si="635"/>
        <v/>
      </c>
      <c r="C6654" t="str">
        <f t="shared" si="634"/>
        <v/>
      </c>
      <c r="D6654" s="315" t="str">
        <f t="shared" si="639"/>
        <v/>
      </c>
      <c r="E6654" s="228">
        <v>0</v>
      </c>
      <c r="J6654" s="229">
        <f t="shared" si="636"/>
        <v>0</v>
      </c>
      <c r="K6654" s="229">
        <f t="shared" si="637"/>
        <v>0</v>
      </c>
      <c r="L6654" s="229">
        <f t="shared" si="637"/>
        <v>0</v>
      </c>
      <c r="M6654" s="229">
        <f t="shared" si="638"/>
        <v>0</v>
      </c>
    </row>
    <row r="6655" spans="1:13" ht="15" customHeight="1">
      <c r="A6655" s="76"/>
      <c r="B6655" s="77" t="str">
        <f t="shared" si="635"/>
        <v/>
      </c>
      <c r="C6655" t="str">
        <f t="shared" si="634"/>
        <v/>
      </c>
      <c r="D6655" s="315" t="str">
        <f t="shared" si="639"/>
        <v/>
      </c>
      <c r="E6655" s="228">
        <v>0</v>
      </c>
      <c r="J6655" s="229">
        <f t="shared" si="636"/>
        <v>0</v>
      </c>
      <c r="K6655" s="229">
        <f t="shared" si="637"/>
        <v>0</v>
      </c>
      <c r="L6655" s="229">
        <f t="shared" si="637"/>
        <v>0</v>
      </c>
      <c r="M6655" s="229">
        <f t="shared" si="638"/>
        <v>0</v>
      </c>
    </row>
    <row r="6656" spans="1:13" ht="15" customHeight="1">
      <c r="A6656" s="76"/>
      <c r="B6656" s="77" t="str">
        <f t="shared" si="635"/>
        <v/>
      </c>
      <c r="C6656" t="str">
        <f t="shared" si="634"/>
        <v/>
      </c>
      <c r="D6656" s="315" t="str">
        <f t="shared" si="639"/>
        <v/>
      </c>
      <c r="E6656" s="228">
        <v>0</v>
      </c>
      <c r="J6656" s="229">
        <f t="shared" si="636"/>
        <v>0</v>
      </c>
      <c r="K6656" s="229">
        <f t="shared" si="637"/>
        <v>0</v>
      </c>
      <c r="L6656" s="229">
        <f t="shared" si="637"/>
        <v>0</v>
      </c>
      <c r="M6656" s="229">
        <f t="shared" si="638"/>
        <v>0</v>
      </c>
    </row>
    <row r="6657" spans="1:13" ht="15" customHeight="1">
      <c r="A6657" s="76"/>
      <c r="B6657" s="77" t="str">
        <f t="shared" si="635"/>
        <v/>
      </c>
      <c r="C6657" t="str">
        <f t="shared" ref="C6657:C6720" si="640">IF(A6657&lt;&gt;"",TEXT(A6657,"aaaa"),"")</f>
        <v/>
      </c>
      <c r="D6657" s="315" t="str">
        <f t="shared" si="639"/>
        <v/>
      </c>
      <c r="E6657" s="228">
        <v>0</v>
      </c>
      <c r="J6657" s="229">
        <f t="shared" si="636"/>
        <v>0</v>
      </c>
      <c r="K6657" s="229">
        <f t="shared" si="637"/>
        <v>0</v>
      </c>
      <c r="L6657" s="229">
        <f t="shared" si="637"/>
        <v>0</v>
      </c>
      <c r="M6657" s="229">
        <f t="shared" si="638"/>
        <v>0</v>
      </c>
    </row>
    <row r="6658" spans="1:13" ht="15" customHeight="1">
      <c r="A6658" s="76"/>
      <c r="B6658" s="77" t="str">
        <f t="shared" si="635"/>
        <v/>
      </c>
      <c r="C6658" t="str">
        <f t="shared" si="640"/>
        <v/>
      </c>
      <c r="D6658" s="315" t="str">
        <f t="shared" si="639"/>
        <v/>
      </c>
      <c r="E6658" s="228">
        <v>0</v>
      </c>
      <c r="J6658" s="229">
        <f t="shared" si="636"/>
        <v>0</v>
      </c>
      <c r="K6658" s="229">
        <f t="shared" si="637"/>
        <v>0</v>
      </c>
      <c r="L6658" s="229">
        <f t="shared" si="637"/>
        <v>0</v>
      </c>
      <c r="M6658" s="229">
        <f t="shared" si="638"/>
        <v>0</v>
      </c>
    </row>
    <row r="6659" spans="1:13" ht="15" customHeight="1">
      <c r="A6659" s="76"/>
      <c r="B6659" s="77" t="str">
        <f t="shared" si="635"/>
        <v/>
      </c>
      <c r="C6659" t="str">
        <f t="shared" si="640"/>
        <v/>
      </c>
      <c r="D6659" s="315" t="str">
        <f t="shared" si="639"/>
        <v/>
      </c>
      <c r="E6659" s="228">
        <v>0</v>
      </c>
      <c r="J6659" s="229">
        <f t="shared" si="636"/>
        <v>0</v>
      </c>
      <c r="K6659" s="229">
        <f t="shared" si="637"/>
        <v>0</v>
      </c>
      <c r="L6659" s="229">
        <f t="shared" si="637"/>
        <v>0</v>
      </c>
      <c r="M6659" s="229">
        <f t="shared" si="638"/>
        <v>0</v>
      </c>
    </row>
    <row r="6660" spans="1:13" ht="15" customHeight="1">
      <c r="A6660" s="76"/>
      <c r="B6660" s="77" t="str">
        <f t="shared" si="635"/>
        <v/>
      </c>
      <c r="C6660" t="str">
        <f t="shared" si="640"/>
        <v/>
      </c>
      <c r="D6660" s="315" t="str">
        <f t="shared" si="639"/>
        <v/>
      </c>
      <c r="E6660" s="228">
        <v>0</v>
      </c>
      <c r="J6660" s="229">
        <f t="shared" si="636"/>
        <v>0</v>
      </c>
      <c r="K6660" s="229">
        <f t="shared" si="637"/>
        <v>0</v>
      </c>
      <c r="L6660" s="229">
        <f t="shared" si="637"/>
        <v>0</v>
      </c>
      <c r="M6660" s="229">
        <f t="shared" si="638"/>
        <v>0</v>
      </c>
    </row>
    <row r="6661" spans="1:13" ht="15" customHeight="1">
      <c r="A6661" s="76"/>
      <c r="B6661" s="77" t="str">
        <f t="shared" si="635"/>
        <v/>
      </c>
      <c r="C6661" t="str">
        <f t="shared" si="640"/>
        <v/>
      </c>
      <c r="D6661" s="315" t="str">
        <f t="shared" si="639"/>
        <v/>
      </c>
      <c r="E6661" s="228">
        <v>0</v>
      </c>
      <c r="J6661" s="229">
        <f t="shared" si="636"/>
        <v>0</v>
      </c>
      <c r="K6661" s="229">
        <f t="shared" si="637"/>
        <v>0</v>
      </c>
      <c r="L6661" s="229">
        <f t="shared" si="637"/>
        <v>0</v>
      </c>
      <c r="M6661" s="229">
        <f t="shared" si="638"/>
        <v>0</v>
      </c>
    </row>
    <row r="6662" spans="1:13" ht="15" customHeight="1">
      <c r="A6662" s="76"/>
      <c r="B6662" s="77" t="str">
        <f t="shared" si="635"/>
        <v/>
      </c>
      <c r="C6662" t="str">
        <f t="shared" si="640"/>
        <v/>
      </c>
      <c r="D6662" s="315" t="str">
        <f t="shared" si="639"/>
        <v/>
      </c>
      <c r="E6662" s="228">
        <v>0</v>
      </c>
      <c r="J6662" s="229">
        <f t="shared" si="636"/>
        <v>0</v>
      </c>
      <c r="K6662" s="229">
        <f t="shared" si="637"/>
        <v>0</v>
      </c>
      <c r="L6662" s="229">
        <f t="shared" si="637"/>
        <v>0</v>
      </c>
      <c r="M6662" s="229">
        <f t="shared" si="638"/>
        <v>0</v>
      </c>
    </row>
    <row r="6663" spans="1:13" ht="15" customHeight="1">
      <c r="A6663" s="76"/>
      <c r="B6663" s="77" t="str">
        <f t="shared" ref="B6663:B6726" si="641">IF(A6663="","",TEXT(A6663,"DDDD"))</f>
        <v/>
      </c>
      <c r="C6663" t="str">
        <f t="shared" si="640"/>
        <v/>
      </c>
      <c r="D6663" s="315" t="str">
        <f t="shared" si="639"/>
        <v/>
      </c>
      <c r="E6663" s="228">
        <v>0</v>
      </c>
      <c r="J6663" s="229">
        <f t="shared" ref="J6663:J6726" si="642">IF(E6663=0,0,(1-J$4)*E6663)</f>
        <v>0</v>
      </c>
      <c r="K6663" s="229">
        <f t="shared" ref="K6663:L6726" si="643">IF(F6663=0,0,(1-K$4)*F6663)</f>
        <v>0</v>
      </c>
      <c r="L6663" s="229">
        <f t="shared" si="643"/>
        <v>0</v>
      </c>
      <c r="M6663" s="229">
        <f t="shared" ref="M6663:M6726" si="644">IF(H6663=0,0,(1-M$4)*H6663)</f>
        <v>0</v>
      </c>
    </row>
    <row r="6664" spans="1:13" ht="15" customHeight="1">
      <c r="A6664" s="76"/>
      <c r="B6664" s="77" t="str">
        <f t="shared" si="641"/>
        <v/>
      </c>
      <c r="C6664" t="str">
        <f t="shared" si="640"/>
        <v/>
      </c>
      <c r="D6664" s="315" t="str">
        <f t="shared" ref="D6664:D6727" si="645">IF(A6664&lt;&gt;"",PROPER(TEXT(A6664,"Mmmm")),"")</f>
        <v/>
      </c>
      <c r="E6664" s="228">
        <v>0</v>
      </c>
      <c r="J6664" s="229">
        <f t="shared" si="642"/>
        <v>0</v>
      </c>
      <c r="K6664" s="229">
        <f t="shared" si="643"/>
        <v>0</v>
      </c>
      <c r="L6664" s="229">
        <f t="shared" si="643"/>
        <v>0</v>
      </c>
      <c r="M6664" s="229">
        <f t="shared" si="644"/>
        <v>0</v>
      </c>
    </row>
    <row r="6665" spans="1:13" ht="15" customHeight="1">
      <c r="A6665" s="76"/>
      <c r="B6665" s="77" t="str">
        <f t="shared" si="641"/>
        <v/>
      </c>
      <c r="C6665" t="str">
        <f t="shared" si="640"/>
        <v/>
      </c>
      <c r="D6665" s="315" t="str">
        <f t="shared" si="645"/>
        <v/>
      </c>
      <c r="E6665" s="228">
        <v>0</v>
      </c>
      <c r="J6665" s="229">
        <f t="shared" si="642"/>
        <v>0</v>
      </c>
      <c r="K6665" s="229">
        <f t="shared" si="643"/>
        <v>0</v>
      </c>
      <c r="L6665" s="229">
        <f t="shared" si="643"/>
        <v>0</v>
      </c>
      <c r="M6665" s="229">
        <f t="shared" si="644"/>
        <v>0</v>
      </c>
    </row>
    <row r="6666" spans="1:13" ht="15" customHeight="1">
      <c r="A6666" s="76"/>
      <c r="B6666" s="77" t="str">
        <f t="shared" si="641"/>
        <v/>
      </c>
      <c r="C6666" t="str">
        <f t="shared" si="640"/>
        <v/>
      </c>
      <c r="D6666" s="315" t="str">
        <f t="shared" si="645"/>
        <v/>
      </c>
      <c r="E6666" s="228">
        <v>0</v>
      </c>
      <c r="J6666" s="229">
        <f t="shared" si="642"/>
        <v>0</v>
      </c>
      <c r="K6666" s="229">
        <f t="shared" si="643"/>
        <v>0</v>
      </c>
      <c r="L6666" s="229">
        <f t="shared" si="643"/>
        <v>0</v>
      </c>
      <c r="M6666" s="229">
        <f t="shared" si="644"/>
        <v>0</v>
      </c>
    </row>
    <row r="6667" spans="1:13" ht="15" customHeight="1">
      <c r="A6667" s="76"/>
      <c r="B6667" s="77" t="str">
        <f t="shared" si="641"/>
        <v/>
      </c>
      <c r="C6667" t="str">
        <f t="shared" si="640"/>
        <v/>
      </c>
      <c r="D6667" s="315" t="str">
        <f t="shared" si="645"/>
        <v/>
      </c>
      <c r="E6667" s="228">
        <v>0</v>
      </c>
      <c r="J6667" s="229">
        <f t="shared" si="642"/>
        <v>0</v>
      </c>
      <c r="K6667" s="229">
        <f t="shared" si="643"/>
        <v>0</v>
      </c>
      <c r="L6667" s="229">
        <f t="shared" si="643"/>
        <v>0</v>
      </c>
      <c r="M6667" s="229">
        <f t="shared" si="644"/>
        <v>0</v>
      </c>
    </row>
    <row r="6668" spans="1:13" ht="15" customHeight="1">
      <c r="A6668" s="76"/>
      <c r="B6668" s="77" t="str">
        <f t="shared" si="641"/>
        <v/>
      </c>
      <c r="C6668" t="str">
        <f t="shared" si="640"/>
        <v/>
      </c>
      <c r="D6668" s="315" t="str">
        <f t="shared" si="645"/>
        <v/>
      </c>
      <c r="E6668" s="228">
        <v>0</v>
      </c>
      <c r="J6668" s="229">
        <f t="shared" si="642"/>
        <v>0</v>
      </c>
      <c r="K6668" s="229">
        <f t="shared" si="643"/>
        <v>0</v>
      </c>
      <c r="L6668" s="229">
        <f t="shared" si="643"/>
        <v>0</v>
      </c>
      <c r="M6668" s="229">
        <f t="shared" si="644"/>
        <v>0</v>
      </c>
    </row>
    <row r="6669" spans="1:13" ht="15" customHeight="1">
      <c r="A6669" s="76"/>
      <c r="B6669" s="77" t="str">
        <f t="shared" si="641"/>
        <v/>
      </c>
      <c r="C6669" t="str">
        <f t="shared" si="640"/>
        <v/>
      </c>
      <c r="D6669" s="315" t="str">
        <f t="shared" si="645"/>
        <v/>
      </c>
      <c r="E6669" s="228">
        <v>0</v>
      </c>
      <c r="J6669" s="229">
        <f t="shared" si="642"/>
        <v>0</v>
      </c>
      <c r="K6669" s="229">
        <f t="shared" si="643"/>
        <v>0</v>
      </c>
      <c r="L6669" s="229">
        <f t="shared" si="643"/>
        <v>0</v>
      </c>
      <c r="M6669" s="229">
        <f t="shared" si="644"/>
        <v>0</v>
      </c>
    </row>
    <row r="6670" spans="1:13" ht="15" customHeight="1">
      <c r="A6670" s="76"/>
      <c r="B6670" s="77" t="str">
        <f t="shared" si="641"/>
        <v/>
      </c>
      <c r="C6670" t="str">
        <f t="shared" si="640"/>
        <v/>
      </c>
      <c r="D6670" s="315" t="str">
        <f t="shared" si="645"/>
        <v/>
      </c>
      <c r="E6670" s="228">
        <v>0</v>
      </c>
      <c r="J6670" s="229">
        <f t="shared" si="642"/>
        <v>0</v>
      </c>
      <c r="K6670" s="229">
        <f t="shared" si="643"/>
        <v>0</v>
      </c>
      <c r="L6670" s="229">
        <f t="shared" si="643"/>
        <v>0</v>
      </c>
      <c r="M6670" s="229">
        <f t="shared" si="644"/>
        <v>0</v>
      </c>
    </row>
    <row r="6671" spans="1:13" ht="15" customHeight="1">
      <c r="A6671" s="76"/>
      <c r="B6671" s="77" t="str">
        <f t="shared" si="641"/>
        <v/>
      </c>
      <c r="C6671" t="str">
        <f t="shared" si="640"/>
        <v/>
      </c>
      <c r="D6671" s="315" t="str">
        <f t="shared" si="645"/>
        <v/>
      </c>
      <c r="E6671" s="228">
        <v>0</v>
      </c>
      <c r="J6671" s="229">
        <f t="shared" si="642"/>
        <v>0</v>
      </c>
      <c r="K6671" s="229">
        <f t="shared" si="643"/>
        <v>0</v>
      </c>
      <c r="L6671" s="229">
        <f t="shared" si="643"/>
        <v>0</v>
      </c>
      <c r="M6671" s="229">
        <f t="shared" si="644"/>
        <v>0</v>
      </c>
    </row>
    <row r="6672" spans="1:13" ht="15" customHeight="1">
      <c r="A6672" s="76"/>
      <c r="B6672" s="77" t="str">
        <f t="shared" si="641"/>
        <v/>
      </c>
      <c r="C6672" t="str">
        <f t="shared" si="640"/>
        <v/>
      </c>
      <c r="D6672" s="315" t="str">
        <f t="shared" si="645"/>
        <v/>
      </c>
      <c r="E6672" s="228">
        <v>0</v>
      </c>
      <c r="J6672" s="229">
        <f t="shared" si="642"/>
        <v>0</v>
      </c>
      <c r="K6672" s="229">
        <f t="shared" si="643"/>
        <v>0</v>
      </c>
      <c r="L6672" s="229">
        <f t="shared" si="643"/>
        <v>0</v>
      </c>
      <c r="M6672" s="229">
        <f t="shared" si="644"/>
        <v>0</v>
      </c>
    </row>
    <row r="6673" spans="1:13" ht="15" customHeight="1">
      <c r="A6673" s="76"/>
      <c r="B6673" s="77" t="str">
        <f t="shared" si="641"/>
        <v/>
      </c>
      <c r="C6673" t="str">
        <f t="shared" si="640"/>
        <v/>
      </c>
      <c r="D6673" s="315" t="str">
        <f t="shared" si="645"/>
        <v/>
      </c>
      <c r="E6673" s="228">
        <v>0</v>
      </c>
      <c r="J6673" s="229">
        <f t="shared" si="642"/>
        <v>0</v>
      </c>
      <c r="K6673" s="229">
        <f t="shared" si="643"/>
        <v>0</v>
      </c>
      <c r="L6673" s="229">
        <f t="shared" si="643"/>
        <v>0</v>
      </c>
      <c r="M6673" s="229">
        <f t="shared" si="644"/>
        <v>0</v>
      </c>
    </row>
    <row r="6674" spans="1:13" ht="15" customHeight="1">
      <c r="A6674" s="76"/>
      <c r="B6674" s="77" t="str">
        <f t="shared" si="641"/>
        <v/>
      </c>
      <c r="C6674" t="str">
        <f t="shared" si="640"/>
        <v/>
      </c>
      <c r="D6674" s="315" t="str">
        <f t="shared" si="645"/>
        <v/>
      </c>
      <c r="E6674" s="228">
        <v>0</v>
      </c>
      <c r="J6674" s="229">
        <f t="shared" si="642"/>
        <v>0</v>
      </c>
      <c r="K6674" s="229">
        <f t="shared" si="643"/>
        <v>0</v>
      </c>
      <c r="L6674" s="229">
        <f t="shared" si="643"/>
        <v>0</v>
      </c>
      <c r="M6674" s="229">
        <f t="shared" si="644"/>
        <v>0</v>
      </c>
    </row>
    <row r="6675" spans="1:13" ht="15" customHeight="1">
      <c r="A6675" s="76"/>
      <c r="B6675" s="77" t="str">
        <f t="shared" si="641"/>
        <v/>
      </c>
      <c r="C6675" t="str">
        <f t="shared" si="640"/>
        <v/>
      </c>
      <c r="D6675" s="315" t="str">
        <f t="shared" si="645"/>
        <v/>
      </c>
      <c r="E6675" s="228">
        <v>0</v>
      </c>
      <c r="J6675" s="229">
        <f t="shared" si="642"/>
        <v>0</v>
      </c>
      <c r="K6675" s="229">
        <f t="shared" si="643"/>
        <v>0</v>
      </c>
      <c r="L6675" s="229">
        <f t="shared" si="643"/>
        <v>0</v>
      </c>
      <c r="M6675" s="229">
        <f t="shared" si="644"/>
        <v>0</v>
      </c>
    </row>
    <row r="6676" spans="1:13" ht="15" customHeight="1">
      <c r="A6676" s="76"/>
      <c r="B6676" s="77" t="str">
        <f t="shared" si="641"/>
        <v/>
      </c>
      <c r="C6676" t="str">
        <f t="shared" si="640"/>
        <v/>
      </c>
      <c r="D6676" s="315" t="str">
        <f t="shared" si="645"/>
        <v/>
      </c>
      <c r="E6676" s="228">
        <v>0</v>
      </c>
      <c r="J6676" s="229">
        <f t="shared" si="642"/>
        <v>0</v>
      </c>
      <c r="K6676" s="229">
        <f t="shared" si="643"/>
        <v>0</v>
      </c>
      <c r="L6676" s="229">
        <f t="shared" si="643"/>
        <v>0</v>
      </c>
      <c r="M6676" s="229">
        <f t="shared" si="644"/>
        <v>0</v>
      </c>
    </row>
    <row r="6677" spans="1:13" ht="15" customHeight="1">
      <c r="A6677" s="76"/>
      <c r="B6677" s="77" t="str">
        <f t="shared" si="641"/>
        <v/>
      </c>
      <c r="C6677" t="str">
        <f t="shared" si="640"/>
        <v/>
      </c>
      <c r="D6677" s="315" t="str">
        <f t="shared" si="645"/>
        <v/>
      </c>
      <c r="E6677" s="228">
        <v>0</v>
      </c>
      <c r="J6677" s="229">
        <f t="shared" si="642"/>
        <v>0</v>
      </c>
      <c r="K6677" s="229">
        <f t="shared" si="643"/>
        <v>0</v>
      </c>
      <c r="L6677" s="229">
        <f t="shared" si="643"/>
        <v>0</v>
      </c>
      <c r="M6677" s="229">
        <f t="shared" si="644"/>
        <v>0</v>
      </c>
    </row>
    <row r="6678" spans="1:13" ht="15" customHeight="1">
      <c r="A6678" s="76"/>
      <c r="B6678" s="77" t="str">
        <f t="shared" si="641"/>
        <v/>
      </c>
      <c r="C6678" t="str">
        <f t="shared" si="640"/>
        <v/>
      </c>
      <c r="D6678" s="315" t="str">
        <f t="shared" si="645"/>
        <v/>
      </c>
      <c r="E6678" s="228">
        <v>0</v>
      </c>
      <c r="J6678" s="229">
        <f t="shared" si="642"/>
        <v>0</v>
      </c>
      <c r="K6678" s="229">
        <f t="shared" si="643"/>
        <v>0</v>
      </c>
      <c r="L6678" s="229">
        <f t="shared" si="643"/>
        <v>0</v>
      </c>
      <c r="M6678" s="229">
        <f t="shared" si="644"/>
        <v>0</v>
      </c>
    </row>
    <row r="6679" spans="1:13" ht="15" customHeight="1">
      <c r="A6679" s="76"/>
      <c r="B6679" s="77" t="str">
        <f t="shared" si="641"/>
        <v/>
      </c>
      <c r="C6679" t="str">
        <f t="shared" si="640"/>
        <v/>
      </c>
      <c r="D6679" s="315" t="str">
        <f t="shared" si="645"/>
        <v/>
      </c>
      <c r="E6679" s="228">
        <v>0</v>
      </c>
      <c r="J6679" s="229">
        <f t="shared" si="642"/>
        <v>0</v>
      </c>
      <c r="K6679" s="229">
        <f t="shared" si="643"/>
        <v>0</v>
      </c>
      <c r="L6679" s="229">
        <f t="shared" si="643"/>
        <v>0</v>
      </c>
      <c r="M6679" s="229">
        <f t="shared" si="644"/>
        <v>0</v>
      </c>
    </row>
    <row r="6680" spans="1:13" ht="15" customHeight="1">
      <c r="A6680" s="76"/>
      <c r="B6680" s="77" t="str">
        <f t="shared" si="641"/>
        <v/>
      </c>
      <c r="C6680" t="str">
        <f t="shared" si="640"/>
        <v/>
      </c>
      <c r="D6680" s="315" t="str">
        <f t="shared" si="645"/>
        <v/>
      </c>
      <c r="E6680" s="228">
        <v>0</v>
      </c>
      <c r="J6680" s="229">
        <f t="shared" si="642"/>
        <v>0</v>
      </c>
      <c r="K6680" s="229">
        <f t="shared" si="643"/>
        <v>0</v>
      </c>
      <c r="L6680" s="229">
        <f t="shared" si="643"/>
        <v>0</v>
      </c>
      <c r="M6680" s="229">
        <f t="shared" si="644"/>
        <v>0</v>
      </c>
    </row>
    <row r="6681" spans="1:13" ht="15" customHeight="1">
      <c r="A6681" s="76"/>
      <c r="B6681" s="77" t="str">
        <f t="shared" si="641"/>
        <v/>
      </c>
      <c r="C6681" t="str">
        <f t="shared" si="640"/>
        <v/>
      </c>
      <c r="D6681" s="315" t="str">
        <f t="shared" si="645"/>
        <v/>
      </c>
      <c r="E6681" s="228">
        <v>0</v>
      </c>
      <c r="J6681" s="229">
        <f t="shared" si="642"/>
        <v>0</v>
      </c>
      <c r="K6681" s="229">
        <f t="shared" si="643"/>
        <v>0</v>
      </c>
      <c r="L6681" s="229">
        <f t="shared" si="643"/>
        <v>0</v>
      </c>
      <c r="M6681" s="229">
        <f t="shared" si="644"/>
        <v>0</v>
      </c>
    </row>
    <row r="6682" spans="1:13" ht="15" customHeight="1">
      <c r="A6682" s="76"/>
      <c r="B6682" s="77" t="str">
        <f t="shared" si="641"/>
        <v/>
      </c>
      <c r="C6682" t="str">
        <f t="shared" si="640"/>
        <v/>
      </c>
      <c r="D6682" s="315" t="str">
        <f t="shared" si="645"/>
        <v/>
      </c>
      <c r="E6682" s="228">
        <v>0</v>
      </c>
      <c r="J6682" s="229">
        <f t="shared" si="642"/>
        <v>0</v>
      </c>
      <c r="K6682" s="229">
        <f t="shared" si="643"/>
        <v>0</v>
      </c>
      <c r="L6682" s="229">
        <f t="shared" si="643"/>
        <v>0</v>
      </c>
      <c r="M6682" s="229">
        <f t="shared" si="644"/>
        <v>0</v>
      </c>
    </row>
    <row r="6683" spans="1:13" ht="15" customHeight="1">
      <c r="A6683" s="76"/>
      <c r="B6683" s="77" t="str">
        <f t="shared" si="641"/>
        <v/>
      </c>
      <c r="C6683" t="str">
        <f t="shared" si="640"/>
        <v/>
      </c>
      <c r="D6683" s="315" t="str">
        <f t="shared" si="645"/>
        <v/>
      </c>
      <c r="E6683" s="228">
        <v>0</v>
      </c>
      <c r="J6683" s="229">
        <f t="shared" si="642"/>
        <v>0</v>
      </c>
      <c r="K6683" s="229">
        <f t="shared" si="643"/>
        <v>0</v>
      </c>
      <c r="L6683" s="229">
        <f t="shared" si="643"/>
        <v>0</v>
      </c>
      <c r="M6683" s="229">
        <f t="shared" si="644"/>
        <v>0</v>
      </c>
    </row>
    <row r="6684" spans="1:13" ht="15" customHeight="1">
      <c r="A6684" s="76"/>
      <c r="B6684" s="77" t="str">
        <f t="shared" si="641"/>
        <v/>
      </c>
      <c r="C6684" t="str">
        <f t="shared" si="640"/>
        <v/>
      </c>
      <c r="D6684" s="315" t="str">
        <f t="shared" si="645"/>
        <v/>
      </c>
      <c r="E6684" s="228">
        <v>0</v>
      </c>
      <c r="J6684" s="229">
        <f t="shared" si="642"/>
        <v>0</v>
      </c>
      <c r="K6684" s="229">
        <f t="shared" si="643"/>
        <v>0</v>
      </c>
      <c r="L6684" s="229">
        <f t="shared" si="643"/>
        <v>0</v>
      </c>
      <c r="M6684" s="229">
        <f t="shared" si="644"/>
        <v>0</v>
      </c>
    </row>
    <row r="6685" spans="1:13" ht="15" customHeight="1">
      <c r="A6685" s="76"/>
      <c r="B6685" s="77" t="str">
        <f t="shared" si="641"/>
        <v/>
      </c>
      <c r="C6685" t="str">
        <f t="shared" si="640"/>
        <v/>
      </c>
      <c r="D6685" s="315" t="str">
        <f t="shared" si="645"/>
        <v/>
      </c>
      <c r="E6685" s="228">
        <v>0</v>
      </c>
      <c r="J6685" s="229">
        <f t="shared" si="642"/>
        <v>0</v>
      </c>
      <c r="K6685" s="229">
        <f t="shared" si="643"/>
        <v>0</v>
      </c>
      <c r="L6685" s="229">
        <f t="shared" si="643"/>
        <v>0</v>
      </c>
      <c r="M6685" s="229">
        <f t="shared" si="644"/>
        <v>0</v>
      </c>
    </row>
    <row r="6686" spans="1:13" ht="15" customHeight="1">
      <c r="A6686" s="76"/>
      <c r="B6686" s="77" t="str">
        <f t="shared" si="641"/>
        <v/>
      </c>
      <c r="C6686" t="str">
        <f t="shared" si="640"/>
        <v/>
      </c>
      <c r="D6686" s="315" t="str">
        <f t="shared" si="645"/>
        <v/>
      </c>
      <c r="E6686" s="228">
        <v>0</v>
      </c>
      <c r="J6686" s="229">
        <f t="shared" si="642"/>
        <v>0</v>
      </c>
      <c r="K6686" s="229">
        <f t="shared" si="643"/>
        <v>0</v>
      </c>
      <c r="L6686" s="229">
        <f t="shared" si="643"/>
        <v>0</v>
      </c>
      <c r="M6686" s="229">
        <f t="shared" si="644"/>
        <v>0</v>
      </c>
    </row>
    <row r="6687" spans="1:13" ht="15" customHeight="1">
      <c r="A6687" s="76"/>
      <c r="B6687" s="77" t="str">
        <f t="shared" si="641"/>
        <v/>
      </c>
      <c r="C6687" t="str">
        <f t="shared" si="640"/>
        <v/>
      </c>
      <c r="D6687" s="315" t="str">
        <f t="shared" si="645"/>
        <v/>
      </c>
      <c r="E6687" s="228">
        <v>0</v>
      </c>
      <c r="J6687" s="229">
        <f t="shared" si="642"/>
        <v>0</v>
      </c>
      <c r="K6687" s="229">
        <f t="shared" si="643"/>
        <v>0</v>
      </c>
      <c r="L6687" s="229">
        <f t="shared" si="643"/>
        <v>0</v>
      </c>
      <c r="M6687" s="229">
        <f t="shared" si="644"/>
        <v>0</v>
      </c>
    </row>
    <row r="6688" spans="1:13" ht="15" customHeight="1">
      <c r="A6688" s="76"/>
      <c r="B6688" s="77" t="str">
        <f t="shared" si="641"/>
        <v/>
      </c>
      <c r="C6688" t="str">
        <f t="shared" si="640"/>
        <v/>
      </c>
      <c r="D6688" s="315" t="str">
        <f t="shared" si="645"/>
        <v/>
      </c>
      <c r="E6688" s="228">
        <v>0</v>
      </c>
      <c r="J6688" s="229">
        <f t="shared" si="642"/>
        <v>0</v>
      </c>
      <c r="K6688" s="229">
        <f t="shared" si="643"/>
        <v>0</v>
      </c>
      <c r="L6688" s="229">
        <f t="shared" si="643"/>
        <v>0</v>
      </c>
      <c r="M6688" s="229">
        <f t="shared" si="644"/>
        <v>0</v>
      </c>
    </row>
    <row r="6689" spans="1:13" ht="15" customHeight="1">
      <c r="A6689" s="76"/>
      <c r="B6689" s="77" t="str">
        <f t="shared" si="641"/>
        <v/>
      </c>
      <c r="C6689" t="str">
        <f t="shared" si="640"/>
        <v/>
      </c>
      <c r="D6689" s="315" t="str">
        <f t="shared" si="645"/>
        <v/>
      </c>
      <c r="E6689" s="228">
        <v>0</v>
      </c>
      <c r="J6689" s="229">
        <f t="shared" si="642"/>
        <v>0</v>
      </c>
      <c r="K6689" s="229">
        <f t="shared" si="643"/>
        <v>0</v>
      </c>
      <c r="L6689" s="229">
        <f t="shared" si="643"/>
        <v>0</v>
      </c>
      <c r="M6689" s="229">
        <f t="shared" si="644"/>
        <v>0</v>
      </c>
    </row>
    <row r="6690" spans="1:13" ht="15" customHeight="1">
      <c r="A6690" s="76"/>
      <c r="B6690" s="77" t="str">
        <f t="shared" si="641"/>
        <v/>
      </c>
      <c r="C6690" t="str">
        <f t="shared" si="640"/>
        <v/>
      </c>
      <c r="D6690" s="315" t="str">
        <f t="shared" si="645"/>
        <v/>
      </c>
      <c r="E6690" s="228">
        <v>0</v>
      </c>
      <c r="J6690" s="229">
        <f t="shared" si="642"/>
        <v>0</v>
      </c>
      <c r="K6690" s="229">
        <f t="shared" si="643"/>
        <v>0</v>
      </c>
      <c r="L6690" s="229">
        <f t="shared" si="643"/>
        <v>0</v>
      </c>
      <c r="M6690" s="229">
        <f t="shared" si="644"/>
        <v>0</v>
      </c>
    </row>
    <row r="6691" spans="1:13" ht="15" customHeight="1">
      <c r="A6691" s="76"/>
      <c r="B6691" s="77" t="str">
        <f t="shared" si="641"/>
        <v/>
      </c>
      <c r="C6691" t="str">
        <f t="shared" si="640"/>
        <v/>
      </c>
      <c r="D6691" s="315" t="str">
        <f t="shared" si="645"/>
        <v/>
      </c>
      <c r="E6691" s="228">
        <v>0</v>
      </c>
      <c r="J6691" s="229">
        <f t="shared" si="642"/>
        <v>0</v>
      </c>
      <c r="K6691" s="229">
        <f t="shared" si="643"/>
        <v>0</v>
      </c>
      <c r="L6691" s="229">
        <f t="shared" si="643"/>
        <v>0</v>
      </c>
      <c r="M6691" s="229">
        <f t="shared" si="644"/>
        <v>0</v>
      </c>
    </row>
    <row r="6692" spans="1:13" ht="15" customHeight="1">
      <c r="A6692" s="76"/>
      <c r="B6692" s="77" t="str">
        <f t="shared" si="641"/>
        <v/>
      </c>
      <c r="C6692" t="str">
        <f t="shared" si="640"/>
        <v/>
      </c>
      <c r="D6692" s="315" t="str">
        <f t="shared" si="645"/>
        <v/>
      </c>
      <c r="E6692" s="228">
        <v>0</v>
      </c>
      <c r="J6692" s="229">
        <f t="shared" si="642"/>
        <v>0</v>
      </c>
      <c r="K6692" s="229">
        <f t="shared" si="643"/>
        <v>0</v>
      </c>
      <c r="L6692" s="229">
        <f t="shared" si="643"/>
        <v>0</v>
      </c>
      <c r="M6692" s="229">
        <f t="shared" si="644"/>
        <v>0</v>
      </c>
    </row>
    <row r="6693" spans="1:13" ht="15" customHeight="1">
      <c r="A6693" s="76"/>
      <c r="B6693" s="77" t="str">
        <f t="shared" si="641"/>
        <v/>
      </c>
      <c r="C6693" t="str">
        <f t="shared" si="640"/>
        <v/>
      </c>
      <c r="D6693" s="315" t="str">
        <f t="shared" si="645"/>
        <v/>
      </c>
      <c r="E6693" s="228">
        <v>0</v>
      </c>
      <c r="J6693" s="229">
        <f t="shared" si="642"/>
        <v>0</v>
      </c>
      <c r="K6693" s="229">
        <f t="shared" si="643"/>
        <v>0</v>
      </c>
      <c r="L6693" s="229">
        <f t="shared" si="643"/>
        <v>0</v>
      </c>
      <c r="M6693" s="229">
        <f t="shared" si="644"/>
        <v>0</v>
      </c>
    </row>
    <row r="6694" spans="1:13" ht="15" customHeight="1">
      <c r="A6694" s="76"/>
      <c r="B6694" s="77" t="str">
        <f t="shared" si="641"/>
        <v/>
      </c>
      <c r="C6694" t="str">
        <f t="shared" si="640"/>
        <v/>
      </c>
      <c r="D6694" s="315" t="str">
        <f t="shared" si="645"/>
        <v/>
      </c>
      <c r="E6694" s="228">
        <v>0</v>
      </c>
      <c r="J6694" s="229">
        <f t="shared" si="642"/>
        <v>0</v>
      </c>
      <c r="K6694" s="229">
        <f t="shared" si="643"/>
        <v>0</v>
      </c>
      <c r="L6694" s="229">
        <f t="shared" si="643"/>
        <v>0</v>
      </c>
      <c r="M6694" s="229">
        <f t="shared" si="644"/>
        <v>0</v>
      </c>
    </row>
    <row r="6695" spans="1:13" ht="15" customHeight="1">
      <c r="A6695" s="76"/>
      <c r="B6695" s="77" t="str">
        <f t="shared" si="641"/>
        <v/>
      </c>
      <c r="C6695" t="str">
        <f t="shared" si="640"/>
        <v/>
      </c>
      <c r="D6695" s="315" t="str">
        <f t="shared" si="645"/>
        <v/>
      </c>
      <c r="E6695" s="228">
        <v>0</v>
      </c>
      <c r="J6695" s="229">
        <f t="shared" si="642"/>
        <v>0</v>
      </c>
      <c r="K6695" s="229">
        <f t="shared" si="643"/>
        <v>0</v>
      </c>
      <c r="L6695" s="229">
        <f t="shared" si="643"/>
        <v>0</v>
      </c>
      <c r="M6695" s="229">
        <f t="shared" si="644"/>
        <v>0</v>
      </c>
    </row>
    <row r="6696" spans="1:13" ht="15" customHeight="1">
      <c r="A6696" s="76"/>
      <c r="B6696" s="77" t="str">
        <f t="shared" si="641"/>
        <v/>
      </c>
      <c r="C6696" t="str">
        <f t="shared" si="640"/>
        <v/>
      </c>
      <c r="D6696" s="315" t="str">
        <f t="shared" si="645"/>
        <v/>
      </c>
      <c r="E6696" s="228">
        <v>0</v>
      </c>
      <c r="J6696" s="229">
        <f t="shared" si="642"/>
        <v>0</v>
      </c>
      <c r="K6696" s="229">
        <f t="shared" si="643"/>
        <v>0</v>
      </c>
      <c r="L6696" s="229">
        <f t="shared" si="643"/>
        <v>0</v>
      </c>
      <c r="M6696" s="229">
        <f t="shared" si="644"/>
        <v>0</v>
      </c>
    </row>
    <row r="6697" spans="1:13" ht="15" customHeight="1">
      <c r="A6697" s="76"/>
      <c r="B6697" s="77" t="str">
        <f t="shared" si="641"/>
        <v/>
      </c>
      <c r="C6697" t="str">
        <f t="shared" si="640"/>
        <v/>
      </c>
      <c r="D6697" s="315" t="str">
        <f t="shared" si="645"/>
        <v/>
      </c>
      <c r="E6697" s="228">
        <v>0</v>
      </c>
      <c r="J6697" s="229">
        <f t="shared" si="642"/>
        <v>0</v>
      </c>
      <c r="K6697" s="229">
        <f t="shared" si="643"/>
        <v>0</v>
      </c>
      <c r="L6697" s="229">
        <f t="shared" si="643"/>
        <v>0</v>
      </c>
      <c r="M6697" s="229">
        <f t="shared" si="644"/>
        <v>0</v>
      </c>
    </row>
    <row r="6698" spans="1:13" ht="15" customHeight="1">
      <c r="A6698" s="76"/>
      <c r="B6698" s="77" t="str">
        <f t="shared" si="641"/>
        <v/>
      </c>
      <c r="C6698" t="str">
        <f t="shared" si="640"/>
        <v/>
      </c>
      <c r="D6698" s="315" t="str">
        <f t="shared" si="645"/>
        <v/>
      </c>
      <c r="E6698" s="228">
        <v>0</v>
      </c>
      <c r="J6698" s="229">
        <f t="shared" si="642"/>
        <v>0</v>
      </c>
      <c r="K6698" s="229">
        <f t="shared" si="643"/>
        <v>0</v>
      </c>
      <c r="L6698" s="229">
        <f t="shared" si="643"/>
        <v>0</v>
      </c>
      <c r="M6698" s="229">
        <f t="shared" si="644"/>
        <v>0</v>
      </c>
    </row>
    <row r="6699" spans="1:13" ht="15" customHeight="1">
      <c r="A6699" s="76"/>
      <c r="B6699" s="77" t="str">
        <f t="shared" si="641"/>
        <v/>
      </c>
      <c r="C6699" t="str">
        <f t="shared" si="640"/>
        <v/>
      </c>
      <c r="D6699" s="315" t="str">
        <f t="shared" si="645"/>
        <v/>
      </c>
      <c r="E6699" s="228">
        <v>0</v>
      </c>
      <c r="J6699" s="229">
        <f t="shared" si="642"/>
        <v>0</v>
      </c>
      <c r="K6699" s="229">
        <f t="shared" si="643"/>
        <v>0</v>
      </c>
      <c r="L6699" s="229">
        <f t="shared" si="643"/>
        <v>0</v>
      </c>
      <c r="M6699" s="229">
        <f t="shared" si="644"/>
        <v>0</v>
      </c>
    </row>
    <row r="6700" spans="1:13" ht="15" customHeight="1">
      <c r="A6700" s="76"/>
      <c r="B6700" s="77" t="str">
        <f t="shared" si="641"/>
        <v/>
      </c>
      <c r="C6700" t="str">
        <f t="shared" si="640"/>
        <v/>
      </c>
      <c r="D6700" s="315" t="str">
        <f t="shared" si="645"/>
        <v/>
      </c>
      <c r="E6700" s="228">
        <v>0</v>
      </c>
      <c r="J6700" s="229">
        <f t="shared" si="642"/>
        <v>0</v>
      </c>
      <c r="K6700" s="229">
        <f t="shared" si="643"/>
        <v>0</v>
      </c>
      <c r="L6700" s="229">
        <f t="shared" si="643"/>
        <v>0</v>
      </c>
      <c r="M6700" s="229">
        <f t="shared" si="644"/>
        <v>0</v>
      </c>
    </row>
    <row r="6701" spans="1:13" ht="15" customHeight="1">
      <c r="A6701" s="76"/>
      <c r="B6701" s="77" t="str">
        <f t="shared" si="641"/>
        <v/>
      </c>
      <c r="C6701" t="str">
        <f t="shared" si="640"/>
        <v/>
      </c>
      <c r="D6701" s="315" t="str">
        <f t="shared" si="645"/>
        <v/>
      </c>
      <c r="E6701" s="228">
        <v>0</v>
      </c>
      <c r="J6701" s="229">
        <f t="shared" si="642"/>
        <v>0</v>
      </c>
      <c r="K6701" s="229">
        <f t="shared" si="643"/>
        <v>0</v>
      </c>
      <c r="L6701" s="229">
        <f t="shared" si="643"/>
        <v>0</v>
      </c>
      <c r="M6701" s="229">
        <f t="shared" si="644"/>
        <v>0</v>
      </c>
    </row>
    <row r="6702" spans="1:13" ht="15" customHeight="1">
      <c r="A6702" s="76"/>
      <c r="B6702" s="77" t="str">
        <f t="shared" si="641"/>
        <v/>
      </c>
      <c r="C6702" t="str">
        <f t="shared" si="640"/>
        <v/>
      </c>
      <c r="D6702" s="315" t="str">
        <f t="shared" si="645"/>
        <v/>
      </c>
      <c r="E6702" s="228">
        <v>0</v>
      </c>
      <c r="J6702" s="229">
        <f t="shared" si="642"/>
        <v>0</v>
      </c>
      <c r="K6702" s="229">
        <f t="shared" si="643"/>
        <v>0</v>
      </c>
      <c r="L6702" s="229">
        <f t="shared" si="643"/>
        <v>0</v>
      </c>
      <c r="M6702" s="229">
        <f t="shared" si="644"/>
        <v>0</v>
      </c>
    </row>
    <row r="6703" spans="1:13" ht="15" customHeight="1">
      <c r="A6703" s="76"/>
      <c r="B6703" s="77" t="str">
        <f t="shared" si="641"/>
        <v/>
      </c>
      <c r="C6703" t="str">
        <f t="shared" si="640"/>
        <v/>
      </c>
      <c r="D6703" s="315" t="str">
        <f t="shared" si="645"/>
        <v/>
      </c>
      <c r="E6703" s="228">
        <v>0</v>
      </c>
      <c r="J6703" s="229">
        <f t="shared" si="642"/>
        <v>0</v>
      </c>
      <c r="K6703" s="229">
        <f t="shared" si="643"/>
        <v>0</v>
      </c>
      <c r="L6703" s="229">
        <f t="shared" si="643"/>
        <v>0</v>
      </c>
      <c r="M6703" s="229">
        <f t="shared" si="644"/>
        <v>0</v>
      </c>
    </row>
    <row r="6704" spans="1:13" ht="15" customHeight="1">
      <c r="A6704" s="76"/>
      <c r="B6704" s="77" t="str">
        <f t="shared" si="641"/>
        <v/>
      </c>
      <c r="C6704" t="str">
        <f t="shared" si="640"/>
        <v/>
      </c>
      <c r="D6704" s="315" t="str">
        <f t="shared" si="645"/>
        <v/>
      </c>
      <c r="E6704" s="228">
        <v>0</v>
      </c>
      <c r="J6704" s="229">
        <f t="shared" si="642"/>
        <v>0</v>
      </c>
      <c r="K6704" s="229">
        <f t="shared" si="643"/>
        <v>0</v>
      </c>
      <c r="L6704" s="229">
        <f t="shared" si="643"/>
        <v>0</v>
      </c>
      <c r="M6704" s="229">
        <f t="shared" si="644"/>
        <v>0</v>
      </c>
    </row>
    <row r="6705" spans="1:13" ht="15" customHeight="1">
      <c r="A6705" s="76"/>
      <c r="B6705" s="77" t="str">
        <f t="shared" si="641"/>
        <v/>
      </c>
      <c r="C6705" t="str">
        <f t="shared" si="640"/>
        <v/>
      </c>
      <c r="D6705" s="315" t="str">
        <f t="shared" si="645"/>
        <v/>
      </c>
      <c r="E6705" s="228">
        <v>0</v>
      </c>
      <c r="J6705" s="229">
        <f t="shared" si="642"/>
        <v>0</v>
      </c>
      <c r="K6705" s="229">
        <f t="shared" si="643"/>
        <v>0</v>
      </c>
      <c r="L6705" s="229">
        <f t="shared" si="643"/>
        <v>0</v>
      </c>
      <c r="M6705" s="229">
        <f t="shared" si="644"/>
        <v>0</v>
      </c>
    </row>
    <row r="6706" spans="1:13" ht="15" customHeight="1">
      <c r="A6706" s="76"/>
      <c r="B6706" s="77" t="str">
        <f t="shared" si="641"/>
        <v/>
      </c>
      <c r="C6706" t="str">
        <f t="shared" si="640"/>
        <v/>
      </c>
      <c r="D6706" s="315" t="str">
        <f t="shared" si="645"/>
        <v/>
      </c>
      <c r="E6706" s="228">
        <v>0</v>
      </c>
      <c r="J6706" s="229">
        <f t="shared" si="642"/>
        <v>0</v>
      </c>
      <c r="K6706" s="229">
        <f t="shared" si="643"/>
        <v>0</v>
      </c>
      <c r="L6706" s="229">
        <f t="shared" si="643"/>
        <v>0</v>
      </c>
      <c r="M6706" s="229">
        <f t="shared" si="644"/>
        <v>0</v>
      </c>
    </row>
    <row r="6707" spans="1:13" ht="15" customHeight="1">
      <c r="A6707" s="76"/>
      <c r="B6707" s="77" t="str">
        <f t="shared" si="641"/>
        <v/>
      </c>
      <c r="C6707" t="str">
        <f t="shared" si="640"/>
        <v/>
      </c>
      <c r="D6707" s="315" t="str">
        <f t="shared" si="645"/>
        <v/>
      </c>
      <c r="E6707" s="228">
        <v>0</v>
      </c>
      <c r="J6707" s="229">
        <f t="shared" si="642"/>
        <v>0</v>
      </c>
      <c r="K6707" s="229">
        <f t="shared" si="643"/>
        <v>0</v>
      </c>
      <c r="L6707" s="229">
        <f t="shared" si="643"/>
        <v>0</v>
      </c>
      <c r="M6707" s="229">
        <f t="shared" si="644"/>
        <v>0</v>
      </c>
    </row>
    <row r="6708" spans="1:13" ht="15" customHeight="1">
      <c r="A6708" s="76"/>
      <c r="B6708" s="77" t="str">
        <f t="shared" si="641"/>
        <v/>
      </c>
      <c r="C6708" t="str">
        <f t="shared" si="640"/>
        <v/>
      </c>
      <c r="D6708" s="315" t="str">
        <f t="shared" si="645"/>
        <v/>
      </c>
      <c r="E6708" s="228">
        <v>0</v>
      </c>
      <c r="J6708" s="229">
        <f t="shared" si="642"/>
        <v>0</v>
      </c>
      <c r="K6708" s="229">
        <f t="shared" si="643"/>
        <v>0</v>
      </c>
      <c r="L6708" s="229">
        <f t="shared" si="643"/>
        <v>0</v>
      </c>
      <c r="M6708" s="229">
        <f t="shared" si="644"/>
        <v>0</v>
      </c>
    </row>
    <row r="6709" spans="1:13" ht="15" customHeight="1">
      <c r="A6709" s="76"/>
      <c r="B6709" s="77" t="str">
        <f t="shared" si="641"/>
        <v/>
      </c>
      <c r="C6709" t="str">
        <f t="shared" si="640"/>
        <v/>
      </c>
      <c r="D6709" s="315" t="str">
        <f t="shared" si="645"/>
        <v/>
      </c>
      <c r="E6709" s="228">
        <v>0</v>
      </c>
      <c r="J6709" s="229">
        <f t="shared" si="642"/>
        <v>0</v>
      </c>
      <c r="K6709" s="229">
        <f t="shared" si="643"/>
        <v>0</v>
      </c>
      <c r="L6709" s="229">
        <f t="shared" si="643"/>
        <v>0</v>
      </c>
      <c r="M6709" s="229">
        <f t="shared" si="644"/>
        <v>0</v>
      </c>
    </row>
    <row r="6710" spans="1:13" ht="15" customHeight="1">
      <c r="A6710" s="76"/>
      <c r="B6710" s="77" t="str">
        <f t="shared" si="641"/>
        <v/>
      </c>
      <c r="C6710" t="str">
        <f t="shared" si="640"/>
        <v/>
      </c>
      <c r="D6710" s="315" t="str">
        <f t="shared" si="645"/>
        <v/>
      </c>
      <c r="E6710" s="228">
        <v>0</v>
      </c>
      <c r="J6710" s="229">
        <f t="shared" si="642"/>
        <v>0</v>
      </c>
      <c r="K6710" s="229">
        <f t="shared" si="643"/>
        <v>0</v>
      </c>
      <c r="L6710" s="229">
        <f t="shared" si="643"/>
        <v>0</v>
      </c>
      <c r="M6710" s="229">
        <f t="shared" si="644"/>
        <v>0</v>
      </c>
    </row>
    <row r="6711" spans="1:13" ht="15" customHeight="1">
      <c r="A6711" s="76"/>
      <c r="B6711" s="77" t="str">
        <f t="shared" si="641"/>
        <v/>
      </c>
      <c r="C6711" t="str">
        <f t="shared" si="640"/>
        <v/>
      </c>
      <c r="D6711" s="315" t="str">
        <f t="shared" si="645"/>
        <v/>
      </c>
      <c r="E6711" s="228">
        <v>0</v>
      </c>
      <c r="J6711" s="229">
        <f t="shared" si="642"/>
        <v>0</v>
      </c>
      <c r="K6711" s="229">
        <f t="shared" si="643"/>
        <v>0</v>
      </c>
      <c r="L6711" s="229">
        <f t="shared" si="643"/>
        <v>0</v>
      </c>
      <c r="M6711" s="229">
        <f t="shared" si="644"/>
        <v>0</v>
      </c>
    </row>
    <row r="6712" spans="1:13" ht="15" customHeight="1">
      <c r="A6712" s="76"/>
      <c r="B6712" s="77" t="str">
        <f t="shared" si="641"/>
        <v/>
      </c>
      <c r="C6712" t="str">
        <f t="shared" si="640"/>
        <v/>
      </c>
      <c r="D6712" s="315" t="str">
        <f t="shared" si="645"/>
        <v/>
      </c>
      <c r="E6712" s="228">
        <v>0</v>
      </c>
      <c r="J6712" s="229">
        <f t="shared" si="642"/>
        <v>0</v>
      </c>
      <c r="K6712" s="229">
        <f t="shared" si="643"/>
        <v>0</v>
      </c>
      <c r="L6712" s="229">
        <f t="shared" si="643"/>
        <v>0</v>
      </c>
      <c r="M6712" s="229">
        <f t="shared" si="644"/>
        <v>0</v>
      </c>
    </row>
    <row r="6713" spans="1:13" ht="15" customHeight="1">
      <c r="A6713" s="76"/>
      <c r="B6713" s="77" t="str">
        <f t="shared" si="641"/>
        <v/>
      </c>
      <c r="C6713" t="str">
        <f t="shared" si="640"/>
        <v/>
      </c>
      <c r="D6713" s="315" t="str">
        <f t="shared" si="645"/>
        <v/>
      </c>
      <c r="E6713" s="228">
        <v>0</v>
      </c>
      <c r="J6713" s="229">
        <f t="shared" si="642"/>
        <v>0</v>
      </c>
      <c r="K6713" s="229">
        <f t="shared" si="643"/>
        <v>0</v>
      </c>
      <c r="L6713" s="229">
        <f t="shared" si="643"/>
        <v>0</v>
      </c>
      <c r="M6713" s="229">
        <f t="shared" si="644"/>
        <v>0</v>
      </c>
    </row>
    <row r="6714" spans="1:13" ht="15" customHeight="1">
      <c r="A6714" s="76"/>
      <c r="B6714" s="77" t="str">
        <f t="shared" si="641"/>
        <v/>
      </c>
      <c r="C6714" t="str">
        <f t="shared" si="640"/>
        <v/>
      </c>
      <c r="D6714" s="315" t="str">
        <f t="shared" si="645"/>
        <v/>
      </c>
      <c r="E6714" s="228">
        <v>0</v>
      </c>
      <c r="J6714" s="229">
        <f t="shared" si="642"/>
        <v>0</v>
      </c>
      <c r="K6714" s="229">
        <f t="shared" si="643"/>
        <v>0</v>
      </c>
      <c r="L6714" s="229">
        <f t="shared" si="643"/>
        <v>0</v>
      </c>
      <c r="M6714" s="229">
        <f t="shared" si="644"/>
        <v>0</v>
      </c>
    </row>
    <row r="6715" spans="1:13" ht="15" customHeight="1">
      <c r="A6715" s="76"/>
      <c r="B6715" s="77" t="str">
        <f t="shared" si="641"/>
        <v/>
      </c>
      <c r="C6715" t="str">
        <f t="shared" si="640"/>
        <v/>
      </c>
      <c r="D6715" s="315" t="str">
        <f t="shared" si="645"/>
        <v/>
      </c>
      <c r="E6715" s="228">
        <v>0</v>
      </c>
      <c r="J6715" s="229">
        <f t="shared" si="642"/>
        <v>0</v>
      </c>
      <c r="K6715" s="229">
        <f t="shared" si="643"/>
        <v>0</v>
      </c>
      <c r="L6715" s="229">
        <f t="shared" si="643"/>
        <v>0</v>
      </c>
      <c r="M6715" s="229">
        <f t="shared" si="644"/>
        <v>0</v>
      </c>
    </row>
    <row r="6716" spans="1:13" ht="15" customHeight="1">
      <c r="A6716" s="76"/>
      <c r="B6716" s="77" t="str">
        <f t="shared" si="641"/>
        <v/>
      </c>
      <c r="C6716" t="str">
        <f t="shared" si="640"/>
        <v/>
      </c>
      <c r="D6716" s="315" t="str">
        <f t="shared" si="645"/>
        <v/>
      </c>
      <c r="E6716" s="228">
        <v>0</v>
      </c>
      <c r="J6716" s="229">
        <f t="shared" si="642"/>
        <v>0</v>
      </c>
      <c r="K6716" s="229">
        <f t="shared" si="643"/>
        <v>0</v>
      </c>
      <c r="L6716" s="229">
        <f t="shared" si="643"/>
        <v>0</v>
      </c>
      <c r="M6716" s="229">
        <f t="shared" si="644"/>
        <v>0</v>
      </c>
    </row>
    <row r="6717" spans="1:13" ht="15" customHeight="1">
      <c r="A6717" s="76"/>
      <c r="B6717" s="77" t="str">
        <f t="shared" si="641"/>
        <v/>
      </c>
      <c r="C6717" t="str">
        <f t="shared" si="640"/>
        <v/>
      </c>
      <c r="D6717" s="315" t="str">
        <f t="shared" si="645"/>
        <v/>
      </c>
      <c r="E6717" s="228">
        <v>0</v>
      </c>
      <c r="J6717" s="229">
        <f t="shared" si="642"/>
        <v>0</v>
      </c>
      <c r="K6717" s="229">
        <f t="shared" si="643"/>
        <v>0</v>
      </c>
      <c r="L6717" s="229">
        <f t="shared" si="643"/>
        <v>0</v>
      </c>
      <c r="M6717" s="229">
        <f t="shared" si="644"/>
        <v>0</v>
      </c>
    </row>
    <row r="6718" spans="1:13" ht="15" customHeight="1">
      <c r="A6718" s="76"/>
      <c r="B6718" s="77" t="str">
        <f t="shared" si="641"/>
        <v/>
      </c>
      <c r="C6718" t="str">
        <f t="shared" si="640"/>
        <v/>
      </c>
      <c r="D6718" s="315" t="str">
        <f t="shared" si="645"/>
        <v/>
      </c>
      <c r="E6718" s="228">
        <v>0</v>
      </c>
      <c r="J6718" s="229">
        <f t="shared" si="642"/>
        <v>0</v>
      </c>
      <c r="K6718" s="229">
        <f t="shared" si="643"/>
        <v>0</v>
      </c>
      <c r="L6718" s="229">
        <f t="shared" si="643"/>
        <v>0</v>
      </c>
      <c r="M6718" s="229">
        <f t="shared" si="644"/>
        <v>0</v>
      </c>
    </row>
    <row r="6719" spans="1:13" ht="15" customHeight="1">
      <c r="A6719" s="76"/>
      <c r="B6719" s="77" t="str">
        <f t="shared" si="641"/>
        <v/>
      </c>
      <c r="C6719" t="str">
        <f t="shared" si="640"/>
        <v/>
      </c>
      <c r="D6719" s="315" t="str">
        <f t="shared" si="645"/>
        <v/>
      </c>
      <c r="E6719" s="228">
        <v>0</v>
      </c>
      <c r="J6719" s="229">
        <f t="shared" si="642"/>
        <v>0</v>
      </c>
      <c r="K6719" s="229">
        <f t="shared" si="643"/>
        <v>0</v>
      </c>
      <c r="L6719" s="229">
        <f t="shared" si="643"/>
        <v>0</v>
      </c>
      <c r="M6719" s="229">
        <f t="shared" si="644"/>
        <v>0</v>
      </c>
    </row>
    <row r="6720" spans="1:13" ht="15" customHeight="1">
      <c r="A6720" s="76"/>
      <c r="B6720" s="77" t="str">
        <f t="shared" si="641"/>
        <v/>
      </c>
      <c r="C6720" t="str">
        <f t="shared" si="640"/>
        <v/>
      </c>
      <c r="D6720" s="315" t="str">
        <f t="shared" si="645"/>
        <v/>
      </c>
      <c r="E6720" s="228">
        <v>0</v>
      </c>
      <c r="J6720" s="229">
        <f t="shared" si="642"/>
        <v>0</v>
      </c>
      <c r="K6720" s="229">
        <f t="shared" si="643"/>
        <v>0</v>
      </c>
      <c r="L6720" s="229">
        <f t="shared" si="643"/>
        <v>0</v>
      </c>
      <c r="M6720" s="229">
        <f t="shared" si="644"/>
        <v>0</v>
      </c>
    </row>
    <row r="6721" spans="1:13" ht="15" customHeight="1">
      <c r="A6721" s="76"/>
      <c r="B6721" s="77" t="str">
        <f t="shared" si="641"/>
        <v/>
      </c>
      <c r="C6721" t="str">
        <f t="shared" ref="C6721:C6784" si="646">IF(A6721&lt;&gt;"",TEXT(A6721,"aaaa"),"")</f>
        <v/>
      </c>
      <c r="D6721" s="315" t="str">
        <f t="shared" si="645"/>
        <v/>
      </c>
      <c r="E6721" s="228">
        <v>0</v>
      </c>
      <c r="J6721" s="229">
        <f t="shared" si="642"/>
        <v>0</v>
      </c>
      <c r="K6721" s="229">
        <f t="shared" si="643"/>
        <v>0</v>
      </c>
      <c r="L6721" s="229">
        <f t="shared" si="643"/>
        <v>0</v>
      </c>
      <c r="M6721" s="229">
        <f t="shared" si="644"/>
        <v>0</v>
      </c>
    </row>
    <row r="6722" spans="1:13" ht="15" customHeight="1">
      <c r="A6722" s="76"/>
      <c r="B6722" s="77" t="str">
        <f t="shared" si="641"/>
        <v/>
      </c>
      <c r="C6722" t="str">
        <f t="shared" si="646"/>
        <v/>
      </c>
      <c r="D6722" s="315" t="str">
        <f t="shared" si="645"/>
        <v/>
      </c>
      <c r="E6722" s="228">
        <v>0</v>
      </c>
      <c r="J6722" s="229">
        <f t="shared" si="642"/>
        <v>0</v>
      </c>
      <c r="K6722" s="229">
        <f t="shared" si="643"/>
        <v>0</v>
      </c>
      <c r="L6722" s="229">
        <f t="shared" si="643"/>
        <v>0</v>
      </c>
      <c r="M6722" s="229">
        <f t="shared" si="644"/>
        <v>0</v>
      </c>
    </row>
    <row r="6723" spans="1:13" ht="15" customHeight="1">
      <c r="A6723" s="76"/>
      <c r="B6723" s="77" t="str">
        <f t="shared" si="641"/>
        <v/>
      </c>
      <c r="C6723" t="str">
        <f t="shared" si="646"/>
        <v/>
      </c>
      <c r="D6723" s="315" t="str">
        <f t="shared" si="645"/>
        <v/>
      </c>
      <c r="E6723" s="228">
        <v>0</v>
      </c>
      <c r="J6723" s="229">
        <f t="shared" si="642"/>
        <v>0</v>
      </c>
      <c r="K6723" s="229">
        <f t="shared" si="643"/>
        <v>0</v>
      </c>
      <c r="L6723" s="229">
        <f t="shared" si="643"/>
        <v>0</v>
      </c>
      <c r="M6723" s="229">
        <f t="shared" si="644"/>
        <v>0</v>
      </c>
    </row>
    <row r="6724" spans="1:13" ht="15" customHeight="1">
      <c r="A6724" s="76"/>
      <c r="B6724" s="77" t="str">
        <f t="shared" si="641"/>
        <v/>
      </c>
      <c r="C6724" t="str">
        <f t="shared" si="646"/>
        <v/>
      </c>
      <c r="D6724" s="315" t="str">
        <f t="shared" si="645"/>
        <v/>
      </c>
      <c r="E6724" s="228">
        <v>0</v>
      </c>
      <c r="J6724" s="229">
        <f t="shared" si="642"/>
        <v>0</v>
      </c>
      <c r="K6724" s="229">
        <f t="shared" si="643"/>
        <v>0</v>
      </c>
      <c r="L6724" s="229">
        <f t="shared" si="643"/>
        <v>0</v>
      </c>
      <c r="M6724" s="229">
        <f t="shared" si="644"/>
        <v>0</v>
      </c>
    </row>
    <row r="6725" spans="1:13" ht="15" customHeight="1">
      <c r="A6725" s="76"/>
      <c r="B6725" s="77" t="str">
        <f t="shared" si="641"/>
        <v/>
      </c>
      <c r="C6725" t="str">
        <f t="shared" si="646"/>
        <v/>
      </c>
      <c r="D6725" s="315" t="str">
        <f t="shared" si="645"/>
        <v/>
      </c>
      <c r="E6725" s="228">
        <v>0</v>
      </c>
      <c r="J6725" s="229">
        <f t="shared" si="642"/>
        <v>0</v>
      </c>
      <c r="K6725" s="229">
        <f t="shared" si="643"/>
        <v>0</v>
      </c>
      <c r="L6725" s="229">
        <f t="shared" si="643"/>
        <v>0</v>
      </c>
      <c r="M6725" s="229">
        <f t="shared" si="644"/>
        <v>0</v>
      </c>
    </row>
    <row r="6726" spans="1:13" ht="15" customHeight="1">
      <c r="A6726" s="76"/>
      <c r="B6726" s="77" t="str">
        <f t="shared" si="641"/>
        <v/>
      </c>
      <c r="C6726" t="str">
        <f t="shared" si="646"/>
        <v/>
      </c>
      <c r="D6726" s="315" t="str">
        <f t="shared" si="645"/>
        <v/>
      </c>
      <c r="E6726" s="228">
        <v>0</v>
      </c>
      <c r="J6726" s="229">
        <f t="shared" si="642"/>
        <v>0</v>
      </c>
      <c r="K6726" s="229">
        <f t="shared" si="643"/>
        <v>0</v>
      </c>
      <c r="L6726" s="229">
        <f t="shared" si="643"/>
        <v>0</v>
      </c>
      <c r="M6726" s="229">
        <f t="shared" si="644"/>
        <v>0</v>
      </c>
    </row>
    <row r="6727" spans="1:13" ht="15" customHeight="1">
      <c r="A6727" s="76"/>
      <c r="B6727" s="77" t="str">
        <f t="shared" ref="B6727:B6790" si="647">IF(A6727="","",TEXT(A6727,"DDDD"))</f>
        <v/>
      </c>
      <c r="C6727" t="str">
        <f t="shared" si="646"/>
        <v/>
      </c>
      <c r="D6727" s="315" t="str">
        <f t="shared" si="645"/>
        <v/>
      </c>
      <c r="E6727" s="228">
        <v>0</v>
      </c>
      <c r="J6727" s="229">
        <f t="shared" ref="J6727:J6790" si="648">IF(E6727=0,0,(1-J$4)*E6727)</f>
        <v>0</v>
      </c>
      <c r="K6727" s="229">
        <f t="shared" ref="K6727:L6790" si="649">IF(F6727=0,0,(1-K$4)*F6727)</f>
        <v>0</v>
      </c>
      <c r="L6727" s="229">
        <f t="shared" si="649"/>
        <v>0</v>
      </c>
      <c r="M6727" s="229">
        <f t="shared" ref="M6727:M6790" si="650">IF(H6727=0,0,(1-M$4)*H6727)</f>
        <v>0</v>
      </c>
    </row>
    <row r="6728" spans="1:13" ht="15" customHeight="1">
      <c r="A6728" s="76"/>
      <c r="B6728" s="77" t="str">
        <f t="shared" si="647"/>
        <v/>
      </c>
      <c r="C6728" t="str">
        <f t="shared" si="646"/>
        <v/>
      </c>
      <c r="D6728" s="315" t="str">
        <f t="shared" ref="D6728:D6791" si="651">IF(A6728&lt;&gt;"",PROPER(TEXT(A6728,"Mmmm")),"")</f>
        <v/>
      </c>
      <c r="E6728" s="228">
        <v>0</v>
      </c>
      <c r="J6728" s="229">
        <f t="shared" si="648"/>
        <v>0</v>
      </c>
      <c r="K6728" s="229">
        <f t="shared" si="649"/>
        <v>0</v>
      </c>
      <c r="L6728" s="229">
        <f t="shared" si="649"/>
        <v>0</v>
      </c>
      <c r="M6728" s="229">
        <f t="shared" si="650"/>
        <v>0</v>
      </c>
    </row>
    <row r="6729" spans="1:13" ht="15" customHeight="1">
      <c r="A6729" s="76"/>
      <c r="B6729" s="77" t="str">
        <f t="shared" si="647"/>
        <v/>
      </c>
      <c r="C6729" t="str">
        <f t="shared" si="646"/>
        <v/>
      </c>
      <c r="D6729" s="315" t="str">
        <f t="shared" si="651"/>
        <v/>
      </c>
      <c r="E6729" s="228">
        <v>0</v>
      </c>
      <c r="J6729" s="229">
        <f t="shared" si="648"/>
        <v>0</v>
      </c>
      <c r="K6729" s="229">
        <f t="shared" si="649"/>
        <v>0</v>
      </c>
      <c r="L6729" s="229">
        <f t="shared" si="649"/>
        <v>0</v>
      </c>
      <c r="M6729" s="229">
        <f t="shared" si="650"/>
        <v>0</v>
      </c>
    </row>
    <row r="6730" spans="1:13" ht="15" customHeight="1">
      <c r="A6730" s="76"/>
      <c r="B6730" s="77" t="str">
        <f t="shared" si="647"/>
        <v/>
      </c>
      <c r="C6730" t="str">
        <f t="shared" si="646"/>
        <v/>
      </c>
      <c r="D6730" s="315" t="str">
        <f t="shared" si="651"/>
        <v/>
      </c>
      <c r="E6730" s="228">
        <v>0</v>
      </c>
      <c r="J6730" s="229">
        <f t="shared" si="648"/>
        <v>0</v>
      </c>
      <c r="K6730" s="229">
        <f t="shared" si="649"/>
        <v>0</v>
      </c>
      <c r="L6730" s="229">
        <f t="shared" si="649"/>
        <v>0</v>
      </c>
      <c r="M6730" s="229">
        <f t="shared" si="650"/>
        <v>0</v>
      </c>
    </row>
    <row r="6731" spans="1:13" ht="15" customHeight="1">
      <c r="A6731" s="76"/>
      <c r="B6731" s="77" t="str">
        <f t="shared" si="647"/>
        <v/>
      </c>
      <c r="C6731" t="str">
        <f t="shared" si="646"/>
        <v/>
      </c>
      <c r="D6731" s="315" t="str">
        <f t="shared" si="651"/>
        <v/>
      </c>
      <c r="E6731" s="228">
        <v>0</v>
      </c>
      <c r="J6731" s="229">
        <f t="shared" si="648"/>
        <v>0</v>
      </c>
      <c r="K6731" s="229">
        <f t="shared" si="649"/>
        <v>0</v>
      </c>
      <c r="L6731" s="229">
        <f t="shared" si="649"/>
        <v>0</v>
      </c>
      <c r="M6731" s="229">
        <f t="shared" si="650"/>
        <v>0</v>
      </c>
    </row>
    <row r="6732" spans="1:13" ht="15" customHeight="1">
      <c r="A6732" s="76"/>
      <c r="B6732" s="77" t="str">
        <f t="shared" si="647"/>
        <v/>
      </c>
      <c r="C6732" t="str">
        <f t="shared" si="646"/>
        <v/>
      </c>
      <c r="D6732" s="315" t="str">
        <f t="shared" si="651"/>
        <v/>
      </c>
      <c r="E6732" s="228">
        <v>0</v>
      </c>
      <c r="J6732" s="229">
        <f t="shared" si="648"/>
        <v>0</v>
      </c>
      <c r="K6732" s="229">
        <f t="shared" si="649"/>
        <v>0</v>
      </c>
      <c r="L6732" s="229">
        <f t="shared" si="649"/>
        <v>0</v>
      </c>
      <c r="M6732" s="229">
        <f t="shared" si="650"/>
        <v>0</v>
      </c>
    </row>
    <row r="6733" spans="1:13" ht="15" customHeight="1">
      <c r="A6733" s="76"/>
      <c r="B6733" s="77" t="str">
        <f t="shared" si="647"/>
        <v/>
      </c>
      <c r="C6733" t="str">
        <f t="shared" si="646"/>
        <v/>
      </c>
      <c r="D6733" s="315" t="str">
        <f t="shared" si="651"/>
        <v/>
      </c>
      <c r="E6733" s="228">
        <v>0</v>
      </c>
      <c r="J6733" s="229">
        <f t="shared" si="648"/>
        <v>0</v>
      </c>
      <c r="K6733" s="229">
        <f t="shared" si="649"/>
        <v>0</v>
      </c>
      <c r="L6733" s="229">
        <f t="shared" si="649"/>
        <v>0</v>
      </c>
      <c r="M6733" s="229">
        <f t="shared" si="650"/>
        <v>0</v>
      </c>
    </row>
    <row r="6734" spans="1:13" ht="15" customHeight="1">
      <c r="A6734" s="76"/>
      <c r="B6734" s="77" t="str">
        <f t="shared" si="647"/>
        <v/>
      </c>
      <c r="C6734" t="str">
        <f t="shared" si="646"/>
        <v/>
      </c>
      <c r="D6734" s="315" t="str">
        <f t="shared" si="651"/>
        <v/>
      </c>
      <c r="E6734" s="228">
        <v>0</v>
      </c>
      <c r="J6734" s="229">
        <f t="shared" si="648"/>
        <v>0</v>
      </c>
      <c r="K6734" s="229">
        <f t="shared" si="649"/>
        <v>0</v>
      </c>
      <c r="L6734" s="229">
        <f t="shared" si="649"/>
        <v>0</v>
      </c>
      <c r="M6734" s="229">
        <f t="shared" si="650"/>
        <v>0</v>
      </c>
    </row>
    <row r="6735" spans="1:13" ht="15" customHeight="1">
      <c r="A6735" s="76"/>
      <c r="B6735" s="77" t="str">
        <f t="shared" si="647"/>
        <v/>
      </c>
      <c r="C6735" t="str">
        <f t="shared" si="646"/>
        <v/>
      </c>
      <c r="D6735" s="315" t="str">
        <f t="shared" si="651"/>
        <v/>
      </c>
      <c r="E6735" s="228">
        <v>0</v>
      </c>
      <c r="J6735" s="229">
        <f t="shared" si="648"/>
        <v>0</v>
      </c>
      <c r="K6735" s="229">
        <f t="shared" si="649"/>
        <v>0</v>
      </c>
      <c r="L6735" s="229">
        <f t="shared" si="649"/>
        <v>0</v>
      </c>
      <c r="M6735" s="229">
        <f t="shared" si="650"/>
        <v>0</v>
      </c>
    </row>
    <row r="6736" spans="1:13" ht="15" customHeight="1">
      <c r="A6736" s="76"/>
      <c r="B6736" s="77" t="str">
        <f t="shared" si="647"/>
        <v/>
      </c>
      <c r="C6736" t="str">
        <f t="shared" si="646"/>
        <v/>
      </c>
      <c r="D6736" s="315" t="str">
        <f t="shared" si="651"/>
        <v/>
      </c>
      <c r="E6736" s="228">
        <v>0</v>
      </c>
      <c r="J6736" s="229">
        <f t="shared" si="648"/>
        <v>0</v>
      </c>
      <c r="K6736" s="229">
        <f t="shared" si="649"/>
        <v>0</v>
      </c>
      <c r="L6736" s="229">
        <f t="shared" si="649"/>
        <v>0</v>
      </c>
      <c r="M6736" s="229">
        <f t="shared" si="650"/>
        <v>0</v>
      </c>
    </row>
    <row r="6737" spans="1:13" ht="15" customHeight="1">
      <c r="A6737" s="76"/>
      <c r="B6737" s="77" t="str">
        <f t="shared" si="647"/>
        <v/>
      </c>
      <c r="C6737" t="str">
        <f t="shared" si="646"/>
        <v/>
      </c>
      <c r="D6737" s="315" t="str">
        <f t="shared" si="651"/>
        <v/>
      </c>
      <c r="E6737" s="228">
        <v>0</v>
      </c>
      <c r="J6737" s="229">
        <f t="shared" si="648"/>
        <v>0</v>
      </c>
      <c r="K6737" s="229">
        <f t="shared" si="649"/>
        <v>0</v>
      </c>
      <c r="L6737" s="229">
        <f t="shared" si="649"/>
        <v>0</v>
      </c>
      <c r="M6737" s="229">
        <f t="shared" si="650"/>
        <v>0</v>
      </c>
    </row>
    <row r="6738" spans="1:13" ht="15" customHeight="1">
      <c r="A6738" s="76"/>
      <c r="B6738" s="77" t="str">
        <f t="shared" si="647"/>
        <v/>
      </c>
      <c r="C6738" t="str">
        <f t="shared" si="646"/>
        <v/>
      </c>
      <c r="D6738" s="315" t="str">
        <f t="shared" si="651"/>
        <v/>
      </c>
      <c r="E6738" s="228">
        <v>0</v>
      </c>
      <c r="J6738" s="229">
        <f t="shared" si="648"/>
        <v>0</v>
      </c>
      <c r="K6738" s="229">
        <f t="shared" si="649"/>
        <v>0</v>
      </c>
      <c r="L6738" s="229">
        <f t="shared" si="649"/>
        <v>0</v>
      </c>
      <c r="M6738" s="229">
        <f t="shared" si="650"/>
        <v>0</v>
      </c>
    </row>
    <row r="6739" spans="1:13" ht="15" customHeight="1">
      <c r="A6739" s="76"/>
      <c r="B6739" s="77" t="str">
        <f t="shared" si="647"/>
        <v/>
      </c>
      <c r="C6739" t="str">
        <f t="shared" si="646"/>
        <v/>
      </c>
      <c r="D6739" s="315" t="str">
        <f t="shared" si="651"/>
        <v/>
      </c>
      <c r="E6739" s="228">
        <v>0</v>
      </c>
      <c r="J6739" s="229">
        <f t="shared" si="648"/>
        <v>0</v>
      </c>
      <c r="K6739" s="229">
        <f t="shared" si="649"/>
        <v>0</v>
      </c>
      <c r="L6739" s="229">
        <f t="shared" si="649"/>
        <v>0</v>
      </c>
      <c r="M6739" s="229">
        <f t="shared" si="650"/>
        <v>0</v>
      </c>
    </row>
    <row r="6740" spans="1:13" ht="15" customHeight="1">
      <c r="A6740" s="76"/>
      <c r="B6740" s="77" t="str">
        <f t="shared" si="647"/>
        <v/>
      </c>
      <c r="C6740" t="str">
        <f t="shared" si="646"/>
        <v/>
      </c>
      <c r="D6740" s="315" t="str">
        <f t="shared" si="651"/>
        <v/>
      </c>
      <c r="E6740" s="228">
        <v>0</v>
      </c>
      <c r="J6740" s="229">
        <f t="shared" si="648"/>
        <v>0</v>
      </c>
      <c r="K6740" s="229">
        <f t="shared" si="649"/>
        <v>0</v>
      </c>
      <c r="L6740" s="229">
        <f t="shared" si="649"/>
        <v>0</v>
      </c>
      <c r="M6740" s="229">
        <f t="shared" si="650"/>
        <v>0</v>
      </c>
    </row>
    <row r="6741" spans="1:13" ht="15" customHeight="1">
      <c r="A6741" s="76"/>
      <c r="B6741" s="77" t="str">
        <f t="shared" si="647"/>
        <v/>
      </c>
      <c r="C6741" t="str">
        <f t="shared" si="646"/>
        <v/>
      </c>
      <c r="D6741" s="315" t="str">
        <f t="shared" si="651"/>
        <v/>
      </c>
      <c r="E6741" s="228">
        <v>0</v>
      </c>
      <c r="J6741" s="229">
        <f t="shared" si="648"/>
        <v>0</v>
      </c>
      <c r="K6741" s="229">
        <f t="shared" si="649"/>
        <v>0</v>
      </c>
      <c r="L6741" s="229">
        <f t="shared" si="649"/>
        <v>0</v>
      </c>
      <c r="M6741" s="229">
        <f t="shared" si="650"/>
        <v>0</v>
      </c>
    </row>
    <row r="6742" spans="1:13" ht="15" customHeight="1">
      <c r="A6742" s="76"/>
      <c r="B6742" s="77" t="str">
        <f t="shared" si="647"/>
        <v/>
      </c>
      <c r="C6742" t="str">
        <f t="shared" si="646"/>
        <v/>
      </c>
      <c r="D6742" s="315" t="str">
        <f t="shared" si="651"/>
        <v/>
      </c>
      <c r="E6742" s="228">
        <v>0</v>
      </c>
      <c r="J6742" s="229">
        <f t="shared" si="648"/>
        <v>0</v>
      </c>
      <c r="K6742" s="229">
        <f t="shared" si="649"/>
        <v>0</v>
      </c>
      <c r="L6742" s="229">
        <f t="shared" si="649"/>
        <v>0</v>
      </c>
      <c r="M6742" s="229">
        <f t="shared" si="650"/>
        <v>0</v>
      </c>
    </row>
    <row r="6743" spans="1:13" ht="15" customHeight="1">
      <c r="A6743" s="76"/>
      <c r="B6743" s="77" t="str">
        <f t="shared" si="647"/>
        <v/>
      </c>
      <c r="C6743" t="str">
        <f t="shared" si="646"/>
        <v/>
      </c>
      <c r="D6743" s="315" t="str">
        <f t="shared" si="651"/>
        <v/>
      </c>
      <c r="E6743" s="228">
        <v>0</v>
      </c>
      <c r="J6743" s="229">
        <f t="shared" si="648"/>
        <v>0</v>
      </c>
      <c r="K6743" s="229">
        <f t="shared" si="649"/>
        <v>0</v>
      </c>
      <c r="L6743" s="229">
        <f t="shared" si="649"/>
        <v>0</v>
      </c>
      <c r="M6743" s="229">
        <f t="shared" si="650"/>
        <v>0</v>
      </c>
    </row>
    <row r="6744" spans="1:13" ht="15" customHeight="1">
      <c r="A6744" s="76"/>
      <c r="B6744" s="77" t="str">
        <f t="shared" si="647"/>
        <v/>
      </c>
      <c r="C6744" t="str">
        <f t="shared" si="646"/>
        <v/>
      </c>
      <c r="D6744" s="315" t="str">
        <f t="shared" si="651"/>
        <v/>
      </c>
      <c r="E6744" s="228">
        <v>0</v>
      </c>
      <c r="J6744" s="229">
        <f t="shared" si="648"/>
        <v>0</v>
      </c>
      <c r="K6744" s="229">
        <f t="shared" si="649"/>
        <v>0</v>
      </c>
      <c r="L6744" s="229">
        <f t="shared" si="649"/>
        <v>0</v>
      </c>
      <c r="M6744" s="229">
        <f t="shared" si="650"/>
        <v>0</v>
      </c>
    </row>
    <row r="6745" spans="1:13" ht="15" customHeight="1">
      <c r="A6745" s="76"/>
      <c r="B6745" s="77" t="str">
        <f t="shared" si="647"/>
        <v/>
      </c>
      <c r="C6745" t="str">
        <f t="shared" si="646"/>
        <v/>
      </c>
      <c r="D6745" s="315" t="str">
        <f t="shared" si="651"/>
        <v/>
      </c>
      <c r="E6745" s="228">
        <v>0</v>
      </c>
      <c r="J6745" s="229">
        <f t="shared" si="648"/>
        <v>0</v>
      </c>
      <c r="K6745" s="229">
        <f t="shared" si="649"/>
        <v>0</v>
      </c>
      <c r="L6745" s="229">
        <f t="shared" si="649"/>
        <v>0</v>
      </c>
      <c r="M6745" s="229">
        <f t="shared" si="650"/>
        <v>0</v>
      </c>
    </row>
    <row r="6746" spans="1:13" ht="15" customHeight="1">
      <c r="A6746" s="76"/>
      <c r="B6746" s="77" t="str">
        <f t="shared" si="647"/>
        <v/>
      </c>
      <c r="C6746" t="str">
        <f t="shared" si="646"/>
        <v/>
      </c>
      <c r="D6746" s="315" t="str">
        <f t="shared" si="651"/>
        <v/>
      </c>
      <c r="E6746" s="228">
        <v>0</v>
      </c>
      <c r="J6746" s="229">
        <f t="shared" si="648"/>
        <v>0</v>
      </c>
      <c r="K6746" s="229">
        <f t="shared" si="649"/>
        <v>0</v>
      </c>
      <c r="L6746" s="229">
        <f t="shared" si="649"/>
        <v>0</v>
      </c>
      <c r="M6746" s="229">
        <f t="shared" si="650"/>
        <v>0</v>
      </c>
    </row>
    <row r="6747" spans="1:13" ht="15" customHeight="1">
      <c r="A6747" s="76"/>
      <c r="B6747" s="77" t="str">
        <f t="shared" si="647"/>
        <v/>
      </c>
      <c r="C6747" t="str">
        <f t="shared" si="646"/>
        <v/>
      </c>
      <c r="D6747" s="315" t="str">
        <f t="shared" si="651"/>
        <v/>
      </c>
      <c r="E6747" s="228">
        <v>0</v>
      </c>
      <c r="J6747" s="229">
        <f t="shared" si="648"/>
        <v>0</v>
      </c>
      <c r="K6747" s="229">
        <f t="shared" si="649"/>
        <v>0</v>
      </c>
      <c r="L6747" s="229">
        <f t="shared" si="649"/>
        <v>0</v>
      </c>
      <c r="M6747" s="229">
        <f t="shared" si="650"/>
        <v>0</v>
      </c>
    </row>
    <row r="6748" spans="1:13" ht="15" customHeight="1">
      <c r="A6748" s="76"/>
      <c r="B6748" s="77" t="str">
        <f t="shared" si="647"/>
        <v/>
      </c>
      <c r="C6748" t="str">
        <f t="shared" si="646"/>
        <v/>
      </c>
      <c r="D6748" s="315" t="str">
        <f t="shared" si="651"/>
        <v/>
      </c>
      <c r="E6748" s="228">
        <v>0</v>
      </c>
      <c r="J6748" s="229">
        <f t="shared" si="648"/>
        <v>0</v>
      </c>
      <c r="K6748" s="229">
        <f t="shared" si="649"/>
        <v>0</v>
      </c>
      <c r="L6748" s="229">
        <f t="shared" si="649"/>
        <v>0</v>
      </c>
      <c r="M6748" s="229">
        <f t="shared" si="650"/>
        <v>0</v>
      </c>
    </row>
    <row r="6749" spans="1:13" ht="15" customHeight="1">
      <c r="A6749" s="76"/>
      <c r="B6749" s="77" t="str">
        <f t="shared" si="647"/>
        <v/>
      </c>
      <c r="C6749" t="str">
        <f t="shared" si="646"/>
        <v/>
      </c>
      <c r="D6749" s="315" t="str">
        <f t="shared" si="651"/>
        <v/>
      </c>
      <c r="E6749" s="228">
        <v>0</v>
      </c>
      <c r="J6749" s="229">
        <f t="shared" si="648"/>
        <v>0</v>
      </c>
      <c r="K6749" s="229">
        <f t="shared" si="649"/>
        <v>0</v>
      </c>
      <c r="L6749" s="229">
        <f t="shared" si="649"/>
        <v>0</v>
      </c>
      <c r="M6749" s="229">
        <f t="shared" si="650"/>
        <v>0</v>
      </c>
    </row>
    <row r="6750" spans="1:13" ht="15" customHeight="1">
      <c r="A6750" s="76"/>
      <c r="B6750" s="77" t="str">
        <f t="shared" si="647"/>
        <v/>
      </c>
      <c r="C6750" t="str">
        <f t="shared" si="646"/>
        <v/>
      </c>
      <c r="D6750" s="315" t="str">
        <f t="shared" si="651"/>
        <v/>
      </c>
      <c r="E6750" s="228">
        <v>0</v>
      </c>
      <c r="J6750" s="229">
        <f t="shared" si="648"/>
        <v>0</v>
      </c>
      <c r="K6750" s="229">
        <f t="shared" si="649"/>
        <v>0</v>
      </c>
      <c r="L6750" s="229">
        <f t="shared" si="649"/>
        <v>0</v>
      </c>
      <c r="M6750" s="229">
        <f t="shared" si="650"/>
        <v>0</v>
      </c>
    </row>
    <row r="6751" spans="1:13" ht="15" customHeight="1">
      <c r="A6751" s="76"/>
      <c r="B6751" s="77" t="str">
        <f t="shared" si="647"/>
        <v/>
      </c>
      <c r="C6751" t="str">
        <f t="shared" si="646"/>
        <v/>
      </c>
      <c r="D6751" s="315" t="str">
        <f t="shared" si="651"/>
        <v/>
      </c>
      <c r="E6751" s="228">
        <v>0</v>
      </c>
      <c r="J6751" s="229">
        <f t="shared" si="648"/>
        <v>0</v>
      </c>
      <c r="K6751" s="229">
        <f t="shared" si="649"/>
        <v>0</v>
      </c>
      <c r="L6751" s="229">
        <f t="shared" si="649"/>
        <v>0</v>
      </c>
      <c r="M6751" s="229">
        <f t="shared" si="650"/>
        <v>0</v>
      </c>
    </row>
    <row r="6752" spans="1:13" ht="15" customHeight="1">
      <c r="A6752" s="76"/>
      <c r="B6752" s="77" t="str">
        <f t="shared" si="647"/>
        <v/>
      </c>
      <c r="C6752" t="str">
        <f t="shared" si="646"/>
        <v/>
      </c>
      <c r="D6752" s="315" t="str">
        <f t="shared" si="651"/>
        <v/>
      </c>
      <c r="E6752" s="228">
        <v>0</v>
      </c>
      <c r="J6752" s="229">
        <f t="shared" si="648"/>
        <v>0</v>
      </c>
      <c r="K6752" s="229">
        <f t="shared" si="649"/>
        <v>0</v>
      </c>
      <c r="L6752" s="229">
        <f t="shared" si="649"/>
        <v>0</v>
      </c>
      <c r="M6752" s="229">
        <f t="shared" si="650"/>
        <v>0</v>
      </c>
    </row>
    <row r="6753" spans="1:13" ht="15" customHeight="1">
      <c r="A6753" s="76"/>
      <c r="B6753" s="77" t="str">
        <f t="shared" si="647"/>
        <v/>
      </c>
      <c r="C6753" t="str">
        <f t="shared" si="646"/>
        <v/>
      </c>
      <c r="D6753" s="315" t="str">
        <f t="shared" si="651"/>
        <v/>
      </c>
      <c r="E6753" s="228">
        <v>0</v>
      </c>
      <c r="J6753" s="229">
        <f t="shared" si="648"/>
        <v>0</v>
      </c>
      <c r="K6753" s="229">
        <f t="shared" si="649"/>
        <v>0</v>
      </c>
      <c r="L6753" s="229">
        <f t="shared" si="649"/>
        <v>0</v>
      </c>
      <c r="M6753" s="229">
        <f t="shared" si="650"/>
        <v>0</v>
      </c>
    </row>
    <row r="6754" spans="1:13" ht="15" customHeight="1">
      <c r="A6754" s="76"/>
      <c r="B6754" s="77" t="str">
        <f t="shared" si="647"/>
        <v/>
      </c>
      <c r="C6754" t="str">
        <f t="shared" si="646"/>
        <v/>
      </c>
      <c r="D6754" s="315" t="str">
        <f t="shared" si="651"/>
        <v/>
      </c>
      <c r="E6754" s="228">
        <v>0</v>
      </c>
      <c r="J6754" s="229">
        <f t="shared" si="648"/>
        <v>0</v>
      </c>
      <c r="K6754" s="229">
        <f t="shared" si="649"/>
        <v>0</v>
      </c>
      <c r="L6754" s="229">
        <f t="shared" si="649"/>
        <v>0</v>
      </c>
      <c r="M6754" s="229">
        <f t="shared" si="650"/>
        <v>0</v>
      </c>
    </row>
    <row r="6755" spans="1:13" ht="15" customHeight="1">
      <c r="A6755" s="76"/>
      <c r="B6755" s="77" t="str">
        <f t="shared" si="647"/>
        <v/>
      </c>
      <c r="C6755" t="str">
        <f t="shared" si="646"/>
        <v/>
      </c>
      <c r="D6755" s="315" t="str">
        <f t="shared" si="651"/>
        <v/>
      </c>
      <c r="E6755" s="228">
        <v>0</v>
      </c>
      <c r="J6755" s="229">
        <f t="shared" si="648"/>
        <v>0</v>
      </c>
      <c r="K6755" s="229">
        <f t="shared" si="649"/>
        <v>0</v>
      </c>
      <c r="L6755" s="229">
        <f t="shared" si="649"/>
        <v>0</v>
      </c>
      <c r="M6755" s="229">
        <f t="shared" si="650"/>
        <v>0</v>
      </c>
    </row>
    <row r="6756" spans="1:13" ht="15" customHeight="1">
      <c r="A6756" s="76"/>
      <c r="B6756" s="77" t="str">
        <f t="shared" si="647"/>
        <v/>
      </c>
      <c r="C6756" t="str">
        <f t="shared" si="646"/>
        <v/>
      </c>
      <c r="D6756" s="315" t="str">
        <f t="shared" si="651"/>
        <v/>
      </c>
      <c r="E6756" s="228">
        <v>0</v>
      </c>
      <c r="J6756" s="229">
        <f t="shared" si="648"/>
        <v>0</v>
      </c>
      <c r="K6756" s="229">
        <f t="shared" si="649"/>
        <v>0</v>
      </c>
      <c r="L6756" s="229">
        <f t="shared" si="649"/>
        <v>0</v>
      </c>
      <c r="M6756" s="229">
        <f t="shared" si="650"/>
        <v>0</v>
      </c>
    </row>
    <row r="6757" spans="1:13" ht="15" customHeight="1">
      <c r="A6757" s="76"/>
      <c r="B6757" s="77" t="str">
        <f t="shared" si="647"/>
        <v/>
      </c>
      <c r="C6757" t="str">
        <f t="shared" si="646"/>
        <v/>
      </c>
      <c r="D6757" s="315" t="str">
        <f t="shared" si="651"/>
        <v/>
      </c>
      <c r="E6757" s="228">
        <v>0</v>
      </c>
      <c r="J6757" s="229">
        <f t="shared" si="648"/>
        <v>0</v>
      </c>
      <c r="K6757" s="229">
        <f t="shared" si="649"/>
        <v>0</v>
      </c>
      <c r="L6757" s="229">
        <f t="shared" si="649"/>
        <v>0</v>
      </c>
      <c r="M6757" s="229">
        <f t="shared" si="650"/>
        <v>0</v>
      </c>
    </row>
    <row r="6758" spans="1:13" ht="15" customHeight="1">
      <c r="A6758" s="76"/>
      <c r="B6758" s="77" t="str">
        <f t="shared" si="647"/>
        <v/>
      </c>
      <c r="C6758" t="str">
        <f t="shared" si="646"/>
        <v/>
      </c>
      <c r="D6758" s="315" t="str">
        <f t="shared" si="651"/>
        <v/>
      </c>
      <c r="E6758" s="228">
        <v>0</v>
      </c>
      <c r="J6758" s="229">
        <f t="shared" si="648"/>
        <v>0</v>
      </c>
      <c r="K6758" s="229">
        <f t="shared" si="649"/>
        <v>0</v>
      </c>
      <c r="L6758" s="229">
        <f t="shared" si="649"/>
        <v>0</v>
      </c>
      <c r="M6758" s="229">
        <f t="shared" si="650"/>
        <v>0</v>
      </c>
    </row>
    <row r="6759" spans="1:13" ht="15" customHeight="1">
      <c r="A6759" s="76"/>
      <c r="B6759" s="77" t="str">
        <f t="shared" si="647"/>
        <v/>
      </c>
      <c r="C6759" t="str">
        <f t="shared" si="646"/>
        <v/>
      </c>
      <c r="D6759" s="315" t="str">
        <f t="shared" si="651"/>
        <v/>
      </c>
      <c r="E6759" s="228">
        <v>0</v>
      </c>
      <c r="J6759" s="229">
        <f t="shared" si="648"/>
        <v>0</v>
      </c>
      <c r="K6759" s="229">
        <f t="shared" si="649"/>
        <v>0</v>
      </c>
      <c r="L6759" s="229">
        <f t="shared" si="649"/>
        <v>0</v>
      </c>
      <c r="M6759" s="229">
        <f t="shared" si="650"/>
        <v>0</v>
      </c>
    </row>
    <row r="6760" spans="1:13" ht="15" customHeight="1">
      <c r="A6760" s="76"/>
      <c r="B6760" s="77" t="str">
        <f t="shared" si="647"/>
        <v/>
      </c>
      <c r="C6760" t="str">
        <f t="shared" si="646"/>
        <v/>
      </c>
      <c r="D6760" s="315" t="str">
        <f t="shared" si="651"/>
        <v/>
      </c>
      <c r="E6760" s="228">
        <v>0</v>
      </c>
      <c r="J6760" s="229">
        <f t="shared" si="648"/>
        <v>0</v>
      </c>
      <c r="K6760" s="229">
        <f t="shared" si="649"/>
        <v>0</v>
      </c>
      <c r="L6760" s="229">
        <f t="shared" si="649"/>
        <v>0</v>
      </c>
      <c r="M6760" s="229">
        <f t="shared" si="650"/>
        <v>0</v>
      </c>
    </row>
    <row r="6761" spans="1:13" ht="15" customHeight="1">
      <c r="A6761" s="76"/>
      <c r="B6761" s="77" t="str">
        <f t="shared" si="647"/>
        <v/>
      </c>
      <c r="C6761" t="str">
        <f t="shared" si="646"/>
        <v/>
      </c>
      <c r="D6761" s="315" t="str">
        <f t="shared" si="651"/>
        <v/>
      </c>
      <c r="E6761" s="228">
        <v>0</v>
      </c>
      <c r="J6761" s="229">
        <f t="shared" si="648"/>
        <v>0</v>
      </c>
      <c r="K6761" s="229">
        <f t="shared" si="649"/>
        <v>0</v>
      </c>
      <c r="L6761" s="229">
        <f t="shared" si="649"/>
        <v>0</v>
      </c>
      <c r="M6761" s="229">
        <f t="shared" si="650"/>
        <v>0</v>
      </c>
    </row>
    <row r="6762" spans="1:13" ht="15" customHeight="1">
      <c r="A6762" s="76"/>
      <c r="B6762" s="77" t="str">
        <f t="shared" si="647"/>
        <v/>
      </c>
      <c r="C6762" t="str">
        <f t="shared" si="646"/>
        <v/>
      </c>
      <c r="D6762" s="315" t="str">
        <f t="shared" si="651"/>
        <v/>
      </c>
      <c r="E6762" s="228">
        <v>0</v>
      </c>
      <c r="J6762" s="229">
        <f t="shared" si="648"/>
        <v>0</v>
      </c>
      <c r="K6762" s="229">
        <f t="shared" si="649"/>
        <v>0</v>
      </c>
      <c r="L6762" s="229">
        <f t="shared" si="649"/>
        <v>0</v>
      </c>
      <c r="M6762" s="229">
        <f t="shared" si="650"/>
        <v>0</v>
      </c>
    </row>
    <row r="6763" spans="1:13" ht="15" customHeight="1">
      <c r="A6763" s="76"/>
      <c r="B6763" s="77" t="str">
        <f t="shared" si="647"/>
        <v/>
      </c>
      <c r="C6763" t="str">
        <f t="shared" si="646"/>
        <v/>
      </c>
      <c r="D6763" s="315" t="str">
        <f t="shared" si="651"/>
        <v/>
      </c>
      <c r="E6763" s="228">
        <v>0</v>
      </c>
      <c r="J6763" s="229">
        <f t="shared" si="648"/>
        <v>0</v>
      </c>
      <c r="K6763" s="229">
        <f t="shared" si="649"/>
        <v>0</v>
      </c>
      <c r="L6763" s="229">
        <f t="shared" si="649"/>
        <v>0</v>
      </c>
      <c r="M6763" s="229">
        <f t="shared" si="650"/>
        <v>0</v>
      </c>
    </row>
    <row r="6764" spans="1:13" ht="15" customHeight="1">
      <c r="A6764" s="76"/>
      <c r="B6764" s="77" t="str">
        <f t="shared" si="647"/>
        <v/>
      </c>
      <c r="C6764" t="str">
        <f t="shared" si="646"/>
        <v/>
      </c>
      <c r="D6764" s="315" t="str">
        <f t="shared" si="651"/>
        <v/>
      </c>
      <c r="E6764" s="228">
        <v>0</v>
      </c>
      <c r="J6764" s="229">
        <f t="shared" si="648"/>
        <v>0</v>
      </c>
      <c r="K6764" s="229">
        <f t="shared" si="649"/>
        <v>0</v>
      </c>
      <c r="L6764" s="229">
        <f t="shared" si="649"/>
        <v>0</v>
      </c>
      <c r="M6764" s="229">
        <f t="shared" si="650"/>
        <v>0</v>
      </c>
    </row>
    <row r="6765" spans="1:13" ht="15" customHeight="1">
      <c r="A6765" s="76"/>
      <c r="B6765" s="77" t="str">
        <f t="shared" si="647"/>
        <v/>
      </c>
      <c r="C6765" t="str">
        <f t="shared" si="646"/>
        <v/>
      </c>
      <c r="D6765" s="315" t="str">
        <f t="shared" si="651"/>
        <v/>
      </c>
      <c r="E6765" s="228">
        <v>0</v>
      </c>
      <c r="J6765" s="229">
        <f t="shared" si="648"/>
        <v>0</v>
      </c>
      <c r="K6765" s="229">
        <f t="shared" si="649"/>
        <v>0</v>
      </c>
      <c r="L6765" s="229">
        <f t="shared" si="649"/>
        <v>0</v>
      </c>
      <c r="M6765" s="229">
        <f t="shared" si="650"/>
        <v>0</v>
      </c>
    </row>
    <row r="6766" spans="1:13" ht="15" customHeight="1">
      <c r="A6766" s="76"/>
      <c r="B6766" s="77" t="str">
        <f t="shared" si="647"/>
        <v/>
      </c>
      <c r="C6766" t="str">
        <f t="shared" si="646"/>
        <v/>
      </c>
      <c r="D6766" s="315" t="str">
        <f t="shared" si="651"/>
        <v/>
      </c>
      <c r="E6766" s="228">
        <v>0</v>
      </c>
      <c r="J6766" s="229">
        <f t="shared" si="648"/>
        <v>0</v>
      </c>
      <c r="K6766" s="229">
        <f t="shared" si="649"/>
        <v>0</v>
      </c>
      <c r="L6766" s="229">
        <f t="shared" si="649"/>
        <v>0</v>
      </c>
      <c r="M6766" s="229">
        <f t="shared" si="650"/>
        <v>0</v>
      </c>
    </row>
    <row r="6767" spans="1:13" ht="15" customHeight="1">
      <c r="A6767" s="76"/>
      <c r="B6767" s="77" t="str">
        <f t="shared" si="647"/>
        <v/>
      </c>
      <c r="C6767" t="str">
        <f t="shared" si="646"/>
        <v/>
      </c>
      <c r="D6767" s="315" t="str">
        <f t="shared" si="651"/>
        <v/>
      </c>
      <c r="E6767" s="228">
        <v>0</v>
      </c>
      <c r="J6767" s="229">
        <f t="shared" si="648"/>
        <v>0</v>
      </c>
      <c r="K6767" s="229">
        <f t="shared" si="649"/>
        <v>0</v>
      </c>
      <c r="L6767" s="229">
        <f t="shared" si="649"/>
        <v>0</v>
      </c>
      <c r="M6767" s="229">
        <f t="shared" si="650"/>
        <v>0</v>
      </c>
    </row>
    <row r="6768" spans="1:13" ht="15" customHeight="1">
      <c r="A6768" s="76"/>
      <c r="B6768" s="77" t="str">
        <f t="shared" si="647"/>
        <v/>
      </c>
      <c r="C6768" t="str">
        <f t="shared" si="646"/>
        <v/>
      </c>
      <c r="D6768" s="315" t="str">
        <f t="shared" si="651"/>
        <v/>
      </c>
      <c r="E6768" s="228">
        <v>0</v>
      </c>
      <c r="J6768" s="229">
        <f t="shared" si="648"/>
        <v>0</v>
      </c>
      <c r="K6768" s="229">
        <f t="shared" si="649"/>
        <v>0</v>
      </c>
      <c r="L6768" s="229">
        <f t="shared" si="649"/>
        <v>0</v>
      </c>
      <c r="M6768" s="229">
        <f t="shared" si="650"/>
        <v>0</v>
      </c>
    </row>
    <row r="6769" spans="1:13" ht="15" customHeight="1">
      <c r="A6769" s="76"/>
      <c r="B6769" s="77" t="str">
        <f t="shared" si="647"/>
        <v/>
      </c>
      <c r="C6769" t="str">
        <f t="shared" si="646"/>
        <v/>
      </c>
      <c r="D6769" s="315" t="str">
        <f t="shared" si="651"/>
        <v/>
      </c>
      <c r="E6769" s="228">
        <v>0</v>
      </c>
      <c r="J6769" s="229">
        <f t="shared" si="648"/>
        <v>0</v>
      </c>
      <c r="K6769" s="229">
        <f t="shared" si="649"/>
        <v>0</v>
      </c>
      <c r="L6769" s="229">
        <f t="shared" si="649"/>
        <v>0</v>
      </c>
      <c r="M6769" s="229">
        <f t="shared" si="650"/>
        <v>0</v>
      </c>
    </row>
    <row r="6770" spans="1:13" ht="15" customHeight="1">
      <c r="A6770" s="76"/>
      <c r="B6770" s="77" t="str">
        <f t="shared" si="647"/>
        <v/>
      </c>
      <c r="C6770" t="str">
        <f t="shared" si="646"/>
        <v/>
      </c>
      <c r="D6770" s="315" t="str">
        <f t="shared" si="651"/>
        <v/>
      </c>
      <c r="E6770" s="228">
        <v>0</v>
      </c>
      <c r="J6770" s="229">
        <f t="shared" si="648"/>
        <v>0</v>
      </c>
      <c r="K6770" s="229">
        <f t="shared" si="649"/>
        <v>0</v>
      </c>
      <c r="L6770" s="229">
        <f t="shared" si="649"/>
        <v>0</v>
      </c>
      <c r="M6770" s="229">
        <f t="shared" si="650"/>
        <v>0</v>
      </c>
    </row>
    <row r="6771" spans="1:13" ht="15" customHeight="1">
      <c r="A6771" s="76"/>
      <c r="B6771" s="77" t="str">
        <f t="shared" si="647"/>
        <v/>
      </c>
      <c r="C6771" t="str">
        <f t="shared" si="646"/>
        <v/>
      </c>
      <c r="D6771" s="315" t="str">
        <f t="shared" si="651"/>
        <v/>
      </c>
      <c r="E6771" s="228">
        <v>0</v>
      </c>
      <c r="J6771" s="229">
        <f t="shared" si="648"/>
        <v>0</v>
      </c>
      <c r="K6771" s="229">
        <f t="shared" si="649"/>
        <v>0</v>
      </c>
      <c r="L6771" s="229">
        <f t="shared" si="649"/>
        <v>0</v>
      </c>
      <c r="M6771" s="229">
        <f t="shared" si="650"/>
        <v>0</v>
      </c>
    </row>
    <row r="6772" spans="1:13" ht="15" customHeight="1">
      <c r="A6772" s="76"/>
      <c r="B6772" s="77" t="str">
        <f t="shared" si="647"/>
        <v/>
      </c>
      <c r="C6772" t="str">
        <f t="shared" si="646"/>
        <v/>
      </c>
      <c r="D6772" s="315" t="str">
        <f t="shared" si="651"/>
        <v/>
      </c>
      <c r="E6772" s="228">
        <v>0</v>
      </c>
      <c r="J6772" s="229">
        <f t="shared" si="648"/>
        <v>0</v>
      </c>
      <c r="K6772" s="229">
        <f t="shared" si="649"/>
        <v>0</v>
      </c>
      <c r="L6772" s="229">
        <f t="shared" si="649"/>
        <v>0</v>
      </c>
      <c r="M6772" s="229">
        <f t="shared" si="650"/>
        <v>0</v>
      </c>
    </row>
    <row r="6773" spans="1:13" ht="15" customHeight="1">
      <c r="A6773" s="76"/>
      <c r="B6773" s="77" t="str">
        <f t="shared" si="647"/>
        <v/>
      </c>
      <c r="C6773" t="str">
        <f t="shared" si="646"/>
        <v/>
      </c>
      <c r="D6773" s="315" t="str">
        <f t="shared" si="651"/>
        <v/>
      </c>
      <c r="E6773" s="228">
        <v>0</v>
      </c>
      <c r="J6773" s="229">
        <f t="shared" si="648"/>
        <v>0</v>
      </c>
      <c r="K6773" s="229">
        <f t="shared" si="649"/>
        <v>0</v>
      </c>
      <c r="L6773" s="229">
        <f t="shared" si="649"/>
        <v>0</v>
      </c>
      <c r="M6773" s="229">
        <f t="shared" si="650"/>
        <v>0</v>
      </c>
    </row>
    <row r="6774" spans="1:13" ht="15" customHeight="1">
      <c r="A6774" s="76"/>
      <c r="B6774" s="77" t="str">
        <f t="shared" si="647"/>
        <v/>
      </c>
      <c r="C6774" t="str">
        <f t="shared" si="646"/>
        <v/>
      </c>
      <c r="D6774" s="315" t="str">
        <f t="shared" si="651"/>
        <v/>
      </c>
      <c r="E6774" s="228">
        <v>0</v>
      </c>
      <c r="J6774" s="229">
        <f t="shared" si="648"/>
        <v>0</v>
      </c>
      <c r="K6774" s="229">
        <f t="shared" si="649"/>
        <v>0</v>
      </c>
      <c r="L6774" s="229">
        <f t="shared" si="649"/>
        <v>0</v>
      </c>
      <c r="M6774" s="229">
        <f t="shared" si="650"/>
        <v>0</v>
      </c>
    </row>
    <row r="6775" spans="1:13" ht="15" customHeight="1">
      <c r="A6775" s="76"/>
      <c r="B6775" s="77" t="str">
        <f t="shared" si="647"/>
        <v/>
      </c>
      <c r="C6775" t="str">
        <f t="shared" si="646"/>
        <v/>
      </c>
      <c r="D6775" s="315" t="str">
        <f t="shared" si="651"/>
        <v/>
      </c>
      <c r="E6775" s="228">
        <v>0</v>
      </c>
      <c r="J6775" s="229">
        <f t="shared" si="648"/>
        <v>0</v>
      </c>
      <c r="K6775" s="229">
        <f t="shared" si="649"/>
        <v>0</v>
      </c>
      <c r="L6775" s="229">
        <f t="shared" si="649"/>
        <v>0</v>
      </c>
      <c r="M6775" s="229">
        <f t="shared" si="650"/>
        <v>0</v>
      </c>
    </row>
    <row r="6776" spans="1:13" ht="15" customHeight="1">
      <c r="A6776" s="76"/>
      <c r="B6776" s="77" t="str">
        <f t="shared" si="647"/>
        <v/>
      </c>
      <c r="C6776" t="str">
        <f t="shared" si="646"/>
        <v/>
      </c>
      <c r="D6776" s="315" t="str">
        <f t="shared" si="651"/>
        <v/>
      </c>
      <c r="E6776" s="228">
        <v>0</v>
      </c>
      <c r="J6776" s="229">
        <f t="shared" si="648"/>
        <v>0</v>
      </c>
      <c r="K6776" s="229">
        <f t="shared" si="649"/>
        <v>0</v>
      </c>
      <c r="L6776" s="229">
        <f t="shared" si="649"/>
        <v>0</v>
      </c>
      <c r="M6776" s="229">
        <f t="shared" si="650"/>
        <v>0</v>
      </c>
    </row>
    <row r="6777" spans="1:13" ht="15" customHeight="1">
      <c r="A6777" s="76"/>
      <c r="B6777" s="77" t="str">
        <f t="shared" si="647"/>
        <v/>
      </c>
      <c r="C6777" t="str">
        <f t="shared" si="646"/>
        <v/>
      </c>
      <c r="D6777" s="315" t="str">
        <f t="shared" si="651"/>
        <v/>
      </c>
      <c r="E6777" s="228">
        <v>0</v>
      </c>
      <c r="J6777" s="229">
        <f t="shared" si="648"/>
        <v>0</v>
      </c>
      <c r="K6777" s="229">
        <f t="shared" si="649"/>
        <v>0</v>
      </c>
      <c r="L6777" s="229">
        <f t="shared" si="649"/>
        <v>0</v>
      </c>
      <c r="M6777" s="229">
        <f t="shared" si="650"/>
        <v>0</v>
      </c>
    </row>
    <row r="6778" spans="1:13" ht="15" customHeight="1">
      <c r="A6778" s="76"/>
      <c r="B6778" s="77" t="str">
        <f t="shared" si="647"/>
        <v/>
      </c>
      <c r="C6778" t="str">
        <f t="shared" si="646"/>
        <v/>
      </c>
      <c r="D6778" s="315" t="str">
        <f t="shared" si="651"/>
        <v/>
      </c>
      <c r="E6778" s="228">
        <v>0</v>
      </c>
      <c r="J6778" s="229">
        <f t="shared" si="648"/>
        <v>0</v>
      </c>
      <c r="K6778" s="229">
        <f t="shared" si="649"/>
        <v>0</v>
      </c>
      <c r="L6778" s="229">
        <f t="shared" si="649"/>
        <v>0</v>
      </c>
      <c r="M6778" s="229">
        <f t="shared" si="650"/>
        <v>0</v>
      </c>
    </row>
    <row r="6779" spans="1:13" ht="15" customHeight="1">
      <c r="A6779" s="76"/>
      <c r="B6779" s="77" t="str">
        <f t="shared" si="647"/>
        <v/>
      </c>
      <c r="C6779" t="str">
        <f t="shared" si="646"/>
        <v/>
      </c>
      <c r="D6779" s="315" t="str">
        <f t="shared" si="651"/>
        <v/>
      </c>
      <c r="E6779" s="228">
        <v>0</v>
      </c>
      <c r="J6779" s="229">
        <f t="shared" si="648"/>
        <v>0</v>
      </c>
      <c r="K6779" s="229">
        <f t="shared" si="649"/>
        <v>0</v>
      </c>
      <c r="L6779" s="229">
        <f t="shared" si="649"/>
        <v>0</v>
      </c>
      <c r="M6779" s="229">
        <f t="shared" si="650"/>
        <v>0</v>
      </c>
    </row>
    <row r="6780" spans="1:13" ht="15" customHeight="1">
      <c r="A6780" s="76"/>
      <c r="B6780" s="77" t="str">
        <f t="shared" si="647"/>
        <v/>
      </c>
      <c r="C6780" t="str">
        <f t="shared" si="646"/>
        <v/>
      </c>
      <c r="D6780" s="315" t="str">
        <f t="shared" si="651"/>
        <v/>
      </c>
      <c r="E6780" s="228">
        <v>0</v>
      </c>
      <c r="J6780" s="229">
        <f t="shared" si="648"/>
        <v>0</v>
      </c>
      <c r="K6780" s="229">
        <f t="shared" si="649"/>
        <v>0</v>
      </c>
      <c r="L6780" s="229">
        <f t="shared" si="649"/>
        <v>0</v>
      </c>
      <c r="M6780" s="229">
        <f t="shared" si="650"/>
        <v>0</v>
      </c>
    </row>
    <row r="6781" spans="1:13" ht="15" customHeight="1">
      <c r="A6781" s="76"/>
      <c r="B6781" s="77" t="str">
        <f t="shared" si="647"/>
        <v/>
      </c>
      <c r="C6781" t="str">
        <f t="shared" si="646"/>
        <v/>
      </c>
      <c r="D6781" s="315" t="str">
        <f t="shared" si="651"/>
        <v/>
      </c>
      <c r="E6781" s="228">
        <v>0</v>
      </c>
      <c r="J6781" s="229">
        <f t="shared" si="648"/>
        <v>0</v>
      </c>
      <c r="K6781" s="229">
        <f t="shared" si="649"/>
        <v>0</v>
      </c>
      <c r="L6781" s="229">
        <f t="shared" si="649"/>
        <v>0</v>
      </c>
      <c r="M6781" s="229">
        <f t="shared" si="650"/>
        <v>0</v>
      </c>
    </row>
    <row r="6782" spans="1:13" ht="15" customHeight="1">
      <c r="A6782" s="76"/>
      <c r="B6782" s="77" t="str">
        <f t="shared" si="647"/>
        <v/>
      </c>
      <c r="C6782" t="str">
        <f t="shared" si="646"/>
        <v/>
      </c>
      <c r="D6782" s="315" t="str">
        <f t="shared" si="651"/>
        <v/>
      </c>
      <c r="E6782" s="228">
        <v>0</v>
      </c>
      <c r="J6782" s="229">
        <f t="shared" si="648"/>
        <v>0</v>
      </c>
      <c r="K6782" s="229">
        <f t="shared" si="649"/>
        <v>0</v>
      </c>
      <c r="L6782" s="229">
        <f t="shared" si="649"/>
        <v>0</v>
      </c>
      <c r="M6782" s="229">
        <f t="shared" si="650"/>
        <v>0</v>
      </c>
    </row>
    <row r="6783" spans="1:13" ht="15" customHeight="1">
      <c r="A6783" s="76"/>
      <c r="B6783" s="77" t="str">
        <f t="shared" si="647"/>
        <v/>
      </c>
      <c r="C6783" t="str">
        <f t="shared" si="646"/>
        <v/>
      </c>
      <c r="D6783" s="315" t="str">
        <f t="shared" si="651"/>
        <v/>
      </c>
      <c r="E6783" s="228">
        <v>0</v>
      </c>
      <c r="J6783" s="229">
        <f t="shared" si="648"/>
        <v>0</v>
      </c>
      <c r="K6783" s="229">
        <f t="shared" si="649"/>
        <v>0</v>
      </c>
      <c r="L6783" s="229">
        <f t="shared" si="649"/>
        <v>0</v>
      </c>
      <c r="M6783" s="229">
        <f t="shared" si="650"/>
        <v>0</v>
      </c>
    </row>
    <row r="6784" spans="1:13" ht="15" customHeight="1">
      <c r="A6784" s="76"/>
      <c r="B6784" s="77" t="str">
        <f t="shared" si="647"/>
        <v/>
      </c>
      <c r="C6784" t="str">
        <f t="shared" si="646"/>
        <v/>
      </c>
      <c r="D6784" s="315" t="str">
        <f t="shared" si="651"/>
        <v/>
      </c>
      <c r="E6784" s="228">
        <v>0</v>
      </c>
      <c r="J6784" s="229">
        <f t="shared" si="648"/>
        <v>0</v>
      </c>
      <c r="K6784" s="229">
        <f t="shared" si="649"/>
        <v>0</v>
      </c>
      <c r="L6784" s="229">
        <f t="shared" si="649"/>
        <v>0</v>
      </c>
      <c r="M6784" s="229">
        <f t="shared" si="650"/>
        <v>0</v>
      </c>
    </row>
    <row r="6785" spans="1:13" ht="15" customHeight="1">
      <c r="A6785" s="76"/>
      <c r="B6785" s="77" t="str">
        <f t="shared" si="647"/>
        <v/>
      </c>
      <c r="C6785" t="str">
        <f t="shared" ref="C6785:C6848" si="652">IF(A6785&lt;&gt;"",TEXT(A6785,"aaaa"),"")</f>
        <v/>
      </c>
      <c r="D6785" s="315" t="str">
        <f t="shared" si="651"/>
        <v/>
      </c>
      <c r="E6785" s="228">
        <v>0</v>
      </c>
      <c r="J6785" s="229">
        <f t="shared" si="648"/>
        <v>0</v>
      </c>
      <c r="K6785" s="229">
        <f t="shared" si="649"/>
        <v>0</v>
      </c>
      <c r="L6785" s="229">
        <f t="shared" si="649"/>
        <v>0</v>
      </c>
      <c r="M6785" s="229">
        <f t="shared" si="650"/>
        <v>0</v>
      </c>
    </row>
    <row r="6786" spans="1:13" ht="15" customHeight="1">
      <c r="A6786" s="76"/>
      <c r="B6786" s="77" t="str">
        <f t="shared" si="647"/>
        <v/>
      </c>
      <c r="C6786" t="str">
        <f t="shared" si="652"/>
        <v/>
      </c>
      <c r="D6786" s="315" t="str">
        <f t="shared" si="651"/>
        <v/>
      </c>
      <c r="E6786" s="228">
        <v>0</v>
      </c>
      <c r="J6786" s="229">
        <f t="shared" si="648"/>
        <v>0</v>
      </c>
      <c r="K6786" s="229">
        <f t="shared" si="649"/>
        <v>0</v>
      </c>
      <c r="L6786" s="229">
        <f t="shared" si="649"/>
        <v>0</v>
      </c>
      <c r="M6786" s="229">
        <f t="shared" si="650"/>
        <v>0</v>
      </c>
    </row>
    <row r="6787" spans="1:13" ht="15" customHeight="1">
      <c r="A6787" s="76"/>
      <c r="B6787" s="77" t="str">
        <f t="shared" si="647"/>
        <v/>
      </c>
      <c r="C6787" t="str">
        <f t="shared" si="652"/>
        <v/>
      </c>
      <c r="D6787" s="315" t="str">
        <f t="shared" si="651"/>
        <v/>
      </c>
      <c r="E6787" s="228">
        <v>0</v>
      </c>
      <c r="J6787" s="229">
        <f t="shared" si="648"/>
        <v>0</v>
      </c>
      <c r="K6787" s="229">
        <f t="shared" si="649"/>
        <v>0</v>
      </c>
      <c r="L6787" s="229">
        <f t="shared" si="649"/>
        <v>0</v>
      </c>
      <c r="M6787" s="229">
        <f t="shared" si="650"/>
        <v>0</v>
      </c>
    </row>
    <row r="6788" spans="1:13" ht="15" customHeight="1">
      <c r="A6788" s="76"/>
      <c r="B6788" s="77" t="str">
        <f t="shared" si="647"/>
        <v/>
      </c>
      <c r="C6788" t="str">
        <f t="shared" si="652"/>
        <v/>
      </c>
      <c r="D6788" s="315" t="str">
        <f t="shared" si="651"/>
        <v/>
      </c>
      <c r="E6788" s="228">
        <v>0</v>
      </c>
      <c r="J6788" s="229">
        <f t="shared" si="648"/>
        <v>0</v>
      </c>
      <c r="K6788" s="229">
        <f t="shared" si="649"/>
        <v>0</v>
      </c>
      <c r="L6788" s="229">
        <f t="shared" si="649"/>
        <v>0</v>
      </c>
      <c r="M6788" s="229">
        <f t="shared" si="650"/>
        <v>0</v>
      </c>
    </row>
    <row r="6789" spans="1:13" ht="15" customHeight="1">
      <c r="A6789" s="76"/>
      <c r="B6789" s="77" t="str">
        <f t="shared" si="647"/>
        <v/>
      </c>
      <c r="C6789" t="str">
        <f t="shared" si="652"/>
        <v/>
      </c>
      <c r="D6789" s="315" t="str">
        <f t="shared" si="651"/>
        <v/>
      </c>
      <c r="E6789" s="228">
        <v>0</v>
      </c>
      <c r="J6789" s="229">
        <f t="shared" si="648"/>
        <v>0</v>
      </c>
      <c r="K6789" s="229">
        <f t="shared" si="649"/>
        <v>0</v>
      </c>
      <c r="L6789" s="229">
        <f t="shared" si="649"/>
        <v>0</v>
      </c>
      <c r="M6789" s="229">
        <f t="shared" si="650"/>
        <v>0</v>
      </c>
    </row>
    <row r="6790" spans="1:13" ht="15" customHeight="1">
      <c r="A6790" s="76"/>
      <c r="B6790" s="77" t="str">
        <f t="shared" si="647"/>
        <v/>
      </c>
      <c r="C6790" t="str">
        <f t="shared" si="652"/>
        <v/>
      </c>
      <c r="D6790" s="315" t="str">
        <f t="shared" si="651"/>
        <v/>
      </c>
      <c r="E6790" s="228">
        <v>0</v>
      </c>
      <c r="J6790" s="229">
        <f t="shared" si="648"/>
        <v>0</v>
      </c>
      <c r="K6790" s="229">
        <f t="shared" si="649"/>
        <v>0</v>
      </c>
      <c r="L6790" s="229">
        <f t="shared" si="649"/>
        <v>0</v>
      </c>
      <c r="M6790" s="229">
        <f t="shared" si="650"/>
        <v>0</v>
      </c>
    </row>
    <row r="6791" spans="1:13" ht="15" customHeight="1">
      <c r="A6791" s="76"/>
      <c r="B6791" s="77" t="str">
        <f t="shared" ref="B6791:B6854" si="653">IF(A6791="","",TEXT(A6791,"DDDD"))</f>
        <v/>
      </c>
      <c r="C6791" t="str">
        <f t="shared" si="652"/>
        <v/>
      </c>
      <c r="D6791" s="315" t="str">
        <f t="shared" si="651"/>
        <v/>
      </c>
      <c r="E6791" s="228">
        <v>0</v>
      </c>
      <c r="J6791" s="229">
        <f t="shared" ref="J6791:J6854" si="654">IF(E6791=0,0,(1-J$4)*E6791)</f>
        <v>0</v>
      </c>
      <c r="K6791" s="229">
        <f t="shared" ref="K6791:L6854" si="655">IF(F6791=0,0,(1-K$4)*F6791)</f>
        <v>0</v>
      </c>
      <c r="L6791" s="229">
        <f t="shared" si="655"/>
        <v>0</v>
      </c>
      <c r="M6791" s="229">
        <f t="shared" ref="M6791:M6854" si="656">IF(H6791=0,0,(1-M$4)*H6791)</f>
        <v>0</v>
      </c>
    </row>
    <row r="6792" spans="1:13" ht="15" customHeight="1">
      <c r="A6792" s="76"/>
      <c r="B6792" s="77" t="str">
        <f t="shared" si="653"/>
        <v/>
      </c>
      <c r="C6792" t="str">
        <f t="shared" si="652"/>
        <v/>
      </c>
      <c r="D6792" s="315" t="str">
        <f t="shared" ref="D6792:D6855" si="657">IF(A6792&lt;&gt;"",PROPER(TEXT(A6792,"Mmmm")),"")</f>
        <v/>
      </c>
      <c r="E6792" s="228">
        <v>0</v>
      </c>
      <c r="J6792" s="229">
        <f t="shared" si="654"/>
        <v>0</v>
      </c>
      <c r="K6792" s="229">
        <f t="shared" si="655"/>
        <v>0</v>
      </c>
      <c r="L6792" s="229">
        <f t="shared" si="655"/>
        <v>0</v>
      </c>
      <c r="M6792" s="229">
        <f t="shared" si="656"/>
        <v>0</v>
      </c>
    </row>
    <row r="6793" spans="1:13" ht="15" customHeight="1">
      <c r="A6793" s="76"/>
      <c r="B6793" s="77" t="str">
        <f t="shared" si="653"/>
        <v/>
      </c>
      <c r="C6793" t="str">
        <f t="shared" si="652"/>
        <v/>
      </c>
      <c r="D6793" s="315" t="str">
        <f t="shared" si="657"/>
        <v/>
      </c>
      <c r="E6793" s="228">
        <v>0</v>
      </c>
      <c r="J6793" s="229">
        <f t="shared" si="654"/>
        <v>0</v>
      </c>
      <c r="K6793" s="229">
        <f t="shared" si="655"/>
        <v>0</v>
      </c>
      <c r="L6793" s="229">
        <f t="shared" si="655"/>
        <v>0</v>
      </c>
      <c r="M6793" s="229">
        <f t="shared" si="656"/>
        <v>0</v>
      </c>
    </row>
    <row r="6794" spans="1:13" ht="15" customHeight="1">
      <c r="A6794" s="76"/>
      <c r="B6794" s="77" t="str">
        <f t="shared" si="653"/>
        <v/>
      </c>
      <c r="C6794" t="str">
        <f t="shared" si="652"/>
        <v/>
      </c>
      <c r="D6794" s="315" t="str">
        <f t="shared" si="657"/>
        <v/>
      </c>
      <c r="E6794" s="228">
        <v>0</v>
      </c>
      <c r="J6794" s="229">
        <f t="shared" si="654"/>
        <v>0</v>
      </c>
      <c r="K6794" s="229">
        <f t="shared" si="655"/>
        <v>0</v>
      </c>
      <c r="L6794" s="229">
        <f t="shared" si="655"/>
        <v>0</v>
      </c>
      <c r="M6794" s="229">
        <f t="shared" si="656"/>
        <v>0</v>
      </c>
    </row>
    <row r="6795" spans="1:13" ht="15" customHeight="1">
      <c r="A6795" s="76"/>
      <c r="B6795" s="77" t="str">
        <f t="shared" si="653"/>
        <v/>
      </c>
      <c r="C6795" t="str">
        <f t="shared" si="652"/>
        <v/>
      </c>
      <c r="D6795" s="315" t="str">
        <f t="shared" si="657"/>
        <v/>
      </c>
      <c r="E6795" s="228">
        <v>0</v>
      </c>
      <c r="J6795" s="229">
        <f t="shared" si="654"/>
        <v>0</v>
      </c>
      <c r="K6795" s="229">
        <f t="shared" si="655"/>
        <v>0</v>
      </c>
      <c r="L6795" s="229">
        <f t="shared" si="655"/>
        <v>0</v>
      </c>
      <c r="M6795" s="229">
        <f t="shared" si="656"/>
        <v>0</v>
      </c>
    </row>
    <row r="6796" spans="1:13" ht="15" customHeight="1">
      <c r="A6796" s="76"/>
      <c r="B6796" s="77" t="str">
        <f t="shared" si="653"/>
        <v/>
      </c>
      <c r="C6796" t="str">
        <f t="shared" si="652"/>
        <v/>
      </c>
      <c r="D6796" s="315" t="str">
        <f t="shared" si="657"/>
        <v/>
      </c>
      <c r="E6796" s="228">
        <v>0</v>
      </c>
      <c r="J6796" s="229">
        <f t="shared" si="654"/>
        <v>0</v>
      </c>
      <c r="K6796" s="229">
        <f t="shared" si="655"/>
        <v>0</v>
      </c>
      <c r="L6796" s="229">
        <f t="shared" si="655"/>
        <v>0</v>
      </c>
      <c r="M6796" s="229">
        <f t="shared" si="656"/>
        <v>0</v>
      </c>
    </row>
    <row r="6797" spans="1:13" ht="15" customHeight="1">
      <c r="A6797" s="76"/>
      <c r="B6797" s="77" t="str">
        <f t="shared" si="653"/>
        <v/>
      </c>
      <c r="C6797" t="str">
        <f t="shared" si="652"/>
        <v/>
      </c>
      <c r="D6797" s="315" t="str">
        <f t="shared" si="657"/>
        <v/>
      </c>
      <c r="E6797" s="228">
        <v>0</v>
      </c>
      <c r="J6797" s="229">
        <f t="shared" si="654"/>
        <v>0</v>
      </c>
      <c r="K6797" s="229">
        <f t="shared" si="655"/>
        <v>0</v>
      </c>
      <c r="L6797" s="229">
        <f t="shared" si="655"/>
        <v>0</v>
      </c>
      <c r="M6797" s="229">
        <f t="shared" si="656"/>
        <v>0</v>
      </c>
    </row>
    <row r="6798" spans="1:13" ht="15" customHeight="1">
      <c r="A6798" s="76"/>
      <c r="B6798" s="77" t="str">
        <f t="shared" si="653"/>
        <v/>
      </c>
      <c r="C6798" t="str">
        <f t="shared" si="652"/>
        <v/>
      </c>
      <c r="D6798" s="315" t="str">
        <f t="shared" si="657"/>
        <v/>
      </c>
      <c r="E6798" s="228">
        <v>0</v>
      </c>
      <c r="J6798" s="229">
        <f t="shared" si="654"/>
        <v>0</v>
      </c>
      <c r="K6798" s="229">
        <f t="shared" si="655"/>
        <v>0</v>
      </c>
      <c r="L6798" s="229">
        <f t="shared" si="655"/>
        <v>0</v>
      </c>
      <c r="M6798" s="229">
        <f t="shared" si="656"/>
        <v>0</v>
      </c>
    </row>
    <row r="6799" spans="1:13" ht="15" customHeight="1">
      <c r="A6799" s="76"/>
      <c r="B6799" s="77" t="str">
        <f t="shared" si="653"/>
        <v/>
      </c>
      <c r="C6799" t="str">
        <f t="shared" si="652"/>
        <v/>
      </c>
      <c r="D6799" s="315" t="str">
        <f t="shared" si="657"/>
        <v/>
      </c>
      <c r="E6799" s="228">
        <v>0</v>
      </c>
      <c r="J6799" s="229">
        <f t="shared" si="654"/>
        <v>0</v>
      </c>
      <c r="K6799" s="229">
        <f t="shared" si="655"/>
        <v>0</v>
      </c>
      <c r="L6799" s="229">
        <f t="shared" si="655"/>
        <v>0</v>
      </c>
      <c r="M6799" s="229">
        <f t="shared" si="656"/>
        <v>0</v>
      </c>
    </row>
    <row r="6800" spans="1:13" ht="15" customHeight="1">
      <c r="A6800" s="76"/>
      <c r="B6800" s="77" t="str">
        <f t="shared" si="653"/>
        <v/>
      </c>
      <c r="C6800" t="str">
        <f t="shared" si="652"/>
        <v/>
      </c>
      <c r="D6800" s="315" t="str">
        <f t="shared" si="657"/>
        <v/>
      </c>
      <c r="E6800" s="228">
        <v>0</v>
      </c>
      <c r="J6800" s="229">
        <f t="shared" si="654"/>
        <v>0</v>
      </c>
      <c r="K6800" s="229">
        <f t="shared" si="655"/>
        <v>0</v>
      </c>
      <c r="L6800" s="229">
        <f t="shared" si="655"/>
        <v>0</v>
      </c>
      <c r="M6800" s="229">
        <f t="shared" si="656"/>
        <v>0</v>
      </c>
    </row>
    <row r="6801" spans="1:13" ht="15" customHeight="1">
      <c r="A6801" s="76"/>
      <c r="B6801" s="77" t="str">
        <f t="shared" si="653"/>
        <v/>
      </c>
      <c r="C6801" t="str">
        <f t="shared" si="652"/>
        <v/>
      </c>
      <c r="D6801" s="315" t="str">
        <f t="shared" si="657"/>
        <v/>
      </c>
      <c r="E6801" s="228">
        <v>0</v>
      </c>
      <c r="J6801" s="229">
        <f t="shared" si="654"/>
        <v>0</v>
      </c>
      <c r="K6801" s="229">
        <f t="shared" si="655"/>
        <v>0</v>
      </c>
      <c r="L6801" s="229">
        <f t="shared" si="655"/>
        <v>0</v>
      </c>
      <c r="M6801" s="229">
        <f t="shared" si="656"/>
        <v>0</v>
      </c>
    </row>
    <row r="6802" spans="1:13" ht="15" customHeight="1">
      <c r="A6802" s="76"/>
      <c r="B6802" s="77" t="str">
        <f t="shared" si="653"/>
        <v/>
      </c>
      <c r="C6802" t="str">
        <f t="shared" si="652"/>
        <v/>
      </c>
      <c r="D6802" s="315" t="str">
        <f t="shared" si="657"/>
        <v/>
      </c>
      <c r="E6802" s="228">
        <v>0</v>
      </c>
      <c r="J6802" s="229">
        <f t="shared" si="654"/>
        <v>0</v>
      </c>
      <c r="K6802" s="229">
        <f t="shared" si="655"/>
        <v>0</v>
      </c>
      <c r="L6802" s="229">
        <f t="shared" si="655"/>
        <v>0</v>
      </c>
      <c r="M6802" s="229">
        <f t="shared" si="656"/>
        <v>0</v>
      </c>
    </row>
    <row r="6803" spans="1:13" ht="15" customHeight="1">
      <c r="A6803" s="76"/>
      <c r="B6803" s="77" t="str">
        <f t="shared" si="653"/>
        <v/>
      </c>
      <c r="C6803" t="str">
        <f t="shared" si="652"/>
        <v/>
      </c>
      <c r="D6803" s="315" t="str">
        <f t="shared" si="657"/>
        <v/>
      </c>
      <c r="E6803" s="228">
        <v>0</v>
      </c>
      <c r="J6803" s="229">
        <f t="shared" si="654"/>
        <v>0</v>
      </c>
      <c r="K6803" s="229">
        <f t="shared" si="655"/>
        <v>0</v>
      </c>
      <c r="L6803" s="229">
        <f t="shared" si="655"/>
        <v>0</v>
      </c>
      <c r="M6803" s="229">
        <f t="shared" si="656"/>
        <v>0</v>
      </c>
    </row>
    <row r="6804" spans="1:13" ht="15" customHeight="1">
      <c r="A6804" s="76"/>
      <c r="B6804" s="77" t="str">
        <f t="shared" si="653"/>
        <v/>
      </c>
      <c r="C6804" t="str">
        <f t="shared" si="652"/>
        <v/>
      </c>
      <c r="D6804" s="315" t="str">
        <f t="shared" si="657"/>
        <v/>
      </c>
      <c r="E6804" s="228">
        <v>0</v>
      </c>
      <c r="J6804" s="229">
        <f t="shared" si="654"/>
        <v>0</v>
      </c>
      <c r="K6804" s="229">
        <f t="shared" si="655"/>
        <v>0</v>
      </c>
      <c r="L6804" s="229">
        <f t="shared" si="655"/>
        <v>0</v>
      </c>
      <c r="M6804" s="229">
        <f t="shared" si="656"/>
        <v>0</v>
      </c>
    </row>
    <row r="6805" spans="1:13" ht="15" customHeight="1">
      <c r="A6805" s="76"/>
      <c r="B6805" s="77" t="str">
        <f t="shared" si="653"/>
        <v/>
      </c>
      <c r="C6805" t="str">
        <f t="shared" si="652"/>
        <v/>
      </c>
      <c r="D6805" s="315" t="str">
        <f t="shared" si="657"/>
        <v/>
      </c>
      <c r="E6805" s="228">
        <v>0</v>
      </c>
      <c r="J6805" s="229">
        <f t="shared" si="654"/>
        <v>0</v>
      </c>
      <c r="K6805" s="229">
        <f t="shared" si="655"/>
        <v>0</v>
      </c>
      <c r="L6805" s="229">
        <f t="shared" si="655"/>
        <v>0</v>
      </c>
      <c r="M6805" s="229">
        <f t="shared" si="656"/>
        <v>0</v>
      </c>
    </row>
    <row r="6806" spans="1:13" ht="15" customHeight="1">
      <c r="A6806" s="76"/>
      <c r="B6806" s="77" t="str">
        <f t="shared" si="653"/>
        <v/>
      </c>
      <c r="C6806" t="str">
        <f t="shared" si="652"/>
        <v/>
      </c>
      <c r="D6806" s="315" t="str">
        <f t="shared" si="657"/>
        <v/>
      </c>
      <c r="E6806" s="228">
        <v>0</v>
      </c>
      <c r="J6806" s="229">
        <f t="shared" si="654"/>
        <v>0</v>
      </c>
      <c r="K6806" s="229">
        <f t="shared" si="655"/>
        <v>0</v>
      </c>
      <c r="L6806" s="229">
        <f t="shared" si="655"/>
        <v>0</v>
      </c>
      <c r="M6806" s="229">
        <f t="shared" si="656"/>
        <v>0</v>
      </c>
    </row>
    <row r="6807" spans="1:13" ht="15" customHeight="1">
      <c r="A6807" s="76"/>
      <c r="B6807" s="77" t="str">
        <f t="shared" si="653"/>
        <v/>
      </c>
      <c r="C6807" t="str">
        <f t="shared" si="652"/>
        <v/>
      </c>
      <c r="D6807" s="315" t="str">
        <f t="shared" si="657"/>
        <v/>
      </c>
      <c r="E6807" s="228">
        <v>0</v>
      </c>
      <c r="J6807" s="229">
        <f t="shared" si="654"/>
        <v>0</v>
      </c>
      <c r="K6807" s="229">
        <f t="shared" si="655"/>
        <v>0</v>
      </c>
      <c r="L6807" s="229">
        <f t="shared" si="655"/>
        <v>0</v>
      </c>
      <c r="M6807" s="229">
        <f t="shared" si="656"/>
        <v>0</v>
      </c>
    </row>
    <row r="6808" spans="1:13" ht="15" customHeight="1">
      <c r="A6808" s="76"/>
      <c r="B6808" s="77" t="str">
        <f t="shared" si="653"/>
        <v/>
      </c>
      <c r="C6808" t="str">
        <f t="shared" si="652"/>
        <v/>
      </c>
      <c r="D6808" s="315" t="str">
        <f t="shared" si="657"/>
        <v/>
      </c>
      <c r="E6808" s="228">
        <v>0</v>
      </c>
      <c r="J6808" s="229">
        <f t="shared" si="654"/>
        <v>0</v>
      </c>
      <c r="K6808" s="229">
        <f t="shared" si="655"/>
        <v>0</v>
      </c>
      <c r="L6808" s="229">
        <f t="shared" si="655"/>
        <v>0</v>
      </c>
      <c r="M6808" s="229">
        <f t="shared" si="656"/>
        <v>0</v>
      </c>
    </row>
    <row r="6809" spans="1:13" ht="15" customHeight="1">
      <c r="A6809" s="76"/>
      <c r="B6809" s="77" t="str">
        <f t="shared" si="653"/>
        <v/>
      </c>
      <c r="C6809" t="str">
        <f t="shared" si="652"/>
        <v/>
      </c>
      <c r="D6809" s="315" t="str">
        <f t="shared" si="657"/>
        <v/>
      </c>
      <c r="E6809" s="228">
        <v>0</v>
      </c>
      <c r="J6809" s="229">
        <f t="shared" si="654"/>
        <v>0</v>
      </c>
      <c r="K6809" s="229">
        <f t="shared" si="655"/>
        <v>0</v>
      </c>
      <c r="L6809" s="229">
        <f t="shared" si="655"/>
        <v>0</v>
      </c>
      <c r="M6809" s="229">
        <f t="shared" si="656"/>
        <v>0</v>
      </c>
    </row>
    <row r="6810" spans="1:13" ht="15" customHeight="1">
      <c r="A6810" s="76"/>
      <c r="B6810" s="77" t="str">
        <f t="shared" si="653"/>
        <v/>
      </c>
      <c r="C6810" t="str">
        <f t="shared" si="652"/>
        <v/>
      </c>
      <c r="D6810" s="315" t="str">
        <f t="shared" si="657"/>
        <v/>
      </c>
      <c r="E6810" s="228">
        <v>0</v>
      </c>
      <c r="J6810" s="229">
        <f t="shared" si="654"/>
        <v>0</v>
      </c>
      <c r="K6810" s="229">
        <f t="shared" si="655"/>
        <v>0</v>
      </c>
      <c r="L6810" s="229">
        <f t="shared" si="655"/>
        <v>0</v>
      </c>
      <c r="M6810" s="229">
        <f t="shared" si="656"/>
        <v>0</v>
      </c>
    </row>
    <row r="6811" spans="1:13" ht="15" customHeight="1">
      <c r="A6811" s="76"/>
      <c r="B6811" s="77" t="str">
        <f t="shared" si="653"/>
        <v/>
      </c>
      <c r="C6811" t="str">
        <f t="shared" si="652"/>
        <v/>
      </c>
      <c r="D6811" s="315" t="str">
        <f t="shared" si="657"/>
        <v/>
      </c>
      <c r="E6811" s="228">
        <v>0</v>
      </c>
      <c r="J6811" s="229">
        <f t="shared" si="654"/>
        <v>0</v>
      </c>
      <c r="K6811" s="229">
        <f t="shared" si="655"/>
        <v>0</v>
      </c>
      <c r="L6811" s="229">
        <f t="shared" si="655"/>
        <v>0</v>
      </c>
      <c r="M6811" s="229">
        <f t="shared" si="656"/>
        <v>0</v>
      </c>
    </row>
    <row r="6812" spans="1:13" ht="15" customHeight="1">
      <c r="A6812" s="76"/>
      <c r="B6812" s="77" t="str">
        <f t="shared" si="653"/>
        <v/>
      </c>
      <c r="C6812" t="str">
        <f t="shared" si="652"/>
        <v/>
      </c>
      <c r="D6812" s="315" t="str">
        <f t="shared" si="657"/>
        <v/>
      </c>
      <c r="E6812" s="228">
        <v>0</v>
      </c>
      <c r="J6812" s="229">
        <f t="shared" si="654"/>
        <v>0</v>
      </c>
      <c r="K6812" s="229">
        <f t="shared" si="655"/>
        <v>0</v>
      </c>
      <c r="L6812" s="229">
        <f t="shared" si="655"/>
        <v>0</v>
      </c>
      <c r="M6812" s="229">
        <f t="shared" si="656"/>
        <v>0</v>
      </c>
    </row>
    <row r="6813" spans="1:13" ht="15" customHeight="1">
      <c r="A6813" s="76"/>
      <c r="B6813" s="77" t="str">
        <f t="shared" si="653"/>
        <v/>
      </c>
      <c r="C6813" t="str">
        <f t="shared" si="652"/>
        <v/>
      </c>
      <c r="D6813" s="315" t="str">
        <f t="shared" si="657"/>
        <v/>
      </c>
      <c r="E6813" s="228">
        <v>0</v>
      </c>
      <c r="J6813" s="229">
        <f t="shared" si="654"/>
        <v>0</v>
      </c>
      <c r="K6813" s="229">
        <f t="shared" si="655"/>
        <v>0</v>
      </c>
      <c r="L6813" s="229">
        <f t="shared" si="655"/>
        <v>0</v>
      </c>
      <c r="M6813" s="229">
        <f t="shared" si="656"/>
        <v>0</v>
      </c>
    </row>
    <row r="6814" spans="1:13" ht="15" customHeight="1">
      <c r="A6814" s="76"/>
      <c r="B6814" s="77" t="str">
        <f t="shared" si="653"/>
        <v/>
      </c>
      <c r="C6814" t="str">
        <f t="shared" si="652"/>
        <v/>
      </c>
      <c r="D6814" s="315" t="str">
        <f t="shared" si="657"/>
        <v/>
      </c>
      <c r="E6814" s="228">
        <v>0</v>
      </c>
      <c r="J6814" s="229">
        <f t="shared" si="654"/>
        <v>0</v>
      </c>
      <c r="K6814" s="229">
        <f t="shared" si="655"/>
        <v>0</v>
      </c>
      <c r="L6814" s="229">
        <f t="shared" si="655"/>
        <v>0</v>
      </c>
      <c r="M6814" s="229">
        <f t="shared" si="656"/>
        <v>0</v>
      </c>
    </row>
    <row r="6815" spans="1:13" ht="15" customHeight="1">
      <c r="A6815" s="76"/>
      <c r="B6815" s="77" t="str">
        <f t="shared" si="653"/>
        <v/>
      </c>
      <c r="C6815" t="str">
        <f t="shared" si="652"/>
        <v/>
      </c>
      <c r="D6815" s="315" t="str">
        <f t="shared" si="657"/>
        <v/>
      </c>
      <c r="E6815" s="228">
        <v>0</v>
      </c>
      <c r="J6815" s="229">
        <f t="shared" si="654"/>
        <v>0</v>
      </c>
      <c r="K6815" s="229">
        <f t="shared" si="655"/>
        <v>0</v>
      </c>
      <c r="L6815" s="229">
        <f t="shared" si="655"/>
        <v>0</v>
      </c>
      <c r="M6815" s="229">
        <f t="shared" si="656"/>
        <v>0</v>
      </c>
    </row>
    <row r="6816" spans="1:13" ht="15" customHeight="1">
      <c r="A6816" s="76"/>
      <c r="B6816" s="77" t="str">
        <f t="shared" si="653"/>
        <v/>
      </c>
      <c r="C6816" t="str">
        <f t="shared" si="652"/>
        <v/>
      </c>
      <c r="D6816" s="315" t="str">
        <f t="shared" si="657"/>
        <v/>
      </c>
      <c r="E6816" s="228">
        <v>0</v>
      </c>
      <c r="J6816" s="229">
        <f t="shared" si="654"/>
        <v>0</v>
      </c>
      <c r="K6816" s="229">
        <f t="shared" si="655"/>
        <v>0</v>
      </c>
      <c r="L6816" s="229">
        <f t="shared" si="655"/>
        <v>0</v>
      </c>
      <c r="M6816" s="229">
        <f t="shared" si="656"/>
        <v>0</v>
      </c>
    </row>
    <row r="6817" spans="1:13" ht="15" customHeight="1">
      <c r="A6817" s="76"/>
      <c r="B6817" s="77" t="str">
        <f t="shared" si="653"/>
        <v/>
      </c>
      <c r="C6817" t="str">
        <f t="shared" si="652"/>
        <v/>
      </c>
      <c r="D6817" s="315" t="str">
        <f t="shared" si="657"/>
        <v/>
      </c>
      <c r="E6817" s="228">
        <v>0</v>
      </c>
      <c r="J6817" s="229">
        <f t="shared" si="654"/>
        <v>0</v>
      </c>
      <c r="K6817" s="229">
        <f t="shared" si="655"/>
        <v>0</v>
      </c>
      <c r="L6817" s="229">
        <f t="shared" si="655"/>
        <v>0</v>
      </c>
      <c r="M6817" s="229">
        <f t="shared" si="656"/>
        <v>0</v>
      </c>
    </row>
    <row r="6818" spans="1:13" ht="15" customHeight="1">
      <c r="A6818" s="76"/>
      <c r="B6818" s="77" t="str">
        <f t="shared" si="653"/>
        <v/>
      </c>
      <c r="C6818" t="str">
        <f t="shared" si="652"/>
        <v/>
      </c>
      <c r="D6818" s="315" t="str">
        <f t="shared" si="657"/>
        <v/>
      </c>
      <c r="E6818" s="228">
        <v>0</v>
      </c>
      <c r="J6818" s="229">
        <f t="shared" si="654"/>
        <v>0</v>
      </c>
      <c r="K6818" s="229">
        <f t="shared" si="655"/>
        <v>0</v>
      </c>
      <c r="L6818" s="229">
        <f t="shared" si="655"/>
        <v>0</v>
      </c>
      <c r="M6818" s="229">
        <f t="shared" si="656"/>
        <v>0</v>
      </c>
    </row>
    <row r="6819" spans="1:13" ht="15" customHeight="1">
      <c r="A6819" s="76"/>
      <c r="B6819" s="77" t="str">
        <f t="shared" si="653"/>
        <v/>
      </c>
      <c r="C6819" t="str">
        <f t="shared" si="652"/>
        <v/>
      </c>
      <c r="D6819" s="315" t="str">
        <f t="shared" si="657"/>
        <v/>
      </c>
      <c r="E6819" s="228">
        <v>0</v>
      </c>
      <c r="J6819" s="229">
        <f t="shared" si="654"/>
        <v>0</v>
      </c>
      <c r="K6819" s="229">
        <f t="shared" si="655"/>
        <v>0</v>
      </c>
      <c r="L6819" s="229">
        <f t="shared" si="655"/>
        <v>0</v>
      </c>
      <c r="M6819" s="229">
        <f t="shared" si="656"/>
        <v>0</v>
      </c>
    </row>
    <row r="6820" spans="1:13" ht="15" customHeight="1">
      <c r="A6820" s="76"/>
      <c r="B6820" s="77" t="str">
        <f t="shared" si="653"/>
        <v/>
      </c>
      <c r="C6820" t="str">
        <f t="shared" si="652"/>
        <v/>
      </c>
      <c r="D6820" s="315" t="str">
        <f t="shared" si="657"/>
        <v/>
      </c>
      <c r="E6820" s="228">
        <v>0</v>
      </c>
      <c r="J6820" s="229">
        <f t="shared" si="654"/>
        <v>0</v>
      </c>
      <c r="K6820" s="229">
        <f t="shared" si="655"/>
        <v>0</v>
      </c>
      <c r="L6820" s="229">
        <f t="shared" si="655"/>
        <v>0</v>
      </c>
      <c r="M6820" s="229">
        <f t="shared" si="656"/>
        <v>0</v>
      </c>
    </row>
    <row r="6821" spans="1:13" ht="15" customHeight="1">
      <c r="A6821" s="76"/>
      <c r="B6821" s="77" t="str">
        <f t="shared" si="653"/>
        <v/>
      </c>
      <c r="C6821" t="str">
        <f t="shared" si="652"/>
        <v/>
      </c>
      <c r="D6821" s="315" t="str">
        <f t="shared" si="657"/>
        <v/>
      </c>
      <c r="E6821" s="228">
        <v>0</v>
      </c>
      <c r="J6821" s="229">
        <f t="shared" si="654"/>
        <v>0</v>
      </c>
      <c r="K6821" s="229">
        <f t="shared" si="655"/>
        <v>0</v>
      </c>
      <c r="L6821" s="229">
        <f t="shared" si="655"/>
        <v>0</v>
      </c>
      <c r="M6821" s="229">
        <f t="shared" si="656"/>
        <v>0</v>
      </c>
    </row>
    <row r="6822" spans="1:13" ht="15" customHeight="1">
      <c r="A6822" s="76"/>
      <c r="B6822" s="77" t="str">
        <f t="shared" si="653"/>
        <v/>
      </c>
      <c r="C6822" t="str">
        <f t="shared" si="652"/>
        <v/>
      </c>
      <c r="D6822" s="315" t="str">
        <f t="shared" si="657"/>
        <v/>
      </c>
      <c r="E6822" s="228">
        <v>0</v>
      </c>
      <c r="J6822" s="229">
        <f t="shared" si="654"/>
        <v>0</v>
      </c>
      <c r="K6822" s="229">
        <f t="shared" si="655"/>
        <v>0</v>
      </c>
      <c r="L6822" s="229">
        <f t="shared" si="655"/>
        <v>0</v>
      </c>
      <c r="M6822" s="229">
        <f t="shared" si="656"/>
        <v>0</v>
      </c>
    </row>
    <row r="6823" spans="1:13" ht="15" customHeight="1">
      <c r="A6823" s="76"/>
      <c r="B6823" s="77" t="str">
        <f t="shared" si="653"/>
        <v/>
      </c>
      <c r="C6823" t="str">
        <f t="shared" si="652"/>
        <v/>
      </c>
      <c r="D6823" s="315" t="str">
        <f t="shared" si="657"/>
        <v/>
      </c>
      <c r="E6823" s="228">
        <v>0</v>
      </c>
      <c r="J6823" s="229">
        <f t="shared" si="654"/>
        <v>0</v>
      </c>
      <c r="K6823" s="229">
        <f t="shared" si="655"/>
        <v>0</v>
      </c>
      <c r="L6823" s="229">
        <f t="shared" si="655"/>
        <v>0</v>
      </c>
      <c r="M6823" s="229">
        <f t="shared" si="656"/>
        <v>0</v>
      </c>
    </row>
    <row r="6824" spans="1:13" ht="15" customHeight="1">
      <c r="A6824" s="76"/>
      <c r="B6824" s="77" t="str">
        <f t="shared" si="653"/>
        <v/>
      </c>
      <c r="C6824" t="str">
        <f t="shared" si="652"/>
        <v/>
      </c>
      <c r="D6824" s="315" t="str">
        <f t="shared" si="657"/>
        <v/>
      </c>
      <c r="E6824" s="228">
        <v>0</v>
      </c>
      <c r="J6824" s="229">
        <f t="shared" si="654"/>
        <v>0</v>
      </c>
      <c r="K6824" s="229">
        <f t="shared" si="655"/>
        <v>0</v>
      </c>
      <c r="L6824" s="229">
        <f t="shared" si="655"/>
        <v>0</v>
      </c>
      <c r="M6824" s="229">
        <f t="shared" si="656"/>
        <v>0</v>
      </c>
    </row>
    <row r="6825" spans="1:13" ht="15" customHeight="1">
      <c r="A6825" s="76"/>
      <c r="B6825" s="77" t="str">
        <f t="shared" si="653"/>
        <v/>
      </c>
      <c r="C6825" t="str">
        <f t="shared" si="652"/>
        <v/>
      </c>
      <c r="D6825" s="315" t="str">
        <f t="shared" si="657"/>
        <v/>
      </c>
      <c r="E6825" s="228">
        <v>0</v>
      </c>
      <c r="J6825" s="229">
        <f t="shared" si="654"/>
        <v>0</v>
      </c>
      <c r="K6825" s="229">
        <f t="shared" si="655"/>
        <v>0</v>
      </c>
      <c r="L6825" s="229">
        <f t="shared" si="655"/>
        <v>0</v>
      </c>
      <c r="M6825" s="229">
        <f t="shared" si="656"/>
        <v>0</v>
      </c>
    </row>
    <row r="6826" spans="1:13" ht="15" customHeight="1">
      <c r="A6826" s="76"/>
      <c r="B6826" s="77" t="str">
        <f t="shared" si="653"/>
        <v/>
      </c>
      <c r="C6826" t="str">
        <f t="shared" si="652"/>
        <v/>
      </c>
      <c r="D6826" s="315" t="str">
        <f t="shared" si="657"/>
        <v/>
      </c>
      <c r="E6826" s="228">
        <v>0</v>
      </c>
      <c r="J6826" s="229">
        <f t="shared" si="654"/>
        <v>0</v>
      </c>
      <c r="K6826" s="229">
        <f t="shared" si="655"/>
        <v>0</v>
      </c>
      <c r="L6826" s="229">
        <f t="shared" si="655"/>
        <v>0</v>
      </c>
      <c r="M6826" s="229">
        <f t="shared" si="656"/>
        <v>0</v>
      </c>
    </row>
    <row r="6827" spans="1:13" ht="15" customHeight="1">
      <c r="A6827" s="76"/>
      <c r="B6827" s="77" t="str">
        <f t="shared" si="653"/>
        <v/>
      </c>
      <c r="C6827" t="str">
        <f t="shared" si="652"/>
        <v/>
      </c>
      <c r="D6827" s="315" t="str">
        <f t="shared" si="657"/>
        <v/>
      </c>
      <c r="E6827" s="228">
        <v>0</v>
      </c>
      <c r="J6827" s="229">
        <f t="shared" si="654"/>
        <v>0</v>
      </c>
      <c r="K6827" s="229">
        <f t="shared" si="655"/>
        <v>0</v>
      </c>
      <c r="L6827" s="229">
        <f t="shared" si="655"/>
        <v>0</v>
      </c>
      <c r="M6827" s="229">
        <f t="shared" si="656"/>
        <v>0</v>
      </c>
    </row>
    <row r="6828" spans="1:13" ht="15" customHeight="1">
      <c r="A6828" s="76"/>
      <c r="B6828" s="77" t="str">
        <f t="shared" si="653"/>
        <v/>
      </c>
      <c r="C6828" t="str">
        <f t="shared" si="652"/>
        <v/>
      </c>
      <c r="D6828" s="315" t="str">
        <f t="shared" si="657"/>
        <v/>
      </c>
      <c r="E6828" s="228">
        <v>0</v>
      </c>
      <c r="J6828" s="229">
        <f t="shared" si="654"/>
        <v>0</v>
      </c>
      <c r="K6828" s="229">
        <f t="shared" si="655"/>
        <v>0</v>
      </c>
      <c r="L6828" s="229">
        <f t="shared" si="655"/>
        <v>0</v>
      </c>
      <c r="M6828" s="229">
        <f t="shared" si="656"/>
        <v>0</v>
      </c>
    </row>
    <row r="6829" spans="1:13" ht="15" customHeight="1">
      <c r="A6829" s="76"/>
      <c r="B6829" s="77" t="str">
        <f t="shared" si="653"/>
        <v/>
      </c>
      <c r="C6829" t="str">
        <f t="shared" si="652"/>
        <v/>
      </c>
      <c r="D6829" s="315" t="str">
        <f t="shared" si="657"/>
        <v/>
      </c>
      <c r="E6829" s="228">
        <v>0</v>
      </c>
      <c r="J6829" s="229">
        <f t="shared" si="654"/>
        <v>0</v>
      </c>
      <c r="K6829" s="229">
        <f t="shared" si="655"/>
        <v>0</v>
      </c>
      <c r="L6829" s="229">
        <f t="shared" si="655"/>
        <v>0</v>
      </c>
      <c r="M6829" s="229">
        <f t="shared" si="656"/>
        <v>0</v>
      </c>
    </row>
    <row r="6830" spans="1:13" ht="15" customHeight="1">
      <c r="A6830" s="76"/>
      <c r="B6830" s="77" t="str">
        <f t="shared" si="653"/>
        <v/>
      </c>
      <c r="C6830" t="str">
        <f t="shared" si="652"/>
        <v/>
      </c>
      <c r="D6830" s="315" t="str">
        <f t="shared" si="657"/>
        <v/>
      </c>
      <c r="E6830" s="228">
        <v>0</v>
      </c>
      <c r="J6830" s="229">
        <f t="shared" si="654"/>
        <v>0</v>
      </c>
      <c r="K6830" s="229">
        <f t="shared" si="655"/>
        <v>0</v>
      </c>
      <c r="L6830" s="229">
        <f t="shared" si="655"/>
        <v>0</v>
      </c>
      <c r="M6830" s="229">
        <f t="shared" si="656"/>
        <v>0</v>
      </c>
    </row>
    <row r="6831" spans="1:13" ht="15" customHeight="1">
      <c r="A6831" s="76"/>
      <c r="B6831" s="77" t="str">
        <f t="shared" si="653"/>
        <v/>
      </c>
      <c r="C6831" t="str">
        <f t="shared" si="652"/>
        <v/>
      </c>
      <c r="D6831" s="315" t="str">
        <f t="shared" si="657"/>
        <v/>
      </c>
      <c r="E6831" s="228">
        <v>0</v>
      </c>
      <c r="J6831" s="229">
        <f t="shared" si="654"/>
        <v>0</v>
      </c>
      <c r="K6831" s="229">
        <f t="shared" si="655"/>
        <v>0</v>
      </c>
      <c r="L6831" s="229">
        <f t="shared" si="655"/>
        <v>0</v>
      </c>
      <c r="M6831" s="229">
        <f t="shared" si="656"/>
        <v>0</v>
      </c>
    </row>
    <row r="6832" spans="1:13" ht="15" customHeight="1">
      <c r="A6832" s="76"/>
      <c r="B6832" s="77" t="str">
        <f t="shared" si="653"/>
        <v/>
      </c>
      <c r="C6832" t="str">
        <f t="shared" si="652"/>
        <v/>
      </c>
      <c r="D6832" s="315" t="str">
        <f t="shared" si="657"/>
        <v/>
      </c>
      <c r="E6832" s="228">
        <v>0</v>
      </c>
      <c r="J6832" s="229">
        <f t="shared" si="654"/>
        <v>0</v>
      </c>
      <c r="K6832" s="229">
        <f t="shared" si="655"/>
        <v>0</v>
      </c>
      <c r="L6832" s="229">
        <f t="shared" si="655"/>
        <v>0</v>
      </c>
      <c r="M6832" s="229">
        <f t="shared" si="656"/>
        <v>0</v>
      </c>
    </row>
    <row r="6833" spans="1:13" ht="15" customHeight="1">
      <c r="A6833" s="76"/>
      <c r="B6833" s="77" t="str">
        <f t="shared" si="653"/>
        <v/>
      </c>
      <c r="C6833" t="str">
        <f t="shared" si="652"/>
        <v/>
      </c>
      <c r="D6833" s="315" t="str">
        <f t="shared" si="657"/>
        <v/>
      </c>
      <c r="E6833" s="228">
        <v>0</v>
      </c>
      <c r="J6833" s="229">
        <f t="shared" si="654"/>
        <v>0</v>
      </c>
      <c r="K6833" s="229">
        <f t="shared" si="655"/>
        <v>0</v>
      </c>
      <c r="L6833" s="229">
        <f t="shared" si="655"/>
        <v>0</v>
      </c>
      <c r="M6833" s="229">
        <f t="shared" si="656"/>
        <v>0</v>
      </c>
    </row>
    <row r="6834" spans="1:13" ht="15" customHeight="1">
      <c r="A6834" s="76"/>
      <c r="B6834" s="77" t="str">
        <f t="shared" si="653"/>
        <v/>
      </c>
      <c r="C6834" t="str">
        <f t="shared" si="652"/>
        <v/>
      </c>
      <c r="D6834" s="315" t="str">
        <f t="shared" si="657"/>
        <v/>
      </c>
      <c r="E6834" s="228">
        <v>0</v>
      </c>
      <c r="J6834" s="229">
        <f t="shared" si="654"/>
        <v>0</v>
      </c>
      <c r="K6834" s="229">
        <f t="shared" si="655"/>
        <v>0</v>
      </c>
      <c r="L6834" s="229">
        <f t="shared" si="655"/>
        <v>0</v>
      </c>
      <c r="M6834" s="229">
        <f t="shared" si="656"/>
        <v>0</v>
      </c>
    </row>
    <row r="6835" spans="1:13" ht="15" customHeight="1">
      <c r="A6835" s="76"/>
      <c r="B6835" s="77" t="str">
        <f t="shared" si="653"/>
        <v/>
      </c>
      <c r="C6835" t="str">
        <f t="shared" si="652"/>
        <v/>
      </c>
      <c r="D6835" s="315" t="str">
        <f t="shared" si="657"/>
        <v/>
      </c>
      <c r="E6835" s="228">
        <v>0</v>
      </c>
      <c r="J6835" s="229">
        <f t="shared" si="654"/>
        <v>0</v>
      </c>
      <c r="K6835" s="229">
        <f t="shared" si="655"/>
        <v>0</v>
      </c>
      <c r="L6835" s="229">
        <f t="shared" si="655"/>
        <v>0</v>
      </c>
      <c r="M6835" s="229">
        <f t="shared" si="656"/>
        <v>0</v>
      </c>
    </row>
    <row r="6836" spans="1:13" ht="15" customHeight="1">
      <c r="A6836" s="76"/>
      <c r="B6836" s="77" t="str">
        <f t="shared" si="653"/>
        <v/>
      </c>
      <c r="C6836" t="str">
        <f t="shared" si="652"/>
        <v/>
      </c>
      <c r="D6836" s="315" t="str">
        <f t="shared" si="657"/>
        <v/>
      </c>
      <c r="E6836" s="228">
        <v>0</v>
      </c>
      <c r="J6836" s="229">
        <f t="shared" si="654"/>
        <v>0</v>
      </c>
      <c r="K6836" s="229">
        <f t="shared" si="655"/>
        <v>0</v>
      </c>
      <c r="L6836" s="229">
        <f t="shared" si="655"/>
        <v>0</v>
      </c>
      <c r="M6836" s="229">
        <f t="shared" si="656"/>
        <v>0</v>
      </c>
    </row>
    <row r="6837" spans="1:13" ht="15" customHeight="1">
      <c r="A6837" s="76"/>
      <c r="B6837" s="77" t="str">
        <f t="shared" si="653"/>
        <v/>
      </c>
      <c r="C6837" t="str">
        <f t="shared" si="652"/>
        <v/>
      </c>
      <c r="D6837" s="315" t="str">
        <f t="shared" si="657"/>
        <v/>
      </c>
      <c r="E6837" s="228">
        <v>0</v>
      </c>
      <c r="J6837" s="229">
        <f t="shared" si="654"/>
        <v>0</v>
      </c>
      <c r="K6837" s="229">
        <f t="shared" si="655"/>
        <v>0</v>
      </c>
      <c r="L6837" s="229">
        <f t="shared" si="655"/>
        <v>0</v>
      </c>
      <c r="M6837" s="229">
        <f t="shared" si="656"/>
        <v>0</v>
      </c>
    </row>
    <row r="6838" spans="1:13" ht="15" customHeight="1">
      <c r="A6838" s="76"/>
      <c r="B6838" s="77" t="str">
        <f t="shared" si="653"/>
        <v/>
      </c>
      <c r="C6838" t="str">
        <f t="shared" si="652"/>
        <v/>
      </c>
      <c r="D6838" s="315" t="str">
        <f t="shared" si="657"/>
        <v/>
      </c>
      <c r="E6838" s="228">
        <v>0</v>
      </c>
      <c r="J6838" s="229">
        <f t="shared" si="654"/>
        <v>0</v>
      </c>
      <c r="K6838" s="229">
        <f t="shared" si="655"/>
        <v>0</v>
      </c>
      <c r="L6838" s="229">
        <f t="shared" si="655"/>
        <v>0</v>
      </c>
      <c r="M6838" s="229">
        <f t="shared" si="656"/>
        <v>0</v>
      </c>
    </row>
    <row r="6839" spans="1:13" ht="15" customHeight="1">
      <c r="A6839" s="76"/>
      <c r="B6839" s="77" t="str">
        <f t="shared" si="653"/>
        <v/>
      </c>
      <c r="C6839" t="str">
        <f t="shared" si="652"/>
        <v/>
      </c>
      <c r="D6839" s="315" t="str">
        <f t="shared" si="657"/>
        <v/>
      </c>
      <c r="E6839" s="228">
        <v>0</v>
      </c>
      <c r="J6839" s="229">
        <f t="shared" si="654"/>
        <v>0</v>
      </c>
      <c r="K6839" s="229">
        <f t="shared" si="655"/>
        <v>0</v>
      </c>
      <c r="L6839" s="229">
        <f t="shared" si="655"/>
        <v>0</v>
      </c>
      <c r="M6839" s="229">
        <f t="shared" si="656"/>
        <v>0</v>
      </c>
    </row>
    <row r="6840" spans="1:13" ht="15" customHeight="1">
      <c r="A6840" s="76"/>
      <c r="B6840" s="77" t="str">
        <f t="shared" si="653"/>
        <v/>
      </c>
      <c r="C6840" t="str">
        <f t="shared" si="652"/>
        <v/>
      </c>
      <c r="D6840" s="315" t="str">
        <f t="shared" si="657"/>
        <v/>
      </c>
      <c r="E6840" s="228">
        <v>0</v>
      </c>
      <c r="J6840" s="229">
        <f t="shared" si="654"/>
        <v>0</v>
      </c>
      <c r="K6840" s="229">
        <f t="shared" si="655"/>
        <v>0</v>
      </c>
      <c r="L6840" s="229">
        <f t="shared" si="655"/>
        <v>0</v>
      </c>
      <c r="M6840" s="229">
        <f t="shared" si="656"/>
        <v>0</v>
      </c>
    </row>
    <row r="6841" spans="1:13" ht="15" customHeight="1">
      <c r="A6841" s="76"/>
      <c r="B6841" s="77" t="str">
        <f t="shared" si="653"/>
        <v/>
      </c>
      <c r="C6841" t="str">
        <f t="shared" si="652"/>
        <v/>
      </c>
      <c r="D6841" s="315" t="str">
        <f t="shared" si="657"/>
        <v/>
      </c>
      <c r="E6841" s="228">
        <v>0</v>
      </c>
      <c r="J6841" s="229">
        <f t="shared" si="654"/>
        <v>0</v>
      </c>
      <c r="K6841" s="229">
        <f t="shared" si="655"/>
        <v>0</v>
      </c>
      <c r="L6841" s="229">
        <f t="shared" si="655"/>
        <v>0</v>
      </c>
      <c r="M6841" s="229">
        <f t="shared" si="656"/>
        <v>0</v>
      </c>
    </row>
    <row r="6842" spans="1:13" ht="15" customHeight="1">
      <c r="A6842" s="76"/>
      <c r="B6842" s="77" t="str">
        <f t="shared" si="653"/>
        <v/>
      </c>
      <c r="C6842" t="str">
        <f t="shared" si="652"/>
        <v/>
      </c>
      <c r="D6842" s="315" t="str">
        <f t="shared" si="657"/>
        <v/>
      </c>
      <c r="E6842" s="228">
        <v>0</v>
      </c>
      <c r="J6842" s="229">
        <f t="shared" si="654"/>
        <v>0</v>
      </c>
      <c r="K6842" s="229">
        <f t="shared" si="655"/>
        <v>0</v>
      </c>
      <c r="L6842" s="229">
        <f t="shared" si="655"/>
        <v>0</v>
      </c>
      <c r="M6842" s="229">
        <f t="shared" si="656"/>
        <v>0</v>
      </c>
    </row>
    <row r="6843" spans="1:13" ht="15" customHeight="1">
      <c r="A6843" s="76"/>
      <c r="B6843" s="77" t="str">
        <f t="shared" si="653"/>
        <v/>
      </c>
      <c r="C6843" t="str">
        <f t="shared" si="652"/>
        <v/>
      </c>
      <c r="D6843" s="315" t="str">
        <f t="shared" si="657"/>
        <v/>
      </c>
      <c r="E6843" s="228">
        <v>0</v>
      </c>
      <c r="J6843" s="229">
        <f t="shared" si="654"/>
        <v>0</v>
      </c>
      <c r="K6843" s="229">
        <f t="shared" si="655"/>
        <v>0</v>
      </c>
      <c r="L6843" s="229">
        <f t="shared" si="655"/>
        <v>0</v>
      </c>
      <c r="M6843" s="229">
        <f t="shared" si="656"/>
        <v>0</v>
      </c>
    </row>
    <row r="6844" spans="1:13" ht="15" customHeight="1">
      <c r="A6844" s="76"/>
      <c r="B6844" s="77" t="str">
        <f t="shared" si="653"/>
        <v/>
      </c>
      <c r="C6844" t="str">
        <f t="shared" si="652"/>
        <v/>
      </c>
      <c r="D6844" s="315" t="str">
        <f t="shared" si="657"/>
        <v/>
      </c>
      <c r="E6844" s="228">
        <v>0</v>
      </c>
      <c r="J6844" s="229">
        <f t="shared" si="654"/>
        <v>0</v>
      </c>
      <c r="K6844" s="229">
        <f t="shared" si="655"/>
        <v>0</v>
      </c>
      <c r="L6844" s="229">
        <f t="shared" si="655"/>
        <v>0</v>
      </c>
      <c r="M6844" s="229">
        <f t="shared" si="656"/>
        <v>0</v>
      </c>
    </row>
    <row r="6845" spans="1:13" ht="15" customHeight="1">
      <c r="A6845" s="76"/>
      <c r="B6845" s="77" t="str">
        <f t="shared" si="653"/>
        <v/>
      </c>
      <c r="C6845" t="str">
        <f t="shared" si="652"/>
        <v/>
      </c>
      <c r="D6845" s="315" t="str">
        <f t="shared" si="657"/>
        <v/>
      </c>
      <c r="E6845" s="228">
        <v>0</v>
      </c>
      <c r="J6845" s="229">
        <f t="shared" si="654"/>
        <v>0</v>
      </c>
      <c r="K6845" s="229">
        <f t="shared" si="655"/>
        <v>0</v>
      </c>
      <c r="L6845" s="229">
        <f t="shared" si="655"/>
        <v>0</v>
      </c>
      <c r="M6845" s="229">
        <f t="shared" si="656"/>
        <v>0</v>
      </c>
    </row>
    <row r="6846" spans="1:13" ht="15" customHeight="1">
      <c r="A6846" s="76"/>
      <c r="B6846" s="77" t="str">
        <f t="shared" si="653"/>
        <v/>
      </c>
      <c r="C6846" t="str">
        <f t="shared" si="652"/>
        <v/>
      </c>
      <c r="D6846" s="315" t="str">
        <f t="shared" si="657"/>
        <v/>
      </c>
      <c r="E6846" s="228">
        <v>0</v>
      </c>
      <c r="J6846" s="229">
        <f t="shared" si="654"/>
        <v>0</v>
      </c>
      <c r="K6846" s="229">
        <f t="shared" si="655"/>
        <v>0</v>
      </c>
      <c r="L6846" s="229">
        <f t="shared" si="655"/>
        <v>0</v>
      </c>
      <c r="M6846" s="229">
        <f t="shared" si="656"/>
        <v>0</v>
      </c>
    </row>
    <row r="6847" spans="1:13" ht="15" customHeight="1">
      <c r="A6847" s="76"/>
      <c r="B6847" s="77" t="str">
        <f t="shared" si="653"/>
        <v/>
      </c>
      <c r="C6847" t="str">
        <f t="shared" si="652"/>
        <v/>
      </c>
      <c r="D6847" s="315" t="str">
        <f t="shared" si="657"/>
        <v/>
      </c>
      <c r="E6847" s="228">
        <v>0</v>
      </c>
      <c r="J6847" s="229">
        <f t="shared" si="654"/>
        <v>0</v>
      </c>
      <c r="K6847" s="229">
        <f t="shared" si="655"/>
        <v>0</v>
      </c>
      <c r="L6847" s="229">
        <f t="shared" si="655"/>
        <v>0</v>
      </c>
      <c r="M6847" s="229">
        <f t="shared" si="656"/>
        <v>0</v>
      </c>
    </row>
    <row r="6848" spans="1:13" ht="15" customHeight="1">
      <c r="A6848" s="76"/>
      <c r="B6848" s="77" t="str">
        <f t="shared" si="653"/>
        <v/>
      </c>
      <c r="C6848" t="str">
        <f t="shared" si="652"/>
        <v/>
      </c>
      <c r="D6848" s="315" t="str">
        <f t="shared" si="657"/>
        <v/>
      </c>
      <c r="E6848" s="228">
        <v>0</v>
      </c>
      <c r="J6848" s="229">
        <f t="shared" si="654"/>
        <v>0</v>
      </c>
      <c r="K6848" s="229">
        <f t="shared" si="655"/>
        <v>0</v>
      </c>
      <c r="L6848" s="229">
        <f t="shared" si="655"/>
        <v>0</v>
      </c>
      <c r="M6848" s="229">
        <f t="shared" si="656"/>
        <v>0</v>
      </c>
    </row>
    <row r="6849" spans="1:13" ht="15" customHeight="1">
      <c r="A6849" s="76"/>
      <c r="B6849" s="77" t="str">
        <f t="shared" si="653"/>
        <v/>
      </c>
      <c r="C6849" t="str">
        <f t="shared" ref="C6849:C6912" si="658">IF(A6849&lt;&gt;"",TEXT(A6849,"aaaa"),"")</f>
        <v/>
      </c>
      <c r="D6849" s="315" t="str">
        <f t="shared" si="657"/>
        <v/>
      </c>
      <c r="E6849" s="228">
        <v>0</v>
      </c>
      <c r="J6849" s="229">
        <f t="shared" si="654"/>
        <v>0</v>
      </c>
      <c r="K6849" s="229">
        <f t="shared" si="655"/>
        <v>0</v>
      </c>
      <c r="L6849" s="229">
        <f t="shared" si="655"/>
        <v>0</v>
      </c>
      <c r="M6849" s="229">
        <f t="shared" si="656"/>
        <v>0</v>
      </c>
    </row>
    <row r="6850" spans="1:13" ht="15" customHeight="1">
      <c r="A6850" s="76"/>
      <c r="B6850" s="77" t="str">
        <f t="shared" si="653"/>
        <v/>
      </c>
      <c r="C6850" t="str">
        <f t="shared" si="658"/>
        <v/>
      </c>
      <c r="D6850" s="315" t="str">
        <f t="shared" si="657"/>
        <v/>
      </c>
      <c r="E6850" s="228">
        <v>0</v>
      </c>
      <c r="J6850" s="229">
        <f t="shared" si="654"/>
        <v>0</v>
      </c>
      <c r="K6850" s="229">
        <f t="shared" si="655"/>
        <v>0</v>
      </c>
      <c r="L6850" s="229">
        <f t="shared" si="655"/>
        <v>0</v>
      </c>
      <c r="M6850" s="229">
        <f t="shared" si="656"/>
        <v>0</v>
      </c>
    </row>
    <row r="6851" spans="1:13" ht="15" customHeight="1">
      <c r="A6851" s="76"/>
      <c r="B6851" s="77" t="str">
        <f t="shared" si="653"/>
        <v/>
      </c>
      <c r="C6851" t="str">
        <f t="shared" si="658"/>
        <v/>
      </c>
      <c r="D6851" s="315" t="str">
        <f t="shared" si="657"/>
        <v/>
      </c>
      <c r="E6851" s="228">
        <v>0</v>
      </c>
      <c r="J6851" s="229">
        <f t="shared" si="654"/>
        <v>0</v>
      </c>
      <c r="K6851" s="229">
        <f t="shared" si="655"/>
        <v>0</v>
      </c>
      <c r="L6851" s="229">
        <f t="shared" si="655"/>
        <v>0</v>
      </c>
      <c r="M6851" s="229">
        <f t="shared" si="656"/>
        <v>0</v>
      </c>
    </row>
    <row r="6852" spans="1:13" ht="15" customHeight="1">
      <c r="A6852" s="76"/>
      <c r="B6852" s="77" t="str">
        <f t="shared" si="653"/>
        <v/>
      </c>
      <c r="C6852" t="str">
        <f t="shared" si="658"/>
        <v/>
      </c>
      <c r="D6852" s="315" t="str">
        <f t="shared" si="657"/>
        <v/>
      </c>
      <c r="E6852" s="228">
        <v>0</v>
      </c>
      <c r="J6852" s="229">
        <f t="shared" si="654"/>
        <v>0</v>
      </c>
      <c r="K6852" s="229">
        <f t="shared" si="655"/>
        <v>0</v>
      </c>
      <c r="L6852" s="229">
        <f t="shared" si="655"/>
        <v>0</v>
      </c>
      <c r="M6852" s="229">
        <f t="shared" si="656"/>
        <v>0</v>
      </c>
    </row>
    <row r="6853" spans="1:13" ht="15" customHeight="1">
      <c r="A6853" s="76"/>
      <c r="B6853" s="77" t="str">
        <f t="shared" si="653"/>
        <v/>
      </c>
      <c r="C6853" t="str">
        <f t="shared" si="658"/>
        <v/>
      </c>
      <c r="D6853" s="315" t="str">
        <f t="shared" si="657"/>
        <v/>
      </c>
      <c r="E6853" s="228">
        <v>0</v>
      </c>
      <c r="J6853" s="229">
        <f t="shared" si="654"/>
        <v>0</v>
      </c>
      <c r="K6853" s="229">
        <f t="shared" si="655"/>
        <v>0</v>
      </c>
      <c r="L6853" s="229">
        <f t="shared" si="655"/>
        <v>0</v>
      </c>
      <c r="M6853" s="229">
        <f t="shared" si="656"/>
        <v>0</v>
      </c>
    </row>
    <row r="6854" spans="1:13" ht="15" customHeight="1">
      <c r="A6854" s="76"/>
      <c r="B6854" s="77" t="str">
        <f t="shared" si="653"/>
        <v/>
      </c>
      <c r="C6854" t="str">
        <f t="shared" si="658"/>
        <v/>
      </c>
      <c r="D6854" s="315" t="str">
        <f t="shared" si="657"/>
        <v/>
      </c>
      <c r="E6854" s="228">
        <v>0</v>
      </c>
      <c r="J6854" s="229">
        <f t="shared" si="654"/>
        <v>0</v>
      </c>
      <c r="K6854" s="229">
        <f t="shared" si="655"/>
        <v>0</v>
      </c>
      <c r="L6854" s="229">
        <f t="shared" si="655"/>
        <v>0</v>
      </c>
      <c r="M6854" s="229">
        <f t="shared" si="656"/>
        <v>0</v>
      </c>
    </row>
    <row r="6855" spans="1:13" ht="15" customHeight="1">
      <c r="A6855" s="76"/>
      <c r="B6855" s="77" t="str">
        <f t="shared" ref="B6855:B6918" si="659">IF(A6855="","",TEXT(A6855,"DDDD"))</f>
        <v/>
      </c>
      <c r="C6855" t="str">
        <f t="shared" si="658"/>
        <v/>
      </c>
      <c r="D6855" s="315" t="str">
        <f t="shared" si="657"/>
        <v/>
      </c>
      <c r="E6855" s="228">
        <v>0</v>
      </c>
      <c r="J6855" s="229">
        <f t="shared" ref="J6855:J6918" si="660">IF(E6855=0,0,(1-J$4)*E6855)</f>
        <v>0</v>
      </c>
      <c r="K6855" s="229">
        <f t="shared" ref="K6855:L6918" si="661">IF(F6855=0,0,(1-K$4)*F6855)</f>
        <v>0</v>
      </c>
      <c r="L6855" s="229">
        <f t="shared" si="661"/>
        <v>0</v>
      </c>
      <c r="M6855" s="229">
        <f t="shared" ref="M6855:M6918" si="662">IF(H6855=0,0,(1-M$4)*H6855)</f>
        <v>0</v>
      </c>
    </row>
    <row r="6856" spans="1:13" ht="15" customHeight="1">
      <c r="A6856" s="76"/>
      <c r="B6856" s="77" t="str">
        <f t="shared" si="659"/>
        <v/>
      </c>
      <c r="C6856" t="str">
        <f t="shared" si="658"/>
        <v/>
      </c>
      <c r="D6856" s="315" t="str">
        <f t="shared" ref="D6856:D6919" si="663">IF(A6856&lt;&gt;"",PROPER(TEXT(A6856,"Mmmm")),"")</f>
        <v/>
      </c>
      <c r="E6856" s="228">
        <v>0</v>
      </c>
      <c r="J6856" s="229">
        <f t="shared" si="660"/>
        <v>0</v>
      </c>
      <c r="K6856" s="229">
        <f t="shared" si="661"/>
        <v>0</v>
      </c>
      <c r="L6856" s="229">
        <f t="shared" si="661"/>
        <v>0</v>
      </c>
      <c r="M6856" s="229">
        <f t="shared" si="662"/>
        <v>0</v>
      </c>
    </row>
    <row r="6857" spans="1:13" ht="15" customHeight="1">
      <c r="A6857" s="76"/>
      <c r="B6857" s="77" t="str">
        <f t="shared" si="659"/>
        <v/>
      </c>
      <c r="C6857" t="str">
        <f t="shared" si="658"/>
        <v/>
      </c>
      <c r="D6857" s="315" t="str">
        <f t="shared" si="663"/>
        <v/>
      </c>
      <c r="E6857" s="228">
        <v>0</v>
      </c>
      <c r="J6857" s="229">
        <f t="shared" si="660"/>
        <v>0</v>
      </c>
      <c r="K6857" s="229">
        <f t="shared" si="661"/>
        <v>0</v>
      </c>
      <c r="L6857" s="229">
        <f t="shared" si="661"/>
        <v>0</v>
      </c>
      <c r="M6857" s="229">
        <f t="shared" si="662"/>
        <v>0</v>
      </c>
    </row>
    <row r="6858" spans="1:13" ht="15" customHeight="1">
      <c r="A6858" s="76"/>
      <c r="B6858" s="77" t="str">
        <f t="shared" si="659"/>
        <v/>
      </c>
      <c r="C6858" t="str">
        <f t="shared" si="658"/>
        <v/>
      </c>
      <c r="D6858" s="315" t="str">
        <f t="shared" si="663"/>
        <v/>
      </c>
      <c r="E6858" s="228">
        <v>0</v>
      </c>
      <c r="J6858" s="229">
        <f t="shared" si="660"/>
        <v>0</v>
      </c>
      <c r="K6858" s="229">
        <f t="shared" si="661"/>
        <v>0</v>
      </c>
      <c r="L6858" s="229">
        <f t="shared" si="661"/>
        <v>0</v>
      </c>
      <c r="M6858" s="229">
        <f t="shared" si="662"/>
        <v>0</v>
      </c>
    </row>
    <row r="6859" spans="1:13" ht="15" customHeight="1">
      <c r="A6859" s="76"/>
      <c r="B6859" s="77" t="str">
        <f t="shared" si="659"/>
        <v/>
      </c>
      <c r="C6859" t="str">
        <f t="shared" si="658"/>
        <v/>
      </c>
      <c r="D6859" s="315" t="str">
        <f t="shared" si="663"/>
        <v/>
      </c>
      <c r="E6859" s="228">
        <v>0</v>
      </c>
      <c r="J6859" s="229">
        <f t="shared" si="660"/>
        <v>0</v>
      </c>
      <c r="K6859" s="229">
        <f t="shared" si="661"/>
        <v>0</v>
      </c>
      <c r="L6859" s="229">
        <f t="shared" si="661"/>
        <v>0</v>
      </c>
      <c r="M6859" s="229">
        <f t="shared" si="662"/>
        <v>0</v>
      </c>
    </row>
    <row r="6860" spans="1:13" ht="15" customHeight="1">
      <c r="A6860" s="76"/>
      <c r="B6860" s="77" t="str">
        <f t="shared" si="659"/>
        <v/>
      </c>
      <c r="C6860" t="str">
        <f t="shared" si="658"/>
        <v/>
      </c>
      <c r="D6860" s="315" t="str">
        <f t="shared" si="663"/>
        <v/>
      </c>
      <c r="E6860" s="228">
        <v>0</v>
      </c>
      <c r="J6860" s="229">
        <f t="shared" si="660"/>
        <v>0</v>
      </c>
      <c r="K6860" s="229">
        <f t="shared" si="661"/>
        <v>0</v>
      </c>
      <c r="L6860" s="229">
        <f t="shared" si="661"/>
        <v>0</v>
      </c>
      <c r="M6860" s="229">
        <f t="shared" si="662"/>
        <v>0</v>
      </c>
    </row>
    <row r="6861" spans="1:13" ht="15" customHeight="1">
      <c r="A6861" s="76"/>
      <c r="B6861" s="77" t="str">
        <f t="shared" si="659"/>
        <v/>
      </c>
      <c r="C6861" t="str">
        <f t="shared" si="658"/>
        <v/>
      </c>
      <c r="D6861" s="315" t="str">
        <f t="shared" si="663"/>
        <v/>
      </c>
      <c r="E6861" s="228">
        <v>0</v>
      </c>
      <c r="J6861" s="229">
        <f t="shared" si="660"/>
        <v>0</v>
      </c>
      <c r="K6861" s="229">
        <f t="shared" si="661"/>
        <v>0</v>
      </c>
      <c r="L6861" s="229">
        <f t="shared" si="661"/>
        <v>0</v>
      </c>
      <c r="M6861" s="229">
        <f t="shared" si="662"/>
        <v>0</v>
      </c>
    </row>
    <row r="6862" spans="1:13" ht="15" customHeight="1">
      <c r="A6862" s="76"/>
      <c r="B6862" s="77" t="str">
        <f t="shared" si="659"/>
        <v/>
      </c>
      <c r="C6862" t="str">
        <f t="shared" si="658"/>
        <v/>
      </c>
      <c r="D6862" s="315" t="str">
        <f t="shared" si="663"/>
        <v/>
      </c>
      <c r="E6862" s="228">
        <v>0</v>
      </c>
      <c r="J6862" s="229">
        <f t="shared" si="660"/>
        <v>0</v>
      </c>
      <c r="K6862" s="229">
        <f t="shared" si="661"/>
        <v>0</v>
      </c>
      <c r="L6862" s="229">
        <f t="shared" si="661"/>
        <v>0</v>
      </c>
      <c r="M6862" s="229">
        <f t="shared" si="662"/>
        <v>0</v>
      </c>
    </row>
    <row r="6863" spans="1:13" ht="15" customHeight="1">
      <c r="A6863" s="76"/>
      <c r="B6863" s="77" t="str">
        <f t="shared" si="659"/>
        <v/>
      </c>
      <c r="C6863" t="str">
        <f t="shared" si="658"/>
        <v/>
      </c>
      <c r="D6863" s="315" t="str">
        <f t="shared" si="663"/>
        <v/>
      </c>
      <c r="E6863" s="228">
        <v>0</v>
      </c>
      <c r="J6863" s="229">
        <f t="shared" si="660"/>
        <v>0</v>
      </c>
      <c r="K6863" s="229">
        <f t="shared" si="661"/>
        <v>0</v>
      </c>
      <c r="L6863" s="229">
        <f t="shared" si="661"/>
        <v>0</v>
      </c>
      <c r="M6863" s="229">
        <f t="shared" si="662"/>
        <v>0</v>
      </c>
    </row>
    <row r="6864" spans="1:13" ht="15" customHeight="1">
      <c r="A6864" s="76"/>
      <c r="B6864" s="77" t="str">
        <f t="shared" si="659"/>
        <v/>
      </c>
      <c r="C6864" t="str">
        <f t="shared" si="658"/>
        <v/>
      </c>
      <c r="D6864" s="315" t="str">
        <f t="shared" si="663"/>
        <v/>
      </c>
      <c r="E6864" s="228">
        <v>0</v>
      </c>
      <c r="J6864" s="229">
        <f t="shared" si="660"/>
        <v>0</v>
      </c>
      <c r="K6864" s="229">
        <f t="shared" si="661"/>
        <v>0</v>
      </c>
      <c r="L6864" s="229">
        <f t="shared" si="661"/>
        <v>0</v>
      </c>
      <c r="M6864" s="229">
        <f t="shared" si="662"/>
        <v>0</v>
      </c>
    </row>
    <row r="6865" spans="1:13" ht="15" customHeight="1">
      <c r="A6865" s="76"/>
      <c r="B6865" s="77" t="str">
        <f t="shared" si="659"/>
        <v/>
      </c>
      <c r="C6865" t="str">
        <f t="shared" si="658"/>
        <v/>
      </c>
      <c r="D6865" s="315" t="str">
        <f t="shared" si="663"/>
        <v/>
      </c>
      <c r="E6865" s="228">
        <v>0</v>
      </c>
      <c r="J6865" s="229">
        <f t="shared" si="660"/>
        <v>0</v>
      </c>
      <c r="K6865" s="229">
        <f t="shared" si="661"/>
        <v>0</v>
      </c>
      <c r="L6865" s="229">
        <f t="shared" si="661"/>
        <v>0</v>
      </c>
      <c r="M6865" s="229">
        <f t="shared" si="662"/>
        <v>0</v>
      </c>
    </row>
    <row r="6866" spans="1:13" ht="15" customHeight="1">
      <c r="A6866" s="76"/>
      <c r="B6866" s="77" t="str">
        <f t="shared" si="659"/>
        <v/>
      </c>
      <c r="C6866" t="str">
        <f t="shared" si="658"/>
        <v/>
      </c>
      <c r="D6866" s="315" t="str">
        <f t="shared" si="663"/>
        <v/>
      </c>
      <c r="E6866" s="228">
        <v>0</v>
      </c>
      <c r="J6866" s="229">
        <f t="shared" si="660"/>
        <v>0</v>
      </c>
      <c r="K6866" s="229">
        <f t="shared" si="661"/>
        <v>0</v>
      </c>
      <c r="L6866" s="229">
        <f t="shared" si="661"/>
        <v>0</v>
      </c>
      <c r="M6866" s="229">
        <f t="shared" si="662"/>
        <v>0</v>
      </c>
    </row>
    <row r="6867" spans="1:13" ht="15" customHeight="1">
      <c r="A6867" s="76"/>
      <c r="B6867" s="77" t="str">
        <f t="shared" si="659"/>
        <v/>
      </c>
      <c r="C6867" t="str">
        <f t="shared" si="658"/>
        <v/>
      </c>
      <c r="D6867" s="315" t="str">
        <f t="shared" si="663"/>
        <v/>
      </c>
      <c r="E6867" s="228">
        <v>0</v>
      </c>
      <c r="J6867" s="229">
        <f t="shared" si="660"/>
        <v>0</v>
      </c>
      <c r="K6867" s="229">
        <f t="shared" si="661"/>
        <v>0</v>
      </c>
      <c r="L6867" s="229">
        <f t="shared" si="661"/>
        <v>0</v>
      </c>
      <c r="M6867" s="229">
        <f t="shared" si="662"/>
        <v>0</v>
      </c>
    </row>
    <row r="6868" spans="1:13" ht="15" customHeight="1">
      <c r="A6868" s="76"/>
      <c r="B6868" s="77" t="str">
        <f t="shared" si="659"/>
        <v/>
      </c>
      <c r="C6868" t="str">
        <f t="shared" si="658"/>
        <v/>
      </c>
      <c r="D6868" s="315" t="str">
        <f t="shared" si="663"/>
        <v/>
      </c>
      <c r="E6868" s="228">
        <v>0</v>
      </c>
      <c r="J6868" s="229">
        <f t="shared" si="660"/>
        <v>0</v>
      </c>
      <c r="K6868" s="229">
        <f t="shared" si="661"/>
        <v>0</v>
      </c>
      <c r="L6868" s="229">
        <f t="shared" si="661"/>
        <v>0</v>
      </c>
      <c r="M6868" s="229">
        <f t="shared" si="662"/>
        <v>0</v>
      </c>
    </row>
    <row r="6869" spans="1:13" ht="15" customHeight="1">
      <c r="A6869" s="76"/>
      <c r="B6869" s="77" t="str">
        <f t="shared" si="659"/>
        <v/>
      </c>
      <c r="C6869" t="str">
        <f t="shared" si="658"/>
        <v/>
      </c>
      <c r="D6869" s="315" t="str">
        <f t="shared" si="663"/>
        <v/>
      </c>
      <c r="E6869" s="228">
        <v>0</v>
      </c>
      <c r="J6869" s="229">
        <f t="shared" si="660"/>
        <v>0</v>
      </c>
      <c r="K6869" s="229">
        <f t="shared" si="661"/>
        <v>0</v>
      </c>
      <c r="L6869" s="229">
        <f t="shared" si="661"/>
        <v>0</v>
      </c>
      <c r="M6869" s="229">
        <f t="shared" si="662"/>
        <v>0</v>
      </c>
    </row>
    <row r="6870" spans="1:13" ht="15" customHeight="1">
      <c r="A6870" s="76"/>
      <c r="B6870" s="77" t="str">
        <f t="shared" si="659"/>
        <v/>
      </c>
      <c r="C6870" t="str">
        <f t="shared" si="658"/>
        <v/>
      </c>
      <c r="D6870" s="315" t="str">
        <f t="shared" si="663"/>
        <v/>
      </c>
      <c r="E6870" s="228">
        <v>0</v>
      </c>
      <c r="J6870" s="229">
        <f t="shared" si="660"/>
        <v>0</v>
      </c>
      <c r="K6870" s="229">
        <f t="shared" si="661"/>
        <v>0</v>
      </c>
      <c r="L6870" s="229">
        <f t="shared" si="661"/>
        <v>0</v>
      </c>
      <c r="M6870" s="229">
        <f t="shared" si="662"/>
        <v>0</v>
      </c>
    </row>
    <row r="6871" spans="1:13" ht="15" customHeight="1">
      <c r="A6871" s="76"/>
      <c r="B6871" s="77" t="str">
        <f t="shared" si="659"/>
        <v/>
      </c>
      <c r="C6871" t="str">
        <f t="shared" si="658"/>
        <v/>
      </c>
      <c r="D6871" s="315" t="str">
        <f t="shared" si="663"/>
        <v/>
      </c>
      <c r="E6871" s="228">
        <v>0</v>
      </c>
      <c r="J6871" s="229">
        <f t="shared" si="660"/>
        <v>0</v>
      </c>
      <c r="K6871" s="229">
        <f t="shared" si="661"/>
        <v>0</v>
      </c>
      <c r="L6871" s="229">
        <f t="shared" si="661"/>
        <v>0</v>
      </c>
      <c r="M6871" s="229">
        <f t="shared" si="662"/>
        <v>0</v>
      </c>
    </row>
    <row r="6872" spans="1:13" ht="15" customHeight="1">
      <c r="A6872" s="76"/>
      <c r="B6872" s="77" t="str">
        <f t="shared" si="659"/>
        <v/>
      </c>
      <c r="C6872" t="str">
        <f t="shared" si="658"/>
        <v/>
      </c>
      <c r="D6872" s="315" t="str">
        <f t="shared" si="663"/>
        <v/>
      </c>
      <c r="E6872" s="228">
        <v>0</v>
      </c>
      <c r="J6872" s="229">
        <f t="shared" si="660"/>
        <v>0</v>
      </c>
      <c r="K6872" s="229">
        <f t="shared" si="661"/>
        <v>0</v>
      </c>
      <c r="L6872" s="229">
        <f t="shared" si="661"/>
        <v>0</v>
      </c>
      <c r="M6872" s="229">
        <f t="shared" si="662"/>
        <v>0</v>
      </c>
    </row>
    <row r="6873" spans="1:13" ht="15" customHeight="1">
      <c r="A6873" s="76"/>
      <c r="B6873" s="77" t="str">
        <f t="shared" si="659"/>
        <v/>
      </c>
      <c r="C6873" t="str">
        <f t="shared" si="658"/>
        <v/>
      </c>
      <c r="D6873" s="315" t="str">
        <f t="shared" si="663"/>
        <v/>
      </c>
      <c r="E6873" s="228">
        <v>0</v>
      </c>
      <c r="J6873" s="229">
        <f t="shared" si="660"/>
        <v>0</v>
      </c>
      <c r="K6873" s="229">
        <f t="shared" si="661"/>
        <v>0</v>
      </c>
      <c r="L6873" s="229">
        <f t="shared" si="661"/>
        <v>0</v>
      </c>
      <c r="M6873" s="229">
        <f t="shared" si="662"/>
        <v>0</v>
      </c>
    </row>
    <row r="6874" spans="1:13" ht="15" customHeight="1">
      <c r="A6874" s="76"/>
      <c r="B6874" s="77" t="str">
        <f t="shared" si="659"/>
        <v/>
      </c>
      <c r="C6874" t="str">
        <f t="shared" si="658"/>
        <v/>
      </c>
      <c r="D6874" s="315" t="str">
        <f t="shared" si="663"/>
        <v/>
      </c>
      <c r="E6874" s="228">
        <v>0</v>
      </c>
      <c r="J6874" s="229">
        <f t="shared" si="660"/>
        <v>0</v>
      </c>
      <c r="K6874" s="229">
        <f t="shared" si="661"/>
        <v>0</v>
      </c>
      <c r="L6874" s="229">
        <f t="shared" si="661"/>
        <v>0</v>
      </c>
      <c r="M6874" s="229">
        <f t="shared" si="662"/>
        <v>0</v>
      </c>
    </row>
    <row r="6875" spans="1:13" ht="15" customHeight="1">
      <c r="A6875" s="76"/>
      <c r="B6875" s="77" t="str">
        <f t="shared" si="659"/>
        <v/>
      </c>
      <c r="C6875" t="str">
        <f t="shared" si="658"/>
        <v/>
      </c>
      <c r="D6875" s="315" t="str">
        <f t="shared" si="663"/>
        <v/>
      </c>
      <c r="E6875" s="228">
        <v>0</v>
      </c>
      <c r="J6875" s="229">
        <f t="shared" si="660"/>
        <v>0</v>
      </c>
      <c r="K6875" s="229">
        <f t="shared" si="661"/>
        <v>0</v>
      </c>
      <c r="L6875" s="229">
        <f t="shared" si="661"/>
        <v>0</v>
      </c>
      <c r="M6875" s="229">
        <f t="shared" si="662"/>
        <v>0</v>
      </c>
    </row>
    <row r="6876" spans="1:13" ht="15" customHeight="1">
      <c r="A6876" s="76"/>
      <c r="B6876" s="77" t="str">
        <f t="shared" si="659"/>
        <v/>
      </c>
      <c r="C6876" t="str">
        <f t="shared" si="658"/>
        <v/>
      </c>
      <c r="D6876" s="315" t="str">
        <f t="shared" si="663"/>
        <v/>
      </c>
      <c r="E6876" s="228">
        <v>0</v>
      </c>
      <c r="J6876" s="229">
        <f t="shared" si="660"/>
        <v>0</v>
      </c>
      <c r="K6876" s="229">
        <f t="shared" si="661"/>
        <v>0</v>
      </c>
      <c r="L6876" s="229">
        <f t="shared" si="661"/>
        <v>0</v>
      </c>
      <c r="M6876" s="229">
        <f t="shared" si="662"/>
        <v>0</v>
      </c>
    </row>
    <row r="6877" spans="1:13" ht="15" customHeight="1">
      <c r="A6877" s="76"/>
      <c r="B6877" s="77" t="str">
        <f t="shared" si="659"/>
        <v/>
      </c>
      <c r="C6877" t="str">
        <f t="shared" si="658"/>
        <v/>
      </c>
      <c r="D6877" s="315" t="str">
        <f t="shared" si="663"/>
        <v/>
      </c>
      <c r="E6877" s="228">
        <v>0</v>
      </c>
      <c r="J6877" s="229">
        <f t="shared" si="660"/>
        <v>0</v>
      </c>
      <c r="K6877" s="229">
        <f t="shared" si="661"/>
        <v>0</v>
      </c>
      <c r="L6877" s="229">
        <f t="shared" si="661"/>
        <v>0</v>
      </c>
      <c r="M6877" s="229">
        <f t="shared" si="662"/>
        <v>0</v>
      </c>
    </row>
    <row r="6878" spans="1:13" ht="15" customHeight="1">
      <c r="A6878" s="76"/>
      <c r="B6878" s="77" t="str">
        <f t="shared" si="659"/>
        <v/>
      </c>
      <c r="C6878" t="str">
        <f t="shared" si="658"/>
        <v/>
      </c>
      <c r="D6878" s="315" t="str">
        <f t="shared" si="663"/>
        <v/>
      </c>
      <c r="E6878" s="228">
        <v>0</v>
      </c>
      <c r="J6878" s="229">
        <f t="shared" si="660"/>
        <v>0</v>
      </c>
      <c r="K6878" s="229">
        <f t="shared" si="661"/>
        <v>0</v>
      </c>
      <c r="L6878" s="229">
        <f t="shared" si="661"/>
        <v>0</v>
      </c>
      <c r="M6878" s="229">
        <f t="shared" si="662"/>
        <v>0</v>
      </c>
    </row>
    <row r="6879" spans="1:13" ht="15" customHeight="1">
      <c r="A6879" s="76"/>
      <c r="B6879" s="77" t="str">
        <f t="shared" si="659"/>
        <v/>
      </c>
      <c r="C6879" t="str">
        <f t="shared" si="658"/>
        <v/>
      </c>
      <c r="D6879" s="315" t="str">
        <f t="shared" si="663"/>
        <v/>
      </c>
      <c r="E6879" s="228">
        <v>0</v>
      </c>
      <c r="J6879" s="229">
        <f t="shared" si="660"/>
        <v>0</v>
      </c>
      <c r="K6879" s="229">
        <f t="shared" si="661"/>
        <v>0</v>
      </c>
      <c r="L6879" s="229">
        <f t="shared" si="661"/>
        <v>0</v>
      </c>
      <c r="M6879" s="229">
        <f t="shared" si="662"/>
        <v>0</v>
      </c>
    </row>
    <row r="6880" spans="1:13" ht="15" customHeight="1">
      <c r="A6880" s="76"/>
      <c r="B6880" s="77" t="str">
        <f t="shared" si="659"/>
        <v/>
      </c>
      <c r="C6880" t="str">
        <f t="shared" si="658"/>
        <v/>
      </c>
      <c r="D6880" s="315" t="str">
        <f t="shared" si="663"/>
        <v/>
      </c>
      <c r="E6880" s="228">
        <v>0</v>
      </c>
      <c r="J6880" s="229">
        <f t="shared" si="660"/>
        <v>0</v>
      </c>
      <c r="K6880" s="229">
        <f t="shared" si="661"/>
        <v>0</v>
      </c>
      <c r="L6880" s="229">
        <f t="shared" si="661"/>
        <v>0</v>
      </c>
      <c r="M6880" s="229">
        <f t="shared" si="662"/>
        <v>0</v>
      </c>
    </row>
    <row r="6881" spans="1:13" ht="15" customHeight="1">
      <c r="A6881" s="76"/>
      <c r="B6881" s="77" t="str">
        <f t="shared" si="659"/>
        <v/>
      </c>
      <c r="C6881" t="str">
        <f t="shared" si="658"/>
        <v/>
      </c>
      <c r="D6881" s="315" t="str">
        <f t="shared" si="663"/>
        <v/>
      </c>
      <c r="E6881" s="228">
        <v>0</v>
      </c>
      <c r="J6881" s="229">
        <f t="shared" si="660"/>
        <v>0</v>
      </c>
      <c r="K6881" s="229">
        <f t="shared" si="661"/>
        <v>0</v>
      </c>
      <c r="L6881" s="229">
        <f t="shared" si="661"/>
        <v>0</v>
      </c>
      <c r="M6881" s="229">
        <f t="shared" si="662"/>
        <v>0</v>
      </c>
    </row>
    <row r="6882" spans="1:13" ht="15" customHeight="1">
      <c r="A6882" s="76"/>
      <c r="B6882" s="77" t="str">
        <f t="shared" si="659"/>
        <v/>
      </c>
      <c r="C6882" t="str">
        <f t="shared" si="658"/>
        <v/>
      </c>
      <c r="D6882" s="315" t="str">
        <f t="shared" si="663"/>
        <v/>
      </c>
      <c r="E6882" s="228">
        <v>0</v>
      </c>
      <c r="J6882" s="229">
        <f t="shared" si="660"/>
        <v>0</v>
      </c>
      <c r="K6882" s="229">
        <f t="shared" si="661"/>
        <v>0</v>
      </c>
      <c r="L6882" s="229">
        <f t="shared" si="661"/>
        <v>0</v>
      </c>
      <c r="M6882" s="229">
        <f t="shared" si="662"/>
        <v>0</v>
      </c>
    </row>
    <row r="6883" spans="1:13" ht="15" customHeight="1">
      <c r="A6883" s="76"/>
      <c r="B6883" s="77" t="str">
        <f t="shared" si="659"/>
        <v/>
      </c>
      <c r="C6883" t="str">
        <f t="shared" si="658"/>
        <v/>
      </c>
      <c r="D6883" s="315" t="str">
        <f t="shared" si="663"/>
        <v/>
      </c>
      <c r="E6883" s="228">
        <v>0</v>
      </c>
      <c r="J6883" s="229">
        <f t="shared" si="660"/>
        <v>0</v>
      </c>
      <c r="K6883" s="229">
        <f t="shared" si="661"/>
        <v>0</v>
      </c>
      <c r="L6883" s="229">
        <f t="shared" si="661"/>
        <v>0</v>
      </c>
      <c r="M6883" s="229">
        <f t="shared" si="662"/>
        <v>0</v>
      </c>
    </row>
    <row r="6884" spans="1:13" ht="15" customHeight="1">
      <c r="A6884" s="76"/>
      <c r="B6884" s="77" t="str">
        <f t="shared" si="659"/>
        <v/>
      </c>
      <c r="C6884" t="str">
        <f t="shared" si="658"/>
        <v/>
      </c>
      <c r="D6884" s="315" t="str">
        <f t="shared" si="663"/>
        <v/>
      </c>
      <c r="E6884" s="228">
        <v>0</v>
      </c>
      <c r="J6884" s="229">
        <f t="shared" si="660"/>
        <v>0</v>
      </c>
      <c r="K6884" s="229">
        <f t="shared" si="661"/>
        <v>0</v>
      </c>
      <c r="L6884" s="229">
        <f t="shared" si="661"/>
        <v>0</v>
      </c>
      <c r="M6884" s="229">
        <f t="shared" si="662"/>
        <v>0</v>
      </c>
    </row>
    <row r="6885" spans="1:13" ht="15" customHeight="1">
      <c r="A6885" s="76"/>
      <c r="B6885" s="77" t="str">
        <f t="shared" si="659"/>
        <v/>
      </c>
      <c r="C6885" t="str">
        <f t="shared" si="658"/>
        <v/>
      </c>
      <c r="D6885" s="315" t="str">
        <f t="shared" si="663"/>
        <v/>
      </c>
      <c r="E6885" s="228">
        <v>0</v>
      </c>
      <c r="J6885" s="229">
        <f t="shared" si="660"/>
        <v>0</v>
      </c>
      <c r="K6885" s="229">
        <f t="shared" si="661"/>
        <v>0</v>
      </c>
      <c r="L6885" s="229">
        <f t="shared" si="661"/>
        <v>0</v>
      </c>
      <c r="M6885" s="229">
        <f t="shared" si="662"/>
        <v>0</v>
      </c>
    </row>
    <row r="6886" spans="1:13" ht="15" customHeight="1">
      <c r="A6886" s="76"/>
      <c r="B6886" s="77" t="str">
        <f t="shared" si="659"/>
        <v/>
      </c>
      <c r="C6886" t="str">
        <f t="shared" si="658"/>
        <v/>
      </c>
      <c r="D6886" s="315" t="str">
        <f t="shared" si="663"/>
        <v/>
      </c>
      <c r="E6886" s="228">
        <v>0</v>
      </c>
      <c r="J6886" s="229">
        <f t="shared" si="660"/>
        <v>0</v>
      </c>
      <c r="K6886" s="229">
        <f t="shared" si="661"/>
        <v>0</v>
      </c>
      <c r="L6886" s="229">
        <f t="shared" si="661"/>
        <v>0</v>
      </c>
      <c r="M6886" s="229">
        <f t="shared" si="662"/>
        <v>0</v>
      </c>
    </row>
    <row r="6887" spans="1:13" ht="15" customHeight="1">
      <c r="A6887" s="76"/>
      <c r="B6887" s="77" t="str">
        <f t="shared" si="659"/>
        <v/>
      </c>
      <c r="C6887" t="str">
        <f t="shared" si="658"/>
        <v/>
      </c>
      <c r="D6887" s="315" t="str">
        <f t="shared" si="663"/>
        <v/>
      </c>
      <c r="E6887" s="228">
        <v>0</v>
      </c>
      <c r="J6887" s="229">
        <f t="shared" si="660"/>
        <v>0</v>
      </c>
      <c r="K6887" s="229">
        <f t="shared" si="661"/>
        <v>0</v>
      </c>
      <c r="L6887" s="229">
        <f t="shared" si="661"/>
        <v>0</v>
      </c>
      <c r="M6887" s="229">
        <f t="shared" si="662"/>
        <v>0</v>
      </c>
    </row>
    <row r="6888" spans="1:13" ht="15" customHeight="1">
      <c r="A6888" s="76"/>
      <c r="B6888" s="77" t="str">
        <f t="shared" si="659"/>
        <v/>
      </c>
      <c r="C6888" t="str">
        <f t="shared" si="658"/>
        <v/>
      </c>
      <c r="D6888" s="315" t="str">
        <f t="shared" si="663"/>
        <v/>
      </c>
      <c r="E6888" s="228">
        <v>0</v>
      </c>
      <c r="J6888" s="229">
        <f t="shared" si="660"/>
        <v>0</v>
      </c>
      <c r="K6888" s="229">
        <f t="shared" si="661"/>
        <v>0</v>
      </c>
      <c r="L6888" s="229">
        <f t="shared" si="661"/>
        <v>0</v>
      </c>
      <c r="M6888" s="229">
        <f t="shared" si="662"/>
        <v>0</v>
      </c>
    </row>
    <row r="6889" spans="1:13" ht="15" customHeight="1">
      <c r="A6889" s="76"/>
      <c r="B6889" s="77" t="str">
        <f t="shared" si="659"/>
        <v/>
      </c>
      <c r="C6889" t="str">
        <f t="shared" si="658"/>
        <v/>
      </c>
      <c r="D6889" s="315" t="str">
        <f t="shared" si="663"/>
        <v/>
      </c>
      <c r="E6889" s="228">
        <v>0</v>
      </c>
      <c r="J6889" s="229">
        <f t="shared" si="660"/>
        <v>0</v>
      </c>
      <c r="K6889" s="229">
        <f t="shared" si="661"/>
        <v>0</v>
      </c>
      <c r="L6889" s="229">
        <f t="shared" si="661"/>
        <v>0</v>
      </c>
      <c r="M6889" s="229">
        <f t="shared" si="662"/>
        <v>0</v>
      </c>
    </row>
    <row r="6890" spans="1:13" ht="15" customHeight="1">
      <c r="A6890" s="76"/>
      <c r="B6890" s="77" t="str">
        <f t="shared" si="659"/>
        <v/>
      </c>
      <c r="C6890" t="str">
        <f t="shared" si="658"/>
        <v/>
      </c>
      <c r="D6890" s="315" t="str">
        <f t="shared" si="663"/>
        <v/>
      </c>
      <c r="E6890" s="228">
        <v>0</v>
      </c>
      <c r="J6890" s="229">
        <f t="shared" si="660"/>
        <v>0</v>
      </c>
      <c r="K6890" s="229">
        <f t="shared" si="661"/>
        <v>0</v>
      </c>
      <c r="L6890" s="229">
        <f t="shared" si="661"/>
        <v>0</v>
      </c>
      <c r="M6890" s="229">
        <f t="shared" si="662"/>
        <v>0</v>
      </c>
    </row>
    <row r="6891" spans="1:13" ht="15" customHeight="1">
      <c r="A6891" s="76"/>
      <c r="B6891" s="77" t="str">
        <f t="shared" si="659"/>
        <v/>
      </c>
      <c r="C6891" t="str">
        <f t="shared" si="658"/>
        <v/>
      </c>
      <c r="D6891" s="315" t="str">
        <f t="shared" si="663"/>
        <v/>
      </c>
      <c r="E6891" s="228">
        <v>0</v>
      </c>
      <c r="J6891" s="229">
        <f t="shared" si="660"/>
        <v>0</v>
      </c>
      <c r="K6891" s="229">
        <f t="shared" si="661"/>
        <v>0</v>
      </c>
      <c r="L6891" s="229">
        <f t="shared" si="661"/>
        <v>0</v>
      </c>
      <c r="M6891" s="229">
        <f t="shared" si="662"/>
        <v>0</v>
      </c>
    </row>
    <row r="6892" spans="1:13" ht="15" customHeight="1">
      <c r="A6892" s="76"/>
      <c r="B6892" s="77" t="str">
        <f t="shared" si="659"/>
        <v/>
      </c>
      <c r="C6892" t="str">
        <f t="shared" si="658"/>
        <v/>
      </c>
      <c r="D6892" s="315" t="str">
        <f t="shared" si="663"/>
        <v/>
      </c>
      <c r="E6892" s="228">
        <v>0</v>
      </c>
      <c r="J6892" s="229">
        <f t="shared" si="660"/>
        <v>0</v>
      </c>
      <c r="K6892" s="229">
        <f t="shared" si="661"/>
        <v>0</v>
      </c>
      <c r="L6892" s="229">
        <f t="shared" si="661"/>
        <v>0</v>
      </c>
      <c r="M6892" s="229">
        <f t="shared" si="662"/>
        <v>0</v>
      </c>
    </row>
    <row r="6893" spans="1:13" ht="15" customHeight="1">
      <c r="A6893" s="76"/>
      <c r="B6893" s="77" t="str">
        <f t="shared" si="659"/>
        <v/>
      </c>
      <c r="C6893" t="str">
        <f t="shared" si="658"/>
        <v/>
      </c>
      <c r="D6893" s="315" t="str">
        <f t="shared" si="663"/>
        <v/>
      </c>
      <c r="E6893" s="228">
        <v>0</v>
      </c>
      <c r="J6893" s="229">
        <f t="shared" si="660"/>
        <v>0</v>
      </c>
      <c r="K6893" s="229">
        <f t="shared" si="661"/>
        <v>0</v>
      </c>
      <c r="L6893" s="229">
        <f t="shared" si="661"/>
        <v>0</v>
      </c>
      <c r="M6893" s="229">
        <f t="shared" si="662"/>
        <v>0</v>
      </c>
    </row>
    <row r="6894" spans="1:13" ht="15" customHeight="1">
      <c r="A6894" s="76"/>
      <c r="B6894" s="77" t="str">
        <f t="shared" si="659"/>
        <v/>
      </c>
      <c r="C6894" t="str">
        <f t="shared" si="658"/>
        <v/>
      </c>
      <c r="D6894" s="315" t="str">
        <f t="shared" si="663"/>
        <v/>
      </c>
      <c r="E6894" s="228">
        <v>0</v>
      </c>
      <c r="J6894" s="229">
        <f t="shared" si="660"/>
        <v>0</v>
      </c>
      <c r="K6894" s="229">
        <f t="shared" si="661"/>
        <v>0</v>
      </c>
      <c r="L6894" s="229">
        <f t="shared" si="661"/>
        <v>0</v>
      </c>
      <c r="M6894" s="229">
        <f t="shared" si="662"/>
        <v>0</v>
      </c>
    </row>
    <row r="6895" spans="1:13" ht="15" customHeight="1">
      <c r="A6895" s="76"/>
      <c r="B6895" s="77" t="str">
        <f t="shared" si="659"/>
        <v/>
      </c>
      <c r="C6895" t="str">
        <f t="shared" si="658"/>
        <v/>
      </c>
      <c r="D6895" s="315" t="str">
        <f t="shared" si="663"/>
        <v/>
      </c>
      <c r="E6895" s="228">
        <v>0</v>
      </c>
      <c r="J6895" s="229">
        <f t="shared" si="660"/>
        <v>0</v>
      </c>
      <c r="K6895" s="229">
        <f t="shared" si="661"/>
        <v>0</v>
      </c>
      <c r="L6895" s="229">
        <f t="shared" si="661"/>
        <v>0</v>
      </c>
      <c r="M6895" s="229">
        <f t="shared" si="662"/>
        <v>0</v>
      </c>
    </row>
    <row r="6896" spans="1:13" ht="15" customHeight="1">
      <c r="A6896" s="76"/>
      <c r="B6896" s="77" t="str">
        <f t="shared" si="659"/>
        <v/>
      </c>
      <c r="C6896" t="str">
        <f t="shared" si="658"/>
        <v/>
      </c>
      <c r="D6896" s="315" t="str">
        <f t="shared" si="663"/>
        <v/>
      </c>
      <c r="E6896" s="228">
        <v>0</v>
      </c>
      <c r="J6896" s="229">
        <f t="shared" si="660"/>
        <v>0</v>
      </c>
      <c r="K6896" s="229">
        <f t="shared" si="661"/>
        <v>0</v>
      </c>
      <c r="L6896" s="229">
        <f t="shared" si="661"/>
        <v>0</v>
      </c>
      <c r="M6896" s="229">
        <f t="shared" si="662"/>
        <v>0</v>
      </c>
    </row>
    <row r="6897" spans="1:13" ht="15" customHeight="1">
      <c r="A6897" s="76"/>
      <c r="B6897" s="77" t="str">
        <f t="shared" si="659"/>
        <v/>
      </c>
      <c r="C6897" t="str">
        <f t="shared" si="658"/>
        <v/>
      </c>
      <c r="D6897" s="315" t="str">
        <f t="shared" si="663"/>
        <v/>
      </c>
      <c r="E6897" s="228">
        <v>0</v>
      </c>
      <c r="J6897" s="229">
        <f t="shared" si="660"/>
        <v>0</v>
      </c>
      <c r="K6897" s="229">
        <f t="shared" si="661"/>
        <v>0</v>
      </c>
      <c r="L6897" s="229">
        <f t="shared" si="661"/>
        <v>0</v>
      </c>
      <c r="M6897" s="229">
        <f t="shared" si="662"/>
        <v>0</v>
      </c>
    </row>
    <row r="6898" spans="1:13" ht="15" customHeight="1">
      <c r="A6898" s="76"/>
      <c r="B6898" s="77" t="str">
        <f t="shared" si="659"/>
        <v/>
      </c>
      <c r="C6898" t="str">
        <f t="shared" si="658"/>
        <v/>
      </c>
      <c r="D6898" s="315" t="str">
        <f t="shared" si="663"/>
        <v/>
      </c>
      <c r="E6898" s="228">
        <v>0</v>
      </c>
      <c r="J6898" s="229">
        <f t="shared" si="660"/>
        <v>0</v>
      </c>
      <c r="K6898" s="229">
        <f t="shared" si="661"/>
        <v>0</v>
      </c>
      <c r="L6898" s="229">
        <f t="shared" si="661"/>
        <v>0</v>
      </c>
      <c r="M6898" s="229">
        <f t="shared" si="662"/>
        <v>0</v>
      </c>
    </row>
    <row r="6899" spans="1:13" ht="15" customHeight="1">
      <c r="A6899" s="76"/>
      <c r="B6899" s="77" t="str">
        <f t="shared" si="659"/>
        <v/>
      </c>
      <c r="C6899" t="str">
        <f t="shared" si="658"/>
        <v/>
      </c>
      <c r="D6899" s="315" t="str">
        <f t="shared" si="663"/>
        <v/>
      </c>
      <c r="E6899" s="228">
        <v>0</v>
      </c>
      <c r="J6899" s="229">
        <f t="shared" si="660"/>
        <v>0</v>
      </c>
      <c r="K6899" s="229">
        <f t="shared" si="661"/>
        <v>0</v>
      </c>
      <c r="L6899" s="229">
        <f t="shared" si="661"/>
        <v>0</v>
      </c>
      <c r="M6899" s="229">
        <f t="shared" si="662"/>
        <v>0</v>
      </c>
    </row>
    <row r="6900" spans="1:13" ht="15" customHeight="1">
      <c r="A6900" s="76"/>
      <c r="B6900" s="77" t="str">
        <f t="shared" si="659"/>
        <v/>
      </c>
      <c r="C6900" t="str">
        <f t="shared" si="658"/>
        <v/>
      </c>
      <c r="D6900" s="315" t="str">
        <f t="shared" si="663"/>
        <v/>
      </c>
      <c r="E6900" s="228">
        <v>0</v>
      </c>
      <c r="J6900" s="229">
        <f t="shared" si="660"/>
        <v>0</v>
      </c>
      <c r="K6900" s="229">
        <f t="shared" si="661"/>
        <v>0</v>
      </c>
      <c r="L6900" s="229">
        <f t="shared" si="661"/>
        <v>0</v>
      </c>
      <c r="M6900" s="229">
        <f t="shared" si="662"/>
        <v>0</v>
      </c>
    </row>
    <row r="6901" spans="1:13" ht="15" customHeight="1">
      <c r="A6901" s="76"/>
      <c r="B6901" s="77" t="str">
        <f t="shared" si="659"/>
        <v/>
      </c>
      <c r="C6901" t="str">
        <f t="shared" si="658"/>
        <v/>
      </c>
      <c r="D6901" s="315" t="str">
        <f t="shared" si="663"/>
        <v/>
      </c>
      <c r="E6901" s="228">
        <v>0</v>
      </c>
      <c r="J6901" s="229">
        <f t="shared" si="660"/>
        <v>0</v>
      </c>
      <c r="K6901" s="229">
        <f t="shared" si="661"/>
        <v>0</v>
      </c>
      <c r="L6901" s="229">
        <f t="shared" si="661"/>
        <v>0</v>
      </c>
      <c r="M6901" s="229">
        <f t="shared" si="662"/>
        <v>0</v>
      </c>
    </row>
    <row r="6902" spans="1:13" ht="15" customHeight="1">
      <c r="A6902" s="76"/>
      <c r="B6902" s="77" t="str">
        <f t="shared" si="659"/>
        <v/>
      </c>
      <c r="C6902" t="str">
        <f t="shared" si="658"/>
        <v/>
      </c>
      <c r="D6902" s="315" t="str">
        <f t="shared" si="663"/>
        <v/>
      </c>
      <c r="E6902" s="228">
        <v>0</v>
      </c>
      <c r="J6902" s="229">
        <f t="shared" si="660"/>
        <v>0</v>
      </c>
      <c r="K6902" s="229">
        <f t="shared" si="661"/>
        <v>0</v>
      </c>
      <c r="L6902" s="229">
        <f t="shared" si="661"/>
        <v>0</v>
      </c>
      <c r="M6902" s="229">
        <f t="shared" si="662"/>
        <v>0</v>
      </c>
    </row>
    <row r="6903" spans="1:13" ht="15" customHeight="1">
      <c r="A6903" s="76"/>
      <c r="B6903" s="77" t="str">
        <f t="shared" si="659"/>
        <v/>
      </c>
      <c r="C6903" t="str">
        <f t="shared" si="658"/>
        <v/>
      </c>
      <c r="D6903" s="315" t="str">
        <f t="shared" si="663"/>
        <v/>
      </c>
      <c r="E6903" s="228">
        <v>0</v>
      </c>
      <c r="J6903" s="229">
        <f t="shared" si="660"/>
        <v>0</v>
      </c>
      <c r="K6903" s="229">
        <f t="shared" si="661"/>
        <v>0</v>
      </c>
      <c r="L6903" s="229">
        <f t="shared" si="661"/>
        <v>0</v>
      </c>
      <c r="M6903" s="229">
        <f t="shared" si="662"/>
        <v>0</v>
      </c>
    </row>
    <row r="6904" spans="1:13" ht="15" customHeight="1">
      <c r="A6904" s="76"/>
      <c r="B6904" s="77" t="str">
        <f t="shared" si="659"/>
        <v/>
      </c>
      <c r="C6904" t="str">
        <f t="shared" si="658"/>
        <v/>
      </c>
      <c r="D6904" s="315" t="str">
        <f t="shared" si="663"/>
        <v/>
      </c>
      <c r="E6904" s="228">
        <v>0</v>
      </c>
      <c r="J6904" s="229">
        <f t="shared" si="660"/>
        <v>0</v>
      </c>
      <c r="K6904" s="229">
        <f t="shared" si="661"/>
        <v>0</v>
      </c>
      <c r="L6904" s="229">
        <f t="shared" si="661"/>
        <v>0</v>
      </c>
      <c r="M6904" s="229">
        <f t="shared" si="662"/>
        <v>0</v>
      </c>
    </row>
    <row r="6905" spans="1:13" ht="15" customHeight="1">
      <c r="A6905" s="76"/>
      <c r="B6905" s="77" t="str">
        <f t="shared" si="659"/>
        <v/>
      </c>
      <c r="C6905" t="str">
        <f t="shared" si="658"/>
        <v/>
      </c>
      <c r="D6905" s="315" t="str">
        <f t="shared" si="663"/>
        <v/>
      </c>
      <c r="E6905" s="228">
        <v>0</v>
      </c>
      <c r="J6905" s="229">
        <f t="shared" si="660"/>
        <v>0</v>
      </c>
      <c r="K6905" s="229">
        <f t="shared" si="661"/>
        <v>0</v>
      </c>
      <c r="L6905" s="229">
        <f t="shared" si="661"/>
        <v>0</v>
      </c>
      <c r="M6905" s="229">
        <f t="shared" si="662"/>
        <v>0</v>
      </c>
    </row>
    <row r="6906" spans="1:13" ht="15" customHeight="1">
      <c r="A6906" s="76"/>
      <c r="B6906" s="77" t="str">
        <f t="shared" si="659"/>
        <v/>
      </c>
      <c r="C6906" t="str">
        <f t="shared" si="658"/>
        <v/>
      </c>
      <c r="D6906" s="315" t="str">
        <f t="shared" si="663"/>
        <v/>
      </c>
      <c r="E6906" s="228">
        <v>0</v>
      </c>
      <c r="J6906" s="229">
        <f t="shared" si="660"/>
        <v>0</v>
      </c>
      <c r="K6906" s="229">
        <f t="shared" si="661"/>
        <v>0</v>
      </c>
      <c r="L6906" s="229">
        <f t="shared" si="661"/>
        <v>0</v>
      </c>
      <c r="M6906" s="229">
        <f t="shared" si="662"/>
        <v>0</v>
      </c>
    </row>
    <row r="6907" spans="1:13" ht="15" customHeight="1">
      <c r="A6907" s="76"/>
      <c r="B6907" s="77" t="str">
        <f t="shared" si="659"/>
        <v/>
      </c>
      <c r="C6907" t="str">
        <f t="shared" si="658"/>
        <v/>
      </c>
      <c r="D6907" s="315" t="str">
        <f t="shared" si="663"/>
        <v/>
      </c>
      <c r="E6907" s="228">
        <v>0</v>
      </c>
      <c r="J6907" s="229">
        <f t="shared" si="660"/>
        <v>0</v>
      </c>
      <c r="K6907" s="229">
        <f t="shared" si="661"/>
        <v>0</v>
      </c>
      <c r="L6907" s="229">
        <f t="shared" si="661"/>
        <v>0</v>
      </c>
      <c r="M6907" s="229">
        <f t="shared" si="662"/>
        <v>0</v>
      </c>
    </row>
    <row r="6908" spans="1:13" ht="15" customHeight="1">
      <c r="A6908" s="76"/>
      <c r="B6908" s="77" t="str">
        <f t="shared" si="659"/>
        <v/>
      </c>
      <c r="C6908" t="str">
        <f t="shared" si="658"/>
        <v/>
      </c>
      <c r="D6908" s="315" t="str">
        <f t="shared" si="663"/>
        <v/>
      </c>
      <c r="E6908" s="228">
        <v>0</v>
      </c>
      <c r="J6908" s="229">
        <f t="shared" si="660"/>
        <v>0</v>
      </c>
      <c r="K6908" s="229">
        <f t="shared" si="661"/>
        <v>0</v>
      </c>
      <c r="L6908" s="229">
        <f t="shared" si="661"/>
        <v>0</v>
      </c>
      <c r="M6908" s="229">
        <f t="shared" si="662"/>
        <v>0</v>
      </c>
    </row>
    <row r="6909" spans="1:13" ht="15" customHeight="1">
      <c r="A6909" s="76"/>
      <c r="B6909" s="77" t="str">
        <f t="shared" si="659"/>
        <v/>
      </c>
      <c r="C6909" t="str">
        <f t="shared" si="658"/>
        <v/>
      </c>
      <c r="D6909" s="315" t="str">
        <f t="shared" si="663"/>
        <v/>
      </c>
      <c r="E6909" s="228">
        <v>0</v>
      </c>
      <c r="J6909" s="229">
        <f t="shared" si="660"/>
        <v>0</v>
      </c>
      <c r="K6909" s="229">
        <f t="shared" si="661"/>
        <v>0</v>
      </c>
      <c r="L6909" s="229">
        <f t="shared" si="661"/>
        <v>0</v>
      </c>
      <c r="M6909" s="229">
        <f t="shared" si="662"/>
        <v>0</v>
      </c>
    </row>
    <row r="6910" spans="1:13" ht="15" customHeight="1">
      <c r="A6910" s="76"/>
      <c r="B6910" s="77" t="str">
        <f t="shared" si="659"/>
        <v/>
      </c>
      <c r="C6910" t="str">
        <f t="shared" si="658"/>
        <v/>
      </c>
      <c r="D6910" s="315" t="str">
        <f t="shared" si="663"/>
        <v/>
      </c>
      <c r="E6910" s="228">
        <v>0</v>
      </c>
      <c r="J6910" s="229">
        <f t="shared" si="660"/>
        <v>0</v>
      </c>
      <c r="K6910" s="229">
        <f t="shared" si="661"/>
        <v>0</v>
      </c>
      <c r="L6910" s="229">
        <f t="shared" si="661"/>
        <v>0</v>
      </c>
      <c r="M6910" s="229">
        <f t="shared" si="662"/>
        <v>0</v>
      </c>
    </row>
    <row r="6911" spans="1:13" ht="15" customHeight="1">
      <c r="A6911" s="76"/>
      <c r="B6911" s="77" t="str">
        <f t="shared" si="659"/>
        <v/>
      </c>
      <c r="C6911" t="str">
        <f t="shared" si="658"/>
        <v/>
      </c>
      <c r="D6911" s="315" t="str">
        <f t="shared" si="663"/>
        <v/>
      </c>
      <c r="E6911" s="228">
        <v>0</v>
      </c>
      <c r="J6911" s="229">
        <f t="shared" si="660"/>
        <v>0</v>
      </c>
      <c r="K6911" s="229">
        <f t="shared" si="661"/>
        <v>0</v>
      </c>
      <c r="L6911" s="229">
        <f t="shared" si="661"/>
        <v>0</v>
      </c>
      <c r="M6911" s="229">
        <f t="shared" si="662"/>
        <v>0</v>
      </c>
    </row>
    <row r="6912" spans="1:13" ht="15" customHeight="1">
      <c r="A6912" s="76"/>
      <c r="B6912" s="77" t="str">
        <f t="shared" si="659"/>
        <v/>
      </c>
      <c r="C6912" t="str">
        <f t="shared" si="658"/>
        <v/>
      </c>
      <c r="D6912" s="315" t="str">
        <f t="shared" si="663"/>
        <v/>
      </c>
      <c r="E6912" s="228">
        <v>0</v>
      </c>
      <c r="J6912" s="229">
        <f t="shared" si="660"/>
        <v>0</v>
      </c>
      <c r="K6912" s="229">
        <f t="shared" si="661"/>
        <v>0</v>
      </c>
      <c r="L6912" s="229">
        <f t="shared" si="661"/>
        <v>0</v>
      </c>
      <c r="M6912" s="229">
        <f t="shared" si="662"/>
        <v>0</v>
      </c>
    </row>
    <row r="6913" spans="1:13" ht="15" customHeight="1">
      <c r="A6913" s="76"/>
      <c r="B6913" s="77" t="str">
        <f t="shared" si="659"/>
        <v/>
      </c>
      <c r="C6913" t="str">
        <f t="shared" ref="C6913:C6976" si="664">IF(A6913&lt;&gt;"",TEXT(A6913,"aaaa"),"")</f>
        <v/>
      </c>
      <c r="D6913" s="315" t="str">
        <f t="shared" si="663"/>
        <v/>
      </c>
      <c r="E6913" s="228">
        <v>0</v>
      </c>
      <c r="J6913" s="229">
        <f t="shared" si="660"/>
        <v>0</v>
      </c>
      <c r="K6913" s="229">
        <f t="shared" si="661"/>
        <v>0</v>
      </c>
      <c r="L6913" s="229">
        <f t="shared" si="661"/>
        <v>0</v>
      </c>
      <c r="M6913" s="229">
        <f t="shared" si="662"/>
        <v>0</v>
      </c>
    </row>
    <row r="6914" spans="1:13" ht="15" customHeight="1">
      <c r="A6914" s="76"/>
      <c r="B6914" s="77" t="str">
        <f t="shared" si="659"/>
        <v/>
      </c>
      <c r="C6914" t="str">
        <f t="shared" si="664"/>
        <v/>
      </c>
      <c r="D6914" s="315" t="str">
        <f t="shared" si="663"/>
        <v/>
      </c>
      <c r="E6914" s="228">
        <v>0</v>
      </c>
      <c r="J6914" s="229">
        <f t="shared" si="660"/>
        <v>0</v>
      </c>
      <c r="K6914" s="229">
        <f t="shared" si="661"/>
        <v>0</v>
      </c>
      <c r="L6914" s="229">
        <f t="shared" si="661"/>
        <v>0</v>
      </c>
      <c r="M6914" s="229">
        <f t="shared" si="662"/>
        <v>0</v>
      </c>
    </row>
    <row r="6915" spans="1:13" ht="15" customHeight="1">
      <c r="A6915" s="76"/>
      <c r="B6915" s="77" t="str">
        <f t="shared" si="659"/>
        <v/>
      </c>
      <c r="C6915" t="str">
        <f t="shared" si="664"/>
        <v/>
      </c>
      <c r="D6915" s="315" t="str">
        <f t="shared" si="663"/>
        <v/>
      </c>
      <c r="E6915" s="228">
        <v>0</v>
      </c>
      <c r="J6915" s="229">
        <f t="shared" si="660"/>
        <v>0</v>
      </c>
      <c r="K6915" s="229">
        <f t="shared" si="661"/>
        <v>0</v>
      </c>
      <c r="L6915" s="229">
        <f t="shared" si="661"/>
        <v>0</v>
      </c>
      <c r="M6915" s="229">
        <f t="shared" si="662"/>
        <v>0</v>
      </c>
    </row>
    <row r="6916" spans="1:13" ht="15" customHeight="1">
      <c r="A6916" s="76"/>
      <c r="B6916" s="77" t="str">
        <f t="shared" si="659"/>
        <v/>
      </c>
      <c r="C6916" t="str">
        <f t="shared" si="664"/>
        <v/>
      </c>
      <c r="D6916" s="315" t="str">
        <f t="shared" si="663"/>
        <v/>
      </c>
      <c r="E6916" s="228">
        <v>0</v>
      </c>
      <c r="J6916" s="229">
        <f t="shared" si="660"/>
        <v>0</v>
      </c>
      <c r="K6916" s="229">
        <f t="shared" si="661"/>
        <v>0</v>
      </c>
      <c r="L6916" s="229">
        <f t="shared" si="661"/>
        <v>0</v>
      </c>
      <c r="M6916" s="229">
        <f t="shared" si="662"/>
        <v>0</v>
      </c>
    </row>
    <row r="6917" spans="1:13" ht="15" customHeight="1">
      <c r="A6917" s="76"/>
      <c r="B6917" s="77" t="str">
        <f t="shared" si="659"/>
        <v/>
      </c>
      <c r="C6917" t="str">
        <f t="shared" si="664"/>
        <v/>
      </c>
      <c r="D6917" s="315" t="str">
        <f t="shared" si="663"/>
        <v/>
      </c>
      <c r="E6917" s="228">
        <v>0</v>
      </c>
      <c r="J6917" s="229">
        <f t="shared" si="660"/>
        <v>0</v>
      </c>
      <c r="K6917" s="229">
        <f t="shared" si="661"/>
        <v>0</v>
      </c>
      <c r="L6917" s="229">
        <f t="shared" si="661"/>
        <v>0</v>
      </c>
      <c r="M6917" s="229">
        <f t="shared" si="662"/>
        <v>0</v>
      </c>
    </row>
    <row r="6918" spans="1:13" ht="15" customHeight="1">
      <c r="A6918" s="76"/>
      <c r="B6918" s="77" t="str">
        <f t="shared" si="659"/>
        <v/>
      </c>
      <c r="C6918" t="str">
        <f t="shared" si="664"/>
        <v/>
      </c>
      <c r="D6918" s="315" t="str">
        <f t="shared" si="663"/>
        <v/>
      </c>
      <c r="E6918" s="228">
        <v>0</v>
      </c>
      <c r="J6918" s="229">
        <f t="shared" si="660"/>
        <v>0</v>
      </c>
      <c r="K6918" s="229">
        <f t="shared" si="661"/>
        <v>0</v>
      </c>
      <c r="L6918" s="229">
        <f t="shared" si="661"/>
        <v>0</v>
      </c>
      <c r="M6918" s="229">
        <f t="shared" si="662"/>
        <v>0</v>
      </c>
    </row>
    <row r="6919" spans="1:13" ht="15" customHeight="1">
      <c r="A6919" s="76"/>
      <c r="B6919" s="77" t="str">
        <f t="shared" ref="B6919:B6982" si="665">IF(A6919="","",TEXT(A6919,"DDDD"))</f>
        <v/>
      </c>
      <c r="C6919" t="str">
        <f t="shared" si="664"/>
        <v/>
      </c>
      <c r="D6919" s="315" t="str">
        <f t="shared" si="663"/>
        <v/>
      </c>
      <c r="E6919" s="228">
        <v>0</v>
      </c>
      <c r="J6919" s="229">
        <f t="shared" ref="J6919:J6982" si="666">IF(E6919=0,0,(1-J$4)*E6919)</f>
        <v>0</v>
      </c>
      <c r="K6919" s="229">
        <f t="shared" ref="K6919:L6982" si="667">IF(F6919=0,0,(1-K$4)*F6919)</f>
        <v>0</v>
      </c>
      <c r="L6919" s="229">
        <f t="shared" si="667"/>
        <v>0</v>
      </c>
      <c r="M6919" s="229">
        <f t="shared" ref="M6919:M6982" si="668">IF(H6919=0,0,(1-M$4)*H6919)</f>
        <v>0</v>
      </c>
    </row>
    <row r="6920" spans="1:13" ht="15" customHeight="1">
      <c r="A6920" s="76"/>
      <c r="B6920" s="77" t="str">
        <f t="shared" si="665"/>
        <v/>
      </c>
      <c r="C6920" t="str">
        <f t="shared" si="664"/>
        <v/>
      </c>
      <c r="D6920" s="315" t="str">
        <f t="shared" ref="D6920:D6983" si="669">IF(A6920&lt;&gt;"",PROPER(TEXT(A6920,"Mmmm")),"")</f>
        <v/>
      </c>
      <c r="E6920" s="228">
        <v>0</v>
      </c>
      <c r="J6920" s="229">
        <f t="shared" si="666"/>
        <v>0</v>
      </c>
      <c r="K6920" s="229">
        <f t="shared" si="667"/>
        <v>0</v>
      </c>
      <c r="L6920" s="229">
        <f t="shared" si="667"/>
        <v>0</v>
      </c>
      <c r="M6920" s="229">
        <f t="shared" si="668"/>
        <v>0</v>
      </c>
    </row>
    <row r="6921" spans="1:13" ht="15" customHeight="1">
      <c r="A6921" s="76"/>
      <c r="B6921" s="77" t="str">
        <f t="shared" si="665"/>
        <v/>
      </c>
      <c r="C6921" t="str">
        <f t="shared" si="664"/>
        <v/>
      </c>
      <c r="D6921" s="315" t="str">
        <f t="shared" si="669"/>
        <v/>
      </c>
      <c r="E6921" s="228">
        <v>0</v>
      </c>
      <c r="J6921" s="229">
        <f t="shared" si="666"/>
        <v>0</v>
      </c>
      <c r="K6921" s="229">
        <f t="shared" si="667"/>
        <v>0</v>
      </c>
      <c r="L6921" s="229">
        <f t="shared" si="667"/>
        <v>0</v>
      </c>
      <c r="M6921" s="229">
        <f t="shared" si="668"/>
        <v>0</v>
      </c>
    </row>
    <row r="6922" spans="1:13" ht="15" customHeight="1">
      <c r="A6922" s="76"/>
      <c r="B6922" s="77" t="str">
        <f t="shared" si="665"/>
        <v/>
      </c>
      <c r="C6922" t="str">
        <f t="shared" si="664"/>
        <v/>
      </c>
      <c r="D6922" s="315" t="str">
        <f t="shared" si="669"/>
        <v/>
      </c>
      <c r="E6922" s="228">
        <v>0</v>
      </c>
      <c r="J6922" s="229">
        <f t="shared" si="666"/>
        <v>0</v>
      </c>
      <c r="K6922" s="229">
        <f t="shared" si="667"/>
        <v>0</v>
      </c>
      <c r="L6922" s="229">
        <f t="shared" si="667"/>
        <v>0</v>
      </c>
      <c r="M6922" s="229">
        <f t="shared" si="668"/>
        <v>0</v>
      </c>
    </row>
    <row r="6923" spans="1:13" ht="15" customHeight="1">
      <c r="A6923" s="76"/>
      <c r="B6923" s="77" t="str">
        <f t="shared" si="665"/>
        <v/>
      </c>
      <c r="C6923" t="str">
        <f t="shared" si="664"/>
        <v/>
      </c>
      <c r="D6923" s="315" t="str">
        <f t="shared" si="669"/>
        <v/>
      </c>
      <c r="E6923" s="228">
        <v>0</v>
      </c>
      <c r="J6923" s="229">
        <f t="shared" si="666"/>
        <v>0</v>
      </c>
      <c r="K6923" s="229">
        <f t="shared" si="667"/>
        <v>0</v>
      </c>
      <c r="L6923" s="229">
        <f t="shared" si="667"/>
        <v>0</v>
      </c>
      <c r="M6923" s="229">
        <f t="shared" si="668"/>
        <v>0</v>
      </c>
    </row>
    <row r="6924" spans="1:13" ht="15" customHeight="1">
      <c r="A6924" s="76"/>
      <c r="B6924" s="77" t="str">
        <f t="shared" si="665"/>
        <v/>
      </c>
      <c r="C6924" t="str">
        <f t="shared" si="664"/>
        <v/>
      </c>
      <c r="D6924" s="315" t="str">
        <f t="shared" si="669"/>
        <v/>
      </c>
      <c r="E6924" s="228">
        <v>0</v>
      </c>
      <c r="J6924" s="229">
        <f t="shared" si="666"/>
        <v>0</v>
      </c>
      <c r="K6924" s="229">
        <f t="shared" si="667"/>
        <v>0</v>
      </c>
      <c r="L6924" s="229">
        <f t="shared" si="667"/>
        <v>0</v>
      </c>
      <c r="M6924" s="229">
        <f t="shared" si="668"/>
        <v>0</v>
      </c>
    </row>
    <row r="6925" spans="1:13" ht="15" customHeight="1">
      <c r="A6925" s="76"/>
      <c r="B6925" s="77" t="str">
        <f t="shared" si="665"/>
        <v/>
      </c>
      <c r="C6925" t="str">
        <f t="shared" si="664"/>
        <v/>
      </c>
      <c r="D6925" s="315" t="str">
        <f t="shared" si="669"/>
        <v/>
      </c>
      <c r="E6925" s="228">
        <v>0</v>
      </c>
      <c r="J6925" s="229">
        <f t="shared" si="666"/>
        <v>0</v>
      </c>
      <c r="K6925" s="229">
        <f t="shared" si="667"/>
        <v>0</v>
      </c>
      <c r="L6925" s="229">
        <f t="shared" si="667"/>
        <v>0</v>
      </c>
      <c r="M6925" s="229">
        <f t="shared" si="668"/>
        <v>0</v>
      </c>
    </row>
    <row r="6926" spans="1:13" ht="15" customHeight="1">
      <c r="A6926" s="76"/>
      <c r="B6926" s="77" t="str">
        <f t="shared" si="665"/>
        <v/>
      </c>
      <c r="C6926" t="str">
        <f t="shared" si="664"/>
        <v/>
      </c>
      <c r="D6926" s="315" t="str">
        <f t="shared" si="669"/>
        <v/>
      </c>
      <c r="E6926" s="228">
        <v>0</v>
      </c>
      <c r="J6926" s="229">
        <f t="shared" si="666"/>
        <v>0</v>
      </c>
      <c r="K6926" s="229">
        <f t="shared" si="667"/>
        <v>0</v>
      </c>
      <c r="L6926" s="229">
        <f t="shared" si="667"/>
        <v>0</v>
      </c>
      <c r="M6926" s="229">
        <f t="shared" si="668"/>
        <v>0</v>
      </c>
    </row>
    <row r="6927" spans="1:13" ht="15" customHeight="1">
      <c r="A6927" s="76"/>
      <c r="B6927" s="77" t="str">
        <f t="shared" si="665"/>
        <v/>
      </c>
      <c r="C6927" t="str">
        <f t="shared" si="664"/>
        <v/>
      </c>
      <c r="D6927" s="315" t="str">
        <f t="shared" si="669"/>
        <v/>
      </c>
      <c r="E6927" s="228">
        <v>0</v>
      </c>
      <c r="J6927" s="229">
        <f t="shared" si="666"/>
        <v>0</v>
      </c>
      <c r="K6927" s="229">
        <f t="shared" si="667"/>
        <v>0</v>
      </c>
      <c r="L6927" s="229">
        <f t="shared" si="667"/>
        <v>0</v>
      </c>
      <c r="M6927" s="229">
        <f t="shared" si="668"/>
        <v>0</v>
      </c>
    </row>
    <row r="6928" spans="1:13" ht="15" customHeight="1">
      <c r="A6928" s="76"/>
      <c r="B6928" s="77" t="str">
        <f t="shared" si="665"/>
        <v/>
      </c>
      <c r="C6928" t="str">
        <f t="shared" si="664"/>
        <v/>
      </c>
      <c r="D6928" s="315" t="str">
        <f t="shared" si="669"/>
        <v/>
      </c>
      <c r="E6928" s="228">
        <v>0</v>
      </c>
      <c r="J6928" s="229">
        <f t="shared" si="666"/>
        <v>0</v>
      </c>
      <c r="K6928" s="229">
        <f t="shared" si="667"/>
        <v>0</v>
      </c>
      <c r="L6928" s="229">
        <f t="shared" si="667"/>
        <v>0</v>
      </c>
      <c r="M6928" s="229">
        <f t="shared" si="668"/>
        <v>0</v>
      </c>
    </row>
    <row r="6929" spans="1:13" ht="15" customHeight="1">
      <c r="A6929" s="76"/>
      <c r="B6929" s="77" t="str">
        <f t="shared" si="665"/>
        <v/>
      </c>
      <c r="C6929" t="str">
        <f t="shared" si="664"/>
        <v/>
      </c>
      <c r="D6929" s="315" t="str">
        <f t="shared" si="669"/>
        <v/>
      </c>
      <c r="E6929" s="228">
        <v>0</v>
      </c>
      <c r="J6929" s="229">
        <f t="shared" si="666"/>
        <v>0</v>
      </c>
      <c r="K6929" s="229">
        <f t="shared" si="667"/>
        <v>0</v>
      </c>
      <c r="L6929" s="229">
        <f t="shared" si="667"/>
        <v>0</v>
      </c>
      <c r="M6929" s="229">
        <f t="shared" si="668"/>
        <v>0</v>
      </c>
    </row>
    <row r="6930" spans="1:13" ht="15" customHeight="1">
      <c r="A6930" s="76"/>
      <c r="B6930" s="77" t="str">
        <f t="shared" si="665"/>
        <v/>
      </c>
      <c r="C6930" t="str">
        <f t="shared" si="664"/>
        <v/>
      </c>
      <c r="D6930" s="315" t="str">
        <f t="shared" si="669"/>
        <v/>
      </c>
      <c r="E6930" s="228">
        <v>0</v>
      </c>
      <c r="J6930" s="229">
        <f t="shared" si="666"/>
        <v>0</v>
      </c>
      <c r="K6930" s="229">
        <f t="shared" si="667"/>
        <v>0</v>
      </c>
      <c r="L6930" s="229">
        <f t="shared" si="667"/>
        <v>0</v>
      </c>
      <c r="M6930" s="229">
        <f t="shared" si="668"/>
        <v>0</v>
      </c>
    </row>
    <row r="6931" spans="1:13" ht="15" customHeight="1">
      <c r="A6931" s="76"/>
      <c r="B6931" s="77" t="str">
        <f t="shared" si="665"/>
        <v/>
      </c>
      <c r="C6931" t="str">
        <f t="shared" si="664"/>
        <v/>
      </c>
      <c r="D6931" s="315" t="str">
        <f t="shared" si="669"/>
        <v/>
      </c>
      <c r="E6931" s="228">
        <v>0</v>
      </c>
      <c r="J6931" s="229">
        <f t="shared" si="666"/>
        <v>0</v>
      </c>
      <c r="K6931" s="229">
        <f t="shared" si="667"/>
        <v>0</v>
      </c>
      <c r="L6931" s="229">
        <f t="shared" si="667"/>
        <v>0</v>
      </c>
      <c r="M6931" s="229">
        <f t="shared" si="668"/>
        <v>0</v>
      </c>
    </row>
    <row r="6932" spans="1:13" ht="15" customHeight="1">
      <c r="A6932" s="76"/>
      <c r="B6932" s="77" t="str">
        <f t="shared" si="665"/>
        <v/>
      </c>
      <c r="C6932" t="str">
        <f t="shared" si="664"/>
        <v/>
      </c>
      <c r="D6932" s="315" t="str">
        <f t="shared" si="669"/>
        <v/>
      </c>
      <c r="E6932" s="228">
        <v>0</v>
      </c>
      <c r="J6932" s="229">
        <f t="shared" si="666"/>
        <v>0</v>
      </c>
      <c r="K6932" s="229">
        <f t="shared" si="667"/>
        <v>0</v>
      </c>
      <c r="L6932" s="229">
        <f t="shared" si="667"/>
        <v>0</v>
      </c>
      <c r="M6932" s="229">
        <f t="shared" si="668"/>
        <v>0</v>
      </c>
    </row>
    <row r="6933" spans="1:13" ht="15" customHeight="1">
      <c r="A6933" s="76"/>
      <c r="B6933" s="77" t="str">
        <f t="shared" si="665"/>
        <v/>
      </c>
      <c r="C6933" t="str">
        <f t="shared" si="664"/>
        <v/>
      </c>
      <c r="D6933" s="315" t="str">
        <f t="shared" si="669"/>
        <v/>
      </c>
      <c r="E6933" s="228">
        <v>0</v>
      </c>
      <c r="J6933" s="229">
        <f t="shared" si="666"/>
        <v>0</v>
      </c>
      <c r="K6933" s="229">
        <f t="shared" si="667"/>
        <v>0</v>
      </c>
      <c r="L6933" s="229">
        <f t="shared" si="667"/>
        <v>0</v>
      </c>
      <c r="M6933" s="229">
        <f t="shared" si="668"/>
        <v>0</v>
      </c>
    </row>
    <row r="6934" spans="1:13" ht="15" customHeight="1">
      <c r="A6934" s="76"/>
      <c r="B6934" s="77" t="str">
        <f t="shared" si="665"/>
        <v/>
      </c>
      <c r="C6934" t="str">
        <f t="shared" si="664"/>
        <v/>
      </c>
      <c r="D6934" s="315" t="str">
        <f t="shared" si="669"/>
        <v/>
      </c>
      <c r="E6934" s="228">
        <v>0</v>
      </c>
      <c r="J6934" s="229">
        <f t="shared" si="666"/>
        <v>0</v>
      </c>
      <c r="K6934" s="229">
        <f t="shared" si="667"/>
        <v>0</v>
      </c>
      <c r="L6934" s="229">
        <f t="shared" si="667"/>
        <v>0</v>
      </c>
      <c r="M6934" s="229">
        <f t="shared" si="668"/>
        <v>0</v>
      </c>
    </row>
    <row r="6935" spans="1:13" ht="15" customHeight="1">
      <c r="A6935" s="76"/>
      <c r="B6935" s="77" t="str">
        <f t="shared" si="665"/>
        <v/>
      </c>
      <c r="C6935" t="str">
        <f t="shared" si="664"/>
        <v/>
      </c>
      <c r="D6935" s="315" t="str">
        <f t="shared" si="669"/>
        <v/>
      </c>
      <c r="E6935" s="228">
        <v>0</v>
      </c>
      <c r="J6935" s="229">
        <f t="shared" si="666"/>
        <v>0</v>
      </c>
      <c r="K6935" s="229">
        <f t="shared" si="667"/>
        <v>0</v>
      </c>
      <c r="L6935" s="229">
        <f t="shared" si="667"/>
        <v>0</v>
      </c>
      <c r="M6935" s="229">
        <f t="shared" si="668"/>
        <v>0</v>
      </c>
    </row>
    <row r="6936" spans="1:13" ht="15" customHeight="1">
      <c r="A6936" s="76"/>
      <c r="B6936" s="77" t="str">
        <f t="shared" si="665"/>
        <v/>
      </c>
      <c r="C6936" t="str">
        <f t="shared" si="664"/>
        <v/>
      </c>
      <c r="D6936" s="315" t="str">
        <f t="shared" si="669"/>
        <v/>
      </c>
      <c r="E6936" s="228">
        <v>0</v>
      </c>
      <c r="J6936" s="229">
        <f t="shared" si="666"/>
        <v>0</v>
      </c>
      <c r="K6936" s="229">
        <f t="shared" si="667"/>
        <v>0</v>
      </c>
      <c r="L6936" s="229">
        <f t="shared" si="667"/>
        <v>0</v>
      </c>
      <c r="M6936" s="229">
        <f t="shared" si="668"/>
        <v>0</v>
      </c>
    </row>
    <row r="6937" spans="1:13" ht="15" customHeight="1">
      <c r="A6937" s="76"/>
      <c r="B6937" s="77" t="str">
        <f t="shared" si="665"/>
        <v/>
      </c>
      <c r="C6937" t="str">
        <f t="shared" si="664"/>
        <v/>
      </c>
      <c r="D6937" s="315" t="str">
        <f t="shared" si="669"/>
        <v/>
      </c>
      <c r="E6937" s="228">
        <v>0</v>
      </c>
      <c r="J6937" s="229">
        <f t="shared" si="666"/>
        <v>0</v>
      </c>
      <c r="K6937" s="229">
        <f t="shared" si="667"/>
        <v>0</v>
      </c>
      <c r="L6937" s="229">
        <f t="shared" si="667"/>
        <v>0</v>
      </c>
      <c r="M6937" s="229">
        <f t="shared" si="668"/>
        <v>0</v>
      </c>
    </row>
    <row r="6938" spans="1:13" ht="15" customHeight="1">
      <c r="A6938" s="76"/>
      <c r="B6938" s="77" t="str">
        <f t="shared" si="665"/>
        <v/>
      </c>
      <c r="C6938" t="str">
        <f t="shared" si="664"/>
        <v/>
      </c>
      <c r="D6938" s="315" t="str">
        <f t="shared" si="669"/>
        <v/>
      </c>
      <c r="E6938" s="228">
        <v>0</v>
      </c>
      <c r="J6938" s="229">
        <f t="shared" si="666"/>
        <v>0</v>
      </c>
      <c r="K6938" s="229">
        <f t="shared" si="667"/>
        <v>0</v>
      </c>
      <c r="L6938" s="229">
        <f t="shared" si="667"/>
        <v>0</v>
      </c>
      <c r="M6938" s="229">
        <f t="shared" si="668"/>
        <v>0</v>
      </c>
    </row>
    <row r="6939" spans="1:13" ht="15" customHeight="1">
      <c r="A6939" s="76"/>
      <c r="B6939" s="77" t="str">
        <f t="shared" si="665"/>
        <v/>
      </c>
      <c r="C6939" t="str">
        <f t="shared" si="664"/>
        <v/>
      </c>
      <c r="D6939" s="315" t="str">
        <f t="shared" si="669"/>
        <v/>
      </c>
      <c r="E6939" s="228">
        <v>0</v>
      </c>
      <c r="J6939" s="229">
        <f t="shared" si="666"/>
        <v>0</v>
      </c>
      <c r="K6939" s="229">
        <f t="shared" si="667"/>
        <v>0</v>
      </c>
      <c r="L6939" s="229">
        <f t="shared" si="667"/>
        <v>0</v>
      </c>
      <c r="M6939" s="229">
        <f t="shared" si="668"/>
        <v>0</v>
      </c>
    </row>
    <row r="6940" spans="1:13" ht="15" customHeight="1">
      <c r="A6940" s="76"/>
      <c r="B6940" s="77" t="str">
        <f t="shared" si="665"/>
        <v/>
      </c>
      <c r="C6940" t="str">
        <f t="shared" si="664"/>
        <v/>
      </c>
      <c r="D6940" s="315" t="str">
        <f t="shared" si="669"/>
        <v/>
      </c>
      <c r="E6940" s="228">
        <v>0</v>
      </c>
      <c r="J6940" s="229">
        <f t="shared" si="666"/>
        <v>0</v>
      </c>
      <c r="K6940" s="229">
        <f t="shared" si="667"/>
        <v>0</v>
      </c>
      <c r="L6940" s="229">
        <f t="shared" si="667"/>
        <v>0</v>
      </c>
      <c r="M6940" s="229">
        <f t="shared" si="668"/>
        <v>0</v>
      </c>
    </row>
    <row r="6941" spans="1:13" ht="15" customHeight="1">
      <c r="A6941" s="76"/>
      <c r="B6941" s="77" t="str">
        <f t="shared" si="665"/>
        <v/>
      </c>
      <c r="C6941" t="str">
        <f t="shared" si="664"/>
        <v/>
      </c>
      <c r="D6941" s="315" t="str">
        <f t="shared" si="669"/>
        <v/>
      </c>
      <c r="E6941" s="228">
        <v>0</v>
      </c>
      <c r="J6941" s="229">
        <f t="shared" si="666"/>
        <v>0</v>
      </c>
      <c r="K6941" s="229">
        <f t="shared" si="667"/>
        <v>0</v>
      </c>
      <c r="L6941" s="229">
        <f t="shared" si="667"/>
        <v>0</v>
      </c>
      <c r="M6941" s="229">
        <f t="shared" si="668"/>
        <v>0</v>
      </c>
    </row>
    <row r="6942" spans="1:13" ht="15" customHeight="1">
      <c r="A6942" s="76"/>
      <c r="B6942" s="77" t="str">
        <f t="shared" si="665"/>
        <v/>
      </c>
      <c r="C6942" t="str">
        <f t="shared" si="664"/>
        <v/>
      </c>
      <c r="D6942" s="315" t="str">
        <f t="shared" si="669"/>
        <v/>
      </c>
      <c r="E6942" s="228">
        <v>0</v>
      </c>
      <c r="J6942" s="229">
        <f t="shared" si="666"/>
        <v>0</v>
      </c>
      <c r="K6942" s="229">
        <f t="shared" si="667"/>
        <v>0</v>
      </c>
      <c r="L6942" s="229">
        <f t="shared" si="667"/>
        <v>0</v>
      </c>
      <c r="M6942" s="229">
        <f t="shared" si="668"/>
        <v>0</v>
      </c>
    </row>
    <row r="6943" spans="1:13" ht="15" customHeight="1">
      <c r="A6943" s="76"/>
      <c r="B6943" s="77" t="str">
        <f t="shared" si="665"/>
        <v/>
      </c>
      <c r="C6943" t="str">
        <f t="shared" si="664"/>
        <v/>
      </c>
      <c r="D6943" s="315" t="str">
        <f t="shared" si="669"/>
        <v/>
      </c>
      <c r="E6943" s="228">
        <v>0</v>
      </c>
      <c r="J6943" s="229">
        <f t="shared" si="666"/>
        <v>0</v>
      </c>
      <c r="K6943" s="229">
        <f t="shared" si="667"/>
        <v>0</v>
      </c>
      <c r="L6943" s="229">
        <f t="shared" si="667"/>
        <v>0</v>
      </c>
      <c r="M6943" s="229">
        <f t="shared" si="668"/>
        <v>0</v>
      </c>
    </row>
    <row r="6944" spans="1:13" ht="15" customHeight="1">
      <c r="A6944" s="76"/>
      <c r="B6944" s="77" t="str">
        <f t="shared" si="665"/>
        <v/>
      </c>
      <c r="C6944" t="str">
        <f t="shared" si="664"/>
        <v/>
      </c>
      <c r="D6944" s="315" t="str">
        <f t="shared" si="669"/>
        <v/>
      </c>
      <c r="E6944" s="228">
        <v>0</v>
      </c>
      <c r="J6944" s="229">
        <f t="shared" si="666"/>
        <v>0</v>
      </c>
      <c r="K6944" s="229">
        <f t="shared" si="667"/>
        <v>0</v>
      </c>
      <c r="L6944" s="229">
        <f t="shared" si="667"/>
        <v>0</v>
      </c>
      <c r="M6944" s="229">
        <f t="shared" si="668"/>
        <v>0</v>
      </c>
    </row>
    <row r="6945" spans="1:13" ht="15" customHeight="1">
      <c r="A6945" s="76"/>
      <c r="B6945" s="77" t="str">
        <f t="shared" si="665"/>
        <v/>
      </c>
      <c r="C6945" t="str">
        <f t="shared" si="664"/>
        <v/>
      </c>
      <c r="D6945" s="315" t="str">
        <f t="shared" si="669"/>
        <v/>
      </c>
      <c r="E6945" s="228">
        <v>0</v>
      </c>
      <c r="J6945" s="229">
        <f t="shared" si="666"/>
        <v>0</v>
      </c>
      <c r="K6945" s="229">
        <f t="shared" si="667"/>
        <v>0</v>
      </c>
      <c r="L6945" s="229">
        <f t="shared" si="667"/>
        <v>0</v>
      </c>
      <c r="M6945" s="229">
        <f t="shared" si="668"/>
        <v>0</v>
      </c>
    </row>
    <row r="6946" spans="1:13" ht="15" customHeight="1">
      <c r="A6946" s="76"/>
      <c r="B6946" s="77" t="str">
        <f t="shared" si="665"/>
        <v/>
      </c>
      <c r="C6946" t="str">
        <f t="shared" si="664"/>
        <v/>
      </c>
      <c r="D6946" s="315" t="str">
        <f t="shared" si="669"/>
        <v/>
      </c>
      <c r="E6946" s="228">
        <v>0</v>
      </c>
      <c r="J6946" s="229">
        <f t="shared" si="666"/>
        <v>0</v>
      </c>
      <c r="K6946" s="229">
        <f t="shared" si="667"/>
        <v>0</v>
      </c>
      <c r="L6946" s="229">
        <f t="shared" si="667"/>
        <v>0</v>
      </c>
      <c r="M6946" s="229">
        <f t="shared" si="668"/>
        <v>0</v>
      </c>
    </row>
    <row r="6947" spans="1:13" ht="15" customHeight="1">
      <c r="A6947" s="76"/>
      <c r="B6947" s="77" t="str">
        <f t="shared" si="665"/>
        <v/>
      </c>
      <c r="C6947" t="str">
        <f t="shared" si="664"/>
        <v/>
      </c>
      <c r="D6947" s="315" t="str">
        <f t="shared" si="669"/>
        <v/>
      </c>
      <c r="E6947" s="228">
        <v>0</v>
      </c>
      <c r="J6947" s="229">
        <f t="shared" si="666"/>
        <v>0</v>
      </c>
      <c r="K6947" s="229">
        <f t="shared" si="667"/>
        <v>0</v>
      </c>
      <c r="L6947" s="229">
        <f t="shared" si="667"/>
        <v>0</v>
      </c>
      <c r="M6947" s="229">
        <f t="shared" si="668"/>
        <v>0</v>
      </c>
    </row>
    <row r="6948" spans="1:13" ht="15" customHeight="1">
      <c r="A6948" s="76"/>
      <c r="B6948" s="77" t="str">
        <f t="shared" si="665"/>
        <v/>
      </c>
      <c r="C6948" t="str">
        <f t="shared" si="664"/>
        <v/>
      </c>
      <c r="D6948" s="315" t="str">
        <f t="shared" si="669"/>
        <v/>
      </c>
      <c r="E6948" s="228">
        <v>0</v>
      </c>
      <c r="J6948" s="229">
        <f t="shared" si="666"/>
        <v>0</v>
      </c>
      <c r="K6948" s="229">
        <f t="shared" si="667"/>
        <v>0</v>
      </c>
      <c r="L6948" s="229">
        <f t="shared" si="667"/>
        <v>0</v>
      </c>
      <c r="M6948" s="229">
        <f t="shared" si="668"/>
        <v>0</v>
      </c>
    </row>
    <row r="6949" spans="1:13" ht="15" customHeight="1">
      <c r="A6949" s="76"/>
      <c r="B6949" s="77" t="str">
        <f t="shared" si="665"/>
        <v/>
      </c>
      <c r="C6949" t="str">
        <f t="shared" si="664"/>
        <v/>
      </c>
      <c r="D6949" s="315" t="str">
        <f t="shared" si="669"/>
        <v/>
      </c>
      <c r="E6949" s="228">
        <v>0</v>
      </c>
      <c r="J6949" s="229">
        <f t="shared" si="666"/>
        <v>0</v>
      </c>
      <c r="K6949" s="229">
        <f t="shared" si="667"/>
        <v>0</v>
      </c>
      <c r="L6949" s="229">
        <f t="shared" si="667"/>
        <v>0</v>
      </c>
      <c r="M6949" s="229">
        <f t="shared" si="668"/>
        <v>0</v>
      </c>
    </row>
    <row r="6950" spans="1:13" ht="15" customHeight="1">
      <c r="A6950" s="76"/>
      <c r="B6950" s="77" t="str">
        <f t="shared" si="665"/>
        <v/>
      </c>
      <c r="C6950" t="str">
        <f t="shared" si="664"/>
        <v/>
      </c>
      <c r="D6950" s="315" t="str">
        <f t="shared" si="669"/>
        <v/>
      </c>
      <c r="E6950" s="228">
        <v>0</v>
      </c>
      <c r="J6950" s="229">
        <f t="shared" si="666"/>
        <v>0</v>
      </c>
      <c r="K6950" s="229">
        <f t="shared" si="667"/>
        <v>0</v>
      </c>
      <c r="L6950" s="229">
        <f t="shared" si="667"/>
        <v>0</v>
      </c>
      <c r="M6950" s="229">
        <f t="shared" si="668"/>
        <v>0</v>
      </c>
    </row>
    <row r="6951" spans="1:13" ht="15" customHeight="1">
      <c r="A6951" s="76"/>
      <c r="B6951" s="77" t="str">
        <f t="shared" si="665"/>
        <v/>
      </c>
      <c r="C6951" t="str">
        <f t="shared" si="664"/>
        <v/>
      </c>
      <c r="D6951" s="315" t="str">
        <f t="shared" si="669"/>
        <v/>
      </c>
      <c r="E6951" s="228">
        <v>0</v>
      </c>
      <c r="J6951" s="229">
        <f t="shared" si="666"/>
        <v>0</v>
      </c>
      <c r="K6951" s="229">
        <f t="shared" si="667"/>
        <v>0</v>
      </c>
      <c r="L6951" s="229">
        <f t="shared" si="667"/>
        <v>0</v>
      </c>
      <c r="M6951" s="229">
        <f t="shared" si="668"/>
        <v>0</v>
      </c>
    </row>
    <row r="6952" spans="1:13" ht="15" customHeight="1">
      <c r="A6952" s="76"/>
      <c r="B6952" s="77" t="str">
        <f t="shared" si="665"/>
        <v/>
      </c>
      <c r="C6952" t="str">
        <f t="shared" si="664"/>
        <v/>
      </c>
      <c r="D6952" s="315" t="str">
        <f t="shared" si="669"/>
        <v/>
      </c>
      <c r="E6952" s="228">
        <v>0</v>
      </c>
      <c r="J6952" s="229">
        <f t="shared" si="666"/>
        <v>0</v>
      </c>
      <c r="K6952" s="229">
        <f t="shared" si="667"/>
        <v>0</v>
      </c>
      <c r="L6952" s="229">
        <f t="shared" si="667"/>
        <v>0</v>
      </c>
      <c r="M6952" s="229">
        <f t="shared" si="668"/>
        <v>0</v>
      </c>
    </row>
    <row r="6953" spans="1:13" ht="15" customHeight="1">
      <c r="A6953" s="76"/>
      <c r="B6953" s="77" t="str">
        <f t="shared" si="665"/>
        <v/>
      </c>
      <c r="C6953" t="str">
        <f t="shared" si="664"/>
        <v/>
      </c>
      <c r="D6953" s="315" t="str">
        <f t="shared" si="669"/>
        <v/>
      </c>
      <c r="E6953" s="228">
        <v>0</v>
      </c>
      <c r="J6953" s="229">
        <f t="shared" si="666"/>
        <v>0</v>
      </c>
      <c r="K6953" s="229">
        <f t="shared" si="667"/>
        <v>0</v>
      </c>
      <c r="L6953" s="229">
        <f t="shared" si="667"/>
        <v>0</v>
      </c>
      <c r="M6953" s="229">
        <f t="shared" si="668"/>
        <v>0</v>
      </c>
    </row>
    <row r="6954" spans="1:13" ht="15" customHeight="1">
      <c r="A6954" s="76"/>
      <c r="B6954" s="77" t="str">
        <f t="shared" si="665"/>
        <v/>
      </c>
      <c r="C6954" t="str">
        <f t="shared" si="664"/>
        <v/>
      </c>
      <c r="D6954" s="315" t="str">
        <f t="shared" si="669"/>
        <v/>
      </c>
      <c r="E6954" s="228">
        <v>0</v>
      </c>
      <c r="J6954" s="229">
        <f t="shared" si="666"/>
        <v>0</v>
      </c>
      <c r="K6954" s="229">
        <f t="shared" si="667"/>
        <v>0</v>
      </c>
      <c r="L6954" s="229">
        <f t="shared" si="667"/>
        <v>0</v>
      </c>
      <c r="M6954" s="229">
        <f t="shared" si="668"/>
        <v>0</v>
      </c>
    </row>
    <row r="6955" spans="1:13" ht="15" customHeight="1">
      <c r="A6955" s="76"/>
      <c r="B6955" s="77" t="str">
        <f t="shared" si="665"/>
        <v/>
      </c>
      <c r="C6955" t="str">
        <f t="shared" si="664"/>
        <v/>
      </c>
      <c r="D6955" s="315" t="str">
        <f t="shared" si="669"/>
        <v/>
      </c>
      <c r="E6955" s="228">
        <v>0</v>
      </c>
      <c r="J6955" s="229">
        <f t="shared" si="666"/>
        <v>0</v>
      </c>
      <c r="K6955" s="229">
        <f t="shared" si="667"/>
        <v>0</v>
      </c>
      <c r="L6955" s="229">
        <f t="shared" si="667"/>
        <v>0</v>
      </c>
      <c r="M6955" s="229">
        <f t="shared" si="668"/>
        <v>0</v>
      </c>
    </row>
    <row r="6956" spans="1:13" ht="15" customHeight="1">
      <c r="A6956" s="76"/>
      <c r="B6956" s="77" t="str">
        <f t="shared" si="665"/>
        <v/>
      </c>
      <c r="C6956" t="str">
        <f t="shared" si="664"/>
        <v/>
      </c>
      <c r="D6956" s="315" t="str">
        <f t="shared" si="669"/>
        <v/>
      </c>
      <c r="E6956" s="228">
        <v>0</v>
      </c>
      <c r="J6956" s="229">
        <f t="shared" si="666"/>
        <v>0</v>
      </c>
      <c r="K6956" s="229">
        <f t="shared" si="667"/>
        <v>0</v>
      </c>
      <c r="L6956" s="229">
        <f t="shared" si="667"/>
        <v>0</v>
      </c>
      <c r="M6956" s="229">
        <f t="shared" si="668"/>
        <v>0</v>
      </c>
    </row>
    <row r="6957" spans="1:13" ht="15" customHeight="1">
      <c r="A6957" s="76"/>
      <c r="B6957" s="77" t="str">
        <f t="shared" si="665"/>
        <v/>
      </c>
      <c r="C6957" t="str">
        <f t="shared" si="664"/>
        <v/>
      </c>
      <c r="D6957" s="315" t="str">
        <f t="shared" si="669"/>
        <v/>
      </c>
      <c r="E6957" s="228">
        <v>0</v>
      </c>
      <c r="J6957" s="229">
        <f t="shared" si="666"/>
        <v>0</v>
      </c>
      <c r="K6957" s="229">
        <f t="shared" si="667"/>
        <v>0</v>
      </c>
      <c r="L6957" s="229">
        <f t="shared" si="667"/>
        <v>0</v>
      </c>
      <c r="M6957" s="229">
        <f t="shared" si="668"/>
        <v>0</v>
      </c>
    </row>
    <row r="6958" spans="1:13" ht="15" customHeight="1">
      <c r="A6958" s="76"/>
      <c r="B6958" s="77" t="str">
        <f t="shared" si="665"/>
        <v/>
      </c>
      <c r="C6958" t="str">
        <f t="shared" si="664"/>
        <v/>
      </c>
      <c r="D6958" s="315" t="str">
        <f t="shared" si="669"/>
        <v/>
      </c>
      <c r="E6958" s="228">
        <v>0</v>
      </c>
      <c r="J6958" s="229">
        <f t="shared" si="666"/>
        <v>0</v>
      </c>
      <c r="K6958" s="229">
        <f t="shared" si="667"/>
        <v>0</v>
      </c>
      <c r="L6958" s="229">
        <f t="shared" si="667"/>
        <v>0</v>
      </c>
      <c r="M6958" s="229">
        <f t="shared" si="668"/>
        <v>0</v>
      </c>
    </row>
    <row r="6959" spans="1:13" ht="15" customHeight="1">
      <c r="A6959" s="76"/>
      <c r="B6959" s="77" t="str">
        <f t="shared" si="665"/>
        <v/>
      </c>
      <c r="C6959" t="str">
        <f t="shared" si="664"/>
        <v/>
      </c>
      <c r="D6959" s="315" t="str">
        <f t="shared" si="669"/>
        <v/>
      </c>
      <c r="E6959" s="228">
        <v>0</v>
      </c>
      <c r="J6959" s="229">
        <f t="shared" si="666"/>
        <v>0</v>
      </c>
      <c r="K6959" s="229">
        <f t="shared" si="667"/>
        <v>0</v>
      </c>
      <c r="L6959" s="229">
        <f t="shared" si="667"/>
        <v>0</v>
      </c>
      <c r="M6959" s="229">
        <f t="shared" si="668"/>
        <v>0</v>
      </c>
    </row>
    <row r="6960" spans="1:13" ht="15" customHeight="1">
      <c r="A6960" s="76"/>
      <c r="B6960" s="77" t="str">
        <f t="shared" si="665"/>
        <v/>
      </c>
      <c r="C6960" t="str">
        <f t="shared" si="664"/>
        <v/>
      </c>
      <c r="D6960" s="315" t="str">
        <f t="shared" si="669"/>
        <v/>
      </c>
      <c r="E6960" s="228">
        <v>0</v>
      </c>
      <c r="J6960" s="229">
        <f t="shared" si="666"/>
        <v>0</v>
      </c>
      <c r="K6960" s="229">
        <f t="shared" si="667"/>
        <v>0</v>
      </c>
      <c r="L6960" s="229">
        <f t="shared" si="667"/>
        <v>0</v>
      </c>
      <c r="M6960" s="229">
        <f t="shared" si="668"/>
        <v>0</v>
      </c>
    </row>
    <row r="6961" spans="1:13" ht="15" customHeight="1">
      <c r="A6961" s="76"/>
      <c r="B6961" s="77" t="str">
        <f t="shared" si="665"/>
        <v/>
      </c>
      <c r="C6961" t="str">
        <f t="shared" si="664"/>
        <v/>
      </c>
      <c r="D6961" s="315" t="str">
        <f t="shared" si="669"/>
        <v/>
      </c>
      <c r="E6961" s="228">
        <v>0</v>
      </c>
      <c r="J6961" s="229">
        <f t="shared" si="666"/>
        <v>0</v>
      </c>
      <c r="K6961" s="229">
        <f t="shared" si="667"/>
        <v>0</v>
      </c>
      <c r="L6961" s="229">
        <f t="shared" si="667"/>
        <v>0</v>
      </c>
      <c r="M6961" s="229">
        <f t="shared" si="668"/>
        <v>0</v>
      </c>
    </row>
    <row r="6962" spans="1:13" ht="15" customHeight="1">
      <c r="A6962" s="76"/>
      <c r="B6962" s="77" t="str">
        <f t="shared" si="665"/>
        <v/>
      </c>
      <c r="C6962" t="str">
        <f t="shared" si="664"/>
        <v/>
      </c>
      <c r="D6962" s="315" t="str">
        <f t="shared" si="669"/>
        <v/>
      </c>
      <c r="E6962" s="228">
        <v>0</v>
      </c>
      <c r="J6962" s="229">
        <f t="shared" si="666"/>
        <v>0</v>
      </c>
      <c r="K6962" s="229">
        <f t="shared" si="667"/>
        <v>0</v>
      </c>
      <c r="L6962" s="229">
        <f t="shared" si="667"/>
        <v>0</v>
      </c>
      <c r="M6962" s="229">
        <f t="shared" si="668"/>
        <v>0</v>
      </c>
    </row>
    <row r="6963" spans="1:13" ht="15" customHeight="1">
      <c r="A6963" s="76"/>
      <c r="B6963" s="77" t="str">
        <f t="shared" si="665"/>
        <v/>
      </c>
      <c r="C6963" t="str">
        <f t="shared" si="664"/>
        <v/>
      </c>
      <c r="D6963" s="315" t="str">
        <f t="shared" si="669"/>
        <v/>
      </c>
      <c r="E6963" s="228">
        <v>0</v>
      </c>
      <c r="J6963" s="229">
        <f t="shared" si="666"/>
        <v>0</v>
      </c>
      <c r="K6963" s="229">
        <f t="shared" si="667"/>
        <v>0</v>
      </c>
      <c r="L6963" s="229">
        <f t="shared" si="667"/>
        <v>0</v>
      </c>
      <c r="M6963" s="229">
        <f t="shared" si="668"/>
        <v>0</v>
      </c>
    </row>
    <row r="6964" spans="1:13" ht="15" customHeight="1">
      <c r="A6964" s="76"/>
      <c r="B6964" s="77" t="str">
        <f t="shared" si="665"/>
        <v/>
      </c>
      <c r="C6964" t="str">
        <f t="shared" si="664"/>
        <v/>
      </c>
      <c r="D6964" s="315" t="str">
        <f t="shared" si="669"/>
        <v/>
      </c>
      <c r="E6964" s="228">
        <v>0</v>
      </c>
      <c r="J6964" s="229">
        <f t="shared" si="666"/>
        <v>0</v>
      </c>
      <c r="K6964" s="229">
        <f t="shared" si="667"/>
        <v>0</v>
      </c>
      <c r="L6964" s="229">
        <f t="shared" si="667"/>
        <v>0</v>
      </c>
      <c r="M6964" s="229">
        <f t="shared" si="668"/>
        <v>0</v>
      </c>
    </row>
    <row r="6965" spans="1:13" ht="15" customHeight="1">
      <c r="A6965" s="76"/>
      <c r="B6965" s="77" t="str">
        <f t="shared" si="665"/>
        <v/>
      </c>
      <c r="C6965" t="str">
        <f t="shared" si="664"/>
        <v/>
      </c>
      <c r="D6965" s="315" t="str">
        <f t="shared" si="669"/>
        <v/>
      </c>
      <c r="E6965" s="228">
        <v>0</v>
      </c>
      <c r="J6965" s="229">
        <f t="shared" si="666"/>
        <v>0</v>
      </c>
      <c r="K6965" s="229">
        <f t="shared" si="667"/>
        <v>0</v>
      </c>
      <c r="L6965" s="229">
        <f t="shared" si="667"/>
        <v>0</v>
      </c>
      <c r="M6965" s="229">
        <f t="shared" si="668"/>
        <v>0</v>
      </c>
    </row>
    <row r="6966" spans="1:13" ht="15" customHeight="1">
      <c r="A6966" s="76"/>
      <c r="B6966" s="77" t="str">
        <f t="shared" si="665"/>
        <v/>
      </c>
      <c r="C6966" t="str">
        <f t="shared" si="664"/>
        <v/>
      </c>
      <c r="D6966" s="315" t="str">
        <f t="shared" si="669"/>
        <v/>
      </c>
      <c r="E6966" s="228">
        <v>0</v>
      </c>
      <c r="J6966" s="229">
        <f t="shared" si="666"/>
        <v>0</v>
      </c>
      <c r="K6966" s="229">
        <f t="shared" si="667"/>
        <v>0</v>
      </c>
      <c r="L6966" s="229">
        <f t="shared" si="667"/>
        <v>0</v>
      </c>
      <c r="M6966" s="229">
        <f t="shared" si="668"/>
        <v>0</v>
      </c>
    </row>
    <row r="6967" spans="1:13" ht="15" customHeight="1">
      <c r="A6967" s="76"/>
      <c r="B6967" s="77" t="str">
        <f t="shared" si="665"/>
        <v/>
      </c>
      <c r="C6967" t="str">
        <f t="shared" si="664"/>
        <v/>
      </c>
      <c r="D6967" s="315" t="str">
        <f t="shared" si="669"/>
        <v/>
      </c>
      <c r="E6967" s="228">
        <v>0</v>
      </c>
      <c r="J6967" s="229">
        <f t="shared" si="666"/>
        <v>0</v>
      </c>
      <c r="K6967" s="229">
        <f t="shared" si="667"/>
        <v>0</v>
      </c>
      <c r="L6967" s="229">
        <f t="shared" si="667"/>
        <v>0</v>
      </c>
      <c r="M6967" s="229">
        <f t="shared" si="668"/>
        <v>0</v>
      </c>
    </row>
    <row r="6968" spans="1:13" ht="15" customHeight="1">
      <c r="A6968" s="76"/>
      <c r="B6968" s="77" t="str">
        <f t="shared" si="665"/>
        <v/>
      </c>
      <c r="C6968" t="str">
        <f t="shared" si="664"/>
        <v/>
      </c>
      <c r="D6968" s="315" t="str">
        <f t="shared" si="669"/>
        <v/>
      </c>
      <c r="E6968" s="228">
        <v>0</v>
      </c>
      <c r="J6968" s="229">
        <f t="shared" si="666"/>
        <v>0</v>
      </c>
      <c r="K6968" s="229">
        <f t="shared" si="667"/>
        <v>0</v>
      </c>
      <c r="L6968" s="229">
        <f t="shared" si="667"/>
        <v>0</v>
      </c>
      <c r="M6968" s="229">
        <f t="shared" si="668"/>
        <v>0</v>
      </c>
    </row>
    <row r="6969" spans="1:13" ht="15" customHeight="1">
      <c r="A6969" s="76"/>
      <c r="B6969" s="77" t="str">
        <f t="shared" si="665"/>
        <v/>
      </c>
      <c r="C6969" t="str">
        <f t="shared" si="664"/>
        <v/>
      </c>
      <c r="D6969" s="315" t="str">
        <f t="shared" si="669"/>
        <v/>
      </c>
      <c r="E6969" s="228">
        <v>0</v>
      </c>
      <c r="J6969" s="229">
        <f t="shared" si="666"/>
        <v>0</v>
      </c>
      <c r="K6969" s="229">
        <f t="shared" si="667"/>
        <v>0</v>
      </c>
      <c r="L6969" s="229">
        <f t="shared" si="667"/>
        <v>0</v>
      </c>
      <c r="M6969" s="229">
        <f t="shared" si="668"/>
        <v>0</v>
      </c>
    </row>
    <row r="6970" spans="1:13" ht="15" customHeight="1">
      <c r="A6970" s="76"/>
      <c r="B6970" s="77" t="str">
        <f t="shared" si="665"/>
        <v/>
      </c>
      <c r="C6970" t="str">
        <f t="shared" si="664"/>
        <v/>
      </c>
      <c r="D6970" s="315" t="str">
        <f t="shared" si="669"/>
        <v/>
      </c>
      <c r="E6970" s="228">
        <v>0</v>
      </c>
      <c r="J6970" s="229">
        <f t="shared" si="666"/>
        <v>0</v>
      </c>
      <c r="K6970" s="229">
        <f t="shared" si="667"/>
        <v>0</v>
      </c>
      <c r="L6970" s="229">
        <f t="shared" si="667"/>
        <v>0</v>
      </c>
      <c r="M6970" s="229">
        <f t="shared" si="668"/>
        <v>0</v>
      </c>
    </row>
    <row r="6971" spans="1:13" ht="15" customHeight="1">
      <c r="A6971" s="76"/>
      <c r="B6971" s="77" t="str">
        <f t="shared" si="665"/>
        <v/>
      </c>
      <c r="C6971" t="str">
        <f t="shared" si="664"/>
        <v/>
      </c>
      <c r="D6971" s="315" t="str">
        <f t="shared" si="669"/>
        <v/>
      </c>
      <c r="E6971" s="228">
        <v>0</v>
      </c>
      <c r="J6971" s="229">
        <f t="shared" si="666"/>
        <v>0</v>
      </c>
      <c r="K6971" s="229">
        <f t="shared" si="667"/>
        <v>0</v>
      </c>
      <c r="L6971" s="229">
        <f t="shared" si="667"/>
        <v>0</v>
      </c>
      <c r="M6971" s="229">
        <f t="shared" si="668"/>
        <v>0</v>
      </c>
    </row>
    <row r="6972" spans="1:13" ht="15" customHeight="1">
      <c r="A6972" s="76"/>
      <c r="B6972" s="77" t="str">
        <f t="shared" si="665"/>
        <v/>
      </c>
      <c r="C6972" t="str">
        <f t="shared" si="664"/>
        <v/>
      </c>
      <c r="D6972" s="315" t="str">
        <f t="shared" si="669"/>
        <v/>
      </c>
      <c r="E6972" s="228">
        <v>0</v>
      </c>
      <c r="J6972" s="229">
        <f t="shared" si="666"/>
        <v>0</v>
      </c>
      <c r="K6972" s="229">
        <f t="shared" si="667"/>
        <v>0</v>
      </c>
      <c r="L6972" s="229">
        <f t="shared" si="667"/>
        <v>0</v>
      </c>
      <c r="M6972" s="229">
        <f t="shared" si="668"/>
        <v>0</v>
      </c>
    </row>
    <row r="6973" spans="1:13" ht="15" customHeight="1">
      <c r="A6973" s="76"/>
      <c r="B6973" s="77" t="str">
        <f t="shared" si="665"/>
        <v/>
      </c>
      <c r="C6973" t="str">
        <f t="shared" si="664"/>
        <v/>
      </c>
      <c r="D6973" s="315" t="str">
        <f t="shared" si="669"/>
        <v/>
      </c>
      <c r="E6973" s="228">
        <v>0</v>
      </c>
      <c r="J6973" s="229">
        <f t="shared" si="666"/>
        <v>0</v>
      </c>
      <c r="K6973" s="229">
        <f t="shared" si="667"/>
        <v>0</v>
      </c>
      <c r="L6973" s="229">
        <f t="shared" si="667"/>
        <v>0</v>
      </c>
      <c r="M6973" s="229">
        <f t="shared" si="668"/>
        <v>0</v>
      </c>
    </row>
    <row r="6974" spans="1:13" ht="15" customHeight="1">
      <c r="A6974" s="76"/>
      <c r="B6974" s="77" t="str">
        <f t="shared" si="665"/>
        <v/>
      </c>
      <c r="C6974" t="str">
        <f t="shared" si="664"/>
        <v/>
      </c>
      <c r="D6974" s="315" t="str">
        <f t="shared" si="669"/>
        <v/>
      </c>
      <c r="E6974" s="228">
        <v>0</v>
      </c>
      <c r="J6974" s="229">
        <f t="shared" si="666"/>
        <v>0</v>
      </c>
      <c r="K6974" s="229">
        <f t="shared" si="667"/>
        <v>0</v>
      </c>
      <c r="L6974" s="229">
        <f t="shared" si="667"/>
        <v>0</v>
      </c>
      <c r="M6974" s="229">
        <f t="shared" si="668"/>
        <v>0</v>
      </c>
    </row>
    <row r="6975" spans="1:13" ht="15" customHeight="1">
      <c r="A6975" s="76"/>
      <c r="B6975" s="77" t="str">
        <f t="shared" si="665"/>
        <v/>
      </c>
      <c r="C6975" t="str">
        <f t="shared" si="664"/>
        <v/>
      </c>
      <c r="D6975" s="315" t="str">
        <f t="shared" si="669"/>
        <v/>
      </c>
      <c r="E6975" s="228">
        <v>0</v>
      </c>
      <c r="J6975" s="229">
        <f t="shared" si="666"/>
        <v>0</v>
      </c>
      <c r="K6975" s="229">
        <f t="shared" si="667"/>
        <v>0</v>
      </c>
      <c r="L6975" s="229">
        <f t="shared" si="667"/>
        <v>0</v>
      </c>
      <c r="M6975" s="229">
        <f t="shared" si="668"/>
        <v>0</v>
      </c>
    </row>
    <row r="6976" spans="1:13" ht="15" customHeight="1">
      <c r="A6976" s="76"/>
      <c r="B6976" s="77" t="str">
        <f t="shared" si="665"/>
        <v/>
      </c>
      <c r="C6976" t="str">
        <f t="shared" si="664"/>
        <v/>
      </c>
      <c r="D6976" s="315" t="str">
        <f t="shared" si="669"/>
        <v/>
      </c>
      <c r="E6976" s="228">
        <v>0</v>
      </c>
      <c r="J6976" s="229">
        <f t="shared" si="666"/>
        <v>0</v>
      </c>
      <c r="K6976" s="229">
        <f t="shared" si="667"/>
        <v>0</v>
      </c>
      <c r="L6976" s="229">
        <f t="shared" si="667"/>
        <v>0</v>
      </c>
      <c r="M6976" s="229">
        <f t="shared" si="668"/>
        <v>0</v>
      </c>
    </row>
    <row r="6977" spans="1:13" ht="15" customHeight="1">
      <c r="A6977" s="76"/>
      <c r="B6977" s="77" t="str">
        <f t="shared" si="665"/>
        <v/>
      </c>
      <c r="C6977" t="str">
        <f t="shared" ref="C6977:C7040" si="670">IF(A6977&lt;&gt;"",TEXT(A6977,"aaaa"),"")</f>
        <v/>
      </c>
      <c r="D6977" s="315" t="str">
        <f t="shared" si="669"/>
        <v/>
      </c>
      <c r="E6977" s="228">
        <v>0</v>
      </c>
      <c r="J6977" s="229">
        <f t="shared" si="666"/>
        <v>0</v>
      </c>
      <c r="K6977" s="229">
        <f t="shared" si="667"/>
        <v>0</v>
      </c>
      <c r="L6977" s="229">
        <f t="shared" si="667"/>
        <v>0</v>
      </c>
      <c r="M6977" s="229">
        <f t="shared" si="668"/>
        <v>0</v>
      </c>
    </row>
    <row r="6978" spans="1:13" ht="15" customHeight="1">
      <c r="A6978" s="76"/>
      <c r="B6978" s="77" t="str">
        <f t="shared" si="665"/>
        <v/>
      </c>
      <c r="C6978" t="str">
        <f t="shared" si="670"/>
        <v/>
      </c>
      <c r="D6978" s="315" t="str">
        <f t="shared" si="669"/>
        <v/>
      </c>
      <c r="E6978" s="228">
        <v>0</v>
      </c>
      <c r="J6978" s="229">
        <f t="shared" si="666"/>
        <v>0</v>
      </c>
      <c r="K6978" s="229">
        <f t="shared" si="667"/>
        <v>0</v>
      </c>
      <c r="L6978" s="229">
        <f t="shared" si="667"/>
        <v>0</v>
      </c>
      <c r="M6978" s="229">
        <f t="shared" si="668"/>
        <v>0</v>
      </c>
    </row>
    <row r="6979" spans="1:13" ht="15" customHeight="1">
      <c r="A6979" s="76"/>
      <c r="B6979" s="77" t="str">
        <f t="shared" si="665"/>
        <v/>
      </c>
      <c r="C6979" t="str">
        <f t="shared" si="670"/>
        <v/>
      </c>
      <c r="D6979" s="315" t="str">
        <f t="shared" si="669"/>
        <v/>
      </c>
      <c r="E6979" s="228">
        <v>0</v>
      </c>
      <c r="J6979" s="229">
        <f t="shared" si="666"/>
        <v>0</v>
      </c>
      <c r="K6979" s="229">
        <f t="shared" si="667"/>
        <v>0</v>
      </c>
      <c r="L6979" s="229">
        <f t="shared" si="667"/>
        <v>0</v>
      </c>
      <c r="M6979" s="229">
        <f t="shared" si="668"/>
        <v>0</v>
      </c>
    </row>
    <row r="6980" spans="1:13" ht="15" customHeight="1">
      <c r="A6980" s="76"/>
      <c r="B6980" s="77" t="str">
        <f t="shared" si="665"/>
        <v/>
      </c>
      <c r="C6980" t="str">
        <f t="shared" si="670"/>
        <v/>
      </c>
      <c r="D6980" s="315" t="str">
        <f t="shared" si="669"/>
        <v/>
      </c>
      <c r="E6980" s="228">
        <v>0</v>
      </c>
      <c r="J6980" s="229">
        <f t="shared" si="666"/>
        <v>0</v>
      </c>
      <c r="K6980" s="229">
        <f t="shared" si="667"/>
        <v>0</v>
      </c>
      <c r="L6980" s="229">
        <f t="shared" si="667"/>
        <v>0</v>
      </c>
      <c r="M6980" s="229">
        <f t="shared" si="668"/>
        <v>0</v>
      </c>
    </row>
    <row r="6981" spans="1:13" ht="15" customHeight="1">
      <c r="A6981" s="76"/>
      <c r="B6981" s="77" t="str">
        <f t="shared" si="665"/>
        <v/>
      </c>
      <c r="C6981" t="str">
        <f t="shared" si="670"/>
        <v/>
      </c>
      <c r="D6981" s="315" t="str">
        <f t="shared" si="669"/>
        <v/>
      </c>
      <c r="E6981" s="228">
        <v>0</v>
      </c>
      <c r="J6981" s="229">
        <f t="shared" si="666"/>
        <v>0</v>
      </c>
      <c r="K6981" s="229">
        <f t="shared" si="667"/>
        <v>0</v>
      </c>
      <c r="L6981" s="229">
        <f t="shared" si="667"/>
        <v>0</v>
      </c>
      <c r="M6981" s="229">
        <f t="shared" si="668"/>
        <v>0</v>
      </c>
    </row>
    <row r="6982" spans="1:13" ht="15" customHeight="1">
      <c r="A6982" s="76"/>
      <c r="B6982" s="77" t="str">
        <f t="shared" si="665"/>
        <v/>
      </c>
      <c r="C6982" t="str">
        <f t="shared" si="670"/>
        <v/>
      </c>
      <c r="D6982" s="315" t="str">
        <f t="shared" si="669"/>
        <v/>
      </c>
      <c r="E6982" s="228">
        <v>0</v>
      </c>
      <c r="J6982" s="229">
        <f t="shared" si="666"/>
        <v>0</v>
      </c>
      <c r="K6982" s="229">
        <f t="shared" si="667"/>
        <v>0</v>
      </c>
      <c r="L6982" s="229">
        <f t="shared" si="667"/>
        <v>0</v>
      </c>
      <c r="M6982" s="229">
        <f t="shared" si="668"/>
        <v>0</v>
      </c>
    </row>
    <row r="6983" spans="1:13" ht="15" customHeight="1">
      <c r="A6983" s="76"/>
      <c r="B6983" s="77" t="str">
        <f t="shared" ref="B6983:B7046" si="671">IF(A6983="","",TEXT(A6983,"DDDD"))</f>
        <v/>
      </c>
      <c r="C6983" t="str">
        <f t="shared" si="670"/>
        <v/>
      </c>
      <c r="D6983" s="315" t="str">
        <f t="shared" si="669"/>
        <v/>
      </c>
      <c r="E6983" s="228">
        <v>0</v>
      </c>
      <c r="J6983" s="229">
        <f t="shared" ref="J6983:J7046" si="672">IF(E6983=0,0,(1-J$4)*E6983)</f>
        <v>0</v>
      </c>
      <c r="K6983" s="229">
        <f t="shared" ref="K6983:L7046" si="673">IF(F6983=0,0,(1-K$4)*F6983)</f>
        <v>0</v>
      </c>
      <c r="L6983" s="229">
        <f t="shared" si="673"/>
        <v>0</v>
      </c>
      <c r="M6983" s="229">
        <f t="shared" ref="M6983:M7046" si="674">IF(H6983=0,0,(1-M$4)*H6983)</f>
        <v>0</v>
      </c>
    </row>
    <row r="6984" spans="1:13" ht="15" customHeight="1">
      <c r="A6984" s="76"/>
      <c r="B6984" s="77" t="str">
        <f t="shared" si="671"/>
        <v/>
      </c>
      <c r="C6984" t="str">
        <f t="shared" si="670"/>
        <v/>
      </c>
      <c r="D6984" s="315" t="str">
        <f t="shared" ref="D6984:D7047" si="675">IF(A6984&lt;&gt;"",PROPER(TEXT(A6984,"Mmmm")),"")</f>
        <v/>
      </c>
      <c r="E6984" s="228">
        <v>0</v>
      </c>
      <c r="J6984" s="229">
        <f t="shared" si="672"/>
        <v>0</v>
      </c>
      <c r="K6984" s="229">
        <f t="shared" si="673"/>
        <v>0</v>
      </c>
      <c r="L6984" s="229">
        <f t="shared" si="673"/>
        <v>0</v>
      </c>
      <c r="M6984" s="229">
        <f t="shared" si="674"/>
        <v>0</v>
      </c>
    </row>
    <row r="6985" spans="1:13" ht="15" customHeight="1">
      <c r="A6985" s="76"/>
      <c r="B6985" s="77" t="str">
        <f t="shared" si="671"/>
        <v/>
      </c>
      <c r="C6985" t="str">
        <f t="shared" si="670"/>
        <v/>
      </c>
      <c r="D6985" s="315" t="str">
        <f t="shared" si="675"/>
        <v/>
      </c>
      <c r="E6985" s="228">
        <v>0</v>
      </c>
      <c r="J6985" s="229">
        <f t="shared" si="672"/>
        <v>0</v>
      </c>
      <c r="K6985" s="229">
        <f t="shared" si="673"/>
        <v>0</v>
      </c>
      <c r="L6985" s="229">
        <f t="shared" si="673"/>
        <v>0</v>
      </c>
      <c r="M6985" s="229">
        <f t="shared" si="674"/>
        <v>0</v>
      </c>
    </row>
    <row r="6986" spans="1:13" ht="15" customHeight="1">
      <c r="A6986" s="76"/>
      <c r="B6986" s="77" t="str">
        <f t="shared" si="671"/>
        <v/>
      </c>
      <c r="C6986" t="str">
        <f t="shared" si="670"/>
        <v/>
      </c>
      <c r="D6986" s="315" t="str">
        <f t="shared" si="675"/>
        <v/>
      </c>
      <c r="E6986" s="228">
        <v>0</v>
      </c>
      <c r="J6986" s="229">
        <f t="shared" si="672"/>
        <v>0</v>
      </c>
      <c r="K6986" s="229">
        <f t="shared" si="673"/>
        <v>0</v>
      </c>
      <c r="L6986" s="229">
        <f t="shared" si="673"/>
        <v>0</v>
      </c>
      <c r="M6986" s="229">
        <f t="shared" si="674"/>
        <v>0</v>
      </c>
    </row>
    <row r="6987" spans="1:13" ht="15" customHeight="1">
      <c r="A6987" s="76"/>
      <c r="B6987" s="77" t="str">
        <f t="shared" si="671"/>
        <v/>
      </c>
      <c r="C6987" t="str">
        <f t="shared" si="670"/>
        <v/>
      </c>
      <c r="D6987" s="315" t="str">
        <f t="shared" si="675"/>
        <v/>
      </c>
      <c r="E6987" s="228">
        <v>0</v>
      </c>
      <c r="J6987" s="229">
        <f t="shared" si="672"/>
        <v>0</v>
      </c>
      <c r="K6987" s="229">
        <f t="shared" si="673"/>
        <v>0</v>
      </c>
      <c r="L6987" s="229">
        <f t="shared" si="673"/>
        <v>0</v>
      </c>
      <c r="M6987" s="229">
        <f t="shared" si="674"/>
        <v>0</v>
      </c>
    </row>
    <row r="6988" spans="1:13" ht="15" customHeight="1">
      <c r="A6988" s="76"/>
      <c r="B6988" s="77" t="str">
        <f t="shared" si="671"/>
        <v/>
      </c>
      <c r="C6988" t="str">
        <f t="shared" si="670"/>
        <v/>
      </c>
      <c r="D6988" s="315" t="str">
        <f t="shared" si="675"/>
        <v/>
      </c>
      <c r="E6988" s="228">
        <v>0</v>
      </c>
      <c r="J6988" s="229">
        <f t="shared" si="672"/>
        <v>0</v>
      </c>
      <c r="K6988" s="229">
        <f t="shared" si="673"/>
        <v>0</v>
      </c>
      <c r="L6988" s="229">
        <f t="shared" si="673"/>
        <v>0</v>
      </c>
      <c r="M6988" s="229">
        <f t="shared" si="674"/>
        <v>0</v>
      </c>
    </row>
    <row r="6989" spans="1:13" ht="15" customHeight="1">
      <c r="A6989" s="76"/>
      <c r="B6989" s="77" t="str">
        <f t="shared" si="671"/>
        <v/>
      </c>
      <c r="C6989" t="str">
        <f t="shared" si="670"/>
        <v/>
      </c>
      <c r="D6989" s="315" t="str">
        <f t="shared" si="675"/>
        <v/>
      </c>
      <c r="E6989" s="228">
        <v>0</v>
      </c>
      <c r="J6989" s="229">
        <f t="shared" si="672"/>
        <v>0</v>
      </c>
      <c r="K6989" s="229">
        <f t="shared" si="673"/>
        <v>0</v>
      </c>
      <c r="L6989" s="229">
        <f t="shared" si="673"/>
        <v>0</v>
      </c>
      <c r="M6989" s="229">
        <f t="shared" si="674"/>
        <v>0</v>
      </c>
    </row>
    <row r="6990" spans="1:13" ht="15" customHeight="1">
      <c r="A6990" s="76"/>
      <c r="B6990" s="77" t="str">
        <f t="shared" si="671"/>
        <v/>
      </c>
      <c r="C6990" t="str">
        <f t="shared" si="670"/>
        <v/>
      </c>
      <c r="D6990" s="315" t="str">
        <f t="shared" si="675"/>
        <v/>
      </c>
      <c r="E6990" s="228">
        <v>0</v>
      </c>
      <c r="J6990" s="229">
        <f t="shared" si="672"/>
        <v>0</v>
      </c>
      <c r="K6990" s="229">
        <f t="shared" si="673"/>
        <v>0</v>
      </c>
      <c r="L6990" s="229">
        <f t="shared" si="673"/>
        <v>0</v>
      </c>
      <c r="M6990" s="229">
        <f t="shared" si="674"/>
        <v>0</v>
      </c>
    </row>
    <row r="6991" spans="1:13" ht="15" customHeight="1">
      <c r="A6991" s="76"/>
      <c r="B6991" s="77" t="str">
        <f t="shared" si="671"/>
        <v/>
      </c>
      <c r="C6991" t="str">
        <f t="shared" si="670"/>
        <v/>
      </c>
      <c r="D6991" s="315" t="str">
        <f t="shared" si="675"/>
        <v/>
      </c>
      <c r="E6991" s="228">
        <v>0</v>
      </c>
      <c r="J6991" s="229">
        <f t="shared" si="672"/>
        <v>0</v>
      </c>
      <c r="K6991" s="229">
        <f t="shared" si="673"/>
        <v>0</v>
      </c>
      <c r="L6991" s="229">
        <f t="shared" si="673"/>
        <v>0</v>
      </c>
      <c r="M6991" s="229">
        <f t="shared" si="674"/>
        <v>0</v>
      </c>
    </row>
    <row r="6992" spans="1:13" ht="15" customHeight="1">
      <c r="A6992" s="76"/>
      <c r="B6992" s="77" t="str">
        <f t="shared" si="671"/>
        <v/>
      </c>
      <c r="C6992" t="str">
        <f t="shared" si="670"/>
        <v/>
      </c>
      <c r="D6992" s="315" t="str">
        <f t="shared" si="675"/>
        <v/>
      </c>
      <c r="E6992" s="228">
        <v>0</v>
      </c>
      <c r="J6992" s="229">
        <f t="shared" si="672"/>
        <v>0</v>
      </c>
      <c r="K6992" s="229">
        <f t="shared" si="673"/>
        <v>0</v>
      </c>
      <c r="L6992" s="229">
        <f t="shared" si="673"/>
        <v>0</v>
      </c>
      <c r="M6992" s="229">
        <f t="shared" si="674"/>
        <v>0</v>
      </c>
    </row>
    <row r="6993" spans="1:13" ht="15" customHeight="1">
      <c r="A6993" s="76"/>
      <c r="B6993" s="77" t="str">
        <f t="shared" si="671"/>
        <v/>
      </c>
      <c r="C6993" t="str">
        <f t="shared" si="670"/>
        <v/>
      </c>
      <c r="D6993" s="315" t="str">
        <f t="shared" si="675"/>
        <v/>
      </c>
      <c r="E6993" s="228">
        <v>0</v>
      </c>
      <c r="J6993" s="229">
        <f t="shared" si="672"/>
        <v>0</v>
      </c>
      <c r="K6993" s="229">
        <f t="shared" si="673"/>
        <v>0</v>
      </c>
      <c r="L6993" s="229">
        <f t="shared" si="673"/>
        <v>0</v>
      </c>
      <c r="M6993" s="229">
        <f t="shared" si="674"/>
        <v>0</v>
      </c>
    </row>
    <row r="6994" spans="1:13" ht="15" customHeight="1">
      <c r="A6994" s="76"/>
      <c r="B6994" s="77" t="str">
        <f t="shared" si="671"/>
        <v/>
      </c>
      <c r="C6994" t="str">
        <f t="shared" si="670"/>
        <v/>
      </c>
      <c r="D6994" s="315" t="str">
        <f t="shared" si="675"/>
        <v/>
      </c>
      <c r="E6994" s="228">
        <v>0</v>
      </c>
      <c r="J6994" s="229">
        <f t="shared" si="672"/>
        <v>0</v>
      </c>
      <c r="K6994" s="229">
        <f t="shared" si="673"/>
        <v>0</v>
      </c>
      <c r="L6994" s="229">
        <f t="shared" si="673"/>
        <v>0</v>
      </c>
      <c r="M6994" s="229">
        <f t="shared" si="674"/>
        <v>0</v>
      </c>
    </row>
    <row r="6995" spans="1:13" ht="15" customHeight="1">
      <c r="A6995" s="76"/>
      <c r="B6995" s="77" t="str">
        <f t="shared" si="671"/>
        <v/>
      </c>
      <c r="C6995" t="str">
        <f t="shared" si="670"/>
        <v/>
      </c>
      <c r="D6995" s="315" t="str">
        <f t="shared" si="675"/>
        <v/>
      </c>
      <c r="E6995" s="228">
        <v>0</v>
      </c>
      <c r="J6995" s="229">
        <f t="shared" si="672"/>
        <v>0</v>
      </c>
      <c r="K6995" s="229">
        <f t="shared" si="673"/>
        <v>0</v>
      </c>
      <c r="L6995" s="229">
        <f t="shared" si="673"/>
        <v>0</v>
      </c>
      <c r="M6995" s="229">
        <f t="shared" si="674"/>
        <v>0</v>
      </c>
    </row>
    <row r="6996" spans="1:13" ht="15" customHeight="1">
      <c r="A6996" s="76"/>
      <c r="B6996" s="77" t="str">
        <f t="shared" si="671"/>
        <v/>
      </c>
      <c r="C6996" t="str">
        <f t="shared" si="670"/>
        <v/>
      </c>
      <c r="D6996" s="315" t="str">
        <f t="shared" si="675"/>
        <v/>
      </c>
      <c r="E6996" s="228">
        <v>0</v>
      </c>
      <c r="J6996" s="229">
        <f t="shared" si="672"/>
        <v>0</v>
      </c>
      <c r="K6996" s="229">
        <f t="shared" si="673"/>
        <v>0</v>
      </c>
      <c r="L6996" s="229">
        <f t="shared" si="673"/>
        <v>0</v>
      </c>
      <c r="M6996" s="229">
        <f t="shared" si="674"/>
        <v>0</v>
      </c>
    </row>
    <row r="6997" spans="1:13" ht="15" customHeight="1">
      <c r="A6997" s="76"/>
      <c r="B6997" s="77" t="str">
        <f t="shared" si="671"/>
        <v/>
      </c>
      <c r="C6997" t="str">
        <f t="shared" si="670"/>
        <v/>
      </c>
      <c r="D6997" s="315" t="str">
        <f t="shared" si="675"/>
        <v/>
      </c>
      <c r="E6997" s="228">
        <v>0</v>
      </c>
      <c r="J6997" s="229">
        <f t="shared" si="672"/>
        <v>0</v>
      </c>
      <c r="K6997" s="229">
        <f t="shared" si="673"/>
        <v>0</v>
      </c>
      <c r="L6997" s="229">
        <f t="shared" si="673"/>
        <v>0</v>
      </c>
      <c r="M6997" s="229">
        <f t="shared" si="674"/>
        <v>0</v>
      </c>
    </row>
    <row r="6998" spans="1:13" ht="15" customHeight="1">
      <c r="A6998" s="76"/>
      <c r="B6998" s="77" t="str">
        <f t="shared" si="671"/>
        <v/>
      </c>
      <c r="C6998" t="str">
        <f t="shared" si="670"/>
        <v/>
      </c>
      <c r="D6998" s="315" t="str">
        <f t="shared" si="675"/>
        <v/>
      </c>
      <c r="E6998" s="228">
        <v>0</v>
      </c>
      <c r="J6998" s="229">
        <f t="shared" si="672"/>
        <v>0</v>
      </c>
      <c r="K6998" s="229">
        <f t="shared" si="673"/>
        <v>0</v>
      </c>
      <c r="L6998" s="229">
        <f t="shared" si="673"/>
        <v>0</v>
      </c>
      <c r="M6998" s="229">
        <f t="shared" si="674"/>
        <v>0</v>
      </c>
    </row>
    <row r="6999" spans="1:13" ht="15" customHeight="1">
      <c r="A6999" s="76"/>
      <c r="B6999" s="77" t="str">
        <f t="shared" si="671"/>
        <v/>
      </c>
      <c r="C6999" t="str">
        <f t="shared" si="670"/>
        <v/>
      </c>
      <c r="D6999" s="315" t="str">
        <f t="shared" si="675"/>
        <v/>
      </c>
      <c r="E6999" s="228">
        <v>0</v>
      </c>
      <c r="J6999" s="229">
        <f t="shared" si="672"/>
        <v>0</v>
      </c>
      <c r="K6999" s="229">
        <f t="shared" si="673"/>
        <v>0</v>
      </c>
      <c r="L6999" s="229">
        <f t="shared" si="673"/>
        <v>0</v>
      </c>
      <c r="M6999" s="229">
        <f t="shared" si="674"/>
        <v>0</v>
      </c>
    </row>
    <row r="7000" spans="1:13" ht="15" customHeight="1">
      <c r="A7000" s="76"/>
      <c r="B7000" s="77" t="str">
        <f t="shared" si="671"/>
        <v/>
      </c>
      <c r="C7000" t="str">
        <f t="shared" si="670"/>
        <v/>
      </c>
      <c r="D7000" s="315" t="str">
        <f t="shared" si="675"/>
        <v/>
      </c>
      <c r="E7000" s="228">
        <v>0</v>
      </c>
      <c r="J7000" s="229">
        <f t="shared" si="672"/>
        <v>0</v>
      </c>
      <c r="K7000" s="229">
        <f t="shared" si="673"/>
        <v>0</v>
      </c>
      <c r="L7000" s="229">
        <f t="shared" si="673"/>
        <v>0</v>
      </c>
      <c r="M7000" s="229">
        <f t="shared" si="674"/>
        <v>0</v>
      </c>
    </row>
    <row r="7001" spans="1:13" ht="15" customHeight="1">
      <c r="A7001" s="76"/>
      <c r="B7001" s="77" t="str">
        <f t="shared" si="671"/>
        <v/>
      </c>
      <c r="C7001" t="str">
        <f t="shared" si="670"/>
        <v/>
      </c>
      <c r="D7001" s="315" t="str">
        <f t="shared" si="675"/>
        <v/>
      </c>
      <c r="E7001" s="228">
        <v>0</v>
      </c>
      <c r="J7001" s="229">
        <f t="shared" si="672"/>
        <v>0</v>
      </c>
      <c r="K7001" s="229">
        <f t="shared" si="673"/>
        <v>0</v>
      </c>
      <c r="L7001" s="229">
        <f t="shared" si="673"/>
        <v>0</v>
      </c>
      <c r="M7001" s="229">
        <f t="shared" si="674"/>
        <v>0</v>
      </c>
    </row>
    <row r="7002" spans="1:13" ht="15" customHeight="1">
      <c r="A7002" s="76"/>
      <c r="B7002" s="77" t="str">
        <f t="shared" si="671"/>
        <v/>
      </c>
      <c r="C7002" t="str">
        <f t="shared" si="670"/>
        <v/>
      </c>
      <c r="D7002" s="315" t="str">
        <f t="shared" si="675"/>
        <v/>
      </c>
      <c r="E7002" s="228">
        <v>0</v>
      </c>
      <c r="J7002" s="229">
        <f t="shared" si="672"/>
        <v>0</v>
      </c>
      <c r="K7002" s="229">
        <f t="shared" si="673"/>
        <v>0</v>
      </c>
      <c r="L7002" s="229">
        <f t="shared" si="673"/>
        <v>0</v>
      </c>
      <c r="M7002" s="229">
        <f t="shared" si="674"/>
        <v>0</v>
      </c>
    </row>
    <row r="7003" spans="1:13" ht="15" customHeight="1">
      <c r="A7003" s="76"/>
      <c r="B7003" s="77" t="str">
        <f t="shared" si="671"/>
        <v/>
      </c>
      <c r="C7003" t="str">
        <f t="shared" si="670"/>
        <v/>
      </c>
      <c r="D7003" s="315" t="str">
        <f t="shared" si="675"/>
        <v/>
      </c>
      <c r="E7003" s="228">
        <v>0</v>
      </c>
      <c r="J7003" s="229">
        <f t="shared" si="672"/>
        <v>0</v>
      </c>
      <c r="K7003" s="229">
        <f t="shared" si="673"/>
        <v>0</v>
      </c>
      <c r="L7003" s="229">
        <f t="shared" si="673"/>
        <v>0</v>
      </c>
      <c r="M7003" s="229">
        <f t="shared" si="674"/>
        <v>0</v>
      </c>
    </row>
    <row r="7004" spans="1:13" ht="15" customHeight="1">
      <c r="A7004" s="76"/>
      <c r="B7004" s="77" t="str">
        <f t="shared" si="671"/>
        <v/>
      </c>
      <c r="C7004" t="str">
        <f t="shared" si="670"/>
        <v/>
      </c>
      <c r="D7004" s="315" t="str">
        <f t="shared" si="675"/>
        <v/>
      </c>
      <c r="E7004" s="228">
        <v>0</v>
      </c>
      <c r="J7004" s="229">
        <f t="shared" si="672"/>
        <v>0</v>
      </c>
      <c r="K7004" s="229">
        <f t="shared" si="673"/>
        <v>0</v>
      </c>
      <c r="L7004" s="229">
        <f t="shared" si="673"/>
        <v>0</v>
      </c>
      <c r="M7004" s="229">
        <f t="shared" si="674"/>
        <v>0</v>
      </c>
    </row>
    <row r="7005" spans="1:13" ht="15" customHeight="1">
      <c r="A7005" s="76"/>
      <c r="B7005" s="77" t="str">
        <f t="shared" si="671"/>
        <v/>
      </c>
      <c r="C7005" t="str">
        <f t="shared" si="670"/>
        <v/>
      </c>
      <c r="D7005" s="315" t="str">
        <f t="shared" si="675"/>
        <v/>
      </c>
      <c r="E7005" s="228">
        <v>0</v>
      </c>
      <c r="J7005" s="229">
        <f t="shared" si="672"/>
        <v>0</v>
      </c>
      <c r="K7005" s="229">
        <f t="shared" si="673"/>
        <v>0</v>
      </c>
      <c r="L7005" s="229">
        <f t="shared" si="673"/>
        <v>0</v>
      </c>
      <c r="M7005" s="229">
        <f t="shared" si="674"/>
        <v>0</v>
      </c>
    </row>
    <row r="7006" spans="1:13" ht="15" customHeight="1">
      <c r="A7006" s="76"/>
      <c r="B7006" s="77" t="str">
        <f t="shared" si="671"/>
        <v/>
      </c>
      <c r="C7006" t="str">
        <f t="shared" si="670"/>
        <v/>
      </c>
      <c r="D7006" s="315" t="str">
        <f t="shared" si="675"/>
        <v/>
      </c>
      <c r="E7006" s="228">
        <v>0</v>
      </c>
      <c r="J7006" s="229">
        <f t="shared" si="672"/>
        <v>0</v>
      </c>
      <c r="K7006" s="229">
        <f t="shared" si="673"/>
        <v>0</v>
      </c>
      <c r="L7006" s="229">
        <f t="shared" si="673"/>
        <v>0</v>
      </c>
      <c r="M7006" s="229">
        <f t="shared" si="674"/>
        <v>0</v>
      </c>
    </row>
    <row r="7007" spans="1:13" ht="15" customHeight="1">
      <c r="A7007" s="76"/>
      <c r="B7007" s="77" t="str">
        <f t="shared" si="671"/>
        <v/>
      </c>
      <c r="C7007" t="str">
        <f t="shared" si="670"/>
        <v/>
      </c>
      <c r="D7007" s="315" t="str">
        <f t="shared" si="675"/>
        <v/>
      </c>
      <c r="E7007" s="228">
        <v>0</v>
      </c>
      <c r="J7007" s="229">
        <f t="shared" si="672"/>
        <v>0</v>
      </c>
      <c r="K7007" s="229">
        <f t="shared" si="673"/>
        <v>0</v>
      </c>
      <c r="L7007" s="229">
        <f t="shared" si="673"/>
        <v>0</v>
      </c>
      <c r="M7007" s="229">
        <f t="shared" si="674"/>
        <v>0</v>
      </c>
    </row>
    <row r="7008" spans="1:13" ht="15" customHeight="1">
      <c r="A7008" s="76"/>
      <c r="B7008" s="77" t="str">
        <f t="shared" si="671"/>
        <v/>
      </c>
      <c r="C7008" t="str">
        <f t="shared" si="670"/>
        <v/>
      </c>
      <c r="D7008" s="315" t="str">
        <f t="shared" si="675"/>
        <v/>
      </c>
      <c r="E7008" s="228">
        <v>0</v>
      </c>
      <c r="J7008" s="229">
        <f t="shared" si="672"/>
        <v>0</v>
      </c>
      <c r="K7008" s="229">
        <f t="shared" si="673"/>
        <v>0</v>
      </c>
      <c r="L7008" s="229">
        <f t="shared" si="673"/>
        <v>0</v>
      </c>
      <c r="M7008" s="229">
        <f t="shared" si="674"/>
        <v>0</v>
      </c>
    </row>
    <row r="7009" spans="1:13" ht="15" customHeight="1">
      <c r="A7009" s="76"/>
      <c r="B7009" s="77" t="str">
        <f t="shared" si="671"/>
        <v/>
      </c>
      <c r="C7009" t="str">
        <f t="shared" si="670"/>
        <v/>
      </c>
      <c r="D7009" s="315" t="str">
        <f t="shared" si="675"/>
        <v/>
      </c>
      <c r="E7009" s="228">
        <v>0</v>
      </c>
      <c r="J7009" s="229">
        <f t="shared" si="672"/>
        <v>0</v>
      </c>
      <c r="K7009" s="229">
        <f t="shared" si="673"/>
        <v>0</v>
      </c>
      <c r="L7009" s="229">
        <f t="shared" si="673"/>
        <v>0</v>
      </c>
      <c r="M7009" s="229">
        <f t="shared" si="674"/>
        <v>0</v>
      </c>
    </row>
    <row r="7010" spans="1:13" ht="15" customHeight="1">
      <c r="A7010" s="76"/>
      <c r="B7010" s="77" t="str">
        <f t="shared" si="671"/>
        <v/>
      </c>
      <c r="C7010" t="str">
        <f t="shared" si="670"/>
        <v/>
      </c>
      <c r="D7010" s="315" t="str">
        <f t="shared" si="675"/>
        <v/>
      </c>
      <c r="E7010" s="228">
        <v>0</v>
      </c>
      <c r="J7010" s="229">
        <f t="shared" si="672"/>
        <v>0</v>
      </c>
      <c r="K7010" s="229">
        <f t="shared" si="673"/>
        <v>0</v>
      </c>
      <c r="L7010" s="229">
        <f t="shared" si="673"/>
        <v>0</v>
      </c>
      <c r="M7010" s="229">
        <f t="shared" si="674"/>
        <v>0</v>
      </c>
    </row>
    <row r="7011" spans="1:13" ht="15" customHeight="1">
      <c r="A7011" s="76"/>
      <c r="B7011" s="77" t="str">
        <f t="shared" si="671"/>
        <v/>
      </c>
      <c r="C7011" t="str">
        <f t="shared" si="670"/>
        <v/>
      </c>
      <c r="D7011" s="315" t="str">
        <f t="shared" si="675"/>
        <v/>
      </c>
      <c r="E7011" s="228">
        <v>0</v>
      </c>
      <c r="J7011" s="229">
        <f t="shared" si="672"/>
        <v>0</v>
      </c>
      <c r="K7011" s="229">
        <f t="shared" si="673"/>
        <v>0</v>
      </c>
      <c r="L7011" s="229">
        <f t="shared" si="673"/>
        <v>0</v>
      </c>
      <c r="M7011" s="229">
        <f t="shared" si="674"/>
        <v>0</v>
      </c>
    </row>
    <row r="7012" spans="1:13" ht="15" customHeight="1">
      <c r="A7012" s="76"/>
      <c r="B7012" s="77" t="str">
        <f t="shared" si="671"/>
        <v/>
      </c>
      <c r="C7012" t="str">
        <f t="shared" si="670"/>
        <v/>
      </c>
      <c r="D7012" s="315" t="str">
        <f t="shared" si="675"/>
        <v/>
      </c>
      <c r="E7012" s="228">
        <v>0</v>
      </c>
      <c r="J7012" s="229">
        <f t="shared" si="672"/>
        <v>0</v>
      </c>
      <c r="K7012" s="229">
        <f t="shared" si="673"/>
        <v>0</v>
      </c>
      <c r="L7012" s="229">
        <f t="shared" si="673"/>
        <v>0</v>
      </c>
      <c r="M7012" s="229">
        <f t="shared" si="674"/>
        <v>0</v>
      </c>
    </row>
    <row r="7013" spans="1:13" ht="15" customHeight="1">
      <c r="A7013" s="76"/>
      <c r="B7013" s="77" t="str">
        <f t="shared" si="671"/>
        <v/>
      </c>
      <c r="C7013" t="str">
        <f t="shared" si="670"/>
        <v/>
      </c>
      <c r="D7013" s="315" t="str">
        <f t="shared" si="675"/>
        <v/>
      </c>
      <c r="E7013" s="228">
        <v>0</v>
      </c>
      <c r="J7013" s="229">
        <f t="shared" si="672"/>
        <v>0</v>
      </c>
      <c r="K7013" s="229">
        <f t="shared" si="673"/>
        <v>0</v>
      </c>
      <c r="L7013" s="229">
        <f t="shared" si="673"/>
        <v>0</v>
      </c>
      <c r="M7013" s="229">
        <f t="shared" si="674"/>
        <v>0</v>
      </c>
    </row>
    <row r="7014" spans="1:13" ht="15" customHeight="1">
      <c r="A7014" s="76"/>
      <c r="B7014" s="77" t="str">
        <f t="shared" si="671"/>
        <v/>
      </c>
      <c r="C7014" t="str">
        <f t="shared" si="670"/>
        <v/>
      </c>
      <c r="D7014" s="315" t="str">
        <f t="shared" si="675"/>
        <v/>
      </c>
      <c r="E7014" s="228">
        <v>0</v>
      </c>
      <c r="J7014" s="229">
        <f t="shared" si="672"/>
        <v>0</v>
      </c>
      <c r="K7014" s="229">
        <f t="shared" si="673"/>
        <v>0</v>
      </c>
      <c r="L7014" s="229">
        <f t="shared" si="673"/>
        <v>0</v>
      </c>
      <c r="M7014" s="229">
        <f t="shared" si="674"/>
        <v>0</v>
      </c>
    </row>
    <row r="7015" spans="1:13" ht="15" customHeight="1">
      <c r="A7015" s="76"/>
      <c r="B7015" s="77" t="str">
        <f t="shared" si="671"/>
        <v/>
      </c>
      <c r="C7015" t="str">
        <f t="shared" si="670"/>
        <v/>
      </c>
      <c r="D7015" s="315" t="str">
        <f t="shared" si="675"/>
        <v/>
      </c>
      <c r="E7015" s="228">
        <v>0</v>
      </c>
      <c r="J7015" s="229">
        <f t="shared" si="672"/>
        <v>0</v>
      </c>
      <c r="K7015" s="229">
        <f t="shared" si="673"/>
        <v>0</v>
      </c>
      <c r="L7015" s="229">
        <f t="shared" si="673"/>
        <v>0</v>
      </c>
      <c r="M7015" s="229">
        <f t="shared" si="674"/>
        <v>0</v>
      </c>
    </row>
    <row r="7016" spans="1:13" ht="15" customHeight="1">
      <c r="A7016" s="76"/>
      <c r="B7016" s="77" t="str">
        <f t="shared" si="671"/>
        <v/>
      </c>
      <c r="C7016" t="str">
        <f t="shared" si="670"/>
        <v/>
      </c>
      <c r="D7016" s="315" t="str">
        <f t="shared" si="675"/>
        <v/>
      </c>
      <c r="E7016" s="228">
        <v>0</v>
      </c>
      <c r="J7016" s="229">
        <f t="shared" si="672"/>
        <v>0</v>
      </c>
      <c r="K7016" s="229">
        <f t="shared" si="673"/>
        <v>0</v>
      </c>
      <c r="L7016" s="229">
        <f t="shared" si="673"/>
        <v>0</v>
      </c>
      <c r="M7016" s="229">
        <f t="shared" si="674"/>
        <v>0</v>
      </c>
    </row>
    <row r="7017" spans="1:13" ht="15" customHeight="1">
      <c r="A7017" s="76"/>
      <c r="B7017" s="77" t="str">
        <f t="shared" si="671"/>
        <v/>
      </c>
      <c r="C7017" t="str">
        <f t="shared" si="670"/>
        <v/>
      </c>
      <c r="D7017" s="315" t="str">
        <f t="shared" si="675"/>
        <v/>
      </c>
      <c r="E7017" s="228">
        <v>0</v>
      </c>
      <c r="J7017" s="229">
        <f t="shared" si="672"/>
        <v>0</v>
      </c>
      <c r="K7017" s="229">
        <f t="shared" si="673"/>
        <v>0</v>
      </c>
      <c r="L7017" s="229">
        <f t="shared" si="673"/>
        <v>0</v>
      </c>
      <c r="M7017" s="229">
        <f t="shared" si="674"/>
        <v>0</v>
      </c>
    </row>
    <row r="7018" spans="1:13" ht="15" customHeight="1">
      <c r="A7018" s="76"/>
      <c r="B7018" s="77" t="str">
        <f t="shared" si="671"/>
        <v/>
      </c>
      <c r="C7018" t="str">
        <f t="shared" si="670"/>
        <v/>
      </c>
      <c r="D7018" s="315" t="str">
        <f t="shared" si="675"/>
        <v/>
      </c>
      <c r="E7018" s="228">
        <v>0</v>
      </c>
      <c r="J7018" s="229">
        <f t="shared" si="672"/>
        <v>0</v>
      </c>
      <c r="K7018" s="229">
        <f t="shared" si="673"/>
        <v>0</v>
      </c>
      <c r="L7018" s="229">
        <f t="shared" si="673"/>
        <v>0</v>
      </c>
      <c r="M7018" s="229">
        <f t="shared" si="674"/>
        <v>0</v>
      </c>
    </row>
    <row r="7019" spans="1:13" ht="15" customHeight="1">
      <c r="A7019" s="76"/>
      <c r="B7019" s="77" t="str">
        <f t="shared" si="671"/>
        <v/>
      </c>
      <c r="C7019" t="str">
        <f t="shared" si="670"/>
        <v/>
      </c>
      <c r="D7019" s="315" t="str">
        <f t="shared" si="675"/>
        <v/>
      </c>
      <c r="E7019" s="228">
        <v>0</v>
      </c>
      <c r="J7019" s="229">
        <f t="shared" si="672"/>
        <v>0</v>
      </c>
      <c r="K7019" s="229">
        <f t="shared" si="673"/>
        <v>0</v>
      </c>
      <c r="L7019" s="229">
        <f t="shared" si="673"/>
        <v>0</v>
      </c>
      <c r="M7019" s="229">
        <f t="shared" si="674"/>
        <v>0</v>
      </c>
    </row>
    <row r="7020" spans="1:13" ht="15" customHeight="1">
      <c r="A7020" s="76"/>
      <c r="B7020" s="77" t="str">
        <f t="shared" si="671"/>
        <v/>
      </c>
      <c r="C7020" t="str">
        <f t="shared" si="670"/>
        <v/>
      </c>
      <c r="D7020" s="315" t="str">
        <f t="shared" si="675"/>
        <v/>
      </c>
      <c r="E7020" s="228">
        <v>0</v>
      </c>
      <c r="J7020" s="229">
        <f t="shared" si="672"/>
        <v>0</v>
      </c>
      <c r="K7020" s="229">
        <f t="shared" si="673"/>
        <v>0</v>
      </c>
      <c r="L7020" s="229">
        <f t="shared" si="673"/>
        <v>0</v>
      </c>
      <c r="M7020" s="229">
        <f t="shared" si="674"/>
        <v>0</v>
      </c>
    </row>
    <row r="7021" spans="1:13" ht="15" customHeight="1">
      <c r="A7021" s="76"/>
      <c r="B7021" s="77" t="str">
        <f t="shared" si="671"/>
        <v/>
      </c>
      <c r="C7021" t="str">
        <f t="shared" si="670"/>
        <v/>
      </c>
      <c r="D7021" s="315" t="str">
        <f t="shared" si="675"/>
        <v/>
      </c>
      <c r="E7021" s="228">
        <v>0</v>
      </c>
      <c r="J7021" s="229">
        <f t="shared" si="672"/>
        <v>0</v>
      </c>
      <c r="K7021" s="229">
        <f t="shared" si="673"/>
        <v>0</v>
      </c>
      <c r="L7021" s="229">
        <f t="shared" si="673"/>
        <v>0</v>
      </c>
      <c r="M7021" s="229">
        <f t="shared" si="674"/>
        <v>0</v>
      </c>
    </row>
    <row r="7022" spans="1:13" ht="15" customHeight="1">
      <c r="A7022" s="76"/>
      <c r="B7022" s="77" t="str">
        <f t="shared" si="671"/>
        <v/>
      </c>
      <c r="C7022" t="str">
        <f t="shared" si="670"/>
        <v/>
      </c>
      <c r="D7022" s="315" t="str">
        <f t="shared" si="675"/>
        <v/>
      </c>
      <c r="E7022" s="228">
        <v>0</v>
      </c>
      <c r="J7022" s="229">
        <f t="shared" si="672"/>
        <v>0</v>
      </c>
      <c r="K7022" s="229">
        <f t="shared" si="673"/>
        <v>0</v>
      </c>
      <c r="L7022" s="229">
        <f t="shared" si="673"/>
        <v>0</v>
      </c>
      <c r="M7022" s="229">
        <f t="shared" si="674"/>
        <v>0</v>
      </c>
    </row>
    <row r="7023" spans="1:13" ht="15" customHeight="1">
      <c r="A7023" s="76"/>
      <c r="B7023" s="77" t="str">
        <f t="shared" si="671"/>
        <v/>
      </c>
      <c r="C7023" t="str">
        <f t="shared" si="670"/>
        <v/>
      </c>
      <c r="D7023" s="315" t="str">
        <f t="shared" si="675"/>
        <v/>
      </c>
      <c r="E7023" s="228">
        <v>0</v>
      </c>
      <c r="J7023" s="229">
        <f t="shared" si="672"/>
        <v>0</v>
      </c>
      <c r="K7023" s="229">
        <f t="shared" si="673"/>
        <v>0</v>
      </c>
      <c r="L7023" s="229">
        <f t="shared" si="673"/>
        <v>0</v>
      </c>
      <c r="M7023" s="229">
        <f t="shared" si="674"/>
        <v>0</v>
      </c>
    </row>
    <row r="7024" spans="1:13" ht="15" customHeight="1">
      <c r="A7024" s="76"/>
      <c r="B7024" s="77" t="str">
        <f t="shared" si="671"/>
        <v/>
      </c>
      <c r="C7024" t="str">
        <f t="shared" si="670"/>
        <v/>
      </c>
      <c r="D7024" s="315" t="str">
        <f t="shared" si="675"/>
        <v/>
      </c>
      <c r="E7024" s="228">
        <v>0</v>
      </c>
      <c r="J7024" s="229">
        <f t="shared" si="672"/>
        <v>0</v>
      </c>
      <c r="K7024" s="229">
        <f t="shared" si="673"/>
        <v>0</v>
      </c>
      <c r="L7024" s="229">
        <f t="shared" si="673"/>
        <v>0</v>
      </c>
      <c r="M7024" s="229">
        <f t="shared" si="674"/>
        <v>0</v>
      </c>
    </row>
    <row r="7025" spans="1:13" ht="15" customHeight="1">
      <c r="A7025" s="76"/>
      <c r="B7025" s="77" t="str">
        <f t="shared" si="671"/>
        <v/>
      </c>
      <c r="C7025" t="str">
        <f t="shared" si="670"/>
        <v/>
      </c>
      <c r="D7025" s="315" t="str">
        <f t="shared" si="675"/>
        <v/>
      </c>
      <c r="E7025" s="228">
        <v>0</v>
      </c>
      <c r="J7025" s="229">
        <f t="shared" si="672"/>
        <v>0</v>
      </c>
      <c r="K7025" s="229">
        <f t="shared" si="673"/>
        <v>0</v>
      </c>
      <c r="L7025" s="229">
        <f t="shared" si="673"/>
        <v>0</v>
      </c>
      <c r="M7025" s="229">
        <f t="shared" si="674"/>
        <v>0</v>
      </c>
    </row>
    <row r="7026" spans="1:13" ht="15" customHeight="1">
      <c r="A7026" s="76"/>
      <c r="B7026" s="77" t="str">
        <f t="shared" si="671"/>
        <v/>
      </c>
      <c r="C7026" t="str">
        <f t="shared" si="670"/>
        <v/>
      </c>
      <c r="D7026" s="315" t="str">
        <f t="shared" si="675"/>
        <v/>
      </c>
      <c r="E7026" s="228">
        <v>0</v>
      </c>
      <c r="J7026" s="229">
        <f t="shared" si="672"/>
        <v>0</v>
      </c>
      <c r="K7026" s="229">
        <f t="shared" si="673"/>
        <v>0</v>
      </c>
      <c r="L7026" s="229">
        <f t="shared" si="673"/>
        <v>0</v>
      </c>
      <c r="M7026" s="229">
        <f t="shared" si="674"/>
        <v>0</v>
      </c>
    </row>
    <row r="7027" spans="1:13" ht="15" customHeight="1">
      <c r="A7027" s="76"/>
      <c r="B7027" s="77" t="str">
        <f t="shared" si="671"/>
        <v/>
      </c>
      <c r="C7027" t="str">
        <f t="shared" si="670"/>
        <v/>
      </c>
      <c r="D7027" s="315" t="str">
        <f t="shared" si="675"/>
        <v/>
      </c>
      <c r="E7027" s="228">
        <v>0</v>
      </c>
      <c r="J7027" s="229">
        <f t="shared" si="672"/>
        <v>0</v>
      </c>
      <c r="K7027" s="229">
        <f t="shared" si="673"/>
        <v>0</v>
      </c>
      <c r="L7027" s="229">
        <f t="shared" si="673"/>
        <v>0</v>
      </c>
      <c r="M7027" s="229">
        <f t="shared" si="674"/>
        <v>0</v>
      </c>
    </row>
    <row r="7028" spans="1:13" ht="15" customHeight="1">
      <c r="A7028" s="76"/>
      <c r="B7028" s="77" t="str">
        <f t="shared" si="671"/>
        <v/>
      </c>
      <c r="C7028" t="str">
        <f t="shared" si="670"/>
        <v/>
      </c>
      <c r="D7028" s="315" t="str">
        <f t="shared" si="675"/>
        <v/>
      </c>
      <c r="E7028" s="228">
        <v>0</v>
      </c>
      <c r="J7028" s="229">
        <f t="shared" si="672"/>
        <v>0</v>
      </c>
      <c r="K7028" s="229">
        <f t="shared" si="673"/>
        <v>0</v>
      </c>
      <c r="L7028" s="229">
        <f t="shared" si="673"/>
        <v>0</v>
      </c>
      <c r="M7028" s="229">
        <f t="shared" si="674"/>
        <v>0</v>
      </c>
    </row>
    <row r="7029" spans="1:13" ht="15" customHeight="1">
      <c r="A7029" s="76"/>
      <c r="B7029" s="77" t="str">
        <f t="shared" si="671"/>
        <v/>
      </c>
      <c r="C7029" t="str">
        <f t="shared" si="670"/>
        <v/>
      </c>
      <c r="D7029" s="315" t="str">
        <f t="shared" si="675"/>
        <v/>
      </c>
      <c r="E7029" s="228">
        <v>0</v>
      </c>
      <c r="J7029" s="229">
        <f t="shared" si="672"/>
        <v>0</v>
      </c>
      <c r="K7029" s="229">
        <f t="shared" si="673"/>
        <v>0</v>
      </c>
      <c r="L7029" s="229">
        <f t="shared" si="673"/>
        <v>0</v>
      </c>
      <c r="M7029" s="229">
        <f t="shared" si="674"/>
        <v>0</v>
      </c>
    </row>
    <row r="7030" spans="1:13" ht="15" customHeight="1">
      <c r="A7030" s="76"/>
      <c r="B7030" s="77" t="str">
        <f t="shared" si="671"/>
        <v/>
      </c>
      <c r="C7030" t="str">
        <f t="shared" si="670"/>
        <v/>
      </c>
      <c r="D7030" s="315" t="str">
        <f t="shared" si="675"/>
        <v/>
      </c>
      <c r="E7030" s="228">
        <v>0</v>
      </c>
      <c r="J7030" s="229">
        <f t="shared" si="672"/>
        <v>0</v>
      </c>
      <c r="K7030" s="229">
        <f t="shared" si="673"/>
        <v>0</v>
      </c>
      <c r="L7030" s="229">
        <f t="shared" si="673"/>
        <v>0</v>
      </c>
      <c r="M7030" s="229">
        <f t="shared" si="674"/>
        <v>0</v>
      </c>
    </row>
    <row r="7031" spans="1:13" ht="15" customHeight="1">
      <c r="A7031" s="76"/>
      <c r="B7031" s="77" t="str">
        <f t="shared" si="671"/>
        <v/>
      </c>
      <c r="C7031" t="str">
        <f t="shared" si="670"/>
        <v/>
      </c>
      <c r="D7031" s="315" t="str">
        <f t="shared" si="675"/>
        <v/>
      </c>
      <c r="E7031" s="228">
        <v>0</v>
      </c>
      <c r="J7031" s="229">
        <f t="shared" si="672"/>
        <v>0</v>
      </c>
      <c r="K7031" s="229">
        <f t="shared" si="673"/>
        <v>0</v>
      </c>
      <c r="L7031" s="229">
        <f t="shared" si="673"/>
        <v>0</v>
      </c>
      <c r="M7031" s="229">
        <f t="shared" si="674"/>
        <v>0</v>
      </c>
    </row>
    <row r="7032" spans="1:13" ht="15" customHeight="1">
      <c r="A7032" s="76"/>
      <c r="B7032" s="77" t="str">
        <f t="shared" si="671"/>
        <v/>
      </c>
      <c r="C7032" t="str">
        <f t="shared" si="670"/>
        <v/>
      </c>
      <c r="D7032" s="315" t="str">
        <f t="shared" si="675"/>
        <v/>
      </c>
      <c r="E7032" s="228">
        <v>0</v>
      </c>
      <c r="J7032" s="229">
        <f t="shared" si="672"/>
        <v>0</v>
      </c>
      <c r="K7032" s="229">
        <f t="shared" si="673"/>
        <v>0</v>
      </c>
      <c r="L7032" s="229">
        <f t="shared" si="673"/>
        <v>0</v>
      </c>
      <c r="M7032" s="229">
        <f t="shared" si="674"/>
        <v>0</v>
      </c>
    </row>
    <row r="7033" spans="1:13" ht="15" customHeight="1">
      <c r="A7033" s="76"/>
      <c r="B7033" s="77" t="str">
        <f t="shared" si="671"/>
        <v/>
      </c>
      <c r="C7033" t="str">
        <f t="shared" si="670"/>
        <v/>
      </c>
      <c r="D7033" s="315" t="str">
        <f t="shared" si="675"/>
        <v/>
      </c>
      <c r="E7033" s="228">
        <v>0</v>
      </c>
      <c r="J7033" s="229">
        <f t="shared" si="672"/>
        <v>0</v>
      </c>
      <c r="K7033" s="229">
        <f t="shared" si="673"/>
        <v>0</v>
      </c>
      <c r="L7033" s="229">
        <f t="shared" si="673"/>
        <v>0</v>
      </c>
      <c r="M7033" s="229">
        <f t="shared" si="674"/>
        <v>0</v>
      </c>
    </row>
    <row r="7034" spans="1:13" ht="15" customHeight="1">
      <c r="A7034" s="76"/>
      <c r="B7034" s="77" t="str">
        <f t="shared" si="671"/>
        <v/>
      </c>
      <c r="C7034" t="str">
        <f t="shared" si="670"/>
        <v/>
      </c>
      <c r="D7034" s="315" t="str">
        <f t="shared" si="675"/>
        <v/>
      </c>
      <c r="E7034" s="228">
        <v>0</v>
      </c>
      <c r="J7034" s="229">
        <f t="shared" si="672"/>
        <v>0</v>
      </c>
      <c r="K7034" s="229">
        <f t="shared" si="673"/>
        <v>0</v>
      </c>
      <c r="L7034" s="229">
        <f t="shared" si="673"/>
        <v>0</v>
      </c>
      <c r="M7034" s="229">
        <f t="shared" si="674"/>
        <v>0</v>
      </c>
    </row>
    <row r="7035" spans="1:13" ht="15" customHeight="1">
      <c r="A7035" s="76"/>
      <c r="B7035" s="77" t="str">
        <f t="shared" si="671"/>
        <v/>
      </c>
      <c r="C7035" t="str">
        <f t="shared" si="670"/>
        <v/>
      </c>
      <c r="D7035" s="315" t="str">
        <f t="shared" si="675"/>
        <v/>
      </c>
      <c r="E7035" s="228">
        <v>0</v>
      </c>
      <c r="J7035" s="229">
        <f t="shared" si="672"/>
        <v>0</v>
      </c>
      <c r="K7035" s="229">
        <f t="shared" si="673"/>
        <v>0</v>
      </c>
      <c r="L7035" s="229">
        <f t="shared" si="673"/>
        <v>0</v>
      </c>
      <c r="M7035" s="229">
        <f t="shared" si="674"/>
        <v>0</v>
      </c>
    </row>
    <row r="7036" spans="1:13" ht="15" customHeight="1">
      <c r="A7036" s="76"/>
      <c r="B7036" s="77" t="str">
        <f t="shared" si="671"/>
        <v/>
      </c>
      <c r="C7036" t="str">
        <f t="shared" si="670"/>
        <v/>
      </c>
      <c r="D7036" s="315" t="str">
        <f t="shared" si="675"/>
        <v/>
      </c>
      <c r="E7036" s="228">
        <v>0</v>
      </c>
      <c r="J7036" s="229">
        <f t="shared" si="672"/>
        <v>0</v>
      </c>
      <c r="K7036" s="229">
        <f t="shared" si="673"/>
        <v>0</v>
      </c>
      <c r="L7036" s="229">
        <f t="shared" si="673"/>
        <v>0</v>
      </c>
      <c r="M7036" s="229">
        <f t="shared" si="674"/>
        <v>0</v>
      </c>
    </row>
    <row r="7037" spans="1:13" ht="15" customHeight="1">
      <c r="A7037" s="76"/>
      <c r="B7037" s="77" t="str">
        <f t="shared" si="671"/>
        <v/>
      </c>
      <c r="C7037" t="str">
        <f t="shared" si="670"/>
        <v/>
      </c>
      <c r="D7037" s="315" t="str">
        <f t="shared" si="675"/>
        <v/>
      </c>
      <c r="E7037" s="228">
        <v>0</v>
      </c>
      <c r="J7037" s="229">
        <f t="shared" si="672"/>
        <v>0</v>
      </c>
      <c r="K7037" s="229">
        <f t="shared" si="673"/>
        <v>0</v>
      </c>
      <c r="L7037" s="229">
        <f t="shared" si="673"/>
        <v>0</v>
      </c>
      <c r="M7037" s="229">
        <f t="shared" si="674"/>
        <v>0</v>
      </c>
    </row>
    <row r="7038" spans="1:13" ht="15" customHeight="1">
      <c r="A7038" s="76"/>
      <c r="B7038" s="77" t="str">
        <f t="shared" si="671"/>
        <v/>
      </c>
      <c r="C7038" t="str">
        <f t="shared" si="670"/>
        <v/>
      </c>
      <c r="D7038" s="315" t="str">
        <f t="shared" si="675"/>
        <v/>
      </c>
      <c r="E7038" s="228">
        <v>0</v>
      </c>
      <c r="J7038" s="229">
        <f t="shared" si="672"/>
        <v>0</v>
      </c>
      <c r="K7038" s="229">
        <f t="shared" si="673"/>
        <v>0</v>
      </c>
      <c r="L7038" s="229">
        <f t="shared" si="673"/>
        <v>0</v>
      </c>
      <c r="M7038" s="229">
        <f t="shared" si="674"/>
        <v>0</v>
      </c>
    </row>
    <row r="7039" spans="1:13" ht="15" customHeight="1">
      <c r="A7039" s="76"/>
      <c r="B7039" s="77" t="str">
        <f t="shared" si="671"/>
        <v/>
      </c>
      <c r="C7039" t="str">
        <f t="shared" si="670"/>
        <v/>
      </c>
      <c r="D7039" s="315" t="str">
        <f t="shared" si="675"/>
        <v/>
      </c>
      <c r="E7039" s="228">
        <v>0</v>
      </c>
      <c r="J7039" s="229">
        <f t="shared" si="672"/>
        <v>0</v>
      </c>
      <c r="K7039" s="229">
        <f t="shared" si="673"/>
        <v>0</v>
      </c>
      <c r="L7039" s="229">
        <f t="shared" si="673"/>
        <v>0</v>
      </c>
      <c r="M7039" s="229">
        <f t="shared" si="674"/>
        <v>0</v>
      </c>
    </row>
    <row r="7040" spans="1:13" ht="15" customHeight="1">
      <c r="A7040" s="76"/>
      <c r="B7040" s="77" t="str">
        <f t="shared" si="671"/>
        <v/>
      </c>
      <c r="C7040" t="str">
        <f t="shared" si="670"/>
        <v/>
      </c>
      <c r="D7040" s="315" t="str">
        <f t="shared" si="675"/>
        <v/>
      </c>
      <c r="E7040" s="228">
        <v>0</v>
      </c>
      <c r="J7040" s="229">
        <f t="shared" si="672"/>
        <v>0</v>
      </c>
      <c r="K7040" s="229">
        <f t="shared" si="673"/>
        <v>0</v>
      </c>
      <c r="L7040" s="229">
        <f t="shared" si="673"/>
        <v>0</v>
      </c>
      <c r="M7040" s="229">
        <f t="shared" si="674"/>
        <v>0</v>
      </c>
    </row>
    <row r="7041" spans="1:13" ht="15" customHeight="1">
      <c r="A7041" s="76"/>
      <c r="B7041" s="77" t="str">
        <f t="shared" si="671"/>
        <v/>
      </c>
      <c r="C7041" t="str">
        <f t="shared" ref="C7041:C7104" si="676">IF(A7041&lt;&gt;"",TEXT(A7041,"aaaa"),"")</f>
        <v/>
      </c>
      <c r="D7041" s="315" t="str">
        <f t="shared" si="675"/>
        <v/>
      </c>
      <c r="E7041" s="228">
        <v>0</v>
      </c>
      <c r="J7041" s="229">
        <f t="shared" si="672"/>
        <v>0</v>
      </c>
      <c r="K7041" s="229">
        <f t="shared" si="673"/>
        <v>0</v>
      </c>
      <c r="L7041" s="229">
        <f t="shared" si="673"/>
        <v>0</v>
      </c>
      <c r="M7041" s="229">
        <f t="shared" si="674"/>
        <v>0</v>
      </c>
    </row>
    <row r="7042" spans="1:13" ht="15" customHeight="1">
      <c r="A7042" s="76"/>
      <c r="B7042" s="77" t="str">
        <f t="shared" si="671"/>
        <v/>
      </c>
      <c r="C7042" t="str">
        <f t="shared" si="676"/>
        <v/>
      </c>
      <c r="D7042" s="315" t="str">
        <f t="shared" si="675"/>
        <v/>
      </c>
      <c r="E7042" s="228">
        <v>0</v>
      </c>
      <c r="J7042" s="229">
        <f t="shared" si="672"/>
        <v>0</v>
      </c>
      <c r="K7042" s="229">
        <f t="shared" si="673"/>
        <v>0</v>
      </c>
      <c r="L7042" s="229">
        <f t="shared" si="673"/>
        <v>0</v>
      </c>
      <c r="M7042" s="229">
        <f t="shared" si="674"/>
        <v>0</v>
      </c>
    </row>
    <row r="7043" spans="1:13" ht="15" customHeight="1">
      <c r="A7043" s="76"/>
      <c r="B7043" s="77" t="str">
        <f t="shared" si="671"/>
        <v/>
      </c>
      <c r="C7043" t="str">
        <f t="shared" si="676"/>
        <v/>
      </c>
      <c r="D7043" s="315" t="str">
        <f t="shared" si="675"/>
        <v/>
      </c>
      <c r="E7043" s="228">
        <v>0</v>
      </c>
      <c r="J7043" s="229">
        <f t="shared" si="672"/>
        <v>0</v>
      </c>
      <c r="K7043" s="229">
        <f t="shared" si="673"/>
        <v>0</v>
      </c>
      <c r="L7043" s="229">
        <f t="shared" si="673"/>
        <v>0</v>
      </c>
      <c r="M7043" s="229">
        <f t="shared" si="674"/>
        <v>0</v>
      </c>
    </row>
    <row r="7044" spans="1:13" ht="15" customHeight="1">
      <c r="A7044" s="76"/>
      <c r="B7044" s="77" t="str">
        <f t="shared" si="671"/>
        <v/>
      </c>
      <c r="C7044" t="str">
        <f t="shared" si="676"/>
        <v/>
      </c>
      <c r="D7044" s="315" t="str">
        <f t="shared" si="675"/>
        <v/>
      </c>
      <c r="E7044" s="228">
        <v>0</v>
      </c>
      <c r="J7044" s="229">
        <f t="shared" si="672"/>
        <v>0</v>
      </c>
      <c r="K7044" s="229">
        <f t="shared" si="673"/>
        <v>0</v>
      </c>
      <c r="L7044" s="229">
        <f t="shared" si="673"/>
        <v>0</v>
      </c>
      <c r="M7044" s="229">
        <f t="shared" si="674"/>
        <v>0</v>
      </c>
    </row>
    <row r="7045" spans="1:13" ht="15" customHeight="1">
      <c r="A7045" s="76"/>
      <c r="B7045" s="77" t="str">
        <f t="shared" si="671"/>
        <v/>
      </c>
      <c r="C7045" t="str">
        <f t="shared" si="676"/>
        <v/>
      </c>
      <c r="D7045" s="315" t="str">
        <f t="shared" si="675"/>
        <v/>
      </c>
      <c r="E7045" s="228">
        <v>0</v>
      </c>
      <c r="J7045" s="229">
        <f t="shared" si="672"/>
        <v>0</v>
      </c>
      <c r="K7045" s="229">
        <f t="shared" si="673"/>
        <v>0</v>
      </c>
      <c r="L7045" s="229">
        <f t="shared" si="673"/>
        <v>0</v>
      </c>
      <c r="M7045" s="229">
        <f t="shared" si="674"/>
        <v>0</v>
      </c>
    </row>
    <row r="7046" spans="1:13" ht="15" customHeight="1">
      <c r="A7046" s="76"/>
      <c r="B7046" s="77" t="str">
        <f t="shared" si="671"/>
        <v/>
      </c>
      <c r="C7046" t="str">
        <f t="shared" si="676"/>
        <v/>
      </c>
      <c r="D7046" s="315" t="str">
        <f t="shared" si="675"/>
        <v/>
      </c>
      <c r="E7046" s="228">
        <v>0</v>
      </c>
      <c r="J7046" s="229">
        <f t="shared" si="672"/>
        <v>0</v>
      </c>
      <c r="K7046" s="229">
        <f t="shared" si="673"/>
        <v>0</v>
      </c>
      <c r="L7046" s="229">
        <f t="shared" si="673"/>
        <v>0</v>
      </c>
      <c r="M7046" s="229">
        <f t="shared" si="674"/>
        <v>0</v>
      </c>
    </row>
    <row r="7047" spans="1:13" ht="15" customHeight="1">
      <c r="A7047" s="76"/>
      <c r="B7047" s="77" t="str">
        <f t="shared" ref="B7047:B7110" si="677">IF(A7047="","",TEXT(A7047,"DDDD"))</f>
        <v/>
      </c>
      <c r="C7047" t="str">
        <f t="shared" si="676"/>
        <v/>
      </c>
      <c r="D7047" s="315" t="str">
        <f t="shared" si="675"/>
        <v/>
      </c>
      <c r="E7047" s="228">
        <v>0</v>
      </c>
      <c r="J7047" s="229">
        <f t="shared" ref="J7047:J7110" si="678">IF(E7047=0,0,(1-J$4)*E7047)</f>
        <v>0</v>
      </c>
      <c r="K7047" s="229">
        <f t="shared" ref="K7047:L7110" si="679">IF(F7047=0,0,(1-K$4)*F7047)</f>
        <v>0</v>
      </c>
      <c r="L7047" s="229">
        <f t="shared" si="679"/>
        <v>0</v>
      </c>
      <c r="M7047" s="229">
        <f t="shared" ref="M7047:M7110" si="680">IF(H7047=0,0,(1-M$4)*H7047)</f>
        <v>0</v>
      </c>
    </row>
    <row r="7048" spans="1:13" ht="15" customHeight="1">
      <c r="A7048" s="76"/>
      <c r="B7048" s="77" t="str">
        <f t="shared" si="677"/>
        <v/>
      </c>
      <c r="C7048" t="str">
        <f t="shared" si="676"/>
        <v/>
      </c>
      <c r="D7048" s="315" t="str">
        <f t="shared" ref="D7048:D7111" si="681">IF(A7048&lt;&gt;"",PROPER(TEXT(A7048,"Mmmm")),"")</f>
        <v/>
      </c>
      <c r="E7048" s="228">
        <v>0</v>
      </c>
      <c r="J7048" s="229">
        <f t="shared" si="678"/>
        <v>0</v>
      </c>
      <c r="K7048" s="229">
        <f t="shared" si="679"/>
        <v>0</v>
      </c>
      <c r="L7048" s="229">
        <f t="shared" si="679"/>
        <v>0</v>
      </c>
      <c r="M7048" s="229">
        <f t="shared" si="680"/>
        <v>0</v>
      </c>
    </row>
    <row r="7049" spans="1:13" ht="15" customHeight="1">
      <c r="A7049" s="76"/>
      <c r="B7049" s="77" t="str">
        <f t="shared" si="677"/>
        <v/>
      </c>
      <c r="C7049" t="str">
        <f t="shared" si="676"/>
        <v/>
      </c>
      <c r="D7049" s="315" t="str">
        <f t="shared" si="681"/>
        <v/>
      </c>
      <c r="E7049" s="228">
        <v>0</v>
      </c>
      <c r="J7049" s="229">
        <f t="shared" si="678"/>
        <v>0</v>
      </c>
      <c r="K7049" s="229">
        <f t="shared" si="679"/>
        <v>0</v>
      </c>
      <c r="L7049" s="229">
        <f t="shared" si="679"/>
        <v>0</v>
      </c>
      <c r="M7049" s="229">
        <f t="shared" si="680"/>
        <v>0</v>
      </c>
    </row>
    <row r="7050" spans="1:13" ht="15" customHeight="1">
      <c r="A7050" s="76"/>
      <c r="B7050" s="77" t="str">
        <f t="shared" si="677"/>
        <v/>
      </c>
      <c r="C7050" t="str">
        <f t="shared" si="676"/>
        <v/>
      </c>
      <c r="D7050" s="315" t="str">
        <f t="shared" si="681"/>
        <v/>
      </c>
      <c r="E7050" s="228">
        <v>0</v>
      </c>
      <c r="J7050" s="229">
        <f t="shared" si="678"/>
        <v>0</v>
      </c>
      <c r="K7050" s="229">
        <f t="shared" si="679"/>
        <v>0</v>
      </c>
      <c r="L7050" s="229">
        <f t="shared" si="679"/>
        <v>0</v>
      </c>
      <c r="M7050" s="229">
        <f t="shared" si="680"/>
        <v>0</v>
      </c>
    </row>
    <row r="7051" spans="1:13" ht="15" customHeight="1">
      <c r="A7051" s="76"/>
      <c r="B7051" s="77" t="str">
        <f t="shared" si="677"/>
        <v/>
      </c>
      <c r="C7051" t="str">
        <f t="shared" si="676"/>
        <v/>
      </c>
      <c r="D7051" s="315" t="str">
        <f t="shared" si="681"/>
        <v/>
      </c>
      <c r="E7051" s="228">
        <v>0</v>
      </c>
      <c r="J7051" s="229">
        <f t="shared" si="678"/>
        <v>0</v>
      </c>
      <c r="K7051" s="229">
        <f t="shared" si="679"/>
        <v>0</v>
      </c>
      <c r="L7051" s="229">
        <f t="shared" si="679"/>
        <v>0</v>
      </c>
      <c r="M7051" s="229">
        <f t="shared" si="680"/>
        <v>0</v>
      </c>
    </row>
    <row r="7052" spans="1:13" ht="15" customHeight="1">
      <c r="A7052" s="76"/>
      <c r="B7052" s="77" t="str">
        <f t="shared" si="677"/>
        <v/>
      </c>
      <c r="C7052" t="str">
        <f t="shared" si="676"/>
        <v/>
      </c>
      <c r="D7052" s="315" t="str">
        <f t="shared" si="681"/>
        <v/>
      </c>
      <c r="E7052" s="228">
        <v>0</v>
      </c>
      <c r="J7052" s="229">
        <f t="shared" si="678"/>
        <v>0</v>
      </c>
      <c r="K7052" s="229">
        <f t="shared" si="679"/>
        <v>0</v>
      </c>
      <c r="L7052" s="229">
        <f t="shared" si="679"/>
        <v>0</v>
      </c>
      <c r="M7052" s="229">
        <f t="shared" si="680"/>
        <v>0</v>
      </c>
    </row>
    <row r="7053" spans="1:13" ht="15" customHeight="1">
      <c r="A7053" s="76"/>
      <c r="B7053" s="77" t="str">
        <f t="shared" si="677"/>
        <v/>
      </c>
      <c r="C7053" t="str">
        <f t="shared" si="676"/>
        <v/>
      </c>
      <c r="D7053" s="315" t="str">
        <f t="shared" si="681"/>
        <v/>
      </c>
      <c r="E7053" s="228">
        <v>0</v>
      </c>
      <c r="J7053" s="229">
        <f t="shared" si="678"/>
        <v>0</v>
      </c>
      <c r="K7053" s="229">
        <f t="shared" si="679"/>
        <v>0</v>
      </c>
      <c r="L7053" s="229">
        <f t="shared" si="679"/>
        <v>0</v>
      </c>
      <c r="M7053" s="229">
        <f t="shared" si="680"/>
        <v>0</v>
      </c>
    </row>
    <row r="7054" spans="1:13" ht="15" customHeight="1">
      <c r="A7054" s="76"/>
      <c r="B7054" s="77" t="str">
        <f t="shared" si="677"/>
        <v/>
      </c>
      <c r="C7054" t="str">
        <f t="shared" si="676"/>
        <v/>
      </c>
      <c r="D7054" s="315" t="str">
        <f t="shared" si="681"/>
        <v/>
      </c>
      <c r="E7054" s="228">
        <v>0</v>
      </c>
      <c r="J7054" s="229">
        <f t="shared" si="678"/>
        <v>0</v>
      </c>
      <c r="K7054" s="229">
        <f t="shared" si="679"/>
        <v>0</v>
      </c>
      <c r="L7054" s="229">
        <f t="shared" si="679"/>
        <v>0</v>
      </c>
      <c r="M7054" s="229">
        <f t="shared" si="680"/>
        <v>0</v>
      </c>
    </row>
    <row r="7055" spans="1:13" ht="15" customHeight="1">
      <c r="A7055" s="76"/>
      <c r="B7055" s="77" t="str">
        <f t="shared" si="677"/>
        <v/>
      </c>
      <c r="C7055" t="str">
        <f t="shared" si="676"/>
        <v/>
      </c>
      <c r="D7055" s="315" t="str">
        <f t="shared" si="681"/>
        <v/>
      </c>
      <c r="E7055" s="228">
        <v>0</v>
      </c>
      <c r="J7055" s="229">
        <f t="shared" si="678"/>
        <v>0</v>
      </c>
      <c r="K7055" s="229">
        <f t="shared" si="679"/>
        <v>0</v>
      </c>
      <c r="L7055" s="229">
        <f t="shared" si="679"/>
        <v>0</v>
      </c>
      <c r="M7055" s="229">
        <f t="shared" si="680"/>
        <v>0</v>
      </c>
    </row>
    <row r="7056" spans="1:13" ht="15" customHeight="1">
      <c r="A7056" s="76"/>
      <c r="B7056" s="77" t="str">
        <f t="shared" si="677"/>
        <v/>
      </c>
      <c r="C7056" t="str">
        <f t="shared" si="676"/>
        <v/>
      </c>
      <c r="D7056" s="315" t="str">
        <f t="shared" si="681"/>
        <v/>
      </c>
      <c r="E7056" s="228">
        <v>0</v>
      </c>
      <c r="J7056" s="229">
        <f t="shared" si="678"/>
        <v>0</v>
      </c>
      <c r="K7056" s="229">
        <f t="shared" si="679"/>
        <v>0</v>
      </c>
      <c r="L7056" s="229">
        <f t="shared" si="679"/>
        <v>0</v>
      </c>
      <c r="M7056" s="229">
        <f t="shared" si="680"/>
        <v>0</v>
      </c>
    </row>
    <row r="7057" spans="1:13" ht="15" customHeight="1">
      <c r="A7057" s="76"/>
      <c r="B7057" s="77" t="str">
        <f t="shared" si="677"/>
        <v/>
      </c>
      <c r="C7057" t="str">
        <f t="shared" si="676"/>
        <v/>
      </c>
      <c r="D7057" s="315" t="str">
        <f t="shared" si="681"/>
        <v/>
      </c>
      <c r="E7057" s="228">
        <v>0</v>
      </c>
      <c r="J7057" s="229">
        <f t="shared" si="678"/>
        <v>0</v>
      </c>
      <c r="K7057" s="229">
        <f t="shared" si="679"/>
        <v>0</v>
      </c>
      <c r="L7057" s="229">
        <f t="shared" si="679"/>
        <v>0</v>
      </c>
      <c r="M7057" s="229">
        <f t="shared" si="680"/>
        <v>0</v>
      </c>
    </row>
    <row r="7058" spans="1:13" ht="15" customHeight="1">
      <c r="A7058" s="76"/>
      <c r="B7058" s="77" t="str">
        <f t="shared" si="677"/>
        <v/>
      </c>
      <c r="C7058" t="str">
        <f t="shared" si="676"/>
        <v/>
      </c>
      <c r="D7058" s="315" t="str">
        <f t="shared" si="681"/>
        <v/>
      </c>
      <c r="E7058" s="228">
        <v>0</v>
      </c>
      <c r="J7058" s="229">
        <f t="shared" si="678"/>
        <v>0</v>
      </c>
      <c r="K7058" s="229">
        <f t="shared" si="679"/>
        <v>0</v>
      </c>
      <c r="L7058" s="229">
        <f t="shared" si="679"/>
        <v>0</v>
      </c>
      <c r="M7058" s="229">
        <f t="shared" si="680"/>
        <v>0</v>
      </c>
    </row>
    <row r="7059" spans="1:13" ht="15" customHeight="1">
      <c r="A7059" s="76"/>
      <c r="B7059" s="77" t="str">
        <f t="shared" si="677"/>
        <v/>
      </c>
      <c r="C7059" t="str">
        <f t="shared" si="676"/>
        <v/>
      </c>
      <c r="D7059" s="315" t="str">
        <f t="shared" si="681"/>
        <v/>
      </c>
      <c r="E7059" s="228">
        <v>0</v>
      </c>
      <c r="J7059" s="229">
        <f t="shared" si="678"/>
        <v>0</v>
      </c>
      <c r="K7059" s="229">
        <f t="shared" si="679"/>
        <v>0</v>
      </c>
      <c r="L7059" s="229">
        <f t="shared" si="679"/>
        <v>0</v>
      </c>
      <c r="M7059" s="229">
        <f t="shared" si="680"/>
        <v>0</v>
      </c>
    </row>
    <row r="7060" spans="1:13" ht="15" customHeight="1">
      <c r="A7060" s="76"/>
      <c r="B7060" s="77" t="str">
        <f t="shared" si="677"/>
        <v/>
      </c>
      <c r="C7060" t="str">
        <f t="shared" si="676"/>
        <v/>
      </c>
      <c r="D7060" s="315" t="str">
        <f t="shared" si="681"/>
        <v/>
      </c>
      <c r="E7060" s="228">
        <v>0</v>
      </c>
      <c r="J7060" s="229">
        <f t="shared" si="678"/>
        <v>0</v>
      </c>
      <c r="K7060" s="229">
        <f t="shared" si="679"/>
        <v>0</v>
      </c>
      <c r="L7060" s="229">
        <f t="shared" si="679"/>
        <v>0</v>
      </c>
      <c r="M7060" s="229">
        <f t="shared" si="680"/>
        <v>0</v>
      </c>
    </row>
    <row r="7061" spans="1:13" ht="15" customHeight="1">
      <c r="A7061" s="76"/>
      <c r="B7061" s="77" t="str">
        <f t="shared" si="677"/>
        <v/>
      </c>
      <c r="C7061" t="str">
        <f t="shared" si="676"/>
        <v/>
      </c>
      <c r="D7061" s="315" t="str">
        <f t="shared" si="681"/>
        <v/>
      </c>
      <c r="E7061" s="228">
        <v>0</v>
      </c>
      <c r="J7061" s="229">
        <f t="shared" si="678"/>
        <v>0</v>
      </c>
      <c r="K7061" s="229">
        <f t="shared" si="679"/>
        <v>0</v>
      </c>
      <c r="L7061" s="229">
        <f t="shared" si="679"/>
        <v>0</v>
      </c>
      <c r="M7061" s="229">
        <f t="shared" si="680"/>
        <v>0</v>
      </c>
    </row>
    <row r="7062" spans="1:13" ht="15" customHeight="1">
      <c r="A7062" s="76"/>
      <c r="B7062" s="77" t="str">
        <f t="shared" si="677"/>
        <v/>
      </c>
      <c r="C7062" t="str">
        <f t="shared" si="676"/>
        <v/>
      </c>
      <c r="D7062" s="315" t="str">
        <f t="shared" si="681"/>
        <v/>
      </c>
      <c r="E7062" s="228">
        <v>0</v>
      </c>
      <c r="J7062" s="229">
        <f t="shared" si="678"/>
        <v>0</v>
      </c>
      <c r="K7062" s="229">
        <f t="shared" si="679"/>
        <v>0</v>
      </c>
      <c r="L7062" s="229">
        <f t="shared" si="679"/>
        <v>0</v>
      </c>
      <c r="M7062" s="229">
        <f t="shared" si="680"/>
        <v>0</v>
      </c>
    </row>
    <row r="7063" spans="1:13" ht="15" customHeight="1">
      <c r="A7063" s="76"/>
      <c r="B7063" s="77" t="str">
        <f t="shared" si="677"/>
        <v/>
      </c>
      <c r="C7063" t="str">
        <f t="shared" si="676"/>
        <v/>
      </c>
      <c r="D7063" s="315" t="str">
        <f t="shared" si="681"/>
        <v/>
      </c>
      <c r="E7063" s="228">
        <v>0</v>
      </c>
      <c r="J7063" s="229">
        <f t="shared" si="678"/>
        <v>0</v>
      </c>
      <c r="K7063" s="229">
        <f t="shared" si="679"/>
        <v>0</v>
      </c>
      <c r="L7063" s="229">
        <f t="shared" si="679"/>
        <v>0</v>
      </c>
      <c r="M7063" s="229">
        <f t="shared" si="680"/>
        <v>0</v>
      </c>
    </row>
    <row r="7064" spans="1:13" ht="15" customHeight="1">
      <c r="A7064" s="76"/>
      <c r="B7064" s="77" t="str">
        <f t="shared" si="677"/>
        <v/>
      </c>
      <c r="C7064" t="str">
        <f t="shared" si="676"/>
        <v/>
      </c>
      <c r="D7064" s="315" t="str">
        <f t="shared" si="681"/>
        <v/>
      </c>
      <c r="E7064" s="228">
        <v>0</v>
      </c>
      <c r="J7064" s="229">
        <f t="shared" si="678"/>
        <v>0</v>
      </c>
      <c r="K7064" s="229">
        <f t="shared" si="679"/>
        <v>0</v>
      </c>
      <c r="L7064" s="229">
        <f t="shared" si="679"/>
        <v>0</v>
      </c>
      <c r="M7064" s="229">
        <f t="shared" si="680"/>
        <v>0</v>
      </c>
    </row>
    <row r="7065" spans="1:13" ht="15" customHeight="1">
      <c r="A7065" s="76"/>
      <c r="B7065" s="77" t="str">
        <f t="shared" si="677"/>
        <v/>
      </c>
      <c r="C7065" t="str">
        <f t="shared" si="676"/>
        <v/>
      </c>
      <c r="D7065" s="315" t="str">
        <f t="shared" si="681"/>
        <v/>
      </c>
      <c r="E7065" s="228">
        <v>0</v>
      </c>
      <c r="J7065" s="229">
        <f t="shared" si="678"/>
        <v>0</v>
      </c>
      <c r="K7065" s="229">
        <f t="shared" si="679"/>
        <v>0</v>
      </c>
      <c r="L7065" s="229">
        <f t="shared" si="679"/>
        <v>0</v>
      </c>
      <c r="M7065" s="229">
        <f t="shared" si="680"/>
        <v>0</v>
      </c>
    </row>
    <row r="7066" spans="1:13" ht="15" customHeight="1">
      <c r="A7066" s="76"/>
      <c r="B7066" s="77" t="str">
        <f t="shared" si="677"/>
        <v/>
      </c>
      <c r="C7066" t="str">
        <f t="shared" si="676"/>
        <v/>
      </c>
      <c r="D7066" s="315" t="str">
        <f t="shared" si="681"/>
        <v/>
      </c>
      <c r="E7066" s="228">
        <v>0</v>
      </c>
      <c r="J7066" s="229">
        <f t="shared" si="678"/>
        <v>0</v>
      </c>
      <c r="K7066" s="229">
        <f t="shared" si="679"/>
        <v>0</v>
      </c>
      <c r="L7066" s="229">
        <f t="shared" si="679"/>
        <v>0</v>
      </c>
      <c r="M7066" s="229">
        <f t="shared" si="680"/>
        <v>0</v>
      </c>
    </row>
    <row r="7067" spans="1:13" ht="15" customHeight="1">
      <c r="A7067" s="76"/>
      <c r="B7067" s="77" t="str">
        <f t="shared" si="677"/>
        <v/>
      </c>
      <c r="C7067" t="str">
        <f t="shared" si="676"/>
        <v/>
      </c>
      <c r="D7067" s="315" t="str">
        <f t="shared" si="681"/>
        <v/>
      </c>
      <c r="E7067" s="228">
        <v>0</v>
      </c>
      <c r="J7067" s="229">
        <f t="shared" si="678"/>
        <v>0</v>
      </c>
      <c r="K7067" s="229">
        <f t="shared" si="679"/>
        <v>0</v>
      </c>
      <c r="L7067" s="229">
        <f t="shared" si="679"/>
        <v>0</v>
      </c>
      <c r="M7067" s="229">
        <f t="shared" si="680"/>
        <v>0</v>
      </c>
    </row>
    <row r="7068" spans="1:13" ht="15" customHeight="1">
      <c r="A7068" s="76"/>
      <c r="B7068" s="77" t="str">
        <f t="shared" si="677"/>
        <v/>
      </c>
      <c r="C7068" t="str">
        <f t="shared" si="676"/>
        <v/>
      </c>
      <c r="D7068" s="315" t="str">
        <f t="shared" si="681"/>
        <v/>
      </c>
      <c r="E7068" s="228">
        <v>0</v>
      </c>
      <c r="J7068" s="229">
        <f t="shared" si="678"/>
        <v>0</v>
      </c>
      <c r="K7068" s="229">
        <f t="shared" si="679"/>
        <v>0</v>
      </c>
      <c r="L7068" s="229">
        <f t="shared" si="679"/>
        <v>0</v>
      </c>
      <c r="M7068" s="229">
        <f t="shared" si="680"/>
        <v>0</v>
      </c>
    </row>
    <row r="7069" spans="1:13" ht="15" customHeight="1">
      <c r="A7069" s="76"/>
      <c r="B7069" s="77" t="str">
        <f t="shared" si="677"/>
        <v/>
      </c>
      <c r="C7069" t="str">
        <f t="shared" si="676"/>
        <v/>
      </c>
      <c r="D7069" s="315" t="str">
        <f t="shared" si="681"/>
        <v/>
      </c>
      <c r="E7069" s="228">
        <v>0</v>
      </c>
      <c r="J7069" s="229">
        <f t="shared" si="678"/>
        <v>0</v>
      </c>
      <c r="K7069" s="229">
        <f t="shared" si="679"/>
        <v>0</v>
      </c>
      <c r="L7069" s="229">
        <f t="shared" si="679"/>
        <v>0</v>
      </c>
      <c r="M7069" s="229">
        <f t="shared" si="680"/>
        <v>0</v>
      </c>
    </row>
    <row r="7070" spans="1:13" ht="15" customHeight="1">
      <c r="A7070" s="76"/>
      <c r="B7070" s="77" t="str">
        <f t="shared" si="677"/>
        <v/>
      </c>
      <c r="C7070" t="str">
        <f t="shared" si="676"/>
        <v/>
      </c>
      <c r="D7070" s="315" t="str">
        <f t="shared" si="681"/>
        <v/>
      </c>
      <c r="E7070" s="228">
        <v>0</v>
      </c>
      <c r="J7070" s="229">
        <f t="shared" si="678"/>
        <v>0</v>
      </c>
      <c r="K7070" s="229">
        <f t="shared" si="679"/>
        <v>0</v>
      </c>
      <c r="L7070" s="229">
        <f t="shared" si="679"/>
        <v>0</v>
      </c>
      <c r="M7070" s="229">
        <f t="shared" si="680"/>
        <v>0</v>
      </c>
    </row>
    <row r="7071" spans="1:13" ht="15" customHeight="1">
      <c r="A7071" s="76"/>
      <c r="B7071" s="77" t="str">
        <f t="shared" si="677"/>
        <v/>
      </c>
      <c r="C7071" t="str">
        <f t="shared" si="676"/>
        <v/>
      </c>
      <c r="D7071" s="315" t="str">
        <f t="shared" si="681"/>
        <v/>
      </c>
      <c r="E7071" s="228">
        <v>0</v>
      </c>
      <c r="J7071" s="229">
        <f t="shared" si="678"/>
        <v>0</v>
      </c>
      <c r="K7071" s="229">
        <f t="shared" si="679"/>
        <v>0</v>
      </c>
      <c r="L7071" s="229">
        <f t="shared" si="679"/>
        <v>0</v>
      </c>
      <c r="M7071" s="229">
        <f t="shared" si="680"/>
        <v>0</v>
      </c>
    </row>
    <row r="7072" spans="1:13" ht="15" customHeight="1">
      <c r="A7072" s="76"/>
      <c r="B7072" s="77" t="str">
        <f t="shared" si="677"/>
        <v/>
      </c>
      <c r="C7072" t="str">
        <f t="shared" si="676"/>
        <v/>
      </c>
      <c r="D7072" s="315" t="str">
        <f t="shared" si="681"/>
        <v/>
      </c>
      <c r="E7072" s="228">
        <v>0</v>
      </c>
      <c r="J7072" s="229">
        <f t="shared" si="678"/>
        <v>0</v>
      </c>
      <c r="K7072" s="229">
        <f t="shared" si="679"/>
        <v>0</v>
      </c>
      <c r="L7072" s="229">
        <f t="shared" si="679"/>
        <v>0</v>
      </c>
      <c r="M7072" s="229">
        <f t="shared" si="680"/>
        <v>0</v>
      </c>
    </row>
    <row r="7073" spans="1:13" ht="15" customHeight="1">
      <c r="A7073" s="76"/>
      <c r="B7073" s="77" t="str">
        <f t="shared" si="677"/>
        <v/>
      </c>
      <c r="C7073" t="str">
        <f t="shared" si="676"/>
        <v/>
      </c>
      <c r="D7073" s="315" t="str">
        <f t="shared" si="681"/>
        <v/>
      </c>
      <c r="E7073" s="228">
        <v>0</v>
      </c>
      <c r="J7073" s="229">
        <f t="shared" si="678"/>
        <v>0</v>
      </c>
      <c r="K7073" s="229">
        <f t="shared" si="679"/>
        <v>0</v>
      </c>
      <c r="L7073" s="229">
        <f t="shared" si="679"/>
        <v>0</v>
      </c>
      <c r="M7073" s="229">
        <f t="shared" si="680"/>
        <v>0</v>
      </c>
    </row>
    <row r="7074" spans="1:13" ht="15" customHeight="1">
      <c r="A7074" s="76"/>
      <c r="B7074" s="77" t="str">
        <f t="shared" si="677"/>
        <v/>
      </c>
      <c r="C7074" t="str">
        <f t="shared" si="676"/>
        <v/>
      </c>
      <c r="D7074" s="315" t="str">
        <f t="shared" si="681"/>
        <v/>
      </c>
      <c r="E7074" s="228">
        <v>0</v>
      </c>
      <c r="J7074" s="229">
        <f t="shared" si="678"/>
        <v>0</v>
      </c>
      <c r="K7074" s="229">
        <f t="shared" si="679"/>
        <v>0</v>
      </c>
      <c r="L7074" s="229">
        <f t="shared" si="679"/>
        <v>0</v>
      </c>
      <c r="M7074" s="229">
        <f t="shared" si="680"/>
        <v>0</v>
      </c>
    </row>
    <row r="7075" spans="1:13" ht="15" customHeight="1">
      <c r="A7075" s="76"/>
      <c r="B7075" s="77" t="str">
        <f t="shared" si="677"/>
        <v/>
      </c>
      <c r="C7075" t="str">
        <f t="shared" si="676"/>
        <v/>
      </c>
      <c r="D7075" s="315" t="str">
        <f t="shared" si="681"/>
        <v/>
      </c>
      <c r="E7075" s="228">
        <v>0</v>
      </c>
      <c r="J7075" s="229">
        <f t="shared" si="678"/>
        <v>0</v>
      </c>
      <c r="K7075" s="229">
        <f t="shared" si="679"/>
        <v>0</v>
      </c>
      <c r="L7075" s="229">
        <f t="shared" si="679"/>
        <v>0</v>
      </c>
      <c r="M7075" s="229">
        <f t="shared" si="680"/>
        <v>0</v>
      </c>
    </row>
    <row r="7076" spans="1:13" ht="15" customHeight="1">
      <c r="A7076" s="76"/>
      <c r="B7076" s="77" t="str">
        <f t="shared" si="677"/>
        <v/>
      </c>
      <c r="C7076" t="str">
        <f t="shared" si="676"/>
        <v/>
      </c>
      <c r="D7076" s="315" t="str">
        <f t="shared" si="681"/>
        <v/>
      </c>
      <c r="E7076" s="228">
        <v>0</v>
      </c>
      <c r="J7076" s="229">
        <f t="shared" si="678"/>
        <v>0</v>
      </c>
      <c r="K7076" s="229">
        <f t="shared" si="679"/>
        <v>0</v>
      </c>
      <c r="L7076" s="229">
        <f t="shared" si="679"/>
        <v>0</v>
      </c>
      <c r="M7076" s="229">
        <f t="shared" si="680"/>
        <v>0</v>
      </c>
    </row>
    <row r="7077" spans="1:13" ht="15" customHeight="1">
      <c r="A7077" s="76"/>
      <c r="B7077" s="77" t="str">
        <f t="shared" si="677"/>
        <v/>
      </c>
      <c r="C7077" t="str">
        <f t="shared" si="676"/>
        <v/>
      </c>
      <c r="D7077" s="315" t="str">
        <f t="shared" si="681"/>
        <v/>
      </c>
      <c r="E7077" s="228">
        <v>0</v>
      </c>
      <c r="J7077" s="229">
        <f t="shared" si="678"/>
        <v>0</v>
      </c>
      <c r="K7077" s="229">
        <f t="shared" si="679"/>
        <v>0</v>
      </c>
      <c r="L7077" s="229">
        <f t="shared" si="679"/>
        <v>0</v>
      </c>
      <c r="M7077" s="229">
        <f t="shared" si="680"/>
        <v>0</v>
      </c>
    </row>
    <row r="7078" spans="1:13" ht="15" customHeight="1">
      <c r="A7078" s="76"/>
      <c r="B7078" s="77" t="str">
        <f t="shared" si="677"/>
        <v/>
      </c>
      <c r="C7078" t="str">
        <f t="shared" si="676"/>
        <v/>
      </c>
      <c r="D7078" s="315" t="str">
        <f t="shared" si="681"/>
        <v/>
      </c>
      <c r="E7078" s="228">
        <v>0</v>
      </c>
      <c r="J7078" s="229">
        <f t="shared" si="678"/>
        <v>0</v>
      </c>
      <c r="K7078" s="229">
        <f t="shared" si="679"/>
        <v>0</v>
      </c>
      <c r="L7078" s="229">
        <f t="shared" si="679"/>
        <v>0</v>
      </c>
      <c r="M7078" s="229">
        <f t="shared" si="680"/>
        <v>0</v>
      </c>
    </row>
    <row r="7079" spans="1:13" ht="15" customHeight="1">
      <c r="A7079" s="76"/>
      <c r="B7079" s="77" t="str">
        <f t="shared" si="677"/>
        <v/>
      </c>
      <c r="C7079" t="str">
        <f t="shared" si="676"/>
        <v/>
      </c>
      <c r="D7079" s="315" t="str">
        <f t="shared" si="681"/>
        <v/>
      </c>
      <c r="E7079" s="228">
        <v>0</v>
      </c>
      <c r="J7079" s="229">
        <f t="shared" si="678"/>
        <v>0</v>
      </c>
      <c r="K7079" s="229">
        <f t="shared" si="679"/>
        <v>0</v>
      </c>
      <c r="L7079" s="229">
        <f t="shared" si="679"/>
        <v>0</v>
      </c>
      <c r="M7079" s="229">
        <f t="shared" si="680"/>
        <v>0</v>
      </c>
    </row>
    <row r="7080" spans="1:13" ht="15" customHeight="1">
      <c r="A7080" s="76"/>
      <c r="B7080" s="77" t="str">
        <f t="shared" si="677"/>
        <v/>
      </c>
      <c r="C7080" t="str">
        <f t="shared" si="676"/>
        <v/>
      </c>
      <c r="D7080" s="315" t="str">
        <f t="shared" si="681"/>
        <v/>
      </c>
      <c r="E7080" s="228">
        <v>0</v>
      </c>
      <c r="J7080" s="229">
        <f t="shared" si="678"/>
        <v>0</v>
      </c>
      <c r="K7080" s="229">
        <f t="shared" si="679"/>
        <v>0</v>
      </c>
      <c r="L7080" s="229">
        <f t="shared" si="679"/>
        <v>0</v>
      </c>
      <c r="M7080" s="229">
        <f t="shared" si="680"/>
        <v>0</v>
      </c>
    </row>
    <row r="7081" spans="1:13" ht="15" customHeight="1">
      <c r="A7081" s="76"/>
      <c r="B7081" s="77" t="str">
        <f t="shared" si="677"/>
        <v/>
      </c>
      <c r="C7081" t="str">
        <f t="shared" si="676"/>
        <v/>
      </c>
      <c r="D7081" s="315" t="str">
        <f t="shared" si="681"/>
        <v/>
      </c>
      <c r="E7081" s="228">
        <v>0</v>
      </c>
      <c r="J7081" s="229">
        <f t="shared" si="678"/>
        <v>0</v>
      </c>
      <c r="K7081" s="229">
        <f t="shared" si="679"/>
        <v>0</v>
      </c>
      <c r="L7081" s="229">
        <f t="shared" si="679"/>
        <v>0</v>
      </c>
      <c r="M7081" s="229">
        <f t="shared" si="680"/>
        <v>0</v>
      </c>
    </row>
    <row r="7082" spans="1:13" ht="15" customHeight="1">
      <c r="A7082" s="76"/>
      <c r="B7082" s="77" t="str">
        <f t="shared" si="677"/>
        <v/>
      </c>
      <c r="C7082" t="str">
        <f t="shared" si="676"/>
        <v/>
      </c>
      <c r="D7082" s="315" t="str">
        <f t="shared" si="681"/>
        <v/>
      </c>
      <c r="E7082" s="228">
        <v>0</v>
      </c>
      <c r="J7082" s="229">
        <f t="shared" si="678"/>
        <v>0</v>
      </c>
      <c r="K7082" s="229">
        <f t="shared" si="679"/>
        <v>0</v>
      </c>
      <c r="L7082" s="229">
        <f t="shared" si="679"/>
        <v>0</v>
      </c>
      <c r="M7082" s="229">
        <f t="shared" si="680"/>
        <v>0</v>
      </c>
    </row>
    <row r="7083" spans="1:13" ht="15" customHeight="1">
      <c r="A7083" s="76"/>
      <c r="B7083" s="77" t="str">
        <f t="shared" si="677"/>
        <v/>
      </c>
      <c r="C7083" t="str">
        <f t="shared" si="676"/>
        <v/>
      </c>
      <c r="D7083" s="315" t="str">
        <f t="shared" si="681"/>
        <v/>
      </c>
      <c r="E7083" s="228">
        <v>0</v>
      </c>
      <c r="J7083" s="229">
        <f t="shared" si="678"/>
        <v>0</v>
      </c>
      <c r="K7083" s="229">
        <f t="shared" si="679"/>
        <v>0</v>
      </c>
      <c r="L7083" s="229">
        <f t="shared" si="679"/>
        <v>0</v>
      </c>
      <c r="M7083" s="229">
        <f t="shared" si="680"/>
        <v>0</v>
      </c>
    </row>
    <row r="7084" spans="1:13" ht="15" customHeight="1">
      <c r="A7084" s="76"/>
      <c r="B7084" s="77" t="str">
        <f t="shared" si="677"/>
        <v/>
      </c>
      <c r="C7084" t="str">
        <f t="shared" si="676"/>
        <v/>
      </c>
      <c r="D7084" s="315" t="str">
        <f t="shared" si="681"/>
        <v/>
      </c>
      <c r="E7084" s="228">
        <v>0</v>
      </c>
      <c r="J7084" s="229">
        <f t="shared" si="678"/>
        <v>0</v>
      </c>
      <c r="K7084" s="229">
        <f t="shared" si="679"/>
        <v>0</v>
      </c>
      <c r="L7084" s="229">
        <f t="shared" si="679"/>
        <v>0</v>
      </c>
      <c r="M7084" s="229">
        <f t="shared" si="680"/>
        <v>0</v>
      </c>
    </row>
    <row r="7085" spans="1:13" ht="15" customHeight="1">
      <c r="A7085" s="76"/>
      <c r="B7085" s="77" t="str">
        <f t="shared" si="677"/>
        <v/>
      </c>
      <c r="C7085" t="str">
        <f t="shared" si="676"/>
        <v/>
      </c>
      <c r="D7085" s="315" t="str">
        <f t="shared" si="681"/>
        <v/>
      </c>
      <c r="E7085" s="228">
        <v>0</v>
      </c>
      <c r="J7085" s="229">
        <f t="shared" si="678"/>
        <v>0</v>
      </c>
      <c r="K7085" s="229">
        <f t="shared" si="679"/>
        <v>0</v>
      </c>
      <c r="L7085" s="229">
        <f t="shared" si="679"/>
        <v>0</v>
      </c>
      <c r="M7085" s="229">
        <f t="shared" si="680"/>
        <v>0</v>
      </c>
    </row>
    <row r="7086" spans="1:13" ht="15" customHeight="1">
      <c r="A7086" s="76"/>
      <c r="B7086" s="77" t="str">
        <f t="shared" si="677"/>
        <v/>
      </c>
      <c r="C7086" t="str">
        <f t="shared" si="676"/>
        <v/>
      </c>
      <c r="D7086" s="315" t="str">
        <f t="shared" si="681"/>
        <v/>
      </c>
      <c r="E7086" s="228">
        <v>0</v>
      </c>
      <c r="J7086" s="229">
        <f t="shared" si="678"/>
        <v>0</v>
      </c>
      <c r="K7086" s="229">
        <f t="shared" si="679"/>
        <v>0</v>
      </c>
      <c r="L7086" s="229">
        <f t="shared" si="679"/>
        <v>0</v>
      </c>
      <c r="M7086" s="229">
        <f t="shared" si="680"/>
        <v>0</v>
      </c>
    </row>
    <row r="7087" spans="1:13" ht="15" customHeight="1">
      <c r="A7087" s="76"/>
      <c r="B7087" s="77" t="str">
        <f t="shared" si="677"/>
        <v/>
      </c>
      <c r="C7087" t="str">
        <f t="shared" si="676"/>
        <v/>
      </c>
      <c r="D7087" s="315" t="str">
        <f t="shared" si="681"/>
        <v/>
      </c>
      <c r="E7087" s="228">
        <v>0</v>
      </c>
      <c r="J7087" s="229">
        <f t="shared" si="678"/>
        <v>0</v>
      </c>
      <c r="K7087" s="229">
        <f t="shared" si="679"/>
        <v>0</v>
      </c>
      <c r="L7087" s="229">
        <f t="shared" si="679"/>
        <v>0</v>
      </c>
      <c r="M7087" s="229">
        <f t="shared" si="680"/>
        <v>0</v>
      </c>
    </row>
    <row r="7088" spans="1:13" ht="15" customHeight="1">
      <c r="A7088" s="76"/>
      <c r="B7088" s="77" t="str">
        <f t="shared" si="677"/>
        <v/>
      </c>
      <c r="C7088" t="str">
        <f t="shared" si="676"/>
        <v/>
      </c>
      <c r="D7088" s="315" t="str">
        <f t="shared" si="681"/>
        <v/>
      </c>
      <c r="E7088" s="228">
        <v>0</v>
      </c>
      <c r="J7088" s="229">
        <f t="shared" si="678"/>
        <v>0</v>
      </c>
      <c r="K7088" s="229">
        <f t="shared" si="679"/>
        <v>0</v>
      </c>
      <c r="L7088" s="229">
        <f t="shared" si="679"/>
        <v>0</v>
      </c>
      <c r="M7088" s="229">
        <f t="shared" si="680"/>
        <v>0</v>
      </c>
    </row>
    <row r="7089" spans="1:13" ht="15" customHeight="1">
      <c r="A7089" s="76"/>
      <c r="B7089" s="77" t="str">
        <f t="shared" si="677"/>
        <v/>
      </c>
      <c r="C7089" t="str">
        <f t="shared" si="676"/>
        <v/>
      </c>
      <c r="D7089" s="315" t="str">
        <f t="shared" si="681"/>
        <v/>
      </c>
      <c r="E7089" s="228">
        <v>0</v>
      </c>
      <c r="J7089" s="229">
        <f t="shared" si="678"/>
        <v>0</v>
      </c>
      <c r="K7089" s="229">
        <f t="shared" si="679"/>
        <v>0</v>
      </c>
      <c r="L7089" s="229">
        <f t="shared" si="679"/>
        <v>0</v>
      </c>
      <c r="M7089" s="229">
        <f t="shared" si="680"/>
        <v>0</v>
      </c>
    </row>
    <row r="7090" spans="1:13" ht="15" customHeight="1">
      <c r="A7090" s="76"/>
      <c r="B7090" s="77" t="str">
        <f t="shared" si="677"/>
        <v/>
      </c>
      <c r="C7090" t="str">
        <f t="shared" si="676"/>
        <v/>
      </c>
      <c r="D7090" s="315" t="str">
        <f t="shared" si="681"/>
        <v/>
      </c>
      <c r="E7090" s="228">
        <v>0</v>
      </c>
      <c r="J7090" s="229">
        <f t="shared" si="678"/>
        <v>0</v>
      </c>
      <c r="K7090" s="229">
        <f t="shared" si="679"/>
        <v>0</v>
      </c>
      <c r="L7090" s="229">
        <f t="shared" si="679"/>
        <v>0</v>
      </c>
      <c r="M7090" s="229">
        <f t="shared" si="680"/>
        <v>0</v>
      </c>
    </row>
    <row r="7091" spans="1:13" ht="15" customHeight="1">
      <c r="A7091" s="76"/>
      <c r="B7091" s="77" t="str">
        <f t="shared" si="677"/>
        <v/>
      </c>
      <c r="C7091" t="str">
        <f t="shared" si="676"/>
        <v/>
      </c>
      <c r="D7091" s="315" t="str">
        <f t="shared" si="681"/>
        <v/>
      </c>
      <c r="E7091" s="228">
        <v>0</v>
      </c>
      <c r="J7091" s="229">
        <f t="shared" si="678"/>
        <v>0</v>
      </c>
      <c r="K7091" s="229">
        <f t="shared" si="679"/>
        <v>0</v>
      </c>
      <c r="L7091" s="229">
        <f t="shared" si="679"/>
        <v>0</v>
      </c>
      <c r="M7091" s="229">
        <f t="shared" si="680"/>
        <v>0</v>
      </c>
    </row>
    <row r="7092" spans="1:13" ht="15" customHeight="1">
      <c r="A7092" s="76"/>
      <c r="B7092" s="77" t="str">
        <f t="shared" si="677"/>
        <v/>
      </c>
      <c r="C7092" t="str">
        <f t="shared" si="676"/>
        <v/>
      </c>
      <c r="D7092" s="315" t="str">
        <f t="shared" si="681"/>
        <v/>
      </c>
      <c r="E7092" s="228">
        <v>0</v>
      </c>
      <c r="J7092" s="229">
        <f t="shared" si="678"/>
        <v>0</v>
      </c>
      <c r="K7092" s="229">
        <f t="shared" si="679"/>
        <v>0</v>
      </c>
      <c r="L7092" s="229">
        <f t="shared" si="679"/>
        <v>0</v>
      </c>
      <c r="M7092" s="229">
        <f t="shared" si="680"/>
        <v>0</v>
      </c>
    </row>
    <row r="7093" spans="1:13" ht="15" customHeight="1">
      <c r="A7093" s="76"/>
      <c r="B7093" s="77" t="str">
        <f t="shared" si="677"/>
        <v/>
      </c>
      <c r="C7093" t="str">
        <f t="shared" si="676"/>
        <v/>
      </c>
      <c r="D7093" s="315" t="str">
        <f t="shared" si="681"/>
        <v/>
      </c>
      <c r="E7093" s="228">
        <v>0</v>
      </c>
      <c r="J7093" s="229">
        <f t="shared" si="678"/>
        <v>0</v>
      </c>
      <c r="K7093" s="229">
        <f t="shared" si="679"/>
        <v>0</v>
      </c>
      <c r="L7093" s="229">
        <f t="shared" si="679"/>
        <v>0</v>
      </c>
      <c r="M7093" s="229">
        <f t="shared" si="680"/>
        <v>0</v>
      </c>
    </row>
    <row r="7094" spans="1:13" ht="15" customHeight="1">
      <c r="A7094" s="76"/>
      <c r="B7094" s="77" t="str">
        <f t="shared" si="677"/>
        <v/>
      </c>
      <c r="C7094" t="str">
        <f t="shared" si="676"/>
        <v/>
      </c>
      <c r="D7094" s="315" t="str">
        <f t="shared" si="681"/>
        <v/>
      </c>
      <c r="E7094" s="228">
        <v>0</v>
      </c>
      <c r="J7094" s="229">
        <f t="shared" si="678"/>
        <v>0</v>
      </c>
      <c r="K7094" s="229">
        <f t="shared" si="679"/>
        <v>0</v>
      </c>
      <c r="L7094" s="229">
        <f t="shared" si="679"/>
        <v>0</v>
      </c>
      <c r="M7094" s="229">
        <f t="shared" si="680"/>
        <v>0</v>
      </c>
    </row>
    <row r="7095" spans="1:13" ht="15" customHeight="1">
      <c r="A7095" s="76"/>
      <c r="B7095" s="77" t="str">
        <f t="shared" si="677"/>
        <v/>
      </c>
      <c r="C7095" t="str">
        <f t="shared" si="676"/>
        <v/>
      </c>
      <c r="D7095" s="315" t="str">
        <f t="shared" si="681"/>
        <v/>
      </c>
      <c r="E7095" s="228">
        <v>0</v>
      </c>
      <c r="J7095" s="229">
        <f t="shared" si="678"/>
        <v>0</v>
      </c>
      <c r="K7095" s="229">
        <f t="shared" si="679"/>
        <v>0</v>
      </c>
      <c r="L7095" s="229">
        <f t="shared" si="679"/>
        <v>0</v>
      </c>
      <c r="M7095" s="229">
        <f t="shared" si="680"/>
        <v>0</v>
      </c>
    </row>
    <row r="7096" spans="1:13" ht="15" customHeight="1">
      <c r="A7096" s="76"/>
      <c r="B7096" s="77" t="str">
        <f t="shared" si="677"/>
        <v/>
      </c>
      <c r="C7096" t="str">
        <f t="shared" si="676"/>
        <v/>
      </c>
      <c r="D7096" s="315" t="str">
        <f t="shared" si="681"/>
        <v/>
      </c>
      <c r="E7096" s="228">
        <v>0</v>
      </c>
      <c r="J7096" s="229">
        <f t="shared" si="678"/>
        <v>0</v>
      </c>
      <c r="K7096" s="229">
        <f t="shared" si="679"/>
        <v>0</v>
      </c>
      <c r="L7096" s="229">
        <f t="shared" si="679"/>
        <v>0</v>
      </c>
      <c r="M7096" s="229">
        <f t="shared" si="680"/>
        <v>0</v>
      </c>
    </row>
    <row r="7097" spans="1:13" ht="15" customHeight="1">
      <c r="A7097" s="76"/>
      <c r="B7097" s="77" t="str">
        <f t="shared" si="677"/>
        <v/>
      </c>
      <c r="C7097" t="str">
        <f t="shared" si="676"/>
        <v/>
      </c>
      <c r="D7097" s="315" t="str">
        <f t="shared" si="681"/>
        <v/>
      </c>
      <c r="E7097" s="228">
        <v>0</v>
      </c>
      <c r="J7097" s="229">
        <f t="shared" si="678"/>
        <v>0</v>
      </c>
      <c r="K7097" s="229">
        <f t="shared" si="679"/>
        <v>0</v>
      </c>
      <c r="L7097" s="229">
        <f t="shared" si="679"/>
        <v>0</v>
      </c>
      <c r="M7097" s="229">
        <f t="shared" si="680"/>
        <v>0</v>
      </c>
    </row>
    <row r="7098" spans="1:13" ht="15" customHeight="1">
      <c r="A7098" s="76"/>
      <c r="B7098" s="77" t="str">
        <f t="shared" si="677"/>
        <v/>
      </c>
      <c r="C7098" t="str">
        <f t="shared" si="676"/>
        <v/>
      </c>
      <c r="D7098" s="315" t="str">
        <f t="shared" si="681"/>
        <v/>
      </c>
      <c r="E7098" s="228">
        <v>0</v>
      </c>
      <c r="J7098" s="229">
        <f t="shared" si="678"/>
        <v>0</v>
      </c>
      <c r="K7098" s="229">
        <f t="shared" si="679"/>
        <v>0</v>
      </c>
      <c r="L7098" s="229">
        <f t="shared" si="679"/>
        <v>0</v>
      </c>
      <c r="M7098" s="229">
        <f t="shared" si="680"/>
        <v>0</v>
      </c>
    </row>
    <row r="7099" spans="1:13" ht="15" customHeight="1">
      <c r="A7099" s="76"/>
      <c r="B7099" s="77" t="str">
        <f t="shared" si="677"/>
        <v/>
      </c>
      <c r="C7099" t="str">
        <f t="shared" si="676"/>
        <v/>
      </c>
      <c r="D7099" s="315" t="str">
        <f t="shared" si="681"/>
        <v/>
      </c>
      <c r="E7099" s="228">
        <v>0</v>
      </c>
      <c r="J7099" s="229">
        <f t="shared" si="678"/>
        <v>0</v>
      </c>
      <c r="K7099" s="229">
        <f t="shared" si="679"/>
        <v>0</v>
      </c>
      <c r="L7099" s="229">
        <f t="shared" si="679"/>
        <v>0</v>
      </c>
      <c r="M7099" s="229">
        <f t="shared" si="680"/>
        <v>0</v>
      </c>
    </row>
    <row r="7100" spans="1:13" ht="15" customHeight="1">
      <c r="A7100" s="76"/>
      <c r="B7100" s="77" t="str">
        <f t="shared" si="677"/>
        <v/>
      </c>
      <c r="C7100" t="str">
        <f t="shared" si="676"/>
        <v/>
      </c>
      <c r="D7100" s="315" t="str">
        <f t="shared" si="681"/>
        <v/>
      </c>
      <c r="E7100" s="228">
        <v>0</v>
      </c>
      <c r="J7100" s="229">
        <f t="shared" si="678"/>
        <v>0</v>
      </c>
      <c r="K7100" s="229">
        <f t="shared" si="679"/>
        <v>0</v>
      </c>
      <c r="L7100" s="229">
        <f t="shared" si="679"/>
        <v>0</v>
      </c>
      <c r="M7100" s="229">
        <f t="shared" si="680"/>
        <v>0</v>
      </c>
    </row>
    <row r="7101" spans="1:13" ht="15" customHeight="1">
      <c r="A7101" s="76"/>
      <c r="B7101" s="77" t="str">
        <f t="shared" si="677"/>
        <v/>
      </c>
      <c r="C7101" t="str">
        <f t="shared" si="676"/>
        <v/>
      </c>
      <c r="D7101" s="315" t="str">
        <f t="shared" si="681"/>
        <v/>
      </c>
      <c r="E7101" s="228">
        <v>0</v>
      </c>
      <c r="J7101" s="229">
        <f t="shared" si="678"/>
        <v>0</v>
      </c>
      <c r="K7101" s="229">
        <f t="shared" si="679"/>
        <v>0</v>
      </c>
      <c r="L7101" s="229">
        <f t="shared" si="679"/>
        <v>0</v>
      </c>
      <c r="M7101" s="229">
        <f t="shared" si="680"/>
        <v>0</v>
      </c>
    </row>
    <row r="7102" spans="1:13" ht="15" customHeight="1">
      <c r="A7102" s="76"/>
      <c r="B7102" s="77" t="str">
        <f t="shared" si="677"/>
        <v/>
      </c>
      <c r="C7102" t="str">
        <f t="shared" si="676"/>
        <v/>
      </c>
      <c r="D7102" s="315" t="str">
        <f t="shared" si="681"/>
        <v/>
      </c>
      <c r="E7102" s="228">
        <v>0</v>
      </c>
      <c r="J7102" s="229">
        <f t="shared" si="678"/>
        <v>0</v>
      </c>
      <c r="K7102" s="229">
        <f t="shared" si="679"/>
        <v>0</v>
      </c>
      <c r="L7102" s="229">
        <f t="shared" si="679"/>
        <v>0</v>
      </c>
      <c r="M7102" s="229">
        <f t="shared" si="680"/>
        <v>0</v>
      </c>
    </row>
    <row r="7103" spans="1:13" ht="15" customHeight="1">
      <c r="A7103" s="76"/>
      <c r="B7103" s="77" t="str">
        <f t="shared" si="677"/>
        <v/>
      </c>
      <c r="C7103" t="str">
        <f t="shared" si="676"/>
        <v/>
      </c>
      <c r="D7103" s="315" t="str">
        <f t="shared" si="681"/>
        <v/>
      </c>
      <c r="E7103" s="228">
        <v>0</v>
      </c>
      <c r="J7103" s="229">
        <f t="shared" si="678"/>
        <v>0</v>
      </c>
      <c r="K7103" s="229">
        <f t="shared" si="679"/>
        <v>0</v>
      </c>
      <c r="L7103" s="229">
        <f t="shared" si="679"/>
        <v>0</v>
      </c>
      <c r="M7103" s="229">
        <f t="shared" si="680"/>
        <v>0</v>
      </c>
    </row>
    <row r="7104" spans="1:13" ht="15" customHeight="1">
      <c r="A7104" s="76"/>
      <c r="B7104" s="77" t="str">
        <f t="shared" si="677"/>
        <v/>
      </c>
      <c r="C7104" t="str">
        <f t="shared" si="676"/>
        <v/>
      </c>
      <c r="D7104" s="315" t="str">
        <f t="shared" si="681"/>
        <v/>
      </c>
      <c r="E7104" s="228">
        <v>0</v>
      </c>
      <c r="J7104" s="229">
        <f t="shared" si="678"/>
        <v>0</v>
      </c>
      <c r="K7104" s="229">
        <f t="shared" si="679"/>
        <v>0</v>
      </c>
      <c r="L7104" s="229">
        <f t="shared" si="679"/>
        <v>0</v>
      </c>
      <c r="M7104" s="229">
        <f t="shared" si="680"/>
        <v>0</v>
      </c>
    </row>
    <row r="7105" spans="1:13" ht="15" customHeight="1">
      <c r="A7105" s="76"/>
      <c r="B7105" s="77" t="str">
        <f t="shared" si="677"/>
        <v/>
      </c>
      <c r="C7105" t="str">
        <f t="shared" ref="C7105:C7168" si="682">IF(A7105&lt;&gt;"",TEXT(A7105,"aaaa"),"")</f>
        <v/>
      </c>
      <c r="D7105" s="315" t="str">
        <f t="shared" si="681"/>
        <v/>
      </c>
      <c r="E7105" s="228">
        <v>0</v>
      </c>
      <c r="J7105" s="229">
        <f t="shared" si="678"/>
        <v>0</v>
      </c>
      <c r="K7105" s="229">
        <f t="shared" si="679"/>
        <v>0</v>
      </c>
      <c r="L7105" s="229">
        <f t="shared" si="679"/>
        <v>0</v>
      </c>
      <c r="M7105" s="229">
        <f t="shared" si="680"/>
        <v>0</v>
      </c>
    </row>
    <row r="7106" spans="1:13" ht="15" customHeight="1">
      <c r="A7106" s="76"/>
      <c r="B7106" s="77" t="str">
        <f t="shared" si="677"/>
        <v/>
      </c>
      <c r="C7106" t="str">
        <f t="shared" si="682"/>
        <v/>
      </c>
      <c r="D7106" s="315" t="str">
        <f t="shared" si="681"/>
        <v/>
      </c>
      <c r="E7106" s="228">
        <v>0</v>
      </c>
      <c r="J7106" s="229">
        <f t="shared" si="678"/>
        <v>0</v>
      </c>
      <c r="K7106" s="229">
        <f t="shared" si="679"/>
        <v>0</v>
      </c>
      <c r="L7106" s="229">
        <f t="shared" si="679"/>
        <v>0</v>
      </c>
      <c r="M7106" s="229">
        <f t="shared" si="680"/>
        <v>0</v>
      </c>
    </row>
    <row r="7107" spans="1:13" ht="15" customHeight="1">
      <c r="A7107" s="76"/>
      <c r="B7107" s="77" t="str">
        <f t="shared" si="677"/>
        <v/>
      </c>
      <c r="C7107" t="str">
        <f t="shared" si="682"/>
        <v/>
      </c>
      <c r="D7107" s="315" t="str">
        <f t="shared" si="681"/>
        <v/>
      </c>
      <c r="E7107" s="228">
        <v>0</v>
      </c>
      <c r="J7107" s="229">
        <f t="shared" si="678"/>
        <v>0</v>
      </c>
      <c r="K7107" s="229">
        <f t="shared" si="679"/>
        <v>0</v>
      </c>
      <c r="L7107" s="229">
        <f t="shared" si="679"/>
        <v>0</v>
      </c>
      <c r="M7107" s="229">
        <f t="shared" si="680"/>
        <v>0</v>
      </c>
    </row>
    <row r="7108" spans="1:13" ht="15" customHeight="1">
      <c r="A7108" s="76"/>
      <c r="B7108" s="77" t="str">
        <f t="shared" si="677"/>
        <v/>
      </c>
      <c r="C7108" t="str">
        <f t="shared" si="682"/>
        <v/>
      </c>
      <c r="D7108" s="315" t="str">
        <f t="shared" si="681"/>
        <v/>
      </c>
      <c r="E7108" s="228">
        <v>0</v>
      </c>
      <c r="J7108" s="229">
        <f t="shared" si="678"/>
        <v>0</v>
      </c>
      <c r="K7108" s="229">
        <f t="shared" si="679"/>
        <v>0</v>
      </c>
      <c r="L7108" s="229">
        <f t="shared" si="679"/>
        <v>0</v>
      </c>
      <c r="M7108" s="229">
        <f t="shared" si="680"/>
        <v>0</v>
      </c>
    </row>
    <row r="7109" spans="1:13" ht="15" customHeight="1">
      <c r="A7109" s="76"/>
      <c r="B7109" s="77" t="str">
        <f t="shared" si="677"/>
        <v/>
      </c>
      <c r="C7109" t="str">
        <f t="shared" si="682"/>
        <v/>
      </c>
      <c r="D7109" s="315" t="str">
        <f t="shared" si="681"/>
        <v/>
      </c>
      <c r="E7109" s="228">
        <v>0</v>
      </c>
      <c r="J7109" s="229">
        <f t="shared" si="678"/>
        <v>0</v>
      </c>
      <c r="K7109" s="229">
        <f t="shared" si="679"/>
        <v>0</v>
      </c>
      <c r="L7109" s="229">
        <f t="shared" si="679"/>
        <v>0</v>
      </c>
      <c r="M7109" s="229">
        <f t="shared" si="680"/>
        <v>0</v>
      </c>
    </row>
    <row r="7110" spans="1:13" ht="15" customHeight="1">
      <c r="A7110" s="76"/>
      <c r="B7110" s="77" t="str">
        <f t="shared" si="677"/>
        <v/>
      </c>
      <c r="C7110" t="str">
        <f t="shared" si="682"/>
        <v/>
      </c>
      <c r="D7110" s="315" t="str">
        <f t="shared" si="681"/>
        <v/>
      </c>
      <c r="E7110" s="228">
        <v>0</v>
      </c>
      <c r="J7110" s="229">
        <f t="shared" si="678"/>
        <v>0</v>
      </c>
      <c r="K7110" s="229">
        <f t="shared" si="679"/>
        <v>0</v>
      </c>
      <c r="L7110" s="229">
        <f t="shared" si="679"/>
        <v>0</v>
      </c>
      <c r="M7110" s="229">
        <f t="shared" si="680"/>
        <v>0</v>
      </c>
    </row>
    <row r="7111" spans="1:13" ht="15" customHeight="1">
      <c r="A7111" s="76"/>
      <c r="B7111" s="77" t="str">
        <f t="shared" ref="B7111:B7174" si="683">IF(A7111="","",TEXT(A7111,"DDDD"))</f>
        <v/>
      </c>
      <c r="C7111" t="str">
        <f t="shared" si="682"/>
        <v/>
      </c>
      <c r="D7111" s="315" t="str">
        <f t="shared" si="681"/>
        <v/>
      </c>
      <c r="E7111" s="228">
        <v>0</v>
      </c>
      <c r="J7111" s="229">
        <f t="shared" ref="J7111:J7174" si="684">IF(E7111=0,0,(1-J$4)*E7111)</f>
        <v>0</v>
      </c>
      <c r="K7111" s="229">
        <f t="shared" ref="K7111:L7174" si="685">IF(F7111=0,0,(1-K$4)*F7111)</f>
        <v>0</v>
      </c>
      <c r="L7111" s="229">
        <f t="shared" si="685"/>
        <v>0</v>
      </c>
      <c r="M7111" s="229">
        <f t="shared" ref="M7111:M7174" si="686">IF(H7111=0,0,(1-M$4)*H7111)</f>
        <v>0</v>
      </c>
    </row>
    <row r="7112" spans="1:13" ht="15" customHeight="1">
      <c r="A7112" s="76"/>
      <c r="B7112" s="77" t="str">
        <f t="shared" si="683"/>
        <v/>
      </c>
      <c r="C7112" t="str">
        <f t="shared" si="682"/>
        <v/>
      </c>
      <c r="D7112" s="315" t="str">
        <f t="shared" ref="D7112:D7175" si="687">IF(A7112&lt;&gt;"",PROPER(TEXT(A7112,"Mmmm")),"")</f>
        <v/>
      </c>
      <c r="E7112" s="228">
        <v>0</v>
      </c>
      <c r="J7112" s="229">
        <f t="shared" si="684"/>
        <v>0</v>
      </c>
      <c r="K7112" s="229">
        <f t="shared" si="685"/>
        <v>0</v>
      </c>
      <c r="L7112" s="229">
        <f t="shared" si="685"/>
        <v>0</v>
      </c>
      <c r="M7112" s="229">
        <f t="shared" si="686"/>
        <v>0</v>
      </c>
    </row>
    <row r="7113" spans="1:13" ht="15" customHeight="1">
      <c r="A7113" s="76"/>
      <c r="B7113" s="77" t="str">
        <f t="shared" si="683"/>
        <v/>
      </c>
      <c r="C7113" t="str">
        <f t="shared" si="682"/>
        <v/>
      </c>
      <c r="D7113" s="315" t="str">
        <f t="shared" si="687"/>
        <v/>
      </c>
      <c r="E7113" s="228">
        <v>0</v>
      </c>
      <c r="J7113" s="229">
        <f t="shared" si="684"/>
        <v>0</v>
      </c>
      <c r="K7113" s="229">
        <f t="shared" si="685"/>
        <v>0</v>
      </c>
      <c r="L7113" s="229">
        <f t="shared" si="685"/>
        <v>0</v>
      </c>
      <c r="M7113" s="229">
        <f t="shared" si="686"/>
        <v>0</v>
      </c>
    </row>
    <row r="7114" spans="1:13" ht="15" customHeight="1">
      <c r="A7114" s="76"/>
      <c r="B7114" s="77" t="str">
        <f t="shared" si="683"/>
        <v/>
      </c>
      <c r="C7114" t="str">
        <f t="shared" si="682"/>
        <v/>
      </c>
      <c r="D7114" s="315" t="str">
        <f t="shared" si="687"/>
        <v/>
      </c>
      <c r="E7114" s="228">
        <v>0</v>
      </c>
      <c r="J7114" s="229">
        <f t="shared" si="684"/>
        <v>0</v>
      </c>
      <c r="K7114" s="229">
        <f t="shared" si="685"/>
        <v>0</v>
      </c>
      <c r="L7114" s="229">
        <f t="shared" si="685"/>
        <v>0</v>
      </c>
      <c r="M7114" s="229">
        <f t="shared" si="686"/>
        <v>0</v>
      </c>
    </row>
    <row r="7115" spans="1:13" ht="15" customHeight="1">
      <c r="A7115" s="76"/>
      <c r="B7115" s="77" t="str">
        <f t="shared" si="683"/>
        <v/>
      </c>
      <c r="C7115" t="str">
        <f t="shared" si="682"/>
        <v/>
      </c>
      <c r="D7115" s="315" t="str">
        <f t="shared" si="687"/>
        <v/>
      </c>
      <c r="E7115" s="228">
        <v>0</v>
      </c>
      <c r="J7115" s="229">
        <f t="shared" si="684"/>
        <v>0</v>
      </c>
      <c r="K7115" s="229">
        <f t="shared" si="685"/>
        <v>0</v>
      </c>
      <c r="L7115" s="229">
        <f t="shared" si="685"/>
        <v>0</v>
      </c>
      <c r="M7115" s="229">
        <f t="shared" si="686"/>
        <v>0</v>
      </c>
    </row>
    <row r="7116" spans="1:13" ht="15" customHeight="1">
      <c r="A7116" s="76"/>
      <c r="B7116" s="77" t="str">
        <f t="shared" si="683"/>
        <v/>
      </c>
      <c r="C7116" t="str">
        <f t="shared" si="682"/>
        <v/>
      </c>
      <c r="D7116" s="315" t="str">
        <f t="shared" si="687"/>
        <v/>
      </c>
      <c r="E7116" s="228">
        <v>0</v>
      </c>
      <c r="J7116" s="229">
        <f t="shared" si="684"/>
        <v>0</v>
      </c>
      <c r="K7116" s="229">
        <f t="shared" si="685"/>
        <v>0</v>
      </c>
      <c r="L7116" s="229">
        <f t="shared" si="685"/>
        <v>0</v>
      </c>
      <c r="M7116" s="229">
        <f t="shared" si="686"/>
        <v>0</v>
      </c>
    </row>
    <row r="7117" spans="1:13" ht="15" customHeight="1">
      <c r="A7117" s="76"/>
      <c r="B7117" s="77" t="str">
        <f t="shared" si="683"/>
        <v/>
      </c>
      <c r="C7117" t="str">
        <f t="shared" si="682"/>
        <v/>
      </c>
      <c r="D7117" s="315" t="str">
        <f t="shared" si="687"/>
        <v/>
      </c>
      <c r="E7117" s="228">
        <v>0</v>
      </c>
      <c r="J7117" s="229">
        <f t="shared" si="684"/>
        <v>0</v>
      </c>
      <c r="K7117" s="229">
        <f t="shared" si="685"/>
        <v>0</v>
      </c>
      <c r="L7117" s="229">
        <f t="shared" si="685"/>
        <v>0</v>
      </c>
      <c r="M7117" s="229">
        <f t="shared" si="686"/>
        <v>0</v>
      </c>
    </row>
    <row r="7118" spans="1:13" ht="15" customHeight="1">
      <c r="A7118" s="76"/>
      <c r="B7118" s="77" t="str">
        <f t="shared" si="683"/>
        <v/>
      </c>
      <c r="C7118" t="str">
        <f t="shared" si="682"/>
        <v/>
      </c>
      <c r="D7118" s="315" t="str">
        <f t="shared" si="687"/>
        <v/>
      </c>
      <c r="E7118" s="228">
        <v>0</v>
      </c>
      <c r="J7118" s="229">
        <f t="shared" si="684"/>
        <v>0</v>
      </c>
      <c r="K7118" s="229">
        <f t="shared" si="685"/>
        <v>0</v>
      </c>
      <c r="L7118" s="229">
        <f t="shared" si="685"/>
        <v>0</v>
      </c>
      <c r="M7118" s="229">
        <f t="shared" si="686"/>
        <v>0</v>
      </c>
    </row>
    <row r="7119" spans="1:13" ht="15" customHeight="1">
      <c r="A7119" s="76"/>
      <c r="B7119" s="77" t="str">
        <f t="shared" si="683"/>
        <v/>
      </c>
      <c r="C7119" t="str">
        <f t="shared" si="682"/>
        <v/>
      </c>
      <c r="D7119" s="315" t="str">
        <f t="shared" si="687"/>
        <v/>
      </c>
      <c r="E7119" s="228">
        <v>0</v>
      </c>
      <c r="J7119" s="229">
        <f t="shared" si="684"/>
        <v>0</v>
      </c>
      <c r="K7119" s="229">
        <f t="shared" si="685"/>
        <v>0</v>
      </c>
      <c r="L7119" s="229">
        <f t="shared" si="685"/>
        <v>0</v>
      </c>
      <c r="M7119" s="229">
        <f t="shared" si="686"/>
        <v>0</v>
      </c>
    </row>
    <row r="7120" spans="1:13" ht="15" customHeight="1">
      <c r="A7120" s="76"/>
      <c r="B7120" s="77" t="str">
        <f t="shared" si="683"/>
        <v/>
      </c>
      <c r="C7120" t="str">
        <f t="shared" si="682"/>
        <v/>
      </c>
      <c r="D7120" s="315" t="str">
        <f t="shared" si="687"/>
        <v/>
      </c>
      <c r="E7120" s="228">
        <v>0</v>
      </c>
      <c r="J7120" s="229">
        <f t="shared" si="684"/>
        <v>0</v>
      </c>
      <c r="K7120" s="229">
        <f t="shared" si="685"/>
        <v>0</v>
      </c>
      <c r="L7120" s="229">
        <f t="shared" si="685"/>
        <v>0</v>
      </c>
      <c r="M7120" s="229">
        <f t="shared" si="686"/>
        <v>0</v>
      </c>
    </row>
    <row r="7121" spans="1:13" ht="15" customHeight="1">
      <c r="A7121" s="76"/>
      <c r="B7121" s="77" t="str">
        <f t="shared" si="683"/>
        <v/>
      </c>
      <c r="C7121" t="str">
        <f t="shared" si="682"/>
        <v/>
      </c>
      <c r="D7121" s="315" t="str">
        <f t="shared" si="687"/>
        <v/>
      </c>
      <c r="E7121" s="228">
        <v>0</v>
      </c>
      <c r="J7121" s="229">
        <f t="shared" si="684"/>
        <v>0</v>
      </c>
      <c r="K7121" s="229">
        <f t="shared" si="685"/>
        <v>0</v>
      </c>
      <c r="L7121" s="229">
        <f t="shared" si="685"/>
        <v>0</v>
      </c>
      <c r="M7121" s="229">
        <f t="shared" si="686"/>
        <v>0</v>
      </c>
    </row>
    <row r="7122" spans="1:13" ht="15" customHeight="1">
      <c r="A7122" s="76"/>
      <c r="B7122" s="77" t="str">
        <f t="shared" si="683"/>
        <v/>
      </c>
      <c r="C7122" t="str">
        <f t="shared" si="682"/>
        <v/>
      </c>
      <c r="D7122" s="315" t="str">
        <f t="shared" si="687"/>
        <v/>
      </c>
      <c r="E7122" s="228">
        <v>0</v>
      </c>
      <c r="J7122" s="229">
        <f t="shared" si="684"/>
        <v>0</v>
      </c>
      <c r="K7122" s="229">
        <f t="shared" si="685"/>
        <v>0</v>
      </c>
      <c r="L7122" s="229">
        <f t="shared" si="685"/>
        <v>0</v>
      </c>
      <c r="M7122" s="229">
        <f t="shared" si="686"/>
        <v>0</v>
      </c>
    </row>
    <row r="7123" spans="1:13" ht="15" customHeight="1">
      <c r="A7123" s="76"/>
      <c r="B7123" s="77" t="str">
        <f t="shared" si="683"/>
        <v/>
      </c>
      <c r="C7123" t="str">
        <f t="shared" si="682"/>
        <v/>
      </c>
      <c r="D7123" s="315" t="str">
        <f t="shared" si="687"/>
        <v/>
      </c>
      <c r="E7123" s="228">
        <v>0</v>
      </c>
      <c r="J7123" s="229">
        <f t="shared" si="684"/>
        <v>0</v>
      </c>
      <c r="K7123" s="229">
        <f t="shared" si="685"/>
        <v>0</v>
      </c>
      <c r="L7123" s="229">
        <f t="shared" si="685"/>
        <v>0</v>
      </c>
      <c r="M7123" s="229">
        <f t="shared" si="686"/>
        <v>0</v>
      </c>
    </row>
    <row r="7124" spans="1:13" ht="15" customHeight="1">
      <c r="A7124" s="76"/>
      <c r="B7124" s="77" t="str">
        <f t="shared" si="683"/>
        <v/>
      </c>
      <c r="C7124" t="str">
        <f t="shared" si="682"/>
        <v/>
      </c>
      <c r="D7124" s="315" t="str">
        <f t="shared" si="687"/>
        <v/>
      </c>
      <c r="E7124" s="228">
        <v>0</v>
      </c>
      <c r="J7124" s="229">
        <f t="shared" si="684"/>
        <v>0</v>
      </c>
      <c r="K7124" s="229">
        <f t="shared" si="685"/>
        <v>0</v>
      </c>
      <c r="L7124" s="229">
        <f t="shared" si="685"/>
        <v>0</v>
      </c>
      <c r="M7124" s="229">
        <f t="shared" si="686"/>
        <v>0</v>
      </c>
    </row>
    <row r="7125" spans="1:13" ht="15" customHeight="1">
      <c r="A7125" s="76"/>
      <c r="B7125" s="77" t="str">
        <f t="shared" si="683"/>
        <v/>
      </c>
      <c r="C7125" t="str">
        <f t="shared" si="682"/>
        <v/>
      </c>
      <c r="D7125" s="315" t="str">
        <f t="shared" si="687"/>
        <v/>
      </c>
      <c r="E7125" s="228">
        <v>0</v>
      </c>
      <c r="J7125" s="229">
        <f t="shared" si="684"/>
        <v>0</v>
      </c>
      <c r="K7125" s="229">
        <f t="shared" si="685"/>
        <v>0</v>
      </c>
      <c r="L7125" s="229">
        <f t="shared" si="685"/>
        <v>0</v>
      </c>
      <c r="M7125" s="229">
        <f t="shared" si="686"/>
        <v>0</v>
      </c>
    </row>
    <row r="7126" spans="1:13" ht="15" customHeight="1">
      <c r="A7126" s="76"/>
      <c r="B7126" s="77" t="str">
        <f t="shared" si="683"/>
        <v/>
      </c>
      <c r="C7126" t="str">
        <f t="shared" si="682"/>
        <v/>
      </c>
      <c r="D7126" s="315" t="str">
        <f t="shared" si="687"/>
        <v/>
      </c>
      <c r="E7126" s="228">
        <v>0</v>
      </c>
      <c r="J7126" s="229">
        <f t="shared" si="684"/>
        <v>0</v>
      </c>
      <c r="K7126" s="229">
        <f t="shared" si="685"/>
        <v>0</v>
      </c>
      <c r="L7126" s="229">
        <f t="shared" si="685"/>
        <v>0</v>
      </c>
      <c r="M7126" s="229">
        <f t="shared" si="686"/>
        <v>0</v>
      </c>
    </row>
    <row r="7127" spans="1:13" ht="15" customHeight="1">
      <c r="A7127" s="76"/>
      <c r="B7127" s="77" t="str">
        <f t="shared" si="683"/>
        <v/>
      </c>
      <c r="C7127" t="str">
        <f t="shared" si="682"/>
        <v/>
      </c>
      <c r="D7127" s="315" t="str">
        <f t="shared" si="687"/>
        <v/>
      </c>
      <c r="E7127" s="228">
        <v>0</v>
      </c>
      <c r="J7127" s="229">
        <f t="shared" si="684"/>
        <v>0</v>
      </c>
      <c r="K7127" s="229">
        <f t="shared" si="685"/>
        <v>0</v>
      </c>
      <c r="L7127" s="229">
        <f t="shared" si="685"/>
        <v>0</v>
      </c>
      <c r="M7127" s="229">
        <f t="shared" si="686"/>
        <v>0</v>
      </c>
    </row>
    <row r="7128" spans="1:13" ht="15" customHeight="1">
      <c r="A7128" s="76"/>
      <c r="B7128" s="77" t="str">
        <f t="shared" si="683"/>
        <v/>
      </c>
      <c r="C7128" t="str">
        <f t="shared" si="682"/>
        <v/>
      </c>
      <c r="D7128" s="315" t="str">
        <f t="shared" si="687"/>
        <v/>
      </c>
      <c r="E7128" s="228">
        <v>0</v>
      </c>
      <c r="J7128" s="229">
        <f t="shared" si="684"/>
        <v>0</v>
      </c>
      <c r="K7128" s="229">
        <f t="shared" si="685"/>
        <v>0</v>
      </c>
      <c r="L7128" s="229">
        <f t="shared" si="685"/>
        <v>0</v>
      </c>
      <c r="M7128" s="229">
        <f t="shared" si="686"/>
        <v>0</v>
      </c>
    </row>
    <row r="7129" spans="1:13" ht="15" customHeight="1">
      <c r="A7129" s="76"/>
      <c r="B7129" s="77" t="str">
        <f t="shared" si="683"/>
        <v/>
      </c>
      <c r="C7129" t="str">
        <f t="shared" si="682"/>
        <v/>
      </c>
      <c r="D7129" s="315" t="str">
        <f t="shared" si="687"/>
        <v/>
      </c>
      <c r="E7129" s="228">
        <v>0</v>
      </c>
      <c r="J7129" s="229">
        <f t="shared" si="684"/>
        <v>0</v>
      </c>
      <c r="K7129" s="229">
        <f t="shared" si="685"/>
        <v>0</v>
      </c>
      <c r="L7129" s="229">
        <f t="shared" si="685"/>
        <v>0</v>
      </c>
      <c r="M7129" s="229">
        <f t="shared" si="686"/>
        <v>0</v>
      </c>
    </row>
    <row r="7130" spans="1:13" ht="15" customHeight="1">
      <c r="A7130" s="76"/>
      <c r="B7130" s="77" t="str">
        <f t="shared" si="683"/>
        <v/>
      </c>
      <c r="C7130" t="str">
        <f t="shared" si="682"/>
        <v/>
      </c>
      <c r="D7130" s="315" t="str">
        <f t="shared" si="687"/>
        <v/>
      </c>
      <c r="E7130" s="228">
        <v>0</v>
      </c>
      <c r="J7130" s="229">
        <f t="shared" si="684"/>
        <v>0</v>
      </c>
      <c r="K7130" s="229">
        <f t="shared" si="685"/>
        <v>0</v>
      </c>
      <c r="L7130" s="229">
        <f t="shared" si="685"/>
        <v>0</v>
      </c>
      <c r="M7130" s="229">
        <f t="shared" si="686"/>
        <v>0</v>
      </c>
    </row>
    <row r="7131" spans="1:13" ht="15" customHeight="1">
      <c r="A7131" s="76"/>
      <c r="B7131" s="77" t="str">
        <f t="shared" si="683"/>
        <v/>
      </c>
      <c r="C7131" t="str">
        <f t="shared" si="682"/>
        <v/>
      </c>
      <c r="D7131" s="315" t="str">
        <f t="shared" si="687"/>
        <v/>
      </c>
      <c r="E7131" s="228">
        <v>0</v>
      </c>
      <c r="J7131" s="229">
        <f t="shared" si="684"/>
        <v>0</v>
      </c>
      <c r="K7131" s="229">
        <f t="shared" si="685"/>
        <v>0</v>
      </c>
      <c r="L7131" s="229">
        <f t="shared" si="685"/>
        <v>0</v>
      </c>
      <c r="M7131" s="229">
        <f t="shared" si="686"/>
        <v>0</v>
      </c>
    </row>
    <row r="7132" spans="1:13" ht="15" customHeight="1">
      <c r="A7132" s="76"/>
      <c r="B7132" s="77" t="str">
        <f t="shared" si="683"/>
        <v/>
      </c>
      <c r="C7132" t="str">
        <f t="shared" si="682"/>
        <v/>
      </c>
      <c r="D7132" s="315" t="str">
        <f t="shared" si="687"/>
        <v/>
      </c>
      <c r="E7132" s="228">
        <v>0</v>
      </c>
      <c r="J7132" s="229">
        <f t="shared" si="684"/>
        <v>0</v>
      </c>
      <c r="K7132" s="229">
        <f t="shared" si="685"/>
        <v>0</v>
      </c>
      <c r="L7132" s="229">
        <f t="shared" si="685"/>
        <v>0</v>
      </c>
      <c r="M7132" s="229">
        <f t="shared" si="686"/>
        <v>0</v>
      </c>
    </row>
    <row r="7133" spans="1:13" ht="15" customHeight="1">
      <c r="A7133" s="76"/>
      <c r="B7133" s="77" t="str">
        <f t="shared" si="683"/>
        <v/>
      </c>
      <c r="C7133" t="str">
        <f t="shared" si="682"/>
        <v/>
      </c>
      <c r="D7133" s="315" t="str">
        <f t="shared" si="687"/>
        <v/>
      </c>
      <c r="E7133" s="228">
        <v>0</v>
      </c>
      <c r="J7133" s="229">
        <f t="shared" si="684"/>
        <v>0</v>
      </c>
      <c r="K7133" s="229">
        <f t="shared" si="685"/>
        <v>0</v>
      </c>
      <c r="L7133" s="229">
        <f t="shared" si="685"/>
        <v>0</v>
      </c>
      <c r="M7133" s="229">
        <f t="shared" si="686"/>
        <v>0</v>
      </c>
    </row>
    <row r="7134" spans="1:13" ht="15" customHeight="1">
      <c r="A7134" s="76"/>
      <c r="B7134" s="77" t="str">
        <f t="shared" si="683"/>
        <v/>
      </c>
      <c r="C7134" t="str">
        <f t="shared" si="682"/>
        <v/>
      </c>
      <c r="D7134" s="315" t="str">
        <f t="shared" si="687"/>
        <v/>
      </c>
      <c r="E7134" s="228">
        <v>0</v>
      </c>
      <c r="J7134" s="229">
        <f t="shared" si="684"/>
        <v>0</v>
      </c>
      <c r="K7134" s="229">
        <f t="shared" si="685"/>
        <v>0</v>
      </c>
      <c r="L7134" s="229">
        <f t="shared" si="685"/>
        <v>0</v>
      </c>
      <c r="M7134" s="229">
        <f t="shared" si="686"/>
        <v>0</v>
      </c>
    </row>
    <row r="7135" spans="1:13" ht="15" customHeight="1">
      <c r="A7135" s="76"/>
      <c r="B7135" s="77" t="str">
        <f t="shared" si="683"/>
        <v/>
      </c>
      <c r="C7135" t="str">
        <f t="shared" si="682"/>
        <v/>
      </c>
      <c r="D7135" s="315" t="str">
        <f t="shared" si="687"/>
        <v/>
      </c>
      <c r="E7135" s="228">
        <v>0</v>
      </c>
      <c r="J7135" s="229">
        <f t="shared" si="684"/>
        <v>0</v>
      </c>
      <c r="K7135" s="229">
        <f t="shared" si="685"/>
        <v>0</v>
      </c>
      <c r="L7135" s="229">
        <f t="shared" si="685"/>
        <v>0</v>
      </c>
      <c r="M7135" s="229">
        <f t="shared" si="686"/>
        <v>0</v>
      </c>
    </row>
    <row r="7136" spans="1:13" ht="15" customHeight="1">
      <c r="A7136" s="76"/>
      <c r="B7136" s="77" t="str">
        <f t="shared" si="683"/>
        <v/>
      </c>
      <c r="C7136" t="str">
        <f t="shared" si="682"/>
        <v/>
      </c>
      <c r="D7136" s="315" t="str">
        <f t="shared" si="687"/>
        <v/>
      </c>
      <c r="E7136" s="228">
        <v>0</v>
      </c>
      <c r="J7136" s="229">
        <f t="shared" si="684"/>
        <v>0</v>
      </c>
      <c r="K7136" s="229">
        <f t="shared" si="685"/>
        <v>0</v>
      </c>
      <c r="L7136" s="229">
        <f t="shared" si="685"/>
        <v>0</v>
      </c>
      <c r="M7136" s="229">
        <f t="shared" si="686"/>
        <v>0</v>
      </c>
    </row>
    <row r="7137" spans="1:13" ht="15" customHeight="1">
      <c r="A7137" s="76"/>
      <c r="B7137" s="77" t="str">
        <f t="shared" si="683"/>
        <v/>
      </c>
      <c r="C7137" t="str">
        <f t="shared" si="682"/>
        <v/>
      </c>
      <c r="D7137" s="315" t="str">
        <f t="shared" si="687"/>
        <v/>
      </c>
      <c r="E7137" s="228">
        <v>0</v>
      </c>
      <c r="J7137" s="229">
        <f t="shared" si="684"/>
        <v>0</v>
      </c>
      <c r="K7137" s="229">
        <f t="shared" si="685"/>
        <v>0</v>
      </c>
      <c r="L7137" s="229">
        <f t="shared" si="685"/>
        <v>0</v>
      </c>
      <c r="M7137" s="229">
        <f t="shared" si="686"/>
        <v>0</v>
      </c>
    </row>
    <row r="7138" spans="1:13" ht="15" customHeight="1">
      <c r="A7138" s="76"/>
      <c r="B7138" s="77" t="str">
        <f t="shared" si="683"/>
        <v/>
      </c>
      <c r="C7138" t="str">
        <f t="shared" si="682"/>
        <v/>
      </c>
      <c r="D7138" s="315" t="str">
        <f t="shared" si="687"/>
        <v/>
      </c>
      <c r="E7138" s="228">
        <v>0</v>
      </c>
      <c r="J7138" s="229">
        <f t="shared" si="684"/>
        <v>0</v>
      </c>
      <c r="K7138" s="229">
        <f t="shared" si="685"/>
        <v>0</v>
      </c>
      <c r="L7138" s="229">
        <f t="shared" si="685"/>
        <v>0</v>
      </c>
      <c r="M7138" s="229">
        <f t="shared" si="686"/>
        <v>0</v>
      </c>
    </row>
    <row r="7139" spans="1:13" ht="15" customHeight="1">
      <c r="A7139" s="76"/>
      <c r="B7139" s="77" t="str">
        <f t="shared" si="683"/>
        <v/>
      </c>
      <c r="C7139" t="str">
        <f t="shared" si="682"/>
        <v/>
      </c>
      <c r="D7139" s="315" t="str">
        <f t="shared" si="687"/>
        <v/>
      </c>
      <c r="E7139" s="228">
        <v>0</v>
      </c>
      <c r="J7139" s="229">
        <f t="shared" si="684"/>
        <v>0</v>
      </c>
      <c r="K7139" s="229">
        <f t="shared" si="685"/>
        <v>0</v>
      </c>
      <c r="L7139" s="229">
        <f t="shared" si="685"/>
        <v>0</v>
      </c>
      <c r="M7139" s="229">
        <f t="shared" si="686"/>
        <v>0</v>
      </c>
    </row>
    <row r="7140" spans="1:13" ht="15" customHeight="1">
      <c r="A7140" s="76"/>
      <c r="B7140" s="77" t="str">
        <f t="shared" si="683"/>
        <v/>
      </c>
      <c r="C7140" t="str">
        <f t="shared" si="682"/>
        <v/>
      </c>
      <c r="D7140" s="315" t="str">
        <f t="shared" si="687"/>
        <v/>
      </c>
      <c r="E7140" s="228">
        <v>0</v>
      </c>
      <c r="J7140" s="229">
        <f t="shared" si="684"/>
        <v>0</v>
      </c>
      <c r="K7140" s="229">
        <f t="shared" si="685"/>
        <v>0</v>
      </c>
      <c r="L7140" s="229">
        <f t="shared" si="685"/>
        <v>0</v>
      </c>
      <c r="M7140" s="229">
        <f t="shared" si="686"/>
        <v>0</v>
      </c>
    </row>
    <row r="7141" spans="1:13" ht="15" customHeight="1">
      <c r="A7141" s="76"/>
      <c r="B7141" s="77" t="str">
        <f t="shared" si="683"/>
        <v/>
      </c>
      <c r="C7141" t="str">
        <f t="shared" si="682"/>
        <v/>
      </c>
      <c r="D7141" s="315" t="str">
        <f t="shared" si="687"/>
        <v/>
      </c>
      <c r="E7141" s="228">
        <v>0</v>
      </c>
      <c r="J7141" s="229">
        <f t="shared" si="684"/>
        <v>0</v>
      </c>
      <c r="K7141" s="229">
        <f t="shared" si="685"/>
        <v>0</v>
      </c>
      <c r="L7141" s="229">
        <f t="shared" si="685"/>
        <v>0</v>
      </c>
      <c r="M7141" s="229">
        <f t="shared" si="686"/>
        <v>0</v>
      </c>
    </row>
    <row r="7142" spans="1:13" ht="15" customHeight="1">
      <c r="A7142" s="76"/>
      <c r="B7142" s="77" t="str">
        <f t="shared" si="683"/>
        <v/>
      </c>
      <c r="C7142" t="str">
        <f t="shared" si="682"/>
        <v/>
      </c>
      <c r="D7142" s="315" t="str">
        <f t="shared" si="687"/>
        <v/>
      </c>
      <c r="E7142" s="228">
        <v>0</v>
      </c>
      <c r="J7142" s="229">
        <f t="shared" si="684"/>
        <v>0</v>
      </c>
      <c r="K7142" s="229">
        <f t="shared" si="685"/>
        <v>0</v>
      </c>
      <c r="L7142" s="229">
        <f t="shared" si="685"/>
        <v>0</v>
      </c>
      <c r="M7142" s="229">
        <f t="shared" si="686"/>
        <v>0</v>
      </c>
    </row>
    <row r="7143" spans="1:13" ht="15" customHeight="1">
      <c r="A7143" s="76"/>
      <c r="B7143" s="77" t="str">
        <f t="shared" si="683"/>
        <v/>
      </c>
      <c r="C7143" t="str">
        <f t="shared" si="682"/>
        <v/>
      </c>
      <c r="D7143" s="315" t="str">
        <f t="shared" si="687"/>
        <v/>
      </c>
      <c r="E7143" s="228">
        <v>0</v>
      </c>
      <c r="J7143" s="229">
        <f t="shared" si="684"/>
        <v>0</v>
      </c>
      <c r="K7143" s="229">
        <f t="shared" si="685"/>
        <v>0</v>
      </c>
      <c r="L7143" s="229">
        <f t="shared" si="685"/>
        <v>0</v>
      </c>
      <c r="M7143" s="229">
        <f t="shared" si="686"/>
        <v>0</v>
      </c>
    </row>
    <row r="7144" spans="1:13" ht="15" customHeight="1">
      <c r="A7144" s="76"/>
      <c r="B7144" s="77" t="str">
        <f t="shared" si="683"/>
        <v/>
      </c>
      <c r="C7144" t="str">
        <f t="shared" si="682"/>
        <v/>
      </c>
      <c r="D7144" s="315" t="str">
        <f t="shared" si="687"/>
        <v/>
      </c>
      <c r="E7144" s="228">
        <v>0</v>
      </c>
      <c r="J7144" s="229">
        <f t="shared" si="684"/>
        <v>0</v>
      </c>
      <c r="K7144" s="229">
        <f t="shared" si="685"/>
        <v>0</v>
      </c>
      <c r="L7144" s="229">
        <f t="shared" si="685"/>
        <v>0</v>
      </c>
      <c r="M7144" s="229">
        <f t="shared" si="686"/>
        <v>0</v>
      </c>
    </row>
    <row r="7145" spans="1:13" ht="15" customHeight="1">
      <c r="A7145" s="76"/>
      <c r="B7145" s="77" t="str">
        <f t="shared" si="683"/>
        <v/>
      </c>
      <c r="C7145" t="str">
        <f t="shared" si="682"/>
        <v/>
      </c>
      <c r="D7145" s="315" t="str">
        <f t="shared" si="687"/>
        <v/>
      </c>
      <c r="E7145" s="228">
        <v>0</v>
      </c>
      <c r="J7145" s="229">
        <f t="shared" si="684"/>
        <v>0</v>
      </c>
      <c r="K7145" s="229">
        <f t="shared" si="685"/>
        <v>0</v>
      </c>
      <c r="L7145" s="229">
        <f t="shared" si="685"/>
        <v>0</v>
      </c>
      <c r="M7145" s="229">
        <f t="shared" si="686"/>
        <v>0</v>
      </c>
    </row>
    <row r="7146" spans="1:13" ht="15" customHeight="1">
      <c r="A7146" s="76"/>
      <c r="B7146" s="77" t="str">
        <f t="shared" si="683"/>
        <v/>
      </c>
      <c r="C7146" t="str">
        <f t="shared" si="682"/>
        <v/>
      </c>
      <c r="D7146" s="315" t="str">
        <f t="shared" si="687"/>
        <v/>
      </c>
      <c r="E7146" s="228">
        <v>0</v>
      </c>
      <c r="J7146" s="229">
        <f t="shared" si="684"/>
        <v>0</v>
      </c>
      <c r="K7146" s="229">
        <f t="shared" si="685"/>
        <v>0</v>
      </c>
      <c r="L7146" s="229">
        <f t="shared" si="685"/>
        <v>0</v>
      </c>
      <c r="M7146" s="229">
        <f t="shared" si="686"/>
        <v>0</v>
      </c>
    </row>
    <row r="7147" spans="1:13" ht="15" customHeight="1">
      <c r="A7147" s="76"/>
      <c r="B7147" s="77" t="str">
        <f t="shared" si="683"/>
        <v/>
      </c>
      <c r="C7147" t="str">
        <f t="shared" si="682"/>
        <v/>
      </c>
      <c r="D7147" s="315" t="str">
        <f t="shared" si="687"/>
        <v/>
      </c>
      <c r="E7147" s="228">
        <v>0</v>
      </c>
      <c r="J7147" s="229">
        <f t="shared" si="684"/>
        <v>0</v>
      </c>
      <c r="K7147" s="229">
        <f t="shared" si="685"/>
        <v>0</v>
      </c>
      <c r="L7147" s="229">
        <f t="shared" si="685"/>
        <v>0</v>
      </c>
      <c r="M7147" s="229">
        <f t="shared" si="686"/>
        <v>0</v>
      </c>
    </row>
    <row r="7148" spans="1:13" ht="15" customHeight="1">
      <c r="A7148" s="76"/>
      <c r="B7148" s="77" t="str">
        <f t="shared" si="683"/>
        <v/>
      </c>
      <c r="C7148" t="str">
        <f t="shared" si="682"/>
        <v/>
      </c>
      <c r="D7148" s="315" t="str">
        <f t="shared" si="687"/>
        <v/>
      </c>
      <c r="E7148" s="228">
        <v>0</v>
      </c>
      <c r="J7148" s="229">
        <f t="shared" si="684"/>
        <v>0</v>
      </c>
      <c r="K7148" s="229">
        <f t="shared" si="685"/>
        <v>0</v>
      </c>
      <c r="L7148" s="229">
        <f t="shared" si="685"/>
        <v>0</v>
      </c>
      <c r="M7148" s="229">
        <f t="shared" si="686"/>
        <v>0</v>
      </c>
    </row>
    <row r="7149" spans="1:13" ht="15" customHeight="1">
      <c r="A7149" s="76"/>
      <c r="B7149" s="77" t="str">
        <f t="shared" si="683"/>
        <v/>
      </c>
      <c r="C7149" t="str">
        <f t="shared" si="682"/>
        <v/>
      </c>
      <c r="D7149" s="315" t="str">
        <f t="shared" si="687"/>
        <v/>
      </c>
      <c r="E7149" s="228">
        <v>0</v>
      </c>
      <c r="J7149" s="229">
        <f t="shared" si="684"/>
        <v>0</v>
      </c>
      <c r="K7149" s="229">
        <f t="shared" si="685"/>
        <v>0</v>
      </c>
      <c r="L7149" s="229">
        <f t="shared" si="685"/>
        <v>0</v>
      </c>
      <c r="M7149" s="229">
        <f t="shared" si="686"/>
        <v>0</v>
      </c>
    </row>
    <row r="7150" spans="1:13" ht="15" customHeight="1">
      <c r="A7150" s="76"/>
      <c r="B7150" s="77" t="str">
        <f t="shared" si="683"/>
        <v/>
      </c>
      <c r="C7150" t="str">
        <f t="shared" si="682"/>
        <v/>
      </c>
      <c r="D7150" s="315" t="str">
        <f t="shared" si="687"/>
        <v/>
      </c>
      <c r="E7150" s="228">
        <v>0</v>
      </c>
      <c r="J7150" s="229">
        <f t="shared" si="684"/>
        <v>0</v>
      </c>
      <c r="K7150" s="229">
        <f t="shared" si="685"/>
        <v>0</v>
      </c>
      <c r="L7150" s="229">
        <f t="shared" si="685"/>
        <v>0</v>
      </c>
      <c r="M7150" s="229">
        <f t="shared" si="686"/>
        <v>0</v>
      </c>
    </row>
    <row r="7151" spans="1:13" ht="15" customHeight="1">
      <c r="A7151" s="76"/>
      <c r="B7151" s="77" t="str">
        <f t="shared" si="683"/>
        <v/>
      </c>
      <c r="C7151" t="str">
        <f t="shared" si="682"/>
        <v/>
      </c>
      <c r="D7151" s="315" t="str">
        <f t="shared" si="687"/>
        <v/>
      </c>
      <c r="E7151" s="228">
        <v>0</v>
      </c>
      <c r="J7151" s="229">
        <f t="shared" si="684"/>
        <v>0</v>
      </c>
      <c r="K7151" s="229">
        <f t="shared" si="685"/>
        <v>0</v>
      </c>
      <c r="L7151" s="229">
        <f t="shared" si="685"/>
        <v>0</v>
      </c>
      <c r="M7151" s="229">
        <f t="shared" si="686"/>
        <v>0</v>
      </c>
    </row>
    <row r="7152" spans="1:13" ht="15" customHeight="1">
      <c r="A7152" s="76"/>
      <c r="B7152" s="77" t="str">
        <f t="shared" si="683"/>
        <v/>
      </c>
      <c r="C7152" t="str">
        <f t="shared" si="682"/>
        <v/>
      </c>
      <c r="D7152" s="315" t="str">
        <f t="shared" si="687"/>
        <v/>
      </c>
      <c r="E7152" s="228">
        <v>0</v>
      </c>
      <c r="J7152" s="229">
        <f t="shared" si="684"/>
        <v>0</v>
      </c>
      <c r="K7152" s="229">
        <f t="shared" si="685"/>
        <v>0</v>
      </c>
      <c r="L7152" s="229">
        <f t="shared" si="685"/>
        <v>0</v>
      </c>
      <c r="M7152" s="229">
        <f t="shared" si="686"/>
        <v>0</v>
      </c>
    </row>
    <row r="7153" spans="1:13" ht="15" customHeight="1">
      <c r="A7153" s="76"/>
      <c r="B7153" s="77" t="str">
        <f t="shared" si="683"/>
        <v/>
      </c>
      <c r="C7153" t="str">
        <f t="shared" si="682"/>
        <v/>
      </c>
      <c r="D7153" s="315" t="str">
        <f t="shared" si="687"/>
        <v/>
      </c>
      <c r="E7153" s="228">
        <v>0</v>
      </c>
      <c r="J7153" s="229">
        <f t="shared" si="684"/>
        <v>0</v>
      </c>
      <c r="K7153" s="229">
        <f t="shared" si="685"/>
        <v>0</v>
      </c>
      <c r="L7153" s="229">
        <f t="shared" si="685"/>
        <v>0</v>
      </c>
      <c r="M7153" s="229">
        <f t="shared" si="686"/>
        <v>0</v>
      </c>
    </row>
    <row r="7154" spans="1:13" ht="15" customHeight="1">
      <c r="A7154" s="76"/>
      <c r="B7154" s="77" t="str">
        <f t="shared" si="683"/>
        <v/>
      </c>
      <c r="C7154" t="str">
        <f t="shared" si="682"/>
        <v/>
      </c>
      <c r="D7154" s="315" t="str">
        <f t="shared" si="687"/>
        <v/>
      </c>
      <c r="E7154" s="228">
        <v>0</v>
      </c>
      <c r="J7154" s="229">
        <f t="shared" si="684"/>
        <v>0</v>
      </c>
      <c r="K7154" s="229">
        <f t="shared" si="685"/>
        <v>0</v>
      </c>
      <c r="L7154" s="229">
        <f t="shared" si="685"/>
        <v>0</v>
      </c>
      <c r="M7154" s="229">
        <f t="shared" si="686"/>
        <v>0</v>
      </c>
    </row>
    <row r="7155" spans="1:13" ht="15" customHeight="1">
      <c r="A7155" s="76"/>
      <c r="B7155" s="77" t="str">
        <f t="shared" si="683"/>
        <v/>
      </c>
      <c r="C7155" t="str">
        <f t="shared" si="682"/>
        <v/>
      </c>
      <c r="D7155" s="315" t="str">
        <f t="shared" si="687"/>
        <v/>
      </c>
      <c r="E7155" s="228">
        <v>0</v>
      </c>
      <c r="J7155" s="229">
        <f t="shared" si="684"/>
        <v>0</v>
      </c>
      <c r="K7155" s="229">
        <f t="shared" si="685"/>
        <v>0</v>
      </c>
      <c r="L7155" s="229">
        <f t="shared" si="685"/>
        <v>0</v>
      </c>
      <c r="M7155" s="229">
        <f t="shared" si="686"/>
        <v>0</v>
      </c>
    </row>
    <row r="7156" spans="1:13" ht="15" customHeight="1">
      <c r="A7156" s="76"/>
      <c r="B7156" s="77" t="str">
        <f t="shared" si="683"/>
        <v/>
      </c>
      <c r="C7156" t="str">
        <f t="shared" si="682"/>
        <v/>
      </c>
      <c r="D7156" s="315" t="str">
        <f t="shared" si="687"/>
        <v/>
      </c>
      <c r="E7156" s="228">
        <v>0</v>
      </c>
      <c r="J7156" s="229">
        <f t="shared" si="684"/>
        <v>0</v>
      </c>
      <c r="K7156" s="229">
        <f t="shared" si="685"/>
        <v>0</v>
      </c>
      <c r="L7156" s="229">
        <f t="shared" si="685"/>
        <v>0</v>
      </c>
      <c r="M7156" s="229">
        <f t="shared" si="686"/>
        <v>0</v>
      </c>
    </row>
    <row r="7157" spans="1:13" ht="15" customHeight="1">
      <c r="A7157" s="76"/>
      <c r="B7157" s="77" t="str">
        <f t="shared" si="683"/>
        <v/>
      </c>
      <c r="C7157" t="str">
        <f t="shared" si="682"/>
        <v/>
      </c>
      <c r="D7157" s="315" t="str">
        <f t="shared" si="687"/>
        <v/>
      </c>
      <c r="E7157" s="228">
        <v>0</v>
      </c>
      <c r="J7157" s="229">
        <f t="shared" si="684"/>
        <v>0</v>
      </c>
      <c r="K7157" s="229">
        <f t="shared" si="685"/>
        <v>0</v>
      </c>
      <c r="L7157" s="229">
        <f t="shared" si="685"/>
        <v>0</v>
      </c>
      <c r="M7157" s="229">
        <f t="shared" si="686"/>
        <v>0</v>
      </c>
    </row>
    <row r="7158" spans="1:13" ht="15" customHeight="1">
      <c r="A7158" s="76"/>
      <c r="B7158" s="77" t="str">
        <f t="shared" si="683"/>
        <v/>
      </c>
      <c r="C7158" t="str">
        <f t="shared" si="682"/>
        <v/>
      </c>
      <c r="D7158" s="315" t="str">
        <f t="shared" si="687"/>
        <v/>
      </c>
      <c r="E7158" s="228">
        <v>0</v>
      </c>
      <c r="J7158" s="229">
        <f t="shared" si="684"/>
        <v>0</v>
      </c>
      <c r="K7158" s="229">
        <f t="shared" si="685"/>
        <v>0</v>
      </c>
      <c r="L7158" s="229">
        <f t="shared" si="685"/>
        <v>0</v>
      </c>
      <c r="M7158" s="229">
        <f t="shared" si="686"/>
        <v>0</v>
      </c>
    </row>
    <row r="7159" spans="1:13" ht="15" customHeight="1">
      <c r="A7159" s="76"/>
      <c r="B7159" s="77" t="str">
        <f t="shared" si="683"/>
        <v/>
      </c>
      <c r="C7159" t="str">
        <f t="shared" si="682"/>
        <v/>
      </c>
      <c r="D7159" s="315" t="str">
        <f t="shared" si="687"/>
        <v/>
      </c>
      <c r="E7159" s="228">
        <v>0</v>
      </c>
      <c r="J7159" s="229">
        <f t="shared" si="684"/>
        <v>0</v>
      </c>
      <c r="K7159" s="229">
        <f t="shared" si="685"/>
        <v>0</v>
      </c>
      <c r="L7159" s="229">
        <f t="shared" si="685"/>
        <v>0</v>
      </c>
      <c r="M7159" s="229">
        <f t="shared" si="686"/>
        <v>0</v>
      </c>
    </row>
    <row r="7160" spans="1:13" ht="15" customHeight="1">
      <c r="A7160" s="76"/>
      <c r="B7160" s="77" t="str">
        <f t="shared" si="683"/>
        <v/>
      </c>
      <c r="C7160" t="str">
        <f t="shared" si="682"/>
        <v/>
      </c>
      <c r="D7160" s="315" t="str">
        <f t="shared" si="687"/>
        <v/>
      </c>
      <c r="E7160" s="228">
        <v>0</v>
      </c>
      <c r="J7160" s="229">
        <f t="shared" si="684"/>
        <v>0</v>
      </c>
      <c r="K7160" s="229">
        <f t="shared" si="685"/>
        <v>0</v>
      </c>
      <c r="L7160" s="229">
        <f t="shared" si="685"/>
        <v>0</v>
      </c>
      <c r="M7160" s="229">
        <f t="shared" si="686"/>
        <v>0</v>
      </c>
    </row>
    <row r="7161" spans="1:13" ht="15" customHeight="1">
      <c r="A7161" s="76"/>
      <c r="B7161" s="77" t="str">
        <f t="shared" si="683"/>
        <v/>
      </c>
      <c r="C7161" t="str">
        <f t="shared" si="682"/>
        <v/>
      </c>
      <c r="D7161" s="315" t="str">
        <f t="shared" si="687"/>
        <v/>
      </c>
      <c r="E7161" s="228">
        <v>0</v>
      </c>
      <c r="J7161" s="229">
        <f t="shared" si="684"/>
        <v>0</v>
      </c>
      <c r="K7161" s="229">
        <f t="shared" si="685"/>
        <v>0</v>
      </c>
      <c r="L7161" s="229">
        <f t="shared" si="685"/>
        <v>0</v>
      </c>
      <c r="M7161" s="229">
        <f t="shared" si="686"/>
        <v>0</v>
      </c>
    </row>
    <row r="7162" spans="1:13" ht="15" customHeight="1">
      <c r="A7162" s="76"/>
      <c r="B7162" s="77" t="str">
        <f t="shared" si="683"/>
        <v/>
      </c>
      <c r="C7162" t="str">
        <f t="shared" si="682"/>
        <v/>
      </c>
      <c r="D7162" s="315" t="str">
        <f t="shared" si="687"/>
        <v/>
      </c>
      <c r="E7162" s="228">
        <v>0</v>
      </c>
      <c r="J7162" s="229">
        <f t="shared" si="684"/>
        <v>0</v>
      </c>
      <c r="K7162" s="229">
        <f t="shared" si="685"/>
        <v>0</v>
      </c>
      <c r="L7162" s="229">
        <f t="shared" si="685"/>
        <v>0</v>
      </c>
      <c r="M7162" s="229">
        <f t="shared" si="686"/>
        <v>0</v>
      </c>
    </row>
    <row r="7163" spans="1:13" ht="15" customHeight="1">
      <c r="A7163" s="76"/>
      <c r="B7163" s="77" t="str">
        <f t="shared" si="683"/>
        <v/>
      </c>
      <c r="C7163" t="str">
        <f t="shared" si="682"/>
        <v/>
      </c>
      <c r="D7163" s="315" t="str">
        <f t="shared" si="687"/>
        <v/>
      </c>
      <c r="E7163" s="228">
        <v>0</v>
      </c>
      <c r="J7163" s="229">
        <f t="shared" si="684"/>
        <v>0</v>
      </c>
      <c r="K7163" s="229">
        <f t="shared" si="685"/>
        <v>0</v>
      </c>
      <c r="L7163" s="229">
        <f t="shared" si="685"/>
        <v>0</v>
      </c>
      <c r="M7163" s="229">
        <f t="shared" si="686"/>
        <v>0</v>
      </c>
    </row>
    <row r="7164" spans="1:13" ht="15" customHeight="1">
      <c r="A7164" s="76"/>
      <c r="B7164" s="77" t="str">
        <f t="shared" si="683"/>
        <v/>
      </c>
      <c r="C7164" t="str">
        <f t="shared" si="682"/>
        <v/>
      </c>
      <c r="D7164" s="315" t="str">
        <f t="shared" si="687"/>
        <v/>
      </c>
      <c r="E7164" s="228">
        <v>0</v>
      </c>
      <c r="J7164" s="229">
        <f t="shared" si="684"/>
        <v>0</v>
      </c>
      <c r="K7164" s="229">
        <f t="shared" si="685"/>
        <v>0</v>
      </c>
      <c r="L7164" s="229">
        <f t="shared" si="685"/>
        <v>0</v>
      </c>
      <c r="M7164" s="229">
        <f t="shared" si="686"/>
        <v>0</v>
      </c>
    </row>
    <row r="7165" spans="1:13" ht="15" customHeight="1">
      <c r="A7165" s="76"/>
      <c r="B7165" s="77" t="str">
        <f t="shared" si="683"/>
        <v/>
      </c>
      <c r="C7165" t="str">
        <f t="shared" si="682"/>
        <v/>
      </c>
      <c r="D7165" s="315" t="str">
        <f t="shared" si="687"/>
        <v/>
      </c>
      <c r="E7165" s="228">
        <v>0</v>
      </c>
      <c r="J7165" s="229">
        <f t="shared" si="684"/>
        <v>0</v>
      </c>
      <c r="K7165" s="229">
        <f t="shared" si="685"/>
        <v>0</v>
      </c>
      <c r="L7165" s="229">
        <f t="shared" si="685"/>
        <v>0</v>
      </c>
      <c r="M7165" s="229">
        <f t="shared" si="686"/>
        <v>0</v>
      </c>
    </row>
    <row r="7166" spans="1:13" ht="15" customHeight="1">
      <c r="A7166" s="76"/>
      <c r="B7166" s="77" t="str">
        <f t="shared" si="683"/>
        <v/>
      </c>
      <c r="C7166" t="str">
        <f t="shared" si="682"/>
        <v/>
      </c>
      <c r="D7166" s="315" t="str">
        <f t="shared" si="687"/>
        <v/>
      </c>
      <c r="E7166" s="228">
        <v>0</v>
      </c>
      <c r="J7166" s="229">
        <f t="shared" si="684"/>
        <v>0</v>
      </c>
      <c r="K7166" s="229">
        <f t="shared" si="685"/>
        <v>0</v>
      </c>
      <c r="L7166" s="229">
        <f t="shared" si="685"/>
        <v>0</v>
      </c>
      <c r="M7166" s="229">
        <f t="shared" si="686"/>
        <v>0</v>
      </c>
    </row>
    <row r="7167" spans="1:13" ht="15" customHeight="1">
      <c r="A7167" s="76"/>
      <c r="B7167" s="77" t="str">
        <f t="shared" si="683"/>
        <v/>
      </c>
      <c r="C7167" t="str">
        <f t="shared" si="682"/>
        <v/>
      </c>
      <c r="D7167" s="315" t="str">
        <f t="shared" si="687"/>
        <v/>
      </c>
      <c r="E7167" s="228">
        <v>0</v>
      </c>
      <c r="J7167" s="229">
        <f t="shared" si="684"/>
        <v>0</v>
      </c>
      <c r="K7167" s="229">
        <f t="shared" si="685"/>
        <v>0</v>
      </c>
      <c r="L7167" s="229">
        <f t="shared" si="685"/>
        <v>0</v>
      </c>
      <c r="M7167" s="229">
        <f t="shared" si="686"/>
        <v>0</v>
      </c>
    </row>
    <row r="7168" spans="1:13" ht="15" customHeight="1">
      <c r="A7168" s="76"/>
      <c r="B7168" s="77" t="str">
        <f t="shared" si="683"/>
        <v/>
      </c>
      <c r="C7168" t="str">
        <f t="shared" si="682"/>
        <v/>
      </c>
      <c r="D7168" s="315" t="str">
        <f t="shared" si="687"/>
        <v/>
      </c>
      <c r="E7168" s="228">
        <v>0</v>
      </c>
      <c r="J7168" s="229">
        <f t="shared" si="684"/>
        <v>0</v>
      </c>
      <c r="K7168" s="229">
        <f t="shared" si="685"/>
        <v>0</v>
      </c>
      <c r="L7168" s="229">
        <f t="shared" si="685"/>
        <v>0</v>
      </c>
      <c r="M7168" s="229">
        <f t="shared" si="686"/>
        <v>0</v>
      </c>
    </row>
    <row r="7169" spans="1:13" ht="15" customHeight="1">
      <c r="A7169" s="76"/>
      <c r="B7169" s="77" t="str">
        <f t="shared" si="683"/>
        <v/>
      </c>
      <c r="C7169" t="str">
        <f t="shared" ref="C7169:C7232" si="688">IF(A7169&lt;&gt;"",TEXT(A7169,"aaaa"),"")</f>
        <v/>
      </c>
      <c r="D7169" s="315" t="str">
        <f t="shared" si="687"/>
        <v/>
      </c>
      <c r="E7169" s="228">
        <v>0</v>
      </c>
      <c r="J7169" s="229">
        <f t="shared" si="684"/>
        <v>0</v>
      </c>
      <c r="K7169" s="229">
        <f t="shared" si="685"/>
        <v>0</v>
      </c>
      <c r="L7169" s="229">
        <f t="shared" si="685"/>
        <v>0</v>
      </c>
      <c r="M7169" s="229">
        <f t="shared" si="686"/>
        <v>0</v>
      </c>
    </row>
    <row r="7170" spans="1:13" ht="15" customHeight="1">
      <c r="A7170" s="76"/>
      <c r="B7170" s="77" t="str">
        <f t="shared" si="683"/>
        <v/>
      </c>
      <c r="C7170" t="str">
        <f t="shared" si="688"/>
        <v/>
      </c>
      <c r="D7170" s="315" t="str">
        <f t="shared" si="687"/>
        <v/>
      </c>
      <c r="E7170" s="228">
        <v>0</v>
      </c>
      <c r="J7170" s="229">
        <f t="shared" si="684"/>
        <v>0</v>
      </c>
      <c r="K7170" s="229">
        <f t="shared" si="685"/>
        <v>0</v>
      </c>
      <c r="L7170" s="229">
        <f t="shared" si="685"/>
        <v>0</v>
      </c>
      <c r="M7170" s="229">
        <f t="shared" si="686"/>
        <v>0</v>
      </c>
    </row>
    <row r="7171" spans="1:13" ht="15" customHeight="1">
      <c r="A7171" s="76"/>
      <c r="B7171" s="77" t="str">
        <f t="shared" si="683"/>
        <v/>
      </c>
      <c r="C7171" t="str">
        <f t="shared" si="688"/>
        <v/>
      </c>
      <c r="D7171" s="315" t="str">
        <f t="shared" si="687"/>
        <v/>
      </c>
      <c r="E7171" s="228">
        <v>0</v>
      </c>
      <c r="J7171" s="229">
        <f t="shared" si="684"/>
        <v>0</v>
      </c>
      <c r="K7171" s="229">
        <f t="shared" si="685"/>
        <v>0</v>
      </c>
      <c r="L7171" s="229">
        <f t="shared" si="685"/>
        <v>0</v>
      </c>
      <c r="M7171" s="229">
        <f t="shared" si="686"/>
        <v>0</v>
      </c>
    </row>
    <row r="7172" spans="1:13" ht="15" customHeight="1">
      <c r="A7172" s="76"/>
      <c r="B7172" s="77" t="str">
        <f t="shared" si="683"/>
        <v/>
      </c>
      <c r="C7172" t="str">
        <f t="shared" si="688"/>
        <v/>
      </c>
      <c r="D7172" s="315" t="str">
        <f t="shared" si="687"/>
        <v/>
      </c>
      <c r="E7172" s="228">
        <v>0</v>
      </c>
      <c r="J7172" s="229">
        <f t="shared" si="684"/>
        <v>0</v>
      </c>
      <c r="K7172" s="229">
        <f t="shared" si="685"/>
        <v>0</v>
      </c>
      <c r="L7172" s="229">
        <f t="shared" si="685"/>
        <v>0</v>
      </c>
      <c r="M7172" s="229">
        <f t="shared" si="686"/>
        <v>0</v>
      </c>
    </row>
    <row r="7173" spans="1:13" ht="15" customHeight="1">
      <c r="A7173" s="76"/>
      <c r="B7173" s="77" t="str">
        <f t="shared" si="683"/>
        <v/>
      </c>
      <c r="C7173" t="str">
        <f t="shared" si="688"/>
        <v/>
      </c>
      <c r="D7173" s="315" t="str">
        <f t="shared" si="687"/>
        <v/>
      </c>
      <c r="E7173" s="228">
        <v>0</v>
      </c>
      <c r="J7173" s="229">
        <f t="shared" si="684"/>
        <v>0</v>
      </c>
      <c r="K7173" s="229">
        <f t="shared" si="685"/>
        <v>0</v>
      </c>
      <c r="L7173" s="229">
        <f t="shared" si="685"/>
        <v>0</v>
      </c>
      <c r="M7173" s="229">
        <f t="shared" si="686"/>
        <v>0</v>
      </c>
    </row>
    <row r="7174" spans="1:13" ht="15" customHeight="1">
      <c r="A7174" s="76"/>
      <c r="B7174" s="77" t="str">
        <f t="shared" si="683"/>
        <v/>
      </c>
      <c r="C7174" t="str">
        <f t="shared" si="688"/>
        <v/>
      </c>
      <c r="D7174" s="315" t="str">
        <f t="shared" si="687"/>
        <v/>
      </c>
      <c r="E7174" s="228">
        <v>0</v>
      </c>
      <c r="J7174" s="229">
        <f t="shared" si="684"/>
        <v>0</v>
      </c>
      <c r="K7174" s="229">
        <f t="shared" si="685"/>
        <v>0</v>
      </c>
      <c r="L7174" s="229">
        <f t="shared" si="685"/>
        <v>0</v>
      </c>
      <c r="M7174" s="229">
        <f t="shared" si="686"/>
        <v>0</v>
      </c>
    </row>
    <row r="7175" spans="1:13" ht="15" customHeight="1">
      <c r="A7175" s="76"/>
      <c r="B7175" s="77" t="str">
        <f t="shared" ref="B7175:B7238" si="689">IF(A7175="","",TEXT(A7175,"DDDD"))</f>
        <v/>
      </c>
      <c r="C7175" t="str">
        <f t="shared" si="688"/>
        <v/>
      </c>
      <c r="D7175" s="315" t="str">
        <f t="shared" si="687"/>
        <v/>
      </c>
      <c r="E7175" s="228">
        <v>0</v>
      </c>
      <c r="J7175" s="229">
        <f t="shared" ref="J7175:J7238" si="690">IF(E7175=0,0,(1-J$4)*E7175)</f>
        <v>0</v>
      </c>
      <c r="K7175" s="229">
        <f t="shared" ref="K7175:L7238" si="691">IF(F7175=0,0,(1-K$4)*F7175)</f>
        <v>0</v>
      </c>
      <c r="L7175" s="229">
        <f t="shared" si="691"/>
        <v>0</v>
      </c>
      <c r="M7175" s="229">
        <f t="shared" ref="M7175:M7238" si="692">IF(H7175=0,0,(1-M$4)*H7175)</f>
        <v>0</v>
      </c>
    </row>
    <row r="7176" spans="1:13" ht="15" customHeight="1">
      <c r="A7176" s="76"/>
      <c r="B7176" s="77" t="str">
        <f t="shared" si="689"/>
        <v/>
      </c>
      <c r="C7176" t="str">
        <f t="shared" si="688"/>
        <v/>
      </c>
      <c r="D7176" s="315" t="str">
        <f t="shared" ref="D7176:D7239" si="693">IF(A7176&lt;&gt;"",PROPER(TEXT(A7176,"Mmmm")),"")</f>
        <v/>
      </c>
      <c r="E7176" s="228">
        <v>0</v>
      </c>
      <c r="J7176" s="229">
        <f t="shared" si="690"/>
        <v>0</v>
      </c>
      <c r="K7176" s="229">
        <f t="shared" si="691"/>
        <v>0</v>
      </c>
      <c r="L7176" s="229">
        <f t="shared" si="691"/>
        <v>0</v>
      </c>
      <c r="M7176" s="229">
        <f t="shared" si="692"/>
        <v>0</v>
      </c>
    </row>
    <row r="7177" spans="1:13" ht="15" customHeight="1">
      <c r="A7177" s="76"/>
      <c r="B7177" s="77" t="str">
        <f t="shared" si="689"/>
        <v/>
      </c>
      <c r="C7177" t="str">
        <f t="shared" si="688"/>
        <v/>
      </c>
      <c r="D7177" s="315" t="str">
        <f t="shared" si="693"/>
        <v/>
      </c>
      <c r="E7177" s="228">
        <v>0</v>
      </c>
      <c r="J7177" s="229">
        <f t="shared" si="690"/>
        <v>0</v>
      </c>
      <c r="K7177" s="229">
        <f t="shared" si="691"/>
        <v>0</v>
      </c>
      <c r="L7177" s="229">
        <f t="shared" si="691"/>
        <v>0</v>
      </c>
      <c r="M7177" s="229">
        <f t="shared" si="692"/>
        <v>0</v>
      </c>
    </row>
    <row r="7178" spans="1:13" ht="15" customHeight="1">
      <c r="A7178" s="76"/>
      <c r="B7178" s="77" t="str">
        <f t="shared" si="689"/>
        <v/>
      </c>
      <c r="C7178" t="str">
        <f t="shared" si="688"/>
        <v/>
      </c>
      <c r="D7178" s="315" t="str">
        <f t="shared" si="693"/>
        <v/>
      </c>
      <c r="E7178" s="228">
        <v>0</v>
      </c>
      <c r="J7178" s="229">
        <f t="shared" si="690"/>
        <v>0</v>
      </c>
      <c r="K7178" s="229">
        <f t="shared" si="691"/>
        <v>0</v>
      </c>
      <c r="L7178" s="229">
        <f t="shared" si="691"/>
        <v>0</v>
      </c>
      <c r="M7178" s="229">
        <f t="shared" si="692"/>
        <v>0</v>
      </c>
    </row>
    <row r="7179" spans="1:13" ht="15" customHeight="1">
      <c r="A7179" s="76"/>
      <c r="B7179" s="77" t="str">
        <f t="shared" si="689"/>
        <v/>
      </c>
      <c r="C7179" t="str">
        <f t="shared" si="688"/>
        <v/>
      </c>
      <c r="D7179" s="315" t="str">
        <f t="shared" si="693"/>
        <v/>
      </c>
      <c r="E7179" s="228">
        <v>0</v>
      </c>
      <c r="J7179" s="229">
        <f t="shared" si="690"/>
        <v>0</v>
      </c>
      <c r="K7179" s="229">
        <f t="shared" si="691"/>
        <v>0</v>
      </c>
      <c r="L7179" s="229">
        <f t="shared" si="691"/>
        <v>0</v>
      </c>
      <c r="M7179" s="229">
        <f t="shared" si="692"/>
        <v>0</v>
      </c>
    </row>
    <row r="7180" spans="1:13" ht="15" customHeight="1">
      <c r="A7180" s="76"/>
      <c r="B7180" s="77" t="str">
        <f t="shared" si="689"/>
        <v/>
      </c>
      <c r="C7180" t="str">
        <f t="shared" si="688"/>
        <v/>
      </c>
      <c r="D7180" s="315" t="str">
        <f t="shared" si="693"/>
        <v/>
      </c>
      <c r="E7180" s="228">
        <v>0</v>
      </c>
      <c r="J7180" s="229">
        <f t="shared" si="690"/>
        <v>0</v>
      </c>
      <c r="K7180" s="229">
        <f t="shared" si="691"/>
        <v>0</v>
      </c>
      <c r="L7180" s="229">
        <f t="shared" si="691"/>
        <v>0</v>
      </c>
      <c r="M7180" s="229">
        <f t="shared" si="692"/>
        <v>0</v>
      </c>
    </row>
    <row r="7181" spans="1:13" ht="15" customHeight="1">
      <c r="A7181" s="76"/>
      <c r="B7181" s="77" t="str">
        <f t="shared" si="689"/>
        <v/>
      </c>
      <c r="C7181" t="str">
        <f t="shared" si="688"/>
        <v/>
      </c>
      <c r="D7181" s="315" t="str">
        <f t="shared" si="693"/>
        <v/>
      </c>
      <c r="E7181" s="228">
        <v>0</v>
      </c>
      <c r="J7181" s="229">
        <f t="shared" si="690"/>
        <v>0</v>
      </c>
      <c r="K7181" s="229">
        <f t="shared" si="691"/>
        <v>0</v>
      </c>
      <c r="L7181" s="229">
        <f t="shared" si="691"/>
        <v>0</v>
      </c>
      <c r="M7181" s="229">
        <f t="shared" si="692"/>
        <v>0</v>
      </c>
    </row>
    <row r="7182" spans="1:13" ht="15" customHeight="1">
      <c r="A7182" s="76"/>
      <c r="B7182" s="77" t="str">
        <f t="shared" si="689"/>
        <v/>
      </c>
      <c r="C7182" t="str">
        <f t="shared" si="688"/>
        <v/>
      </c>
      <c r="D7182" s="315" t="str">
        <f t="shared" si="693"/>
        <v/>
      </c>
      <c r="E7182" s="228">
        <v>0</v>
      </c>
      <c r="J7182" s="229">
        <f t="shared" si="690"/>
        <v>0</v>
      </c>
      <c r="K7182" s="229">
        <f t="shared" si="691"/>
        <v>0</v>
      </c>
      <c r="L7182" s="229">
        <f t="shared" si="691"/>
        <v>0</v>
      </c>
      <c r="M7182" s="229">
        <f t="shared" si="692"/>
        <v>0</v>
      </c>
    </row>
    <row r="7183" spans="1:13" ht="15" customHeight="1">
      <c r="A7183" s="76"/>
      <c r="B7183" s="77" t="str">
        <f t="shared" si="689"/>
        <v/>
      </c>
      <c r="C7183" t="str">
        <f t="shared" si="688"/>
        <v/>
      </c>
      <c r="D7183" s="315" t="str">
        <f t="shared" si="693"/>
        <v/>
      </c>
      <c r="E7183" s="228">
        <v>0</v>
      </c>
      <c r="J7183" s="229">
        <f t="shared" si="690"/>
        <v>0</v>
      </c>
      <c r="K7183" s="229">
        <f t="shared" si="691"/>
        <v>0</v>
      </c>
      <c r="L7183" s="229">
        <f t="shared" si="691"/>
        <v>0</v>
      </c>
      <c r="M7183" s="229">
        <f t="shared" si="692"/>
        <v>0</v>
      </c>
    </row>
    <row r="7184" spans="1:13" ht="15" customHeight="1">
      <c r="A7184" s="76"/>
      <c r="B7184" s="77" t="str">
        <f t="shared" si="689"/>
        <v/>
      </c>
      <c r="C7184" t="str">
        <f t="shared" si="688"/>
        <v/>
      </c>
      <c r="D7184" s="315" t="str">
        <f t="shared" si="693"/>
        <v/>
      </c>
      <c r="E7184" s="228">
        <v>0</v>
      </c>
      <c r="J7184" s="229">
        <f t="shared" si="690"/>
        <v>0</v>
      </c>
      <c r="K7184" s="229">
        <f t="shared" si="691"/>
        <v>0</v>
      </c>
      <c r="L7184" s="229">
        <f t="shared" si="691"/>
        <v>0</v>
      </c>
      <c r="M7184" s="229">
        <f t="shared" si="692"/>
        <v>0</v>
      </c>
    </row>
    <row r="7185" spans="1:13" ht="15" customHeight="1">
      <c r="A7185" s="76"/>
      <c r="B7185" s="77" t="str">
        <f t="shared" si="689"/>
        <v/>
      </c>
      <c r="C7185" t="str">
        <f t="shared" si="688"/>
        <v/>
      </c>
      <c r="D7185" s="315" t="str">
        <f t="shared" si="693"/>
        <v/>
      </c>
      <c r="E7185" s="228">
        <v>0</v>
      </c>
      <c r="J7185" s="229">
        <f t="shared" si="690"/>
        <v>0</v>
      </c>
      <c r="K7185" s="229">
        <f t="shared" si="691"/>
        <v>0</v>
      </c>
      <c r="L7185" s="229">
        <f t="shared" si="691"/>
        <v>0</v>
      </c>
      <c r="M7185" s="229">
        <f t="shared" si="692"/>
        <v>0</v>
      </c>
    </row>
    <row r="7186" spans="1:13" ht="15" customHeight="1">
      <c r="A7186" s="76"/>
      <c r="B7186" s="77" t="str">
        <f t="shared" si="689"/>
        <v/>
      </c>
      <c r="C7186" t="str">
        <f t="shared" si="688"/>
        <v/>
      </c>
      <c r="D7186" s="315" t="str">
        <f t="shared" si="693"/>
        <v/>
      </c>
      <c r="E7186" s="228">
        <v>0</v>
      </c>
      <c r="J7186" s="229">
        <f t="shared" si="690"/>
        <v>0</v>
      </c>
      <c r="K7186" s="229">
        <f t="shared" si="691"/>
        <v>0</v>
      </c>
      <c r="L7186" s="229">
        <f t="shared" si="691"/>
        <v>0</v>
      </c>
      <c r="M7186" s="229">
        <f t="shared" si="692"/>
        <v>0</v>
      </c>
    </row>
    <row r="7187" spans="1:13" ht="15" customHeight="1">
      <c r="A7187" s="76"/>
      <c r="B7187" s="77" t="str">
        <f t="shared" si="689"/>
        <v/>
      </c>
      <c r="C7187" t="str">
        <f t="shared" si="688"/>
        <v/>
      </c>
      <c r="D7187" s="315" t="str">
        <f t="shared" si="693"/>
        <v/>
      </c>
      <c r="E7187" s="228">
        <v>0</v>
      </c>
      <c r="J7187" s="229">
        <f t="shared" si="690"/>
        <v>0</v>
      </c>
      <c r="K7187" s="229">
        <f t="shared" si="691"/>
        <v>0</v>
      </c>
      <c r="L7187" s="229">
        <f t="shared" si="691"/>
        <v>0</v>
      </c>
      <c r="M7187" s="229">
        <f t="shared" si="692"/>
        <v>0</v>
      </c>
    </row>
    <row r="7188" spans="1:13" ht="15" customHeight="1">
      <c r="A7188" s="76"/>
      <c r="B7188" s="77" t="str">
        <f t="shared" si="689"/>
        <v/>
      </c>
      <c r="C7188" t="str">
        <f t="shared" si="688"/>
        <v/>
      </c>
      <c r="D7188" s="315" t="str">
        <f t="shared" si="693"/>
        <v/>
      </c>
      <c r="E7188" s="228">
        <v>0</v>
      </c>
      <c r="J7188" s="229">
        <f t="shared" si="690"/>
        <v>0</v>
      </c>
      <c r="K7188" s="229">
        <f t="shared" si="691"/>
        <v>0</v>
      </c>
      <c r="L7188" s="229">
        <f t="shared" si="691"/>
        <v>0</v>
      </c>
      <c r="M7188" s="229">
        <f t="shared" si="692"/>
        <v>0</v>
      </c>
    </row>
    <row r="7189" spans="1:13" ht="15" customHeight="1">
      <c r="A7189" s="76"/>
      <c r="B7189" s="77" t="str">
        <f t="shared" si="689"/>
        <v/>
      </c>
      <c r="C7189" t="str">
        <f t="shared" si="688"/>
        <v/>
      </c>
      <c r="D7189" s="315" t="str">
        <f t="shared" si="693"/>
        <v/>
      </c>
      <c r="E7189" s="228">
        <v>0</v>
      </c>
      <c r="J7189" s="229">
        <f t="shared" si="690"/>
        <v>0</v>
      </c>
      <c r="K7189" s="229">
        <f t="shared" si="691"/>
        <v>0</v>
      </c>
      <c r="L7189" s="229">
        <f t="shared" si="691"/>
        <v>0</v>
      </c>
      <c r="M7189" s="229">
        <f t="shared" si="692"/>
        <v>0</v>
      </c>
    </row>
    <row r="7190" spans="1:13" ht="15" customHeight="1">
      <c r="A7190" s="76"/>
      <c r="B7190" s="77" t="str">
        <f t="shared" si="689"/>
        <v/>
      </c>
      <c r="C7190" t="str">
        <f t="shared" si="688"/>
        <v/>
      </c>
      <c r="D7190" s="315" t="str">
        <f t="shared" si="693"/>
        <v/>
      </c>
      <c r="E7190" s="228">
        <v>0</v>
      </c>
      <c r="J7190" s="229">
        <f t="shared" si="690"/>
        <v>0</v>
      </c>
      <c r="K7190" s="229">
        <f t="shared" si="691"/>
        <v>0</v>
      </c>
      <c r="L7190" s="229">
        <f t="shared" si="691"/>
        <v>0</v>
      </c>
      <c r="M7190" s="229">
        <f t="shared" si="692"/>
        <v>0</v>
      </c>
    </row>
    <row r="7191" spans="1:13" ht="15" customHeight="1">
      <c r="A7191" s="76"/>
      <c r="B7191" s="77" t="str">
        <f t="shared" si="689"/>
        <v/>
      </c>
      <c r="C7191" t="str">
        <f t="shared" si="688"/>
        <v/>
      </c>
      <c r="D7191" s="315" t="str">
        <f t="shared" si="693"/>
        <v/>
      </c>
      <c r="E7191" s="228">
        <v>0</v>
      </c>
      <c r="J7191" s="229">
        <f t="shared" si="690"/>
        <v>0</v>
      </c>
      <c r="K7191" s="229">
        <f t="shared" si="691"/>
        <v>0</v>
      </c>
      <c r="L7191" s="229">
        <f t="shared" si="691"/>
        <v>0</v>
      </c>
      <c r="M7191" s="229">
        <f t="shared" si="692"/>
        <v>0</v>
      </c>
    </row>
    <row r="7192" spans="1:13" ht="15" customHeight="1">
      <c r="A7192" s="76"/>
      <c r="B7192" s="77" t="str">
        <f t="shared" si="689"/>
        <v/>
      </c>
      <c r="C7192" t="str">
        <f t="shared" si="688"/>
        <v/>
      </c>
      <c r="D7192" s="315" t="str">
        <f t="shared" si="693"/>
        <v/>
      </c>
      <c r="E7192" s="228">
        <v>0</v>
      </c>
      <c r="J7192" s="229">
        <f t="shared" si="690"/>
        <v>0</v>
      </c>
      <c r="K7192" s="229">
        <f t="shared" si="691"/>
        <v>0</v>
      </c>
      <c r="L7192" s="229">
        <f t="shared" si="691"/>
        <v>0</v>
      </c>
      <c r="M7192" s="229">
        <f t="shared" si="692"/>
        <v>0</v>
      </c>
    </row>
    <row r="7193" spans="1:13" ht="15" customHeight="1">
      <c r="A7193" s="76"/>
      <c r="B7193" s="77" t="str">
        <f t="shared" si="689"/>
        <v/>
      </c>
      <c r="C7193" t="str">
        <f t="shared" si="688"/>
        <v/>
      </c>
      <c r="D7193" s="315" t="str">
        <f t="shared" si="693"/>
        <v/>
      </c>
      <c r="E7193" s="228">
        <v>0</v>
      </c>
      <c r="J7193" s="229">
        <f t="shared" si="690"/>
        <v>0</v>
      </c>
      <c r="K7193" s="229">
        <f t="shared" si="691"/>
        <v>0</v>
      </c>
      <c r="L7193" s="229">
        <f t="shared" si="691"/>
        <v>0</v>
      </c>
      <c r="M7193" s="229">
        <f t="shared" si="692"/>
        <v>0</v>
      </c>
    </row>
    <row r="7194" spans="1:13" ht="15" customHeight="1">
      <c r="A7194" s="76"/>
      <c r="B7194" s="77" t="str">
        <f t="shared" si="689"/>
        <v/>
      </c>
      <c r="C7194" t="str">
        <f t="shared" si="688"/>
        <v/>
      </c>
      <c r="D7194" s="315" t="str">
        <f t="shared" si="693"/>
        <v/>
      </c>
      <c r="E7194" s="228">
        <v>0</v>
      </c>
      <c r="J7194" s="229">
        <f t="shared" si="690"/>
        <v>0</v>
      </c>
      <c r="K7194" s="229">
        <f t="shared" si="691"/>
        <v>0</v>
      </c>
      <c r="L7194" s="229">
        <f t="shared" si="691"/>
        <v>0</v>
      </c>
      <c r="M7194" s="229">
        <f t="shared" si="692"/>
        <v>0</v>
      </c>
    </row>
    <row r="7195" spans="1:13" ht="15" customHeight="1">
      <c r="A7195" s="76"/>
      <c r="B7195" s="77" t="str">
        <f t="shared" si="689"/>
        <v/>
      </c>
      <c r="C7195" t="str">
        <f t="shared" si="688"/>
        <v/>
      </c>
      <c r="D7195" s="315" t="str">
        <f t="shared" si="693"/>
        <v/>
      </c>
      <c r="E7195" s="228">
        <v>0</v>
      </c>
      <c r="J7195" s="229">
        <f t="shared" si="690"/>
        <v>0</v>
      </c>
      <c r="K7195" s="229">
        <f t="shared" si="691"/>
        <v>0</v>
      </c>
      <c r="L7195" s="229">
        <f t="shared" si="691"/>
        <v>0</v>
      </c>
      <c r="M7195" s="229">
        <f t="shared" si="692"/>
        <v>0</v>
      </c>
    </row>
    <row r="7196" spans="1:13" ht="15" customHeight="1">
      <c r="A7196" s="76"/>
      <c r="B7196" s="77" t="str">
        <f t="shared" si="689"/>
        <v/>
      </c>
      <c r="C7196" t="str">
        <f t="shared" si="688"/>
        <v/>
      </c>
      <c r="D7196" s="315" t="str">
        <f t="shared" si="693"/>
        <v/>
      </c>
      <c r="E7196" s="228">
        <v>0</v>
      </c>
      <c r="J7196" s="229">
        <f t="shared" si="690"/>
        <v>0</v>
      </c>
      <c r="K7196" s="229">
        <f t="shared" si="691"/>
        <v>0</v>
      </c>
      <c r="L7196" s="229">
        <f t="shared" si="691"/>
        <v>0</v>
      </c>
      <c r="M7196" s="229">
        <f t="shared" si="692"/>
        <v>0</v>
      </c>
    </row>
    <row r="7197" spans="1:13" ht="15" customHeight="1">
      <c r="A7197" s="76"/>
      <c r="B7197" s="77" t="str">
        <f t="shared" si="689"/>
        <v/>
      </c>
      <c r="C7197" t="str">
        <f t="shared" si="688"/>
        <v/>
      </c>
      <c r="D7197" s="315" t="str">
        <f t="shared" si="693"/>
        <v/>
      </c>
      <c r="E7197" s="228">
        <v>0</v>
      </c>
      <c r="J7197" s="229">
        <f t="shared" si="690"/>
        <v>0</v>
      </c>
      <c r="K7197" s="229">
        <f t="shared" si="691"/>
        <v>0</v>
      </c>
      <c r="L7197" s="229">
        <f t="shared" si="691"/>
        <v>0</v>
      </c>
      <c r="M7197" s="229">
        <f t="shared" si="692"/>
        <v>0</v>
      </c>
    </row>
    <row r="7198" spans="1:13" ht="15" customHeight="1">
      <c r="A7198" s="76"/>
      <c r="B7198" s="77" t="str">
        <f t="shared" si="689"/>
        <v/>
      </c>
      <c r="C7198" t="str">
        <f t="shared" si="688"/>
        <v/>
      </c>
      <c r="D7198" s="315" t="str">
        <f t="shared" si="693"/>
        <v/>
      </c>
      <c r="E7198" s="228">
        <v>0</v>
      </c>
      <c r="J7198" s="229">
        <f t="shared" si="690"/>
        <v>0</v>
      </c>
      <c r="K7198" s="229">
        <f t="shared" si="691"/>
        <v>0</v>
      </c>
      <c r="L7198" s="229">
        <f t="shared" si="691"/>
        <v>0</v>
      </c>
      <c r="M7198" s="229">
        <f t="shared" si="692"/>
        <v>0</v>
      </c>
    </row>
    <row r="7199" spans="1:13" ht="15" customHeight="1">
      <c r="A7199" s="76"/>
      <c r="B7199" s="77" t="str">
        <f t="shared" si="689"/>
        <v/>
      </c>
      <c r="C7199" t="str">
        <f t="shared" si="688"/>
        <v/>
      </c>
      <c r="D7199" s="315" t="str">
        <f t="shared" si="693"/>
        <v/>
      </c>
      <c r="E7199" s="228">
        <v>0</v>
      </c>
      <c r="J7199" s="229">
        <f t="shared" si="690"/>
        <v>0</v>
      </c>
      <c r="K7199" s="229">
        <f t="shared" si="691"/>
        <v>0</v>
      </c>
      <c r="L7199" s="229">
        <f t="shared" si="691"/>
        <v>0</v>
      </c>
      <c r="M7199" s="229">
        <f t="shared" si="692"/>
        <v>0</v>
      </c>
    </row>
    <row r="7200" spans="1:13" ht="15" customHeight="1">
      <c r="A7200" s="76"/>
      <c r="B7200" s="77" t="str">
        <f t="shared" si="689"/>
        <v/>
      </c>
      <c r="C7200" t="str">
        <f t="shared" si="688"/>
        <v/>
      </c>
      <c r="D7200" s="315" t="str">
        <f t="shared" si="693"/>
        <v/>
      </c>
      <c r="E7200" s="228">
        <v>0</v>
      </c>
      <c r="J7200" s="229">
        <f t="shared" si="690"/>
        <v>0</v>
      </c>
      <c r="K7200" s="229">
        <f t="shared" si="691"/>
        <v>0</v>
      </c>
      <c r="L7200" s="229">
        <f t="shared" si="691"/>
        <v>0</v>
      </c>
      <c r="M7200" s="229">
        <f t="shared" si="692"/>
        <v>0</v>
      </c>
    </row>
    <row r="7201" spans="1:13" ht="15" customHeight="1">
      <c r="A7201" s="76"/>
      <c r="B7201" s="77" t="str">
        <f t="shared" si="689"/>
        <v/>
      </c>
      <c r="C7201" t="str">
        <f t="shared" si="688"/>
        <v/>
      </c>
      <c r="D7201" s="315" t="str">
        <f t="shared" si="693"/>
        <v/>
      </c>
      <c r="E7201" s="228">
        <v>0</v>
      </c>
      <c r="J7201" s="229">
        <f t="shared" si="690"/>
        <v>0</v>
      </c>
      <c r="K7201" s="229">
        <f t="shared" si="691"/>
        <v>0</v>
      </c>
      <c r="L7201" s="229">
        <f t="shared" si="691"/>
        <v>0</v>
      </c>
      <c r="M7201" s="229">
        <f t="shared" si="692"/>
        <v>0</v>
      </c>
    </row>
    <row r="7202" spans="1:13" ht="15" customHeight="1">
      <c r="A7202" s="76"/>
      <c r="B7202" s="77" t="str">
        <f t="shared" si="689"/>
        <v/>
      </c>
      <c r="C7202" t="str">
        <f t="shared" si="688"/>
        <v/>
      </c>
      <c r="D7202" s="315" t="str">
        <f t="shared" si="693"/>
        <v/>
      </c>
      <c r="E7202" s="228">
        <v>0</v>
      </c>
      <c r="J7202" s="229">
        <f t="shared" si="690"/>
        <v>0</v>
      </c>
      <c r="K7202" s="229">
        <f t="shared" si="691"/>
        <v>0</v>
      </c>
      <c r="L7202" s="229">
        <f t="shared" si="691"/>
        <v>0</v>
      </c>
      <c r="M7202" s="229">
        <f t="shared" si="692"/>
        <v>0</v>
      </c>
    </row>
    <row r="7203" spans="1:13" ht="15" customHeight="1">
      <c r="A7203" s="76"/>
      <c r="B7203" s="77" t="str">
        <f t="shared" si="689"/>
        <v/>
      </c>
      <c r="C7203" t="str">
        <f t="shared" si="688"/>
        <v/>
      </c>
      <c r="D7203" s="315" t="str">
        <f t="shared" si="693"/>
        <v/>
      </c>
      <c r="E7203" s="228">
        <v>0</v>
      </c>
      <c r="J7203" s="229">
        <f t="shared" si="690"/>
        <v>0</v>
      </c>
      <c r="K7203" s="229">
        <f t="shared" si="691"/>
        <v>0</v>
      </c>
      <c r="L7203" s="229">
        <f t="shared" si="691"/>
        <v>0</v>
      </c>
      <c r="M7203" s="229">
        <f t="shared" si="692"/>
        <v>0</v>
      </c>
    </row>
    <row r="7204" spans="1:13" ht="15" customHeight="1">
      <c r="A7204" s="76"/>
      <c r="B7204" s="77" t="str">
        <f t="shared" si="689"/>
        <v/>
      </c>
      <c r="C7204" t="str">
        <f t="shared" si="688"/>
        <v/>
      </c>
      <c r="D7204" s="315" t="str">
        <f t="shared" si="693"/>
        <v/>
      </c>
      <c r="E7204" s="228">
        <v>0</v>
      </c>
      <c r="J7204" s="229">
        <f t="shared" si="690"/>
        <v>0</v>
      </c>
      <c r="K7204" s="229">
        <f t="shared" si="691"/>
        <v>0</v>
      </c>
      <c r="L7204" s="229">
        <f t="shared" si="691"/>
        <v>0</v>
      </c>
      <c r="M7204" s="229">
        <f t="shared" si="692"/>
        <v>0</v>
      </c>
    </row>
    <row r="7205" spans="1:13" ht="15" customHeight="1">
      <c r="A7205" s="76"/>
      <c r="B7205" s="77" t="str">
        <f t="shared" si="689"/>
        <v/>
      </c>
      <c r="C7205" t="str">
        <f t="shared" si="688"/>
        <v/>
      </c>
      <c r="D7205" s="315" t="str">
        <f t="shared" si="693"/>
        <v/>
      </c>
      <c r="E7205" s="228">
        <v>0</v>
      </c>
      <c r="J7205" s="229">
        <f t="shared" si="690"/>
        <v>0</v>
      </c>
      <c r="K7205" s="229">
        <f t="shared" si="691"/>
        <v>0</v>
      </c>
      <c r="L7205" s="229">
        <f t="shared" si="691"/>
        <v>0</v>
      </c>
      <c r="M7205" s="229">
        <f t="shared" si="692"/>
        <v>0</v>
      </c>
    </row>
    <row r="7206" spans="1:13" ht="15" customHeight="1">
      <c r="A7206" s="76"/>
      <c r="B7206" s="77" t="str">
        <f t="shared" si="689"/>
        <v/>
      </c>
      <c r="C7206" t="str">
        <f t="shared" si="688"/>
        <v/>
      </c>
      <c r="D7206" s="315" t="str">
        <f t="shared" si="693"/>
        <v/>
      </c>
      <c r="E7206" s="228">
        <v>0</v>
      </c>
      <c r="J7206" s="229">
        <f t="shared" si="690"/>
        <v>0</v>
      </c>
      <c r="K7206" s="229">
        <f t="shared" si="691"/>
        <v>0</v>
      </c>
      <c r="L7206" s="229">
        <f t="shared" si="691"/>
        <v>0</v>
      </c>
      <c r="M7206" s="229">
        <f t="shared" si="692"/>
        <v>0</v>
      </c>
    </row>
    <row r="7207" spans="1:13" ht="15" customHeight="1">
      <c r="A7207" s="76"/>
      <c r="B7207" s="77" t="str">
        <f t="shared" si="689"/>
        <v/>
      </c>
      <c r="C7207" t="str">
        <f t="shared" si="688"/>
        <v/>
      </c>
      <c r="D7207" s="315" t="str">
        <f t="shared" si="693"/>
        <v/>
      </c>
      <c r="E7207" s="228">
        <v>0</v>
      </c>
      <c r="J7207" s="229">
        <f t="shared" si="690"/>
        <v>0</v>
      </c>
      <c r="K7207" s="229">
        <f t="shared" si="691"/>
        <v>0</v>
      </c>
      <c r="L7207" s="229">
        <f t="shared" si="691"/>
        <v>0</v>
      </c>
      <c r="M7207" s="229">
        <f t="shared" si="692"/>
        <v>0</v>
      </c>
    </row>
    <row r="7208" spans="1:13" ht="15" customHeight="1">
      <c r="A7208" s="76"/>
      <c r="B7208" s="77" t="str">
        <f t="shared" si="689"/>
        <v/>
      </c>
      <c r="C7208" t="str">
        <f t="shared" si="688"/>
        <v/>
      </c>
      <c r="D7208" s="315" t="str">
        <f t="shared" si="693"/>
        <v/>
      </c>
      <c r="E7208" s="228">
        <v>0</v>
      </c>
      <c r="J7208" s="229">
        <f t="shared" si="690"/>
        <v>0</v>
      </c>
      <c r="K7208" s="229">
        <f t="shared" si="691"/>
        <v>0</v>
      </c>
      <c r="L7208" s="229">
        <f t="shared" si="691"/>
        <v>0</v>
      </c>
      <c r="M7208" s="229">
        <f t="shared" si="692"/>
        <v>0</v>
      </c>
    </row>
    <row r="7209" spans="1:13" ht="15" customHeight="1">
      <c r="A7209" s="76"/>
      <c r="B7209" s="77" t="str">
        <f t="shared" si="689"/>
        <v/>
      </c>
      <c r="C7209" t="str">
        <f t="shared" si="688"/>
        <v/>
      </c>
      <c r="D7209" s="315" t="str">
        <f t="shared" si="693"/>
        <v/>
      </c>
      <c r="E7209" s="228">
        <v>0</v>
      </c>
      <c r="J7209" s="229">
        <f t="shared" si="690"/>
        <v>0</v>
      </c>
      <c r="K7209" s="229">
        <f t="shared" si="691"/>
        <v>0</v>
      </c>
      <c r="L7209" s="229">
        <f t="shared" si="691"/>
        <v>0</v>
      </c>
      <c r="M7209" s="229">
        <f t="shared" si="692"/>
        <v>0</v>
      </c>
    </row>
    <row r="7210" spans="1:13" ht="15" customHeight="1">
      <c r="A7210" s="76"/>
      <c r="B7210" s="77" t="str">
        <f t="shared" si="689"/>
        <v/>
      </c>
      <c r="C7210" t="str">
        <f t="shared" si="688"/>
        <v/>
      </c>
      <c r="D7210" s="315" t="str">
        <f t="shared" si="693"/>
        <v/>
      </c>
      <c r="E7210" s="228">
        <v>0</v>
      </c>
      <c r="J7210" s="229">
        <f t="shared" si="690"/>
        <v>0</v>
      </c>
      <c r="K7210" s="229">
        <f t="shared" si="691"/>
        <v>0</v>
      </c>
      <c r="L7210" s="229">
        <f t="shared" si="691"/>
        <v>0</v>
      </c>
      <c r="M7210" s="229">
        <f t="shared" si="692"/>
        <v>0</v>
      </c>
    </row>
    <row r="7211" spans="1:13" ht="15" customHeight="1">
      <c r="A7211" s="76"/>
      <c r="B7211" s="77" t="str">
        <f t="shared" si="689"/>
        <v/>
      </c>
      <c r="C7211" t="str">
        <f t="shared" si="688"/>
        <v/>
      </c>
      <c r="D7211" s="315" t="str">
        <f t="shared" si="693"/>
        <v/>
      </c>
      <c r="E7211" s="228">
        <v>0</v>
      </c>
      <c r="J7211" s="229">
        <f t="shared" si="690"/>
        <v>0</v>
      </c>
      <c r="K7211" s="229">
        <f t="shared" si="691"/>
        <v>0</v>
      </c>
      <c r="L7211" s="229">
        <f t="shared" si="691"/>
        <v>0</v>
      </c>
      <c r="M7211" s="229">
        <f t="shared" si="692"/>
        <v>0</v>
      </c>
    </row>
    <row r="7212" spans="1:13" ht="15" customHeight="1">
      <c r="A7212" s="76"/>
      <c r="B7212" s="77" t="str">
        <f t="shared" si="689"/>
        <v/>
      </c>
      <c r="C7212" t="str">
        <f t="shared" si="688"/>
        <v/>
      </c>
      <c r="D7212" s="315" t="str">
        <f t="shared" si="693"/>
        <v/>
      </c>
      <c r="E7212" s="228">
        <v>0</v>
      </c>
      <c r="J7212" s="229">
        <f t="shared" si="690"/>
        <v>0</v>
      </c>
      <c r="K7212" s="229">
        <f t="shared" si="691"/>
        <v>0</v>
      </c>
      <c r="L7212" s="229">
        <f t="shared" si="691"/>
        <v>0</v>
      </c>
      <c r="M7212" s="229">
        <f t="shared" si="692"/>
        <v>0</v>
      </c>
    </row>
    <row r="7213" spans="1:13" ht="15" customHeight="1">
      <c r="A7213" s="76"/>
      <c r="B7213" s="77" t="str">
        <f t="shared" si="689"/>
        <v/>
      </c>
      <c r="C7213" t="str">
        <f t="shared" si="688"/>
        <v/>
      </c>
      <c r="D7213" s="315" t="str">
        <f t="shared" si="693"/>
        <v/>
      </c>
      <c r="E7213" s="228">
        <v>0</v>
      </c>
      <c r="J7213" s="229">
        <f t="shared" si="690"/>
        <v>0</v>
      </c>
      <c r="K7213" s="229">
        <f t="shared" si="691"/>
        <v>0</v>
      </c>
      <c r="L7213" s="229">
        <f t="shared" si="691"/>
        <v>0</v>
      </c>
      <c r="M7213" s="229">
        <f t="shared" si="692"/>
        <v>0</v>
      </c>
    </row>
    <row r="7214" spans="1:13" ht="15" customHeight="1">
      <c r="A7214" s="76"/>
      <c r="B7214" s="77" t="str">
        <f t="shared" si="689"/>
        <v/>
      </c>
      <c r="C7214" t="str">
        <f t="shared" si="688"/>
        <v/>
      </c>
      <c r="D7214" s="315" t="str">
        <f t="shared" si="693"/>
        <v/>
      </c>
      <c r="E7214" s="228">
        <v>0</v>
      </c>
      <c r="J7214" s="229">
        <f t="shared" si="690"/>
        <v>0</v>
      </c>
      <c r="K7214" s="229">
        <f t="shared" si="691"/>
        <v>0</v>
      </c>
      <c r="L7214" s="229">
        <f t="shared" si="691"/>
        <v>0</v>
      </c>
      <c r="M7214" s="229">
        <f t="shared" si="692"/>
        <v>0</v>
      </c>
    </row>
    <row r="7215" spans="1:13" ht="15" customHeight="1">
      <c r="A7215" s="76"/>
      <c r="B7215" s="77" t="str">
        <f t="shared" si="689"/>
        <v/>
      </c>
      <c r="C7215" t="str">
        <f t="shared" si="688"/>
        <v/>
      </c>
      <c r="D7215" s="315" t="str">
        <f t="shared" si="693"/>
        <v/>
      </c>
      <c r="E7215" s="228">
        <v>0</v>
      </c>
      <c r="J7215" s="229">
        <f t="shared" si="690"/>
        <v>0</v>
      </c>
      <c r="K7215" s="229">
        <f t="shared" si="691"/>
        <v>0</v>
      </c>
      <c r="L7215" s="229">
        <f t="shared" si="691"/>
        <v>0</v>
      </c>
      <c r="M7215" s="229">
        <f t="shared" si="692"/>
        <v>0</v>
      </c>
    </row>
    <row r="7216" spans="1:13" ht="15" customHeight="1">
      <c r="A7216" s="76"/>
      <c r="B7216" s="77" t="str">
        <f t="shared" si="689"/>
        <v/>
      </c>
      <c r="C7216" t="str">
        <f t="shared" si="688"/>
        <v/>
      </c>
      <c r="D7216" s="315" t="str">
        <f t="shared" si="693"/>
        <v/>
      </c>
      <c r="E7216" s="228">
        <v>0</v>
      </c>
      <c r="J7216" s="229">
        <f t="shared" si="690"/>
        <v>0</v>
      </c>
      <c r="K7216" s="229">
        <f t="shared" si="691"/>
        <v>0</v>
      </c>
      <c r="L7216" s="229">
        <f t="shared" si="691"/>
        <v>0</v>
      </c>
      <c r="M7216" s="229">
        <f t="shared" si="692"/>
        <v>0</v>
      </c>
    </row>
    <row r="7217" spans="1:13" ht="15" customHeight="1">
      <c r="A7217" s="76"/>
      <c r="B7217" s="77" t="str">
        <f t="shared" si="689"/>
        <v/>
      </c>
      <c r="C7217" t="str">
        <f t="shared" si="688"/>
        <v/>
      </c>
      <c r="D7217" s="315" t="str">
        <f t="shared" si="693"/>
        <v/>
      </c>
      <c r="E7217" s="228">
        <v>0</v>
      </c>
      <c r="J7217" s="229">
        <f t="shared" si="690"/>
        <v>0</v>
      </c>
      <c r="K7217" s="229">
        <f t="shared" si="691"/>
        <v>0</v>
      </c>
      <c r="L7217" s="229">
        <f t="shared" si="691"/>
        <v>0</v>
      </c>
      <c r="M7217" s="229">
        <f t="shared" si="692"/>
        <v>0</v>
      </c>
    </row>
    <row r="7218" spans="1:13" ht="15" customHeight="1">
      <c r="A7218" s="76"/>
      <c r="B7218" s="77" t="str">
        <f t="shared" si="689"/>
        <v/>
      </c>
      <c r="C7218" t="str">
        <f t="shared" si="688"/>
        <v/>
      </c>
      <c r="D7218" s="315" t="str">
        <f t="shared" si="693"/>
        <v/>
      </c>
      <c r="E7218" s="228">
        <v>0</v>
      </c>
      <c r="J7218" s="229">
        <f t="shared" si="690"/>
        <v>0</v>
      </c>
      <c r="K7218" s="229">
        <f t="shared" si="691"/>
        <v>0</v>
      </c>
      <c r="L7218" s="229">
        <f t="shared" si="691"/>
        <v>0</v>
      </c>
      <c r="M7218" s="229">
        <f t="shared" si="692"/>
        <v>0</v>
      </c>
    </row>
    <row r="7219" spans="1:13" ht="15" customHeight="1">
      <c r="A7219" s="76"/>
      <c r="B7219" s="77" t="str">
        <f t="shared" si="689"/>
        <v/>
      </c>
      <c r="C7219" t="str">
        <f t="shared" si="688"/>
        <v/>
      </c>
      <c r="D7219" s="315" t="str">
        <f t="shared" si="693"/>
        <v/>
      </c>
      <c r="E7219" s="228">
        <v>0</v>
      </c>
      <c r="J7219" s="229">
        <f t="shared" si="690"/>
        <v>0</v>
      </c>
      <c r="K7219" s="229">
        <f t="shared" si="691"/>
        <v>0</v>
      </c>
      <c r="L7219" s="229">
        <f t="shared" si="691"/>
        <v>0</v>
      </c>
      <c r="M7219" s="229">
        <f t="shared" si="692"/>
        <v>0</v>
      </c>
    </row>
    <row r="7220" spans="1:13" ht="15" customHeight="1">
      <c r="A7220" s="76"/>
      <c r="B7220" s="77" t="str">
        <f t="shared" si="689"/>
        <v/>
      </c>
      <c r="C7220" t="str">
        <f t="shared" si="688"/>
        <v/>
      </c>
      <c r="D7220" s="315" t="str">
        <f t="shared" si="693"/>
        <v/>
      </c>
      <c r="E7220" s="228">
        <v>0</v>
      </c>
      <c r="J7220" s="229">
        <f t="shared" si="690"/>
        <v>0</v>
      </c>
      <c r="K7220" s="229">
        <f t="shared" si="691"/>
        <v>0</v>
      </c>
      <c r="L7220" s="229">
        <f t="shared" si="691"/>
        <v>0</v>
      </c>
      <c r="M7220" s="229">
        <f t="shared" si="692"/>
        <v>0</v>
      </c>
    </row>
    <row r="7221" spans="1:13" ht="15" customHeight="1">
      <c r="A7221" s="76"/>
      <c r="B7221" s="77" t="str">
        <f t="shared" si="689"/>
        <v/>
      </c>
      <c r="C7221" t="str">
        <f t="shared" si="688"/>
        <v/>
      </c>
      <c r="D7221" s="315" t="str">
        <f t="shared" si="693"/>
        <v/>
      </c>
      <c r="E7221" s="228">
        <v>0</v>
      </c>
      <c r="J7221" s="229">
        <f t="shared" si="690"/>
        <v>0</v>
      </c>
      <c r="K7221" s="229">
        <f t="shared" si="691"/>
        <v>0</v>
      </c>
      <c r="L7221" s="229">
        <f t="shared" si="691"/>
        <v>0</v>
      </c>
      <c r="M7221" s="229">
        <f t="shared" si="692"/>
        <v>0</v>
      </c>
    </row>
    <row r="7222" spans="1:13" ht="15" customHeight="1">
      <c r="A7222" s="76"/>
      <c r="B7222" s="77" t="str">
        <f t="shared" si="689"/>
        <v/>
      </c>
      <c r="C7222" t="str">
        <f t="shared" si="688"/>
        <v/>
      </c>
      <c r="D7222" s="315" t="str">
        <f t="shared" si="693"/>
        <v/>
      </c>
      <c r="E7222" s="228">
        <v>0</v>
      </c>
      <c r="J7222" s="229">
        <f t="shared" si="690"/>
        <v>0</v>
      </c>
      <c r="K7222" s="229">
        <f t="shared" si="691"/>
        <v>0</v>
      </c>
      <c r="L7222" s="229">
        <f t="shared" si="691"/>
        <v>0</v>
      </c>
      <c r="M7222" s="229">
        <f t="shared" si="692"/>
        <v>0</v>
      </c>
    </row>
    <row r="7223" spans="1:13" ht="15" customHeight="1">
      <c r="A7223" s="76"/>
      <c r="B7223" s="77" t="str">
        <f t="shared" si="689"/>
        <v/>
      </c>
      <c r="C7223" t="str">
        <f t="shared" si="688"/>
        <v/>
      </c>
      <c r="D7223" s="315" t="str">
        <f t="shared" si="693"/>
        <v/>
      </c>
      <c r="E7223" s="228">
        <v>0</v>
      </c>
      <c r="J7223" s="229">
        <f t="shared" si="690"/>
        <v>0</v>
      </c>
      <c r="K7223" s="229">
        <f t="shared" si="691"/>
        <v>0</v>
      </c>
      <c r="L7223" s="229">
        <f t="shared" si="691"/>
        <v>0</v>
      </c>
      <c r="M7223" s="229">
        <f t="shared" si="692"/>
        <v>0</v>
      </c>
    </row>
    <row r="7224" spans="1:13" ht="15" customHeight="1">
      <c r="A7224" s="76"/>
      <c r="B7224" s="77" t="str">
        <f t="shared" si="689"/>
        <v/>
      </c>
      <c r="C7224" t="str">
        <f t="shared" si="688"/>
        <v/>
      </c>
      <c r="D7224" s="315" t="str">
        <f t="shared" si="693"/>
        <v/>
      </c>
      <c r="E7224" s="228">
        <v>0</v>
      </c>
      <c r="J7224" s="229">
        <f t="shared" si="690"/>
        <v>0</v>
      </c>
      <c r="K7224" s="229">
        <f t="shared" si="691"/>
        <v>0</v>
      </c>
      <c r="L7224" s="229">
        <f t="shared" si="691"/>
        <v>0</v>
      </c>
      <c r="M7224" s="229">
        <f t="shared" si="692"/>
        <v>0</v>
      </c>
    </row>
    <row r="7225" spans="1:13" ht="15" customHeight="1">
      <c r="A7225" s="76"/>
      <c r="B7225" s="77" t="str">
        <f t="shared" si="689"/>
        <v/>
      </c>
      <c r="C7225" t="str">
        <f t="shared" si="688"/>
        <v/>
      </c>
      <c r="D7225" s="315" t="str">
        <f t="shared" si="693"/>
        <v/>
      </c>
      <c r="E7225" s="228">
        <v>0</v>
      </c>
      <c r="J7225" s="229">
        <f t="shared" si="690"/>
        <v>0</v>
      </c>
      <c r="K7225" s="229">
        <f t="shared" si="691"/>
        <v>0</v>
      </c>
      <c r="L7225" s="229">
        <f t="shared" si="691"/>
        <v>0</v>
      </c>
      <c r="M7225" s="229">
        <f t="shared" si="692"/>
        <v>0</v>
      </c>
    </row>
    <row r="7226" spans="1:13" ht="15" customHeight="1">
      <c r="A7226" s="76"/>
      <c r="B7226" s="77" t="str">
        <f t="shared" si="689"/>
        <v/>
      </c>
      <c r="C7226" t="str">
        <f t="shared" si="688"/>
        <v/>
      </c>
      <c r="D7226" s="315" t="str">
        <f t="shared" si="693"/>
        <v/>
      </c>
      <c r="E7226" s="228">
        <v>0</v>
      </c>
      <c r="J7226" s="229">
        <f t="shared" si="690"/>
        <v>0</v>
      </c>
      <c r="K7226" s="229">
        <f t="shared" si="691"/>
        <v>0</v>
      </c>
      <c r="L7226" s="229">
        <f t="shared" si="691"/>
        <v>0</v>
      </c>
      <c r="M7226" s="229">
        <f t="shared" si="692"/>
        <v>0</v>
      </c>
    </row>
    <row r="7227" spans="1:13" ht="15" customHeight="1">
      <c r="A7227" s="76"/>
      <c r="B7227" s="77" t="str">
        <f t="shared" si="689"/>
        <v/>
      </c>
      <c r="C7227" t="str">
        <f t="shared" si="688"/>
        <v/>
      </c>
      <c r="D7227" s="315" t="str">
        <f t="shared" si="693"/>
        <v/>
      </c>
      <c r="E7227" s="228">
        <v>0</v>
      </c>
      <c r="J7227" s="229">
        <f t="shared" si="690"/>
        <v>0</v>
      </c>
      <c r="K7227" s="229">
        <f t="shared" si="691"/>
        <v>0</v>
      </c>
      <c r="L7227" s="229">
        <f t="shared" si="691"/>
        <v>0</v>
      </c>
      <c r="M7227" s="229">
        <f t="shared" si="692"/>
        <v>0</v>
      </c>
    </row>
    <row r="7228" spans="1:13" ht="15" customHeight="1">
      <c r="A7228" s="76"/>
      <c r="B7228" s="77" t="str">
        <f t="shared" si="689"/>
        <v/>
      </c>
      <c r="C7228" t="str">
        <f t="shared" si="688"/>
        <v/>
      </c>
      <c r="D7228" s="315" t="str">
        <f t="shared" si="693"/>
        <v/>
      </c>
      <c r="E7228" s="228">
        <v>0</v>
      </c>
      <c r="J7228" s="229">
        <f t="shared" si="690"/>
        <v>0</v>
      </c>
      <c r="K7228" s="229">
        <f t="shared" si="691"/>
        <v>0</v>
      </c>
      <c r="L7228" s="229">
        <f t="shared" si="691"/>
        <v>0</v>
      </c>
      <c r="M7228" s="229">
        <f t="shared" si="692"/>
        <v>0</v>
      </c>
    </row>
    <row r="7229" spans="1:13" ht="15" customHeight="1">
      <c r="A7229" s="76"/>
      <c r="B7229" s="77" t="str">
        <f t="shared" si="689"/>
        <v/>
      </c>
      <c r="C7229" t="str">
        <f t="shared" si="688"/>
        <v/>
      </c>
      <c r="D7229" s="315" t="str">
        <f t="shared" si="693"/>
        <v/>
      </c>
      <c r="E7229" s="228">
        <v>0</v>
      </c>
      <c r="J7229" s="229">
        <f t="shared" si="690"/>
        <v>0</v>
      </c>
      <c r="K7229" s="229">
        <f t="shared" si="691"/>
        <v>0</v>
      </c>
      <c r="L7229" s="229">
        <f t="shared" si="691"/>
        <v>0</v>
      </c>
      <c r="M7229" s="229">
        <f t="shared" si="692"/>
        <v>0</v>
      </c>
    </row>
    <row r="7230" spans="1:13" ht="15" customHeight="1">
      <c r="A7230" s="76"/>
      <c r="B7230" s="77" t="str">
        <f t="shared" si="689"/>
        <v/>
      </c>
      <c r="C7230" t="str">
        <f t="shared" si="688"/>
        <v/>
      </c>
      <c r="D7230" s="315" t="str">
        <f t="shared" si="693"/>
        <v/>
      </c>
      <c r="E7230" s="228">
        <v>0</v>
      </c>
      <c r="J7230" s="229">
        <f t="shared" si="690"/>
        <v>0</v>
      </c>
      <c r="K7230" s="229">
        <f t="shared" si="691"/>
        <v>0</v>
      </c>
      <c r="L7230" s="229">
        <f t="shared" si="691"/>
        <v>0</v>
      </c>
      <c r="M7230" s="229">
        <f t="shared" si="692"/>
        <v>0</v>
      </c>
    </row>
    <row r="7231" spans="1:13" ht="15" customHeight="1">
      <c r="A7231" s="76"/>
      <c r="B7231" s="77" t="str">
        <f t="shared" si="689"/>
        <v/>
      </c>
      <c r="C7231" t="str">
        <f t="shared" si="688"/>
        <v/>
      </c>
      <c r="D7231" s="315" t="str">
        <f t="shared" si="693"/>
        <v/>
      </c>
      <c r="E7231" s="228">
        <v>0</v>
      </c>
      <c r="J7231" s="229">
        <f t="shared" si="690"/>
        <v>0</v>
      </c>
      <c r="K7231" s="229">
        <f t="shared" si="691"/>
        <v>0</v>
      </c>
      <c r="L7231" s="229">
        <f t="shared" si="691"/>
        <v>0</v>
      </c>
      <c r="M7231" s="229">
        <f t="shared" si="692"/>
        <v>0</v>
      </c>
    </row>
    <row r="7232" spans="1:13" ht="15" customHeight="1">
      <c r="A7232" s="76"/>
      <c r="B7232" s="77" t="str">
        <f t="shared" si="689"/>
        <v/>
      </c>
      <c r="C7232" t="str">
        <f t="shared" si="688"/>
        <v/>
      </c>
      <c r="D7232" s="315" t="str">
        <f t="shared" si="693"/>
        <v/>
      </c>
      <c r="E7232" s="228">
        <v>0</v>
      </c>
      <c r="J7232" s="229">
        <f t="shared" si="690"/>
        <v>0</v>
      </c>
      <c r="K7232" s="229">
        <f t="shared" si="691"/>
        <v>0</v>
      </c>
      <c r="L7232" s="229">
        <f t="shared" si="691"/>
        <v>0</v>
      </c>
      <c r="M7232" s="229">
        <f t="shared" si="692"/>
        <v>0</v>
      </c>
    </row>
    <row r="7233" spans="1:13" ht="15" customHeight="1">
      <c r="A7233" s="76"/>
      <c r="B7233" s="77" t="str">
        <f t="shared" si="689"/>
        <v/>
      </c>
      <c r="C7233" t="str">
        <f t="shared" ref="C7233:C7296" si="694">IF(A7233&lt;&gt;"",TEXT(A7233,"aaaa"),"")</f>
        <v/>
      </c>
      <c r="D7233" s="315" t="str">
        <f t="shared" si="693"/>
        <v/>
      </c>
      <c r="E7233" s="228">
        <v>0</v>
      </c>
      <c r="J7233" s="229">
        <f t="shared" si="690"/>
        <v>0</v>
      </c>
      <c r="K7233" s="229">
        <f t="shared" si="691"/>
        <v>0</v>
      </c>
      <c r="L7233" s="229">
        <f t="shared" si="691"/>
        <v>0</v>
      </c>
      <c r="M7233" s="229">
        <f t="shared" si="692"/>
        <v>0</v>
      </c>
    </row>
    <row r="7234" spans="1:13" ht="15" customHeight="1">
      <c r="A7234" s="76"/>
      <c r="B7234" s="77" t="str">
        <f t="shared" si="689"/>
        <v/>
      </c>
      <c r="C7234" t="str">
        <f t="shared" si="694"/>
        <v/>
      </c>
      <c r="D7234" s="315" t="str">
        <f t="shared" si="693"/>
        <v/>
      </c>
      <c r="E7234" s="228">
        <v>0</v>
      </c>
      <c r="J7234" s="229">
        <f t="shared" si="690"/>
        <v>0</v>
      </c>
      <c r="K7234" s="229">
        <f t="shared" si="691"/>
        <v>0</v>
      </c>
      <c r="L7234" s="229">
        <f t="shared" si="691"/>
        <v>0</v>
      </c>
      <c r="M7234" s="229">
        <f t="shared" si="692"/>
        <v>0</v>
      </c>
    </row>
    <row r="7235" spans="1:13" ht="15" customHeight="1">
      <c r="A7235" s="76"/>
      <c r="B7235" s="77" t="str">
        <f t="shared" si="689"/>
        <v/>
      </c>
      <c r="C7235" t="str">
        <f t="shared" si="694"/>
        <v/>
      </c>
      <c r="D7235" s="315" t="str">
        <f t="shared" si="693"/>
        <v/>
      </c>
      <c r="E7235" s="228">
        <v>0</v>
      </c>
      <c r="J7235" s="229">
        <f t="shared" si="690"/>
        <v>0</v>
      </c>
      <c r="K7235" s="229">
        <f t="shared" si="691"/>
        <v>0</v>
      </c>
      <c r="L7235" s="229">
        <f t="shared" si="691"/>
        <v>0</v>
      </c>
      <c r="M7235" s="229">
        <f t="shared" si="692"/>
        <v>0</v>
      </c>
    </row>
    <row r="7236" spans="1:13" ht="15" customHeight="1">
      <c r="A7236" s="76"/>
      <c r="B7236" s="77" t="str">
        <f t="shared" si="689"/>
        <v/>
      </c>
      <c r="C7236" t="str">
        <f t="shared" si="694"/>
        <v/>
      </c>
      <c r="D7236" s="315" t="str">
        <f t="shared" si="693"/>
        <v/>
      </c>
      <c r="E7236" s="228">
        <v>0</v>
      </c>
      <c r="J7236" s="229">
        <f t="shared" si="690"/>
        <v>0</v>
      </c>
      <c r="K7236" s="229">
        <f t="shared" si="691"/>
        <v>0</v>
      </c>
      <c r="L7236" s="229">
        <f t="shared" si="691"/>
        <v>0</v>
      </c>
      <c r="M7236" s="229">
        <f t="shared" si="692"/>
        <v>0</v>
      </c>
    </row>
    <row r="7237" spans="1:13" ht="15" customHeight="1">
      <c r="A7237" s="76"/>
      <c r="B7237" s="77" t="str">
        <f t="shared" si="689"/>
        <v/>
      </c>
      <c r="C7237" t="str">
        <f t="shared" si="694"/>
        <v/>
      </c>
      <c r="D7237" s="315" t="str">
        <f t="shared" si="693"/>
        <v/>
      </c>
      <c r="E7237" s="228">
        <v>0</v>
      </c>
      <c r="J7237" s="229">
        <f t="shared" si="690"/>
        <v>0</v>
      </c>
      <c r="K7237" s="229">
        <f t="shared" si="691"/>
        <v>0</v>
      </c>
      <c r="L7237" s="229">
        <f t="shared" si="691"/>
        <v>0</v>
      </c>
      <c r="M7237" s="229">
        <f t="shared" si="692"/>
        <v>0</v>
      </c>
    </row>
    <row r="7238" spans="1:13" ht="15" customHeight="1">
      <c r="A7238" s="76"/>
      <c r="B7238" s="77" t="str">
        <f t="shared" si="689"/>
        <v/>
      </c>
      <c r="C7238" t="str">
        <f t="shared" si="694"/>
        <v/>
      </c>
      <c r="D7238" s="315" t="str">
        <f t="shared" si="693"/>
        <v/>
      </c>
      <c r="E7238" s="228">
        <v>0</v>
      </c>
      <c r="J7238" s="229">
        <f t="shared" si="690"/>
        <v>0</v>
      </c>
      <c r="K7238" s="229">
        <f t="shared" si="691"/>
        <v>0</v>
      </c>
      <c r="L7238" s="229">
        <f t="shared" si="691"/>
        <v>0</v>
      </c>
      <c r="M7238" s="229">
        <f t="shared" si="692"/>
        <v>0</v>
      </c>
    </row>
    <row r="7239" spans="1:13" ht="15" customHeight="1">
      <c r="A7239" s="76"/>
      <c r="B7239" s="77" t="str">
        <f t="shared" ref="B7239:B7302" si="695">IF(A7239="","",TEXT(A7239,"DDDD"))</f>
        <v/>
      </c>
      <c r="C7239" t="str">
        <f t="shared" si="694"/>
        <v/>
      </c>
      <c r="D7239" s="315" t="str">
        <f t="shared" si="693"/>
        <v/>
      </c>
      <c r="E7239" s="228">
        <v>0</v>
      </c>
      <c r="J7239" s="229">
        <f t="shared" ref="J7239:J7302" si="696">IF(E7239=0,0,(1-J$4)*E7239)</f>
        <v>0</v>
      </c>
      <c r="K7239" s="229">
        <f t="shared" ref="K7239:L7302" si="697">IF(F7239=0,0,(1-K$4)*F7239)</f>
        <v>0</v>
      </c>
      <c r="L7239" s="229">
        <f t="shared" si="697"/>
        <v>0</v>
      </c>
      <c r="M7239" s="229">
        <f t="shared" ref="M7239:M7302" si="698">IF(H7239=0,0,(1-M$4)*H7239)</f>
        <v>0</v>
      </c>
    </row>
    <row r="7240" spans="1:13" ht="15" customHeight="1">
      <c r="A7240" s="76"/>
      <c r="B7240" s="77" t="str">
        <f t="shared" si="695"/>
        <v/>
      </c>
      <c r="C7240" t="str">
        <f t="shared" si="694"/>
        <v/>
      </c>
      <c r="D7240" s="315" t="str">
        <f t="shared" ref="D7240:D7303" si="699">IF(A7240&lt;&gt;"",PROPER(TEXT(A7240,"Mmmm")),"")</f>
        <v/>
      </c>
      <c r="E7240" s="228">
        <v>0</v>
      </c>
      <c r="J7240" s="229">
        <f t="shared" si="696"/>
        <v>0</v>
      </c>
      <c r="K7240" s="229">
        <f t="shared" si="697"/>
        <v>0</v>
      </c>
      <c r="L7240" s="229">
        <f t="shared" si="697"/>
        <v>0</v>
      </c>
      <c r="M7240" s="229">
        <f t="shared" si="698"/>
        <v>0</v>
      </c>
    </row>
    <row r="7241" spans="1:13" ht="15" customHeight="1">
      <c r="A7241" s="76"/>
      <c r="B7241" s="77" t="str">
        <f t="shared" si="695"/>
        <v/>
      </c>
      <c r="C7241" t="str">
        <f t="shared" si="694"/>
        <v/>
      </c>
      <c r="D7241" s="315" t="str">
        <f t="shared" si="699"/>
        <v/>
      </c>
      <c r="E7241" s="228">
        <v>0</v>
      </c>
      <c r="J7241" s="229">
        <f t="shared" si="696"/>
        <v>0</v>
      </c>
      <c r="K7241" s="229">
        <f t="shared" si="697"/>
        <v>0</v>
      </c>
      <c r="L7241" s="229">
        <f t="shared" si="697"/>
        <v>0</v>
      </c>
      <c r="M7241" s="229">
        <f t="shared" si="698"/>
        <v>0</v>
      </c>
    </row>
    <row r="7242" spans="1:13" ht="15" customHeight="1">
      <c r="A7242" s="76"/>
      <c r="B7242" s="77" t="str">
        <f t="shared" si="695"/>
        <v/>
      </c>
      <c r="C7242" t="str">
        <f t="shared" si="694"/>
        <v/>
      </c>
      <c r="D7242" s="315" t="str">
        <f t="shared" si="699"/>
        <v/>
      </c>
      <c r="E7242" s="228">
        <v>0</v>
      </c>
      <c r="J7242" s="229">
        <f t="shared" si="696"/>
        <v>0</v>
      </c>
      <c r="K7242" s="229">
        <f t="shared" si="697"/>
        <v>0</v>
      </c>
      <c r="L7242" s="229">
        <f t="shared" si="697"/>
        <v>0</v>
      </c>
      <c r="M7242" s="229">
        <f t="shared" si="698"/>
        <v>0</v>
      </c>
    </row>
    <row r="7243" spans="1:13" ht="15" customHeight="1">
      <c r="A7243" s="76"/>
      <c r="B7243" s="77" t="str">
        <f t="shared" si="695"/>
        <v/>
      </c>
      <c r="C7243" t="str">
        <f t="shared" si="694"/>
        <v/>
      </c>
      <c r="D7243" s="315" t="str">
        <f t="shared" si="699"/>
        <v/>
      </c>
      <c r="E7243" s="228">
        <v>0</v>
      </c>
      <c r="J7243" s="229">
        <f t="shared" si="696"/>
        <v>0</v>
      </c>
      <c r="K7243" s="229">
        <f t="shared" si="697"/>
        <v>0</v>
      </c>
      <c r="L7243" s="229">
        <f t="shared" si="697"/>
        <v>0</v>
      </c>
      <c r="M7243" s="229">
        <f t="shared" si="698"/>
        <v>0</v>
      </c>
    </row>
    <row r="7244" spans="1:13" ht="15" customHeight="1">
      <c r="A7244" s="76"/>
      <c r="B7244" s="77" t="str">
        <f t="shared" si="695"/>
        <v/>
      </c>
      <c r="C7244" t="str">
        <f t="shared" si="694"/>
        <v/>
      </c>
      <c r="D7244" s="315" t="str">
        <f t="shared" si="699"/>
        <v/>
      </c>
      <c r="E7244" s="228">
        <v>0</v>
      </c>
      <c r="J7244" s="229">
        <f t="shared" si="696"/>
        <v>0</v>
      </c>
      <c r="K7244" s="229">
        <f t="shared" si="697"/>
        <v>0</v>
      </c>
      <c r="L7244" s="229">
        <f t="shared" si="697"/>
        <v>0</v>
      </c>
      <c r="M7244" s="229">
        <f t="shared" si="698"/>
        <v>0</v>
      </c>
    </row>
    <row r="7245" spans="1:13" ht="15" customHeight="1">
      <c r="A7245" s="76"/>
      <c r="B7245" s="77" t="str">
        <f t="shared" si="695"/>
        <v/>
      </c>
      <c r="C7245" t="str">
        <f t="shared" si="694"/>
        <v/>
      </c>
      <c r="D7245" s="315" t="str">
        <f t="shared" si="699"/>
        <v/>
      </c>
      <c r="E7245" s="228">
        <v>0</v>
      </c>
      <c r="J7245" s="229">
        <f t="shared" si="696"/>
        <v>0</v>
      </c>
      <c r="K7245" s="229">
        <f t="shared" si="697"/>
        <v>0</v>
      </c>
      <c r="L7245" s="229">
        <f t="shared" si="697"/>
        <v>0</v>
      </c>
      <c r="M7245" s="229">
        <f t="shared" si="698"/>
        <v>0</v>
      </c>
    </row>
    <row r="7246" spans="1:13" ht="15" customHeight="1">
      <c r="A7246" s="76"/>
      <c r="B7246" s="77" t="str">
        <f t="shared" si="695"/>
        <v/>
      </c>
      <c r="C7246" t="str">
        <f t="shared" si="694"/>
        <v/>
      </c>
      <c r="D7246" s="315" t="str">
        <f t="shared" si="699"/>
        <v/>
      </c>
      <c r="E7246" s="228">
        <v>0</v>
      </c>
      <c r="J7246" s="229">
        <f t="shared" si="696"/>
        <v>0</v>
      </c>
      <c r="K7246" s="229">
        <f t="shared" si="697"/>
        <v>0</v>
      </c>
      <c r="L7246" s="229">
        <f t="shared" si="697"/>
        <v>0</v>
      </c>
      <c r="M7246" s="229">
        <f t="shared" si="698"/>
        <v>0</v>
      </c>
    </row>
    <row r="7247" spans="1:13" ht="15" customHeight="1">
      <c r="A7247" s="76"/>
      <c r="B7247" s="77" t="str">
        <f t="shared" si="695"/>
        <v/>
      </c>
      <c r="C7247" t="str">
        <f t="shared" si="694"/>
        <v/>
      </c>
      <c r="D7247" s="315" t="str">
        <f t="shared" si="699"/>
        <v/>
      </c>
      <c r="E7247" s="228">
        <v>0</v>
      </c>
      <c r="J7247" s="229">
        <f t="shared" si="696"/>
        <v>0</v>
      </c>
      <c r="K7247" s="229">
        <f t="shared" si="697"/>
        <v>0</v>
      </c>
      <c r="L7247" s="229">
        <f t="shared" si="697"/>
        <v>0</v>
      </c>
      <c r="M7247" s="229">
        <f t="shared" si="698"/>
        <v>0</v>
      </c>
    </row>
    <row r="7248" spans="1:13" ht="15" customHeight="1">
      <c r="A7248" s="76"/>
      <c r="B7248" s="77" t="str">
        <f t="shared" si="695"/>
        <v/>
      </c>
      <c r="C7248" t="str">
        <f t="shared" si="694"/>
        <v/>
      </c>
      <c r="D7248" s="315" t="str">
        <f t="shared" si="699"/>
        <v/>
      </c>
      <c r="E7248" s="228">
        <v>0</v>
      </c>
      <c r="J7248" s="229">
        <f t="shared" si="696"/>
        <v>0</v>
      </c>
      <c r="K7248" s="229">
        <f t="shared" si="697"/>
        <v>0</v>
      </c>
      <c r="L7248" s="229">
        <f t="shared" si="697"/>
        <v>0</v>
      </c>
      <c r="M7248" s="229">
        <f t="shared" si="698"/>
        <v>0</v>
      </c>
    </row>
    <row r="7249" spans="1:13" ht="15" customHeight="1">
      <c r="A7249" s="76"/>
      <c r="B7249" s="77" t="str">
        <f t="shared" si="695"/>
        <v/>
      </c>
      <c r="C7249" t="str">
        <f t="shared" si="694"/>
        <v/>
      </c>
      <c r="D7249" s="315" t="str">
        <f t="shared" si="699"/>
        <v/>
      </c>
      <c r="E7249" s="228">
        <v>0</v>
      </c>
      <c r="J7249" s="229">
        <f t="shared" si="696"/>
        <v>0</v>
      </c>
      <c r="K7249" s="229">
        <f t="shared" si="697"/>
        <v>0</v>
      </c>
      <c r="L7249" s="229">
        <f t="shared" si="697"/>
        <v>0</v>
      </c>
      <c r="M7249" s="229">
        <f t="shared" si="698"/>
        <v>0</v>
      </c>
    </row>
    <row r="7250" spans="1:13" ht="15" customHeight="1">
      <c r="A7250" s="76"/>
      <c r="B7250" s="77" t="str">
        <f t="shared" si="695"/>
        <v/>
      </c>
      <c r="C7250" t="str">
        <f t="shared" si="694"/>
        <v/>
      </c>
      <c r="D7250" s="315" t="str">
        <f t="shared" si="699"/>
        <v/>
      </c>
      <c r="E7250" s="228">
        <v>0</v>
      </c>
      <c r="J7250" s="229">
        <f t="shared" si="696"/>
        <v>0</v>
      </c>
      <c r="K7250" s="229">
        <f t="shared" si="697"/>
        <v>0</v>
      </c>
      <c r="L7250" s="229">
        <f t="shared" si="697"/>
        <v>0</v>
      </c>
      <c r="M7250" s="229">
        <f t="shared" si="698"/>
        <v>0</v>
      </c>
    </row>
    <row r="7251" spans="1:13" ht="15" customHeight="1">
      <c r="A7251" s="76"/>
      <c r="B7251" s="77" t="str">
        <f t="shared" si="695"/>
        <v/>
      </c>
      <c r="C7251" t="str">
        <f t="shared" si="694"/>
        <v/>
      </c>
      <c r="D7251" s="315" t="str">
        <f t="shared" si="699"/>
        <v/>
      </c>
      <c r="E7251" s="228">
        <v>0</v>
      </c>
      <c r="J7251" s="229">
        <f t="shared" si="696"/>
        <v>0</v>
      </c>
      <c r="K7251" s="229">
        <f t="shared" si="697"/>
        <v>0</v>
      </c>
      <c r="L7251" s="229">
        <f t="shared" si="697"/>
        <v>0</v>
      </c>
      <c r="M7251" s="229">
        <f t="shared" si="698"/>
        <v>0</v>
      </c>
    </row>
    <row r="7252" spans="1:13" ht="15" customHeight="1">
      <c r="A7252" s="76"/>
      <c r="B7252" s="77" t="str">
        <f t="shared" si="695"/>
        <v/>
      </c>
      <c r="C7252" t="str">
        <f t="shared" si="694"/>
        <v/>
      </c>
      <c r="D7252" s="315" t="str">
        <f t="shared" si="699"/>
        <v/>
      </c>
      <c r="E7252" s="228">
        <v>0</v>
      </c>
      <c r="J7252" s="229">
        <f t="shared" si="696"/>
        <v>0</v>
      </c>
      <c r="K7252" s="229">
        <f t="shared" si="697"/>
        <v>0</v>
      </c>
      <c r="L7252" s="229">
        <f t="shared" si="697"/>
        <v>0</v>
      </c>
      <c r="M7252" s="229">
        <f t="shared" si="698"/>
        <v>0</v>
      </c>
    </row>
    <row r="7253" spans="1:13" ht="15" customHeight="1">
      <c r="A7253" s="76"/>
      <c r="B7253" s="77" t="str">
        <f t="shared" si="695"/>
        <v/>
      </c>
      <c r="C7253" t="str">
        <f t="shared" si="694"/>
        <v/>
      </c>
      <c r="D7253" s="315" t="str">
        <f t="shared" si="699"/>
        <v/>
      </c>
      <c r="E7253" s="228">
        <v>0</v>
      </c>
      <c r="J7253" s="229">
        <f t="shared" si="696"/>
        <v>0</v>
      </c>
      <c r="K7253" s="229">
        <f t="shared" si="697"/>
        <v>0</v>
      </c>
      <c r="L7253" s="229">
        <f t="shared" si="697"/>
        <v>0</v>
      </c>
      <c r="M7253" s="229">
        <f t="shared" si="698"/>
        <v>0</v>
      </c>
    </row>
    <row r="7254" spans="1:13" ht="15" customHeight="1">
      <c r="A7254" s="76"/>
      <c r="B7254" s="77" t="str">
        <f t="shared" si="695"/>
        <v/>
      </c>
      <c r="C7254" t="str">
        <f t="shared" si="694"/>
        <v/>
      </c>
      <c r="D7254" s="315" t="str">
        <f t="shared" si="699"/>
        <v/>
      </c>
      <c r="E7254" s="228">
        <v>0</v>
      </c>
      <c r="J7254" s="229">
        <f t="shared" si="696"/>
        <v>0</v>
      </c>
      <c r="K7254" s="229">
        <f t="shared" si="697"/>
        <v>0</v>
      </c>
      <c r="L7254" s="229">
        <f t="shared" si="697"/>
        <v>0</v>
      </c>
      <c r="M7254" s="229">
        <f t="shared" si="698"/>
        <v>0</v>
      </c>
    </row>
    <row r="7255" spans="1:13" ht="15" customHeight="1">
      <c r="A7255" s="76"/>
      <c r="B7255" s="77" t="str">
        <f t="shared" si="695"/>
        <v/>
      </c>
      <c r="C7255" t="str">
        <f t="shared" si="694"/>
        <v/>
      </c>
      <c r="D7255" s="315" t="str">
        <f t="shared" si="699"/>
        <v/>
      </c>
      <c r="E7255" s="228">
        <v>0</v>
      </c>
      <c r="J7255" s="229">
        <f t="shared" si="696"/>
        <v>0</v>
      </c>
      <c r="K7255" s="229">
        <f t="shared" si="697"/>
        <v>0</v>
      </c>
      <c r="L7255" s="229">
        <f t="shared" si="697"/>
        <v>0</v>
      </c>
      <c r="M7255" s="229">
        <f t="shared" si="698"/>
        <v>0</v>
      </c>
    </row>
    <row r="7256" spans="1:13" ht="15" customHeight="1">
      <c r="A7256" s="76"/>
      <c r="B7256" s="77" t="str">
        <f t="shared" si="695"/>
        <v/>
      </c>
      <c r="C7256" t="str">
        <f t="shared" si="694"/>
        <v/>
      </c>
      <c r="D7256" s="315" t="str">
        <f t="shared" si="699"/>
        <v/>
      </c>
      <c r="E7256" s="228">
        <v>0</v>
      </c>
      <c r="J7256" s="229">
        <f t="shared" si="696"/>
        <v>0</v>
      </c>
      <c r="K7256" s="229">
        <f t="shared" si="697"/>
        <v>0</v>
      </c>
      <c r="L7256" s="229">
        <f t="shared" si="697"/>
        <v>0</v>
      </c>
      <c r="M7256" s="229">
        <f t="shared" si="698"/>
        <v>0</v>
      </c>
    </row>
    <row r="7257" spans="1:13" ht="15" customHeight="1">
      <c r="A7257" s="76"/>
      <c r="B7257" s="77" t="str">
        <f t="shared" si="695"/>
        <v/>
      </c>
      <c r="C7257" t="str">
        <f t="shared" si="694"/>
        <v/>
      </c>
      <c r="D7257" s="315" t="str">
        <f t="shared" si="699"/>
        <v/>
      </c>
      <c r="E7257" s="228">
        <v>0</v>
      </c>
      <c r="J7257" s="229">
        <f t="shared" si="696"/>
        <v>0</v>
      </c>
      <c r="K7257" s="229">
        <f t="shared" si="697"/>
        <v>0</v>
      </c>
      <c r="L7257" s="229">
        <f t="shared" si="697"/>
        <v>0</v>
      </c>
      <c r="M7257" s="229">
        <f t="shared" si="698"/>
        <v>0</v>
      </c>
    </row>
    <row r="7258" spans="1:13" ht="15" customHeight="1">
      <c r="A7258" s="76"/>
      <c r="B7258" s="77" t="str">
        <f t="shared" si="695"/>
        <v/>
      </c>
      <c r="C7258" t="str">
        <f t="shared" si="694"/>
        <v/>
      </c>
      <c r="D7258" s="315" t="str">
        <f t="shared" si="699"/>
        <v/>
      </c>
      <c r="E7258" s="228">
        <v>0</v>
      </c>
      <c r="J7258" s="229">
        <f t="shared" si="696"/>
        <v>0</v>
      </c>
      <c r="K7258" s="229">
        <f t="shared" si="697"/>
        <v>0</v>
      </c>
      <c r="L7258" s="229">
        <f t="shared" si="697"/>
        <v>0</v>
      </c>
      <c r="M7258" s="229">
        <f t="shared" si="698"/>
        <v>0</v>
      </c>
    </row>
    <row r="7259" spans="1:13" ht="15" customHeight="1">
      <c r="A7259" s="76"/>
      <c r="B7259" s="77" t="str">
        <f t="shared" si="695"/>
        <v/>
      </c>
      <c r="C7259" t="str">
        <f t="shared" si="694"/>
        <v/>
      </c>
      <c r="D7259" s="315" t="str">
        <f t="shared" si="699"/>
        <v/>
      </c>
      <c r="E7259" s="228">
        <v>0</v>
      </c>
      <c r="J7259" s="229">
        <f t="shared" si="696"/>
        <v>0</v>
      </c>
      <c r="K7259" s="229">
        <f t="shared" si="697"/>
        <v>0</v>
      </c>
      <c r="L7259" s="229">
        <f t="shared" si="697"/>
        <v>0</v>
      </c>
      <c r="M7259" s="229">
        <f t="shared" si="698"/>
        <v>0</v>
      </c>
    </row>
    <row r="7260" spans="1:13" ht="15" customHeight="1">
      <c r="A7260" s="76"/>
      <c r="B7260" s="77" t="str">
        <f t="shared" si="695"/>
        <v/>
      </c>
      <c r="C7260" t="str">
        <f t="shared" si="694"/>
        <v/>
      </c>
      <c r="D7260" s="315" t="str">
        <f t="shared" si="699"/>
        <v/>
      </c>
      <c r="E7260" s="228">
        <v>0</v>
      </c>
      <c r="J7260" s="229">
        <f t="shared" si="696"/>
        <v>0</v>
      </c>
      <c r="K7260" s="229">
        <f t="shared" si="697"/>
        <v>0</v>
      </c>
      <c r="L7260" s="229">
        <f t="shared" si="697"/>
        <v>0</v>
      </c>
      <c r="M7260" s="229">
        <f t="shared" si="698"/>
        <v>0</v>
      </c>
    </row>
    <row r="7261" spans="1:13" ht="15" customHeight="1">
      <c r="A7261" s="76"/>
      <c r="B7261" s="77" t="str">
        <f t="shared" si="695"/>
        <v/>
      </c>
      <c r="C7261" t="str">
        <f t="shared" si="694"/>
        <v/>
      </c>
      <c r="D7261" s="315" t="str">
        <f t="shared" si="699"/>
        <v/>
      </c>
      <c r="E7261" s="228">
        <v>0</v>
      </c>
      <c r="J7261" s="229">
        <f t="shared" si="696"/>
        <v>0</v>
      </c>
      <c r="K7261" s="229">
        <f t="shared" si="697"/>
        <v>0</v>
      </c>
      <c r="L7261" s="229">
        <f t="shared" si="697"/>
        <v>0</v>
      </c>
      <c r="M7261" s="229">
        <f t="shared" si="698"/>
        <v>0</v>
      </c>
    </row>
    <row r="7262" spans="1:13" ht="15" customHeight="1">
      <c r="A7262" s="76"/>
      <c r="B7262" s="77" t="str">
        <f t="shared" si="695"/>
        <v/>
      </c>
      <c r="C7262" t="str">
        <f t="shared" si="694"/>
        <v/>
      </c>
      <c r="D7262" s="315" t="str">
        <f t="shared" si="699"/>
        <v/>
      </c>
      <c r="E7262" s="228">
        <v>0</v>
      </c>
      <c r="J7262" s="229">
        <f t="shared" si="696"/>
        <v>0</v>
      </c>
      <c r="K7262" s="229">
        <f t="shared" si="697"/>
        <v>0</v>
      </c>
      <c r="L7262" s="229">
        <f t="shared" si="697"/>
        <v>0</v>
      </c>
      <c r="M7262" s="229">
        <f t="shared" si="698"/>
        <v>0</v>
      </c>
    </row>
    <row r="7263" spans="1:13" ht="15" customHeight="1">
      <c r="A7263" s="76"/>
      <c r="B7263" s="77" t="str">
        <f t="shared" si="695"/>
        <v/>
      </c>
      <c r="C7263" t="str">
        <f t="shared" si="694"/>
        <v/>
      </c>
      <c r="D7263" s="315" t="str">
        <f t="shared" si="699"/>
        <v/>
      </c>
      <c r="E7263" s="228">
        <v>0</v>
      </c>
      <c r="J7263" s="229">
        <f t="shared" si="696"/>
        <v>0</v>
      </c>
      <c r="K7263" s="229">
        <f t="shared" si="697"/>
        <v>0</v>
      </c>
      <c r="L7263" s="229">
        <f t="shared" si="697"/>
        <v>0</v>
      </c>
      <c r="M7263" s="229">
        <f t="shared" si="698"/>
        <v>0</v>
      </c>
    </row>
    <row r="7264" spans="1:13" ht="15" customHeight="1">
      <c r="A7264" s="76"/>
      <c r="B7264" s="77" t="str">
        <f t="shared" si="695"/>
        <v/>
      </c>
      <c r="C7264" t="str">
        <f t="shared" si="694"/>
        <v/>
      </c>
      <c r="D7264" s="315" t="str">
        <f t="shared" si="699"/>
        <v/>
      </c>
      <c r="E7264" s="228">
        <v>0</v>
      </c>
      <c r="J7264" s="229">
        <f t="shared" si="696"/>
        <v>0</v>
      </c>
      <c r="K7264" s="229">
        <f t="shared" si="697"/>
        <v>0</v>
      </c>
      <c r="L7264" s="229">
        <f t="shared" si="697"/>
        <v>0</v>
      </c>
      <c r="M7264" s="229">
        <f t="shared" si="698"/>
        <v>0</v>
      </c>
    </row>
    <row r="7265" spans="1:13" ht="15" customHeight="1">
      <c r="A7265" s="76"/>
      <c r="B7265" s="77" t="str">
        <f t="shared" si="695"/>
        <v/>
      </c>
      <c r="C7265" t="str">
        <f t="shared" si="694"/>
        <v/>
      </c>
      <c r="D7265" s="315" t="str">
        <f t="shared" si="699"/>
        <v/>
      </c>
      <c r="E7265" s="228">
        <v>0</v>
      </c>
      <c r="J7265" s="229">
        <f t="shared" si="696"/>
        <v>0</v>
      </c>
      <c r="K7265" s="229">
        <f t="shared" si="697"/>
        <v>0</v>
      </c>
      <c r="L7265" s="229">
        <f t="shared" si="697"/>
        <v>0</v>
      </c>
      <c r="M7265" s="229">
        <f t="shared" si="698"/>
        <v>0</v>
      </c>
    </row>
    <row r="7266" spans="1:13" ht="15" customHeight="1">
      <c r="A7266" s="76"/>
      <c r="B7266" s="77" t="str">
        <f t="shared" si="695"/>
        <v/>
      </c>
      <c r="C7266" t="str">
        <f t="shared" si="694"/>
        <v/>
      </c>
      <c r="D7266" s="315" t="str">
        <f t="shared" si="699"/>
        <v/>
      </c>
      <c r="E7266" s="228">
        <v>0</v>
      </c>
      <c r="J7266" s="229">
        <f t="shared" si="696"/>
        <v>0</v>
      </c>
      <c r="K7266" s="229">
        <f t="shared" si="697"/>
        <v>0</v>
      </c>
      <c r="L7266" s="229">
        <f t="shared" si="697"/>
        <v>0</v>
      </c>
      <c r="M7266" s="229">
        <f t="shared" si="698"/>
        <v>0</v>
      </c>
    </row>
    <row r="7267" spans="1:13" ht="15" customHeight="1">
      <c r="A7267" s="76"/>
      <c r="B7267" s="77" t="str">
        <f t="shared" si="695"/>
        <v/>
      </c>
      <c r="C7267" t="str">
        <f t="shared" si="694"/>
        <v/>
      </c>
      <c r="D7267" s="315" t="str">
        <f t="shared" si="699"/>
        <v/>
      </c>
      <c r="E7267" s="228">
        <v>0</v>
      </c>
      <c r="J7267" s="229">
        <f t="shared" si="696"/>
        <v>0</v>
      </c>
      <c r="K7267" s="229">
        <f t="shared" si="697"/>
        <v>0</v>
      </c>
      <c r="L7267" s="229">
        <f t="shared" si="697"/>
        <v>0</v>
      </c>
      <c r="M7267" s="229">
        <f t="shared" si="698"/>
        <v>0</v>
      </c>
    </row>
    <row r="7268" spans="1:13" ht="15" customHeight="1">
      <c r="A7268" s="76"/>
      <c r="B7268" s="77" t="str">
        <f t="shared" si="695"/>
        <v/>
      </c>
      <c r="C7268" t="str">
        <f t="shared" si="694"/>
        <v/>
      </c>
      <c r="D7268" s="315" t="str">
        <f t="shared" si="699"/>
        <v/>
      </c>
      <c r="E7268" s="228">
        <v>0</v>
      </c>
      <c r="J7268" s="229">
        <f t="shared" si="696"/>
        <v>0</v>
      </c>
      <c r="K7268" s="229">
        <f t="shared" si="697"/>
        <v>0</v>
      </c>
      <c r="L7268" s="229">
        <f t="shared" si="697"/>
        <v>0</v>
      </c>
      <c r="M7268" s="229">
        <f t="shared" si="698"/>
        <v>0</v>
      </c>
    </row>
    <row r="7269" spans="1:13" ht="15" customHeight="1">
      <c r="A7269" s="76"/>
      <c r="B7269" s="77" t="str">
        <f t="shared" si="695"/>
        <v/>
      </c>
      <c r="C7269" t="str">
        <f t="shared" si="694"/>
        <v/>
      </c>
      <c r="D7269" s="315" t="str">
        <f t="shared" si="699"/>
        <v/>
      </c>
      <c r="E7269" s="228">
        <v>0</v>
      </c>
      <c r="J7269" s="229">
        <f t="shared" si="696"/>
        <v>0</v>
      </c>
      <c r="K7269" s="229">
        <f t="shared" si="697"/>
        <v>0</v>
      </c>
      <c r="L7269" s="229">
        <f t="shared" si="697"/>
        <v>0</v>
      </c>
      <c r="M7269" s="229">
        <f t="shared" si="698"/>
        <v>0</v>
      </c>
    </row>
    <row r="7270" spans="1:13" ht="15" customHeight="1">
      <c r="A7270" s="76"/>
      <c r="B7270" s="77" t="str">
        <f t="shared" si="695"/>
        <v/>
      </c>
      <c r="C7270" t="str">
        <f t="shared" si="694"/>
        <v/>
      </c>
      <c r="D7270" s="315" t="str">
        <f t="shared" si="699"/>
        <v/>
      </c>
      <c r="E7270" s="228">
        <v>0</v>
      </c>
      <c r="J7270" s="229">
        <f t="shared" si="696"/>
        <v>0</v>
      </c>
      <c r="K7270" s="229">
        <f t="shared" si="697"/>
        <v>0</v>
      </c>
      <c r="L7270" s="229">
        <f t="shared" si="697"/>
        <v>0</v>
      </c>
      <c r="M7270" s="229">
        <f t="shared" si="698"/>
        <v>0</v>
      </c>
    </row>
    <row r="7271" spans="1:13" ht="15" customHeight="1">
      <c r="A7271" s="76"/>
      <c r="B7271" s="77" t="str">
        <f t="shared" si="695"/>
        <v/>
      </c>
      <c r="C7271" t="str">
        <f t="shared" si="694"/>
        <v/>
      </c>
      <c r="D7271" s="315" t="str">
        <f t="shared" si="699"/>
        <v/>
      </c>
      <c r="E7271" s="228">
        <v>0</v>
      </c>
      <c r="J7271" s="229">
        <f t="shared" si="696"/>
        <v>0</v>
      </c>
      <c r="K7271" s="229">
        <f t="shared" si="697"/>
        <v>0</v>
      </c>
      <c r="L7271" s="229">
        <f t="shared" si="697"/>
        <v>0</v>
      </c>
      <c r="M7271" s="229">
        <f t="shared" si="698"/>
        <v>0</v>
      </c>
    </row>
    <row r="7272" spans="1:13" ht="15" customHeight="1">
      <c r="A7272" s="76"/>
      <c r="B7272" s="77" t="str">
        <f t="shared" si="695"/>
        <v/>
      </c>
      <c r="C7272" t="str">
        <f t="shared" si="694"/>
        <v/>
      </c>
      <c r="D7272" s="315" t="str">
        <f t="shared" si="699"/>
        <v/>
      </c>
      <c r="E7272" s="228">
        <v>0</v>
      </c>
      <c r="J7272" s="229">
        <f t="shared" si="696"/>
        <v>0</v>
      </c>
      <c r="K7272" s="229">
        <f t="shared" si="697"/>
        <v>0</v>
      </c>
      <c r="L7272" s="229">
        <f t="shared" si="697"/>
        <v>0</v>
      </c>
      <c r="M7272" s="229">
        <f t="shared" si="698"/>
        <v>0</v>
      </c>
    </row>
    <row r="7273" spans="1:13" ht="15" customHeight="1">
      <c r="A7273" s="76"/>
      <c r="B7273" s="77" t="str">
        <f t="shared" si="695"/>
        <v/>
      </c>
      <c r="C7273" t="str">
        <f t="shared" si="694"/>
        <v/>
      </c>
      <c r="D7273" s="315" t="str">
        <f t="shared" si="699"/>
        <v/>
      </c>
      <c r="E7273" s="228">
        <v>0</v>
      </c>
      <c r="J7273" s="229">
        <f t="shared" si="696"/>
        <v>0</v>
      </c>
      <c r="K7273" s="229">
        <f t="shared" si="697"/>
        <v>0</v>
      </c>
      <c r="L7273" s="229">
        <f t="shared" si="697"/>
        <v>0</v>
      </c>
      <c r="M7273" s="229">
        <f t="shared" si="698"/>
        <v>0</v>
      </c>
    </row>
    <row r="7274" spans="1:13" ht="15" customHeight="1">
      <c r="A7274" s="76"/>
      <c r="B7274" s="77" t="str">
        <f t="shared" si="695"/>
        <v/>
      </c>
      <c r="C7274" t="str">
        <f t="shared" si="694"/>
        <v/>
      </c>
      <c r="D7274" s="315" t="str">
        <f t="shared" si="699"/>
        <v/>
      </c>
      <c r="E7274" s="228">
        <v>0</v>
      </c>
      <c r="J7274" s="229">
        <f t="shared" si="696"/>
        <v>0</v>
      </c>
      <c r="K7274" s="229">
        <f t="shared" si="697"/>
        <v>0</v>
      </c>
      <c r="L7274" s="229">
        <f t="shared" si="697"/>
        <v>0</v>
      </c>
      <c r="M7274" s="229">
        <f t="shared" si="698"/>
        <v>0</v>
      </c>
    </row>
    <row r="7275" spans="1:13" ht="15" customHeight="1">
      <c r="A7275" s="76"/>
      <c r="B7275" s="77" t="str">
        <f t="shared" si="695"/>
        <v/>
      </c>
      <c r="C7275" t="str">
        <f t="shared" si="694"/>
        <v/>
      </c>
      <c r="D7275" s="315" t="str">
        <f t="shared" si="699"/>
        <v/>
      </c>
      <c r="E7275" s="228">
        <v>0</v>
      </c>
      <c r="J7275" s="229">
        <f t="shared" si="696"/>
        <v>0</v>
      </c>
      <c r="K7275" s="229">
        <f t="shared" si="697"/>
        <v>0</v>
      </c>
      <c r="L7275" s="229">
        <f t="shared" si="697"/>
        <v>0</v>
      </c>
      <c r="M7275" s="229">
        <f t="shared" si="698"/>
        <v>0</v>
      </c>
    </row>
    <row r="7276" spans="1:13" ht="15" customHeight="1">
      <c r="A7276" s="76"/>
      <c r="B7276" s="77" t="str">
        <f t="shared" si="695"/>
        <v/>
      </c>
      <c r="C7276" t="str">
        <f t="shared" si="694"/>
        <v/>
      </c>
      <c r="D7276" s="315" t="str">
        <f t="shared" si="699"/>
        <v/>
      </c>
      <c r="E7276" s="228">
        <v>0</v>
      </c>
      <c r="J7276" s="229">
        <f t="shared" si="696"/>
        <v>0</v>
      </c>
      <c r="K7276" s="229">
        <f t="shared" si="697"/>
        <v>0</v>
      </c>
      <c r="L7276" s="229">
        <f t="shared" si="697"/>
        <v>0</v>
      </c>
      <c r="M7276" s="229">
        <f t="shared" si="698"/>
        <v>0</v>
      </c>
    </row>
    <row r="7277" spans="1:13" ht="15" customHeight="1">
      <c r="A7277" s="76"/>
      <c r="B7277" s="77" t="str">
        <f t="shared" si="695"/>
        <v/>
      </c>
      <c r="C7277" t="str">
        <f t="shared" si="694"/>
        <v/>
      </c>
      <c r="D7277" s="315" t="str">
        <f t="shared" si="699"/>
        <v/>
      </c>
      <c r="E7277" s="228">
        <v>0</v>
      </c>
      <c r="J7277" s="229">
        <f t="shared" si="696"/>
        <v>0</v>
      </c>
      <c r="K7277" s="229">
        <f t="shared" si="697"/>
        <v>0</v>
      </c>
      <c r="L7277" s="229">
        <f t="shared" si="697"/>
        <v>0</v>
      </c>
      <c r="M7277" s="229">
        <f t="shared" si="698"/>
        <v>0</v>
      </c>
    </row>
    <row r="7278" spans="1:13" ht="15" customHeight="1">
      <c r="A7278" s="76"/>
      <c r="B7278" s="77" t="str">
        <f t="shared" si="695"/>
        <v/>
      </c>
      <c r="C7278" t="str">
        <f t="shared" si="694"/>
        <v/>
      </c>
      <c r="D7278" s="315" t="str">
        <f t="shared" si="699"/>
        <v/>
      </c>
      <c r="E7278" s="228">
        <v>0</v>
      </c>
      <c r="J7278" s="229">
        <f t="shared" si="696"/>
        <v>0</v>
      </c>
      <c r="K7278" s="229">
        <f t="shared" si="697"/>
        <v>0</v>
      </c>
      <c r="L7278" s="229">
        <f t="shared" si="697"/>
        <v>0</v>
      </c>
      <c r="M7278" s="229">
        <f t="shared" si="698"/>
        <v>0</v>
      </c>
    </row>
    <row r="7279" spans="1:13" ht="15" customHeight="1">
      <c r="A7279" s="76"/>
      <c r="B7279" s="77" t="str">
        <f t="shared" si="695"/>
        <v/>
      </c>
      <c r="C7279" t="str">
        <f t="shared" si="694"/>
        <v/>
      </c>
      <c r="D7279" s="315" t="str">
        <f t="shared" si="699"/>
        <v/>
      </c>
      <c r="E7279" s="228">
        <v>0</v>
      </c>
      <c r="J7279" s="229">
        <f t="shared" si="696"/>
        <v>0</v>
      </c>
      <c r="K7279" s="229">
        <f t="shared" si="697"/>
        <v>0</v>
      </c>
      <c r="L7279" s="229">
        <f t="shared" si="697"/>
        <v>0</v>
      </c>
      <c r="M7279" s="229">
        <f t="shared" si="698"/>
        <v>0</v>
      </c>
    </row>
    <row r="7280" spans="1:13" ht="15" customHeight="1">
      <c r="A7280" s="76"/>
      <c r="B7280" s="77" t="str">
        <f t="shared" si="695"/>
        <v/>
      </c>
      <c r="C7280" t="str">
        <f t="shared" si="694"/>
        <v/>
      </c>
      <c r="D7280" s="315" t="str">
        <f t="shared" si="699"/>
        <v/>
      </c>
      <c r="E7280" s="228">
        <v>0</v>
      </c>
      <c r="J7280" s="229">
        <f t="shared" si="696"/>
        <v>0</v>
      </c>
      <c r="K7280" s="229">
        <f t="shared" si="697"/>
        <v>0</v>
      </c>
      <c r="L7280" s="229">
        <f t="shared" si="697"/>
        <v>0</v>
      </c>
      <c r="M7280" s="229">
        <f t="shared" si="698"/>
        <v>0</v>
      </c>
    </row>
    <row r="7281" spans="1:13" ht="15" customHeight="1">
      <c r="A7281" s="76"/>
      <c r="B7281" s="77" t="str">
        <f t="shared" si="695"/>
        <v/>
      </c>
      <c r="C7281" t="str">
        <f t="shared" si="694"/>
        <v/>
      </c>
      <c r="D7281" s="315" t="str">
        <f t="shared" si="699"/>
        <v/>
      </c>
      <c r="E7281" s="228">
        <v>0</v>
      </c>
      <c r="J7281" s="229">
        <f t="shared" si="696"/>
        <v>0</v>
      </c>
      <c r="K7281" s="229">
        <f t="shared" si="697"/>
        <v>0</v>
      </c>
      <c r="L7281" s="229">
        <f t="shared" si="697"/>
        <v>0</v>
      </c>
      <c r="M7281" s="229">
        <f t="shared" si="698"/>
        <v>0</v>
      </c>
    </row>
    <row r="7282" spans="1:13" ht="15" customHeight="1">
      <c r="A7282" s="76"/>
      <c r="B7282" s="77" t="str">
        <f t="shared" si="695"/>
        <v/>
      </c>
      <c r="C7282" t="str">
        <f t="shared" si="694"/>
        <v/>
      </c>
      <c r="D7282" s="315" t="str">
        <f t="shared" si="699"/>
        <v/>
      </c>
      <c r="E7282" s="228">
        <v>0</v>
      </c>
      <c r="J7282" s="229">
        <f t="shared" si="696"/>
        <v>0</v>
      </c>
      <c r="K7282" s="229">
        <f t="shared" si="697"/>
        <v>0</v>
      </c>
      <c r="L7282" s="229">
        <f t="shared" si="697"/>
        <v>0</v>
      </c>
      <c r="M7282" s="229">
        <f t="shared" si="698"/>
        <v>0</v>
      </c>
    </row>
    <row r="7283" spans="1:13" ht="15" customHeight="1">
      <c r="A7283" s="76"/>
      <c r="B7283" s="77" t="str">
        <f t="shared" si="695"/>
        <v/>
      </c>
      <c r="C7283" t="str">
        <f t="shared" si="694"/>
        <v/>
      </c>
      <c r="D7283" s="315" t="str">
        <f t="shared" si="699"/>
        <v/>
      </c>
      <c r="E7283" s="228">
        <v>0</v>
      </c>
      <c r="J7283" s="229">
        <f t="shared" si="696"/>
        <v>0</v>
      </c>
      <c r="K7283" s="229">
        <f t="shared" si="697"/>
        <v>0</v>
      </c>
      <c r="L7283" s="229">
        <f t="shared" si="697"/>
        <v>0</v>
      </c>
      <c r="M7283" s="229">
        <f t="shared" si="698"/>
        <v>0</v>
      </c>
    </row>
    <row r="7284" spans="1:13" ht="15" customHeight="1">
      <c r="A7284" s="76"/>
      <c r="B7284" s="77" t="str">
        <f t="shared" si="695"/>
        <v/>
      </c>
      <c r="C7284" t="str">
        <f t="shared" si="694"/>
        <v/>
      </c>
      <c r="D7284" s="315" t="str">
        <f t="shared" si="699"/>
        <v/>
      </c>
      <c r="E7284" s="228">
        <v>0</v>
      </c>
      <c r="J7284" s="229">
        <f t="shared" si="696"/>
        <v>0</v>
      </c>
      <c r="K7284" s="229">
        <f t="shared" si="697"/>
        <v>0</v>
      </c>
      <c r="L7284" s="229">
        <f t="shared" si="697"/>
        <v>0</v>
      </c>
      <c r="M7284" s="229">
        <f t="shared" si="698"/>
        <v>0</v>
      </c>
    </row>
    <row r="7285" spans="1:13" ht="15" customHeight="1">
      <c r="A7285" s="76"/>
      <c r="B7285" s="77" t="str">
        <f t="shared" si="695"/>
        <v/>
      </c>
      <c r="C7285" t="str">
        <f t="shared" si="694"/>
        <v/>
      </c>
      <c r="D7285" s="315" t="str">
        <f t="shared" si="699"/>
        <v/>
      </c>
      <c r="E7285" s="228">
        <v>0</v>
      </c>
      <c r="J7285" s="229">
        <f t="shared" si="696"/>
        <v>0</v>
      </c>
      <c r="K7285" s="229">
        <f t="shared" si="697"/>
        <v>0</v>
      </c>
      <c r="L7285" s="229">
        <f t="shared" si="697"/>
        <v>0</v>
      </c>
      <c r="M7285" s="229">
        <f t="shared" si="698"/>
        <v>0</v>
      </c>
    </row>
    <row r="7286" spans="1:13" ht="15" customHeight="1">
      <c r="A7286" s="76"/>
      <c r="B7286" s="77" t="str">
        <f t="shared" si="695"/>
        <v/>
      </c>
      <c r="C7286" t="str">
        <f t="shared" si="694"/>
        <v/>
      </c>
      <c r="D7286" s="315" t="str">
        <f t="shared" si="699"/>
        <v/>
      </c>
      <c r="E7286" s="228">
        <v>0</v>
      </c>
      <c r="J7286" s="229">
        <f t="shared" si="696"/>
        <v>0</v>
      </c>
      <c r="K7286" s="229">
        <f t="shared" si="697"/>
        <v>0</v>
      </c>
      <c r="L7286" s="229">
        <f t="shared" si="697"/>
        <v>0</v>
      </c>
      <c r="M7286" s="229">
        <f t="shared" si="698"/>
        <v>0</v>
      </c>
    </row>
    <row r="7287" spans="1:13" ht="15" customHeight="1">
      <c r="A7287" s="76"/>
      <c r="B7287" s="77" t="str">
        <f t="shared" si="695"/>
        <v/>
      </c>
      <c r="C7287" t="str">
        <f t="shared" si="694"/>
        <v/>
      </c>
      <c r="D7287" s="315" t="str">
        <f t="shared" si="699"/>
        <v/>
      </c>
      <c r="E7287" s="228">
        <v>0</v>
      </c>
      <c r="J7287" s="229">
        <f t="shared" si="696"/>
        <v>0</v>
      </c>
      <c r="K7287" s="229">
        <f t="shared" si="697"/>
        <v>0</v>
      </c>
      <c r="L7287" s="229">
        <f t="shared" si="697"/>
        <v>0</v>
      </c>
      <c r="M7287" s="229">
        <f t="shared" si="698"/>
        <v>0</v>
      </c>
    </row>
    <row r="7288" spans="1:13" ht="15" customHeight="1">
      <c r="A7288" s="76"/>
      <c r="B7288" s="77" t="str">
        <f t="shared" si="695"/>
        <v/>
      </c>
      <c r="C7288" t="str">
        <f t="shared" si="694"/>
        <v/>
      </c>
      <c r="D7288" s="315" t="str">
        <f t="shared" si="699"/>
        <v/>
      </c>
      <c r="E7288" s="228">
        <v>0</v>
      </c>
      <c r="J7288" s="229">
        <f t="shared" si="696"/>
        <v>0</v>
      </c>
      <c r="K7288" s="229">
        <f t="shared" si="697"/>
        <v>0</v>
      </c>
      <c r="L7288" s="229">
        <f t="shared" si="697"/>
        <v>0</v>
      </c>
      <c r="M7288" s="229">
        <f t="shared" si="698"/>
        <v>0</v>
      </c>
    </row>
    <row r="7289" spans="1:13" ht="15" customHeight="1">
      <c r="A7289" s="76"/>
      <c r="B7289" s="77" t="str">
        <f t="shared" si="695"/>
        <v/>
      </c>
      <c r="C7289" t="str">
        <f t="shared" si="694"/>
        <v/>
      </c>
      <c r="D7289" s="315" t="str">
        <f t="shared" si="699"/>
        <v/>
      </c>
      <c r="E7289" s="228">
        <v>0</v>
      </c>
      <c r="J7289" s="229">
        <f t="shared" si="696"/>
        <v>0</v>
      </c>
      <c r="K7289" s="229">
        <f t="shared" si="697"/>
        <v>0</v>
      </c>
      <c r="L7289" s="229">
        <f t="shared" si="697"/>
        <v>0</v>
      </c>
      <c r="M7289" s="229">
        <f t="shared" si="698"/>
        <v>0</v>
      </c>
    </row>
    <row r="7290" spans="1:13" ht="15" customHeight="1">
      <c r="A7290" s="76"/>
      <c r="B7290" s="77" t="str">
        <f t="shared" si="695"/>
        <v/>
      </c>
      <c r="C7290" t="str">
        <f t="shared" si="694"/>
        <v/>
      </c>
      <c r="D7290" s="315" t="str">
        <f t="shared" si="699"/>
        <v/>
      </c>
      <c r="E7290" s="228">
        <v>0</v>
      </c>
      <c r="J7290" s="229">
        <f t="shared" si="696"/>
        <v>0</v>
      </c>
      <c r="K7290" s="229">
        <f t="shared" si="697"/>
        <v>0</v>
      </c>
      <c r="L7290" s="229">
        <f t="shared" si="697"/>
        <v>0</v>
      </c>
      <c r="M7290" s="229">
        <f t="shared" si="698"/>
        <v>0</v>
      </c>
    </row>
    <row r="7291" spans="1:13" ht="15" customHeight="1">
      <c r="A7291" s="76"/>
      <c r="B7291" s="77" t="str">
        <f t="shared" si="695"/>
        <v/>
      </c>
      <c r="C7291" t="str">
        <f t="shared" si="694"/>
        <v/>
      </c>
      <c r="D7291" s="315" t="str">
        <f t="shared" si="699"/>
        <v/>
      </c>
      <c r="E7291" s="228">
        <v>0</v>
      </c>
      <c r="J7291" s="229">
        <f t="shared" si="696"/>
        <v>0</v>
      </c>
      <c r="K7291" s="229">
        <f t="shared" si="697"/>
        <v>0</v>
      </c>
      <c r="L7291" s="229">
        <f t="shared" si="697"/>
        <v>0</v>
      </c>
      <c r="M7291" s="229">
        <f t="shared" si="698"/>
        <v>0</v>
      </c>
    </row>
    <row r="7292" spans="1:13" ht="15" customHeight="1">
      <c r="A7292" s="76"/>
      <c r="B7292" s="77" t="str">
        <f t="shared" si="695"/>
        <v/>
      </c>
      <c r="C7292" t="str">
        <f t="shared" si="694"/>
        <v/>
      </c>
      <c r="D7292" s="315" t="str">
        <f t="shared" si="699"/>
        <v/>
      </c>
      <c r="E7292" s="228">
        <v>0</v>
      </c>
      <c r="J7292" s="229">
        <f t="shared" si="696"/>
        <v>0</v>
      </c>
      <c r="K7292" s="229">
        <f t="shared" si="697"/>
        <v>0</v>
      </c>
      <c r="L7292" s="229">
        <f t="shared" si="697"/>
        <v>0</v>
      </c>
      <c r="M7292" s="229">
        <f t="shared" si="698"/>
        <v>0</v>
      </c>
    </row>
    <row r="7293" spans="1:13" ht="15" customHeight="1">
      <c r="A7293" s="76"/>
      <c r="B7293" s="77" t="str">
        <f t="shared" si="695"/>
        <v/>
      </c>
      <c r="C7293" t="str">
        <f t="shared" si="694"/>
        <v/>
      </c>
      <c r="D7293" s="315" t="str">
        <f t="shared" si="699"/>
        <v/>
      </c>
      <c r="E7293" s="228">
        <v>0</v>
      </c>
      <c r="J7293" s="229">
        <f t="shared" si="696"/>
        <v>0</v>
      </c>
      <c r="K7293" s="229">
        <f t="shared" si="697"/>
        <v>0</v>
      </c>
      <c r="L7293" s="229">
        <f t="shared" si="697"/>
        <v>0</v>
      </c>
      <c r="M7293" s="229">
        <f t="shared" si="698"/>
        <v>0</v>
      </c>
    </row>
    <row r="7294" spans="1:13" ht="15" customHeight="1">
      <c r="A7294" s="76"/>
      <c r="B7294" s="77" t="str">
        <f t="shared" si="695"/>
        <v/>
      </c>
      <c r="C7294" t="str">
        <f t="shared" si="694"/>
        <v/>
      </c>
      <c r="D7294" s="315" t="str">
        <f t="shared" si="699"/>
        <v/>
      </c>
      <c r="E7294" s="228">
        <v>0</v>
      </c>
      <c r="J7294" s="229">
        <f t="shared" si="696"/>
        <v>0</v>
      </c>
      <c r="K7294" s="229">
        <f t="shared" si="697"/>
        <v>0</v>
      </c>
      <c r="L7294" s="229">
        <f t="shared" si="697"/>
        <v>0</v>
      </c>
      <c r="M7294" s="229">
        <f t="shared" si="698"/>
        <v>0</v>
      </c>
    </row>
    <row r="7295" spans="1:13" ht="15" customHeight="1">
      <c r="A7295" s="76"/>
      <c r="B7295" s="77" t="str">
        <f t="shared" si="695"/>
        <v/>
      </c>
      <c r="C7295" t="str">
        <f t="shared" si="694"/>
        <v/>
      </c>
      <c r="D7295" s="315" t="str">
        <f t="shared" si="699"/>
        <v/>
      </c>
      <c r="E7295" s="228">
        <v>0</v>
      </c>
      <c r="J7295" s="229">
        <f t="shared" si="696"/>
        <v>0</v>
      </c>
      <c r="K7295" s="229">
        <f t="shared" si="697"/>
        <v>0</v>
      </c>
      <c r="L7295" s="229">
        <f t="shared" si="697"/>
        <v>0</v>
      </c>
      <c r="M7295" s="229">
        <f t="shared" si="698"/>
        <v>0</v>
      </c>
    </row>
    <row r="7296" spans="1:13" ht="15" customHeight="1">
      <c r="A7296" s="76"/>
      <c r="B7296" s="77" t="str">
        <f t="shared" si="695"/>
        <v/>
      </c>
      <c r="C7296" t="str">
        <f t="shared" si="694"/>
        <v/>
      </c>
      <c r="D7296" s="315" t="str">
        <f t="shared" si="699"/>
        <v/>
      </c>
      <c r="E7296" s="228">
        <v>0</v>
      </c>
      <c r="J7296" s="229">
        <f t="shared" si="696"/>
        <v>0</v>
      </c>
      <c r="K7296" s="229">
        <f t="shared" si="697"/>
        <v>0</v>
      </c>
      <c r="L7296" s="229">
        <f t="shared" si="697"/>
        <v>0</v>
      </c>
      <c r="M7296" s="229">
        <f t="shared" si="698"/>
        <v>0</v>
      </c>
    </row>
    <row r="7297" spans="1:13" ht="15" customHeight="1">
      <c r="A7297" s="76"/>
      <c r="B7297" s="77" t="str">
        <f t="shared" si="695"/>
        <v/>
      </c>
      <c r="C7297" t="str">
        <f t="shared" ref="C7297:C7360" si="700">IF(A7297&lt;&gt;"",TEXT(A7297,"aaaa"),"")</f>
        <v/>
      </c>
      <c r="D7297" s="315" t="str">
        <f t="shared" si="699"/>
        <v/>
      </c>
      <c r="E7297" s="228">
        <v>0</v>
      </c>
      <c r="J7297" s="229">
        <f t="shared" si="696"/>
        <v>0</v>
      </c>
      <c r="K7297" s="229">
        <f t="shared" si="697"/>
        <v>0</v>
      </c>
      <c r="L7297" s="229">
        <f t="shared" si="697"/>
        <v>0</v>
      </c>
      <c r="M7297" s="229">
        <f t="shared" si="698"/>
        <v>0</v>
      </c>
    </row>
    <row r="7298" spans="1:13" ht="15" customHeight="1">
      <c r="A7298" s="76"/>
      <c r="B7298" s="77" t="str">
        <f t="shared" si="695"/>
        <v/>
      </c>
      <c r="C7298" t="str">
        <f t="shared" si="700"/>
        <v/>
      </c>
      <c r="D7298" s="315" t="str">
        <f t="shared" si="699"/>
        <v/>
      </c>
      <c r="E7298" s="228">
        <v>0</v>
      </c>
      <c r="J7298" s="229">
        <f t="shared" si="696"/>
        <v>0</v>
      </c>
      <c r="K7298" s="229">
        <f t="shared" si="697"/>
        <v>0</v>
      </c>
      <c r="L7298" s="229">
        <f t="shared" si="697"/>
        <v>0</v>
      </c>
      <c r="M7298" s="229">
        <f t="shared" si="698"/>
        <v>0</v>
      </c>
    </row>
    <row r="7299" spans="1:13" ht="15" customHeight="1">
      <c r="A7299" s="76"/>
      <c r="B7299" s="77" t="str">
        <f t="shared" si="695"/>
        <v/>
      </c>
      <c r="C7299" t="str">
        <f t="shared" si="700"/>
        <v/>
      </c>
      <c r="D7299" s="315" t="str">
        <f t="shared" si="699"/>
        <v/>
      </c>
      <c r="E7299" s="228">
        <v>0</v>
      </c>
      <c r="J7299" s="229">
        <f t="shared" si="696"/>
        <v>0</v>
      </c>
      <c r="K7299" s="229">
        <f t="shared" si="697"/>
        <v>0</v>
      </c>
      <c r="L7299" s="229">
        <f t="shared" si="697"/>
        <v>0</v>
      </c>
      <c r="M7299" s="229">
        <f t="shared" si="698"/>
        <v>0</v>
      </c>
    </row>
    <row r="7300" spans="1:13" ht="15" customHeight="1">
      <c r="A7300" s="76"/>
      <c r="B7300" s="77" t="str">
        <f t="shared" si="695"/>
        <v/>
      </c>
      <c r="C7300" t="str">
        <f t="shared" si="700"/>
        <v/>
      </c>
      <c r="D7300" s="315" t="str">
        <f t="shared" si="699"/>
        <v/>
      </c>
      <c r="E7300" s="228">
        <v>0</v>
      </c>
      <c r="J7300" s="229">
        <f t="shared" si="696"/>
        <v>0</v>
      </c>
      <c r="K7300" s="229">
        <f t="shared" si="697"/>
        <v>0</v>
      </c>
      <c r="L7300" s="229">
        <f t="shared" si="697"/>
        <v>0</v>
      </c>
      <c r="M7300" s="229">
        <f t="shared" si="698"/>
        <v>0</v>
      </c>
    </row>
    <row r="7301" spans="1:13" ht="15" customHeight="1">
      <c r="A7301" s="76"/>
      <c r="B7301" s="77" t="str">
        <f t="shared" si="695"/>
        <v/>
      </c>
      <c r="C7301" t="str">
        <f t="shared" si="700"/>
        <v/>
      </c>
      <c r="D7301" s="315" t="str">
        <f t="shared" si="699"/>
        <v/>
      </c>
      <c r="E7301" s="228">
        <v>0</v>
      </c>
      <c r="J7301" s="229">
        <f t="shared" si="696"/>
        <v>0</v>
      </c>
      <c r="K7301" s="229">
        <f t="shared" si="697"/>
        <v>0</v>
      </c>
      <c r="L7301" s="229">
        <f t="shared" si="697"/>
        <v>0</v>
      </c>
      <c r="M7301" s="229">
        <f t="shared" si="698"/>
        <v>0</v>
      </c>
    </row>
    <row r="7302" spans="1:13" ht="15" customHeight="1">
      <c r="A7302" s="76"/>
      <c r="B7302" s="77" t="str">
        <f t="shared" si="695"/>
        <v/>
      </c>
      <c r="C7302" t="str">
        <f t="shared" si="700"/>
        <v/>
      </c>
      <c r="D7302" s="315" t="str">
        <f t="shared" si="699"/>
        <v/>
      </c>
      <c r="E7302" s="228">
        <v>0</v>
      </c>
      <c r="J7302" s="229">
        <f t="shared" si="696"/>
        <v>0</v>
      </c>
      <c r="K7302" s="229">
        <f t="shared" si="697"/>
        <v>0</v>
      </c>
      <c r="L7302" s="229">
        <f t="shared" si="697"/>
        <v>0</v>
      </c>
      <c r="M7302" s="229">
        <f t="shared" si="698"/>
        <v>0</v>
      </c>
    </row>
    <row r="7303" spans="1:13" ht="15" customHeight="1">
      <c r="A7303" s="76"/>
      <c r="B7303" s="77" t="str">
        <f t="shared" ref="B7303:B7366" si="701">IF(A7303="","",TEXT(A7303,"DDDD"))</f>
        <v/>
      </c>
      <c r="C7303" t="str">
        <f t="shared" si="700"/>
        <v/>
      </c>
      <c r="D7303" s="315" t="str">
        <f t="shared" si="699"/>
        <v/>
      </c>
      <c r="E7303" s="228">
        <v>0</v>
      </c>
      <c r="J7303" s="229">
        <f t="shared" ref="J7303:J7366" si="702">IF(E7303=0,0,(1-J$4)*E7303)</f>
        <v>0</v>
      </c>
      <c r="K7303" s="229">
        <f t="shared" ref="K7303:L7366" si="703">IF(F7303=0,0,(1-K$4)*F7303)</f>
        <v>0</v>
      </c>
      <c r="L7303" s="229">
        <f t="shared" si="703"/>
        <v>0</v>
      </c>
      <c r="M7303" s="229">
        <f t="shared" ref="M7303:M7366" si="704">IF(H7303=0,0,(1-M$4)*H7303)</f>
        <v>0</v>
      </c>
    </row>
    <row r="7304" spans="1:13" ht="15" customHeight="1">
      <c r="A7304" s="76"/>
      <c r="B7304" s="77" t="str">
        <f t="shared" si="701"/>
        <v/>
      </c>
      <c r="C7304" t="str">
        <f t="shared" si="700"/>
        <v/>
      </c>
      <c r="D7304" s="315" t="str">
        <f t="shared" ref="D7304:D7367" si="705">IF(A7304&lt;&gt;"",PROPER(TEXT(A7304,"Mmmm")),"")</f>
        <v/>
      </c>
      <c r="E7304" s="228">
        <v>0</v>
      </c>
      <c r="J7304" s="229">
        <f t="shared" si="702"/>
        <v>0</v>
      </c>
      <c r="K7304" s="229">
        <f t="shared" si="703"/>
        <v>0</v>
      </c>
      <c r="L7304" s="229">
        <f t="shared" si="703"/>
        <v>0</v>
      </c>
      <c r="M7304" s="229">
        <f t="shared" si="704"/>
        <v>0</v>
      </c>
    </row>
    <row r="7305" spans="1:13" ht="15" customHeight="1">
      <c r="A7305" s="76"/>
      <c r="B7305" s="77" t="str">
        <f t="shared" si="701"/>
        <v/>
      </c>
      <c r="C7305" t="str">
        <f t="shared" si="700"/>
        <v/>
      </c>
      <c r="D7305" s="315" t="str">
        <f t="shared" si="705"/>
        <v/>
      </c>
      <c r="E7305" s="228">
        <v>0</v>
      </c>
      <c r="J7305" s="229">
        <f t="shared" si="702"/>
        <v>0</v>
      </c>
      <c r="K7305" s="229">
        <f t="shared" si="703"/>
        <v>0</v>
      </c>
      <c r="L7305" s="229">
        <f t="shared" si="703"/>
        <v>0</v>
      </c>
      <c r="M7305" s="229">
        <f t="shared" si="704"/>
        <v>0</v>
      </c>
    </row>
    <row r="7306" spans="1:13" ht="15" customHeight="1">
      <c r="A7306" s="76"/>
      <c r="B7306" s="77" t="str">
        <f t="shared" si="701"/>
        <v/>
      </c>
      <c r="C7306" t="str">
        <f t="shared" si="700"/>
        <v/>
      </c>
      <c r="D7306" s="315" t="str">
        <f t="shared" si="705"/>
        <v/>
      </c>
      <c r="E7306" s="228">
        <v>0</v>
      </c>
      <c r="J7306" s="229">
        <f t="shared" si="702"/>
        <v>0</v>
      </c>
      <c r="K7306" s="229">
        <f t="shared" si="703"/>
        <v>0</v>
      </c>
      <c r="L7306" s="229">
        <f t="shared" si="703"/>
        <v>0</v>
      </c>
      <c r="M7306" s="229">
        <f t="shared" si="704"/>
        <v>0</v>
      </c>
    </row>
    <row r="7307" spans="1:13" ht="15" customHeight="1">
      <c r="A7307" s="76"/>
      <c r="B7307" s="77" t="str">
        <f t="shared" si="701"/>
        <v/>
      </c>
      <c r="C7307" t="str">
        <f t="shared" si="700"/>
        <v/>
      </c>
      <c r="D7307" s="315" t="str">
        <f t="shared" si="705"/>
        <v/>
      </c>
      <c r="E7307" s="228">
        <v>0</v>
      </c>
      <c r="J7307" s="229">
        <f t="shared" si="702"/>
        <v>0</v>
      </c>
      <c r="K7307" s="229">
        <f t="shared" si="703"/>
        <v>0</v>
      </c>
      <c r="L7307" s="229">
        <f t="shared" si="703"/>
        <v>0</v>
      </c>
      <c r="M7307" s="229">
        <f t="shared" si="704"/>
        <v>0</v>
      </c>
    </row>
    <row r="7308" spans="1:13" ht="15" customHeight="1">
      <c r="A7308" s="76"/>
      <c r="B7308" s="77" t="str">
        <f t="shared" si="701"/>
        <v/>
      </c>
      <c r="C7308" t="str">
        <f t="shared" si="700"/>
        <v/>
      </c>
      <c r="D7308" s="315" t="str">
        <f t="shared" si="705"/>
        <v/>
      </c>
      <c r="E7308" s="228">
        <v>0</v>
      </c>
      <c r="J7308" s="229">
        <f t="shared" si="702"/>
        <v>0</v>
      </c>
      <c r="K7308" s="229">
        <f t="shared" si="703"/>
        <v>0</v>
      </c>
      <c r="L7308" s="229">
        <f t="shared" si="703"/>
        <v>0</v>
      </c>
      <c r="M7308" s="229">
        <f t="shared" si="704"/>
        <v>0</v>
      </c>
    </row>
    <row r="7309" spans="1:13" ht="15" customHeight="1">
      <c r="A7309" s="76"/>
      <c r="B7309" s="77" t="str">
        <f t="shared" si="701"/>
        <v/>
      </c>
      <c r="C7309" t="str">
        <f t="shared" si="700"/>
        <v/>
      </c>
      <c r="D7309" s="315" t="str">
        <f t="shared" si="705"/>
        <v/>
      </c>
      <c r="E7309" s="228">
        <v>0</v>
      </c>
      <c r="J7309" s="229">
        <f t="shared" si="702"/>
        <v>0</v>
      </c>
      <c r="K7309" s="229">
        <f t="shared" si="703"/>
        <v>0</v>
      </c>
      <c r="L7309" s="229">
        <f t="shared" si="703"/>
        <v>0</v>
      </c>
      <c r="M7309" s="229">
        <f t="shared" si="704"/>
        <v>0</v>
      </c>
    </row>
    <row r="7310" spans="1:13" ht="15" customHeight="1">
      <c r="A7310" s="76"/>
      <c r="B7310" s="77" t="str">
        <f t="shared" si="701"/>
        <v/>
      </c>
      <c r="C7310" t="str">
        <f t="shared" si="700"/>
        <v/>
      </c>
      <c r="D7310" s="315" t="str">
        <f t="shared" si="705"/>
        <v/>
      </c>
      <c r="E7310" s="228">
        <v>0</v>
      </c>
      <c r="J7310" s="229">
        <f t="shared" si="702"/>
        <v>0</v>
      </c>
      <c r="K7310" s="229">
        <f t="shared" si="703"/>
        <v>0</v>
      </c>
      <c r="L7310" s="229">
        <f t="shared" si="703"/>
        <v>0</v>
      </c>
      <c r="M7310" s="229">
        <f t="shared" si="704"/>
        <v>0</v>
      </c>
    </row>
    <row r="7311" spans="1:13" ht="15" customHeight="1">
      <c r="A7311" s="76"/>
      <c r="B7311" s="77" t="str">
        <f t="shared" si="701"/>
        <v/>
      </c>
      <c r="C7311" t="str">
        <f t="shared" si="700"/>
        <v/>
      </c>
      <c r="D7311" s="315" t="str">
        <f t="shared" si="705"/>
        <v/>
      </c>
      <c r="E7311" s="228">
        <v>0</v>
      </c>
      <c r="J7311" s="229">
        <f t="shared" si="702"/>
        <v>0</v>
      </c>
      <c r="K7311" s="229">
        <f t="shared" si="703"/>
        <v>0</v>
      </c>
      <c r="L7311" s="229">
        <f t="shared" si="703"/>
        <v>0</v>
      </c>
      <c r="M7311" s="229">
        <f t="shared" si="704"/>
        <v>0</v>
      </c>
    </row>
    <row r="7312" spans="1:13" ht="15" customHeight="1">
      <c r="A7312" s="76"/>
      <c r="B7312" s="77" t="str">
        <f t="shared" si="701"/>
        <v/>
      </c>
      <c r="C7312" t="str">
        <f t="shared" si="700"/>
        <v/>
      </c>
      <c r="D7312" s="315" t="str">
        <f t="shared" si="705"/>
        <v/>
      </c>
      <c r="E7312" s="228">
        <v>0</v>
      </c>
      <c r="J7312" s="229">
        <f t="shared" si="702"/>
        <v>0</v>
      </c>
      <c r="K7312" s="229">
        <f t="shared" si="703"/>
        <v>0</v>
      </c>
      <c r="L7312" s="229">
        <f t="shared" si="703"/>
        <v>0</v>
      </c>
      <c r="M7312" s="229">
        <f t="shared" si="704"/>
        <v>0</v>
      </c>
    </row>
    <row r="7313" spans="1:13" ht="15" customHeight="1">
      <c r="A7313" s="76"/>
      <c r="B7313" s="77" t="str">
        <f t="shared" si="701"/>
        <v/>
      </c>
      <c r="C7313" t="str">
        <f t="shared" si="700"/>
        <v/>
      </c>
      <c r="D7313" s="315" t="str">
        <f t="shared" si="705"/>
        <v/>
      </c>
      <c r="E7313" s="228">
        <v>0</v>
      </c>
      <c r="J7313" s="229">
        <f t="shared" si="702"/>
        <v>0</v>
      </c>
      <c r="K7313" s="229">
        <f t="shared" si="703"/>
        <v>0</v>
      </c>
      <c r="L7313" s="229">
        <f t="shared" si="703"/>
        <v>0</v>
      </c>
      <c r="M7313" s="229">
        <f t="shared" si="704"/>
        <v>0</v>
      </c>
    </row>
    <row r="7314" spans="1:13" ht="15" customHeight="1">
      <c r="A7314" s="76"/>
      <c r="B7314" s="77" t="str">
        <f t="shared" si="701"/>
        <v/>
      </c>
      <c r="C7314" t="str">
        <f t="shared" si="700"/>
        <v/>
      </c>
      <c r="D7314" s="315" t="str">
        <f t="shared" si="705"/>
        <v/>
      </c>
      <c r="E7314" s="228">
        <v>0</v>
      </c>
      <c r="J7314" s="229">
        <f t="shared" si="702"/>
        <v>0</v>
      </c>
      <c r="K7314" s="229">
        <f t="shared" si="703"/>
        <v>0</v>
      </c>
      <c r="L7314" s="229">
        <f t="shared" si="703"/>
        <v>0</v>
      </c>
      <c r="M7314" s="229">
        <f t="shared" si="704"/>
        <v>0</v>
      </c>
    </row>
    <row r="7315" spans="1:13" ht="15" customHeight="1">
      <c r="A7315" s="76"/>
      <c r="B7315" s="77" t="str">
        <f t="shared" si="701"/>
        <v/>
      </c>
      <c r="C7315" t="str">
        <f t="shared" si="700"/>
        <v/>
      </c>
      <c r="D7315" s="315" t="str">
        <f t="shared" si="705"/>
        <v/>
      </c>
      <c r="E7315" s="228">
        <v>0</v>
      </c>
      <c r="J7315" s="229">
        <f t="shared" si="702"/>
        <v>0</v>
      </c>
      <c r="K7315" s="229">
        <f t="shared" si="703"/>
        <v>0</v>
      </c>
      <c r="L7315" s="229">
        <f t="shared" si="703"/>
        <v>0</v>
      </c>
      <c r="M7315" s="229">
        <f t="shared" si="704"/>
        <v>0</v>
      </c>
    </row>
    <row r="7316" spans="1:13" ht="15" customHeight="1">
      <c r="A7316" s="76"/>
      <c r="B7316" s="77" t="str">
        <f t="shared" si="701"/>
        <v/>
      </c>
      <c r="C7316" t="str">
        <f t="shared" si="700"/>
        <v/>
      </c>
      <c r="D7316" s="315" t="str">
        <f t="shared" si="705"/>
        <v/>
      </c>
      <c r="E7316" s="228">
        <v>0</v>
      </c>
      <c r="J7316" s="229">
        <f t="shared" si="702"/>
        <v>0</v>
      </c>
      <c r="K7316" s="229">
        <f t="shared" si="703"/>
        <v>0</v>
      </c>
      <c r="L7316" s="229">
        <f t="shared" si="703"/>
        <v>0</v>
      </c>
      <c r="M7316" s="229">
        <f t="shared" si="704"/>
        <v>0</v>
      </c>
    </row>
    <row r="7317" spans="1:13" ht="15" customHeight="1">
      <c r="A7317" s="76"/>
      <c r="B7317" s="77" t="str">
        <f t="shared" si="701"/>
        <v/>
      </c>
      <c r="C7317" t="str">
        <f t="shared" si="700"/>
        <v/>
      </c>
      <c r="D7317" s="315" t="str">
        <f t="shared" si="705"/>
        <v/>
      </c>
      <c r="E7317" s="228">
        <v>0</v>
      </c>
      <c r="J7317" s="229">
        <f t="shared" si="702"/>
        <v>0</v>
      </c>
      <c r="K7317" s="229">
        <f t="shared" si="703"/>
        <v>0</v>
      </c>
      <c r="L7317" s="229">
        <f t="shared" si="703"/>
        <v>0</v>
      </c>
      <c r="M7317" s="229">
        <f t="shared" si="704"/>
        <v>0</v>
      </c>
    </row>
    <row r="7318" spans="1:13" ht="15" customHeight="1">
      <c r="A7318" s="76"/>
      <c r="B7318" s="77" t="str">
        <f t="shared" si="701"/>
        <v/>
      </c>
      <c r="C7318" t="str">
        <f t="shared" si="700"/>
        <v/>
      </c>
      <c r="D7318" s="315" t="str">
        <f t="shared" si="705"/>
        <v/>
      </c>
      <c r="E7318" s="228">
        <v>0</v>
      </c>
      <c r="J7318" s="229">
        <f t="shared" si="702"/>
        <v>0</v>
      </c>
      <c r="K7318" s="229">
        <f t="shared" si="703"/>
        <v>0</v>
      </c>
      <c r="L7318" s="229">
        <f t="shared" si="703"/>
        <v>0</v>
      </c>
      <c r="M7318" s="229">
        <f t="shared" si="704"/>
        <v>0</v>
      </c>
    </row>
    <row r="7319" spans="1:13" ht="15" customHeight="1">
      <c r="A7319" s="76"/>
      <c r="B7319" s="77" t="str">
        <f t="shared" si="701"/>
        <v/>
      </c>
      <c r="C7319" t="str">
        <f t="shared" si="700"/>
        <v/>
      </c>
      <c r="D7319" s="315" t="str">
        <f t="shared" si="705"/>
        <v/>
      </c>
      <c r="E7319" s="228">
        <v>0</v>
      </c>
      <c r="J7319" s="229">
        <f t="shared" si="702"/>
        <v>0</v>
      </c>
      <c r="K7319" s="229">
        <f t="shared" si="703"/>
        <v>0</v>
      </c>
      <c r="L7319" s="229">
        <f t="shared" si="703"/>
        <v>0</v>
      </c>
      <c r="M7319" s="229">
        <f t="shared" si="704"/>
        <v>0</v>
      </c>
    </row>
    <row r="7320" spans="1:13" ht="15" customHeight="1">
      <c r="A7320" s="76"/>
      <c r="B7320" s="77" t="str">
        <f t="shared" si="701"/>
        <v/>
      </c>
      <c r="C7320" t="str">
        <f t="shared" si="700"/>
        <v/>
      </c>
      <c r="D7320" s="315" t="str">
        <f t="shared" si="705"/>
        <v/>
      </c>
      <c r="E7320" s="228">
        <v>0</v>
      </c>
      <c r="J7320" s="229">
        <f t="shared" si="702"/>
        <v>0</v>
      </c>
      <c r="K7320" s="229">
        <f t="shared" si="703"/>
        <v>0</v>
      </c>
      <c r="L7320" s="229">
        <f t="shared" si="703"/>
        <v>0</v>
      </c>
      <c r="M7320" s="229">
        <f t="shared" si="704"/>
        <v>0</v>
      </c>
    </row>
    <row r="7321" spans="1:13" ht="15" customHeight="1">
      <c r="A7321" s="76"/>
      <c r="B7321" s="77" t="str">
        <f t="shared" si="701"/>
        <v/>
      </c>
      <c r="C7321" t="str">
        <f t="shared" si="700"/>
        <v/>
      </c>
      <c r="D7321" s="315" t="str">
        <f t="shared" si="705"/>
        <v/>
      </c>
      <c r="E7321" s="228">
        <v>0</v>
      </c>
      <c r="J7321" s="229">
        <f t="shared" si="702"/>
        <v>0</v>
      </c>
      <c r="K7321" s="229">
        <f t="shared" si="703"/>
        <v>0</v>
      </c>
      <c r="L7321" s="229">
        <f t="shared" si="703"/>
        <v>0</v>
      </c>
      <c r="M7321" s="229">
        <f t="shared" si="704"/>
        <v>0</v>
      </c>
    </row>
    <row r="7322" spans="1:13" ht="15" customHeight="1">
      <c r="A7322" s="76"/>
      <c r="B7322" s="77" t="str">
        <f t="shared" si="701"/>
        <v/>
      </c>
      <c r="C7322" t="str">
        <f t="shared" si="700"/>
        <v/>
      </c>
      <c r="D7322" s="315" t="str">
        <f t="shared" si="705"/>
        <v/>
      </c>
      <c r="E7322" s="228">
        <v>0</v>
      </c>
      <c r="J7322" s="229">
        <f t="shared" si="702"/>
        <v>0</v>
      </c>
      <c r="K7322" s="229">
        <f t="shared" si="703"/>
        <v>0</v>
      </c>
      <c r="L7322" s="229">
        <f t="shared" si="703"/>
        <v>0</v>
      </c>
      <c r="M7322" s="229">
        <f t="shared" si="704"/>
        <v>0</v>
      </c>
    </row>
    <row r="7323" spans="1:13" ht="15" customHeight="1">
      <c r="A7323" s="76"/>
      <c r="B7323" s="77" t="str">
        <f t="shared" si="701"/>
        <v/>
      </c>
      <c r="C7323" t="str">
        <f t="shared" si="700"/>
        <v/>
      </c>
      <c r="D7323" s="315" t="str">
        <f t="shared" si="705"/>
        <v/>
      </c>
      <c r="E7323" s="228">
        <v>0</v>
      </c>
      <c r="J7323" s="229">
        <f t="shared" si="702"/>
        <v>0</v>
      </c>
      <c r="K7323" s="229">
        <f t="shared" si="703"/>
        <v>0</v>
      </c>
      <c r="L7323" s="229">
        <f t="shared" si="703"/>
        <v>0</v>
      </c>
      <c r="M7323" s="229">
        <f t="shared" si="704"/>
        <v>0</v>
      </c>
    </row>
    <row r="7324" spans="1:13" ht="15" customHeight="1">
      <c r="A7324" s="76"/>
      <c r="B7324" s="77" t="str">
        <f t="shared" si="701"/>
        <v/>
      </c>
      <c r="C7324" t="str">
        <f t="shared" si="700"/>
        <v/>
      </c>
      <c r="D7324" s="315" t="str">
        <f t="shared" si="705"/>
        <v/>
      </c>
      <c r="E7324" s="228">
        <v>0</v>
      </c>
      <c r="J7324" s="229">
        <f t="shared" si="702"/>
        <v>0</v>
      </c>
      <c r="K7324" s="229">
        <f t="shared" si="703"/>
        <v>0</v>
      </c>
      <c r="L7324" s="229">
        <f t="shared" si="703"/>
        <v>0</v>
      </c>
      <c r="M7324" s="229">
        <f t="shared" si="704"/>
        <v>0</v>
      </c>
    </row>
    <row r="7325" spans="1:13" ht="15" customHeight="1">
      <c r="A7325" s="76"/>
      <c r="B7325" s="77" t="str">
        <f t="shared" si="701"/>
        <v/>
      </c>
      <c r="C7325" t="str">
        <f t="shared" si="700"/>
        <v/>
      </c>
      <c r="D7325" s="315" t="str">
        <f t="shared" si="705"/>
        <v/>
      </c>
      <c r="E7325" s="228">
        <v>0</v>
      </c>
      <c r="J7325" s="229">
        <f t="shared" si="702"/>
        <v>0</v>
      </c>
      <c r="K7325" s="229">
        <f t="shared" si="703"/>
        <v>0</v>
      </c>
      <c r="L7325" s="229">
        <f t="shared" si="703"/>
        <v>0</v>
      </c>
      <c r="M7325" s="229">
        <f t="shared" si="704"/>
        <v>0</v>
      </c>
    </row>
    <row r="7326" spans="1:13" ht="15" customHeight="1">
      <c r="A7326" s="76"/>
      <c r="B7326" s="77" t="str">
        <f t="shared" si="701"/>
        <v/>
      </c>
      <c r="C7326" t="str">
        <f t="shared" si="700"/>
        <v/>
      </c>
      <c r="D7326" s="315" t="str">
        <f t="shared" si="705"/>
        <v/>
      </c>
      <c r="E7326" s="228">
        <v>0</v>
      </c>
      <c r="J7326" s="229">
        <f t="shared" si="702"/>
        <v>0</v>
      </c>
      <c r="K7326" s="229">
        <f t="shared" si="703"/>
        <v>0</v>
      </c>
      <c r="L7326" s="229">
        <f t="shared" si="703"/>
        <v>0</v>
      </c>
      <c r="M7326" s="229">
        <f t="shared" si="704"/>
        <v>0</v>
      </c>
    </row>
    <row r="7327" spans="1:13" ht="15" customHeight="1">
      <c r="A7327" s="76"/>
      <c r="B7327" s="77" t="str">
        <f t="shared" si="701"/>
        <v/>
      </c>
      <c r="C7327" t="str">
        <f t="shared" si="700"/>
        <v/>
      </c>
      <c r="D7327" s="315" t="str">
        <f t="shared" si="705"/>
        <v/>
      </c>
      <c r="E7327" s="228">
        <v>0</v>
      </c>
      <c r="J7327" s="229">
        <f t="shared" si="702"/>
        <v>0</v>
      </c>
      <c r="K7327" s="229">
        <f t="shared" si="703"/>
        <v>0</v>
      </c>
      <c r="L7327" s="229">
        <f t="shared" si="703"/>
        <v>0</v>
      </c>
      <c r="M7327" s="229">
        <f t="shared" si="704"/>
        <v>0</v>
      </c>
    </row>
    <row r="7328" spans="1:13" ht="15" customHeight="1">
      <c r="A7328" s="76"/>
      <c r="B7328" s="77" t="str">
        <f t="shared" si="701"/>
        <v/>
      </c>
      <c r="C7328" t="str">
        <f t="shared" si="700"/>
        <v/>
      </c>
      <c r="D7328" s="315" t="str">
        <f t="shared" si="705"/>
        <v/>
      </c>
      <c r="E7328" s="228">
        <v>0</v>
      </c>
      <c r="J7328" s="229">
        <f t="shared" si="702"/>
        <v>0</v>
      </c>
      <c r="K7328" s="229">
        <f t="shared" si="703"/>
        <v>0</v>
      </c>
      <c r="L7328" s="229">
        <f t="shared" si="703"/>
        <v>0</v>
      </c>
      <c r="M7328" s="229">
        <f t="shared" si="704"/>
        <v>0</v>
      </c>
    </row>
    <row r="7329" spans="1:13" ht="15" customHeight="1">
      <c r="A7329" s="76"/>
      <c r="B7329" s="77" t="str">
        <f t="shared" si="701"/>
        <v/>
      </c>
      <c r="C7329" t="str">
        <f t="shared" si="700"/>
        <v/>
      </c>
      <c r="D7329" s="315" t="str">
        <f t="shared" si="705"/>
        <v/>
      </c>
      <c r="E7329" s="228">
        <v>0</v>
      </c>
      <c r="J7329" s="229">
        <f t="shared" si="702"/>
        <v>0</v>
      </c>
      <c r="K7329" s="229">
        <f t="shared" si="703"/>
        <v>0</v>
      </c>
      <c r="L7329" s="229">
        <f t="shared" si="703"/>
        <v>0</v>
      </c>
      <c r="M7329" s="229">
        <f t="shared" si="704"/>
        <v>0</v>
      </c>
    </row>
    <row r="7330" spans="1:13" ht="15" customHeight="1">
      <c r="A7330" s="76"/>
      <c r="B7330" s="77" t="str">
        <f t="shared" si="701"/>
        <v/>
      </c>
      <c r="C7330" t="str">
        <f t="shared" si="700"/>
        <v/>
      </c>
      <c r="D7330" s="315" t="str">
        <f t="shared" si="705"/>
        <v/>
      </c>
      <c r="E7330" s="228">
        <v>0</v>
      </c>
      <c r="J7330" s="229">
        <f t="shared" si="702"/>
        <v>0</v>
      </c>
      <c r="K7330" s="229">
        <f t="shared" si="703"/>
        <v>0</v>
      </c>
      <c r="L7330" s="229">
        <f t="shared" si="703"/>
        <v>0</v>
      </c>
      <c r="M7330" s="229">
        <f t="shared" si="704"/>
        <v>0</v>
      </c>
    </row>
    <row r="7331" spans="1:13" ht="15" customHeight="1">
      <c r="A7331" s="76"/>
      <c r="B7331" s="77" t="str">
        <f t="shared" si="701"/>
        <v/>
      </c>
      <c r="C7331" t="str">
        <f t="shared" si="700"/>
        <v/>
      </c>
      <c r="D7331" s="315" t="str">
        <f t="shared" si="705"/>
        <v/>
      </c>
      <c r="E7331" s="228">
        <v>0</v>
      </c>
      <c r="J7331" s="229">
        <f t="shared" si="702"/>
        <v>0</v>
      </c>
      <c r="K7331" s="229">
        <f t="shared" si="703"/>
        <v>0</v>
      </c>
      <c r="L7331" s="229">
        <f t="shared" si="703"/>
        <v>0</v>
      </c>
      <c r="M7331" s="229">
        <f t="shared" si="704"/>
        <v>0</v>
      </c>
    </row>
    <row r="7332" spans="1:13" ht="15" customHeight="1">
      <c r="A7332" s="76"/>
      <c r="B7332" s="77" t="str">
        <f t="shared" si="701"/>
        <v/>
      </c>
      <c r="C7332" t="str">
        <f t="shared" si="700"/>
        <v/>
      </c>
      <c r="D7332" s="315" t="str">
        <f t="shared" si="705"/>
        <v/>
      </c>
      <c r="E7332" s="228">
        <v>0</v>
      </c>
      <c r="J7332" s="229">
        <f t="shared" si="702"/>
        <v>0</v>
      </c>
      <c r="K7332" s="229">
        <f t="shared" si="703"/>
        <v>0</v>
      </c>
      <c r="L7332" s="229">
        <f t="shared" si="703"/>
        <v>0</v>
      </c>
      <c r="M7332" s="229">
        <f t="shared" si="704"/>
        <v>0</v>
      </c>
    </row>
    <row r="7333" spans="1:13" ht="15" customHeight="1">
      <c r="A7333" s="76"/>
      <c r="B7333" s="77" t="str">
        <f t="shared" si="701"/>
        <v/>
      </c>
      <c r="C7333" t="str">
        <f t="shared" si="700"/>
        <v/>
      </c>
      <c r="D7333" s="315" t="str">
        <f t="shared" si="705"/>
        <v/>
      </c>
      <c r="E7333" s="228">
        <v>0</v>
      </c>
      <c r="J7333" s="229">
        <f t="shared" si="702"/>
        <v>0</v>
      </c>
      <c r="K7333" s="229">
        <f t="shared" si="703"/>
        <v>0</v>
      </c>
      <c r="L7333" s="229">
        <f t="shared" si="703"/>
        <v>0</v>
      </c>
      <c r="M7333" s="229">
        <f t="shared" si="704"/>
        <v>0</v>
      </c>
    </row>
    <row r="7334" spans="1:13" ht="15" customHeight="1">
      <c r="A7334" s="76"/>
      <c r="B7334" s="77" t="str">
        <f t="shared" si="701"/>
        <v/>
      </c>
      <c r="C7334" t="str">
        <f t="shared" si="700"/>
        <v/>
      </c>
      <c r="D7334" s="315" t="str">
        <f t="shared" si="705"/>
        <v/>
      </c>
      <c r="E7334" s="228">
        <v>0</v>
      </c>
      <c r="J7334" s="229">
        <f t="shared" si="702"/>
        <v>0</v>
      </c>
      <c r="K7334" s="229">
        <f t="shared" si="703"/>
        <v>0</v>
      </c>
      <c r="L7334" s="229">
        <f t="shared" si="703"/>
        <v>0</v>
      </c>
      <c r="M7334" s="229">
        <f t="shared" si="704"/>
        <v>0</v>
      </c>
    </row>
    <row r="7335" spans="1:13" ht="15" customHeight="1">
      <c r="A7335" s="76"/>
      <c r="B7335" s="77" t="str">
        <f t="shared" si="701"/>
        <v/>
      </c>
      <c r="C7335" t="str">
        <f t="shared" si="700"/>
        <v/>
      </c>
      <c r="D7335" s="315" t="str">
        <f t="shared" si="705"/>
        <v/>
      </c>
      <c r="E7335" s="228">
        <v>0</v>
      </c>
      <c r="J7335" s="229">
        <f t="shared" si="702"/>
        <v>0</v>
      </c>
      <c r="K7335" s="229">
        <f t="shared" si="703"/>
        <v>0</v>
      </c>
      <c r="L7335" s="229">
        <f t="shared" si="703"/>
        <v>0</v>
      </c>
      <c r="M7335" s="229">
        <f t="shared" si="704"/>
        <v>0</v>
      </c>
    </row>
    <row r="7336" spans="1:13" ht="15" customHeight="1">
      <c r="A7336" s="76"/>
      <c r="B7336" s="77" t="str">
        <f t="shared" si="701"/>
        <v/>
      </c>
      <c r="C7336" t="str">
        <f t="shared" si="700"/>
        <v/>
      </c>
      <c r="D7336" s="315" t="str">
        <f t="shared" si="705"/>
        <v/>
      </c>
      <c r="E7336" s="228">
        <v>0</v>
      </c>
      <c r="J7336" s="229">
        <f t="shared" si="702"/>
        <v>0</v>
      </c>
      <c r="K7336" s="229">
        <f t="shared" si="703"/>
        <v>0</v>
      </c>
      <c r="L7336" s="229">
        <f t="shared" si="703"/>
        <v>0</v>
      </c>
      <c r="M7336" s="229">
        <f t="shared" si="704"/>
        <v>0</v>
      </c>
    </row>
    <row r="7337" spans="1:13" ht="15" customHeight="1">
      <c r="A7337" s="76"/>
      <c r="B7337" s="77" t="str">
        <f t="shared" si="701"/>
        <v/>
      </c>
      <c r="C7337" t="str">
        <f t="shared" si="700"/>
        <v/>
      </c>
      <c r="D7337" s="315" t="str">
        <f t="shared" si="705"/>
        <v/>
      </c>
      <c r="E7337" s="228">
        <v>0</v>
      </c>
      <c r="J7337" s="229">
        <f t="shared" si="702"/>
        <v>0</v>
      </c>
      <c r="K7337" s="229">
        <f t="shared" si="703"/>
        <v>0</v>
      </c>
      <c r="L7337" s="229">
        <f t="shared" si="703"/>
        <v>0</v>
      </c>
      <c r="M7337" s="229">
        <f t="shared" si="704"/>
        <v>0</v>
      </c>
    </row>
    <row r="7338" spans="1:13" ht="15" customHeight="1">
      <c r="A7338" s="76"/>
      <c r="B7338" s="77" t="str">
        <f t="shared" si="701"/>
        <v/>
      </c>
      <c r="C7338" t="str">
        <f t="shared" si="700"/>
        <v/>
      </c>
      <c r="D7338" s="315" t="str">
        <f t="shared" si="705"/>
        <v/>
      </c>
      <c r="E7338" s="228">
        <v>0</v>
      </c>
      <c r="J7338" s="229">
        <f t="shared" si="702"/>
        <v>0</v>
      </c>
      <c r="K7338" s="229">
        <f t="shared" si="703"/>
        <v>0</v>
      </c>
      <c r="L7338" s="229">
        <f t="shared" si="703"/>
        <v>0</v>
      </c>
      <c r="M7338" s="229">
        <f t="shared" si="704"/>
        <v>0</v>
      </c>
    </row>
    <row r="7339" spans="1:13" ht="15" customHeight="1">
      <c r="A7339" s="76"/>
      <c r="B7339" s="77" t="str">
        <f t="shared" si="701"/>
        <v/>
      </c>
      <c r="C7339" t="str">
        <f t="shared" si="700"/>
        <v/>
      </c>
      <c r="D7339" s="315" t="str">
        <f t="shared" si="705"/>
        <v/>
      </c>
      <c r="E7339" s="228">
        <v>0</v>
      </c>
      <c r="J7339" s="229">
        <f t="shared" si="702"/>
        <v>0</v>
      </c>
      <c r="K7339" s="229">
        <f t="shared" si="703"/>
        <v>0</v>
      </c>
      <c r="L7339" s="229">
        <f t="shared" si="703"/>
        <v>0</v>
      </c>
      <c r="M7339" s="229">
        <f t="shared" si="704"/>
        <v>0</v>
      </c>
    </row>
    <row r="7340" spans="1:13" ht="15" customHeight="1">
      <c r="A7340" s="76"/>
      <c r="B7340" s="77" t="str">
        <f t="shared" si="701"/>
        <v/>
      </c>
      <c r="C7340" t="str">
        <f t="shared" si="700"/>
        <v/>
      </c>
      <c r="D7340" s="315" t="str">
        <f t="shared" si="705"/>
        <v/>
      </c>
      <c r="E7340" s="228">
        <v>0</v>
      </c>
      <c r="J7340" s="229">
        <f t="shared" si="702"/>
        <v>0</v>
      </c>
      <c r="K7340" s="229">
        <f t="shared" si="703"/>
        <v>0</v>
      </c>
      <c r="L7340" s="229">
        <f t="shared" si="703"/>
        <v>0</v>
      </c>
      <c r="M7340" s="229">
        <f t="shared" si="704"/>
        <v>0</v>
      </c>
    </row>
    <row r="7341" spans="1:13" ht="15" customHeight="1">
      <c r="A7341" s="76"/>
      <c r="B7341" s="77" t="str">
        <f t="shared" si="701"/>
        <v/>
      </c>
      <c r="C7341" t="str">
        <f t="shared" si="700"/>
        <v/>
      </c>
      <c r="D7341" s="315" t="str">
        <f t="shared" si="705"/>
        <v/>
      </c>
      <c r="E7341" s="228">
        <v>0</v>
      </c>
      <c r="J7341" s="229">
        <f t="shared" si="702"/>
        <v>0</v>
      </c>
      <c r="K7341" s="229">
        <f t="shared" si="703"/>
        <v>0</v>
      </c>
      <c r="L7341" s="229">
        <f t="shared" si="703"/>
        <v>0</v>
      </c>
      <c r="M7341" s="229">
        <f t="shared" si="704"/>
        <v>0</v>
      </c>
    </row>
    <row r="7342" spans="1:13" ht="15" customHeight="1">
      <c r="A7342" s="76"/>
      <c r="B7342" s="77" t="str">
        <f t="shared" si="701"/>
        <v/>
      </c>
      <c r="C7342" t="str">
        <f t="shared" si="700"/>
        <v/>
      </c>
      <c r="D7342" s="315" t="str">
        <f t="shared" si="705"/>
        <v/>
      </c>
      <c r="E7342" s="228">
        <v>0</v>
      </c>
      <c r="J7342" s="229">
        <f t="shared" si="702"/>
        <v>0</v>
      </c>
      <c r="K7342" s="229">
        <f t="shared" si="703"/>
        <v>0</v>
      </c>
      <c r="L7342" s="229">
        <f t="shared" si="703"/>
        <v>0</v>
      </c>
      <c r="M7342" s="229">
        <f t="shared" si="704"/>
        <v>0</v>
      </c>
    </row>
    <row r="7343" spans="1:13" ht="15" customHeight="1">
      <c r="A7343" s="76"/>
      <c r="B7343" s="77" t="str">
        <f t="shared" si="701"/>
        <v/>
      </c>
      <c r="C7343" t="str">
        <f t="shared" si="700"/>
        <v/>
      </c>
      <c r="D7343" s="315" t="str">
        <f t="shared" si="705"/>
        <v/>
      </c>
      <c r="E7343" s="228">
        <v>0</v>
      </c>
      <c r="J7343" s="229">
        <f t="shared" si="702"/>
        <v>0</v>
      </c>
      <c r="K7343" s="229">
        <f t="shared" si="703"/>
        <v>0</v>
      </c>
      <c r="L7343" s="229">
        <f t="shared" si="703"/>
        <v>0</v>
      </c>
      <c r="M7343" s="229">
        <f t="shared" si="704"/>
        <v>0</v>
      </c>
    </row>
    <row r="7344" spans="1:13" ht="15" customHeight="1">
      <c r="A7344" s="76"/>
      <c r="B7344" s="77" t="str">
        <f t="shared" si="701"/>
        <v/>
      </c>
      <c r="C7344" t="str">
        <f t="shared" si="700"/>
        <v/>
      </c>
      <c r="D7344" s="315" t="str">
        <f t="shared" si="705"/>
        <v/>
      </c>
      <c r="E7344" s="228">
        <v>0</v>
      </c>
      <c r="J7344" s="229">
        <f t="shared" si="702"/>
        <v>0</v>
      </c>
      <c r="K7344" s="229">
        <f t="shared" si="703"/>
        <v>0</v>
      </c>
      <c r="L7344" s="229">
        <f t="shared" si="703"/>
        <v>0</v>
      </c>
      <c r="M7344" s="229">
        <f t="shared" si="704"/>
        <v>0</v>
      </c>
    </row>
    <row r="7345" spans="1:13" ht="15" customHeight="1">
      <c r="A7345" s="76"/>
      <c r="B7345" s="77" t="str">
        <f t="shared" si="701"/>
        <v/>
      </c>
      <c r="C7345" t="str">
        <f t="shared" si="700"/>
        <v/>
      </c>
      <c r="D7345" s="315" t="str">
        <f t="shared" si="705"/>
        <v/>
      </c>
      <c r="E7345" s="228">
        <v>0</v>
      </c>
      <c r="J7345" s="229">
        <f t="shared" si="702"/>
        <v>0</v>
      </c>
      <c r="K7345" s="229">
        <f t="shared" si="703"/>
        <v>0</v>
      </c>
      <c r="L7345" s="229">
        <f t="shared" si="703"/>
        <v>0</v>
      </c>
      <c r="M7345" s="229">
        <f t="shared" si="704"/>
        <v>0</v>
      </c>
    </row>
    <row r="7346" spans="1:13" ht="15" customHeight="1">
      <c r="A7346" s="76"/>
      <c r="B7346" s="77" t="str">
        <f t="shared" si="701"/>
        <v/>
      </c>
      <c r="C7346" t="str">
        <f t="shared" si="700"/>
        <v/>
      </c>
      <c r="D7346" s="315" t="str">
        <f t="shared" si="705"/>
        <v/>
      </c>
      <c r="E7346" s="228">
        <v>0</v>
      </c>
      <c r="J7346" s="229">
        <f t="shared" si="702"/>
        <v>0</v>
      </c>
      <c r="K7346" s="229">
        <f t="shared" si="703"/>
        <v>0</v>
      </c>
      <c r="L7346" s="229">
        <f t="shared" si="703"/>
        <v>0</v>
      </c>
      <c r="M7346" s="229">
        <f t="shared" si="704"/>
        <v>0</v>
      </c>
    </row>
    <row r="7347" spans="1:13" ht="15" customHeight="1">
      <c r="A7347" s="76"/>
      <c r="B7347" s="77" t="str">
        <f t="shared" si="701"/>
        <v/>
      </c>
      <c r="C7347" t="str">
        <f t="shared" si="700"/>
        <v/>
      </c>
      <c r="D7347" s="315" t="str">
        <f t="shared" si="705"/>
        <v/>
      </c>
      <c r="E7347" s="228">
        <v>0</v>
      </c>
      <c r="J7347" s="229">
        <f t="shared" si="702"/>
        <v>0</v>
      </c>
      <c r="K7347" s="229">
        <f t="shared" si="703"/>
        <v>0</v>
      </c>
      <c r="L7347" s="229">
        <f t="shared" si="703"/>
        <v>0</v>
      </c>
      <c r="M7347" s="229">
        <f t="shared" si="704"/>
        <v>0</v>
      </c>
    </row>
    <row r="7348" spans="1:13" ht="15" customHeight="1">
      <c r="A7348" s="76"/>
      <c r="B7348" s="77" t="str">
        <f t="shared" si="701"/>
        <v/>
      </c>
      <c r="C7348" t="str">
        <f t="shared" si="700"/>
        <v/>
      </c>
      <c r="D7348" s="315" t="str">
        <f t="shared" si="705"/>
        <v/>
      </c>
      <c r="E7348" s="228">
        <v>0</v>
      </c>
      <c r="J7348" s="229">
        <f t="shared" si="702"/>
        <v>0</v>
      </c>
      <c r="K7348" s="229">
        <f t="shared" si="703"/>
        <v>0</v>
      </c>
      <c r="L7348" s="229">
        <f t="shared" si="703"/>
        <v>0</v>
      </c>
      <c r="M7348" s="229">
        <f t="shared" si="704"/>
        <v>0</v>
      </c>
    </row>
    <row r="7349" spans="1:13" ht="15" customHeight="1">
      <c r="A7349" s="76"/>
      <c r="B7349" s="77" t="str">
        <f t="shared" si="701"/>
        <v/>
      </c>
      <c r="C7349" t="str">
        <f t="shared" si="700"/>
        <v/>
      </c>
      <c r="D7349" s="315" t="str">
        <f t="shared" si="705"/>
        <v/>
      </c>
      <c r="E7349" s="228">
        <v>0</v>
      </c>
      <c r="J7349" s="229">
        <f t="shared" si="702"/>
        <v>0</v>
      </c>
      <c r="K7349" s="229">
        <f t="shared" si="703"/>
        <v>0</v>
      </c>
      <c r="L7349" s="229">
        <f t="shared" si="703"/>
        <v>0</v>
      </c>
      <c r="M7349" s="229">
        <f t="shared" si="704"/>
        <v>0</v>
      </c>
    </row>
    <row r="7350" spans="1:13" ht="15" customHeight="1">
      <c r="A7350" s="76"/>
      <c r="B7350" s="77" t="str">
        <f t="shared" si="701"/>
        <v/>
      </c>
      <c r="C7350" t="str">
        <f t="shared" si="700"/>
        <v/>
      </c>
      <c r="D7350" s="315" t="str">
        <f t="shared" si="705"/>
        <v/>
      </c>
      <c r="E7350" s="228">
        <v>0</v>
      </c>
      <c r="J7350" s="229">
        <f t="shared" si="702"/>
        <v>0</v>
      </c>
      <c r="K7350" s="229">
        <f t="shared" si="703"/>
        <v>0</v>
      </c>
      <c r="L7350" s="229">
        <f t="shared" si="703"/>
        <v>0</v>
      </c>
      <c r="M7350" s="229">
        <f t="shared" si="704"/>
        <v>0</v>
      </c>
    </row>
    <row r="7351" spans="1:13" ht="15" customHeight="1">
      <c r="A7351" s="76"/>
      <c r="B7351" s="77" t="str">
        <f t="shared" si="701"/>
        <v/>
      </c>
      <c r="C7351" t="str">
        <f t="shared" si="700"/>
        <v/>
      </c>
      <c r="D7351" s="315" t="str">
        <f t="shared" si="705"/>
        <v/>
      </c>
      <c r="E7351" s="228">
        <v>0</v>
      </c>
      <c r="J7351" s="229">
        <f t="shared" si="702"/>
        <v>0</v>
      </c>
      <c r="K7351" s="229">
        <f t="shared" si="703"/>
        <v>0</v>
      </c>
      <c r="L7351" s="229">
        <f t="shared" si="703"/>
        <v>0</v>
      </c>
      <c r="M7351" s="229">
        <f t="shared" si="704"/>
        <v>0</v>
      </c>
    </row>
    <row r="7352" spans="1:13" ht="15" customHeight="1">
      <c r="A7352" s="76"/>
      <c r="B7352" s="77" t="str">
        <f t="shared" si="701"/>
        <v/>
      </c>
      <c r="C7352" t="str">
        <f t="shared" si="700"/>
        <v/>
      </c>
      <c r="D7352" s="315" t="str">
        <f t="shared" si="705"/>
        <v/>
      </c>
      <c r="E7352" s="228">
        <v>0</v>
      </c>
      <c r="J7352" s="229">
        <f t="shared" si="702"/>
        <v>0</v>
      </c>
      <c r="K7352" s="229">
        <f t="shared" si="703"/>
        <v>0</v>
      </c>
      <c r="L7352" s="229">
        <f t="shared" si="703"/>
        <v>0</v>
      </c>
      <c r="M7352" s="229">
        <f t="shared" si="704"/>
        <v>0</v>
      </c>
    </row>
    <row r="7353" spans="1:13" ht="15" customHeight="1">
      <c r="A7353" s="76"/>
      <c r="B7353" s="77" t="str">
        <f t="shared" si="701"/>
        <v/>
      </c>
      <c r="C7353" t="str">
        <f t="shared" si="700"/>
        <v/>
      </c>
      <c r="D7353" s="315" t="str">
        <f t="shared" si="705"/>
        <v/>
      </c>
      <c r="E7353" s="228">
        <v>0</v>
      </c>
      <c r="J7353" s="229">
        <f t="shared" si="702"/>
        <v>0</v>
      </c>
      <c r="K7353" s="229">
        <f t="shared" si="703"/>
        <v>0</v>
      </c>
      <c r="L7353" s="229">
        <f t="shared" si="703"/>
        <v>0</v>
      </c>
      <c r="M7353" s="229">
        <f t="shared" si="704"/>
        <v>0</v>
      </c>
    </row>
    <row r="7354" spans="1:13" ht="15" customHeight="1">
      <c r="A7354" s="76"/>
      <c r="B7354" s="77" t="str">
        <f t="shared" si="701"/>
        <v/>
      </c>
      <c r="C7354" t="str">
        <f t="shared" si="700"/>
        <v/>
      </c>
      <c r="D7354" s="315" t="str">
        <f t="shared" si="705"/>
        <v/>
      </c>
      <c r="E7354" s="228">
        <v>0</v>
      </c>
      <c r="J7354" s="229">
        <f t="shared" si="702"/>
        <v>0</v>
      </c>
      <c r="K7354" s="229">
        <f t="shared" si="703"/>
        <v>0</v>
      </c>
      <c r="L7354" s="229">
        <f t="shared" si="703"/>
        <v>0</v>
      </c>
      <c r="M7354" s="229">
        <f t="shared" si="704"/>
        <v>0</v>
      </c>
    </row>
    <row r="7355" spans="1:13" ht="15" customHeight="1">
      <c r="A7355" s="76"/>
      <c r="B7355" s="77" t="str">
        <f t="shared" si="701"/>
        <v/>
      </c>
      <c r="C7355" t="str">
        <f t="shared" si="700"/>
        <v/>
      </c>
      <c r="D7355" s="315" t="str">
        <f t="shared" si="705"/>
        <v/>
      </c>
      <c r="E7355" s="228">
        <v>0</v>
      </c>
      <c r="J7355" s="229">
        <f t="shared" si="702"/>
        <v>0</v>
      </c>
      <c r="K7355" s="229">
        <f t="shared" si="703"/>
        <v>0</v>
      </c>
      <c r="L7355" s="229">
        <f t="shared" si="703"/>
        <v>0</v>
      </c>
      <c r="M7355" s="229">
        <f t="shared" si="704"/>
        <v>0</v>
      </c>
    </row>
    <row r="7356" spans="1:13" ht="15" customHeight="1">
      <c r="A7356" s="76"/>
      <c r="B7356" s="77" t="str">
        <f t="shared" si="701"/>
        <v/>
      </c>
      <c r="C7356" t="str">
        <f t="shared" si="700"/>
        <v/>
      </c>
      <c r="D7356" s="315" t="str">
        <f t="shared" si="705"/>
        <v/>
      </c>
      <c r="E7356" s="228">
        <v>0</v>
      </c>
      <c r="J7356" s="229">
        <f t="shared" si="702"/>
        <v>0</v>
      </c>
      <c r="K7356" s="229">
        <f t="shared" si="703"/>
        <v>0</v>
      </c>
      <c r="L7356" s="229">
        <f t="shared" si="703"/>
        <v>0</v>
      </c>
      <c r="M7356" s="229">
        <f t="shared" si="704"/>
        <v>0</v>
      </c>
    </row>
    <row r="7357" spans="1:13" ht="15" customHeight="1">
      <c r="A7357" s="76"/>
      <c r="B7357" s="77" t="str">
        <f t="shared" si="701"/>
        <v/>
      </c>
      <c r="C7357" t="str">
        <f t="shared" si="700"/>
        <v/>
      </c>
      <c r="D7357" s="315" t="str">
        <f t="shared" si="705"/>
        <v/>
      </c>
      <c r="E7357" s="228">
        <v>0</v>
      </c>
      <c r="J7357" s="229">
        <f t="shared" si="702"/>
        <v>0</v>
      </c>
      <c r="K7357" s="229">
        <f t="shared" si="703"/>
        <v>0</v>
      </c>
      <c r="L7357" s="229">
        <f t="shared" si="703"/>
        <v>0</v>
      </c>
      <c r="M7357" s="229">
        <f t="shared" si="704"/>
        <v>0</v>
      </c>
    </row>
    <row r="7358" spans="1:13" ht="15" customHeight="1">
      <c r="A7358" s="76"/>
      <c r="B7358" s="77" t="str">
        <f t="shared" si="701"/>
        <v/>
      </c>
      <c r="C7358" t="str">
        <f t="shared" si="700"/>
        <v/>
      </c>
      <c r="D7358" s="315" t="str">
        <f t="shared" si="705"/>
        <v/>
      </c>
      <c r="E7358" s="228">
        <v>0</v>
      </c>
      <c r="J7358" s="229">
        <f t="shared" si="702"/>
        <v>0</v>
      </c>
      <c r="K7358" s="229">
        <f t="shared" si="703"/>
        <v>0</v>
      </c>
      <c r="L7358" s="229">
        <f t="shared" si="703"/>
        <v>0</v>
      </c>
      <c r="M7358" s="229">
        <f t="shared" si="704"/>
        <v>0</v>
      </c>
    </row>
    <row r="7359" spans="1:13" ht="15" customHeight="1">
      <c r="A7359" s="76"/>
      <c r="B7359" s="77" t="str">
        <f t="shared" si="701"/>
        <v/>
      </c>
      <c r="C7359" t="str">
        <f t="shared" si="700"/>
        <v/>
      </c>
      <c r="D7359" s="315" t="str">
        <f t="shared" si="705"/>
        <v/>
      </c>
      <c r="E7359" s="228">
        <v>0</v>
      </c>
      <c r="J7359" s="229">
        <f t="shared" si="702"/>
        <v>0</v>
      </c>
      <c r="K7359" s="229">
        <f t="shared" si="703"/>
        <v>0</v>
      </c>
      <c r="L7359" s="229">
        <f t="shared" si="703"/>
        <v>0</v>
      </c>
      <c r="M7359" s="229">
        <f t="shared" si="704"/>
        <v>0</v>
      </c>
    </row>
    <row r="7360" spans="1:13" ht="15" customHeight="1">
      <c r="A7360" s="76"/>
      <c r="B7360" s="77" t="str">
        <f t="shared" si="701"/>
        <v/>
      </c>
      <c r="C7360" t="str">
        <f t="shared" si="700"/>
        <v/>
      </c>
      <c r="D7360" s="315" t="str">
        <f t="shared" si="705"/>
        <v/>
      </c>
      <c r="E7360" s="228">
        <v>0</v>
      </c>
      <c r="J7360" s="229">
        <f t="shared" si="702"/>
        <v>0</v>
      </c>
      <c r="K7360" s="229">
        <f t="shared" si="703"/>
        <v>0</v>
      </c>
      <c r="L7360" s="229">
        <f t="shared" si="703"/>
        <v>0</v>
      </c>
      <c r="M7360" s="229">
        <f t="shared" si="704"/>
        <v>0</v>
      </c>
    </row>
    <row r="7361" spans="1:13" ht="15" customHeight="1">
      <c r="A7361" s="76"/>
      <c r="B7361" s="77" t="str">
        <f t="shared" si="701"/>
        <v/>
      </c>
      <c r="C7361" t="str">
        <f t="shared" ref="C7361:C7424" si="706">IF(A7361&lt;&gt;"",TEXT(A7361,"aaaa"),"")</f>
        <v/>
      </c>
      <c r="D7361" s="315" t="str">
        <f t="shared" si="705"/>
        <v/>
      </c>
      <c r="E7361" s="228">
        <v>0</v>
      </c>
      <c r="J7361" s="229">
        <f t="shared" si="702"/>
        <v>0</v>
      </c>
      <c r="K7361" s="229">
        <f t="shared" si="703"/>
        <v>0</v>
      </c>
      <c r="L7361" s="229">
        <f t="shared" si="703"/>
        <v>0</v>
      </c>
      <c r="M7361" s="229">
        <f t="shared" si="704"/>
        <v>0</v>
      </c>
    </row>
    <row r="7362" spans="1:13" ht="15" customHeight="1">
      <c r="A7362" s="76"/>
      <c r="B7362" s="77" t="str">
        <f t="shared" si="701"/>
        <v/>
      </c>
      <c r="C7362" t="str">
        <f t="shared" si="706"/>
        <v/>
      </c>
      <c r="D7362" s="315" t="str">
        <f t="shared" si="705"/>
        <v/>
      </c>
      <c r="E7362" s="228">
        <v>0</v>
      </c>
      <c r="J7362" s="229">
        <f t="shared" si="702"/>
        <v>0</v>
      </c>
      <c r="K7362" s="229">
        <f t="shared" si="703"/>
        <v>0</v>
      </c>
      <c r="L7362" s="229">
        <f t="shared" si="703"/>
        <v>0</v>
      </c>
      <c r="M7362" s="229">
        <f t="shared" si="704"/>
        <v>0</v>
      </c>
    </row>
    <row r="7363" spans="1:13" ht="15" customHeight="1">
      <c r="A7363" s="76"/>
      <c r="B7363" s="77" t="str">
        <f t="shared" si="701"/>
        <v/>
      </c>
      <c r="C7363" t="str">
        <f t="shared" si="706"/>
        <v/>
      </c>
      <c r="D7363" s="315" t="str">
        <f t="shared" si="705"/>
        <v/>
      </c>
      <c r="E7363" s="228">
        <v>0</v>
      </c>
      <c r="J7363" s="229">
        <f t="shared" si="702"/>
        <v>0</v>
      </c>
      <c r="K7363" s="229">
        <f t="shared" si="703"/>
        <v>0</v>
      </c>
      <c r="L7363" s="229">
        <f t="shared" si="703"/>
        <v>0</v>
      </c>
      <c r="M7363" s="229">
        <f t="shared" si="704"/>
        <v>0</v>
      </c>
    </row>
    <row r="7364" spans="1:13" ht="15" customHeight="1">
      <c r="A7364" s="76"/>
      <c r="B7364" s="77" t="str">
        <f t="shared" si="701"/>
        <v/>
      </c>
      <c r="C7364" t="str">
        <f t="shared" si="706"/>
        <v/>
      </c>
      <c r="D7364" s="315" t="str">
        <f t="shared" si="705"/>
        <v/>
      </c>
      <c r="E7364" s="228">
        <v>0</v>
      </c>
      <c r="J7364" s="229">
        <f t="shared" si="702"/>
        <v>0</v>
      </c>
      <c r="K7364" s="229">
        <f t="shared" si="703"/>
        <v>0</v>
      </c>
      <c r="L7364" s="229">
        <f t="shared" si="703"/>
        <v>0</v>
      </c>
      <c r="M7364" s="229">
        <f t="shared" si="704"/>
        <v>0</v>
      </c>
    </row>
    <row r="7365" spans="1:13" ht="15" customHeight="1">
      <c r="A7365" s="76"/>
      <c r="B7365" s="77" t="str">
        <f t="shared" si="701"/>
        <v/>
      </c>
      <c r="C7365" t="str">
        <f t="shared" si="706"/>
        <v/>
      </c>
      <c r="D7365" s="315" t="str">
        <f t="shared" si="705"/>
        <v/>
      </c>
      <c r="E7365" s="228">
        <v>0</v>
      </c>
      <c r="J7365" s="229">
        <f t="shared" si="702"/>
        <v>0</v>
      </c>
      <c r="K7365" s="229">
        <f t="shared" si="703"/>
        <v>0</v>
      </c>
      <c r="L7365" s="229">
        <f t="shared" si="703"/>
        <v>0</v>
      </c>
      <c r="M7365" s="229">
        <f t="shared" si="704"/>
        <v>0</v>
      </c>
    </row>
    <row r="7366" spans="1:13" ht="15" customHeight="1">
      <c r="A7366" s="76"/>
      <c r="B7366" s="77" t="str">
        <f t="shared" si="701"/>
        <v/>
      </c>
      <c r="C7366" t="str">
        <f t="shared" si="706"/>
        <v/>
      </c>
      <c r="D7366" s="315" t="str">
        <f t="shared" si="705"/>
        <v/>
      </c>
      <c r="E7366" s="228">
        <v>0</v>
      </c>
      <c r="J7366" s="229">
        <f t="shared" si="702"/>
        <v>0</v>
      </c>
      <c r="K7366" s="229">
        <f t="shared" si="703"/>
        <v>0</v>
      </c>
      <c r="L7366" s="229">
        <f t="shared" si="703"/>
        <v>0</v>
      </c>
      <c r="M7366" s="229">
        <f t="shared" si="704"/>
        <v>0</v>
      </c>
    </row>
    <row r="7367" spans="1:13" ht="15" customHeight="1">
      <c r="A7367" s="76"/>
      <c r="B7367" s="77" t="str">
        <f t="shared" ref="B7367:B7430" si="707">IF(A7367="","",TEXT(A7367,"DDDD"))</f>
        <v/>
      </c>
      <c r="C7367" t="str">
        <f t="shared" si="706"/>
        <v/>
      </c>
      <c r="D7367" s="315" t="str">
        <f t="shared" si="705"/>
        <v/>
      </c>
      <c r="E7367" s="228">
        <v>0</v>
      </c>
      <c r="J7367" s="229">
        <f t="shared" ref="J7367:J7430" si="708">IF(E7367=0,0,(1-J$4)*E7367)</f>
        <v>0</v>
      </c>
      <c r="K7367" s="229">
        <f t="shared" ref="K7367:L7430" si="709">IF(F7367=0,0,(1-K$4)*F7367)</f>
        <v>0</v>
      </c>
      <c r="L7367" s="229">
        <f t="shared" si="709"/>
        <v>0</v>
      </c>
      <c r="M7367" s="229">
        <f t="shared" ref="M7367:M7430" si="710">IF(H7367=0,0,(1-M$4)*H7367)</f>
        <v>0</v>
      </c>
    </row>
    <row r="7368" spans="1:13" ht="15" customHeight="1">
      <c r="A7368" s="76"/>
      <c r="B7368" s="77" t="str">
        <f t="shared" si="707"/>
        <v/>
      </c>
      <c r="C7368" t="str">
        <f t="shared" si="706"/>
        <v/>
      </c>
      <c r="D7368" s="315" t="str">
        <f t="shared" ref="D7368:D7431" si="711">IF(A7368&lt;&gt;"",PROPER(TEXT(A7368,"Mmmm")),"")</f>
        <v/>
      </c>
      <c r="E7368" s="228">
        <v>0</v>
      </c>
      <c r="J7368" s="229">
        <f t="shared" si="708"/>
        <v>0</v>
      </c>
      <c r="K7368" s="229">
        <f t="shared" si="709"/>
        <v>0</v>
      </c>
      <c r="L7368" s="229">
        <f t="shared" si="709"/>
        <v>0</v>
      </c>
      <c r="M7368" s="229">
        <f t="shared" si="710"/>
        <v>0</v>
      </c>
    </row>
    <row r="7369" spans="1:13" ht="15" customHeight="1">
      <c r="A7369" s="76"/>
      <c r="B7369" s="77" t="str">
        <f t="shared" si="707"/>
        <v/>
      </c>
      <c r="C7369" t="str">
        <f t="shared" si="706"/>
        <v/>
      </c>
      <c r="D7369" s="315" t="str">
        <f t="shared" si="711"/>
        <v/>
      </c>
      <c r="E7369" s="228">
        <v>0</v>
      </c>
      <c r="J7369" s="229">
        <f t="shared" si="708"/>
        <v>0</v>
      </c>
      <c r="K7369" s="229">
        <f t="shared" si="709"/>
        <v>0</v>
      </c>
      <c r="L7369" s="229">
        <f t="shared" si="709"/>
        <v>0</v>
      </c>
      <c r="M7369" s="229">
        <f t="shared" si="710"/>
        <v>0</v>
      </c>
    </row>
    <row r="7370" spans="1:13" ht="15" customHeight="1">
      <c r="A7370" s="76"/>
      <c r="B7370" s="77" t="str">
        <f t="shared" si="707"/>
        <v/>
      </c>
      <c r="C7370" t="str">
        <f t="shared" si="706"/>
        <v/>
      </c>
      <c r="D7370" s="315" t="str">
        <f t="shared" si="711"/>
        <v/>
      </c>
      <c r="E7370" s="228">
        <v>0</v>
      </c>
      <c r="J7370" s="229">
        <f t="shared" si="708"/>
        <v>0</v>
      </c>
      <c r="K7370" s="229">
        <f t="shared" si="709"/>
        <v>0</v>
      </c>
      <c r="L7370" s="229">
        <f t="shared" si="709"/>
        <v>0</v>
      </c>
      <c r="M7370" s="229">
        <f t="shared" si="710"/>
        <v>0</v>
      </c>
    </row>
    <row r="7371" spans="1:13" ht="15" customHeight="1">
      <c r="A7371" s="76"/>
      <c r="B7371" s="77" t="str">
        <f t="shared" si="707"/>
        <v/>
      </c>
      <c r="C7371" t="str">
        <f t="shared" si="706"/>
        <v/>
      </c>
      <c r="D7371" s="315" t="str">
        <f t="shared" si="711"/>
        <v/>
      </c>
      <c r="E7371" s="228">
        <v>0</v>
      </c>
      <c r="J7371" s="229">
        <f t="shared" si="708"/>
        <v>0</v>
      </c>
      <c r="K7371" s="229">
        <f t="shared" si="709"/>
        <v>0</v>
      </c>
      <c r="L7371" s="229">
        <f t="shared" si="709"/>
        <v>0</v>
      </c>
      <c r="M7371" s="229">
        <f t="shared" si="710"/>
        <v>0</v>
      </c>
    </row>
    <row r="7372" spans="1:13" ht="15" customHeight="1">
      <c r="A7372" s="76"/>
      <c r="B7372" s="77" t="str">
        <f t="shared" si="707"/>
        <v/>
      </c>
      <c r="C7372" t="str">
        <f t="shared" si="706"/>
        <v/>
      </c>
      <c r="D7372" s="315" t="str">
        <f t="shared" si="711"/>
        <v/>
      </c>
      <c r="E7372" s="228">
        <v>0</v>
      </c>
      <c r="J7372" s="229">
        <f t="shared" si="708"/>
        <v>0</v>
      </c>
      <c r="K7372" s="229">
        <f t="shared" si="709"/>
        <v>0</v>
      </c>
      <c r="L7372" s="229">
        <f t="shared" si="709"/>
        <v>0</v>
      </c>
      <c r="M7372" s="229">
        <f t="shared" si="710"/>
        <v>0</v>
      </c>
    </row>
    <row r="7373" spans="1:13" ht="15" customHeight="1">
      <c r="A7373" s="76"/>
      <c r="B7373" s="77" t="str">
        <f t="shared" si="707"/>
        <v/>
      </c>
      <c r="C7373" t="str">
        <f t="shared" si="706"/>
        <v/>
      </c>
      <c r="D7373" s="315" t="str">
        <f t="shared" si="711"/>
        <v/>
      </c>
      <c r="E7373" s="228">
        <v>0</v>
      </c>
      <c r="J7373" s="229">
        <f t="shared" si="708"/>
        <v>0</v>
      </c>
      <c r="K7373" s="229">
        <f t="shared" si="709"/>
        <v>0</v>
      </c>
      <c r="L7373" s="229">
        <f t="shared" si="709"/>
        <v>0</v>
      </c>
      <c r="M7373" s="229">
        <f t="shared" si="710"/>
        <v>0</v>
      </c>
    </row>
    <row r="7374" spans="1:13" ht="15" customHeight="1">
      <c r="A7374" s="76"/>
      <c r="B7374" s="77" t="str">
        <f t="shared" si="707"/>
        <v/>
      </c>
      <c r="C7374" t="str">
        <f t="shared" si="706"/>
        <v/>
      </c>
      <c r="D7374" s="315" t="str">
        <f t="shared" si="711"/>
        <v/>
      </c>
      <c r="E7374" s="228">
        <v>0</v>
      </c>
      <c r="J7374" s="229">
        <f t="shared" si="708"/>
        <v>0</v>
      </c>
      <c r="K7374" s="229">
        <f t="shared" si="709"/>
        <v>0</v>
      </c>
      <c r="L7374" s="229">
        <f t="shared" si="709"/>
        <v>0</v>
      </c>
      <c r="M7374" s="229">
        <f t="shared" si="710"/>
        <v>0</v>
      </c>
    </row>
    <row r="7375" spans="1:13" ht="15" customHeight="1">
      <c r="A7375" s="76"/>
      <c r="B7375" s="77" t="str">
        <f t="shared" si="707"/>
        <v/>
      </c>
      <c r="C7375" t="str">
        <f t="shared" si="706"/>
        <v/>
      </c>
      <c r="D7375" s="315" t="str">
        <f t="shared" si="711"/>
        <v/>
      </c>
      <c r="E7375" s="228">
        <v>0</v>
      </c>
      <c r="J7375" s="229">
        <f t="shared" si="708"/>
        <v>0</v>
      </c>
      <c r="K7375" s="229">
        <f t="shared" si="709"/>
        <v>0</v>
      </c>
      <c r="L7375" s="229">
        <f t="shared" si="709"/>
        <v>0</v>
      </c>
      <c r="M7375" s="229">
        <f t="shared" si="710"/>
        <v>0</v>
      </c>
    </row>
    <row r="7376" spans="1:13" ht="15" customHeight="1">
      <c r="A7376" s="76"/>
      <c r="B7376" s="77" t="str">
        <f t="shared" si="707"/>
        <v/>
      </c>
      <c r="C7376" t="str">
        <f t="shared" si="706"/>
        <v/>
      </c>
      <c r="D7376" s="315" t="str">
        <f t="shared" si="711"/>
        <v/>
      </c>
      <c r="E7376" s="228">
        <v>0</v>
      </c>
      <c r="J7376" s="229">
        <f t="shared" si="708"/>
        <v>0</v>
      </c>
      <c r="K7376" s="229">
        <f t="shared" si="709"/>
        <v>0</v>
      </c>
      <c r="L7376" s="229">
        <f t="shared" si="709"/>
        <v>0</v>
      </c>
      <c r="M7376" s="229">
        <f t="shared" si="710"/>
        <v>0</v>
      </c>
    </row>
    <row r="7377" spans="1:13" ht="15" customHeight="1">
      <c r="A7377" s="76"/>
      <c r="B7377" s="77" t="str">
        <f t="shared" si="707"/>
        <v/>
      </c>
      <c r="C7377" t="str">
        <f t="shared" si="706"/>
        <v/>
      </c>
      <c r="D7377" s="315" t="str">
        <f t="shared" si="711"/>
        <v/>
      </c>
      <c r="E7377" s="228">
        <v>0</v>
      </c>
      <c r="J7377" s="229">
        <f t="shared" si="708"/>
        <v>0</v>
      </c>
      <c r="K7377" s="229">
        <f t="shared" si="709"/>
        <v>0</v>
      </c>
      <c r="L7377" s="229">
        <f t="shared" si="709"/>
        <v>0</v>
      </c>
      <c r="M7377" s="229">
        <f t="shared" si="710"/>
        <v>0</v>
      </c>
    </row>
    <row r="7378" spans="1:13" ht="15" customHeight="1">
      <c r="A7378" s="76"/>
      <c r="B7378" s="77" t="str">
        <f t="shared" si="707"/>
        <v/>
      </c>
      <c r="C7378" t="str">
        <f t="shared" si="706"/>
        <v/>
      </c>
      <c r="D7378" s="315" t="str">
        <f t="shared" si="711"/>
        <v/>
      </c>
      <c r="E7378" s="228">
        <v>0</v>
      </c>
      <c r="J7378" s="229">
        <f t="shared" si="708"/>
        <v>0</v>
      </c>
      <c r="K7378" s="229">
        <f t="shared" si="709"/>
        <v>0</v>
      </c>
      <c r="L7378" s="229">
        <f t="shared" si="709"/>
        <v>0</v>
      </c>
      <c r="M7378" s="229">
        <f t="shared" si="710"/>
        <v>0</v>
      </c>
    </row>
    <row r="7379" spans="1:13" ht="15" customHeight="1">
      <c r="A7379" s="76"/>
      <c r="B7379" s="77" t="str">
        <f t="shared" si="707"/>
        <v/>
      </c>
      <c r="C7379" t="str">
        <f t="shared" si="706"/>
        <v/>
      </c>
      <c r="D7379" s="315" t="str">
        <f t="shared" si="711"/>
        <v/>
      </c>
      <c r="E7379" s="228">
        <v>0</v>
      </c>
      <c r="J7379" s="229">
        <f t="shared" si="708"/>
        <v>0</v>
      </c>
      <c r="K7379" s="229">
        <f t="shared" si="709"/>
        <v>0</v>
      </c>
      <c r="L7379" s="229">
        <f t="shared" si="709"/>
        <v>0</v>
      </c>
      <c r="M7379" s="229">
        <f t="shared" si="710"/>
        <v>0</v>
      </c>
    </row>
    <row r="7380" spans="1:13" ht="15" customHeight="1">
      <c r="A7380" s="76"/>
      <c r="B7380" s="77" t="str">
        <f t="shared" si="707"/>
        <v/>
      </c>
      <c r="C7380" t="str">
        <f t="shared" si="706"/>
        <v/>
      </c>
      <c r="D7380" s="315" t="str">
        <f t="shared" si="711"/>
        <v/>
      </c>
      <c r="E7380" s="228">
        <v>0</v>
      </c>
      <c r="J7380" s="229">
        <f t="shared" si="708"/>
        <v>0</v>
      </c>
      <c r="K7380" s="229">
        <f t="shared" si="709"/>
        <v>0</v>
      </c>
      <c r="L7380" s="229">
        <f t="shared" si="709"/>
        <v>0</v>
      </c>
      <c r="M7380" s="229">
        <f t="shared" si="710"/>
        <v>0</v>
      </c>
    </row>
    <row r="7381" spans="1:13" ht="15" customHeight="1">
      <c r="A7381" s="76"/>
      <c r="B7381" s="77" t="str">
        <f t="shared" si="707"/>
        <v/>
      </c>
      <c r="C7381" t="str">
        <f t="shared" si="706"/>
        <v/>
      </c>
      <c r="D7381" s="315" t="str">
        <f t="shared" si="711"/>
        <v/>
      </c>
      <c r="E7381" s="228">
        <v>0</v>
      </c>
      <c r="J7381" s="229">
        <f t="shared" si="708"/>
        <v>0</v>
      </c>
      <c r="K7381" s="229">
        <f t="shared" si="709"/>
        <v>0</v>
      </c>
      <c r="L7381" s="229">
        <f t="shared" si="709"/>
        <v>0</v>
      </c>
      <c r="M7381" s="229">
        <f t="shared" si="710"/>
        <v>0</v>
      </c>
    </row>
    <row r="7382" spans="1:13" ht="15" customHeight="1">
      <c r="A7382" s="76"/>
      <c r="B7382" s="77" t="str">
        <f t="shared" si="707"/>
        <v/>
      </c>
      <c r="C7382" t="str">
        <f t="shared" si="706"/>
        <v/>
      </c>
      <c r="D7382" s="315" t="str">
        <f t="shared" si="711"/>
        <v/>
      </c>
      <c r="E7382" s="228">
        <v>0</v>
      </c>
      <c r="J7382" s="229">
        <f t="shared" si="708"/>
        <v>0</v>
      </c>
      <c r="K7382" s="229">
        <f t="shared" si="709"/>
        <v>0</v>
      </c>
      <c r="L7382" s="229">
        <f t="shared" si="709"/>
        <v>0</v>
      </c>
      <c r="M7382" s="229">
        <f t="shared" si="710"/>
        <v>0</v>
      </c>
    </row>
    <row r="7383" spans="1:13" ht="15" customHeight="1">
      <c r="A7383" s="76"/>
      <c r="B7383" s="77" t="str">
        <f t="shared" si="707"/>
        <v/>
      </c>
      <c r="C7383" t="str">
        <f t="shared" si="706"/>
        <v/>
      </c>
      <c r="D7383" s="315" t="str">
        <f t="shared" si="711"/>
        <v/>
      </c>
      <c r="E7383" s="228">
        <v>0</v>
      </c>
      <c r="J7383" s="229">
        <f t="shared" si="708"/>
        <v>0</v>
      </c>
      <c r="K7383" s="229">
        <f t="shared" si="709"/>
        <v>0</v>
      </c>
      <c r="L7383" s="229">
        <f t="shared" si="709"/>
        <v>0</v>
      </c>
      <c r="M7383" s="229">
        <f t="shared" si="710"/>
        <v>0</v>
      </c>
    </row>
    <row r="7384" spans="1:13" ht="15" customHeight="1">
      <c r="A7384" s="76"/>
      <c r="B7384" s="77" t="str">
        <f t="shared" si="707"/>
        <v/>
      </c>
      <c r="C7384" t="str">
        <f t="shared" si="706"/>
        <v/>
      </c>
      <c r="D7384" s="315" t="str">
        <f t="shared" si="711"/>
        <v/>
      </c>
      <c r="E7384" s="228">
        <v>0</v>
      </c>
      <c r="J7384" s="229">
        <f t="shared" si="708"/>
        <v>0</v>
      </c>
      <c r="K7384" s="229">
        <f t="shared" si="709"/>
        <v>0</v>
      </c>
      <c r="L7384" s="229">
        <f t="shared" si="709"/>
        <v>0</v>
      </c>
      <c r="M7384" s="229">
        <f t="shared" si="710"/>
        <v>0</v>
      </c>
    </row>
    <row r="7385" spans="1:13" ht="15" customHeight="1">
      <c r="A7385" s="76"/>
      <c r="B7385" s="77" t="str">
        <f t="shared" si="707"/>
        <v/>
      </c>
      <c r="C7385" t="str">
        <f t="shared" si="706"/>
        <v/>
      </c>
      <c r="D7385" s="315" t="str">
        <f t="shared" si="711"/>
        <v/>
      </c>
      <c r="E7385" s="228">
        <v>0</v>
      </c>
      <c r="J7385" s="229">
        <f t="shared" si="708"/>
        <v>0</v>
      </c>
      <c r="K7385" s="229">
        <f t="shared" si="709"/>
        <v>0</v>
      </c>
      <c r="L7385" s="229">
        <f t="shared" si="709"/>
        <v>0</v>
      </c>
      <c r="M7385" s="229">
        <f t="shared" si="710"/>
        <v>0</v>
      </c>
    </row>
    <row r="7386" spans="1:13" ht="15" customHeight="1">
      <c r="A7386" s="76"/>
      <c r="B7386" s="77" t="str">
        <f t="shared" si="707"/>
        <v/>
      </c>
      <c r="C7386" t="str">
        <f t="shared" si="706"/>
        <v/>
      </c>
      <c r="D7386" s="315" t="str">
        <f t="shared" si="711"/>
        <v/>
      </c>
      <c r="E7386" s="228">
        <v>0</v>
      </c>
      <c r="J7386" s="229">
        <f t="shared" si="708"/>
        <v>0</v>
      </c>
      <c r="K7386" s="229">
        <f t="shared" si="709"/>
        <v>0</v>
      </c>
      <c r="L7386" s="229">
        <f t="shared" si="709"/>
        <v>0</v>
      </c>
      <c r="M7386" s="229">
        <f t="shared" si="710"/>
        <v>0</v>
      </c>
    </row>
    <row r="7387" spans="1:13" ht="15" customHeight="1">
      <c r="A7387" s="76"/>
      <c r="B7387" s="77" t="str">
        <f t="shared" si="707"/>
        <v/>
      </c>
      <c r="C7387" t="str">
        <f t="shared" si="706"/>
        <v/>
      </c>
      <c r="D7387" s="315" t="str">
        <f t="shared" si="711"/>
        <v/>
      </c>
      <c r="E7387" s="228">
        <v>0</v>
      </c>
      <c r="J7387" s="229">
        <f t="shared" si="708"/>
        <v>0</v>
      </c>
      <c r="K7387" s="229">
        <f t="shared" si="709"/>
        <v>0</v>
      </c>
      <c r="L7387" s="229">
        <f t="shared" si="709"/>
        <v>0</v>
      </c>
      <c r="M7387" s="229">
        <f t="shared" si="710"/>
        <v>0</v>
      </c>
    </row>
    <row r="7388" spans="1:13" ht="15" customHeight="1">
      <c r="A7388" s="76"/>
      <c r="B7388" s="77" t="str">
        <f t="shared" si="707"/>
        <v/>
      </c>
      <c r="C7388" t="str">
        <f t="shared" si="706"/>
        <v/>
      </c>
      <c r="D7388" s="315" t="str">
        <f t="shared" si="711"/>
        <v/>
      </c>
      <c r="E7388" s="228">
        <v>0</v>
      </c>
      <c r="J7388" s="229">
        <f t="shared" si="708"/>
        <v>0</v>
      </c>
      <c r="K7388" s="229">
        <f t="shared" si="709"/>
        <v>0</v>
      </c>
      <c r="L7388" s="229">
        <f t="shared" si="709"/>
        <v>0</v>
      </c>
      <c r="M7388" s="229">
        <f t="shared" si="710"/>
        <v>0</v>
      </c>
    </row>
    <row r="7389" spans="1:13" ht="15" customHeight="1">
      <c r="A7389" s="76"/>
      <c r="B7389" s="77" t="str">
        <f t="shared" si="707"/>
        <v/>
      </c>
      <c r="C7389" t="str">
        <f t="shared" si="706"/>
        <v/>
      </c>
      <c r="D7389" s="315" t="str">
        <f t="shared" si="711"/>
        <v/>
      </c>
      <c r="E7389" s="228">
        <v>0</v>
      </c>
      <c r="J7389" s="229">
        <f t="shared" si="708"/>
        <v>0</v>
      </c>
      <c r="K7389" s="229">
        <f t="shared" si="709"/>
        <v>0</v>
      </c>
      <c r="L7389" s="229">
        <f t="shared" si="709"/>
        <v>0</v>
      </c>
      <c r="M7389" s="229">
        <f t="shared" si="710"/>
        <v>0</v>
      </c>
    </row>
    <row r="7390" spans="1:13" ht="15" customHeight="1">
      <c r="A7390" s="76"/>
      <c r="B7390" s="77" t="str">
        <f t="shared" si="707"/>
        <v/>
      </c>
      <c r="C7390" t="str">
        <f t="shared" si="706"/>
        <v/>
      </c>
      <c r="D7390" s="315" t="str">
        <f t="shared" si="711"/>
        <v/>
      </c>
      <c r="E7390" s="228">
        <v>0</v>
      </c>
      <c r="J7390" s="229">
        <f t="shared" si="708"/>
        <v>0</v>
      </c>
      <c r="K7390" s="229">
        <f t="shared" si="709"/>
        <v>0</v>
      </c>
      <c r="L7390" s="229">
        <f t="shared" si="709"/>
        <v>0</v>
      </c>
      <c r="M7390" s="229">
        <f t="shared" si="710"/>
        <v>0</v>
      </c>
    </row>
    <row r="7391" spans="1:13" ht="15" customHeight="1">
      <c r="A7391" s="76"/>
      <c r="B7391" s="77" t="str">
        <f t="shared" si="707"/>
        <v/>
      </c>
      <c r="C7391" t="str">
        <f t="shared" si="706"/>
        <v/>
      </c>
      <c r="D7391" s="315" t="str">
        <f t="shared" si="711"/>
        <v/>
      </c>
      <c r="E7391" s="228">
        <v>0</v>
      </c>
      <c r="J7391" s="229">
        <f t="shared" si="708"/>
        <v>0</v>
      </c>
      <c r="K7391" s="229">
        <f t="shared" si="709"/>
        <v>0</v>
      </c>
      <c r="L7391" s="229">
        <f t="shared" si="709"/>
        <v>0</v>
      </c>
      <c r="M7391" s="229">
        <f t="shared" si="710"/>
        <v>0</v>
      </c>
    </row>
    <row r="7392" spans="1:13" ht="15" customHeight="1">
      <c r="A7392" s="76"/>
      <c r="B7392" s="77" t="str">
        <f t="shared" si="707"/>
        <v/>
      </c>
      <c r="C7392" t="str">
        <f t="shared" si="706"/>
        <v/>
      </c>
      <c r="D7392" s="315" t="str">
        <f t="shared" si="711"/>
        <v/>
      </c>
      <c r="E7392" s="228">
        <v>0</v>
      </c>
      <c r="J7392" s="229">
        <f t="shared" si="708"/>
        <v>0</v>
      </c>
      <c r="K7392" s="229">
        <f t="shared" si="709"/>
        <v>0</v>
      </c>
      <c r="L7392" s="229">
        <f t="shared" si="709"/>
        <v>0</v>
      </c>
      <c r="M7392" s="229">
        <f t="shared" si="710"/>
        <v>0</v>
      </c>
    </row>
    <row r="7393" spans="1:13" ht="15" customHeight="1">
      <c r="A7393" s="76"/>
      <c r="B7393" s="77" t="str">
        <f t="shared" si="707"/>
        <v/>
      </c>
      <c r="C7393" t="str">
        <f t="shared" si="706"/>
        <v/>
      </c>
      <c r="D7393" s="315" t="str">
        <f t="shared" si="711"/>
        <v/>
      </c>
      <c r="E7393" s="228">
        <v>0</v>
      </c>
      <c r="J7393" s="229">
        <f t="shared" si="708"/>
        <v>0</v>
      </c>
      <c r="K7393" s="229">
        <f t="shared" si="709"/>
        <v>0</v>
      </c>
      <c r="L7393" s="229">
        <f t="shared" si="709"/>
        <v>0</v>
      </c>
      <c r="M7393" s="229">
        <f t="shared" si="710"/>
        <v>0</v>
      </c>
    </row>
    <row r="7394" spans="1:13" ht="15" customHeight="1">
      <c r="A7394" s="76"/>
      <c r="B7394" s="77" t="str">
        <f t="shared" si="707"/>
        <v/>
      </c>
      <c r="C7394" t="str">
        <f t="shared" si="706"/>
        <v/>
      </c>
      <c r="D7394" s="315" t="str">
        <f t="shared" si="711"/>
        <v/>
      </c>
      <c r="E7394" s="228">
        <v>0</v>
      </c>
      <c r="J7394" s="229">
        <f t="shared" si="708"/>
        <v>0</v>
      </c>
      <c r="K7394" s="229">
        <f t="shared" si="709"/>
        <v>0</v>
      </c>
      <c r="L7394" s="229">
        <f t="shared" si="709"/>
        <v>0</v>
      </c>
      <c r="M7394" s="229">
        <f t="shared" si="710"/>
        <v>0</v>
      </c>
    </row>
    <row r="7395" spans="1:13" ht="15" customHeight="1">
      <c r="A7395" s="76"/>
      <c r="B7395" s="77" t="str">
        <f t="shared" si="707"/>
        <v/>
      </c>
      <c r="C7395" t="str">
        <f t="shared" si="706"/>
        <v/>
      </c>
      <c r="D7395" s="315" t="str">
        <f t="shared" si="711"/>
        <v/>
      </c>
      <c r="E7395" s="228">
        <v>0</v>
      </c>
      <c r="J7395" s="229">
        <f t="shared" si="708"/>
        <v>0</v>
      </c>
      <c r="K7395" s="229">
        <f t="shared" si="709"/>
        <v>0</v>
      </c>
      <c r="L7395" s="229">
        <f t="shared" si="709"/>
        <v>0</v>
      </c>
      <c r="M7395" s="229">
        <f t="shared" si="710"/>
        <v>0</v>
      </c>
    </row>
    <row r="7396" spans="1:13" ht="15" customHeight="1">
      <c r="A7396" s="76"/>
      <c r="B7396" s="77" t="str">
        <f t="shared" si="707"/>
        <v/>
      </c>
      <c r="C7396" t="str">
        <f t="shared" si="706"/>
        <v/>
      </c>
      <c r="D7396" s="315" t="str">
        <f t="shared" si="711"/>
        <v/>
      </c>
      <c r="E7396" s="228">
        <v>0</v>
      </c>
      <c r="J7396" s="229">
        <f t="shared" si="708"/>
        <v>0</v>
      </c>
      <c r="K7396" s="229">
        <f t="shared" si="709"/>
        <v>0</v>
      </c>
      <c r="L7396" s="229">
        <f t="shared" si="709"/>
        <v>0</v>
      </c>
      <c r="M7396" s="229">
        <f t="shared" si="710"/>
        <v>0</v>
      </c>
    </row>
    <row r="7397" spans="1:13" ht="15" customHeight="1">
      <c r="A7397" s="76"/>
      <c r="B7397" s="77" t="str">
        <f t="shared" si="707"/>
        <v/>
      </c>
      <c r="C7397" t="str">
        <f t="shared" si="706"/>
        <v/>
      </c>
      <c r="D7397" s="315" t="str">
        <f t="shared" si="711"/>
        <v/>
      </c>
      <c r="E7397" s="228">
        <v>0</v>
      </c>
      <c r="J7397" s="229">
        <f t="shared" si="708"/>
        <v>0</v>
      </c>
      <c r="K7397" s="229">
        <f t="shared" si="709"/>
        <v>0</v>
      </c>
      <c r="L7397" s="229">
        <f t="shared" si="709"/>
        <v>0</v>
      </c>
      <c r="M7397" s="229">
        <f t="shared" si="710"/>
        <v>0</v>
      </c>
    </row>
    <row r="7398" spans="1:13" ht="15" customHeight="1">
      <c r="A7398" s="76"/>
      <c r="B7398" s="77" t="str">
        <f t="shared" si="707"/>
        <v/>
      </c>
      <c r="C7398" t="str">
        <f t="shared" si="706"/>
        <v/>
      </c>
      <c r="D7398" s="315" t="str">
        <f t="shared" si="711"/>
        <v/>
      </c>
      <c r="E7398" s="228">
        <v>0</v>
      </c>
      <c r="J7398" s="229">
        <f t="shared" si="708"/>
        <v>0</v>
      </c>
      <c r="K7398" s="229">
        <f t="shared" si="709"/>
        <v>0</v>
      </c>
      <c r="L7398" s="229">
        <f t="shared" si="709"/>
        <v>0</v>
      </c>
      <c r="M7398" s="229">
        <f t="shared" si="710"/>
        <v>0</v>
      </c>
    </row>
    <row r="7399" spans="1:13" ht="15" customHeight="1">
      <c r="A7399" s="76"/>
      <c r="B7399" s="77" t="str">
        <f t="shared" si="707"/>
        <v/>
      </c>
      <c r="C7399" t="str">
        <f t="shared" si="706"/>
        <v/>
      </c>
      <c r="D7399" s="315" t="str">
        <f t="shared" si="711"/>
        <v/>
      </c>
      <c r="E7399" s="228">
        <v>0</v>
      </c>
      <c r="J7399" s="229">
        <f t="shared" si="708"/>
        <v>0</v>
      </c>
      <c r="K7399" s="229">
        <f t="shared" si="709"/>
        <v>0</v>
      </c>
      <c r="L7399" s="229">
        <f t="shared" si="709"/>
        <v>0</v>
      </c>
      <c r="M7399" s="229">
        <f t="shared" si="710"/>
        <v>0</v>
      </c>
    </row>
    <row r="7400" spans="1:13" ht="15" customHeight="1">
      <c r="A7400" s="76"/>
      <c r="B7400" s="77" t="str">
        <f t="shared" si="707"/>
        <v/>
      </c>
      <c r="C7400" t="str">
        <f t="shared" si="706"/>
        <v/>
      </c>
      <c r="D7400" s="315" t="str">
        <f t="shared" si="711"/>
        <v/>
      </c>
      <c r="E7400" s="228">
        <v>0</v>
      </c>
      <c r="J7400" s="229">
        <f t="shared" si="708"/>
        <v>0</v>
      </c>
      <c r="K7400" s="229">
        <f t="shared" si="709"/>
        <v>0</v>
      </c>
      <c r="L7400" s="229">
        <f t="shared" si="709"/>
        <v>0</v>
      </c>
      <c r="M7400" s="229">
        <f t="shared" si="710"/>
        <v>0</v>
      </c>
    </row>
    <row r="7401" spans="1:13" ht="15" customHeight="1">
      <c r="A7401" s="76"/>
      <c r="B7401" s="77" t="str">
        <f t="shared" si="707"/>
        <v/>
      </c>
      <c r="C7401" t="str">
        <f t="shared" si="706"/>
        <v/>
      </c>
      <c r="D7401" s="315" t="str">
        <f t="shared" si="711"/>
        <v/>
      </c>
      <c r="E7401" s="228">
        <v>0</v>
      </c>
      <c r="J7401" s="229">
        <f t="shared" si="708"/>
        <v>0</v>
      </c>
      <c r="K7401" s="229">
        <f t="shared" si="709"/>
        <v>0</v>
      </c>
      <c r="L7401" s="229">
        <f t="shared" si="709"/>
        <v>0</v>
      </c>
      <c r="M7401" s="229">
        <f t="shared" si="710"/>
        <v>0</v>
      </c>
    </row>
    <row r="7402" spans="1:13" ht="15" customHeight="1">
      <c r="A7402" s="76"/>
      <c r="B7402" s="77" t="str">
        <f t="shared" si="707"/>
        <v/>
      </c>
      <c r="C7402" t="str">
        <f t="shared" si="706"/>
        <v/>
      </c>
      <c r="D7402" s="315" t="str">
        <f t="shared" si="711"/>
        <v/>
      </c>
      <c r="E7402" s="228">
        <v>0</v>
      </c>
      <c r="J7402" s="229">
        <f t="shared" si="708"/>
        <v>0</v>
      </c>
      <c r="K7402" s="229">
        <f t="shared" si="709"/>
        <v>0</v>
      </c>
      <c r="L7402" s="229">
        <f t="shared" si="709"/>
        <v>0</v>
      </c>
      <c r="M7402" s="229">
        <f t="shared" si="710"/>
        <v>0</v>
      </c>
    </row>
    <row r="7403" spans="1:13" ht="15" customHeight="1">
      <c r="A7403" s="76"/>
      <c r="B7403" s="77" t="str">
        <f t="shared" si="707"/>
        <v/>
      </c>
      <c r="C7403" t="str">
        <f t="shared" si="706"/>
        <v/>
      </c>
      <c r="D7403" s="315" t="str">
        <f t="shared" si="711"/>
        <v/>
      </c>
      <c r="E7403" s="228">
        <v>0</v>
      </c>
      <c r="J7403" s="229">
        <f t="shared" si="708"/>
        <v>0</v>
      </c>
      <c r="K7403" s="229">
        <f t="shared" si="709"/>
        <v>0</v>
      </c>
      <c r="L7403" s="229">
        <f t="shared" si="709"/>
        <v>0</v>
      </c>
      <c r="M7403" s="229">
        <f t="shared" si="710"/>
        <v>0</v>
      </c>
    </row>
    <row r="7404" spans="1:13" ht="15" customHeight="1">
      <c r="A7404" s="76"/>
      <c r="B7404" s="77" t="str">
        <f t="shared" si="707"/>
        <v/>
      </c>
      <c r="C7404" t="str">
        <f t="shared" si="706"/>
        <v/>
      </c>
      <c r="D7404" s="315" t="str">
        <f t="shared" si="711"/>
        <v/>
      </c>
      <c r="E7404" s="228">
        <v>0</v>
      </c>
      <c r="J7404" s="229">
        <f t="shared" si="708"/>
        <v>0</v>
      </c>
      <c r="K7404" s="229">
        <f t="shared" si="709"/>
        <v>0</v>
      </c>
      <c r="L7404" s="229">
        <f t="shared" si="709"/>
        <v>0</v>
      </c>
      <c r="M7404" s="229">
        <f t="shared" si="710"/>
        <v>0</v>
      </c>
    </row>
    <row r="7405" spans="1:13" ht="15" customHeight="1">
      <c r="A7405" s="76"/>
      <c r="B7405" s="77" t="str">
        <f t="shared" si="707"/>
        <v/>
      </c>
      <c r="C7405" t="str">
        <f t="shared" si="706"/>
        <v/>
      </c>
      <c r="D7405" s="315" t="str">
        <f t="shared" si="711"/>
        <v/>
      </c>
      <c r="E7405" s="228">
        <v>0</v>
      </c>
      <c r="J7405" s="229">
        <f t="shared" si="708"/>
        <v>0</v>
      </c>
      <c r="K7405" s="229">
        <f t="shared" si="709"/>
        <v>0</v>
      </c>
      <c r="L7405" s="229">
        <f t="shared" si="709"/>
        <v>0</v>
      </c>
      <c r="M7405" s="229">
        <f t="shared" si="710"/>
        <v>0</v>
      </c>
    </row>
    <row r="7406" spans="1:13" ht="15" customHeight="1">
      <c r="A7406" s="76"/>
      <c r="B7406" s="77" t="str">
        <f t="shared" si="707"/>
        <v/>
      </c>
      <c r="C7406" t="str">
        <f t="shared" si="706"/>
        <v/>
      </c>
      <c r="D7406" s="315" t="str">
        <f t="shared" si="711"/>
        <v/>
      </c>
      <c r="E7406" s="228">
        <v>0</v>
      </c>
      <c r="J7406" s="229">
        <f t="shared" si="708"/>
        <v>0</v>
      </c>
      <c r="K7406" s="229">
        <f t="shared" si="709"/>
        <v>0</v>
      </c>
      <c r="L7406" s="229">
        <f t="shared" si="709"/>
        <v>0</v>
      </c>
      <c r="M7406" s="229">
        <f t="shared" si="710"/>
        <v>0</v>
      </c>
    </row>
    <row r="7407" spans="1:13" ht="15" customHeight="1">
      <c r="A7407" s="76"/>
      <c r="B7407" s="77" t="str">
        <f t="shared" si="707"/>
        <v/>
      </c>
      <c r="C7407" t="str">
        <f t="shared" si="706"/>
        <v/>
      </c>
      <c r="D7407" s="315" t="str">
        <f t="shared" si="711"/>
        <v/>
      </c>
      <c r="E7407" s="228">
        <v>0</v>
      </c>
      <c r="J7407" s="229">
        <f t="shared" si="708"/>
        <v>0</v>
      </c>
      <c r="K7407" s="229">
        <f t="shared" si="709"/>
        <v>0</v>
      </c>
      <c r="L7407" s="229">
        <f t="shared" si="709"/>
        <v>0</v>
      </c>
      <c r="M7407" s="229">
        <f t="shared" si="710"/>
        <v>0</v>
      </c>
    </row>
    <row r="7408" spans="1:13" ht="15" customHeight="1">
      <c r="A7408" s="76"/>
      <c r="B7408" s="77" t="str">
        <f t="shared" si="707"/>
        <v/>
      </c>
      <c r="C7408" t="str">
        <f t="shared" si="706"/>
        <v/>
      </c>
      <c r="D7408" s="315" t="str">
        <f t="shared" si="711"/>
        <v/>
      </c>
      <c r="E7408" s="228">
        <v>0</v>
      </c>
      <c r="J7408" s="229">
        <f t="shared" si="708"/>
        <v>0</v>
      </c>
      <c r="K7408" s="229">
        <f t="shared" si="709"/>
        <v>0</v>
      </c>
      <c r="L7408" s="229">
        <f t="shared" si="709"/>
        <v>0</v>
      </c>
      <c r="M7408" s="229">
        <f t="shared" si="710"/>
        <v>0</v>
      </c>
    </row>
    <row r="7409" spans="1:13" ht="15" customHeight="1">
      <c r="A7409" s="76"/>
      <c r="B7409" s="77" t="str">
        <f t="shared" si="707"/>
        <v/>
      </c>
      <c r="C7409" t="str">
        <f t="shared" si="706"/>
        <v/>
      </c>
      <c r="D7409" s="315" t="str">
        <f t="shared" si="711"/>
        <v/>
      </c>
      <c r="E7409" s="228">
        <v>0</v>
      </c>
      <c r="J7409" s="229">
        <f t="shared" si="708"/>
        <v>0</v>
      </c>
      <c r="K7409" s="229">
        <f t="shared" si="709"/>
        <v>0</v>
      </c>
      <c r="L7409" s="229">
        <f t="shared" si="709"/>
        <v>0</v>
      </c>
      <c r="M7409" s="229">
        <f t="shared" si="710"/>
        <v>0</v>
      </c>
    </row>
    <row r="7410" spans="1:13" ht="15" customHeight="1">
      <c r="A7410" s="76"/>
      <c r="B7410" s="77" t="str">
        <f t="shared" si="707"/>
        <v/>
      </c>
      <c r="C7410" t="str">
        <f t="shared" si="706"/>
        <v/>
      </c>
      <c r="D7410" s="315" t="str">
        <f t="shared" si="711"/>
        <v/>
      </c>
      <c r="E7410" s="228">
        <v>0</v>
      </c>
      <c r="J7410" s="229">
        <f t="shared" si="708"/>
        <v>0</v>
      </c>
      <c r="K7410" s="229">
        <f t="shared" si="709"/>
        <v>0</v>
      </c>
      <c r="L7410" s="229">
        <f t="shared" si="709"/>
        <v>0</v>
      </c>
      <c r="M7410" s="229">
        <f t="shared" si="710"/>
        <v>0</v>
      </c>
    </row>
    <row r="7411" spans="1:13" ht="15" customHeight="1">
      <c r="A7411" s="76"/>
      <c r="B7411" s="77" t="str">
        <f t="shared" si="707"/>
        <v/>
      </c>
      <c r="C7411" t="str">
        <f t="shared" si="706"/>
        <v/>
      </c>
      <c r="D7411" s="315" t="str">
        <f t="shared" si="711"/>
        <v/>
      </c>
      <c r="E7411" s="228">
        <v>0</v>
      </c>
      <c r="J7411" s="229">
        <f t="shared" si="708"/>
        <v>0</v>
      </c>
      <c r="K7411" s="229">
        <f t="shared" si="709"/>
        <v>0</v>
      </c>
      <c r="L7411" s="229">
        <f t="shared" si="709"/>
        <v>0</v>
      </c>
      <c r="M7411" s="229">
        <f t="shared" si="710"/>
        <v>0</v>
      </c>
    </row>
    <row r="7412" spans="1:13" ht="15" customHeight="1">
      <c r="A7412" s="76"/>
      <c r="B7412" s="77" t="str">
        <f t="shared" si="707"/>
        <v/>
      </c>
      <c r="C7412" t="str">
        <f t="shared" si="706"/>
        <v/>
      </c>
      <c r="D7412" s="315" t="str">
        <f t="shared" si="711"/>
        <v/>
      </c>
      <c r="E7412" s="228">
        <v>0</v>
      </c>
      <c r="J7412" s="229">
        <f t="shared" si="708"/>
        <v>0</v>
      </c>
      <c r="K7412" s="229">
        <f t="shared" si="709"/>
        <v>0</v>
      </c>
      <c r="L7412" s="229">
        <f t="shared" si="709"/>
        <v>0</v>
      </c>
      <c r="M7412" s="229">
        <f t="shared" si="710"/>
        <v>0</v>
      </c>
    </row>
    <row r="7413" spans="1:13" ht="15" customHeight="1">
      <c r="A7413" s="76"/>
      <c r="B7413" s="77" t="str">
        <f t="shared" si="707"/>
        <v/>
      </c>
      <c r="C7413" t="str">
        <f t="shared" si="706"/>
        <v/>
      </c>
      <c r="D7413" s="315" t="str">
        <f t="shared" si="711"/>
        <v/>
      </c>
      <c r="E7413" s="228">
        <v>0</v>
      </c>
      <c r="J7413" s="229">
        <f t="shared" si="708"/>
        <v>0</v>
      </c>
      <c r="K7413" s="229">
        <f t="shared" si="709"/>
        <v>0</v>
      </c>
      <c r="L7413" s="229">
        <f t="shared" si="709"/>
        <v>0</v>
      </c>
      <c r="M7413" s="229">
        <f t="shared" si="710"/>
        <v>0</v>
      </c>
    </row>
    <row r="7414" spans="1:13" ht="15" customHeight="1">
      <c r="A7414" s="76"/>
      <c r="B7414" s="77" t="str">
        <f t="shared" si="707"/>
        <v/>
      </c>
      <c r="C7414" t="str">
        <f t="shared" si="706"/>
        <v/>
      </c>
      <c r="D7414" s="315" t="str">
        <f t="shared" si="711"/>
        <v/>
      </c>
      <c r="E7414" s="228">
        <v>0</v>
      </c>
      <c r="J7414" s="229">
        <f t="shared" si="708"/>
        <v>0</v>
      </c>
      <c r="K7414" s="229">
        <f t="shared" si="709"/>
        <v>0</v>
      </c>
      <c r="L7414" s="229">
        <f t="shared" si="709"/>
        <v>0</v>
      </c>
      <c r="M7414" s="229">
        <f t="shared" si="710"/>
        <v>0</v>
      </c>
    </row>
    <row r="7415" spans="1:13" ht="15" customHeight="1">
      <c r="A7415" s="76"/>
      <c r="B7415" s="77" t="str">
        <f t="shared" si="707"/>
        <v/>
      </c>
      <c r="C7415" t="str">
        <f t="shared" si="706"/>
        <v/>
      </c>
      <c r="D7415" s="315" t="str">
        <f t="shared" si="711"/>
        <v/>
      </c>
      <c r="E7415" s="228">
        <v>0</v>
      </c>
      <c r="J7415" s="229">
        <f t="shared" si="708"/>
        <v>0</v>
      </c>
      <c r="K7415" s="229">
        <f t="shared" si="709"/>
        <v>0</v>
      </c>
      <c r="L7415" s="229">
        <f t="shared" si="709"/>
        <v>0</v>
      </c>
      <c r="M7415" s="229">
        <f t="shared" si="710"/>
        <v>0</v>
      </c>
    </row>
    <row r="7416" spans="1:13" ht="15" customHeight="1">
      <c r="A7416" s="76"/>
      <c r="B7416" s="77" t="str">
        <f t="shared" si="707"/>
        <v/>
      </c>
      <c r="C7416" t="str">
        <f t="shared" si="706"/>
        <v/>
      </c>
      <c r="D7416" s="315" t="str">
        <f t="shared" si="711"/>
        <v/>
      </c>
      <c r="E7416" s="228">
        <v>0</v>
      </c>
      <c r="J7416" s="229">
        <f t="shared" si="708"/>
        <v>0</v>
      </c>
      <c r="K7416" s="229">
        <f t="shared" si="709"/>
        <v>0</v>
      </c>
      <c r="L7416" s="229">
        <f t="shared" si="709"/>
        <v>0</v>
      </c>
      <c r="M7416" s="229">
        <f t="shared" si="710"/>
        <v>0</v>
      </c>
    </row>
    <row r="7417" spans="1:13" ht="15" customHeight="1">
      <c r="A7417" s="76"/>
      <c r="B7417" s="77" t="str">
        <f t="shared" si="707"/>
        <v/>
      </c>
      <c r="C7417" t="str">
        <f t="shared" si="706"/>
        <v/>
      </c>
      <c r="D7417" s="315" t="str">
        <f t="shared" si="711"/>
        <v/>
      </c>
      <c r="E7417" s="228">
        <v>0</v>
      </c>
      <c r="J7417" s="229">
        <f t="shared" si="708"/>
        <v>0</v>
      </c>
      <c r="K7417" s="229">
        <f t="shared" si="709"/>
        <v>0</v>
      </c>
      <c r="L7417" s="229">
        <f t="shared" si="709"/>
        <v>0</v>
      </c>
      <c r="M7417" s="229">
        <f t="shared" si="710"/>
        <v>0</v>
      </c>
    </row>
    <row r="7418" spans="1:13" ht="15" customHeight="1">
      <c r="A7418" s="76"/>
      <c r="B7418" s="77" t="str">
        <f t="shared" si="707"/>
        <v/>
      </c>
      <c r="C7418" t="str">
        <f t="shared" si="706"/>
        <v/>
      </c>
      <c r="D7418" s="315" t="str">
        <f t="shared" si="711"/>
        <v/>
      </c>
      <c r="E7418" s="228">
        <v>0</v>
      </c>
      <c r="J7418" s="229">
        <f t="shared" si="708"/>
        <v>0</v>
      </c>
      <c r="K7418" s="229">
        <f t="shared" si="709"/>
        <v>0</v>
      </c>
      <c r="L7418" s="229">
        <f t="shared" si="709"/>
        <v>0</v>
      </c>
      <c r="M7418" s="229">
        <f t="shared" si="710"/>
        <v>0</v>
      </c>
    </row>
    <row r="7419" spans="1:13" ht="15" customHeight="1">
      <c r="A7419" s="76"/>
      <c r="B7419" s="77" t="str">
        <f t="shared" si="707"/>
        <v/>
      </c>
      <c r="C7419" t="str">
        <f t="shared" si="706"/>
        <v/>
      </c>
      <c r="D7419" s="315" t="str">
        <f t="shared" si="711"/>
        <v/>
      </c>
      <c r="E7419" s="228">
        <v>0</v>
      </c>
      <c r="J7419" s="229">
        <f t="shared" si="708"/>
        <v>0</v>
      </c>
      <c r="K7419" s="229">
        <f t="shared" si="709"/>
        <v>0</v>
      </c>
      <c r="L7419" s="229">
        <f t="shared" si="709"/>
        <v>0</v>
      </c>
      <c r="M7419" s="229">
        <f t="shared" si="710"/>
        <v>0</v>
      </c>
    </row>
    <row r="7420" spans="1:13" ht="15" customHeight="1">
      <c r="A7420" s="76"/>
      <c r="B7420" s="77" t="str">
        <f t="shared" si="707"/>
        <v/>
      </c>
      <c r="C7420" t="str">
        <f t="shared" si="706"/>
        <v/>
      </c>
      <c r="D7420" s="315" t="str">
        <f t="shared" si="711"/>
        <v/>
      </c>
      <c r="E7420" s="228">
        <v>0</v>
      </c>
      <c r="J7420" s="229">
        <f t="shared" si="708"/>
        <v>0</v>
      </c>
      <c r="K7420" s="229">
        <f t="shared" si="709"/>
        <v>0</v>
      </c>
      <c r="L7420" s="229">
        <f t="shared" si="709"/>
        <v>0</v>
      </c>
      <c r="M7420" s="229">
        <f t="shared" si="710"/>
        <v>0</v>
      </c>
    </row>
    <row r="7421" spans="1:13" ht="15" customHeight="1">
      <c r="A7421" s="76"/>
      <c r="B7421" s="77" t="str">
        <f t="shared" si="707"/>
        <v/>
      </c>
      <c r="C7421" t="str">
        <f t="shared" si="706"/>
        <v/>
      </c>
      <c r="D7421" s="315" t="str">
        <f t="shared" si="711"/>
        <v/>
      </c>
      <c r="E7421" s="228">
        <v>0</v>
      </c>
      <c r="J7421" s="229">
        <f t="shared" si="708"/>
        <v>0</v>
      </c>
      <c r="K7421" s="229">
        <f t="shared" si="709"/>
        <v>0</v>
      </c>
      <c r="L7421" s="229">
        <f t="shared" si="709"/>
        <v>0</v>
      </c>
      <c r="M7421" s="229">
        <f t="shared" si="710"/>
        <v>0</v>
      </c>
    </row>
    <row r="7422" spans="1:13" ht="15" customHeight="1">
      <c r="A7422" s="76"/>
      <c r="B7422" s="77" t="str">
        <f t="shared" si="707"/>
        <v/>
      </c>
      <c r="C7422" t="str">
        <f t="shared" si="706"/>
        <v/>
      </c>
      <c r="D7422" s="315" t="str">
        <f t="shared" si="711"/>
        <v/>
      </c>
      <c r="E7422" s="228">
        <v>0</v>
      </c>
      <c r="J7422" s="229">
        <f t="shared" si="708"/>
        <v>0</v>
      </c>
      <c r="K7422" s="229">
        <f t="shared" si="709"/>
        <v>0</v>
      </c>
      <c r="L7422" s="229">
        <f t="shared" si="709"/>
        <v>0</v>
      </c>
      <c r="M7422" s="229">
        <f t="shared" si="710"/>
        <v>0</v>
      </c>
    </row>
    <row r="7423" spans="1:13" ht="15" customHeight="1">
      <c r="A7423" s="76"/>
      <c r="B7423" s="77" t="str">
        <f t="shared" si="707"/>
        <v/>
      </c>
      <c r="C7423" t="str">
        <f t="shared" si="706"/>
        <v/>
      </c>
      <c r="D7423" s="315" t="str">
        <f t="shared" si="711"/>
        <v/>
      </c>
      <c r="E7423" s="228">
        <v>0</v>
      </c>
      <c r="J7423" s="229">
        <f t="shared" si="708"/>
        <v>0</v>
      </c>
      <c r="K7423" s="229">
        <f t="shared" si="709"/>
        <v>0</v>
      </c>
      <c r="L7423" s="229">
        <f t="shared" si="709"/>
        <v>0</v>
      </c>
      <c r="M7423" s="229">
        <f t="shared" si="710"/>
        <v>0</v>
      </c>
    </row>
    <row r="7424" spans="1:13" ht="15" customHeight="1">
      <c r="A7424" s="76"/>
      <c r="B7424" s="77" t="str">
        <f t="shared" si="707"/>
        <v/>
      </c>
      <c r="C7424" t="str">
        <f t="shared" si="706"/>
        <v/>
      </c>
      <c r="D7424" s="315" t="str">
        <f t="shared" si="711"/>
        <v/>
      </c>
      <c r="E7424" s="228">
        <v>0</v>
      </c>
      <c r="J7424" s="229">
        <f t="shared" si="708"/>
        <v>0</v>
      </c>
      <c r="K7424" s="229">
        <f t="shared" si="709"/>
        <v>0</v>
      </c>
      <c r="L7424" s="229">
        <f t="shared" si="709"/>
        <v>0</v>
      </c>
      <c r="M7424" s="229">
        <f t="shared" si="710"/>
        <v>0</v>
      </c>
    </row>
    <row r="7425" spans="1:13" ht="15" customHeight="1">
      <c r="A7425" s="76"/>
      <c r="B7425" s="77" t="str">
        <f t="shared" si="707"/>
        <v/>
      </c>
      <c r="C7425" t="str">
        <f t="shared" ref="C7425:C7488" si="712">IF(A7425&lt;&gt;"",TEXT(A7425,"aaaa"),"")</f>
        <v/>
      </c>
      <c r="D7425" s="315" t="str">
        <f t="shared" si="711"/>
        <v/>
      </c>
      <c r="E7425" s="228">
        <v>0</v>
      </c>
      <c r="J7425" s="229">
        <f t="shared" si="708"/>
        <v>0</v>
      </c>
      <c r="K7425" s="229">
        <f t="shared" si="709"/>
        <v>0</v>
      </c>
      <c r="L7425" s="229">
        <f t="shared" si="709"/>
        <v>0</v>
      </c>
      <c r="M7425" s="229">
        <f t="shared" si="710"/>
        <v>0</v>
      </c>
    </row>
    <row r="7426" spans="1:13" ht="15" customHeight="1">
      <c r="A7426" s="76"/>
      <c r="B7426" s="77" t="str">
        <f t="shared" si="707"/>
        <v/>
      </c>
      <c r="C7426" t="str">
        <f t="shared" si="712"/>
        <v/>
      </c>
      <c r="D7426" s="315" t="str">
        <f t="shared" si="711"/>
        <v/>
      </c>
      <c r="E7426" s="228">
        <v>0</v>
      </c>
      <c r="J7426" s="229">
        <f t="shared" si="708"/>
        <v>0</v>
      </c>
      <c r="K7426" s="229">
        <f t="shared" si="709"/>
        <v>0</v>
      </c>
      <c r="L7426" s="229">
        <f t="shared" si="709"/>
        <v>0</v>
      </c>
      <c r="M7426" s="229">
        <f t="shared" si="710"/>
        <v>0</v>
      </c>
    </row>
    <row r="7427" spans="1:13" ht="15" customHeight="1">
      <c r="A7427" s="76"/>
      <c r="B7427" s="77" t="str">
        <f t="shared" si="707"/>
        <v/>
      </c>
      <c r="C7427" t="str">
        <f t="shared" si="712"/>
        <v/>
      </c>
      <c r="D7427" s="315" t="str">
        <f t="shared" si="711"/>
        <v/>
      </c>
      <c r="E7427" s="228">
        <v>0</v>
      </c>
      <c r="J7427" s="229">
        <f t="shared" si="708"/>
        <v>0</v>
      </c>
      <c r="K7427" s="229">
        <f t="shared" si="709"/>
        <v>0</v>
      </c>
      <c r="L7427" s="229">
        <f t="shared" si="709"/>
        <v>0</v>
      </c>
      <c r="M7427" s="229">
        <f t="shared" si="710"/>
        <v>0</v>
      </c>
    </row>
    <row r="7428" spans="1:13" ht="15" customHeight="1">
      <c r="A7428" s="76"/>
      <c r="B7428" s="77" t="str">
        <f t="shared" si="707"/>
        <v/>
      </c>
      <c r="C7428" t="str">
        <f t="shared" si="712"/>
        <v/>
      </c>
      <c r="D7428" s="315" t="str">
        <f t="shared" si="711"/>
        <v/>
      </c>
      <c r="E7428" s="228">
        <v>0</v>
      </c>
      <c r="J7428" s="229">
        <f t="shared" si="708"/>
        <v>0</v>
      </c>
      <c r="K7428" s="229">
        <f t="shared" si="709"/>
        <v>0</v>
      </c>
      <c r="L7428" s="229">
        <f t="shared" si="709"/>
        <v>0</v>
      </c>
      <c r="M7428" s="229">
        <f t="shared" si="710"/>
        <v>0</v>
      </c>
    </row>
    <row r="7429" spans="1:13" ht="15" customHeight="1">
      <c r="A7429" s="76"/>
      <c r="B7429" s="77" t="str">
        <f t="shared" si="707"/>
        <v/>
      </c>
      <c r="C7429" t="str">
        <f t="shared" si="712"/>
        <v/>
      </c>
      <c r="D7429" s="315" t="str">
        <f t="shared" si="711"/>
        <v/>
      </c>
      <c r="E7429" s="228">
        <v>0</v>
      </c>
      <c r="J7429" s="229">
        <f t="shared" si="708"/>
        <v>0</v>
      </c>
      <c r="K7429" s="229">
        <f t="shared" si="709"/>
        <v>0</v>
      </c>
      <c r="L7429" s="229">
        <f t="shared" si="709"/>
        <v>0</v>
      </c>
      <c r="M7429" s="229">
        <f t="shared" si="710"/>
        <v>0</v>
      </c>
    </row>
    <row r="7430" spans="1:13" ht="15" customHeight="1">
      <c r="A7430" s="76"/>
      <c r="B7430" s="77" t="str">
        <f t="shared" si="707"/>
        <v/>
      </c>
      <c r="C7430" t="str">
        <f t="shared" si="712"/>
        <v/>
      </c>
      <c r="D7430" s="315" t="str">
        <f t="shared" si="711"/>
        <v/>
      </c>
      <c r="E7430" s="228">
        <v>0</v>
      </c>
      <c r="J7430" s="229">
        <f t="shared" si="708"/>
        <v>0</v>
      </c>
      <c r="K7430" s="229">
        <f t="shared" si="709"/>
        <v>0</v>
      </c>
      <c r="L7430" s="229">
        <f t="shared" si="709"/>
        <v>0</v>
      </c>
      <c r="M7430" s="229">
        <f t="shared" si="710"/>
        <v>0</v>
      </c>
    </row>
    <row r="7431" spans="1:13" ht="15" customHeight="1">
      <c r="A7431" s="76"/>
      <c r="B7431" s="77" t="str">
        <f t="shared" ref="B7431:B7494" si="713">IF(A7431="","",TEXT(A7431,"DDDD"))</f>
        <v/>
      </c>
      <c r="C7431" t="str">
        <f t="shared" si="712"/>
        <v/>
      </c>
      <c r="D7431" s="315" t="str">
        <f t="shared" si="711"/>
        <v/>
      </c>
      <c r="E7431" s="228">
        <v>0</v>
      </c>
      <c r="J7431" s="229">
        <f t="shared" ref="J7431:J7494" si="714">IF(E7431=0,0,(1-J$4)*E7431)</f>
        <v>0</v>
      </c>
      <c r="K7431" s="229">
        <f t="shared" ref="K7431:L7494" si="715">IF(F7431=0,0,(1-K$4)*F7431)</f>
        <v>0</v>
      </c>
      <c r="L7431" s="229">
        <f t="shared" si="715"/>
        <v>0</v>
      </c>
      <c r="M7431" s="229">
        <f t="shared" ref="M7431:M7494" si="716">IF(H7431=0,0,(1-M$4)*H7431)</f>
        <v>0</v>
      </c>
    </row>
    <row r="7432" spans="1:13" ht="15" customHeight="1">
      <c r="A7432" s="76"/>
      <c r="B7432" s="77" t="str">
        <f t="shared" si="713"/>
        <v/>
      </c>
      <c r="C7432" t="str">
        <f t="shared" si="712"/>
        <v/>
      </c>
      <c r="D7432" s="315" t="str">
        <f t="shared" ref="D7432:D7495" si="717">IF(A7432&lt;&gt;"",PROPER(TEXT(A7432,"Mmmm")),"")</f>
        <v/>
      </c>
      <c r="E7432" s="228">
        <v>0</v>
      </c>
      <c r="J7432" s="229">
        <f t="shared" si="714"/>
        <v>0</v>
      </c>
      <c r="K7432" s="229">
        <f t="shared" si="715"/>
        <v>0</v>
      </c>
      <c r="L7432" s="229">
        <f t="shared" si="715"/>
        <v>0</v>
      </c>
      <c r="M7432" s="229">
        <f t="shared" si="716"/>
        <v>0</v>
      </c>
    </row>
    <row r="7433" spans="1:13" ht="15" customHeight="1">
      <c r="A7433" s="76"/>
      <c r="B7433" s="77" t="str">
        <f t="shared" si="713"/>
        <v/>
      </c>
      <c r="C7433" t="str">
        <f t="shared" si="712"/>
        <v/>
      </c>
      <c r="D7433" s="315" t="str">
        <f t="shared" si="717"/>
        <v/>
      </c>
      <c r="E7433" s="228">
        <v>0</v>
      </c>
      <c r="J7433" s="229">
        <f t="shared" si="714"/>
        <v>0</v>
      </c>
      <c r="K7433" s="229">
        <f t="shared" si="715"/>
        <v>0</v>
      </c>
      <c r="L7433" s="229">
        <f t="shared" si="715"/>
        <v>0</v>
      </c>
      <c r="M7433" s="229">
        <f t="shared" si="716"/>
        <v>0</v>
      </c>
    </row>
    <row r="7434" spans="1:13" ht="15" customHeight="1">
      <c r="A7434" s="76"/>
      <c r="B7434" s="77" t="str">
        <f t="shared" si="713"/>
        <v/>
      </c>
      <c r="C7434" t="str">
        <f t="shared" si="712"/>
        <v/>
      </c>
      <c r="D7434" s="315" t="str">
        <f t="shared" si="717"/>
        <v/>
      </c>
      <c r="E7434" s="228">
        <v>0</v>
      </c>
      <c r="J7434" s="229">
        <f t="shared" si="714"/>
        <v>0</v>
      </c>
      <c r="K7434" s="229">
        <f t="shared" si="715"/>
        <v>0</v>
      </c>
      <c r="L7434" s="229">
        <f t="shared" si="715"/>
        <v>0</v>
      </c>
      <c r="M7434" s="229">
        <f t="shared" si="716"/>
        <v>0</v>
      </c>
    </row>
    <row r="7435" spans="1:13" ht="15" customHeight="1">
      <c r="A7435" s="76"/>
      <c r="B7435" s="77" t="str">
        <f t="shared" si="713"/>
        <v/>
      </c>
      <c r="C7435" t="str">
        <f t="shared" si="712"/>
        <v/>
      </c>
      <c r="D7435" s="315" t="str">
        <f t="shared" si="717"/>
        <v/>
      </c>
      <c r="E7435" s="228">
        <v>0</v>
      </c>
      <c r="J7435" s="229">
        <f t="shared" si="714"/>
        <v>0</v>
      </c>
      <c r="K7435" s="229">
        <f t="shared" si="715"/>
        <v>0</v>
      </c>
      <c r="L7435" s="229">
        <f t="shared" si="715"/>
        <v>0</v>
      </c>
      <c r="M7435" s="229">
        <f t="shared" si="716"/>
        <v>0</v>
      </c>
    </row>
    <row r="7436" spans="1:13" ht="15" customHeight="1">
      <c r="A7436" s="76"/>
      <c r="B7436" s="77" t="str">
        <f t="shared" si="713"/>
        <v/>
      </c>
      <c r="C7436" t="str">
        <f t="shared" si="712"/>
        <v/>
      </c>
      <c r="D7436" s="315" t="str">
        <f t="shared" si="717"/>
        <v/>
      </c>
      <c r="E7436" s="228">
        <v>0</v>
      </c>
      <c r="J7436" s="229">
        <f t="shared" si="714"/>
        <v>0</v>
      </c>
      <c r="K7436" s="229">
        <f t="shared" si="715"/>
        <v>0</v>
      </c>
      <c r="L7436" s="229">
        <f t="shared" si="715"/>
        <v>0</v>
      </c>
      <c r="M7436" s="229">
        <f t="shared" si="716"/>
        <v>0</v>
      </c>
    </row>
    <row r="7437" spans="1:13" ht="15" customHeight="1">
      <c r="A7437" s="76"/>
      <c r="B7437" s="77" t="str">
        <f t="shared" si="713"/>
        <v/>
      </c>
      <c r="C7437" t="str">
        <f t="shared" si="712"/>
        <v/>
      </c>
      <c r="D7437" s="315" t="str">
        <f t="shared" si="717"/>
        <v/>
      </c>
      <c r="E7437" s="228">
        <v>0</v>
      </c>
      <c r="J7437" s="229">
        <f t="shared" si="714"/>
        <v>0</v>
      </c>
      <c r="K7437" s="229">
        <f t="shared" si="715"/>
        <v>0</v>
      </c>
      <c r="L7437" s="229">
        <f t="shared" si="715"/>
        <v>0</v>
      </c>
      <c r="M7437" s="229">
        <f t="shared" si="716"/>
        <v>0</v>
      </c>
    </row>
    <row r="7438" spans="1:13" ht="15" customHeight="1">
      <c r="A7438" s="76"/>
      <c r="B7438" s="77" t="str">
        <f t="shared" si="713"/>
        <v/>
      </c>
      <c r="C7438" t="str">
        <f t="shared" si="712"/>
        <v/>
      </c>
      <c r="D7438" s="315" t="str">
        <f t="shared" si="717"/>
        <v/>
      </c>
      <c r="E7438" s="228">
        <v>0</v>
      </c>
      <c r="J7438" s="229">
        <f t="shared" si="714"/>
        <v>0</v>
      </c>
      <c r="K7438" s="229">
        <f t="shared" si="715"/>
        <v>0</v>
      </c>
      <c r="L7438" s="229">
        <f t="shared" si="715"/>
        <v>0</v>
      </c>
      <c r="M7438" s="229">
        <f t="shared" si="716"/>
        <v>0</v>
      </c>
    </row>
    <row r="7439" spans="1:13" ht="15" customHeight="1">
      <c r="A7439" s="76"/>
      <c r="B7439" s="77" t="str">
        <f t="shared" si="713"/>
        <v/>
      </c>
      <c r="C7439" t="str">
        <f t="shared" si="712"/>
        <v/>
      </c>
      <c r="D7439" s="315" t="str">
        <f t="shared" si="717"/>
        <v/>
      </c>
      <c r="E7439" s="228">
        <v>0</v>
      </c>
      <c r="J7439" s="229">
        <f t="shared" si="714"/>
        <v>0</v>
      </c>
      <c r="K7439" s="229">
        <f t="shared" si="715"/>
        <v>0</v>
      </c>
      <c r="L7439" s="229">
        <f t="shared" si="715"/>
        <v>0</v>
      </c>
      <c r="M7439" s="229">
        <f t="shared" si="716"/>
        <v>0</v>
      </c>
    </row>
    <row r="7440" spans="1:13" ht="15" customHeight="1">
      <c r="A7440" s="76"/>
      <c r="B7440" s="77" t="str">
        <f t="shared" si="713"/>
        <v/>
      </c>
      <c r="C7440" t="str">
        <f t="shared" si="712"/>
        <v/>
      </c>
      <c r="D7440" s="315" t="str">
        <f t="shared" si="717"/>
        <v/>
      </c>
      <c r="E7440" s="228">
        <v>0</v>
      </c>
      <c r="J7440" s="229">
        <f t="shared" si="714"/>
        <v>0</v>
      </c>
      <c r="K7440" s="229">
        <f t="shared" si="715"/>
        <v>0</v>
      </c>
      <c r="L7440" s="229">
        <f t="shared" si="715"/>
        <v>0</v>
      </c>
      <c r="M7440" s="229">
        <f t="shared" si="716"/>
        <v>0</v>
      </c>
    </row>
    <row r="7441" spans="1:13" ht="15" customHeight="1">
      <c r="A7441" s="76"/>
      <c r="B7441" s="77" t="str">
        <f t="shared" si="713"/>
        <v/>
      </c>
      <c r="C7441" t="str">
        <f t="shared" si="712"/>
        <v/>
      </c>
      <c r="D7441" s="315" t="str">
        <f t="shared" si="717"/>
        <v/>
      </c>
      <c r="E7441" s="228">
        <v>0</v>
      </c>
      <c r="J7441" s="229">
        <f t="shared" si="714"/>
        <v>0</v>
      </c>
      <c r="K7441" s="229">
        <f t="shared" si="715"/>
        <v>0</v>
      </c>
      <c r="L7441" s="229">
        <f t="shared" si="715"/>
        <v>0</v>
      </c>
      <c r="M7441" s="229">
        <f t="shared" si="716"/>
        <v>0</v>
      </c>
    </row>
    <row r="7442" spans="1:13" ht="15" customHeight="1">
      <c r="A7442" s="76"/>
      <c r="B7442" s="77" t="str">
        <f t="shared" si="713"/>
        <v/>
      </c>
      <c r="C7442" t="str">
        <f t="shared" si="712"/>
        <v/>
      </c>
      <c r="D7442" s="315" t="str">
        <f t="shared" si="717"/>
        <v/>
      </c>
      <c r="E7442" s="228">
        <v>0</v>
      </c>
      <c r="J7442" s="229">
        <f t="shared" si="714"/>
        <v>0</v>
      </c>
      <c r="K7442" s="229">
        <f t="shared" si="715"/>
        <v>0</v>
      </c>
      <c r="L7442" s="229">
        <f t="shared" si="715"/>
        <v>0</v>
      </c>
      <c r="M7442" s="229">
        <f t="shared" si="716"/>
        <v>0</v>
      </c>
    </row>
    <row r="7443" spans="1:13" ht="15" customHeight="1">
      <c r="A7443" s="76"/>
      <c r="B7443" s="77" t="str">
        <f t="shared" si="713"/>
        <v/>
      </c>
      <c r="C7443" t="str">
        <f t="shared" si="712"/>
        <v/>
      </c>
      <c r="D7443" s="315" t="str">
        <f t="shared" si="717"/>
        <v/>
      </c>
      <c r="E7443" s="228">
        <v>0</v>
      </c>
      <c r="J7443" s="229">
        <f t="shared" si="714"/>
        <v>0</v>
      </c>
      <c r="K7443" s="229">
        <f t="shared" si="715"/>
        <v>0</v>
      </c>
      <c r="L7443" s="229">
        <f t="shared" si="715"/>
        <v>0</v>
      </c>
      <c r="M7443" s="229">
        <f t="shared" si="716"/>
        <v>0</v>
      </c>
    </row>
    <row r="7444" spans="1:13" ht="15" customHeight="1">
      <c r="A7444" s="76"/>
      <c r="B7444" s="77" t="str">
        <f t="shared" si="713"/>
        <v/>
      </c>
      <c r="C7444" t="str">
        <f t="shared" si="712"/>
        <v/>
      </c>
      <c r="D7444" s="315" t="str">
        <f t="shared" si="717"/>
        <v/>
      </c>
      <c r="E7444" s="228">
        <v>0</v>
      </c>
      <c r="J7444" s="229">
        <f t="shared" si="714"/>
        <v>0</v>
      </c>
      <c r="K7444" s="229">
        <f t="shared" si="715"/>
        <v>0</v>
      </c>
      <c r="L7444" s="229">
        <f t="shared" si="715"/>
        <v>0</v>
      </c>
      <c r="M7444" s="229">
        <f t="shared" si="716"/>
        <v>0</v>
      </c>
    </row>
    <row r="7445" spans="1:13" ht="15" customHeight="1">
      <c r="A7445" s="76"/>
      <c r="B7445" s="77" t="str">
        <f t="shared" si="713"/>
        <v/>
      </c>
      <c r="C7445" t="str">
        <f t="shared" si="712"/>
        <v/>
      </c>
      <c r="D7445" s="315" t="str">
        <f t="shared" si="717"/>
        <v/>
      </c>
      <c r="E7445" s="228">
        <v>0</v>
      </c>
      <c r="J7445" s="229">
        <f t="shared" si="714"/>
        <v>0</v>
      </c>
      <c r="K7445" s="229">
        <f t="shared" si="715"/>
        <v>0</v>
      </c>
      <c r="L7445" s="229">
        <f t="shared" si="715"/>
        <v>0</v>
      </c>
      <c r="M7445" s="229">
        <f t="shared" si="716"/>
        <v>0</v>
      </c>
    </row>
    <row r="7446" spans="1:13" ht="15" customHeight="1">
      <c r="A7446" s="76"/>
      <c r="B7446" s="77" t="str">
        <f t="shared" si="713"/>
        <v/>
      </c>
      <c r="C7446" t="str">
        <f t="shared" si="712"/>
        <v/>
      </c>
      <c r="D7446" s="315" t="str">
        <f t="shared" si="717"/>
        <v/>
      </c>
      <c r="E7446" s="228">
        <v>0</v>
      </c>
      <c r="J7446" s="229">
        <f t="shared" si="714"/>
        <v>0</v>
      </c>
      <c r="K7446" s="229">
        <f t="shared" si="715"/>
        <v>0</v>
      </c>
      <c r="L7446" s="229">
        <f t="shared" si="715"/>
        <v>0</v>
      </c>
      <c r="M7446" s="229">
        <f t="shared" si="716"/>
        <v>0</v>
      </c>
    </row>
    <row r="7447" spans="1:13" ht="15" customHeight="1">
      <c r="A7447" s="76"/>
      <c r="B7447" s="77" t="str">
        <f t="shared" si="713"/>
        <v/>
      </c>
      <c r="C7447" t="str">
        <f t="shared" si="712"/>
        <v/>
      </c>
      <c r="D7447" s="315" t="str">
        <f t="shared" si="717"/>
        <v/>
      </c>
      <c r="E7447" s="228">
        <v>0</v>
      </c>
      <c r="J7447" s="229">
        <f t="shared" si="714"/>
        <v>0</v>
      </c>
      <c r="K7447" s="229">
        <f t="shared" si="715"/>
        <v>0</v>
      </c>
      <c r="L7447" s="229">
        <f t="shared" si="715"/>
        <v>0</v>
      </c>
      <c r="M7447" s="229">
        <f t="shared" si="716"/>
        <v>0</v>
      </c>
    </row>
    <row r="7448" spans="1:13" ht="15" customHeight="1">
      <c r="A7448" s="76"/>
      <c r="B7448" s="77" t="str">
        <f t="shared" si="713"/>
        <v/>
      </c>
      <c r="C7448" t="str">
        <f t="shared" si="712"/>
        <v/>
      </c>
      <c r="D7448" s="315" t="str">
        <f t="shared" si="717"/>
        <v/>
      </c>
      <c r="E7448" s="228">
        <v>0</v>
      </c>
      <c r="J7448" s="229">
        <f t="shared" si="714"/>
        <v>0</v>
      </c>
      <c r="K7448" s="229">
        <f t="shared" si="715"/>
        <v>0</v>
      </c>
      <c r="L7448" s="229">
        <f t="shared" si="715"/>
        <v>0</v>
      </c>
      <c r="M7448" s="229">
        <f t="shared" si="716"/>
        <v>0</v>
      </c>
    </row>
    <row r="7449" spans="1:13" ht="15" customHeight="1">
      <c r="A7449" s="76"/>
      <c r="B7449" s="77" t="str">
        <f t="shared" si="713"/>
        <v/>
      </c>
      <c r="C7449" t="str">
        <f t="shared" si="712"/>
        <v/>
      </c>
      <c r="D7449" s="315" t="str">
        <f t="shared" si="717"/>
        <v/>
      </c>
      <c r="E7449" s="228">
        <v>0</v>
      </c>
      <c r="J7449" s="229">
        <f t="shared" si="714"/>
        <v>0</v>
      </c>
      <c r="K7449" s="229">
        <f t="shared" si="715"/>
        <v>0</v>
      </c>
      <c r="L7449" s="229">
        <f t="shared" si="715"/>
        <v>0</v>
      </c>
      <c r="M7449" s="229">
        <f t="shared" si="716"/>
        <v>0</v>
      </c>
    </row>
    <row r="7450" spans="1:13" ht="15" customHeight="1">
      <c r="A7450" s="76"/>
      <c r="B7450" s="77" t="str">
        <f t="shared" si="713"/>
        <v/>
      </c>
      <c r="C7450" t="str">
        <f t="shared" si="712"/>
        <v/>
      </c>
      <c r="D7450" s="315" t="str">
        <f t="shared" si="717"/>
        <v/>
      </c>
      <c r="E7450" s="228">
        <v>0</v>
      </c>
      <c r="J7450" s="229">
        <f t="shared" si="714"/>
        <v>0</v>
      </c>
      <c r="K7450" s="229">
        <f t="shared" si="715"/>
        <v>0</v>
      </c>
      <c r="L7450" s="229">
        <f t="shared" si="715"/>
        <v>0</v>
      </c>
      <c r="M7450" s="229">
        <f t="shared" si="716"/>
        <v>0</v>
      </c>
    </row>
    <row r="7451" spans="1:13" ht="15" customHeight="1">
      <c r="A7451" s="76"/>
      <c r="B7451" s="77" t="str">
        <f t="shared" si="713"/>
        <v/>
      </c>
      <c r="C7451" t="str">
        <f t="shared" si="712"/>
        <v/>
      </c>
      <c r="D7451" s="315" t="str">
        <f t="shared" si="717"/>
        <v/>
      </c>
      <c r="E7451" s="228">
        <v>0</v>
      </c>
      <c r="J7451" s="229">
        <f t="shared" si="714"/>
        <v>0</v>
      </c>
      <c r="K7451" s="229">
        <f t="shared" si="715"/>
        <v>0</v>
      </c>
      <c r="L7451" s="229">
        <f t="shared" si="715"/>
        <v>0</v>
      </c>
      <c r="M7451" s="229">
        <f t="shared" si="716"/>
        <v>0</v>
      </c>
    </row>
    <row r="7452" spans="1:13" ht="15" customHeight="1">
      <c r="A7452" s="76"/>
      <c r="B7452" s="77" t="str">
        <f t="shared" si="713"/>
        <v/>
      </c>
      <c r="C7452" t="str">
        <f t="shared" si="712"/>
        <v/>
      </c>
      <c r="D7452" s="315" t="str">
        <f t="shared" si="717"/>
        <v/>
      </c>
      <c r="E7452" s="228">
        <v>0</v>
      </c>
      <c r="J7452" s="229">
        <f t="shared" si="714"/>
        <v>0</v>
      </c>
      <c r="K7452" s="229">
        <f t="shared" si="715"/>
        <v>0</v>
      </c>
      <c r="L7452" s="229">
        <f t="shared" si="715"/>
        <v>0</v>
      </c>
      <c r="M7452" s="229">
        <f t="shared" si="716"/>
        <v>0</v>
      </c>
    </row>
    <row r="7453" spans="1:13" ht="15" customHeight="1">
      <c r="A7453" s="76"/>
      <c r="B7453" s="77" t="str">
        <f t="shared" si="713"/>
        <v/>
      </c>
      <c r="C7453" t="str">
        <f t="shared" si="712"/>
        <v/>
      </c>
      <c r="D7453" s="315" t="str">
        <f t="shared" si="717"/>
        <v/>
      </c>
      <c r="E7453" s="228">
        <v>0</v>
      </c>
      <c r="J7453" s="229">
        <f t="shared" si="714"/>
        <v>0</v>
      </c>
      <c r="K7453" s="229">
        <f t="shared" si="715"/>
        <v>0</v>
      </c>
      <c r="L7453" s="229">
        <f t="shared" si="715"/>
        <v>0</v>
      </c>
      <c r="M7453" s="229">
        <f t="shared" si="716"/>
        <v>0</v>
      </c>
    </row>
    <row r="7454" spans="1:13" ht="15" customHeight="1">
      <c r="A7454" s="76"/>
      <c r="B7454" s="77" t="str">
        <f t="shared" si="713"/>
        <v/>
      </c>
      <c r="C7454" t="str">
        <f t="shared" si="712"/>
        <v/>
      </c>
      <c r="D7454" s="315" t="str">
        <f t="shared" si="717"/>
        <v/>
      </c>
      <c r="E7454" s="228">
        <v>0</v>
      </c>
      <c r="J7454" s="229">
        <f t="shared" si="714"/>
        <v>0</v>
      </c>
      <c r="K7454" s="229">
        <f t="shared" si="715"/>
        <v>0</v>
      </c>
      <c r="L7454" s="229">
        <f t="shared" si="715"/>
        <v>0</v>
      </c>
      <c r="M7454" s="229">
        <f t="shared" si="716"/>
        <v>0</v>
      </c>
    </row>
    <row r="7455" spans="1:13" ht="15" customHeight="1">
      <c r="A7455" s="76"/>
      <c r="B7455" s="77" t="str">
        <f t="shared" si="713"/>
        <v/>
      </c>
      <c r="C7455" t="str">
        <f t="shared" si="712"/>
        <v/>
      </c>
      <c r="D7455" s="315" t="str">
        <f t="shared" si="717"/>
        <v/>
      </c>
      <c r="E7455" s="228">
        <v>0</v>
      </c>
      <c r="J7455" s="229">
        <f t="shared" si="714"/>
        <v>0</v>
      </c>
      <c r="K7455" s="229">
        <f t="shared" si="715"/>
        <v>0</v>
      </c>
      <c r="L7455" s="229">
        <f t="shared" si="715"/>
        <v>0</v>
      </c>
      <c r="M7455" s="229">
        <f t="shared" si="716"/>
        <v>0</v>
      </c>
    </row>
    <row r="7456" spans="1:13" ht="15" customHeight="1">
      <c r="A7456" s="76"/>
      <c r="B7456" s="77" t="str">
        <f t="shared" si="713"/>
        <v/>
      </c>
      <c r="C7456" t="str">
        <f t="shared" si="712"/>
        <v/>
      </c>
      <c r="D7456" s="315" t="str">
        <f t="shared" si="717"/>
        <v/>
      </c>
      <c r="E7456" s="228">
        <v>0</v>
      </c>
      <c r="J7456" s="229">
        <f t="shared" si="714"/>
        <v>0</v>
      </c>
      <c r="K7456" s="229">
        <f t="shared" si="715"/>
        <v>0</v>
      </c>
      <c r="L7456" s="229">
        <f t="shared" si="715"/>
        <v>0</v>
      </c>
      <c r="M7456" s="229">
        <f t="shared" si="716"/>
        <v>0</v>
      </c>
    </row>
    <row r="7457" spans="1:13" ht="15" customHeight="1">
      <c r="A7457" s="76"/>
      <c r="B7457" s="77" t="str">
        <f t="shared" si="713"/>
        <v/>
      </c>
      <c r="C7457" t="str">
        <f t="shared" si="712"/>
        <v/>
      </c>
      <c r="D7457" s="315" t="str">
        <f t="shared" si="717"/>
        <v/>
      </c>
      <c r="E7457" s="228">
        <v>0</v>
      </c>
      <c r="J7457" s="229">
        <f t="shared" si="714"/>
        <v>0</v>
      </c>
      <c r="K7457" s="229">
        <f t="shared" si="715"/>
        <v>0</v>
      </c>
      <c r="L7457" s="229">
        <f t="shared" si="715"/>
        <v>0</v>
      </c>
      <c r="M7457" s="229">
        <f t="shared" si="716"/>
        <v>0</v>
      </c>
    </row>
    <row r="7458" spans="1:13" ht="15" customHeight="1">
      <c r="A7458" s="76"/>
      <c r="B7458" s="77" t="str">
        <f t="shared" si="713"/>
        <v/>
      </c>
      <c r="C7458" t="str">
        <f t="shared" si="712"/>
        <v/>
      </c>
      <c r="D7458" s="315" t="str">
        <f t="shared" si="717"/>
        <v/>
      </c>
      <c r="E7458" s="228">
        <v>0</v>
      </c>
      <c r="J7458" s="229">
        <f t="shared" si="714"/>
        <v>0</v>
      </c>
      <c r="K7458" s="229">
        <f t="shared" si="715"/>
        <v>0</v>
      </c>
      <c r="L7458" s="229">
        <f t="shared" si="715"/>
        <v>0</v>
      </c>
      <c r="M7458" s="229">
        <f t="shared" si="716"/>
        <v>0</v>
      </c>
    </row>
    <row r="7459" spans="1:13" ht="15" customHeight="1">
      <c r="A7459" s="76"/>
      <c r="B7459" s="77" t="str">
        <f t="shared" si="713"/>
        <v/>
      </c>
      <c r="C7459" t="str">
        <f t="shared" si="712"/>
        <v/>
      </c>
      <c r="D7459" s="315" t="str">
        <f t="shared" si="717"/>
        <v/>
      </c>
      <c r="E7459" s="228">
        <v>0</v>
      </c>
      <c r="J7459" s="229">
        <f t="shared" si="714"/>
        <v>0</v>
      </c>
      <c r="K7459" s="229">
        <f t="shared" si="715"/>
        <v>0</v>
      </c>
      <c r="L7459" s="229">
        <f t="shared" si="715"/>
        <v>0</v>
      </c>
      <c r="M7459" s="229">
        <f t="shared" si="716"/>
        <v>0</v>
      </c>
    </row>
    <row r="7460" spans="1:13" ht="15" customHeight="1">
      <c r="A7460" s="76"/>
      <c r="B7460" s="77" t="str">
        <f t="shared" si="713"/>
        <v/>
      </c>
      <c r="C7460" t="str">
        <f t="shared" si="712"/>
        <v/>
      </c>
      <c r="D7460" s="315" t="str">
        <f t="shared" si="717"/>
        <v/>
      </c>
      <c r="E7460" s="228">
        <v>0</v>
      </c>
      <c r="J7460" s="229">
        <f t="shared" si="714"/>
        <v>0</v>
      </c>
      <c r="K7460" s="229">
        <f t="shared" si="715"/>
        <v>0</v>
      </c>
      <c r="L7460" s="229">
        <f t="shared" si="715"/>
        <v>0</v>
      </c>
      <c r="M7460" s="229">
        <f t="shared" si="716"/>
        <v>0</v>
      </c>
    </row>
    <row r="7461" spans="1:13" ht="15" customHeight="1">
      <c r="A7461" s="76"/>
      <c r="B7461" s="77" t="str">
        <f t="shared" si="713"/>
        <v/>
      </c>
      <c r="C7461" t="str">
        <f t="shared" si="712"/>
        <v/>
      </c>
      <c r="D7461" s="315" t="str">
        <f t="shared" si="717"/>
        <v/>
      </c>
      <c r="E7461" s="228">
        <v>0</v>
      </c>
      <c r="J7461" s="229">
        <f t="shared" si="714"/>
        <v>0</v>
      </c>
      <c r="K7461" s="229">
        <f t="shared" si="715"/>
        <v>0</v>
      </c>
      <c r="L7461" s="229">
        <f t="shared" si="715"/>
        <v>0</v>
      </c>
      <c r="M7461" s="229">
        <f t="shared" si="716"/>
        <v>0</v>
      </c>
    </row>
    <row r="7462" spans="1:13" ht="15" customHeight="1">
      <c r="A7462" s="76"/>
      <c r="B7462" s="77" t="str">
        <f t="shared" si="713"/>
        <v/>
      </c>
      <c r="C7462" t="str">
        <f t="shared" si="712"/>
        <v/>
      </c>
      <c r="D7462" s="315" t="str">
        <f t="shared" si="717"/>
        <v/>
      </c>
      <c r="E7462" s="228">
        <v>0</v>
      </c>
      <c r="J7462" s="229">
        <f t="shared" si="714"/>
        <v>0</v>
      </c>
      <c r="K7462" s="229">
        <f t="shared" si="715"/>
        <v>0</v>
      </c>
      <c r="L7462" s="229">
        <f t="shared" si="715"/>
        <v>0</v>
      </c>
      <c r="M7462" s="229">
        <f t="shared" si="716"/>
        <v>0</v>
      </c>
    </row>
    <row r="7463" spans="1:13" ht="15" customHeight="1">
      <c r="A7463" s="76"/>
      <c r="B7463" s="77" t="str">
        <f t="shared" si="713"/>
        <v/>
      </c>
      <c r="C7463" t="str">
        <f t="shared" si="712"/>
        <v/>
      </c>
      <c r="D7463" s="315" t="str">
        <f t="shared" si="717"/>
        <v/>
      </c>
      <c r="E7463" s="228">
        <v>0</v>
      </c>
      <c r="J7463" s="229">
        <f t="shared" si="714"/>
        <v>0</v>
      </c>
      <c r="K7463" s="229">
        <f t="shared" si="715"/>
        <v>0</v>
      </c>
      <c r="L7463" s="229">
        <f t="shared" si="715"/>
        <v>0</v>
      </c>
      <c r="M7463" s="229">
        <f t="shared" si="716"/>
        <v>0</v>
      </c>
    </row>
    <row r="7464" spans="1:13" ht="15" customHeight="1">
      <c r="A7464" s="76"/>
      <c r="B7464" s="77" t="str">
        <f t="shared" si="713"/>
        <v/>
      </c>
      <c r="C7464" t="str">
        <f t="shared" si="712"/>
        <v/>
      </c>
      <c r="D7464" s="315" t="str">
        <f t="shared" si="717"/>
        <v/>
      </c>
      <c r="E7464" s="228">
        <v>0</v>
      </c>
      <c r="J7464" s="229">
        <f t="shared" si="714"/>
        <v>0</v>
      </c>
      <c r="K7464" s="229">
        <f t="shared" si="715"/>
        <v>0</v>
      </c>
      <c r="L7464" s="229">
        <f t="shared" si="715"/>
        <v>0</v>
      </c>
      <c r="M7464" s="229">
        <f t="shared" si="716"/>
        <v>0</v>
      </c>
    </row>
    <row r="7465" spans="1:13" ht="15" customHeight="1">
      <c r="A7465" s="76"/>
      <c r="B7465" s="77" t="str">
        <f t="shared" si="713"/>
        <v/>
      </c>
      <c r="C7465" t="str">
        <f t="shared" si="712"/>
        <v/>
      </c>
      <c r="D7465" s="315" t="str">
        <f t="shared" si="717"/>
        <v/>
      </c>
      <c r="E7465" s="228">
        <v>0</v>
      </c>
      <c r="J7465" s="229">
        <f t="shared" si="714"/>
        <v>0</v>
      </c>
      <c r="K7465" s="229">
        <f t="shared" si="715"/>
        <v>0</v>
      </c>
      <c r="L7465" s="229">
        <f t="shared" si="715"/>
        <v>0</v>
      </c>
      <c r="M7465" s="229">
        <f t="shared" si="716"/>
        <v>0</v>
      </c>
    </row>
    <row r="7466" spans="1:13" ht="15" customHeight="1">
      <c r="A7466" s="76"/>
      <c r="B7466" s="77" t="str">
        <f t="shared" si="713"/>
        <v/>
      </c>
      <c r="C7466" t="str">
        <f t="shared" si="712"/>
        <v/>
      </c>
      <c r="D7466" s="315" t="str">
        <f t="shared" si="717"/>
        <v/>
      </c>
      <c r="E7466" s="228">
        <v>0</v>
      </c>
      <c r="J7466" s="229">
        <f t="shared" si="714"/>
        <v>0</v>
      </c>
      <c r="K7466" s="229">
        <f t="shared" si="715"/>
        <v>0</v>
      </c>
      <c r="L7466" s="229">
        <f t="shared" si="715"/>
        <v>0</v>
      </c>
      <c r="M7466" s="229">
        <f t="shared" si="716"/>
        <v>0</v>
      </c>
    </row>
    <row r="7467" spans="1:13" ht="15" customHeight="1">
      <c r="A7467" s="76"/>
      <c r="B7467" s="77" t="str">
        <f t="shared" si="713"/>
        <v/>
      </c>
      <c r="C7467" t="str">
        <f t="shared" si="712"/>
        <v/>
      </c>
      <c r="D7467" s="315" t="str">
        <f t="shared" si="717"/>
        <v/>
      </c>
      <c r="E7467" s="228">
        <v>0</v>
      </c>
      <c r="J7467" s="229">
        <f t="shared" si="714"/>
        <v>0</v>
      </c>
      <c r="K7467" s="229">
        <f t="shared" si="715"/>
        <v>0</v>
      </c>
      <c r="L7467" s="229">
        <f t="shared" si="715"/>
        <v>0</v>
      </c>
      <c r="M7467" s="229">
        <f t="shared" si="716"/>
        <v>0</v>
      </c>
    </row>
    <row r="7468" spans="1:13" ht="15" customHeight="1">
      <c r="A7468" s="76"/>
      <c r="B7468" s="77" t="str">
        <f t="shared" si="713"/>
        <v/>
      </c>
      <c r="C7468" t="str">
        <f t="shared" si="712"/>
        <v/>
      </c>
      <c r="D7468" s="315" t="str">
        <f t="shared" si="717"/>
        <v/>
      </c>
      <c r="E7468" s="228">
        <v>0</v>
      </c>
      <c r="J7468" s="229">
        <f t="shared" si="714"/>
        <v>0</v>
      </c>
      <c r="K7468" s="229">
        <f t="shared" si="715"/>
        <v>0</v>
      </c>
      <c r="L7468" s="229">
        <f t="shared" si="715"/>
        <v>0</v>
      </c>
      <c r="M7468" s="229">
        <f t="shared" si="716"/>
        <v>0</v>
      </c>
    </row>
    <row r="7469" spans="1:13" ht="15" customHeight="1">
      <c r="A7469" s="76"/>
      <c r="B7469" s="77" t="str">
        <f t="shared" si="713"/>
        <v/>
      </c>
      <c r="C7469" t="str">
        <f t="shared" si="712"/>
        <v/>
      </c>
      <c r="D7469" s="315" t="str">
        <f t="shared" si="717"/>
        <v/>
      </c>
      <c r="E7469" s="228">
        <v>0</v>
      </c>
      <c r="J7469" s="229">
        <f t="shared" si="714"/>
        <v>0</v>
      </c>
      <c r="K7469" s="229">
        <f t="shared" si="715"/>
        <v>0</v>
      </c>
      <c r="L7469" s="229">
        <f t="shared" si="715"/>
        <v>0</v>
      </c>
      <c r="M7469" s="229">
        <f t="shared" si="716"/>
        <v>0</v>
      </c>
    </row>
    <row r="7470" spans="1:13" ht="15" customHeight="1">
      <c r="A7470" s="76"/>
      <c r="B7470" s="77" t="str">
        <f t="shared" si="713"/>
        <v/>
      </c>
      <c r="C7470" t="str">
        <f t="shared" si="712"/>
        <v/>
      </c>
      <c r="D7470" s="315" t="str">
        <f t="shared" si="717"/>
        <v/>
      </c>
      <c r="E7470" s="228">
        <v>0</v>
      </c>
      <c r="J7470" s="229">
        <f t="shared" si="714"/>
        <v>0</v>
      </c>
      <c r="K7470" s="229">
        <f t="shared" si="715"/>
        <v>0</v>
      </c>
      <c r="L7470" s="229">
        <f t="shared" si="715"/>
        <v>0</v>
      </c>
      <c r="M7470" s="229">
        <f t="shared" si="716"/>
        <v>0</v>
      </c>
    </row>
    <row r="7471" spans="1:13" ht="15" customHeight="1">
      <c r="A7471" s="76"/>
      <c r="B7471" s="77" t="str">
        <f t="shared" si="713"/>
        <v/>
      </c>
      <c r="C7471" t="str">
        <f t="shared" si="712"/>
        <v/>
      </c>
      <c r="D7471" s="315" t="str">
        <f t="shared" si="717"/>
        <v/>
      </c>
      <c r="E7471" s="228">
        <v>0</v>
      </c>
      <c r="J7471" s="229">
        <f t="shared" si="714"/>
        <v>0</v>
      </c>
      <c r="K7471" s="229">
        <f t="shared" si="715"/>
        <v>0</v>
      </c>
      <c r="L7471" s="229">
        <f t="shared" si="715"/>
        <v>0</v>
      </c>
      <c r="M7471" s="229">
        <f t="shared" si="716"/>
        <v>0</v>
      </c>
    </row>
    <row r="7472" spans="1:13" ht="15" customHeight="1">
      <c r="A7472" s="76"/>
      <c r="B7472" s="77" t="str">
        <f t="shared" si="713"/>
        <v/>
      </c>
      <c r="C7472" t="str">
        <f t="shared" si="712"/>
        <v/>
      </c>
      <c r="D7472" s="315" t="str">
        <f t="shared" si="717"/>
        <v/>
      </c>
      <c r="E7472" s="228">
        <v>0</v>
      </c>
      <c r="J7472" s="229">
        <f t="shared" si="714"/>
        <v>0</v>
      </c>
      <c r="K7472" s="229">
        <f t="shared" si="715"/>
        <v>0</v>
      </c>
      <c r="L7472" s="229">
        <f t="shared" si="715"/>
        <v>0</v>
      </c>
      <c r="M7472" s="229">
        <f t="shared" si="716"/>
        <v>0</v>
      </c>
    </row>
    <row r="7473" spans="1:13" ht="15" customHeight="1">
      <c r="A7473" s="76"/>
      <c r="B7473" s="77" t="str">
        <f t="shared" si="713"/>
        <v/>
      </c>
      <c r="C7473" t="str">
        <f t="shared" si="712"/>
        <v/>
      </c>
      <c r="D7473" s="315" t="str">
        <f t="shared" si="717"/>
        <v/>
      </c>
      <c r="E7473" s="228">
        <v>0</v>
      </c>
      <c r="J7473" s="229">
        <f t="shared" si="714"/>
        <v>0</v>
      </c>
      <c r="K7473" s="229">
        <f t="shared" si="715"/>
        <v>0</v>
      </c>
      <c r="L7473" s="229">
        <f t="shared" si="715"/>
        <v>0</v>
      </c>
      <c r="M7473" s="229">
        <f t="shared" si="716"/>
        <v>0</v>
      </c>
    </row>
    <row r="7474" spans="1:13" ht="15" customHeight="1">
      <c r="A7474" s="76"/>
      <c r="B7474" s="77" t="str">
        <f t="shared" si="713"/>
        <v/>
      </c>
      <c r="C7474" t="str">
        <f t="shared" si="712"/>
        <v/>
      </c>
      <c r="D7474" s="315" t="str">
        <f t="shared" si="717"/>
        <v/>
      </c>
      <c r="E7474" s="228">
        <v>0</v>
      </c>
      <c r="J7474" s="229">
        <f t="shared" si="714"/>
        <v>0</v>
      </c>
      <c r="K7474" s="229">
        <f t="shared" si="715"/>
        <v>0</v>
      </c>
      <c r="L7474" s="229">
        <f t="shared" si="715"/>
        <v>0</v>
      </c>
      <c r="M7474" s="229">
        <f t="shared" si="716"/>
        <v>0</v>
      </c>
    </row>
    <row r="7475" spans="1:13" ht="15" customHeight="1">
      <c r="A7475" s="76"/>
      <c r="B7475" s="77" t="str">
        <f t="shared" si="713"/>
        <v/>
      </c>
      <c r="C7475" t="str">
        <f t="shared" si="712"/>
        <v/>
      </c>
      <c r="D7475" s="315" t="str">
        <f t="shared" si="717"/>
        <v/>
      </c>
      <c r="E7475" s="228">
        <v>0</v>
      </c>
      <c r="J7475" s="229">
        <f t="shared" si="714"/>
        <v>0</v>
      </c>
      <c r="K7475" s="229">
        <f t="shared" si="715"/>
        <v>0</v>
      </c>
      <c r="L7475" s="229">
        <f t="shared" si="715"/>
        <v>0</v>
      </c>
      <c r="M7475" s="229">
        <f t="shared" si="716"/>
        <v>0</v>
      </c>
    </row>
    <row r="7476" spans="1:13" ht="15" customHeight="1">
      <c r="A7476" s="76"/>
      <c r="B7476" s="77" t="str">
        <f t="shared" si="713"/>
        <v/>
      </c>
      <c r="C7476" t="str">
        <f t="shared" si="712"/>
        <v/>
      </c>
      <c r="D7476" s="315" t="str">
        <f t="shared" si="717"/>
        <v/>
      </c>
      <c r="E7476" s="228">
        <v>0</v>
      </c>
      <c r="J7476" s="229">
        <f t="shared" si="714"/>
        <v>0</v>
      </c>
      <c r="K7476" s="229">
        <f t="shared" si="715"/>
        <v>0</v>
      </c>
      <c r="L7476" s="229">
        <f t="shared" si="715"/>
        <v>0</v>
      </c>
      <c r="M7476" s="229">
        <f t="shared" si="716"/>
        <v>0</v>
      </c>
    </row>
    <row r="7477" spans="1:13" ht="15" customHeight="1">
      <c r="A7477" s="76"/>
      <c r="B7477" s="77" t="str">
        <f t="shared" si="713"/>
        <v/>
      </c>
      <c r="C7477" t="str">
        <f t="shared" si="712"/>
        <v/>
      </c>
      <c r="D7477" s="315" t="str">
        <f t="shared" si="717"/>
        <v/>
      </c>
      <c r="E7477" s="228">
        <v>0</v>
      </c>
      <c r="J7477" s="229">
        <f t="shared" si="714"/>
        <v>0</v>
      </c>
      <c r="K7477" s="229">
        <f t="shared" si="715"/>
        <v>0</v>
      </c>
      <c r="L7477" s="229">
        <f t="shared" si="715"/>
        <v>0</v>
      </c>
      <c r="M7477" s="229">
        <f t="shared" si="716"/>
        <v>0</v>
      </c>
    </row>
    <row r="7478" spans="1:13" ht="15" customHeight="1">
      <c r="A7478" s="76"/>
      <c r="B7478" s="77" t="str">
        <f t="shared" si="713"/>
        <v/>
      </c>
      <c r="C7478" t="str">
        <f t="shared" si="712"/>
        <v/>
      </c>
      <c r="D7478" s="315" t="str">
        <f t="shared" si="717"/>
        <v/>
      </c>
      <c r="E7478" s="228">
        <v>0</v>
      </c>
      <c r="J7478" s="229">
        <f t="shared" si="714"/>
        <v>0</v>
      </c>
      <c r="K7478" s="229">
        <f t="shared" si="715"/>
        <v>0</v>
      </c>
      <c r="L7478" s="229">
        <f t="shared" si="715"/>
        <v>0</v>
      </c>
      <c r="M7478" s="229">
        <f t="shared" si="716"/>
        <v>0</v>
      </c>
    </row>
    <row r="7479" spans="1:13" ht="15" customHeight="1">
      <c r="A7479" s="76"/>
      <c r="B7479" s="77" t="str">
        <f t="shared" si="713"/>
        <v/>
      </c>
      <c r="C7479" t="str">
        <f t="shared" si="712"/>
        <v/>
      </c>
      <c r="D7479" s="315" t="str">
        <f t="shared" si="717"/>
        <v/>
      </c>
      <c r="E7479" s="228">
        <v>0</v>
      </c>
      <c r="J7479" s="229">
        <f t="shared" si="714"/>
        <v>0</v>
      </c>
      <c r="K7479" s="229">
        <f t="shared" si="715"/>
        <v>0</v>
      </c>
      <c r="L7479" s="229">
        <f t="shared" si="715"/>
        <v>0</v>
      </c>
      <c r="M7479" s="229">
        <f t="shared" si="716"/>
        <v>0</v>
      </c>
    </row>
    <row r="7480" spans="1:13" ht="15" customHeight="1">
      <c r="A7480" s="76"/>
      <c r="B7480" s="77" t="str">
        <f t="shared" si="713"/>
        <v/>
      </c>
      <c r="C7480" t="str">
        <f t="shared" si="712"/>
        <v/>
      </c>
      <c r="D7480" s="315" t="str">
        <f t="shared" si="717"/>
        <v/>
      </c>
      <c r="E7480" s="228">
        <v>0</v>
      </c>
      <c r="J7480" s="229">
        <f t="shared" si="714"/>
        <v>0</v>
      </c>
      <c r="K7480" s="229">
        <f t="shared" si="715"/>
        <v>0</v>
      </c>
      <c r="L7480" s="229">
        <f t="shared" si="715"/>
        <v>0</v>
      </c>
      <c r="M7480" s="229">
        <f t="shared" si="716"/>
        <v>0</v>
      </c>
    </row>
    <row r="7481" spans="1:13" ht="15" customHeight="1">
      <c r="A7481" s="76"/>
      <c r="B7481" s="77" t="str">
        <f t="shared" si="713"/>
        <v/>
      </c>
      <c r="C7481" t="str">
        <f t="shared" si="712"/>
        <v/>
      </c>
      <c r="D7481" s="315" t="str">
        <f t="shared" si="717"/>
        <v/>
      </c>
      <c r="E7481" s="228">
        <v>0</v>
      </c>
      <c r="J7481" s="229">
        <f t="shared" si="714"/>
        <v>0</v>
      </c>
      <c r="K7481" s="229">
        <f t="shared" si="715"/>
        <v>0</v>
      </c>
      <c r="L7481" s="229">
        <f t="shared" si="715"/>
        <v>0</v>
      </c>
      <c r="M7481" s="229">
        <f t="shared" si="716"/>
        <v>0</v>
      </c>
    </row>
    <row r="7482" spans="1:13" ht="15" customHeight="1">
      <c r="A7482" s="76"/>
      <c r="B7482" s="77" t="str">
        <f t="shared" si="713"/>
        <v/>
      </c>
      <c r="C7482" t="str">
        <f t="shared" si="712"/>
        <v/>
      </c>
      <c r="D7482" s="315" t="str">
        <f t="shared" si="717"/>
        <v/>
      </c>
      <c r="E7482" s="228">
        <v>0</v>
      </c>
      <c r="J7482" s="229">
        <f t="shared" si="714"/>
        <v>0</v>
      </c>
      <c r="K7482" s="229">
        <f t="shared" si="715"/>
        <v>0</v>
      </c>
      <c r="L7482" s="229">
        <f t="shared" si="715"/>
        <v>0</v>
      </c>
      <c r="M7482" s="229">
        <f t="shared" si="716"/>
        <v>0</v>
      </c>
    </row>
    <row r="7483" spans="1:13" ht="15" customHeight="1">
      <c r="A7483" s="76"/>
      <c r="B7483" s="77" t="str">
        <f t="shared" si="713"/>
        <v/>
      </c>
      <c r="C7483" t="str">
        <f t="shared" si="712"/>
        <v/>
      </c>
      <c r="D7483" s="315" t="str">
        <f t="shared" si="717"/>
        <v/>
      </c>
      <c r="E7483" s="228">
        <v>0</v>
      </c>
      <c r="J7483" s="229">
        <f t="shared" si="714"/>
        <v>0</v>
      </c>
      <c r="K7483" s="229">
        <f t="shared" si="715"/>
        <v>0</v>
      </c>
      <c r="L7483" s="229">
        <f t="shared" si="715"/>
        <v>0</v>
      </c>
      <c r="M7483" s="229">
        <f t="shared" si="716"/>
        <v>0</v>
      </c>
    </row>
    <row r="7484" spans="1:13" ht="15" customHeight="1">
      <c r="A7484" s="76"/>
      <c r="B7484" s="77" t="str">
        <f t="shared" si="713"/>
        <v/>
      </c>
      <c r="C7484" t="str">
        <f t="shared" si="712"/>
        <v/>
      </c>
      <c r="D7484" s="315" t="str">
        <f t="shared" si="717"/>
        <v/>
      </c>
      <c r="E7484" s="228">
        <v>0</v>
      </c>
      <c r="J7484" s="229">
        <f t="shared" si="714"/>
        <v>0</v>
      </c>
      <c r="K7484" s="229">
        <f t="shared" si="715"/>
        <v>0</v>
      </c>
      <c r="L7484" s="229">
        <f t="shared" si="715"/>
        <v>0</v>
      </c>
      <c r="M7484" s="229">
        <f t="shared" si="716"/>
        <v>0</v>
      </c>
    </row>
    <row r="7485" spans="1:13" ht="15" customHeight="1">
      <c r="A7485" s="76"/>
      <c r="B7485" s="77" t="str">
        <f t="shared" si="713"/>
        <v/>
      </c>
      <c r="C7485" t="str">
        <f t="shared" si="712"/>
        <v/>
      </c>
      <c r="D7485" s="315" t="str">
        <f t="shared" si="717"/>
        <v/>
      </c>
      <c r="E7485" s="228">
        <v>0</v>
      </c>
      <c r="J7485" s="229">
        <f t="shared" si="714"/>
        <v>0</v>
      </c>
      <c r="K7485" s="229">
        <f t="shared" si="715"/>
        <v>0</v>
      </c>
      <c r="L7485" s="229">
        <f t="shared" si="715"/>
        <v>0</v>
      </c>
      <c r="M7485" s="229">
        <f t="shared" si="716"/>
        <v>0</v>
      </c>
    </row>
    <row r="7486" spans="1:13" ht="15" customHeight="1">
      <c r="A7486" s="76"/>
      <c r="B7486" s="77" t="str">
        <f t="shared" si="713"/>
        <v/>
      </c>
      <c r="C7486" t="str">
        <f t="shared" si="712"/>
        <v/>
      </c>
      <c r="D7486" s="315" t="str">
        <f t="shared" si="717"/>
        <v/>
      </c>
      <c r="E7486" s="228">
        <v>0</v>
      </c>
      <c r="J7486" s="229">
        <f t="shared" si="714"/>
        <v>0</v>
      </c>
      <c r="K7486" s="229">
        <f t="shared" si="715"/>
        <v>0</v>
      </c>
      <c r="L7486" s="229">
        <f t="shared" si="715"/>
        <v>0</v>
      </c>
      <c r="M7486" s="229">
        <f t="shared" si="716"/>
        <v>0</v>
      </c>
    </row>
    <row r="7487" spans="1:13" ht="15" customHeight="1">
      <c r="A7487" s="76"/>
      <c r="B7487" s="77" t="str">
        <f t="shared" si="713"/>
        <v/>
      </c>
      <c r="C7487" t="str">
        <f t="shared" si="712"/>
        <v/>
      </c>
      <c r="D7487" s="315" t="str">
        <f t="shared" si="717"/>
        <v/>
      </c>
      <c r="E7487" s="228">
        <v>0</v>
      </c>
      <c r="J7487" s="229">
        <f t="shared" si="714"/>
        <v>0</v>
      </c>
      <c r="K7487" s="229">
        <f t="shared" si="715"/>
        <v>0</v>
      </c>
      <c r="L7487" s="229">
        <f t="shared" si="715"/>
        <v>0</v>
      </c>
      <c r="M7487" s="229">
        <f t="shared" si="716"/>
        <v>0</v>
      </c>
    </row>
    <row r="7488" spans="1:13" ht="15" customHeight="1">
      <c r="A7488" s="76"/>
      <c r="B7488" s="77" t="str">
        <f t="shared" si="713"/>
        <v/>
      </c>
      <c r="C7488" t="str">
        <f t="shared" si="712"/>
        <v/>
      </c>
      <c r="D7488" s="315" t="str">
        <f t="shared" si="717"/>
        <v/>
      </c>
      <c r="E7488" s="228">
        <v>0</v>
      </c>
      <c r="J7488" s="229">
        <f t="shared" si="714"/>
        <v>0</v>
      </c>
      <c r="K7488" s="229">
        <f t="shared" si="715"/>
        <v>0</v>
      </c>
      <c r="L7488" s="229">
        <f t="shared" si="715"/>
        <v>0</v>
      </c>
      <c r="M7488" s="229">
        <f t="shared" si="716"/>
        <v>0</v>
      </c>
    </row>
    <row r="7489" spans="1:13" ht="15" customHeight="1">
      <c r="A7489" s="76"/>
      <c r="B7489" s="77" t="str">
        <f t="shared" si="713"/>
        <v/>
      </c>
      <c r="C7489" t="str">
        <f t="shared" ref="C7489:C7552" si="718">IF(A7489&lt;&gt;"",TEXT(A7489,"aaaa"),"")</f>
        <v/>
      </c>
      <c r="D7489" s="315" t="str">
        <f t="shared" si="717"/>
        <v/>
      </c>
      <c r="E7489" s="228">
        <v>0</v>
      </c>
      <c r="J7489" s="229">
        <f t="shared" si="714"/>
        <v>0</v>
      </c>
      <c r="K7489" s="229">
        <f t="shared" si="715"/>
        <v>0</v>
      </c>
      <c r="L7489" s="229">
        <f t="shared" si="715"/>
        <v>0</v>
      </c>
      <c r="M7489" s="229">
        <f t="shared" si="716"/>
        <v>0</v>
      </c>
    </row>
    <row r="7490" spans="1:13" ht="15" customHeight="1">
      <c r="A7490" s="76"/>
      <c r="B7490" s="77" t="str">
        <f t="shared" si="713"/>
        <v/>
      </c>
      <c r="C7490" t="str">
        <f t="shared" si="718"/>
        <v/>
      </c>
      <c r="D7490" s="315" t="str">
        <f t="shared" si="717"/>
        <v/>
      </c>
      <c r="E7490" s="228">
        <v>0</v>
      </c>
      <c r="J7490" s="229">
        <f t="shared" si="714"/>
        <v>0</v>
      </c>
      <c r="K7490" s="229">
        <f t="shared" si="715"/>
        <v>0</v>
      </c>
      <c r="L7490" s="229">
        <f t="shared" si="715"/>
        <v>0</v>
      </c>
      <c r="M7490" s="229">
        <f t="shared" si="716"/>
        <v>0</v>
      </c>
    </row>
    <row r="7491" spans="1:13" ht="15" customHeight="1">
      <c r="A7491" s="76"/>
      <c r="B7491" s="77" t="str">
        <f t="shared" si="713"/>
        <v/>
      </c>
      <c r="C7491" t="str">
        <f t="shared" si="718"/>
        <v/>
      </c>
      <c r="D7491" s="315" t="str">
        <f t="shared" si="717"/>
        <v/>
      </c>
      <c r="E7491" s="228">
        <v>0</v>
      </c>
      <c r="J7491" s="229">
        <f t="shared" si="714"/>
        <v>0</v>
      </c>
      <c r="K7491" s="229">
        <f t="shared" si="715"/>
        <v>0</v>
      </c>
      <c r="L7491" s="229">
        <f t="shared" si="715"/>
        <v>0</v>
      </c>
      <c r="M7491" s="229">
        <f t="shared" si="716"/>
        <v>0</v>
      </c>
    </row>
    <row r="7492" spans="1:13" ht="15" customHeight="1">
      <c r="A7492" s="76"/>
      <c r="B7492" s="77" t="str">
        <f t="shared" si="713"/>
        <v/>
      </c>
      <c r="C7492" t="str">
        <f t="shared" si="718"/>
        <v/>
      </c>
      <c r="D7492" s="315" t="str">
        <f t="shared" si="717"/>
        <v/>
      </c>
      <c r="E7492" s="228">
        <v>0</v>
      </c>
      <c r="J7492" s="229">
        <f t="shared" si="714"/>
        <v>0</v>
      </c>
      <c r="K7492" s="229">
        <f t="shared" si="715"/>
        <v>0</v>
      </c>
      <c r="L7492" s="229">
        <f t="shared" si="715"/>
        <v>0</v>
      </c>
      <c r="M7492" s="229">
        <f t="shared" si="716"/>
        <v>0</v>
      </c>
    </row>
    <row r="7493" spans="1:13" ht="15" customHeight="1">
      <c r="A7493" s="76"/>
      <c r="B7493" s="77" t="str">
        <f t="shared" si="713"/>
        <v/>
      </c>
      <c r="C7493" t="str">
        <f t="shared" si="718"/>
        <v/>
      </c>
      <c r="D7493" s="315" t="str">
        <f t="shared" si="717"/>
        <v/>
      </c>
      <c r="E7493" s="228">
        <v>0</v>
      </c>
      <c r="J7493" s="229">
        <f t="shared" si="714"/>
        <v>0</v>
      </c>
      <c r="K7493" s="229">
        <f t="shared" si="715"/>
        <v>0</v>
      </c>
      <c r="L7493" s="229">
        <f t="shared" si="715"/>
        <v>0</v>
      </c>
      <c r="M7493" s="229">
        <f t="shared" si="716"/>
        <v>0</v>
      </c>
    </row>
    <row r="7494" spans="1:13" ht="15" customHeight="1">
      <c r="A7494" s="76"/>
      <c r="B7494" s="77" t="str">
        <f t="shared" si="713"/>
        <v/>
      </c>
      <c r="C7494" t="str">
        <f t="shared" si="718"/>
        <v/>
      </c>
      <c r="D7494" s="315" t="str">
        <f t="shared" si="717"/>
        <v/>
      </c>
      <c r="E7494" s="228">
        <v>0</v>
      </c>
      <c r="J7494" s="229">
        <f t="shared" si="714"/>
        <v>0</v>
      </c>
      <c r="K7494" s="229">
        <f t="shared" si="715"/>
        <v>0</v>
      </c>
      <c r="L7494" s="229">
        <f t="shared" si="715"/>
        <v>0</v>
      </c>
      <c r="M7494" s="229">
        <f t="shared" si="716"/>
        <v>0</v>
      </c>
    </row>
    <row r="7495" spans="1:13" ht="15" customHeight="1">
      <c r="A7495" s="76"/>
      <c r="B7495" s="77" t="str">
        <f t="shared" ref="B7495:B7558" si="719">IF(A7495="","",TEXT(A7495,"DDDD"))</f>
        <v/>
      </c>
      <c r="C7495" t="str">
        <f t="shared" si="718"/>
        <v/>
      </c>
      <c r="D7495" s="315" t="str">
        <f t="shared" si="717"/>
        <v/>
      </c>
      <c r="E7495" s="228">
        <v>0</v>
      </c>
      <c r="J7495" s="229">
        <f t="shared" ref="J7495:J7558" si="720">IF(E7495=0,0,(1-J$4)*E7495)</f>
        <v>0</v>
      </c>
      <c r="K7495" s="229">
        <f t="shared" ref="K7495:L7558" si="721">IF(F7495=0,0,(1-K$4)*F7495)</f>
        <v>0</v>
      </c>
      <c r="L7495" s="229">
        <f t="shared" si="721"/>
        <v>0</v>
      </c>
      <c r="M7495" s="229">
        <f t="shared" ref="M7495:M7558" si="722">IF(H7495=0,0,(1-M$4)*H7495)</f>
        <v>0</v>
      </c>
    </row>
    <row r="7496" spans="1:13" ht="15" customHeight="1">
      <c r="A7496" s="76"/>
      <c r="B7496" s="77" t="str">
        <f t="shared" si="719"/>
        <v/>
      </c>
      <c r="C7496" t="str">
        <f t="shared" si="718"/>
        <v/>
      </c>
      <c r="D7496" s="315" t="str">
        <f t="shared" ref="D7496:D7559" si="723">IF(A7496&lt;&gt;"",PROPER(TEXT(A7496,"Mmmm")),"")</f>
        <v/>
      </c>
      <c r="E7496" s="228">
        <v>0</v>
      </c>
      <c r="J7496" s="229">
        <f t="shared" si="720"/>
        <v>0</v>
      </c>
      <c r="K7496" s="229">
        <f t="shared" si="721"/>
        <v>0</v>
      </c>
      <c r="L7496" s="229">
        <f t="shared" si="721"/>
        <v>0</v>
      </c>
      <c r="M7496" s="229">
        <f t="shared" si="722"/>
        <v>0</v>
      </c>
    </row>
    <row r="7497" spans="1:13" ht="15" customHeight="1">
      <c r="A7497" s="76"/>
      <c r="B7497" s="77" t="str">
        <f t="shared" si="719"/>
        <v/>
      </c>
      <c r="C7497" t="str">
        <f t="shared" si="718"/>
        <v/>
      </c>
      <c r="D7497" s="315" t="str">
        <f t="shared" si="723"/>
        <v/>
      </c>
      <c r="E7497" s="228">
        <v>0</v>
      </c>
      <c r="J7497" s="229">
        <f t="shared" si="720"/>
        <v>0</v>
      </c>
      <c r="K7497" s="229">
        <f t="shared" si="721"/>
        <v>0</v>
      </c>
      <c r="L7497" s="229">
        <f t="shared" si="721"/>
        <v>0</v>
      </c>
      <c r="M7497" s="229">
        <f t="shared" si="722"/>
        <v>0</v>
      </c>
    </row>
    <row r="7498" spans="1:13" ht="15" customHeight="1">
      <c r="A7498" s="76"/>
      <c r="B7498" s="77" t="str">
        <f t="shared" si="719"/>
        <v/>
      </c>
      <c r="C7498" t="str">
        <f t="shared" si="718"/>
        <v/>
      </c>
      <c r="D7498" s="315" t="str">
        <f t="shared" si="723"/>
        <v/>
      </c>
      <c r="E7498" s="228">
        <v>0</v>
      </c>
      <c r="J7498" s="229">
        <f t="shared" si="720"/>
        <v>0</v>
      </c>
      <c r="K7498" s="229">
        <f t="shared" si="721"/>
        <v>0</v>
      </c>
      <c r="L7498" s="229">
        <f t="shared" si="721"/>
        <v>0</v>
      </c>
      <c r="M7498" s="229">
        <f t="shared" si="722"/>
        <v>0</v>
      </c>
    </row>
    <row r="7499" spans="1:13" ht="15" customHeight="1">
      <c r="A7499" s="76"/>
      <c r="B7499" s="77" t="str">
        <f t="shared" si="719"/>
        <v/>
      </c>
      <c r="C7499" t="str">
        <f t="shared" si="718"/>
        <v/>
      </c>
      <c r="D7499" s="315" t="str">
        <f t="shared" si="723"/>
        <v/>
      </c>
      <c r="E7499" s="228">
        <v>0</v>
      </c>
      <c r="J7499" s="229">
        <f t="shared" si="720"/>
        <v>0</v>
      </c>
      <c r="K7499" s="229">
        <f t="shared" si="721"/>
        <v>0</v>
      </c>
      <c r="L7499" s="229">
        <f t="shared" si="721"/>
        <v>0</v>
      </c>
      <c r="M7499" s="229">
        <f t="shared" si="722"/>
        <v>0</v>
      </c>
    </row>
    <row r="7500" spans="1:13" ht="15" customHeight="1">
      <c r="A7500" s="76"/>
      <c r="B7500" s="77" t="str">
        <f t="shared" si="719"/>
        <v/>
      </c>
      <c r="C7500" t="str">
        <f t="shared" si="718"/>
        <v/>
      </c>
      <c r="D7500" s="315" t="str">
        <f t="shared" si="723"/>
        <v/>
      </c>
      <c r="E7500" s="228">
        <v>0</v>
      </c>
      <c r="J7500" s="229">
        <f t="shared" si="720"/>
        <v>0</v>
      </c>
      <c r="K7500" s="229">
        <f t="shared" si="721"/>
        <v>0</v>
      </c>
      <c r="L7500" s="229">
        <f t="shared" si="721"/>
        <v>0</v>
      </c>
      <c r="M7500" s="229">
        <f t="shared" si="722"/>
        <v>0</v>
      </c>
    </row>
    <row r="7501" spans="1:13" ht="15" customHeight="1">
      <c r="A7501" s="76"/>
      <c r="B7501" s="77" t="str">
        <f t="shared" si="719"/>
        <v/>
      </c>
      <c r="C7501" t="str">
        <f t="shared" si="718"/>
        <v/>
      </c>
      <c r="D7501" s="315" t="str">
        <f t="shared" si="723"/>
        <v/>
      </c>
      <c r="E7501" s="228">
        <v>0</v>
      </c>
      <c r="J7501" s="229">
        <f t="shared" si="720"/>
        <v>0</v>
      </c>
      <c r="K7501" s="229">
        <f t="shared" si="721"/>
        <v>0</v>
      </c>
      <c r="L7501" s="229">
        <f t="shared" si="721"/>
        <v>0</v>
      </c>
      <c r="M7501" s="229">
        <f t="shared" si="722"/>
        <v>0</v>
      </c>
    </row>
    <row r="7502" spans="1:13" ht="15" customHeight="1">
      <c r="A7502" s="76"/>
      <c r="B7502" s="77" t="str">
        <f t="shared" si="719"/>
        <v/>
      </c>
      <c r="C7502" t="str">
        <f t="shared" si="718"/>
        <v/>
      </c>
      <c r="D7502" s="315" t="str">
        <f t="shared" si="723"/>
        <v/>
      </c>
      <c r="E7502" s="228">
        <v>0</v>
      </c>
      <c r="J7502" s="229">
        <f t="shared" si="720"/>
        <v>0</v>
      </c>
      <c r="K7502" s="229">
        <f t="shared" si="721"/>
        <v>0</v>
      </c>
      <c r="L7502" s="229">
        <f t="shared" si="721"/>
        <v>0</v>
      </c>
      <c r="M7502" s="229">
        <f t="shared" si="722"/>
        <v>0</v>
      </c>
    </row>
    <row r="7503" spans="1:13" ht="15" customHeight="1">
      <c r="A7503" s="76"/>
      <c r="B7503" s="77" t="str">
        <f t="shared" si="719"/>
        <v/>
      </c>
      <c r="C7503" t="str">
        <f t="shared" si="718"/>
        <v/>
      </c>
      <c r="D7503" s="315" t="str">
        <f t="shared" si="723"/>
        <v/>
      </c>
      <c r="E7503" s="228">
        <v>0</v>
      </c>
      <c r="J7503" s="229">
        <f t="shared" si="720"/>
        <v>0</v>
      </c>
      <c r="K7503" s="229">
        <f t="shared" si="721"/>
        <v>0</v>
      </c>
      <c r="L7503" s="229">
        <f t="shared" si="721"/>
        <v>0</v>
      </c>
      <c r="M7503" s="229">
        <f t="shared" si="722"/>
        <v>0</v>
      </c>
    </row>
    <row r="7504" spans="1:13" ht="15" customHeight="1">
      <c r="A7504" s="76"/>
      <c r="B7504" s="77" t="str">
        <f t="shared" si="719"/>
        <v/>
      </c>
      <c r="C7504" t="str">
        <f t="shared" si="718"/>
        <v/>
      </c>
      <c r="D7504" s="315" t="str">
        <f t="shared" si="723"/>
        <v/>
      </c>
      <c r="E7504" s="228">
        <v>0</v>
      </c>
      <c r="J7504" s="229">
        <f t="shared" si="720"/>
        <v>0</v>
      </c>
      <c r="K7504" s="229">
        <f t="shared" si="721"/>
        <v>0</v>
      </c>
      <c r="L7504" s="229">
        <f t="shared" si="721"/>
        <v>0</v>
      </c>
      <c r="M7504" s="229">
        <f t="shared" si="722"/>
        <v>0</v>
      </c>
    </row>
    <row r="7505" spans="1:13" ht="15" customHeight="1">
      <c r="A7505" s="76"/>
      <c r="B7505" s="77" t="str">
        <f t="shared" si="719"/>
        <v/>
      </c>
      <c r="C7505" t="str">
        <f t="shared" si="718"/>
        <v/>
      </c>
      <c r="D7505" s="315" t="str">
        <f t="shared" si="723"/>
        <v/>
      </c>
      <c r="E7505" s="228">
        <v>0</v>
      </c>
      <c r="J7505" s="229">
        <f t="shared" si="720"/>
        <v>0</v>
      </c>
      <c r="K7505" s="229">
        <f t="shared" si="721"/>
        <v>0</v>
      </c>
      <c r="L7505" s="229">
        <f t="shared" si="721"/>
        <v>0</v>
      </c>
      <c r="M7505" s="229">
        <f t="shared" si="722"/>
        <v>0</v>
      </c>
    </row>
    <row r="7506" spans="1:13" ht="15" customHeight="1">
      <c r="A7506" s="76"/>
      <c r="B7506" s="77" t="str">
        <f t="shared" si="719"/>
        <v/>
      </c>
      <c r="C7506" t="str">
        <f t="shared" si="718"/>
        <v/>
      </c>
      <c r="D7506" s="315" t="str">
        <f t="shared" si="723"/>
        <v/>
      </c>
      <c r="E7506" s="228">
        <v>0</v>
      </c>
      <c r="J7506" s="229">
        <f t="shared" si="720"/>
        <v>0</v>
      </c>
      <c r="K7506" s="229">
        <f t="shared" si="721"/>
        <v>0</v>
      </c>
      <c r="L7506" s="229">
        <f t="shared" si="721"/>
        <v>0</v>
      </c>
      <c r="M7506" s="229">
        <f t="shared" si="722"/>
        <v>0</v>
      </c>
    </row>
    <row r="7507" spans="1:13" ht="15" customHeight="1">
      <c r="A7507" s="76"/>
      <c r="B7507" s="77" t="str">
        <f t="shared" si="719"/>
        <v/>
      </c>
      <c r="C7507" t="str">
        <f t="shared" si="718"/>
        <v/>
      </c>
      <c r="D7507" s="315" t="str">
        <f t="shared" si="723"/>
        <v/>
      </c>
      <c r="E7507" s="228">
        <v>0</v>
      </c>
      <c r="J7507" s="229">
        <f t="shared" si="720"/>
        <v>0</v>
      </c>
      <c r="K7507" s="229">
        <f t="shared" si="721"/>
        <v>0</v>
      </c>
      <c r="L7507" s="229">
        <f t="shared" si="721"/>
        <v>0</v>
      </c>
      <c r="M7507" s="229">
        <f t="shared" si="722"/>
        <v>0</v>
      </c>
    </row>
    <row r="7508" spans="1:13" ht="15" customHeight="1">
      <c r="A7508" s="76"/>
      <c r="B7508" s="77" t="str">
        <f t="shared" si="719"/>
        <v/>
      </c>
      <c r="C7508" t="str">
        <f t="shared" si="718"/>
        <v/>
      </c>
      <c r="D7508" s="315" t="str">
        <f t="shared" si="723"/>
        <v/>
      </c>
      <c r="E7508" s="228">
        <v>0</v>
      </c>
      <c r="J7508" s="229">
        <f t="shared" si="720"/>
        <v>0</v>
      </c>
      <c r="K7508" s="229">
        <f t="shared" si="721"/>
        <v>0</v>
      </c>
      <c r="L7508" s="229">
        <f t="shared" si="721"/>
        <v>0</v>
      </c>
      <c r="M7508" s="229">
        <f t="shared" si="722"/>
        <v>0</v>
      </c>
    </row>
    <row r="7509" spans="1:13" ht="15" customHeight="1">
      <c r="A7509" s="76"/>
      <c r="B7509" s="77" t="str">
        <f t="shared" si="719"/>
        <v/>
      </c>
      <c r="C7509" t="str">
        <f t="shared" si="718"/>
        <v/>
      </c>
      <c r="D7509" s="315" t="str">
        <f t="shared" si="723"/>
        <v/>
      </c>
      <c r="E7509" s="228">
        <v>0</v>
      </c>
      <c r="J7509" s="229">
        <f t="shared" si="720"/>
        <v>0</v>
      </c>
      <c r="K7509" s="229">
        <f t="shared" si="721"/>
        <v>0</v>
      </c>
      <c r="L7509" s="229">
        <f t="shared" si="721"/>
        <v>0</v>
      </c>
      <c r="M7509" s="229">
        <f t="shared" si="722"/>
        <v>0</v>
      </c>
    </row>
    <row r="7510" spans="1:13" ht="15" customHeight="1">
      <c r="A7510" s="76"/>
      <c r="B7510" s="77" t="str">
        <f t="shared" si="719"/>
        <v/>
      </c>
      <c r="C7510" t="str">
        <f t="shared" si="718"/>
        <v/>
      </c>
      <c r="D7510" s="315" t="str">
        <f t="shared" si="723"/>
        <v/>
      </c>
      <c r="E7510" s="228">
        <v>0</v>
      </c>
      <c r="J7510" s="229">
        <f t="shared" si="720"/>
        <v>0</v>
      </c>
      <c r="K7510" s="229">
        <f t="shared" si="721"/>
        <v>0</v>
      </c>
      <c r="L7510" s="229">
        <f t="shared" si="721"/>
        <v>0</v>
      </c>
      <c r="M7510" s="229">
        <f t="shared" si="722"/>
        <v>0</v>
      </c>
    </row>
    <row r="7511" spans="1:13" ht="15" customHeight="1">
      <c r="A7511" s="76"/>
      <c r="B7511" s="77" t="str">
        <f t="shared" si="719"/>
        <v/>
      </c>
      <c r="C7511" t="str">
        <f t="shared" si="718"/>
        <v/>
      </c>
      <c r="D7511" s="315" t="str">
        <f t="shared" si="723"/>
        <v/>
      </c>
      <c r="E7511" s="228">
        <v>0</v>
      </c>
      <c r="J7511" s="229">
        <f t="shared" si="720"/>
        <v>0</v>
      </c>
      <c r="K7511" s="229">
        <f t="shared" si="721"/>
        <v>0</v>
      </c>
      <c r="L7511" s="229">
        <f t="shared" si="721"/>
        <v>0</v>
      </c>
      <c r="M7511" s="229">
        <f t="shared" si="722"/>
        <v>0</v>
      </c>
    </row>
    <row r="7512" spans="1:13" ht="15" customHeight="1">
      <c r="A7512" s="76"/>
      <c r="B7512" s="77" t="str">
        <f t="shared" si="719"/>
        <v/>
      </c>
      <c r="C7512" t="str">
        <f t="shared" si="718"/>
        <v/>
      </c>
      <c r="D7512" s="315" t="str">
        <f t="shared" si="723"/>
        <v/>
      </c>
      <c r="E7512" s="228">
        <v>0</v>
      </c>
      <c r="J7512" s="229">
        <f t="shared" si="720"/>
        <v>0</v>
      </c>
      <c r="K7512" s="229">
        <f t="shared" si="721"/>
        <v>0</v>
      </c>
      <c r="L7512" s="229">
        <f t="shared" si="721"/>
        <v>0</v>
      </c>
      <c r="M7512" s="229">
        <f t="shared" si="722"/>
        <v>0</v>
      </c>
    </row>
    <row r="7513" spans="1:13" ht="15" customHeight="1">
      <c r="A7513" s="76"/>
      <c r="B7513" s="77" t="str">
        <f t="shared" si="719"/>
        <v/>
      </c>
      <c r="C7513" t="str">
        <f t="shared" si="718"/>
        <v/>
      </c>
      <c r="D7513" s="315" t="str">
        <f t="shared" si="723"/>
        <v/>
      </c>
      <c r="E7513" s="228">
        <v>0</v>
      </c>
      <c r="J7513" s="229">
        <f t="shared" si="720"/>
        <v>0</v>
      </c>
      <c r="K7513" s="229">
        <f t="shared" si="721"/>
        <v>0</v>
      </c>
      <c r="L7513" s="229">
        <f t="shared" si="721"/>
        <v>0</v>
      </c>
      <c r="M7513" s="229">
        <f t="shared" si="722"/>
        <v>0</v>
      </c>
    </row>
    <row r="7514" spans="1:13" ht="15" customHeight="1">
      <c r="A7514" s="76"/>
      <c r="B7514" s="77" t="str">
        <f t="shared" si="719"/>
        <v/>
      </c>
      <c r="C7514" t="str">
        <f t="shared" si="718"/>
        <v/>
      </c>
      <c r="D7514" s="315" t="str">
        <f t="shared" si="723"/>
        <v/>
      </c>
      <c r="E7514" s="228">
        <v>0</v>
      </c>
      <c r="J7514" s="229">
        <f t="shared" si="720"/>
        <v>0</v>
      </c>
      <c r="K7514" s="229">
        <f t="shared" si="721"/>
        <v>0</v>
      </c>
      <c r="L7514" s="229">
        <f t="shared" si="721"/>
        <v>0</v>
      </c>
      <c r="M7514" s="229">
        <f t="shared" si="722"/>
        <v>0</v>
      </c>
    </row>
    <row r="7515" spans="1:13" ht="15" customHeight="1">
      <c r="A7515" s="76"/>
      <c r="B7515" s="77" t="str">
        <f t="shared" si="719"/>
        <v/>
      </c>
      <c r="C7515" t="str">
        <f t="shared" si="718"/>
        <v/>
      </c>
      <c r="D7515" s="315" t="str">
        <f t="shared" si="723"/>
        <v/>
      </c>
      <c r="E7515" s="228">
        <v>0</v>
      </c>
      <c r="J7515" s="229">
        <f t="shared" si="720"/>
        <v>0</v>
      </c>
      <c r="K7515" s="229">
        <f t="shared" si="721"/>
        <v>0</v>
      </c>
      <c r="L7515" s="229">
        <f t="shared" si="721"/>
        <v>0</v>
      </c>
      <c r="M7515" s="229">
        <f t="shared" si="722"/>
        <v>0</v>
      </c>
    </row>
    <row r="7516" spans="1:13" ht="15" customHeight="1">
      <c r="A7516" s="76"/>
      <c r="B7516" s="77" t="str">
        <f t="shared" si="719"/>
        <v/>
      </c>
      <c r="C7516" t="str">
        <f t="shared" si="718"/>
        <v/>
      </c>
      <c r="D7516" s="315" t="str">
        <f t="shared" si="723"/>
        <v/>
      </c>
      <c r="E7516" s="228">
        <v>0</v>
      </c>
      <c r="J7516" s="229">
        <f t="shared" si="720"/>
        <v>0</v>
      </c>
      <c r="K7516" s="229">
        <f t="shared" si="721"/>
        <v>0</v>
      </c>
      <c r="L7516" s="229">
        <f t="shared" si="721"/>
        <v>0</v>
      </c>
      <c r="M7516" s="229">
        <f t="shared" si="722"/>
        <v>0</v>
      </c>
    </row>
    <row r="7517" spans="1:13" ht="15" customHeight="1">
      <c r="A7517" s="76"/>
      <c r="B7517" s="77" t="str">
        <f t="shared" si="719"/>
        <v/>
      </c>
      <c r="C7517" t="str">
        <f t="shared" si="718"/>
        <v/>
      </c>
      <c r="D7517" s="315" t="str">
        <f t="shared" si="723"/>
        <v/>
      </c>
      <c r="E7517" s="228">
        <v>0</v>
      </c>
      <c r="J7517" s="229">
        <f t="shared" si="720"/>
        <v>0</v>
      </c>
      <c r="K7517" s="229">
        <f t="shared" si="721"/>
        <v>0</v>
      </c>
      <c r="L7517" s="229">
        <f t="shared" si="721"/>
        <v>0</v>
      </c>
      <c r="M7517" s="229">
        <f t="shared" si="722"/>
        <v>0</v>
      </c>
    </row>
    <row r="7518" spans="1:13" ht="15" customHeight="1">
      <c r="A7518" s="76"/>
      <c r="B7518" s="77" t="str">
        <f t="shared" si="719"/>
        <v/>
      </c>
      <c r="C7518" t="str">
        <f t="shared" si="718"/>
        <v/>
      </c>
      <c r="D7518" s="315" t="str">
        <f t="shared" si="723"/>
        <v/>
      </c>
      <c r="E7518" s="228">
        <v>0</v>
      </c>
      <c r="J7518" s="229">
        <f t="shared" si="720"/>
        <v>0</v>
      </c>
      <c r="K7518" s="229">
        <f t="shared" si="721"/>
        <v>0</v>
      </c>
      <c r="L7518" s="229">
        <f t="shared" si="721"/>
        <v>0</v>
      </c>
      <c r="M7518" s="229">
        <f t="shared" si="722"/>
        <v>0</v>
      </c>
    </row>
    <row r="7519" spans="1:13" ht="15" customHeight="1">
      <c r="A7519" s="76"/>
      <c r="B7519" s="77" t="str">
        <f t="shared" si="719"/>
        <v/>
      </c>
      <c r="C7519" t="str">
        <f t="shared" si="718"/>
        <v/>
      </c>
      <c r="D7519" s="315" t="str">
        <f t="shared" si="723"/>
        <v/>
      </c>
      <c r="E7519" s="228">
        <v>0</v>
      </c>
      <c r="J7519" s="229">
        <f t="shared" si="720"/>
        <v>0</v>
      </c>
      <c r="K7519" s="229">
        <f t="shared" si="721"/>
        <v>0</v>
      </c>
      <c r="L7519" s="229">
        <f t="shared" si="721"/>
        <v>0</v>
      </c>
      <c r="M7519" s="229">
        <f t="shared" si="722"/>
        <v>0</v>
      </c>
    </row>
    <row r="7520" spans="1:13" ht="15" customHeight="1">
      <c r="A7520" s="76"/>
      <c r="B7520" s="77" t="str">
        <f t="shared" si="719"/>
        <v/>
      </c>
      <c r="C7520" t="str">
        <f t="shared" si="718"/>
        <v/>
      </c>
      <c r="D7520" s="315" t="str">
        <f t="shared" si="723"/>
        <v/>
      </c>
      <c r="E7520" s="228">
        <v>0</v>
      </c>
      <c r="J7520" s="229">
        <f t="shared" si="720"/>
        <v>0</v>
      </c>
      <c r="K7520" s="229">
        <f t="shared" si="721"/>
        <v>0</v>
      </c>
      <c r="L7520" s="229">
        <f t="shared" si="721"/>
        <v>0</v>
      </c>
      <c r="M7520" s="229">
        <f t="shared" si="722"/>
        <v>0</v>
      </c>
    </row>
    <row r="7521" spans="1:13" ht="15" customHeight="1">
      <c r="A7521" s="76"/>
      <c r="B7521" s="77" t="str">
        <f t="shared" si="719"/>
        <v/>
      </c>
      <c r="C7521" t="str">
        <f t="shared" si="718"/>
        <v/>
      </c>
      <c r="D7521" s="315" t="str">
        <f t="shared" si="723"/>
        <v/>
      </c>
      <c r="E7521" s="228">
        <v>0</v>
      </c>
      <c r="J7521" s="229">
        <f t="shared" si="720"/>
        <v>0</v>
      </c>
      <c r="K7521" s="229">
        <f t="shared" si="721"/>
        <v>0</v>
      </c>
      <c r="L7521" s="229">
        <f t="shared" si="721"/>
        <v>0</v>
      </c>
      <c r="M7521" s="229">
        <f t="shared" si="722"/>
        <v>0</v>
      </c>
    </row>
    <row r="7522" spans="1:13" ht="15" customHeight="1">
      <c r="A7522" s="76"/>
      <c r="B7522" s="77" t="str">
        <f t="shared" si="719"/>
        <v/>
      </c>
      <c r="C7522" t="str">
        <f t="shared" si="718"/>
        <v/>
      </c>
      <c r="D7522" s="315" t="str">
        <f t="shared" si="723"/>
        <v/>
      </c>
      <c r="E7522" s="228">
        <v>0</v>
      </c>
      <c r="J7522" s="229">
        <f t="shared" si="720"/>
        <v>0</v>
      </c>
      <c r="K7522" s="229">
        <f t="shared" si="721"/>
        <v>0</v>
      </c>
      <c r="L7522" s="229">
        <f t="shared" si="721"/>
        <v>0</v>
      </c>
      <c r="M7522" s="229">
        <f t="shared" si="722"/>
        <v>0</v>
      </c>
    </row>
    <row r="7523" spans="1:13" ht="15" customHeight="1">
      <c r="A7523" s="76"/>
      <c r="B7523" s="77" t="str">
        <f t="shared" si="719"/>
        <v/>
      </c>
      <c r="C7523" t="str">
        <f t="shared" si="718"/>
        <v/>
      </c>
      <c r="D7523" s="315" t="str">
        <f t="shared" si="723"/>
        <v/>
      </c>
      <c r="E7523" s="228">
        <v>0</v>
      </c>
      <c r="J7523" s="229">
        <f t="shared" si="720"/>
        <v>0</v>
      </c>
      <c r="K7523" s="229">
        <f t="shared" si="721"/>
        <v>0</v>
      </c>
      <c r="L7523" s="229">
        <f t="shared" si="721"/>
        <v>0</v>
      </c>
      <c r="M7523" s="229">
        <f t="shared" si="722"/>
        <v>0</v>
      </c>
    </row>
    <row r="7524" spans="1:13" ht="15" customHeight="1">
      <c r="A7524" s="76"/>
      <c r="B7524" s="77" t="str">
        <f t="shared" si="719"/>
        <v/>
      </c>
      <c r="C7524" t="str">
        <f t="shared" si="718"/>
        <v/>
      </c>
      <c r="D7524" s="315" t="str">
        <f t="shared" si="723"/>
        <v/>
      </c>
      <c r="E7524" s="228">
        <v>0</v>
      </c>
      <c r="J7524" s="229">
        <f t="shared" si="720"/>
        <v>0</v>
      </c>
      <c r="K7524" s="229">
        <f t="shared" si="721"/>
        <v>0</v>
      </c>
      <c r="L7524" s="229">
        <f t="shared" si="721"/>
        <v>0</v>
      </c>
      <c r="M7524" s="229">
        <f t="shared" si="722"/>
        <v>0</v>
      </c>
    </row>
    <row r="7525" spans="1:13" ht="15" customHeight="1">
      <c r="A7525" s="76"/>
      <c r="B7525" s="77" t="str">
        <f t="shared" si="719"/>
        <v/>
      </c>
      <c r="C7525" t="str">
        <f t="shared" si="718"/>
        <v/>
      </c>
      <c r="D7525" s="315" t="str">
        <f t="shared" si="723"/>
        <v/>
      </c>
      <c r="E7525" s="228">
        <v>0</v>
      </c>
      <c r="J7525" s="229">
        <f t="shared" si="720"/>
        <v>0</v>
      </c>
      <c r="K7525" s="229">
        <f t="shared" si="721"/>
        <v>0</v>
      </c>
      <c r="L7525" s="229">
        <f t="shared" si="721"/>
        <v>0</v>
      </c>
      <c r="M7525" s="229">
        <f t="shared" si="722"/>
        <v>0</v>
      </c>
    </row>
    <row r="7526" spans="1:13" ht="15" customHeight="1">
      <c r="A7526" s="76"/>
      <c r="B7526" s="77" t="str">
        <f t="shared" si="719"/>
        <v/>
      </c>
      <c r="C7526" t="str">
        <f t="shared" si="718"/>
        <v/>
      </c>
      <c r="D7526" s="315" t="str">
        <f t="shared" si="723"/>
        <v/>
      </c>
      <c r="E7526" s="228">
        <v>0</v>
      </c>
      <c r="J7526" s="229">
        <f t="shared" si="720"/>
        <v>0</v>
      </c>
      <c r="K7526" s="229">
        <f t="shared" si="721"/>
        <v>0</v>
      </c>
      <c r="L7526" s="229">
        <f t="shared" si="721"/>
        <v>0</v>
      </c>
      <c r="M7526" s="229">
        <f t="shared" si="722"/>
        <v>0</v>
      </c>
    </row>
    <row r="7527" spans="1:13" ht="15" customHeight="1">
      <c r="A7527" s="76"/>
      <c r="B7527" s="77" t="str">
        <f t="shared" si="719"/>
        <v/>
      </c>
      <c r="C7527" t="str">
        <f t="shared" si="718"/>
        <v/>
      </c>
      <c r="D7527" s="315" t="str">
        <f t="shared" si="723"/>
        <v/>
      </c>
      <c r="E7527" s="228">
        <v>0</v>
      </c>
      <c r="J7527" s="229">
        <f t="shared" si="720"/>
        <v>0</v>
      </c>
      <c r="K7527" s="229">
        <f t="shared" si="721"/>
        <v>0</v>
      </c>
      <c r="L7527" s="229">
        <f t="shared" si="721"/>
        <v>0</v>
      </c>
      <c r="M7527" s="229">
        <f t="shared" si="722"/>
        <v>0</v>
      </c>
    </row>
    <row r="7528" spans="1:13" ht="15" customHeight="1">
      <c r="A7528" s="76"/>
      <c r="B7528" s="77" t="str">
        <f t="shared" si="719"/>
        <v/>
      </c>
      <c r="C7528" t="str">
        <f t="shared" si="718"/>
        <v/>
      </c>
      <c r="D7528" s="315" t="str">
        <f t="shared" si="723"/>
        <v/>
      </c>
      <c r="E7528" s="228">
        <v>0</v>
      </c>
      <c r="J7528" s="229">
        <f t="shared" si="720"/>
        <v>0</v>
      </c>
      <c r="K7528" s="229">
        <f t="shared" si="721"/>
        <v>0</v>
      </c>
      <c r="L7528" s="229">
        <f t="shared" si="721"/>
        <v>0</v>
      </c>
      <c r="M7528" s="229">
        <f t="shared" si="722"/>
        <v>0</v>
      </c>
    </row>
    <row r="7529" spans="1:13" ht="15" customHeight="1">
      <c r="A7529" s="76"/>
      <c r="B7529" s="77" t="str">
        <f t="shared" si="719"/>
        <v/>
      </c>
      <c r="C7529" t="str">
        <f t="shared" si="718"/>
        <v/>
      </c>
      <c r="D7529" s="315" t="str">
        <f t="shared" si="723"/>
        <v/>
      </c>
      <c r="E7529" s="228">
        <v>0</v>
      </c>
      <c r="J7529" s="229">
        <f t="shared" si="720"/>
        <v>0</v>
      </c>
      <c r="K7529" s="229">
        <f t="shared" si="721"/>
        <v>0</v>
      </c>
      <c r="L7529" s="229">
        <f t="shared" si="721"/>
        <v>0</v>
      </c>
      <c r="M7529" s="229">
        <f t="shared" si="722"/>
        <v>0</v>
      </c>
    </row>
    <row r="7530" spans="1:13" ht="15" customHeight="1">
      <c r="A7530" s="76"/>
      <c r="B7530" s="77" t="str">
        <f t="shared" si="719"/>
        <v/>
      </c>
      <c r="C7530" t="str">
        <f t="shared" si="718"/>
        <v/>
      </c>
      <c r="D7530" s="315" t="str">
        <f t="shared" si="723"/>
        <v/>
      </c>
      <c r="E7530" s="228">
        <v>0</v>
      </c>
      <c r="J7530" s="229">
        <f t="shared" si="720"/>
        <v>0</v>
      </c>
      <c r="K7530" s="229">
        <f t="shared" si="721"/>
        <v>0</v>
      </c>
      <c r="L7530" s="229">
        <f t="shared" si="721"/>
        <v>0</v>
      </c>
      <c r="M7530" s="229">
        <f t="shared" si="722"/>
        <v>0</v>
      </c>
    </row>
    <row r="7531" spans="1:13" ht="15" customHeight="1">
      <c r="A7531" s="76"/>
      <c r="B7531" s="77" t="str">
        <f t="shared" si="719"/>
        <v/>
      </c>
      <c r="C7531" t="str">
        <f t="shared" si="718"/>
        <v/>
      </c>
      <c r="D7531" s="315" t="str">
        <f t="shared" si="723"/>
        <v/>
      </c>
      <c r="E7531" s="228">
        <v>0</v>
      </c>
      <c r="J7531" s="229">
        <f t="shared" si="720"/>
        <v>0</v>
      </c>
      <c r="K7531" s="229">
        <f t="shared" si="721"/>
        <v>0</v>
      </c>
      <c r="L7531" s="229">
        <f t="shared" si="721"/>
        <v>0</v>
      </c>
      <c r="M7531" s="229">
        <f t="shared" si="722"/>
        <v>0</v>
      </c>
    </row>
    <row r="7532" spans="1:13" ht="15" customHeight="1">
      <c r="A7532" s="76"/>
      <c r="B7532" s="77" t="str">
        <f t="shared" si="719"/>
        <v/>
      </c>
      <c r="C7532" t="str">
        <f t="shared" si="718"/>
        <v/>
      </c>
      <c r="D7532" s="315" t="str">
        <f t="shared" si="723"/>
        <v/>
      </c>
      <c r="E7532" s="228">
        <v>0</v>
      </c>
      <c r="J7532" s="229">
        <f t="shared" si="720"/>
        <v>0</v>
      </c>
      <c r="K7532" s="229">
        <f t="shared" si="721"/>
        <v>0</v>
      </c>
      <c r="L7532" s="229">
        <f t="shared" si="721"/>
        <v>0</v>
      </c>
      <c r="M7532" s="229">
        <f t="shared" si="722"/>
        <v>0</v>
      </c>
    </row>
    <row r="7533" spans="1:13" ht="15" customHeight="1">
      <c r="A7533" s="76"/>
      <c r="B7533" s="77" t="str">
        <f t="shared" si="719"/>
        <v/>
      </c>
      <c r="C7533" t="str">
        <f t="shared" si="718"/>
        <v/>
      </c>
      <c r="D7533" s="315" t="str">
        <f t="shared" si="723"/>
        <v/>
      </c>
      <c r="E7533" s="228">
        <v>0</v>
      </c>
      <c r="J7533" s="229">
        <f t="shared" si="720"/>
        <v>0</v>
      </c>
      <c r="K7533" s="229">
        <f t="shared" si="721"/>
        <v>0</v>
      </c>
      <c r="L7533" s="229">
        <f t="shared" si="721"/>
        <v>0</v>
      </c>
      <c r="M7533" s="229">
        <f t="shared" si="722"/>
        <v>0</v>
      </c>
    </row>
    <row r="7534" spans="1:13" ht="15" customHeight="1">
      <c r="A7534" s="76"/>
      <c r="B7534" s="77" t="str">
        <f t="shared" si="719"/>
        <v/>
      </c>
      <c r="C7534" t="str">
        <f t="shared" si="718"/>
        <v/>
      </c>
      <c r="D7534" s="315" t="str">
        <f t="shared" si="723"/>
        <v/>
      </c>
      <c r="E7534" s="228">
        <v>0</v>
      </c>
      <c r="J7534" s="229">
        <f t="shared" si="720"/>
        <v>0</v>
      </c>
      <c r="K7534" s="229">
        <f t="shared" si="721"/>
        <v>0</v>
      </c>
      <c r="L7534" s="229">
        <f t="shared" si="721"/>
        <v>0</v>
      </c>
      <c r="M7534" s="229">
        <f t="shared" si="722"/>
        <v>0</v>
      </c>
    </row>
    <row r="7535" spans="1:13" ht="15" customHeight="1">
      <c r="A7535" s="76"/>
      <c r="B7535" s="77" t="str">
        <f t="shared" si="719"/>
        <v/>
      </c>
      <c r="C7535" t="str">
        <f t="shared" si="718"/>
        <v/>
      </c>
      <c r="D7535" s="315" t="str">
        <f t="shared" si="723"/>
        <v/>
      </c>
      <c r="E7535" s="228">
        <v>0</v>
      </c>
      <c r="J7535" s="229">
        <f t="shared" si="720"/>
        <v>0</v>
      </c>
      <c r="K7535" s="229">
        <f t="shared" si="721"/>
        <v>0</v>
      </c>
      <c r="L7535" s="229">
        <f t="shared" si="721"/>
        <v>0</v>
      </c>
      <c r="M7535" s="229">
        <f t="shared" si="722"/>
        <v>0</v>
      </c>
    </row>
    <row r="7536" spans="1:13" ht="15" customHeight="1">
      <c r="A7536" s="76"/>
      <c r="B7536" s="77" t="str">
        <f t="shared" si="719"/>
        <v/>
      </c>
      <c r="C7536" t="str">
        <f t="shared" si="718"/>
        <v/>
      </c>
      <c r="D7536" s="315" t="str">
        <f t="shared" si="723"/>
        <v/>
      </c>
      <c r="E7536" s="228">
        <v>0</v>
      </c>
      <c r="J7536" s="229">
        <f t="shared" si="720"/>
        <v>0</v>
      </c>
      <c r="K7536" s="229">
        <f t="shared" si="721"/>
        <v>0</v>
      </c>
      <c r="L7536" s="229">
        <f t="shared" si="721"/>
        <v>0</v>
      </c>
      <c r="M7536" s="229">
        <f t="shared" si="722"/>
        <v>0</v>
      </c>
    </row>
    <row r="7537" spans="1:13" ht="15" customHeight="1">
      <c r="A7537" s="76"/>
      <c r="B7537" s="77" t="str">
        <f t="shared" si="719"/>
        <v/>
      </c>
      <c r="C7537" t="str">
        <f t="shared" si="718"/>
        <v/>
      </c>
      <c r="D7537" s="315" t="str">
        <f t="shared" si="723"/>
        <v/>
      </c>
      <c r="E7537" s="228">
        <v>0</v>
      </c>
      <c r="J7537" s="229">
        <f t="shared" si="720"/>
        <v>0</v>
      </c>
      <c r="K7537" s="229">
        <f t="shared" si="721"/>
        <v>0</v>
      </c>
      <c r="L7537" s="229">
        <f t="shared" si="721"/>
        <v>0</v>
      </c>
      <c r="M7537" s="229">
        <f t="shared" si="722"/>
        <v>0</v>
      </c>
    </row>
    <row r="7538" spans="1:13" ht="15" customHeight="1">
      <c r="A7538" s="76"/>
      <c r="B7538" s="77" t="str">
        <f t="shared" si="719"/>
        <v/>
      </c>
      <c r="C7538" t="str">
        <f t="shared" si="718"/>
        <v/>
      </c>
      <c r="D7538" s="315" t="str">
        <f t="shared" si="723"/>
        <v/>
      </c>
      <c r="E7538" s="228">
        <v>0</v>
      </c>
      <c r="J7538" s="229">
        <f t="shared" si="720"/>
        <v>0</v>
      </c>
      <c r="K7538" s="229">
        <f t="shared" si="721"/>
        <v>0</v>
      </c>
      <c r="L7538" s="229">
        <f t="shared" si="721"/>
        <v>0</v>
      </c>
      <c r="M7538" s="229">
        <f t="shared" si="722"/>
        <v>0</v>
      </c>
    </row>
    <row r="7539" spans="1:13" ht="15" customHeight="1">
      <c r="A7539" s="76"/>
      <c r="B7539" s="77" t="str">
        <f t="shared" si="719"/>
        <v/>
      </c>
      <c r="C7539" t="str">
        <f t="shared" si="718"/>
        <v/>
      </c>
      <c r="D7539" s="315" t="str">
        <f t="shared" si="723"/>
        <v/>
      </c>
      <c r="E7539" s="228">
        <v>0</v>
      </c>
      <c r="J7539" s="229">
        <f t="shared" si="720"/>
        <v>0</v>
      </c>
      <c r="K7539" s="229">
        <f t="shared" si="721"/>
        <v>0</v>
      </c>
      <c r="L7539" s="229">
        <f t="shared" si="721"/>
        <v>0</v>
      </c>
      <c r="M7539" s="229">
        <f t="shared" si="722"/>
        <v>0</v>
      </c>
    </row>
    <row r="7540" spans="1:13" ht="15" customHeight="1">
      <c r="A7540" s="76"/>
      <c r="B7540" s="77" t="str">
        <f t="shared" si="719"/>
        <v/>
      </c>
      <c r="C7540" t="str">
        <f t="shared" si="718"/>
        <v/>
      </c>
      <c r="D7540" s="315" t="str">
        <f t="shared" si="723"/>
        <v/>
      </c>
      <c r="E7540" s="228">
        <v>0</v>
      </c>
      <c r="J7540" s="229">
        <f t="shared" si="720"/>
        <v>0</v>
      </c>
      <c r="K7540" s="229">
        <f t="shared" si="721"/>
        <v>0</v>
      </c>
      <c r="L7540" s="229">
        <f t="shared" si="721"/>
        <v>0</v>
      </c>
      <c r="M7540" s="229">
        <f t="shared" si="722"/>
        <v>0</v>
      </c>
    </row>
    <row r="7541" spans="1:13" ht="15" customHeight="1">
      <c r="A7541" s="76"/>
      <c r="B7541" s="77" t="str">
        <f t="shared" si="719"/>
        <v/>
      </c>
      <c r="C7541" t="str">
        <f t="shared" si="718"/>
        <v/>
      </c>
      <c r="D7541" s="315" t="str">
        <f t="shared" si="723"/>
        <v/>
      </c>
      <c r="E7541" s="228">
        <v>0</v>
      </c>
      <c r="J7541" s="229">
        <f t="shared" si="720"/>
        <v>0</v>
      </c>
      <c r="K7541" s="229">
        <f t="shared" si="721"/>
        <v>0</v>
      </c>
      <c r="L7541" s="229">
        <f t="shared" si="721"/>
        <v>0</v>
      </c>
      <c r="M7541" s="229">
        <f t="shared" si="722"/>
        <v>0</v>
      </c>
    </row>
    <row r="7542" spans="1:13" ht="15" customHeight="1">
      <c r="A7542" s="76"/>
      <c r="B7542" s="77" t="str">
        <f t="shared" si="719"/>
        <v/>
      </c>
      <c r="C7542" t="str">
        <f t="shared" si="718"/>
        <v/>
      </c>
      <c r="D7542" s="315" t="str">
        <f t="shared" si="723"/>
        <v/>
      </c>
      <c r="E7542" s="228">
        <v>0</v>
      </c>
      <c r="J7542" s="229">
        <f t="shared" si="720"/>
        <v>0</v>
      </c>
      <c r="K7542" s="229">
        <f t="shared" si="721"/>
        <v>0</v>
      </c>
      <c r="L7542" s="229">
        <f t="shared" si="721"/>
        <v>0</v>
      </c>
      <c r="M7542" s="229">
        <f t="shared" si="722"/>
        <v>0</v>
      </c>
    </row>
    <row r="7543" spans="1:13" ht="15" customHeight="1">
      <c r="A7543" s="76"/>
      <c r="B7543" s="77" t="str">
        <f t="shared" si="719"/>
        <v/>
      </c>
      <c r="C7543" t="str">
        <f t="shared" si="718"/>
        <v/>
      </c>
      <c r="D7543" s="315" t="str">
        <f t="shared" si="723"/>
        <v/>
      </c>
      <c r="E7543" s="228">
        <v>0</v>
      </c>
      <c r="J7543" s="229">
        <f t="shared" si="720"/>
        <v>0</v>
      </c>
      <c r="K7543" s="229">
        <f t="shared" si="721"/>
        <v>0</v>
      </c>
      <c r="L7543" s="229">
        <f t="shared" si="721"/>
        <v>0</v>
      </c>
      <c r="M7543" s="229">
        <f t="shared" si="722"/>
        <v>0</v>
      </c>
    </row>
    <row r="7544" spans="1:13" ht="15" customHeight="1">
      <c r="A7544" s="76"/>
      <c r="B7544" s="77" t="str">
        <f t="shared" si="719"/>
        <v/>
      </c>
      <c r="C7544" t="str">
        <f t="shared" si="718"/>
        <v/>
      </c>
      <c r="D7544" s="315" t="str">
        <f t="shared" si="723"/>
        <v/>
      </c>
      <c r="E7544" s="228">
        <v>0</v>
      </c>
      <c r="J7544" s="229">
        <f t="shared" si="720"/>
        <v>0</v>
      </c>
      <c r="K7544" s="229">
        <f t="shared" si="721"/>
        <v>0</v>
      </c>
      <c r="L7544" s="229">
        <f t="shared" si="721"/>
        <v>0</v>
      </c>
      <c r="M7544" s="229">
        <f t="shared" si="722"/>
        <v>0</v>
      </c>
    </row>
    <row r="7545" spans="1:13" ht="15" customHeight="1">
      <c r="A7545" s="76"/>
      <c r="B7545" s="77" t="str">
        <f t="shared" si="719"/>
        <v/>
      </c>
      <c r="C7545" t="str">
        <f t="shared" si="718"/>
        <v/>
      </c>
      <c r="D7545" s="315" t="str">
        <f t="shared" si="723"/>
        <v/>
      </c>
      <c r="E7545" s="228">
        <v>0</v>
      </c>
      <c r="J7545" s="229">
        <f t="shared" si="720"/>
        <v>0</v>
      </c>
      <c r="K7545" s="229">
        <f t="shared" si="721"/>
        <v>0</v>
      </c>
      <c r="L7545" s="229">
        <f t="shared" si="721"/>
        <v>0</v>
      </c>
      <c r="M7545" s="229">
        <f t="shared" si="722"/>
        <v>0</v>
      </c>
    </row>
    <row r="7546" spans="1:13" ht="15" customHeight="1">
      <c r="A7546" s="76"/>
      <c r="B7546" s="77" t="str">
        <f t="shared" si="719"/>
        <v/>
      </c>
      <c r="C7546" t="str">
        <f t="shared" si="718"/>
        <v/>
      </c>
      <c r="D7546" s="315" t="str">
        <f t="shared" si="723"/>
        <v/>
      </c>
      <c r="E7546" s="228">
        <v>0</v>
      </c>
      <c r="J7546" s="229">
        <f t="shared" si="720"/>
        <v>0</v>
      </c>
      <c r="K7546" s="229">
        <f t="shared" si="721"/>
        <v>0</v>
      </c>
      <c r="L7546" s="229">
        <f t="shared" si="721"/>
        <v>0</v>
      </c>
      <c r="M7546" s="229">
        <f t="shared" si="722"/>
        <v>0</v>
      </c>
    </row>
    <row r="7547" spans="1:13" ht="15" customHeight="1">
      <c r="A7547" s="76"/>
      <c r="B7547" s="77" t="str">
        <f t="shared" si="719"/>
        <v/>
      </c>
      <c r="C7547" t="str">
        <f t="shared" si="718"/>
        <v/>
      </c>
      <c r="D7547" s="315" t="str">
        <f t="shared" si="723"/>
        <v/>
      </c>
      <c r="E7547" s="228">
        <v>0</v>
      </c>
      <c r="J7547" s="229">
        <f t="shared" si="720"/>
        <v>0</v>
      </c>
      <c r="K7547" s="229">
        <f t="shared" si="721"/>
        <v>0</v>
      </c>
      <c r="L7547" s="229">
        <f t="shared" si="721"/>
        <v>0</v>
      </c>
      <c r="M7547" s="229">
        <f t="shared" si="722"/>
        <v>0</v>
      </c>
    </row>
    <row r="7548" spans="1:13" ht="15" customHeight="1">
      <c r="A7548" s="76"/>
      <c r="B7548" s="77" t="str">
        <f t="shared" si="719"/>
        <v/>
      </c>
      <c r="C7548" t="str">
        <f t="shared" si="718"/>
        <v/>
      </c>
      <c r="D7548" s="315" t="str">
        <f t="shared" si="723"/>
        <v/>
      </c>
      <c r="E7548" s="228">
        <v>0</v>
      </c>
      <c r="J7548" s="229">
        <f t="shared" si="720"/>
        <v>0</v>
      </c>
      <c r="K7548" s="229">
        <f t="shared" si="721"/>
        <v>0</v>
      </c>
      <c r="L7548" s="229">
        <f t="shared" si="721"/>
        <v>0</v>
      </c>
      <c r="M7548" s="229">
        <f t="shared" si="722"/>
        <v>0</v>
      </c>
    </row>
    <row r="7549" spans="1:13" ht="15" customHeight="1">
      <c r="A7549" s="76"/>
      <c r="B7549" s="77" t="str">
        <f t="shared" si="719"/>
        <v/>
      </c>
      <c r="C7549" t="str">
        <f t="shared" si="718"/>
        <v/>
      </c>
      <c r="D7549" s="315" t="str">
        <f t="shared" si="723"/>
        <v/>
      </c>
      <c r="E7549" s="228">
        <v>0</v>
      </c>
      <c r="J7549" s="229">
        <f t="shared" si="720"/>
        <v>0</v>
      </c>
      <c r="K7549" s="229">
        <f t="shared" si="721"/>
        <v>0</v>
      </c>
      <c r="L7549" s="229">
        <f t="shared" si="721"/>
        <v>0</v>
      </c>
      <c r="M7549" s="229">
        <f t="shared" si="722"/>
        <v>0</v>
      </c>
    </row>
    <row r="7550" spans="1:13" ht="15" customHeight="1">
      <c r="A7550" s="76"/>
      <c r="B7550" s="77" t="str">
        <f t="shared" si="719"/>
        <v/>
      </c>
      <c r="C7550" t="str">
        <f t="shared" si="718"/>
        <v/>
      </c>
      <c r="D7550" s="315" t="str">
        <f t="shared" si="723"/>
        <v/>
      </c>
      <c r="E7550" s="228">
        <v>0</v>
      </c>
      <c r="J7550" s="229">
        <f t="shared" si="720"/>
        <v>0</v>
      </c>
      <c r="K7550" s="229">
        <f t="shared" si="721"/>
        <v>0</v>
      </c>
      <c r="L7550" s="229">
        <f t="shared" si="721"/>
        <v>0</v>
      </c>
      <c r="M7550" s="229">
        <f t="shared" si="722"/>
        <v>0</v>
      </c>
    </row>
    <row r="7551" spans="1:13" ht="15" customHeight="1">
      <c r="A7551" s="76"/>
      <c r="B7551" s="77" t="str">
        <f t="shared" si="719"/>
        <v/>
      </c>
      <c r="C7551" t="str">
        <f t="shared" si="718"/>
        <v/>
      </c>
      <c r="D7551" s="315" t="str">
        <f t="shared" si="723"/>
        <v/>
      </c>
      <c r="E7551" s="228">
        <v>0</v>
      </c>
      <c r="J7551" s="229">
        <f t="shared" si="720"/>
        <v>0</v>
      </c>
      <c r="K7551" s="229">
        <f t="shared" si="721"/>
        <v>0</v>
      </c>
      <c r="L7551" s="229">
        <f t="shared" si="721"/>
        <v>0</v>
      </c>
      <c r="M7551" s="229">
        <f t="shared" si="722"/>
        <v>0</v>
      </c>
    </row>
    <row r="7552" spans="1:13" ht="15" customHeight="1">
      <c r="A7552" s="76"/>
      <c r="B7552" s="77" t="str">
        <f t="shared" si="719"/>
        <v/>
      </c>
      <c r="C7552" t="str">
        <f t="shared" si="718"/>
        <v/>
      </c>
      <c r="D7552" s="315" t="str">
        <f t="shared" si="723"/>
        <v/>
      </c>
      <c r="E7552" s="228">
        <v>0</v>
      </c>
      <c r="J7552" s="229">
        <f t="shared" si="720"/>
        <v>0</v>
      </c>
      <c r="K7552" s="229">
        <f t="shared" si="721"/>
        <v>0</v>
      </c>
      <c r="L7552" s="229">
        <f t="shared" si="721"/>
        <v>0</v>
      </c>
      <c r="M7552" s="229">
        <f t="shared" si="722"/>
        <v>0</v>
      </c>
    </row>
    <row r="7553" spans="1:13" ht="15" customHeight="1">
      <c r="A7553" s="76"/>
      <c r="B7553" s="77" t="str">
        <f t="shared" si="719"/>
        <v/>
      </c>
      <c r="C7553" t="str">
        <f t="shared" ref="C7553:C7616" si="724">IF(A7553&lt;&gt;"",TEXT(A7553,"aaaa"),"")</f>
        <v/>
      </c>
      <c r="D7553" s="315" t="str">
        <f t="shared" si="723"/>
        <v/>
      </c>
      <c r="E7553" s="228">
        <v>0</v>
      </c>
      <c r="J7553" s="229">
        <f t="shared" si="720"/>
        <v>0</v>
      </c>
      <c r="K7553" s="229">
        <f t="shared" si="721"/>
        <v>0</v>
      </c>
      <c r="L7553" s="229">
        <f t="shared" si="721"/>
        <v>0</v>
      </c>
      <c r="M7553" s="229">
        <f t="shared" si="722"/>
        <v>0</v>
      </c>
    </row>
    <row r="7554" spans="1:13" ht="15" customHeight="1">
      <c r="A7554" s="76"/>
      <c r="B7554" s="77" t="str">
        <f t="shared" si="719"/>
        <v/>
      </c>
      <c r="C7554" t="str">
        <f t="shared" si="724"/>
        <v/>
      </c>
      <c r="D7554" s="315" t="str">
        <f t="shared" si="723"/>
        <v/>
      </c>
      <c r="E7554" s="228">
        <v>0</v>
      </c>
      <c r="J7554" s="229">
        <f t="shared" si="720"/>
        <v>0</v>
      </c>
      <c r="K7554" s="229">
        <f t="shared" si="721"/>
        <v>0</v>
      </c>
      <c r="L7554" s="229">
        <f t="shared" si="721"/>
        <v>0</v>
      </c>
      <c r="M7554" s="229">
        <f t="shared" si="722"/>
        <v>0</v>
      </c>
    </row>
    <row r="7555" spans="1:13" ht="15" customHeight="1">
      <c r="A7555" s="76"/>
      <c r="B7555" s="77" t="str">
        <f t="shared" si="719"/>
        <v/>
      </c>
      <c r="C7555" t="str">
        <f t="shared" si="724"/>
        <v/>
      </c>
      <c r="D7555" s="315" t="str">
        <f t="shared" si="723"/>
        <v/>
      </c>
      <c r="E7555" s="228">
        <v>0</v>
      </c>
      <c r="J7555" s="229">
        <f t="shared" si="720"/>
        <v>0</v>
      </c>
      <c r="K7555" s="229">
        <f t="shared" si="721"/>
        <v>0</v>
      </c>
      <c r="L7555" s="229">
        <f t="shared" si="721"/>
        <v>0</v>
      </c>
      <c r="M7555" s="229">
        <f t="shared" si="722"/>
        <v>0</v>
      </c>
    </row>
    <row r="7556" spans="1:13" ht="15" customHeight="1">
      <c r="A7556" s="76"/>
      <c r="B7556" s="77" t="str">
        <f t="shared" si="719"/>
        <v/>
      </c>
      <c r="C7556" t="str">
        <f t="shared" si="724"/>
        <v/>
      </c>
      <c r="D7556" s="315" t="str">
        <f t="shared" si="723"/>
        <v/>
      </c>
      <c r="E7556" s="228">
        <v>0</v>
      </c>
      <c r="J7556" s="229">
        <f t="shared" si="720"/>
        <v>0</v>
      </c>
      <c r="K7556" s="229">
        <f t="shared" si="721"/>
        <v>0</v>
      </c>
      <c r="L7556" s="229">
        <f t="shared" si="721"/>
        <v>0</v>
      </c>
      <c r="M7556" s="229">
        <f t="shared" si="722"/>
        <v>0</v>
      </c>
    </row>
    <row r="7557" spans="1:13" ht="15" customHeight="1">
      <c r="A7557" s="76"/>
      <c r="B7557" s="77" t="str">
        <f t="shared" si="719"/>
        <v/>
      </c>
      <c r="C7557" t="str">
        <f t="shared" si="724"/>
        <v/>
      </c>
      <c r="D7557" s="315" t="str">
        <f t="shared" si="723"/>
        <v/>
      </c>
      <c r="E7557" s="228">
        <v>0</v>
      </c>
      <c r="J7557" s="229">
        <f t="shared" si="720"/>
        <v>0</v>
      </c>
      <c r="K7557" s="229">
        <f t="shared" si="721"/>
        <v>0</v>
      </c>
      <c r="L7557" s="229">
        <f t="shared" si="721"/>
        <v>0</v>
      </c>
      <c r="M7557" s="229">
        <f t="shared" si="722"/>
        <v>0</v>
      </c>
    </row>
    <row r="7558" spans="1:13" ht="15" customHeight="1">
      <c r="A7558" s="76"/>
      <c r="B7558" s="77" t="str">
        <f t="shared" si="719"/>
        <v/>
      </c>
      <c r="C7558" t="str">
        <f t="shared" si="724"/>
        <v/>
      </c>
      <c r="D7558" s="315" t="str">
        <f t="shared" si="723"/>
        <v/>
      </c>
      <c r="E7558" s="228">
        <v>0</v>
      </c>
      <c r="J7558" s="229">
        <f t="shared" si="720"/>
        <v>0</v>
      </c>
      <c r="K7558" s="229">
        <f t="shared" si="721"/>
        <v>0</v>
      </c>
      <c r="L7558" s="229">
        <f t="shared" si="721"/>
        <v>0</v>
      </c>
      <c r="M7558" s="229">
        <f t="shared" si="722"/>
        <v>0</v>
      </c>
    </row>
    <row r="7559" spans="1:13" ht="15" customHeight="1">
      <c r="A7559" s="76"/>
      <c r="B7559" s="77" t="str">
        <f t="shared" ref="B7559:B7622" si="725">IF(A7559="","",TEXT(A7559,"DDDD"))</f>
        <v/>
      </c>
      <c r="C7559" t="str">
        <f t="shared" si="724"/>
        <v/>
      </c>
      <c r="D7559" s="315" t="str">
        <f t="shared" si="723"/>
        <v/>
      </c>
      <c r="E7559" s="228">
        <v>0</v>
      </c>
      <c r="J7559" s="229">
        <f t="shared" ref="J7559:J7622" si="726">IF(E7559=0,0,(1-J$4)*E7559)</f>
        <v>0</v>
      </c>
      <c r="K7559" s="229">
        <f t="shared" ref="K7559:L7622" si="727">IF(F7559=0,0,(1-K$4)*F7559)</f>
        <v>0</v>
      </c>
      <c r="L7559" s="229">
        <f t="shared" si="727"/>
        <v>0</v>
      </c>
      <c r="M7559" s="229">
        <f t="shared" ref="M7559:M7622" si="728">IF(H7559=0,0,(1-M$4)*H7559)</f>
        <v>0</v>
      </c>
    </row>
    <row r="7560" spans="1:13" ht="15" customHeight="1">
      <c r="A7560" s="76"/>
      <c r="B7560" s="77" t="str">
        <f t="shared" si="725"/>
        <v/>
      </c>
      <c r="C7560" t="str">
        <f t="shared" si="724"/>
        <v/>
      </c>
      <c r="D7560" s="315" t="str">
        <f t="shared" ref="D7560:D7623" si="729">IF(A7560&lt;&gt;"",PROPER(TEXT(A7560,"Mmmm")),"")</f>
        <v/>
      </c>
      <c r="E7560" s="228">
        <v>0</v>
      </c>
      <c r="J7560" s="229">
        <f t="shared" si="726"/>
        <v>0</v>
      </c>
      <c r="K7560" s="229">
        <f t="shared" si="727"/>
        <v>0</v>
      </c>
      <c r="L7560" s="229">
        <f t="shared" si="727"/>
        <v>0</v>
      </c>
      <c r="M7560" s="229">
        <f t="shared" si="728"/>
        <v>0</v>
      </c>
    </row>
    <row r="7561" spans="1:13" ht="15" customHeight="1">
      <c r="A7561" s="76"/>
      <c r="B7561" s="77" t="str">
        <f t="shared" si="725"/>
        <v/>
      </c>
      <c r="C7561" t="str">
        <f t="shared" si="724"/>
        <v/>
      </c>
      <c r="D7561" s="315" t="str">
        <f t="shared" si="729"/>
        <v/>
      </c>
      <c r="E7561" s="228">
        <v>0</v>
      </c>
      <c r="J7561" s="229">
        <f t="shared" si="726"/>
        <v>0</v>
      </c>
      <c r="K7561" s="229">
        <f t="shared" si="727"/>
        <v>0</v>
      </c>
      <c r="L7561" s="229">
        <f t="shared" si="727"/>
        <v>0</v>
      </c>
      <c r="M7561" s="229">
        <f t="shared" si="728"/>
        <v>0</v>
      </c>
    </row>
    <row r="7562" spans="1:13" ht="15" customHeight="1">
      <c r="A7562" s="76"/>
      <c r="B7562" s="77" t="str">
        <f t="shared" si="725"/>
        <v/>
      </c>
      <c r="C7562" t="str">
        <f t="shared" si="724"/>
        <v/>
      </c>
      <c r="D7562" s="315" t="str">
        <f t="shared" si="729"/>
        <v/>
      </c>
      <c r="E7562" s="228">
        <v>0</v>
      </c>
      <c r="J7562" s="229">
        <f t="shared" si="726"/>
        <v>0</v>
      </c>
      <c r="K7562" s="229">
        <f t="shared" si="727"/>
        <v>0</v>
      </c>
      <c r="L7562" s="229">
        <f t="shared" si="727"/>
        <v>0</v>
      </c>
      <c r="M7562" s="229">
        <f t="shared" si="728"/>
        <v>0</v>
      </c>
    </row>
    <row r="7563" spans="1:13" ht="15" customHeight="1">
      <c r="A7563" s="76"/>
      <c r="B7563" s="77" t="str">
        <f t="shared" si="725"/>
        <v/>
      </c>
      <c r="C7563" t="str">
        <f t="shared" si="724"/>
        <v/>
      </c>
      <c r="D7563" s="315" t="str">
        <f t="shared" si="729"/>
        <v/>
      </c>
      <c r="E7563" s="228">
        <v>0</v>
      </c>
      <c r="J7563" s="229">
        <f t="shared" si="726"/>
        <v>0</v>
      </c>
      <c r="K7563" s="229">
        <f t="shared" si="727"/>
        <v>0</v>
      </c>
      <c r="L7563" s="229">
        <f t="shared" si="727"/>
        <v>0</v>
      </c>
      <c r="M7563" s="229">
        <f t="shared" si="728"/>
        <v>0</v>
      </c>
    </row>
    <row r="7564" spans="1:13" ht="15" customHeight="1">
      <c r="A7564" s="76"/>
      <c r="B7564" s="77" t="str">
        <f t="shared" si="725"/>
        <v/>
      </c>
      <c r="C7564" t="str">
        <f t="shared" si="724"/>
        <v/>
      </c>
      <c r="D7564" s="315" t="str">
        <f t="shared" si="729"/>
        <v/>
      </c>
      <c r="E7564" s="228">
        <v>0</v>
      </c>
      <c r="J7564" s="229">
        <f t="shared" si="726"/>
        <v>0</v>
      </c>
      <c r="K7564" s="229">
        <f t="shared" si="727"/>
        <v>0</v>
      </c>
      <c r="L7564" s="229">
        <f t="shared" si="727"/>
        <v>0</v>
      </c>
      <c r="M7564" s="229">
        <f t="shared" si="728"/>
        <v>0</v>
      </c>
    </row>
    <row r="7565" spans="1:13" ht="15" customHeight="1">
      <c r="A7565" s="76"/>
      <c r="B7565" s="77" t="str">
        <f t="shared" si="725"/>
        <v/>
      </c>
      <c r="C7565" t="str">
        <f t="shared" si="724"/>
        <v/>
      </c>
      <c r="D7565" s="315" t="str">
        <f t="shared" si="729"/>
        <v/>
      </c>
      <c r="E7565" s="228">
        <v>0</v>
      </c>
      <c r="J7565" s="229">
        <f t="shared" si="726"/>
        <v>0</v>
      </c>
      <c r="K7565" s="229">
        <f t="shared" si="727"/>
        <v>0</v>
      </c>
      <c r="L7565" s="229">
        <f t="shared" si="727"/>
        <v>0</v>
      </c>
      <c r="M7565" s="229">
        <f t="shared" si="728"/>
        <v>0</v>
      </c>
    </row>
    <row r="7566" spans="1:13" ht="15" customHeight="1">
      <c r="A7566" s="76"/>
      <c r="B7566" s="77" t="str">
        <f t="shared" si="725"/>
        <v/>
      </c>
      <c r="C7566" t="str">
        <f t="shared" si="724"/>
        <v/>
      </c>
      <c r="D7566" s="315" t="str">
        <f t="shared" si="729"/>
        <v/>
      </c>
      <c r="E7566" s="228">
        <v>0</v>
      </c>
      <c r="J7566" s="229">
        <f t="shared" si="726"/>
        <v>0</v>
      </c>
      <c r="K7566" s="229">
        <f t="shared" si="727"/>
        <v>0</v>
      </c>
      <c r="L7566" s="229">
        <f t="shared" si="727"/>
        <v>0</v>
      </c>
      <c r="M7566" s="229">
        <f t="shared" si="728"/>
        <v>0</v>
      </c>
    </row>
    <row r="7567" spans="1:13" ht="15" customHeight="1">
      <c r="A7567" s="76"/>
      <c r="B7567" s="77" t="str">
        <f t="shared" si="725"/>
        <v/>
      </c>
      <c r="C7567" t="str">
        <f t="shared" si="724"/>
        <v/>
      </c>
      <c r="D7567" s="315" t="str">
        <f t="shared" si="729"/>
        <v/>
      </c>
      <c r="E7567" s="228">
        <v>0</v>
      </c>
      <c r="J7567" s="229">
        <f t="shared" si="726"/>
        <v>0</v>
      </c>
      <c r="K7567" s="229">
        <f t="shared" si="727"/>
        <v>0</v>
      </c>
      <c r="L7567" s="229">
        <f t="shared" si="727"/>
        <v>0</v>
      </c>
      <c r="M7567" s="229">
        <f t="shared" si="728"/>
        <v>0</v>
      </c>
    </row>
    <row r="7568" spans="1:13" ht="15" customHeight="1">
      <c r="A7568" s="76"/>
      <c r="B7568" s="77" t="str">
        <f t="shared" si="725"/>
        <v/>
      </c>
      <c r="C7568" t="str">
        <f t="shared" si="724"/>
        <v/>
      </c>
      <c r="D7568" s="315" t="str">
        <f t="shared" si="729"/>
        <v/>
      </c>
      <c r="E7568" s="228">
        <v>0</v>
      </c>
      <c r="J7568" s="229">
        <f t="shared" si="726"/>
        <v>0</v>
      </c>
      <c r="K7568" s="229">
        <f t="shared" si="727"/>
        <v>0</v>
      </c>
      <c r="L7568" s="229">
        <f t="shared" si="727"/>
        <v>0</v>
      </c>
      <c r="M7568" s="229">
        <f t="shared" si="728"/>
        <v>0</v>
      </c>
    </row>
    <row r="7569" spans="1:13" ht="15" customHeight="1">
      <c r="A7569" s="76"/>
      <c r="B7569" s="77" t="str">
        <f t="shared" si="725"/>
        <v/>
      </c>
      <c r="C7569" t="str">
        <f t="shared" si="724"/>
        <v/>
      </c>
      <c r="D7569" s="315" t="str">
        <f t="shared" si="729"/>
        <v/>
      </c>
      <c r="E7569" s="228">
        <v>0</v>
      </c>
      <c r="J7569" s="229">
        <f t="shared" si="726"/>
        <v>0</v>
      </c>
      <c r="K7569" s="229">
        <f t="shared" si="727"/>
        <v>0</v>
      </c>
      <c r="L7569" s="229">
        <f t="shared" si="727"/>
        <v>0</v>
      </c>
      <c r="M7569" s="229">
        <f t="shared" si="728"/>
        <v>0</v>
      </c>
    </row>
    <row r="7570" spans="1:13" ht="15" customHeight="1">
      <c r="A7570" s="76"/>
      <c r="B7570" s="77" t="str">
        <f t="shared" si="725"/>
        <v/>
      </c>
      <c r="C7570" t="str">
        <f t="shared" si="724"/>
        <v/>
      </c>
      <c r="D7570" s="315" t="str">
        <f t="shared" si="729"/>
        <v/>
      </c>
      <c r="E7570" s="228">
        <v>0</v>
      </c>
      <c r="J7570" s="229">
        <f t="shared" si="726"/>
        <v>0</v>
      </c>
      <c r="K7570" s="229">
        <f t="shared" si="727"/>
        <v>0</v>
      </c>
      <c r="L7570" s="229">
        <f t="shared" si="727"/>
        <v>0</v>
      </c>
      <c r="M7570" s="229">
        <f t="shared" si="728"/>
        <v>0</v>
      </c>
    </row>
    <row r="7571" spans="1:13" ht="15" customHeight="1">
      <c r="A7571" s="76"/>
      <c r="B7571" s="77" t="str">
        <f t="shared" si="725"/>
        <v/>
      </c>
      <c r="C7571" t="str">
        <f t="shared" si="724"/>
        <v/>
      </c>
      <c r="D7571" s="315" t="str">
        <f t="shared" si="729"/>
        <v/>
      </c>
      <c r="E7571" s="228">
        <v>0</v>
      </c>
      <c r="J7571" s="229">
        <f t="shared" si="726"/>
        <v>0</v>
      </c>
      <c r="K7571" s="229">
        <f t="shared" si="727"/>
        <v>0</v>
      </c>
      <c r="L7571" s="229">
        <f t="shared" si="727"/>
        <v>0</v>
      </c>
      <c r="M7571" s="229">
        <f t="shared" si="728"/>
        <v>0</v>
      </c>
    </row>
    <row r="7572" spans="1:13" ht="15" customHeight="1">
      <c r="A7572" s="76"/>
      <c r="B7572" s="77" t="str">
        <f t="shared" si="725"/>
        <v/>
      </c>
      <c r="C7572" t="str">
        <f t="shared" si="724"/>
        <v/>
      </c>
      <c r="D7572" s="315" t="str">
        <f t="shared" si="729"/>
        <v/>
      </c>
      <c r="E7572" s="228">
        <v>0</v>
      </c>
      <c r="J7572" s="229">
        <f t="shared" si="726"/>
        <v>0</v>
      </c>
      <c r="K7572" s="229">
        <f t="shared" si="727"/>
        <v>0</v>
      </c>
      <c r="L7572" s="229">
        <f t="shared" si="727"/>
        <v>0</v>
      </c>
      <c r="M7572" s="229">
        <f t="shared" si="728"/>
        <v>0</v>
      </c>
    </row>
    <row r="7573" spans="1:13" ht="15" customHeight="1">
      <c r="A7573" s="76"/>
      <c r="B7573" s="77" t="str">
        <f t="shared" si="725"/>
        <v/>
      </c>
      <c r="C7573" t="str">
        <f t="shared" si="724"/>
        <v/>
      </c>
      <c r="D7573" s="315" t="str">
        <f t="shared" si="729"/>
        <v/>
      </c>
      <c r="E7573" s="228">
        <v>0</v>
      </c>
      <c r="J7573" s="229">
        <f t="shared" si="726"/>
        <v>0</v>
      </c>
      <c r="K7573" s="229">
        <f t="shared" si="727"/>
        <v>0</v>
      </c>
      <c r="L7573" s="229">
        <f t="shared" si="727"/>
        <v>0</v>
      </c>
      <c r="M7573" s="229">
        <f t="shared" si="728"/>
        <v>0</v>
      </c>
    </row>
    <row r="7574" spans="1:13" ht="15" customHeight="1">
      <c r="A7574" s="76"/>
      <c r="B7574" s="77" t="str">
        <f t="shared" si="725"/>
        <v/>
      </c>
      <c r="C7574" t="str">
        <f t="shared" si="724"/>
        <v/>
      </c>
      <c r="D7574" s="315" t="str">
        <f t="shared" si="729"/>
        <v/>
      </c>
      <c r="E7574" s="228">
        <v>0</v>
      </c>
      <c r="J7574" s="229">
        <f t="shared" si="726"/>
        <v>0</v>
      </c>
      <c r="K7574" s="229">
        <f t="shared" si="727"/>
        <v>0</v>
      </c>
      <c r="L7574" s="229">
        <f t="shared" si="727"/>
        <v>0</v>
      </c>
      <c r="M7574" s="229">
        <f t="shared" si="728"/>
        <v>0</v>
      </c>
    </row>
    <row r="7575" spans="1:13" ht="15" customHeight="1">
      <c r="A7575" s="76"/>
      <c r="B7575" s="77" t="str">
        <f t="shared" si="725"/>
        <v/>
      </c>
      <c r="C7575" t="str">
        <f t="shared" si="724"/>
        <v/>
      </c>
      <c r="D7575" s="315" t="str">
        <f t="shared" si="729"/>
        <v/>
      </c>
      <c r="E7575" s="228">
        <v>0</v>
      </c>
      <c r="J7575" s="229">
        <f t="shared" si="726"/>
        <v>0</v>
      </c>
      <c r="K7575" s="229">
        <f t="shared" si="727"/>
        <v>0</v>
      </c>
      <c r="L7575" s="229">
        <f t="shared" si="727"/>
        <v>0</v>
      </c>
      <c r="M7575" s="229">
        <f t="shared" si="728"/>
        <v>0</v>
      </c>
    </row>
    <row r="7576" spans="1:13" ht="15" customHeight="1">
      <c r="A7576" s="76"/>
      <c r="B7576" s="77" t="str">
        <f t="shared" si="725"/>
        <v/>
      </c>
      <c r="C7576" t="str">
        <f t="shared" si="724"/>
        <v/>
      </c>
      <c r="D7576" s="315" t="str">
        <f t="shared" si="729"/>
        <v/>
      </c>
      <c r="E7576" s="228">
        <v>0</v>
      </c>
      <c r="J7576" s="229">
        <f t="shared" si="726"/>
        <v>0</v>
      </c>
      <c r="K7576" s="229">
        <f t="shared" si="727"/>
        <v>0</v>
      </c>
      <c r="L7576" s="229">
        <f t="shared" si="727"/>
        <v>0</v>
      </c>
      <c r="M7576" s="229">
        <f t="shared" si="728"/>
        <v>0</v>
      </c>
    </row>
    <row r="7577" spans="1:13" ht="15" customHeight="1">
      <c r="A7577" s="76"/>
      <c r="B7577" s="77" t="str">
        <f t="shared" si="725"/>
        <v/>
      </c>
      <c r="C7577" t="str">
        <f t="shared" si="724"/>
        <v/>
      </c>
      <c r="D7577" s="315" t="str">
        <f t="shared" si="729"/>
        <v/>
      </c>
      <c r="E7577" s="228">
        <v>0</v>
      </c>
      <c r="J7577" s="229">
        <f t="shared" si="726"/>
        <v>0</v>
      </c>
      <c r="K7577" s="229">
        <f t="shared" si="727"/>
        <v>0</v>
      </c>
      <c r="L7577" s="229">
        <f t="shared" si="727"/>
        <v>0</v>
      </c>
      <c r="M7577" s="229">
        <f t="shared" si="728"/>
        <v>0</v>
      </c>
    </row>
    <row r="7578" spans="1:13" ht="15" customHeight="1">
      <c r="A7578" s="76"/>
      <c r="B7578" s="77" t="str">
        <f t="shared" si="725"/>
        <v/>
      </c>
      <c r="C7578" t="str">
        <f t="shared" si="724"/>
        <v/>
      </c>
      <c r="D7578" s="315" t="str">
        <f t="shared" si="729"/>
        <v/>
      </c>
      <c r="E7578" s="228">
        <v>0</v>
      </c>
      <c r="J7578" s="229">
        <f t="shared" si="726"/>
        <v>0</v>
      </c>
      <c r="K7578" s="229">
        <f t="shared" si="727"/>
        <v>0</v>
      </c>
      <c r="L7578" s="229">
        <f t="shared" si="727"/>
        <v>0</v>
      </c>
      <c r="M7578" s="229">
        <f t="shared" si="728"/>
        <v>0</v>
      </c>
    </row>
    <row r="7579" spans="1:13" ht="15" customHeight="1">
      <c r="A7579" s="76"/>
      <c r="B7579" s="77" t="str">
        <f t="shared" si="725"/>
        <v/>
      </c>
      <c r="C7579" t="str">
        <f t="shared" si="724"/>
        <v/>
      </c>
      <c r="D7579" s="315" t="str">
        <f t="shared" si="729"/>
        <v/>
      </c>
      <c r="E7579" s="228">
        <v>0</v>
      </c>
      <c r="J7579" s="229">
        <f t="shared" si="726"/>
        <v>0</v>
      </c>
      <c r="K7579" s="229">
        <f t="shared" si="727"/>
        <v>0</v>
      </c>
      <c r="L7579" s="229">
        <f t="shared" si="727"/>
        <v>0</v>
      </c>
      <c r="M7579" s="229">
        <f t="shared" si="728"/>
        <v>0</v>
      </c>
    </row>
    <row r="7580" spans="1:13" ht="15" customHeight="1">
      <c r="A7580" s="76"/>
      <c r="B7580" s="77" t="str">
        <f t="shared" si="725"/>
        <v/>
      </c>
      <c r="C7580" t="str">
        <f t="shared" si="724"/>
        <v/>
      </c>
      <c r="D7580" s="315" t="str">
        <f t="shared" si="729"/>
        <v/>
      </c>
      <c r="E7580" s="228">
        <v>0</v>
      </c>
      <c r="J7580" s="229">
        <f t="shared" si="726"/>
        <v>0</v>
      </c>
      <c r="K7580" s="229">
        <f t="shared" si="727"/>
        <v>0</v>
      </c>
      <c r="L7580" s="229">
        <f t="shared" si="727"/>
        <v>0</v>
      </c>
      <c r="M7580" s="229">
        <f t="shared" si="728"/>
        <v>0</v>
      </c>
    </row>
    <row r="7581" spans="1:13" ht="15" customHeight="1">
      <c r="A7581" s="76"/>
      <c r="B7581" s="77" t="str">
        <f t="shared" si="725"/>
        <v/>
      </c>
      <c r="C7581" t="str">
        <f t="shared" si="724"/>
        <v/>
      </c>
      <c r="D7581" s="315" t="str">
        <f t="shared" si="729"/>
        <v/>
      </c>
      <c r="E7581" s="228">
        <v>0</v>
      </c>
      <c r="J7581" s="229">
        <f t="shared" si="726"/>
        <v>0</v>
      </c>
      <c r="K7581" s="229">
        <f t="shared" si="727"/>
        <v>0</v>
      </c>
      <c r="L7581" s="229">
        <f t="shared" si="727"/>
        <v>0</v>
      </c>
      <c r="M7581" s="229">
        <f t="shared" si="728"/>
        <v>0</v>
      </c>
    </row>
    <row r="7582" spans="1:13" ht="15" customHeight="1">
      <c r="A7582" s="76"/>
      <c r="B7582" s="77" t="str">
        <f t="shared" si="725"/>
        <v/>
      </c>
      <c r="C7582" t="str">
        <f t="shared" si="724"/>
        <v/>
      </c>
      <c r="D7582" s="315" t="str">
        <f t="shared" si="729"/>
        <v/>
      </c>
      <c r="E7582" s="228">
        <v>0</v>
      </c>
      <c r="J7582" s="229">
        <f t="shared" si="726"/>
        <v>0</v>
      </c>
      <c r="K7582" s="229">
        <f t="shared" si="727"/>
        <v>0</v>
      </c>
      <c r="L7582" s="229">
        <f t="shared" si="727"/>
        <v>0</v>
      </c>
      <c r="M7582" s="229">
        <f t="shared" si="728"/>
        <v>0</v>
      </c>
    </row>
    <row r="7583" spans="1:13" ht="15" customHeight="1">
      <c r="A7583" s="76"/>
      <c r="B7583" s="77" t="str">
        <f t="shared" si="725"/>
        <v/>
      </c>
      <c r="C7583" t="str">
        <f t="shared" si="724"/>
        <v/>
      </c>
      <c r="D7583" s="315" t="str">
        <f t="shared" si="729"/>
        <v/>
      </c>
      <c r="E7583" s="228">
        <v>0</v>
      </c>
      <c r="J7583" s="229">
        <f t="shared" si="726"/>
        <v>0</v>
      </c>
      <c r="K7583" s="229">
        <f t="shared" si="727"/>
        <v>0</v>
      </c>
      <c r="L7583" s="229">
        <f t="shared" si="727"/>
        <v>0</v>
      </c>
      <c r="M7583" s="229">
        <f t="shared" si="728"/>
        <v>0</v>
      </c>
    </row>
    <row r="7584" spans="1:13" ht="15" customHeight="1">
      <c r="A7584" s="76"/>
      <c r="B7584" s="77" t="str">
        <f t="shared" si="725"/>
        <v/>
      </c>
      <c r="C7584" t="str">
        <f t="shared" si="724"/>
        <v/>
      </c>
      <c r="D7584" s="315" t="str">
        <f t="shared" si="729"/>
        <v/>
      </c>
      <c r="E7584" s="228">
        <v>0</v>
      </c>
      <c r="J7584" s="229">
        <f t="shared" si="726"/>
        <v>0</v>
      </c>
      <c r="K7584" s="229">
        <f t="shared" si="727"/>
        <v>0</v>
      </c>
      <c r="L7584" s="229">
        <f t="shared" si="727"/>
        <v>0</v>
      </c>
      <c r="M7584" s="229">
        <f t="shared" si="728"/>
        <v>0</v>
      </c>
    </row>
    <row r="7585" spans="1:13" ht="15" customHeight="1">
      <c r="A7585" s="76"/>
      <c r="B7585" s="77" t="str">
        <f t="shared" si="725"/>
        <v/>
      </c>
      <c r="C7585" t="str">
        <f t="shared" si="724"/>
        <v/>
      </c>
      <c r="D7585" s="315" t="str">
        <f t="shared" si="729"/>
        <v/>
      </c>
      <c r="E7585" s="228">
        <v>0</v>
      </c>
      <c r="J7585" s="229">
        <f t="shared" si="726"/>
        <v>0</v>
      </c>
      <c r="K7585" s="229">
        <f t="shared" si="727"/>
        <v>0</v>
      </c>
      <c r="L7585" s="229">
        <f t="shared" si="727"/>
        <v>0</v>
      </c>
      <c r="M7585" s="229">
        <f t="shared" si="728"/>
        <v>0</v>
      </c>
    </row>
    <row r="7586" spans="1:13" ht="15" customHeight="1">
      <c r="A7586" s="76"/>
      <c r="B7586" s="77" t="str">
        <f t="shared" si="725"/>
        <v/>
      </c>
      <c r="C7586" t="str">
        <f t="shared" si="724"/>
        <v/>
      </c>
      <c r="D7586" s="315" t="str">
        <f t="shared" si="729"/>
        <v/>
      </c>
      <c r="E7586" s="228">
        <v>0</v>
      </c>
      <c r="J7586" s="229">
        <f t="shared" si="726"/>
        <v>0</v>
      </c>
      <c r="K7586" s="229">
        <f t="shared" si="727"/>
        <v>0</v>
      </c>
      <c r="L7586" s="229">
        <f t="shared" si="727"/>
        <v>0</v>
      </c>
      <c r="M7586" s="229">
        <f t="shared" si="728"/>
        <v>0</v>
      </c>
    </row>
    <row r="7587" spans="1:13" ht="15" customHeight="1">
      <c r="A7587" s="76"/>
      <c r="B7587" s="77" t="str">
        <f t="shared" si="725"/>
        <v/>
      </c>
      <c r="C7587" t="str">
        <f t="shared" si="724"/>
        <v/>
      </c>
      <c r="D7587" s="315" t="str">
        <f t="shared" si="729"/>
        <v/>
      </c>
      <c r="E7587" s="228">
        <v>0</v>
      </c>
      <c r="J7587" s="229">
        <f t="shared" si="726"/>
        <v>0</v>
      </c>
      <c r="K7587" s="229">
        <f t="shared" si="727"/>
        <v>0</v>
      </c>
      <c r="L7587" s="229">
        <f t="shared" si="727"/>
        <v>0</v>
      </c>
      <c r="M7587" s="229">
        <f t="shared" si="728"/>
        <v>0</v>
      </c>
    </row>
    <row r="7588" spans="1:13" ht="15" customHeight="1">
      <c r="A7588" s="76"/>
      <c r="B7588" s="77" t="str">
        <f t="shared" si="725"/>
        <v/>
      </c>
      <c r="C7588" t="str">
        <f t="shared" si="724"/>
        <v/>
      </c>
      <c r="D7588" s="315" t="str">
        <f t="shared" si="729"/>
        <v/>
      </c>
      <c r="E7588" s="228">
        <v>0</v>
      </c>
      <c r="J7588" s="229">
        <f t="shared" si="726"/>
        <v>0</v>
      </c>
      <c r="K7588" s="229">
        <f t="shared" si="727"/>
        <v>0</v>
      </c>
      <c r="L7588" s="229">
        <f t="shared" si="727"/>
        <v>0</v>
      </c>
      <c r="M7588" s="229">
        <f t="shared" si="728"/>
        <v>0</v>
      </c>
    </row>
    <row r="7589" spans="1:13" ht="15" customHeight="1">
      <c r="A7589" s="76"/>
      <c r="B7589" s="77" t="str">
        <f t="shared" si="725"/>
        <v/>
      </c>
      <c r="C7589" t="str">
        <f t="shared" si="724"/>
        <v/>
      </c>
      <c r="D7589" s="315" t="str">
        <f t="shared" si="729"/>
        <v/>
      </c>
      <c r="E7589" s="228">
        <v>0</v>
      </c>
      <c r="J7589" s="229">
        <f t="shared" si="726"/>
        <v>0</v>
      </c>
      <c r="K7589" s="229">
        <f t="shared" si="727"/>
        <v>0</v>
      </c>
      <c r="L7589" s="229">
        <f t="shared" si="727"/>
        <v>0</v>
      </c>
      <c r="M7589" s="229">
        <f t="shared" si="728"/>
        <v>0</v>
      </c>
    </row>
    <row r="7590" spans="1:13" ht="15" customHeight="1">
      <c r="A7590" s="76"/>
      <c r="B7590" s="77" t="str">
        <f t="shared" si="725"/>
        <v/>
      </c>
      <c r="C7590" t="str">
        <f t="shared" si="724"/>
        <v/>
      </c>
      <c r="D7590" s="315" t="str">
        <f t="shared" si="729"/>
        <v/>
      </c>
      <c r="E7590" s="228">
        <v>0</v>
      </c>
      <c r="J7590" s="229">
        <f t="shared" si="726"/>
        <v>0</v>
      </c>
      <c r="K7590" s="229">
        <f t="shared" si="727"/>
        <v>0</v>
      </c>
      <c r="L7590" s="229">
        <f t="shared" si="727"/>
        <v>0</v>
      </c>
      <c r="M7590" s="229">
        <f t="shared" si="728"/>
        <v>0</v>
      </c>
    </row>
    <row r="7591" spans="1:13" ht="15" customHeight="1">
      <c r="A7591" s="76"/>
      <c r="B7591" s="77" t="str">
        <f t="shared" si="725"/>
        <v/>
      </c>
      <c r="C7591" t="str">
        <f t="shared" si="724"/>
        <v/>
      </c>
      <c r="D7591" s="315" t="str">
        <f t="shared" si="729"/>
        <v/>
      </c>
      <c r="E7591" s="228">
        <v>0</v>
      </c>
      <c r="J7591" s="229">
        <f t="shared" si="726"/>
        <v>0</v>
      </c>
      <c r="K7591" s="229">
        <f t="shared" si="727"/>
        <v>0</v>
      </c>
      <c r="L7591" s="229">
        <f t="shared" si="727"/>
        <v>0</v>
      </c>
      <c r="M7591" s="229">
        <f t="shared" si="728"/>
        <v>0</v>
      </c>
    </row>
    <row r="7592" spans="1:13" ht="15" customHeight="1">
      <c r="A7592" s="76"/>
      <c r="B7592" s="77" t="str">
        <f t="shared" si="725"/>
        <v/>
      </c>
      <c r="C7592" t="str">
        <f t="shared" si="724"/>
        <v/>
      </c>
      <c r="D7592" s="315" t="str">
        <f t="shared" si="729"/>
        <v/>
      </c>
      <c r="E7592" s="228">
        <v>0</v>
      </c>
      <c r="J7592" s="229">
        <f t="shared" si="726"/>
        <v>0</v>
      </c>
      <c r="K7592" s="229">
        <f t="shared" si="727"/>
        <v>0</v>
      </c>
      <c r="L7592" s="229">
        <f t="shared" si="727"/>
        <v>0</v>
      </c>
      <c r="M7592" s="229">
        <f t="shared" si="728"/>
        <v>0</v>
      </c>
    </row>
    <row r="7593" spans="1:13" ht="15" customHeight="1">
      <c r="A7593" s="76"/>
      <c r="B7593" s="77" t="str">
        <f t="shared" si="725"/>
        <v/>
      </c>
      <c r="C7593" t="str">
        <f t="shared" si="724"/>
        <v/>
      </c>
      <c r="D7593" s="315" t="str">
        <f t="shared" si="729"/>
        <v/>
      </c>
      <c r="E7593" s="228">
        <v>0</v>
      </c>
      <c r="J7593" s="229">
        <f t="shared" si="726"/>
        <v>0</v>
      </c>
      <c r="K7593" s="229">
        <f t="shared" si="727"/>
        <v>0</v>
      </c>
      <c r="L7593" s="229">
        <f t="shared" si="727"/>
        <v>0</v>
      </c>
      <c r="M7593" s="229">
        <f t="shared" si="728"/>
        <v>0</v>
      </c>
    </row>
    <row r="7594" spans="1:13" ht="15" customHeight="1">
      <c r="A7594" s="76"/>
      <c r="B7594" s="77" t="str">
        <f t="shared" si="725"/>
        <v/>
      </c>
      <c r="C7594" t="str">
        <f t="shared" si="724"/>
        <v/>
      </c>
      <c r="D7594" s="315" t="str">
        <f t="shared" si="729"/>
        <v/>
      </c>
      <c r="E7594" s="228">
        <v>0</v>
      </c>
      <c r="J7594" s="229">
        <f t="shared" si="726"/>
        <v>0</v>
      </c>
      <c r="K7594" s="229">
        <f t="shared" si="727"/>
        <v>0</v>
      </c>
      <c r="L7594" s="229">
        <f t="shared" si="727"/>
        <v>0</v>
      </c>
      <c r="M7594" s="229">
        <f t="shared" si="728"/>
        <v>0</v>
      </c>
    </row>
    <row r="7595" spans="1:13" ht="15" customHeight="1">
      <c r="A7595" s="76"/>
      <c r="B7595" s="77" t="str">
        <f t="shared" si="725"/>
        <v/>
      </c>
      <c r="C7595" t="str">
        <f t="shared" si="724"/>
        <v/>
      </c>
      <c r="D7595" s="315" t="str">
        <f t="shared" si="729"/>
        <v/>
      </c>
      <c r="E7595" s="228">
        <v>0</v>
      </c>
      <c r="J7595" s="229">
        <f t="shared" si="726"/>
        <v>0</v>
      </c>
      <c r="K7595" s="229">
        <f t="shared" si="727"/>
        <v>0</v>
      </c>
      <c r="L7595" s="229">
        <f t="shared" si="727"/>
        <v>0</v>
      </c>
      <c r="M7595" s="229">
        <f t="shared" si="728"/>
        <v>0</v>
      </c>
    </row>
    <row r="7596" spans="1:13" ht="15" customHeight="1">
      <c r="A7596" s="76"/>
      <c r="B7596" s="77" t="str">
        <f t="shared" si="725"/>
        <v/>
      </c>
      <c r="C7596" t="str">
        <f t="shared" si="724"/>
        <v/>
      </c>
      <c r="D7596" s="315" t="str">
        <f t="shared" si="729"/>
        <v/>
      </c>
      <c r="E7596" s="228">
        <v>0</v>
      </c>
      <c r="J7596" s="229">
        <f t="shared" si="726"/>
        <v>0</v>
      </c>
      <c r="K7596" s="229">
        <f t="shared" si="727"/>
        <v>0</v>
      </c>
      <c r="L7596" s="229">
        <f t="shared" si="727"/>
        <v>0</v>
      </c>
      <c r="M7596" s="229">
        <f t="shared" si="728"/>
        <v>0</v>
      </c>
    </row>
    <row r="7597" spans="1:13" ht="15" customHeight="1">
      <c r="A7597" s="76"/>
      <c r="B7597" s="77" t="str">
        <f t="shared" si="725"/>
        <v/>
      </c>
      <c r="C7597" t="str">
        <f t="shared" si="724"/>
        <v/>
      </c>
      <c r="D7597" s="315" t="str">
        <f t="shared" si="729"/>
        <v/>
      </c>
      <c r="E7597" s="228">
        <v>0</v>
      </c>
      <c r="J7597" s="229">
        <f t="shared" si="726"/>
        <v>0</v>
      </c>
      <c r="K7597" s="229">
        <f t="shared" si="727"/>
        <v>0</v>
      </c>
      <c r="L7597" s="229">
        <f t="shared" si="727"/>
        <v>0</v>
      </c>
      <c r="M7597" s="229">
        <f t="shared" si="728"/>
        <v>0</v>
      </c>
    </row>
    <row r="7598" spans="1:13" ht="15" customHeight="1">
      <c r="A7598" s="76"/>
      <c r="B7598" s="77" t="str">
        <f t="shared" si="725"/>
        <v/>
      </c>
      <c r="C7598" t="str">
        <f t="shared" si="724"/>
        <v/>
      </c>
      <c r="D7598" s="315" t="str">
        <f t="shared" si="729"/>
        <v/>
      </c>
      <c r="E7598" s="228">
        <v>0</v>
      </c>
      <c r="J7598" s="229">
        <f t="shared" si="726"/>
        <v>0</v>
      </c>
      <c r="K7598" s="229">
        <f t="shared" si="727"/>
        <v>0</v>
      </c>
      <c r="L7598" s="229">
        <f t="shared" si="727"/>
        <v>0</v>
      </c>
      <c r="M7598" s="229">
        <f t="shared" si="728"/>
        <v>0</v>
      </c>
    </row>
    <row r="7599" spans="1:13" ht="15" customHeight="1">
      <c r="A7599" s="76"/>
      <c r="B7599" s="77" t="str">
        <f t="shared" si="725"/>
        <v/>
      </c>
      <c r="C7599" t="str">
        <f t="shared" si="724"/>
        <v/>
      </c>
      <c r="D7599" s="315" t="str">
        <f t="shared" si="729"/>
        <v/>
      </c>
      <c r="E7599" s="228">
        <v>0</v>
      </c>
      <c r="J7599" s="229">
        <f t="shared" si="726"/>
        <v>0</v>
      </c>
      <c r="K7599" s="229">
        <f t="shared" si="727"/>
        <v>0</v>
      </c>
      <c r="L7599" s="229">
        <f t="shared" si="727"/>
        <v>0</v>
      </c>
      <c r="M7599" s="229">
        <f t="shared" si="728"/>
        <v>0</v>
      </c>
    </row>
    <row r="7600" spans="1:13" ht="15" customHeight="1">
      <c r="A7600" s="76"/>
      <c r="B7600" s="77" t="str">
        <f t="shared" si="725"/>
        <v/>
      </c>
      <c r="C7600" t="str">
        <f t="shared" si="724"/>
        <v/>
      </c>
      <c r="D7600" s="315" t="str">
        <f t="shared" si="729"/>
        <v/>
      </c>
      <c r="E7600" s="228">
        <v>0</v>
      </c>
      <c r="J7600" s="229">
        <f t="shared" si="726"/>
        <v>0</v>
      </c>
      <c r="K7600" s="229">
        <f t="shared" si="727"/>
        <v>0</v>
      </c>
      <c r="L7600" s="229">
        <f t="shared" si="727"/>
        <v>0</v>
      </c>
      <c r="M7600" s="229">
        <f t="shared" si="728"/>
        <v>0</v>
      </c>
    </row>
    <row r="7601" spans="1:13" ht="15" customHeight="1">
      <c r="A7601" s="76"/>
      <c r="B7601" s="77" t="str">
        <f t="shared" si="725"/>
        <v/>
      </c>
      <c r="C7601" t="str">
        <f t="shared" si="724"/>
        <v/>
      </c>
      <c r="D7601" s="315" t="str">
        <f t="shared" si="729"/>
        <v/>
      </c>
      <c r="E7601" s="228">
        <v>0</v>
      </c>
      <c r="J7601" s="229">
        <f t="shared" si="726"/>
        <v>0</v>
      </c>
      <c r="K7601" s="229">
        <f t="shared" si="727"/>
        <v>0</v>
      </c>
      <c r="L7601" s="229">
        <f t="shared" si="727"/>
        <v>0</v>
      </c>
      <c r="M7601" s="229">
        <f t="shared" si="728"/>
        <v>0</v>
      </c>
    </row>
    <row r="7602" spans="1:13" ht="15" customHeight="1">
      <c r="A7602" s="76"/>
      <c r="B7602" s="77" t="str">
        <f t="shared" si="725"/>
        <v/>
      </c>
      <c r="C7602" t="str">
        <f t="shared" si="724"/>
        <v/>
      </c>
      <c r="D7602" s="315" t="str">
        <f t="shared" si="729"/>
        <v/>
      </c>
      <c r="E7602" s="228">
        <v>0</v>
      </c>
      <c r="J7602" s="229">
        <f t="shared" si="726"/>
        <v>0</v>
      </c>
      <c r="K7602" s="229">
        <f t="shared" si="727"/>
        <v>0</v>
      </c>
      <c r="L7602" s="229">
        <f t="shared" si="727"/>
        <v>0</v>
      </c>
      <c r="M7602" s="229">
        <f t="shared" si="728"/>
        <v>0</v>
      </c>
    </row>
    <row r="7603" spans="1:13" ht="15" customHeight="1">
      <c r="A7603" s="76"/>
      <c r="B7603" s="77" t="str">
        <f t="shared" si="725"/>
        <v/>
      </c>
      <c r="C7603" t="str">
        <f t="shared" si="724"/>
        <v/>
      </c>
      <c r="D7603" s="315" t="str">
        <f t="shared" si="729"/>
        <v/>
      </c>
      <c r="E7603" s="228">
        <v>0</v>
      </c>
      <c r="J7603" s="229">
        <f t="shared" si="726"/>
        <v>0</v>
      </c>
      <c r="K7603" s="229">
        <f t="shared" si="727"/>
        <v>0</v>
      </c>
      <c r="L7603" s="229">
        <f t="shared" si="727"/>
        <v>0</v>
      </c>
      <c r="M7603" s="229">
        <f t="shared" si="728"/>
        <v>0</v>
      </c>
    </row>
    <row r="7604" spans="1:13" ht="15" customHeight="1">
      <c r="A7604" s="76"/>
      <c r="B7604" s="77" t="str">
        <f t="shared" si="725"/>
        <v/>
      </c>
      <c r="C7604" t="str">
        <f t="shared" si="724"/>
        <v/>
      </c>
      <c r="D7604" s="315" t="str">
        <f t="shared" si="729"/>
        <v/>
      </c>
      <c r="E7604" s="228">
        <v>0</v>
      </c>
      <c r="J7604" s="229">
        <f t="shared" si="726"/>
        <v>0</v>
      </c>
      <c r="K7604" s="229">
        <f t="shared" si="727"/>
        <v>0</v>
      </c>
      <c r="L7604" s="229">
        <f t="shared" si="727"/>
        <v>0</v>
      </c>
      <c r="M7604" s="229">
        <f t="shared" si="728"/>
        <v>0</v>
      </c>
    </row>
    <row r="7605" spans="1:13" ht="15" customHeight="1">
      <c r="A7605" s="76"/>
      <c r="B7605" s="77" t="str">
        <f t="shared" si="725"/>
        <v/>
      </c>
      <c r="C7605" t="str">
        <f t="shared" si="724"/>
        <v/>
      </c>
      <c r="D7605" s="315" t="str">
        <f t="shared" si="729"/>
        <v/>
      </c>
      <c r="E7605" s="228">
        <v>0</v>
      </c>
      <c r="J7605" s="229">
        <f t="shared" si="726"/>
        <v>0</v>
      </c>
      <c r="K7605" s="229">
        <f t="shared" si="727"/>
        <v>0</v>
      </c>
      <c r="L7605" s="229">
        <f t="shared" si="727"/>
        <v>0</v>
      </c>
      <c r="M7605" s="229">
        <f t="shared" si="728"/>
        <v>0</v>
      </c>
    </row>
    <row r="7606" spans="1:13" ht="15" customHeight="1">
      <c r="A7606" s="76"/>
      <c r="B7606" s="77" t="str">
        <f t="shared" si="725"/>
        <v/>
      </c>
      <c r="C7606" t="str">
        <f t="shared" si="724"/>
        <v/>
      </c>
      <c r="D7606" s="315" t="str">
        <f t="shared" si="729"/>
        <v/>
      </c>
      <c r="E7606" s="228">
        <v>0</v>
      </c>
      <c r="J7606" s="229">
        <f t="shared" si="726"/>
        <v>0</v>
      </c>
      <c r="K7606" s="229">
        <f t="shared" si="727"/>
        <v>0</v>
      </c>
      <c r="L7606" s="229">
        <f t="shared" si="727"/>
        <v>0</v>
      </c>
      <c r="M7606" s="229">
        <f t="shared" si="728"/>
        <v>0</v>
      </c>
    </row>
    <row r="7607" spans="1:13" ht="15" customHeight="1">
      <c r="A7607" s="76"/>
      <c r="B7607" s="77" t="str">
        <f t="shared" si="725"/>
        <v/>
      </c>
      <c r="C7607" t="str">
        <f t="shared" si="724"/>
        <v/>
      </c>
      <c r="D7607" s="315" t="str">
        <f t="shared" si="729"/>
        <v/>
      </c>
      <c r="E7607" s="228">
        <v>0</v>
      </c>
      <c r="J7607" s="229">
        <f t="shared" si="726"/>
        <v>0</v>
      </c>
      <c r="K7607" s="229">
        <f t="shared" si="727"/>
        <v>0</v>
      </c>
      <c r="L7607" s="229">
        <f t="shared" si="727"/>
        <v>0</v>
      </c>
      <c r="M7607" s="229">
        <f t="shared" si="728"/>
        <v>0</v>
      </c>
    </row>
    <row r="7608" spans="1:13" ht="15" customHeight="1">
      <c r="A7608" s="76"/>
      <c r="B7608" s="77" t="str">
        <f t="shared" si="725"/>
        <v/>
      </c>
      <c r="C7608" t="str">
        <f t="shared" si="724"/>
        <v/>
      </c>
      <c r="D7608" s="315" t="str">
        <f t="shared" si="729"/>
        <v/>
      </c>
      <c r="E7608" s="228">
        <v>0</v>
      </c>
      <c r="J7608" s="229">
        <f t="shared" si="726"/>
        <v>0</v>
      </c>
      <c r="K7608" s="229">
        <f t="shared" si="727"/>
        <v>0</v>
      </c>
      <c r="L7608" s="229">
        <f t="shared" si="727"/>
        <v>0</v>
      </c>
      <c r="M7608" s="229">
        <f t="shared" si="728"/>
        <v>0</v>
      </c>
    </row>
    <row r="7609" spans="1:13" ht="15" customHeight="1">
      <c r="A7609" s="76"/>
      <c r="B7609" s="77" t="str">
        <f t="shared" si="725"/>
        <v/>
      </c>
      <c r="C7609" t="str">
        <f t="shared" si="724"/>
        <v/>
      </c>
      <c r="D7609" s="315" t="str">
        <f t="shared" si="729"/>
        <v/>
      </c>
      <c r="E7609" s="228">
        <v>0</v>
      </c>
      <c r="J7609" s="229">
        <f t="shared" si="726"/>
        <v>0</v>
      </c>
      <c r="K7609" s="229">
        <f t="shared" si="727"/>
        <v>0</v>
      </c>
      <c r="L7609" s="229">
        <f t="shared" si="727"/>
        <v>0</v>
      </c>
      <c r="M7609" s="229">
        <f t="shared" si="728"/>
        <v>0</v>
      </c>
    </row>
    <row r="7610" spans="1:13" ht="15" customHeight="1">
      <c r="A7610" s="76"/>
      <c r="B7610" s="77" t="str">
        <f t="shared" si="725"/>
        <v/>
      </c>
      <c r="C7610" t="str">
        <f t="shared" si="724"/>
        <v/>
      </c>
      <c r="D7610" s="315" t="str">
        <f t="shared" si="729"/>
        <v/>
      </c>
      <c r="E7610" s="228">
        <v>0</v>
      </c>
      <c r="J7610" s="229">
        <f t="shared" si="726"/>
        <v>0</v>
      </c>
      <c r="K7610" s="229">
        <f t="shared" si="727"/>
        <v>0</v>
      </c>
      <c r="L7610" s="229">
        <f t="shared" si="727"/>
        <v>0</v>
      </c>
      <c r="M7610" s="229">
        <f t="shared" si="728"/>
        <v>0</v>
      </c>
    </row>
    <row r="7611" spans="1:13" ht="15" customHeight="1">
      <c r="A7611" s="76"/>
      <c r="B7611" s="77" t="str">
        <f t="shared" si="725"/>
        <v/>
      </c>
      <c r="C7611" t="str">
        <f t="shared" si="724"/>
        <v/>
      </c>
      <c r="D7611" s="315" t="str">
        <f t="shared" si="729"/>
        <v/>
      </c>
      <c r="E7611" s="228">
        <v>0</v>
      </c>
      <c r="J7611" s="229">
        <f t="shared" si="726"/>
        <v>0</v>
      </c>
      <c r="K7611" s="229">
        <f t="shared" si="727"/>
        <v>0</v>
      </c>
      <c r="L7611" s="229">
        <f t="shared" si="727"/>
        <v>0</v>
      </c>
      <c r="M7611" s="229">
        <f t="shared" si="728"/>
        <v>0</v>
      </c>
    </row>
    <row r="7612" spans="1:13" ht="15" customHeight="1">
      <c r="A7612" s="76"/>
      <c r="B7612" s="77" t="str">
        <f t="shared" si="725"/>
        <v/>
      </c>
      <c r="C7612" t="str">
        <f t="shared" si="724"/>
        <v/>
      </c>
      <c r="D7612" s="315" t="str">
        <f t="shared" si="729"/>
        <v/>
      </c>
      <c r="E7612" s="228">
        <v>0</v>
      </c>
      <c r="J7612" s="229">
        <f t="shared" si="726"/>
        <v>0</v>
      </c>
      <c r="K7612" s="229">
        <f t="shared" si="727"/>
        <v>0</v>
      </c>
      <c r="L7612" s="229">
        <f t="shared" si="727"/>
        <v>0</v>
      </c>
      <c r="M7612" s="229">
        <f t="shared" si="728"/>
        <v>0</v>
      </c>
    </row>
    <row r="7613" spans="1:13" ht="15" customHeight="1">
      <c r="A7613" s="76"/>
      <c r="B7613" s="77" t="str">
        <f t="shared" si="725"/>
        <v/>
      </c>
      <c r="C7613" t="str">
        <f t="shared" si="724"/>
        <v/>
      </c>
      <c r="D7613" s="315" t="str">
        <f t="shared" si="729"/>
        <v/>
      </c>
      <c r="E7613" s="228">
        <v>0</v>
      </c>
      <c r="J7613" s="229">
        <f t="shared" si="726"/>
        <v>0</v>
      </c>
      <c r="K7613" s="229">
        <f t="shared" si="727"/>
        <v>0</v>
      </c>
      <c r="L7613" s="229">
        <f t="shared" si="727"/>
        <v>0</v>
      </c>
      <c r="M7613" s="229">
        <f t="shared" si="728"/>
        <v>0</v>
      </c>
    </row>
    <row r="7614" spans="1:13" ht="15" customHeight="1">
      <c r="A7614" s="76"/>
      <c r="B7614" s="77" t="str">
        <f t="shared" si="725"/>
        <v/>
      </c>
      <c r="C7614" t="str">
        <f t="shared" si="724"/>
        <v/>
      </c>
      <c r="D7614" s="315" t="str">
        <f t="shared" si="729"/>
        <v/>
      </c>
      <c r="E7614" s="228">
        <v>0</v>
      </c>
      <c r="J7614" s="229">
        <f t="shared" si="726"/>
        <v>0</v>
      </c>
      <c r="K7614" s="229">
        <f t="shared" si="727"/>
        <v>0</v>
      </c>
      <c r="L7614" s="229">
        <f t="shared" si="727"/>
        <v>0</v>
      </c>
      <c r="M7614" s="229">
        <f t="shared" si="728"/>
        <v>0</v>
      </c>
    </row>
    <row r="7615" spans="1:13" ht="15" customHeight="1">
      <c r="A7615" s="76"/>
      <c r="B7615" s="77" t="str">
        <f t="shared" si="725"/>
        <v/>
      </c>
      <c r="C7615" t="str">
        <f t="shared" si="724"/>
        <v/>
      </c>
      <c r="D7615" s="315" t="str">
        <f t="shared" si="729"/>
        <v/>
      </c>
      <c r="E7615" s="228">
        <v>0</v>
      </c>
      <c r="J7615" s="229">
        <f t="shared" si="726"/>
        <v>0</v>
      </c>
      <c r="K7615" s="229">
        <f t="shared" si="727"/>
        <v>0</v>
      </c>
      <c r="L7615" s="229">
        <f t="shared" si="727"/>
        <v>0</v>
      </c>
      <c r="M7615" s="229">
        <f t="shared" si="728"/>
        <v>0</v>
      </c>
    </row>
    <row r="7616" spans="1:13" ht="15" customHeight="1">
      <c r="A7616" s="76"/>
      <c r="B7616" s="77" t="str">
        <f t="shared" si="725"/>
        <v/>
      </c>
      <c r="C7616" t="str">
        <f t="shared" si="724"/>
        <v/>
      </c>
      <c r="D7616" s="315" t="str">
        <f t="shared" si="729"/>
        <v/>
      </c>
      <c r="E7616" s="228">
        <v>0</v>
      </c>
      <c r="J7616" s="229">
        <f t="shared" si="726"/>
        <v>0</v>
      </c>
      <c r="K7616" s="229">
        <f t="shared" si="727"/>
        <v>0</v>
      </c>
      <c r="L7616" s="229">
        <f t="shared" si="727"/>
        <v>0</v>
      </c>
      <c r="M7616" s="229">
        <f t="shared" si="728"/>
        <v>0</v>
      </c>
    </row>
    <row r="7617" spans="1:13" ht="15" customHeight="1">
      <c r="A7617" s="76"/>
      <c r="B7617" s="77" t="str">
        <f t="shared" si="725"/>
        <v/>
      </c>
      <c r="C7617" t="str">
        <f t="shared" ref="C7617:C7680" si="730">IF(A7617&lt;&gt;"",TEXT(A7617,"aaaa"),"")</f>
        <v/>
      </c>
      <c r="D7617" s="315" t="str">
        <f t="shared" si="729"/>
        <v/>
      </c>
      <c r="E7617" s="228">
        <v>0</v>
      </c>
      <c r="J7617" s="229">
        <f t="shared" si="726"/>
        <v>0</v>
      </c>
      <c r="K7617" s="229">
        <f t="shared" si="727"/>
        <v>0</v>
      </c>
      <c r="L7617" s="229">
        <f t="shared" si="727"/>
        <v>0</v>
      </c>
      <c r="M7617" s="229">
        <f t="shared" si="728"/>
        <v>0</v>
      </c>
    </row>
    <row r="7618" spans="1:13" ht="15" customHeight="1">
      <c r="A7618" s="76"/>
      <c r="B7618" s="77" t="str">
        <f t="shared" si="725"/>
        <v/>
      </c>
      <c r="C7618" t="str">
        <f t="shared" si="730"/>
        <v/>
      </c>
      <c r="D7618" s="315" t="str">
        <f t="shared" si="729"/>
        <v/>
      </c>
      <c r="E7618" s="228">
        <v>0</v>
      </c>
      <c r="J7618" s="229">
        <f t="shared" si="726"/>
        <v>0</v>
      </c>
      <c r="K7618" s="229">
        <f t="shared" si="727"/>
        <v>0</v>
      </c>
      <c r="L7618" s="229">
        <f t="shared" si="727"/>
        <v>0</v>
      </c>
      <c r="M7618" s="229">
        <f t="shared" si="728"/>
        <v>0</v>
      </c>
    </row>
    <row r="7619" spans="1:13" ht="15" customHeight="1">
      <c r="A7619" s="76"/>
      <c r="B7619" s="77" t="str">
        <f t="shared" si="725"/>
        <v/>
      </c>
      <c r="C7619" t="str">
        <f t="shared" si="730"/>
        <v/>
      </c>
      <c r="D7619" s="315" t="str">
        <f t="shared" si="729"/>
        <v/>
      </c>
      <c r="E7619" s="228">
        <v>0</v>
      </c>
      <c r="J7619" s="229">
        <f t="shared" si="726"/>
        <v>0</v>
      </c>
      <c r="K7619" s="229">
        <f t="shared" si="727"/>
        <v>0</v>
      </c>
      <c r="L7619" s="229">
        <f t="shared" si="727"/>
        <v>0</v>
      </c>
      <c r="M7619" s="229">
        <f t="shared" si="728"/>
        <v>0</v>
      </c>
    </row>
    <row r="7620" spans="1:13" ht="15" customHeight="1">
      <c r="A7620" s="76"/>
      <c r="B7620" s="77" t="str">
        <f t="shared" si="725"/>
        <v/>
      </c>
      <c r="C7620" t="str">
        <f t="shared" si="730"/>
        <v/>
      </c>
      <c r="D7620" s="315" t="str">
        <f t="shared" si="729"/>
        <v/>
      </c>
      <c r="E7620" s="228">
        <v>0</v>
      </c>
      <c r="J7620" s="229">
        <f t="shared" si="726"/>
        <v>0</v>
      </c>
      <c r="K7620" s="229">
        <f t="shared" si="727"/>
        <v>0</v>
      </c>
      <c r="L7620" s="229">
        <f t="shared" si="727"/>
        <v>0</v>
      </c>
      <c r="M7620" s="229">
        <f t="shared" si="728"/>
        <v>0</v>
      </c>
    </row>
    <row r="7621" spans="1:13" ht="15" customHeight="1">
      <c r="A7621" s="76"/>
      <c r="B7621" s="77" t="str">
        <f t="shared" si="725"/>
        <v/>
      </c>
      <c r="C7621" t="str">
        <f t="shared" si="730"/>
        <v/>
      </c>
      <c r="D7621" s="315" t="str">
        <f t="shared" si="729"/>
        <v/>
      </c>
      <c r="E7621" s="228">
        <v>0</v>
      </c>
      <c r="J7621" s="229">
        <f t="shared" si="726"/>
        <v>0</v>
      </c>
      <c r="K7621" s="229">
        <f t="shared" si="727"/>
        <v>0</v>
      </c>
      <c r="L7621" s="229">
        <f t="shared" si="727"/>
        <v>0</v>
      </c>
      <c r="M7621" s="229">
        <f t="shared" si="728"/>
        <v>0</v>
      </c>
    </row>
    <row r="7622" spans="1:13" ht="15" customHeight="1">
      <c r="A7622" s="76"/>
      <c r="B7622" s="77" t="str">
        <f t="shared" si="725"/>
        <v/>
      </c>
      <c r="C7622" t="str">
        <f t="shared" si="730"/>
        <v/>
      </c>
      <c r="D7622" s="315" t="str">
        <f t="shared" si="729"/>
        <v/>
      </c>
      <c r="E7622" s="228">
        <v>0</v>
      </c>
      <c r="J7622" s="229">
        <f t="shared" si="726"/>
        <v>0</v>
      </c>
      <c r="K7622" s="229">
        <f t="shared" si="727"/>
        <v>0</v>
      </c>
      <c r="L7622" s="229">
        <f t="shared" si="727"/>
        <v>0</v>
      </c>
      <c r="M7622" s="229">
        <f t="shared" si="728"/>
        <v>0</v>
      </c>
    </row>
    <row r="7623" spans="1:13" ht="15" customHeight="1">
      <c r="A7623" s="76"/>
      <c r="B7623" s="77" t="str">
        <f t="shared" ref="B7623:B7686" si="731">IF(A7623="","",TEXT(A7623,"DDDD"))</f>
        <v/>
      </c>
      <c r="C7623" t="str">
        <f t="shared" si="730"/>
        <v/>
      </c>
      <c r="D7623" s="315" t="str">
        <f t="shared" si="729"/>
        <v/>
      </c>
      <c r="E7623" s="228">
        <v>0</v>
      </c>
      <c r="J7623" s="229">
        <f t="shared" ref="J7623:J7686" si="732">IF(E7623=0,0,(1-J$4)*E7623)</f>
        <v>0</v>
      </c>
      <c r="K7623" s="229">
        <f t="shared" ref="K7623:L7686" si="733">IF(F7623=0,0,(1-K$4)*F7623)</f>
        <v>0</v>
      </c>
      <c r="L7623" s="229">
        <f t="shared" si="733"/>
        <v>0</v>
      </c>
      <c r="M7623" s="229">
        <f t="shared" ref="M7623:M7686" si="734">IF(H7623=0,0,(1-M$4)*H7623)</f>
        <v>0</v>
      </c>
    </row>
    <row r="7624" spans="1:13" ht="15" customHeight="1">
      <c r="A7624" s="76"/>
      <c r="B7624" s="77" t="str">
        <f t="shared" si="731"/>
        <v/>
      </c>
      <c r="C7624" t="str">
        <f t="shared" si="730"/>
        <v/>
      </c>
      <c r="D7624" s="315" t="str">
        <f t="shared" ref="D7624:D7687" si="735">IF(A7624&lt;&gt;"",PROPER(TEXT(A7624,"Mmmm")),"")</f>
        <v/>
      </c>
      <c r="E7624" s="228">
        <v>0</v>
      </c>
      <c r="J7624" s="229">
        <f t="shared" si="732"/>
        <v>0</v>
      </c>
      <c r="K7624" s="229">
        <f t="shared" si="733"/>
        <v>0</v>
      </c>
      <c r="L7624" s="229">
        <f t="shared" si="733"/>
        <v>0</v>
      </c>
      <c r="M7624" s="229">
        <f t="shared" si="734"/>
        <v>0</v>
      </c>
    </row>
    <row r="7625" spans="1:13" ht="15" customHeight="1">
      <c r="A7625" s="76"/>
      <c r="B7625" s="77" t="str">
        <f t="shared" si="731"/>
        <v/>
      </c>
      <c r="C7625" t="str">
        <f t="shared" si="730"/>
        <v/>
      </c>
      <c r="D7625" s="315" t="str">
        <f t="shared" si="735"/>
        <v/>
      </c>
      <c r="E7625" s="228">
        <v>0</v>
      </c>
      <c r="J7625" s="229">
        <f t="shared" si="732"/>
        <v>0</v>
      </c>
      <c r="K7625" s="229">
        <f t="shared" si="733"/>
        <v>0</v>
      </c>
      <c r="L7625" s="229">
        <f t="shared" si="733"/>
        <v>0</v>
      </c>
      <c r="M7625" s="229">
        <f t="shared" si="734"/>
        <v>0</v>
      </c>
    </row>
    <row r="7626" spans="1:13" ht="15" customHeight="1">
      <c r="A7626" s="76"/>
      <c r="B7626" s="77" t="str">
        <f t="shared" si="731"/>
        <v/>
      </c>
      <c r="C7626" t="str">
        <f t="shared" si="730"/>
        <v/>
      </c>
      <c r="D7626" s="315" t="str">
        <f t="shared" si="735"/>
        <v/>
      </c>
      <c r="E7626" s="228">
        <v>0</v>
      </c>
      <c r="J7626" s="229">
        <f t="shared" si="732"/>
        <v>0</v>
      </c>
      <c r="K7626" s="229">
        <f t="shared" si="733"/>
        <v>0</v>
      </c>
      <c r="L7626" s="229">
        <f t="shared" si="733"/>
        <v>0</v>
      </c>
      <c r="M7626" s="229">
        <f t="shared" si="734"/>
        <v>0</v>
      </c>
    </row>
    <row r="7627" spans="1:13" ht="15" customHeight="1">
      <c r="A7627" s="76"/>
      <c r="B7627" s="77" t="str">
        <f t="shared" si="731"/>
        <v/>
      </c>
      <c r="C7627" t="str">
        <f t="shared" si="730"/>
        <v/>
      </c>
      <c r="D7627" s="315" t="str">
        <f t="shared" si="735"/>
        <v/>
      </c>
      <c r="E7627" s="228">
        <v>0</v>
      </c>
      <c r="J7627" s="229">
        <f t="shared" si="732"/>
        <v>0</v>
      </c>
      <c r="K7627" s="229">
        <f t="shared" si="733"/>
        <v>0</v>
      </c>
      <c r="L7627" s="229">
        <f t="shared" si="733"/>
        <v>0</v>
      </c>
      <c r="M7627" s="229">
        <f t="shared" si="734"/>
        <v>0</v>
      </c>
    </row>
    <row r="7628" spans="1:13" ht="15" customHeight="1">
      <c r="A7628" s="76"/>
      <c r="B7628" s="77" t="str">
        <f t="shared" si="731"/>
        <v/>
      </c>
      <c r="C7628" t="str">
        <f t="shared" si="730"/>
        <v/>
      </c>
      <c r="D7628" s="315" t="str">
        <f t="shared" si="735"/>
        <v/>
      </c>
      <c r="E7628" s="228">
        <v>0</v>
      </c>
      <c r="J7628" s="229">
        <f t="shared" si="732"/>
        <v>0</v>
      </c>
      <c r="K7628" s="229">
        <f t="shared" si="733"/>
        <v>0</v>
      </c>
      <c r="L7628" s="229">
        <f t="shared" si="733"/>
        <v>0</v>
      </c>
      <c r="M7628" s="229">
        <f t="shared" si="734"/>
        <v>0</v>
      </c>
    </row>
    <row r="7629" spans="1:13" ht="15" customHeight="1">
      <c r="A7629" s="76"/>
      <c r="B7629" s="77" t="str">
        <f t="shared" si="731"/>
        <v/>
      </c>
      <c r="C7629" t="str">
        <f t="shared" si="730"/>
        <v/>
      </c>
      <c r="D7629" s="315" t="str">
        <f t="shared" si="735"/>
        <v/>
      </c>
      <c r="E7629" s="228">
        <v>0</v>
      </c>
      <c r="J7629" s="229">
        <f t="shared" si="732"/>
        <v>0</v>
      </c>
      <c r="K7629" s="229">
        <f t="shared" si="733"/>
        <v>0</v>
      </c>
      <c r="L7629" s="229">
        <f t="shared" si="733"/>
        <v>0</v>
      </c>
      <c r="M7629" s="229">
        <f t="shared" si="734"/>
        <v>0</v>
      </c>
    </row>
    <row r="7630" spans="1:13" ht="15" customHeight="1">
      <c r="A7630" s="76"/>
      <c r="B7630" s="77" t="str">
        <f t="shared" si="731"/>
        <v/>
      </c>
      <c r="C7630" t="str">
        <f t="shared" si="730"/>
        <v/>
      </c>
      <c r="D7630" s="315" t="str">
        <f t="shared" si="735"/>
        <v/>
      </c>
      <c r="E7630" s="228">
        <v>0</v>
      </c>
      <c r="J7630" s="229">
        <f t="shared" si="732"/>
        <v>0</v>
      </c>
      <c r="K7630" s="229">
        <f t="shared" si="733"/>
        <v>0</v>
      </c>
      <c r="L7630" s="229">
        <f t="shared" si="733"/>
        <v>0</v>
      </c>
      <c r="M7630" s="229">
        <f t="shared" si="734"/>
        <v>0</v>
      </c>
    </row>
    <row r="7631" spans="1:13" ht="15" customHeight="1">
      <c r="A7631" s="76"/>
      <c r="B7631" s="77" t="str">
        <f t="shared" si="731"/>
        <v/>
      </c>
      <c r="C7631" t="str">
        <f t="shared" si="730"/>
        <v/>
      </c>
      <c r="D7631" s="315" t="str">
        <f t="shared" si="735"/>
        <v/>
      </c>
      <c r="E7631" s="228">
        <v>0</v>
      </c>
      <c r="J7631" s="229">
        <f t="shared" si="732"/>
        <v>0</v>
      </c>
      <c r="K7631" s="229">
        <f t="shared" si="733"/>
        <v>0</v>
      </c>
      <c r="L7631" s="229">
        <f t="shared" si="733"/>
        <v>0</v>
      </c>
      <c r="M7631" s="229">
        <f t="shared" si="734"/>
        <v>0</v>
      </c>
    </row>
    <row r="7632" spans="1:13" ht="15" customHeight="1">
      <c r="A7632" s="76"/>
      <c r="B7632" s="77" t="str">
        <f t="shared" si="731"/>
        <v/>
      </c>
      <c r="C7632" t="str">
        <f t="shared" si="730"/>
        <v/>
      </c>
      <c r="D7632" s="315" t="str">
        <f t="shared" si="735"/>
        <v/>
      </c>
      <c r="E7632" s="228">
        <v>0</v>
      </c>
      <c r="J7632" s="229">
        <f t="shared" si="732"/>
        <v>0</v>
      </c>
      <c r="K7632" s="229">
        <f t="shared" si="733"/>
        <v>0</v>
      </c>
      <c r="L7632" s="229">
        <f t="shared" si="733"/>
        <v>0</v>
      </c>
      <c r="M7632" s="229">
        <f t="shared" si="734"/>
        <v>0</v>
      </c>
    </row>
    <row r="7633" spans="1:13" ht="15" customHeight="1">
      <c r="A7633" s="76"/>
      <c r="B7633" s="77" t="str">
        <f t="shared" si="731"/>
        <v/>
      </c>
      <c r="C7633" t="str">
        <f t="shared" si="730"/>
        <v/>
      </c>
      <c r="D7633" s="315" t="str">
        <f t="shared" si="735"/>
        <v/>
      </c>
      <c r="E7633" s="228">
        <v>0</v>
      </c>
      <c r="J7633" s="229">
        <f t="shared" si="732"/>
        <v>0</v>
      </c>
      <c r="K7633" s="229">
        <f t="shared" si="733"/>
        <v>0</v>
      </c>
      <c r="L7633" s="229">
        <f t="shared" si="733"/>
        <v>0</v>
      </c>
      <c r="M7633" s="229">
        <f t="shared" si="734"/>
        <v>0</v>
      </c>
    </row>
    <row r="7634" spans="1:13" ht="15" customHeight="1">
      <c r="A7634" s="76"/>
      <c r="B7634" s="77" t="str">
        <f t="shared" si="731"/>
        <v/>
      </c>
      <c r="C7634" t="str">
        <f t="shared" si="730"/>
        <v/>
      </c>
      <c r="D7634" s="315" t="str">
        <f t="shared" si="735"/>
        <v/>
      </c>
      <c r="E7634" s="228">
        <v>0</v>
      </c>
      <c r="J7634" s="229">
        <f t="shared" si="732"/>
        <v>0</v>
      </c>
      <c r="K7634" s="229">
        <f t="shared" si="733"/>
        <v>0</v>
      </c>
      <c r="L7634" s="229">
        <f t="shared" si="733"/>
        <v>0</v>
      </c>
      <c r="M7634" s="229">
        <f t="shared" si="734"/>
        <v>0</v>
      </c>
    </row>
    <row r="7635" spans="1:13" ht="15" customHeight="1">
      <c r="A7635" s="76"/>
      <c r="B7635" s="77" t="str">
        <f t="shared" si="731"/>
        <v/>
      </c>
      <c r="C7635" t="str">
        <f t="shared" si="730"/>
        <v/>
      </c>
      <c r="D7635" s="315" t="str">
        <f t="shared" si="735"/>
        <v/>
      </c>
      <c r="E7635" s="228">
        <v>0</v>
      </c>
      <c r="J7635" s="229">
        <f t="shared" si="732"/>
        <v>0</v>
      </c>
      <c r="K7635" s="229">
        <f t="shared" si="733"/>
        <v>0</v>
      </c>
      <c r="L7635" s="229">
        <f t="shared" si="733"/>
        <v>0</v>
      </c>
      <c r="M7635" s="229">
        <f t="shared" si="734"/>
        <v>0</v>
      </c>
    </row>
    <row r="7636" spans="1:13" ht="15" customHeight="1">
      <c r="A7636" s="76"/>
      <c r="B7636" s="77" t="str">
        <f t="shared" si="731"/>
        <v/>
      </c>
      <c r="C7636" t="str">
        <f t="shared" si="730"/>
        <v/>
      </c>
      <c r="D7636" s="315" t="str">
        <f t="shared" si="735"/>
        <v/>
      </c>
      <c r="E7636" s="228">
        <v>0</v>
      </c>
      <c r="J7636" s="229">
        <f t="shared" si="732"/>
        <v>0</v>
      </c>
      <c r="K7636" s="229">
        <f t="shared" si="733"/>
        <v>0</v>
      </c>
      <c r="L7636" s="229">
        <f t="shared" si="733"/>
        <v>0</v>
      </c>
      <c r="M7636" s="229">
        <f t="shared" si="734"/>
        <v>0</v>
      </c>
    </row>
    <row r="7637" spans="1:13" ht="15" customHeight="1">
      <c r="A7637" s="76"/>
      <c r="B7637" s="77" t="str">
        <f t="shared" si="731"/>
        <v/>
      </c>
      <c r="C7637" t="str">
        <f t="shared" si="730"/>
        <v/>
      </c>
      <c r="D7637" s="315" t="str">
        <f t="shared" si="735"/>
        <v/>
      </c>
      <c r="E7637" s="228">
        <v>0</v>
      </c>
      <c r="J7637" s="229">
        <f t="shared" si="732"/>
        <v>0</v>
      </c>
      <c r="K7637" s="229">
        <f t="shared" si="733"/>
        <v>0</v>
      </c>
      <c r="L7637" s="229">
        <f t="shared" si="733"/>
        <v>0</v>
      </c>
      <c r="M7637" s="229">
        <f t="shared" si="734"/>
        <v>0</v>
      </c>
    </row>
    <row r="7638" spans="1:13" ht="15" customHeight="1">
      <c r="A7638" s="76"/>
      <c r="B7638" s="77" t="str">
        <f t="shared" si="731"/>
        <v/>
      </c>
      <c r="C7638" t="str">
        <f t="shared" si="730"/>
        <v/>
      </c>
      <c r="D7638" s="315" t="str">
        <f t="shared" si="735"/>
        <v/>
      </c>
      <c r="E7638" s="228">
        <v>0</v>
      </c>
      <c r="J7638" s="229">
        <f t="shared" si="732"/>
        <v>0</v>
      </c>
      <c r="K7638" s="229">
        <f t="shared" si="733"/>
        <v>0</v>
      </c>
      <c r="L7638" s="229">
        <f t="shared" si="733"/>
        <v>0</v>
      </c>
      <c r="M7638" s="229">
        <f t="shared" si="734"/>
        <v>0</v>
      </c>
    </row>
    <row r="7639" spans="1:13" ht="15" customHeight="1">
      <c r="A7639" s="76"/>
      <c r="B7639" s="77" t="str">
        <f t="shared" si="731"/>
        <v/>
      </c>
      <c r="C7639" t="str">
        <f t="shared" si="730"/>
        <v/>
      </c>
      <c r="D7639" s="315" t="str">
        <f t="shared" si="735"/>
        <v/>
      </c>
      <c r="E7639" s="228">
        <v>0</v>
      </c>
      <c r="J7639" s="229">
        <f t="shared" si="732"/>
        <v>0</v>
      </c>
      <c r="K7639" s="229">
        <f t="shared" si="733"/>
        <v>0</v>
      </c>
      <c r="L7639" s="229">
        <f t="shared" si="733"/>
        <v>0</v>
      </c>
      <c r="M7639" s="229">
        <f t="shared" si="734"/>
        <v>0</v>
      </c>
    </row>
    <row r="7640" spans="1:13" ht="15" customHeight="1">
      <c r="A7640" s="76"/>
      <c r="B7640" s="77" t="str">
        <f t="shared" si="731"/>
        <v/>
      </c>
      <c r="C7640" t="str">
        <f t="shared" si="730"/>
        <v/>
      </c>
      <c r="D7640" s="315" t="str">
        <f t="shared" si="735"/>
        <v/>
      </c>
      <c r="E7640" s="228">
        <v>0</v>
      </c>
      <c r="J7640" s="229">
        <f t="shared" si="732"/>
        <v>0</v>
      </c>
      <c r="K7640" s="229">
        <f t="shared" si="733"/>
        <v>0</v>
      </c>
      <c r="L7640" s="229">
        <f t="shared" si="733"/>
        <v>0</v>
      </c>
      <c r="M7640" s="229">
        <f t="shared" si="734"/>
        <v>0</v>
      </c>
    </row>
    <row r="7641" spans="1:13" ht="15" customHeight="1">
      <c r="A7641" s="76"/>
      <c r="B7641" s="77" t="str">
        <f t="shared" si="731"/>
        <v/>
      </c>
      <c r="C7641" t="str">
        <f t="shared" si="730"/>
        <v/>
      </c>
      <c r="D7641" s="315" t="str">
        <f t="shared" si="735"/>
        <v/>
      </c>
      <c r="E7641" s="228">
        <v>0</v>
      </c>
      <c r="J7641" s="229">
        <f t="shared" si="732"/>
        <v>0</v>
      </c>
      <c r="K7641" s="229">
        <f t="shared" si="733"/>
        <v>0</v>
      </c>
      <c r="L7641" s="229">
        <f t="shared" si="733"/>
        <v>0</v>
      </c>
      <c r="M7641" s="229">
        <f t="shared" si="734"/>
        <v>0</v>
      </c>
    </row>
    <row r="7642" spans="1:13" ht="15" customHeight="1">
      <c r="A7642" s="76"/>
      <c r="B7642" s="77" t="str">
        <f t="shared" si="731"/>
        <v/>
      </c>
      <c r="C7642" t="str">
        <f t="shared" si="730"/>
        <v/>
      </c>
      <c r="D7642" s="315" t="str">
        <f t="shared" si="735"/>
        <v/>
      </c>
      <c r="E7642" s="228">
        <v>0</v>
      </c>
      <c r="J7642" s="229">
        <f t="shared" si="732"/>
        <v>0</v>
      </c>
      <c r="K7642" s="229">
        <f t="shared" si="733"/>
        <v>0</v>
      </c>
      <c r="L7642" s="229">
        <f t="shared" si="733"/>
        <v>0</v>
      </c>
      <c r="M7642" s="229">
        <f t="shared" si="734"/>
        <v>0</v>
      </c>
    </row>
    <row r="7643" spans="1:13" ht="15" customHeight="1">
      <c r="A7643" s="76"/>
      <c r="B7643" s="77" t="str">
        <f t="shared" si="731"/>
        <v/>
      </c>
      <c r="C7643" t="str">
        <f t="shared" si="730"/>
        <v/>
      </c>
      <c r="D7643" s="315" t="str">
        <f t="shared" si="735"/>
        <v/>
      </c>
      <c r="E7643" s="228">
        <v>0</v>
      </c>
      <c r="J7643" s="229">
        <f t="shared" si="732"/>
        <v>0</v>
      </c>
      <c r="K7643" s="229">
        <f t="shared" si="733"/>
        <v>0</v>
      </c>
      <c r="L7643" s="229">
        <f t="shared" si="733"/>
        <v>0</v>
      </c>
      <c r="M7643" s="229">
        <f t="shared" si="734"/>
        <v>0</v>
      </c>
    </row>
    <row r="7644" spans="1:13" ht="15" customHeight="1">
      <c r="A7644" s="76"/>
      <c r="B7644" s="77" t="str">
        <f t="shared" si="731"/>
        <v/>
      </c>
      <c r="C7644" t="str">
        <f t="shared" si="730"/>
        <v/>
      </c>
      <c r="D7644" s="315" t="str">
        <f t="shared" si="735"/>
        <v/>
      </c>
      <c r="E7644" s="228">
        <v>0</v>
      </c>
      <c r="J7644" s="229">
        <f t="shared" si="732"/>
        <v>0</v>
      </c>
      <c r="K7644" s="229">
        <f t="shared" si="733"/>
        <v>0</v>
      </c>
      <c r="L7644" s="229">
        <f t="shared" si="733"/>
        <v>0</v>
      </c>
      <c r="M7644" s="229">
        <f t="shared" si="734"/>
        <v>0</v>
      </c>
    </row>
    <row r="7645" spans="1:13" ht="15" customHeight="1">
      <c r="A7645" s="76"/>
      <c r="B7645" s="77" t="str">
        <f t="shared" si="731"/>
        <v/>
      </c>
      <c r="C7645" t="str">
        <f t="shared" si="730"/>
        <v/>
      </c>
      <c r="D7645" s="315" t="str">
        <f t="shared" si="735"/>
        <v/>
      </c>
      <c r="E7645" s="228">
        <v>0</v>
      </c>
      <c r="J7645" s="229">
        <f t="shared" si="732"/>
        <v>0</v>
      </c>
      <c r="K7645" s="229">
        <f t="shared" si="733"/>
        <v>0</v>
      </c>
      <c r="L7645" s="229">
        <f t="shared" si="733"/>
        <v>0</v>
      </c>
      <c r="M7645" s="229">
        <f t="shared" si="734"/>
        <v>0</v>
      </c>
    </row>
    <row r="7646" spans="1:13" ht="15" customHeight="1">
      <c r="A7646" s="76"/>
      <c r="B7646" s="77" t="str">
        <f t="shared" si="731"/>
        <v/>
      </c>
      <c r="C7646" t="str">
        <f t="shared" si="730"/>
        <v/>
      </c>
      <c r="D7646" s="315" t="str">
        <f t="shared" si="735"/>
        <v/>
      </c>
      <c r="E7646" s="228">
        <v>0</v>
      </c>
      <c r="J7646" s="229">
        <f t="shared" si="732"/>
        <v>0</v>
      </c>
      <c r="K7646" s="229">
        <f t="shared" si="733"/>
        <v>0</v>
      </c>
      <c r="L7646" s="229">
        <f t="shared" si="733"/>
        <v>0</v>
      </c>
      <c r="M7646" s="229">
        <f t="shared" si="734"/>
        <v>0</v>
      </c>
    </row>
    <row r="7647" spans="1:13" ht="15" customHeight="1">
      <c r="A7647" s="76"/>
      <c r="B7647" s="77" t="str">
        <f t="shared" si="731"/>
        <v/>
      </c>
      <c r="C7647" t="str">
        <f t="shared" si="730"/>
        <v/>
      </c>
      <c r="D7647" s="315" t="str">
        <f t="shared" si="735"/>
        <v/>
      </c>
      <c r="E7647" s="228">
        <v>0</v>
      </c>
      <c r="J7647" s="229">
        <f t="shared" si="732"/>
        <v>0</v>
      </c>
      <c r="K7647" s="229">
        <f t="shared" si="733"/>
        <v>0</v>
      </c>
      <c r="L7647" s="229">
        <f t="shared" si="733"/>
        <v>0</v>
      </c>
      <c r="M7647" s="229">
        <f t="shared" si="734"/>
        <v>0</v>
      </c>
    </row>
    <row r="7648" spans="1:13" ht="15" customHeight="1">
      <c r="A7648" s="76"/>
      <c r="B7648" s="77" t="str">
        <f t="shared" si="731"/>
        <v/>
      </c>
      <c r="C7648" t="str">
        <f t="shared" si="730"/>
        <v/>
      </c>
      <c r="D7648" s="315" t="str">
        <f t="shared" si="735"/>
        <v/>
      </c>
      <c r="E7648" s="228">
        <v>0</v>
      </c>
      <c r="J7648" s="229">
        <f t="shared" si="732"/>
        <v>0</v>
      </c>
      <c r="K7648" s="229">
        <f t="shared" si="733"/>
        <v>0</v>
      </c>
      <c r="L7648" s="229">
        <f t="shared" si="733"/>
        <v>0</v>
      </c>
      <c r="M7648" s="229">
        <f t="shared" si="734"/>
        <v>0</v>
      </c>
    </row>
    <row r="7649" spans="1:13" ht="15" customHeight="1">
      <c r="A7649" s="76"/>
      <c r="B7649" s="77" t="str">
        <f t="shared" si="731"/>
        <v/>
      </c>
      <c r="C7649" t="str">
        <f t="shared" si="730"/>
        <v/>
      </c>
      <c r="D7649" s="315" t="str">
        <f t="shared" si="735"/>
        <v/>
      </c>
      <c r="E7649" s="228">
        <v>0</v>
      </c>
      <c r="J7649" s="229">
        <f t="shared" si="732"/>
        <v>0</v>
      </c>
      <c r="K7649" s="229">
        <f t="shared" si="733"/>
        <v>0</v>
      </c>
      <c r="L7649" s="229">
        <f t="shared" si="733"/>
        <v>0</v>
      </c>
      <c r="M7649" s="229">
        <f t="shared" si="734"/>
        <v>0</v>
      </c>
    </row>
    <row r="7650" spans="1:13" ht="15" customHeight="1">
      <c r="A7650" s="76"/>
      <c r="B7650" s="77" t="str">
        <f t="shared" si="731"/>
        <v/>
      </c>
      <c r="C7650" t="str">
        <f t="shared" si="730"/>
        <v/>
      </c>
      <c r="D7650" s="315" t="str">
        <f t="shared" si="735"/>
        <v/>
      </c>
      <c r="E7650" s="228">
        <v>0</v>
      </c>
      <c r="J7650" s="229">
        <f t="shared" si="732"/>
        <v>0</v>
      </c>
      <c r="K7650" s="229">
        <f t="shared" si="733"/>
        <v>0</v>
      </c>
      <c r="L7650" s="229">
        <f t="shared" si="733"/>
        <v>0</v>
      </c>
      <c r="M7650" s="229">
        <f t="shared" si="734"/>
        <v>0</v>
      </c>
    </row>
    <row r="7651" spans="1:13" ht="15" customHeight="1">
      <c r="A7651" s="76"/>
      <c r="B7651" s="77" t="str">
        <f t="shared" si="731"/>
        <v/>
      </c>
      <c r="C7651" t="str">
        <f t="shared" si="730"/>
        <v/>
      </c>
      <c r="D7651" s="315" t="str">
        <f t="shared" si="735"/>
        <v/>
      </c>
      <c r="E7651" s="228">
        <v>0</v>
      </c>
      <c r="J7651" s="229">
        <f t="shared" si="732"/>
        <v>0</v>
      </c>
      <c r="K7651" s="229">
        <f t="shared" si="733"/>
        <v>0</v>
      </c>
      <c r="L7651" s="229">
        <f t="shared" si="733"/>
        <v>0</v>
      </c>
      <c r="M7651" s="229">
        <f t="shared" si="734"/>
        <v>0</v>
      </c>
    </row>
    <row r="7652" spans="1:13" ht="15" customHeight="1">
      <c r="A7652" s="76"/>
      <c r="B7652" s="77" t="str">
        <f t="shared" si="731"/>
        <v/>
      </c>
      <c r="C7652" t="str">
        <f t="shared" si="730"/>
        <v/>
      </c>
      <c r="D7652" s="315" t="str">
        <f t="shared" si="735"/>
        <v/>
      </c>
      <c r="E7652" s="228">
        <v>0</v>
      </c>
      <c r="J7652" s="229">
        <f t="shared" si="732"/>
        <v>0</v>
      </c>
      <c r="K7652" s="229">
        <f t="shared" si="733"/>
        <v>0</v>
      </c>
      <c r="L7652" s="229">
        <f t="shared" si="733"/>
        <v>0</v>
      </c>
      <c r="M7652" s="229">
        <f t="shared" si="734"/>
        <v>0</v>
      </c>
    </row>
    <row r="7653" spans="1:13" ht="15" customHeight="1">
      <c r="A7653" s="76"/>
      <c r="B7653" s="77" t="str">
        <f t="shared" si="731"/>
        <v/>
      </c>
      <c r="C7653" t="str">
        <f t="shared" si="730"/>
        <v/>
      </c>
      <c r="D7653" s="315" t="str">
        <f t="shared" si="735"/>
        <v/>
      </c>
      <c r="E7653" s="228">
        <v>0</v>
      </c>
      <c r="J7653" s="229">
        <f t="shared" si="732"/>
        <v>0</v>
      </c>
      <c r="K7653" s="229">
        <f t="shared" si="733"/>
        <v>0</v>
      </c>
      <c r="L7653" s="229">
        <f t="shared" si="733"/>
        <v>0</v>
      </c>
      <c r="M7653" s="229">
        <f t="shared" si="734"/>
        <v>0</v>
      </c>
    </row>
    <row r="7654" spans="1:13" ht="15" customHeight="1">
      <c r="A7654" s="76"/>
      <c r="B7654" s="77" t="str">
        <f t="shared" si="731"/>
        <v/>
      </c>
      <c r="C7654" t="str">
        <f t="shared" si="730"/>
        <v/>
      </c>
      <c r="D7654" s="315" t="str">
        <f t="shared" si="735"/>
        <v/>
      </c>
      <c r="E7654" s="228">
        <v>0</v>
      </c>
      <c r="J7654" s="229">
        <f t="shared" si="732"/>
        <v>0</v>
      </c>
      <c r="K7654" s="229">
        <f t="shared" si="733"/>
        <v>0</v>
      </c>
      <c r="L7654" s="229">
        <f t="shared" si="733"/>
        <v>0</v>
      </c>
      <c r="M7654" s="229">
        <f t="shared" si="734"/>
        <v>0</v>
      </c>
    </row>
    <row r="7655" spans="1:13" ht="15" customHeight="1">
      <c r="A7655" s="76"/>
      <c r="B7655" s="77" t="str">
        <f t="shared" si="731"/>
        <v/>
      </c>
      <c r="C7655" t="str">
        <f t="shared" si="730"/>
        <v/>
      </c>
      <c r="D7655" s="315" t="str">
        <f t="shared" si="735"/>
        <v/>
      </c>
      <c r="E7655" s="228">
        <v>0</v>
      </c>
      <c r="J7655" s="229">
        <f t="shared" si="732"/>
        <v>0</v>
      </c>
      <c r="K7655" s="229">
        <f t="shared" si="733"/>
        <v>0</v>
      </c>
      <c r="L7655" s="229">
        <f t="shared" si="733"/>
        <v>0</v>
      </c>
      <c r="M7655" s="229">
        <f t="shared" si="734"/>
        <v>0</v>
      </c>
    </row>
    <row r="7656" spans="1:13" ht="15" customHeight="1">
      <c r="A7656" s="76"/>
      <c r="B7656" s="77" t="str">
        <f t="shared" si="731"/>
        <v/>
      </c>
      <c r="C7656" t="str">
        <f t="shared" si="730"/>
        <v/>
      </c>
      <c r="D7656" s="315" t="str">
        <f t="shared" si="735"/>
        <v/>
      </c>
      <c r="E7656" s="228">
        <v>0</v>
      </c>
      <c r="J7656" s="229">
        <f t="shared" si="732"/>
        <v>0</v>
      </c>
      <c r="K7656" s="229">
        <f t="shared" si="733"/>
        <v>0</v>
      </c>
      <c r="L7656" s="229">
        <f t="shared" si="733"/>
        <v>0</v>
      </c>
      <c r="M7656" s="229">
        <f t="shared" si="734"/>
        <v>0</v>
      </c>
    </row>
    <row r="7657" spans="1:13" ht="15" customHeight="1">
      <c r="A7657" s="76"/>
      <c r="B7657" s="77" t="str">
        <f t="shared" si="731"/>
        <v/>
      </c>
      <c r="C7657" t="str">
        <f t="shared" si="730"/>
        <v/>
      </c>
      <c r="D7657" s="315" t="str">
        <f t="shared" si="735"/>
        <v/>
      </c>
      <c r="E7657" s="228">
        <v>0</v>
      </c>
      <c r="J7657" s="229">
        <f t="shared" si="732"/>
        <v>0</v>
      </c>
      <c r="K7657" s="229">
        <f t="shared" si="733"/>
        <v>0</v>
      </c>
      <c r="L7657" s="229">
        <f t="shared" si="733"/>
        <v>0</v>
      </c>
      <c r="M7657" s="229">
        <f t="shared" si="734"/>
        <v>0</v>
      </c>
    </row>
    <row r="7658" spans="1:13" ht="15" customHeight="1">
      <c r="A7658" s="76"/>
      <c r="B7658" s="77" t="str">
        <f t="shared" si="731"/>
        <v/>
      </c>
      <c r="C7658" t="str">
        <f t="shared" si="730"/>
        <v/>
      </c>
      <c r="D7658" s="315" t="str">
        <f t="shared" si="735"/>
        <v/>
      </c>
      <c r="E7658" s="228">
        <v>0</v>
      </c>
      <c r="J7658" s="229">
        <f t="shared" si="732"/>
        <v>0</v>
      </c>
      <c r="K7658" s="229">
        <f t="shared" si="733"/>
        <v>0</v>
      </c>
      <c r="L7658" s="229">
        <f t="shared" si="733"/>
        <v>0</v>
      </c>
      <c r="M7658" s="229">
        <f t="shared" si="734"/>
        <v>0</v>
      </c>
    </row>
    <row r="7659" spans="1:13" ht="15" customHeight="1">
      <c r="A7659" s="76"/>
      <c r="B7659" s="77" t="str">
        <f t="shared" si="731"/>
        <v/>
      </c>
      <c r="C7659" t="str">
        <f t="shared" si="730"/>
        <v/>
      </c>
      <c r="D7659" s="315" t="str">
        <f t="shared" si="735"/>
        <v/>
      </c>
      <c r="E7659" s="228">
        <v>0</v>
      </c>
      <c r="J7659" s="229">
        <f t="shared" si="732"/>
        <v>0</v>
      </c>
      <c r="K7659" s="229">
        <f t="shared" si="733"/>
        <v>0</v>
      </c>
      <c r="L7659" s="229">
        <f t="shared" si="733"/>
        <v>0</v>
      </c>
      <c r="M7659" s="229">
        <f t="shared" si="734"/>
        <v>0</v>
      </c>
    </row>
    <row r="7660" spans="1:13" ht="15" customHeight="1">
      <c r="A7660" s="76"/>
      <c r="B7660" s="77" t="str">
        <f t="shared" si="731"/>
        <v/>
      </c>
      <c r="C7660" t="str">
        <f t="shared" si="730"/>
        <v/>
      </c>
      <c r="D7660" s="315" t="str">
        <f t="shared" si="735"/>
        <v/>
      </c>
      <c r="E7660" s="228">
        <v>0</v>
      </c>
      <c r="J7660" s="229">
        <f t="shared" si="732"/>
        <v>0</v>
      </c>
      <c r="K7660" s="229">
        <f t="shared" si="733"/>
        <v>0</v>
      </c>
      <c r="L7660" s="229">
        <f t="shared" si="733"/>
        <v>0</v>
      </c>
      <c r="M7660" s="229">
        <f t="shared" si="734"/>
        <v>0</v>
      </c>
    </row>
    <row r="7661" spans="1:13" ht="15" customHeight="1">
      <c r="A7661" s="76"/>
      <c r="B7661" s="77" t="str">
        <f t="shared" si="731"/>
        <v/>
      </c>
      <c r="C7661" t="str">
        <f t="shared" si="730"/>
        <v/>
      </c>
      <c r="D7661" s="315" t="str">
        <f t="shared" si="735"/>
        <v/>
      </c>
      <c r="E7661" s="228">
        <v>0</v>
      </c>
      <c r="J7661" s="229">
        <f t="shared" si="732"/>
        <v>0</v>
      </c>
      <c r="K7661" s="229">
        <f t="shared" si="733"/>
        <v>0</v>
      </c>
      <c r="L7661" s="229">
        <f t="shared" si="733"/>
        <v>0</v>
      </c>
      <c r="M7661" s="229">
        <f t="shared" si="734"/>
        <v>0</v>
      </c>
    </row>
    <row r="7662" spans="1:13" ht="15" customHeight="1">
      <c r="A7662" s="76"/>
      <c r="B7662" s="77" t="str">
        <f t="shared" si="731"/>
        <v/>
      </c>
      <c r="C7662" t="str">
        <f t="shared" si="730"/>
        <v/>
      </c>
      <c r="D7662" s="315" t="str">
        <f t="shared" si="735"/>
        <v/>
      </c>
      <c r="E7662" s="228">
        <v>0</v>
      </c>
      <c r="J7662" s="229">
        <f t="shared" si="732"/>
        <v>0</v>
      </c>
      <c r="K7662" s="229">
        <f t="shared" si="733"/>
        <v>0</v>
      </c>
      <c r="L7662" s="229">
        <f t="shared" si="733"/>
        <v>0</v>
      </c>
      <c r="M7662" s="229">
        <f t="shared" si="734"/>
        <v>0</v>
      </c>
    </row>
    <row r="7663" spans="1:13" ht="15" customHeight="1">
      <c r="A7663" s="76"/>
      <c r="B7663" s="77" t="str">
        <f t="shared" si="731"/>
        <v/>
      </c>
      <c r="C7663" t="str">
        <f t="shared" si="730"/>
        <v/>
      </c>
      <c r="D7663" s="315" t="str">
        <f t="shared" si="735"/>
        <v/>
      </c>
      <c r="E7663" s="228">
        <v>0</v>
      </c>
      <c r="J7663" s="229">
        <f t="shared" si="732"/>
        <v>0</v>
      </c>
      <c r="K7663" s="229">
        <f t="shared" si="733"/>
        <v>0</v>
      </c>
      <c r="L7663" s="229">
        <f t="shared" si="733"/>
        <v>0</v>
      </c>
      <c r="M7663" s="229">
        <f t="shared" si="734"/>
        <v>0</v>
      </c>
    </row>
    <row r="7664" spans="1:13" ht="15" customHeight="1">
      <c r="A7664" s="76"/>
      <c r="B7664" s="77" t="str">
        <f t="shared" si="731"/>
        <v/>
      </c>
      <c r="C7664" t="str">
        <f t="shared" si="730"/>
        <v/>
      </c>
      <c r="D7664" s="315" t="str">
        <f t="shared" si="735"/>
        <v/>
      </c>
      <c r="E7664" s="228">
        <v>0</v>
      </c>
      <c r="J7664" s="229">
        <f t="shared" si="732"/>
        <v>0</v>
      </c>
      <c r="K7664" s="229">
        <f t="shared" si="733"/>
        <v>0</v>
      </c>
      <c r="L7664" s="229">
        <f t="shared" si="733"/>
        <v>0</v>
      </c>
      <c r="M7664" s="229">
        <f t="shared" si="734"/>
        <v>0</v>
      </c>
    </row>
    <row r="7665" spans="1:13" ht="15" customHeight="1">
      <c r="A7665" s="76"/>
      <c r="B7665" s="77" t="str">
        <f t="shared" si="731"/>
        <v/>
      </c>
      <c r="C7665" t="str">
        <f t="shared" si="730"/>
        <v/>
      </c>
      <c r="D7665" s="315" t="str">
        <f t="shared" si="735"/>
        <v/>
      </c>
      <c r="E7665" s="228">
        <v>0</v>
      </c>
      <c r="J7665" s="229">
        <f t="shared" si="732"/>
        <v>0</v>
      </c>
      <c r="K7665" s="229">
        <f t="shared" si="733"/>
        <v>0</v>
      </c>
      <c r="L7665" s="229">
        <f t="shared" si="733"/>
        <v>0</v>
      </c>
      <c r="M7665" s="229">
        <f t="shared" si="734"/>
        <v>0</v>
      </c>
    </row>
    <row r="7666" spans="1:13" ht="15" customHeight="1">
      <c r="A7666" s="76"/>
      <c r="B7666" s="77" t="str">
        <f t="shared" si="731"/>
        <v/>
      </c>
      <c r="C7666" t="str">
        <f t="shared" si="730"/>
        <v/>
      </c>
      <c r="D7666" s="315" t="str">
        <f t="shared" si="735"/>
        <v/>
      </c>
      <c r="E7666" s="228">
        <v>0</v>
      </c>
      <c r="J7666" s="229">
        <f t="shared" si="732"/>
        <v>0</v>
      </c>
      <c r="K7666" s="229">
        <f t="shared" si="733"/>
        <v>0</v>
      </c>
      <c r="L7666" s="229">
        <f t="shared" si="733"/>
        <v>0</v>
      </c>
      <c r="M7666" s="229">
        <f t="shared" si="734"/>
        <v>0</v>
      </c>
    </row>
    <row r="7667" spans="1:13" ht="15" customHeight="1">
      <c r="A7667" s="76"/>
      <c r="B7667" s="77" t="str">
        <f t="shared" si="731"/>
        <v/>
      </c>
      <c r="C7667" t="str">
        <f t="shared" si="730"/>
        <v/>
      </c>
      <c r="D7667" s="315" t="str">
        <f t="shared" si="735"/>
        <v/>
      </c>
      <c r="E7667" s="228">
        <v>0</v>
      </c>
      <c r="J7667" s="229">
        <f t="shared" si="732"/>
        <v>0</v>
      </c>
      <c r="K7667" s="229">
        <f t="shared" si="733"/>
        <v>0</v>
      </c>
      <c r="L7667" s="229">
        <f t="shared" si="733"/>
        <v>0</v>
      </c>
      <c r="M7667" s="229">
        <f t="shared" si="734"/>
        <v>0</v>
      </c>
    </row>
    <row r="7668" spans="1:13" ht="15" customHeight="1">
      <c r="A7668" s="76"/>
      <c r="B7668" s="77" t="str">
        <f t="shared" si="731"/>
        <v/>
      </c>
      <c r="C7668" t="str">
        <f t="shared" si="730"/>
        <v/>
      </c>
      <c r="D7668" s="315" t="str">
        <f t="shared" si="735"/>
        <v/>
      </c>
      <c r="E7668" s="228">
        <v>0</v>
      </c>
      <c r="J7668" s="229">
        <f t="shared" si="732"/>
        <v>0</v>
      </c>
      <c r="K7668" s="229">
        <f t="shared" si="733"/>
        <v>0</v>
      </c>
      <c r="L7668" s="229">
        <f t="shared" si="733"/>
        <v>0</v>
      </c>
      <c r="M7668" s="229">
        <f t="shared" si="734"/>
        <v>0</v>
      </c>
    </row>
    <row r="7669" spans="1:13" ht="15" customHeight="1">
      <c r="A7669" s="76"/>
      <c r="B7669" s="77" t="str">
        <f t="shared" si="731"/>
        <v/>
      </c>
      <c r="C7669" t="str">
        <f t="shared" si="730"/>
        <v/>
      </c>
      <c r="D7669" s="315" t="str">
        <f t="shared" si="735"/>
        <v/>
      </c>
      <c r="E7669" s="228">
        <v>0</v>
      </c>
      <c r="J7669" s="229">
        <f t="shared" si="732"/>
        <v>0</v>
      </c>
      <c r="K7669" s="229">
        <f t="shared" si="733"/>
        <v>0</v>
      </c>
      <c r="L7669" s="229">
        <f t="shared" si="733"/>
        <v>0</v>
      </c>
      <c r="M7669" s="229">
        <f t="shared" si="734"/>
        <v>0</v>
      </c>
    </row>
    <row r="7670" spans="1:13" ht="15" customHeight="1">
      <c r="A7670" s="76"/>
      <c r="B7670" s="77" t="str">
        <f t="shared" si="731"/>
        <v/>
      </c>
      <c r="C7670" t="str">
        <f t="shared" si="730"/>
        <v/>
      </c>
      <c r="D7670" s="315" t="str">
        <f t="shared" si="735"/>
        <v/>
      </c>
      <c r="E7670" s="228">
        <v>0</v>
      </c>
      <c r="J7670" s="229">
        <f t="shared" si="732"/>
        <v>0</v>
      </c>
      <c r="K7670" s="229">
        <f t="shared" si="733"/>
        <v>0</v>
      </c>
      <c r="L7670" s="229">
        <f t="shared" si="733"/>
        <v>0</v>
      </c>
      <c r="M7670" s="229">
        <f t="shared" si="734"/>
        <v>0</v>
      </c>
    </row>
    <row r="7671" spans="1:13" ht="15" customHeight="1">
      <c r="A7671" s="76"/>
      <c r="B7671" s="77" t="str">
        <f t="shared" si="731"/>
        <v/>
      </c>
      <c r="C7671" t="str">
        <f t="shared" si="730"/>
        <v/>
      </c>
      <c r="D7671" s="315" t="str">
        <f t="shared" si="735"/>
        <v/>
      </c>
      <c r="E7671" s="228">
        <v>0</v>
      </c>
      <c r="J7671" s="229">
        <f t="shared" si="732"/>
        <v>0</v>
      </c>
      <c r="K7671" s="229">
        <f t="shared" si="733"/>
        <v>0</v>
      </c>
      <c r="L7671" s="229">
        <f t="shared" si="733"/>
        <v>0</v>
      </c>
      <c r="M7671" s="229">
        <f t="shared" si="734"/>
        <v>0</v>
      </c>
    </row>
    <row r="7672" spans="1:13" ht="15" customHeight="1">
      <c r="A7672" s="76"/>
      <c r="B7672" s="77" t="str">
        <f t="shared" si="731"/>
        <v/>
      </c>
      <c r="C7672" t="str">
        <f t="shared" si="730"/>
        <v/>
      </c>
      <c r="D7672" s="315" t="str">
        <f t="shared" si="735"/>
        <v/>
      </c>
      <c r="E7672" s="228">
        <v>0</v>
      </c>
      <c r="J7672" s="229">
        <f t="shared" si="732"/>
        <v>0</v>
      </c>
      <c r="K7672" s="229">
        <f t="shared" si="733"/>
        <v>0</v>
      </c>
      <c r="L7672" s="229">
        <f t="shared" si="733"/>
        <v>0</v>
      </c>
      <c r="M7672" s="229">
        <f t="shared" si="734"/>
        <v>0</v>
      </c>
    </row>
    <row r="7673" spans="1:13" ht="15" customHeight="1">
      <c r="A7673" s="76"/>
      <c r="B7673" s="77" t="str">
        <f t="shared" si="731"/>
        <v/>
      </c>
      <c r="C7673" t="str">
        <f t="shared" si="730"/>
        <v/>
      </c>
      <c r="D7673" s="315" t="str">
        <f t="shared" si="735"/>
        <v/>
      </c>
      <c r="E7673" s="228">
        <v>0</v>
      </c>
      <c r="J7673" s="229">
        <f t="shared" si="732"/>
        <v>0</v>
      </c>
      <c r="K7673" s="229">
        <f t="shared" si="733"/>
        <v>0</v>
      </c>
      <c r="L7673" s="229">
        <f t="shared" si="733"/>
        <v>0</v>
      </c>
      <c r="M7673" s="229">
        <f t="shared" si="734"/>
        <v>0</v>
      </c>
    </row>
    <row r="7674" spans="1:13" ht="15" customHeight="1">
      <c r="A7674" s="76"/>
      <c r="B7674" s="77" t="str">
        <f t="shared" si="731"/>
        <v/>
      </c>
      <c r="C7674" t="str">
        <f t="shared" si="730"/>
        <v/>
      </c>
      <c r="D7674" s="315" t="str">
        <f t="shared" si="735"/>
        <v/>
      </c>
      <c r="E7674" s="228">
        <v>0</v>
      </c>
      <c r="J7674" s="229">
        <f t="shared" si="732"/>
        <v>0</v>
      </c>
      <c r="K7674" s="229">
        <f t="shared" si="733"/>
        <v>0</v>
      </c>
      <c r="L7674" s="229">
        <f t="shared" si="733"/>
        <v>0</v>
      </c>
      <c r="M7674" s="229">
        <f t="shared" si="734"/>
        <v>0</v>
      </c>
    </row>
    <row r="7675" spans="1:13" ht="15" customHeight="1">
      <c r="A7675" s="76"/>
      <c r="B7675" s="77" t="str">
        <f t="shared" si="731"/>
        <v/>
      </c>
      <c r="C7675" t="str">
        <f t="shared" si="730"/>
        <v/>
      </c>
      <c r="D7675" s="315" t="str">
        <f t="shared" si="735"/>
        <v/>
      </c>
      <c r="E7675" s="228">
        <v>0</v>
      </c>
      <c r="J7675" s="229">
        <f t="shared" si="732"/>
        <v>0</v>
      </c>
      <c r="K7675" s="229">
        <f t="shared" si="733"/>
        <v>0</v>
      </c>
      <c r="L7675" s="229">
        <f t="shared" si="733"/>
        <v>0</v>
      </c>
      <c r="M7675" s="229">
        <f t="shared" si="734"/>
        <v>0</v>
      </c>
    </row>
    <row r="7676" spans="1:13" ht="15" customHeight="1">
      <c r="A7676" s="76"/>
      <c r="B7676" s="77" t="str">
        <f t="shared" si="731"/>
        <v/>
      </c>
      <c r="C7676" t="str">
        <f t="shared" si="730"/>
        <v/>
      </c>
      <c r="D7676" s="315" t="str">
        <f t="shared" si="735"/>
        <v/>
      </c>
      <c r="E7676" s="228">
        <v>0</v>
      </c>
      <c r="J7676" s="229">
        <f t="shared" si="732"/>
        <v>0</v>
      </c>
      <c r="K7676" s="229">
        <f t="shared" si="733"/>
        <v>0</v>
      </c>
      <c r="L7676" s="229">
        <f t="shared" si="733"/>
        <v>0</v>
      </c>
      <c r="M7676" s="229">
        <f t="shared" si="734"/>
        <v>0</v>
      </c>
    </row>
    <row r="7677" spans="1:13" ht="15" customHeight="1">
      <c r="A7677" s="76"/>
      <c r="B7677" s="77" t="str">
        <f t="shared" si="731"/>
        <v/>
      </c>
      <c r="C7677" t="str">
        <f t="shared" si="730"/>
        <v/>
      </c>
      <c r="D7677" s="315" t="str">
        <f t="shared" si="735"/>
        <v/>
      </c>
      <c r="E7677" s="228">
        <v>0</v>
      </c>
      <c r="J7677" s="229">
        <f t="shared" si="732"/>
        <v>0</v>
      </c>
      <c r="K7677" s="229">
        <f t="shared" si="733"/>
        <v>0</v>
      </c>
      <c r="L7677" s="229">
        <f t="shared" si="733"/>
        <v>0</v>
      </c>
      <c r="M7677" s="229">
        <f t="shared" si="734"/>
        <v>0</v>
      </c>
    </row>
    <row r="7678" spans="1:13" ht="15" customHeight="1">
      <c r="A7678" s="76"/>
      <c r="B7678" s="77" t="str">
        <f t="shared" si="731"/>
        <v/>
      </c>
      <c r="C7678" t="str">
        <f t="shared" si="730"/>
        <v/>
      </c>
      <c r="D7678" s="315" t="str">
        <f t="shared" si="735"/>
        <v/>
      </c>
      <c r="E7678" s="228">
        <v>0</v>
      </c>
      <c r="J7678" s="229">
        <f t="shared" si="732"/>
        <v>0</v>
      </c>
      <c r="K7678" s="229">
        <f t="shared" si="733"/>
        <v>0</v>
      </c>
      <c r="L7678" s="229">
        <f t="shared" si="733"/>
        <v>0</v>
      </c>
      <c r="M7678" s="229">
        <f t="shared" si="734"/>
        <v>0</v>
      </c>
    </row>
    <row r="7679" spans="1:13" ht="15" customHeight="1">
      <c r="A7679" s="76"/>
      <c r="B7679" s="77" t="str">
        <f t="shared" si="731"/>
        <v/>
      </c>
      <c r="C7679" t="str">
        <f t="shared" si="730"/>
        <v/>
      </c>
      <c r="D7679" s="315" t="str">
        <f t="shared" si="735"/>
        <v/>
      </c>
      <c r="E7679" s="228">
        <v>0</v>
      </c>
      <c r="J7679" s="229">
        <f t="shared" si="732"/>
        <v>0</v>
      </c>
      <c r="K7679" s="229">
        <f t="shared" si="733"/>
        <v>0</v>
      </c>
      <c r="L7679" s="229">
        <f t="shared" si="733"/>
        <v>0</v>
      </c>
      <c r="M7679" s="229">
        <f t="shared" si="734"/>
        <v>0</v>
      </c>
    </row>
    <row r="7680" spans="1:13" ht="15" customHeight="1">
      <c r="A7680" s="76"/>
      <c r="B7680" s="77" t="str">
        <f t="shared" si="731"/>
        <v/>
      </c>
      <c r="C7680" t="str">
        <f t="shared" si="730"/>
        <v/>
      </c>
      <c r="D7680" s="315" t="str">
        <f t="shared" si="735"/>
        <v/>
      </c>
      <c r="E7680" s="228">
        <v>0</v>
      </c>
      <c r="J7680" s="229">
        <f t="shared" si="732"/>
        <v>0</v>
      </c>
      <c r="K7680" s="229">
        <f t="shared" si="733"/>
        <v>0</v>
      </c>
      <c r="L7680" s="229">
        <f t="shared" si="733"/>
        <v>0</v>
      </c>
      <c r="M7680" s="229">
        <f t="shared" si="734"/>
        <v>0</v>
      </c>
    </row>
    <row r="7681" spans="1:13" ht="15" customHeight="1">
      <c r="A7681" s="76"/>
      <c r="B7681" s="77" t="str">
        <f t="shared" si="731"/>
        <v/>
      </c>
      <c r="C7681" t="str">
        <f t="shared" ref="C7681:C7744" si="736">IF(A7681&lt;&gt;"",TEXT(A7681,"aaaa"),"")</f>
        <v/>
      </c>
      <c r="D7681" s="315" t="str">
        <f t="shared" si="735"/>
        <v/>
      </c>
      <c r="E7681" s="228">
        <v>0</v>
      </c>
      <c r="J7681" s="229">
        <f t="shared" si="732"/>
        <v>0</v>
      </c>
      <c r="K7681" s="229">
        <f t="shared" si="733"/>
        <v>0</v>
      </c>
      <c r="L7681" s="229">
        <f t="shared" si="733"/>
        <v>0</v>
      </c>
      <c r="M7681" s="229">
        <f t="shared" si="734"/>
        <v>0</v>
      </c>
    </row>
    <row r="7682" spans="1:13" ht="15" customHeight="1">
      <c r="A7682" s="76"/>
      <c r="B7682" s="77" t="str">
        <f t="shared" si="731"/>
        <v/>
      </c>
      <c r="C7682" t="str">
        <f t="shared" si="736"/>
        <v/>
      </c>
      <c r="D7682" s="315" t="str">
        <f t="shared" si="735"/>
        <v/>
      </c>
      <c r="E7682" s="228">
        <v>0</v>
      </c>
      <c r="J7682" s="229">
        <f t="shared" si="732"/>
        <v>0</v>
      </c>
      <c r="K7682" s="229">
        <f t="shared" si="733"/>
        <v>0</v>
      </c>
      <c r="L7682" s="229">
        <f t="shared" si="733"/>
        <v>0</v>
      </c>
      <c r="M7682" s="229">
        <f t="shared" si="734"/>
        <v>0</v>
      </c>
    </row>
    <row r="7683" spans="1:13" ht="15" customHeight="1">
      <c r="A7683" s="76"/>
      <c r="B7683" s="77" t="str">
        <f t="shared" si="731"/>
        <v/>
      </c>
      <c r="C7683" t="str">
        <f t="shared" si="736"/>
        <v/>
      </c>
      <c r="D7683" s="315" t="str">
        <f t="shared" si="735"/>
        <v/>
      </c>
      <c r="E7683" s="228">
        <v>0</v>
      </c>
      <c r="J7683" s="229">
        <f t="shared" si="732"/>
        <v>0</v>
      </c>
      <c r="K7683" s="229">
        <f t="shared" si="733"/>
        <v>0</v>
      </c>
      <c r="L7683" s="229">
        <f t="shared" si="733"/>
        <v>0</v>
      </c>
      <c r="M7683" s="229">
        <f t="shared" si="734"/>
        <v>0</v>
      </c>
    </row>
    <row r="7684" spans="1:13" ht="15" customHeight="1">
      <c r="A7684" s="76"/>
      <c r="B7684" s="77" t="str">
        <f t="shared" si="731"/>
        <v/>
      </c>
      <c r="C7684" t="str">
        <f t="shared" si="736"/>
        <v/>
      </c>
      <c r="D7684" s="315" t="str">
        <f t="shared" si="735"/>
        <v/>
      </c>
      <c r="E7684" s="228">
        <v>0</v>
      </c>
      <c r="J7684" s="229">
        <f t="shared" si="732"/>
        <v>0</v>
      </c>
      <c r="K7684" s="229">
        <f t="shared" si="733"/>
        <v>0</v>
      </c>
      <c r="L7684" s="229">
        <f t="shared" si="733"/>
        <v>0</v>
      </c>
      <c r="M7684" s="229">
        <f t="shared" si="734"/>
        <v>0</v>
      </c>
    </row>
    <row r="7685" spans="1:13" ht="15" customHeight="1">
      <c r="A7685" s="76"/>
      <c r="B7685" s="77" t="str">
        <f t="shared" si="731"/>
        <v/>
      </c>
      <c r="C7685" t="str">
        <f t="shared" si="736"/>
        <v/>
      </c>
      <c r="D7685" s="315" t="str">
        <f t="shared" si="735"/>
        <v/>
      </c>
      <c r="E7685" s="228">
        <v>0</v>
      </c>
      <c r="J7685" s="229">
        <f t="shared" si="732"/>
        <v>0</v>
      </c>
      <c r="K7685" s="229">
        <f t="shared" si="733"/>
        <v>0</v>
      </c>
      <c r="L7685" s="229">
        <f t="shared" si="733"/>
        <v>0</v>
      </c>
      <c r="M7685" s="229">
        <f t="shared" si="734"/>
        <v>0</v>
      </c>
    </row>
    <row r="7686" spans="1:13" ht="15" customHeight="1">
      <c r="A7686" s="76"/>
      <c r="B7686" s="77" t="str">
        <f t="shared" si="731"/>
        <v/>
      </c>
      <c r="C7686" t="str">
        <f t="shared" si="736"/>
        <v/>
      </c>
      <c r="D7686" s="315" t="str">
        <f t="shared" si="735"/>
        <v/>
      </c>
      <c r="E7686" s="228">
        <v>0</v>
      </c>
      <c r="J7686" s="229">
        <f t="shared" si="732"/>
        <v>0</v>
      </c>
      <c r="K7686" s="229">
        <f t="shared" si="733"/>
        <v>0</v>
      </c>
      <c r="L7686" s="229">
        <f t="shared" si="733"/>
        <v>0</v>
      </c>
      <c r="M7686" s="229">
        <f t="shared" si="734"/>
        <v>0</v>
      </c>
    </row>
    <row r="7687" spans="1:13" ht="15" customHeight="1">
      <c r="A7687" s="76"/>
      <c r="B7687" s="77" t="str">
        <f t="shared" ref="B7687:B7750" si="737">IF(A7687="","",TEXT(A7687,"DDDD"))</f>
        <v/>
      </c>
      <c r="C7687" t="str">
        <f t="shared" si="736"/>
        <v/>
      </c>
      <c r="D7687" s="315" t="str">
        <f t="shared" si="735"/>
        <v/>
      </c>
      <c r="E7687" s="228">
        <v>0</v>
      </c>
      <c r="J7687" s="229">
        <f t="shared" ref="J7687:J7750" si="738">IF(E7687=0,0,(1-J$4)*E7687)</f>
        <v>0</v>
      </c>
      <c r="K7687" s="229">
        <f t="shared" ref="K7687:L7750" si="739">IF(F7687=0,0,(1-K$4)*F7687)</f>
        <v>0</v>
      </c>
      <c r="L7687" s="229">
        <f t="shared" si="739"/>
        <v>0</v>
      </c>
      <c r="M7687" s="229">
        <f t="shared" ref="M7687:M7750" si="740">IF(H7687=0,0,(1-M$4)*H7687)</f>
        <v>0</v>
      </c>
    </row>
    <row r="7688" spans="1:13" ht="15" customHeight="1">
      <c r="A7688" s="76"/>
      <c r="B7688" s="77" t="str">
        <f t="shared" si="737"/>
        <v/>
      </c>
      <c r="C7688" t="str">
        <f t="shared" si="736"/>
        <v/>
      </c>
      <c r="D7688" s="315" t="str">
        <f t="shared" ref="D7688:D7751" si="741">IF(A7688&lt;&gt;"",PROPER(TEXT(A7688,"Mmmm")),"")</f>
        <v/>
      </c>
      <c r="E7688" s="228">
        <v>0</v>
      </c>
      <c r="J7688" s="229">
        <f t="shared" si="738"/>
        <v>0</v>
      </c>
      <c r="K7688" s="229">
        <f t="shared" si="739"/>
        <v>0</v>
      </c>
      <c r="L7688" s="229">
        <f t="shared" si="739"/>
        <v>0</v>
      </c>
      <c r="M7688" s="229">
        <f t="shared" si="740"/>
        <v>0</v>
      </c>
    </row>
    <row r="7689" spans="1:13" ht="15" customHeight="1">
      <c r="A7689" s="76"/>
      <c r="B7689" s="77" t="str">
        <f t="shared" si="737"/>
        <v/>
      </c>
      <c r="C7689" t="str">
        <f t="shared" si="736"/>
        <v/>
      </c>
      <c r="D7689" s="315" t="str">
        <f t="shared" si="741"/>
        <v/>
      </c>
      <c r="E7689" s="228">
        <v>0</v>
      </c>
      <c r="J7689" s="229">
        <f t="shared" si="738"/>
        <v>0</v>
      </c>
      <c r="K7689" s="229">
        <f t="shared" si="739"/>
        <v>0</v>
      </c>
      <c r="L7689" s="229">
        <f t="shared" si="739"/>
        <v>0</v>
      </c>
      <c r="M7689" s="229">
        <f t="shared" si="740"/>
        <v>0</v>
      </c>
    </row>
    <row r="7690" spans="1:13" ht="15" customHeight="1">
      <c r="A7690" s="76"/>
      <c r="B7690" s="77" t="str">
        <f t="shared" si="737"/>
        <v/>
      </c>
      <c r="C7690" t="str">
        <f t="shared" si="736"/>
        <v/>
      </c>
      <c r="D7690" s="315" t="str">
        <f t="shared" si="741"/>
        <v/>
      </c>
      <c r="E7690" s="228">
        <v>0</v>
      </c>
      <c r="J7690" s="229">
        <f t="shared" si="738"/>
        <v>0</v>
      </c>
      <c r="K7690" s="229">
        <f t="shared" si="739"/>
        <v>0</v>
      </c>
      <c r="L7690" s="229">
        <f t="shared" si="739"/>
        <v>0</v>
      </c>
      <c r="M7690" s="229">
        <f t="shared" si="740"/>
        <v>0</v>
      </c>
    </row>
    <row r="7691" spans="1:13" ht="15" customHeight="1">
      <c r="A7691" s="76"/>
      <c r="B7691" s="77" t="str">
        <f t="shared" si="737"/>
        <v/>
      </c>
      <c r="C7691" t="str">
        <f t="shared" si="736"/>
        <v/>
      </c>
      <c r="D7691" s="315" t="str">
        <f t="shared" si="741"/>
        <v/>
      </c>
      <c r="E7691" s="228">
        <v>0</v>
      </c>
      <c r="J7691" s="229">
        <f t="shared" si="738"/>
        <v>0</v>
      </c>
      <c r="K7691" s="229">
        <f t="shared" si="739"/>
        <v>0</v>
      </c>
      <c r="L7691" s="229">
        <f t="shared" si="739"/>
        <v>0</v>
      </c>
      <c r="M7691" s="229">
        <f t="shared" si="740"/>
        <v>0</v>
      </c>
    </row>
    <row r="7692" spans="1:13" ht="15" customHeight="1">
      <c r="A7692" s="76"/>
      <c r="B7692" s="77" t="str">
        <f t="shared" si="737"/>
        <v/>
      </c>
      <c r="C7692" t="str">
        <f t="shared" si="736"/>
        <v/>
      </c>
      <c r="D7692" s="315" t="str">
        <f t="shared" si="741"/>
        <v/>
      </c>
      <c r="E7692" s="228">
        <v>0</v>
      </c>
      <c r="J7692" s="229">
        <f t="shared" si="738"/>
        <v>0</v>
      </c>
      <c r="K7692" s="229">
        <f t="shared" si="739"/>
        <v>0</v>
      </c>
      <c r="L7692" s="229">
        <f t="shared" si="739"/>
        <v>0</v>
      </c>
      <c r="M7692" s="229">
        <f t="shared" si="740"/>
        <v>0</v>
      </c>
    </row>
    <row r="7693" spans="1:13" ht="15" customHeight="1">
      <c r="A7693" s="76"/>
      <c r="B7693" s="77" t="str">
        <f t="shared" si="737"/>
        <v/>
      </c>
      <c r="C7693" t="str">
        <f t="shared" si="736"/>
        <v/>
      </c>
      <c r="D7693" s="315" t="str">
        <f t="shared" si="741"/>
        <v/>
      </c>
      <c r="E7693" s="228">
        <v>0</v>
      </c>
      <c r="J7693" s="229">
        <f t="shared" si="738"/>
        <v>0</v>
      </c>
      <c r="K7693" s="229">
        <f t="shared" si="739"/>
        <v>0</v>
      </c>
      <c r="L7693" s="229">
        <f t="shared" si="739"/>
        <v>0</v>
      </c>
      <c r="M7693" s="229">
        <f t="shared" si="740"/>
        <v>0</v>
      </c>
    </row>
    <row r="7694" spans="1:13" ht="15" customHeight="1">
      <c r="A7694" s="76"/>
      <c r="B7694" s="77" t="str">
        <f t="shared" si="737"/>
        <v/>
      </c>
      <c r="C7694" t="str">
        <f t="shared" si="736"/>
        <v/>
      </c>
      <c r="D7694" s="315" t="str">
        <f t="shared" si="741"/>
        <v/>
      </c>
      <c r="E7694" s="228">
        <v>0</v>
      </c>
      <c r="J7694" s="229">
        <f t="shared" si="738"/>
        <v>0</v>
      </c>
      <c r="K7694" s="229">
        <f t="shared" si="739"/>
        <v>0</v>
      </c>
      <c r="L7694" s="229">
        <f t="shared" si="739"/>
        <v>0</v>
      </c>
      <c r="M7694" s="229">
        <f t="shared" si="740"/>
        <v>0</v>
      </c>
    </row>
    <row r="7695" spans="1:13" ht="15" customHeight="1">
      <c r="A7695" s="76"/>
      <c r="B7695" s="77" t="str">
        <f t="shared" si="737"/>
        <v/>
      </c>
      <c r="C7695" t="str">
        <f t="shared" si="736"/>
        <v/>
      </c>
      <c r="D7695" s="315" t="str">
        <f t="shared" si="741"/>
        <v/>
      </c>
      <c r="E7695" s="228">
        <v>0</v>
      </c>
      <c r="J7695" s="229">
        <f t="shared" si="738"/>
        <v>0</v>
      </c>
      <c r="K7695" s="229">
        <f t="shared" si="739"/>
        <v>0</v>
      </c>
      <c r="L7695" s="229">
        <f t="shared" si="739"/>
        <v>0</v>
      </c>
      <c r="M7695" s="229">
        <f t="shared" si="740"/>
        <v>0</v>
      </c>
    </row>
    <row r="7696" spans="1:13" ht="15" customHeight="1">
      <c r="A7696" s="76"/>
      <c r="B7696" s="77" t="str">
        <f t="shared" si="737"/>
        <v/>
      </c>
      <c r="C7696" t="str">
        <f t="shared" si="736"/>
        <v/>
      </c>
      <c r="D7696" s="315" t="str">
        <f t="shared" si="741"/>
        <v/>
      </c>
      <c r="E7696" s="228">
        <v>0</v>
      </c>
      <c r="J7696" s="229">
        <f t="shared" si="738"/>
        <v>0</v>
      </c>
      <c r="K7696" s="229">
        <f t="shared" si="739"/>
        <v>0</v>
      </c>
      <c r="L7696" s="229">
        <f t="shared" si="739"/>
        <v>0</v>
      </c>
      <c r="M7696" s="229">
        <f t="shared" si="740"/>
        <v>0</v>
      </c>
    </row>
    <row r="7697" spans="1:13" ht="15" customHeight="1">
      <c r="A7697" s="76"/>
      <c r="B7697" s="77" t="str">
        <f t="shared" si="737"/>
        <v/>
      </c>
      <c r="C7697" t="str">
        <f t="shared" si="736"/>
        <v/>
      </c>
      <c r="D7697" s="315" t="str">
        <f t="shared" si="741"/>
        <v/>
      </c>
      <c r="E7697" s="228">
        <v>0</v>
      </c>
      <c r="J7697" s="229">
        <f t="shared" si="738"/>
        <v>0</v>
      </c>
      <c r="K7697" s="229">
        <f t="shared" si="739"/>
        <v>0</v>
      </c>
      <c r="L7697" s="229">
        <f t="shared" si="739"/>
        <v>0</v>
      </c>
      <c r="M7697" s="229">
        <f t="shared" si="740"/>
        <v>0</v>
      </c>
    </row>
    <row r="7698" spans="1:13" ht="15" customHeight="1">
      <c r="A7698" s="76"/>
      <c r="B7698" s="77" t="str">
        <f t="shared" si="737"/>
        <v/>
      </c>
      <c r="C7698" t="str">
        <f t="shared" si="736"/>
        <v/>
      </c>
      <c r="D7698" s="315" t="str">
        <f t="shared" si="741"/>
        <v/>
      </c>
      <c r="E7698" s="228">
        <v>0</v>
      </c>
      <c r="J7698" s="229">
        <f t="shared" si="738"/>
        <v>0</v>
      </c>
      <c r="K7698" s="229">
        <f t="shared" si="739"/>
        <v>0</v>
      </c>
      <c r="L7698" s="229">
        <f t="shared" si="739"/>
        <v>0</v>
      </c>
      <c r="M7698" s="229">
        <f t="shared" si="740"/>
        <v>0</v>
      </c>
    </row>
    <row r="7699" spans="1:13" ht="15" customHeight="1">
      <c r="A7699" s="76"/>
      <c r="B7699" s="77" t="str">
        <f t="shared" si="737"/>
        <v/>
      </c>
      <c r="C7699" t="str">
        <f t="shared" si="736"/>
        <v/>
      </c>
      <c r="D7699" s="315" t="str">
        <f t="shared" si="741"/>
        <v/>
      </c>
      <c r="E7699" s="228">
        <v>0</v>
      </c>
      <c r="J7699" s="229">
        <f t="shared" si="738"/>
        <v>0</v>
      </c>
      <c r="K7699" s="229">
        <f t="shared" si="739"/>
        <v>0</v>
      </c>
      <c r="L7699" s="229">
        <f t="shared" si="739"/>
        <v>0</v>
      </c>
      <c r="M7699" s="229">
        <f t="shared" si="740"/>
        <v>0</v>
      </c>
    </row>
    <row r="7700" spans="1:13" ht="15" customHeight="1">
      <c r="A7700" s="76"/>
      <c r="B7700" s="77" t="str">
        <f t="shared" si="737"/>
        <v/>
      </c>
      <c r="C7700" t="str">
        <f t="shared" si="736"/>
        <v/>
      </c>
      <c r="D7700" s="315" t="str">
        <f t="shared" si="741"/>
        <v/>
      </c>
      <c r="E7700" s="228">
        <v>0</v>
      </c>
      <c r="J7700" s="229">
        <f t="shared" si="738"/>
        <v>0</v>
      </c>
      <c r="K7700" s="229">
        <f t="shared" si="739"/>
        <v>0</v>
      </c>
      <c r="L7700" s="229">
        <f t="shared" si="739"/>
        <v>0</v>
      </c>
      <c r="M7700" s="229">
        <f t="shared" si="740"/>
        <v>0</v>
      </c>
    </row>
    <row r="7701" spans="1:13" ht="15" customHeight="1">
      <c r="A7701" s="76"/>
      <c r="B7701" s="77" t="str">
        <f t="shared" si="737"/>
        <v/>
      </c>
      <c r="C7701" t="str">
        <f t="shared" si="736"/>
        <v/>
      </c>
      <c r="D7701" s="315" t="str">
        <f t="shared" si="741"/>
        <v/>
      </c>
      <c r="E7701" s="228">
        <v>0</v>
      </c>
      <c r="J7701" s="229">
        <f t="shared" si="738"/>
        <v>0</v>
      </c>
      <c r="K7701" s="229">
        <f t="shared" si="739"/>
        <v>0</v>
      </c>
      <c r="L7701" s="229">
        <f t="shared" si="739"/>
        <v>0</v>
      </c>
      <c r="M7701" s="229">
        <f t="shared" si="740"/>
        <v>0</v>
      </c>
    </row>
    <row r="7702" spans="1:13" ht="15" customHeight="1">
      <c r="A7702" s="76"/>
      <c r="B7702" s="77" t="str">
        <f t="shared" si="737"/>
        <v/>
      </c>
      <c r="C7702" t="str">
        <f t="shared" si="736"/>
        <v/>
      </c>
      <c r="D7702" s="315" t="str">
        <f t="shared" si="741"/>
        <v/>
      </c>
      <c r="E7702" s="228">
        <v>0</v>
      </c>
      <c r="J7702" s="229">
        <f t="shared" si="738"/>
        <v>0</v>
      </c>
      <c r="K7702" s="229">
        <f t="shared" si="739"/>
        <v>0</v>
      </c>
      <c r="L7702" s="229">
        <f t="shared" si="739"/>
        <v>0</v>
      </c>
      <c r="M7702" s="229">
        <f t="shared" si="740"/>
        <v>0</v>
      </c>
    </row>
    <row r="7703" spans="1:13" ht="15" customHeight="1">
      <c r="A7703" s="76"/>
      <c r="B7703" s="77" t="str">
        <f t="shared" si="737"/>
        <v/>
      </c>
      <c r="C7703" t="str">
        <f t="shared" si="736"/>
        <v/>
      </c>
      <c r="D7703" s="315" t="str">
        <f t="shared" si="741"/>
        <v/>
      </c>
      <c r="E7703" s="228">
        <v>0</v>
      </c>
      <c r="J7703" s="229">
        <f t="shared" si="738"/>
        <v>0</v>
      </c>
      <c r="K7703" s="229">
        <f t="shared" si="739"/>
        <v>0</v>
      </c>
      <c r="L7703" s="229">
        <f t="shared" si="739"/>
        <v>0</v>
      </c>
      <c r="M7703" s="229">
        <f t="shared" si="740"/>
        <v>0</v>
      </c>
    </row>
    <row r="7704" spans="1:13" ht="15" customHeight="1">
      <c r="A7704" s="76"/>
      <c r="B7704" s="77" t="str">
        <f t="shared" si="737"/>
        <v/>
      </c>
      <c r="C7704" t="str">
        <f t="shared" si="736"/>
        <v/>
      </c>
      <c r="D7704" s="315" t="str">
        <f t="shared" si="741"/>
        <v/>
      </c>
      <c r="E7704" s="228">
        <v>0</v>
      </c>
      <c r="J7704" s="229">
        <f t="shared" si="738"/>
        <v>0</v>
      </c>
      <c r="K7704" s="229">
        <f t="shared" si="739"/>
        <v>0</v>
      </c>
      <c r="L7704" s="229">
        <f t="shared" si="739"/>
        <v>0</v>
      </c>
      <c r="M7704" s="229">
        <f t="shared" si="740"/>
        <v>0</v>
      </c>
    </row>
    <row r="7705" spans="1:13" ht="15" customHeight="1">
      <c r="A7705" s="76"/>
      <c r="B7705" s="77" t="str">
        <f t="shared" si="737"/>
        <v/>
      </c>
      <c r="C7705" t="str">
        <f t="shared" si="736"/>
        <v/>
      </c>
      <c r="D7705" s="315" t="str">
        <f t="shared" si="741"/>
        <v/>
      </c>
      <c r="E7705" s="228">
        <v>0</v>
      </c>
      <c r="J7705" s="229">
        <f t="shared" si="738"/>
        <v>0</v>
      </c>
      <c r="K7705" s="229">
        <f t="shared" si="739"/>
        <v>0</v>
      </c>
      <c r="L7705" s="229">
        <f t="shared" si="739"/>
        <v>0</v>
      </c>
      <c r="M7705" s="229">
        <f t="shared" si="740"/>
        <v>0</v>
      </c>
    </row>
    <row r="7706" spans="1:13" ht="15" customHeight="1">
      <c r="A7706" s="76"/>
      <c r="B7706" s="77" t="str">
        <f t="shared" si="737"/>
        <v/>
      </c>
      <c r="C7706" t="str">
        <f t="shared" si="736"/>
        <v/>
      </c>
      <c r="D7706" s="315" t="str">
        <f t="shared" si="741"/>
        <v/>
      </c>
      <c r="E7706" s="228">
        <v>0</v>
      </c>
      <c r="J7706" s="229">
        <f t="shared" si="738"/>
        <v>0</v>
      </c>
      <c r="K7706" s="229">
        <f t="shared" si="739"/>
        <v>0</v>
      </c>
      <c r="L7706" s="229">
        <f t="shared" si="739"/>
        <v>0</v>
      </c>
      <c r="M7706" s="229">
        <f t="shared" si="740"/>
        <v>0</v>
      </c>
    </row>
    <row r="7707" spans="1:13" ht="15" customHeight="1">
      <c r="A7707" s="76"/>
      <c r="B7707" s="77" t="str">
        <f t="shared" si="737"/>
        <v/>
      </c>
      <c r="C7707" t="str">
        <f t="shared" si="736"/>
        <v/>
      </c>
      <c r="D7707" s="315" t="str">
        <f t="shared" si="741"/>
        <v/>
      </c>
      <c r="E7707" s="228">
        <v>0</v>
      </c>
      <c r="J7707" s="229">
        <f t="shared" si="738"/>
        <v>0</v>
      </c>
      <c r="K7707" s="229">
        <f t="shared" si="739"/>
        <v>0</v>
      </c>
      <c r="L7707" s="229">
        <f t="shared" si="739"/>
        <v>0</v>
      </c>
      <c r="M7707" s="229">
        <f t="shared" si="740"/>
        <v>0</v>
      </c>
    </row>
    <row r="7708" spans="1:13" ht="15" customHeight="1">
      <c r="A7708" s="76"/>
      <c r="B7708" s="77" t="str">
        <f t="shared" si="737"/>
        <v/>
      </c>
      <c r="C7708" t="str">
        <f t="shared" si="736"/>
        <v/>
      </c>
      <c r="D7708" s="315" t="str">
        <f t="shared" si="741"/>
        <v/>
      </c>
      <c r="E7708" s="228">
        <v>0</v>
      </c>
      <c r="J7708" s="229">
        <f t="shared" si="738"/>
        <v>0</v>
      </c>
      <c r="K7708" s="229">
        <f t="shared" si="739"/>
        <v>0</v>
      </c>
      <c r="L7708" s="229">
        <f t="shared" si="739"/>
        <v>0</v>
      </c>
      <c r="M7708" s="229">
        <f t="shared" si="740"/>
        <v>0</v>
      </c>
    </row>
    <row r="7709" spans="1:13" ht="15" customHeight="1">
      <c r="A7709" s="76"/>
      <c r="B7709" s="77" t="str">
        <f t="shared" si="737"/>
        <v/>
      </c>
      <c r="C7709" t="str">
        <f t="shared" si="736"/>
        <v/>
      </c>
      <c r="D7709" s="315" t="str">
        <f t="shared" si="741"/>
        <v/>
      </c>
      <c r="E7709" s="228">
        <v>0</v>
      </c>
      <c r="J7709" s="229">
        <f t="shared" si="738"/>
        <v>0</v>
      </c>
      <c r="K7709" s="229">
        <f t="shared" si="739"/>
        <v>0</v>
      </c>
      <c r="L7709" s="229">
        <f t="shared" si="739"/>
        <v>0</v>
      </c>
      <c r="M7709" s="229">
        <f t="shared" si="740"/>
        <v>0</v>
      </c>
    </row>
    <row r="7710" spans="1:13" ht="15" customHeight="1">
      <c r="A7710" s="76"/>
      <c r="B7710" s="77" t="str">
        <f t="shared" si="737"/>
        <v/>
      </c>
      <c r="C7710" t="str">
        <f t="shared" si="736"/>
        <v/>
      </c>
      <c r="D7710" s="315" t="str">
        <f t="shared" si="741"/>
        <v/>
      </c>
      <c r="E7710" s="228">
        <v>0</v>
      </c>
      <c r="J7710" s="229">
        <f t="shared" si="738"/>
        <v>0</v>
      </c>
      <c r="K7710" s="229">
        <f t="shared" si="739"/>
        <v>0</v>
      </c>
      <c r="L7710" s="229">
        <f t="shared" si="739"/>
        <v>0</v>
      </c>
      <c r="M7710" s="229">
        <f t="shared" si="740"/>
        <v>0</v>
      </c>
    </row>
    <row r="7711" spans="1:13" ht="15" customHeight="1">
      <c r="A7711" s="76"/>
      <c r="B7711" s="77" t="str">
        <f t="shared" si="737"/>
        <v/>
      </c>
      <c r="C7711" t="str">
        <f t="shared" si="736"/>
        <v/>
      </c>
      <c r="D7711" s="315" t="str">
        <f t="shared" si="741"/>
        <v/>
      </c>
      <c r="E7711" s="228">
        <v>0</v>
      </c>
      <c r="J7711" s="229">
        <f t="shared" si="738"/>
        <v>0</v>
      </c>
      <c r="K7711" s="229">
        <f t="shared" si="739"/>
        <v>0</v>
      </c>
      <c r="L7711" s="229">
        <f t="shared" si="739"/>
        <v>0</v>
      </c>
      <c r="M7711" s="229">
        <f t="shared" si="740"/>
        <v>0</v>
      </c>
    </row>
    <row r="7712" spans="1:13" ht="15" customHeight="1">
      <c r="A7712" s="76"/>
      <c r="B7712" s="77" t="str">
        <f t="shared" si="737"/>
        <v/>
      </c>
      <c r="C7712" t="str">
        <f t="shared" si="736"/>
        <v/>
      </c>
      <c r="D7712" s="315" t="str">
        <f t="shared" si="741"/>
        <v/>
      </c>
      <c r="E7712" s="228">
        <v>0</v>
      </c>
      <c r="J7712" s="229">
        <f t="shared" si="738"/>
        <v>0</v>
      </c>
      <c r="K7712" s="229">
        <f t="shared" si="739"/>
        <v>0</v>
      </c>
      <c r="L7712" s="229">
        <f t="shared" si="739"/>
        <v>0</v>
      </c>
      <c r="M7712" s="229">
        <f t="shared" si="740"/>
        <v>0</v>
      </c>
    </row>
    <row r="7713" spans="1:13" ht="15" customHeight="1">
      <c r="A7713" s="76"/>
      <c r="B7713" s="77" t="str">
        <f t="shared" si="737"/>
        <v/>
      </c>
      <c r="C7713" t="str">
        <f t="shared" si="736"/>
        <v/>
      </c>
      <c r="D7713" s="315" t="str">
        <f t="shared" si="741"/>
        <v/>
      </c>
      <c r="E7713" s="228">
        <v>0</v>
      </c>
      <c r="J7713" s="229">
        <f t="shared" si="738"/>
        <v>0</v>
      </c>
      <c r="K7713" s="229">
        <f t="shared" si="739"/>
        <v>0</v>
      </c>
      <c r="L7713" s="229">
        <f t="shared" si="739"/>
        <v>0</v>
      </c>
      <c r="M7713" s="229">
        <f t="shared" si="740"/>
        <v>0</v>
      </c>
    </row>
    <row r="7714" spans="1:13" ht="15" customHeight="1">
      <c r="A7714" s="76"/>
      <c r="B7714" s="77" t="str">
        <f t="shared" si="737"/>
        <v/>
      </c>
      <c r="C7714" t="str">
        <f t="shared" si="736"/>
        <v/>
      </c>
      <c r="D7714" s="315" t="str">
        <f t="shared" si="741"/>
        <v/>
      </c>
      <c r="E7714" s="228">
        <v>0</v>
      </c>
      <c r="J7714" s="229">
        <f t="shared" si="738"/>
        <v>0</v>
      </c>
      <c r="K7714" s="229">
        <f t="shared" si="739"/>
        <v>0</v>
      </c>
      <c r="L7714" s="229">
        <f t="shared" si="739"/>
        <v>0</v>
      </c>
      <c r="M7714" s="229">
        <f t="shared" si="740"/>
        <v>0</v>
      </c>
    </row>
    <row r="7715" spans="1:13" ht="15" customHeight="1">
      <c r="A7715" s="76"/>
      <c r="B7715" s="77" t="str">
        <f t="shared" si="737"/>
        <v/>
      </c>
      <c r="C7715" t="str">
        <f t="shared" si="736"/>
        <v/>
      </c>
      <c r="D7715" s="315" t="str">
        <f t="shared" si="741"/>
        <v/>
      </c>
      <c r="E7715" s="228">
        <v>0</v>
      </c>
      <c r="J7715" s="229">
        <f t="shared" si="738"/>
        <v>0</v>
      </c>
      <c r="K7715" s="229">
        <f t="shared" si="739"/>
        <v>0</v>
      </c>
      <c r="L7715" s="229">
        <f t="shared" si="739"/>
        <v>0</v>
      </c>
      <c r="M7715" s="229">
        <f t="shared" si="740"/>
        <v>0</v>
      </c>
    </row>
    <row r="7716" spans="1:13" ht="15" customHeight="1">
      <c r="A7716" s="76"/>
      <c r="B7716" s="77" t="str">
        <f t="shared" si="737"/>
        <v/>
      </c>
      <c r="C7716" t="str">
        <f t="shared" si="736"/>
        <v/>
      </c>
      <c r="D7716" s="315" t="str">
        <f t="shared" si="741"/>
        <v/>
      </c>
      <c r="E7716" s="228">
        <v>0</v>
      </c>
      <c r="J7716" s="229">
        <f t="shared" si="738"/>
        <v>0</v>
      </c>
      <c r="K7716" s="229">
        <f t="shared" si="739"/>
        <v>0</v>
      </c>
      <c r="L7716" s="229">
        <f t="shared" si="739"/>
        <v>0</v>
      </c>
      <c r="M7716" s="229">
        <f t="shared" si="740"/>
        <v>0</v>
      </c>
    </row>
    <row r="7717" spans="1:13" ht="15" customHeight="1">
      <c r="A7717" s="76"/>
      <c r="B7717" s="77" t="str">
        <f t="shared" si="737"/>
        <v/>
      </c>
      <c r="C7717" t="str">
        <f t="shared" si="736"/>
        <v/>
      </c>
      <c r="D7717" s="315" t="str">
        <f t="shared" si="741"/>
        <v/>
      </c>
      <c r="E7717" s="228">
        <v>0</v>
      </c>
      <c r="J7717" s="229">
        <f t="shared" si="738"/>
        <v>0</v>
      </c>
      <c r="K7717" s="229">
        <f t="shared" si="739"/>
        <v>0</v>
      </c>
      <c r="L7717" s="229">
        <f t="shared" si="739"/>
        <v>0</v>
      </c>
      <c r="M7717" s="229">
        <f t="shared" si="740"/>
        <v>0</v>
      </c>
    </row>
    <row r="7718" spans="1:13" ht="15" customHeight="1">
      <c r="A7718" s="76"/>
      <c r="B7718" s="77" t="str">
        <f t="shared" si="737"/>
        <v/>
      </c>
      <c r="C7718" t="str">
        <f t="shared" si="736"/>
        <v/>
      </c>
      <c r="D7718" s="315" t="str">
        <f t="shared" si="741"/>
        <v/>
      </c>
      <c r="E7718" s="228">
        <v>0</v>
      </c>
      <c r="J7718" s="229">
        <f t="shared" si="738"/>
        <v>0</v>
      </c>
      <c r="K7718" s="229">
        <f t="shared" si="739"/>
        <v>0</v>
      </c>
      <c r="L7718" s="229">
        <f t="shared" si="739"/>
        <v>0</v>
      </c>
      <c r="M7718" s="229">
        <f t="shared" si="740"/>
        <v>0</v>
      </c>
    </row>
    <row r="7719" spans="1:13" ht="15" customHeight="1">
      <c r="A7719" s="76"/>
      <c r="B7719" s="77" t="str">
        <f t="shared" si="737"/>
        <v/>
      </c>
      <c r="C7719" t="str">
        <f t="shared" si="736"/>
        <v/>
      </c>
      <c r="D7719" s="315" t="str">
        <f t="shared" si="741"/>
        <v/>
      </c>
      <c r="E7719" s="228">
        <v>0</v>
      </c>
      <c r="J7719" s="229">
        <f t="shared" si="738"/>
        <v>0</v>
      </c>
      <c r="K7719" s="229">
        <f t="shared" si="739"/>
        <v>0</v>
      </c>
      <c r="L7719" s="229">
        <f t="shared" si="739"/>
        <v>0</v>
      </c>
      <c r="M7719" s="229">
        <f t="shared" si="740"/>
        <v>0</v>
      </c>
    </row>
    <row r="7720" spans="1:13" ht="15" customHeight="1">
      <c r="A7720" s="76"/>
      <c r="B7720" s="77" t="str">
        <f t="shared" si="737"/>
        <v/>
      </c>
      <c r="C7720" t="str">
        <f t="shared" si="736"/>
        <v/>
      </c>
      <c r="D7720" s="315" t="str">
        <f t="shared" si="741"/>
        <v/>
      </c>
      <c r="E7720" s="228">
        <v>0</v>
      </c>
      <c r="J7720" s="229">
        <f t="shared" si="738"/>
        <v>0</v>
      </c>
      <c r="K7720" s="229">
        <f t="shared" si="739"/>
        <v>0</v>
      </c>
      <c r="L7720" s="229">
        <f t="shared" si="739"/>
        <v>0</v>
      </c>
      <c r="M7720" s="229">
        <f t="shared" si="740"/>
        <v>0</v>
      </c>
    </row>
    <row r="7721" spans="1:13" ht="15" customHeight="1">
      <c r="A7721" s="76"/>
      <c r="B7721" s="77" t="str">
        <f t="shared" si="737"/>
        <v/>
      </c>
      <c r="C7721" t="str">
        <f t="shared" si="736"/>
        <v/>
      </c>
      <c r="D7721" s="315" t="str">
        <f t="shared" si="741"/>
        <v/>
      </c>
      <c r="E7721" s="228">
        <v>0</v>
      </c>
      <c r="J7721" s="229">
        <f t="shared" si="738"/>
        <v>0</v>
      </c>
      <c r="K7721" s="229">
        <f t="shared" si="739"/>
        <v>0</v>
      </c>
      <c r="L7721" s="229">
        <f t="shared" si="739"/>
        <v>0</v>
      </c>
      <c r="M7721" s="229">
        <f t="shared" si="740"/>
        <v>0</v>
      </c>
    </row>
    <row r="7722" spans="1:13" ht="15" customHeight="1">
      <c r="A7722" s="76"/>
      <c r="B7722" s="77" t="str">
        <f t="shared" si="737"/>
        <v/>
      </c>
      <c r="C7722" t="str">
        <f t="shared" si="736"/>
        <v/>
      </c>
      <c r="D7722" s="315" t="str">
        <f t="shared" si="741"/>
        <v/>
      </c>
      <c r="E7722" s="228">
        <v>0</v>
      </c>
      <c r="J7722" s="229">
        <f t="shared" si="738"/>
        <v>0</v>
      </c>
      <c r="K7722" s="229">
        <f t="shared" si="739"/>
        <v>0</v>
      </c>
      <c r="L7722" s="229">
        <f t="shared" si="739"/>
        <v>0</v>
      </c>
      <c r="M7722" s="229">
        <f t="shared" si="740"/>
        <v>0</v>
      </c>
    </row>
    <row r="7723" spans="1:13" ht="15" customHeight="1">
      <c r="A7723" s="76"/>
      <c r="B7723" s="77" t="str">
        <f t="shared" si="737"/>
        <v/>
      </c>
      <c r="C7723" t="str">
        <f t="shared" si="736"/>
        <v/>
      </c>
      <c r="D7723" s="315" t="str">
        <f t="shared" si="741"/>
        <v/>
      </c>
      <c r="E7723" s="228">
        <v>0</v>
      </c>
      <c r="J7723" s="229">
        <f t="shared" si="738"/>
        <v>0</v>
      </c>
      <c r="K7723" s="229">
        <f t="shared" si="739"/>
        <v>0</v>
      </c>
      <c r="L7723" s="229">
        <f t="shared" si="739"/>
        <v>0</v>
      </c>
      <c r="M7723" s="229">
        <f t="shared" si="740"/>
        <v>0</v>
      </c>
    </row>
    <row r="7724" spans="1:13" ht="15" customHeight="1">
      <c r="A7724" s="76"/>
      <c r="B7724" s="77" t="str">
        <f t="shared" si="737"/>
        <v/>
      </c>
      <c r="C7724" t="str">
        <f t="shared" si="736"/>
        <v/>
      </c>
      <c r="D7724" s="315" t="str">
        <f t="shared" si="741"/>
        <v/>
      </c>
      <c r="E7724" s="228">
        <v>0</v>
      </c>
      <c r="J7724" s="229">
        <f t="shared" si="738"/>
        <v>0</v>
      </c>
      <c r="K7724" s="229">
        <f t="shared" si="739"/>
        <v>0</v>
      </c>
      <c r="L7724" s="229">
        <f t="shared" si="739"/>
        <v>0</v>
      </c>
      <c r="M7724" s="229">
        <f t="shared" si="740"/>
        <v>0</v>
      </c>
    </row>
    <row r="7725" spans="1:13" ht="15" customHeight="1">
      <c r="A7725" s="76"/>
      <c r="B7725" s="77" t="str">
        <f t="shared" si="737"/>
        <v/>
      </c>
      <c r="C7725" t="str">
        <f t="shared" si="736"/>
        <v/>
      </c>
      <c r="D7725" s="315" t="str">
        <f t="shared" si="741"/>
        <v/>
      </c>
      <c r="E7725" s="228">
        <v>0</v>
      </c>
      <c r="J7725" s="229">
        <f t="shared" si="738"/>
        <v>0</v>
      </c>
      <c r="K7725" s="229">
        <f t="shared" si="739"/>
        <v>0</v>
      </c>
      <c r="L7725" s="229">
        <f t="shared" si="739"/>
        <v>0</v>
      </c>
      <c r="M7725" s="229">
        <f t="shared" si="740"/>
        <v>0</v>
      </c>
    </row>
    <row r="7726" spans="1:13" ht="15" customHeight="1">
      <c r="A7726" s="76"/>
      <c r="B7726" s="77" t="str">
        <f t="shared" si="737"/>
        <v/>
      </c>
      <c r="C7726" t="str">
        <f t="shared" si="736"/>
        <v/>
      </c>
      <c r="D7726" s="315" t="str">
        <f t="shared" si="741"/>
        <v/>
      </c>
      <c r="E7726" s="228">
        <v>0</v>
      </c>
      <c r="J7726" s="229">
        <f t="shared" si="738"/>
        <v>0</v>
      </c>
      <c r="K7726" s="229">
        <f t="shared" si="739"/>
        <v>0</v>
      </c>
      <c r="L7726" s="229">
        <f t="shared" si="739"/>
        <v>0</v>
      </c>
      <c r="M7726" s="229">
        <f t="shared" si="740"/>
        <v>0</v>
      </c>
    </row>
    <row r="7727" spans="1:13" ht="15" customHeight="1">
      <c r="A7727" s="76"/>
      <c r="B7727" s="77" t="str">
        <f t="shared" si="737"/>
        <v/>
      </c>
      <c r="C7727" t="str">
        <f t="shared" si="736"/>
        <v/>
      </c>
      <c r="D7727" s="315" t="str">
        <f t="shared" si="741"/>
        <v/>
      </c>
      <c r="E7727" s="228">
        <v>0</v>
      </c>
      <c r="J7727" s="229">
        <f t="shared" si="738"/>
        <v>0</v>
      </c>
      <c r="K7727" s="229">
        <f t="shared" si="739"/>
        <v>0</v>
      </c>
      <c r="L7727" s="229">
        <f t="shared" si="739"/>
        <v>0</v>
      </c>
      <c r="M7727" s="229">
        <f t="shared" si="740"/>
        <v>0</v>
      </c>
    </row>
    <row r="7728" spans="1:13" ht="15" customHeight="1">
      <c r="A7728" s="76"/>
      <c r="B7728" s="77" t="str">
        <f t="shared" si="737"/>
        <v/>
      </c>
      <c r="C7728" t="str">
        <f t="shared" si="736"/>
        <v/>
      </c>
      <c r="D7728" s="315" t="str">
        <f t="shared" si="741"/>
        <v/>
      </c>
      <c r="E7728" s="228">
        <v>0</v>
      </c>
      <c r="J7728" s="229">
        <f t="shared" si="738"/>
        <v>0</v>
      </c>
      <c r="K7728" s="229">
        <f t="shared" si="739"/>
        <v>0</v>
      </c>
      <c r="L7728" s="229">
        <f t="shared" si="739"/>
        <v>0</v>
      </c>
      <c r="M7728" s="229">
        <f t="shared" si="740"/>
        <v>0</v>
      </c>
    </row>
    <row r="7729" spans="1:13" ht="15" customHeight="1">
      <c r="A7729" s="76"/>
      <c r="B7729" s="77" t="str">
        <f t="shared" si="737"/>
        <v/>
      </c>
      <c r="C7729" t="str">
        <f t="shared" si="736"/>
        <v/>
      </c>
      <c r="D7729" s="315" t="str">
        <f t="shared" si="741"/>
        <v/>
      </c>
      <c r="E7729" s="228">
        <v>0</v>
      </c>
      <c r="J7729" s="229">
        <f t="shared" si="738"/>
        <v>0</v>
      </c>
      <c r="K7729" s="229">
        <f t="shared" si="739"/>
        <v>0</v>
      </c>
      <c r="L7729" s="229">
        <f t="shared" si="739"/>
        <v>0</v>
      </c>
      <c r="M7729" s="229">
        <f t="shared" si="740"/>
        <v>0</v>
      </c>
    </row>
    <row r="7730" spans="1:13" ht="15" customHeight="1">
      <c r="A7730" s="76"/>
      <c r="B7730" s="77" t="str">
        <f t="shared" si="737"/>
        <v/>
      </c>
      <c r="C7730" t="str">
        <f t="shared" si="736"/>
        <v/>
      </c>
      <c r="D7730" s="315" t="str">
        <f t="shared" si="741"/>
        <v/>
      </c>
      <c r="E7730" s="228">
        <v>0</v>
      </c>
      <c r="J7730" s="229">
        <f t="shared" si="738"/>
        <v>0</v>
      </c>
      <c r="K7730" s="229">
        <f t="shared" si="739"/>
        <v>0</v>
      </c>
      <c r="L7730" s="229">
        <f t="shared" si="739"/>
        <v>0</v>
      </c>
      <c r="M7730" s="229">
        <f t="shared" si="740"/>
        <v>0</v>
      </c>
    </row>
    <row r="7731" spans="1:13" ht="15" customHeight="1">
      <c r="A7731" s="76"/>
      <c r="B7731" s="77" t="str">
        <f t="shared" si="737"/>
        <v/>
      </c>
      <c r="C7731" t="str">
        <f t="shared" si="736"/>
        <v/>
      </c>
      <c r="D7731" s="315" t="str">
        <f t="shared" si="741"/>
        <v/>
      </c>
      <c r="E7731" s="228">
        <v>0</v>
      </c>
      <c r="J7731" s="229">
        <f t="shared" si="738"/>
        <v>0</v>
      </c>
      <c r="K7731" s="229">
        <f t="shared" si="739"/>
        <v>0</v>
      </c>
      <c r="L7731" s="229">
        <f t="shared" si="739"/>
        <v>0</v>
      </c>
      <c r="M7731" s="229">
        <f t="shared" si="740"/>
        <v>0</v>
      </c>
    </row>
    <row r="7732" spans="1:13" ht="15" customHeight="1">
      <c r="A7732" s="76"/>
      <c r="B7732" s="77" t="str">
        <f t="shared" si="737"/>
        <v/>
      </c>
      <c r="C7732" t="str">
        <f t="shared" si="736"/>
        <v/>
      </c>
      <c r="D7732" s="315" t="str">
        <f t="shared" si="741"/>
        <v/>
      </c>
      <c r="E7732" s="228">
        <v>0</v>
      </c>
      <c r="J7732" s="229">
        <f t="shared" si="738"/>
        <v>0</v>
      </c>
      <c r="K7732" s="229">
        <f t="shared" si="739"/>
        <v>0</v>
      </c>
      <c r="L7732" s="229">
        <f t="shared" si="739"/>
        <v>0</v>
      </c>
      <c r="M7732" s="229">
        <f t="shared" si="740"/>
        <v>0</v>
      </c>
    </row>
    <row r="7733" spans="1:13" ht="15" customHeight="1">
      <c r="A7733" s="76"/>
      <c r="B7733" s="77" t="str">
        <f t="shared" si="737"/>
        <v/>
      </c>
      <c r="C7733" t="str">
        <f t="shared" si="736"/>
        <v/>
      </c>
      <c r="D7733" s="315" t="str">
        <f t="shared" si="741"/>
        <v/>
      </c>
      <c r="E7733" s="228">
        <v>0</v>
      </c>
      <c r="J7733" s="229">
        <f t="shared" si="738"/>
        <v>0</v>
      </c>
      <c r="K7733" s="229">
        <f t="shared" si="739"/>
        <v>0</v>
      </c>
      <c r="L7733" s="229">
        <f t="shared" si="739"/>
        <v>0</v>
      </c>
      <c r="M7733" s="229">
        <f t="shared" si="740"/>
        <v>0</v>
      </c>
    </row>
    <row r="7734" spans="1:13" ht="15" customHeight="1">
      <c r="A7734" s="76"/>
      <c r="B7734" s="77" t="str">
        <f t="shared" si="737"/>
        <v/>
      </c>
      <c r="C7734" t="str">
        <f t="shared" si="736"/>
        <v/>
      </c>
      <c r="D7734" s="315" t="str">
        <f t="shared" si="741"/>
        <v/>
      </c>
      <c r="E7734" s="228">
        <v>0</v>
      </c>
      <c r="J7734" s="229">
        <f t="shared" si="738"/>
        <v>0</v>
      </c>
      <c r="K7734" s="229">
        <f t="shared" si="739"/>
        <v>0</v>
      </c>
      <c r="L7734" s="229">
        <f t="shared" si="739"/>
        <v>0</v>
      </c>
      <c r="M7734" s="229">
        <f t="shared" si="740"/>
        <v>0</v>
      </c>
    </row>
    <row r="7735" spans="1:13" ht="15" customHeight="1">
      <c r="A7735" s="76"/>
      <c r="B7735" s="77" t="str">
        <f t="shared" si="737"/>
        <v/>
      </c>
      <c r="C7735" t="str">
        <f t="shared" si="736"/>
        <v/>
      </c>
      <c r="D7735" s="315" t="str">
        <f t="shared" si="741"/>
        <v/>
      </c>
      <c r="E7735" s="228">
        <v>0</v>
      </c>
      <c r="J7735" s="229">
        <f t="shared" si="738"/>
        <v>0</v>
      </c>
      <c r="K7735" s="229">
        <f t="shared" si="739"/>
        <v>0</v>
      </c>
      <c r="L7735" s="229">
        <f t="shared" si="739"/>
        <v>0</v>
      </c>
      <c r="M7735" s="229">
        <f t="shared" si="740"/>
        <v>0</v>
      </c>
    </row>
    <row r="7736" spans="1:13" ht="15" customHeight="1">
      <c r="A7736" s="76"/>
      <c r="B7736" s="77" t="str">
        <f t="shared" si="737"/>
        <v/>
      </c>
      <c r="C7736" t="str">
        <f t="shared" si="736"/>
        <v/>
      </c>
      <c r="D7736" s="315" t="str">
        <f t="shared" si="741"/>
        <v/>
      </c>
      <c r="E7736" s="228">
        <v>0</v>
      </c>
      <c r="J7736" s="229">
        <f t="shared" si="738"/>
        <v>0</v>
      </c>
      <c r="K7736" s="229">
        <f t="shared" si="739"/>
        <v>0</v>
      </c>
      <c r="L7736" s="229">
        <f t="shared" si="739"/>
        <v>0</v>
      </c>
      <c r="M7736" s="229">
        <f t="shared" si="740"/>
        <v>0</v>
      </c>
    </row>
    <row r="7737" spans="1:13" ht="15" customHeight="1">
      <c r="A7737" s="76"/>
      <c r="B7737" s="77" t="str">
        <f t="shared" si="737"/>
        <v/>
      </c>
      <c r="C7737" t="str">
        <f t="shared" si="736"/>
        <v/>
      </c>
      <c r="D7737" s="315" t="str">
        <f t="shared" si="741"/>
        <v/>
      </c>
      <c r="E7737" s="228">
        <v>0</v>
      </c>
      <c r="J7737" s="229">
        <f t="shared" si="738"/>
        <v>0</v>
      </c>
      <c r="K7737" s="229">
        <f t="shared" si="739"/>
        <v>0</v>
      </c>
      <c r="L7737" s="229">
        <f t="shared" si="739"/>
        <v>0</v>
      </c>
      <c r="M7737" s="229">
        <f t="shared" si="740"/>
        <v>0</v>
      </c>
    </row>
    <row r="7738" spans="1:13" ht="15" customHeight="1">
      <c r="A7738" s="76"/>
      <c r="B7738" s="77" t="str">
        <f t="shared" si="737"/>
        <v/>
      </c>
      <c r="C7738" t="str">
        <f t="shared" si="736"/>
        <v/>
      </c>
      <c r="D7738" s="315" t="str">
        <f t="shared" si="741"/>
        <v/>
      </c>
      <c r="E7738" s="228">
        <v>0</v>
      </c>
      <c r="J7738" s="229">
        <f t="shared" si="738"/>
        <v>0</v>
      </c>
      <c r="K7738" s="229">
        <f t="shared" si="739"/>
        <v>0</v>
      </c>
      <c r="L7738" s="229">
        <f t="shared" si="739"/>
        <v>0</v>
      </c>
      <c r="M7738" s="229">
        <f t="shared" si="740"/>
        <v>0</v>
      </c>
    </row>
    <row r="7739" spans="1:13" ht="15" customHeight="1">
      <c r="A7739" s="76"/>
      <c r="B7739" s="77" t="str">
        <f t="shared" si="737"/>
        <v/>
      </c>
      <c r="C7739" t="str">
        <f t="shared" si="736"/>
        <v/>
      </c>
      <c r="D7739" s="315" t="str">
        <f t="shared" si="741"/>
        <v/>
      </c>
      <c r="E7739" s="228">
        <v>0</v>
      </c>
      <c r="J7739" s="229">
        <f t="shared" si="738"/>
        <v>0</v>
      </c>
      <c r="K7739" s="229">
        <f t="shared" si="739"/>
        <v>0</v>
      </c>
      <c r="L7739" s="229">
        <f t="shared" si="739"/>
        <v>0</v>
      </c>
      <c r="M7739" s="229">
        <f t="shared" si="740"/>
        <v>0</v>
      </c>
    </row>
    <row r="7740" spans="1:13" ht="15" customHeight="1">
      <c r="A7740" s="76"/>
      <c r="B7740" s="77" t="str">
        <f t="shared" si="737"/>
        <v/>
      </c>
      <c r="C7740" t="str">
        <f t="shared" si="736"/>
        <v/>
      </c>
      <c r="D7740" s="315" t="str">
        <f t="shared" si="741"/>
        <v/>
      </c>
      <c r="E7740" s="228">
        <v>0</v>
      </c>
      <c r="J7740" s="229">
        <f t="shared" si="738"/>
        <v>0</v>
      </c>
      <c r="K7740" s="229">
        <f t="shared" si="739"/>
        <v>0</v>
      </c>
      <c r="L7740" s="229">
        <f t="shared" si="739"/>
        <v>0</v>
      </c>
      <c r="M7740" s="229">
        <f t="shared" si="740"/>
        <v>0</v>
      </c>
    </row>
    <row r="7741" spans="1:13" ht="15" customHeight="1">
      <c r="A7741" s="76"/>
      <c r="B7741" s="77" t="str">
        <f t="shared" si="737"/>
        <v/>
      </c>
      <c r="C7741" t="str">
        <f t="shared" si="736"/>
        <v/>
      </c>
      <c r="D7741" s="315" t="str">
        <f t="shared" si="741"/>
        <v/>
      </c>
      <c r="E7741" s="228">
        <v>0</v>
      </c>
      <c r="J7741" s="229">
        <f t="shared" si="738"/>
        <v>0</v>
      </c>
      <c r="K7741" s="229">
        <f t="shared" si="739"/>
        <v>0</v>
      </c>
      <c r="L7741" s="229">
        <f t="shared" si="739"/>
        <v>0</v>
      </c>
      <c r="M7741" s="229">
        <f t="shared" si="740"/>
        <v>0</v>
      </c>
    </row>
    <row r="7742" spans="1:13" ht="15" customHeight="1">
      <c r="A7742" s="76"/>
      <c r="B7742" s="77" t="str">
        <f t="shared" si="737"/>
        <v/>
      </c>
      <c r="C7742" t="str">
        <f t="shared" si="736"/>
        <v/>
      </c>
      <c r="D7742" s="315" t="str">
        <f t="shared" si="741"/>
        <v/>
      </c>
      <c r="E7742" s="228">
        <v>0</v>
      </c>
      <c r="J7742" s="229">
        <f t="shared" si="738"/>
        <v>0</v>
      </c>
      <c r="K7742" s="229">
        <f t="shared" si="739"/>
        <v>0</v>
      </c>
      <c r="L7742" s="229">
        <f t="shared" si="739"/>
        <v>0</v>
      </c>
      <c r="M7742" s="229">
        <f t="shared" si="740"/>
        <v>0</v>
      </c>
    </row>
    <row r="7743" spans="1:13" ht="15" customHeight="1">
      <c r="A7743" s="76"/>
      <c r="B7743" s="77" t="str">
        <f t="shared" si="737"/>
        <v/>
      </c>
      <c r="C7743" t="str">
        <f t="shared" si="736"/>
        <v/>
      </c>
      <c r="D7743" s="315" t="str">
        <f t="shared" si="741"/>
        <v/>
      </c>
      <c r="E7743" s="228">
        <v>0</v>
      </c>
      <c r="J7743" s="229">
        <f t="shared" si="738"/>
        <v>0</v>
      </c>
      <c r="K7743" s="229">
        <f t="shared" si="739"/>
        <v>0</v>
      </c>
      <c r="L7743" s="229">
        <f t="shared" si="739"/>
        <v>0</v>
      </c>
      <c r="M7743" s="229">
        <f t="shared" si="740"/>
        <v>0</v>
      </c>
    </row>
    <row r="7744" spans="1:13" ht="15" customHeight="1">
      <c r="A7744" s="76"/>
      <c r="B7744" s="77" t="str">
        <f t="shared" si="737"/>
        <v/>
      </c>
      <c r="C7744" t="str">
        <f t="shared" si="736"/>
        <v/>
      </c>
      <c r="D7744" s="315" t="str">
        <f t="shared" si="741"/>
        <v/>
      </c>
      <c r="E7744" s="228">
        <v>0</v>
      </c>
      <c r="J7744" s="229">
        <f t="shared" si="738"/>
        <v>0</v>
      </c>
      <c r="K7744" s="229">
        <f t="shared" si="739"/>
        <v>0</v>
      </c>
      <c r="L7744" s="229">
        <f t="shared" si="739"/>
        <v>0</v>
      </c>
      <c r="M7744" s="229">
        <f t="shared" si="740"/>
        <v>0</v>
      </c>
    </row>
    <row r="7745" spans="1:13" ht="15" customHeight="1">
      <c r="A7745" s="76"/>
      <c r="B7745" s="77" t="str">
        <f t="shared" si="737"/>
        <v/>
      </c>
      <c r="C7745" t="str">
        <f t="shared" ref="C7745:C7808" si="742">IF(A7745&lt;&gt;"",TEXT(A7745,"aaaa"),"")</f>
        <v/>
      </c>
      <c r="D7745" s="315" t="str">
        <f t="shared" si="741"/>
        <v/>
      </c>
      <c r="E7745" s="228">
        <v>0</v>
      </c>
      <c r="J7745" s="229">
        <f t="shared" si="738"/>
        <v>0</v>
      </c>
      <c r="K7745" s="229">
        <f t="shared" si="739"/>
        <v>0</v>
      </c>
      <c r="L7745" s="229">
        <f t="shared" si="739"/>
        <v>0</v>
      </c>
      <c r="M7745" s="229">
        <f t="shared" si="740"/>
        <v>0</v>
      </c>
    </row>
    <row r="7746" spans="1:13" ht="15" customHeight="1">
      <c r="A7746" s="76"/>
      <c r="B7746" s="77" t="str">
        <f t="shared" si="737"/>
        <v/>
      </c>
      <c r="C7746" t="str">
        <f t="shared" si="742"/>
        <v/>
      </c>
      <c r="D7746" s="315" t="str">
        <f t="shared" si="741"/>
        <v/>
      </c>
      <c r="E7746" s="228">
        <v>0</v>
      </c>
      <c r="J7746" s="229">
        <f t="shared" si="738"/>
        <v>0</v>
      </c>
      <c r="K7746" s="229">
        <f t="shared" si="739"/>
        <v>0</v>
      </c>
      <c r="L7746" s="229">
        <f t="shared" si="739"/>
        <v>0</v>
      </c>
      <c r="M7746" s="229">
        <f t="shared" si="740"/>
        <v>0</v>
      </c>
    </row>
    <row r="7747" spans="1:13" ht="15" customHeight="1">
      <c r="A7747" s="76"/>
      <c r="B7747" s="77" t="str">
        <f t="shared" si="737"/>
        <v/>
      </c>
      <c r="C7747" t="str">
        <f t="shared" si="742"/>
        <v/>
      </c>
      <c r="D7747" s="315" t="str">
        <f t="shared" si="741"/>
        <v/>
      </c>
      <c r="E7747" s="228">
        <v>0</v>
      </c>
      <c r="J7747" s="229">
        <f t="shared" si="738"/>
        <v>0</v>
      </c>
      <c r="K7747" s="229">
        <f t="shared" si="739"/>
        <v>0</v>
      </c>
      <c r="L7747" s="229">
        <f t="shared" si="739"/>
        <v>0</v>
      </c>
      <c r="M7747" s="229">
        <f t="shared" si="740"/>
        <v>0</v>
      </c>
    </row>
    <row r="7748" spans="1:13" ht="15" customHeight="1">
      <c r="A7748" s="76"/>
      <c r="B7748" s="77" t="str">
        <f t="shared" si="737"/>
        <v/>
      </c>
      <c r="C7748" t="str">
        <f t="shared" si="742"/>
        <v/>
      </c>
      <c r="D7748" s="315" t="str">
        <f t="shared" si="741"/>
        <v/>
      </c>
      <c r="E7748" s="228">
        <v>0</v>
      </c>
      <c r="J7748" s="229">
        <f t="shared" si="738"/>
        <v>0</v>
      </c>
      <c r="K7748" s="229">
        <f t="shared" si="739"/>
        <v>0</v>
      </c>
      <c r="L7748" s="229">
        <f t="shared" si="739"/>
        <v>0</v>
      </c>
      <c r="M7748" s="229">
        <f t="shared" si="740"/>
        <v>0</v>
      </c>
    </row>
    <row r="7749" spans="1:13" ht="15" customHeight="1">
      <c r="A7749" s="76"/>
      <c r="B7749" s="77" t="str">
        <f t="shared" si="737"/>
        <v/>
      </c>
      <c r="C7749" t="str">
        <f t="shared" si="742"/>
        <v/>
      </c>
      <c r="D7749" s="315" t="str">
        <f t="shared" si="741"/>
        <v/>
      </c>
      <c r="E7749" s="228">
        <v>0</v>
      </c>
      <c r="J7749" s="229">
        <f t="shared" si="738"/>
        <v>0</v>
      </c>
      <c r="K7749" s="229">
        <f t="shared" si="739"/>
        <v>0</v>
      </c>
      <c r="L7749" s="229">
        <f t="shared" si="739"/>
        <v>0</v>
      </c>
      <c r="M7749" s="229">
        <f t="shared" si="740"/>
        <v>0</v>
      </c>
    </row>
    <row r="7750" spans="1:13" ht="15" customHeight="1">
      <c r="A7750" s="76"/>
      <c r="B7750" s="77" t="str">
        <f t="shared" si="737"/>
        <v/>
      </c>
      <c r="C7750" t="str">
        <f t="shared" si="742"/>
        <v/>
      </c>
      <c r="D7750" s="315" t="str">
        <f t="shared" si="741"/>
        <v/>
      </c>
      <c r="E7750" s="228">
        <v>0</v>
      </c>
      <c r="J7750" s="229">
        <f t="shared" si="738"/>
        <v>0</v>
      </c>
      <c r="K7750" s="229">
        <f t="shared" si="739"/>
        <v>0</v>
      </c>
      <c r="L7750" s="229">
        <f t="shared" si="739"/>
        <v>0</v>
      </c>
      <c r="M7750" s="229">
        <f t="shared" si="740"/>
        <v>0</v>
      </c>
    </row>
    <row r="7751" spans="1:13" ht="15" customHeight="1">
      <c r="A7751" s="76"/>
      <c r="B7751" s="77" t="str">
        <f t="shared" ref="B7751:B7814" si="743">IF(A7751="","",TEXT(A7751,"DDDD"))</f>
        <v/>
      </c>
      <c r="C7751" t="str">
        <f t="shared" si="742"/>
        <v/>
      </c>
      <c r="D7751" s="315" t="str">
        <f t="shared" si="741"/>
        <v/>
      </c>
      <c r="E7751" s="228">
        <v>0</v>
      </c>
      <c r="J7751" s="229">
        <f t="shared" ref="J7751:J7814" si="744">IF(E7751=0,0,(1-J$4)*E7751)</f>
        <v>0</v>
      </c>
      <c r="K7751" s="229">
        <f t="shared" ref="K7751:L7814" si="745">IF(F7751=0,0,(1-K$4)*F7751)</f>
        <v>0</v>
      </c>
      <c r="L7751" s="229">
        <f t="shared" si="745"/>
        <v>0</v>
      </c>
      <c r="M7751" s="229">
        <f t="shared" ref="M7751:M7814" si="746">IF(H7751=0,0,(1-M$4)*H7751)</f>
        <v>0</v>
      </c>
    </row>
    <row r="7752" spans="1:13" ht="15" customHeight="1">
      <c r="A7752" s="76"/>
      <c r="B7752" s="77" t="str">
        <f t="shared" si="743"/>
        <v/>
      </c>
      <c r="C7752" t="str">
        <f t="shared" si="742"/>
        <v/>
      </c>
      <c r="D7752" s="315" t="str">
        <f t="shared" ref="D7752:D7815" si="747">IF(A7752&lt;&gt;"",PROPER(TEXT(A7752,"Mmmm")),"")</f>
        <v/>
      </c>
      <c r="E7752" s="228">
        <v>0</v>
      </c>
      <c r="J7752" s="229">
        <f t="shared" si="744"/>
        <v>0</v>
      </c>
      <c r="K7752" s="229">
        <f t="shared" si="745"/>
        <v>0</v>
      </c>
      <c r="L7752" s="229">
        <f t="shared" si="745"/>
        <v>0</v>
      </c>
      <c r="M7752" s="229">
        <f t="shared" si="746"/>
        <v>0</v>
      </c>
    </row>
    <row r="7753" spans="1:13" ht="15" customHeight="1">
      <c r="A7753" s="76"/>
      <c r="B7753" s="77" t="str">
        <f t="shared" si="743"/>
        <v/>
      </c>
      <c r="C7753" t="str">
        <f t="shared" si="742"/>
        <v/>
      </c>
      <c r="D7753" s="315" t="str">
        <f t="shared" si="747"/>
        <v/>
      </c>
      <c r="E7753" s="228">
        <v>0</v>
      </c>
      <c r="J7753" s="229">
        <f t="shared" si="744"/>
        <v>0</v>
      </c>
      <c r="K7753" s="229">
        <f t="shared" si="745"/>
        <v>0</v>
      </c>
      <c r="L7753" s="229">
        <f t="shared" si="745"/>
        <v>0</v>
      </c>
      <c r="M7753" s="229">
        <f t="shared" si="746"/>
        <v>0</v>
      </c>
    </row>
    <row r="7754" spans="1:13" ht="15" customHeight="1">
      <c r="A7754" s="76"/>
      <c r="B7754" s="77" t="str">
        <f t="shared" si="743"/>
        <v/>
      </c>
      <c r="C7754" t="str">
        <f t="shared" si="742"/>
        <v/>
      </c>
      <c r="D7754" s="315" t="str">
        <f t="shared" si="747"/>
        <v/>
      </c>
      <c r="E7754" s="228">
        <v>0</v>
      </c>
      <c r="J7754" s="229">
        <f t="shared" si="744"/>
        <v>0</v>
      </c>
      <c r="K7754" s="229">
        <f t="shared" si="745"/>
        <v>0</v>
      </c>
      <c r="L7754" s="229">
        <f t="shared" si="745"/>
        <v>0</v>
      </c>
      <c r="M7754" s="229">
        <f t="shared" si="746"/>
        <v>0</v>
      </c>
    </row>
    <row r="7755" spans="1:13" ht="15" customHeight="1">
      <c r="A7755" s="76"/>
      <c r="B7755" s="77" t="str">
        <f t="shared" si="743"/>
        <v/>
      </c>
      <c r="C7755" t="str">
        <f t="shared" si="742"/>
        <v/>
      </c>
      <c r="D7755" s="315" t="str">
        <f t="shared" si="747"/>
        <v/>
      </c>
      <c r="E7755" s="228">
        <v>0</v>
      </c>
      <c r="J7755" s="229">
        <f t="shared" si="744"/>
        <v>0</v>
      </c>
      <c r="K7755" s="229">
        <f t="shared" si="745"/>
        <v>0</v>
      </c>
      <c r="L7755" s="229">
        <f t="shared" si="745"/>
        <v>0</v>
      </c>
      <c r="M7755" s="229">
        <f t="shared" si="746"/>
        <v>0</v>
      </c>
    </row>
    <row r="7756" spans="1:13" ht="15" customHeight="1">
      <c r="A7756" s="76"/>
      <c r="B7756" s="77" t="str">
        <f t="shared" si="743"/>
        <v/>
      </c>
      <c r="C7756" t="str">
        <f t="shared" si="742"/>
        <v/>
      </c>
      <c r="D7756" s="315" t="str">
        <f t="shared" si="747"/>
        <v/>
      </c>
      <c r="E7756" s="228">
        <v>0</v>
      </c>
      <c r="J7756" s="229">
        <f t="shared" si="744"/>
        <v>0</v>
      </c>
      <c r="K7756" s="229">
        <f t="shared" si="745"/>
        <v>0</v>
      </c>
      <c r="L7756" s="229">
        <f t="shared" si="745"/>
        <v>0</v>
      </c>
      <c r="M7756" s="229">
        <f t="shared" si="746"/>
        <v>0</v>
      </c>
    </row>
    <row r="7757" spans="1:13" ht="15" customHeight="1">
      <c r="A7757" s="76"/>
      <c r="B7757" s="77" t="str">
        <f t="shared" si="743"/>
        <v/>
      </c>
      <c r="C7757" t="str">
        <f t="shared" si="742"/>
        <v/>
      </c>
      <c r="D7757" s="315" t="str">
        <f t="shared" si="747"/>
        <v/>
      </c>
      <c r="E7757" s="228">
        <v>0</v>
      </c>
      <c r="J7757" s="229">
        <f t="shared" si="744"/>
        <v>0</v>
      </c>
      <c r="K7757" s="229">
        <f t="shared" si="745"/>
        <v>0</v>
      </c>
      <c r="L7757" s="229">
        <f t="shared" si="745"/>
        <v>0</v>
      </c>
      <c r="M7757" s="229">
        <f t="shared" si="746"/>
        <v>0</v>
      </c>
    </row>
    <row r="7758" spans="1:13" ht="15" customHeight="1">
      <c r="A7758" s="76"/>
      <c r="B7758" s="77" t="str">
        <f t="shared" si="743"/>
        <v/>
      </c>
      <c r="C7758" t="str">
        <f t="shared" si="742"/>
        <v/>
      </c>
      <c r="D7758" s="315" t="str">
        <f t="shared" si="747"/>
        <v/>
      </c>
      <c r="E7758" s="228">
        <v>0</v>
      </c>
      <c r="J7758" s="229">
        <f t="shared" si="744"/>
        <v>0</v>
      </c>
      <c r="K7758" s="229">
        <f t="shared" si="745"/>
        <v>0</v>
      </c>
      <c r="L7758" s="229">
        <f t="shared" si="745"/>
        <v>0</v>
      </c>
      <c r="M7758" s="229">
        <f t="shared" si="746"/>
        <v>0</v>
      </c>
    </row>
    <row r="7759" spans="1:13" ht="15" customHeight="1">
      <c r="A7759" s="76"/>
      <c r="B7759" s="77" t="str">
        <f t="shared" si="743"/>
        <v/>
      </c>
      <c r="C7759" t="str">
        <f t="shared" si="742"/>
        <v/>
      </c>
      <c r="D7759" s="315" t="str">
        <f t="shared" si="747"/>
        <v/>
      </c>
      <c r="E7759" s="228">
        <v>0</v>
      </c>
      <c r="J7759" s="229">
        <f t="shared" si="744"/>
        <v>0</v>
      </c>
      <c r="K7759" s="229">
        <f t="shared" si="745"/>
        <v>0</v>
      </c>
      <c r="L7759" s="229">
        <f t="shared" si="745"/>
        <v>0</v>
      </c>
      <c r="M7759" s="229">
        <f t="shared" si="746"/>
        <v>0</v>
      </c>
    </row>
    <row r="7760" spans="1:13" ht="15" customHeight="1">
      <c r="A7760" s="76"/>
      <c r="B7760" s="77" t="str">
        <f t="shared" si="743"/>
        <v/>
      </c>
      <c r="C7760" t="str">
        <f t="shared" si="742"/>
        <v/>
      </c>
      <c r="D7760" s="315" t="str">
        <f t="shared" si="747"/>
        <v/>
      </c>
      <c r="E7760" s="228">
        <v>0</v>
      </c>
      <c r="J7760" s="229">
        <f t="shared" si="744"/>
        <v>0</v>
      </c>
      <c r="K7760" s="229">
        <f t="shared" si="745"/>
        <v>0</v>
      </c>
      <c r="L7760" s="229">
        <f t="shared" si="745"/>
        <v>0</v>
      </c>
      <c r="M7760" s="229">
        <f t="shared" si="746"/>
        <v>0</v>
      </c>
    </row>
    <row r="7761" spans="1:13" ht="15" customHeight="1">
      <c r="A7761" s="76"/>
      <c r="B7761" s="77" t="str">
        <f t="shared" si="743"/>
        <v/>
      </c>
      <c r="C7761" t="str">
        <f t="shared" si="742"/>
        <v/>
      </c>
      <c r="D7761" s="315" t="str">
        <f t="shared" si="747"/>
        <v/>
      </c>
      <c r="E7761" s="228">
        <v>0</v>
      </c>
      <c r="J7761" s="229">
        <f t="shared" si="744"/>
        <v>0</v>
      </c>
      <c r="K7761" s="229">
        <f t="shared" si="745"/>
        <v>0</v>
      </c>
      <c r="L7761" s="229">
        <f t="shared" si="745"/>
        <v>0</v>
      </c>
      <c r="M7761" s="229">
        <f t="shared" si="746"/>
        <v>0</v>
      </c>
    </row>
    <row r="7762" spans="1:13" ht="15" customHeight="1">
      <c r="A7762" s="76"/>
      <c r="B7762" s="77" t="str">
        <f t="shared" si="743"/>
        <v/>
      </c>
      <c r="C7762" t="str">
        <f t="shared" si="742"/>
        <v/>
      </c>
      <c r="D7762" s="315" t="str">
        <f t="shared" si="747"/>
        <v/>
      </c>
      <c r="E7762" s="228">
        <v>0</v>
      </c>
      <c r="J7762" s="229">
        <f t="shared" si="744"/>
        <v>0</v>
      </c>
      <c r="K7762" s="229">
        <f t="shared" si="745"/>
        <v>0</v>
      </c>
      <c r="L7762" s="229">
        <f t="shared" si="745"/>
        <v>0</v>
      </c>
      <c r="M7762" s="229">
        <f t="shared" si="746"/>
        <v>0</v>
      </c>
    </row>
    <row r="7763" spans="1:13" ht="15" customHeight="1">
      <c r="A7763" s="76"/>
      <c r="B7763" s="77" t="str">
        <f t="shared" si="743"/>
        <v/>
      </c>
      <c r="C7763" t="str">
        <f t="shared" si="742"/>
        <v/>
      </c>
      <c r="D7763" s="315" t="str">
        <f t="shared" si="747"/>
        <v/>
      </c>
      <c r="E7763" s="228">
        <v>0</v>
      </c>
      <c r="J7763" s="229">
        <f t="shared" si="744"/>
        <v>0</v>
      </c>
      <c r="K7763" s="229">
        <f t="shared" si="745"/>
        <v>0</v>
      </c>
      <c r="L7763" s="229">
        <f t="shared" si="745"/>
        <v>0</v>
      </c>
      <c r="M7763" s="229">
        <f t="shared" si="746"/>
        <v>0</v>
      </c>
    </row>
    <row r="7764" spans="1:13" ht="15" customHeight="1">
      <c r="A7764" s="76"/>
      <c r="B7764" s="77" t="str">
        <f t="shared" si="743"/>
        <v/>
      </c>
      <c r="C7764" t="str">
        <f t="shared" si="742"/>
        <v/>
      </c>
      <c r="D7764" s="315" t="str">
        <f t="shared" si="747"/>
        <v/>
      </c>
      <c r="E7764" s="228">
        <v>0</v>
      </c>
      <c r="J7764" s="229">
        <f t="shared" si="744"/>
        <v>0</v>
      </c>
      <c r="K7764" s="229">
        <f t="shared" si="745"/>
        <v>0</v>
      </c>
      <c r="L7764" s="229">
        <f t="shared" si="745"/>
        <v>0</v>
      </c>
      <c r="M7764" s="229">
        <f t="shared" si="746"/>
        <v>0</v>
      </c>
    </row>
    <row r="7765" spans="1:13" ht="15" customHeight="1">
      <c r="A7765" s="76"/>
      <c r="B7765" s="77" t="str">
        <f t="shared" si="743"/>
        <v/>
      </c>
      <c r="C7765" t="str">
        <f t="shared" si="742"/>
        <v/>
      </c>
      <c r="D7765" s="315" t="str">
        <f t="shared" si="747"/>
        <v/>
      </c>
      <c r="E7765" s="228">
        <v>0</v>
      </c>
      <c r="J7765" s="229">
        <f t="shared" si="744"/>
        <v>0</v>
      </c>
      <c r="K7765" s="229">
        <f t="shared" si="745"/>
        <v>0</v>
      </c>
      <c r="L7765" s="229">
        <f t="shared" si="745"/>
        <v>0</v>
      </c>
      <c r="M7765" s="229">
        <f t="shared" si="746"/>
        <v>0</v>
      </c>
    </row>
    <row r="7766" spans="1:13" ht="15" customHeight="1">
      <c r="A7766" s="76"/>
      <c r="B7766" s="77" t="str">
        <f t="shared" si="743"/>
        <v/>
      </c>
      <c r="C7766" t="str">
        <f t="shared" si="742"/>
        <v/>
      </c>
      <c r="D7766" s="315" t="str">
        <f t="shared" si="747"/>
        <v/>
      </c>
      <c r="E7766" s="228">
        <v>0</v>
      </c>
      <c r="J7766" s="229">
        <f t="shared" si="744"/>
        <v>0</v>
      </c>
      <c r="K7766" s="229">
        <f t="shared" si="745"/>
        <v>0</v>
      </c>
      <c r="L7766" s="229">
        <f t="shared" si="745"/>
        <v>0</v>
      </c>
      <c r="M7766" s="229">
        <f t="shared" si="746"/>
        <v>0</v>
      </c>
    </row>
    <row r="7767" spans="1:13" ht="15" customHeight="1">
      <c r="A7767" s="76"/>
      <c r="B7767" s="77" t="str">
        <f t="shared" si="743"/>
        <v/>
      </c>
      <c r="C7767" t="str">
        <f t="shared" si="742"/>
        <v/>
      </c>
      <c r="D7767" s="315" t="str">
        <f t="shared" si="747"/>
        <v/>
      </c>
      <c r="E7767" s="228">
        <v>0</v>
      </c>
      <c r="J7767" s="229">
        <f t="shared" si="744"/>
        <v>0</v>
      </c>
      <c r="K7767" s="229">
        <f t="shared" si="745"/>
        <v>0</v>
      </c>
      <c r="L7767" s="229">
        <f t="shared" si="745"/>
        <v>0</v>
      </c>
      <c r="M7767" s="229">
        <f t="shared" si="746"/>
        <v>0</v>
      </c>
    </row>
    <row r="7768" spans="1:13" ht="15" customHeight="1">
      <c r="A7768" s="76"/>
      <c r="B7768" s="77" t="str">
        <f t="shared" si="743"/>
        <v/>
      </c>
      <c r="C7768" t="str">
        <f t="shared" si="742"/>
        <v/>
      </c>
      <c r="D7768" s="315" t="str">
        <f t="shared" si="747"/>
        <v/>
      </c>
      <c r="E7768" s="228">
        <v>0</v>
      </c>
      <c r="J7768" s="229">
        <f t="shared" si="744"/>
        <v>0</v>
      </c>
      <c r="K7768" s="229">
        <f t="shared" si="745"/>
        <v>0</v>
      </c>
      <c r="L7768" s="229">
        <f t="shared" si="745"/>
        <v>0</v>
      </c>
      <c r="M7768" s="229">
        <f t="shared" si="746"/>
        <v>0</v>
      </c>
    </row>
    <row r="7769" spans="1:13" ht="15" customHeight="1">
      <c r="A7769" s="76"/>
      <c r="B7769" s="77" t="str">
        <f t="shared" si="743"/>
        <v/>
      </c>
      <c r="C7769" t="str">
        <f t="shared" si="742"/>
        <v/>
      </c>
      <c r="D7769" s="315" t="str">
        <f t="shared" si="747"/>
        <v/>
      </c>
      <c r="E7769" s="228">
        <v>0</v>
      </c>
      <c r="J7769" s="229">
        <f t="shared" si="744"/>
        <v>0</v>
      </c>
      <c r="K7769" s="229">
        <f t="shared" si="745"/>
        <v>0</v>
      </c>
      <c r="L7769" s="229">
        <f t="shared" si="745"/>
        <v>0</v>
      </c>
      <c r="M7769" s="229">
        <f t="shared" si="746"/>
        <v>0</v>
      </c>
    </row>
    <row r="7770" spans="1:13" ht="15" customHeight="1">
      <c r="A7770" s="76"/>
      <c r="B7770" s="77" t="str">
        <f t="shared" si="743"/>
        <v/>
      </c>
      <c r="C7770" t="str">
        <f t="shared" si="742"/>
        <v/>
      </c>
      <c r="D7770" s="315" t="str">
        <f t="shared" si="747"/>
        <v/>
      </c>
      <c r="E7770" s="228">
        <v>0</v>
      </c>
      <c r="J7770" s="229">
        <f t="shared" si="744"/>
        <v>0</v>
      </c>
      <c r="K7770" s="229">
        <f t="shared" si="745"/>
        <v>0</v>
      </c>
      <c r="L7770" s="229">
        <f t="shared" si="745"/>
        <v>0</v>
      </c>
      <c r="M7770" s="229">
        <f t="shared" si="746"/>
        <v>0</v>
      </c>
    </row>
    <row r="7771" spans="1:13" ht="15" customHeight="1">
      <c r="A7771" s="76"/>
      <c r="B7771" s="77" t="str">
        <f t="shared" si="743"/>
        <v/>
      </c>
      <c r="C7771" t="str">
        <f t="shared" si="742"/>
        <v/>
      </c>
      <c r="D7771" s="315" t="str">
        <f t="shared" si="747"/>
        <v/>
      </c>
      <c r="E7771" s="228">
        <v>0</v>
      </c>
      <c r="J7771" s="229">
        <f t="shared" si="744"/>
        <v>0</v>
      </c>
      <c r="K7771" s="229">
        <f t="shared" si="745"/>
        <v>0</v>
      </c>
      <c r="L7771" s="229">
        <f t="shared" si="745"/>
        <v>0</v>
      </c>
      <c r="M7771" s="229">
        <f t="shared" si="746"/>
        <v>0</v>
      </c>
    </row>
    <row r="7772" spans="1:13" ht="15" customHeight="1">
      <c r="A7772" s="76"/>
      <c r="B7772" s="77" t="str">
        <f t="shared" si="743"/>
        <v/>
      </c>
      <c r="C7772" t="str">
        <f t="shared" si="742"/>
        <v/>
      </c>
      <c r="D7772" s="315" t="str">
        <f t="shared" si="747"/>
        <v/>
      </c>
      <c r="E7772" s="228">
        <v>0</v>
      </c>
      <c r="J7772" s="229">
        <f t="shared" si="744"/>
        <v>0</v>
      </c>
      <c r="K7772" s="229">
        <f t="shared" si="745"/>
        <v>0</v>
      </c>
      <c r="L7772" s="229">
        <f t="shared" si="745"/>
        <v>0</v>
      </c>
      <c r="M7772" s="229">
        <f t="shared" si="746"/>
        <v>0</v>
      </c>
    </row>
    <row r="7773" spans="1:13" ht="15" customHeight="1">
      <c r="A7773" s="76"/>
      <c r="B7773" s="77" t="str">
        <f t="shared" si="743"/>
        <v/>
      </c>
      <c r="C7773" t="str">
        <f t="shared" si="742"/>
        <v/>
      </c>
      <c r="D7773" s="315" t="str">
        <f t="shared" si="747"/>
        <v/>
      </c>
      <c r="E7773" s="228">
        <v>0</v>
      </c>
      <c r="J7773" s="229">
        <f t="shared" si="744"/>
        <v>0</v>
      </c>
      <c r="K7773" s="229">
        <f t="shared" si="745"/>
        <v>0</v>
      </c>
      <c r="L7773" s="229">
        <f t="shared" si="745"/>
        <v>0</v>
      </c>
      <c r="M7773" s="229">
        <f t="shared" si="746"/>
        <v>0</v>
      </c>
    </row>
    <row r="7774" spans="1:13" ht="15" customHeight="1">
      <c r="A7774" s="76"/>
      <c r="B7774" s="77" t="str">
        <f t="shared" si="743"/>
        <v/>
      </c>
      <c r="C7774" t="str">
        <f t="shared" si="742"/>
        <v/>
      </c>
      <c r="D7774" s="315" t="str">
        <f t="shared" si="747"/>
        <v/>
      </c>
      <c r="E7774" s="228">
        <v>0</v>
      </c>
      <c r="J7774" s="229">
        <f t="shared" si="744"/>
        <v>0</v>
      </c>
      <c r="K7774" s="229">
        <f t="shared" si="745"/>
        <v>0</v>
      </c>
      <c r="L7774" s="229">
        <f t="shared" si="745"/>
        <v>0</v>
      </c>
      <c r="M7774" s="229">
        <f t="shared" si="746"/>
        <v>0</v>
      </c>
    </row>
    <row r="7775" spans="1:13" ht="15" customHeight="1">
      <c r="A7775" s="76"/>
      <c r="B7775" s="77" t="str">
        <f t="shared" si="743"/>
        <v/>
      </c>
      <c r="C7775" t="str">
        <f t="shared" si="742"/>
        <v/>
      </c>
      <c r="D7775" s="315" t="str">
        <f t="shared" si="747"/>
        <v/>
      </c>
      <c r="E7775" s="228">
        <v>0</v>
      </c>
      <c r="J7775" s="229">
        <f t="shared" si="744"/>
        <v>0</v>
      </c>
      <c r="K7775" s="229">
        <f t="shared" si="745"/>
        <v>0</v>
      </c>
      <c r="L7775" s="229">
        <f t="shared" si="745"/>
        <v>0</v>
      </c>
      <c r="M7775" s="229">
        <f t="shared" si="746"/>
        <v>0</v>
      </c>
    </row>
    <row r="7776" spans="1:13" ht="15" customHeight="1">
      <c r="A7776" s="76"/>
      <c r="B7776" s="77" t="str">
        <f t="shared" si="743"/>
        <v/>
      </c>
      <c r="C7776" t="str">
        <f t="shared" si="742"/>
        <v/>
      </c>
      <c r="D7776" s="315" t="str">
        <f t="shared" si="747"/>
        <v/>
      </c>
      <c r="E7776" s="228">
        <v>0</v>
      </c>
      <c r="J7776" s="229">
        <f t="shared" si="744"/>
        <v>0</v>
      </c>
      <c r="K7776" s="229">
        <f t="shared" si="745"/>
        <v>0</v>
      </c>
      <c r="L7776" s="229">
        <f t="shared" si="745"/>
        <v>0</v>
      </c>
      <c r="M7776" s="229">
        <f t="shared" si="746"/>
        <v>0</v>
      </c>
    </row>
    <row r="7777" spans="1:13" ht="15" customHeight="1">
      <c r="A7777" s="76"/>
      <c r="B7777" s="77" t="str">
        <f t="shared" si="743"/>
        <v/>
      </c>
      <c r="C7777" t="str">
        <f t="shared" si="742"/>
        <v/>
      </c>
      <c r="D7777" s="315" t="str">
        <f t="shared" si="747"/>
        <v/>
      </c>
      <c r="E7777" s="228">
        <v>0</v>
      </c>
      <c r="J7777" s="229">
        <f t="shared" si="744"/>
        <v>0</v>
      </c>
      <c r="K7777" s="229">
        <f t="shared" si="745"/>
        <v>0</v>
      </c>
      <c r="L7777" s="229">
        <f t="shared" si="745"/>
        <v>0</v>
      </c>
      <c r="M7777" s="229">
        <f t="shared" si="746"/>
        <v>0</v>
      </c>
    </row>
    <row r="7778" spans="1:13" ht="15" customHeight="1">
      <c r="A7778" s="76"/>
      <c r="B7778" s="77" t="str">
        <f t="shared" si="743"/>
        <v/>
      </c>
      <c r="C7778" t="str">
        <f t="shared" si="742"/>
        <v/>
      </c>
      <c r="D7778" s="315" t="str">
        <f t="shared" si="747"/>
        <v/>
      </c>
      <c r="E7778" s="228">
        <v>0</v>
      </c>
      <c r="J7778" s="229">
        <f t="shared" si="744"/>
        <v>0</v>
      </c>
      <c r="K7778" s="229">
        <f t="shared" si="745"/>
        <v>0</v>
      </c>
      <c r="L7778" s="229">
        <f t="shared" si="745"/>
        <v>0</v>
      </c>
      <c r="M7778" s="229">
        <f t="shared" si="746"/>
        <v>0</v>
      </c>
    </row>
    <row r="7779" spans="1:13" ht="15" customHeight="1">
      <c r="A7779" s="76"/>
      <c r="B7779" s="77" t="str">
        <f t="shared" si="743"/>
        <v/>
      </c>
      <c r="C7779" t="str">
        <f t="shared" si="742"/>
        <v/>
      </c>
      <c r="D7779" s="315" t="str">
        <f t="shared" si="747"/>
        <v/>
      </c>
      <c r="E7779" s="228">
        <v>0</v>
      </c>
      <c r="J7779" s="229">
        <f t="shared" si="744"/>
        <v>0</v>
      </c>
      <c r="K7779" s="229">
        <f t="shared" si="745"/>
        <v>0</v>
      </c>
      <c r="L7779" s="229">
        <f t="shared" si="745"/>
        <v>0</v>
      </c>
      <c r="M7779" s="229">
        <f t="shared" si="746"/>
        <v>0</v>
      </c>
    </row>
    <row r="7780" spans="1:13" ht="15" customHeight="1">
      <c r="A7780" s="76"/>
      <c r="B7780" s="77" t="str">
        <f t="shared" si="743"/>
        <v/>
      </c>
      <c r="C7780" t="str">
        <f t="shared" si="742"/>
        <v/>
      </c>
      <c r="D7780" s="315" t="str">
        <f t="shared" si="747"/>
        <v/>
      </c>
      <c r="E7780" s="228">
        <v>0</v>
      </c>
      <c r="J7780" s="229">
        <f t="shared" si="744"/>
        <v>0</v>
      </c>
      <c r="K7780" s="229">
        <f t="shared" si="745"/>
        <v>0</v>
      </c>
      <c r="L7780" s="229">
        <f t="shared" si="745"/>
        <v>0</v>
      </c>
      <c r="M7780" s="229">
        <f t="shared" si="746"/>
        <v>0</v>
      </c>
    </row>
    <row r="7781" spans="1:13" ht="15" customHeight="1">
      <c r="A7781" s="76"/>
      <c r="B7781" s="77" t="str">
        <f t="shared" si="743"/>
        <v/>
      </c>
      <c r="C7781" t="str">
        <f t="shared" si="742"/>
        <v/>
      </c>
      <c r="D7781" s="315" t="str">
        <f t="shared" si="747"/>
        <v/>
      </c>
      <c r="E7781" s="228">
        <v>0</v>
      </c>
      <c r="J7781" s="229">
        <f t="shared" si="744"/>
        <v>0</v>
      </c>
      <c r="K7781" s="229">
        <f t="shared" si="745"/>
        <v>0</v>
      </c>
      <c r="L7781" s="229">
        <f t="shared" si="745"/>
        <v>0</v>
      </c>
      <c r="M7781" s="229">
        <f t="shared" si="746"/>
        <v>0</v>
      </c>
    </row>
    <row r="7782" spans="1:13" ht="15" customHeight="1">
      <c r="A7782" s="76"/>
      <c r="B7782" s="77" t="str">
        <f t="shared" si="743"/>
        <v/>
      </c>
      <c r="C7782" t="str">
        <f t="shared" si="742"/>
        <v/>
      </c>
      <c r="D7782" s="315" t="str">
        <f t="shared" si="747"/>
        <v/>
      </c>
      <c r="E7782" s="228">
        <v>0</v>
      </c>
      <c r="J7782" s="229">
        <f t="shared" si="744"/>
        <v>0</v>
      </c>
      <c r="K7782" s="229">
        <f t="shared" si="745"/>
        <v>0</v>
      </c>
      <c r="L7782" s="229">
        <f t="shared" si="745"/>
        <v>0</v>
      </c>
      <c r="M7782" s="229">
        <f t="shared" si="746"/>
        <v>0</v>
      </c>
    </row>
    <row r="7783" spans="1:13" ht="15" customHeight="1">
      <c r="A7783" s="76"/>
      <c r="B7783" s="77" t="str">
        <f t="shared" si="743"/>
        <v/>
      </c>
      <c r="C7783" t="str">
        <f t="shared" si="742"/>
        <v/>
      </c>
      <c r="D7783" s="315" t="str">
        <f t="shared" si="747"/>
        <v/>
      </c>
      <c r="E7783" s="228">
        <v>0</v>
      </c>
      <c r="J7783" s="229">
        <f t="shared" si="744"/>
        <v>0</v>
      </c>
      <c r="K7783" s="229">
        <f t="shared" si="745"/>
        <v>0</v>
      </c>
      <c r="L7783" s="229">
        <f t="shared" si="745"/>
        <v>0</v>
      </c>
      <c r="M7783" s="229">
        <f t="shared" si="746"/>
        <v>0</v>
      </c>
    </row>
    <row r="7784" spans="1:13" ht="15" customHeight="1">
      <c r="A7784" s="76"/>
      <c r="B7784" s="77" t="str">
        <f t="shared" si="743"/>
        <v/>
      </c>
      <c r="C7784" t="str">
        <f t="shared" si="742"/>
        <v/>
      </c>
      <c r="D7784" s="315" t="str">
        <f t="shared" si="747"/>
        <v/>
      </c>
      <c r="E7784" s="228">
        <v>0</v>
      </c>
      <c r="J7784" s="229">
        <f t="shared" si="744"/>
        <v>0</v>
      </c>
      <c r="K7784" s="229">
        <f t="shared" si="745"/>
        <v>0</v>
      </c>
      <c r="L7784" s="229">
        <f t="shared" si="745"/>
        <v>0</v>
      </c>
      <c r="M7784" s="229">
        <f t="shared" si="746"/>
        <v>0</v>
      </c>
    </row>
    <row r="7785" spans="1:13" ht="15" customHeight="1">
      <c r="A7785" s="76"/>
      <c r="B7785" s="77" t="str">
        <f t="shared" si="743"/>
        <v/>
      </c>
      <c r="C7785" t="str">
        <f t="shared" si="742"/>
        <v/>
      </c>
      <c r="D7785" s="315" t="str">
        <f t="shared" si="747"/>
        <v/>
      </c>
      <c r="E7785" s="228">
        <v>0</v>
      </c>
      <c r="J7785" s="229">
        <f t="shared" si="744"/>
        <v>0</v>
      </c>
      <c r="K7785" s="229">
        <f t="shared" si="745"/>
        <v>0</v>
      </c>
      <c r="L7785" s="229">
        <f t="shared" si="745"/>
        <v>0</v>
      </c>
      <c r="M7785" s="229">
        <f t="shared" si="746"/>
        <v>0</v>
      </c>
    </row>
    <row r="7786" spans="1:13" ht="15" customHeight="1">
      <c r="A7786" s="76"/>
      <c r="B7786" s="77" t="str">
        <f t="shared" si="743"/>
        <v/>
      </c>
      <c r="C7786" t="str">
        <f t="shared" si="742"/>
        <v/>
      </c>
      <c r="D7786" s="315" t="str">
        <f t="shared" si="747"/>
        <v/>
      </c>
      <c r="E7786" s="228">
        <v>0</v>
      </c>
      <c r="J7786" s="229">
        <f t="shared" si="744"/>
        <v>0</v>
      </c>
      <c r="K7786" s="229">
        <f t="shared" si="745"/>
        <v>0</v>
      </c>
      <c r="L7786" s="229">
        <f t="shared" si="745"/>
        <v>0</v>
      </c>
      <c r="M7786" s="229">
        <f t="shared" si="746"/>
        <v>0</v>
      </c>
    </row>
    <row r="7787" spans="1:13" ht="15" customHeight="1">
      <c r="A7787" s="76"/>
      <c r="B7787" s="77" t="str">
        <f t="shared" si="743"/>
        <v/>
      </c>
      <c r="C7787" t="str">
        <f t="shared" si="742"/>
        <v/>
      </c>
      <c r="D7787" s="315" t="str">
        <f t="shared" si="747"/>
        <v/>
      </c>
      <c r="E7787" s="228">
        <v>0</v>
      </c>
      <c r="J7787" s="229">
        <f t="shared" si="744"/>
        <v>0</v>
      </c>
      <c r="K7787" s="229">
        <f t="shared" si="745"/>
        <v>0</v>
      </c>
      <c r="L7787" s="229">
        <f t="shared" si="745"/>
        <v>0</v>
      </c>
      <c r="M7787" s="229">
        <f t="shared" si="746"/>
        <v>0</v>
      </c>
    </row>
    <row r="7788" spans="1:13" ht="15" customHeight="1">
      <c r="A7788" s="76"/>
      <c r="B7788" s="77" t="str">
        <f t="shared" si="743"/>
        <v/>
      </c>
      <c r="C7788" t="str">
        <f t="shared" si="742"/>
        <v/>
      </c>
      <c r="D7788" s="315" t="str">
        <f t="shared" si="747"/>
        <v/>
      </c>
      <c r="E7788" s="228">
        <v>0</v>
      </c>
      <c r="J7788" s="229">
        <f t="shared" si="744"/>
        <v>0</v>
      </c>
      <c r="K7788" s="229">
        <f t="shared" si="745"/>
        <v>0</v>
      </c>
      <c r="L7788" s="229">
        <f t="shared" si="745"/>
        <v>0</v>
      </c>
      <c r="M7788" s="229">
        <f t="shared" si="746"/>
        <v>0</v>
      </c>
    </row>
    <row r="7789" spans="1:13" ht="15" customHeight="1">
      <c r="A7789" s="76"/>
      <c r="B7789" s="77" t="str">
        <f t="shared" si="743"/>
        <v/>
      </c>
      <c r="C7789" t="str">
        <f t="shared" si="742"/>
        <v/>
      </c>
      <c r="D7789" s="315" t="str">
        <f t="shared" si="747"/>
        <v/>
      </c>
      <c r="E7789" s="228">
        <v>0</v>
      </c>
      <c r="J7789" s="229">
        <f t="shared" si="744"/>
        <v>0</v>
      </c>
      <c r="K7789" s="229">
        <f t="shared" si="745"/>
        <v>0</v>
      </c>
      <c r="L7789" s="229">
        <f t="shared" si="745"/>
        <v>0</v>
      </c>
      <c r="M7789" s="229">
        <f t="shared" si="746"/>
        <v>0</v>
      </c>
    </row>
    <row r="7790" spans="1:13" ht="15" customHeight="1">
      <c r="A7790" s="76"/>
      <c r="B7790" s="77" t="str">
        <f t="shared" si="743"/>
        <v/>
      </c>
      <c r="C7790" t="str">
        <f t="shared" si="742"/>
        <v/>
      </c>
      <c r="D7790" s="315" t="str">
        <f t="shared" si="747"/>
        <v/>
      </c>
      <c r="E7790" s="228">
        <v>0</v>
      </c>
      <c r="J7790" s="229">
        <f t="shared" si="744"/>
        <v>0</v>
      </c>
      <c r="K7790" s="229">
        <f t="shared" si="745"/>
        <v>0</v>
      </c>
      <c r="L7790" s="229">
        <f t="shared" si="745"/>
        <v>0</v>
      </c>
      <c r="M7790" s="229">
        <f t="shared" si="746"/>
        <v>0</v>
      </c>
    </row>
    <row r="7791" spans="1:13" ht="15" customHeight="1">
      <c r="A7791" s="76"/>
      <c r="B7791" s="77" t="str">
        <f t="shared" si="743"/>
        <v/>
      </c>
      <c r="C7791" t="str">
        <f t="shared" si="742"/>
        <v/>
      </c>
      <c r="D7791" s="315" t="str">
        <f t="shared" si="747"/>
        <v/>
      </c>
      <c r="E7791" s="228">
        <v>0</v>
      </c>
      <c r="J7791" s="229">
        <f t="shared" si="744"/>
        <v>0</v>
      </c>
      <c r="K7791" s="229">
        <f t="shared" si="745"/>
        <v>0</v>
      </c>
      <c r="L7791" s="229">
        <f t="shared" si="745"/>
        <v>0</v>
      </c>
      <c r="M7791" s="229">
        <f t="shared" si="746"/>
        <v>0</v>
      </c>
    </row>
    <row r="7792" spans="1:13" ht="15" customHeight="1">
      <c r="A7792" s="76"/>
      <c r="B7792" s="77" t="str">
        <f t="shared" si="743"/>
        <v/>
      </c>
      <c r="C7792" t="str">
        <f t="shared" si="742"/>
        <v/>
      </c>
      <c r="D7792" s="315" t="str">
        <f t="shared" si="747"/>
        <v/>
      </c>
      <c r="E7792" s="228">
        <v>0</v>
      </c>
      <c r="J7792" s="229">
        <f t="shared" si="744"/>
        <v>0</v>
      </c>
      <c r="K7792" s="229">
        <f t="shared" si="745"/>
        <v>0</v>
      </c>
      <c r="L7792" s="229">
        <f t="shared" si="745"/>
        <v>0</v>
      </c>
      <c r="M7792" s="229">
        <f t="shared" si="746"/>
        <v>0</v>
      </c>
    </row>
    <row r="7793" spans="1:13" ht="15" customHeight="1">
      <c r="A7793" s="76"/>
      <c r="B7793" s="77" t="str">
        <f t="shared" si="743"/>
        <v/>
      </c>
      <c r="C7793" t="str">
        <f t="shared" si="742"/>
        <v/>
      </c>
      <c r="D7793" s="315" t="str">
        <f t="shared" si="747"/>
        <v/>
      </c>
      <c r="E7793" s="228">
        <v>0</v>
      </c>
      <c r="J7793" s="229">
        <f t="shared" si="744"/>
        <v>0</v>
      </c>
      <c r="K7793" s="229">
        <f t="shared" si="745"/>
        <v>0</v>
      </c>
      <c r="L7793" s="229">
        <f t="shared" si="745"/>
        <v>0</v>
      </c>
      <c r="M7793" s="229">
        <f t="shared" si="746"/>
        <v>0</v>
      </c>
    </row>
    <row r="7794" spans="1:13" ht="15" customHeight="1">
      <c r="A7794" s="76"/>
      <c r="B7794" s="77" t="str">
        <f t="shared" si="743"/>
        <v/>
      </c>
      <c r="C7794" t="str">
        <f t="shared" si="742"/>
        <v/>
      </c>
      <c r="D7794" s="315" t="str">
        <f t="shared" si="747"/>
        <v/>
      </c>
      <c r="E7794" s="228">
        <v>0</v>
      </c>
      <c r="J7794" s="229">
        <f t="shared" si="744"/>
        <v>0</v>
      </c>
      <c r="K7794" s="229">
        <f t="shared" si="745"/>
        <v>0</v>
      </c>
      <c r="L7794" s="229">
        <f t="shared" si="745"/>
        <v>0</v>
      </c>
      <c r="M7794" s="229">
        <f t="shared" si="746"/>
        <v>0</v>
      </c>
    </row>
    <row r="7795" spans="1:13" ht="15" customHeight="1">
      <c r="A7795" s="76"/>
      <c r="B7795" s="77" t="str">
        <f t="shared" si="743"/>
        <v/>
      </c>
      <c r="C7795" t="str">
        <f t="shared" si="742"/>
        <v/>
      </c>
      <c r="D7795" s="315" t="str">
        <f t="shared" si="747"/>
        <v/>
      </c>
      <c r="E7795" s="228">
        <v>0</v>
      </c>
      <c r="J7795" s="229">
        <f t="shared" si="744"/>
        <v>0</v>
      </c>
      <c r="K7795" s="229">
        <f t="shared" si="745"/>
        <v>0</v>
      </c>
      <c r="L7795" s="229">
        <f t="shared" si="745"/>
        <v>0</v>
      </c>
      <c r="M7795" s="229">
        <f t="shared" si="746"/>
        <v>0</v>
      </c>
    </row>
    <row r="7796" spans="1:13" ht="15" customHeight="1">
      <c r="A7796" s="76"/>
      <c r="B7796" s="77" t="str">
        <f t="shared" si="743"/>
        <v/>
      </c>
      <c r="C7796" t="str">
        <f t="shared" si="742"/>
        <v/>
      </c>
      <c r="D7796" s="315" t="str">
        <f t="shared" si="747"/>
        <v/>
      </c>
      <c r="E7796" s="228">
        <v>0</v>
      </c>
      <c r="J7796" s="229">
        <f t="shared" si="744"/>
        <v>0</v>
      </c>
      <c r="K7796" s="229">
        <f t="shared" si="745"/>
        <v>0</v>
      </c>
      <c r="L7796" s="229">
        <f t="shared" si="745"/>
        <v>0</v>
      </c>
      <c r="M7796" s="229">
        <f t="shared" si="746"/>
        <v>0</v>
      </c>
    </row>
    <row r="7797" spans="1:13" ht="15" customHeight="1">
      <c r="A7797" s="76"/>
      <c r="B7797" s="77" t="str">
        <f t="shared" si="743"/>
        <v/>
      </c>
      <c r="C7797" t="str">
        <f t="shared" si="742"/>
        <v/>
      </c>
      <c r="D7797" s="315" t="str">
        <f t="shared" si="747"/>
        <v/>
      </c>
      <c r="E7797" s="228">
        <v>0</v>
      </c>
      <c r="J7797" s="229">
        <f t="shared" si="744"/>
        <v>0</v>
      </c>
      <c r="K7797" s="229">
        <f t="shared" si="745"/>
        <v>0</v>
      </c>
      <c r="L7797" s="229">
        <f t="shared" si="745"/>
        <v>0</v>
      </c>
      <c r="M7797" s="229">
        <f t="shared" si="746"/>
        <v>0</v>
      </c>
    </row>
    <row r="7798" spans="1:13" ht="15" customHeight="1">
      <c r="A7798" s="76"/>
      <c r="B7798" s="77" t="str">
        <f t="shared" si="743"/>
        <v/>
      </c>
      <c r="C7798" t="str">
        <f t="shared" si="742"/>
        <v/>
      </c>
      <c r="D7798" s="315" t="str">
        <f t="shared" si="747"/>
        <v/>
      </c>
      <c r="E7798" s="228">
        <v>0</v>
      </c>
      <c r="J7798" s="229">
        <f t="shared" si="744"/>
        <v>0</v>
      </c>
      <c r="K7798" s="229">
        <f t="shared" si="745"/>
        <v>0</v>
      </c>
      <c r="L7798" s="229">
        <f t="shared" si="745"/>
        <v>0</v>
      </c>
      <c r="M7798" s="229">
        <f t="shared" si="746"/>
        <v>0</v>
      </c>
    </row>
    <row r="7799" spans="1:13" ht="15" customHeight="1">
      <c r="A7799" s="76"/>
      <c r="B7799" s="77" t="str">
        <f t="shared" si="743"/>
        <v/>
      </c>
      <c r="C7799" t="str">
        <f t="shared" si="742"/>
        <v/>
      </c>
      <c r="D7799" s="315" t="str">
        <f t="shared" si="747"/>
        <v/>
      </c>
      <c r="E7799" s="228">
        <v>0</v>
      </c>
      <c r="J7799" s="229">
        <f t="shared" si="744"/>
        <v>0</v>
      </c>
      <c r="K7799" s="229">
        <f t="shared" si="745"/>
        <v>0</v>
      </c>
      <c r="L7799" s="229">
        <f t="shared" si="745"/>
        <v>0</v>
      </c>
      <c r="M7799" s="229">
        <f t="shared" si="746"/>
        <v>0</v>
      </c>
    </row>
    <row r="7800" spans="1:13" ht="15" customHeight="1">
      <c r="A7800" s="76"/>
      <c r="B7800" s="77" t="str">
        <f t="shared" si="743"/>
        <v/>
      </c>
      <c r="C7800" t="str">
        <f t="shared" si="742"/>
        <v/>
      </c>
      <c r="D7800" s="315" t="str">
        <f t="shared" si="747"/>
        <v/>
      </c>
      <c r="E7800" s="228">
        <v>0</v>
      </c>
      <c r="J7800" s="229">
        <f t="shared" si="744"/>
        <v>0</v>
      </c>
      <c r="K7800" s="229">
        <f t="shared" si="745"/>
        <v>0</v>
      </c>
      <c r="L7800" s="229">
        <f t="shared" si="745"/>
        <v>0</v>
      </c>
      <c r="M7800" s="229">
        <f t="shared" si="746"/>
        <v>0</v>
      </c>
    </row>
    <row r="7801" spans="1:13" ht="15" customHeight="1">
      <c r="A7801" s="76"/>
      <c r="B7801" s="77" t="str">
        <f t="shared" si="743"/>
        <v/>
      </c>
      <c r="C7801" t="str">
        <f t="shared" si="742"/>
        <v/>
      </c>
      <c r="D7801" s="315" t="str">
        <f t="shared" si="747"/>
        <v/>
      </c>
      <c r="E7801" s="228">
        <v>0</v>
      </c>
      <c r="J7801" s="229">
        <f t="shared" si="744"/>
        <v>0</v>
      </c>
      <c r="K7801" s="229">
        <f t="shared" si="745"/>
        <v>0</v>
      </c>
      <c r="L7801" s="229">
        <f t="shared" si="745"/>
        <v>0</v>
      </c>
      <c r="M7801" s="229">
        <f t="shared" si="746"/>
        <v>0</v>
      </c>
    </row>
    <row r="7802" spans="1:13" ht="15" customHeight="1">
      <c r="A7802" s="76"/>
      <c r="B7802" s="77" t="str">
        <f t="shared" si="743"/>
        <v/>
      </c>
      <c r="C7802" t="str">
        <f t="shared" si="742"/>
        <v/>
      </c>
      <c r="D7802" s="315" t="str">
        <f t="shared" si="747"/>
        <v/>
      </c>
      <c r="E7802" s="228">
        <v>0</v>
      </c>
      <c r="J7802" s="229">
        <f t="shared" si="744"/>
        <v>0</v>
      </c>
      <c r="K7802" s="229">
        <f t="shared" si="745"/>
        <v>0</v>
      </c>
      <c r="L7802" s="229">
        <f t="shared" si="745"/>
        <v>0</v>
      </c>
      <c r="M7802" s="229">
        <f t="shared" si="746"/>
        <v>0</v>
      </c>
    </row>
    <row r="7803" spans="1:13" ht="15" customHeight="1">
      <c r="A7803" s="76"/>
      <c r="B7803" s="77" t="str">
        <f t="shared" si="743"/>
        <v/>
      </c>
      <c r="C7803" t="str">
        <f t="shared" si="742"/>
        <v/>
      </c>
      <c r="D7803" s="315" t="str">
        <f t="shared" si="747"/>
        <v/>
      </c>
      <c r="E7803" s="228">
        <v>0</v>
      </c>
      <c r="J7803" s="229">
        <f t="shared" si="744"/>
        <v>0</v>
      </c>
      <c r="K7803" s="229">
        <f t="shared" si="745"/>
        <v>0</v>
      </c>
      <c r="L7803" s="229">
        <f t="shared" si="745"/>
        <v>0</v>
      </c>
      <c r="M7803" s="229">
        <f t="shared" si="746"/>
        <v>0</v>
      </c>
    </row>
    <row r="7804" spans="1:13" ht="15" customHeight="1">
      <c r="A7804" s="76"/>
      <c r="B7804" s="77" t="str">
        <f t="shared" si="743"/>
        <v/>
      </c>
      <c r="C7804" t="str">
        <f t="shared" si="742"/>
        <v/>
      </c>
      <c r="D7804" s="315" t="str">
        <f t="shared" si="747"/>
        <v/>
      </c>
      <c r="E7804" s="228">
        <v>0</v>
      </c>
      <c r="J7804" s="229">
        <f t="shared" si="744"/>
        <v>0</v>
      </c>
      <c r="K7804" s="229">
        <f t="shared" si="745"/>
        <v>0</v>
      </c>
      <c r="L7804" s="229">
        <f t="shared" si="745"/>
        <v>0</v>
      </c>
      <c r="M7804" s="229">
        <f t="shared" si="746"/>
        <v>0</v>
      </c>
    </row>
    <row r="7805" spans="1:13" ht="15" customHeight="1">
      <c r="A7805" s="76"/>
      <c r="B7805" s="77" t="str">
        <f t="shared" si="743"/>
        <v/>
      </c>
      <c r="C7805" t="str">
        <f t="shared" si="742"/>
        <v/>
      </c>
      <c r="D7805" s="315" t="str">
        <f t="shared" si="747"/>
        <v/>
      </c>
      <c r="E7805" s="228">
        <v>0</v>
      </c>
      <c r="J7805" s="229">
        <f t="shared" si="744"/>
        <v>0</v>
      </c>
      <c r="K7805" s="229">
        <f t="shared" si="745"/>
        <v>0</v>
      </c>
      <c r="L7805" s="229">
        <f t="shared" si="745"/>
        <v>0</v>
      </c>
      <c r="M7805" s="229">
        <f t="shared" si="746"/>
        <v>0</v>
      </c>
    </row>
    <row r="7806" spans="1:13" ht="15" customHeight="1">
      <c r="A7806" s="76"/>
      <c r="B7806" s="77" t="str">
        <f t="shared" si="743"/>
        <v/>
      </c>
      <c r="C7806" t="str">
        <f t="shared" si="742"/>
        <v/>
      </c>
      <c r="D7806" s="315" t="str">
        <f t="shared" si="747"/>
        <v/>
      </c>
      <c r="E7806" s="228">
        <v>0</v>
      </c>
      <c r="J7806" s="229">
        <f t="shared" si="744"/>
        <v>0</v>
      </c>
      <c r="K7806" s="229">
        <f t="shared" si="745"/>
        <v>0</v>
      </c>
      <c r="L7806" s="229">
        <f t="shared" si="745"/>
        <v>0</v>
      </c>
      <c r="M7806" s="229">
        <f t="shared" si="746"/>
        <v>0</v>
      </c>
    </row>
    <row r="7807" spans="1:13" ht="15" customHeight="1">
      <c r="A7807" s="76"/>
      <c r="B7807" s="77" t="str">
        <f t="shared" si="743"/>
        <v/>
      </c>
      <c r="C7807" t="str">
        <f t="shared" si="742"/>
        <v/>
      </c>
      <c r="D7807" s="315" t="str">
        <f t="shared" si="747"/>
        <v/>
      </c>
      <c r="E7807" s="228">
        <v>0</v>
      </c>
      <c r="J7807" s="229">
        <f t="shared" si="744"/>
        <v>0</v>
      </c>
      <c r="K7807" s="229">
        <f t="shared" si="745"/>
        <v>0</v>
      </c>
      <c r="L7807" s="229">
        <f t="shared" si="745"/>
        <v>0</v>
      </c>
      <c r="M7807" s="229">
        <f t="shared" si="746"/>
        <v>0</v>
      </c>
    </row>
    <row r="7808" spans="1:13" ht="15" customHeight="1">
      <c r="A7808" s="76"/>
      <c r="B7808" s="77" t="str">
        <f t="shared" si="743"/>
        <v/>
      </c>
      <c r="C7808" t="str">
        <f t="shared" si="742"/>
        <v/>
      </c>
      <c r="D7808" s="315" t="str">
        <f t="shared" si="747"/>
        <v/>
      </c>
      <c r="E7808" s="228">
        <v>0</v>
      </c>
      <c r="J7808" s="229">
        <f t="shared" si="744"/>
        <v>0</v>
      </c>
      <c r="K7808" s="229">
        <f t="shared" si="745"/>
        <v>0</v>
      </c>
      <c r="L7808" s="229">
        <f t="shared" si="745"/>
        <v>0</v>
      </c>
      <c r="M7808" s="229">
        <f t="shared" si="746"/>
        <v>0</v>
      </c>
    </row>
    <row r="7809" spans="1:13" ht="15" customHeight="1">
      <c r="A7809" s="76"/>
      <c r="B7809" s="77" t="str">
        <f t="shared" si="743"/>
        <v/>
      </c>
      <c r="C7809" t="str">
        <f t="shared" ref="C7809:C7872" si="748">IF(A7809&lt;&gt;"",TEXT(A7809,"aaaa"),"")</f>
        <v/>
      </c>
      <c r="D7809" s="315" t="str">
        <f t="shared" si="747"/>
        <v/>
      </c>
      <c r="E7809" s="228">
        <v>0</v>
      </c>
      <c r="J7809" s="229">
        <f t="shared" si="744"/>
        <v>0</v>
      </c>
      <c r="K7809" s="229">
        <f t="shared" si="745"/>
        <v>0</v>
      </c>
      <c r="L7809" s="229">
        <f t="shared" si="745"/>
        <v>0</v>
      </c>
      <c r="M7809" s="229">
        <f t="shared" si="746"/>
        <v>0</v>
      </c>
    </row>
    <row r="7810" spans="1:13" ht="15" customHeight="1">
      <c r="A7810" s="76"/>
      <c r="B7810" s="77" t="str">
        <f t="shared" si="743"/>
        <v/>
      </c>
      <c r="C7810" t="str">
        <f t="shared" si="748"/>
        <v/>
      </c>
      <c r="D7810" s="315" t="str">
        <f t="shared" si="747"/>
        <v/>
      </c>
      <c r="E7810" s="228">
        <v>0</v>
      </c>
      <c r="J7810" s="229">
        <f t="shared" si="744"/>
        <v>0</v>
      </c>
      <c r="K7810" s="229">
        <f t="shared" si="745"/>
        <v>0</v>
      </c>
      <c r="L7810" s="229">
        <f t="shared" si="745"/>
        <v>0</v>
      </c>
      <c r="M7810" s="229">
        <f t="shared" si="746"/>
        <v>0</v>
      </c>
    </row>
    <row r="7811" spans="1:13" ht="15" customHeight="1">
      <c r="A7811" s="76"/>
      <c r="B7811" s="77" t="str">
        <f t="shared" si="743"/>
        <v/>
      </c>
      <c r="C7811" t="str">
        <f t="shared" si="748"/>
        <v/>
      </c>
      <c r="D7811" s="315" t="str">
        <f t="shared" si="747"/>
        <v/>
      </c>
      <c r="E7811" s="228">
        <v>0</v>
      </c>
      <c r="J7811" s="229">
        <f t="shared" si="744"/>
        <v>0</v>
      </c>
      <c r="K7811" s="229">
        <f t="shared" si="745"/>
        <v>0</v>
      </c>
      <c r="L7811" s="229">
        <f t="shared" si="745"/>
        <v>0</v>
      </c>
      <c r="M7811" s="229">
        <f t="shared" si="746"/>
        <v>0</v>
      </c>
    </row>
    <row r="7812" spans="1:13" ht="15" customHeight="1">
      <c r="A7812" s="76"/>
      <c r="B7812" s="77" t="str">
        <f t="shared" si="743"/>
        <v/>
      </c>
      <c r="C7812" t="str">
        <f t="shared" si="748"/>
        <v/>
      </c>
      <c r="D7812" s="315" t="str">
        <f t="shared" si="747"/>
        <v/>
      </c>
      <c r="E7812" s="228">
        <v>0</v>
      </c>
      <c r="J7812" s="229">
        <f t="shared" si="744"/>
        <v>0</v>
      </c>
      <c r="K7812" s="229">
        <f t="shared" si="745"/>
        <v>0</v>
      </c>
      <c r="L7812" s="229">
        <f t="shared" si="745"/>
        <v>0</v>
      </c>
      <c r="M7812" s="229">
        <f t="shared" si="746"/>
        <v>0</v>
      </c>
    </row>
    <row r="7813" spans="1:13" ht="15" customHeight="1">
      <c r="A7813" s="76"/>
      <c r="B7813" s="77" t="str">
        <f t="shared" si="743"/>
        <v/>
      </c>
      <c r="C7813" t="str">
        <f t="shared" si="748"/>
        <v/>
      </c>
      <c r="D7813" s="315" t="str">
        <f t="shared" si="747"/>
        <v/>
      </c>
      <c r="E7813" s="228">
        <v>0</v>
      </c>
      <c r="J7813" s="229">
        <f t="shared" si="744"/>
        <v>0</v>
      </c>
      <c r="K7813" s="229">
        <f t="shared" si="745"/>
        <v>0</v>
      </c>
      <c r="L7813" s="229">
        <f t="shared" si="745"/>
        <v>0</v>
      </c>
      <c r="M7813" s="229">
        <f t="shared" si="746"/>
        <v>0</v>
      </c>
    </row>
    <row r="7814" spans="1:13" ht="15" customHeight="1">
      <c r="A7814" s="76"/>
      <c r="B7814" s="77" t="str">
        <f t="shared" si="743"/>
        <v/>
      </c>
      <c r="C7814" t="str">
        <f t="shared" si="748"/>
        <v/>
      </c>
      <c r="D7814" s="315" t="str">
        <f t="shared" si="747"/>
        <v/>
      </c>
      <c r="E7814" s="228">
        <v>0</v>
      </c>
      <c r="J7814" s="229">
        <f t="shared" si="744"/>
        <v>0</v>
      </c>
      <c r="K7814" s="229">
        <f t="shared" si="745"/>
        <v>0</v>
      </c>
      <c r="L7814" s="229">
        <f t="shared" si="745"/>
        <v>0</v>
      </c>
      <c r="M7814" s="229">
        <f t="shared" si="746"/>
        <v>0</v>
      </c>
    </row>
    <row r="7815" spans="1:13" ht="15" customHeight="1">
      <c r="A7815" s="76"/>
      <c r="B7815" s="77" t="str">
        <f t="shared" ref="B7815:B7878" si="749">IF(A7815="","",TEXT(A7815,"DDDD"))</f>
        <v/>
      </c>
      <c r="C7815" t="str">
        <f t="shared" si="748"/>
        <v/>
      </c>
      <c r="D7815" s="315" t="str">
        <f t="shared" si="747"/>
        <v/>
      </c>
      <c r="E7815" s="228">
        <v>0</v>
      </c>
      <c r="J7815" s="229">
        <f t="shared" ref="J7815:J7878" si="750">IF(E7815=0,0,(1-J$4)*E7815)</f>
        <v>0</v>
      </c>
      <c r="K7815" s="229">
        <f t="shared" ref="K7815:L7878" si="751">IF(F7815=0,0,(1-K$4)*F7815)</f>
        <v>0</v>
      </c>
      <c r="L7815" s="229">
        <f t="shared" si="751"/>
        <v>0</v>
      </c>
      <c r="M7815" s="229">
        <f t="shared" ref="M7815:M7878" si="752">IF(H7815=0,0,(1-M$4)*H7815)</f>
        <v>0</v>
      </c>
    </row>
    <row r="7816" spans="1:13" ht="15" customHeight="1">
      <c r="A7816" s="76"/>
      <c r="B7816" s="77" t="str">
        <f t="shared" si="749"/>
        <v/>
      </c>
      <c r="C7816" t="str">
        <f t="shared" si="748"/>
        <v/>
      </c>
      <c r="D7816" s="315" t="str">
        <f t="shared" ref="D7816:D7879" si="753">IF(A7816&lt;&gt;"",PROPER(TEXT(A7816,"Mmmm")),"")</f>
        <v/>
      </c>
      <c r="E7816" s="228">
        <v>0</v>
      </c>
      <c r="J7816" s="229">
        <f t="shared" si="750"/>
        <v>0</v>
      </c>
      <c r="K7816" s="229">
        <f t="shared" si="751"/>
        <v>0</v>
      </c>
      <c r="L7816" s="229">
        <f t="shared" si="751"/>
        <v>0</v>
      </c>
      <c r="M7816" s="229">
        <f t="shared" si="752"/>
        <v>0</v>
      </c>
    </row>
    <row r="7817" spans="1:13" ht="15" customHeight="1">
      <c r="A7817" s="76"/>
      <c r="B7817" s="77" t="str">
        <f t="shared" si="749"/>
        <v/>
      </c>
      <c r="C7817" t="str">
        <f t="shared" si="748"/>
        <v/>
      </c>
      <c r="D7817" s="315" t="str">
        <f t="shared" si="753"/>
        <v/>
      </c>
      <c r="E7817" s="228">
        <v>0</v>
      </c>
      <c r="J7817" s="229">
        <f t="shared" si="750"/>
        <v>0</v>
      </c>
      <c r="K7817" s="229">
        <f t="shared" si="751"/>
        <v>0</v>
      </c>
      <c r="L7817" s="229">
        <f t="shared" si="751"/>
        <v>0</v>
      </c>
      <c r="M7817" s="229">
        <f t="shared" si="752"/>
        <v>0</v>
      </c>
    </row>
    <row r="7818" spans="1:13" ht="15" customHeight="1">
      <c r="A7818" s="76"/>
      <c r="B7818" s="77" t="str">
        <f t="shared" si="749"/>
        <v/>
      </c>
      <c r="C7818" t="str">
        <f t="shared" si="748"/>
        <v/>
      </c>
      <c r="D7818" s="315" t="str">
        <f t="shared" si="753"/>
        <v/>
      </c>
      <c r="E7818" s="228">
        <v>0</v>
      </c>
      <c r="J7818" s="229">
        <f t="shared" si="750"/>
        <v>0</v>
      </c>
      <c r="K7818" s="229">
        <f t="shared" si="751"/>
        <v>0</v>
      </c>
      <c r="L7818" s="229">
        <f t="shared" si="751"/>
        <v>0</v>
      </c>
      <c r="M7818" s="229">
        <f t="shared" si="752"/>
        <v>0</v>
      </c>
    </row>
    <row r="7819" spans="1:13" ht="15" customHeight="1">
      <c r="A7819" s="76"/>
      <c r="B7819" s="77" t="str">
        <f t="shared" si="749"/>
        <v/>
      </c>
      <c r="C7819" t="str">
        <f t="shared" si="748"/>
        <v/>
      </c>
      <c r="D7819" s="315" t="str">
        <f t="shared" si="753"/>
        <v/>
      </c>
      <c r="E7819" s="228">
        <v>0</v>
      </c>
      <c r="J7819" s="229">
        <f t="shared" si="750"/>
        <v>0</v>
      </c>
      <c r="K7819" s="229">
        <f t="shared" si="751"/>
        <v>0</v>
      </c>
      <c r="L7819" s="229">
        <f t="shared" si="751"/>
        <v>0</v>
      </c>
      <c r="M7819" s="229">
        <f t="shared" si="752"/>
        <v>0</v>
      </c>
    </row>
    <row r="7820" spans="1:13" ht="15" customHeight="1">
      <c r="A7820" s="76"/>
      <c r="B7820" s="77" t="str">
        <f t="shared" si="749"/>
        <v/>
      </c>
      <c r="C7820" t="str">
        <f t="shared" si="748"/>
        <v/>
      </c>
      <c r="D7820" s="315" t="str">
        <f t="shared" si="753"/>
        <v/>
      </c>
      <c r="E7820" s="228">
        <v>0</v>
      </c>
      <c r="J7820" s="229">
        <f t="shared" si="750"/>
        <v>0</v>
      </c>
      <c r="K7820" s="229">
        <f t="shared" si="751"/>
        <v>0</v>
      </c>
      <c r="L7820" s="229">
        <f t="shared" si="751"/>
        <v>0</v>
      </c>
      <c r="M7820" s="229">
        <f t="shared" si="752"/>
        <v>0</v>
      </c>
    </row>
    <row r="7821" spans="1:13" ht="15" customHeight="1">
      <c r="A7821" s="76"/>
      <c r="B7821" s="77" t="str">
        <f t="shared" si="749"/>
        <v/>
      </c>
      <c r="C7821" t="str">
        <f t="shared" si="748"/>
        <v/>
      </c>
      <c r="D7821" s="315" t="str">
        <f t="shared" si="753"/>
        <v/>
      </c>
      <c r="E7821" s="228">
        <v>0</v>
      </c>
      <c r="J7821" s="229">
        <f t="shared" si="750"/>
        <v>0</v>
      </c>
      <c r="K7821" s="229">
        <f t="shared" si="751"/>
        <v>0</v>
      </c>
      <c r="L7821" s="229">
        <f t="shared" si="751"/>
        <v>0</v>
      </c>
      <c r="M7821" s="229">
        <f t="shared" si="752"/>
        <v>0</v>
      </c>
    </row>
    <row r="7822" spans="1:13" ht="15" customHeight="1">
      <c r="A7822" s="76"/>
      <c r="B7822" s="77" t="str">
        <f t="shared" si="749"/>
        <v/>
      </c>
      <c r="C7822" t="str">
        <f t="shared" si="748"/>
        <v/>
      </c>
      <c r="D7822" s="315" t="str">
        <f t="shared" si="753"/>
        <v/>
      </c>
      <c r="E7822" s="228">
        <v>0</v>
      </c>
      <c r="J7822" s="229">
        <f t="shared" si="750"/>
        <v>0</v>
      </c>
      <c r="K7822" s="229">
        <f t="shared" si="751"/>
        <v>0</v>
      </c>
      <c r="L7822" s="229">
        <f t="shared" si="751"/>
        <v>0</v>
      </c>
      <c r="M7822" s="229">
        <f t="shared" si="752"/>
        <v>0</v>
      </c>
    </row>
    <row r="7823" spans="1:13" ht="15" customHeight="1">
      <c r="A7823" s="76"/>
      <c r="B7823" s="77" t="str">
        <f t="shared" si="749"/>
        <v/>
      </c>
      <c r="C7823" t="str">
        <f t="shared" si="748"/>
        <v/>
      </c>
      <c r="D7823" s="315" t="str">
        <f t="shared" si="753"/>
        <v/>
      </c>
      <c r="E7823" s="228">
        <v>0</v>
      </c>
      <c r="J7823" s="229">
        <f t="shared" si="750"/>
        <v>0</v>
      </c>
      <c r="K7823" s="229">
        <f t="shared" si="751"/>
        <v>0</v>
      </c>
      <c r="L7823" s="229">
        <f t="shared" si="751"/>
        <v>0</v>
      </c>
      <c r="M7823" s="229">
        <f t="shared" si="752"/>
        <v>0</v>
      </c>
    </row>
    <row r="7824" spans="1:13" ht="15" customHeight="1">
      <c r="A7824" s="76"/>
      <c r="B7824" s="77" t="str">
        <f t="shared" si="749"/>
        <v/>
      </c>
      <c r="C7824" t="str">
        <f t="shared" si="748"/>
        <v/>
      </c>
      <c r="D7824" s="315" t="str">
        <f t="shared" si="753"/>
        <v/>
      </c>
      <c r="E7824" s="228">
        <v>0</v>
      </c>
      <c r="J7824" s="229">
        <f t="shared" si="750"/>
        <v>0</v>
      </c>
      <c r="K7824" s="229">
        <f t="shared" si="751"/>
        <v>0</v>
      </c>
      <c r="L7824" s="229">
        <f t="shared" si="751"/>
        <v>0</v>
      </c>
      <c r="M7824" s="229">
        <f t="shared" si="752"/>
        <v>0</v>
      </c>
    </row>
    <row r="7825" spans="1:13" ht="15" customHeight="1">
      <c r="A7825" s="76"/>
      <c r="B7825" s="77" t="str">
        <f t="shared" si="749"/>
        <v/>
      </c>
      <c r="C7825" t="str">
        <f t="shared" si="748"/>
        <v/>
      </c>
      <c r="D7825" s="315" t="str">
        <f t="shared" si="753"/>
        <v/>
      </c>
      <c r="E7825" s="228">
        <v>0</v>
      </c>
      <c r="J7825" s="229">
        <f t="shared" si="750"/>
        <v>0</v>
      </c>
      <c r="K7825" s="229">
        <f t="shared" si="751"/>
        <v>0</v>
      </c>
      <c r="L7825" s="229">
        <f t="shared" si="751"/>
        <v>0</v>
      </c>
      <c r="M7825" s="229">
        <f t="shared" si="752"/>
        <v>0</v>
      </c>
    </row>
    <row r="7826" spans="1:13" ht="15" customHeight="1">
      <c r="A7826" s="76"/>
      <c r="B7826" s="77" t="str">
        <f t="shared" si="749"/>
        <v/>
      </c>
      <c r="C7826" t="str">
        <f t="shared" si="748"/>
        <v/>
      </c>
      <c r="D7826" s="315" t="str">
        <f t="shared" si="753"/>
        <v/>
      </c>
      <c r="E7826" s="228">
        <v>0</v>
      </c>
      <c r="J7826" s="229">
        <f t="shared" si="750"/>
        <v>0</v>
      </c>
      <c r="K7826" s="229">
        <f t="shared" si="751"/>
        <v>0</v>
      </c>
      <c r="L7826" s="229">
        <f t="shared" si="751"/>
        <v>0</v>
      </c>
      <c r="M7826" s="229">
        <f t="shared" si="752"/>
        <v>0</v>
      </c>
    </row>
    <row r="7827" spans="1:13" ht="15" customHeight="1">
      <c r="A7827" s="76"/>
      <c r="B7827" s="77" t="str">
        <f t="shared" si="749"/>
        <v/>
      </c>
      <c r="C7827" t="str">
        <f t="shared" si="748"/>
        <v/>
      </c>
      <c r="D7827" s="315" t="str">
        <f t="shared" si="753"/>
        <v/>
      </c>
      <c r="E7827" s="228">
        <v>0</v>
      </c>
      <c r="J7827" s="229">
        <f t="shared" si="750"/>
        <v>0</v>
      </c>
      <c r="K7827" s="229">
        <f t="shared" si="751"/>
        <v>0</v>
      </c>
      <c r="L7827" s="229">
        <f t="shared" si="751"/>
        <v>0</v>
      </c>
      <c r="M7827" s="229">
        <f t="shared" si="752"/>
        <v>0</v>
      </c>
    </row>
    <row r="7828" spans="1:13" ht="15" customHeight="1">
      <c r="A7828" s="76"/>
      <c r="B7828" s="77" t="str">
        <f t="shared" si="749"/>
        <v/>
      </c>
      <c r="C7828" t="str">
        <f t="shared" si="748"/>
        <v/>
      </c>
      <c r="D7828" s="315" t="str">
        <f t="shared" si="753"/>
        <v/>
      </c>
      <c r="E7828" s="228">
        <v>0</v>
      </c>
      <c r="J7828" s="229">
        <f t="shared" si="750"/>
        <v>0</v>
      </c>
      <c r="K7828" s="229">
        <f t="shared" si="751"/>
        <v>0</v>
      </c>
      <c r="L7828" s="229">
        <f t="shared" si="751"/>
        <v>0</v>
      </c>
      <c r="M7828" s="229">
        <f t="shared" si="752"/>
        <v>0</v>
      </c>
    </row>
    <row r="7829" spans="1:13" ht="15" customHeight="1">
      <c r="A7829" s="76"/>
      <c r="B7829" s="77" t="str">
        <f t="shared" si="749"/>
        <v/>
      </c>
      <c r="C7829" t="str">
        <f t="shared" si="748"/>
        <v/>
      </c>
      <c r="D7829" s="315" t="str">
        <f t="shared" si="753"/>
        <v/>
      </c>
      <c r="E7829" s="228">
        <v>0</v>
      </c>
      <c r="J7829" s="229">
        <f t="shared" si="750"/>
        <v>0</v>
      </c>
      <c r="K7829" s="229">
        <f t="shared" si="751"/>
        <v>0</v>
      </c>
      <c r="L7829" s="229">
        <f t="shared" si="751"/>
        <v>0</v>
      </c>
      <c r="M7829" s="229">
        <f t="shared" si="752"/>
        <v>0</v>
      </c>
    </row>
    <row r="7830" spans="1:13" ht="15" customHeight="1">
      <c r="A7830" s="76"/>
      <c r="B7830" s="77" t="str">
        <f t="shared" si="749"/>
        <v/>
      </c>
      <c r="C7830" t="str">
        <f t="shared" si="748"/>
        <v/>
      </c>
      <c r="D7830" s="315" t="str">
        <f t="shared" si="753"/>
        <v/>
      </c>
      <c r="E7830" s="228">
        <v>0</v>
      </c>
      <c r="J7830" s="229">
        <f t="shared" si="750"/>
        <v>0</v>
      </c>
      <c r="K7830" s="229">
        <f t="shared" si="751"/>
        <v>0</v>
      </c>
      <c r="L7830" s="229">
        <f t="shared" si="751"/>
        <v>0</v>
      </c>
      <c r="M7830" s="229">
        <f t="shared" si="752"/>
        <v>0</v>
      </c>
    </row>
    <row r="7831" spans="1:13" ht="15" customHeight="1">
      <c r="A7831" s="76"/>
      <c r="B7831" s="77" t="str">
        <f t="shared" si="749"/>
        <v/>
      </c>
      <c r="C7831" t="str">
        <f t="shared" si="748"/>
        <v/>
      </c>
      <c r="D7831" s="315" t="str">
        <f t="shared" si="753"/>
        <v/>
      </c>
      <c r="E7831" s="228">
        <v>0</v>
      </c>
      <c r="J7831" s="229">
        <f t="shared" si="750"/>
        <v>0</v>
      </c>
      <c r="K7831" s="229">
        <f t="shared" si="751"/>
        <v>0</v>
      </c>
      <c r="L7831" s="229">
        <f t="shared" si="751"/>
        <v>0</v>
      </c>
      <c r="M7831" s="229">
        <f t="shared" si="752"/>
        <v>0</v>
      </c>
    </row>
    <row r="7832" spans="1:13" ht="15" customHeight="1">
      <c r="A7832" s="76"/>
      <c r="B7832" s="77" t="str">
        <f t="shared" si="749"/>
        <v/>
      </c>
      <c r="C7832" t="str">
        <f t="shared" si="748"/>
        <v/>
      </c>
      <c r="D7832" s="315" t="str">
        <f t="shared" si="753"/>
        <v/>
      </c>
      <c r="E7832" s="228">
        <v>0</v>
      </c>
      <c r="J7832" s="229">
        <f t="shared" si="750"/>
        <v>0</v>
      </c>
      <c r="K7832" s="229">
        <f t="shared" si="751"/>
        <v>0</v>
      </c>
      <c r="L7832" s="229">
        <f t="shared" si="751"/>
        <v>0</v>
      </c>
      <c r="M7832" s="229">
        <f t="shared" si="752"/>
        <v>0</v>
      </c>
    </row>
    <row r="7833" spans="1:13" ht="15" customHeight="1">
      <c r="A7833" s="76"/>
      <c r="B7833" s="77" t="str">
        <f t="shared" si="749"/>
        <v/>
      </c>
      <c r="C7833" t="str">
        <f t="shared" si="748"/>
        <v/>
      </c>
      <c r="D7833" s="315" t="str">
        <f t="shared" si="753"/>
        <v/>
      </c>
      <c r="E7833" s="228">
        <v>0</v>
      </c>
      <c r="J7833" s="229">
        <f t="shared" si="750"/>
        <v>0</v>
      </c>
      <c r="K7833" s="229">
        <f t="shared" si="751"/>
        <v>0</v>
      </c>
      <c r="L7833" s="229">
        <f t="shared" si="751"/>
        <v>0</v>
      </c>
      <c r="M7833" s="229">
        <f t="shared" si="752"/>
        <v>0</v>
      </c>
    </row>
    <row r="7834" spans="1:13" ht="15" customHeight="1">
      <c r="A7834" s="76"/>
      <c r="B7834" s="77" t="str">
        <f t="shared" si="749"/>
        <v/>
      </c>
      <c r="C7834" t="str">
        <f t="shared" si="748"/>
        <v/>
      </c>
      <c r="D7834" s="315" t="str">
        <f t="shared" si="753"/>
        <v/>
      </c>
      <c r="E7834" s="228">
        <v>0</v>
      </c>
      <c r="J7834" s="229">
        <f t="shared" si="750"/>
        <v>0</v>
      </c>
      <c r="K7834" s="229">
        <f t="shared" si="751"/>
        <v>0</v>
      </c>
      <c r="L7834" s="229">
        <f t="shared" si="751"/>
        <v>0</v>
      </c>
      <c r="M7834" s="229">
        <f t="shared" si="752"/>
        <v>0</v>
      </c>
    </row>
    <row r="7835" spans="1:13" ht="15" customHeight="1">
      <c r="A7835" s="76"/>
      <c r="B7835" s="77" t="str">
        <f t="shared" si="749"/>
        <v/>
      </c>
      <c r="C7835" t="str">
        <f t="shared" si="748"/>
        <v/>
      </c>
      <c r="D7835" s="315" t="str">
        <f t="shared" si="753"/>
        <v/>
      </c>
      <c r="E7835" s="228">
        <v>0</v>
      </c>
      <c r="J7835" s="229">
        <f t="shared" si="750"/>
        <v>0</v>
      </c>
      <c r="K7835" s="229">
        <f t="shared" si="751"/>
        <v>0</v>
      </c>
      <c r="L7835" s="229">
        <f t="shared" si="751"/>
        <v>0</v>
      </c>
      <c r="M7835" s="229">
        <f t="shared" si="752"/>
        <v>0</v>
      </c>
    </row>
    <row r="7836" spans="1:13" ht="15" customHeight="1">
      <c r="A7836" s="76"/>
      <c r="B7836" s="77" t="str">
        <f t="shared" si="749"/>
        <v/>
      </c>
      <c r="C7836" t="str">
        <f t="shared" si="748"/>
        <v/>
      </c>
      <c r="D7836" s="315" t="str">
        <f t="shared" si="753"/>
        <v/>
      </c>
      <c r="E7836" s="228">
        <v>0</v>
      </c>
      <c r="J7836" s="229">
        <f t="shared" si="750"/>
        <v>0</v>
      </c>
      <c r="K7836" s="229">
        <f t="shared" si="751"/>
        <v>0</v>
      </c>
      <c r="L7836" s="229">
        <f t="shared" si="751"/>
        <v>0</v>
      </c>
      <c r="M7836" s="229">
        <f t="shared" si="752"/>
        <v>0</v>
      </c>
    </row>
    <row r="7837" spans="1:13" ht="15" customHeight="1">
      <c r="A7837" s="76"/>
      <c r="B7837" s="77" t="str">
        <f t="shared" si="749"/>
        <v/>
      </c>
      <c r="C7837" t="str">
        <f t="shared" si="748"/>
        <v/>
      </c>
      <c r="D7837" s="315" t="str">
        <f t="shared" si="753"/>
        <v/>
      </c>
      <c r="E7837" s="228">
        <v>0</v>
      </c>
      <c r="J7837" s="229">
        <f t="shared" si="750"/>
        <v>0</v>
      </c>
      <c r="K7837" s="229">
        <f t="shared" si="751"/>
        <v>0</v>
      </c>
      <c r="L7837" s="229">
        <f t="shared" si="751"/>
        <v>0</v>
      </c>
      <c r="M7837" s="229">
        <f t="shared" si="752"/>
        <v>0</v>
      </c>
    </row>
    <row r="7838" spans="1:13" ht="15" customHeight="1">
      <c r="A7838" s="76"/>
      <c r="B7838" s="77" t="str">
        <f t="shared" si="749"/>
        <v/>
      </c>
      <c r="C7838" t="str">
        <f t="shared" si="748"/>
        <v/>
      </c>
      <c r="D7838" s="315" t="str">
        <f t="shared" si="753"/>
        <v/>
      </c>
      <c r="E7838" s="228">
        <v>0</v>
      </c>
      <c r="J7838" s="229">
        <f t="shared" si="750"/>
        <v>0</v>
      </c>
      <c r="K7838" s="229">
        <f t="shared" si="751"/>
        <v>0</v>
      </c>
      <c r="L7838" s="229">
        <f t="shared" si="751"/>
        <v>0</v>
      </c>
      <c r="M7838" s="229">
        <f t="shared" si="752"/>
        <v>0</v>
      </c>
    </row>
    <row r="7839" spans="1:13" ht="15" customHeight="1">
      <c r="A7839" s="76"/>
      <c r="B7839" s="77" t="str">
        <f t="shared" si="749"/>
        <v/>
      </c>
      <c r="C7839" t="str">
        <f t="shared" si="748"/>
        <v/>
      </c>
      <c r="D7839" s="315" t="str">
        <f t="shared" si="753"/>
        <v/>
      </c>
      <c r="E7839" s="228">
        <v>0</v>
      </c>
      <c r="J7839" s="229">
        <f t="shared" si="750"/>
        <v>0</v>
      </c>
      <c r="K7839" s="229">
        <f t="shared" si="751"/>
        <v>0</v>
      </c>
      <c r="L7839" s="229">
        <f t="shared" si="751"/>
        <v>0</v>
      </c>
      <c r="M7839" s="229">
        <f t="shared" si="752"/>
        <v>0</v>
      </c>
    </row>
    <row r="7840" spans="1:13" ht="15" customHeight="1">
      <c r="A7840" s="76"/>
      <c r="B7840" s="77" t="str">
        <f t="shared" si="749"/>
        <v/>
      </c>
      <c r="C7840" t="str">
        <f t="shared" si="748"/>
        <v/>
      </c>
      <c r="D7840" s="315" t="str">
        <f t="shared" si="753"/>
        <v/>
      </c>
      <c r="E7840" s="228">
        <v>0</v>
      </c>
      <c r="J7840" s="229">
        <f t="shared" si="750"/>
        <v>0</v>
      </c>
      <c r="K7840" s="229">
        <f t="shared" si="751"/>
        <v>0</v>
      </c>
      <c r="L7840" s="229">
        <f t="shared" si="751"/>
        <v>0</v>
      </c>
      <c r="M7840" s="229">
        <f t="shared" si="752"/>
        <v>0</v>
      </c>
    </row>
    <row r="7841" spans="1:13" ht="15" customHeight="1">
      <c r="A7841" s="76"/>
      <c r="B7841" s="77" t="str">
        <f t="shared" si="749"/>
        <v/>
      </c>
      <c r="C7841" t="str">
        <f t="shared" si="748"/>
        <v/>
      </c>
      <c r="D7841" s="315" t="str">
        <f t="shared" si="753"/>
        <v/>
      </c>
      <c r="E7841" s="228">
        <v>0</v>
      </c>
      <c r="J7841" s="229">
        <f t="shared" si="750"/>
        <v>0</v>
      </c>
      <c r="K7841" s="229">
        <f t="shared" si="751"/>
        <v>0</v>
      </c>
      <c r="L7841" s="229">
        <f t="shared" si="751"/>
        <v>0</v>
      </c>
      <c r="M7841" s="229">
        <f t="shared" si="752"/>
        <v>0</v>
      </c>
    </row>
    <row r="7842" spans="1:13" ht="15" customHeight="1">
      <c r="A7842" s="76"/>
      <c r="B7842" s="77" t="str">
        <f t="shared" si="749"/>
        <v/>
      </c>
      <c r="C7842" t="str">
        <f t="shared" si="748"/>
        <v/>
      </c>
      <c r="D7842" s="315" t="str">
        <f t="shared" si="753"/>
        <v/>
      </c>
      <c r="E7842" s="228">
        <v>0</v>
      </c>
      <c r="J7842" s="229">
        <f t="shared" si="750"/>
        <v>0</v>
      </c>
      <c r="K7842" s="229">
        <f t="shared" si="751"/>
        <v>0</v>
      </c>
      <c r="L7842" s="229">
        <f t="shared" si="751"/>
        <v>0</v>
      </c>
      <c r="M7842" s="229">
        <f t="shared" si="752"/>
        <v>0</v>
      </c>
    </row>
    <row r="7843" spans="1:13" ht="15" customHeight="1">
      <c r="A7843" s="76"/>
      <c r="B7843" s="77" t="str">
        <f t="shared" si="749"/>
        <v/>
      </c>
      <c r="C7843" t="str">
        <f t="shared" si="748"/>
        <v/>
      </c>
      <c r="D7843" s="315" t="str">
        <f t="shared" si="753"/>
        <v/>
      </c>
      <c r="E7843" s="228">
        <v>0</v>
      </c>
      <c r="J7843" s="229">
        <f t="shared" si="750"/>
        <v>0</v>
      </c>
      <c r="K7843" s="229">
        <f t="shared" si="751"/>
        <v>0</v>
      </c>
      <c r="L7843" s="229">
        <f t="shared" si="751"/>
        <v>0</v>
      </c>
      <c r="M7843" s="229">
        <f t="shared" si="752"/>
        <v>0</v>
      </c>
    </row>
    <row r="7844" spans="1:13" ht="15" customHeight="1">
      <c r="A7844" s="76"/>
      <c r="B7844" s="77" t="str">
        <f t="shared" si="749"/>
        <v/>
      </c>
      <c r="C7844" t="str">
        <f t="shared" si="748"/>
        <v/>
      </c>
      <c r="D7844" s="315" t="str">
        <f t="shared" si="753"/>
        <v/>
      </c>
      <c r="E7844" s="228">
        <v>0</v>
      </c>
      <c r="J7844" s="229">
        <f t="shared" si="750"/>
        <v>0</v>
      </c>
      <c r="K7844" s="229">
        <f t="shared" si="751"/>
        <v>0</v>
      </c>
      <c r="L7844" s="229">
        <f t="shared" si="751"/>
        <v>0</v>
      </c>
      <c r="M7844" s="229">
        <f t="shared" si="752"/>
        <v>0</v>
      </c>
    </row>
    <row r="7845" spans="1:13" ht="15" customHeight="1">
      <c r="A7845" s="76"/>
      <c r="B7845" s="77" t="str">
        <f t="shared" si="749"/>
        <v/>
      </c>
      <c r="C7845" t="str">
        <f t="shared" si="748"/>
        <v/>
      </c>
      <c r="D7845" s="315" t="str">
        <f t="shared" si="753"/>
        <v/>
      </c>
      <c r="E7845" s="228">
        <v>0</v>
      </c>
      <c r="J7845" s="229">
        <f t="shared" si="750"/>
        <v>0</v>
      </c>
      <c r="K7845" s="229">
        <f t="shared" si="751"/>
        <v>0</v>
      </c>
      <c r="L7845" s="229">
        <f t="shared" si="751"/>
        <v>0</v>
      </c>
      <c r="M7845" s="229">
        <f t="shared" si="752"/>
        <v>0</v>
      </c>
    </row>
    <row r="7846" spans="1:13" ht="15" customHeight="1">
      <c r="A7846" s="76"/>
      <c r="B7846" s="77" t="str">
        <f t="shared" si="749"/>
        <v/>
      </c>
      <c r="C7846" t="str">
        <f t="shared" si="748"/>
        <v/>
      </c>
      <c r="D7846" s="315" t="str">
        <f t="shared" si="753"/>
        <v/>
      </c>
      <c r="E7846" s="228">
        <v>0</v>
      </c>
      <c r="J7846" s="229">
        <f t="shared" si="750"/>
        <v>0</v>
      </c>
      <c r="K7846" s="229">
        <f t="shared" si="751"/>
        <v>0</v>
      </c>
      <c r="L7846" s="229">
        <f t="shared" si="751"/>
        <v>0</v>
      </c>
      <c r="M7846" s="229">
        <f t="shared" si="752"/>
        <v>0</v>
      </c>
    </row>
    <row r="7847" spans="1:13" ht="15" customHeight="1">
      <c r="A7847" s="76"/>
      <c r="B7847" s="77" t="str">
        <f t="shared" si="749"/>
        <v/>
      </c>
      <c r="C7847" t="str">
        <f t="shared" si="748"/>
        <v/>
      </c>
      <c r="D7847" s="315" t="str">
        <f t="shared" si="753"/>
        <v/>
      </c>
      <c r="E7847" s="228">
        <v>0</v>
      </c>
      <c r="J7847" s="229">
        <f t="shared" si="750"/>
        <v>0</v>
      </c>
      <c r="K7847" s="229">
        <f t="shared" si="751"/>
        <v>0</v>
      </c>
      <c r="L7847" s="229">
        <f t="shared" si="751"/>
        <v>0</v>
      </c>
      <c r="M7847" s="229">
        <f t="shared" si="752"/>
        <v>0</v>
      </c>
    </row>
    <row r="7848" spans="1:13" ht="15" customHeight="1">
      <c r="A7848" s="76"/>
      <c r="B7848" s="77" t="str">
        <f t="shared" si="749"/>
        <v/>
      </c>
      <c r="C7848" t="str">
        <f t="shared" si="748"/>
        <v/>
      </c>
      <c r="D7848" s="315" t="str">
        <f t="shared" si="753"/>
        <v/>
      </c>
      <c r="E7848" s="228">
        <v>0</v>
      </c>
      <c r="J7848" s="229">
        <f t="shared" si="750"/>
        <v>0</v>
      </c>
      <c r="K7848" s="229">
        <f t="shared" si="751"/>
        <v>0</v>
      </c>
      <c r="L7848" s="229">
        <f t="shared" si="751"/>
        <v>0</v>
      </c>
      <c r="M7848" s="229">
        <f t="shared" si="752"/>
        <v>0</v>
      </c>
    </row>
    <row r="7849" spans="1:13" ht="15" customHeight="1">
      <c r="A7849" s="76"/>
      <c r="B7849" s="77" t="str">
        <f t="shared" si="749"/>
        <v/>
      </c>
      <c r="C7849" t="str">
        <f t="shared" si="748"/>
        <v/>
      </c>
      <c r="D7849" s="315" t="str">
        <f t="shared" si="753"/>
        <v/>
      </c>
      <c r="E7849" s="228">
        <v>0</v>
      </c>
      <c r="J7849" s="229">
        <f t="shared" si="750"/>
        <v>0</v>
      </c>
      <c r="K7849" s="229">
        <f t="shared" si="751"/>
        <v>0</v>
      </c>
      <c r="L7849" s="229">
        <f t="shared" si="751"/>
        <v>0</v>
      </c>
      <c r="M7849" s="229">
        <f t="shared" si="752"/>
        <v>0</v>
      </c>
    </row>
    <row r="7850" spans="1:13" ht="15" customHeight="1">
      <c r="A7850" s="76"/>
      <c r="B7850" s="77" t="str">
        <f t="shared" si="749"/>
        <v/>
      </c>
      <c r="C7850" t="str">
        <f t="shared" si="748"/>
        <v/>
      </c>
      <c r="D7850" s="315" t="str">
        <f t="shared" si="753"/>
        <v/>
      </c>
      <c r="E7850" s="228">
        <v>0</v>
      </c>
      <c r="J7850" s="229">
        <f t="shared" si="750"/>
        <v>0</v>
      </c>
      <c r="K7850" s="229">
        <f t="shared" si="751"/>
        <v>0</v>
      </c>
      <c r="L7850" s="229">
        <f t="shared" si="751"/>
        <v>0</v>
      </c>
      <c r="M7850" s="229">
        <f t="shared" si="752"/>
        <v>0</v>
      </c>
    </row>
    <row r="7851" spans="1:13" ht="15" customHeight="1">
      <c r="A7851" s="76"/>
      <c r="B7851" s="77" t="str">
        <f t="shared" si="749"/>
        <v/>
      </c>
      <c r="C7851" t="str">
        <f t="shared" si="748"/>
        <v/>
      </c>
      <c r="D7851" s="315" t="str">
        <f t="shared" si="753"/>
        <v/>
      </c>
      <c r="E7851" s="228">
        <v>0</v>
      </c>
      <c r="J7851" s="229">
        <f t="shared" si="750"/>
        <v>0</v>
      </c>
      <c r="K7851" s="229">
        <f t="shared" si="751"/>
        <v>0</v>
      </c>
      <c r="L7851" s="229">
        <f t="shared" si="751"/>
        <v>0</v>
      </c>
      <c r="M7851" s="229">
        <f t="shared" si="752"/>
        <v>0</v>
      </c>
    </row>
    <row r="7852" spans="1:13" ht="15" customHeight="1">
      <c r="A7852" s="76"/>
      <c r="B7852" s="77" t="str">
        <f t="shared" si="749"/>
        <v/>
      </c>
      <c r="C7852" t="str">
        <f t="shared" si="748"/>
        <v/>
      </c>
      <c r="D7852" s="315" t="str">
        <f t="shared" si="753"/>
        <v/>
      </c>
      <c r="E7852" s="228">
        <v>0</v>
      </c>
      <c r="J7852" s="229">
        <f t="shared" si="750"/>
        <v>0</v>
      </c>
      <c r="K7852" s="229">
        <f t="shared" si="751"/>
        <v>0</v>
      </c>
      <c r="L7852" s="229">
        <f t="shared" si="751"/>
        <v>0</v>
      </c>
      <c r="M7852" s="229">
        <f t="shared" si="752"/>
        <v>0</v>
      </c>
    </row>
    <row r="7853" spans="1:13" ht="15" customHeight="1">
      <c r="A7853" s="76"/>
      <c r="B7853" s="77" t="str">
        <f t="shared" si="749"/>
        <v/>
      </c>
      <c r="C7853" t="str">
        <f t="shared" si="748"/>
        <v/>
      </c>
      <c r="D7853" s="315" t="str">
        <f t="shared" si="753"/>
        <v/>
      </c>
      <c r="E7853" s="228">
        <v>0</v>
      </c>
      <c r="J7853" s="229">
        <f t="shared" si="750"/>
        <v>0</v>
      </c>
      <c r="K7853" s="229">
        <f t="shared" si="751"/>
        <v>0</v>
      </c>
      <c r="L7853" s="229">
        <f t="shared" si="751"/>
        <v>0</v>
      </c>
      <c r="M7853" s="229">
        <f t="shared" si="752"/>
        <v>0</v>
      </c>
    </row>
    <row r="7854" spans="1:13" ht="15" customHeight="1">
      <c r="A7854" s="76"/>
      <c r="B7854" s="77" t="str">
        <f t="shared" si="749"/>
        <v/>
      </c>
      <c r="C7854" t="str">
        <f t="shared" si="748"/>
        <v/>
      </c>
      <c r="D7854" s="315" t="str">
        <f t="shared" si="753"/>
        <v/>
      </c>
      <c r="E7854" s="228">
        <v>0</v>
      </c>
      <c r="J7854" s="229">
        <f t="shared" si="750"/>
        <v>0</v>
      </c>
      <c r="K7854" s="229">
        <f t="shared" si="751"/>
        <v>0</v>
      </c>
      <c r="L7854" s="229">
        <f t="shared" si="751"/>
        <v>0</v>
      </c>
      <c r="M7854" s="229">
        <f t="shared" si="752"/>
        <v>0</v>
      </c>
    </row>
    <row r="7855" spans="1:13" ht="15" customHeight="1">
      <c r="A7855" s="76"/>
      <c r="B7855" s="77" t="str">
        <f t="shared" si="749"/>
        <v/>
      </c>
      <c r="C7855" t="str">
        <f t="shared" si="748"/>
        <v/>
      </c>
      <c r="D7855" s="315" t="str">
        <f t="shared" si="753"/>
        <v/>
      </c>
      <c r="E7855" s="228">
        <v>0</v>
      </c>
      <c r="J7855" s="229">
        <f t="shared" si="750"/>
        <v>0</v>
      </c>
      <c r="K7855" s="229">
        <f t="shared" si="751"/>
        <v>0</v>
      </c>
      <c r="L7855" s="229">
        <f t="shared" si="751"/>
        <v>0</v>
      </c>
      <c r="M7855" s="229">
        <f t="shared" si="752"/>
        <v>0</v>
      </c>
    </row>
    <row r="7856" spans="1:13" ht="15" customHeight="1">
      <c r="A7856" s="76"/>
      <c r="B7856" s="77" t="str">
        <f t="shared" si="749"/>
        <v/>
      </c>
      <c r="C7856" t="str">
        <f t="shared" si="748"/>
        <v/>
      </c>
      <c r="D7856" s="315" t="str">
        <f t="shared" si="753"/>
        <v/>
      </c>
      <c r="E7856" s="228">
        <v>0</v>
      </c>
      <c r="J7856" s="229">
        <f t="shared" si="750"/>
        <v>0</v>
      </c>
      <c r="K7856" s="229">
        <f t="shared" si="751"/>
        <v>0</v>
      </c>
      <c r="L7856" s="229">
        <f t="shared" si="751"/>
        <v>0</v>
      </c>
      <c r="M7856" s="229">
        <f t="shared" si="752"/>
        <v>0</v>
      </c>
    </row>
    <row r="7857" spans="1:13" ht="15" customHeight="1">
      <c r="A7857" s="76"/>
      <c r="B7857" s="77" t="str">
        <f t="shared" si="749"/>
        <v/>
      </c>
      <c r="C7857" t="str">
        <f t="shared" si="748"/>
        <v/>
      </c>
      <c r="D7857" s="315" t="str">
        <f t="shared" si="753"/>
        <v/>
      </c>
      <c r="E7857" s="228">
        <v>0</v>
      </c>
      <c r="J7857" s="229">
        <f t="shared" si="750"/>
        <v>0</v>
      </c>
      <c r="K7857" s="229">
        <f t="shared" si="751"/>
        <v>0</v>
      </c>
      <c r="L7857" s="229">
        <f t="shared" si="751"/>
        <v>0</v>
      </c>
      <c r="M7857" s="229">
        <f t="shared" si="752"/>
        <v>0</v>
      </c>
    </row>
    <row r="7858" spans="1:13" ht="15" customHeight="1">
      <c r="A7858" s="76"/>
      <c r="B7858" s="77" t="str">
        <f t="shared" si="749"/>
        <v/>
      </c>
      <c r="C7858" t="str">
        <f t="shared" si="748"/>
        <v/>
      </c>
      <c r="D7858" s="315" t="str">
        <f t="shared" si="753"/>
        <v/>
      </c>
      <c r="E7858" s="228">
        <v>0</v>
      </c>
      <c r="J7858" s="229">
        <f t="shared" si="750"/>
        <v>0</v>
      </c>
      <c r="K7858" s="229">
        <f t="shared" si="751"/>
        <v>0</v>
      </c>
      <c r="L7858" s="229">
        <f t="shared" si="751"/>
        <v>0</v>
      </c>
      <c r="M7858" s="229">
        <f t="shared" si="752"/>
        <v>0</v>
      </c>
    </row>
    <row r="7859" spans="1:13" ht="15" customHeight="1">
      <c r="A7859" s="76"/>
      <c r="B7859" s="77" t="str">
        <f t="shared" si="749"/>
        <v/>
      </c>
      <c r="C7859" t="str">
        <f t="shared" si="748"/>
        <v/>
      </c>
      <c r="D7859" s="315" t="str">
        <f t="shared" si="753"/>
        <v/>
      </c>
      <c r="E7859" s="228">
        <v>0</v>
      </c>
      <c r="J7859" s="229">
        <f t="shared" si="750"/>
        <v>0</v>
      </c>
      <c r="K7859" s="229">
        <f t="shared" si="751"/>
        <v>0</v>
      </c>
      <c r="L7859" s="229">
        <f t="shared" si="751"/>
        <v>0</v>
      </c>
      <c r="M7859" s="229">
        <f t="shared" si="752"/>
        <v>0</v>
      </c>
    </row>
    <row r="7860" spans="1:13" ht="15" customHeight="1">
      <c r="A7860" s="76"/>
      <c r="B7860" s="77" t="str">
        <f t="shared" si="749"/>
        <v/>
      </c>
      <c r="C7860" t="str">
        <f t="shared" si="748"/>
        <v/>
      </c>
      <c r="D7860" s="315" t="str">
        <f t="shared" si="753"/>
        <v/>
      </c>
      <c r="E7860" s="228">
        <v>0</v>
      </c>
      <c r="J7860" s="229">
        <f t="shared" si="750"/>
        <v>0</v>
      </c>
      <c r="K7860" s="229">
        <f t="shared" si="751"/>
        <v>0</v>
      </c>
      <c r="L7860" s="229">
        <f t="shared" si="751"/>
        <v>0</v>
      </c>
      <c r="M7860" s="229">
        <f t="shared" si="752"/>
        <v>0</v>
      </c>
    </row>
    <row r="7861" spans="1:13" ht="15" customHeight="1">
      <c r="A7861" s="76"/>
      <c r="B7861" s="77" t="str">
        <f t="shared" si="749"/>
        <v/>
      </c>
      <c r="C7861" t="str">
        <f t="shared" si="748"/>
        <v/>
      </c>
      <c r="D7861" s="315" t="str">
        <f t="shared" si="753"/>
        <v/>
      </c>
      <c r="E7861" s="228">
        <v>0</v>
      </c>
      <c r="J7861" s="229">
        <f t="shared" si="750"/>
        <v>0</v>
      </c>
      <c r="K7861" s="229">
        <f t="shared" si="751"/>
        <v>0</v>
      </c>
      <c r="L7861" s="229">
        <f t="shared" si="751"/>
        <v>0</v>
      </c>
      <c r="M7861" s="229">
        <f t="shared" si="752"/>
        <v>0</v>
      </c>
    </row>
    <row r="7862" spans="1:13" ht="15" customHeight="1">
      <c r="A7862" s="76"/>
      <c r="B7862" s="77" t="str">
        <f t="shared" si="749"/>
        <v/>
      </c>
      <c r="C7862" t="str">
        <f t="shared" si="748"/>
        <v/>
      </c>
      <c r="D7862" s="315" t="str">
        <f t="shared" si="753"/>
        <v/>
      </c>
      <c r="E7862" s="228">
        <v>0</v>
      </c>
      <c r="J7862" s="229">
        <f t="shared" si="750"/>
        <v>0</v>
      </c>
      <c r="K7862" s="229">
        <f t="shared" si="751"/>
        <v>0</v>
      </c>
      <c r="L7862" s="229">
        <f t="shared" si="751"/>
        <v>0</v>
      </c>
      <c r="M7862" s="229">
        <f t="shared" si="752"/>
        <v>0</v>
      </c>
    </row>
    <row r="7863" spans="1:13" ht="15" customHeight="1">
      <c r="A7863" s="76"/>
      <c r="B7863" s="77" t="str">
        <f t="shared" si="749"/>
        <v/>
      </c>
      <c r="C7863" t="str">
        <f t="shared" si="748"/>
        <v/>
      </c>
      <c r="D7863" s="315" t="str">
        <f t="shared" si="753"/>
        <v/>
      </c>
      <c r="E7863" s="228">
        <v>0</v>
      </c>
      <c r="J7863" s="229">
        <f t="shared" si="750"/>
        <v>0</v>
      </c>
      <c r="K7863" s="229">
        <f t="shared" si="751"/>
        <v>0</v>
      </c>
      <c r="L7863" s="229">
        <f t="shared" si="751"/>
        <v>0</v>
      </c>
      <c r="M7863" s="229">
        <f t="shared" si="752"/>
        <v>0</v>
      </c>
    </row>
    <row r="7864" spans="1:13" ht="15" customHeight="1">
      <c r="A7864" s="76"/>
      <c r="B7864" s="77" t="str">
        <f t="shared" si="749"/>
        <v/>
      </c>
      <c r="C7864" t="str">
        <f t="shared" si="748"/>
        <v/>
      </c>
      <c r="D7864" s="315" t="str">
        <f t="shared" si="753"/>
        <v/>
      </c>
      <c r="E7864" s="228">
        <v>0</v>
      </c>
      <c r="J7864" s="229">
        <f t="shared" si="750"/>
        <v>0</v>
      </c>
      <c r="K7864" s="229">
        <f t="shared" si="751"/>
        <v>0</v>
      </c>
      <c r="L7864" s="229">
        <f t="shared" si="751"/>
        <v>0</v>
      </c>
      <c r="M7864" s="229">
        <f t="shared" si="752"/>
        <v>0</v>
      </c>
    </row>
    <row r="7865" spans="1:13" ht="15" customHeight="1">
      <c r="A7865" s="76"/>
      <c r="B7865" s="77" t="str">
        <f t="shared" si="749"/>
        <v/>
      </c>
      <c r="C7865" t="str">
        <f t="shared" si="748"/>
        <v/>
      </c>
      <c r="D7865" s="315" t="str">
        <f t="shared" si="753"/>
        <v/>
      </c>
      <c r="E7865" s="228">
        <v>0</v>
      </c>
      <c r="J7865" s="229">
        <f t="shared" si="750"/>
        <v>0</v>
      </c>
      <c r="K7865" s="229">
        <f t="shared" si="751"/>
        <v>0</v>
      </c>
      <c r="L7865" s="229">
        <f t="shared" si="751"/>
        <v>0</v>
      </c>
      <c r="M7865" s="229">
        <f t="shared" si="752"/>
        <v>0</v>
      </c>
    </row>
    <row r="7866" spans="1:13" ht="15" customHeight="1">
      <c r="A7866" s="76"/>
      <c r="B7866" s="77" t="str">
        <f t="shared" si="749"/>
        <v/>
      </c>
      <c r="C7866" t="str">
        <f t="shared" si="748"/>
        <v/>
      </c>
      <c r="D7866" s="315" t="str">
        <f t="shared" si="753"/>
        <v/>
      </c>
      <c r="E7866" s="228">
        <v>0</v>
      </c>
      <c r="J7866" s="229">
        <f t="shared" si="750"/>
        <v>0</v>
      </c>
      <c r="K7866" s="229">
        <f t="shared" si="751"/>
        <v>0</v>
      </c>
      <c r="L7866" s="229">
        <f t="shared" si="751"/>
        <v>0</v>
      </c>
      <c r="M7866" s="229">
        <f t="shared" si="752"/>
        <v>0</v>
      </c>
    </row>
    <row r="7867" spans="1:13" ht="15" customHeight="1">
      <c r="A7867" s="76"/>
      <c r="B7867" s="77" t="str">
        <f t="shared" si="749"/>
        <v/>
      </c>
      <c r="C7867" t="str">
        <f t="shared" si="748"/>
        <v/>
      </c>
      <c r="D7867" s="315" t="str">
        <f t="shared" si="753"/>
        <v/>
      </c>
      <c r="E7867" s="228">
        <v>0</v>
      </c>
      <c r="J7867" s="229">
        <f t="shared" si="750"/>
        <v>0</v>
      </c>
      <c r="K7867" s="229">
        <f t="shared" si="751"/>
        <v>0</v>
      </c>
      <c r="L7867" s="229">
        <f t="shared" si="751"/>
        <v>0</v>
      </c>
      <c r="M7867" s="229">
        <f t="shared" si="752"/>
        <v>0</v>
      </c>
    </row>
    <row r="7868" spans="1:13" ht="15" customHeight="1">
      <c r="A7868" s="76"/>
      <c r="B7868" s="77" t="str">
        <f t="shared" si="749"/>
        <v/>
      </c>
      <c r="C7868" t="str">
        <f t="shared" si="748"/>
        <v/>
      </c>
      <c r="D7868" s="315" t="str">
        <f t="shared" si="753"/>
        <v/>
      </c>
      <c r="E7868" s="228">
        <v>0</v>
      </c>
      <c r="J7868" s="229">
        <f t="shared" si="750"/>
        <v>0</v>
      </c>
      <c r="K7868" s="229">
        <f t="shared" si="751"/>
        <v>0</v>
      </c>
      <c r="L7868" s="229">
        <f t="shared" si="751"/>
        <v>0</v>
      </c>
      <c r="M7868" s="229">
        <f t="shared" si="752"/>
        <v>0</v>
      </c>
    </row>
    <row r="7869" spans="1:13" ht="15" customHeight="1">
      <c r="A7869" s="76"/>
      <c r="B7869" s="77" t="str">
        <f t="shared" si="749"/>
        <v/>
      </c>
      <c r="C7869" t="str">
        <f t="shared" si="748"/>
        <v/>
      </c>
      <c r="D7869" s="315" t="str">
        <f t="shared" si="753"/>
        <v/>
      </c>
      <c r="E7869" s="228">
        <v>0</v>
      </c>
      <c r="J7869" s="229">
        <f t="shared" si="750"/>
        <v>0</v>
      </c>
      <c r="K7869" s="229">
        <f t="shared" si="751"/>
        <v>0</v>
      </c>
      <c r="L7869" s="229">
        <f t="shared" si="751"/>
        <v>0</v>
      </c>
      <c r="M7869" s="229">
        <f t="shared" si="752"/>
        <v>0</v>
      </c>
    </row>
    <row r="7870" spans="1:13" ht="15" customHeight="1">
      <c r="A7870" s="76"/>
      <c r="B7870" s="77" t="str">
        <f t="shared" si="749"/>
        <v/>
      </c>
      <c r="C7870" t="str">
        <f t="shared" si="748"/>
        <v/>
      </c>
      <c r="D7870" s="315" t="str">
        <f t="shared" si="753"/>
        <v/>
      </c>
      <c r="E7870" s="228">
        <v>0</v>
      </c>
      <c r="J7870" s="229">
        <f t="shared" si="750"/>
        <v>0</v>
      </c>
      <c r="K7870" s="229">
        <f t="shared" si="751"/>
        <v>0</v>
      </c>
      <c r="L7870" s="229">
        <f t="shared" si="751"/>
        <v>0</v>
      </c>
      <c r="M7870" s="229">
        <f t="shared" si="752"/>
        <v>0</v>
      </c>
    </row>
    <row r="7871" spans="1:13" ht="15" customHeight="1">
      <c r="A7871" s="76"/>
      <c r="B7871" s="77" t="str">
        <f t="shared" si="749"/>
        <v/>
      </c>
      <c r="C7871" t="str">
        <f t="shared" si="748"/>
        <v/>
      </c>
      <c r="D7871" s="315" t="str">
        <f t="shared" si="753"/>
        <v/>
      </c>
      <c r="E7871" s="228">
        <v>0</v>
      </c>
      <c r="J7871" s="229">
        <f t="shared" si="750"/>
        <v>0</v>
      </c>
      <c r="K7871" s="229">
        <f t="shared" si="751"/>
        <v>0</v>
      </c>
      <c r="L7871" s="229">
        <f t="shared" si="751"/>
        <v>0</v>
      </c>
      <c r="M7871" s="229">
        <f t="shared" si="752"/>
        <v>0</v>
      </c>
    </row>
    <row r="7872" spans="1:13" ht="15" customHeight="1">
      <c r="A7872" s="76"/>
      <c r="B7872" s="77" t="str">
        <f t="shared" si="749"/>
        <v/>
      </c>
      <c r="C7872" t="str">
        <f t="shared" si="748"/>
        <v/>
      </c>
      <c r="D7872" s="315" t="str">
        <f t="shared" si="753"/>
        <v/>
      </c>
      <c r="E7872" s="228">
        <v>0</v>
      </c>
      <c r="J7872" s="229">
        <f t="shared" si="750"/>
        <v>0</v>
      </c>
      <c r="K7872" s="229">
        <f t="shared" si="751"/>
        <v>0</v>
      </c>
      <c r="L7872" s="229">
        <f t="shared" si="751"/>
        <v>0</v>
      </c>
      <c r="M7872" s="229">
        <f t="shared" si="752"/>
        <v>0</v>
      </c>
    </row>
    <row r="7873" spans="1:13" ht="15" customHeight="1">
      <c r="A7873" s="76"/>
      <c r="B7873" s="77" t="str">
        <f t="shared" si="749"/>
        <v/>
      </c>
      <c r="C7873" t="str">
        <f t="shared" ref="C7873:C7936" si="754">IF(A7873&lt;&gt;"",TEXT(A7873,"aaaa"),"")</f>
        <v/>
      </c>
      <c r="D7873" s="315" t="str">
        <f t="shared" si="753"/>
        <v/>
      </c>
      <c r="E7873" s="228">
        <v>0</v>
      </c>
      <c r="J7873" s="229">
        <f t="shared" si="750"/>
        <v>0</v>
      </c>
      <c r="K7873" s="229">
        <f t="shared" si="751"/>
        <v>0</v>
      </c>
      <c r="L7873" s="229">
        <f t="shared" si="751"/>
        <v>0</v>
      </c>
      <c r="M7873" s="229">
        <f t="shared" si="752"/>
        <v>0</v>
      </c>
    </row>
    <row r="7874" spans="1:13" ht="15" customHeight="1">
      <c r="A7874" s="76"/>
      <c r="B7874" s="77" t="str">
        <f t="shared" si="749"/>
        <v/>
      </c>
      <c r="C7874" t="str">
        <f t="shared" si="754"/>
        <v/>
      </c>
      <c r="D7874" s="315" t="str">
        <f t="shared" si="753"/>
        <v/>
      </c>
      <c r="E7874" s="228">
        <v>0</v>
      </c>
      <c r="J7874" s="229">
        <f t="shared" si="750"/>
        <v>0</v>
      </c>
      <c r="K7874" s="229">
        <f t="shared" si="751"/>
        <v>0</v>
      </c>
      <c r="L7874" s="229">
        <f t="shared" si="751"/>
        <v>0</v>
      </c>
      <c r="M7874" s="229">
        <f t="shared" si="752"/>
        <v>0</v>
      </c>
    </row>
    <row r="7875" spans="1:13" ht="15" customHeight="1">
      <c r="A7875" s="76"/>
      <c r="B7875" s="77" t="str">
        <f t="shared" si="749"/>
        <v/>
      </c>
      <c r="C7875" t="str">
        <f t="shared" si="754"/>
        <v/>
      </c>
      <c r="D7875" s="315" t="str">
        <f t="shared" si="753"/>
        <v/>
      </c>
      <c r="E7875" s="228">
        <v>0</v>
      </c>
      <c r="J7875" s="229">
        <f t="shared" si="750"/>
        <v>0</v>
      </c>
      <c r="K7875" s="229">
        <f t="shared" si="751"/>
        <v>0</v>
      </c>
      <c r="L7875" s="229">
        <f t="shared" si="751"/>
        <v>0</v>
      </c>
      <c r="M7875" s="229">
        <f t="shared" si="752"/>
        <v>0</v>
      </c>
    </row>
    <row r="7876" spans="1:13" ht="15" customHeight="1">
      <c r="A7876" s="76"/>
      <c r="B7876" s="77" t="str">
        <f t="shared" si="749"/>
        <v/>
      </c>
      <c r="C7876" t="str">
        <f t="shared" si="754"/>
        <v/>
      </c>
      <c r="D7876" s="315" t="str">
        <f t="shared" si="753"/>
        <v/>
      </c>
      <c r="E7876" s="228">
        <v>0</v>
      </c>
      <c r="J7876" s="229">
        <f t="shared" si="750"/>
        <v>0</v>
      </c>
      <c r="K7876" s="229">
        <f t="shared" si="751"/>
        <v>0</v>
      </c>
      <c r="L7876" s="229">
        <f t="shared" si="751"/>
        <v>0</v>
      </c>
      <c r="M7876" s="229">
        <f t="shared" si="752"/>
        <v>0</v>
      </c>
    </row>
    <row r="7877" spans="1:13" ht="15" customHeight="1">
      <c r="A7877" s="76"/>
      <c r="B7877" s="77" t="str">
        <f t="shared" si="749"/>
        <v/>
      </c>
      <c r="C7877" t="str">
        <f t="shared" si="754"/>
        <v/>
      </c>
      <c r="D7877" s="315" t="str">
        <f t="shared" si="753"/>
        <v/>
      </c>
      <c r="E7877" s="228">
        <v>0</v>
      </c>
      <c r="J7877" s="229">
        <f t="shared" si="750"/>
        <v>0</v>
      </c>
      <c r="K7877" s="229">
        <f t="shared" si="751"/>
        <v>0</v>
      </c>
      <c r="L7877" s="229">
        <f t="shared" si="751"/>
        <v>0</v>
      </c>
      <c r="M7877" s="229">
        <f t="shared" si="752"/>
        <v>0</v>
      </c>
    </row>
    <row r="7878" spans="1:13" ht="15" customHeight="1">
      <c r="A7878" s="76"/>
      <c r="B7878" s="77" t="str">
        <f t="shared" si="749"/>
        <v/>
      </c>
      <c r="C7878" t="str">
        <f t="shared" si="754"/>
        <v/>
      </c>
      <c r="D7878" s="315" t="str">
        <f t="shared" si="753"/>
        <v/>
      </c>
      <c r="E7878" s="228">
        <v>0</v>
      </c>
      <c r="J7878" s="229">
        <f t="shared" si="750"/>
        <v>0</v>
      </c>
      <c r="K7878" s="229">
        <f t="shared" si="751"/>
        <v>0</v>
      </c>
      <c r="L7878" s="229">
        <f t="shared" si="751"/>
        <v>0</v>
      </c>
      <c r="M7878" s="229">
        <f t="shared" si="752"/>
        <v>0</v>
      </c>
    </row>
    <row r="7879" spans="1:13" ht="15" customHeight="1">
      <c r="A7879" s="76"/>
      <c r="B7879" s="77" t="str">
        <f t="shared" ref="B7879:B7942" si="755">IF(A7879="","",TEXT(A7879,"DDDD"))</f>
        <v/>
      </c>
      <c r="C7879" t="str">
        <f t="shared" si="754"/>
        <v/>
      </c>
      <c r="D7879" s="315" t="str">
        <f t="shared" si="753"/>
        <v/>
      </c>
      <c r="E7879" s="228">
        <v>0</v>
      </c>
      <c r="J7879" s="229">
        <f t="shared" ref="J7879:J7942" si="756">IF(E7879=0,0,(1-J$4)*E7879)</f>
        <v>0</v>
      </c>
      <c r="K7879" s="229">
        <f t="shared" ref="K7879:L7942" si="757">IF(F7879=0,0,(1-K$4)*F7879)</f>
        <v>0</v>
      </c>
      <c r="L7879" s="229">
        <f t="shared" si="757"/>
        <v>0</v>
      </c>
      <c r="M7879" s="229">
        <f t="shared" ref="M7879:M7942" si="758">IF(H7879=0,0,(1-M$4)*H7879)</f>
        <v>0</v>
      </c>
    </row>
    <row r="7880" spans="1:13" ht="15" customHeight="1">
      <c r="A7880" s="76"/>
      <c r="B7880" s="77" t="str">
        <f t="shared" si="755"/>
        <v/>
      </c>
      <c r="C7880" t="str">
        <f t="shared" si="754"/>
        <v/>
      </c>
      <c r="D7880" s="315" t="str">
        <f t="shared" ref="D7880:D7943" si="759">IF(A7880&lt;&gt;"",PROPER(TEXT(A7880,"Mmmm")),"")</f>
        <v/>
      </c>
      <c r="E7880" s="228">
        <v>0</v>
      </c>
      <c r="J7880" s="229">
        <f t="shared" si="756"/>
        <v>0</v>
      </c>
      <c r="K7880" s="229">
        <f t="shared" si="757"/>
        <v>0</v>
      </c>
      <c r="L7880" s="229">
        <f t="shared" si="757"/>
        <v>0</v>
      </c>
      <c r="M7880" s="229">
        <f t="shared" si="758"/>
        <v>0</v>
      </c>
    </row>
    <row r="7881" spans="1:13" ht="15" customHeight="1">
      <c r="A7881" s="76"/>
      <c r="B7881" s="77" t="str">
        <f t="shared" si="755"/>
        <v/>
      </c>
      <c r="C7881" t="str">
        <f t="shared" si="754"/>
        <v/>
      </c>
      <c r="D7881" s="315" t="str">
        <f t="shared" si="759"/>
        <v/>
      </c>
      <c r="E7881" s="228">
        <v>0</v>
      </c>
      <c r="J7881" s="229">
        <f t="shared" si="756"/>
        <v>0</v>
      </c>
      <c r="K7881" s="229">
        <f t="shared" si="757"/>
        <v>0</v>
      </c>
      <c r="L7881" s="229">
        <f t="shared" si="757"/>
        <v>0</v>
      </c>
      <c r="M7881" s="229">
        <f t="shared" si="758"/>
        <v>0</v>
      </c>
    </row>
    <row r="7882" spans="1:13" ht="15" customHeight="1">
      <c r="A7882" s="76"/>
      <c r="B7882" s="77" t="str">
        <f t="shared" si="755"/>
        <v/>
      </c>
      <c r="C7882" t="str">
        <f t="shared" si="754"/>
        <v/>
      </c>
      <c r="D7882" s="315" t="str">
        <f t="shared" si="759"/>
        <v/>
      </c>
      <c r="E7882" s="228">
        <v>0</v>
      </c>
      <c r="J7882" s="229">
        <f t="shared" si="756"/>
        <v>0</v>
      </c>
      <c r="K7882" s="229">
        <f t="shared" si="757"/>
        <v>0</v>
      </c>
      <c r="L7882" s="229">
        <f t="shared" si="757"/>
        <v>0</v>
      </c>
      <c r="M7882" s="229">
        <f t="shared" si="758"/>
        <v>0</v>
      </c>
    </row>
    <row r="7883" spans="1:13" ht="15" customHeight="1">
      <c r="A7883" s="76"/>
      <c r="B7883" s="77" t="str">
        <f t="shared" si="755"/>
        <v/>
      </c>
      <c r="C7883" t="str">
        <f t="shared" si="754"/>
        <v/>
      </c>
      <c r="D7883" s="315" t="str">
        <f t="shared" si="759"/>
        <v/>
      </c>
      <c r="E7883" s="228">
        <v>0</v>
      </c>
      <c r="J7883" s="229">
        <f t="shared" si="756"/>
        <v>0</v>
      </c>
      <c r="K7883" s="229">
        <f t="shared" si="757"/>
        <v>0</v>
      </c>
      <c r="L7883" s="229">
        <f t="shared" si="757"/>
        <v>0</v>
      </c>
      <c r="M7883" s="229">
        <f t="shared" si="758"/>
        <v>0</v>
      </c>
    </row>
    <row r="7884" spans="1:13" ht="15" customHeight="1">
      <c r="A7884" s="76"/>
      <c r="B7884" s="77" t="str">
        <f t="shared" si="755"/>
        <v/>
      </c>
      <c r="C7884" t="str">
        <f t="shared" si="754"/>
        <v/>
      </c>
      <c r="D7884" s="315" t="str">
        <f t="shared" si="759"/>
        <v/>
      </c>
      <c r="E7884" s="228">
        <v>0</v>
      </c>
      <c r="J7884" s="229">
        <f t="shared" si="756"/>
        <v>0</v>
      </c>
      <c r="K7884" s="229">
        <f t="shared" si="757"/>
        <v>0</v>
      </c>
      <c r="L7884" s="229">
        <f t="shared" si="757"/>
        <v>0</v>
      </c>
      <c r="M7884" s="229">
        <f t="shared" si="758"/>
        <v>0</v>
      </c>
    </row>
    <row r="7885" spans="1:13" ht="15" customHeight="1">
      <c r="A7885" s="76"/>
      <c r="B7885" s="77" t="str">
        <f t="shared" si="755"/>
        <v/>
      </c>
      <c r="C7885" t="str">
        <f t="shared" si="754"/>
        <v/>
      </c>
      <c r="D7885" s="315" t="str">
        <f t="shared" si="759"/>
        <v/>
      </c>
      <c r="E7885" s="228">
        <v>0</v>
      </c>
      <c r="J7885" s="229">
        <f t="shared" si="756"/>
        <v>0</v>
      </c>
      <c r="K7885" s="229">
        <f t="shared" si="757"/>
        <v>0</v>
      </c>
      <c r="L7885" s="229">
        <f t="shared" si="757"/>
        <v>0</v>
      </c>
      <c r="M7885" s="229">
        <f t="shared" si="758"/>
        <v>0</v>
      </c>
    </row>
    <row r="7886" spans="1:13" ht="15" customHeight="1">
      <c r="A7886" s="76"/>
      <c r="B7886" s="77" t="str">
        <f t="shared" si="755"/>
        <v/>
      </c>
      <c r="C7886" t="str">
        <f t="shared" si="754"/>
        <v/>
      </c>
      <c r="D7886" s="315" t="str">
        <f t="shared" si="759"/>
        <v/>
      </c>
      <c r="E7886" s="228">
        <v>0</v>
      </c>
      <c r="J7886" s="229">
        <f t="shared" si="756"/>
        <v>0</v>
      </c>
      <c r="K7886" s="229">
        <f t="shared" si="757"/>
        <v>0</v>
      </c>
      <c r="L7886" s="229">
        <f t="shared" si="757"/>
        <v>0</v>
      </c>
      <c r="M7886" s="229">
        <f t="shared" si="758"/>
        <v>0</v>
      </c>
    </row>
    <row r="7887" spans="1:13" ht="15" customHeight="1">
      <c r="A7887" s="76"/>
      <c r="B7887" s="77" t="str">
        <f t="shared" si="755"/>
        <v/>
      </c>
      <c r="C7887" t="str">
        <f t="shared" si="754"/>
        <v/>
      </c>
      <c r="D7887" s="315" t="str">
        <f t="shared" si="759"/>
        <v/>
      </c>
      <c r="E7887" s="228">
        <v>0</v>
      </c>
      <c r="J7887" s="229">
        <f t="shared" si="756"/>
        <v>0</v>
      </c>
      <c r="K7887" s="229">
        <f t="shared" si="757"/>
        <v>0</v>
      </c>
      <c r="L7887" s="229">
        <f t="shared" si="757"/>
        <v>0</v>
      </c>
      <c r="M7887" s="229">
        <f t="shared" si="758"/>
        <v>0</v>
      </c>
    </row>
    <row r="7888" spans="1:13" ht="15" customHeight="1">
      <c r="A7888" s="76"/>
      <c r="B7888" s="77" t="str">
        <f t="shared" si="755"/>
        <v/>
      </c>
      <c r="C7888" t="str">
        <f t="shared" si="754"/>
        <v/>
      </c>
      <c r="D7888" s="315" t="str">
        <f t="shared" si="759"/>
        <v/>
      </c>
      <c r="E7888" s="228">
        <v>0</v>
      </c>
      <c r="J7888" s="229">
        <f t="shared" si="756"/>
        <v>0</v>
      </c>
      <c r="K7888" s="229">
        <f t="shared" si="757"/>
        <v>0</v>
      </c>
      <c r="L7888" s="229">
        <f t="shared" si="757"/>
        <v>0</v>
      </c>
      <c r="M7888" s="229">
        <f t="shared" si="758"/>
        <v>0</v>
      </c>
    </row>
    <row r="7889" spans="1:13" ht="15" customHeight="1">
      <c r="A7889" s="76"/>
      <c r="B7889" s="77" t="str">
        <f t="shared" si="755"/>
        <v/>
      </c>
      <c r="C7889" t="str">
        <f t="shared" si="754"/>
        <v/>
      </c>
      <c r="D7889" s="315" t="str">
        <f t="shared" si="759"/>
        <v/>
      </c>
      <c r="E7889" s="228">
        <v>0</v>
      </c>
      <c r="J7889" s="229">
        <f t="shared" si="756"/>
        <v>0</v>
      </c>
      <c r="K7889" s="229">
        <f t="shared" si="757"/>
        <v>0</v>
      </c>
      <c r="L7889" s="229">
        <f t="shared" si="757"/>
        <v>0</v>
      </c>
      <c r="M7889" s="229">
        <f t="shared" si="758"/>
        <v>0</v>
      </c>
    </row>
    <row r="7890" spans="1:13" ht="15" customHeight="1">
      <c r="A7890" s="76"/>
      <c r="B7890" s="77" t="str">
        <f t="shared" si="755"/>
        <v/>
      </c>
      <c r="C7890" t="str">
        <f t="shared" si="754"/>
        <v/>
      </c>
      <c r="D7890" s="315" t="str">
        <f t="shared" si="759"/>
        <v/>
      </c>
      <c r="E7890" s="228">
        <v>0</v>
      </c>
      <c r="J7890" s="229">
        <f t="shared" si="756"/>
        <v>0</v>
      </c>
      <c r="K7890" s="229">
        <f t="shared" si="757"/>
        <v>0</v>
      </c>
      <c r="L7890" s="229">
        <f t="shared" si="757"/>
        <v>0</v>
      </c>
      <c r="M7890" s="229">
        <f t="shared" si="758"/>
        <v>0</v>
      </c>
    </row>
    <row r="7891" spans="1:13" ht="15" customHeight="1">
      <c r="A7891" s="76"/>
      <c r="B7891" s="77" t="str">
        <f t="shared" si="755"/>
        <v/>
      </c>
      <c r="C7891" t="str">
        <f t="shared" si="754"/>
        <v/>
      </c>
      <c r="D7891" s="315" t="str">
        <f t="shared" si="759"/>
        <v/>
      </c>
      <c r="E7891" s="228">
        <v>0</v>
      </c>
      <c r="J7891" s="229">
        <f t="shared" si="756"/>
        <v>0</v>
      </c>
      <c r="K7891" s="229">
        <f t="shared" si="757"/>
        <v>0</v>
      </c>
      <c r="L7891" s="229">
        <f t="shared" si="757"/>
        <v>0</v>
      </c>
      <c r="M7891" s="229">
        <f t="shared" si="758"/>
        <v>0</v>
      </c>
    </row>
    <row r="7892" spans="1:13" ht="15" customHeight="1">
      <c r="A7892" s="76"/>
      <c r="B7892" s="77" t="str">
        <f t="shared" si="755"/>
        <v/>
      </c>
      <c r="C7892" t="str">
        <f t="shared" si="754"/>
        <v/>
      </c>
      <c r="D7892" s="315" t="str">
        <f t="shared" si="759"/>
        <v/>
      </c>
      <c r="E7892" s="228">
        <v>0</v>
      </c>
      <c r="J7892" s="229">
        <f t="shared" si="756"/>
        <v>0</v>
      </c>
      <c r="K7892" s="229">
        <f t="shared" si="757"/>
        <v>0</v>
      </c>
      <c r="L7892" s="229">
        <f t="shared" si="757"/>
        <v>0</v>
      </c>
      <c r="M7892" s="229">
        <f t="shared" si="758"/>
        <v>0</v>
      </c>
    </row>
    <row r="7893" spans="1:13" ht="15" customHeight="1">
      <c r="A7893" s="76"/>
      <c r="B7893" s="77" t="str">
        <f t="shared" si="755"/>
        <v/>
      </c>
      <c r="C7893" t="str">
        <f t="shared" si="754"/>
        <v/>
      </c>
      <c r="D7893" s="315" t="str">
        <f t="shared" si="759"/>
        <v/>
      </c>
      <c r="E7893" s="228">
        <v>0</v>
      </c>
      <c r="J7893" s="229">
        <f t="shared" si="756"/>
        <v>0</v>
      </c>
      <c r="K7893" s="229">
        <f t="shared" si="757"/>
        <v>0</v>
      </c>
      <c r="L7893" s="229">
        <f t="shared" si="757"/>
        <v>0</v>
      </c>
      <c r="M7893" s="229">
        <f t="shared" si="758"/>
        <v>0</v>
      </c>
    </row>
    <row r="7894" spans="1:13" ht="15" customHeight="1">
      <c r="A7894" s="76"/>
      <c r="B7894" s="77" t="str">
        <f t="shared" si="755"/>
        <v/>
      </c>
      <c r="C7894" t="str">
        <f t="shared" si="754"/>
        <v/>
      </c>
      <c r="D7894" s="315" t="str">
        <f t="shared" si="759"/>
        <v/>
      </c>
      <c r="E7894" s="228">
        <v>0</v>
      </c>
      <c r="J7894" s="229">
        <f t="shared" si="756"/>
        <v>0</v>
      </c>
      <c r="K7894" s="229">
        <f t="shared" si="757"/>
        <v>0</v>
      </c>
      <c r="L7894" s="229">
        <f t="shared" si="757"/>
        <v>0</v>
      </c>
      <c r="M7894" s="229">
        <f t="shared" si="758"/>
        <v>0</v>
      </c>
    </row>
    <row r="7895" spans="1:13" ht="15" customHeight="1">
      <c r="A7895" s="76"/>
      <c r="B7895" s="77" t="str">
        <f t="shared" si="755"/>
        <v/>
      </c>
      <c r="C7895" t="str">
        <f t="shared" si="754"/>
        <v/>
      </c>
      <c r="D7895" s="315" t="str">
        <f t="shared" si="759"/>
        <v/>
      </c>
      <c r="E7895" s="228">
        <v>0</v>
      </c>
      <c r="J7895" s="229">
        <f t="shared" si="756"/>
        <v>0</v>
      </c>
      <c r="K7895" s="229">
        <f t="shared" si="757"/>
        <v>0</v>
      </c>
      <c r="L7895" s="229">
        <f t="shared" si="757"/>
        <v>0</v>
      </c>
      <c r="M7895" s="229">
        <f t="shared" si="758"/>
        <v>0</v>
      </c>
    </row>
    <row r="7896" spans="1:13" ht="15" customHeight="1">
      <c r="A7896" s="76"/>
      <c r="B7896" s="77" t="str">
        <f t="shared" si="755"/>
        <v/>
      </c>
      <c r="C7896" t="str">
        <f t="shared" si="754"/>
        <v/>
      </c>
      <c r="D7896" s="315" t="str">
        <f t="shared" si="759"/>
        <v/>
      </c>
      <c r="E7896" s="228">
        <v>0</v>
      </c>
      <c r="J7896" s="229">
        <f t="shared" si="756"/>
        <v>0</v>
      </c>
      <c r="K7896" s="229">
        <f t="shared" si="757"/>
        <v>0</v>
      </c>
      <c r="L7896" s="229">
        <f t="shared" si="757"/>
        <v>0</v>
      </c>
      <c r="M7896" s="229">
        <f t="shared" si="758"/>
        <v>0</v>
      </c>
    </row>
    <row r="7897" spans="1:13" ht="15" customHeight="1">
      <c r="A7897" s="76"/>
      <c r="B7897" s="77" t="str">
        <f t="shared" si="755"/>
        <v/>
      </c>
      <c r="C7897" t="str">
        <f t="shared" si="754"/>
        <v/>
      </c>
      <c r="D7897" s="315" t="str">
        <f t="shared" si="759"/>
        <v/>
      </c>
      <c r="E7897" s="228">
        <v>0</v>
      </c>
      <c r="J7897" s="229">
        <f t="shared" si="756"/>
        <v>0</v>
      </c>
      <c r="K7897" s="229">
        <f t="shared" si="757"/>
        <v>0</v>
      </c>
      <c r="L7897" s="229">
        <f t="shared" si="757"/>
        <v>0</v>
      </c>
      <c r="M7897" s="229">
        <f t="shared" si="758"/>
        <v>0</v>
      </c>
    </row>
    <row r="7898" spans="1:13" ht="15" customHeight="1">
      <c r="A7898" s="76"/>
      <c r="B7898" s="77" t="str">
        <f t="shared" si="755"/>
        <v/>
      </c>
      <c r="C7898" t="str">
        <f t="shared" si="754"/>
        <v/>
      </c>
      <c r="D7898" s="315" t="str">
        <f t="shared" si="759"/>
        <v/>
      </c>
      <c r="E7898" s="228">
        <v>0</v>
      </c>
      <c r="J7898" s="229">
        <f t="shared" si="756"/>
        <v>0</v>
      </c>
      <c r="K7898" s="229">
        <f t="shared" si="757"/>
        <v>0</v>
      </c>
      <c r="L7898" s="229">
        <f t="shared" si="757"/>
        <v>0</v>
      </c>
      <c r="M7898" s="229">
        <f t="shared" si="758"/>
        <v>0</v>
      </c>
    </row>
    <row r="7899" spans="1:13" ht="15" customHeight="1">
      <c r="A7899" s="76"/>
      <c r="B7899" s="77" t="str">
        <f t="shared" si="755"/>
        <v/>
      </c>
      <c r="C7899" t="str">
        <f t="shared" si="754"/>
        <v/>
      </c>
      <c r="D7899" s="315" t="str">
        <f t="shared" si="759"/>
        <v/>
      </c>
      <c r="E7899" s="228">
        <v>0</v>
      </c>
      <c r="J7899" s="229">
        <f t="shared" si="756"/>
        <v>0</v>
      </c>
      <c r="K7899" s="229">
        <f t="shared" si="757"/>
        <v>0</v>
      </c>
      <c r="L7899" s="229">
        <f t="shared" si="757"/>
        <v>0</v>
      </c>
      <c r="M7899" s="229">
        <f t="shared" si="758"/>
        <v>0</v>
      </c>
    </row>
    <row r="7900" spans="1:13" ht="15" customHeight="1">
      <c r="A7900" s="76"/>
      <c r="B7900" s="77" t="str">
        <f t="shared" si="755"/>
        <v/>
      </c>
      <c r="C7900" t="str">
        <f t="shared" si="754"/>
        <v/>
      </c>
      <c r="D7900" s="315" t="str">
        <f t="shared" si="759"/>
        <v/>
      </c>
      <c r="E7900" s="228">
        <v>0</v>
      </c>
      <c r="J7900" s="229">
        <f t="shared" si="756"/>
        <v>0</v>
      </c>
      <c r="K7900" s="229">
        <f t="shared" si="757"/>
        <v>0</v>
      </c>
      <c r="L7900" s="229">
        <f t="shared" si="757"/>
        <v>0</v>
      </c>
      <c r="M7900" s="229">
        <f t="shared" si="758"/>
        <v>0</v>
      </c>
    </row>
    <row r="7901" spans="1:13" ht="15" customHeight="1">
      <c r="A7901" s="76"/>
      <c r="B7901" s="77" t="str">
        <f t="shared" si="755"/>
        <v/>
      </c>
      <c r="C7901" t="str">
        <f t="shared" si="754"/>
        <v/>
      </c>
      <c r="D7901" s="315" t="str">
        <f t="shared" si="759"/>
        <v/>
      </c>
      <c r="E7901" s="228">
        <v>0</v>
      </c>
      <c r="J7901" s="229">
        <f t="shared" si="756"/>
        <v>0</v>
      </c>
      <c r="K7901" s="229">
        <f t="shared" si="757"/>
        <v>0</v>
      </c>
      <c r="L7901" s="229">
        <f t="shared" si="757"/>
        <v>0</v>
      </c>
      <c r="M7901" s="229">
        <f t="shared" si="758"/>
        <v>0</v>
      </c>
    </row>
    <row r="7902" spans="1:13" ht="15" customHeight="1">
      <c r="A7902" s="76"/>
      <c r="B7902" s="77" t="str">
        <f t="shared" si="755"/>
        <v/>
      </c>
      <c r="C7902" t="str">
        <f t="shared" si="754"/>
        <v/>
      </c>
      <c r="D7902" s="315" t="str">
        <f t="shared" si="759"/>
        <v/>
      </c>
      <c r="E7902" s="228">
        <v>0</v>
      </c>
      <c r="J7902" s="229">
        <f t="shared" si="756"/>
        <v>0</v>
      </c>
      <c r="K7902" s="229">
        <f t="shared" si="757"/>
        <v>0</v>
      </c>
      <c r="L7902" s="229">
        <f t="shared" si="757"/>
        <v>0</v>
      </c>
      <c r="M7902" s="229">
        <f t="shared" si="758"/>
        <v>0</v>
      </c>
    </row>
    <row r="7903" spans="1:13" ht="15" customHeight="1">
      <c r="A7903" s="76"/>
      <c r="B7903" s="77" t="str">
        <f t="shared" si="755"/>
        <v/>
      </c>
      <c r="C7903" t="str">
        <f t="shared" si="754"/>
        <v/>
      </c>
      <c r="D7903" s="315" t="str">
        <f t="shared" si="759"/>
        <v/>
      </c>
      <c r="E7903" s="228">
        <v>0</v>
      </c>
      <c r="J7903" s="229">
        <f t="shared" si="756"/>
        <v>0</v>
      </c>
      <c r="K7903" s="229">
        <f t="shared" si="757"/>
        <v>0</v>
      </c>
      <c r="L7903" s="229">
        <f t="shared" si="757"/>
        <v>0</v>
      </c>
      <c r="M7903" s="229">
        <f t="shared" si="758"/>
        <v>0</v>
      </c>
    </row>
    <row r="7904" spans="1:13" ht="15" customHeight="1">
      <c r="A7904" s="76"/>
      <c r="B7904" s="77" t="str">
        <f t="shared" si="755"/>
        <v/>
      </c>
      <c r="C7904" t="str">
        <f t="shared" si="754"/>
        <v/>
      </c>
      <c r="D7904" s="315" t="str">
        <f t="shared" si="759"/>
        <v/>
      </c>
      <c r="E7904" s="228">
        <v>0</v>
      </c>
      <c r="J7904" s="229">
        <f t="shared" si="756"/>
        <v>0</v>
      </c>
      <c r="K7904" s="229">
        <f t="shared" si="757"/>
        <v>0</v>
      </c>
      <c r="L7904" s="229">
        <f t="shared" si="757"/>
        <v>0</v>
      </c>
      <c r="M7904" s="229">
        <f t="shared" si="758"/>
        <v>0</v>
      </c>
    </row>
    <row r="7905" spans="1:13" ht="15" customHeight="1">
      <c r="A7905" s="76"/>
      <c r="B7905" s="77" t="str">
        <f t="shared" si="755"/>
        <v/>
      </c>
      <c r="C7905" t="str">
        <f t="shared" si="754"/>
        <v/>
      </c>
      <c r="D7905" s="315" t="str">
        <f t="shared" si="759"/>
        <v/>
      </c>
      <c r="E7905" s="228">
        <v>0</v>
      </c>
      <c r="J7905" s="229">
        <f t="shared" si="756"/>
        <v>0</v>
      </c>
      <c r="K7905" s="229">
        <f t="shared" si="757"/>
        <v>0</v>
      </c>
      <c r="L7905" s="229">
        <f t="shared" si="757"/>
        <v>0</v>
      </c>
      <c r="M7905" s="229">
        <f t="shared" si="758"/>
        <v>0</v>
      </c>
    </row>
    <row r="7906" spans="1:13" ht="15" customHeight="1">
      <c r="A7906" s="76"/>
      <c r="B7906" s="77" t="str">
        <f t="shared" si="755"/>
        <v/>
      </c>
      <c r="C7906" t="str">
        <f t="shared" si="754"/>
        <v/>
      </c>
      <c r="D7906" s="315" t="str">
        <f t="shared" si="759"/>
        <v/>
      </c>
      <c r="E7906" s="228">
        <v>0</v>
      </c>
      <c r="J7906" s="229">
        <f t="shared" si="756"/>
        <v>0</v>
      </c>
      <c r="K7906" s="229">
        <f t="shared" si="757"/>
        <v>0</v>
      </c>
      <c r="L7906" s="229">
        <f t="shared" si="757"/>
        <v>0</v>
      </c>
      <c r="M7906" s="229">
        <f t="shared" si="758"/>
        <v>0</v>
      </c>
    </row>
    <row r="7907" spans="1:13" ht="15" customHeight="1">
      <c r="A7907" s="76"/>
      <c r="B7907" s="77" t="str">
        <f t="shared" si="755"/>
        <v/>
      </c>
      <c r="C7907" t="str">
        <f t="shared" si="754"/>
        <v/>
      </c>
      <c r="D7907" s="315" t="str">
        <f t="shared" si="759"/>
        <v/>
      </c>
      <c r="E7907" s="228">
        <v>0</v>
      </c>
      <c r="J7907" s="229">
        <f t="shared" si="756"/>
        <v>0</v>
      </c>
      <c r="K7907" s="229">
        <f t="shared" si="757"/>
        <v>0</v>
      </c>
      <c r="L7907" s="229">
        <f t="shared" si="757"/>
        <v>0</v>
      </c>
      <c r="M7907" s="229">
        <f t="shared" si="758"/>
        <v>0</v>
      </c>
    </row>
    <row r="7908" spans="1:13" ht="15" customHeight="1">
      <c r="A7908" s="76"/>
      <c r="B7908" s="77" t="str">
        <f t="shared" si="755"/>
        <v/>
      </c>
      <c r="C7908" t="str">
        <f t="shared" si="754"/>
        <v/>
      </c>
      <c r="D7908" s="315" t="str">
        <f t="shared" si="759"/>
        <v/>
      </c>
      <c r="E7908" s="228">
        <v>0</v>
      </c>
      <c r="J7908" s="229">
        <f t="shared" si="756"/>
        <v>0</v>
      </c>
      <c r="K7908" s="229">
        <f t="shared" si="757"/>
        <v>0</v>
      </c>
      <c r="L7908" s="229">
        <f t="shared" si="757"/>
        <v>0</v>
      </c>
      <c r="M7908" s="229">
        <f t="shared" si="758"/>
        <v>0</v>
      </c>
    </row>
    <row r="7909" spans="1:13" ht="15" customHeight="1">
      <c r="A7909" s="76"/>
      <c r="B7909" s="77" t="str">
        <f t="shared" si="755"/>
        <v/>
      </c>
      <c r="C7909" t="str">
        <f t="shared" si="754"/>
        <v/>
      </c>
      <c r="D7909" s="315" t="str">
        <f t="shared" si="759"/>
        <v/>
      </c>
      <c r="E7909" s="228">
        <v>0</v>
      </c>
      <c r="J7909" s="229">
        <f t="shared" si="756"/>
        <v>0</v>
      </c>
      <c r="K7909" s="229">
        <f t="shared" si="757"/>
        <v>0</v>
      </c>
      <c r="L7909" s="229">
        <f t="shared" si="757"/>
        <v>0</v>
      </c>
      <c r="M7909" s="229">
        <f t="shared" si="758"/>
        <v>0</v>
      </c>
    </row>
    <row r="7910" spans="1:13" ht="15" customHeight="1">
      <c r="A7910" s="76"/>
      <c r="B7910" s="77" t="str">
        <f t="shared" si="755"/>
        <v/>
      </c>
      <c r="C7910" t="str">
        <f t="shared" si="754"/>
        <v/>
      </c>
      <c r="D7910" s="315" t="str">
        <f t="shared" si="759"/>
        <v/>
      </c>
      <c r="E7910" s="228">
        <v>0</v>
      </c>
      <c r="J7910" s="229">
        <f t="shared" si="756"/>
        <v>0</v>
      </c>
      <c r="K7910" s="229">
        <f t="shared" si="757"/>
        <v>0</v>
      </c>
      <c r="L7910" s="229">
        <f t="shared" si="757"/>
        <v>0</v>
      </c>
      <c r="M7910" s="229">
        <f t="shared" si="758"/>
        <v>0</v>
      </c>
    </row>
    <row r="7911" spans="1:13" ht="15" customHeight="1">
      <c r="A7911" s="76"/>
      <c r="B7911" s="77" t="str">
        <f t="shared" si="755"/>
        <v/>
      </c>
      <c r="C7911" t="str">
        <f t="shared" si="754"/>
        <v/>
      </c>
      <c r="D7911" s="315" t="str">
        <f t="shared" si="759"/>
        <v/>
      </c>
      <c r="E7911" s="228">
        <v>0</v>
      </c>
      <c r="J7911" s="229">
        <f t="shared" si="756"/>
        <v>0</v>
      </c>
      <c r="K7911" s="229">
        <f t="shared" si="757"/>
        <v>0</v>
      </c>
      <c r="L7911" s="229">
        <f t="shared" si="757"/>
        <v>0</v>
      </c>
      <c r="M7911" s="229">
        <f t="shared" si="758"/>
        <v>0</v>
      </c>
    </row>
    <row r="7912" spans="1:13" ht="15" customHeight="1">
      <c r="A7912" s="76"/>
      <c r="B7912" s="77" t="str">
        <f t="shared" si="755"/>
        <v/>
      </c>
      <c r="C7912" t="str">
        <f t="shared" si="754"/>
        <v/>
      </c>
      <c r="D7912" s="315" t="str">
        <f t="shared" si="759"/>
        <v/>
      </c>
      <c r="E7912" s="228">
        <v>0</v>
      </c>
      <c r="J7912" s="229">
        <f t="shared" si="756"/>
        <v>0</v>
      </c>
      <c r="K7912" s="229">
        <f t="shared" si="757"/>
        <v>0</v>
      </c>
      <c r="L7912" s="229">
        <f t="shared" si="757"/>
        <v>0</v>
      </c>
      <c r="M7912" s="229">
        <f t="shared" si="758"/>
        <v>0</v>
      </c>
    </row>
    <row r="7913" spans="1:13" ht="15" customHeight="1">
      <c r="A7913" s="76"/>
      <c r="B7913" s="77" t="str">
        <f t="shared" si="755"/>
        <v/>
      </c>
      <c r="C7913" t="str">
        <f t="shared" si="754"/>
        <v/>
      </c>
      <c r="D7913" s="315" t="str">
        <f t="shared" si="759"/>
        <v/>
      </c>
      <c r="E7913" s="228">
        <v>0</v>
      </c>
      <c r="J7913" s="229">
        <f t="shared" si="756"/>
        <v>0</v>
      </c>
      <c r="K7913" s="229">
        <f t="shared" si="757"/>
        <v>0</v>
      </c>
      <c r="L7913" s="229">
        <f t="shared" si="757"/>
        <v>0</v>
      </c>
      <c r="M7913" s="229">
        <f t="shared" si="758"/>
        <v>0</v>
      </c>
    </row>
    <row r="7914" spans="1:13" ht="15" customHeight="1">
      <c r="A7914" s="76"/>
      <c r="B7914" s="77" t="str">
        <f t="shared" si="755"/>
        <v/>
      </c>
      <c r="C7914" t="str">
        <f t="shared" si="754"/>
        <v/>
      </c>
      <c r="D7914" s="315" t="str">
        <f t="shared" si="759"/>
        <v/>
      </c>
      <c r="E7914" s="228">
        <v>0</v>
      </c>
      <c r="J7914" s="229">
        <f t="shared" si="756"/>
        <v>0</v>
      </c>
      <c r="K7914" s="229">
        <f t="shared" si="757"/>
        <v>0</v>
      </c>
      <c r="L7914" s="229">
        <f t="shared" si="757"/>
        <v>0</v>
      </c>
      <c r="M7914" s="229">
        <f t="shared" si="758"/>
        <v>0</v>
      </c>
    </row>
    <row r="7915" spans="1:13" ht="15" customHeight="1">
      <c r="A7915" s="76"/>
      <c r="B7915" s="77" t="str">
        <f t="shared" si="755"/>
        <v/>
      </c>
      <c r="C7915" t="str">
        <f t="shared" si="754"/>
        <v/>
      </c>
      <c r="D7915" s="315" t="str">
        <f t="shared" si="759"/>
        <v/>
      </c>
      <c r="E7915" s="228">
        <v>0</v>
      </c>
      <c r="J7915" s="229">
        <f t="shared" si="756"/>
        <v>0</v>
      </c>
      <c r="K7915" s="229">
        <f t="shared" si="757"/>
        <v>0</v>
      </c>
      <c r="L7915" s="229">
        <f t="shared" si="757"/>
        <v>0</v>
      </c>
      <c r="M7915" s="229">
        <f t="shared" si="758"/>
        <v>0</v>
      </c>
    </row>
    <row r="7916" spans="1:13" ht="15" customHeight="1">
      <c r="A7916" s="76"/>
      <c r="B7916" s="77" t="str">
        <f t="shared" si="755"/>
        <v/>
      </c>
      <c r="C7916" t="str">
        <f t="shared" si="754"/>
        <v/>
      </c>
      <c r="D7916" s="315" t="str">
        <f t="shared" si="759"/>
        <v/>
      </c>
      <c r="E7916" s="228">
        <v>0</v>
      </c>
      <c r="J7916" s="229">
        <f t="shared" si="756"/>
        <v>0</v>
      </c>
      <c r="K7916" s="229">
        <f t="shared" si="757"/>
        <v>0</v>
      </c>
      <c r="L7916" s="229">
        <f t="shared" si="757"/>
        <v>0</v>
      </c>
      <c r="M7916" s="229">
        <f t="shared" si="758"/>
        <v>0</v>
      </c>
    </row>
    <row r="7917" spans="1:13" ht="15" customHeight="1">
      <c r="A7917" s="76"/>
      <c r="B7917" s="77" t="str">
        <f t="shared" si="755"/>
        <v/>
      </c>
      <c r="C7917" t="str">
        <f t="shared" si="754"/>
        <v/>
      </c>
      <c r="D7917" s="315" t="str">
        <f t="shared" si="759"/>
        <v/>
      </c>
      <c r="E7917" s="228">
        <v>0</v>
      </c>
      <c r="J7917" s="229">
        <f t="shared" si="756"/>
        <v>0</v>
      </c>
      <c r="K7917" s="229">
        <f t="shared" si="757"/>
        <v>0</v>
      </c>
      <c r="L7917" s="229">
        <f t="shared" si="757"/>
        <v>0</v>
      </c>
      <c r="M7917" s="229">
        <f t="shared" si="758"/>
        <v>0</v>
      </c>
    </row>
    <row r="7918" spans="1:13" ht="15" customHeight="1">
      <c r="A7918" s="76"/>
      <c r="B7918" s="77" t="str">
        <f t="shared" si="755"/>
        <v/>
      </c>
      <c r="C7918" t="str">
        <f t="shared" si="754"/>
        <v/>
      </c>
      <c r="D7918" s="315" t="str">
        <f t="shared" si="759"/>
        <v/>
      </c>
      <c r="E7918" s="228">
        <v>0</v>
      </c>
      <c r="J7918" s="229">
        <f t="shared" si="756"/>
        <v>0</v>
      </c>
      <c r="K7918" s="229">
        <f t="shared" si="757"/>
        <v>0</v>
      </c>
      <c r="L7918" s="229">
        <f t="shared" si="757"/>
        <v>0</v>
      </c>
      <c r="M7918" s="229">
        <f t="shared" si="758"/>
        <v>0</v>
      </c>
    </row>
    <row r="7919" spans="1:13" ht="15" customHeight="1">
      <c r="A7919" s="76"/>
      <c r="B7919" s="77" t="str">
        <f t="shared" si="755"/>
        <v/>
      </c>
      <c r="C7919" t="str">
        <f t="shared" si="754"/>
        <v/>
      </c>
      <c r="D7919" s="315" t="str">
        <f t="shared" si="759"/>
        <v/>
      </c>
      <c r="E7919" s="228">
        <v>0</v>
      </c>
      <c r="J7919" s="229">
        <f t="shared" si="756"/>
        <v>0</v>
      </c>
      <c r="K7919" s="229">
        <f t="shared" si="757"/>
        <v>0</v>
      </c>
      <c r="L7919" s="229">
        <f t="shared" si="757"/>
        <v>0</v>
      </c>
      <c r="M7919" s="229">
        <f t="shared" si="758"/>
        <v>0</v>
      </c>
    </row>
    <row r="7920" spans="1:13" ht="15" customHeight="1">
      <c r="A7920" s="76"/>
      <c r="B7920" s="77" t="str">
        <f t="shared" si="755"/>
        <v/>
      </c>
      <c r="C7920" t="str">
        <f t="shared" si="754"/>
        <v/>
      </c>
      <c r="D7920" s="315" t="str">
        <f t="shared" si="759"/>
        <v/>
      </c>
      <c r="E7920" s="228">
        <v>0</v>
      </c>
      <c r="J7920" s="229">
        <f t="shared" si="756"/>
        <v>0</v>
      </c>
      <c r="K7920" s="229">
        <f t="shared" si="757"/>
        <v>0</v>
      </c>
      <c r="L7920" s="229">
        <f t="shared" si="757"/>
        <v>0</v>
      </c>
      <c r="M7920" s="229">
        <f t="shared" si="758"/>
        <v>0</v>
      </c>
    </row>
    <row r="7921" spans="1:13" ht="15" customHeight="1">
      <c r="A7921" s="76"/>
      <c r="B7921" s="77" t="str">
        <f t="shared" si="755"/>
        <v/>
      </c>
      <c r="C7921" t="str">
        <f t="shared" si="754"/>
        <v/>
      </c>
      <c r="D7921" s="315" t="str">
        <f t="shared" si="759"/>
        <v/>
      </c>
      <c r="E7921" s="228">
        <v>0</v>
      </c>
      <c r="J7921" s="229">
        <f t="shared" si="756"/>
        <v>0</v>
      </c>
      <c r="K7921" s="229">
        <f t="shared" si="757"/>
        <v>0</v>
      </c>
      <c r="L7921" s="229">
        <f t="shared" si="757"/>
        <v>0</v>
      </c>
      <c r="M7921" s="229">
        <f t="shared" si="758"/>
        <v>0</v>
      </c>
    </row>
    <row r="7922" spans="1:13" ht="15" customHeight="1">
      <c r="A7922" s="76"/>
      <c r="B7922" s="77" t="str">
        <f t="shared" si="755"/>
        <v/>
      </c>
      <c r="C7922" t="str">
        <f t="shared" si="754"/>
        <v/>
      </c>
      <c r="D7922" s="315" t="str">
        <f t="shared" si="759"/>
        <v/>
      </c>
      <c r="E7922" s="228">
        <v>0</v>
      </c>
      <c r="J7922" s="229">
        <f t="shared" si="756"/>
        <v>0</v>
      </c>
      <c r="K7922" s="229">
        <f t="shared" si="757"/>
        <v>0</v>
      </c>
      <c r="L7922" s="229">
        <f t="shared" si="757"/>
        <v>0</v>
      </c>
      <c r="M7922" s="229">
        <f t="shared" si="758"/>
        <v>0</v>
      </c>
    </row>
    <row r="7923" spans="1:13" ht="15" customHeight="1">
      <c r="A7923" s="76"/>
      <c r="B7923" s="77" t="str">
        <f t="shared" si="755"/>
        <v/>
      </c>
      <c r="C7923" t="str">
        <f t="shared" si="754"/>
        <v/>
      </c>
      <c r="D7923" s="315" t="str">
        <f t="shared" si="759"/>
        <v/>
      </c>
      <c r="E7923" s="228">
        <v>0</v>
      </c>
      <c r="J7923" s="229">
        <f t="shared" si="756"/>
        <v>0</v>
      </c>
      <c r="K7923" s="229">
        <f t="shared" si="757"/>
        <v>0</v>
      </c>
      <c r="L7923" s="229">
        <f t="shared" si="757"/>
        <v>0</v>
      </c>
      <c r="M7923" s="229">
        <f t="shared" si="758"/>
        <v>0</v>
      </c>
    </row>
    <row r="7924" spans="1:13" ht="15" customHeight="1">
      <c r="A7924" s="76"/>
      <c r="B7924" s="77" t="str">
        <f t="shared" si="755"/>
        <v/>
      </c>
      <c r="C7924" t="str">
        <f t="shared" si="754"/>
        <v/>
      </c>
      <c r="D7924" s="315" t="str">
        <f t="shared" si="759"/>
        <v/>
      </c>
      <c r="E7924" s="228">
        <v>0</v>
      </c>
      <c r="J7924" s="229">
        <f t="shared" si="756"/>
        <v>0</v>
      </c>
      <c r="K7924" s="229">
        <f t="shared" si="757"/>
        <v>0</v>
      </c>
      <c r="L7924" s="229">
        <f t="shared" si="757"/>
        <v>0</v>
      </c>
      <c r="M7924" s="229">
        <f t="shared" si="758"/>
        <v>0</v>
      </c>
    </row>
    <row r="7925" spans="1:13" ht="15" customHeight="1">
      <c r="A7925" s="76"/>
      <c r="B7925" s="77" t="str">
        <f t="shared" si="755"/>
        <v/>
      </c>
      <c r="C7925" t="str">
        <f t="shared" si="754"/>
        <v/>
      </c>
      <c r="D7925" s="315" t="str">
        <f t="shared" si="759"/>
        <v/>
      </c>
      <c r="E7925" s="228">
        <v>0</v>
      </c>
      <c r="J7925" s="229">
        <f t="shared" si="756"/>
        <v>0</v>
      </c>
      <c r="K7925" s="229">
        <f t="shared" si="757"/>
        <v>0</v>
      </c>
      <c r="L7925" s="229">
        <f t="shared" si="757"/>
        <v>0</v>
      </c>
      <c r="M7925" s="229">
        <f t="shared" si="758"/>
        <v>0</v>
      </c>
    </row>
    <row r="7926" spans="1:13" ht="15" customHeight="1">
      <c r="A7926" s="76"/>
      <c r="B7926" s="77" t="str">
        <f t="shared" si="755"/>
        <v/>
      </c>
      <c r="C7926" t="str">
        <f t="shared" si="754"/>
        <v/>
      </c>
      <c r="D7926" s="315" t="str">
        <f t="shared" si="759"/>
        <v/>
      </c>
      <c r="E7926" s="228">
        <v>0</v>
      </c>
      <c r="J7926" s="229">
        <f t="shared" si="756"/>
        <v>0</v>
      </c>
      <c r="K7926" s="229">
        <f t="shared" si="757"/>
        <v>0</v>
      </c>
      <c r="L7926" s="229">
        <f t="shared" si="757"/>
        <v>0</v>
      </c>
      <c r="M7926" s="229">
        <f t="shared" si="758"/>
        <v>0</v>
      </c>
    </row>
    <row r="7927" spans="1:13" ht="15" customHeight="1">
      <c r="A7927" s="76"/>
      <c r="B7927" s="77" t="str">
        <f t="shared" si="755"/>
        <v/>
      </c>
      <c r="C7927" t="str">
        <f t="shared" si="754"/>
        <v/>
      </c>
      <c r="D7927" s="315" t="str">
        <f t="shared" si="759"/>
        <v/>
      </c>
      <c r="E7927" s="228">
        <v>0</v>
      </c>
      <c r="J7927" s="229">
        <f t="shared" si="756"/>
        <v>0</v>
      </c>
      <c r="K7927" s="229">
        <f t="shared" si="757"/>
        <v>0</v>
      </c>
      <c r="L7927" s="229">
        <f t="shared" si="757"/>
        <v>0</v>
      </c>
      <c r="M7927" s="229">
        <f t="shared" si="758"/>
        <v>0</v>
      </c>
    </row>
    <row r="7928" spans="1:13" ht="15" customHeight="1">
      <c r="A7928" s="76"/>
      <c r="B7928" s="77" t="str">
        <f t="shared" si="755"/>
        <v/>
      </c>
      <c r="C7928" t="str">
        <f t="shared" si="754"/>
        <v/>
      </c>
      <c r="D7928" s="315" t="str">
        <f t="shared" si="759"/>
        <v/>
      </c>
      <c r="E7928" s="228">
        <v>0</v>
      </c>
      <c r="J7928" s="229">
        <f t="shared" si="756"/>
        <v>0</v>
      </c>
      <c r="K7928" s="229">
        <f t="shared" si="757"/>
        <v>0</v>
      </c>
      <c r="L7928" s="229">
        <f t="shared" si="757"/>
        <v>0</v>
      </c>
      <c r="M7928" s="229">
        <f t="shared" si="758"/>
        <v>0</v>
      </c>
    </row>
    <row r="7929" spans="1:13" ht="15" customHeight="1">
      <c r="A7929" s="76"/>
      <c r="B7929" s="77" t="str">
        <f t="shared" si="755"/>
        <v/>
      </c>
      <c r="C7929" t="str">
        <f t="shared" si="754"/>
        <v/>
      </c>
      <c r="D7929" s="315" t="str">
        <f t="shared" si="759"/>
        <v/>
      </c>
      <c r="E7929" s="228">
        <v>0</v>
      </c>
      <c r="J7929" s="229">
        <f t="shared" si="756"/>
        <v>0</v>
      </c>
      <c r="K7929" s="229">
        <f t="shared" si="757"/>
        <v>0</v>
      </c>
      <c r="L7929" s="229">
        <f t="shared" si="757"/>
        <v>0</v>
      </c>
      <c r="M7929" s="229">
        <f t="shared" si="758"/>
        <v>0</v>
      </c>
    </row>
    <row r="7930" spans="1:13" ht="15" customHeight="1">
      <c r="A7930" s="76"/>
      <c r="B7930" s="77" t="str">
        <f t="shared" si="755"/>
        <v/>
      </c>
      <c r="C7930" t="str">
        <f t="shared" si="754"/>
        <v/>
      </c>
      <c r="D7930" s="315" t="str">
        <f t="shared" si="759"/>
        <v/>
      </c>
      <c r="E7930" s="228">
        <v>0</v>
      </c>
      <c r="J7930" s="229">
        <f t="shared" si="756"/>
        <v>0</v>
      </c>
      <c r="K7930" s="229">
        <f t="shared" si="757"/>
        <v>0</v>
      </c>
      <c r="L7930" s="229">
        <f t="shared" si="757"/>
        <v>0</v>
      </c>
      <c r="M7930" s="229">
        <f t="shared" si="758"/>
        <v>0</v>
      </c>
    </row>
    <row r="7931" spans="1:13" ht="15" customHeight="1">
      <c r="A7931" s="76"/>
      <c r="B7931" s="77" t="str">
        <f t="shared" si="755"/>
        <v/>
      </c>
      <c r="C7931" t="str">
        <f t="shared" si="754"/>
        <v/>
      </c>
      <c r="D7931" s="315" t="str">
        <f t="shared" si="759"/>
        <v/>
      </c>
      <c r="E7931" s="228">
        <v>0</v>
      </c>
      <c r="J7931" s="229">
        <f t="shared" si="756"/>
        <v>0</v>
      </c>
      <c r="K7931" s="229">
        <f t="shared" si="757"/>
        <v>0</v>
      </c>
      <c r="L7931" s="229">
        <f t="shared" si="757"/>
        <v>0</v>
      </c>
      <c r="M7931" s="229">
        <f t="shared" si="758"/>
        <v>0</v>
      </c>
    </row>
    <row r="7932" spans="1:13" ht="15" customHeight="1">
      <c r="A7932" s="76"/>
      <c r="B7932" s="77" t="str">
        <f t="shared" si="755"/>
        <v/>
      </c>
      <c r="C7932" t="str">
        <f t="shared" si="754"/>
        <v/>
      </c>
      <c r="D7932" s="315" t="str">
        <f t="shared" si="759"/>
        <v/>
      </c>
      <c r="E7932" s="228">
        <v>0</v>
      </c>
      <c r="J7932" s="229">
        <f t="shared" si="756"/>
        <v>0</v>
      </c>
      <c r="K7932" s="229">
        <f t="shared" si="757"/>
        <v>0</v>
      </c>
      <c r="L7932" s="229">
        <f t="shared" si="757"/>
        <v>0</v>
      </c>
      <c r="M7932" s="229">
        <f t="shared" si="758"/>
        <v>0</v>
      </c>
    </row>
    <row r="7933" spans="1:13" ht="15" customHeight="1">
      <c r="A7933" s="76"/>
      <c r="B7933" s="77" t="str">
        <f t="shared" si="755"/>
        <v/>
      </c>
      <c r="C7933" t="str">
        <f t="shared" si="754"/>
        <v/>
      </c>
      <c r="D7933" s="315" t="str">
        <f t="shared" si="759"/>
        <v/>
      </c>
      <c r="E7933" s="228">
        <v>0</v>
      </c>
      <c r="J7933" s="229">
        <f t="shared" si="756"/>
        <v>0</v>
      </c>
      <c r="K7933" s="229">
        <f t="shared" si="757"/>
        <v>0</v>
      </c>
      <c r="L7933" s="229">
        <f t="shared" si="757"/>
        <v>0</v>
      </c>
      <c r="M7933" s="229">
        <f t="shared" si="758"/>
        <v>0</v>
      </c>
    </row>
    <row r="7934" spans="1:13" ht="15" customHeight="1">
      <c r="A7934" s="76"/>
      <c r="B7934" s="77" t="str">
        <f t="shared" si="755"/>
        <v/>
      </c>
      <c r="C7934" t="str">
        <f t="shared" si="754"/>
        <v/>
      </c>
      <c r="D7934" s="315" t="str">
        <f t="shared" si="759"/>
        <v/>
      </c>
      <c r="E7934" s="228">
        <v>0</v>
      </c>
      <c r="J7934" s="229">
        <f t="shared" si="756"/>
        <v>0</v>
      </c>
      <c r="K7934" s="229">
        <f t="shared" si="757"/>
        <v>0</v>
      </c>
      <c r="L7934" s="229">
        <f t="shared" si="757"/>
        <v>0</v>
      </c>
      <c r="M7934" s="229">
        <f t="shared" si="758"/>
        <v>0</v>
      </c>
    </row>
    <row r="7935" spans="1:13" ht="15" customHeight="1">
      <c r="A7935" s="76"/>
      <c r="B7935" s="77" t="str">
        <f t="shared" si="755"/>
        <v/>
      </c>
      <c r="C7935" t="str">
        <f t="shared" si="754"/>
        <v/>
      </c>
      <c r="D7935" s="315" t="str">
        <f t="shared" si="759"/>
        <v/>
      </c>
      <c r="E7935" s="228">
        <v>0</v>
      </c>
      <c r="J7935" s="229">
        <f t="shared" si="756"/>
        <v>0</v>
      </c>
      <c r="K7935" s="229">
        <f t="shared" si="757"/>
        <v>0</v>
      </c>
      <c r="L7935" s="229">
        <f t="shared" si="757"/>
        <v>0</v>
      </c>
      <c r="M7935" s="229">
        <f t="shared" si="758"/>
        <v>0</v>
      </c>
    </row>
    <row r="7936" spans="1:13" ht="15" customHeight="1">
      <c r="A7936" s="76"/>
      <c r="B7936" s="77" t="str">
        <f t="shared" si="755"/>
        <v/>
      </c>
      <c r="C7936" t="str">
        <f t="shared" si="754"/>
        <v/>
      </c>
      <c r="D7936" s="315" t="str">
        <f t="shared" si="759"/>
        <v/>
      </c>
      <c r="E7936" s="228">
        <v>0</v>
      </c>
      <c r="J7936" s="229">
        <f t="shared" si="756"/>
        <v>0</v>
      </c>
      <c r="K7936" s="229">
        <f t="shared" si="757"/>
        <v>0</v>
      </c>
      <c r="L7936" s="229">
        <f t="shared" si="757"/>
        <v>0</v>
      </c>
      <c r="M7936" s="229">
        <f t="shared" si="758"/>
        <v>0</v>
      </c>
    </row>
    <row r="7937" spans="1:13" ht="15" customHeight="1">
      <c r="A7937" s="76"/>
      <c r="B7937" s="77" t="str">
        <f t="shared" si="755"/>
        <v/>
      </c>
      <c r="C7937" t="str">
        <f t="shared" ref="C7937:C8000" si="760">IF(A7937&lt;&gt;"",TEXT(A7937,"aaaa"),"")</f>
        <v/>
      </c>
      <c r="D7937" s="315" t="str">
        <f t="shared" si="759"/>
        <v/>
      </c>
      <c r="E7937" s="228">
        <v>0</v>
      </c>
      <c r="J7937" s="229">
        <f t="shared" si="756"/>
        <v>0</v>
      </c>
      <c r="K7937" s="229">
        <f t="shared" si="757"/>
        <v>0</v>
      </c>
      <c r="L7937" s="229">
        <f t="shared" si="757"/>
        <v>0</v>
      </c>
      <c r="M7937" s="229">
        <f t="shared" si="758"/>
        <v>0</v>
      </c>
    </row>
    <row r="7938" spans="1:13" ht="15" customHeight="1">
      <c r="A7938" s="76"/>
      <c r="B7938" s="77" t="str">
        <f t="shared" si="755"/>
        <v/>
      </c>
      <c r="C7938" t="str">
        <f t="shared" si="760"/>
        <v/>
      </c>
      <c r="D7938" s="315" t="str">
        <f t="shared" si="759"/>
        <v/>
      </c>
      <c r="E7938" s="228">
        <v>0</v>
      </c>
      <c r="J7938" s="229">
        <f t="shared" si="756"/>
        <v>0</v>
      </c>
      <c r="K7938" s="229">
        <f t="shared" si="757"/>
        <v>0</v>
      </c>
      <c r="L7938" s="229">
        <f t="shared" si="757"/>
        <v>0</v>
      </c>
      <c r="M7938" s="229">
        <f t="shared" si="758"/>
        <v>0</v>
      </c>
    </row>
    <row r="7939" spans="1:13" ht="15" customHeight="1">
      <c r="A7939" s="76"/>
      <c r="B7939" s="77" t="str">
        <f t="shared" si="755"/>
        <v/>
      </c>
      <c r="C7939" t="str">
        <f t="shared" si="760"/>
        <v/>
      </c>
      <c r="D7939" s="315" t="str">
        <f t="shared" si="759"/>
        <v/>
      </c>
      <c r="E7939" s="228">
        <v>0</v>
      </c>
      <c r="J7939" s="229">
        <f t="shared" si="756"/>
        <v>0</v>
      </c>
      <c r="K7939" s="229">
        <f t="shared" si="757"/>
        <v>0</v>
      </c>
      <c r="L7939" s="229">
        <f t="shared" si="757"/>
        <v>0</v>
      </c>
      <c r="M7939" s="229">
        <f t="shared" si="758"/>
        <v>0</v>
      </c>
    </row>
    <row r="7940" spans="1:13" ht="15" customHeight="1">
      <c r="A7940" s="76"/>
      <c r="B7940" s="77" t="str">
        <f t="shared" si="755"/>
        <v/>
      </c>
      <c r="C7940" t="str">
        <f t="shared" si="760"/>
        <v/>
      </c>
      <c r="D7940" s="315" t="str">
        <f t="shared" si="759"/>
        <v/>
      </c>
      <c r="E7940" s="228">
        <v>0</v>
      </c>
      <c r="J7940" s="229">
        <f t="shared" si="756"/>
        <v>0</v>
      </c>
      <c r="K7940" s="229">
        <f t="shared" si="757"/>
        <v>0</v>
      </c>
      <c r="L7940" s="229">
        <f t="shared" si="757"/>
        <v>0</v>
      </c>
      <c r="M7940" s="229">
        <f t="shared" si="758"/>
        <v>0</v>
      </c>
    </row>
    <row r="7941" spans="1:13" ht="15" customHeight="1">
      <c r="A7941" s="76"/>
      <c r="B7941" s="77" t="str">
        <f t="shared" si="755"/>
        <v/>
      </c>
      <c r="C7941" t="str">
        <f t="shared" si="760"/>
        <v/>
      </c>
      <c r="D7941" s="315" t="str">
        <f t="shared" si="759"/>
        <v/>
      </c>
      <c r="E7941" s="228">
        <v>0</v>
      </c>
      <c r="J7941" s="229">
        <f t="shared" si="756"/>
        <v>0</v>
      </c>
      <c r="K7941" s="229">
        <f t="shared" si="757"/>
        <v>0</v>
      </c>
      <c r="L7941" s="229">
        <f t="shared" si="757"/>
        <v>0</v>
      </c>
      <c r="M7941" s="229">
        <f t="shared" si="758"/>
        <v>0</v>
      </c>
    </row>
    <row r="7942" spans="1:13" ht="15" customHeight="1">
      <c r="A7942" s="76"/>
      <c r="B7942" s="77" t="str">
        <f t="shared" si="755"/>
        <v/>
      </c>
      <c r="C7942" t="str">
        <f t="shared" si="760"/>
        <v/>
      </c>
      <c r="D7942" s="315" t="str">
        <f t="shared" si="759"/>
        <v/>
      </c>
      <c r="E7942" s="228">
        <v>0</v>
      </c>
      <c r="J7942" s="229">
        <f t="shared" si="756"/>
        <v>0</v>
      </c>
      <c r="K7942" s="229">
        <f t="shared" si="757"/>
        <v>0</v>
      </c>
      <c r="L7942" s="229">
        <f t="shared" si="757"/>
        <v>0</v>
      </c>
      <c r="M7942" s="229">
        <f t="shared" si="758"/>
        <v>0</v>
      </c>
    </row>
    <row r="7943" spans="1:13" ht="15" customHeight="1">
      <c r="A7943" s="76"/>
      <c r="B7943" s="77" t="str">
        <f t="shared" ref="B7943:B8006" si="761">IF(A7943="","",TEXT(A7943,"DDDD"))</f>
        <v/>
      </c>
      <c r="C7943" t="str">
        <f t="shared" si="760"/>
        <v/>
      </c>
      <c r="D7943" s="315" t="str">
        <f t="shared" si="759"/>
        <v/>
      </c>
      <c r="E7943" s="228">
        <v>0</v>
      </c>
      <c r="J7943" s="229">
        <f t="shared" ref="J7943:J8006" si="762">IF(E7943=0,0,(1-J$4)*E7943)</f>
        <v>0</v>
      </c>
      <c r="K7943" s="229">
        <f t="shared" ref="K7943:L8006" si="763">IF(F7943=0,0,(1-K$4)*F7943)</f>
        <v>0</v>
      </c>
      <c r="L7943" s="229">
        <f t="shared" si="763"/>
        <v>0</v>
      </c>
      <c r="M7943" s="229">
        <f t="shared" ref="M7943:M8006" si="764">IF(H7943=0,0,(1-M$4)*H7943)</f>
        <v>0</v>
      </c>
    </row>
    <row r="7944" spans="1:13" ht="15" customHeight="1">
      <c r="A7944" s="76"/>
      <c r="B7944" s="77" t="str">
        <f t="shared" si="761"/>
        <v/>
      </c>
      <c r="C7944" t="str">
        <f t="shared" si="760"/>
        <v/>
      </c>
      <c r="D7944" s="315" t="str">
        <f t="shared" ref="D7944:D8007" si="765">IF(A7944&lt;&gt;"",PROPER(TEXT(A7944,"Mmmm")),"")</f>
        <v/>
      </c>
      <c r="E7944" s="228">
        <v>0</v>
      </c>
      <c r="J7944" s="229">
        <f t="shared" si="762"/>
        <v>0</v>
      </c>
      <c r="K7944" s="229">
        <f t="shared" si="763"/>
        <v>0</v>
      </c>
      <c r="L7944" s="229">
        <f t="shared" si="763"/>
        <v>0</v>
      </c>
      <c r="M7944" s="229">
        <f t="shared" si="764"/>
        <v>0</v>
      </c>
    </row>
    <row r="7945" spans="1:13" ht="15" customHeight="1">
      <c r="A7945" s="76"/>
      <c r="B7945" s="77" t="str">
        <f t="shared" si="761"/>
        <v/>
      </c>
      <c r="C7945" t="str">
        <f t="shared" si="760"/>
        <v/>
      </c>
      <c r="D7945" s="315" t="str">
        <f t="shared" si="765"/>
        <v/>
      </c>
      <c r="E7945" s="228">
        <v>0</v>
      </c>
      <c r="J7945" s="229">
        <f t="shared" si="762"/>
        <v>0</v>
      </c>
      <c r="K7945" s="229">
        <f t="shared" si="763"/>
        <v>0</v>
      </c>
      <c r="L7945" s="229">
        <f t="shared" si="763"/>
        <v>0</v>
      </c>
      <c r="M7945" s="229">
        <f t="shared" si="764"/>
        <v>0</v>
      </c>
    </row>
    <row r="7946" spans="1:13" ht="15" customHeight="1">
      <c r="A7946" s="76"/>
      <c r="B7946" s="77" t="str">
        <f t="shared" si="761"/>
        <v/>
      </c>
      <c r="C7946" t="str">
        <f t="shared" si="760"/>
        <v/>
      </c>
      <c r="D7946" s="315" t="str">
        <f t="shared" si="765"/>
        <v/>
      </c>
      <c r="E7946" s="228">
        <v>0</v>
      </c>
      <c r="J7946" s="229">
        <f t="shared" si="762"/>
        <v>0</v>
      </c>
      <c r="K7946" s="229">
        <f t="shared" si="763"/>
        <v>0</v>
      </c>
      <c r="L7946" s="229">
        <f t="shared" si="763"/>
        <v>0</v>
      </c>
      <c r="M7946" s="229">
        <f t="shared" si="764"/>
        <v>0</v>
      </c>
    </row>
    <row r="7947" spans="1:13" ht="15" customHeight="1">
      <c r="A7947" s="76"/>
      <c r="B7947" s="77" t="str">
        <f t="shared" si="761"/>
        <v/>
      </c>
      <c r="C7947" t="str">
        <f t="shared" si="760"/>
        <v/>
      </c>
      <c r="D7947" s="315" t="str">
        <f t="shared" si="765"/>
        <v/>
      </c>
      <c r="E7947" s="228">
        <v>0</v>
      </c>
      <c r="J7947" s="229">
        <f t="shared" si="762"/>
        <v>0</v>
      </c>
      <c r="K7947" s="229">
        <f t="shared" si="763"/>
        <v>0</v>
      </c>
      <c r="L7947" s="229">
        <f t="shared" si="763"/>
        <v>0</v>
      </c>
      <c r="M7947" s="229">
        <f t="shared" si="764"/>
        <v>0</v>
      </c>
    </row>
    <row r="7948" spans="1:13" ht="15" customHeight="1">
      <c r="A7948" s="76"/>
      <c r="B7948" s="77" t="str">
        <f t="shared" si="761"/>
        <v/>
      </c>
      <c r="C7948" t="str">
        <f t="shared" si="760"/>
        <v/>
      </c>
      <c r="D7948" s="315" t="str">
        <f t="shared" si="765"/>
        <v/>
      </c>
      <c r="E7948" s="228">
        <v>0</v>
      </c>
      <c r="J7948" s="229">
        <f t="shared" si="762"/>
        <v>0</v>
      </c>
      <c r="K7948" s="229">
        <f t="shared" si="763"/>
        <v>0</v>
      </c>
      <c r="L7948" s="229">
        <f t="shared" si="763"/>
        <v>0</v>
      </c>
      <c r="M7948" s="229">
        <f t="shared" si="764"/>
        <v>0</v>
      </c>
    </row>
    <row r="7949" spans="1:13" ht="15" customHeight="1">
      <c r="A7949" s="76"/>
      <c r="B7949" s="77" t="str">
        <f t="shared" si="761"/>
        <v/>
      </c>
      <c r="C7949" t="str">
        <f t="shared" si="760"/>
        <v/>
      </c>
      <c r="D7949" s="315" t="str">
        <f t="shared" si="765"/>
        <v/>
      </c>
      <c r="E7949" s="228">
        <v>0</v>
      </c>
      <c r="J7949" s="229">
        <f t="shared" si="762"/>
        <v>0</v>
      </c>
      <c r="K7949" s="229">
        <f t="shared" si="763"/>
        <v>0</v>
      </c>
      <c r="L7949" s="229">
        <f t="shared" si="763"/>
        <v>0</v>
      </c>
      <c r="M7949" s="229">
        <f t="shared" si="764"/>
        <v>0</v>
      </c>
    </row>
    <row r="7950" spans="1:13" ht="15" customHeight="1">
      <c r="A7950" s="76"/>
      <c r="B7950" s="77" t="str">
        <f t="shared" si="761"/>
        <v/>
      </c>
      <c r="C7950" t="str">
        <f t="shared" si="760"/>
        <v/>
      </c>
      <c r="D7950" s="315" t="str">
        <f t="shared" si="765"/>
        <v/>
      </c>
      <c r="E7950" s="228">
        <v>0</v>
      </c>
      <c r="J7950" s="229">
        <f t="shared" si="762"/>
        <v>0</v>
      </c>
      <c r="K7950" s="229">
        <f t="shared" si="763"/>
        <v>0</v>
      </c>
      <c r="L7950" s="229">
        <f t="shared" si="763"/>
        <v>0</v>
      </c>
      <c r="M7950" s="229">
        <f t="shared" si="764"/>
        <v>0</v>
      </c>
    </row>
    <row r="7951" spans="1:13" ht="15" customHeight="1">
      <c r="A7951" s="76"/>
      <c r="B7951" s="77" t="str">
        <f t="shared" si="761"/>
        <v/>
      </c>
      <c r="C7951" t="str">
        <f t="shared" si="760"/>
        <v/>
      </c>
      <c r="D7951" s="315" t="str">
        <f t="shared" si="765"/>
        <v/>
      </c>
      <c r="E7951" s="228">
        <v>0</v>
      </c>
      <c r="J7951" s="229">
        <f t="shared" si="762"/>
        <v>0</v>
      </c>
      <c r="K7951" s="229">
        <f t="shared" si="763"/>
        <v>0</v>
      </c>
      <c r="L7951" s="229">
        <f t="shared" si="763"/>
        <v>0</v>
      </c>
      <c r="M7951" s="229">
        <f t="shared" si="764"/>
        <v>0</v>
      </c>
    </row>
    <row r="7952" spans="1:13" ht="15" customHeight="1">
      <c r="A7952" s="76"/>
      <c r="B7952" s="77" t="str">
        <f t="shared" si="761"/>
        <v/>
      </c>
      <c r="C7952" t="str">
        <f t="shared" si="760"/>
        <v/>
      </c>
      <c r="D7952" s="315" t="str">
        <f t="shared" si="765"/>
        <v/>
      </c>
      <c r="E7952" s="228">
        <v>0</v>
      </c>
      <c r="J7952" s="229">
        <f t="shared" si="762"/>
        <v>0</v>
      </c>
      <c r="K7952" s="229">
        <f t="shared" si="763"/>
        <v>0</v>
      </c>
      <c r="L7952" s="229">
        <f t="shared" si="763"/>
        <v>0</v>
      </c>
      <c r="M7952" s="229">
        <f t="shared" si="764"/>
        <v>0</v>
      </c>
    </row>
    <row r="7953" spans="1:13" ht="15" customHeight="1">
      <c r="A7953" s="76"/>
      <c r="B7953" s="77" t="str">
        <f t="shared" si="761"/>
        <v/>
      </c>
      <c r="C7953" t="str">
        <f t="shared" si="760"/>
        <v/>
      </c>
      <c r="D7953" s="315" t="str">
        <f t="shared" si="765"/>
        <v/>
      </c>
      <c r="E7953" s="228">
        <v>0</v>
      </c>
      <c r="J7953" s="229">
        <f t="shared" si="762"/>
        <v>0</v>
      </c>
      <c r="K7953" s="229">
        <f t="shared" si="763"/>
        <v>0</v>
      </c>
      <c r="L7953" s="229">
        <f t="shared" si="763"/>
        <v>0</v>
      </c>
      <c r="M7953" s="229">
        <f t="shared" si="764"/>
        <v>0</v>
      </c>
    </row>
    <row r="7954" spans="1:13" ht="15" customHeight="1">
      <c r="A7954" s="76"/>
      <c r="B7954" s="77" t="str">
        <f t="shared" si="761"/>
        <v/>
      </c>
      <c r="C7954" t="str">
        <f t="shared" si="760"/>
        <v/>
      </c>
      <c r="D7954" s="315" t="str">
        <f t="shared" si="765"/>
        <v/>
      </c>
      <c r="E7954" s="228">
        <v>0</v>
      </c>
      <c r="J7954" s="229">
        <f t="shared" si="762"/>
        <v>0</v>
      </c>
      <c r="K7954" s="229">
        <f t="shared" si="763"/>
        <v>0</v>
      </c>
      <c r="L7954" s="229">
        <f t="shared" si="763"/>
        <v>0</v>
      </c>
      <c r="M7954" s="229">
        <f t="shared" si="764"/>
        <v>0</v>
      </c>
    </row>
    <row r="7955" spans="1:13" ht="15" customHeight="1">
      <c r="A7955" s="76"/>
      <c r="B7955" s="77" t="str">
        <f t="shared" si="761"/>
        <v/>
      </c>
      <c r="C7955" t="str">
        <f t="shared" si="760"/>
        <v/>
      </c>
      <c r="D7955" s="315" t="str">
        <f t="shared" si="765"/>
        <v/>
      </c>
      <c r="E7955" s="228">
        <v>0</v>
      </c>
      <c r="J7955" s="229">
        <f t="shared" si="762"/>
        <v>0</v>
      </c>
      <c r="K7955" s="229">
        <f t="shared" si="763"/>
        <v>0</v>
      </c>
      <c r="L7955" s="229">
        <f t="shared" si="763"/>
        <v>0</v>
      </c>
      <c r="M7955" s="229">
        <f t="shared" si="764"/>
        <v>0</v>
      </c>
    </row>
    <row r="7956" spans="1:13" ht="15" customHeight="1">
      <c r="A7956" s="76"/>
      <c r="B7956" s="77" t="str">
        <f t="shared" si="761"/>
        <v/>
      </c>
      <c r="C7956" t="str">
        <f t="shared" si="760"/>
        <v/>
      </c>
      <c r="D7956" s="315" t="str">
        <f t="shared" si="765"/>
        <v/>
      </c>
      <c r="E7956" s="228">
        <v>0</v>
      </c>
      <c r="J7956" s="229">
        <f t="shared" si="762"/>
        <v>0</v>
      </c>
      <c r="K7956" s="229">
        <f t="shared" si="763"/>
        <v>0</v>
      </c>
      <c r="L7956" s="229">
        <f t="shared" si="763"/>
        <v>0</v>
      </c>
      <c r="M7956" s="229">
        <f t="shared" si="764"/>
        <v>0</v>
      </c>
    </row>
    <row r="7957" spans="1:13" ht="15" customHeight="1">
      <c r="A7957" s="76"/>
      <c r="B7957" s="77" t="str">
        <f t="shared" si="761"/>
        <v/>
      </c>
      <c r="C7957" t="str">
        <f t="shared" si="760"/>
        <v/>
      </c>
      <c r="D7957" s="315" t="str">
        <f t="shared" si="765"/>
        <v/>
      </c>
      <c r="E7957" s="228">
        <v>0</v>
      </c>
      <c r="J7957" s="229">
        <f t="shared" si="762"/>
        <v>0</v>
      </c>
      <c r="K7957" s="229">
        <f t="shared" si="763"/>
        <v>0</v>
      </c>
      <c r="L7957" s="229">
        <f t="shared" si="763"/>
        <v>0</v>
      </c>
      <c r="M7957" s="229">
        <f t="shared" si="764"/>
        <v>0</v>
      </c>
    </row>
    <row r="7958" spans="1:13" ht="15" customHeight="1">
      <c r="A7958" s="76"/>
      <c r="B7958" s="77" t="str">
        <f t="shared" si="761"/>
        <v/>
      </c>
      <c r="C7958" t="str">
        <f t="shared" si="760"/>
        <v/>
      </c>
      <c r="D7958" s="315" t="str">
        <f t="shared" si="765"/>
        <v/>
      </c>
      <c r="E7958" s="228">
        <v>0</v>
      </c>
      <c r="J7958" s="229">
        <f t="shared" si="762"/>
        <v>0</v>
      </c>
      <c r="K7958" s="229">
        <f t="shared" si="763"/>
        <v>0</v>
      </c>
      <c r="L7958" s="229">
        <f t="shared" si="763"/>
        <v>0</v>
      </c>
      <c r="M7958" s="229">
        <f t="shared" si="764"/>
        <v>0</v>
      </c>
    </row>
    <row r="7959" spans="1:13" ht="15" customHeight="1">
      <c r="A7959" s="76"/>
      <c r="B7959" s="77" t="str">
        <f t="shared" si="761"/>
        <v/>
      </c>
      <c r="C7959" t="str">
        <f t="shared" si="760"/>
        <v/>
      </c>
      <c r="D7959" s="315" t="str">
        <f t="shared" si="765"/>
        <v/>
      </c>
      <c r="E7959" s="228">
        <v>0</v>
      </c>
      <c r="J7959" s="229">
        <f t="shared" si="762"/>
        <v>0</v>
      </c>
      <c r="K7959" s="229">
        <f t="shared" si="763"/>
        <v>0</v>
      </c>
      <c r="L7959" s="229">
        <f t="shared" si="763"/>
        <v>0</v>
      </c>
      <c r="M7959" s="229">
        <f t="shared" si="764"/>
        <v>0</v>
      </c>
    </row>
    <row r="7960" spans="1:13" ht="15" customHeight="1">
      <c r="A7960" s="76"/>
      <c r="B7960" s="77" t="str">
        <f t="shared" si="761"/>
        <v/>
      </c>
      <c r="C7960" t="str">
        <f t="shared" si="760"/>
        <v/>
      </c>
      <c r="D7960" s="315" t="str">
        <f t="shared" si="765"/>
        <v/>
      </c>
      <c r="E7960" s="228">
        <v>0</v>
      </c>
      <c r="J7960" s="229">
        <f t="shared" si="762"/>
        <v>0</v>
      </c>
      <c r="K7960" s="229">
        <f t="shared" si="763"/>
        <v>0</v>
      </c>
      <c r="L7960" s="229">
        <f t="shared" si="763"/>
        <v>0</v>
      </c>
      <c r="M7960" s="229">
        <f t="shared" si="764"/>
        <v>0</v>
      </c>
    </row>
    <row r="7961" spans="1:13" ht="15" customHeight="1">
      <c r="A7961" s="76"/>
      <c r="B7961" s="77" t="str">
        <f t="shared" si="761"/>
        <v/>
      </c>
      <c r="C7961" t="str">
        <f t="shared" si="760"/>
        <v/>
      </c>
      <c r="D7961" s="315" t="str">
        <f t="shared" si="765"/>
        <v/>
      </c>
      <c r="E7961" s="228">
        <v>0</v>
      </c>
      <c r="J7961" s="229">
        <f t="shared" si="762"/>
        <v>0</v>
      </c>
      <c r="K7961" s="229">
        <f t="shared" si="763"/>
        <v>0</v>
      </c>
      <c r="L7961" s="229">
        <f t="shared" si="763"/>
        <v>0</v>
      </c>
      <c r="M7961" s="229">
        <f t="shared" si="764"/>
        <v>0</v>
      </c>
    </row>
    <row r="7962" spans="1:13" ht="15" customHeight="1">
      <c r="A7962" s="76"/>
      <c r="B7962" s="77" t="str">
        <f t="shared" si="761"/>
        <v/>
      </c>
      <c r="C7962" t="str">
        <f t="shared" si="760"/>
        <v/>
      </c>
      <c r="D7962" s="315" t="str">
        <f t="shared" si="765"/>
        <v/>
      </c>
      <c r="E7962" s="228">
        <v>0</v>
      </c>
      <c r="J7962" s="229">
        <f t="shared" si="762"/>
        <v>0</v>
      </c>
      <c r="K7962" s="229">
        <f t="shared" si="763"/>
        <v>0</v>
      </c>
      <c r="L7962" s="229">
        <f t="shared" si="763"/>
        <v>0</v>
      </c>
      <c r="M7962" s="229">
        <f t="shared" si="764"/>
        <v>0</v>
      </c>
    </row>
    <row r="7963" spans="1:13" ht="15" customHeight="1">
      <c r="A7963" s="76"/>
      <c r="B7963" s="77" t="str">
        <f t="shared" si="761"/>
        <v/>
      </c>
      <c r="C7963" t="str">
        <f t="shared" si="760"/>
        <v/>
      </c>
      <c r="D7963" s="315" t="str">
        <f t="shared" si="765"/>
        <v/>
      </c>
      <c r="E7963" s="228">
        <v>0</v>
      </c>
      <c r="J7963" s="229">
        <f t="shared" si="762"/>
        <v>0</v>
      </c>
      <c r="K7963" s="229">
        <f t="shared" si="763"/>
        <v>0</v>
      </c>
      <c r="L7963" s="229">
        <f t="shared" si="763"/>
        <v>0</v>
      </c>
      <c r="M7963" s="229">
        <f t="shared" si="764"/>
        <v>0</v>
      </c>
    </row>
    <row r="7964" spans="1:13" ht="15" customHeight="1">
      <c r="A7964" s="76"/>
      <c r="B7964" s="77" t="str">
        <f t="shared" si="761"/>
        <v/>
      </c>
      <c r="C7964" t="str">
        <f t="shared" si="760"/>
        <v/>
      </c>
      <c r="D7964" s="315" t="str">
        <f t="shared" si="765"/>
        <v/>
      </c>
      <c r="E7964" s="228">
        <v>0</v>
      </c>
      <c r="J7964" s="229">
        <f t="shared" si="762"/>
        <v>0</v>
      </c>
      <c r="K7964" s="229">
        <f t="shared" si="763"/>
        <v>0</v>
      </c>
      <c r="L7964" s="229">
        <f t="shared" si="763"/>
        <v>0</v>
      </c>
      <c r="M7964" s="229">
        <f t="shared" si="764"/>
        <v>0</v>
      </c>
    </row>
    <row r="7965" spans="1:13" ht="15" customHeight="1">
      <c r="A7965" s="76"/>
      <c r="B7965" s="77" t="str">
        <f t="shared" si="761"/>
        <v/>
      </c>
      <c r="C7965" t="str">
        <f t="shared" si="760"/>
        <v/>
      </c>
      <c r="D7965" s="315" t="str">
        <f t="shared" si="765"/>
        <v/>
      </c>
      <c r="E7965" s="228">
        <v>0</v>
      </c>
      <c r="J7965" s="229">
        <f t="shared" si="762"/>
        <v>0</v>
      </c>
      <c r="K7965" s="229">
        <f t="shared" si="763"/>
        <v>0</v>
      </c>
      <c r="L7965" s="229">
        <f t="shared" si="763"/>
        <v>0</v>
      </c>
      <c r="M7965" s="229">
        <f t="shared" si="764"/>
        <v>0</v>
      </c>
    </row>
    <row r="7966" spans="1:13" ht="15" customHeight="1">
      <c r="A7966" s="76"/>
      <c r="B7966" s="77" t="str">
        <f t="shared" si="761"/>
        <v/>
      </c>
      <c r="C7966" t="str">
        <f t="shared" si="760"/>
        <v/>
      </c>
      <c r="D7966" s="315" t="str">
        <f t="shared" si="765"/>
        <v/>
      </c>
      <c r="E7966" s="228">
        <v>0</v>
      </c>
      <c r="J7966" s="229">
        <f t="shared" si="762"/>
        <v>0</v>
      </c>
      <c r="K7966" s="229">
        <f t="shared" si="763"/>
        <v>0</v>
      </c>
      <c r="L7966" s="229">
        <f t="shared" si="763"/>
        <v>0</v>
      </c>
      <c r="M7966" s="229">
        <f t="shared" si="764"/>
        <v>0</v>
      </c>
    </row>
    <row r="7967" spans="1:13" ht="15" customHeight="1">
      <c r="A7967" s="76"/>
      <c r="B7967" s="77" t="str">
        <f t="shared" si="761"/>
        <v/>
      </c>
      <c r="C7967" t="str">
        <f t="shared" si="760"/>
        <v/>
      </c>
      <c r="D7967" s="315" t="str">
        <f t="shared" si="765"/>
        <v/>
      </c>
      <c r="E7967" s="228">
        <v>0</v>
      </c>
      <c r="J7967" s="229">
        <f t="shared" si="762"/>
        <v>0</v>
      </c>
      <c r="K7967" s="229">
        <f t="shared" si="763"/>
        <v>0</v>
      </c>
      <c r="L7967" s="229">
        <f t="shared" si="763"/>
        <v>0</v>
      </c>
      <c r="M7967" s="229">
        <f t="shared" si="764"/>
        <v>0</v>
      </c>
    </row>
    <row r="7968" spans="1:13" ht="15" customHeight="1">
      <c r="A7968" s="76"/>
      <c r="B7968" s="77" t="str">
        <f t="shared" si="761"/>
        <v/>
      </c>
      <c r="C7968" t="str">
        <f t="shared" si="760"/>
        <v/>
      </c>
      <c r="D7968" s="315" t="str">
        <f t="shared" si="765"/>
        <v/>
      </c>
      <c r="E7968" s="228">
        <v>0</v>
      </c>
      <c r="J7968" s="229">
        <f t="shared" si="762"/>
        <v>0</v>
      </c>
      <c r="K7968" s="229">
        <f t="shared" si="763"/>
        <v>0</v>
      </c>
      <c r="L7968" s="229">
        <f t="shared" si="763"/>
        <v>0</v>
      </c>
      <c r="M7968" s="229">
        <f t="shared" si="764"/>
        <v>0</v>
      </c>
    </row>
    <row r="7969" spans="1:13" ht="15" customHeight="1">
      <c r="A7969" s="76"/>
      <c r="B7969" s="77" t="str">
        <f t="shared" si="761"/>
        <v/>
      </c>
      <c r="C7969" t="str">
        <f t="shared" si="760"/>
        <v/>
      </c>
      <c r="D7969" s="315" t="str">
        <f t="shared" si="765"/>
        <v/>
      </c>
      <c r="E7969" s="228">
        <v>0</v>
      </c>
      <c r="J7969" s="229">
        <f t="shared" si="762"/>
        <v>0</v>
      </c>
      <c r="K7969" s="229">
        <f t="shared" si="763"/>
        <v>0</v>
      </c>
      <c r="L7969" s="229">
        <f t="shared" si="763"/>
        <v>0</v>
      </c>
      <c r="M7969" s="229">
        <f t="shared" si="764"/>
        <v>0</v>
      </c>
    </row>
    <row r="7970" spans="1:13" ht="15" customHeight="1">
      <c r="A7970" s="76"/>
      <c r="B7970" s="77" t="str">
        <f t="shared" si="761"/>
        <v/>
      </c>
      <c r="C7970" t="str">
        <f t="shared" si="760"/>
        <v/>
      </c>
      <c r="D7970" s="315" t="str">
        <f t="shared" si="765"/>
        <v/>
      </c>
      <c r="E7970" s="228">
        <v>0</v>
      </c>
      <c r="J7970" s="229">
        <f t="shared" si="762"/>
        <v>0</v>
      </c>
      <c r="K7970" s="229">
        <f t="shared" si="763"/>
        <v>0</v>
      </c>
      <c r="L7970" s="229">
        <f t="shared" si="763"/>
        <v>0</v>
      </c>
      <c r="M7970" s="229">
        <f t="shared" si="764"/>
        <v>0</v>
      </c>
    </row>
    <row r="7971" spans="1:13" ht="15" customHeight="1">
      <c r="A7971" s="76"/>
      <c r="B7971" s="77" t="str">
        <f t="shared" si="761"/>
        <v/>
      </c>
      <c r="C7971" t="str">
        <f t="shared" si="760"/>
        <v/>
      </c>
      <c r="D7971" s="315" t="str">
        <f t="shared" si="765"/>
        <v/>
      </c>
      <c r="E7971" s="228">
        <v>0</v>
      </c>
      <c r="J7971" s="229">
        <f t="shared" si="762"/>
        <v>0</v>
      </c>
      <c r="K7971" s="229">
        <f t="shared" si="763"/>
        <v>0</v>
      </c>
      <c r="L7971" s="229">
        <f t="shared" si="763"/>
        <v>0</v>
      </c>
      <c r="M7971" s="229">
        <f t="shared" si="764"/>
        <v>0</v>
      </c>
    </row>
    <row r="7972" spans="1:13" ht="15" customHeight="1">
      <c r="A7972" s="76"/>
      <c r="B7972" s="77" t="str">
        <f t="shared" si="761"/>
        <v/>
      </c>
      <c r="C7972" t="str">
        <f t="shared" si="760"/>
        <v/>
      </c>
      <c r="D7972" s="315" t="str">
        <f t="shared" si="765"/>
        <v/>
      </c>
      <c r="E7972" s="228">
        <v>0</v>
      </c>
      <c r="J7972" s="229">
        <f t="shared" si="762"/>
        <v>0</v>
      </c>
      <c r="K7972" s="229">
        <f t="shared" si="763"/>
        <v>0</v>
      </c>
      <c r="L7972" s="229">
        <f t="shared" si="763"/>
        <v>0</v>
      </c>
      <c r="M7972" s="229">
        <f t="shared" si="764"/>
        <v>0</v>
      </c>
    </row>
    <row r="7973" spans="1:13" ht="15" customHeight="1">
      <c r="A7973" s="76"/>
      <c r="B7973" s="77" t="str">
        <f t="shared" si="761"/>
        <v/>
      </c>
      <c r="C7973" t="str">
        <f t="shared" si="760"/>
        <v/>
      </c>
      <c r="D7973" s="315" t="str">
        <f t="shared" si="765"/>
        <v/>
      </c>
      <c r="E7973" s="228">
        <v>0</v>
      </c>
      <c r="J7973" s="229">
        <f t="shared" si="762"/>
        <v>0</v>
      </c>
      <c r="K7973" s="229">
        <f t="shared" si="763"/>
        <v>0</v>
      </c>
      <c r="L7973" s="229">
        <f t="shared" si="763"/>
        <v>0</v>
      </c>
      <c r="M7973" s="229">
        <f t="shared" si="764"/>
        <v>0</v>
      </c>
    </row>
    <row r="7974" spans="1:13" ht="15" customHeight="1">
      <c r="A7974" s="76"/>
      <c r="B7974" s="77" t="str">
        <f t="shared" si="761"/>
        <v/>
      </c>
      <c r="C7974" t="str">
        <f t="shared" si="760"/>
        <v/>
      </c>
      <c r="D7974" s="315" t="str">
        <f t="shared" si="765"/>
        <v/>
      </c>
      <c r="E7974" s="228">
        <v>0</v>
      </c>
      <c r="J7974" s="229">
        <f t="shared" si="762"/>
        <v>0</v>
      </c>
      <c r="K7974" s="229">
        <f t="shared" si="763"/>
        <v>0</v>
      </c>
      <c r="L7974" s="229">
        <f t="shared" si="763"/>
        <v>0</v>
      </c>
      <c r="M7974" s="229">
        <f t="shared" si="764"/>
        <v>0</v>
      </c>
    </row>
    <row r="7975" spans="1:13" ht="15" customHeight="1">
      <c r="A7975" s="76"/>
      <c r="B7975" s="77" t="str">
        <f t="shared" si="761"/>
        <v/>
      </c>
      <c r="C7975" t="str">
        <f t="shared" si="760"/>
        <v/>
      </c>
      <c r="D7975" s="315" t="str">
        <f t="shared" si="765"/>
        <v/>
      </c>
      <c r="E7975" s="228">
        <v>0</v>
      </c>
      <c r="J7975" s="229">
        <f t="shared" si="762"/>
        <v>0</v>
      </c>
      <c r="K7975" s="229">
        <f t="shared" si="763"/>
        <v>0</v>
      </c>
      <c r="L7975" s="229">
        <f t="shared" si="763"/>
        <v>0</v>
      </c>
      <c r="M7975" s="229">
        <f t="shared" si="764"/>
        <v>0</v>
      </c>
    </row>
    <row r="7976" spans="1:13" ht="15" customHeight="1">
      <c r="A7976" s="76"/>
      <c r="B7976" s="77" t="str">
        <f t="shared" si="761"/>
        <v/>
      </c>
      <c r="C7976" t="str">
        <f t="shared" si="760"/>
        <v/>
      </c>
      <c r="D7976" s="315" t="str">
        <f t="shared" si="765"/>
        <v/>
      </c>
      <c r="E7976" s="228">
        <v>0</v>
      </c>
      <c r="J7976" s="229">
        <f t="shared" si="762"/>
        <v>0</v>
      </c>
      <c r="K7976" s="229">
        <f t="shared" si="763"/>
        <v>0</v>
      </c>
      <c r="L7976" s="229">
        <f t="shared" si="763"/>
        <v>0</v>
      </c>
      <c r="M7976" s="229">
        <f t="shared" si="764"/>
        <v>0</v>
      </c>
    </row>
    <row r="7977" spans="1:13" ht="15" customHeight="1">
      <c r="A7977" s="76"/>
      <c r="B7977" s="77" t="str">
        <f t="shared" si="761"/>
        <v/>
      </c>
      <c r="C7977" t="str">
        <f t="shared" si="760"/>
        <v/>
      </c>
      <c r="D7977" s="315" t="str">
        <f t="shared" si="765"/>
        <v/>
      </c>
      <c r="E7977" s="228">
        <v>0</v>
      </c>
      <c r="J7977" s="229">
        <f t="shared" si="762"/>
        <v>0</v>
      </c>
      <c r="K7977" s="229">
        <f t="shared" si="763"/>
        <v>0</v>
      </c>
      <c r="L7977" s="229">
        <f t="shared" si="763"/>
        <v>0</v>
      </c>
      <c r="M7977" s="229">
        <f t="shared" si="764"/>
        <v>0</v>
      </c>
    </row>
    <row r="7978" spans="1:13" ht="15" customHeight="1">
      <c r="A7978" s="76"/>
      <c r="B7978" s="77" t="str">
        <f t="shared" si="761"/>
        <v/>
      </c>
      <c r="C7978" t="str">
        <f t="shared" si="760"/>
        <v/>
      </c>
      <c r="D7978" s="315" t="str">
        <f t="shared" si="765"/>
        <v/>
      </c>
      <c r="E7978" s="228">
        <v>0</v>
      </c>
      <c r="J7978" s="229">
        <f t="shared" si="762"/>
        <v>0</v>
      </c>
      <c r="K7978" s="229">
        <f t="shared" si="763"/>
        <v>0</v>
      </c>
      <c r="L7978" s="229">
        <f t="shared" si="763"/>
        <v>0</v>
      </c>
      <c r="M7978" s="229">
        <f t="shared" si="764"/>
        <v>0</v>
      </c>
    </row>
    <row r="7979" spans="1:13" ht="15" customHeight="1">
      <c r="A7979" s="76"/>
      <c r="B7979" s="77" t="str">
        <f t="shared" si="761"/>
        <v/>
      </c>
      <c r="C7979" t="str">
        <f t="shared" si="760"/>
        <v/>
      </c>
      <c r="D7979" s="315" t="str">
        <f t="shared" si="765"/>
        <v/>
      </c>
      <c r="E7979" s="228">
        <v>0</v>
      </c>
      <c r="J7979" s="229">
        <f t="shared" si="762"/>
        <v>0</v>
      </c>
      <c r="K7979" s="229">
        <f t="shared" si="763"/>
        <v>0</v>
      </c>
      <c r="L7979" s="229">
        <f t="shared" si="763"/>
        <v>0</v>
      </c>
      <c r="M7979" s="229">
        <f t="shared" si="764"/>
        <v>0</v>
      </c>
    </row>
    <row r="7980" spans="1:13" ht="15" customHeight="1">
      <c r="A7980" s="76"/>
      <c r="B7980" s="77" t="str">
        <f t="shared" si="761"/>
        <v/>
      </c>
      <c r="C7980" t="str">
        <f t="shared" si="760"/>
        <v/>
      </c>
      <c r="D7980" s="315" t="str">
        <f t="shared" si="765"/>
        <v/>
      </c>
      <c r="E7980" s="228">
        <v>0</v>
      </c>
      <c r="J7980" s="229">
        <f t="shared" si="762"/>
        <v>0</v>
      </c>
      <c r="K7980" s="229">
        <f t="shared" si="763"/>
        <v>0</v>
      </c>
      <c r="L7980" s="229">
        <f t="shared" si="763"/>
        <v>0</v>
      </c>
      <c r="M7980" s="229">
        <f t="shared" si="764"/>
        <v>0</v>
      </c>
    </row>
    <row r="7981" spans="1:13" ht="15" customHeight="1">
      <c r="A7981" s="76"/>
      <c r="B7981" s="77" t="str">
        <f t="shared" si="761"/>
        <v/>
      </c>
      <c r="C7981" t="str">
        <f t="shared" si="760"/>
        <v/>
      </c>
      <c r="D7981" s="315" t="str">
        <f t="shared" si="765"/>
        <v/>
      </c>
      <c r="E7981" s="228">
        <v>0</v>
      </c>
      <c r="J7981" s="229">
        <f t="shared" si="762"/>
        <v>0</v>
      </c>
      <c r="K7981" s="229">
        <f t="shared" si="763"/>
        <v>0</v>
      </c>
      <c r="L7981" s="229">
        <f t="shared" si="763"/>
        <v>0</v>
      </c>
      <c r="M7981" s="229">
        <f t="shared" si="764"/>
        <v>0</v>
      </c>
    </row>
    <row r="7982" spans="1:13" ht="15" customHeight="1">
      <c r="A7982" s="76"/>
      <c r="B7982" s="77" t="str">
        <f t="shared" si="761"/>
        <v/>
      </c>
      <c r="C7982" t="str">
        <f t="shared" si="760"/>
        <v/>
      </c>
      <c r="D7982" s="315" t="str">
        <f t="shared" si="765"/>
        <v/>
      </c>
      <c r="E7982" s="228">
        <v>0</v>
      </c>
      <c r="J7982" s="229">
        <f t="shared" si="762"/>
        <v>0</v>
      </c>
      <c r="K7982" s="229">
        <f t="shared" si="763"/>
        <v>0</v>
      </c>
      <c r="L7982" s="229">
        <f t="shared" si="763"/>
        <v>0</v>
      </c>
      <c r="M7982" s="229">
        <f t="shared" si="764"/>
        <v>0</v>
      </c>
    </row>
    <row r="7983" spans="1:13" ht="15" customHeight="1">
      <c r="A7983" s="76"/>
      <c r="B7983" s="77" t="str">
        <f t="shared" si="761"/>
        <v/>
      </c>
      <c r="C7983" t="str">
        <f t="shared" si="760"/>
        <v/>
      </c>
      <c r="D7983" s="315" t="str">
        <f t="shared" si="765"/>
        <v/>
      </c>
      <c r="E7983" s="228">
        <v>0</v>
      </c>
      <c r="J7983" s="229">
        <f t="shared" si="762"/>
        <v>0</v>
      </c>
      <c r="K7983" s="229">
        <f t="shared" si="763"/>
        <v>0</v>
      </c>
      <c r="L7983" s="229">
        <f t="shared" si="763"/>
        <v>0</v>
      </c>
      <c r="M7983" s="229">
        <f t="shared" si="764"/>
        <v>0</v>
      </c>
    </row>
    <row r="7984" spans="1:13" ht="15" customHeight="1">
      <c r="A7984" s="76"/>
      <c r="B7984" s="77" t="str">
        <f t="shared" si="761"/>
        <v/>
      </c>
      <c r="C7984" t="str">
        <f t="shared" si="760"/>
        <v/>
      </c>
      <c r="D7984" s="315" t="str">
        <f t="shared" si="765"/>
        <v/>
      </c>
      <c r="E7984" s="228">
        <v>0</v>
      </c>
      <c r="J7984" s="229">
        <f t="shared" si="762"/>
        <v>0</v>
      </c>
      <c r="K7984" s="229">
        <f t="shared" si="763"/>
        <v>0</v>
      </c>
      <c r="L7984" s="229">
        <f t="shared" si="763"/>
        <v>0</v>
      </c>
      <c r="M7984" s="229">
        <f t="shared" si="764"/>
        <v>0</v>
      </c>
    </row>
    <row r="7985" spans="1:13" ht="15" customHeight="1">
      <c r="A7985" s="76"/>
      <c r="B7985" s="77" t="str">
        <f t="shared" si="761"/>
        <v/>
      </c>
      <c r="C7985" t="str">
        <f t="shared" si="760"/>
        <v/>
      </c>
      <c r="D7985" s="315" t="str">
        <f t="shared" si="765"/>
        <v/>
      </c>
      <c r="E7985" s="228">
        <v>0</v>
      </c>
      <c r="J7985" s="229">
        <f t="shared" si="762"/>
        <v>0</v>
      </c>
      <c r="K7985" s="229">
        <f t="shared" si="763"/>
        <v>0</v>
      </c>
      <c r="L7985" s="229">
        <f t="shared" si="763"/>
        <v>0</v>
      </c>
      <c r="M7985" s="229">
        <f t="shared" si="764"/>
        <v>0</v>
      </c>
    </row>
    <row r="7986" spans="1:13" ht="15" customHeight="1">
      <c r="A7986" s="76"/>
      <c r="B7986" s="77" t="str">
        <f t="shared" si="761"/>
        <v/>
      </c>
      <c r="C7986" t="str">
        <f t="shared" si="760"/>
        <v/>
      </c>
      <c r="D7986" s="315" t="str">
        <f t="shared" si="765"/>
        <v/>
      </c>
      <c r="E7986" s="228">
        <v>0</v>
      </c>
      <c r="J7986" s="229">
        <f t="shared" si="762"/>
        <v>0</v>
      </c>
      <c r="K7986" s="229">
        <f t="shared" si="763"/>
        <v>0</v>
      </c>
      <c r="L7986" s="229">
        <f t="shared" si="763"/>
        <v>0</v>
      </c>
      <c r="M7986" s="229">
        <f t="shared" si="764"/>
        <v>0</v>
      </c>
    </row>
    <row r="7987" spans="1:13" ht="15" customHeight="1">
      <c r="A7987" s="76"/>
      <c r="B7987" s="77" t="str">
        <f t="shared" si="761"/>
        <v/>
      </c>
      <c r="C7987" t="str">
        <f t="shared" si="760"/>
        <v/>
      </c>
      <c r="D7987" s="315" t="str">
        <f t="shared" si="765"/>
        <v/>
      </c>
      <c r="E7987" s="228">
        <v>0</v>
      </c>
      <c r="J7987" s="229">
        <f t="shared" si="762"/>
        <v>0</v>
      </c>
      <c r="K7987" s="229">
        <f t="shared" si="763"/>
        <v>0</v>
      </c>
      <c r="L7987" s="229">
        <f t="shared" si="763"/>
        <v>0</v>
      </c>
      <c r="M7987" s="229">
        <f t="shared" si="764"/>
        <v>0</v>
      </c>
    </row>
    <row r="7988" spans="1:13" ht="15" customHeight="1">
      <c r="A7988" s="76"/>
      <c r="B7988" s="77" t="str">
        <f t="shared" si="761"/>
        <v/>
      </c>
      <c r="C7988" t="str">
        <f t="shared" si="760"/>
        <v/>
      </c>
      <c r="D7988" s="315" t="str">
        <f t="shared" si="765"/>
        <v/>
      </c>
      <c r="E7988" s="228">
        <v>0</v>
      </c>
      <c r="J7988" s="229">
        <f t="shared" si="762"/>
        <v>0</v>
      </c>
      <c r="K7988" s="229">
        <f t="shared" si="763"/>
        <v>0</v>
      </c>
      <c r="L7988" s="229">
        <f t="shared" si="763"/>
        <v>0</v>
      </c>
      <c r="M7988" s="229">
        <f t="shared" si="764"/>
        <v>0</v>
      </c>
    </row>
    <row r="7989" spans="1:13" ht="15" customHeight="1">
      <c r="A7989" s="76"/>
      <c r="B7989" s="77" t="str">
        <f t="shared" si="761"/>
        <v/>
      </c>
      <c r="C7989" t="str">
        <f t="shared" si="760"/>
        <v/>
      </c>
      <c r="D7989" s="315" t="str">
        <f t="shared" si="765"/>
        <v/>
      </c>
      <c r="E7989" s="228">
        <v>0</v>
      </c>
      <c r="J7989" s="229">
        <f t="shared" si="762"/>
        <v>0</v>
      </c>
      <c r="K7989" s="229">
        <f t="shared" si="763"/>
        <v>0</v>
      </c>
      <c r="L7989" s="229">
        <f t="shared" si="763"/>
        <v>0</v>
      </c>
      <c r="M7989" s="229">
        <f t="shared" si="764"/>
        <v>0</v>
      </c>
    </row>
    <row r="7990" spans="1:13" ht="15" customHeight="1">
      <c r="A7990" s="76"/>
      <c r="B7990" s="77" t="str">
        <f t="shared" si="761"/>
        <v/>
      </c>
      <c r="C7990" t="str">
        <f t="shared" si="760"/>
        <v/>
      </c>
      <c r="D7990" s="315" t="str">
        <f t="shared" si="765"/>
        <v/>
      </c>
      <c r="E7990" s="228">
        <v>0</v>
      </c>
      <c r="J7990" s="229">
        <f t="shared" si="762"/>
        <v>0</v>
      </c>
      <c r="K7990" s="229">
        <f t="shared" si="763"/>
        <v>0</v>
      </c>
      <c r="L7990" s="229">
        <f t="shared" si="763"/>
        <v>0</v>
      </c>
      <c r="M7990" s="229">
        <f t="shared" si="764"/>
        <v>0</v>
      </c>
    </row>
    <row r="7991" spans="1:13" ht="15" customHeight="1">
      <c r="A7991" s="76"/>
      <c r="B7991" s="77" t="str">
        <f t="shared" si="761"/>
        <v/>
      </c>
      <c r="C7991" t="str">
        <f t="shared" si="760"/>
        <v/>
      </c>
      <c r="D7991" s="315" t="str">
        <f t="shared" si="765"/>
        <v/>
      </c>
      <c r="E7991" s="228">
        <v>0</v>
      </c>
      <c r="J7991" s="229">
        <f t="shared" si="762"/>
        <v>0</v>
      </c>
      <c r="K7991" s="229">
        <f t="shared" si="763"/>
        <v>0</v>
      </c>
      <c r="L7991" s="229">
        <f t="shared" si="763"/>
        <v>0</v>
      </c>
      <c r="M7991" s="229">
        <f t="shared" si="764"/>
        <v>0</v>
      </c>
    </row>
    <row r="7992" spans="1:13" ht="15" customHeight="1">
      <c r="A7992" s="76"/>
      <c r="B7992" s="77" t="str">
        <f t="shared" si="761"/>
        <v/>
      </c>
      <c r="C7992" t="str">
        <f t="shared" si="760"/>
        <v/>
      </c>
      <c r="D7992" s="315" t="str">
        <f t="shared" si="765"/>
        <v/>
      </c>
      <c r="E7992" s="228">
        <v>0</v>
      </c>
      <c r="J7992" s="229">
        <f t="shared" si="762"/>
        <v>0</v>
      </c>
      <c r="K7992" s="229">
        <f t="shared" si="763"/>
        <v>0</v>
      </c>
      <c r="L7992" s="229">
        <f t="shared" si="763"/>
        <v>0</v>
      </c>
      <c r="M7992" s="229">
        <f t="shared" si="764"/>
        <v>0</v>
      </c>
    </row>
    <row r="7993" spans="1:13" ht="15" customHeight="1">
      <c r="A7993" s="76"/>
      <c r="B7993" s="77" t="str">
        <f t="shared" si="761"/>
        <v/>
      </c>
      <c r="C7993" t="str">
        <f t="shared" si="760"/>
        <v/>
      </c>
      <c r="D7993" s="315" t="str">
        <f t="shared" si="765"/>
        <v/>
      </c>
      <c r="E7993" s="228">
        <v>0</v>
      </c>
      <c r="J7993" s="229">
        <f t="shared" si="762"/>
        <v>0</v>
      </c>
      <c r="K7993" s="229">
        <f t="shared" si="763"/>
        <v>0</v>
      </c>
      <c r="L7993" s="229">
        <f t="shared" si="763"/>
        <v>0</v>
      </c>
      <c r="M7993" s="229">
        <f t="shared" si="764"/>
        <v>0</v>
      </c>
    </row>
    <row r="7994" spans="1:13" ht="15" customHeight="1">
      <c r="A7994" s="76"/>
      <c r="B7994" s="77" t="str">
        <f t="shared" si="761"/>
        <v/>
      </c>
      <c r="C7994" t="str">
        <f t="shared" si="760"/>
        <v/>
      </c>
      <c r="D7994" s="315" t="str">
        <f t="shared" si="765"/>
        <v/>
      </c>
      <c r="E7994" s="228">
        <v>0</v>
      </c>
      <c r="J7994" s="229">
        <f t="shared" si="762"/>
        <v>0</v>
      </c>
      <c r="K7994" s="229">
        <f t="shared" si="763"/>
        <v>0</v>
      </c>
      <c r="L7994" s="229">
        <f t="shared" si="763"/>
        <v>0</v>
      </c>
      <c r="M7994" s="229">
        <f t="shared" si="764"/>
        <v>0</v>
      </c>
    </row>
    <row r="7995" spans="1:13" ht="15" customHeight="1">
      <c r="A7995" s="76"/>
      <c r="B7995" s="77" t="str">
        <f t="shared" si="761"/>
        <v/>
      </c>
      <c r="C7995" t="str">
        <f t="shared" si="760"/>
        <v/>
      </c>
      <c r="D7995" s="315" t="str">
        <f t="shared" si="765"/>
        <v/>
      </c>
      <c r="E7995" s="228">
        <v>0</v>
      </c>
      <c r="J7995" s="229">
        <f t="shared" si="762"/>
        <v>0</v>
      </c>
      <c r="K7995" s="229">
        <f t="shared" si="763"/>
        <v>0</v>
      </c>
      <c r="L7995" s="229">
        <f t="shared" si="763"/>
        <v>0</v>
      </c>
      <c r="M7995" s="229">
        <f t="shared" si="764"/>
        <v>0</v>
      </c>
    </row>
    <row r="7996" spans="1:13" ht="15" customHeight="1">
      <c r="A7996" s="76"/>
      <c r="B7996" s="77" t="str">
        <f t="shared" si="761"/>
        <v/>
      </c>
      <c r="C7996" t="str">
        <f t="shared" si="760"/>
        <v/>
      </c>
      <c r="D7996" s="315" t="str">
        <f t="shared" si="765"/>
        <v/>
      </c>
      <c r="E7996" s="228">
        <v>0</v>
      </c>
      <c r="J7996" s="229">
        <f t="shared" si="762"/>
        <v>0</v>
      </c>
      <c r="K7996" s="229">
        <f t="shared" si="763"/>
        <v>0</v>
      </c>
      <c r="L7996" s="229">
        <f t="shared" si="763"/>
        <v>0</v>
      </c>
      <c r="M7996" s="229">
        <f t="shared" si="764"/>
        <v>0</v>
      </c>
    </row>
    <row r="7997" spans="1:13" ht="15" customHeight="1">
      <c r="A7997" s="76"/>
      <c r="B7997" s="77" t="str">
        <f t="shared" si="761"/>
        <v/>
      </c>
      <c r="C7997" t="str">
        <f t="shared" si="760"/>
        <v/>
      </c>
      <c r="D7997" s="315" t="str">
        <f t="shared" si="765"/>
        <v/>
      </c>
      <c r="E7997" s="228">
        <v>0</v>
      </c>
      <c r="J7997" s="229">
        <f t="shared" si="762"/>
        <v>0</v>
      </c>
      <c r="K7997" s="229">
        <f t="shared" si="763"/>
        <v>0</v>
      </c>
      <c r="L7997" s="229">
        <f t="shared" si="763"/>
        <v>0</v>
      </c>
      <c r="M7997" s="229">
        <f t="shared" si="764"/>
        <v>0</v>
      </c>
    </row>
    <row r="7998" spans="1:13" ht="15" customHeight="1">
      <c r="A7998" s="76"/>
      <c r="B7998" s="77" t="str">
        <f t="shared" si="761"/>
        <v/>
      </c>
      <c r="C7998" t="str">
        <f t="shared" si="760"/>
        <v/>
      </c>
      <c r="D7998" s="315" t="str">
        <f t="shared" si="765"/>
        <v/>
      </c>
      <c r="E7998" s="228">
        <v>0</v>
      </c>
      <c r="J7998" s="229">
        <f t="shared" si="762"/>
        <v>0</v>
      </c>
      <c r="K7998" s="229">
        <f t="shared" si="763"/>
        <v>0</v>
      </c>
      <c r="L7998" s="229">
        <f t="shared" si="763"/>
        <v>0</v>
      </c>
      <c r="M7998" s="229">
        <f t="shared" si="764"/>
        <v>0</v>
      </c>
    </row>
    <row r="7999" spans="1:13" ht="15" customHeight="1">
      <c r="A7999" s="76"/>
      <c r="B7999" s="77" t="str">
        <f t="shared" si="761"/>
        <v/>
      </c>
      <c r="C7999" t="str">
        <f t="shared" si="760"/>
        <v/>
      </c>
      <c r="D7999" s="315" t="str">
        <f t="shared" si="765"/>
        <v/>
      </c>
      <c r="E7999" s="228">
        <v>0</v>
      </c>
      <c r="J7999" s="229">
        <f t="shared" si="762"/>
        <v>0</v>
      </c>
      <c r="K7999" s="229">
        <f t="shared" si="763"/>
        <v>0</v>
      </c>
      <c r="L7999" s="229">
        <f t="shared" si="763"/>
        <v>0</v>
      </c>
      <c r="M7999" s="229">
        <f t="shared" si="764"/>
        <v>0</v>
      </c>
    </row>
    <row r="8000" spans="1:13" ht="15" customHeight="1">
      <c r="A8000" s="76"/>
      <c r="B8000" s="77" t="str">
        <f t="shared" si="761"/>
        <v/>
      </c>
      <c r="C8000" t="str">
        <f t="shared" si="760"/>
        <v/>
      </c>
      <c r="D8000" s="315" t="str">
        <f t="shared" si="765"/>
        <v/>
      </c>
      <c r="E8000" s="228">
        <v>0</v>
      </c>
      <c r="J8000" s="229">
        <f t="shared" si="762"/>
        <v>0</v>
      </c>
      <c r="K8000" s="229">
        <f t="shared" si="763"/>
        <v>0</v>
      </c>
      <c r="L8000" s="229">
        <f t="shared" si="763"/>
        <v>0</v>
      </c>
      <c r="M8000" s="229">
        <f t="shared" si="764"/>
        <v>0</v>
      </c>
    </row>
    <row r="8001" spans="1:13" ht="15" customHeight="1">
      <c r="A8001" s="76"/>
      <c r="B8001" s="77" t="str">
        <f t="shared" si="761"/>
        <v/>
      </c>
      <c r="C8001" t="str">
        <f t="shared" ref="C8001:C8064" si="766">IF(A8001&lt;&gt;"",TEXT(A8001,"aaaa"),"")</f>
        <v/>
      </c>
      <c r="D8001" s="315" t="str">
        <f t="shared" si="765"/>
        <v/>
      </c>
      <c r="E8001" s="228">
        <v>0</v>
      </c>
      <c r="J8001" s="229">
        <f t="shared" si="762"/>
        <v>0</v>
      </c>
      <c r="K8001" s="229">
        <f t="shared" si="763"/>
        <v>0</v>
      </c>
      <c r="L8001" s="229">
        <f t="shared" si="763"/>
        <v>0</v>
      </c>
      <c r="M8001" s="229">
        <f t="shared" si="764"/>
        <v>0</v>
      </c>
    </row>
    <row r="8002" spans="1:13" ht="15" customHeight="1">
      <c r="A8002" s="76"/>
      <c r="B8002" s="77" t="str">
        <f t="shared" si="761"/>
        <v/>
      </c>
      <c r="C8002" t="str">
        <f t="shared" si="766"/>
        <v/>
      </c>
      <c r="D8002" s="315" t="str">
        <f t="shared" si="765"/>
        <v/>
      </c>
      <c r="E8002" s="228">
        <v>0</v>
      </c>
      <c r="J8002" s="229">
        <f t="shared" si="762"/>
        <v>0</v>
      </c>
      <c r="K8002" s="229">
        <f t="shared" si="763"/>
        <v>0</v>
      </c>
      <c r="L8002" s="229">
        <f t="shared" si="763"/>
        <v>0</v>
      </c>
      <c r="M8002" s="229">
        <f t="shared" si="764"/>
        <v>0</v>
      </c>
    </row>
    <row r="8003" spans="1:13" ht="15" customHeight="1">
      <c r="A8003" s="76"/>
      <c r="B8003" s="77" t="str">
        <f t="shared" si="761"/>
        <v/>
      </c>
      <c r="C8003" t="str">
        <f t="shared" si="766"/>
        <v/>
      </c>
      <c r="D8003" s="315" t="str">
        <f t="shared" si="765"/>
        <v/>
      </c>
      <c r="E8003" s="228">
        <v>0</v>
      </c>
      <c r="J8003" s="229">
        <f t="shared" si="762"/>
        <v>0</v>
      </c>
      <c r="K8003" s="229">
        <f t="shared" si="763"/>
        <v>0</v>
      </c>
      <c r="L8003" s="229">
        <f t="shared" si="763"/>
        <v>0</v>
      </c>
      <c r="M8003" s="229">
        <f t="shared" si="764"/>
        <v>0</v>
      </c>
    </row>
    <row r="8004" spans="1:13" ht="15" customHeight="1">
      <c r="A8004" s="76"/>
      <c r="B8004" s="77" t="str">
        <f t="shared" si="761"/>
        <v/>
      </c>
      <c r="C8004" t="str">
        <f t="shared" si="766"/>
        <v/>
      </c>
      <c r="D8004" s="315" t="str">
        <f t="shared" si="765"/>
        <v/>
      </c>
      <c r="E8004" s="228">
        <v>0</v>
      </c>
      <c r="J8004" s="229">
        <f t="shared" si="762"/>
        <v>0</v>
      </c>
      <c r="K8004" s="229">
        <f t="shared" si="763"/>
        <v>0</v>
      </c>
      <c r="L8004" s="229">
        <f t="shared" si="763"/>
        <v>0</v>
      </c>
      <c r="M8004" s="229">
        <f t="shared" si="764"/>
        <v>0</v>
      </c>
    </row>
    <row r="8005" spans="1:13" ht="15" customHeight="1">
      <c r="A8005" s="76"/>
      <c r="B8005" s="77" t="str">
        <f t="shared" si="761"/>
        <v/>
      </c>
      <c r="C8005" t="str">
        <f t="shared" si="766"/>
        <v/>
      </c>
      <c r="D8005" s="315" t="str">
        <f t="shared" si="765"/>
        <v/>
      </c>
      <c r="E8005" s="228">
        <v>0</v>
      </c>
      <c r="J8005" s="229">
        <f t="shared" si="762"/>
        <v>0</v>
      </c>
      <c r="K8005" s="229">
        <f t="shared" si="763"/>
        <v>0</v>
      </c>
      <c r="L8005" s="229">
        <f t="shared" si="763"/>
        <v>0</v>
      </c>
      <c r="M8005" s="229">
        <f t="shared" si="764"/>
        <v>0</v>
      </c>
    </row>
    <row r="8006" spans="1:13" ht="15" customHeight="1">
      <c r="A8006" s="76"/>
      <c r="B8006" s="77" t="str">
        <f t="shared" si="761"/>
        <v/>
      </c>
      <c r="C8006" t="str">
        <f t="shared" si="766"/>
        <v/>
      </c>
      <c r="D8006" s="315" t="str">
        <f t="shared" si="765"/>
        <v/>
      </c>
      <c r="E8006" s="228">
        <v>0</v>
      </c>
      <c r="J8006" s="229">
        <f t="shared" si="762"/>
        <v>0</v>
      </c>
      <c r="K8006" s="229">
        <f t="shared" si="763"/>
        <v>0</v>
      </c>
      <c r="L8006" s="229">
        <f t="shared" si="763"/>
        <v>0</v>
      </c>
      <c r="M8006" s="229">
        <f t="shared" si="764"/>
        <v>0</v>
      </c>
    </row>
    <row r="8007" spans="1:13" ht="15" customHeight="1">
      <c r="A8007" s="76"/>
      <c r="B8007" s="77" t="str">
        <f t="shared" ref="B8007:B8070" si="767">IF(A8007="","",TEXT(A8007,"DDDD"))</f>
        <v/>
      </c>
      <c r="C8007" t="str">
        <f t="shared" si="766"/>
        <v/>
      </c>
      <c r="D8007" s="315" t="str">
        <f t="shared" si="765"/>
        <v/>
      </c>
      <c r="E8007" s="228">
        <v>0</v>
      </c>
      <c r="J8007" s="229">
        <f t="shared" ref="J8007:J8070" si="768">IF(E8007=0,0,(1-J$4)*E8007)</f>
        <v>0</v>
      </c>
      <c r="K8007" s="229">
        <f t="shared" ref="K8007:L8070" si="769">IF(F8007=0,0,(1-K$4)*F8007)</f>
        <v>0</v>
      </c>
      <c r="L8007" s="229">
        <f t="shared" si="769"/>
        <v>0</v>
      </c>
      <c r="M8007" s="229">
        <f t="shared" ref="M8007:M8070" si="770">IF(H8007=0,0,(1-M$4)*H8007)</f>
        <v>0</v>
      </c>
    </row>
    <row r="8008" spans="1:13" ht="15" customHeight="1">
      <c r="A8008" s="76"/>
      <c r="B8008" s="77" t="str">
        <f t="shared" si="767"/>
        <v/>
      </c>
      <c r="C8008" t="str">
        <f t="shared" si="766"/>
        <v/>
      </c>
      <c r="D8008" s="315" t="str">
        <f t="shared" ref="D8008:D8071" si="771">IF(A8008&lt;&gt;"",PROPER(TEXT(A8008,"Mmmm")),"")</f>
        <v/>
      </c>
      <c r="E8008" s="228">
        <v>0</v>
      </c>
      <c r="J8008" s="229">
        <f t="shared" si="768"/>
        <v>0</v>
      </c>
      <c r="K8008" s="229">
        <f t="shared" si="769"/>
        <v>0</v>
      </c>
      <c r="L8008" s="229">
        <f t="shared" si="769"/>
        <v>0</v>
      </c>
      <c r="M8008" s="229">
        <f t="shared" si="770"/>
        <v>0</v>
      </c>
    </row>
    <row r="8009" spans="1:13" ht="15" customHeight="1">
      <c r="A8009" s="76"/>
      <c r="B8009" s="77" t="str">
        <f t="shared" si="767"/>
        <v/>
      </c>
      <c r="C8009" t="str">
        <f t="shared" si="766"/>
        <v/>
      </c>
      <c r="D8009" s="315" t="str">
        <f t="shared" si="771"/>
        <v/>
      </c>
      <c r="E8009" s="228">
        <v>0</v>
      </c>
      <c r="J8009" s="229">
        <f t="shared" si="768"/>
        <v>0</v>
      </c>
      <c r="K8009" s="229">
        <f t="shared" si="769"/>
        <v>0</v>
      </c>
      <c r="L8009" s="229">
        <f t="shared" si="769"/>
        <v>0</v>
      </c>
      <c r="M8009" s="229">
        <f t="shared" si="770"/>
        <v>0</v>
      </c>
    </row>
    <row r="8010" spans="1:13" ht="15" customHeight="1">
      <c r="A8010" s="76"/>
      <c r="B8010" s="77" t="str">
        <f t="shared" si="767"/>
        <v/>
      </c>
      <c r="C8010" t="str">
        <f t="shared" si="766"/>
        <v/>
      </c>
      <c r="D8010" s="315" t="str">
        <f t="shared" si="771"/>
        <v/>
      </c>
      <c r="E8010" s="228">
        <v>0</v>
      </c>
      <c r="J8010" s="229">
        <f t="shared" si="768"/>
        <v>0</v>
      </c>
      <c r="K8010" s="229">
        <f t="shared" si="769"/>
        <v>0</v>
      </c>
      <c r="L8010" s="229">
        <f t="shared" si="769"/>
        <v>0</v>
      </c>
      <c r="M8010" s="229">
        <f t="shared" si="770"/>
        <v>0</v>
      </c>
    </row>
    <row r="8011" spans="1:13" ht="15" customHeight="1">
      <c r="A8011" s="76"/>
      <c r="B8011" s="77" t="str">
        <f t="shared" si="767"/>
        <v/>
      </c>
      <c r="C8011" t="str">
        <f t="shared" si="766"/>
        <v/>
      </c>
      <c r="D8011" s="315" t="str">
        <f t="shared" si="771"/>
        <v/>
      </c>
      <c r="E8011" s="228">
        <v>0</v>
      </c>
      <c r="J8011" s="229">
        <f t="shared" si="768"/>
        <v>0</v>
      </c>
      <c r="K8011" s="229">
        <f t="shared" si="769"/>
        <v>0</v>
      </c>
      <c r="L8011" s="229">
        <f t="shared" si="769"/>
        <v>0</v>
      </c>
      <c r="M8011" s="229">
        <f t="shared" si="770"/>
        <v>0</v>
      </c>
    </row>
    <row r="8012" spans="1:13" ht="15" customHeight="1">
      <c r="A8012" s="76"/>
      <c r="B8012" s="77" t="str">
        <f t="shared" si="767"/>
        <v/>
      </c>
      <c r="C8012" t="str">
        <f t="shared" si="766"/>
        <v/>
      </c>
      <c r="D8012" s="315" t="str">
        <f t="shared" si="771"/>
        <v/>
      </c>
      <c r="E8012" s="228">
        <v>0</v>
      </c>
      <c r="J8012" s="229">
        <f t="shared" si="768"/>
        <v>0</v>
      </c>
      <c r="K8012" s="229">
        <f t="shared" si="769"/>
        <v>0</v>
      </c>
      <c r="L8012" s="229">
        <f t="shared" si="769"/>
        <v>0</v>
      </c>
      <c r="M8012" s="229">
        <f t="shared" si="770"/>
        <v>0</v>
      </c>
    </row>
    <row r="8013" spans="1:13" ht="15" customHeight="1">
      <c r="A8013" s="76"/>
      <c r="B8013" s="77" t="str">
        <f t="shared" si="767"/>
        <v/>
      </c>
      <c r="C8013" t="str">
        <f t="shared" si="766"/>
        <v/>
      </c>
      <c r="D8013" s="315" t="str">
        <f t="shared" si="771"/>
        <v/>
      </c>
      <c r="E8013" s="228">
        <v>0</v>
      </c>
      <c r="J8013" s="229">
        <f t="shared" si="768"/>
        <v>0</v>
      </c>
      <c r="K8013" s="229">
        <f t="shared" si="769"/>
        <v>0</v>
      </c>
      <c r="L8013" s="229">
        <f t="shared" si="769"/>
        <v>0</v>
      </c>
      <c r="M8013" s="229">
        <f t="shared" si="770"/>
        <v>0</v>
      </c>
    </row>
    <row r="8014" spans="1:13" ht="15" customHeight="1">
      <c r="A8014" s="76"/>
      <c r="B8014" s="77" t="str">
        <f t="shared" si="767"/>
        <v/>
      </c>
      <c r="C8014" t="str">
        <f t="shared" si="766"/>
        <v/>
      </c>
      <c r="D8014" s="315" t="str">
        <f t="shared" si="771"/>
        <v/>
      </c>
      <c r="E8014" s="228">
        <v>0</v>
      </c>
      <c r="J8014" s="229">
        <f t="shared" si="768"/>
        <v>0</v>
      </c>
      <c r="K8014" s="229">
        <f t="shared" si="769"/>
        <v>0</v>
      </c>
      <c r="L8014" s="229">
        <f t="shared" si="769"/>
        <v>0</v>
      </c>
      <c r="M8014" s="229">
        <f t="shared" si="770"/>
        <v>0</v>
      </c>
    </row>
    <row r="8015" spans="1:13" ht="15" customHeight="1">
      <c r="A8015" s="76"/>
      <c r="B8015" s="77" t="str">
        <f t="shared" si="767"/>
        <v/>
      </c>
      <c r="C8015" t="str">
        <f t="shared" si="766"/>
        <v/>
      </c>
      <c r="D8015" s="315" t="str">
        <f t="shared" si="771"/>
        <v/>
      </c>
      <c r="E8015" s="228">
        <v>0</v>
      </c>
      <c r="J8015" s="229">
        <f t="shared" si="768"/>
        <v>0</v>
      </c>
      <c r="K8015" s="229">
        <f t="shared" si="769"/>
        <v>0</v>
      </c>
      <c r="L8015" s="229">
        <f t="shared" si="769"/>
        <v>0</v>
      </c>
      <c r="M8015" s="229">
        <f t="shared" si="770"/>
        <v>0</v>
      </c>
    </row>
    <row r="8016" spans="1:13" ht="15" customHeight="1">
      <c r="A8016" s="76"/>
      <c r="B8016" s="77" t="str">
        <f t="shared" si="767"/>
        <v/>
      </c>
      <c r="C8016" t="str">
        <f t="shared" si="766"/>
        <v/>
      </c>
      <c r="D8016" s="315" t="str">
        <f t="shared" si="771"/>
        <v/>
      </c>
      <c r="E8016" s="228">
        <v>0</v>
      </c>
      <c r="J8016" s="229">
        <f t="shared" si="768"/>
        <v>0</v>
      </c>
      <c r="K8016" s="229">
        <f t="shared" si="769"/>
        <v>0</v>
      </c>
      <c r="L8016" s="229">
        <f t="shared" si="769"/>
        <v>0</v>
      </c>
      <c r="M8016" s="229">
        <f t="shared" si="770"/>
        <v>0</v>
      </c>
    </row>
    <row r="8017" spans="1:13" ht="15" customHeight="1">
      <c r="A8017" s="76"/>
      <c r="B8017" s="77" t="str">
        <f t="shared" si="767"/>
        <v/>
      </c>
      <c r="C8017" t="str">
        <f t="shared" si="766"/>
        <v/>
      </c>
      <c r="D8017" s="315" t="str">
        <f t="shared" si="771"/>
        <v/>
      </c>
      <c r="E8017" s="228">
        <v>0</v>
      </c>
      <c r="J8017" s="229">
        <f t="shared" si="768"/>
        <v>0</v>
      </c>
      <c r="K8017" s="229">
        <f t="shared" si="769"/>
        <v>0</v>
      </c>
      <c r="L8017" s="229">
        <f t="shared" si="769"/>
        <v>0</v>
      </c>
      <c r="M8017" s="229">
        <f t="shared" si="770"/>
        <v>0</v>
      </c>
    </row>
    <row r="8018" spans="1:13" ht="15" customHeight="1">
      <c r="A8018" s="76"/>
      <c r="B8018" s="77" t="str">
        <f t="shared" si="767"/>
        <v/>
      </c>
      <c r="C8018" t="str">
        <f t="shared" si="766"/>
        <v/>
      </c>
      <c r="D8018" s="315" t="str">
        <f t="shared" si="771"/>
        <v/>
      </c>
      <c r="E8018" s="228">
        <v>0</v>
      </c>
      <c r="J8018" s="229">
        <f t="shared" si="768"/>
        <v>0</v>
      </c>
      <c r="K8018" s="229">
        <f t="shared" si="769"/>
        <v>0</v>
      </c>
      <c r="L8018" s="229">
        <f t="shared" si="769"/>
        <v>0</v>
      </c>
      <c r="M8018" s="229">
        <f t="shared" si="770"/>
        <v>0</v>
      </c>
    </row>
    <row r="8019" spans="1:13" ht="15" customHeight="1">
      <c r="A8019" s="76"/>
      <c r="B8019" s="77" t="str">
        <f t="shared" si="767"/>
        <v/>
      </c>
      <c r="C8019" t="str">
        <f t="shared" si="766"/>
        <v/>
      </c>
      <c r="D8019" s="315" t="str">
        <f t="shared" si="771"/>
        <v/>
      </c>
      <c r="E8019" s="228">
        <v>0</v>
      </c>
      <c r="J8019" s="229">
        <f t="shared" si="768"/>
        <v>0</v>
      </c>
      <c r="K8019" s="229">
        <f t="shared" si="769"/>
        <v>0</v>
      </c>
      <c r="L8019" s="229">
        <f t="shared" si="769"/>
        <v>0</v>
      </c>
      <c r="M8019" s="229">
        <f t="shared" si="770"/>
        <v>0</v>
      </c>
    </row>
    <row r="8020" spans="1:13" ht="15" customHeight="1">
      <c r="A8020" s="76"/>
      <c r="B8020" s="77" t="str">
        <f t="shared" si="767"/>
        <v/>
      </c>
      <c r="C8020" t="str">
        <f t="shared" si="766"/>
        <v/>
      </c>
      <c r="D8020" s="315" t="str">
        <f t="shared" si="771"/>
        <v/>
      </c>
      <c r="E8020" s="228">
        <v>0</v>
      </c>
      <c r="J8020" s="229">
        <f t="shared" si="768"/>
        <v>0</v>
      </c>
      <c r="K8020" s="229">
        <f t="shared" si="769"/>
        <v>0</v>
      </c>
      <c r="L8020" s="229">
        <f t="shared" si="769"/>
        <v>0</v>
      </c>
      <c r="M8020" s="229">
        <f t="shared" si="770"/>
        <v>0</v>
      </c>
    </row>
    <row r="8021" spans="1:13" ht="15" customHeight="1">
      <c r="A8021" s="76"/>
      <c r="B8021" s="77" t="str">
        <f t="shared" si="767"/>
        <v/>
      </c>
      <c r="C8021" t="str">
        <f t="shared" si="766"/>
        <v/>
      </c>
      <c r="D8021" s="315" t="str">
        <f t="shared" si="771"/>
        <v/>
      </c>
      <c r="E8021" s="228">
        <v>0</v>
      </c>
      <c r="J8021" s="229">
        <f t="shared" si="768"/>
        <v>0</v>
      </c>
      <c r="K8021" s="229">
        <f t="shared" si="769"/>
        <v>0</v>
      </c>
      <c r="L8021" s="229">
        <f t="shared" si="769"/>
        <v>0</v>
      </c>
      <c r="M8021" s="229">
        <f t="shared" si="770"/>
        <v>0</v>
      </c>
    </row>
    <row r="8022" spans="1:13" ht="15" customHeight="1">
      <c r="A8022" s="76"/>
      <c r="B8022" s="77" t="str">
        <f t="shared" si="767"/>
        <v/>
      </c>
      <c r="C8022" t="str">
        <f t="shared" si="766"/>
        <v/>
      </c>
      <c r="D8022" s="315" t="str">
        <f t="shared" si="771"/>
        <v/>
      </c>
      <c r="E8022" s="228">
        <v>0</v>
      </c>
      <c r="J8022" s="229">
        <f t="shared" si="768"/>
        <v>0</v>
      </c>
      <c r="K8022" s="229">
        <f t="shared" si="769"/>
        <v>0</v>
      </c>
      <c r="L8022" s="229">
        <f t="shared" si="769"/>
        <v>0</v>
      </c>
      <c r="M8022" s="229">
        <f t="shared" si="770"/>
        <v>0</v>
      </c>
    </row>
    <row r="8023" spans="1:13" ht="15" customHeight="1">
      <c r="A8023" s="76"/>
      <c r="B8023" s="77" t="str">
        <f t="shared" si="767"/>
        <v/>
      </c>
      <c r="C8023" t="str">
        <f t="shared" si="766"/>
        <v/>
      </c>
      <c r="D8023" s="315" t="str">
        <f t="shared" si="771"/>
        <v/>
      </c>
      <c r="E8023" s="228">
        <v>0</v>
      </c>
      <c r="J8023" s="229">
        <f t="shared" si="768"/>
        <v>0</v>
      </c>
      <c r="K8023" s="229">
        <f t="shared" si="769"/>
        <v>0</v>
      </c>
      <c r="L8023" s="229">
        <f t="shared" si="769"/>
        <v>0</v>
      </c>
      <c r="M8023" s="229">
        <f t="shared" si="770"/>
        <v>0</v>
      </c>
    </row>
    <row r="8024" spans="1:13" ht="15" customHeight="1">
      <c r="A8024" s="76"/>
      <c r="B8024" s="77" t="str">
        <f t="shared" si="767"/>
        <v/>
      </c>
      <c r="C8024" t="str">
        <f t="shared" si="766"/>
        <v/>
      </c>
      <c r="D8024" s="315" t="str">
        <f t="shared" si="771"/>
        <v/>
      </c>
      <c r="E8024" s="228">
        <v>0</v>
      </c>
      <c r="J8024" s="229">
        <f t="shared" si="768"/>
        <v>0</v>
      </c>
      <c r="K8024" s="229">
        <f t="shared" si="769"/>
        <v>0</v>
      </c>
      <c r="L8024" s="229">
        <f t="shared" si="769"/>
        <v>0</v>
      </c>
      <c r="M8024" s="229">
        <f t="shared" si="770"/>
        <v>0</v>
      </c>
    </row>
    <row r="8025" spans="1:13" ht="15" customHeight="1">
      <c r="A8025" s="76"/>
      <c r="B8025" s="77" t="str">
        <f t="shared" si="767"/>
        <v/>
      </c>
      <c r="C8025" t="str">
        <f t="shared" si="766"/>
        <v/>
      </c>
      <c r="D8025" s="315" t="str">
        <f t="shared" si="771"/>
        <v/>
      </c>
      <c r="E8025" s="228">
        <v>0</v>
      </c>
      <c r="J8025" s="229">
        <f t="shared" si="768"/>
        <v>0</v>
      </c>
      <c r="K8025" s="229">
        <f t="shared" si="769"/>
        <v>0</v>
      </c>
      <c r="L8025" s="229">
        <f t="shared" si="769"/>
        <v>0</v>
      </c>
      <c r="M8025" s="229">
        <f t="shared" si="770"/>
        <v>0</v>
      </c>
    </row>
    <row r="8026" spans="1:13" ht="15" customHeight="1">
      <c r="A8026" s="76"/>
      <c r="B8026" s="77" t="str">
        <f t="shared" si="767"/>
        <v/>
      </c>
      <c r="C8026" t="str">
        <f t="shared" si="766"/>
        <v/>
      </c>
      <c r="D8026" s="315" t="str">
        <f t="shared" si="771"/>
        <v/>
      </c>
      <c r="E8026" s="228">
        <v>0</v>
      </c>
      <c r="J8026" s="229">
        <f t="shared" si="768"/>
        <v>0</v>
      </c>
      <c r="K8026" s="229">
        <f t="shared" si="769"/>
        <v>0</v>
      </c>
      <c r="L8026" s="229">
        <f t="shared" si="769"/>
        <v>0</v>
      </c>
      <c r="M8026" s="229">
        <f t="shared" si="770"/>
        <v>0</v>
      </c>
    </row>
    <row r="8027" spans="1:13" ht="15" customHeight="1">
      <c r="A8027" s="76"/>
      <c r="B8027" s="77" t="str">
        <f t="shared" si="767"/>
        <v/>
      </c>
      <c r="C8027" t="str">
        <f t="shared" si="766"/>
        <v/>
      </c>
      <c r="D8027" s="315" t="str">
        <f t="shared" si="771"/>
        <v/>
      </c>
      <c r="E8027" s="228">
        <v>0</v>
      </c>
      <c r="J8027" s="229">
        <f t="shared" si="768"/>
        <v>0</v>
      </c>
      <c r="K8027" s="229">
        <f t="shared" si="769"/>
        <v>0</v>
      </c>
      <c r="L8027" s="229">
        <f t="shared" si="769"/>
        <v>0</v>
      </c>
      <c r="M8027" s="229">
        <f t="shared" si="770"/>
        <v>0</v>
      </c>
    </row>
    <row r="8028" spans="1:13" ht="15" customHeight="1">
      <c r="A8028" s="76"/>
      <c r="B8028" s="77" t="str">
        <f t="shared" si="767"/>
        <v/>
      </c>
      <c r="C8028" t="str">
        <f t="shared" si="766"/>
        <v/>
      </c>
      <c r="D8028" s="315" t="str">
        <f t="shared" si="771"/>
        <v/>
      </c>
      <c r="E8028" s="228">
        <v>0</v>
      </c>
      <c r="J8028" s="229">
        <f t="shared" si="768"/>
        <v>0</v>
      </c>
      <c r="K8028" s="229">
        <f t="shared" si="769"/>
        <v>0</v>
      </c>
      <c r="L8028" s="229">
        <f t="shared" si="769"/>
        <v>0</v>
      </c>
      <c r="M8028" s="229">
        <f t="shared" si="770"/>
        <v>0</v>
      </c>
    </row>
    <row r="8029" spans="1:13" ht="15" customHeight="1">
      <c r="A8029" s="76"/>
      <c r="B8029" s="77" t="str">
        <f t="shared" si="767"/>
        <v/>
      </c>
      <c r="C8029" t="str">
        <f t="shared" si="766"/>
        <v/>
      </c>
      <c r="D8029" s="315" t="str">
        <f t="shared" si="771"/>
        <v/>
      </c>
      <c r="E8029" s="228">
        <v>0</v>
      </c>
      <c r="J8029" s="229">
        <f t="shared" si="768"/>
        <v>0</v>
      </c>
      <c r="K8029" s="229">
        <f t="shared" si="769"/>
        <v>0</v>
      </c>
      <c r="L8029" s="229">
        <f t="shared" si="769"/>
        <v>0</v>
      </c>
      <c r="M8029" s="229">
        <f t="shared" si="770"/>
        <v>0</v>
      </c>
    </row>
    <row r="8030" spans="1:13" ht="15" customHeight="1">
      <c r="A8030" s="76"/>
      <c r="B8030" s="77" t="str">
        <f t="shared" si="767"/>
        <v/>
      </c>
      <c r="C8030" t="str">
        <f t="shared" si="766"/>
        <v/>
      </c>
      <c r="D8030" s="315" t="str">
        <f t="shared" si="771"/>
        <v/>
      </c>
      <c r="E8030" s="228">
        <v>0</v>
      </c>
      <c r="J8030" s="229">
        <f t="shared" si="768"/>
        <v>0</v>
      </c>
      <c r="K8030" s="229">
        <f t="shared" si="769"/>
        <v>0</v>
      </c>
      <c r="L8030" s="229">
        <f t="shared" si="769"/>
        <v>0</v>
      </c>
      <c r="M8030" s="229">
        <f t="shared" si="770"/>
        <v>0</v>
      </c>
    </row>
    <row r="8031" spans="1:13" ht="15" customHeight="1">
      <c r="A8031" s="76"/>
      <c r="B8031" s="77" t="str">
        <f t="shared" si="767"/>
        <v/>
      </c>
      <c r="C8031" t="str">
        <f t="shared" si="766"/>
        <v/>
      </c>
      <c r="D8031" s="315" t="str">
        <f t="shared" si="771"/>
        <v/>
      </c>
      <c r="E8031" s="228">
        <v>0</v>
      </c>
      <c r="J8031" s="229">
        <f t="shared" si="768"/>
        <v>0</v>
      </c>
      <c r="K8031" s="229">
        <f t="shared" si="769"/>
        <v>0</v>
      </c>
      <c r="L8031" s="229">
        <f t="shared" si="769"/>
        <v>0</v>
      </c>
      <c r="M8031" s="229">
        <f t="shared" si="770"/>
        <v>0</v>
      </c>
    </row>
    <row r="8032" spans="1:13" ht="15" customHeight="1">
      <c r="A8032" s="76"/>
      <c r="B8032" s="77" t="str">
        <f t="shared" si="767"/>
        <v/>
      </c>
      <c r="C8032" t="str">
        <f t="shared" si="766"/>
        <v/>
      </c>
      <c r="D8032" s="315" t="str">
        <f t="shared" si="771"/>
        <v/>
      </c>
      <c r="E8032" s="228">
        <v>0</v>
      </c>
      <c r="J8032" s="229">
        <f t="shared" si="768"/>
        <v>0</v>
      </c>
      <c r="K8032" s="229">
        <f t="shared" si="769"/>
        <v>0</v>
      </c>
      <c r="L8032" s="229">
        <f t="shared" si="769"/>
        <v>0</v>
      </c>
      <c r="M8032" s="229">
        <f t="shared" si="770"/>
        <v>0</v>
      </c>
    </row>
    <row r="8033" spans="1:13" ht="15" customHeight="1">
      <c r="A8033" s="76"/>
      <c r="B8033" s="77" t="str">
        <f t="shared" si="767"/>
        <v/>
      </c>
      <c r="C8033" t="str">
        <f t="shared" si="766"/>
        <v/>
      </c>
      <c r="D8033" s="315" t="str">
        <f t="shared" si="771"/>
        <v/>
      </c>
      <c r="E8033" s="228">
        <v>0</v>
      </c>
      <c r="J8033" s="229">
        <f t="shared" si="768"/>
        <v>0</v>
      </c>
      <c r="K8033" s="229">
        <f t="shared" si="769"/>
        <v>0</v>
      </c>
      <c r="L8033" s="229">
        <f t="shared" si="769"/>
        <v>0</v>
      </c>
      <c r="M8033" s="229">
        <f t="shared" si="770"/>
        <v>0</v>
      </c>
    </row>
    <row r="8034" spans="1:13" ht="15" customHeight="1">
      <c r="A8034" s="76"/>
      <c r="B8034" s="77" t="str">
        <f t="shared" si="767"/>
        <v/>
      </c>
      <c r="C8034" t="str">
        <f t="shared" si="766"/>
        <v/>
      </c>
      <c r="D8034" s="315" t="str">
        <f t="shared" si="771"/>
        <v/>
      </c>
      <c r="E8034" s="228">
        <v>0</v>
      </c>
      <c r="J8034" s="229">
        <f t="shared" si="768"/>
        <v>0</v>
      </c>
      <c r="K8034" s="229">
        <f t="shared" si="769"/>
        <v>0</v>
      </c>
      <c r="L8034" s="229">
        <f t="shared" si="769"/>
        <v>0</v>
      </c>
      <c r="M8034" s="229">
        <f t="shared" si="770"/>
        <v>0</v>
      </c>
    </row>
    <row r="8035" spans="1:13" ht="15" customHeight="1">
      <c r="A8035" s="76"/>
      <c r="B8035" s="77" t="str">
        <f t="shared" si="767"/>
        <v/>
      </c>
      <c r="C8035" t="str">
        <f t="shared" si="766"/>
        <v/>
      </c>
      <c r="D8035" s="315" t="str">
        <f t="shared" si="771"/>
        <v/>
      </c>
      <c r="E8035" s="228">
        <v>0</v>
      </c>
      <c r="J8035" s="229">
        <f t="shared" si="768"/>
        <v>0</v>
      </c>
      <c r="K8035" s="229">
        <f t="shared" si="769"/>
        <v>0</v>
      </c>
      <c r="L8035" s="229">
        <f t="shared" si="769"/>
        <v>0</v>
      </c>
      <c r="M8035" s="229">
        <f t="shared" si="770"/>
        <v>0</v>
      </c>
    </row>
    <row r="8036" spans="1:13" ht="15" customHeight="1">
      <c r="A8036" s="76"/>
      <c r="B8036" s="77" t="str">
        <f t="shared" si="767"/>
        <v/>
      </c>
      <c r="C8036" t="str">
        <f t="shared" si="766"/>
        <v/>
      </c>
      <c r="D8036" s="315" t="str">
        <f t="shared" si="771"/>
        <v/>
      </c>
      <c r="E8036" s="228">
        <v>0</v>
      </c>
      <c r="J8036" s="229">
        <f t="shared" si="768"/>
        <v>0</v>
      </c>
      <c r="K8036" s="229">
        <f t="shared" si="769"/>
        <v>0</v>
      </c>
      <c r="L8036" s="229">
        <f t="shared" si="769"/>
        <v>0</v>
      </c>
      <c r="M8036" s="229">
        <f t="shared" si="770"/>
        <v>0</v>
      </c>
    </row>
    <row r="8037" spans="1:13" ht="15" customHeight="1">
      <c r="A8037" s="76"/>
      <c r="B8037" s="77" t="str">
        <f t="shared" si="767"/>
        <v/>
      </c>
      <c r="C8037" t="str">
        <f t="shared" si="766"/>
        <v/>
      </c>
      <c r="D8037" s="315" t="str">
        <f t="shared" si="771"/>
        <v/>
      </c>
      <c r="E8037" s="228">
        <v>0</v>
      </c>
      <c r="J8037" s="229">
        <f t="shared" si="768"/>
        <v>0</v>
      </c>
      <c r="K8037" s="229">
        <f t="shared" si="769"/>
        <v>0</v>
      </c>
      <c r="L8037" s="229">
        <f t="shared" si="769"/>
        <v>0</v>
      </c>
      <c r="M8037" s="229">
        <f t="shared" si="770"/>
        <v>0</v>
      </c>
    </row>
    <row r="8038" spans="1:13" ht="15" customHeight="1">
      <c r="A8038" s="76"/>
      <c r="B8038" s="77" t="str">
        <f t="shared" si="767"/>
        <v/>
      </c>
      <c r="C8038" t="str">
        <f t="shared" si="766"/>
        <v/>
      </c>
      <c r="D8038" s="315" t="str">
        <f t="shared" si="771"/>
        <v/>
      </c>
      <c r="E8038" s="228">
        <v>0</v>
      </c>
      <c r="J8038" s="229">
        <f t="shared" si="768"/>
        <v>0</v>
      </c>
      <c r="K8038" s="229">
        <f t="shared" si="769"/>
        <v>0</v>
      </c>
      <c r="L8038" s="229">
        <f t="shared" si="769"/>
        <v>0</v>
      </c>
      <c r="M8038" s="229">
        <f t="shared" si="770"/>
        <v>0</v>
      </c>
    </row>
    <row r="8039" spans="1:13" ht="15" customHeight="1">
      <c r="A8039" s="76"/>
      <c r="B8039" s="77" t="str">
        <f t="shared" si="767"/>
        <v/>
      </c>
      <c r="C8039" t="str">
        <f t="shared" si="766"/>
        <v/>
      </c>
      <c r="D8039" s="315" t="str">
        <f t="shared" si="771"/>
        <v/>
      </c>
      <c r="E8039" s="228">
        <v>0</v>
      </c>
      <c r="J8039" s="229">
        <f t="shared" si="768"/>
        <v>0</v>
      </c>
      <c r="K8039" s="229">
        <f t="shared" si="769"/>
        <v>0</v>
      </c>
      <c r="L8039" s="229">
        <f t="shared" si="769"/>
        <v>0</v>
      </c>
      <c r="M8039" s="229">
        <f t="shared" si="770"/>
        <v>0</v>
      </c>
    </row>
    <row r="8040" spans="1:13" ht="15" customHeight="1">
      <c r="A8040" s="76"/>
      <c r="B8040" s="77" t="str">
        <f t="shared" si="767"/>
        <v/>
      </c>
      <c r="C8040" t="str">
        <f t="shared" si="766"/>
        <v/>
      </c>
      <c r="D8040" s="315" t="str">
        <f t="shared" si="771"/>
        <v/>
      </c>
      <c r="E8040" s="228">
        <v>0</v>
      </c>
      <c r="J8040" s="229">
        <f t="shared" si="768"/>
        <v>0</v>
      </c>
      <c r="K8040" s="229">
        <f t="shared" si="769"/>
        <v>0</v>
      </c>
      <c r="L8040" s="229">
        <f t="shared" si="769"/>
        <v>0</v>
      </c>
      <c r="M8040" s="229">
        <f t="shared" si="770"/>
        <v>0</v>
      </c>
    </row>
    <row r="8041" spans="1:13" ht="15" customHeight="1">
      <c r="A8041" s="76"/>
      <c r="B8041" s="77" t="str">
        <f t="shared" si="767"/>
        <v/>
      </c>
      <c r="C8041" t="str">
        <f t="shared" si="766"/>
        <v/>
      </c>
      <c r="D8041" s="315" t="str">
        <f t="shared" si="771"/>
        <v/>
      </c>
      <c r="E8041" s="228">
        <v>0</v>
      </c>
      <c r="J8041" s="229">
        <f t="shared" si="768"/>
        <v>0</v>
      </c>
      <c r="K8041" s="229">
        <f t="shared" si="769"/>
        <v>0</v>
      </c>
      <c r="L8041" s="229">
        <f t="shared" si="769"/>
        <v>0</v>
      </c>
      <c r="M8041" s="229">
        <f t="shared" si="770"/>
        <v>0</v>
      </c>
    </row>
    <row r="8042" spans="1:13" ht="15" customHeight="1">
      <c r="A8042" s="76"/>
      <c r="B8042" s="77" t="str">
        <f t="shared" si="767"/>
        <v/>
      </c>
      <c r="C8042" t="str">
        <f t="shared" si="766"/>
        <v/>
      </c>
      <c r="D8042" s="315" t="str">
        <f t="shared" si="771"/>
        <v/>
      </c>
      <c r="E8042" s="228">
        <v>0</v>
      </c>
      <c r="J8042" s="229">
        <f t="shared" si="768"/>
        <v>0</v>
      </c>
      <c r="K8042" s="229">
        <f t="shared" si="769"/>
        <v>0</v>
      </c>
      <c r="L8042" s="229">
        <f t="shared" si="769"/>
        <v>0</v>
      </c>
      <c r="M8042" s="229">
        <f t="shared" si="770"/>
        <v>0</v>
      </c>
    </row>
    <row r="8043" spans="1:13" ht="15" customHeight="1">
      <c r="A8043" s="76"/>
      <c r="B8043" s="77" t="str">
        <f t="shared" si="767"/>
        <v/>
      </c>
      <c r="C8043" t="str">
        <f t="shared" si="766"/>
        <v/>
      </c>
      <c r="D8043" s="315" t="str">
        <f t="shared" si="771"/>
        <v/>
      </c>
      <c r="E8043" s="228">
        <v>0</v>
      </c>
      <c r="J8043" s="229">
        <f t="shared" si="768"/>
        <v>0</v>
      </c>
      <c r="K8043" s="229">
        <f t="shared" si="769"/>
        <v>0</v>
      </c>
      <c r="L8043" s="229">
        <f t="shared" si="769"/>
        <v>0</v>
      </c>
      <c r="M8043" s="229">
        <f t="shared" si="770"/>
        <v>0</v>
      </c>
    </row>
    <row r="8044" spans="1:13" ht="15" customHeight="1">
      <c r="A8044" s="76"/>
      <c r="B8044" s="77" t="str">
        <f t="shared" si="767"/>
        <v/>
      </c>
      <c r="C8044" t="str">
        <f t="shared" si="766"/>
        <v/>
      </c>
      <c r="D8044" s="315" t="str">
        <f t="shared" si="771"/>
        <v/>
      </c>
      <c r="E8044" s="228">
        <v>0</v>
      </c>
      <c r="J8044" s="229">
        <f t="shared" si="768"/>
        <v>0</v>
      </c>
      <c r="K8044" s="229">
        <f t="shared" si="769"/>
        <v>0</v>
      </c>
      <c r="L8044" s="229">
        <f t="shared" si="769"/>
        <v>0</v>
      </c>
      <c r="M8044" s="229">
        <f t="shared" si="770"/>
        <v>0</v>
      </c>
    </row>
    <row r="8045" spans="1:13" ht="15" customHeight="1">
      <c r="A8045" s="76"/>
      <c r="B8045" s="77" t="str">
        <f t="shared" si="767"/>
        <v/>
      </c>
      <c r="C8045" t="str">
        <f t="shared" si="766"/>
        <v/>
      </c>
      <c r="D8045" s="315" t="str">
        <f t="shared" si="771"/>
        <v/>
      </c>
      <c r="E8045" s="228">
        <v>0</v>
      </c>
      <c r="J8045" s="229">
        <f t="shared" si="768"/>
        <v>0</v>
      </c>
      <c r="K8045" s="229">
        <f t="shared" si="769"/>
        <v>0</v>
      </c>
      <c r="L8045" s="229">
        <f t="shared" si="769"/>
        <v>0</v>
      </c>
      <c r="M8045" s="229">
        <f t="shared" si="770"/>
        <v>0</v>
      </c>
    </row>
    <row r="8046" spans="1:13" ht="15" customHeight="1">
      <c r="A8046" s="76"/>
      <c r="B8046" s="77" t="str">
        <f t="shared" si="767"/>
        <v/>
      </c>
      <c r="C8046" t="str">
        <f t="shared" si="766"/>
        <v/>
      </c>
      <c r="D8046" s="315" t="str">
        <f t="shared" si="771"/>
        <v/>
      </c>
      <c r="E8046" s="228">
        <v>0</v>
      </c>
      <c r="J8046" s="229">
        <f t="shared" si="768"/>
        <v>0</v>
      </c>
      <c r="K8046" s="229">
        <f t="shared" si="769"/>
        <v>0</v>
      </c>
      <c r="L8046" s="229">
        <f t="shared" si="769"/>
        <v>0</v>
      </c>
      <c r="M8046" s="229">
        <f t="shared" si="770"/>
        <v>0</v>
      </c>
    </row>
    <row r="8047" spans="1:13" ht="15" customHeight="1">
      <c r="A8047" s="76"/>
      <c r="B8047" s="77" t="str">
        <f t="shared" si="767"/>
        <v/>
      </c>
      <c r="C8047" t="str">
        <f t="shared" si="766"/>
        <v/>
      </c>
      <c r="D8047" s="315" t="str">
        <f t="shared" si="771"/>
        <v/>
      </c>
      <c r="E8047" s="228">
        <v>0</v>
      </c>
      <c r="J8047" s="229">
        <f t="shared" si="768"/>
        <v>0</v>
      </c>
      <c r="K8047" s="229">
        <f t="shared" si="769"/>
        <v>0</v>
      </c>
      <c r="L8047" s="229">
        <f t="shared" si="769"/>
        <v>0</v>
      </c>
      <c r="M8047" s="229">
        <f t="shared" si="770"/>
        <v>0</v>
      </c>
    </row>
    <row r="8048" spans="1:13" ht="15" customHeight="1">
      <c r="A8048" s="76"/>
      <c r="B8048" s="77" t="str">
        <f t="shared" si="767"/>
        <v/>
      </c>
      <c r="C8048" t="str">
        <f t="shared" si="766"/>
        <v/>
      </c>
      <c r="D8048" s="315" t="str">
        <f t="shared" si="771"/>
        <v/>
      </c>
      <c r="E8048" s="228">
        <v>0</v>
      </c>
      <c r="J8048" s="229">
        <f t="shared" si="768"/>
        <v>0</v>
      </c>
      <c r="K8048" s="229">
        <f t="shared" si="769"/>
        <v>0</v>
      </c>
      <c r="L8048" s="229">
        <f t="shared" si="769"/>
        <v>0</v>
      </c>
      <c r="M8048" s="229">
        <f t="shared" si="770"/>
        <v>0</v>
      </c>
    </row>
    <row r="8049" spans="1:13" ht="15" customHeight="1">
      <c r="A8049" s="76"/>
      <c r="B8049" s="77" t="str">
        <f t="shared" si="767"/>
        <v/>
      </c>
      <c r="C8049" t="str">
        <f t="shared" si="766"/>
        <v/>
      </c>
      <c r="D8049" s="315" t="str">
        <f t="shared" si="771"/>
        <v/>
      </c>
      <c r="E8049" s="228">
        <v>0</v>
      </c>
      <c r="J8049" s="229">
        <f t="shared" si="768"/>
        <v>0</v>
      </c>
      <c r="K8049" s="229">
        <f t="shared" si="769"/>
        <v>0</v>
      </c>
      <c r="L8049" s="229">
        <f t="shared" si="769"/>
        <v>0</v>
      </c>
      <c r="M8049" s="229">
        <f t="shared" si="770"/>
        <v>0</v>
      </c>
    </row>
    <row r="8050" spans="1:13" ht="15" customHeight="1">
      <c r="A8050" s="76"/>
      <c r="B8050" s="77" t="str">
        <f t="shared" si="767"/>
        <v/>
      </c>
      <c r="C8050" t="str">
        <f t="shared" si="766"/>
        <v/>
      </c>
      <c r="D8050" s="315" t="str">
        <f t="shared" si="771"/>
        <v/>
      </c>
      <c r="E8050" s="228">
        <v>0</v>
      </c>
      <c r="J8050" s="229">
        <f t="shared" si="768"/>
        <v>0</v>
      </c>
      <c r="K8050" s="229">
        <f t="shared" si="769"/>
        <v>0</v>
      </c>
      <c r="L8050" s="229">
        <f t="shared" si="769"/>
        <v>0</v>
      </c>
      <c r="M8050" s="229">
        <f t="shared" si="770"/>
        <v>0</v>
      </c>
    </row>
    <row r="8051" spans="1:13" ht="15" customHeight="1">
      <c r="A8051" s="76"/>
      <c r="B8051" s="77" t="str">
        <f t="shared" si="767"/>
        <v/>
      </c>
      <c r="C8051" t="str">
        <f t="shared" si="766"/>
        <v/>
      </c>
      <c r="D8051" s="315" t="str">
        <f t="shared" si="771"/>
        <v/>
      </c>
      <c r="E8051" s="228">
        <v>0</v>
      </c>
      <c r="J8051" s="229">
        <f t="shared" si="768"/>
        <v>0</v>
      </c>
      <c r="K8051" s="229">
        <f t="shared" si="769"/>
        <v>0</v>
      </c>
      <c r="L8051" s="229">
        <f t="shared" si="769"/>
        <v>0</v>
      </c>
      <c r="M8051" s="229">
        <f t="shared" si="770"/>
        <v>0</v>
      </c>
    </row>
    <row r="8052" spans="1:13" ht="15" customHeight="1">
      <c r="A8052" s="76"/>
      <c r="B8052" s="77" t="str">
        <f t="shared" si="767"/>
        <v/>
      </c>
      <c r="C8052" t="str">
        <f t="shared" si="766"/>
        <v/>
      </c>
      <c r="D8052" s="315" t="str">
        <f t="shared" si="771"/>
        <v/>
      </c>
      <c r="E8052" s="228">
        <v>0</v>
      </c>
      <c r="J8052" s="229">
        <f t="shared" si="768"/>
        <v>0</v>
      </c>
      <c r="K8052" s="229">
        <f t="shared" si="769"/>
        <v>0</v>
      </c>
      <c r="L8052" s="229">
        <f t="shared" si="769"/>
        <v>0</v>
      </c>
      <c r="M8052" s="229">
        <f t="shared" si="770"/>
        <v>0</v>
      </c>
    </row>
    <row r="8053" spans="1:13" ht="15" customHeight="1">
      <c r="A8053" s="76"/>
      <c r="B8053" s="77" t="str">
        <f t="shared" si="767"/>
        <v/>
      </c>
      <c r="C8053" t="str">
        <f t="shared" si="766"/>
        <v/>
      </c>
      <c r="D8053" s="315" t="str">
        <f t="shared" si="771"/>
        <v/>
      </c>
      <c r="E8053" s="228">
        <v>0</v>
      </c>
      <c r="J8053" s="229">
        <f t="shared" si="768"/>
        <v>0</v>
      </c>
      <c r="K8053" s="229">
        <f t="shared" si="769"/>
        <v>0</v>
      </c>
      <c r="L8053" s="229">
        <f t="shared" si="769"/>
        <v>0</v>
      </c>
      <c r="M8053" s="229">
        <f t="shared" si="770"/>
        <v>0</v>
      </c>
    </row>
    <row r="8054" spans="1:13" ht="15" customHeight="1">
      <c r="A8054" s="76"/>
      <c r="B8054" s="77" t="str">
        <f t="shared" si="767"/>
        <v/>
      </c>
      <c r="C8054" t="str">
        <f t="shared" si="766"/>
        <v/>
      </c>
      <c r="D8054" s="315" t="str">
        <f t="shared" si="771"/>
        <v/>
      </c>
      <c r="E8054" s="228">
        <v>0</v>
      </c>
      <c r="J8054" s="229">
        <f t="shared" si="768"/>
        <v>0</v>
      </c>
      <c r="K8054" s="229">
        <f t="shared" si="769"/>
        <v>0</v>
      </c>
      <c r="L8054" s="229">
        <f t="shared" si="769"/>
        <v>0</v>
      </c>
      <c r="M8054" s="229">
        <f t="shared" si="770"/>
        <v>0</v>
      </c>
    </row>
    <row r="8055" spans="1:13" ht="15" customHeight="1">
      <c r="A8055" s="76"/>
      <c r="B8055" s="77" t="str">
        <f t="shared" si="767"/>
        <v/>
      </c>
      <c r="C8055" t="str">
        <f t="shared" si="766"/>
        <v/>
      </c>
      <c r="D8055" s="315" t="str">
        <f t="shared" si="771"/>
        <v/>
      </c>
      <c r="E8055" s="228">
        <v>0</v>
      </c>
      <c r="J8055" s="229">
        <f t="shared" si="768"/>
        <v>0</v>
      </c>
      <c r="K8055" s="229">
        <f t="shared" si="769"/>
        <v>0</v>
      </c>
      <c r="L8055" s="229">
        <f t="shared" si="769"/>
        <v>0</v>
      </c>
      <c r="M8055" s="229">
        <f t="shared" si="770"/>
        <v>0</v>
      </c>
    </row>
    <row r="8056" spans="1:13" ht="15" customHeight="1">
      <c r="A8056" s="76"/>
      <c r="B8056" s="77" t="str">
        <f t="shared" si="767"/>
        <v/>
      </c>
      <c r="C8056" t="str">
        <f t="shared" si="766"/>
        <v/>
      </c>
      <c r="D8056" s="315" t="str">
        <f t="shared" si="771"/>
        <v/>
      </c>
      <c r="E8056" s="228">
        <v>0</v>
      </c>
      <c r="J8056" s="229">
        <f t="shared" si="768"/>
        <v>0</v>
      </c>
      <c r="K8056" s="229">
        <f t="shared" si="769"/>
        <v>0</v>
      </c>
      <c r="L8056" s="229">
        <f t="shared" si="769"/>
        <v>0</v>
      </c>
      <c r="M8056" s="229">
        <f t="shared" si="770"/>
        <v>0</v>
      </c>
    </row>
    <row r="8057" spans="1:13" ht="15" customHeight="1">
      <c r="A8057" s="76"/>
      <c r="B8057" s="77" t="str">
        <f t="shared" si="767"/>
        <v/>
      </c>
      <c r="C8057" t="str">
        <f t="shared" si="766"/>
        <v/>
      </c>
      <c r="D8057" s="315" t="str">
        <f t="shared" si="771"/>
        <v/>
      </c>
      <c r="E8057" s="228">
        <v>0</v>
      </c>
      <c r="J8057" s="229">
        <f t="shared" si="768"/>
        <v>0</v>
      </c>
      <c r="K8057" s="229">
        <f t="shared" si="769"/>
        <v>0</v>
      </c>
      <c r="L8057" s="229">
        <f t="shared" si="769"/>
        <v>0</v>
      </c>
      <c r="M8057" s="229">
        <f t="shared" si="770"/>
        <v>0</v>
      </c>
    </row>
    <row r="8058" spans="1:13" ht="15" customHeight="1">
      <c r="A8058" s="76"/>
      <c r="B8058" s="77" t="str">
        <f t="shared" si="767"/>
        <v/>
      </c>
      <c r="C8058" t="str">
        <f t="shared" si="766"/>
        <v/>
      </c>
      <c r="D8058" s="315" t="str">
        <f t="shared" si="771"/>
        <v/>
      </c>
      <c r="E8058" s="228">
        <v>0</v>
      </c>
      <c r="J8058" s="229">
        <f t="shared" si="768"/>
        <v>0</v>
      </c>
      <c r="K8058" s="229">
        <f t="shared" si="769"/>
        <v>0</v>
      </c>
      <c r="L8058" s="229">
        <f t="shared" si="769"/>
        <v>0</v>
      </c>
      <c r="M8058" s="229">
        <f t="shared" si="770"/>
        <v>0</v>
      </c>
    </row>
    <row r="8059" spans="1:13" ht="15" customHeight="1">
      <c r="A8059" s="76"/>
      <c r="B8059" s="77" t="str">
        <f t="shared" si="767"/>
        <v/>
      </c>
      <c r="C8059" t="str">
        <f t="shared" si="766"/>
        <v/>
      </c>
      <c r="D8059" s="315" t="str">
        <f t="shared" si="771"/>
        <v/>
      </c>
      <c r="E8059" s="228">
        <v>0</v>
      </c>
      <c r="J8059" s="229">
        <f t="shared" si="768"/>
        <v>0</v>
      </c>
      <c r="K8059" s="229">
        <f t="shared" si="769"/>
        <v>0</v>
      </c>
      <c r="L8059" s="229">
        <f t="shared" si="769"/>
        <v>0</v>
      </c>
      <c r="M8059" s="229">
        <f t="shared" si="770"/>
        <v>0</v>
      </c>
    </row>
    <row r="8060" spans="1:13" ht="15" customHeight="1">
      <c r="A8060" s="76"/>
      <c r="B8060" s="77" t="str">
        <f t="shared" si="767"/>
        <v/>
      </c>
      <c r="C8060" t="str">
        <f t="shared" si="766"/>
        <v/>
      </c>
      <c r="D8060" s="315" t="str">
        <f t="shared" si="771"/>
        <v/>
      </c>
      <c r="E8060" s="228">
        <v>0</v>
      </c>
      <c r="J8060" s="229">
        <f t="shared" si="768"/>
        <v>0</v>
      </c>
      <c r="K8060" s="229">
        <f t="shared" si="769"/>
        <v>0</v>
      </c>
      <c r="L8060" s="229">
        <f t="shared" si="769"/>
        <v>0</v>
      </c>
      <c r="M8060" s="229">
        <f t="shared" si="770"/>
        <v>0</v>
      </c>
    </row>
    <row r="8061" spans="1:13" ht="15" customHeight="1">
      <c r="A8061" s="76"/>
      <c r="B8061" s="77" t="str">
        <f t="shared" si="767"/>
        <v/>
      </c>
      <c r="C8061" t="str">
        <f t="shared" si="766"/>
        <v/>
      </c>
      <c r="D8061" s="315" t="str">
        <f t="shared" si="771"/>
        <v/>
      </c>
      <c r="E8061" s="228">
        <v>0</v>
      </c>
      <c r="J8061" s="229">
        <f t="shared" si="768"/>
        <v>0</v>
      </c>
      <c r="K8061" s="229">
        <f t="shared" si="769"/>
        <v>0</v>
      </c>
      <c r="L8061" s="229">
        <f t="shared" si="769"/>
        <v>0</v>
      </c>
      <c r="M8061" s="229">
        <f t="shared" si="770"/>
        <v>0</v>
      </c>
    </row>
    <row r="8062" spans="1:13" ht="15" customHeight="1">
      <c r="A8062" s="76"/>
      <c r="B8062" s="77" t="str">
        <f t="shared" si="767"/>
        <v/>
      </c>
      <c r="C8062" t="str">
        <f t="shared" si="766"/>
        <v/>
      </c>
      <c r="D8062" s="315" t="str">
        <f t="shared" si="771"/>
        <v/>
      </c>
      <c r="E8062" s="228">
        <v>0</v>
      </c>
      <c r="J8062" s="229">
        <f t="shared" si="768"/>
        <v>0</v>
      </c>
      <c r="K8062" s="229">
        <f t="shared" si="769"/>
        <v>0</v>
      </c>
      <c r="L8062" s="229">
        <f t="shared" si="769"/>
        <v>0</v>
      </c>
      <c r="M8062" s="229">
        <f t="shared" si="770"/>
        <v>0</v>
      </c>
    </row>
    <row r="8063" spans="1:13" ht="15" customHeight="1">
      <c r="A8063" s="76"/>
      <c r="B8063" s="77" t="str">
        <f t="shared" si="767"/>
        <v/>
      </c>
      <c r="C8063" t="str">
        <f t="shared" si="766"/>
        <v/>
      </c>
      <c r="D8063" s="315" t="str">
        <f t="shared" si="771"/>
        <v/>
      </c>
      <c r="E8063" s="228">
        <v>0</v>
      </c>
      <c r="J8063" s="229">
        <f t="shared" si="768"/>
        <v>0</v>
      </c>
      <c r="K8063" s="229">
        <f t="shared" si="769"/>
        <v>0</v>
      </c>
      <c r="L8063" s="229">
        <f t="shared" si="769"/>
        <v>0</v>
      </c>
      <c r="M8063" s="229">
        <f t="shared" si="770"/>
        <v>0</v>
      </c>
    </row>
    <row r="8064" spans="1:13" ht="15" customHeight="1">
      <c r="A8064" s="76"/>
      <c r="B8064" s="77" t="str">
        <f t="shared" si="767"/>
        <v/>
      </c>
      <c r="C8064" t="str">
        <f t="shared" si="766"/>
        <v/>
      </c>
      <c r="D8064" s="315" t="str">
        <f t="shared" si="771"/>
        <v/>
      </c>
      <c r="E8064" s="228">
        <v>0</v>
      </c>
      <c r="J8064" s="229">
        <f t="shared" si="768"/>
        <v>0</v>
      </c>
      <c r="K8064" s="229">
        <f t="shared" si="769"/>
        <v>0</v>
      </c>
      <c r="L8064" s="229">
        <f t="shared" si="769"/>
        <v>0</v>
      </c>
      <c r="M8064" s="229">
        <f t="shared" si="770"/>
        <v>0</v>
      </c>
    </row>
    <row r="8065" spans="1:13" ht="15" customHeight="1">
      <c r="A8065" s="76"/>
      <c r="B8065" s="77" t="str">
        <f t="shared" si="767"/>
        <v/>
      </c>
      <c r="C8065" t="str">
        <f t="shared" ref="C8065:C8128" si="772">IF(A8065&lt;&gt;"",TEXT(A8065,"aaaa"),"")</f>
        <v/>
      </c>
      <c r="D8065" s="315" t="str">
        <f t="shared" si="771"/>
        <v/>
      </c>
      <c r="E8065" s="228">
        <v>0</v>
      </c>
      <c r="J8065" s="229">
        <f t="shared" si="768"/>
        <v>0</v>
      </c>
      <c r="K8065" s="229">
        <f t="shared" si="769"/>
        <v>0</v>
      </c>
      <c r="L8065" s="229">
        <f t="shared" si="769"/>
        <v>0</v>
      </c>
      <c r="M8065" s="229">
        <f t="shared" si="770"/>
        <v>0</v>
      </c>
    </row>
    <row r="8066" spans="1:13" ht="15" customHeight="1">
      <c r="A8066" s="76"/>
      <c r="B8066" s="77" t="str">
        <f t="shared" si="767"/>
        <v/>
      </c>
      <c r="C8066" t="str">
        <f t="shared" si="772"/>
        <v/>
      </c>
      <c r="D8066" s="315" t="str">
        <f t="shared" si="771"/>
        <v/>
      </c>
      <c r="E8066" s="228">
        <v>0</v>
      </c>
      <c r="J8066" s="229">
        <f t="shared" si="768"/>
        <v>0</v>
      </c>
      <c r="K8066" s="229">
        <f t="shared" si="769"/>
        <v>0</v>
      </c>
      <c r="L8066" s="229">
        <f t="shared" si="769"/>
        <v>0</v>
      </c>
      <c r="M8066" s="229">
        <f t="shared" si="770"/>
        <v>0</v>
      </c>
    </row>
    <row r="8067" spans="1:13" ht="15" customHeight="1">
      <c r="A8067" s="76"/>
      <c r="B8067" s="77" t="str">
        <f t="shared" si="767"/>
        <v/>
      </c>
      <c r="C8067" t="str">
        <f t="shared" si="772"/>
        <v/>
      </c>
      <c r="D8067" s="315" t="str">
        <f t="shared" si="771"/>
        <v/>
      </c>
      <c r="E8067" s="228">
        <v>0</v>
      </c>
      <c r="J8067" s="229">
        <f t="shared" si="768"/>
        <v>0</v>
      </c>
      <c r="K8067" s="229">
        <f t="shared" si="769"/>
        <v>0</v>
      </c>
      <c r="L8067" s="229">
        <f t="shared" si="769"/>
        <v>0</v>
      </c>
      <c r="M8067" s="229">
        <f t="shared" si="770"/>
        <v>0</v>
      </c>
    </row>
    <row r="8068" spans="1:13" ht="15" customHeight="1">
      <c r="A8068" s="76"/>
      <c r="B8068" s="77" t="str">
        <f t="shared" si="767"/>
        <v/>
      </c>
      <c r="C8068" t="str">
        <f t="shared" si="772"/>
        <v/>
      </c>
      <c r="D8068" s="315" t="str">
        <f t="shared" si="771"/>
        <v/>
      </c>
      <c r="E8068" s="228">
        <v>0</v>
      </c>
      <c r="J8068" s="229">
        <f t="shared" si="768"/>
        <v>0</v>
      </c>
      <c r="K8068" s="229">
        <f t="shared" si="769"/>
        <v>0</v>
      </c>
      <c r="L8068" s="229">
        <f t="shared" si="769"/>
        <v>0</v>
      </c>
      <c r="M8068" s="229">
        <f t="shared" si="770"/>
        <v>0</v>
      </c>
    </row>
    <row r="8069" spans="1:13" ht="15" customHeight="1">
      <c r="A8069" s="76"/>
      <c r="B8069" s="77" t="str">
        <f t="shared" si="767"/>
        <v/>
      </c>
      <c r="C8069" t="str">
        <f t="shared" si="772"/>
        <v/>
      </c>
      <c r="D8069" s="315" t="str">
        <f t="shared" si="771"/>
        <v/>
      </c>
      <c r="E8069" s="228">
        <v>0</v>
      </c>
      <c r="J8069" s="229">
        <f t="shared" si="768"/>
        <v>0</v>
      </c>
      <c r="K8069" s="229">
        <f t="shared" si="769"/>
        <v>0</v>
      </c>
      <c r="L8069" s="229">
        <f t="shared" si="769"/>
        <v>0</v>
      </c>
      <c r="M8069" s="229">
        <f t="shared" si="770"/>
        <v>0</v>
      </c>
    </row>
    <row r="8070" spans="1:13" ht="15" customHeight="1">
      <c r="A8070" s="76"/>
      <c r="B8070" s="77" t="str">
        <f t="shared" si="767"/>
        <v/>
      </c>
      <c r="C8070" t="str">
        <f t="shared" si="772"/>
        <v/>
      </c>
      <c r="D8070" s="315" t="str">
        <f t="shared" si="771"/>
        <v/>
      </c>
      <c r="E8070" s="228">
        <v>0</v>
      </c>
      <c r="J8070" s="229">
        <f t="shared" si="768"/>
        <v>0</v>
      </c>
      <c r="K8070" s="229">
        <f t="shared" si="769"/>
        <v>0</v>
      </c>
      <c r="L8070" s="229">
        <f t="shared" si="769"/>
        <v>0</v>
      </c>
      <c r="M8070" s="229">
        <f t="shared" si="770"/>
        <v>0</v>
      </c>
    </row>
    <row r="8071" spans="1:13" ht="15" customHeight="1">
      <c r="A8071" s="76"/>
      <c r="B8071" s="77" t="str">
        <f t="shared" ref="B8071:B8134" si="773">IF(A8071="","",TEXT(A8071,"DDDD"))</f>
        <v/>
      </c>
      <c r="C8071" t="str">
        <f t="shared" si="772"/>
        <v/>
      </c>
      <c r="D8071" s="315" t="str">
        <f t="shared" si="771"/>
        <v/>
      </c>
      <c r="E8071" s="228">
        <v>0</v>
      </c>
      <c r="J8071" s="229">
        <f t="shared" ref="J8071:J8134" si="774">IF(E8071=0,0,(1-J$4)*E8071)</f>
        <v>0</v>
      </c>
      <c r="K8071" s="229">
        <f t="shared" ref="K8071:L8134" si="775">IF(F8071=0,0,(1-K$4)*F8071)</f>
        <v>0</v>
      </c>
      <c r="L8071" s="229">
        <f t="shared" si="775"/>
        <v>0</v>
      </c>
      <c r="M8071" s="229">
        <f t="shared" ref="M8071:M8134" si="776">IF(H8071=0,0,(1-M$4)*H8071)</f>
        <v>0</v>
      </c>
    </row>
    <row r="8072" spans="1:13" ht="15" customHeight="1">
      <c r="A8072" s="76"/>
      <c r="B8072" s="77" t="str">
        <f t="shared" si="773"/>
        <v/>
      </c>
      <c r="C8072" t="str">
        <f t="shared" si="772"/>
        <v/>
      </c>
      <c r="D8072" s="315" t="str">
        <f t="shared" ref="D8072:D8135" si="777">IF(A8072&lt;&gt;"",PROPER(TEXT(A8072,"Mmmm")),"")</f>
        <v/>
      </c>
      <c r="E8072" s="228">
        <v>0</v>
      </c>
      <c r="J8072" s="229">
        <f t="shared" si="774"/>
        <v>0</v>
      </c>
      <c r="K8072" s="229">
        <f t="shared" si="775"/>
        <v>0</v>
      </c>
      <c r="L8072" s="229">
        <f t="shared" si="775"/>
        <v>0</v>
      </c>
      <c r="M8072" s="229">
        <f t="shared" si="776"/>
        <v>0</v>
      </c>
    </row>
    <row r="8073" spans="1:13" ht="15" customHeight="1">
      <c r="A8073" s="76"/>
      <c r="B8073" s="77" t="str">
        <f t="shared" si="773"/>
        <v/>
      </c>
      <c r="C8073" t="str">
        <f t="shared" si="772"/>
        <v/>
      </c>
      <c r="D8073" s="315" t="str">
        <f t="shared" si="777"/>
        <v/>
      </c>
      <c r="E8073" s="228">
        <v>0</v>
      </c>
      <c r="J8073" s="229">
        <f t="shared" si="774"/>
        <v>0</v>
      </c>
      <c r="K8073" s="229">
        <f t="shared" si="775"/>
        <v>0</v>
      </c>
      <c r="L8073" s="229">
        <f t="shared" si="775"/>
        <v>0</v>
      </c>
      <c r="M8073" s="229">
        <f t="shared" si="776"/>
        <v>0</v>
      </c>
    </row>
    <row r="8074" spans="1:13" ht="15" customHeight="1">
      <c r="A8074" s="76"/>
      <c r="B8074" s="77" t="str">
        <f t="shared" si="773"/>
        <v/>
      </c>
      <c r="C8074" t="str">
        <f t="shared" si="772"/>
        <v/>
      </c>
      <c r="D8074" s="315" t="str">
        <f t="shared" si="777"/>
        <v/>
      </c>
      <c r="E8074" s="228">
        <v>0</v>
      </c>
      <c r="J8074" s="229">
        <f t="shared" si="774"/>
        <v>0</v>
      </c>
      <c r="K8074" s="229">
        <f t="shared" si="775"/>
        <v>0</v>
      </c>
      <c r="L8074" s="229">
        <f t="shared" si="775"/>
        <v>0</v>
      </c>
      <c r="M8074" s="229">
        <f t="shared" si="776"/>
        <v>0</v>
      </c>
    </row>
    <row r="8075" spans="1:13" ht="15" customHeight="1">
      <c r="A8075" s="76"/>
      <c r="B8075" s="77" t="str">
        <f t="shared" si="773"/>
        <v/>
      </c>
      <c r="C8075" t="str">
        <f t="shared" si="772"/>
        <v/>
      </c>
      <c r="D8075" s="315" t="str">
        <f t="shared" si="777"/>
        <v/>
      </c>
      <c r="E8075" s="228">
        <v>0</v>
      </c>
      <c r="J8075" s="229">
        <f t="shared" si="774"/>
        <v>0</v>
      </c>
      <c r="K8075" s="229">
        <f t="shared" si="775"/>
        <v>0</v>
      </c>
      <c r="L8075" s="229">
        <f t="shared" si="775"/>
        <v>0</v>
      </c>
      <c r="M8075" s="229">
        <f t="shared" si="776"/>
        <v>0</v>
      </c>
    </row>
    <row r="8076" spans="1:13" ht="15" customHeight="1">
      <c r="A8076" s="76"/>
      <c r="B8076" s="77" t="str">
        <f t="shared" si="773"/>
        <v/>
      </c>
      <c r="C8076" t="str">
        <f t="shared" si="772"/>
        <v/>
      </c>
      <c r="D8076" s="315" t="str">
        <f t="shared" si="777"/>
        <v/>
      </c>
      <c r="E8076" s="228">
        <v>0</v>
      </c>
      <c r="J8076" s="229">
        <f t="shared" si="774"/>
        <v>0</v>
      </c>
      <c r="K8076" s="229">
        <f t="shared" si="775"/>
        <v>0</v>
      </c>
      <c r="L8076" s="229">
        <f t="shared" si="775"/>
        <v>0</v>
      </c>
      <c r="M8076" s="229">
        <f t="shared" si="776"/>
        <v>0</v>
      </c>
    </row>
    <row r="8077" spans="1:13" ht="15" customHeight="1">
      <c r="A8077" s="76"/>
      <c r="B8077" s="77" t="str">
        <f t="shared" si="773"/>
        <v/>
      </c>
      <c r="C8077" t="str">
        <f t="shared" si="772"/>
        <v/>
      </c>
      <c r="D8077" s="315" t="str">
        <f t="shared" si="777"/>
        <v/>
      </c>
      <c r="E8077" s="228">
        <v>0</v>
      </c>
      <c r="J8077" s="229">
        <f t="shared" si="774"/>
        <v>0</v>
      </c>
      <c r="K8077" s="229">
        <f t="shared" si="775"/>
        <v>0</v>
      </c>
      <c r="L8077" s="229">
        <f t="shared" si="775"/>
        <v>0</v>
      </c>
      <c r="M8077" s="229">
        <f t="shared" si="776"/>
        <v>0</v>
      </c>
    </row>
    <row r="8078" spans="1:13" ht="15" customHeight="1">
      <c r="A8078" s="76"/>
      <c r="B8078" s="77" t="str">
        <f t="shared" si="773"/>
        <v/>
      </c>
      <c r="C8078" t="str">
        <f t="shared" si="772"/>
        <v/>
      </c>
      <c r="D8078" s="315" t="str">
        <f t="shared" si="777"/>
        <v/>
      </c>
      <c r="E8078" s="228">
        <v>0</v>
      </c>
      <c r="J8078" s="229">
        <f t="shared" si="774"/>
        <v>0</v>
      </c>
      <c r="K8078" s="229">
        <f t="shared" si="775"/>
        <v>0</v>
      </c>
      <c r="L8078" s="229">
        <f t="shared" si="775"/>
        <v>0</v>
      </c>
      <c r="M8078" s="229">
        <f t="shared" si="776"/>
        <v>0</v>
      </c>
    </row>
    <row r="8079" spans="1:13" ht="15" customHeight="1">
      <c r="A8079" s="76"/>
      <c r="B8079" s="77" t="str">
        <f t="shared" si="773"/>
        <v/>
      </c>
      <c r="C8079" t="str">
        <f t="shared" si="772"/>
        <v/>
      </c>
      <c r="D8079" s="315" t="str">
        <f t="shared" si="777"/>
        <v/>
      </c>
      <c r="E8079" s="228">
        <v>0</v>
      </c>
      <c r="J8079" s="229">
        <f t="shared" si="774"/>
        <v>0</v>
      </c>
      <c r="K8079" s="229">
        <f t="shared" si="775"/>
        <v>0</v>
      </c>
      <c r="L8079" s="229">
        <f t="shared" si="775"/>
        <v>0</v>
      </c>
      <c r="M8079" s="229">
        <f t="shared" si="776"/>
        <v>0</v>
      </c>
    </row>
    <row r="8080" spans="1:13" ht="15" customHeight="1">
      <c r="A8080" s="76"/>
      <c r="B8080" s="77" t="str">
        <f t="shared" si="773"/>
        <v/>
      </c>
      <c r="C8080" t="str">
        <f t="shared" si="772"/>
        <v/>
      </c>
      <c r="D8080" s="315" t="str">
        <f t="shared" si="777"/>
        <v/>
      </c>
      <c r="E8080" s="228">
        <v>0</v>
      </c>
      <c r="J8080" s="229">
        <f t="shared" si="774"/>
        <v>0</v>
      </c>
      <c r="K8080" s="229">
        <f t="shared" si="775"/>
        <v>0</v>
      </c>
      <c r="L8080" s="229">
        <f t="shared" si="775"/>
        <v>0</v>
      </c>
      <c r="M8080" s="229">
        <f t="shared" si="776"/>
        <v>0</v>
      </c>
    </row>
    <row r="8081" spans="1:13" ht="15" customHeight="1">
      <c r="A8081" s="76"/>
      <c r="B8081" s="77" t="str">
        <f t="shared" si="773"/>
        <v/>
      </c>
      <c r="C8081" t="str">
        <f t="shared" si="772"/>
        <v/>
      </c>
      <c r="D8081" s="315" t="str">
        <f t="shared" si="777"/>
        <v/>
      </c>
      <c r="E8081" s="228">
        <v>0</v>
      </c>
      <c r="J8081" s="229">
        <f t="shared" si="774"/>
        <v>0</v>
      </c>
      <c r="K8081" s="229">
        <f t="shared" si="775"/>
        <v>0</v>
      </c>
      <c r="L8081" s="229">
        <f t="shared" si="775"/>
        <v>0</v>
      </c>
      <c r="M8081" s="229">
        <f t="shared" si="776"/>
        <v>0</v>
      </c>
    </row>
    <row r="8082" spans="1:13" ht="15" customHeight="1">
      <c r="A8082" s="76"/>
      <c r="B8082" s="77" t="str">
        <f t="shared" si="773"/>
        <v/>
      </c>
      <c r="C8082" t="str">
        <f t="shared" si="772"/>
        <v/>
      </c>
      <c r="D8082" s="315" t="str">
        <f t="shared" si="777"/>
        <v/>
      </c>
      <c r="E8082" s="228">
        <v>0</v>
      </c>
      <c r="J8082" s="229">
        <f t="shared" si="774"/>
        <v>0</v>
      </c>
      <c r="K8082" s="229">
        <f t="shared" si="775"/>
        <v>0</v>
      </c>
      <c r="L8082" s="229">
        <f t="shared" si="775"/>
        <v>0</v>
      </c>
      <c r="M8082" s="229">
        <f t="shared" si="776"/>
        <v>0</v>
      </c>
    </row>
    <row r="8083" spans="1:13" ht="15" customHeight="1">
      <c r="A8083" s="76"/>
      <c r="B8083" s="77" t="str">
        <f t="shared" si="773"/>
        <v/>
      </c>
      <c r="C8083" t="str">
        <f t="shared" si="772"/>
        <v/>
      </c>
      <c r="D8083" s="315" t="str">
        <f t="shared" si="777"/>
        <v/>
      </c>
      <c r="E8083" s="228">
        <v>0</v>
      </c>
      <c r="J8083" s="229">
        <f t="shared" si="774"/>
        <v>0</v>
      </c>
      <c r="K8083" s="229">
        <f t="shared" si="775"/>
        <v>0</v>
      </c>
      <c r="L8083" s="229">
        <f t="shared" si="775"/>
        <v>0</v>
      </c>
      <c r="M8083" s="229">
        <f t="shared" si="776"/>
        <v>0</v>
      </c>
    </row>
    <row r="8084" spans="1:13" ht="15" customHeight="1">
      <c r="A8084" s="76"/>
      <c r="B8084" s="77" t="str">
        <f t="shared" si="773"/>
        <v/>
      </c>
      <c r="C8084" t="str">
        <f t="shared" si="772"/>
        <v/>
      </c>
      <c r="D8084" s="315" t="str">
        <f t="shared" si="777"/>
        <v/>
      </c>
      <c r="E8084" s="228">
        <v>0</v>
      </c>
      <c r="J8084" s="229">
        <f t="shared" si="774"/>
        <v>0</v>
      </c>
      <c r="K8084" s="229">
        <f t="shared" si="775"/>
        <v>0</v>
      </c>
      <c r="L8084" s="229">
        <f t="shared" si="775"/>
        <v>0</v>
      </c>
      <c r="M8084" s="229">
        <f t="shared" si="776"/>
        <v>0</v>
      </c>
    </row>
    <row r="8085" spans="1:13" ht="15" customHeight="1">
      <c r="A8085" s="76"/>
      <c r="B8085" s="77" t="str">
        <f t="shared" si="773"/>
        <v/>
      </c>
      <c r="C8085" t="str">
        <f t="shared" si="772"/>
        <v/>
      </c>
      <c r="D8085" s="315" t="str">
        <f t="shared" si="777"/>
        <v/>
      </c>
      <c r="E8085" s="228">
        <v>0</v>
      </c>
      <c r="J8085" s="229">
        <f t="shared" si="774"/>
        <v>0</v>
      </c>
      <c r="K8085" s="229">
        <f t="shared" si="775"/>
        <v>0</v>
      </c>
      <c r="L8085" s="229">
        <f t="shared" si="775"/>
        <v>0</v>
      </c>
      <c r="M8085" s="229">
        <f t="shared" si="776"/>
        <v>0</v>
      </c>
    </row>
    <row r="8086" spans="1:13" ht="15" customHeight="1">
      <c r="A8086" s="76"/>
      <c r="B8086" s="77" t="str">
        <f t="shared" si="773"/>
        <v/>
      </c>
      <c r="C8086" t="str">
        <f t="shared" si="772"/>
        <v/>
      </c>
      <c r="D8086" s="315" t="str">
        <f t="shared" si="777"/>
        <v/>
      </c>
      <c r="E8086" s="228">
        <v>0</v>
      </c>
      <c r="J8086" s="229">
        <f t="shared" si="774"/>
        <v>0</v>
      </c>
      <c r="K8086" s="229">
        <f t="shared" si="775"/>
        <v>0</v>
      </c>
      <c r="L8086" s="229">
        <f t="shared" si="775"/>
        <v>0</v>
      </c>
      <c r="M8086" s="229">
        <f t="shared" si="776"/>
        <v>0</v>
      </c>
    </row>
    <row r="8087" spans="1:13" ht="15" customHeight="1">
      <c r="A8087" s="76"/>
      <c r="B8087" s="77" t="str">
        <f t="shared" si="773"/>
        <v/>
      </c>
      <c r="C8087" t="str">
        <f t="shared" si="772"/>
        <v/>
      </c>
      <c r="D8087" s="315" t="str">
        <f t="shared" si="777"/>
        <v/>
      </c>
      <c r="E8087" s="228">
        <v>0</v>
      </c>
      <c r="J8087" s="229">
        <f t="shared" si="774"/>
        <v>0</v>
      </c>
      <c r="K8087" s="229">
        <f t="shared" si="775"/>
        <v>0</v>
      </c>
      <c r="L8087" s="229">
        <f t="shared" si="775"/>
        <v>0</v>
      </c>
      <c r="M8087" s="229">
        <f t="shared" si="776"/>
        <v>0</v>
      </c>
    </row>
    <row r="8088" spans="1:13" ht="15" customHeight="1">
      <c r="A8088" s="76"/>
      <c r="B8088" s="77" t="str">
        <f t="shared" si="773"/>
        <v/>
      </c>
      <c r="C8088" t="str">
        <f t="shared" si="772"/>
        <v/>
      </c>
      <c r="D8088" s="315" t="str">
        <f t="shared" si="777"/>
        <v/>
      </c>
      <c r="E8088" s="228">
        <v>0</v>
      </c>
      <c r="J8088" s="229">
        <f t="shared" si="774"/>
        <v>0</v>
      </c>
      <c r="K8088" s="229">
        <f t="shared" si="775"/>
        <v>0</v>
      </c>
      <c r="L8088" s="229">
        <f t="shared" si="775"/>
        <v>0</v>
      </c>
      <c r="M8088" s="229">
        <f t="shared" si="776"/>
        <v>0</v>
      </c>
    </row>
    <row r="8089" spans="1:13" ht="15" customHeight="1">
      <c r="A8089" s="76"/>
      <c r="B8089" s="77" t="str">
        <f t="shared" si="773"/>
        <v/>
      </c>
      <c r="C8089" t="str">
        <f t="shared" si="772"/>
        <v/>
      </c>
      <c r="D8089" s="315" t="str">
        <f t="shared" si="777"/>
        <v/>
      </c>
      <c r="E8089" s="228">
        <v>0</v>
      </c>
      <c r="J8089" s="229">
        <f t="shared" si="774"/>
        <v>0</v>
      </c>
      <c r="K8089" s="229">
        <f t="shared" si="775"/>
        <v>0</v>
      </c>
      <c r="L8089" s="229">
        <f t="shared" si="775"/>
        <v>0</v>
      </c>
      <c r="M8089" s="229">
        <f t="shared" si="776"/>
        <v>0</v>
      </c>
    </row>
    <row r="8090" spans="1:13" ht="15" customHeight="1">
      <c r="A8090" s="76"/>
      <c r="B8090" s="77" t="str">
        <f t="shared" si="773"/>
        <v/>
      </c>
      <c r="C8090" t="str">
        <f t="shared" si="772"/>
        <v/>
      </c>
      <c r="D8090" s="315" t="str">
        <f t="shared" si="777"/>
        <v/>
      </c>
      <c r="E8090" s="228">
        <v>0</v>
      </c>
      <c r="J8090" s="229">
        <f t="shared" si="774"/>
        <v>0</v>
      </c>
      <c r="K8090" s="229">
        <f t="shared" si="775"/>
        <v>0</v>
      </c>
      <c r="L8090" s="229">
        <f t="shared" si="775"/>
        <v>0</v>
      </c>
      <c r="M8090" s="229">
        <f t="shared" si="776"/>
        <v>0</v>
      </c>
    </row>
    <row r="8091" spans="1:13" ht="15" customHeight="1">
      <c r="A8091" s="76"/>
      <c r="B8091" s="77" t="str">
        <f t="shared" si="773"/>
        <v/>
      </c>
      <c r="C8091" t="str">
        <f t="shared" si="772"/>
        <v/>
      </c>
      <c r="D8091" s="315" t="str">
        <f t="shared" si="777"/>
        <v/>
      </c>
      <c r="E8091" s="228">
        <v>0</v>
      </c>
      <c r="J8091" s="229">
        <f t="shared" si="774"/>
        <v>0</v>
      </c>
      <c r="K8091" s="229">
        <f t="shared" si="775"/>
        <v>0</v>
      </c>
      <c r="L8091" s="229">
        <f t="shared" si="775"/>
        <v>0</v>
      </c>
      <c r="M8091" s="229">
        <f t="shared" si="776"/>
        <v>0</v>
      </c>
    </row>
    <row r="8092" spans="1:13" ht="15" customHeight="1">
      <c r="A8092" s="76"/>
      <c r="B8092" s="77" t="str">
        <f t="shared" si="773"/>
        <v/>
      </c>
      <c r="C8092" t="str">
        <f t="shared" si="772"/>
        <v/>
      </c>
      <c r="D8092" s="315" t="str">
        <f t="shared" si="777"/>
        <v/>
      </c>
      <c r="E8092" s="228">
        <v>0</v>
      </c>
      <c r="J8092" s="229">
        <f t="shared" si="774"/>
        <v>0</v>
      </c>
      <c r="K8092" s="229">
        <f t="shared" si="775"/>
        <v>0</v>
      </c>
      <c r="L8092" s="229">
        <f t="shared" si="775"/>
        <v>0</v>
      </c>
      <c r="M8092" s="229">
        <f t="shared" si="776"/>
        <v>0</v>
      </c>
    </row>
    <row r="8093" spans="1:13" ht="15" customHeight="1">
      <c r="A8093" s="76"/>
      <c r="B8093" s="77" t="str">
        <f t="shared" si="773"/>
        <v/>
      </c>
      <c r="C8093" t="str">
        <f t="shared" si="772"/>
        <v/>
      </c>
      <c r="D8093" s="315" t="str">
        <f t="shared" si="777"/>
        <v/>
      </c>
      <c r="E8093" s="228">
        <v>0</v>
      </c>
      <c r="J8093" s="229">
        <f t="shared" si="774"/>
        <v>0</v>
      </c>
      <c r="K8093" s="229">
        <f t="shared" si="775"/>
        <v>0</v>
      </c>
      <c r="L8093" s="229">
        <f t="shared" si="775"/>
        <v>0</v>
      </c>
      <c r="M8093" s="229">
        <f t="shared" si="776"/>
        <v>0</v>
      </c>
    </row>
    <row r="8094" spans="1:13" ht="15" customHeight="1">
      <c r="A8094" s="76"/>
      <c r="B8094" s="77" t="str">
        <f t="shared" si="773"/>
        <v/>
      </c>
      <c r="C8094" t="str">
        <f t="shared" si="772"/>
        <v/>
      </c>
      <c r="D8094" s="315" t="str">
        <f t="shared" si="777"/>
        <v/>
      </c>
      <c r="E8094" s="228">
        <v>0</v>
      </c>
      <c r="J8094" s="229">
        <f t="shared" si="774"/>
        <v>0</v>
      </c>
      <c r="K8094" s="229">
        <f t="shared" si="775"/>
        <v>0</v>
      </c>
      <c r="L8094" s="229">
        <f t="shared" si="775"/>
        <v>0</v>
      </c>
      <c r="M8094" s="229">
        <f t="shared" si="776"/>
        <v>0</v>
      </c>
    </row>
    <row r="8095" spans="1:13" ht="15" customHeight="1">
      <c r="A8095" s="76"/>
      <c r="B8095" s="77" t="str">
        <f t="shared" si="773"/>
        <v/>
      </c>
      <c r="C8095" t="str">
        <f t="shared" si="772"/>
        <v/>
      </c>
      <c r="D8095" s="315" t="str">
        <f t="shared" si="777"/>
        <v/>
      </c>
      <c r="E8095" s="228">
        <v>0</v>
      </c>
      <c r="J8095" s="229">
        <f t="shared" si="774"/>
        <v>0</v>
      </c>
      <c r="K8095" s="229">
        <f t="shared" si="775"/>
        <v>0</v>
      </c>
      <c r="L8095" s="229">
        <f t="shared" si="775"/>
        <v>0</v>
      </c>
      <c r="M8095" s="229">
        <f t="shared" si="776"/>
        <v>0</v>
      </c>
    </row>
    <row r="8096" spans="1:13" ht="15" customHeight="1">
      <c r="A8096" s="76"/>
      <c r="B8096" s="77" t="str">
        <f t="shared" si="773"/>
        <v/>
      </c>
      <c r="C8096" t="str">
        <f t="shared" si="772"/>
        <v/>
      </c>
      <c r="D8096" s="315" t="str">
        <f t="shared" si="777"/>
        <v/>
      </c>
      <c r="E8096" s="228">
        <v>0</v>
      </c>
      <c r="J8096" s="229">
        <f t="shared" si="774"/>
        <v>0</v>
      </c>
      <c r="K8096" s="229">
        <f t="shared" si="775"/>
        <v>0</v>
      </c>
      <c r="L8096" s="229">
        <f t="shared" si="775"/>
        <v>0</v>
      </c>
      <c r="M8096" s="229">
        <f t="shared" si="776"/>
        <v>0</v>
      </c>
    </row>
    <row r="8097" spans="1:13" ht="15" customHeight="1">
      <c r="A8097" s="76"/>
      <c r="B8097" s="77" t="str">
        <f t="shared" si="773"/>
        <v/>
      </c>
      <c r="C8097" t="str">
        <f t="shared" si="772"/>
        <v/>
      </c>
      <c r="D8097" s="315" t="str">
        <f t="shared" si="777"/>
        <v/>
      </c>
      <c r="E8097" s="228">
        <v>0</v>
      </c>
      <c r="J8097" s="229">
        <f t="shared" si="774"/>
        <v>0</v>
      </c>
      <c r="K8097" s="229">
        <f t="shared" si="775"/>
        <v>0</v>
      </c>
      <c r="L8097" s="229">
        <f t="shared" si="775"/>
        <v>0</v>
      </c>
      <c r="M8097" s="229">
        <f t="shared" si="776"/>
        <v>0</v>
      </c>
    </row>
    <row r="8098" spans="1:13" ht="15" customHeight="1">
      <c r="A8098" s="76"/>
      <c r="B8098" s="77" t="str">
        <f t="shared" si="773"/>
        <v/>
      </c>
      <c r="C8098" t="str">
        <f t="shared" si="772"/>
        <v/>
      </c>
      <c r="D8098" s="315" t="str">
        <f t="shared" si="777"/>
        <v/>
      </c>
      <c r="E8098" s="228">
        <v>0</v>
      </c>
      <c r="J8098" s="229">
        <f t="shared" si="774"/>
        <v>0</v>
      </c>
      <c r="K8098" s="229">
        <f t="shared" si="775"/>
        <v>0</v>
      </c>
      <c r="L8098" s="229">
        <f t="shared" si="775"/>
        <v>0</v>
      </c>
      <c r="M8098" s="229">
        <f t="shared" si="776"/>
        <v>0</v>
      </c>
    </row>
    <row r="8099" spans="1:13" ht="15" customHeight="1">
      <c r="A8099" s="76"/>
      <c r="B8099" s="77" t="str">
        <f t="shared" si="773"/>
        <v/>
      </c>
      <c r="C8099" t="str">
        <f t="shared" si="772"/>
        <v/>
      </c>
      <c r="D8099" s="315" t="str">
        <f t="shared" si="777"/>
        <v/>
      </c>
      <c r="E8099" s="228">
        <v>0</v>
      </c>
      <c r="J8099" s="229">
        <f t="shared" si="774"/>
        <v>0</v>
      </c>
      <c r="K8099" s="229">
        <f t="shared" si="775"/>
        <v>0</v>
      </c>
      <c r="L8099" s="229">
        <f t="shared" si="775"/>
        <v>0</v>
      </c>
      <c r="M8099" s="229">
        <f t="shared" si="776"/>
        <v>0</v>
      </c>
    </row>
    <row r="8100" spans="1:13" ht="15" customHeight="1">
      <c r="A8100" s="76"/>
      <c r="B8100" s="77" t="str">
        <f t="shared" si="773"/>
        <v/>
      </c>
      <c r="C8100" t="str">
        <f t="shared" si="772"/>
        <v/>
      </c>
      <c r="D8100" s="315" t="str">
        <f t="shared" si="777"/>
        <v/>
      </c>
      <c r="E8100" s="228">
        <v>0</v>
      </c>
      <c r="J8100" s="229">
        <f t="shared" si="774"/>
        <v>0</v>
      </c>
      <c r="K8100" s="229">
        <f t="shared" si="775"/>
        <v>0</v>
      </c>
      <c r="L8100" s="229">
        <f t="shared" si="775"/>
        <v>0</v>
      </c>
      <c r="M8100" s="229">
        <f t="shared" si="776"/>
        <v>0</v>
      </c>
    </row>
    <row r="8101" spans="1:13" ht="15" customHeight="1">
      <c r="A8101" s="76"/>
      <c r="B8101" s="77" t="str">
        <f t="shared" si="773"/>
        <v/>
      </c>
      <c r="C8101" t="str">
        <f t="shared" si="772"/>
        <v/>
      </c>
      <c r="D8101" s="315" t="str">
        <f t="shared" si="777"/>
        <v/>
      </c>
      <c r="E8101" s="228">
        <v>0</v>
      </c>
      <c r="J8101" s="229">
        <f t="shared" si="774"/>
        <v>0</v>
      </c>
      <c r="K8101" s="229">
        <f t="shared" si="775"/>
        <v>0</v>
      </c>
      <c r="L8101" s="229">
        <f t="shared" si="775"/>
        <v>0</v>
      </c>
      <c r="M8101" s="229">
        <f t="shared" si="776"/>
        <v>0</v>
      </c>
    </row>
    <row r="8102" spans="1:13" ht="15" customHeight="1">
      <c r="A8102" s="76"/>
      <c r="B8102" s="77" t="str">
        <f t="shared" si="773"/>
        <v/>
      </c>
      <c r="C8102" t="str">
        <f t="shared" si="772"/>
        <v/>
      </c>
      <c r="D8102" s="315" t="str">
        <f t="shared" si="777"/>
        <v/>
      </c>
      <c r="E8102" s="228">
        <v>0</v>
      </c>
      <c r="J8102" s="229">
        <f t="shared" si="774"/>
        <v>0</v>
      </c>
      <c r="K8102" s="229">
        <f t="shared" si="775"/>
        <v>0</v>
      </c>
      <c r="L8102" s="229">
        <f t="shared" si="775"/>
        <v>0</v>
      </c>
      <c r="M8102" s="229">
        <f t="shared" si="776"/>
        <v>0</v>
      </c>
    </row>
    <row r="8103" spans="1:13" ht="15" customHeight="1">
      <c r="A8103" s="76"/>
      <c r="B8103" s="77" t="str">
        <f t="shared" si="773"/>
        <v/>
      </c>
      <c r="C8103" t="str">
        <f t="shared" si="772"/>
        <v/>
      </c>
      <c r="D8103" s="315" t="str">
        <f t="shared" si="777"/>
        <v/>
      </c>
      <c r="E8103" s="228">
        <v>0</v>
      </c>
      <c r="J8103" s="229">
        <f t="shared" si="774"/>
        <v>0</v>
      </c>
      <c r="K8103" s="229">
        <f t="shared" si="775"/>
        <v>0</v>
      </c>
      <c r="L8103" s="229">
        <f t="shared" si="775"/>
        <v>0</v>
      </c>
      <c r="M8103" s="229">
        <f t="shared" si="776"/>
        <v>0</v>
      </c>
    </row>
    <row r="8104" spans="1:13" ht="15" customHeight="1">
      <c r="A8104" s="76"/>
      <c r="B8104" s="77" t="str">
        <f t="shared" si="773"/>
        <v/>
      </c>
      <c r="C8104" t="str">
        <f t="shared" si="772"/>
        <v/>
      </c>
      <c r="D8104" s="315" t="str">
        <f t="shared" si="777"/>
        <v/>
      </c>
      <c r="E8104" s="228">
        <v>0</v>
      </c>
      <c r="J8104" s="229">
        <f t="shared" si="774"/>
        <v>0</v>
      </c>
      <c r="K8104" s="229">
        <f t="shared" si="775"/>
        <v>0</v>
      </c>
      <c r="L8104" s="229">
        <f t="shared" si="775"/>
        <v>0</v>
      </c>
      <c r="M8104" s="229">
        <f t="shared" si="776"/>
        <v>0</v>
      </c>
    </row>
    <row r="8105" spans="1:13" ht="15" customHeight="1">
      <c r="A8105" s="76"/>
      <c r="B8105" s="77" t="str">
        <f t="shared" si="773"/>
        <v/>
      </c>
      <c r="C8105" t="str">
        <f t="shared" si="772"/>
        <v/>
      </c>
      <c r="D8105" s="315" t="str">
        <f t="shared" si="777"/>
        <v/>
      </c>
      <c r="E8105" s="228">
        <v>0</v>
      </c>
      <c r="J8105" s="229">
        <f t="shared" si="774"/>
        <v>0</v>
      </c>
      <c r="K8105" s="229">
        <f t="shared" si="775"/>
        <v>0</v>
      </c>
      <c r="L8105" s="229">
        <f t="shared" si="775"/>
        <v>0</v>
      </c>
      <c r="M8105" s="229">
        <f t="shared" si="776"/>
        <v>0</v>
      </c>
    </row>
    <row r="8106" spans="1:13" ht="15" customHeight="1">
      <c r="A8106" s="76"/>
      <c r="B8106" s="77" t="str">
        <f t="shared" si="773"/>
        <v/>
      </c>
      <c r="C8106" t="str">
        <f t="shared" si="772"/>
        <v/>
      </c>
      <c r="D8106" s="315" t="str">
        <f t="shared" si="777"/>
        <v/>
      </c>
      <c r="E8106" s="228">
        <v>0</v>
      </c>
      <c r="J8106" s="229">
        <f t="shared" si="774"/>
        <v>0</v>
      </c>
      <c r="K8106" s="229">
        <f t="shared" si="775"/>
        <v>0</v>
      </c>
      <c r="L8106" s="229">
        <f t="shared" si="775"/>
        <v>0</v>
      </c>
      <c r="M8106" s="229">
        <f t="shared" si="776"/>
        <v>0</v>
      </c>
    </row>
    <row r="8107" spans="1:13" ht="15" customHeight="1">
      <c r="A8107" s="76"/>
      <c r="B8107" s="77" t="str">
        <f t="shared" si="773"/>
        <v/>
      </c>
      <c r="C8107" t="str">
        <f t="shared" si="772"/>
        <v/>
      </c>
      <c r="D8107" s="315" t="str">
        <f t="shared" si="777"/>
        <v/>
      </c>
      <c r="E8107" s="228">
        <v>0</v>
      </c>
      <c r="J8107" s="229">
        <f t="shared" si="774"/>
        <v>0</v>
      </c>
      <c r="K8107" s="229">
        <f t="shared" si="775"/>
        <v>0</v>
      </c>
      <c r="L8107" s="229">
        <f t="shared" si="775"/>
        <v>0</v>
      </c>
      <c r="M8107" s="229">
        <f t="shared" si="776"/>
        <v>0</v>
      </c>
    </row>
    <row r="8108" spans="1:13" ht="15" customHeight="1">
      <c r="A8108" s="76"/>
      <c r="B8108" s="77" t="str">
        <f t="shared" si="773"/>
        <v/>
      </c>
      <c r="C8108" t="str">
        <f t="shared" si="772"/>
        <v/>
      </c>
      <c r="D8108" s="315" t="str">
        <f t="shared" si="777"/>
        <v/>
      </c>
      <c r="E8108" s="228">
        <v>0</v>
      </c>
      <c r="J8108" s="229">
        <f t="shared" si="774"/>
        <v>0</v>
      </c>
      <c r="K8108" s="229">
        <f t="shared" si="775"/>
        <v>0</v>
      </c>
      <c r="L8108" s="229">
        <f t="shared" si="775"/>
        <v>0</v>
      </c>
      <c r="M8108" s="229">
        <f t="shared" si="776"/>
        <v>0</v>
      </c>
    </row>
    <row r="8109" spans="1:13" ht="15" customHeight="1">
      <c r="A8109" s="76"/>
      <c r="B8109" s="77" t="str">
        <f t="shared" si="773"/>
        <v/>
      </c>
      <c r="C8109" t="str">
        <f t="shared" si="772"/>
        <v/>
      </c>
      <c r="D8109" s="315" t="str">
        <f t="shared" si="777"/>
        <v/>
      </c>
      <c r="E8109" s="228">
        <v>0</v>
      </c>
      <c r="J8109" s="229">
        <f t="shared" si="774"/>
        <v>0</v>
      </c>
      <c r="K8109" s="229">
        <f t="shared" si="775"/>
        <v>0</v>
      </c>
      <c r="L8109" s="229">
        <f t="shared" si="775"/>
        <v>0</v>
      </c>
      <c r="M8109" s="229">
        <f t="shared" si="776"/>
        <v>0</v>
      </c>
    </row>
    <row r="8110" spans="1:13" ht="15" customHeight="1">
      <c r="A8110" s="76"/>
      <c r="B8110" s="77" t="str">
        <f t="shared" si="773"/>
        <v/>
      </c>
      <c r="C8110" t="str">
        <f t="shared" si="772"/>
        <v/>
      </c>
      <c r="D8110" s="315" t="str">
        <f t="shared" si="777"/>
        <v/>
      </c>
      <c r="E8110" s="228">
        <v>0</v>
      </c>
      <c r="J8110" s="229">
        <f t="shared" si="774"/>
        <v>0</v>
      </c>
      <c r="K8110" s="229">
        <f t="shared" si="775"/>
        <v>0</v>
      </c>
      <c r="L8110" s="229">
        <f t="shared" si="775"/>
        <v>0</v>
      </c>
      <c r="M8110" s="229">
        <f t="shared" si="776"/>
        <v>0</v>
      </c>
    </row>
    <row r="8111" spans="1:13" ht="15" customHeight="1">
      <c r="A8111" s="76"/>
      <c r="B8111" s="77" t="str">
        <f t="shared" si="773"/>
        <v/>
      </c>
      <c r="C8111" t="str">
        <f t="shared" si="772"/>
        <v/>
      </c>
      <c r="D8111" s="315" t="str">
        <f t="shared" si="777"/>
        <v/>
      </c>
      <c r="E8111" s="228">
        <v>0</v>
      </c>
      <c r="J8111" s="229">
        <f t="shared" si="774"/>
        <v>0</v>
      </c>
      <c r="K8111" s="229">
        <f t="shared" si="775"/>
        <v>0</v>
      </c>
      <c r="L8111" s="229">
        <f t="shared" si="775"/>
        <v>0</v>
      </c>
      <c r="M8111" s="229">
        <f t="shared" si="776"/>
        <v>0</v>
      </c>
    </row>
    <row r="8112" spans="1:13" ht="15" customHeight="1">
      <c r="A8112" s="76"/>
      <c r="B8112" s="77" t="str">
        <f t="shared" si="773"/>
        <v/>
      </c>
      <c r="C8112" t="str">
        <f t="shared" si="772"/>
        <v/>
      </c>
      <c r="D8112" s="315" t="str">
        <f t="shared" si="777"/>
        <v/>
      </c>
      <c r="E8112" s="228">
        <v>0</v>
      </c>
      <c r="J8112" s="229">
        <f t="shared" si="774"/>
        <v>0</v>
      </c>
      <c r="K8112" s="229">
        <f t="shared" si="775"/>
        <v>0</v>
      </c>
      <c r="L8112" s="229">
        <f t="shared" si="775"/>
        <v>0</v>
      </c>
      <c r="M8112" s="229">
        <f t="shared" si="776"/>
        <v>0</v>
      </c>
    </row>
    <row r="8113" spans="1:13" ht="15" customHeight="1">
      <c r="A8113" s="76"/>
      <c r="B8113" s="77" t="str">
        <f t="shared" si="773"/>
        <v/>
      </c>
      <c r="C8113" t="str">
        <f t="shared" si="772"/>
        <v/>
      </c>
      <c r="D8113" s="315" t="str">
        <f t="shared" si="777"/>
        <v/>
      </c>
      <c r="E8113" s="228">
        <v>0</v>
      </c>
      <c r="J8113" s="229">
        <f t="shared" si="774"/>
        <v>0</v>
      </c>
      <c r="K8113" s="229">
        <f t="shared" si="775"/>
        <v>0</v>
      </c>
      <c r="L8113" s="229">
        <f t="shared" si="775"/>
        <v>0</v>
      </c>
      <c r="M8113" s="229">
        <f t="shared" si="776"/>
        <v>0</v>
      </c>
    </row>
    <row r="8114" spans="1:13" ht="15" customHeight="1">
      <c r="A8114" s="76"/>
      <c r="B8114" s="77" t="str">
        <f t="shared" si="773"/>
        <v/>
      </c>
      <c r="C8114" t="str">
        <f t="shared" si="772"/>
        <v/>
      </c>
      <c r="D8114" s="315" t="str">
        <f t="shared" si="777"/>
        <v/>
      </c>
      <c r="E8114" s="228">
        <v>0</v>
      </c>
      <c r="J8114" s="229">
        <f t="shared" si="774"/>
        <v>0</v>
      </c>
      <c r="K8114" s="229">
        <f t="shared" si="775"/>
        <v>0</v>
      </c>
      <c r="L8114" s="229">
        <f t="shared" si="775"/>
        <v>0</v>
      </c>
      <c r="M8114" s="229">
        <f t="shared" si="776"/>
        <v>0</v>
      </c>
    </row>
    <row r="8115" spans="1:13" ht="15" customHeight="1">
      <c r="A8115" s="76"/>
      <c r="B8115" s="77" t="str">
        <f t="shared" si="773"/>
        <v/>
      </c>
      <c r="C8115" t="str">
        <f t="shared" si="772"/>
        <v/>
      </c>
      <c r="D8115" s="315" t="str">
        <f t="shared" si="777"/>
        <v/>
      </c>
      <c r="E8115" s="228">
        <v>0</v>
      </c>
      <c r="J8115" s="229">
        <f t="shared" si="774"/>
        <v>0</v>
      </c>
      <c r="K8115" s="229">
        <f t="shared" si="775"/>
        <v>0</v>
      </c>
      <c r="L8115" s="229">
        <f t="shared" si="775"/>
        <v>0</v>
      </c>
      <c r="M8115" s="229">
        <f t="shared" si="776"/>
        <v>0</v>
      </c>
    </row>
    <row r="8116" spans="1:13" ht="15" customHeight="1">
      <c r="A8116" s="76"/>
      <c r="B8116" s="77" t="str">
        <f t="shared" si="773"/>
        <v/>
      </c>
      <c r="C8116" t="str">
        <f t="shared" si="772"/>
        <v/>
      </c>
      <c r="D8116" s="315" t="str">
        <f t="shared" si="777"/>
        <v/>
      </c>
      <c r="E8116" s="228">
        <v>0</v>
      </c>
      <c r="J8116" s="229">
        <f t="shared" si="774"/>
        <v>0</v>
      </c>
      <c r="K8116" s="229">
        <f t="shared" si="775"/>
        <v>0</v>
      </c>
      <c r="L8116" s="229">
        <f t="shared" si="775"/>
        <v>0</v>
      </c>
      <c r="M8116" s="229">
        <f t="shared" si="776"/>
        <v>0</v>
      </c>
    </row>
    <row r="8117" spans="1:13" ht="15" customHeight="1">
      <c r="A8117" s="76"/>
      <c r="B8117" s="77" t="str">
        <f t="shared" si="773"/>
        <v/>
      </c>
      <c r="C8117" t="str">
        <f t="shared" si="772"/>
        <v/>
      </c>
      <c r="D8117" s="315" t="str">
        <f t="shared" si="777"/>
        <v/>
      </c>
      <c r="E8117" s="228">
        <v>0</v>
      </c>
      <c r="J8117" s="229">
        <f t="shared" si="774"/>
        <v>0</v>
      </c>
      <c r="K8117" s="229">
        <f t="shared" si="775"/>
        <v>0</v>
      </c>
      <c r="L8117" s="229">
        <f t="shared" si="775"/>
        <v>0</v>
      </c>
      <c r="M8117" s="229">
        <f t="shared" si="776"/>
        <v>0</v>
      </c>
    </row>
    <row r="8118" spans="1:13" ht="15" customHeight="1">
      <c r="A8118" s="76"/>
      <c r="B8118" s="77" t="str">
        <f t="shared" si="773"/>
        <v/>
      </c>
      <c r="C8118" t="str">
        <f t="shared" si="772"/>
        <v/>
      </c>
      <c r="D8118" s="315" t="str">
        <f t="shared" si="777"/>
        <v/>
      </c>
      <c r="E8118" s="228">
        <v>0</v>
      </c>
      <c r="J8118" s="229">
        <f t="shared" si="774"/>
        <v>0</v>
      </c>
      <c r="K8118" s="229">
        <f t="shared" si="775"/>
        <v>0</v>
      </c>
      <c r="L8118" s="229">
        <f t="shared" si="775"/>
        <v>0</v>
      </c>
      <c r="M8118" s="229">
        <f t="shared" si="776"/>
        <v>0</v>
      </c>
    </row>
    <row r="8119" spans="1:13" ht="15" customHeight="1">
      <c r="A8119" s="76"/>
      <c r="B8119" s="77" t="str">
        <f t="shared" si="773"/>
        <v/>
      </c>
      <c r="C8119" t="str">
        <f t="shared" si="772"/>
        <v/>
      </c>
      <c r="D8119" s="315" t="str">
        <f t="shared" si="777"/>
        <v/>
      </c>
      <c r="E8119" s="228">
        <v>0</v>
      </c>
      <c r="J8119" s="229">
        <f t="shared" si="774"/>
        <v>0</v>
      </c>
      <c r="K8119" s="229">
        <f t="shared" si="775"/>
        <v>0</v>
      </c>
      <c r="L8119" s="229">
        <f t="shared" si="775"/>
        <v>0</v>
      </c>
      <c r="M8119" s="229">
        <f t="shared" si="776"/>
        <v>0</v>
      </c>
    </row>
    <row r="8120" spans="1:13" ht="15" customHeight="1">
      <c r="A8120" s="76"/>
      <c r="B8120" s="77" t="str">
        <f t="shared" si="773"/>
        <v/>
      </c>
      <c r="C8120" t="str">
        <f t="shared" si="772"/>
        <v/>
      </c>
      <c r="D8120" s="315" t="str">
        <f t="shared" si="777"/>
        <v/>
      </c>
      <c r="E8120" s="228">
        <v>0</v>
      </c>
      <c r="J8120" s="229">
        <f t="shared" si="774"/>
        <v>0</v>
      </c>
      <c r="K8120" s="229">
        <f t="shared" si="775"/>
        <v>0</v>
      </c>
      <c r="L8120" s="229">
        <f t="shared" si="775"/>
        <v>0</v>
      </c>
      <c r="M8120" s="229">
        <f t="shared" si="776"/>
        <v>0</v>
      </c>
    </row>
    <row r="8121" spans="1:13" ht="15" customHeight="1">
      <c r="A8121" s="76"/>
      <c r="B8121" s="77" t="str">
        <f t="shared" si="773"/>
        <v/>
      </c>
      <c r="C8121" t="str">
        <f t="shared" si="772"/>
        <v/>
      </c>
      <c r="D8121" s="315" t="str">
        <f t="shared" si="777"/>
        <v/>
      </c>
      <c r="E8121" s="228">
        <v>0</v>
      </c>
      <c r="J8121" s="229">
        <f t="shared" si="774"/>
        <v>0</v>
      </c>
      <c r="K8121" s="229">
        <f t="shared" si="775"/>
        <v>0</v>
      </c>
      <c r="L8121" s="229">
        <f t="shared" si="775"/>
        <v>0</v>
      </c>
      <c r="M8121" s="229">
        <f t="shared" si="776"/>
        <v>0</v>
      </c>
    </row>
    <row r="8122" spans="1:13" ht="15" customHeight="1">
      <c r="A8122" s="76"/>
      <c r="B8122" s="77" t="str">
        <f t="shared" si="773"/>
        <v/>
      </c>
      <c r="C8122" t="str">
        <f t="shared" si="772"/>
        <v/>
      </c>
      <c r="D8122" s="315" t="str">
        <f t="shared" si="777"/>
        <v/>
      </c>
      <c r="E8122" s="228">
        <v>0</v>
      </c>
      <c r="J8122" s="229">
        <f t="shared" si="774"/>
        <v>0</v>
      </c>
      <c r="K8122" s="229">
        <f t="shared" si="775"/>
        <v>0</v>
      </c>
      <c r="L8122" s="229">
        <f t="shared" si="775"/>
        <v>0</v>
      </c>
      <c r="M8122" s="229">
        <f t="shared" si="776"/>
        <v>0</v>
      </c>
    </row>
    <row r="8123" spans="1:13" ht="15" customHeight="1">
      <c r="A8123" s="76"/>
      <c r="B8123" s="77" t="str">
        <f t="shared" si="773"/>
        <v/>
      </c>
      <c r="C8123" t="str">
        <f t="shared" si="772"/>
        <v/>
      </c>
      <c r="D8123" s="315" t="str">
        <f t="shared" si="777"/>
        <v/>
      </c>
      <c r="E8123" s="228">
        <v>0</v>
      </c>
      <c r="J8123" s="229">
        <f t="shared" si="774"/>
        <v>0</v>
      </c>
      <c r="K8123" s="229">
        <f t="shared" si="775"/>
        <v>0</v>
      </c>
      <c r="L8123" s="229">
        <f t="shared" si="775"/>
        <v>0</v>
      </c>
      <c r="M8123" s="229">
        <f t="shared" si="776"/>
        <v>0</v>
      </c>
    </row>
    <row r="8124" spans="1:13" ht="15" customHeight="1">
      <c r="A8124" s="76"/>
      <c r="B8124" s="77" t="str">
        <f t="shared" si="773"/>
        <v/>
      </c>
      <c r="C8124" t="str">
        <f t="shared" si="772"/>
        <v/>
      </c>
      <c r="D8124" s="315" t="str">
        <f t="shared" si="777"/>
        <v/>
      </c>
      <c r="E8124" s="228">
        <v>0</v>
      </c>
      <c r="J8124" s="229">
        <f t="shared" si="774"/>
        <v>0</v>
      </c>
      <c r="K8124" s="229">
        <f t="shared" si="775"/>
        <v>0</v>
      </c>
      <c r="L8124" s="229">
        <f t="shared" si="775"/>
        <v>0</v>
      </c>
      <c r="M8124" s="229">
        <f t="shared" si="776"/>
        <v>0</v>
      </c>
    </row>
    <row r="8125" spans="1:13" ht="15" customHeight="1">
      <c r="A8125" s="76"/>
      <c r="B8125" s="77" t="str">
        <f t="shared" si="773"/>
        <v/>
      </c>
      <c r="C8125" t="str">
        <f t="shared" si="772"/>
        <v/>
      </c>
      <c r="D8125" s="315" t="str">
        <f t="shared" si="777"/>
        <v/>
      </c>
      <c r="E8125" s="228">
        <v>0</v>
      </c>
      <c r="J8125" s="229">
        <f t="shared" si="774"/>
        <v>0</v>
      </c>
      <c r="K8125" s="229">
        <f t="shared" si="775"/>
        <v>0</v>
      </c>
      <c r="L8125" s="229">
        <f t="shared" si="775"/>
        <v>0</v>
      </c>
      <c r="M8125" s="229">
        <f t="shared" si="776"/>
        <v>0</v>
      </c>
    </row>
    <row r="8126" spans="1:13" ht="15" customHeight="1">
      <c r="A8126" s="76"/>
      <c r="B8126" s="77" t="str">
        <f t="shared" si="773"/>
        <v/>
      </c>
      <c r="C8126" t="str">
        <f t="shared" si="772"/>
        <v/>
      </c>
      <c r="D8126" s="315" t="str">
        <f t="shared" si="777"/>
        <v/>
      </c>
      <c r="E8126" s="228">
        <v>0</v>
      </c>
      <c r="J8126" s="229">
        <f t="shared" si="774"/>
        <v>0</v>
      </c>
      <c r="K8126" s="229">
        <f t="shared" si="775"/>
        <v>0</v>
      </c>
      <c r="L8126" s="229">
        <f t="shared" si="775"/>
        <v>0</v>
      </c>
      <c r="M8126" s="229">
        <f t="shared" si="776"/>
        <v>0</v>
      </c>
    </row>
    <row r="8127" spans="1:13" ht="15" customHeight="1">
      <c r="A8127" s="76"/>
      <c r="B8127" s="77" t="str">
        <f t="shared" si="773"/>
        <v/>
      </c>
      <c r="C8127" t="str">
        <f t="shared" si="772"/>
        <v/>
      </c>
      <c r="D8127" s="315" t="str">
        <f t="shared" si="777"/>
        <v/>
      </c>
      <c r="E8127" s="228">
        <v>0</v>
      </c>
      <c r="J8127" s="229">
        <f t="shared" si="774"/>
        <v>0</v>
      </c>
      <c r="K8127" s="229">
        <f t="shared" si="775"/>
        <v>0</v>
      </c>
      <c r="L8127" s="229">
        <f t="shared" si="775"/>
        <v>0</v>
      </c>
      <c r="M8127" s="229">
        <f t="shared" si="776"/>
        <v>0</v>
      </c>
    </row>
    <row r="8128" spans="1:13" ht="15" customHeight="1">
      <c r="A8128" s="76"/>
      <c r="B8128" s="77" t="str">
        <f t="shared" si="773"/>
        <v/>
      </c>
      <c r="C8128" t="str">
        <f t="shared" si="772"/>
        <v/>
      </c>
      <c r="D8128" s="315" t="str">
        <f t="shared" si="777"/>
        <v/>
      </c>
      <c r="E8128" s="228">
        <v>0</v>
      </c>
      <c r="J8128" s="229">
        <f t="shared" si="774"/>
        <v>0</v>
      </c>
      <c r="K8128" s="229">
        <f t="shared" si="775"/>
        <v>0</v>
      </c>
      <c r="L8128" s="229">
        <f t="shared" si="775"/>
        <v>0</v>
      </c>
      <c r="M8128" s="229">
        <f t="shared" si="776"/>
        <v>0</v>
      </c>
    </row>
    <row r="8129" spans="1:13" ht="15" customHeight="1">
      <c r="A8129" s="76"/>
      <c r="B8129" s="77" t="str">
        <f t="shared" si="773"/>
        <v/>
      </c>
      <c r="C8129" t="str">
        <f t="shared" ref="C8129:C8192" si="778">IF(A8129&lt;&gt;"",TEXT(A8129,"aaaa"),"")</f>
        <v/>
      </c>
      <c r="D8129" s="315" t="str">
        <f t="shared" si="777"/>
        <v/>
      </c>
      <c r="E8129" s="228">
        <v>0</v>
      </c>
      <c r="J8129" s="229">
        <f t="shared" si="774"/>
        <v>0</v>
      </c>
      <c r="K8129" s="229">
        <f t="shared" si="775"/>
        <v>0</v>
      </c>
      <c r="L8129" s="229">
        <f t="shared" si="775"/>
        <v>0</v>
      </c>
      <c r="M8129" s="229">
        <f t="shared" si="776"/>
        <v>0</v>
      </c>
    </row>
    <row r="8130" spans="1:13" ht="15" customHeight="1">
      <c r="A8130" s="76"/>
      <c r="B8130" s="77" t="str">
        <f t="shared" si="773"/>
        <v/>
      </c>
      <c r="C8130" t="str">
        <f t="shared" si="778"/>
        <v/>
      </c>
      <c r="D8130" s="315" t="str">
        <f t="shared" si="777"/>
        <v/>
      </c>
      <c r="E8130" s="228">
        <v>0</v>
      </c>
      <c r="J8130" s="229">
        <f t="shared" si="774"/>
        <v>0</v>
      </c>
      <c r="K8130" s="229">
        <f t="shared" si="775"/>
        <v>0</v>
      </c>
      <c r="L8130" s="229">
        <f t="shared" si="775"/>
        <v>0</v>
      </c>
      <c r="M8130" s="229">
        <f t="shared" si="776"/>
        <v>0</v>
      </c>
    </row>
    <row r="8131" spans="1:13" ht="15" customHeight="1">
      <c r="A8131" s="76"/>
      <c r="B8131" s="77" t="str">
        <f t="shared" si="773"/>
        <v/>
      </c>
      <c r="C8131" t="str">
        <f t="shared" si="778"/>
        <v/>
      </c>
      <c r="D8131" s="315" t="str">
        <f t="shared" si="777"/>
        <v/>
      </c>
      <c r="E8131" s="228">
        <v>0</v>
      </c>
      <c r="J8131" s="229">
        <f t="shared" si="774"/>
        <v>0</v>
      </c>
      <c r="K8131" s="229">
        <f t="shared" si="775"/>
        <v>0</v>
      </c>
      <c r="L8131" s="229">
        <f t="shared" si="775"/>
        <v>0</v>
      </c>
      <c r="M8131" s="229">
        <f t="shared" si="776"/>
        <v>0</v>
      </c>
    </row>
    <row r="8132" spans="1:13" ht="15" customHeight="1">
      <c r="A8132" s="76"/>
      <c r="B8132" s="77" t="str">
        <f t="shared" si="773"/>
        <v/>
      </c>
      <c r="C8132" t="str">
        <f t="shared" si="778"/>
        <v/>
      </c>
      <c r="D8132" s="315" t="str">
        <f t="shared" si="777"/>
        <v/>
      </c>
      <c r="E8132" s="228">
        <v>0</v>
      </c>
      <c r="J8132" s="229">
        <f t="shared" si="774"/>
        <v>0</v>
      </c>
      <c r="K8132" s="229">
        <f t="shared" si="775"/>
        <v>0</v>
      </c>
      <c r="L8132" s="229">
        <f t="shared" si="775"/>
        <v>0</v>
      </c>
      <c r="M8132" s="229">
        <f t="shared" si="776"/>
        <v>0</v>
      </c>
    </row>
    <row r="8133" spans="1:13" ht="15" customHeight="1">
      <c r="A8133" s="76"/>
      <c r="B8133" s="77" t="str">
        <f t="shared" si="773"/>
        <v/>
      </c>
      <c r="C8133" t="str">
        <f t="shared" si="778"/>
        <v/>
      </c>
      <c r="D8133" s="315" t="str">
        <f t="shared" si="777"/>
        <v/>
      </c>
      <c r="E8133" s="228">
        <v>0</v>
      </c>
      <c r="J8133" s="229">
        <f t="shared" si="774"/>
        <v>0</v>
      </c>
      <c r="K8133" s="229">
        <f t="shared" si="775"/>
        <v>0</v>
      </c>
      <c r="L8133" s="229">
        <f t="shared" si="775"/>
        <v>0</v>
      </c>
      <c r="M8133" s="229">
        <f t="shared" si="776"/>
        <v>0</v>
      </c>
    </row>
    <row r="8134" spans="1:13" ht="15" customHeight="1">
      <c r="A8134" s="76"/>
      <c r="B8134" s="77" t="str">
        <f t="shared" si="773"/>
        <v/>
      </c>
      <c r="C8134" t="str">
        <f t="shared" si="778"/>
        <v/>
      </c>
      <c r="D8134" s="315" t="str">
        <f t="shared" si="777"/>
        <v/>
      </c>
      <c r="E8134" s="228">
        <v>0</v>
      </c>
      <c r="J8134" s="229">
        <f t="shared" si="774"/>
        <v>0</v>
      </c>
      <c r="K8134" s="229">
        <f t="shared" si="775"/>
        <v>0</v>
      </c>
      <c r="L8134" s="229">
        <f t="shared" si="775"/>
        <v>0</v>
      </c>
      <c r="M8134" s="229">
        <f t="shared" si="776"/>
        <v>0</v>
      </c>
    </row>
    <row r="8135" spans="1:13" ht="15" customHeight="1">
      <c r="A8135" s="76"/>
      <c r="B8135" s="77" t="str">
        <f t="shared" ref="B8135:B8198" si="779">IF(A8135="","",TEXT(A8135,"DDDD"))</f>
        <v/>
      </c>
      <c r="C8135" t="str">
        <f t="shared" si="778"/>
        <v/>
      </c>
      <c r="D8135" s="315" t="str">
        <f t="shared" si="777"/>
        <v/>
      </c>
      <c r="E8135" s="228">
        <v>0</v>
      </c>
      <c r="J8135" s="229">
        <f t="shared" ref="J8135:J8198" si="780">IF(E8135=0,0,(1-J$4)*E8135)</f>
        <v>0</v>
      </c>
      <c r="K8135" s="229">
        <f t="shared" ref="K8135:L8198" si="781">IF(F8135=0,0,(1-K$4)*F8135)</f>
        <v>0</v>
      </c>
      <c r="L8135" s="229">
        <f t="shared" si="781"/>
        <v>0</v>
      </c>
      <c r="M8135" s="229">
        <f t="shared" ref="M8135:M8198" si="782">IF(H8135=0,0,(1-M$4)*H8135)</f>
        <v>0</v>
      </c>
    </row>
    <row r="8136" spans="1:13" ht="15" customHeight="1">
      <c r="A8136" s="76"/>
      <c r="B8136" s="77" t="str">
        <f t="shared" si="779"/>
        <v/>
      </c>
      <c r="C8136" t="str">
        <f t="shared" si="778"/>
        <v/>
      </c>
      <c r="D8136" s="315" t="str">
        <f t="shared" ref="D8136:D8199" si="783">IF(A8136&lt;&gt;"",PROPER(TEXT(A8136,"Mmmm")),"")</f>
        <v/>
      </c>
      <c r="E8136" s="228">
        <v>0</v>
      </c>
      <c r="J8136" s="229">
        <f t="shared" si="780"/>
        <v>0</v>
      </c>
      <c r="K8136" s="229">
        <f t="shared" si="781"/>
        <v>0</v>
      </c>
      <c r="L8136" s="229">
        <f t="shared" si="781"/>
        <v>0</v>
      </c>
      <c r="M8136" s="229">
        <f t="shared" si="782"/>
        <v>0</v>
      </c>
    </row>
    <row r="8137" spans="1:13" ht="15" customHeight="1">
      <c r="A8137" s="76"/>
      <c r="B8137" s="77" t="str">
        <f t="shared" si="779"/>
        <v/>
      </c>
      <c r="C8137" t="str">
        <f t="shared" si="778"/>
        <v/>
      </c>
      <c r="D8137" s="315" t="str">
        <f t="shared" si="783"/>
        <v/>
      </c>
      <c r="E8137" s="228">
        <v>0</v>
      </c>
      <c r="J8137" s="229">
        <f t="shared" si="780"/>
        <v>0</v>
      </c>
      <c r="K8137" s="229">
        <f t="shared" si="781"/>
        <v>0</v>
      </c>
      <c r="L8137" s="229">
        <f t="shared" si="781"/>
        <v>0</v>
      </c>
      <c r="M8137" s="229">
        <f t="shared" si="782"/>
        <v>0</v>
      </c>
    </row>
    <row r="8138" spans="1:13" ht="15" customHeight="1">
      <c r="A8138" s="76"/>
      <c r="B8138" s="77" t="str">
        <f t="shared" si="779"/>
        <v/>
      </c>
      <c r="C8138" t="str">
        <f t="shared" si="778"/>
        <v/>
      </c>
      <c r="D8138" s="315" t="str">
        <f t="shared" si="783"/>
        <v/>
      </c>
      <c r="E8138" s="228">
        <v>0</v>
      </c>
      <c r="J8138" s="229">
        <f t="shared" si="780"/>
        <v>0</v>
      </c>
      <c r="K8138" s="229">
        <f t="shared" si="781"/>
        <v>0</v>
      </c>
      <c r="L8138" s="229">
        <f t="shared" si="781"/>
        <v>0</v>
      </c>
      <c r="M8138" s="229">
        <f t="shared" si="782"/>
        <v>0</v>
      </c>
    </row>
    <row r="8139" spans="1:13" ht="15" customHeight="1">
      <c r="A8139" s="76"/>
      <c r="B8139" s="77" t="str">
        <f t="shared" si="779"/>
        <v/>
      </c>
      <c r="C8139" t="str">
        <f t="shared" si="778"/>
        <v/>
      </c>
      <c r="D8139" s="315" t="str">
        <f t="shared" si="783"/>
        <v/>
      </c>
      <c r="E8139" s="228">
        <v>0</v>
      </c>
      <c r="J8139" s="229">
        <f t="shared" si="780"/>
        <v>0</v>
      </c>
      <c r="K8139" s="229">
        <f t="shared" si="781"/>
        <v>0</v>
      </c>
      <c r="L8139" s="229">
        <f t="shared" si="781"/>
        <v>0</v>
      </c>
      <c r="M8139" s="229">
        <f t="shared" si="782"/>
        <v>0</v>
      </c>
    </row>
    <row r="8140" spans="1:13" ht="15" customHeight="1">
      <c r="A8140" s="76"/>
      <c r="B8140" s="77" t="str">
        <f t="shared" si="779"/>
        <v/>
      </c>
      <c r="C8140" t="str">
        <f t="shared" si="778"/>
        <v/>
      </c>
      <c r="D8140" s="315" t="str">
        <f t="shared" si="783"/>
        <v/>
      </c>
      <c r="E8140" s="228">
        <v>0</v>
      </c>
      <c r="J8140" s="229">
        <f t="shared" si="780"/>
        <v>0</v>
      </c>
      <c r="K8140" s="229">
        <f t="shared" si="781"/>
        <v>0</v>
      </c>
      <c r="L8140" s="229">
        <f t="shared" si="781"/>
        <v>0</v>
      </c>
      <c r="M8140" s="229">
        <f t="shared" si="782"/>
        <v>0</v>
      </c>
    </row>
    <row r="8141" spans="1:13" ht="15" customHeight="1">
      <c r="A8141" s="76"/>
      <c r="B8141" s="77" t="str">
        <f t="shared" si="779"/>
        <v/>
      </c>
      <c r="C8141" t="str">
        <f t="shared" si="778"/>
        <v/>
      </c>
      <c r="D8141" s="315" t="str">
        <f t="shared" si="783"/>
        <v/>
      </c>
      <c r="E8141" s="228">
        <v>0</v>
      </c>
      <c r="J8141" s="229">
        <f t="shared" si="780"/>
        <v>0</v>
      </c>
      <c r="K8141" s="229">
        <f t="shared" si="781"/>
        <v>0</v>
      </c>
      <c r="L8141" s="229">
        <f t="shared" si="781"/>
        <v>0</v>
      </c>
      <c r="M8141" s="229">
        <f t="shared" si="782"/>
        <v>0</v>
      </c>
    </row>
    <row r="8142" spans="1:13" ht="15" customHeight="1">
      <c r="A8142" s="76"/>
      <c r="B8142" s="77" t="str">
        <f t="shared" si="779"/>
        <v/>
      </c>
      <c r="C8142" t="str">
        <f t="shared" si="778"/>
        <v/>
      </c>
      <c r="D8142" s="315" t="str">
        <f t="shared" si="783"/>
        <v/>
      </c>
      <c r="E8142" s="228">
        <v>0</v>
      </c>
      <c r="J8142" s="229">
        <f t="shared" si="780"/>
        <v>0</v>
      </c>
      <c r="K8142" s="229">
        <f t="shared" si="781"/>
        <v>0</v>
      </c>
      <c r="L8142" s="229">
        <f t="shared" si="781"/>
        <v>0</v>
      </c>
      <c r="M8142" s="229">
        <f t="shared" si="782"/>
        <v>0</v>
      </c>
    </row>
    <row r="8143" spans="1:13" ht="15" customHeight="1">
      <c r="A8143" s="76"/>
      <c r="B8143" s="77" t="str">
        <f t="shared" si="779"/>
        <v/>
      </c>
      <c r="C8143" t="str">
        <f t="shared" si="778"/>
        <v/>
      </c>
      <c r="D8143" s="315" t="str">
        <f t="shared" si="783"/>
        <v/>
      </c>
      <c r="E8143" s="228">
        <v>0</v>
      </c>
      <c r="J8143" s="229">
        <f t="shared" si="780"/>
        <v>0</v>
      </c>
      <c r="K8143" s="229">
        <f t="shared" si="781"/>
        <v>0</v>
      </c>
      <c r="L8143" s="229">
        <f t="shared" si="781"/>
        <v>0</v>
      </c>
      <c r="M8143" s="229">
        <f t="shared" si="782"/>
        <v>0</v>
      </c>
    </row>
    <row r="8144" spans="1:13" ht="15" customHeight="1">
      <c r="A8144" s="76"/>
      <c r="B8144" s="77" t="str">
        <f t="shared" si="779"/>
        <v/>
      </c>
      <c r="C8144" t="str">
        <f t="shared" si="778"/>
        <v/>
      </c>
      <c r="D8144" s="315" t="str">
        <f t="shared" si="783"/>
        <v/>
      </c>
      <c r="E8144" s="228">
        <v>0</v>
      </c>
      <c r="J8144" s="229">
        <f t="shared" si="780"/>
        <v>0</v>
      </c>
      <c r="K8144" s="229">
        <f t="shared" si="781"/>
        <v>0</v>
      </c>
      <c r="L8144" s="229">
        <f t="shared" si="781"/>
        <v>0</v>
      </c>
      <c r="M8144" s="229">
        <f t="shared" si="782"/>
        <v>0</v>
      </c>
    </row>
    <row r="8145" spans="1:13" ht="15" customHeight="1">
      <c r="A8145" s="76"/>
      <c r="B8145" s="77" t="str">
        <f t="shared" si="779"/>
        <v/>
      </c>
      <c r="C8145" t="str">
        <f t="shared" si="778"/>
        <v/>
      </c>
      <c r="D8145" s="315" t="str">
        <f t="shared" si="783"/>
        <v/>
      </c>
      <c r="E8145" s="228">
        <v>0</v>
      </c>
      <c r="J8145" s="229">
        <f t="shared" si="780"/>
        <v>0</v>
      </c>
      <c r="K8145" s="229">
        <f t="shared" si="781"/>
        <v>0</v>
      </c>
      <c r="L8145" s="229">
        <f t="shared" si="781"/>
        <v>0</v>
      </c>
      <c r="M8145" s="229">
        <f t="shared" si="782"/>
        <v>0</v>
      </c>
    </row>
    <row r="8146" spans="1:13" ht="15" customHeight="1">
      <c r="A8146" s="76"/>
      <c r="B8146" s="77" t="str">
        <f t="shared" si="779"/>
        <v/>
      </c>
      <c r="C8146" t="str">
        <f t="shared" si="778"/>
        <v/>
      </c>
      <c r="D8146" s="315" t="str">
        <f t="shared" si="783"/>
        <v/>
      </c>
      <c r="E8146" s="228">
        <v>0</v>
      </c>
      <c r="J8146" s="229">
        <f t="shared" si="780"/>
        <v>0</v>
      </c>
      <c r="K8146" s="229">
        <f t="shared" si="781"/>
        <v>0</v>
      </c>
      <c r="L8146" s="229">
        <f t="shared" si="781"/>
        <v>0</v>
      </c>
      <c r="M8146" s="229">
        <f t="shared" si="782"/>
        <v>0</v>
      </c>
    </row>
    <row r="8147" spans="1:13" ht="15" customHeight="1">
      <c r="A8147" s="76"/>
      <c r="B8147" s="77" t="str">
        <f t="shared" si="779"/>
        <v/>
      </c>
      <c r="C8147" t="str">
        <f t="shared" si="778"/>
        <v/>
      </c>
      <c r="D8147" s="315" t="str">
        <f t="shared" si="783"/>
        <v/>
      </c>
      <c r="E8147" s="228">
        <v>0</v>
      </c>
      <c r="J8147" s="229">
        <f t="shared" si="780"/>
        <v>0</v>
      </c>
      <c r="K8147" s="229">
        <f t="shared" si="781"/>
        <v>0</v>
      </c>
      <c r="L8147" s="229">
        <f t="shared" si="781"/>
        <v>0</v>
      </c>
      <c r="M8147" s="229">
        <f t="shared" si="782"/>
        <v>0</v>
      </c>
    </row>
    <row r="8148" spans="1:13" ht="15" customHeight="1">
      <c r="A8148" s="76"/>
      <c r="B8148" s="77" t="str">
        <f t="shared" si="779"/>
        <v/>
      </c>
      <c r="C8148" t="str">
        <f t="shared" si="778"/>
        <v/>
      </c>
      <c r="D8148" s="315" t="str">
        <f t="shared" si="783"/>
        <v/>
      </c>
      <c r="E8148" s="228">
        <v>0</v>
      </c>
      <c r="J8148" s="229">
        <f t="shared" si="780"/>
        <v>0</v>
      </c>
      <c r="K8148" s="229">
        <f t="shared" si="781"/>
        <v>0</v>
      </c>
      <c r="L8148" s="229">
        <f t="shared" si="781"/>
        <v>0</v>
      </c>
      <c r="M8148" s="229">
        <f t="shared" si="782"/>
        <v>0</v>
      </c>
    </row>
    <row r="8149" spans="1:13" ht="15" customHeight="1">
      <c r="A8149" s="76"/>
      <c r="B8149" s="77" t="str">
        <f t="shared" si="779"/>
        <v/>
      </c>
      <c r="C8149" t="str">
        <f t="shared" si="778"/>
        <v/>
      </c>
      <c r="D8149" s="315" t="str">
        <f t="shared" si="783"/>
        <v/>
      </c>
      <c r="E8149" s="228">
        <v>0</v>
      </c>
      <c r="J8149" s="229">
        <f t="shared" si="780"/>
        <v>0</v>
      </c>
      <c r="K8149" s="229">
        <f t="shared" si="781"/>
        <v>0</v>
      </c>
      <c r="L8149" s="229">
        <f t="shared" si="781"/>
        <v>0</v>
      </c>
      <c r="M8149" s="229">
        <f t="shared" si="782"/>
        <v>0</v>
      </c>
    </row>
    <row r="8150" spans="1:13" ht="15" customHeight="1">
      <c r="A8150" s="76"/>
      <c r="B8150" s="77" t="str">
        <f t="shared" si="779"/>
        <v/>
      </c>
      <c r="C8150" t="str">
        <f t="shared" si="778"/>
        <v/>
      </c>
      <c r="D8150" s="315" t="str">
        <f t="shared" si="783"/>
        <v/>
      </c>
      <c r="E8150" s="228">
        <v>0</v>
      </c>
      <c r="J8150" s="229">
        <f t="shared" si="780"/>
        <v>0</v>
      </c>
      <c r="K8150" s="229">
        <f t="shared" si="781"/>
        <v>0</v>
      </c>
      <c r="L8150" s="229">
        <f t="shared" si="781"/>
        <v>0</v>
      </c>
      <c r="M8150" s="229">
        <f t="shared" si="782"/>
        <v>0</v>
      </c>
    </row>
    <row r="8151" spans="1:13" ht="15" customHeight="1">
      <c r="A8151" s="76"/>
      <c r="B8151" s="77" t="str">
        <f t="shared" si="779"/>
        <v/>
      </c>
      <c r="C8151" t="str">
        <f t="shared" si="778"/>
        <v/>
      </c>
      <c r="D8151" s="315" t="str">
        <f t="shared" si="783"/>
        <v/>
      </c>
      <c r="E8151" s="228">
        <v>0</v>
      </c>
      <c r="J8151" s="229">
        <f t="shared" si="780"/>
        <v>0</v>
      </c>
      <c r="K8151" s="229">
        <f t="shared" si="781"/>
        <v>0</v>
      </c>
      <c r="L8151" s="229">
        <f t="shared" si="781"/>
        <v>0</v>
      </c>
      <c r="M8151" s="229">
        <f t="shared" si="782"/>
        <v>0</v>
      </c>
    </row>
    <row r="8152" spans="1:13" ht="15" customHeight="1">
      <c r="A8152" s="76"/>
      <c r="B8152" s="77" t="str">
        <f t="shared" si="779"/>
        <v/>
      </c>
      <c r="C8152" t="str">
        <f t="shared" si="778"/>
        <v/>
      </c>
      <c r="D8152" s="315" t="str">
        <f t="shared" si="783"/>
        <v/>
      </c>
      <c r="E8152" s="228">
        <v>0</v>
      </c>
      <c r="J8152" s="229">
        <f t="shared" si="780"/>
        <v>0</v>
      </c>
      <c r="K8152" s="229">
        <f t="shared" si="781"/>
        <v>0</v>
      </c>
      <c r="L8152" s="229">
        <f t="shared" si="781"/>
        <v>0</v>
      </c>
      <c r="M8152" s="229">
        <f t="shared" si="782"/>
        <v>0</v>
      </c>
    </row>
    <row r="8153" spans="1:13" ht="15" customHeight="1">
      <c r="A8153" s="76"/>
      <c r="B8153" s="77" t="str">
        <f t="shared" si="779"/>
        <v/>
      </c>
      <c r="C8153" t="str">
        <f t="shared" si="778"/>
        <v/>
      </c>
      <c r="D8153" s="315" t="str">
        <f t="shared" si="783"/>
        <v/>
      </c>
      <c r="E8153" s="228">
        <v>0</v>
      </c>
      <c r="J8153" s="229">
        <f t="shared" si="780"/>
        <v>0</v>
      </c>
      <c r="K8153" s="229">
        <f t="shared" si="781"/>
        <v>0</v>
      </c>
      <c r="L8153" s="229">
        <f t="shared" si="781"/>
        <v>0</v>
      </c>
      <c r="M8153" s="229">
        <f t="shared" si="782"/>
        <v>0</v>
      </c>
    </row>
    <row r="8154" spans="1:13" ht="15" customHeight="1">
      <c r="A8154" s="76"/>
      <c r="B8154" s="77" t="str">
        <f t="shared" si="779"/>
        <v/>
      </c>
      <c r="C8154" t="str">
        <f t="shared" si="778"/>
        <v/>
      </c>
      <c r="D8154" s="315" t="str">
        <f t="shared" si="783"/>
        <v/>
      </c>
      <c r="E8154" s="228">
        <v>0</v>
      </c>
      <c r="J8154" s="229">
        <f t="shared" si="780"/>
        <v>0</v>
      </c>
      <c r="K8154" s="229">
        <f t="shared" si="781"/>
        <v>0</v>
      </c>
      <c r="L8154" s="229">
        <f t="shared" si="781"/>
        <v>0</v>
      </c>
      <c r="M8154" s="229">
        <f t="shared" si="782"/>
        <v>0</v>
      </c>
    </row>
    <row r="8155" spans="1:13" ht="15" customHeight="1">
      <c r="A8155" s="76"/>
      <c r="B8155" s="77" t="str">
        <f t="shared" si="779"/>
        <v/>
      </c>
      <c r="C8155" t="str">
        <f t="shared" si="778"/>
        <v/>
      </c>
      <c r="D8155" s="315" t="str">
        <f t="shared" si="783"/>
        <v/>
      </c>
      <c r="E8155" s="228">
        <v>0</v>
      </c>
      <c r="J8155" s="229">
        <f t="shared" si="780"/>
        <v>0</v>
      </c>
      <c r="K8155" s="229">
        <f t="shared" si="781"/>
        <v>0</v>
      </c>
      <c r="L8155" s="229">
        <f t="shared" si="781"/>
        <v>0</v>
      </c>
      <c r="M8155" s="229">
        <f t="shared" si="782"/>
        <v>0</v>
      </c>
    </row>
    <row r="8156" spans="1:13" ht="15" customHeight="1">
      <c r="A8156" s="76"/>
      <c r="B8156" s="77" t="str">
        <f t="shared" si="779"/>
        <v/>
      </c>
      <c r="C8156" t="str">
        <f t="shared" si="778"/>
        <v/>
      </c>
      <c r="D8156" s="315" t="str">
        <f t="shared" si="783"/>
        <v/>
      </c>
      <c r="E8156" s="228">
        <v>0</v>
      </c>
      <c r="J8156" s="229">
        <f t="shared" si="780"/>
        <v>0</v>
      </c>
      <c r="K8156" s="229">
        <f t="shared" si="781"/>
        <v>0</v>
      </c>
      <c r="L8156" s="229">
        <f t="shared" si="781"/>
        <v>0</v>
      </c>
      <c r="M8156" s="229">
        <f t="shared" si="782"/>
        <v>0</v>
      </c>
    </row>
    <row r="8157" spans="1:13" ht="15" customHeight="1">
      <c r="A8157" s="76"/>
      <c r="B8157" s="77" t="str">
        <f t="shared" si="779"/>
        <v/>
      </c>
      <c r="C8157" t="str">
        <f t="shared" si="778"/>
        <v/>
      </c>
      <c r="D8157" s="315" t="str">
        <f t="shared" si="783"/>
        <v/>
      </c>
      <c r="E8157" s="228">
        <v>0</v>
      </c>
      <c r="J8157" s="229">
        <f t="shared" si="780"/>
        <v>0</v>
      </c>
      <c r="K8157" s="229">
        <f t="shared" si="781"/>
        <v>0</v>
      </c>
      <c r="L8157" s="229">
        <f t="shared" si="781"/>
        <v>0</v>
      </c>
      <c r="M8157" s="229">
        <f t="shared" si="782"/>
        <v>0</v>
      </c>
    </row>
    <row r="8158" spans="1:13" ht="15" customHeight="1">
      <c r="A8158" s="76"/>
      <c r="B8158" s="77" t="str">
        <f t="shared" si="779"/>
        <v/>
      </c>
      <c r="C8158" t="str">
        <f t="shared" si="778"/>
        <v/>
      </c>
      <c r="D8158" s="315" t="str">
        <f t="shared" si="783"/>
        <v/>
      </c>
      <c r="E8158" s="228">
        <v>0</v>
      </c>
      <c r="J8158" s="229">
        <f t="shared" si="780"/>
        <v>0</v>
      </c>
      <c r="K8158" s="229">
        <f t="shared" si="781"/>
        <v>0</v>
      </c>
      <c r="L8158" s="229">
        <f t="shared" si="781"/>
        <v>0</v>
      </c>
      <c r="M8158" s="229">
        <f t="shared" si="782"/>
        <v>0</v>
      </c>
    </row>
    <row r="8159" spans="1:13" ht="15" customHeight="1">
      <c r="A8159" s="76"/>
      <c r="B8159" s="77" t="str">
        <f t="shared" si="779"/>
        <v/>
      </c>
      <c r="C8159" t="str">
        <f t="shared" si="778"/>
        <v/>
      </c>
      <c r="D8159" s="315" t="str">
        <f t="shared" si="783"/>
        <v/>
      </c>
      <c r="E8159" s="228">
        <v>0</v>
      </c>
      <c r="J8159" s="229">
        <f t="shared" si="780"/>
        <v>0</v>
      </c>
      <c r="K8159" s="229">
        <f t="shared" si="781"/>
        <v>0</v>
      </c>
      <c r="L8159" s="229">
        <f t="shared" si="781"/>
        <v>0</v>
      </c>
      <c r="M8159" s="229">
        <f t="shared" si="782"/>
        <v>0</v>
      </c>
    </row>
    <row r="8160" spans="1:13" ht="15" customHeight="1">
      <c r="A8160" s="76"/>
      <c r="B8160" s="77" t="str">
        <f t="shared" si="779"/>
        <v/>
      </c>
      <c r="C8160" t="str">
        <f t="shared" si="778"/>
        <v/>
      </c>
      <c r="D8160" s="315" t="str">
        <f t="shared" si="783"/>
        <v/>
      </c>
      <c r="E8160" s="228">
        <v>0</v>
      </c>
      <c r="J8160" s="229">
        <f t="shared" si="780"/>
        <v>0</v>
      </c>
      <c r="K8160" s="229">
        <f t="shared" si="781"/>
        <v>0</v>
      </c>
      <c r="L8160" s="229">
        <f t="shared" si="781"/>
        <v>0</v>
      </c>
      <c r="M8160" s="229">
        <f t="shared" si="782"/>
        <v>0</v>
      </c>
    </row>
    <row r="8161" spans="1:13" ht="15" customHeight="1">
      <c r="A8161" s="76"/>
      <c r="B8161" s="77" t="str">
        <f t="shared" si="779"/>
        <v/>
      </c>
      <c r="C8161" t="str">
        <f t="shared" si="778"/>
        <v/>
      </c>
      <c r="D8161" s="315" t="str">
        <f t="shared" si="783"/>
        <v/>
      </c>
      <c r="E8161" s="228">
        <v>0</v>
      </c>
      <c r="J8161" s="229">
        <f t="shared" si="780"/>
        <v>0</v>
      </c>
      <c r="K8161" s="229">
        <f t="shared" si="781"/>
        <v>0</v>
      </c>
      <c r="L8161" s="229">
        <f t="shared" si="781"/>
        <v>0</v>
      </c>
      <c r="M8161" s="229">
        <f t="shared" si="782"/>
        <v>0</v>
      </c>
    </row>
    <row r="8162" spans="1:13" ht="15" customHeight="1">
      <c r="A8162" s="76"/>
      <c r="B8162" s="77" t="str">
        <f t="shared" si="779"/>
        <v/>
      </c>
      <c r="C8162" t="str">
        <f t="shared" si="778"/>
        <v/>
      </c>
      <c r="D8162" s="315" t="str">
        <f t="shared" si="783"/>
        <v/>
      </c>
      <c r="E8162" s="228">
        <v>0</v>
      </c>
      <c r="J8162" s="229">
        <f t="shared" si="780"/>
        <v>0</v>
      </c>
      <c r="K8162" s="229">
        <f t="shared" si="781"/>
        <v>0</v>
      </c>
      <c r="L8162" s="229">
        <f t="shared" si="781"/>
        <v>0</v>
      </c>
      <c r="M8162" s="229">
        <f t="shared" si="782"/>
        <v>0</v>
      </c>
    </row>
    <row r="8163" spans="1:13" ht="15" customHeight="1">
      <c r="A8163" s="76"/>
      <c r="B8163" s="77" t="str">
        <f t="shared" si="779"/>
        <v/>
      </c>
      <c r="C8163" t="str">
        <f t="shared" si="778"/>
        <v/>
      </c>
      <c r="D8163" s="315" t="str">
        <f t="shared" si="783"/>
        <v/>
      </c>
      <c r="E8163" s="228">
        <v>0</v>
      </c>
      <c r="J8163" s="229">
        <f t="shared" si="780"/>
        <v>0</v>
      </c>
      <c r="K8163" s="229">
        <f t="shared" si="781"/>
        <v>0</v>
      </c>
      <c r="L8163" s="229">
        <f t="shared" si="781"/>
        <v>0</v>
      </c>
      <c r="M8163" s="229">
        <f t="shared" si="782"/>
        <v>0</v>
      </c>
    </row>
    <row r="8164" spans="1:13" ht="15" customHeight="1">
      <c r="A8164" s="76"/>
      <c r="B8164" s="77" t="str">
        <f t="shared" si="779"/>
        <v/>
      </c>
      <c r="C8164" t="str">
        <f t="shared" si="778"/>
        <v/>
      </c>
      <c r="D8164" s="315" t="str">
        <f t="shared" si="783"/>
        <v/>
      </c>
      <c r="E8164" s="228">
        <v>0</v>
      </c>
      <c r="J8164" s="229">
        <f t="shared" si="780"/>
        <v>0</v>
      </c>
      <c r="K8164" s="229">
        <f t="shared" si="781"/>
        <v>0</v>
      </c>
      <c r="L8164" s="229">
        <f t="shared" si="781"/>
        <v>0</v>
      </c>
      <c r="M8164" s="229">
        <f t="shared" si="782"/>
        <v>0</v>
      </c>
    </row>
    <row r="8165" spans="1:13" ht="15" customHeight="1">
      <c r="A8165" s="76"/>
      <c r="B8165" s="77" t="str">
        <f t="shared" si="779"/>
        <v/>
      </c>
      <c r="C8165" t="str">
        <f t="shared" si="778"/>
        <v/>
      </c>
      <c r="D8165" s="315" t="str">
        <f t="shared" si="783"/>
        <v/>
      </c>
      <c r="E8165" s="228">
        <v>0</v>
      </c>
      <c r="J8165" s="229">
        <f t="shared" si="780"/>
        <v>0</v>
      </c>
      <c r="K8165" s="229">
        <f t="shared" si="781"/>
        <v>0</v>
      </c>
      <c r="L8165" s="229">
        <f t="shared" si="781"/>
        <v>0</v>
      </c>
      <c r="M8165" s="229">
        <f t="shared" si="782"/>
        <v>0</v>
      </c>
    </row>
    <row r="8166" spans="1:13" ht="15" customHeight="1">
      <c r="A8166" s="76"/>
      <c r="B8166" s="77" t="str">
        <f t="shared" si="779"/>
        <v/>
      </c>
      <c r="C8166" t="str">
        <f t="shared" si="778"/>
        <v/>
      </c>
      <c r="D8166" s="315" t="str">
        <f t="shared" si="783"/>
        <v/>
      </c>
      <c r="E8166" s="228">
        <v>0</v>
      </c>
      <c r="J8166" s="229">
        <f t="shared" si="780"/>
        <v>0</v>
      </c>
      <c r="K8166" s="229">
        <f t="shared" si="781"/>
        <v>0</v>
      </c>
      <c r="L8166" s="229">
        <f t="shared" si="781"/>
        <v>0</v>
      </c>
      <c r="M8166" s="229">
        <f t="shared" si="782"/>
        <v>0</v>
      </c>
    </row>
    <row r="8167" spans="1:13" ht="15" customHeight="1">
      <c r="A8167" s="76"/>
      <c r="B8167" s="77" t="str">
        <f t="shared" si="779"/>
        <v/>
      </c>
      <c r="C8167" t="str">
        <f t="shared" si="778"/>
        <v/>
      </c>
      <c r="D8167" s="315" t="str">
        <f t="shared" si="783"/>
        <v/>
      </c>
      <c r="E8167" s="228">
        <v>0</v>
      </c>
      <c r="J8167" s="229">
        <f t="shared" si="780"/>
        <v>0</v>
      </c>
      <c r="K8167" s="229">
        <f t="shared" si="781"/>
        <v>0</v>
      </c>
      <c r="L8167" s="229">
        <f t="shared" si="781"/>
        <v>0</v>
      </c>
      <c r="M8167" s="229">
        <f t="shared" si="782"/>
        <v>0</v>
      </c>
    </row>
    <row r="8168" spans="1:13" ht="15" customHeight="1">
      <c r="A8168" s="76"/>
      <c r="B8168" s="77" t="str">
        <f t="shared" si="779"/>
        <v/>
      </c>
      <c r="C8168" t="str">
        <f t="shared" si="778"/>
        <v/>
      </c>
      <c r="D8168" s="315" t="str">
        <f t="shared" si="783"/>
        <v/>
      </c>
      <c r="E8168" s="228">
        <v>0</v>
      </c>
      <c r="J8168" s="229">
        <f t="shared" si="780"/>
        <v>0</v>
      </c>
      <c r="K8168" s="229">
        <f t="shared" si="781"/>
        <v>0</v>
      </c>
      <c r="L8168" s="229">
        <f t="shared" si="781"/>
        <v>0</v>
      </c>
      <c r="M8168" s="229">
        <f t="shared" si="782"/>
        <v>0</v>
      </c>
    </row>
    <row r="8169" spans="1:13" ht="15" customHeight="1">
      <c r="A8169" s="76"/>
      <c r="B8169" s="77" t="str">
        <f t="shared" si="779"/>
        <v/>
      </c>
      <c r="C8169" t="str">
        <f t="shared" si="778"/>
        <v/>
      </c>
      <c r="D8169" s="315" t="str">
        <f t="shared" si="783"/>
        <v/>
      </c>
      <c r="E8169" s="228">
        <v>0</v>
      </c>
      <c r="J8169" s="229">
        <f t="shared" si="780"/>
        <v>0</v>
      </c>
      <c r="K8169" s="229">
        <f t="shared" si="781"/>
        <v>0</v>
      </c>
      <c r="L8169" s="229">
        <f t="shared" si="781"/>
        <v>0</v>
      </c>
      <c r="M8169" s="229">
        <f t="shared" si="782"/>
        <v>0</v>
      </c>
    </row>
    <row r="8170" spans="1:13" ht="15" customHeight="1">
      <c r="A8170" s="76"/>
      <c r="B8170" s="77" t="str">
        <f t="shared" si="779"/>
        <v/>
      </c>
      <c r="C8170" t="str">
        <f t="shared" si="778"/>
        <v/>
      </c>
      <c r="D8170" s="315" t="str">
        <f t="shared" si="783"/>
        <v/>
      </c>
      <c r="E8170" s="228">
        <v>0</v>
      </c>
      <c r="J8170" s="229">
        <f t="shared" si="780"/>
        <v>0</v>
      </c>
      <c r="K8170" s="229">
        <f t="shared" si="781"/>
        <v>0</v>
      </c>
      <c r="L8170" s="229">
        <f t="shared" si="781"/>
        <v>0</v>
      </c>
      <c r="M8170" s="229">
        <f t="shared" si="782"/>
        <v>0</v>
      </c>
    </row>
    <row r="8171" spans="1:13" ht="15" customHeight="1">
      <c r="A8171" s="76"/>
      <c r="B8171" s="77" t="str">
        <f t="shared" si="779"/>
        <v/>
      </c>
      <c r="C8171" t="str">
        <f t="shared" si="778"/>
        <v/>
      </c>
      <c r="D8171" s="315" t="str">
        <f t="shared" si="783"/>
        <v/>
      </c>
      <c r="E8171" s="228">
        <v>0</v>
      </c>
      <c r="J8171" s="229">
        <f t="shared" si="780"/>
        <v>0</v>
      </c>
      <c r="K8171" s="229">
        <f t="shared" si="781"/>
        <v>0</v>
      </c>
      <c r="L8171" s="229">
        <f t="shared" si="781"/>
        <v>0</v>
      </c>
      <c r="M8171" s="229">
        <f t="shared" si="782"/>
        <v>0</v>
      </c>
    </row>
    <row r="8172" spans="1:13" ht="15" customHeight="1">
      <c r="A8172" s="76"/>
      <c r="B8172" s="77" t="str">
        <f t="shared" si="779"/>
        <v/>
      </c>
      <c r="C8172" t="str">
        <f t="shared" si="778"/>
        <v/>
      </c>
      <c r="D8172" s="315" t="str">
        <f t="shared" si="783"/>
        <v/>
      </c>
      <c r="E8172" s="228">
        <v>0</v>
      </c>
      <c r="J8172" s="229">
        <f t="shared" si="780"/>
        <v>0</v>
      </c>
      <c r="K8172" s="229">
        <f t="shared" si="781"/>
        <v>0</v>
      </c>
      <c r="L8172" s="229">
        <f t="shared" si="781"/>
        <v>0</v>
      </c>
      <c r="M8172" s="229">
        <f t="shared" si="782"/>
        <v>0</v>
      </c>
    </row>
    <row r="8173" spans="1:13" ht="15" customHeight="1">
      <c r="A8173" s="76"/>
      <c r="B8173" s="77" t="str">
        <f t="shared" si="779"/>
        <v/>
      </c>
      <c r="C8173" t="str">
        <f t="shared" si="778"/>
        <v/>
      </c>
      <c r="D8173" s="315" t="str">
        <f t="shared" si="783"/>
        <v/>
      </c>
      <c r="E8173" s="228">
        <v>0</v>
      </c>
      <c r="J8173" s="229">
        <f t="shared" si="780"/>
        <v>0</v>
      </c>
      <c r="K8173" s="229">
        <f t="shared" si="781"/>
        <v>0</v>
      </c>
      <c r="L8173" s="229">
        <f t="shared" si="781"/>
        <v>0</v>
      </c>
      <c r="M8173" s="229">
        <f t="shared" si="782"/>
        <v>0</v>
      </c>
    </row>
    <row r="8174" spans="1:13" ht="15" customHeight="1">
      <c r="A8174" s="76"/>
      <c r="B8174" s="77" t="str">
        <f t="shared" si="779"/>
        <v/>
      </c>
      <c r="C8174" t="str">
        <f t="shared" si="778"/>
        <v/>
      </c>
      <c r="D8174" s="315" t="str">
        <f t="shared" si="783"/>
        <v/>
      </c>
      <c r="E8174" s="228">
        <v>0</v>
      </c>
      <c r="J8174" s="229">
        <f t="shared" si="780"/>
        <v>0</v>
      </c>
      <c r="K8174" s="229">
        <f t="shared" si="781"/>
        <v>0</v>
      </c>
      <c r="L8174" s="229">
        <f t="shared" si="781"/>
        <v>0</v>
      </c>
      <c r="M8174" s="229">
        <f t="shared" si="782"/>
        <v>0</v>
      </c>
    </row>
    <row r="8175" spans="1:13" ht="15" customHeight="1">
      <c r="A8175" s="76"/>
      <c r="B8175" s="77" t="str">
        <f t="shared" si="779"/>
        <v/>
      </c>
      <c r="C8175" t="str">
        <f t="shared" si="778"/>
        <v/>
      </c>
      <c r="D8175" s="315" t="str">
        <f t="shared" si="783"/>
        <v/>
      </c>
      <c r="E8175" s="228">
        <v>0</v>
      </c>
      <c r="J8175" s="229">
        <f t="shared" si="780"/>
        <v>0</v>
      </c>
      <c r="K8175" s="229">
        <f t="shared" si="781"/>
        <v>0</v>
      </c>
      <c r="L8175" s="229">
        <f t="shared" si="781"/>
        <v>0</v>
      </c>
      <c r="M8175" s="229">
        <f t="shared" si="782"/>
        <v>0</v>
      </c>
    </row>
    <row r="8176" spans="1:13" ht="15" customHeight="1">
      <c r="A8176" s="76"/>
      <c r="B8176" s="77" t="str">
        <f t="shared" si="779"/>
        <v/>
      </c>
      <c r="C8176" t="str">
        <f t="shared" si="778"/>
        <v/>
      </c>
      <c r="D8176" s="315" t="str">
        <f t="shared" si="783"/>
        <v/>
      </c>
      <c r="E8176" s="228">
        <v>0</v>
      </c>
      <c r="J8176" s="229">
        <f t="shared" si="780"/>
        <v>0</v>
      </c>
      <c r="K8176" s="229">
        <f t="shared" si="781"/>
        <v>0</v>
      </c>
      <c r="L8176" s="229">
        <f t="shared" si="781"/>
        <v>0</v>
      </c>
      <c r="M8176" s="229">
        <f t="shared" si="782"/>
        <v>0</v>
      </c>
    </row>
    <row r="8177" spans="1:13" ht="15" customHeight="1">
      <c r="A8177" s="76"/>
      <c r="B8177" s="77" t="str">
        <f t="shared" si="779"/>
        <v/>
      </c>
      <c r="C8177" t="str">
        <f t="shared" si="778"/>
        <v/>
      </c>
      <c r="D8177" s="315" t="str">
        <f t="shared" si="783"/>
        <v/>
      </c>
      <c r="E8177" s="228">
        <v>0</v>
      </c>
      <c r="J8177" s="229">
        <f t="shared" si="780"/>
        <v>0</v>
      </c>
      <c r="K8177" s="229">
        <f t="shared" si="781"/>
        <v>0</v>
      </c>
      <c r="L8177" s="229">
        <f t="shared" si="781"/>
        <v>0</v>
      </c>
      <c r="M8177" s="229">
        <f t="shared" si="782"/>
        <v>0</v>
      </c>
    </row>
    <row r="8178" spans="1:13" ht="15" customHeight="1">
      <c r="A8178" s="76"/>
      <c r="B8178" s="77" t="str">
        <f t="shared" si="779"/>
        <v/>
      </c>
      <c r="C8178" t="str">
        <f t="shared" si="778"/>
        <v/>
      </c>
      <c r="D8178" s="315" t="str">
        <f t="shared" si="783"/>
        <v/>
      </c>
      <c r="E8178" s="228">
        <v>0</v>
      </c>
      <c r="J8178" s="229">
        <f t="shared" si="780"/>
        <v>0</v>
      </c>
      <c r="K8178" s="229">
        <f t="shared" si="781"/>
        <v>0</v>
      </c>
      <c r="L8178" s="229">
        <f t="shared" si="781"/>
        <v>0</v>
      </c>
      <c r="M8178" s="229">
        <f t="shared" si="782"/>
        <v>0</v>
      </c>
    </row>
    <row r="8179" spans="1:13" ht="15" customHeight="1">
      <c r="A8179" s="76"/>
      <c r="B8179" s="77" t="str">
        <f t="shared" si="779"/>
        <v/>
      </c>
      <c r="C8179" t="str">
        <f t="shared" si="778"/>
        <v/>
      </c>
      <c r="D8179" s="315" t="str">
        <f t="shared" si="783"/>
        <v/>
      </c>
      <c r="E8179" s="228">
        <v>0</v>
      </c>
      <c r="J8179" s="229">
        <f t="shared" si="780"/>
        <v>0</v>
      </c>
      <c r="K8179" s="229">
        <f t="shared" si="781"/>
        <v>0</v>
      </c>
      <c r="L8179" s="229">
        <f t="shared" si="781"/>
        <v>0</v>
      </c>
      <c r="M8179" s="229">
        <f t="shared" si="782"/>
        <v>0</v>
      </c>
    </row>
    <row r="8180" spans="1:13" ht="15" customHeight="1">
      <c r="A8180" s="76"/>
      <c r="B8180" s="77" t="str">
        <f t="shared" si="779"/>
        <v/>
      </c>
      <c r="C8180" t="str">
        <f t="shared" si="778"/>
        <v/>
      </c>
      <c r="D8180" s="315" t="str">
        <f t="shared" si="783"/>
        <v/>
      </c>
      <c r="E8180" s="228">
        <v>0</v>
      </c>
      <c r="J8180" s="229">
        <f t="shared" si="780"/>
        <v>0</v>
      </c>
      <c r="K8180" s="229">
        <f t="shared" si="781"/>
        <v>0</v>
      </c>
      <c r="L8180" s="229">
        <f t="shared" si="781"/>
        <v>0</v>
      </c>
      <c r="M8180" s="229">
        <f t="shared" si="782"/>
        <v>0</v>
      </c>
    </row>
    <row r="8181" spans="1:13" ht="15" customHeight="1">
      <c r="A8181" s="76"/>
      <c r="B8181" s="77" t="str">
        <f t="shared" si="779"/>
        <v/>
      </c>
      <c r="C8181" t="str">
        <f t="shared" si="778"/>
        <v/>
      </c>
      <c r="D8181" s="315" t="str">
        <f t="shared" si="783"/>
        <v/>
      </c>
      <c r="E8181" s="228">
        <v>0</v>
      </c>
      <c r="J8181" s="229">
        <f t="shared" si="780"/>
        <v>0</v>
      </c>
      <c r="K8181" s="229">
        <f t="shared" si="781"/>
        <v>0</v>
      </c>
      <c r="L8181" s="229">
        <f t="shared" si="781"/>
        <v>0</v>
      </c>
      <c r="M8181" s="229">
        <f t="shared" si="782"/>
        <v>0</v>
      </c>
    </row>
    <row r="8182" spans="1:13" ht="15" customHeight="1">
      <c r="A8182" s="76"/>
      <c r="B8182" s="77" t="str">
        <f t="shared" si="779"/>
        <v/>
      </c>
      <c r="C8182" t="str">
        <f t="shared" si="778"/>
        <v/>
      </c>
      <c r="D8182" s="315" t="str">
        <f t="shared" si="783"/>
        <v/>
      </c>
      <c r="E8182" s="228">
        <v>0</v>
      </c>
      <c r="J8182" s="229">
        <f t="shared" si="780"/>
        <v>0</v>
      </c>
      <c r="K8182" s="229">
        <f t="shared" si="781"/>
        <v>0</v>
      </c>
      <c r="L8182" s="229">
        <f t="shared" si="781"/>
        <v>0</v>
      </c>
      <c r="M8182" s="229">
        <f t="shared" si="782"/>
        <v>0</v>
      </c>
    </row>
    <row r="8183" spans="1:13" ht="15" customHeight="1">
      <c r="A8183" s="76"/>
      <c r="B8183" s="77" t="str">
        <f t="shared" si="779"/>
        <v/>
      </c>
      <c r="C8183" t="str">
        <f t="shared" si="778"/>
        <v/>
      </c>
      <c r="D8183" s="315" t="str">
        <f t="shared" si="783"/>
        <v/>
      </c>
      <c r="E8183" s="228">
        <v>0</v>
      </c>
      <c r="J8183" s="229">
        <f t="shared" si="780"/>
        <v>0</v>
      </c>
      <c r="K8183" s="229">
        <f t="shared" si="781"/>
        <v>0</v>
      </c>
      <c r="L8183" s="229">
        <f t="shared" si="781"/>
        <v>0</v>
      </c>
      <c r="M8183" s="229">
        <f t="shared" si="782"/>
        <v>0</v>
      </c>
    </row>
    <row r="8184" spans="1:13" ht="15" customHeight="1">
      <c r="A8184" s="76"/>
      <c r="B8184" s="77" t="str">
        <f t="shared" si="779"/>
        <v/>
      </c>
      <c r="C8184" t="str">
        <f t="shared" si="778"/>
        <v/>
      </c>
      <c r="D8184" s="315" t="str">
        <f t="shared" si="783"/>
        <v/>
      </c>
      <c r="E8184" s="228">
        <v>0</v>
      </c>
      <c r="J8184" s="229">
        <f t="shared" si="780"/>
        <v>0</v>
      </c>
      <c r="K8184" s="229">
        <f t="shared" si="781"/>
        <v>0</v>
      </c>
      <c r="L8184" s="229">
        <f t="shared" si="781"/>
        <v>0</v>
      </c>
      <c r="M8184" s="229">
        <f t="shared" si="782"/>
        <v>0</v>
      </c>
    </row>
    <row r="8185" spans="1:13" ht="15" customHeight="1">
      <c r="A8185" s="76"/>
      <c r="B8185" s="77" t="str">
        <f t="shared" si="779"/>
        <v/>
      </c>
      <c r="C8185" t="str">
        <f t="shared" si="778"/>
        <v/>
      </c>
      <c r="D8185" s="315" t="str">
        <f t="shared" si="783"/>
        <v/>
      </c>
      <c r="E8185" s="228">
        <v>0</v>
      </c>
      <c r="J8185" s="229">
        <f t="shared" si="780"/>
        <v>0</v>
      </c>
      <c r="K8185" s="229">
        <f t="shared" si="781"/>
        <v>0</v>
      </c>
      <c r="L8185" s="229">
        <f t="shared" si="781"/>
        <v>0</v>
      </c>
      <c r="M8185" s="229">
        <f t="shared" si="782"/>
        <v>0</v>
      </c>
    </row>
    <row r="8186" spans="1:13" ht="15" customHeight="1">
      <c r="A8186" s="76"/>
      <c r="B8186" s="77" t="str">
        <f t="shared" si="779"/>
        <v/>
      </c>
      <c r="C8186" t="str">
        <f t="shared" si="778"/>
        <v/>
      </c>
      <c r="D8186" s="315" t="str">
        <f t="shared" si="783"/>
        <v/>
      </c>
      <c r="E8186" s="228">
        <v>0</v>
      </c>
      <c r="J8186" s="229">
        <f t="shared" si="780"/>
        <v>0</v>
      </c>
      <c r="K8186" s="229">
        <f t="shared" si="781"/>
        <v>0</v>
      </c>
      <c r="L8186" s="229">
        <f t="shared" si="781"/>
        <v>0</v>
      </c>
      <c r="M8186" s="229">
        <f t="shared" si="782"/>
        <v>0</v>
      </c>
    </row>
    <row r="8187" spans="1:13" ht="15" customHeight="1">
      <c r="A8187" s="76"/>
      <c r="B8187" s="77" t="str">
        <f t="shared" si="779"/>
        <v/>
      </c>
      <c r="C8187" t="str">
        <f t="shared" si="778"/>
        <v/>
      </c>
      <c r="D8187" s="315" t="str">
        <f t="shared" si="783"/>
        <v/>
      </c>
      <c r="E8187" s="228">
        <v>0</v>
      </c>
      <c r="J8187" s="229">
        <f t="shared" si="780"/>
        <v>0</v>
      </c>
      <c r="K8187" s="229">
        <f t="shared" si="781"/>
        <v>0</v>
      </c>
      <c r="L8187" s="229">
        <f t="shared" si="781"/>
        <v>0</v>
      </c>
      <c r="M8187" s="229">
        <f t="shared" si="782"/>
        <v>0</v>
      </c>
    </row>
    <row r="8188" spans="1:13" ht="15" customHeight="1">
      <c r="A8188" s="76"/>
      <c r="B8188" s="77" t="str">
        <f t="shared" si="779"/>
        <v/>
      </c>
      <c r="C8188" t="str">
        <f t="shared" si="778"/>
        <v/>
      </c>
      <c r="D8188" s="315" t="str">
        <f t="shared" si="783"/>
        <v/>
      </c>
      <c r="E8188" s="228">
        <v>0</v>
      </c>
      <c r="J8188" s="229">
        <f t="shared" si="780"/>
        <v>0</v>
      </c>
      <c r="K8188" s="229">
        <f t="shared" si="781"/>
        <v>0</v>
      </c>
      <c r="L8188" s="229">
        <f t="shared" si="781"/>
        <v>0</v>
      </c>
      <c r="M8188" s="229">
        <f t="shared" si="782"/>
        <v>0</v>
      </c>
    </row>
    <row r="8189" spans="1:13" ht="15" customHeight="1">
      <c r="A8189" s="76"/>
      <c r="B8189" s="77" t="str">
        <f t="shared" si="779"/>
        <v/>
      </c>
      <c r="C8189" t="str">
        <f t="shared" si="778"/>
        <v/>
      </c>
      <c r="D8189" s="315" t="str">
        <f t="shared" si="783"/>
        <v/>
      </c>
      <c r="E8189" s="228">
        <v>0</v>
      </c>
      <c r="J8189" s="229">
        <f t="shared" si="780"/>
        <v>0</v>
      </c>
      <c r="K8189" s="229">
        <f t="shared" si="781"/>
        <v>0</v>
      </c>
      <c r="L8189" s="229">
        <f t="shared" si="781"/>
        <v>0</v>
      </c>
      <c r="M8189" s="229">
        <f t="shared" si="782"/>
        <v>0</v>
      </c>
    </row>
    <row r="8190" spans="1:13" ht="15" customHeight="1">
      <c r="A8190" s="76"/>
      <c r="B8190" s="77" t="str">
        <f t="shared" si="779"/>
        <v/>
      </c>
      <c r="C8190" t="str">
        <f t="shared" si="778"/>
        <v/>
      </c>
      <c r="D8190" s="315" t="str">
        <f t="shared" si="783"/>
        <v/>
      </c>
      <c r="E8190" s="228">
        <v>0</v>
      </c>
      <c r="J8190" s="229">
        <f t="shared" si="780"/>
        <v>0</v>
      </c>
      <c r="K8190" s="229">
        <f t="shared" si="781"/>
        <v>0</v>
      </c>
      <c r="L8190" s="229">
        <f t="shared" si="781"/>
        <v>0</v>
      </c>
      <c r="M8190" s="229">
        <f t="shared" si="782"/>
        <v>0</v>
      </c>
    </row>
    <row r="8191" spans="1:13" ht="15" customHeight="1">
      <c r="A8191" s="76"/>
      <c r="B8191" s="77" t="str">
        <f t="shared" si="779"/>
        <v/>
      </c>
      <c r="C8191" t="str">
        <f t="shared" si="778"/>
        <v/>
      </c>
      <c r="D8191" s="315" t="str">
        <f t="shared" si="783"/>
        <v/>
      </c>
      <c r="E8191" s="228">
        <v>0</v>
      </c>
      <c r="J8191" s="229">
        <f t="shared" si="780"/>
        <v>0</v>
      </c>
      <c r="K8191" s="229">
        <f t="shared" si="781"/>
        <v>0</v>
      </c>
      <c r="L8191" s="229">
        <f t="shared" si="781"/>
        <v>0</v>
      </c>
      <c r="M8191" s="229">
        <f t="shared" si="782"/>
        <v>0</v>
      </c>
    </row>
    <row r="8192" spans="1:13" ht="15" customHeight="1">
      <c r="A8192" s="76"/>
      <c r="B8192" s="77" t="str">
        <f t="shared" si="779"/>
        <v/>
      </c>
      <c r="C8192" t="str">
        <f t="shared" si="778"/>
        <v/>
      </c>
      <c r="D8192" s="315" t="str">
        <f t="shared" si="783"/>
        <v/>
      </c>
      <c r="E8192" s="228">
        <v>0</v>
      </c>
      <c r="J8192" s="229">
        <f t="shared" si="780"/>
        <v>0</v>
      </c>
      <c r="K8192" s="229">
        <f t="shared" si="781"/>
        <v>0</v>
      </c>
      <c r="L8192" s="229">
        <f t="shared" si="781"/>
        <v>0</v>
      </c>
      <c r="M8192" s="229">
        <f t="shared" si="782"/>
        <v>0</v>
      </c>
    </row>
    <row r="8193" spans="1:13" ht="15" customHeight="1">
      <c r="A8193" s="76"/>
      <c r="B8193" s="77" t="str">
        <f t="shared" si="779"/>
        <v/>
      </c>
      <c r="C8193" t="str">
        <f t="shared" ref="C8193:C8256" si="784">IF(A8193&lt;&gt;"",TEXT(A8193,"aaaa"),"")</f>
        <v/>
      </c>
      <c r="D8193" s="315" t="str">
        <f t="shared" si="783"/>
        <v/>
      </c>
      <c r="E8193" s="228">
        <v>0</v>
      </c>
      <c r="J8193" s="229">
        <f t="shared" si="780"/>
        <v>0</v>
      </c>
      <c r="K8193" s="229">
        <f t="shared" si="781"/>
        <v>0</v>
      </c>
      <c r="L8193" s="229">
        <f t="shared" si="781"/>
        <v>0</v>
      </c>
      <c r="M8193" s="229">
        <f t="shared" si="782"/>
        <v>0</v>
      </c>
    </row>
    <row r="8194" spans="1:13" ht="15" customHeight="1">
      <c r="A8194" s="76"/>
      <c r="B8194" s="77" t="str">
        <f t="shared" si="779"/>
        <v/>
      </c>
      <c r="C8194" t="str">
        <f t="shared" si="784"/>
        <v/>
      </c>
      <c r="D8194" s="315" t="str">
        <f t="shared" si="783"/>
        <v/>
      </c>
      <c r="E8194" s="228">
        <v>0</v>
      </c>
      <c r="J8194" s="229">
        <f t="shared" si="780"/>
        <v>0</v>
      </c>
      <c r="K8194" s="229">
        <f t="shared" si="781"/>
        <v>0</v>
      </c>
      <c r="L8194" s="229">
        <f t="shared" si="781"/>
        <v>0</v>
      </c>
      <c r="M8194" s="229">
        <f t="shared" si="782"/>
        <v>0</v>
      </c>
    </row>
    <row r="8195" spans="1:13" ht="15" customHeight="1">
      <c r="A8195" s="76"/>
      <c r="B8195" s="77" t="str">
        <f t="shared" si="779"/>
        <v/>
      </c>
      <c r="C8195" t="str">
        <f t="shared" si="784"/>
        <v/>
      </c>
      <c r="D8195" s="315" t="str">
        <f t="shared" si="783"/>
        <v/>
      </c>
      <c r="E8195" s="228">
        <v>0</v>
      </c>
      <c r="J8195" s="229">
        <f t="shared" si="780"/>
        <v>0</v>
      </c>
      <c r="K8195" s="229">
        <f t="shared" si="781"/>
        <v>0</v>
      </c>
      <c r="L8195" s="229">
        <f t="shared" si="781"/>
        <v>0</v>
      </c>
      <c r="M8195" s="229">
        <f t="shared" si="782"/>
        <v>0</v>
      </c>
    </row>
    <row r="8196" spans="1:13" ht="15" customHeight="1">
      <c r="A8196" s="76"/>
      <c r="B8196" s="77" t="str">
        <f t="shared" si="779"/>
        <v/>
      </c>
      <c r="C8196" t="str">
        <f t="shared" si="784"/>
        <v/>
      </c>
      <c r="D8196" s="315" t="str">
        <f t="shared" si="783"/>
        <v/>
      </c>
      <c r="E8196" s="228">
        <v>0</v>
      </c>
      <c r="J8196" s="229">
        <f t="shared" si="780"/>
        <v>0</v>
      </c>
      <c r="K8196" s="229">
        <f t="shared" si="781"/>
        <v>0</v>
      </c>
      <c r="L8196" s="229">
        <f t="shared" si="781"/>
        <v>0</v>
      </c>
      <c r="M8196" s="229">
        <f t="shared" si="782"/>
        <v>0</v>
      </c>
    </row>
    <row r="8197" spans="1:13" ht="15" customHeight="1">
      <c r="A8197" s="76"/>
      <c r="B8197" s="77" t="str">
        <f t="shared" si="779"/>
        <v/>
      </c>
      <c r="C8197" t="str">
        <f t="shared" si="784"/>
        <v/>
      </c>
      <c r="D8197" s="315" t="str">
        <f t="shared" si="783"/>
        <v/>
      </c>
      <c r="E8197" s="228">
        <v>0</v>
      </c>
      <c r="J8197" s="229">
        <f t="shared" si="780"/>
        <v>0</v>
      </c>
      <c r="K8197" s="229">
        <f t="shared" si="781"/>
        <v>0</v>
      </c>
      <c r="L8197" s="229">
        <f t="shared" si="781"/>
        <v>0</v>
      </c>
      <c r="M8197" s="229">
        <f t="shared" si="782"/>
        <v>0</v>
      </c>
    </row>
    <row r="8198" spans="1:13" ht="15" customHeight="1">
      <c r="A8198" s="76"/>
      <c r="B8198" s="77" t="str">
        <f t="shared" si="779"/>
        <v/>
      </c>
      <c r="C8198" t="str">
        <f t="shared" si="784"/>
        <v/>
      </c>
      <c r="D8198" s="315" t="str">
        <f t="shared" si="783"/>
        <v/>
      </c>
      <c r="E8198" s="228">
        <v>0</v>
      </c>
      <c r="J8198" s="229">
        <f t="shared" si="780"/>
        <v>0</v>
      </c>
      <c r="K8198" s="229">
        <f t="shared" si="781"/>
        <v>0</v>
      </c>
      <c r="L8198" s="229">
        <f t="shared" si="781"/>
        <v>0</v>
      </c>
      <c r="M8198" s="229">
        <f t="shared" si="782"/>
        <v>0</v>
      </c>
    </row>
    <row r="8199" spans="1:13" ht="15" customHeight="1">
      <c r="A8199" s="76"/>
      <c r="B8199" s="77" t="str">
        <f t="shared" ref="B8199:B8262" si="785">IF(A8199="","",TEXT(A8199,"DDDD"))</f>
        <v/>
      </c>
      <c r="C8199" t="str">
        <f t="shared" si="784"/>
        <v/>
      </c>
      <c r="D8199" s="315" t="str">
        <f t="shared" si="783"/>
        <v/>
      </c>
      <c r="E8199" s="228">
        <v>0</v>
      </c>
      <c r="J8199" s="229">
        <f t="shared" ref="J8199:J8262" si="786">IF(E8199=0,0,(1-J$4)*E8199)</f>
        <v>0</v>
      </c>
      <c r="K8199" s="229">
        <f t="shared" ref="K8199:L8262" si="787">IF(F8199=0,0,(1-K$4)*F8199)</f>
        <v>0</v>
      </c>
      <c r="L8199" s="229">
        <f t="shared" si="787"/>
        <v>0</v>
      </c>
      <c r="M8199" s="229">
        <f t="shared" ref="M8199:M8262" si="788">IF(H8199=0,0,(1-M$4)*H8199)</f>
        <v>0</v>
      </c>
    </row>
    <row r="8200" spans="1:13" ht="15" customHeight="1">
      <c r="A8200" s="76"/>
      <c r="B8200" s="77" t="str">
        <f t="shared" si="785"/>
        <v/>
      </c>
      <c r="C8200" t="str">
        <f t="shared" si="784"/>
        <v/>
      </c>
      <c r="D8200" s="315" t="str">
        <f t="shared" ref="D8200:D8263" si="789">IF(A8200&lt;&gt;"",PROPER(TEXT(A8200,"Mmmm")),"")</f>
        <v/>
      </c>
      <c r="E8200" s="228">
        <v>0</v>
      </c>
      <c r="J8200" s="229">
        <f t="shared" si="786"/>
        <v>0</v>
      </c>
      <c r="K8200" s="229">
        <f t="shared" si="787"/>
        <v>0</v>
      </c>
      <c r="L8200" s="229">
        <f t="shared" si="787"/>
        <v>0</v>
      </c>
      <c r="M8200" s="229">
        <f t="shared" si="788"/>
        <v>0</v>
      </c>
    </row>
    <row r="8201" spans="1:13" ht="15" customHeight="1">
      <c r="A8201" s="76"/>
      <c r="B8201" s="77" t="str">
        <f t="shared" si="785"/>
        <v/>
      </c>
      <c r="C8201" t="str">
        <f t="shared" si="784"/>
        <v/>
      </c>
      <c r="D8201" s="315" t="str">
        <f t="shared" si="789"/>
        <v/>
      </c>
      <c r="E8201" s="228">
        <v>0</v>
      </c>
      <c r="J8201" s="229">
        <f t="shared" si="786"/>
        <v>0</v>
      </c>
      <c r="K8201" s="229">
        <f t="shared" si="787"/>
        <v>0</v>
      </c>
      <c r="L8201" s="229">
        <f t="shared" si="787"/>
        <v>0</v>
      </c>
      <c r="M8201" s="229">
        <f t="shared" si="788"/>
        <v>0</v>
      </c>
    </row>
    <row r="8202" spans="1:13" ht="15" customHeight="1">
      <c r="A8202" s="76"/>
      <c r="B8202" s="77" t="str">
        <f t="shared" si="785"/>
        <v/>
      </c>
      <c r="C8202" t="str">
        <f t="shared" si="784"/>
        <v/>
      </c>
      <c r="D8202" s="315" t="str">
        <f t="shared" si="789"/>
        <v/>
      </c>
      <c r="E8202" s="228">
        <v>0</v>
      </c>
      <c r="J8202" s="229">
        <f t="shared" si="786"/>
        <v>0</v>
      </c>
      <c r="K8202" s="229">
        <f t="shared" si="787"/>
        <v>0</v>
      </c>
      <c r="L8202" s="229">
        <f t="shared" si="787"/>
        <v>0</v>
      </c>
      <c r="M8202" s="229">
        <f t="shared" si="788"/>
        <v>0</v>
      </c>
    </row>
    <row r="8203" spans="1:13" ht="15" customHeight="1">
      <c r="A8203" s="76"/>
      <c r="B8203" s="77" t="str">
        <f t="shared" si="785"/>
        <v/>
      </c>
      <c r="C8203" t="str">
        <f t="shared" si="784"/>
        <v/>
      </c>
      <c r="D8203" s="315" t="str">
        <f t="shared" si="789"/>
        <v/>
      </c>
      <c r="E8203" s="228">
        <v>0</v>
      </c>
      <c r="J8203" s="229">
        <f t="shared" si="786"/>
        <v>0</v>
      </c>
      <c r="K8203" s="229">
        <f t="shared" si="787"/>
        <v>0</v>
      </c>
      <c r="L8203" s="229">
        <f t="shared" si="787"/>
        <v>0</v>
      </c>
      <c r="M8203" s="229">
        <f t="shared" si="788"/>
        <v>0</v>
      </c>
    </row>
    <row r="8204" spans="1:13" ht="15" customHeight="1">
      <c r="A8204" s="76"/>
      <c r="B8204" s="77" t="str">
        <f t="shared" si="785"/>
        <v/>
      </c>
      <c r="C8204" t="str">
        <f t="shared" si="784"/>
        <v/>
      </c>
      <c r="D8204" s="315" t="str">
        <f t="shared" si="789"/>
        <v/>
      </c>
      <c r="E8204" s="228">
        <v>0</v>
      </c>
      <c r="J8204" s="229">
        <f t="shared" si="786"/>
        <v>0</v>
      </c>
      <c r="K8204" s="229">
        <f t="shared" si="787"/>
        <v>0</v>
      </c>
      <c r="L8204" s="229">
        <f t="shared" si="787"/>
        <v>0</v>
      </c>
      <c r="M8204" s="229">
        <f t="shared" si="788"/>
        <v>0</v>
      </c>
    </row>
    <row r="8205" spans="1:13" ht="15" customHeight="1">
      <c r="A8205" s="76"/>
      <c r="B8205" s="77" t="str">
        <f t="shared" si="785"/>
        <v/>
      </c>
      <c r="C8205" t="str">
        <f t="shared" si="784"/>
        <v/>
      </c>
      <c r="D8205" s="315" t="str">
        <f t="shared" si="789"/>
        <v/>
      </c>
      <c r="E8205" s="228">
        <v>0</v>
      </c>
      <c r="J8205" s="229">
        <f t="shared" si="786"/>
        <v>0</v>
      </c>
      <c r="K8205" s="229">
        <f t="shared" si="787"/>
        <v>0</v>
      </c>
      <c r="L8205" s="229">
        <f t="shared" si="787"/>
        <v>0</v>
      </c>
      <c r="M8205" s="229">
        <f t="shared" si="788"/>
        <v>0</v>
      </c>
    </row>
    <row r="8206" spans="1:13" ht="15" customHeight="1">
      <c r="A8206" s="76"/>
      <c r="B8206" s="77" t="str">
        <f t="shared" si="785"/>
        <v/>
      </c>
      <c r="C8206" t="str">
        <f t="shared" si="784"/>
        <v/>
      </c>
      <c r="D8206" s="315" t="str">
        <f t="shared" si="789"/>
        <v/>
      </c>
      <c r="E8206" s="228">
        <v>0</v>
      </c>
      <c r="J8206" s="229">
        <f t="shared" si="786"/>
        <v>0</v>
      </c>
      <c r="K8206" s="229">
        <f t="shared" si="787"/>
        <v>0</v>
      </c>
      <c r="L8206" s="229">
        <f t="shared" si="787"/>
        <v>0</v>
      </c>
      <c r="M8206" s="229">
        <f t="shared" si="788"/>
        <v>0</v>
      </c>
    </row>
    <row r="8207" spans="1:13" ht="15" customHeight="1">
      <c r="A8207" s="76"/>
      <c r="B8207" s="77" t="str">
        <f t="shared" si="785"/>
        <v/>
      </c>
      <c r="C8207" t="str">
        <f t="shared" si="784"/>
        <v/>
      </c>
      <c r="D8207" s="315" t="str">
        <f t="shared" si="789"/>
        <v/>
      </c>
      <c r="E8207" s="228">
        <v>0</v>
      </c>
      <c r="J8207" s="229">
        <f t="shared" si="786"/>
        <v>0</v>
      </c>
      <c r="K8207" s="229">
        <f t="shared" si="787"/>
        <v>0</v>
      </c>
      <c r="L8207" s="229">
        <f t="shared" si="787"/>
        <v>0</v>
      </c>
      <c r="M8207" s="229">
        <f t="shared" si="788"/>
        <v>0</v>
      </c>
    </row>
    <row r="8208" spans="1:13" ht="15" customHeight="1">
      <c r="A8208" s="76"/>
      <c r="B8208" s="77" t="str">
        <f t="shared" si="785"/>
        <v/>
      </c>
      <c r="C8208" t="str">
        <f t="shared" si="784"/>
        <v/>
      </c>
      <c r="D8208" s="315" t="str">
        <f t="shared" si="789"/>
        <v/>
      </c>
      <c r="E8208" s="228">
        <v>0</v>
      </c>
      <c r="J8208" s="229">
        <f t="shared" si="786"/>
        <v>0</v>
      </c>
      <c r="K8208" s="229">
        <f t="shared" si="787"/>
        <v>0</v>
      </c>
      <c r="L8208" s="229">
        <f t="shared" si="787"/>
        <v>0</v>
      </c>
      <c r="M8208" s="229">
        <f t="shared" si="788"/>
        <v>0</v>
      </c>
    </row>
    <row r="8209" spans="1:13" ht="15" customHeight="1">
      <c r="A8209" s="76"/>
      <c r="B8209" s="77" t="str">
        <f t="shared" si="785"/>
        <v/>
      </c>
      <c r="C8209" t="str">
        <f t="shared" si="784"/>
        <v/>
      </c>
      <c r="D8209" s="315" t="str">
        <f t="shared" si="789"/>
        <v/>
      </c>
      <c r="E8209" s="228">
        <v>0</v>
      </c>
      <c r="J8209" s="229">
        <f t="shared" si="786"/>
        <v>0</v>
      </c>
      <c r="K8209" s="229">
        <f t="shared" si="787"/>
        <v>0</v>
      </c>
      <c r="L8209" s="229">
        <f t="shared" si="787"/>
        <v>0</v>
      </c>
      <c r="M8209" s="229">
        <f t="shared" si="788"/>
        <v>0</v>
      </c>
    </row>
    <row r="8210" spans="1:13" ht="15" customHeight="1">
      <c r="A8210" s="76"/>
      <c r="B8210" s="77" t="str">
        <f t="shared" si="785"/>
        <v/>
      </c>
      <c r="C8210" t="str">
        <f t="shared" si="784"/>
        <v/>
      </c>
      <c r="D8210" s="315" t="str">
        <f t="shared" si="789"/>
        <v/>
      </c>
      <c r="E8210" s="228">
        <v>0</v>
      </c>
      <c r="J8210" s="229">
        <f t="shared" si="786"/>
        <v>0</v>
      </c>
      <c r="K8210" s="229">
        <f t="shared" si="787"/>
        <v>0</v>
      </c>
      <c r="L8210" s="229">
        <f t="shared" si="787"/>
        <v>0</v>
      </c>
      <c r="M8210" s="229">
        <f t="shared" si="788"/>
        <v>0</v>
      </c>
    </row>
    <row r="8211" spans="1:13" ht="15" customHeight="1">
      <c r="A8211" s="76"/>
      <c r="B8211" s="77" t="str">
        <f t="shared" si="785"/>
        <v/>
      </c>
      <c r="C8211" t="str">
        <f t="shared" si="784"/>
        <v/>
      </c>
      <c r="D8211" s="315" t="str">
        <f t="shared" si="789"/>
        <v/>
      </c>
      <c r="E8211" s="228">
        <v>0</v>
      </c>
      <c r="J8211" s="229">
        <f t="shared" si="786"/>
        <v>0</v>
      </c>
      <c r="K8211" s="229">
        <f t="shared" si="787"/>
        <v>0</v>
      </c>
      <c r="L8211" s="229">
        <f t="shared" si="787"/>
        <v>0</v>
      </c>
      <c r="M8211" s="229">
        <f t="shared" si="788"/>
        <v>0</v>
      </c>
    </row>
    <row r="8212" spans="1:13" ht="15" customHeight="1">
      <c r="A8212" s="76"/>
      <c r="B8212" s="77" t="str">
        <f t="shared" si="785"/>
        <v/>
      </c>
      <c r="C8212" t="str">
        <f t="shared" si="784"/>
        <v/>
      </c>
      <c r="D8212" s="315" t="str">
        <f t="shared" si="789"/>
        <v/>
      </c>
      <c r="E8212" s="228">
        <v>0</v>
      </c>
      <c r="J8212" s="229">
        <f t="shared" si="786"/>
        <v>0</v>
      </c>
      <c r="K8212" s="229">
        <f t="shared" si="787"/>
        <v>0</v>
      </c>
      <c r="L8212" s="229">
        <f t="shared" si="787"/>
        <v>0</v>
      </c>
      <c r="M8212" s="229">
        <f t="shared" si="788"/>
        <v>0</v>
      </c>
    </row>
    <row r="8213" spans="1:13" ht="15" customHeight="1">
      <c r="A8213" s="76"/>
      <c r="B8213" s="77" t="str">
        <f t="shared" si="785"/>
        <v/>
      </c>
      <c r="C8213" t="str">
        <f t="shared" si="784"/>
        <v/>
      </c>
      <c r="D8213" s="315" t="str">
        <f t="shared" si="789"/>
        <v/>
      </c>
      <c r="E8213" s="228">
        <v>0</v>
      </c>
      <c r="J8213" s="229">
        <f t="shared" si="786"/>
        <v>0</v>
      </c>
      <c r="K8213" s="229">
        <f t="shared" si="787"/>
        <v>0</v>
      </c>
      <c r="L8213" s="229">
        <f t="shared" si="787"/>
        <v>0</v>
      </c>
      <c r="M8213" s="229">
        <f t="shared" si="788"/>
        <v>0</v>
      </c>
    </row>
    <row r="8214" spans="1:13" ht="15" customHeight="1">
      <c r="A8214" s="76"/>
      <c r="B8214" s="77" t="str">
        <f t="shared" si="785"/>
        <v/>
      </c>
      <c r="C8214" t="str">
        <f t="shared" si="784"/>
        <v/>
      </c>
      <c r="D8214" s="315" t="str">
        <f t="shared" si="789"/>
        <v/>
      </c>
      <c r="E8214" s="228">
        <v>0</v>
      </c>
      <c r="J8214" s="229">
        <f t="shared" si="786"/>
        <v>0</v>
      </c>
      <c r="K8214" s="229">
        <f t="shared" si="787"/>
        <v>0</v>
      </c>
      <c r="L8214" s="229">
        <f t="shared" si="787"/>
        <v>0</v>
      </c>
      <c r="M8214" s="229">
        <f t="shared" si="788"/>
        <v>0</v>
      </c>
    </row>
    <row r="8215" spans="1:13" ht="15" customHeight="1">
      <c r="A8215" s="76"/>
      <c r="B8215" s="77" t="str">
        <f t="shared" si="785"/>
        <v/>
      </c>
      <c r="C8215" t="str">
        <f t="shared" si="784"/>
        <v/>
      </c>
      <c r="D8215" s="315" t="str">
        <f t="shared" si="789"/>
        <v/>
      </c>
      <c r="E8215" s="228">
        <v>0</v>
      </c>
      <c r="J8215" s="229">
        <f t="shared" si="786"/>
        <v>0</v>
      </c>
      <c r="K8215" s="229">
        <f t="shared" si="787"/>
        <v>0</v>
      </c>
      <c r="L8215" s="229">
        <f t="shared" si="787"/>
        <v>0</v>
      </c>
      <c r="M8215" s="229">
        <f t="shared" si="788"/>
        <v>0</v>
      </c>
    </row>
    <row r="8216" spans="1:13" ht="15" customHeight="1">
      <c r="A8216" s="76"/>
      <c r="B8216" s="77" t="str">
        <f t="shared" si="785"/>
        <v/>
      </c>
      <c r="C8216" t="str">
        <f t="shared" si="784"/>
        <v/>
      </c>
      <c r="D8216" s="315" t="str">
        <f t="shared" si="789"/>
        <v/>
      </c>
      <c r="E8216" s="228">
        <v>0</v>
      </c>
      <c r="J8216" s="229">
        <f t="shared" si="786"/>
        <v>0</v>
      </c>
      <c r="K8216" s="229">
        <f t="shared" si="787"/>
        <v>0</v>
      </c>
      <c r="L8216" s="229">
        <f t="shared" si="787"/>
        <v>0</v>
      </c>
      <c r="M8216" s="229">
        <f t="shared" si="788"/>
        <v>0</v>
      </c>
    </row>
    <row r="8217" spans="1:13" ht="15" customHeight="1">
      <c r="A8217" s="76"/>
      <c r="B8217" s="77" t="str">
        <f t="shared" si="785"/>
        <v/>
      </c>
      <c r="C8217" t="str">
        <f t="shared" si="784"/>
        <v/>
      </c>
      <c r="D8217" s="315" t="str">
        <f t="shared" si="789"/>
        <v/>
      </c>
      <c r="E8217" s="228">
        <v>0</v>
      </c>
      <c r="J8217" s="229">
        <f t="shared" si="786"/>
        <v>0</v>
      </c>
      <c r="K8217" s="229">
        <f t="shared" si="787"/>
        <v>0</v>
      </c>
      <c r="L8217" s="229">
        <f t="shared" si="787"/>
        <v>0</v>
      </c>
      <c r="M8217" s="229">
        <f t="shared" si="788"/>
        <v>0</v>
      </c>
    </row>
    <row r="8218" spans="1:13" ht="15" customHeight="1">
      <c r="A8218" s="76"/>
      <c r="B8218" s="77" t="str">
        <f t="shared" si="785"/>
        <v/>
      </c>
      <c r="C8218" t="str">
        <f t="shared" si="784"/>
        <v/>
      </c>
      <c r="D8218" s="315" t="str">
        <f t="shared" si="789"/>
        <v/>
      </c>
      <c r="E8218" s="228">
        <v>0</v>
      </c>
      <c r="J8218" s="229">
        <f t="shared" si="786"/>
        <v>0</v>
      </c>
      <c r="K8218" s="229">
        <f t="shared" si="787"/>
        <v>0</v>
      </c>
      <c r="L8218" s="229">
        <f t="shared" si="787"/>
        <v>0</v>
      </c>
      <c r="M8218" s="229">
        <f t="shared" si="788"/>
        <v>0</v>
      </c>
    </row>
    <row r="8219" spans="1:13" ht="15" customHeight="1">
      <c r="A8219" s="76"/>
      <c r="B8219" s="77" t="str">
        <f t="shared" si="785"/>
        <v/>
      </c>
      <c r="C8219" t="str">
        <f t="shared" si="784"/>
        <v/>
      </c>
      <c r="D8219" s="315" t="str">
        <f t="shared" si="789"/>
        <v/>
      </c>
      <c r="E8219" s="228">
        <v>0</v>
      </c>
      <c r="J8219" s="229">
        <f t="shared" si="786"/>
        <v>0</v>
      </c>
      <c r="K8219" s="229">
        <f t="shared" si="787"/>
        <v>0</v>
      </c>
      <c r="L8219" s="229">
        <f t="shared" si="787"/>
        <v>0</v>
      </c>
      <c r="M8219" s="229">
        <f t="shared" si="788"/>
        <v>0</v>
      </c>
    </row>
    <row r="8220" spans="1:13" ht="15" customHeight="1">
      <c r="A8220" s="76"/>
      <c r="B8220" s="77" t="str">
        <f t="shared" si="785"/>
        <v/>
      </c>
      <c r="C8220" t="str">
        <f t="shared" si="784"/>
        <v/>
      </c>
      <c r="D8220" s="315" t="str">
        <f t="shared" si="789"/>
        <v/>
      </c>
      <c r="E8220" s="228">
        <v>0</v>
      </c>
      <c r="J8220" s="229">
        <f t="shared" si="786"/>
        <v>0</v>
      </c>
      <c r="K8220" s="229">
        <f t="shared" si="787"/>
        <v>0</v>
      </c>
      <c r="L8220" s="229">
        <f t="shared" si="787"/>
        <v>0</v>
      </c>
      <c r="M8220" s="229">
        <f t="shared" si="788"/>
        <v>0</v>
      </c>
    </row>
    <row r="8221" spans="1:13" ht="15" customHeight="1">
      <c r="A8221" s="76"/>
      <c r="B8221" s="77" t="str">
        <f t="shared" si="785"/>
        <v/>
      </c>
      <c r="C8221" t="str">
        <f t="shared" si="784"/>
        <v/>
      </c>
      <c r="D8221" s="315" t="str">
        <f t="shared" si="789"/>
        <v/>
      </c>
      <c r="E8221" s="228">
        <v>0</v>
      </c>
      <c r="J8221" s="229">
        <f t="shared" si="786"/>
        <v>0</v>
      </c>
      <c r="K8221" s="229">
        <f t="shared" si="787"/>
        <v>0</v>
      </c>
      <c r="L8221" s="229">
        <f t="shared" si="787"/>
        <v>0</v>
      </c>
      <c r="M8221" s="229">
        <f t="shared" si="788"/>
        <v>0</v>
      </c>
    </row>
    <row r="8222" spans="1:13" ht="15" customHeight="1">
      <c r="A8222" s="76"/>
      <c r="B8222" s="77" t="str">
        <f t="shared" si="785"/>
        <v/>
      </c>
      <c r="C8222" t="str">
        <f t="shared" si="784"/>
        <v/>
      </c>
      <c r="D8222" s="315" t="str">
        <f t="shared" si="789"/>
        <v/>
      </c>
      <c r="E8222" s="228">
        <v>0</v>
      </c>
      <c r="J8222" s="229">
        <f t="shared" si="786"/>
        <v>0</v>
      </c>
      <c r="K8222" s="229">
        <f t="shared" si="787"/>
        <v>0</v>
      </c>
      <c r="L8222" s="229">
        <f t="shared" si="787"/>
        <v>0</v>
      </c>
      <c r="M8222" s="229">
        <f t="shared" si="788"/>
        <v>0</v>
      </c>
    </row>
    <row r="8223" spans="1:13" ht="15" customHeight="1">
      <c r="A8223" s="76"/>
      <c r="B8223" s="77" t="str">
        <f t="shared" si="785"/>
        <v/>
      </c>
      <c r="C8223" t="str">
        <f t="shared" si="784"/>
        <v/>
      </c>
      <c r="D8223" s="315" t="str">
        <f t="shared" si="789"/>
        <v/>
      </c>
      <c r="E8223" s="228">
        <v>0</v>
      </c>
      <c r="J8223" s="229">
        <f t="shared" si="786"/>
        <v>0</v>
      </c>
      <c r="K8223" s="229">
        <f t="shared" si="787"/>
        <v>0</v>
      </c>
      <c r="L8223" s="229">
        <f t="shared" si="787"/>
        <v>0</v>
      </c>
      <c r="M8223" s="229">
        <f t="shared" si="788"/>
        <v>0</v>
      </c>
    </row>
    <row r="8224" spans="1:13" ht="15" customHeight="1">
      <c r="A8224" s="76"/>
      <c r="B8224" s="77" t="str">
        <f t="shared" si="785"/>
        <v/>
      </c>
      <c r="C8224" t="str">
        <f t="shared" si="784"/>
        <v/>
      </c>
      <c r="D8224" s="315" t="str">
        <f t="shared" si="789"/>
        <v/>
      </c>
      <c r="E8224" s="228">
        <v>0</v>
      </c>
      <c r="J8224" s="229">
        <f t="shared" si="786"/>
        <v>0</v>
      </c>
      <c r="K8224" s="229">
        <f t="shared" si="787"/>
        <v>0</v>
      </c>
      <c r="L8224" s="229">
        <f t="shared" si="787"/>
        <v>0</v>
      </c>
      <c r="M8224" s="229">
        <f t="shared" si="788"/>
        <v>0</v>
      </c>
    </row>
    <row r="8225" spans="1:13" ht="15" customHeight="1">
      <c r="A8225" s="76"/>
      <c r="B8225" s="77" t="str">
        <f t="shared" si="785"/>
        <v/>
      </c>
      <c r="C8225" t="str">
        <f t="shared" si="784"/>
        <v/>
      </c>
      <c r="D8225" s="315" t="str">
        <f t="shared" si="789"/>
        <v/>
      </c>
      <c r="E8225" s="228">
        <v>0</v>
      </c>
      <c r="J8225" s="229">
        <f t="shared" si="786"/>
        <v>0</v>
      </c>
      <c r="K8225" s="229">
        <f t="shared" si="787"/>
        <v>0</v>
      </c>
      <c r="L8225" s="229">
        <f t="shared" si="787"/>
        <v>0</v>
      </c>
      <c r="M8225" s="229">
        <f t="shared" si="788"/>
        <v>0</v>
      </c>
    </row>
    <row r="8226" spans="1:13" ht="15" customHeight="1">
      <c r="A8226" s="76"/>
      <c r="B8226" s="77" t="str">
        <f t="shared" si="785"/>
        <v/>
      </c>
      <c r="C8226" t="str">
        <f t="shared" si="784"/>
        <v/>
      </c>
      <c r="D8226" s="315" t="str">
        <f t="shared" si="789"/>
        <v/>
      </c>
      <c r="E8226" s="228">
        <v>0</v>
      </c>
      <c r="J8226" s="229">
        <f t="shared" si="786"/>
        <v>0</v>
      </c>
      <c r="K8226" s="229">
        <f t="shared" si="787"/>
        <v>0</v>
      </c>
      <c r="L8226" s="229">
        <f t="shared" si="787"/>
        <v>0</v>
      </c>
      <c r="M8226" s="229">
        <f t="shared" si="788"/>
        <v>0</v>
      </c>
    </row>
    <row r="8227" spans="1:13" ht="15" customHeight="1">
      <c r="A8227" s="76"/>
      <c r="B8227" s="77" t="str">
        <f t="shared" si="785"/>
        <v/>
      </c>
      <c r="C8227" t="str">
        <f t="shared" si="784"/>
        <v/>
      </c>
      <c r="D8227" s="315" t="str">
        <f t="shared" si="789"/>
        <v/>
      </c>
      <c r="E8227" s="228">
        <v>0</v>
      </c>
      <c r="J8227" s="229">
        <f t="shared" si="786"/>
        <v>0</v>
      </c>
      <c r="K8227" s="229">
        <f t="shared" si="787"/>
        <v>0</v>
      </c>
      <c r="L8227" s="229">
        <f t="shared" si="787"/>
        <v>0</v>
      </c>
      <c r="M8227" s="229">
        <f t="shared" si="788"/>
        <v>0</v>
      </c>
    </row>
    <row r="8228" spans="1:13" ht="15" customHeight="1">
      <c r="A8228" s="76"/>
      <c r="B8228" s="77" t="str">
        <f t="shared" si="785"/>
        <v/>
      </c>
      <c r="C8228" t="str">
        <f t="shared" si="784"/>
        <v/>
      </c>
      <c r="D8228" s="315" t="str">
        <f t="shared" si="789"/>
        <v/>
      </c>
      <c r="E8228" s="228">
        <v>0</v>
      </c>
      <c r="J8228" s="229">
        <f t="shared" si="786"/>
        <v>0</v>
      </c>
      <c r="K8228" s="229">
        <f t="shared" si="787"/>
        <v>0</v>
      </c>
      <c r="L8228" s="229">
        <f t="shared" si="787"/>
        <v>0</v>
      </c>
      <c r="M8228" s="229">
        <f t="shared" si="788"/>
        <v>0</v>
      </c>
    </row>
    <row r="8229" spans="1:13" ht="15" customHeight="1">
      <c r="A8229" s="76"/>
      <c r="B8229" s="77" t="str">
        <f t="shared" si="785"/>
        <v/>
      </c>
      <c r="C8229" t="str">
        <f t="shared" si="784"/>
        <v/>
      </c>
      <c r="D8229" s="315" t="str">
        <f t="shared" si="789"/>
        <v/>
      </c>
      <c r="E8229" s="228">
        <v>0</v>
      </c>
      <c r="J8229" s="229">
        <f t="shared" si="786"/>
        <v>0</v>
      </c>
      <c r="K8229" s="229">
        <f t="shared" si="787"/>
        <v>0</v>
      </c>
      <c r="L8229" s="229">
        <f t="shared" si="787"/>
        <v>0</v>
      </c>
      <c r="M8229" s="229">
        <f t="shared" si="788"/>
        <v>0</v>
      </c>
    </row>
    <row r="8230" spans="1:13" ht="15" customHeight="1">
      <c r="A8230" s="76"/>
      <c r="B8230" s="77" t="str">
        <f t="shared" si="785"/>
        <v/>
      </c>
      <c r="C8230" t="str">
        <f t="shared" si="784"/>
        <v/>
      </c>
      <c r="D8230" s="315" t="str">
        <f t="shared" si="789"/>
        <v/>
      </c>
      <c r="E8230" s="228">
        <v>0</v>
      </c>
      <c r="J8230" s="229">
        <f t="shared" si="786"/>
        <v>0</v>
      </c>
      <c r="K8230" s="229">
        <f t="shared" si="787"/>
        <v>0</v>
      </c>
      <c r="L8230" s="229">
        <f t="shared" si="787"/>
        <v>0</v>
      </c>
      <c r="M8230" s="229">
        <f t="shared" si="788"/>
        <v>0</v>
      </c>
    </row>
    <row r="8231" spans="1:13" ht="15" customHeight="1">
      <c r="A8231" s="76"/>
      <c r="B8231" s="77" t="str">
        <f t="shared" si="785"/>
        <v/>
      </c>
      <c r="C8231" t="str">
        <f t="shared" si="784"/>
        <v/>
      </c>
      <c r="D8231" s="315" t="str">
        <f t="shared" si="789"/>
        <v/>
      </c>
      <c r="E8231" s="228">
        <v>0</v>
      </c>
      <c r="J8231" s="229">
        <f t="shared" si="786"/>
        <v>0</v>
      </c>
      <c r="K8231" s="229">
        <f t="shared" si="787"/>
        <v>0</v>
      </c>
      <c r="L8231" s="229">
        <f t="shared" si="787"/>
        <v>0</v>
      </c>
      <c r="M8231" s="229">
        <f t="shared" si="788"/>
        <v>0</v>
      </c>
    </row>
    <row r="8232" spans="1:13" ht="15" customHeight="1">
      <c r="A8232" s="76"/>
      <c r="B8232" s="77" t="str">
        <f t="shared" si="785"/>
        <v/>
      </c>
      <c r="C8232" t="str">
        <f t="shared" si="784"/>
        <v/>
      </c>
      <c r="D8232" s="315" t="str">
        <f t="shared" si="789"/>
        <v/>
      </c>
      <c r="E8232" s="228">
        <v>0</v>
      </c>
      <c r="J8232" s="229">
        <f t="shared" si="786"/>
        <v>0</v>
      </c>
      <c r="K8232" s="229">
        <f t="shared" si="787"/>
        <v>0</v>
      </c>
      <c r="L8232" s="229">
        <f t="shared" si="787"/>
        <v>0</v>
      </c>
      <c r="M8232" s="229">
        <f t="shared" si="788"/>
        <v>0</v>
      </c>
    </row>
    <row r="8233" spans="1:13" ht="15" customHeight="1">
      <c r="A8233" s="76"/>
      <c r="B8233" s="77" t="str">
        <f t="shared" si="785"/>
        <v/>
      </c>
      <c r="C8233" t="str">
        <f t="shared" si="784"/>
        <v/>
      </c>
      <c r="D8233" s="315" t="str">
        <f t="shared" si="789"/>
        <v/>
      </c>
      <c r="E8233" s="228">
        <v>0</v>
      </c>
      <c r="J8233" s="229">
        <f t="shared" si="786"/>
        <v>0</v>
      </c>
      <c r="K8233" s="229">
        <f t="shared" si="787"/>
        <v>0</v>
      </c>
      <c r="L8233" s="229">
        <f t="shared" si="787"/>
        <v>0</v>
      </c>
      <c r="M8233" s="229">
        <f t="shared" si="788"/>
        <v>0</v>
      </c>
    </row>
    <row r="8234" spans="1:13" ht="15" customHeight="1">
      <c r="A8234" s="76"/>
      <c r="B8234" s="77" t="str">
        <f t="shared" si="785"/>
        <v/>
      </c>
      <c r="C8234" t="str">
        <f t="shared" si="784"/>
        <v/>
      </c>
      <c r="D8234" s="315" t="str">
        <f t="shared" si="789"/>
        <v/>
      </c>
      <c r="E8234" s="228">
        <v>0</v>
      </c>
      <c r="J8234" s="229">
        <f t="shared" si="786"/>
        <v>0</v>
      </c>
      <c r="K8234" s="229">
        <f t="shared" si="787"/>
        <v>0</v>
      </c>
      <c r="L8234" s="229">
        <f t="shared" si="787"/>
        <v>0</v>
      </c>
      <c r="M8234" s="229">
        <f t="shared" si="788"/>
        <v>0</v>
      </c>
    </row>
    <row r="8235" spans="1:13" ht="15" customHeight="1">
      <c r="A8235" s="76"/>
      <c r="B8235" s="77" t="str">
        <f t="shared" si="785"/>
        <v/>
      </c>
      <c r="C8235" t="str">
        <f t="shared" si="784"/>
        <v/>
      </c>
      <c r="D8235" s="315" t="str">
        <f t="shared" si="789"/>
        <v/>
      </c>
      <c r="E8235" s="228">
        <v>0</v>
      </c>
      <c r="J8235" s="229">
        <f t="shared" si="786"/>
        <v>0</v>
      </c>
      <c r="K8235" s="229">
        <f t="shared" si="787"/>
        <v>0</v>
      </c>
      <c r="L8235" s="229">
        <f t="shared" si="787"/>
        <v>0</v>
      </c>
      <c r="M8235" s="229">
        <f t="shared" si="788"/>
        <v>0</v>
      </c>
    </row>
    <row r="8236" spans="1:13" ht="15" customHeight="1">
      <c r="A8236" s="76"/>
      <c r="B8236" s="77" t="str">
        <f t="shared" si="785"/>
        <v/>
      </c>
      <c r="C8236" t="str">
        <f t="shared" si="784"/>
        <v/>
      </c>
      <c r="D8236" s="315" t="str">
        <f t="shared" si="789"/>
        <v/>
      </c>
      <c r="E8236" s="228">
        <v>0</v>
      </c>
      <c r="J8236" s="229">
        <f t="shared" si="786"/>
        <v>0</v>
      </c>
      <c r="K8236" s="229">
        <f t="shared" si="787"/>
        <v>0</v>
      </c>
      <c r="L8236" s="229">
        <f t="shared" si="787"/>
        <v>0</v>
      </c>
      <c r="M8236" s="229">
        <f t="shared" si="788"/>
        <v>0</v>
      </c>
    </row>
    <row r="8237" spans="1:13" ht="15" customHeight="1">
      <c r="A8237" s="76"/>
      <c r="B8237" s="77" t="str">
        <f t="shared" si="785"/>
        <v/>
      </c>
      <c r="C8237" t="str">
        <f t="shared" si="784"/>
        <v/>
      </c>
      <c r="D8237" s="315" t="str">
        <f t="shared" si="789"/>
        <v/>
      </c>
      <c r="E8237" s="228">
        <v>0</v>
      </c>
      <c r="J8237" s="229">
        <f t="shared" si="786"/>
        <v>0</v>
      </c>
      <c r="K8237" s="229">
        <f t="shared" si="787"/>
        <v>0</v>
      </c>
      <c r="L8237" s="229">
        <f t="shared" si="787"/>
        <v>0</v>
      </c>
      <c r="M8237" s="229">
        <f t="shared" si="788"/>
        <v>0</v>
      </c>
    </row>
    <row r="8238" spans="1:13" ht="15" customHeight="1">
      <c r="A8238" s="76"/>
      <c r="B8238" s="77" t="str">
        <f t="shared" si="785"/>
        <v/>
      </c>
      <c r="C8238" t="str">
        <f t="shared" si="784"/>
        <v/>
      </c>
      <c r="D8238" s="315" t="str">
        <f t="shared" si="789"/>
        <v/>
      </c>
      <c r="E8238" s="228">
        <v>0</v>
      </c>
      <c r="J8238" s="229">
        <f t="shared" si="786"/>
        <v>0</v>
      </c>
      <c r="K8238" s="229">
        <f t="shared" si="787"/>
        <v>0</v>
      </c>
      <c r="L8238" s="229">
        <f t="shared" si="787"/>
        <v>0</v>
      </c>
      <c r="M8238" s="229">
        <f t="shared" si="788"/>
        <v>0</v>
      </c>
    </row>
    <row r="8239" spans="1:13" ht="15" customHeight="1">
      <c r="A8239" s="76"/>
      <c r="B8239" s="77" t="str">
        <f t="shared" si="785"/>
        <v/>
      </c>
      <c r="C8239" t="str">
        <f t="shared" si="784"/>
        <v/>
      </c>
      <c r="D8239" s="315" t="str">
        <f t="shared" si="789"/>
        <v/>
      </c>
      <c r="E8239" s="228">
        <v>0</v>
      </c>
      <c r="J8239" s="229">
        <f t="shared" si="786"/>
        <v>0</v>
      </c>
      <c r="K8239" s="229">
        <f t="shared" si="787"/>
        <v>0</v>
      </c>
      <c r="L8239" s="229">
        <f t="shared" si="787"/>
        <v>0</v>
      </c>
      <c r="M8239" s="229">
        <f t="shared" si="788"/>
        <v>0</v>
      </c>
    </row>
    <row r="8240" spans="1:13" ht="15" customHeight="1">
      <c r="A8240" s="76"/>
      <c r="B8240" s="77" t="str">
        <f t="shared" si="785"/>
        <v/>
      </c>
      <c r="C8240" t="str">
        <f t="shared" si="784"/>
        <v/>
      </c>
      <c r="D8240" s="315" t="str">
        <f t="shared" si="789"/>
        <v/>
      </c>
      <c r="E8240" s="228">
        <v>0</v>
      </c>
      <c r="J8240" s="229">
        <f t="shared" si="786"/>
        <v>0</v>
      </c>
      <c r="K8240" s="229">
        <f t="shared" si="787"/>
        <v>0</v>
      </c>
      <c r="L8240" s="229">
        <f t="shared" si="787"/>
        <v>0</v>
      </c>
      <c r="M8240" s="229">
        <f t="shared" si="788"/>
        <v>0</v>
      </c>
    </row>
    <row r="8241" spans="1:13" ht="15" customHeight="1">
      <c r="A8241" s="76"/>
      <c r="B8241" s="77" t="str">
        <f t="shared" si="785"/>
        <v/>
      </c>
      <c r="C8241" t="str">
        <f t="shared" si="784"/>
        <v/>
      </c>
      <c r="D8241" s="315" t="str">
        <f t="shared" si="789"/>
        <v/>
      </c>
      <c r="E8241" s="228">
        <v>0</v>
      </c>
      <c r="J8241" s="229">
        <f t="shared" si="786"/>
        <v>0</v>
      </c>
      <c r="K8241" s="229">
        <f t="shared" si="787"/>
        <v>0</v>
      </c>
      <c r="L8241" s="229">
        <f t="shared" si="787"/>
        <v>0</v>
      </c>
      <c r="M8241" s="229">
        <f t="shared" si="788"/>
        <v>0</v>
      </c>
    </row>
    <row r="8242" spans="1:13" ht="15" customHeight="1">
      <c r="A8242" s="76"/>
      <c r="B8242" s="77" t="str">
        <f t="shared" si="785"/>
        <v/>
      </c>
      <c r="C8242" t="str">
        <f t="shared" si="784"/>
        <v/>
      </c>
      <c r="D8242" s="315" t="str">
        <f t="shared" si="789"/>
        <v/>
      </c>
      <c r="E8242" s="228">
        <v>0</v>
      </c>
      <c r="J8242" s="229">
        <f t="shared" si="786"/>
        <v>0</v>
      </c>
      <c r="K8242" s="229">
        <f t="shared" si="787"/>
        <v>0</v>
      </c>
      <c r="L8242" s="229">
        <f t="shared" si="787"/>
        <v>0</v>
      </c>
      <c r="M8242" s="229">
        <f t="shared" si="788"/>
        <v>0</v>
      </c>
    </row>
    <row r="8243" spans="1:13" ht="15" customHeight="1">
      <c r="A8243" s="76"/>
      <c r="B8243" s="77" t="str">
        <f t="shared" si="785"/>
        <v/>
      </c>
      <c r="C8243" t="str">
        <f t="shared" si="784"/>
        <v/>
      </c>
      <c r="D8243" s="315" t="str">
        <f t="shared" si="789"/>
        <v/>
      </c>
      <c r="E8243" s="228">
        <v>0</v>
      </c>
      <c r="J8243" s="229">
        <f t="shared" si="786"/>
        <v>0</v>
      </c>
      <c r="K8243" s="229">
        <f t="shared" si="787"/>
        <v>0</v>
      </c>
      <c r="L8243" s="229">
        <f t="shared" si="787"/>
        <v>0</v>
      </c>
      <c r="M8243" s="229">
        <f t="shared" si="788"/>
        <v>0</v>
      </c>
    </row>
    <row r="8244" spans="1:13" ht="15" customHeight="1">
      <c r="A8244" s="76"/>
      <c r="B8244" s="77" t="str">
        <f t="shared" si="785"/>
        <v/>
      </c>
      <c r="C8244" t="str">
        <f t="shared" si="784"/>
        <v/>
      </c>
      <c r="D8244" s="315" t="str">
        <f t="shared" si="789"/>
        <v/>
      </c>
      <c r="E8244" s="228">
        <v>0</v>
      </c>
      <c r="J8244" s="229">
        <f t="shared" si="786"/>
        <v>0</v>
      </c>
      <c r="K8244" s="229">
        <f t="shared" si="787"/>
        <v>0</v>
      </c>
      <c r="L8244" s="229">
        <f t="shared" si="787"/>
        <v>0</v>
      </c>
      <c r="M8244" s="229">
        <f t="shared" si="788"/>
        <v>0</v>
      </c>
    </row>
    <row r="8245" spans="1:13" ht="15" customHeight="1">
      <c r="A8245" s="76"/>
      <c r="B8245" s="77" t="str">
        <f t="shared" si="785"/>
        <v/>
      </c>
      <c r="C8245" t="str">
        <f t="shared" si="784"/>
        <v/>
      </c>
      <c r="D8245" s="315" t="str">
        <f t="shared" si="789"/>
        <v/>
      </c>
      <c r="E8245" s="228">
        <v>0</v>
      </c>
      <c r="J8245" s="229">
        <f t="shared" si="786"/>
        <v>0</v>
      </c>
      <c r="K8245" s="229">
        <f t="shared" si="787"/>
        <v>0</v>
      </c>
      <c r="L8245" s="229">
        <f t="shared" si="787"/>
        <v>0</v>
      </c>
      <c r="M8245" s="229">
        <f t="shared" si="788"/>
        <v>0</v>
      </c>
    </row>
    <row r="8246" spans="1:13" ht="15" customHeight="1">
      <c r="A8246" s="76"/>
      <c r="B8246" s="77" t="str">
        <f t="shared" si="785"/>
        <v/>
      </c>
      <c r="C8246" t="str">
        <f t="shared" si="784"/>
        <v/>
      </c>
      <c r="D8246" s="315" t="str">
        <f t="shared" si="789"/>
        <v/>
      </c>
      <c r="E8246" s="228">
        <v>0</v>
      </c>
      <c r="J8246" s="229">
        <f t="shared" si="786"/>
        <v>0</v>
      </c>
      <c r="K8246" s="229">
        <f t="shared" si="787"/>
        <v>0</v>
      </c>
      <c r="L8246" s="229">
        <f t="shared" si="787"/>
        <v>0</v>
      </c>
      <c r="M8246" s="229">
        <f t="shared" si="788"/>
        <v>0</v>
      </c>
    </row>
    <row r="8247" spans="1:13" ht="15" customHeight="1">
      <c r="A8247" s="76"/>
      <c r="B8247" s="77" t="str">
        <f t="shared" si="785"/>
        <v/>
      </c>
      <c r="C8247" t="str">
        <f t="shared" si="784"/>
        <v/>
      </c>
      <c r="D8247" s="315" t="str">
        <f t="shared" si="789"/>
        <v/>
      </c>
      <c r="E8247" s="228">
        <v>0</v>
      </c>
      <c r="J8247" s="229">
        <f t="shared" si="786"/>
        <v>0</v>
      </c>
      <c r="K8247" s="229">
        <f t="shared" si="787"/>
        <v>0</v>
      </c>
      <c r="L8247" s="229">
        <f t="shared" si="787"/>
        <v>0</v>
      </c>
      <c r="M8247" s="229">
        <f t="shared" si="788"/>
        <v>0</v>
      </c>
    </row>
    <row r="8248" spans="1:13" ht="15" customHeight="1">
      <c r="A8248" s="76"/>
      <c r="B8248" s="77" t="str">
        <f t="shared" si="785"/>
        <v/>
      </c>
      <c r="C8248" t="str">
        <f t="shared" si="784"/>
        <v/>
      </c>
      <c r="D8248" s="315" t="str">
        <f t="shared" si="789"/>
        <v/>
      </c>
      <c r="E8248" s="228">
        <v>0</v>
      </c>
      <c r="J8248" s="229">
        <f t="shared" si="786"/>
        <v>0</v>
      </c>
      <c r="K8248" s="229">
        <f t="shared" si="787"/>
        <v>0</v>
      </c>
      <c r="L8248" s="229">
        <f t="shared" si="787"/>
        <v>0</v>
      </c>
      <c r="M8248" s="229">
        <f t="shared" si="788"/>
        <v>0</v>
      </c>
    </row>
    <row r="8249" spans="1:13" ht="15" customHeight="1">
      <c r="A8249" s="76"/>
      <c r="B8249" s="77" t="str">
        <f t="shared" si="785"/>
        <v/>
      </c>
      <c r="C8249" t="str">
        <f t="shared" si="784"/>
        <v/>
      </c>
      <c r="D8249" s="315" t="str">
        <f t="shared" si="789"/>
        <v/>
      </c>
      <c r="E8249" s="228">
        <v>0</v>
      </c>
      <c r="J8249" s="229">
        <f t="shared" si="786"/>
        <v>0</v>
      </c>
      <c r="K8249" s="229">
        <f t="shared" si="787"/>
        <v>0</v>
      </c>
      <c r="L8249" s="229">
        <f t="shared" si="787"/>
        <v>0</v>
      </c>
      <c r="M8249" s="229">
        <f t="shared" si="788"/>
        <v>0</v>
      </c>
    </row>
    <row r="8250" spans="1:13" ht="15" customHeight="1">
      <c r="A8250" s="76"/>
      <c r="B8250" s="77" t="str">
        <f t="shared" si="785"/>
        <v/>
      </c>
      <c r="C8250" t="str">
        <f t="shared" si="784"/>
        <v/>
      </c>
      <c r="D8250" s="315" t="str">
        <f t="shared" si="789"/>
        <v/>
      </c>
      <c r="E8250" s="228">
        <v>0</v>
      </c>
      <c r="J8250" s="229">
        <f t="shared" si="786"/>
        <v>0</v>
      </c>
      <c r="K8250" s="229">
        <f t="shared" si="787"/>
        <v>0</v>
      </c>
      <c r="L8250" s="229">
        <f t="shared" si="787"/>
        <v>0</v>
      </c>
      <c r="M8250" s="229">
        <f t="shared" si="788"/>
        <v>0</v>
      </c>
    </row>
    <row r="8251" spans="1:13" ht="15" customHeight="1">
      <c r="A8251" s="76"/>
      <c r="B8251" s="77" t="str">
        <f t="shared" si="785"/>
        <v/>
      </c>
      <c r="C8251" t="str">
        <f t="shared" si="784"/>
        <v/>
      </c>
      <c r="D8251" s="315" t="str">
        <f t="shared" si="789"/>
        <v/>
      </c>
      <c r="E8251" s="228">
        <v>0</v>
      </c>
      <c r="J8251" s="229">
        <f t="shared" si="786"/>
        <v>0</v>
      </c>
      <c r="K8251" s="229">
        <f t="shared" si="787"/>
        <v>0</v>
      </c>
      <c r="L8251" s="229">
        <f t="shared" si="787"/>
        <v>0</v>
      </c>
      <c r="M8251" s="229">
        <f t="shared" si="788"/>
        <v>0</v>
      </c>
    </row>
    <row r="8252" spans="1:13" ht="15" customHeight="1">
      <c r="A8252" s="76"/>
      <c r="B8252" s="77" t="str">
        <f t="shared" si="785"/>
        <v/>
      </c>
      <c r="C8252" t="str">
        <f t="shared" si="784"/>
        <v/>
      </c>
      <c r="D8252" s="315" t="str">
        <f t="shared" si="789"/>
        <v/>
      </c>
      <c r="E8252" s="228">
        <v>0</v>
      </c>
      <c r="J8252" s="229">
        <f t="shared" si="786"/>
        <v>0</v>
      </c>
      <c r="K8252" s="229">
        <f t="shared" si="787"/>
        <v>0</v>
      </c>
      <c r="L8252" s="229">
        <f t="shared" si="787"/>
        <v>0</v>
      </c>
      <c r="M8252" s="229">
        <f t="shared" si="788"/>
        <v>0</v>
      </c>
    </row>
    <row r="8253" spans="1:13" ht="15" customHeight="1">
      <c r="A8253" s="76"/>
      <c r="B8253" s="77" t="str">
        <f t="shared" si="785"/>
        <v/>
      </c>
      <c r="C8253" t="str">
        <f t="shared" si="784"/>
        <v/>
      </c>
      <c r="D8253" s="315" t="str">
        <f t="shared" si="789"/>
        <v/>
      </c>
      <c r="E8253" s="228">
        <v>0</v>
      </c>
      <c r="J8253" s="229">
        <f t="shared" si="786"/>
        <v>0</v>
      </c>
      <c r="K8253" s="229">
        <f t="shared" si="787"/>
        <v>0</v>
      </c>
      <c r="L8253" s="229">
        <f t="shared" si="787"/>
        <v>0</v>
      </c>
      <c r="M8253" s="229">
        <f t="shared" si="788"/>
        <v>0</v>
      </c>
    </row>
    <row r="8254" spans="1:13" ht="15" customHeight="1">
      <c r="A8254" s="76"/>
      <c r="B8254" s="77" t="str">
        <f t="shared" si="785"/>
        <v/>
      </c>
      <c r="C8254" t="str">
        <f t="shared" si="784"/>
        <v/>
      </c>
      <c r="D8254" s="315" t="str">
        <f t="shared" si="789"/>
        <v/>
      </c>
      <c r="E8254" s="228">
        <v>0</v>
      </c>
      <c r="J8254" s="229">
        <f t="shared" si="786"/>
        <v>0</v>
      </c>
      <c r="K8254" s="229">
        <f t="shared" si="787"/>
        <v>0</v>
      </c>
      <c r="L8254" s="229">
        <f t="shared" si="787"/>
        <v>0</v>
      </c>
      <c r="M8254" s="229">
        <f t="shared" si="788"/>
        <v>0</v>
      </c>
    </row>
    <row r="8255" spans="1:13" ht="15" customHeight="1">
      <c r="A8255" s="76"/>
      <c r="B8255" s="77" t="str">
        <f t="shared" si="785"/>
        <v/>
      </c>
      <c r="C8255" t="str">
        <f t="shared" si="784"/>
        <v/>
      </c>
      <c r="D8255" s="315" t="str">
        <f t="shared" si="789"/>
        <v/>
      </c>
      <c r="E8255" s="228">
        <v>0</v>
      </c>
      <c r="J8255" s="229">
        <f t="shared" si="786"/>
        <v>0</v>
      </c>
      <c r="K8255" s="229">
        <f t="shared" si="787"/>
        <v>0</v>
      </c>
      <c r="L8255" s="229">
        <f t="shared" si="787"/>
        <v>0</v>
      </c>
      <c r="M8255" s="229">
        <f t="shared" si="788"/>
        <v>0</v>
      </c>
    </row>
    <row r="8256" spans="1:13" ht="15" customHeight="1">
      <c r="A8256" s="76"/>
      <c r="B8256" s="77" t="str">
        <f t="shared" si="785"/>
        <v/>
      </c>
      <c r="C8256" t="str">
        <f t="shared" si="784"/>
        <v/>
      </c>
      <c r="D8256" s="315" t="str">
        <f t="shared" si="789"/>
        <v/>
      </c>
      <c r="E8256" s="228">
        <v>0</v>
      </c>
      <c r="J8256" s="229">
        <f t="shared" si="786"/>
        <v>0</v>
      </c>
      <c r="K8256" s="229">
        <f t="shared" si="787"/>
        <v>0</v>
      </c>
      <c r="L8256" s="229">
        <f t="shared" si="787"/>
        <v>0</v>
      </c>
      <c r="M8256" s="229">
        <f t="shared" si="788"/>
        <v>0</v>
      </c>
    </row>
    <row r="8257" spans="1:13" ht="15" customHeight="1">
      <c r="A8257" s="76"/>
      <c r="B8257" s="77" t="str">
        <f t="shared" si="785"/>
        <v/>
      </c>
      <c r="C8257" t="str">
        <f t="shared" ref="C8257:C8320" si="790">IF(A8257&lt;&gt;"",TEXT(A8257,"aaaa"),"")</f>
        <v/>
      </c>
      <c r="D8257" s="315" t="str">
        <f t="shared" si="789"/>
        <v/>
      </c>
      <c r="E8257" s="228">
        <v>0</v>
      </c>
      <c r="J8257" s="229">
        <f t="shared" si="786"/>
        <v>0</v>
      </c>
      <c r="K8257" s="229">
        <f t="shared" si="787"/>
        <v>0</v>
      </c>
      <c r="L8257" s="229">
        <f t="shared" si="787"/>
        <v>0</v>
      </c>
      <c r="M8257" s="229">
        <f t="shared" si="788"/>
        <v>0</v>
      </c>
    </row>
    <row r="8258" spans="1:13" ht="15" customHeight="1">
      <c r="A8258" s="76"/>
      <c r="B8258" s="77" t="str">
        <f t="shared" si="785"/>
        <v/>
      </c>
      <c r="C8258" t="str">
        <f t="shared" si="790"/>
        <v/>
      </c>
      <c r="D8258" s="315" t="str">
        <f t="shared" si="789"/>
        <v/>
      </c>
      <c r="E8258" s="228">
        <v>0</v>
      </c>
      <c r="J8258" s="229">
        <f t="shared" si="786"/>
        <v>0</v>
      </c>
      <c r="K8258" s="229">
        <f t="shared" si="787"/>
        <v>0</v>
      </c>
      <c r="L8258" s="229">
        <f t="shared" si="787"/>
        <v>0</v>
      </c>
      <c r="M8258" s="229">
        <f t="shared" si="788"/>
        <v>0</v>
      </c>
    </row>
    <row r="8259" spans="1:13" ht="15" customHeight="1">
      <c r="A8259" s="76"/>
      <c r="B8259" s="77" t="str">
        <f t="shared" si="785"/>
        <v/>
      </c>
      <c r="C8259" t="str">
        <f t="shared" si="790"/>
        <v/>
      </c>
      <c r="D8259" s="315" t="str">
        <f t="shared" si="789"/>
        <v/>
      </c>
      <c r="E8259" s="228">
        <v>0</v>
      </c>
      <c r="J8259" s="229">
        <f t="shared" si="786"/>
        <v>0</v>
      </c>
      <c r="K8259" s="229">
        <f t="shared" si="787"/>
        <v>0</v>
      </c>
      <c r="L8259" s="229">
        <f t="shared" si="787"/>
        <v>0</v>
      </c>
      <c r="M8259" s="229">
        <f t="shared" si="788"/>
        <v>0</v>
      </c>
    </row>
    <row r="8260" spans="1:13" ht="15" customHeight="1">
      <c r="A8260" s="76"/>
      <c r="B8260" s="77" t="str">
        <f t="shared" si="785"/>
        <v/>
      </c>
      <c r="C8260" t="str">
        <f t="shared" si="790"/>
        <v/>
      </c>
      <c r="D8260" s="315" t="str">
        <f t="shared" si="789"/>
        <v/>
      </c>
      <c r="E8260" s="228">
        <v>0</v>
      </c>
      <c r="J8260" s="229">
        <f t="shared" si="786"/>
        <v>0</v>
      </c>
      <c r="K8260" s="229">
        <f t="shared" si="787"/>
        <v>0</v>
      </c>
      <c r="L8260" s="229">
        <f t="shared" si="787"/>
        <v>0</v>
      </c>
      <c r="M8260" s="229">
        <f t="shared" si="788"/>
        <v>0</v>
      </c>
    </row>
    <row r="8261" spans="1:13" ht="15" customHeight="1">
      <c r="A8261" s="76"/>
      <c r="B8261" s="77" t="str">
        <f t="shared" si="785"/>
        <v/>
      </c>
      <c r="C8261" t="str">
        <f t="shared" si="790"/>
        <v/>
      </c>
      <c r="D8261" s="315" t="str">
        <f t="shared" si="789"/>
        <v/>
      </c>
      <c r="E8261" s="228">
        <v>0</v>
      </c>
      <c r="J8261" s="229">
        <f t="shared" si="786"/>
        <v>0</v>
      </c>
      <c r="K8261" s="229">
        <f t="shared" si="787"/>
        <v>0</v>
      </c>
      <c r="L8261" s="229">
        <f t="shared" si="787"/>
        <v>0</v>
      </c>
      <c r="M8261" s="229">
        <f t="shared" si="788"/>
        <v>0</v>
      </c>
    </row>
    <row r="8262" spans="1:13" ht="15" customHeight="1">
      <c r="A8262" s="76"/>
      <c r="B8262" s="77" t="str">
        <f t="shared" si="785"/>
        <v/>
      </c>
      <c r="C8262" t="str">
        <f t="shared" si="790"/>
        <v/>
      </c>
      <c r="D8262" s="315" t="str">
        <f t="shared" si="789"/>
        <v/>
      </c>
      <c r="E8262" s="228">
        <v>0</v>
      </c>
      <c r="J8262" s="229">
        <f t="shared" si="786"/>
        <v>0</v>
      </c>
      <c r="K8262" s="229">
        <f t="shared" si="787"/>
        <v>0</v>
      </c>
      <c r="L8262" s="229">
        <f t="shared" si="787"/>
        <v>0</v>
      </c>
      <c r="M8262" s="229">
        <f t="shared" si="788"/>
        <v>0</v>
      </c>
    </row>
    <row r="8263" spans="1:13" ht="15" customHeight="1">
      <c r="A8263" s="76"/>
      <c r="B8263" s="77" t="str">
        <f t="shared" ref="B8263:B8326" si="791">IF(A8263="","",TEXT(A8263,"DDDD"))</f>
        <v/>
      </c>
      <c r="C8263" t="str">
        <f t="shared" si="790"/>
        <v/>
      </c>
      <c r="D8263" s="315" t="str">
        <f t="shared" si="789"/>
        <v/>
      </c>
      <c r="E8263" s="228">
        <v>0</v>
      </c>
      <c r="J8263" s="229">
        <f t="shared" ref="J8263:J8326" si="792">IF(E8263=0,0,(1-J$4)*E8263)</f>
        <v>0</v>
      </c>
      <c r="K8263" s="229">
        <f t="shared" ref="K8263:L8326" si="793">IF(F8263=0,0,(1-K$4)*F8263)</f>
        <v>0</v>
      </c>
      <c r="L8263" s="229">
        <f t="shared" si="793"/>
        <v>0</v>
      </c>
      <c r="M8263" s="229">
        <f t="shared" ref="M8263:M8326" si="794">IF(H8263=0,0,(1-M$4)*H8263)</f>
        <v>0</v>
      </c>
    </row>
    <row r="8264" spans="1:13" ht="15" customHeight="1">
      <c r="A8264" s="76"/>
      <c r="B8264" s="77" t="str">
        <f t="shared" si="791"/>
        <v/>
      </c>
      <c r="C8264" t="str">
        <f t="shared" si="790"/>
        <v/>
      </c>
      <c r="D8264" s="315" t="str">
        <f t="shared" ref="D8264:D8327" si="795">IF(A8264&lt;&gt;"",PROPER(TEXT(A8264,"Mmmm")),"")</f>
        <v/>
      </c>
      <c r="E8264" s="228">
        <v>0</v>
      </c>
      <c r="J8264" s="229">
        <f t="shared" si="792"/>
        <v>0</v>
      </c>
      <c r="K8264" s="229">
        <f t="shared" si="793"/>
        <v>0</v>
      </c>
      <c r="L8264" s="229">
        <f t="shared" si="793"/>
        <v>0</v>
      </c>
      <c r="M8264" s="229">
        <f t="shared" si="794"/>
        <v>0</v>
      </c>
    </row>
    <row r="8265" spans="1:13" ht="15" customHeight="1">
      <c r="A8265" s="76"/>
      <c r="B8265" s="77" t="str">
        <f t="shared" si="791"/>
        <v/>
      </c>
      <c r="C8265" t="str">
        <f t="shared" si="790"/>
        <v/>
      </c>
      <c r="D8265" s="315" t="str">
        <f t="shared" si="795"/>
        <v/>
      </c>
      <c r="E8265" s="228">
        <v>0</v>
      </c>
      <c r="J8265" s="229">
        <f t="shared" si="792"/>
        <v>0</v>
      </c>
      <c r="K8265" s="229">
        <f t="shared" si="793"/>
        <v>0</v>
      </c>
      <c r="L8265" s="229">
        <f t="shared" si="793"/>
        <v>0</v>
      </c>
      <c r="M8265" s="229">
        <f t="shared" si="794"/>
        <v>0</v>
      </c>
    </row>
    <row r="8266" spans="1:13" ht="15" customHeight="1">
      <c r="A8266" s="76"/>
      <c r="B8266" s="77" t="str">
        <f t="shared" si="791"/>
        <v/>
      </c>
      <c r="C8266" t="str">
        <f t="shared" si="790"/>
        <v/>
      </c>
      <c r="D8266" s="315" t="str">
        <f t="shared" si="795"/>
        <v/>
      </c>
      <c r="E8266" s="228">
        <v>0</v>
      </c>
      <c r="J8266" s="229">
        <f t="shared" si="792"/>
        <v>0</v>
      </c>
      <c r="K8266" s="229">
        <f t="shared" si="793"/>
        <v>0</v>
      </c>
      <c r="L8266" s="229">
        <f t="shared" si="793"/>
        <v>0</v>
      </c>
      <c r="M8266" s="229">
        <f t="shared" si="794"/>
        <v>0</v>
      </c>
    </row>
    <row r="8267" spans="1:13" ht="15" customHeight="1">
      <c r="A8267" s="76"/>
      <c r="B8267" s="77" t="str">
        <f t="shared" si="791"/>
        <v/>
      </c>
      <c r="C8267" t="str">
        <f t="shared" si="790"/>
        <v/>
      </c>
      <c r="D8267" s="315" t="str">
        <f t="shared" si="795"/>
        <v/>
      </c>
      <c r="E8267" s="228">
        <v>0</v>
      </c>
      <c r="J8267" s="229">
        <f t="shared" si="792"/>
        <v>0</v>
      </c>
      <c r="K8267" s="229">
        <f t="shared" si="793"/>
        <v>0</v>
      </c>
      <c r="L8267" s="229">
        <f t="shared" si="793"/>
        <v>0</v>
      </c>
      <c r="M8267" s="229">
        <f t="shared" si="794"/>
        <v>0</v>
      </c>
    </row>
    <row r="8268" spans="1:13" ht="15" customHeight="1">
      <c r="A8268" s="76"/>
      <c r="B8268" s="77" t="str">
        <f t="shared" si="791"/>
        <v/>
      </c>
      <c r="C8268" t="str">
        <f t="shared" si="790"/>
        <v/>
      </c>
      <c r="D8268" s="315" t="str">
        <f t="shared" si="795"/>
        <v/>
      </c>
      <c r="E8268" s="228">
        <v>0</v>
      </c>
      <c r="J8268" s="229">
        <f t="shared" si="792"/>
        <v>0</v>
      </c>
      <c r="K8268" s="229">
        <f t="shared" si="793"/>
        <v>0</v>
      </c>
      <c r="L8268" s="229">
        <f t="shared" si="793"/>
        <v>0</v>
      </c>
      <c r="M8268" s="229">
        <f t="shared" si="794"/>
        <v>0</v>
      </c>
    </row>
    <row r="8269" spans="1:13" ht="15" customHeight="1">
      <c r="A8269" s="76"/>
      <c r="B8269" s="77" t="str">
        <f t="shared" si="791"/>
        <v/>
      </c>
      <c r="C8269" t="str">
        <f t="shared" si="790"/>
        <v/>
      </c>
      <c r="D8269" s="315" t="str">
        <f t="shared" si="795"/>
        <v/>
      </c>
      <c r="E8269" s="228">
        <v>0</v>
      </c>
      <c r="J8269" s="229">
        <f t="shared" si="792"/>
        <v>0</v>
      </c>
      <c r="K8269" s="229">
        <f t="shared" si="793"/>
        <v>0</v>
      </c>
      <c r="L8269" s="229">
        <f t="shared" si="793"/>
        <v>0</v>
      </c>
      <c r="M8269" s="229">
        <f t="shared" si="794"/>
        <v>0</v>
      </c>
    </row>
    <row r="8270" spans="1:13" ht="15" customHeight="1">
      <c r="A8270" s="76"/>
      <c r="B8270" s="77" t="str">
        <f t="shared" si="791"/>
        <v/>
      </c>
      <c r="C8270" t="str">
        <f t="shared" si="790"/>
        <v/>
      </c>
      <c r="D8270" s="315" t="str">
        <f t="shared" si="795"/>
        <v/>
      </c>
      <c r="E8270" s="228">
        <v>0</v>
      </c>
      <c r="J8270" s="229">
        <f t="shared" si="792"/>
        <v>0</v>
      </c>
      <c r="K8270" s="229">
        <f t="shared" si="793"/>
        <v>0</v>
      </c>
      <c r="L8270" s="229">
        <f t="shared" si="793"/>
        <v>0</v>
      </c>
      <c r="M8270" s="229">
        <f t="shared" si="794"/>
        <v>0</v>
      </c>
    </row>
    <row r="8271" spans="1:13" ht="15" customHeight="1">
      <c r="A8271" s="76"/>
      <c r="B8271" s="77" t="str">
        <f t="shared" si="791"/>
        <v/>
      </c>
      <c r="C8271" t="str">
        <f t="shared" si="790"/>
        <v/>
      </c>
      <c r="D8271" s="315" t="str">
        <f t="shared" si="795"/>
        <v/>
      </c>
      <c r="E8271" s="228">
        <v>0</v>
      </c>
      <c r="J8271" s="229">
        <f t="shared" si="792"/>
        <v>0</v>
      </c>
      <c r="K8271" s="229">
        <f t="shared" si="793"/>
        <v>0</v>
      </c>
      <c r="L8271" s="229">
        <f t="shared" si="793"/>
        <v>0</v>
      </c>
      <c r="M8271" s="229">
        <f t="shared" si="794"/>
        <v>0</v>
      </c>
    </row>
    <row r="8272" spans="1:13" ht="15" customHeight="1">
      <c r="A8272" s="76"/>
      <c r="B8272" s="77" t="str">
        <f t="shared" si="791"/>
        <v/>
      </c>
      <c r="C8272" t="str">
        <f t="shared" si="790"/>
        <v/>
      </c>
      <c r="D8272" s="315" t="str">
        <f t="shared" si="795"/>
        <v/>
      </c>
      <c r="E8272" s="228">
        <v>0</v>
      </c>
      <c r="J8272" s="229">
        <f t="shared" si="792"/>
        <v>0</v>
      </c>
      <c r="K8272" s="229">
        <f t="shared" si="793"/>
        <v>0</v>
      </c>
      <c r="L8272" s="229">
        <f t="shared" si="793"/>
        <v>0</v>
      </c>
      <c r="M8272" s="229">
        <f t="shared" si="794"/>
        <v>0</v>
      </c>
    </row>
    <row r="8273" spans="1:13" ht="15" customHeight="1">
      <c r="A8273" s="76"/>
      <c r="B8273" s="77" t="str">
        <f t="shared" si="791"/>
        <v/>
      </c>
      <c r="C8273" t="str">
        <f t="shared" si="790"/>
        <v/>
      </c>
      <c r="D8273" s="315" t="str">
        <f t="shared" si="795"/>
        <v/>
      </c>
      <c r="E8273" s="228">
        <v>0</v>
      </c>
      <c r="J8273" s="229">
        <f t="shared" si="792"/>
        <v>0</v>
      </c>
      <c r="K8273" s="229">
        <f t="shared" si="793"/>
        <v>0</v>
      </c>
      <c r="L8273" s="229">
        <f t="shared" si="793"/>
        <v>0</v>
      </c>
      <c r="M8273" s="229">
        <f t="shared" si="794"/>
        <v>0</v>
      </c>
    </row>
    <row r="8274" spans="1:13" ht="15" customHeight="1">
      <c r="A8274" s="76"/>
      <c r="B8274" s="77" t="str">
        <f t="shared" si="791"/>
        <v/>
      </c>
      <c r="C8274" t="str">
        <f t="shared" si="790"/>
        <v/>
      </c>
      <c r="D8274" s="315" t="str">
        <f t="shared" si="795"/>
        <v/>
      </c>
      <c r="E8274" s="228">
        <v>0</v>
      </c>
      <c r="J8274" s="229">
        <f t="shared" si="792"/>
        <v>0</v>
      </c>
      <c r="K8274" s="229">
        <f t="shared" si="793"/>
        <v>0</v>
      </c>
      <c r="L8274" s="229">
        <f t="shared" si="793"/>
        <v>0</v>
      </c>
      <c r="M8274" s="229">
        <f t="shared" si="794"/>
        <v>0</v>
      </c>
    </row>
    <row r="8275" spans="1:13" ht="15" customHeight="1">
      <c r="A8275" s="76"/>
      <c r="B8275" s="77" t="str">
        <f t="shared" si="791"/>
        <v/>
      </c>
      <c r="C8275" t="str">
        <f t="shared" si="790"/>
        <v/>
      </c>
      <c r="D8275" s="315" t="str">
        <f t="shared" si="795"/>
        <v/>
      </c>
      <c r="E8275" s="228">
        <v>0</v>
      </c>
      <c r="J8275" s="229">
        <f t="shared" si="792"/>
        <v>0</v>
      </c>
      <c r="K8275" s="229">
        <f t="shared" si="793"/>
        <v>0</v>
      </c>
      <c r="L8275" s="229">
        <f t="shared" si="793"/>
        <v>0</v>
      </c>
      <c r="M8275" s="229">
        <f t="shared" si="794"/>
        <v>0</v>
      </c>
    </row>
    <row r="8276" spans="1:13" ht="15" customHeight="1">
      <c r="A8276" s="76"/>
      <c r="B8276" s="77" t="str">
        <f t="shared" si="791"/>
        <v/>
      </c>
      <c r="C8276" t="str">
        <f t="shared" si="790"/>
        <v/>
      </c>
      <c r="D8276" s="315" t="str">
        <f t="shared" si="795"/>
        <v/>
      </c>
      <c r="E8276" s="228">
        <v>0</v>
      </c>
      <c r="J8276" s="229">
        <f t="shared" si="792"/>
        <v>0</v>
      </c>
      <c r="K8276" s="229">
        <f t="shared" si="793"/>
        <v>0</v>
      </c>
      <c r="L8276" s="229">
        <f t="shared" si="793"/>
        <v>0</v>
      </c>
      <c r="M8276" s="229">
        <f t="shared" si="794"/>
        <v>0</v>
      </c>
    </row>
    <row r="8277" spans="1:13" ht="15" customHeight="1">
      <c r="A8277" s="76"/>
      <c r="B8277" s="77" t="str">
        <f t="shared" si="791"/>
        <v/>
      </c>
      <c r="C8277" t="str">
        <f t="shared" si="790"/>
        <v/>
      </c>
      <c r="D8277" s="315" t="str">
        <f t="shared" si="795"/>
        <v/>
      </c>
      <c r="E8277" s="228">
        <v>0</v>
      </c>
      <c r="J8277" s="229">
        <f t="shared" si="792"/>
        <v>0</v>
      </c>
      <c r="K8277" s="229">
        <f t="shared" si="793"/>
        <v>0</v>
      </c>
      <c r="L8277" s="229">
        <f t="shared" si="793"/>
        <v>0</v>
      </c>
      <c r="M8277" s="229">
        <f t="shared" si="794"/>
        <v>0</v>
      </c>
    </row>
    <row r="8278" spans="1:13" ht="15" customHeight="1">
      <c r="A8278" s="76"/>
      <c r="B8278" s="77" t="str">
        <f t="shared" si="791"/>
        <v/>
      </c>
      <c r="C8278" t="str">
        <f t="shared" si="790"/>
        <v/>
      </c>
      <c r="D8278" s="315" t="str">
        <f t="shared" si="795"/>
        <v/>
      </c>
      <c r="E8278" s="228">
        <v>0</v>
      </c>
      <c r="J8278" s="229">
        <f t="shared" si="792"/>
        <v>0</v>
      </c>
      <c r="K8278" s="229">
        <f t="shared" si="793"/>
        <v>0</v>
      </c>
      <c r="L8278" s="229">
        <f t="shared" si="793"/>
        <v>0</v>
      </c>
      <c r="M8278" s="229">
        <f t="shared" si="794"/>
        <v>0</v>
      </c>
    </row>
    <row r="8279" spans="1:13" ht="15" customHeight="1">
      <c r="A8279" s="76"/>
      <c r="B8279" s="77" t="str">
        <f t="shared" si="791"/>
        <v/>
      </c>
      <c r="C8279" t="str">
        <f t="shared" si="790"/>
        <v/>
      </c>
      <c r="D8279" s="315" t="str">
        <f t="shared" si="795"/>
        <v/>
      </c>
      <c r="E8279" s="228">
        <v>0</v>
      </c>
      <c r="J8279" s="229">
        <f t="shared" si="792"/>
        <v>0</v>
      </c>
      <c r="K8279" s="229">
        <f t="shared" si="793"/>
        <v>0</v>
      </c>
      <c r="L8279" s="229">
        <f t="shared" si="793"/>
        <v>0</v>
      </c>
      <c r="M8279" s="229">
        <f t="shared" si="794"/>
        <v>0</v>
      </c>
    </row>
    <row r="8280" spans="1:13" ht="15" customHeight="1">
      <c r="A8280" s="76"/>
      <c r="B8280" s="77" t="str">
        <f t="shared" si="791"/>
        <v/>
      </c>
      <c r="C8280" t="str">
        <f t="shared" si="790"/>
        <v/>
      </c>
      <c r="D8280" s="315" t="str">
        <f t="shared" si="795"/>
        <v/>
      </c>
      <c r="E8280" s="228">
        <v>0</v>
      </c>
      <c r="J8280" s="229">
        <f t="shared" si="792"/>
        <v>0</v>
      </c>
      <c r="K8280" s="229">
        <f t="shared" si="793"/>
        <v>0</v>
      </c>
      <c r="L8280" s="229">
        <f t="shared" si="793"/>
        <v>0</v>
      </c>
      <c r="M8280" s="229">
        <f t="shared" si="794"/>
        <v>0</v>
      </c>
    </row>
    <row r="8281" spans="1:13" ht="15" customHeight="1">
      <c r="A8281" s="76"/>
      <c r="B8281" s="77" t="str">
        <f t="shared" si="791"/>
        <v/>
      </c>
      <c r="C8281" t="str">
        <f t="shared" si="790"/>
        <v/>
      </c>
      <c r="D8281" s="315" t="str">
        <f t="shared" si="795"/>
        <v/>
      </c>
      <c r="E8281" s="228">
        <v>0</v>
      </c>
      <c r="J8281" s="229">
        <f t="shared" si="792"/>
        <v>0</v>
      </c>
      <c r="K8281" s="229">
        <f t="shared" si="793"/>
        <v>0</v>
      </c>
      <c r="L8281" s="229">
        <f t="shared" si="793"/>
        <v>0</v>
      </c>
      <c r="M8281" s="229">
        <f t="shared" si="794"/>
        <v>0</v>
      </c>
    </row>
    <row r="8282" spans="1:13" ht="15" customHeight="1">
      <c r="A8282" s="76"/>
      <c r="B8282" s="77" t="str">
        <f t="shared" si="791"/>
        <v/>
      </c>
      <c r="C8282" t="str">
        <f t="shared" si="790"/>
        <v/>
      </c>
      <c r="D8282" s="315" t="str">
        <f t="shared" si="795"/>
        <v/>
      </c>
      <c r="E8282" s="228">
        <v>0</v>
      </c>
      <c r="J8282" s="229">
        <f t="shared" si="792"/>
        <v>0</v>
      </c>
      <c r="K8282" s="229">
        <f t="shared" si="793"/>
        <v>0</v>
      </c>
      <c r="L8282" s="229">
        <f t="shared" si="793"/>
        <v>0</v>
      </c>
      <c r="M8282" s="229">
        <f t="shared" si="794"/>
        <v>0</v>
      </c>
    </row>
    <row r="8283" spans="1:13" ht="15" customHeight="1">
      <c r="A8283" s="76"/>
      <c r="B8283" s="77" t="str">
        <f t="shared" si="791"/>
        <v/>
      </c>
      <c r="C8283" t="str">
        <f t="shared" si="790"/>
        <v/>
      </c>
      <c r="D8283" s="315" t="str">
        <f t="shared" si="795"/>
        <v/>
      </c>
      <c r="E8283" s="228">
        <v>0</v>
      </c>
      <c r="J8283" s="229">
        <f t="shared" si="792"/>
        <v>0</v>
      </c>
      <c r="K8283" s="229">
        <f t="shared" si="793"/>
        <v>0</v>
      </c>
      <c r="L8283" s="229">
        <f t="shared" si="793"/>
        <v>0</v>
      </c>
      <c r="M8283" s="229">
        <f t="shared" si="794"/>
        <v>0</v>
      </c>
    </row>
    <row r="8284" spans="1:13" ht="15" customHeight="1">
      <c r="A8284" s="76"/>
      <c r="B8284" s="77" t="str">
        <f t="shared" si="791"/>
        <v/>
      </c>
      <c r="C8284" t="str">
        <f t="shared" si="790"/>
        <v/>
      </c>
      <c r="D8284" s="315" t="str">
        <f t="shared" si="795"/>
        <v/>
      </c>
      <c r="E8284" s="228">
        <v>0</v>
      </c>
      <c r="J8284" s="229">
        <f t="shared" si="792"/>
        <v>0</v>
      </c>
      <c r="K8284" s="229">
        <f t="shared" si="793"/>
        <v>0</v>
      </c>
      <c r="L8284" s="229">
        <f t="shared" si="793"/>
        <v>0</v>
      </c>
      <c r="M8284" s="229">
        <f t="shared" si="794"/>
        <v>0</v>
      </c>
    </row>
    <row r="8285" spans="1:13" ht="15" customHeight="1">
      <c r="A8285" s="76"/>
      <c r="B8285" s="77" t="str">
        <f t="shared" si="791"/>
        <v/>
      </c>
      <c r="C8285" t="str">
        <f t="shared" si="790"/>
        <v/>
      </c>
      <c r="D8285" s="315" t="str">
        <f t="shared" si="795"/>
        <v/>
      </c>
      <c r="E8285" s="228">
        <v>0</v>
      </c>
      <c r="J8285" s="229">
        <f t="shared" si="792"/>
        <v>0</v>
      </c>
      <c r="K8285" s="229">
        <f t="shared" si="793"/>
        <v>0</v>
      </c>
      <c r="L8285" s="229">
        <f t="shared" si="793"/>
        <v>0</v>
      </c>
      <c r="M8285" s="229">
        <f t="shared" si="794"/>
        <v>0</v>
      </c>
    </row>
    <row r="8286" spans="1:13" ht="15" customHeight="1">
      <c r="A8286" s="76"/>
      <c r="B8286" s="77" t="str">
        <f t="shared" si="791"/>
        <v/>
      </c>
      <c r="C8286" t="str">
        <f t="shared" si="790"/>
        <v/>
      </c>
      <c r="D8286" s="315" t="str">
        <f t="shared" si="795"/>
        <v/>
      </c>
      <c r="E8286" s="228">
        <v>0</v>
      </c>
      <c r="J8286" s="229">
        <f t="shared" si="792"/>
        <v>0</v>
      </c>
      <c r="K8286" s="229">
        <f t="shared" si="793"/>
        <v>0</v>
      </c>
      <c r="L8286" s="229">
        <f t="shared" si="793"/>
        <v>0</v>
      </c>
      <c r="M8286" s="229">
        <f t="shared" si="794"/>
        <v>0</v>
      </c>
    </row>
    <row r="8287" spans="1:13" ht="15" customHeight="1">
      <c r="A8287" s="76"/>
      <c r="B8287" s="77" t="str">
        <f t="shared" si="791"/>
        <v/>
      </c>
      <c r="C8287" t="str">
        <f t="shared" si="790"/>
        <v/>
      </c>
      <c r="D8287" s="315" t="str">
        <f t="shared" si="795"/>
        <v/>
      </c>
      <c r="E8287" s="228">
        <v>0</v>
      </c>
      <c r="J8287" s="229">
        <f t="shared" si="792"/>
        <v>0</v>
      </c>
      <c r="K8287" s="229">
        <f t="shared" si="793"/>
        <v>0</v>
      </c>
      <c r="L8287" s="229">
        <f t="shared" si="793"/>
        <v>0</v>
      </c>
      <c r="M8287" s="229">
        <f t="shared" si="794"/>
        <v>0</v>
      </c>
    </row>
    <row r="8288" spans="1:13" ht="15" customHeight="1">
      <c r="A8288" s="76"/>
      <c r="B8288" s="77" t="str">
        <f t="shared" si="791"/>
        <v/>
      </c>
      <c r="C8288" t="str">
        <f t="shared" si="790"/>
        <v/>
      </c>
      <c r="D8288" s="315" t="str">
        <f t="shared" si="795"/>
        <v/>
      </c>
      <c r="E8288" s="228">
        <v>0</v>
      </c>
      <c r="J8288" s="229">
        <f t="shared" si="792"/>
        <v>0</v>
      </c>
      <c r="K8288" s="229">
        <f t="shared" si="793"/>
        <v>0</v>
      </c>
      <c r="L8288" s="229">
        <f t="shared" si="793"/>
        <v>0</v>
      </c>
      <c r="M8288" s="229">
        <f t="shared" si="794"/>
        <v>0</v>
      </c>
    </row>
    <row r="8289" spans="1:13" ht="15" customHeight="1">
      <c r="A8289" s="76"/>
      <c r="B8289" s="77" t="str">
        <f t="shared" si="791"/>
        <v/>
      </c>
      <c r="C8289" t="str">
        <f t="shared" si="790"/>
        <v/>
      </c>
      <c r="D8289" s="315" t="str">
        <f t="shared" si="795"/>
        <v/>
      </c>
      <c r="E8289" s="228">
        <v>0</v>
      </c>
      <c r="J8289" s="229">
        <f t="shared" si="792"/>
        <v>0</v>
      </c>
      <c r="K8289" s="229">
        <f t="shared" si="793"/>
        <v>0</v>
      </c>
      <c r="L8289" s="229">
        <f t="shared" si="793"/>
        <v>0</v>
      </c>
      <c r="M8289" s="229">
        <f t="shared" si="794"/>
        <v>0</v>
      </c>
    </row>
    <row r="8290" spans="1:13" ht="15" customHeight="1">
      <c r="A8290" s="76"/>
      <c r="B8290" s="77" t="str">
        <f t="shared" si="791"/>
        <v/>
      </c>
      <c r="C8290" t="str">
        <f t="shared" si="790"/>
        <v/>
      </c>
      <c r="D8290" s="315" t="str">
        <f t="shared" si="795"/>
        <v/>
      </c>
      <c r="E8290" s="228">
        <v>0</v>
      </c>
      <c r="J8290" s="229">
        <f t="shared" si="792"/>
        <v>0</v>
      </c>
      <c r="K8290" s="229">
        <f t="shared" si="793"/>
        <v>0</v>
      </c>
      <c r="L8290" s="229">
        <f t="shared" si="793"/>
        <v>0</v>
      </c>
      <c r="M8290" s="229">
        <f t="shared" si="794"/>
        <v>0</v>
      </c>
    </row>
    <row r="8291" spans="1:13" ht="15" customHeight="1">
      <c r="A8291" s="76"/>
      <c r="B8291" s="77" t="str">
        <f t="shared" si="791"/>
        <v/>
      </c>
      <c r="C8291" t="str">
        <f t="shared" si="790"/>
        <v/>
      </c>
      <c r="D8291" s="315" t="str">
        <f t="shared" si="795"/>
        <v/>
      </c>
      <c r="E8291" s="228">
        <v>0</v>
      </c>
      <c r="J8291" s="229">
        <f t="shared" si="792"/>
        <v>0</v>
      </c>
      <c r="K8291" s="229">
        <f t="shared" si="793"/>
        <v>0</v>
      </c>
      <c r="L8291" s="229">
        <f t="shared" si="793"/>
        <v>0</v>
      </c>
      <c r="M8291" s="229">
        <f t="shared" si="794"/>
        <v>0</v>
      </c>
    </row>
    <row r="8292" spans="1:13" ht="15" customHeight="1">
      <c r="A8292" s="76"/>
      <c r="B8292" s="77" t="str">
        <f t="shared" si="791"/>
        <v/>
      </c>
      <c r="C8292" t="str">
        <f t="shared" si="790"/>
        <v/>
      </c>
      <c r="D8292" s="315" t="str">
        <f t="shared" si="795"/>
        <v/>
      </c>
      <c r="E8292" s="228">
        <v>0</v>
      </c>
      <c r="J8292" s="229">
        <f t="shared" si="792"/>
        <v>0</v>
      </c>
      <c r="K8292" s="229">
        <f t="shared" si="793"/>
        <v>0</v>
      </c>
      <c r="L8292" s="229">
        <f t="shared" si="793"/>
        <v>0</v>
      </c>
      <c r="M8292" s="229">
        <f t="shared" si="794"/>
        <v>0</v>
      </c>
    </row>
    <row r="8293" spans="1:13" ht="15" customHeight="1">
      <c r="A8293" s="76"/>
      <c r="B8293" s="77" t="str">
        <f t="shared" si="791"/>
        <v/>
      </c>
      <c r="C8293" t="str">
        <f t="shared" si="790"/>
        <v/>
      </c>
      <c r="D8293" s="315" t="str">
        <f t="shared" si="795"/>
        <v/>
      </c>
      <c r="E8293" s="228">
        <v>0</v>
      </c>
      <c r="J8293" s="229">
        <f t="shared" si="792"/>
        <v>0</v>
      </c>
      <c r="K8293" s="229">
        <f t="shared" si="793"/>
        <v>0</v>
      </c>
      <c r="L8293" s="229">
        <f t="shared" si="793"/>
        <v>0</v>
      </c>
      <c r="M8293" s="229">
        <f t="shared" si="794"/>
        <v>0</v>
      </c>
    </row>
    <row r="8294" spans="1:13" ht="15" customHeight="1">
      <c r="A8294" s="76"/>
      <c r="B8294" s="77" t="str">
        <f t="shared" si="791"/>
        <v/>
      </c>
      <c r="C8294" t="str">
        <f t="shared" si="790"/>
        <v/>
      </c>
      <c r="D8294" s="315" t="str">
        <f t="shared" si="795"/>
        <v/>
      </c>
      <c r="E8294" s="228">
        <v>0</v>
      </c>
      <c r="J8294" s="229">
        <f t="shared" si="792"/>
        <v>0</v>
      </c>
      <c r="K8294" s="229">
        <f t="shared" si="793"/>
        <v>0</v>
      </c>
      <c r="L8294" s="229">
        <f t="shared" si="793"/>
        <v>0</v>
      </c>
      <c r="M8294" s="229">
        <f t="shared" si="794"/>
        <v>0</v>
      </c>
    </row>
    <row r="8295" spans="1:13" ht="15" customHeight="1">
      <c r="A8295" s="76"/>
      <c r="B8295" s="77" t="str">
        <f t="shared" si="791"/>
        <v/>
      </c>
      <c r="C8295" t="str">
        <f t="shared" si="790"/>
        <v/>
      </c>
      <c r="D8295" s="315" t="str">
        <f t="shared" si="795"/>
        <v/>
      </c>
      <c r="E8295" s="228">
        <v>0</v>
      </c>
      <c r="J8295" s="229">
        <f t="shared" si="792"/>
        <v>0</v>
      </c>
      <c r="K8295" s="229">
        <f t="shared" si="793"/>
        <v>0</v>
      </c>
      <c r="L8295" s="229">
        <f t="shared" si="793"/>
        <v>0</v>
      </c>
      <c r="M8295" s="229">
        <f t="shared" si="794"/>
        <v>0</v>
      </c>
    </row>
    <row r="8296" spans="1:13" ht="15" customHeight="1">
      <c r="A8296" s="76"/>
      <c r="B8296" s="77" t="str">
        <f t="shared" si="791"/>
        <v/>
      </c>
      <c r="C8296" t="str">
        <f t="shared" si="790"/>
        <v/>
      </c>
      <c r="D8296" s="315" t="str">
        <f t="shared" si="795"/>
        <v/>
      </c>
      <c r="E8296" s="228">
        <v>0</v>
      </c>
      <c r="J8296" s="229">
        <f t="shared" si="792"/>
        <v>0</v>
      </c>
      <c r="K8296" s="229">
        <f t="shared" si="793"/>
        <v>0</v>
      </c>
      <c r="L8296" s="229">
        <f t="shared" si="793"/>
        <v>0</v>
      </c>
      <c r="M8296" s="229">
        <f t="shared" si="794"/>
        <v>0</v>
      </c>
    </row>
    <row r="8297" spans="1:13" ht="15" customHeight="1">
      <c r="A8297" s="76"/>
      <c r="B8297" s="77" t="str">
        <f t="shared" si="791"/>
        <v/>
      </c>
      <c r="C8297" t="str">
        <f t="shared" si="790"/>
        <v/>
      </c>
      <c r="D8297" s="315" t="str">
        <f t="shared" si="795"/>
        <v/>
      </c>
      <c r="E8297" s="228">
        <v>0</v>
      </c>
      <c r="J8297" s="229">
        <f t="shared" si="792"/>
        <v>0</v>
      </c>
      <c r="K8297" s="229">
        <f t="shared" si="793"/>
        <v>0</v>
      </c>
      <c r="L8297" s="229">
        <f t="shared" si="793"/>
        <v>0</v>
      </c>
      <c r="M8297" s="229">
        <f t="shared" si="794"/>
        <v>0</v>
      </c>
    </row>
    <row r="8298" spans="1:13" ht="15" customHeight="1">
      <c r="A8298" s="76"/>
      <c r="B8298" s="77" t="str">
        <f t="shared" si="791"/>
        <v/>
      </c>
      <c r="C8298" t="str">
        <f t="shared" si="790"/>
        <v/>
      </c>
      <c r="D8298" s="315" t="str">
        <f t="shared" si="795"/>
        <v/>
      </c>
      <c r="E8298" s="228">
        <v>0</v>
      </c>
      <c r="J8298" s="229">
        <f t="shared" si="792"/>
        <v>0</v>
      </c>
      <c r="K8298" s="229">
        <f t="shared" si="793"/>
        <v>0</v>
      </c>
      <c r="L8298" s="229">
        <f t="shared" si="793"/>
        <v>0</v>
      </c>
      <c r="M8298" s="229">
        <f t="shared" si="794"/>
        <v>0</v>
      </c>
    </row>
    <row r="8299" spans="1:13" ht="15" customHeight="1">
      <c r="A8299" s="76"/>
      <c r="B8299" s="77" t="str">
        <f t="shared" si="791"/>
        <v/>
      </c>
      <c r="C8299" t="str">
        <f t="shared" si="790"/>
        <v/>
      </c>
      <c r="D8299" s="315" t="str">
        <f t="shared" si="795"/>
        <v/>
      </c>
      <c r="E8299" s="228">
        <v>0</v>
      </c>
      <c r="J8299" s="229">
        <f t="shared" si="792"/>
        <v>0</v>
      </c>
      <c r="K8299" s="229">
        <f t="shared" si="793"/>
        <v>0</v>
      </c>
      <c r="L8299" s="229">
        <f t="shared" si="793"/>
        <v>0</v>
      </c>
      <c r="M8299" s="229">
        <f t="shared" si="794"/>
        <v>0</v>
      </c>
    </row>
    <row r="8300" spans="1:13" ht="15" customHeight="1">
      <c r="A8300" s="76"/>
      <c r="B8300" s="77" t="str">
        <f t="shared" si="791"/>
        <v/>
      </c>
      <c r="C8300" t="str">
        <f t="shared" si="790"/>
        <v/>
      </c>
      <c r="D8300" s="315" t="str">
        <f t="shared" si="795"/>
        <v/>
      </c>
      <c r="E8300" s="228">
        <v>0</v>
      </c>
      <c r="J8300" s="229">
        <f t="shared" si="792"/>
        <v>0</v>
      </c>
      <c r="K8300" s="229">
        <f t="shared" si="793"/>
        <v>0</v>
      </c>
      <c r="L8300" s="229">
        <f t="shared" si="793"/>
        <v>0</v>
      </c>
      <c r="M8300" s="229">
        <f t="shared" si="794"/>
        <v>0</v>
      </c>
    </row>
    <row r="8301" spans="1:13" ht="15" customHeight="1">
      <c r="A8301" s="76"/>
      <c r="B8301" s="77" t="str">
        <f t="shared" si="791"/>
        <v/>
      </c>
      <c r="C8301" t="str">
        <f t="shared" si="790"/>
        <v/>
      </c>
      <c r="D8301" s="315" t="str">
        <f t="shared" si="795"/>
        <v/>
      </c>
      <c r="E8301" s="228">
        <v>0</v>
      </c>
      <c r="J8301" s="229">
        <f t="shared" si="792"/>
        <v>0</v>
      </c>
      <c r="K8301" s="229">
        <f t="shared" si="793"/>
        <v>0</v>
      </c>
      <c r="L8301" s="229">
        <f t="shared" si="793"/>
        <v>0</v>
      </c>
      <c r="M8301" s="229">
        <f t="shared" si="794"/>
        <v>0</v>
      </c>
    </row>
    <row r="8302" spans="1:13" ht="15" customHeight="1">
      <c r="A8302" s="76"/>
      <c r="B8302" s="77" t="str">
        <f t="shared" si="791"/>
        <v/>
      </c>
      <c r="C8302" t="str">
        <f t="shared" si="790"/>
        <v/>
      </c>
      <c r="D8302" s="315" t="str">
        <f t="shared" si="795"/>
        <v/>
      </c>
      <c r="E8302" s="228">
        <v>0</v>
      </c>
      <c r="J8302" s="229">
        <f t="shared" si="792"/>
        <v>0</v>
      </c>
      <c r="K8302" s="229">
        <f t="shared" si="793"/>
        <v>0</v>
      </c>
      <c r="L8302" s="229">
        <f t="shared" si="793"/>
        <v>0</v>
      </c>
      <c r="M8302" s="229">
        <f t="shared" si="794"/>
        <v>0</v>
      </c>
    </row>
    <row r="8303" spans="1:13" ht="15" customHeight="1">
      <c r="A8303" s="76"/>
      <c r="B8303" s="77" t="str">
        <f t="shared" si="791"/>
        <v/>
      </c>
      <c r="C8303" t="str">
        <f t="shared" si="790"/>
        <v/>
      </c>
      <c r="D8303" s="315" t="str">
        <f t="shared" si="795"/>
        <v/>
      </c>
      <c r="E8303" s="228">
        <v>0</v>
      </c>
      <c r="J8303" s="229">
        <f t="shared" si="792"/>
        <v>0</v>
      </c>
      <c r="K8303" s="229">
        <f t="shared" si="793"/>
        <v>0</v>
      </c>
      <c r="L8303" s="229">
        <f t="shared" si="793"/>
        <v>0</v>
      </c>
      <c r="M8303" s="229">
        <f t="shared" si="794"/>
        <v>0</v>
      </c>
    </row>
    <row r="8304" spans="1:13" ht="15" customHeight="1">
      <c r="A8304" s="76"/>
      <c r="B8304" s="77" t="str">
        <f t="shared" si="791"/>
        <v/>
      </c>
      <c r="C8304" t="str">
        <f t="shared" si="790"/>
        <v/>
      </c>
      <c r="D8304" s="315" t="str">
        <f t="shared" si="795"/>
        <v/>
      </c>
      <c r="E8304" s="228">
        <v>0</v>
      </c>
      <c r="J8304" s="229">
        <f t="shared" si="792"/>
        <v>0</v>
      </c>
      <c r="K8304" s="229">
        <f t="shared" si="793"/>
        <v>0</v>
      </c>
      <c r="L8304" s="229">
        <f t="shared" si="793"/>
        <v>0</v>
      </c>
      <c r="M8304" s="229">
        <f t="shared" si="794"/>
        <v>0</v>
      </c>
    </row>
    <row r="8305" spans="1:13" ht="15" customHeight="1">
      <c r="A8305" s="76"/>
      <c r="B8305" s="77" t="str">
        <f t="shared" si="791"/>
        <v/>
      </c>
      <c r="C8305" t="str">
        <f t="shared" si="790"/>
        <v/>
      </c>
      <c r="D8305" s="315" t="str">
        <f t="shared" si="795"/>
        <v/>
      </c>
      <c r="E8305" s="228">
        <v>0</v>
      </c>
      <c r="J8305" s="229">
        <f t="shared" si="792"/>
        <v>0</v>
      </c>
      <c r="K8305" s="229">
        <f t="shared" si="793"/>
        <v>0</v>
      </c>
      <c r="L8305" s="229">
        <f t="shared" si="793"/>
        <v>0</v>
      </c>
      <c r="M8305" s="229">
        <f t="shared" si="794"/>
        <v>0</v>
      </c>
    </row>
    <row r="8306" spans="1:13" ht="15" customHeight="1">
      <c r="A8306" s="76"/>
      <c r="B8306" s="77" t="str">
        <f t="shared" si="791"/>
        <v/>
      </c>
      <c r="C8306" t="str">
        <f t="shared" si="790"/>
        <v/>
      </c>
      <c r="D8306" s="315" t="str">
        <f t="shared" si="795"/>
        <v/>
      </c>
      <c r="E8306" s="228">
        <v>0</v>
      </c>
      <c r="J8306" s="229">
        <f t="shared" si="792"/>
        <v>0</v>
      </c>
      <c r="K8306" s="229">
        <f t="shared" si="793"/>
        <v>0</v>
      </c>
      <c r="L8306" s="229">
        <f t="shared" si="793"/>
        <v>0</v>
      </c>
      <c r="M8306" s="229">
        <f t="shared" si="794"/>
        <v>0</v>
      </c>
    </row>
    <row r="8307" spans="1:13" ht="15" customHeight="1">
      <c r="A8307" s="76"/>
      <c r="B8307" s="77" t="str">
        <f t="shared" si="791"/>
        <v/>
      </c>
      <c r="C8307" t="str">
        <f t="shared" si="790"/>
        <v/>
      </c>
      <c r="D8307" s="315" t="str">
        <f t="shared" si="795"/>
        <v/>
      </c>
      <c r="E8307" s="228">
        <v>0</v>
      </c>
      <c r="J8307" s="229">
        <f t="shared" si="792"/>
        <v>0</v>
      </c>
      <c r="K8307" s="229">
        <f t="shared" si="793"/>
        <v>0</v>
      </c>
      <c r="L8307" s="229">
        <f t="shared" si="793"/>
        <v>0</v>
      </c>
      <c r="M8307" s="229">
        <f t="shared" si="794"/>
        <v>0</v>
      </c>
    </row>
    <row r="8308" spans="1:13" ht="15" customHeight="1">
      <c r="A8308" s="76"/>
      <c r="B8308" s="77" t="str">
        <f t="shared" si="791"/>
        <v/>
      </c>
      <c r="C8308" t="str">
        <f t="shared" si="790"/>
        <v/>
      </c>
      <c r="D8308" s="315" t="str">
        <f t="shared" si="795"/>
        <v/>
      </c>
      <c r="E8308" s="228">
        <v>0</v>
      </c>
      <c r="J8308" s="229">
        <f t="shared" si="792"/>
        <v>0</v>
      </c>
      <c r="K8308" s="229">
        <f t="shared" si="793"/>
        <v>0</v>
      </c>
      <c r="L8308" s="229">
        <f t="shared" si="793"/>
        <v>0</v>
      </c>
      <c r="M8308" s="229">
        <f t="shared" si="794"/>
        <v>0</v>
      </c>
    </row>
    <row r="8309" spans="1:13" ht="15" customHeight="1">
      <c r="A8309" s="76"/>
      <c r="B8309" s="77" t="str">
        <f t="shared" si="791"/>
        <v/>
      </c>
      <c r="C8309" t="str">
        <f t="shared" si="790"/>
        <v/>
      </c>
      <c r="D8309" s="315" t="str">
        <f t="shared" si="795"/>
        <v/>
      </c>
      <c r="E8309" s="228">
        <v>0</v>
      </c>
      <c r="J8309" s="229">
        <f t="shared" si="792"/>
        <v>0</v>
      </c>
      <c r="K8309" s="229">
        <f t="shared" si="793"/>
        <v>0</v>
      </c>
      <c r="L8309" s="229">
        <f t="shared" si="793"/>
        <v>0</v>
      </c>
      <c r="M8309" s="229">
        <f t="shared" si="794"/>
        <v>0</v>
      </c>
    </row>
    <row r="8310" spans="1:13" ht="15" customHeight="1">
      <c r="A8310" s="76"/>
      <c r="B8310" s="77" t="str">
        <f t="shared" si="791"/>
        <v/>
      </c>
      <c r="C8310" t="str">
        <f t="shared" si="790"/>
        <v/>
      </c>
      <c r="D8310" s="315" t="str">
        <f t="shared" si="795"/>
        <v/>
      </c>
      <c r="E8310" s="228">
        <v>0</v>
      </c>
      <c r="J8310" s="229">
        <f t="shared" si="792"/>
        <v>0</v>
      </c>
      <c r="K8310" s="229">
        <f t="shared" si="793"/>
        <v>0</v>
      </c>
      <c r="L8310" s="229">
        <f t="shared" si="793"/>
        <v>0</v>
      </c>
      <c r="M8310" s="229">
        <f t="shared" si="794"/>
        <v>0</v>
      </c>
    </row>
    <row r="8311" spans="1:13" ht="15" customHeight="1">
      <c r="A8311" s="76"/>
      <c r="B8311" s="77" t="str">
        <f t="shared" si="791"/>
        <v/>
      </c>
      <c r="C8311" t="str">
        <f t="shared" si="790"/>
        <v/>
      </c>
      <c r="D8311" s="315" t="str">
        <f t="shared" si="795"/>
        <v/>
      </c>
      <c r="E8311" s="228">
        <v>0</v>
      </c>
      <c r="J8311" s="229">
        <f t="shared" si="792"/>
        <v>0</v>
      </c>
      <c r="K8311" s="229">
        <f t="shared" si="793"/>
        <v>0</v>
      </c>
      <c r="L8311" s="229">
        <f t="shared" si="793"/>
        <v>0</v>
      </c>
      <c r="M8311" s="229">
        <f t="shared" si="794"/>
        <v>0</v>
      </c>
    </row>
    <row r="8312" spans="1:13" ht="15" customHeight="1">
      <c r="A8312" s="76"/>
      <c r="B8312" s="77" t="str">
        <f t="shared" si="791"/>
        <v/>
      </c>
      <c r="C8312" t="str">
        <f t="shared" si="790"/>
        <v/>
      </c>
      <c r="D8312" s="315" t="str">
        <f t="shared" si="795"/>
        <v/>
      </c>
      <c r="E8312" s="228">
        <v>0</v>
      </c>
      <c r="J8312" s="229">
        <f t="shared" si="792"/>
        <v>0</v>
      </c>
      <c r="K8312" s="229">
        <f t="shared" si="793"/>
        <v>0</v>
      </c>
      <c r="L8312" s="229">
        <f t="shared" si="793"/>
        <v>0</v>
      </c>
      <c r="M8312" s="229">
        <f t="shared" si="794"/>
        <v>0</v>
      </c>
    </row>
    <row r="8313" spans="1:13" ht="15" customHeight="1">
      <c r="A8313" s="76"/>
      <c r="B8313" s="77" t="str">
        <f t="shared" si="791"/>
        <v/>
      </c>
      <c r="C8313" t="str">
        <f t="shared" si="790"/>
        <v/>
      </c>
      <c r="D8313" s="315" t="str">
        <f t="shared" si="795"/>
        <v/>
      </c>
      <c r="E8313" s="228">
        <v>0</v>
      </c>
      <c r="J8313" s="229">
        <f t="shared" si="792"/>
        <v>0</v>
      </c>
      <c r="K8313" s="229">
        <f t="shared" si="793"/>
        <v>0</v>
      </c>
      <c r="L8313" s="229">
        <f t="shared" si="793"/>
        <v>0</v>
      </c>
      <c r="M8313" s="229">
        <f t="shared" si="794"/>
        <v>0</v>
      </c>
    </row>
    <row r="8314" spans="1:13" ht="15" customHeight="1">
      <c r="A8314" s="76"/>
      <c r="B8314" s="77" t="str">
        <f t="shared" si="791"/>
        <v/>
      </c>
      <c r="C8314" t="str">
        <f t="shared" si="790"/>
        <v/>
      </c>
      <c r="D8314" s="315" t="str">
        <f t="shared" si="795"/>
        <v/>
      </c>
      <c r="E8314" s="228">
        <v>0</v>
      </c>
      <c r="J8314" s="229">
        <f t="shared" si="792"/>
        <v>0</v>
      </c>
      <c r="K8314" s="229">
        <f t="shared" si="793"/>
        <v>0</v>
      </c>
      <c r="L8314" s="229">
        <f t="shared" si="793"/>
        <v>0</v>
      </c>
      <c r="M8314" s="229">
        <f t="shared" si="794"/>
        <v>0</v>
      </c>
    </row>
    <row r="8315" spans="1:13" ht="15" customHeight="1">
      <c r="A8315" s="76"/>
      <c r="B8315" s="77" t="str">
        <f t="shared" si="791"/>
        <v/>
      </c>
      <c r="C8315" t="str">
        <f t="shared" si="790"/>
        <v/>
      </c>
      <c r="D8315" s="315" t="str">
        <f t="shared" si="795"/>
        <v/>
      </c>
      <c r="E8315" s="228">
        <v>0</v>
      </c>
      <c r="J8315" s="229">
        <f t="shared" si="792"/>
        <v>0</v>
      </c>
      <c r="K8315" s="229">
        <f t="shared" si="793"/>
        <v>0</v>
      </c>
      <c r="L8315" s="229">
        <f t="shared" si="793"/>
        <v>0</v>
      </c>
      <c r="M8315" s="229">
        <f t="shared" si="794"/>
        <v>0</v>
      </c>
    </row>
    <row r="8316" spans="1:13" ht="15" customHeight="1">
      <c r="A8316" s="76"/>
      <c r="B8316" s="77" t="str">
        <f t="shared" si="791"/>
        <v/>
      </c>
      <c r="C8316" t="str">
        <f t="shared" si="790"/>
        <v/>
      </c>
      <c r="D8316" s="315" t="str">
        <f t="shared" si="795"/>
        <v/>
      </c>
      <c r="E8316" s="228">
        <v>0</v>
      </c>
      <c r="J8316" s="229">
        <f t="shared" si="792"/>
        <v>0</v>
      </c>
      <c r="K8316" s="229">
        <f t="shared" si="793"/>
        <v>0</v>
      </c>
      <c r="L8316" s="229">
        <f t="shared" si="793"/>
        <v>0</v>
      </c>
      <c r="M8316" s="229">
        <f t="shared" si="794"/>
        <v>0</v>
      </c>
    </row>
    <row r="8317" spans="1:13" ht="15" customHeight="1">
      <c r="A8317" s="76"/>
      <c r="B8317" s="77" t="str">
        <f t="shared" si="791"/>
        <v/>
      </c>
      <c r="C8317" t="str">
        <f t="shared" si="790"/>
        <v/>
      </c>
      <c r="D8317" s="315" t="str">
        <f t="shared" si="795"/>
        <v/>
      </c>
      <c r="E8317" s="228">
        <v>0</v>
      </c>
      <c r="J8317" s="229">
        <f t="shared" si="792"/>
        <v>0</v>
      </c>
      <c r="K8317" s="229">
        <f t="shared" si="793"/>
        <v>0</v>
      </c>
      <c r="L8317" s="229">
        <f t="shared" si="793"/>
        <v>0</v>
      </c>
      <c r="M8317" s="229">
        <f t="shared" si="794"/>
        <v>0</v>
      </c>
    </row>
    <row r="8318" spans="1:13" ht="15" customHeight="1">
      <c r="A8318" s="76"/>
      <c r="B8318" s="77" t="str">
        <f t="shared" si="791"/>
        <v/>
      </c>
      <c r="C8318" t="str">
        <f t="shared" si="790"/>
        <v/>
      </c>
      <c r="D8318" s="315" t="str">
        <f t="shared" si="795"/>
        <v/>
      </c>
      <c r="E8318" s="228">
        <v>0</v>
      </c>
      <c r="J8318" s="229">
        <f t="shared" si="792"/>
        <v>0</v>
      </c>
      <c r="K8318" s="229">
        <f t="shared" si="793"/>
        <v>0</v>
      </c>
      <c r="L8318" s="229">
        <f t="shared" si="793"/>
        <v>0</v>
      </c>
      <c r="M8318" s="229">
        <f t="shared" si="794"/>
        <v>0</v>
      </c>
    </row>
    <row r="8319" spans="1:13" ht="15" customHeight="1">
      <c r="A8319" s="76"/>
      <c r="B8319" s="77" t="str">
        <f t="shared" si="791"/>
        <v/>
      </c>
      <c r="C8319" t="str">
        <f t="shared" si="790"/>
        <v/>
      </c>
      <c r="D8319" s="315" t="str">
        <f t="shared" si="795"/>
        <v/>
      </c>
      <c r="E8319" s="228">
        <v>0</v>
      </c>
      <c r="J8319" s="229">
        <f t="shared" si="792"/>
        <v>0</v>
      </c>
      <c r="K8319" s="229">
        <f t="shared" si="793"/>
        <v>0</v>
      </c>
      <c r="L8319" s="229">
        <f t="shared" si="793"/>
        <v>0</v>
      </c>
      <c r="M8319" s="229">
        <f t="shared" si="794"/>
        <v>0</v>
      </c>
    </row>
    <row r="8320" spans="1:13" ht="15" customHeight="1">
      <c r="A8320" s="76"/>
      <c r="B8320" s="77" t="str">
        <f t="shared" si="791"/>
        <v/>
      </c>
      <c r="C8320" t="str">
        <f t="shared" si="790"/>
        <v/>
      </c>
      <c r="D8320" s="315" t="str">
        <f t="shared" si="795"/>
        <v/>
      </c>
      <c r="E8320" s="228">
        <v>0</v>
      </c>
      <c r="J8320" s="229">
        <f t="shared" si="792"/>
        <v>0</v>
      </c>
      <c r="K8320" s="229">
        <f t="shared" si="793"/>
        <v>0</v>
      </c>
      <c r="L8320" s="229">
        <f t="shared" si="793"/>
        <v>0</v>
      </c>
      <c r="M8320" s="229">
        <f t="shared" si="794"/>
        <v>0</v>
      </c>
    </row>
    <row r="8321" spans="1:13" ht="15" customHeight="1">
      <c r="A8321" s="76"/>
      <c r="B8321" s="77" t="str">
        <f t="shared" si="791"/>
        <v/>
      </c>
      <c r="C8321" t="str">
        <f t="shared" ref="C8321:C8384" si="796">IF(A8321&lt;&gt;"",TEXT(A8321,"aaaa"),"")</f>
        <v/>
      </c>
      <c r="D8321" s="315" t="str">
        <f t="shared" si="795"/>
        <v/>
      </c>
      <c r="E8321" s="228">
        <v>0</v>
      </c>
      <c r="J8321" s="229">
        <f t="shared" si="792"/>
        <v>0</v>
      </c>
      <c r="K8321" s="229">
        <f t="shared" si="793"/>
        <v>0</v>
      </c>
      <c r="L8321" s="229">
        <f t="shared" si="793"/>
        <v>0</v>
      </c>
      <c r="M8321" s="229">
        <f t="shared" si="794"/>
        <v>0</v>
      </c>
    </row>
    <row r="8322" spans="1:13" ht="15" customHeight="1">
      <c r="A8322" s="76"/>
      <c r="B8322" s="77" t="str">
        <f t="shared" si="791"/>
        <v/>
      </c>
      <c r="C8322" t="str">
        <f t="shared" si="796"/>
        <v/>
      </c>
      <c r="D8322" s="315" t="str">
        <f t="shared" si="795"/>
        <v/>
      </c>
      <c r="E8322" s="228">
        <v>0</v>
      </c>
      <c r="J8322" s="229">
        <f t="shared" si="792"/>
        <v>0</v>
      </c>
      <c r="K8322" s="229">
        <f t="shared" si="793"/>
        <v>0</v>
      </c>
      <c r="L8322" s="229">
        <f t="shared" si="793"/>
        <v>0</v>
      </c>
      <c r="M8322" s="229">
        <f t="shared" si="794"/>
        <v>0</v>
      </c>
    </row>
    <row r="8323" spans="1:13" ht="15" customHeight="1">
      <c r="A8323" s="76"/>
      <c r="B8323" s="77" t="str">
        <f t="shared" si="791"/>
        <v/>
      </c>
      <c r="C8323" t="str">
        <f t="shared" si="796"/>
        <v/>
      </c>
      <c r="D8323" s="315" t="str">
        <f t="shared" si="795"/>
        <v/>
      </c>
      <c r="E8323" s="228">
        <v>0</v>
      </c>
      <c r="J8323" s="229">
        <f t="shared" si="792"/>
        <v>0</v>
      </c>
      <c r="K8323" s="229">
        <f t="shared" si="793"/>
        <v>0</v>
      </c>
      <c r="L8323" s="229">
        <f t="shared" si="793"/>
        <v>0</v>
      </c>
      <c r="M8323" s="229">
        <f t="shared" si="794"/>
        <v>0</v>
      </c>
    </row>
    <row r="8324" spans="1:13" ht="15" customHeight="1">
      <c r="A8324" s="76"/>
      <c r="B8324" s="77" t="str">
        <f t="shared" si="791"/>
        <v/>
      </c>
      <c r="C8324" t="str">
        <f t="shared" si="796"/>
        <v/>
      </c>
      <c r="D8324" s="315" t="str">
        <f t="shared" si="795"/>
        <v/>
      </c>
      <c r="E8324" s="228">
        <v>0</v>
      </c>
      <c r="J8324" s="229">
        <f t="shared" si="792"/>
        <v>0</v>
      </c>
      <c r="K8324" s="229">
        <f t="shared" si="793"/>
        <v>0</v>
      </c>
      <c r="L8324" s="229">
        <f t="shared" si="793"/>
        <v>0</v>
      </c>
      <c r="M8324" s="229">
        <f t="shared" si="794"/>
        <v>0</v>
      </c>
    </row>
    <row r="8325" spans="1:13" ht="15" customHeight="1">
      <c r="A8325" s="76"/>
      <c r="B8325" s="77" t="str">
        <f t="shared" si="791"/>
        <v/>
      </c>
      <c r="C8325" t="str">
        <f t="shared" si="796"/>
        <v/>
      </c>
      <c r="D8325" s="315" t="str">
        <f t="shared" si="795"/>
        <v/>
      </c>
      <c r="E8325" s="228">
        <v>0</v>
      </c>
      <c r="J8325" s="229">
        <f t="shared" si="792"/>
        <v>0</v>
      </c>
      <c r="K8325" s="229">
        <f t="shared" si="793"/>
        <v>0</v>
      </c>
      <c r="L8325" s="229">
        <f t="shared" si="793"/>
        <v>0</v>
      </c>
      <c r="M8325" s="229">
        <f t="shared" si="794"/>
        <v>0</v>
      </c>
    </row>
    <row r="8326" spans="1:13" ht="15" customHeight="1">
      <c r="A8326" s="76"/>
      <c r="B8326" s="77" t="str">
        <f t="shared" si="791"/>
        <v/>
      </c>
      <c r="C8326" t="str">
        <f t="shared" si="796"/>
        <v/>
      </c>
      <c r="D8326" s="315" t="str">
        <f t="shared" si="795"/>
        <v/>
      </c>
      <c r="E8326" s="228">
        <v>0</v>
      </c>
      <c r="J8326" s="229">
        <f t="shared" si="792"/>
        <v>0</v>
      </c>
      <c r="K8326" s="229">
        <f t="shared" si="793"/>
        <v>0</v>
      </c>
      <c r="L8326" s="229">
        <f t="shared" si="793"/>
        <v>0</v>
      </c>
      <c r="M8326" s="229">
        <f t="shared" si="794"/>
        <v>0</v>
      </c>
    </row>
    <row r="8327" spans="1:13" ht="15" customHeight="1">
      <c r="A8327" s="76"/>
      <c r="B8327" s="77" t="str">
        <f t="shared" ref="B8327:B8390" si="797">IF(A8327="","",TEXT(A8327,"DDDD"))</f>
        <v/>
      </c>
      <c r="C8327" t="str">
        <f t="shared" si="796"/>
        <v/>
      </c>
      <c r="D8327" s="315" t="str">
        <f t="shared" si="795"/>
        <v/>
      </c>
      <c r="E8327" s="228">
        <v>0</v>
      </c>
      <c r="J8327" s="229">
        <f t="shared" ref="J8327:J8390" si="798">IF(E8327=0,0,(1-J$4)*E8327)</f>
        <v>0</v>
      </c>
      <c r="K8327" s="229">
        <f t="shared" ref="K8327:L8390" si="799">IF(F8327=0,0,(1-K$4)*F8327)</f>
        <v>0</v>
      </c>
      <c r="L8327" s="229">
        <f t="shared" si="799"/>
        <v>0</v>
      </c>
      <c r="M8327" s="229">
        <f t="shared" ref="M8327:M8390" si="800">IF(H8327=0,0,(1-M$4)*H8327)</f>
        <v>0</v>
      </c>
    </row>
    <row r="8328" spans="1:13" ht="15" customHeight="1">
      <c r="A8328" s="76"/>
      <c r="B8328" s="77" t="str">
        <f t="shared" si="797"/>
        <v/>
      </c>
      <c r="C8328" t="str">
        <f t="shared" si="796"/>
        <v/>
      </c>
      <c r="D8328" s="315" t="str">
        <f t="shared" ref="D8328:D8391" si="801">IF(A8328&lt;&gt;"",PROPER(TEXT(A8328,"Mmmm")),"")</f>
        <v/>
      </c>
      <c r="E8328" s="228">
        <v>0</v>
      </c>
      <c r="J8328" s="229">
        <f t="shared" si="798"/>
        <v>0</v>
      </c>
      <c r="K8328" s="229">
        <f t="shared" si="799"/>
        <v>0</v>
      </c>
      <c r="L8328" s="229">
        <f t="shared" si="799"/>
        <v>0</v>
      </c>
      <c r="M8328" s="229">
        <f t="shared" si="800"/>
        <v>0</v>
      </c>
    </row>
    <row r="8329" spans="1:13" ht="15" customHeight="1">
      <c r="A8329" s="76"/>
      <c r="B8329" s="77" t="str">
        <f t="shared" si="797"/>
        <v/>
      </c>
      <c r="C8329" t="str">
        <f t="shared" si="796"/>
        <v/>
      </c>
      <c r="D8329" s="315" t="str">
        <f t="shared" si="801"/>
        <v/>
      </c>
      <c r="E8329" s="228">
        <v>0</v>
      </c>
      <c r="J8329" s="229">
        <f t="shared" si="798"/>
        <v>0</v>
      </c>
      <c r="K8329" s="229">
        <f t="shared" si="799"/>
        <v>0</v>
      </c>
      <c r="L8329" s="229">
        <f t="shared" si="799"/>
        <v>0</v>
      </c>
      <c r="M8329" s="229">
        <f t="shared" si="800"/>
        <v>0</v>
      </c>
    </row>
    <row r="8330" spans="1:13" ht="15" customHeight="1">
      <c r="A8330" s="76"/>
      <c r="B8330" s="77" t="str">
        <f t="shared" si="797"/>
        <v/>
      </c>
      <c r="C8330" t="str">
        <f t="shared" si="796"/>
        <v/>
      </c>
      <c r="D8330" s="315" t="str">
        <f t="shared" si="801"/>
        <v/>
      </c>
      <c r="E8330" s="228">
        <v>0</v>
      </c>
      <c r="J8330" s="229">
        <f t="shared" si="798"/>
        <v>0</v>
      </c>
      <c r="K8330" s="229">
        <f t="shared" si="799"/>
        <v>0</v>
      </c>
      <c r="L8330" s="229">
        <f t="shared" si="799"/>
        <v>0</v>
      </c>
      <c r="M8330" s="229">
        <f t="shared" si="800"/>
        <v>0</v>
      </c>
    </row>
    <row r="8331" spans="1:13" ht="15" customHeight="1">
      <c r="A8331" s="76"/>
      <c r="B8331" s="77" t="str">
        <f t="shared" si="797"/>
        <v/>
      </c>
      <c r="C8331" t="str">
        <f t="shared" si="796"/>
        <v/>
      </c>
      <c r="D8331" s="315" t="str">
        <f t="shared" si="801"/>
        <v/>
      </c>
      <c r="E8331" s="228">
        <v>0</v>
      </c>
      <c r="J8331" s="229">
        <f t="shared" si="798"/>
        <v>0</v>
      </c>
      <c r="K8331" s="229">
        <f t="shared" si="799"/>
        <v>0</v>
      </c>
      <c r="L8331" s="229">
        <f t="shared" si="799"/>
        <v>0</v>
      </c>
      <c r="M8331" s="229">
        <f t="shared" si="800"/>
        <v>0</v>
      </c>
    </row>
    <row r="8332" spans="1:13" ht="15" customHeight="1">
      <c r="A8332" s="76"/>
      <c r="B8332" s="77" t="str">
        <f t="shared" si="797"/>
        <v/>
      </c>
      <c r="C8332" t="str">
        <f t="shared" si="796"/>
        <v/>
      </c>
      <c r="D8332" s="315" t="str">
        <f t="shared" si="801"/>
        <v/>
      </c>
      <c r="E8332" s="228">
        <v>0</v>
      </c>
      <c r="J8332" s="229">
        <f t="shared" si="798"/>
        <v>0</v>
      </c>
      <c r="K8332" s="229">
        <f t="shared" si="799"/>
        <v>0</v>
      </c>
      <c r="L8332" s="229">
        <f t="shared" si="799"/>
        <v>0</v>
      </c>
      <c r="M8332" s="229">
        <f t="shared" si="800"/>
        <v>0</v>
      </c>
    </row>
    <row r="8333" spans="1:13" ht="15" customHeight="1">
      <c r="A8333" s="76"/>
      <c r="B8333" s="77" t="str">
        <f t="shared" si="797"/>
        <v/>
      </c>
      <c r="C8333" t="str">
        <f t="shared" si="796"/>
        <v/>
      </c>
      <c r="D8333" s="315" t="str">
        <f t="shared" si="801"/>
        <v/>
      </c>
      <c r="E8333" s="228">
        <v>0</v>
      </c>
      <c r="J8333" s="229">
        <f t="shared" si="798"/>
        <v>0</v>
      </c>
      <c r="K8333" s="229">
        <f t="shared" si="799"/>
        <v>0</v>
      </c>
      <c r="L8333" s="229">
        <f t="shared" si="799"/>
        <v>0</v>
      </c>
      <c r="M8333" s="229">
        <f t="shared" si="800"/>
        <v>0</v>
      </c>
    </row>
    <row r="8334" spans="1:13" ht="15" customHeight="1">
      <c r="A8334" s="76"/>
      <c r="B8334" s="77" t="str">
        <f t="shared" si="797"/>
        <v/>
      </c>
      <c r="C8334" t="str">
        <f t="shared" si="796"/>
        <v/>
      </c>
      <c r="D8334" s="315" t="str">
        <f t="shared" si="801"/>
        <v/>
      </c>
      <c r="E8334" s="228">
        <v>0</v>
      </c>
      <c r="J8334" s="229">
        <f t="shared" si="798"/>
        <v>0</v>
      </c>
      <c r="K8334" s="229">
        <f t="shared" si="799"/>
        <v>0</v>
      </c>
      <c r="L8334" s="229">
        <f t="shared" si="799"/>
        <v>0</v>
      </c>
      <c r="M8334" s="229">
        <f t="shared" si="800"/>
        <v>0</v>
      </c>
    </row>
    <row r="8335" spans="1:13" ht="15" customHeight="1">
      <c r="A8335" s="76"/>
      <c r="B8335" s="77" t="str">
        <f t="shared" si="797"/>
        <v/>
      </c>
      <c r="C8335" t="str">
        <f t="shared" si="796"/>
        <v/>
      </c>
      <c r="D8335" s="315" t="str">
        <f t="shared" si="801"/>
        <v/>
      </c>
      <c r="E8335" s="228">
        <v>0</v>
      </c>
      <c r="J8335" s="229">
        <f t="shared" si="798"/>
        <v>0</v>
      </c>
      <c r="K8335" s="229">
        <f t="shared" si="799"/>
        <v>0</v>
      </c>
      <c r="L8335" s="229">
        <f t="shared" si="799"/>
        <v>0</v>
      </c>
      <c r="M8335" s="229">
        <f t="shared" si="800"/>
        <v>0</v>
      </c>
    </row>
    <row r="8336" spans="1:13" ht="15" customHeight="1">
      <c r="A8336" s="76"/>
      <c r="B8336" s="77" t="str">
        <f t="shared" si="797"/>
        <v/>
      </c>
      <c r="C8336" t="str">
        <f t="shared" si="796"/>
        <v/>
      </c>
      <c r="D8336" s="315" t="str">
        <f t="shared" si="801"/>
        <v/>
      </c>
      <c r="E8336" s="228">
        <v>0</v>
      </c>
      <c r="J8336" s="229">
        <f t="shared" si="798"/>
        <v>0</v>
      </c>
      <c r="K8336" s="229">
        <f t="shared" si="799"/>
        <v>0</v>
      </c>
      <c r="L8336" s="229">
        <f t="shared" si="799"/>
        <v>0</v>
      </c>
      <c r="M8336" s="229">
        <f t="shared" si="800"/>
        <v>0</v>
      </c>
    </row>
    <row r="8337" spans="1:13" ht="15" customHeight="1">
      <c r="A8337" s="76"/>
      <c r="B8337" s="77" t="str">
        <f t="shared" si="797"/>
        <v/>
      </c>
      <c r="C8337" t="str">
        <f t="shared" si="796"/>
        <v/>
      </c>
      <c r="D8337" s="315" t="str">
        <f t="shared" si="801"/>
        <v/>
      </c>
      <c r="E8337" s="228">
        <v>0</v>
      </c>
      <c r="J8337" s="229">
        <f t="shared" si="798"/>
        <v>0</v>
      </c>
      <c r="K8337" s="229">
        <f t="shared" si="799"/>
        <v>0</v>
      </c>
      <c r="L8337" s="229">
        <f t="shared" si="799"/>
        <v>0</v>
      </c>
      <c r="M8337" s="229">
        <f t="shared" si="800"/>
        <v>0</v>
      </c>
    </row>
    <row r="8338" spans="1:13" ht="15" customHeight="1">
      <c r="A8338" s="76"/>
      <c r="B8338" s="77" t="str">
        <f t="shared" si="797"/>
        <v/>
      </c>
      <c r="C8338" t="str">
        <f t="shared" si="796"/>
        <v/>
      </c>
      <c r="D8338" s="315" t="str">
        <f t="shared" si="801"/>
        <v/>
      </c>
      <c r="E8338" s="228">
        <v>0</v>
      </c>
      <c r="J8338" s="229">
        <f t="shared" si="798"/>
        <v>0</v>
      </c>
      <c r="K8338" s="229">
        <f t="shared" si="799"/>
        <v>0</v>
      </c>
      <c r="L8338" s="229">
        <f t="shared" si="799"/>
        <v>0</v>
      </c>
      <c r="M8338" s="229">
        <f t="shared" si="800"/>
        <v>0</v>
      </c>
    </row>
    <row r="8339" spans="1:13" ht="15" customHeight="1">
      <c r="A8339" s="76"/>
      <c r="B8339" s="77" t="str">
        <f t="shared" si="797"/>
        <v/>
      </c>
      <c r="C8339" t="str">
        <f t="shared" si="796"/>
        <v/>
      </c>
      <c r="D8339" s="315" t="str">
        <f t="shared" si="801"/>
        <v/>
      </c>
      <c r="E8339" s="228">
        <v>0</v>
      </c>
      <c r="J8339" s="229">
        <f t="shared" si="798"/>
        <v>0</v>
      </c>
      <c r="K8339" s="229">
        <f t="shared" si="799"/>
        <v>0</v>
      </c>
      <c r="L8339" s="229">
        <f t="shared" si="799"/>
        <v>0</v>
      </c>
      <c r="M8339" s="229">
        <f t="shared" si="800"/>
        <v>0</v>
      </c>
    </row>
    <row r="8340" spans="1:13" ht="15" customHeight="1">
      <c r="A8340" s="76"/>
      <c r="B8340" s="77" t="str">
        <f t="shared" si="797"/>
        <v/>
      </c>
      <c r="C8340" t="str">
        <f t="shared" si="796"/>
        <v/>
      </c>
      <c r="D8340" s="315" t="str">
        <f t="shared" si="801"/>
        <v/>
      </c>
      <c r="E8340" s="228">
        <v>0</v>
      </c>
      <c r="J8340" s="229">
        <f t="shared" si="798"/>
        <v>0</v>
      </c>
      <c r="K8340" s="229">
        <f t="shared" si="799"/>
        <v>0</v>
      </c>
      <c r="L8340" s="229">
        <f t="shared" si="799"/>
        <v>0</v>
      </c>
      <c r="M8340" s="229">
        <f t="shared" si="800"/>
        <v>0</v>
      </c>
    </row>
    <row r="8341" spans="1:13" ht="15" customHeight="1">
      <c r="A8341" s="76"/>
      <c r="B8341" s="77" t="str">
        <f t="shared" si="797"/>
        <v/>
      </c>
      <c r="C8341" t="str">
        <f t="shared" si="796"/>
        <v/>
      </c>
      <c r="D8341" s="315" t="str">
        <f t="shared" si="801"/>
        <v/>
      </c>
      <c r="E8341" s="228">
        <v>0</v>
      </c>
      <c r="J8341" s="229">
        <f t="shared" si="798"/>
        <v>0</v>
      </c>
      <c r="K8341" s="229">
        <f t="shared" si="799"/>
        <v>0</v>
      </c>
      <c r="L8341" s="229">
        <f t="shared" si="799"/>
        <v>0</v>
      </c>
      <c r="M8341" s="229">
        <f t="shared" si="800"/>
        <v>0</v>
      </c>
    </row>
    <row r="8342" spans="1:13" ht="15" customHeight="1">
      <c r="A8342" s="76"/>
      <c r="B8342" s="77" t="str">
        <f t="shared" si="797"/>
        <v/>
      </c>
      <c r="C8342" t="str">
        <f t="shared" si="796"/>
        <v/>
      </c>
      <c r="D8342" s="315" t="str">
        <f t="shared" si="801"/>
        <v/>
      </c>
      <c r="E8342" s="228">
        <v>0</v>
      </c>
      <c r="J8342" s="229">
        <f t="shared" si="798"/>
        <v>0</v>
      </c>
      <c r="K8342" s="229">
        <f t="shared" si="799"/>
        <v>0</v>
      </c>
      <c r="L8342" s="229">
        <f t="shared" si="799"/>
        <v>0</v>
      </c>
      <c r="M8342" s="229">
        <f t="shared" si="800"/>
        <v>0</v>
      </c>
    </row>
    <row r="8343" spans="1:13" ht="15" customHeight="1">
      <c r="A8343" s="76"/>
      <c r="B8343" s="77" t="str">
        <f t="shared" si="797"/>
        <v/>
      </c>
      <c r="C8343" t="str">
        <f t="shared" si="796"/>
        <v/>
      </c>
      <c r="D8343" s="315" t="str">
        <f t="shared" si="801"/>
        <v/>
      </c>
      <c r="E8343" s="228">
        <v>0</v>
      </c>
      <c r="J8343" s="229">
        <f t="shared" si="798"/>
        <v>0</v>
      </c>
      <c r="K8343" s="229">
        <f t="shared" si="799"/>
        <v>0</v>
      </c>
      <c r="L8343" s="229">
        <f t="shared" si="799"/>
        <v>0</v>
      </c>
      <c r="M8343" s="229">
        <f t="shared" si="800"/>
        <v>0</v>
      </c>
    </row>
    <row r="8344" spans="1:13" ht="15" customHeight="1">
      <c r="A8344" s="76"/>
      <c r="B8344" s="77" t="str">
        <f t="shared" si="797"/>
        <v/>
      </c>
      <c r="C8344" t="str">
        <f t="shared" si="796"/>
        <v/>
      </c>
      <c r="D8344" s="315" t="str">
        <f t="shared" si="801"/>
        <v/>
      </c>
      <c r="E8344" s="228">
        <v>0</v>
      </c>
      <c r="J8344" s="229">
        <f t="shared" si="798"/>
        <v>0</v>
      </c>
      <c r="K8344" s="229">
        <f t="shared" si="799"/>
        <v>0</v>
      </c>
      <c r="L8344" s="229">
        <f t="shared" si="799"/>
        <v>0</v>
      </c>
      <c r="M8344" s="229">
        <f t="shared" si="800"/>
        <v>0</v>
      </c>
    </row>
    <row r="8345" spans="1:13" ht="15" customHeight="1">
      <c r="A8345" s="76"/>
      <c r="B8345" s="77" t="str">
        <f t="shared" si="797"/>
        <v/>
      </c>
      <c r="C8345" t="str">
        <f t="shared" si="796"/>
        <v/>
      </c>
      <c r="D8345" s="315" t="str">
        <f t="shared" si="801"/>
        <v/>
      </c>
      <c r="E8345" s="228">
        <v>0</v>
      </c>
      <c r="J8345" s="229">
        <f t="shared" si="798"/>
        <v>0</v>
      </c>
      <c r="K8345" s="229">
        <f t="shared" si="799"/>
        <v>0</v>
      </c>
      <c r="L8345" s="229">
        <f t="shared" si="799"/>
        <v>0</v>
      </c>
      <c r="M8345" s="229">
        <f t="shared" si="800"/>
        <v>0</v>
      </c>
    </row>
    <row r="8346" spans="1:13" ht="15" customHeight="1">
      <c r="A8346" s="76"/>
      <c r="B8346" s="77" t="str">
        <f t="shared" si="797"/>
        <v/>
      </c>
      <c r="C8346" t="str">
        <f t="shared" si="796"/>
        <v/>
      </c>
      <c r="D8346" s="315" t="str">
        <f t="shared" si="801"/>
        <v/>
      </c>
      <c r="E8346" s="228">
        <v>0</v>
      </c>
      <c r="J8346" s="229">
        <f t="shared" si="798"/>
        <v>0</v>
      </c>
      <c r="K8346" s="229">
        <f t="shared" si="799"/>
        <v>0</v>
      </c>
      <c r="L8346" s="229">
        <f t="shared" si="799"/>
        <v>0</v>
      </c>
      <c r="M8346" s="229">
        <f t="shared" si="800"/>
        <v>0</v>
      </c>
    </row>
    <row r="8347" spans="1:13" ht="15" customHeight="1">
      <c r="A8347" s="76"/>
      <c r="B8347" s="77" t="str">
        <f t="shared" si="797"/>
        <v/>
      </c>
      <c r="C8347" t="str">
        <f t="shared" si="796"/>
        <v/>
      </c>
      <c r="D8347" s="315" t="str">
        <f t="shared" si="801"/>
        <v/>
      </c>
      <c r="E8347" s="228">
        <v>0</v>
      </c>
      <c r="J8347" s="229">
        <f t="shared" si="798"/>
        <v>0</v>
      </c>
      <c r="K8347" s="229">
        <f t="shared" si="799"/>
        <v>0</v>
      </c>
      <c r="L8347" s="229">
        <f t="shared" si="799"/>
        <v>0</v>
      </c>
      <c r="M8347" s="229">
        <f t="shared" si="800"/>
        <v>0</v>
      </c>
    </row>
    <row r="8348" spans="1:13" ht="15" customHeight="1">
      <c r="A8348" s="76"/>
      <c r="B8348" s="77" t="str">
        <f t="shared" si="797"/>
        <v/>
      </c>
      <c r="C8348" t="str">
        <f t="shared" si="796"/>
        <v/>
      </c>
      <c r="D8348" s="315" t="str">
        <f t="shared" si="801"/>
        <v/>
      </c>
      <c r="E8348" s="228">
        <v>0</v>
      </c>
      <c r="J8348" s="229">
        <f t="shared" si="798"/>
        <v>0</v>
      </c>
      <c r="K8348" s="229">
        <f t="shared" si="799"/>
        <v>0</v>
      </c>
      <c r="L8348" s="229">
        <f t="shared" si="799"/>
        <v>0</v>
      </c>
      <c r="M8348" s="229">
        <f t="shared" si="800"/>
        <v>0</v>
      </c>
    </row>
    <row r="8349" spans="1:13" ht="15" customHeight="1">
      <c r="A8349" s="76"/>
      <c r="B8349" s="77" t="str">
        <f t="shared" si="797"/>
        <v/>
      </c>
      <c r="C8349" t="str">
        <f t="shared" si="796"/>
        <v/>
      </c>
      <c r="D8349" s="315" t="str">
        <f t="shared" si="801"/>
        <v/>
      </c>
      <c r="E8349" s="228">
        <v>0</v>
      </c>
      <c r="J8349" s="229">
        <f t="shared" si="798"/>
        <v>0</v>
      </c>
      <c r="K8349" s="229">
        <f t="shared" si="799"/>
        <v>0</v>
      </c>
      <c r="L8349" s="229">
        <f t="shared" si="799"/>
        <v>0</v>
      </c>
      <c r="M8349" s="229">
        <f t="shared" si="800"/>
        <v>0</v>
      </c>
    </row>
    <row r="8350" spans="1:13" ht="15" customHeight="1">
      <c r="A8350" s="76"/>
      <c r="B8350" s="77" t="str">
        <f t="shared" si="797"/>
        <v/>
      </c>
      <c r="C8350" t="str">
        <f t="shared" si="796"/>
        <v/>
      </c>
      <c r="D8350" s="315" t="str">
        <f t="shared" si="801"/>
        <v/>
      </c>
      <c r="E8350" s="228">
        <v>0</v>
      </c>
      <c r="J8350" s="229">
        <f t="shared" si="798"/>
        <v>0</v>
      </c>
      <c r="K8350" s="229">
        <f t="shared" si="799"/>
        <v>0</v>
      </c>
      <c r="L8350" s="229">
        <f t="shared" si="799"/>
        <v>0</v>
      </c>
      <c r="M8350" s="229">
        <f t="shared" si="800"/>
        <v>0</v>
      </c>
    </row>
    <row r="8351" spans="1:13" ht="15" customHeight="1">
      <c r="A8351" s="76"/>
      <c r="B8351" s="77" t="str">
        <f t="shared" si="797"/>
        <v/>
      </c>
      <c r="C8351" t="str">
        <f t="shared" si="796"/>
        <v/>
      </c>
      <c r="D8351" s="315" t="str">
        <f t="shared" si="801"/>
        <v/>
      </c>
      <c r="E8351" s="228">
        <v>0</v>
      </c>
      <c r="J8351" s="229">
        <f t="shared" si="798"/>
        <v>0</v>
      </c>
      <c r="K8351" s="229">
        <f t="shared" si="799"/>
        <v>0</v>
      </c>
      <c r="L8351" s="229">
        <f t="shared" si="799"/>
        <v>0</v>
      </c>
      <c r="M8351" s="229">
        <f t="shared" si="800"/>
        <v>0</v>
      </c>
    </row>
    <row r="8352" spans="1:13" ht="15" customHeight="1">
      <c r="A8352" s="76"/>
      <c r="B8352" s="77" t="str">
        <f t="shared" si="797"/>
        <v/>
      </c>
      <c r="C8352" t="str">
        <f t="shared" si="796"/>
        <v/>
      </c>
      <c r="D8352" s="315" t="str">
        <f t="shared" si="801"/>
        <v/>
      </c>
      <c r="E8352" s="228">
        <v>0</v>
      </c>
      <c r="J8352" s="229">
        <f t="shared" si="798"/>
        <v>0</v>
      </c>
      <c r="K8352" s="229">
        <f t="shared" si="799"/>
        <v>0</v>
      </c>
      <c r="L8352" s="229">
        <f t="shared" si="799"/>
        <v>0</v>
      </c>
      <c r="M8352" s="229">
        <f t="shared" si="800"/>
        <v>0</v>
      </c>
    </row>
    <row r="8353" spans="1:13" ht="15" customHeight="1">
      <c r="A8353" s="76"/>
      <c r="B8353" s="77" t="str">
        <f t="shared" si="797"/>
        <v/>
      </c>
      <c r="C8353" t="str">
        <f t="shared" si="796"/>
        <v/>
      </c>
      <c r="D8353" s="315" t="str">
        <f t="shared" si="801"/>
        <v/>
      </c>
      <c r="E8353" s="228">
        <v>0</v>
      </c>
      <c r="J8353" s="229">
        <f t="shared" si="798"/>
        <v>0</v>
      </c>
      <c r="K8353" s="229">
        <f t="shared" si="799"/>
        <v>0</v>
      </c>
      <c r="L8353" s="229">
        <f t="shared" si="799"/>
        <v>0</v>
      </c>
      <c r="M8353" s="229">
        <f t="shared" si="800"/>
        <v>0</v>
      </c>
    </row>
    <row r="8354" spans="1:13" ht="15" customHeight="1">
      <c r="A8354" s="76"/>
      <c r="B8354" s="77" t="str">
        <f t="shared" si="797"/>
        <v/>
      </c>
      <c r="C8354" t="str">
        <f t="shared" si="796"/>
        <v/>
      </c>
      <c r="D8354" s="315" t="str">
        <f t="shared" si="801"/>
        <v/>
      </c>
      <c r="E8354" s="228">
        <v>0</v>
      </c>
      <c r="J8354" s="229">
        <f t="shared" si="798"/>
        <v>0</v>
      </c>
      <c r="K8354" s="229">
        <f t="shared" si="799"/>
        <v>0</v>
      </c>
      <c r="L8354" s="229">
        <f t="shared" si="799"/>
        <v>0</v>
      </c>
      <c r="M8354" s="229">
        <f t="shared" si="800"/>
        <v>0</v>
      </c>
    </row>
    <row r="8355" spans="1:13" ht="15" customHeight="1">
      <c r="A8355" s="76"/>
      <c r="B8355" s="77" t="str">
        <f t="shared" si="797"/>
        <v/>
      </c>
      <c r="C8355" t="str">
        <f t="shared" si="796"/>
        <v/>
      </c>
      <c r="D8355" s="315" t="str">
        <f t="shared" si="801"/>
        <v/>
      </c>
      <c r="E8355" s="228">
        <v>0</v>
      </c>
      <c r="J8355" s="229">
        <f t="shared" si="798"/>
        <v>0</v>
      </c>
      <c r="K8355" s="229">
        <f t="shared" si="799"/>
        <v>0</v>
      </c>
      <c r="L8355" s="229">
        <f t="shared" si="799"/>
        <v>0</v>
      </c>
      <c r="M8355" s="229">
        <f t="shared" si="800"/>
        <v>0</v>
      </c>
    </row>
    <row r="8356" spans="1:13" ht="15" customHeight="1">
      <c r="A8356" s="76"/>
      <c r="B8356" s="77" t="str">
        <f t="shared" si="797"/>
        <v/>
      </c>
      <c r="C8356" t="str">
        <f t="shared" si="796"/>
        <v/>
      </c>
      <c r="D8356" s="315" t="str">
        <f t="shared" si="801"/>
        <v/>
      </c>
      <c r="E8356" s="228">
        <v>0</v>
      </c>
      <c r="J8356" s="229">
        <f t="shared" si="798"/>
        <v>0</v>
      </c>
      <c r="K8356" s="229">
        <f t="shared" si="799"/>
        <v>0</v>
      </c>
      <c r="L8356" s="229">
        <f t="shared" si="799"/>
        <v>0</v>
      </c>
      <c r="M8356" s="229">
        <f t="shared" si="800"/>
        <v>0</v>
      </c>
    </row>
    <row r="8357" spans="1:13" ht="15" customHeight="1">
      <c r="A8357" s="76"/>
      <c r="B8357" s="77" t="str">
        <f t="shared" si="797"/>
        <v/>
      </c>
      <c r="C8357" t="str">
        <f t="shared" si="796"/>
        <v/>
      </c>
      <c r="D8357" s="315" t="str">
        <f t="shared" si="801"/>
        <v/>
      </c>
      <c r="E8357" s="228">
        <v>0</v>
      </c>
      <c r="J8357" s="229">
        <f t="shared" si="798"/>
        <v>0</v>
      </c>
      <c r="K8357" s="229">
        <f t="shared" si="799"/>
        <v>0</v>
      </c>
      <c r="L8357" s="229">
        <f t="shared" si="799"/>
        <v>0</v>
      </c>
      <c r="M8357" s="229">
        <f t="shared" si="800"/>
        <v>0</v>
      </c>
    </row>
    <row r="8358" spans="1:13" ht="15" customHeight="1">
      <c r="A8358" s="76"/>
      <c r="B8358" s="77" t="str">
        <f t="shared" si="797"/>
        <v/>
      </c>
      <c r="C8358" t="str">
        <f t="shared" si="796"/>
        <v/>
      </c>
      <c r="D8358" s="315" t="str">
        <f t="shared" si="801"/>
        <v/>
      </c>
      <c r="E8358" s="228">
        <v>0</v>
      </c>
      <c r="J8358" s="229">
        <f t="shared" si="798"/>
        <v>0</v>
      </c>
      <c r="K8358" s="229">
        <f t="shared" si="799"/>
        <v>0</v>
      </c>
      <c r="L8358" s="229">
        <f t="shared" si="799"/>
        <v>0</v>
      </c>
      <c r="M8358" s="229">
        <f t="shared" si="800"/>
        <v>0</v>
      </c>
    </row>
    <row r="8359" spans="1:13" ht="15" customHeight="1">
      <c r="A8359" s="76"/>
      <c r="B8359" s="77" t="str">
        <f t="shared" si="797"/>
        <v/>
      </c>
      <c r="C8359" t="str">
        <f t="shared" si="796"/>
        <v/>
      </c>
      <c r="D8359" s="315" t="str">
        <f t="shared" si="801"/>
        <v/>
      </c>
      <c r="E8359" s="228">
        <v>0</v>
      </c>
      <c r="J8359" s="229">
        <f t="shared" si="798"/>
        <v>0</v>
      </c>
      <c r="K8359" s="229">
        <f t="shared" si="799"/>
        <v>0</v>
      </c>
      <c r="L8359" s="229">
        <f t="shared" si="799"/>
        <v>0</v>
      </c>
      <c r="M8359" s="229">
        <f t="shared" si="800"/>
        <v>0</v>
      </c>
    </row>
    <row r="8360" spans="1:13" ht="15" customHeight="1">
      <c r="A8360" s="76"/>
      <c r="B8360" s="77" t="str">
        <f t="shared" si="797"/>
        <v/>
      </c>
      <c r="C8360" t="str">
        <f t="shared" si="796"/>
        <v/>
      </c>
      <c r="D8360" s="315" t="str">
        <f t="shared" si="801"/>
        <v/>
      </c>
      <c r="E8360" s="228">
        <v>0</v>
      </c>
      <c r="J8360" s="229">
        <f t="shared" si="798"/>
        <v>0</v>
      </c>
      <c r="K8360" s="229">
        <f t="shared" si="799"/>
        <v>0</v>
      </c>
      <c r="L8360" s="229">
        <f t="shared" si="799"/>
        <v>0</v>
      </c>
      <c r="M8360" s="229">
        <f t="shared" si="800"/>
        <v>0</v>
      </c>
    </row>
    <row r="8361" spans="1:13" ht="15" customHeight="1">
      <c r="A8361" s="76"/>
      <c r="B8361" s="77" t="str">
        <f t="shared" si="797"/>
        <v/>
      </c>
      <c r="C8361" t="str">
        <f t="shared" si="796"/>
        <v/>
      </c>
      <c r="D8361" s="315" t="str">
        <f t="shared" si="801"/>
        <v/>
      </c>
      <c r="E8361" s="228">
        <v>0</v>
      </c>
      <c r="J8361" s="229">
        <f t="shared" si="798"/>
        <v>0</v>
      </c>
      <c r="K8361" s="229">
        <f t="shared" si="799"/>
        <v>0</v>
      </c>
      <c r="L8361" s="229">
        <f t="shared" si="799"/>
        <v>0</v>
      </c>
      <c r="M8361" s="229">
        <f t="shared" si="800"/>
        <v>0</v>
      </c>
    </row>
    <row r="8362" spans="1:13" ht="15" customHeight="1">
      <c r="A8362" s="76"/>
      <c r="B8362" s="77" t="str">
        <f t="shared" si="797"/>
        <v/>
      </c>
      <c r="C8362" t="str">
        <f t="shared" si="796"/>
        <v/>
      </c>
      <c r="D8362" s="315" t="str">
        <f t="shared" si="801"/>
        <v/>
      </c>
      <c r="E8362" s="228">
        <v>0</v>
      </c>
      <c r="J8362" s="229">
        <f t="shared" si="798"/>
        <v>0</v>
      </c>
      <c r="K8362" s="229">
        <f t="shared" si="799"/>
        <v>0</v>
      </c>
      <c r="L8362" s="229">
        <f t="shared" si="799"/>
        <v>0</v>
      </c>
      <c r="M8362" s="229">
        <f t="shared" si="800"/>
        <v>0</v>
      </c>
    </row>
    <row r="8363" spans="1:13" ht="15" customHeight="1">
      <c r="A8363" s="76"/>
      <c r="B8363" s="77" t="str">
        <f t="shared" si="797"/>
        <v/>
      </c>
      <c r="C8363" t="str">
        <f t="shared" si="796"/>
        <v/>
      </c>
      <c r="D8363" s="315" t="str">
        <f t="shared" si="801"/>
        <v/>
      </c>
      <c r="E8363" s="228">
        <v>0</v>
      </c>
      <c r="J8363" s="229">
        <f t="shared" si="798"/>
        <v>0</v>
      </c>
      <c r="K8363" s="229">
        <f t="shared" si="799"/>
        <v>0</v>
      </c>
      <c r="L8363" s="229">
        <f t="shared" si="799"/>
        <v>0</v>
      </c>
      <c r="M8363" s="229">
        <f t="shared" si="800"/>
        <v>0</v>
      </c>
    </row>
    <row r="8364" spans="1:13" ht="15" customHeight="1">
      <c r="A8364" s="76"/>
      <c r="B8364" s="77" t="str">
        <f t="shared" si="797"/>
        <v/>
      </c>
      <c r="C8364" t="str">
        <f t="shared" si="796"/>
        <v/>
      </c>
      <c r="D8364" s="315" t="str">
        <f t="shared" si="801"/>
        <v/>
      </c>
      <c r="E8364" s="228">
        <v>0</v>
      </c>
      <c r="J8364" s="229">
        <f t="shared" si="798"/>
        <v>0</v>
      </c>
      <c r="K8364" s="229">
        <f t="shared" si="799"/>
        <v>0</v>
      </c>
      <c r="L8364" s="229">
        <f t="shared" si="799"/>
        <v>0</v>
      </c>
      <c r="M8364" s="229">
        <f t="shared" si="800"/>
        <v>0</v>
      </c>
    </row>
    <row r="8365" spans="1:13" ht="15" customHeight="1">
      <c r="A8365" s="76"/>
      <c r="B8365" s="77" t="str">
        <f t="shared" si="797"/>
        <v/>
      </c>
      <c r="C8365" t="str">
        <f t="shared" si="796"/>
        <v/>
      </c>
      <c r="D8365" s="315" t="str">
        <f t="shared" si="801"/>
        <v/>
      </c>
      <c r="E8365" s="228">
        <v>0</v>
      </c>
      <c r="J8365" s="229">
        <f t="shared" si="798"/>
        <v>0</v>
      </c>
      <c r="K8365" s="229">
        <f t="shared" si="799"/>
        <v>0</v>
      </c>
      <c r="L8365" s="229">
        <f t="shared" si="799"/>
        <v>0</v>
      </c>
      <c r="M8365" s="229">
        <f t="shared" si="800"/>
        <v>0</v>
      </c>
    </row>
    <row r="8366" spans="1:13" ht="15" customHeight="1">
      <c r="A8366" s="76"/>
      <c r="B8366" s="77" t="str">
        <f t="shared" si="797"/>
        <v/>
      </c>
      <c r="C8366" t="str">
        <f t="shared" si="796"/>
        <v/>
      </c>
      <c r="D8366" s="315" t="str">
        <f t="shared" si="801"/>
        <v/>
      </c>
      <c r="E8366" s="228">
        <v>0</v>
      </c>
      <c r="J8366" s="229">
        <f t="shared" si="798"/>
        <v>0</v>
      </c>
      <c r="K8366" s="229">
        <f t="shared" si="799"/>
        <v>0</v>
      </c>
      <c r="L8366" s="229">
        <f t="shared" si="799"/>
        <v>0</v>
      </c>
      <c r="M8366" s="229">
        <f t="shared" si="800"/>
        <v>0</v>
      </c>
    </row>
    <row r="8367" spans="1:13" ht="15" customHeight="1">
      <c r="A8367" s="76"/>
      <c r="B8367" s="77" t="str">
        <f t="shared" si="797"/>
        <v/>
      </c>
      <c r="C8367" t="str">
        <f t="shared" si="796"/>
        <v/>
      </c>
      <c r="D8367" s="315" t="str">
        <f t="shared" si="801"/>
        <v/>
      </c>
      <c r="E8367" s="228">
        <v>0</v>
      </c>
      <c r="J8367" s="229">
        <f t="shared" si="798"/>
        <v>0</v>
      </c>
      <c r="K8367" s="229">
        <f t="shared" si="799"/>
        <v>0</v>
      </c>
      <c r="L8367" s="229">
        <f t="shared" si="799"/>
        <v>0</v>
      </c>
      <c r="M8367" s="229">
        <f t="shared" si="800"/>
        <v>0</v>
      </c>
    </row>
    <row r="8368" spans="1:13" ht="15" customHeight="1">
      <c r="A8368" s="76"/>
      <c r="B8368" s="77" t="str">
        <f t="shared" si="797"/>
        <v/>
      </c>
      <c r="C8368" t="str">
        <f t="shared" si="796"/>
        <v/>
      </c>
      <c r="D8368" s="315" t="str">
        <f t="shared" si="801"/>
        <v/>
      </c>
      <c r="E8368" s="228">
        <v>0</v>
      </c>
      <c r="J8368" s="229">
        <f t="shared" si="798"/>
        <v>0</v>
      </c>
      <c r="K8368" s="229">
        <f t="shared" si="799"/>
        <v>0</v>
      </c>
      <c r="L8368" s="229">
        <f t="shared" si="799"/>
        <v>0</v>
      </c>
      <c r="M8368" s="229">
        <f t="shared" si="800"/>
        <v>0</v>
      </c>
    </row>
    <row r="8369" spans="1:13" ht="15" customHeight="1">
      <c r="A8369" s="76"/>
      <c r="B8369" s="77" t="str">
        <f t="shared" si="797"/>
        <v/>
      </c>
      <c r="C8369" t="str">
        <f t="shared" si="796"/>
        <v/>
      </c>
      <c r="D8369" s="315" t="str">
        <f t="shared" si="801"/>
        <v/>
      </c>
      <c r="E8369" s="228">
        <v>0</v>
      </c>
      <c r="J8369" s="229">
        <f t="shared" si="798"/>
        <v>0</v>
      </c>
      <c r="K8369" s="229">
        <f t="shared" si="799"/>
        <v>0</v>
      </c>
      <c r="L8369" s="229">
        <f t="shared" si="799"/>
        <v>0</v>
      </c>
      <c r="M8369" s="229">
        <f t="shared" si="800"/>
        <v>0</v>
      </c>
    </row>
    <row r="8370" spans="1:13" ht="15" customHeight="1">
      <c r="A8370" s="76"/>
      <c r="B8370" s="77" t="str">
        <f t="shared" si="797"/>
        <v/>
      </c>
      <c r="C8370" t="str">
        <f t="shared" si="796"/>
        <v/>
      </c>
      <c r="D8370" s="315" t="str">
        <f t="shared" si="801"/>
        <v/>
      </c>
      <c r="E8370" s="228">
        <v>0</v>
      </c>
      <c r="J8370" s="229">
        <f t="shared" si="798"/>
        <v>0</v>
      </c>
      <c r="K8370" s="229">
        <f t="shared" si="799"/>
        <v>0</v>
      </c>
      <c r="L8370" s="229">
        <f t="shared" si="799"/>
        <v>0</v>
      </c>
      <c r="M8370" s="229">
        <f t="shared" si="800"/>
        <v>0</v>
      </c>
    </row>
    <row r="8371" spans="1:13" ht="15" customHeight="1">
      <c r="A8371" s="76"/>
      <c r="B8371" s="77" t="str">
        <f t="shared" si="797"/>
        <v/>
      </c>
      <c r="C8371" t="str">
        <f t="shared" si="796"/>
        <v/>
      </c>
      <c r="D8371" s="315" t="str">
        <f t="shared" si="801"/>
        <v/>
      </c>
      <c r="E8371" s="228">
        <v>0</v>
      </c>
      <c r="J8371" s="229">
        <f t="shared" si="798"/>
        <v>0</v>
      </c>
      <c r="K8371" s="229">
        <f t="shared" si="799"/>
        <v>0</v>
      </c>
      <c r="L8371" s="229">
        <f t="shared" si="799"/>
        <v>0</v>
      </c>
      <c r="M8371" s="229">
        <f t="shared" si="800"/>
        <v>0</v>
      </c>
    </row>
    <row r="8372" spans="1:13" ht="15" customHeight="1">
      <c r="A8372" s="76"/>
      <c r="B8372" s="77" t="str">
        <f t="shared" si="797"/>
        <v/>
      </c>
      <c r="C8372" t="str">
        <f t="shared" si="796"/>
        <v/>
      </c>
      <c r="D8372" s="315" t="str">
        <f t="shared" si="801"/>
        <v/>
      </c>
      <c r="E8372" s="228">
        <v>0</v>
      </c>
      <c r="J8372" s="229">
        <f t="shared" si="798"/>
        <v>0</v>
      </c>
      <c r="K8372" s="229">
        <f t="shared" si="799"/>
        <v>0</v>
      </c>
      <c r="L8372" s="229">
        <f t="shared" si="799"/>
        <v>0</v>
      </c>
      <c r="M8372" s="229">
        <f t="shared" si="800"/>
        <v>0</v>
      </c>
    </row>
    <row r="8373" spans="1:13" ht="15" customHeight="1">
      <c r="A8373" s="76"/>
      <c r="B8373" s="77" t="str">
        <f t="shared" si="797"/>
        <v/>
      </c>
      <c r="C8373" t="str">
        <f t="shared" si="796"/>
        <v/>
      </c>
      <c r="D8373" s="315" t="str">
        <f t="shared" si="801"/>
        <v/>
      </c>
      <c r="E8373" s="228">
        <v>0</v>
      </c>
      <c r="J8373" s="229">
        <f t="shared" si="798"/>
        <v>0</v>
      </c>
      <c r="K8373" s="229">
        <f t="shared" si="799"/>
        <v>0</v>
      </c>
      <c r="L8373" s="229">
        <f t="shared" si="799"/>
        <v>0</v>
      </c>
      <c r="M8373" s="229">
        <f t="shared" si="800"/>
        <v>0</v>
      </c>
    </row>
    <row r="8374" spans="1:13" ht="15" customHeight="1">
      <c r="A8374" s="76"/>
      <c r="B8374" s="77" t="str">
        <f t="shared" si="797"/>
        <v/>
      </c>
      <c r="C8374" t="str">
        <f t="shared" si="796"/>
        <v/>
      </c>
      <c r="D8374" s="315" t="str">
        <f t="shared" si="801"/>
        <v/>
      </c>
      <c r="E8374" s="228">
        <v>0</v>
      </c>
      <c r="J8374" s="229">
        <f t="shared" si="798"/>
        <v>0</v>
      </c>
      <c r="K8374" s="229">
        <f t="shared" si="799"/>
        <v>0</v>
      </c>
      <c r="L8374" s="229">
        <f t="shared" si="799"/>
        <v>0</v>
      </c>
      <c r="M8374" s="229">
        <f t="shared" si="800"/>
        <v>0</v>
      </c>
    </row>
    <row r="8375" spans="1:13" ht="15" customHeight="1">
      <c r="A8375" s="76"/>
      <c r="B8375" s="77" t="str">
        <f t="shared" si="797"/>
        <v/>
      </c>
      <c r="C8375" t="str">
        <f t="shared" si="796"/>
        <v/>
      </c>
      <c r="D8375" s="315" t="str">
        <f t="shared" si="801"/>
        <v/>
      </c>
      <c r="E8375" s="228">
        <v>0</v>
      </c>
      <c r="J8375" s="229">
        <f t="shared" si="798"/>
        <v>0</v>
      </c>
      <c r="K8375" s="229">
        <f t="shared" si="799"/>
        <v>0</v>
      </c>
      <c r="L8375" s="229">
        <f t="shared" si="799"/>
        <v>0</v>
      </c>
      <c r="M8375" s="229">
        <f t="shared" si="800"/>
        <v>0</v>
      </c>
    </row>
    <row r="8376" spans="1:13" ht="15" customHeight="1">
      <c r="A8376" s="76"/>
      <c r="B8376" s="77" t="str">
        <f t="shared" si="797"/>
        <v/>
      </c>
      <c r="C8376" t="str">
        <f t="shared" si="796"/>
        <v/>
      </c>
      <c r="D8376" s="315" t="str">
        <f t="shared" si="801"/>
        <v/>
      </c>
      <c r="E8376" s="228">
        <v>0</v>
      </c>
      <c r="J8376" s="229">
        <f t="shared" si="798"/>
        <v>0</v>
      </c>
      <c r="K8376" s="229">
        <f t="shared" si="799"/>
        <v>0</v>
      </c>
      <c r="L8376" s="229">
        <f t="shared" si="799"/>
        <v>0</v>
      </c>
      <c r="M8376" s="229">
        <f t="shared" si="800"/>
        <v>0</v>
      </c>
    </row>
    <row r="8377" spans="1:13" ht="15" customHeight="1">
      <c r="A8377" s="76"/>
      <c r="B8377" s="77" t="str">
        <f t="shared" si="797"/>
        <v/>
      </c>
      <c r="C8377" t="str">
        <f t="shared" si="796"/>
        <v/>
      </c>
      <c r="D8377" s="315" t="str">
        <f t="shared" si="801"/>
        <v/>
      </c>
      <c r="E8377" s="228">
        <v>0</v>
      </c>
      <c r="J8377" s="229">
        <f t="shared" si="798"/>
        <v>0</v>
      </c>
      <c r="K8377" s="229">
        <f t="shared" si="799"/>
        <v>0</v>
      </c>
      <c r="L8377" s="229">
        <f t="shared" si="799"/>
        <v>0</v>
      </c>
      <c r="M8377" s="229">
        <f t="shared" si="800"/>
        <v>0</v>
      </c>
    </row>
    <row r="8378" spans="1:13" ht="15" customHeight="1">
      <c r="A8378" s="76"/>
      <c r="B8378" s="77" t="str">
        <f t="shared" si="797"/>
        <v/>
      </c>
      <c r="C8378" t="str">
        <f t="shared" si="796"/>
        <v/>
      </c>
      <c r="D8378" s="315" t="str">
        <f t="shared" si="801"/>
        <v/>
      </c>
      <c r="E8378" s="228">
        <v>0</v>
      </c>
      <c r="J8378" s="229">
        <f t="shared" si="798"/>
        <v>0</v>
      </c>
      <c r="K8378" s="229">
        <f t="shared" si="799"/>
        <v>0</v>
      </c>
      <c r="L8378" s="229">
        <f t="shared" si="799"/>
        <v>0</v>
      </c>
      <c r="M8378" s="229">
        <f t="shared" si="800"/>
        <v>0</v>
      </c>
    </row>
    <row r="8379" spans="1:13" ht="15" customHeight="1">
      <c r="A8379" s="76"/>
      <c r="B8379" s="77" t="str">
        <f t="shared" si="797"/>
        <v/>
      </c>
      <c r="C8379" t="str">
        <f t="shared" si="796"/>
        <v/>
      </c>
      <c r="D8379" s="315" t="str">
        <f t="shared" si="801"/>
        <v/>
      </c>
      <c r="E8379" s="228">
        <v>0</v>
      </c>
      <c r="J8379" s="229">
        <f t="shared" si="798"/>
        <v>0</v>
      </c>
      <c r="K8379" s="229">
        <f t="shared" si="799"/>
        <v>0</v>
      </c>
      <c r="L8379" s="229">
        <f t="shared" si="799"/>
        <v>0</v>
      </c>
      <c r="M8379" s="229">
        <f t="shared" si="800"/>
        <v>0</v>
      </c>
    </row>
    <row r="8380" spans="1:13" ht="15" customHeight="1">
      <c r="A8380" s="76"/>
      <c r="B8380" s="77" t="str">
        <f t="shared" si="797"/>
        <v/>
      </c>
      <c r="C8380" t="str">
        <f t="shared" si="796"/>
        <v/>
      </c>
      <c r="D8380" s="315" t="str">
        <f t="shared" si="801"/>
        <v/>
      </c>
      <c r="E8380" s="228">
        <v>0</v>
      </c>
      <c r="J8380" s="229">
        <f t="shared" si="798"/>
        <v>0</v>
      </c>
      <c r="K8380" s="229">
        <f t="shared" si="799"/>
        <v>0</v>
      </c>
      <c r="L8380" s="229">
        <f t="shared" si="799"/>
        <v>0</v>
      </c>
      <c r="M8380" s="229">
        <f t="shared" si="800"/>
        <v>0</v>
      </c>
    </row>
    <row r="8381" spans="1:13" ht="15" customHeight="1">
      <c r="A8381" s="76"/>
      <c r="B8381" s="77" t="str">
        <f t="shared" si="797"/>
        <v/>
      </c>
      <c r="C8381" t="str">
        <f t="shared" si="796"/>
        <v/>
      </c>
      <c r="D8381" s="315" t="str">
        <f t="shared" si="801"/>
        <v/>
      </c>
      <c r="E8381" s="228">
        <v>0</v>
      </c>
      <c r="J8381" s="229">
        <f t="shared" si="798"/>
        <v>0</v>
      </c>
      <c r="K8381" s="229">
        <f t="shared" si="799"/>
        <v>0</v>
      </c>
      <c r="L8381" s="229">
        <f t="shared" si="799"/>
        <v>0</v>
      </c>
      <c r="M8381" s="229">
        <f t="shared" si="800"/>
        <v>0</v>
      </c>
    </row>
    <row r="8382" spans="1:13" ht="15" customHeight="1">
      <c r="A8382" s="76"/>
      <c r="B8382" s="77" t="str">
        <f t="shared" si="797"/>
        <v/>
      </c>
      <c r="C8382" t="str">
        <f t="shared" si="796"/>
        <v/>
      </c>
      <c r="D8382" s="315" t="str">
        <f t="shared" si="801"/>
        <v/>
      </c>
      <c r="E8382" s="228">
        <v>0</v>
      </c>
      <c r="J8382" s="229">
        <f t="shared" si="798"/>
        <v>0</v>
      </c>
      <c r="K8382" s="229">
        <f t="shared" si="799"/>
        <v>0</v>
      </c>
      <c r="L8382" s="229">
        <f t="shared" si="799"/>
        <v>0</v>
      </c>
      <c r="M8382" s="229">
        <f t="shared" si="800"/>
        <v>0</v>
      </c>
    </row>
    <row r="8383" spans="1:13" ht="15" customHeight="1">
      <c r="A8383" s="76"/>
      <c r="B8383" s="77" t="str">
        <f t="shared" si="797"/>
        <v/>
      </c>
      <c r="C8383" t="str">
        <f t="shared" si="796"/>
        <v/>
      </c>
      <c r="D8383" s="315" t="str">
        <f t="shared" si="801"/>
        <v/>
      </c>
      <c r="E8383" s="228">
        <v>0</v>
      </c>
      <c r="J8383" s="229">
        <f t="shared" si="798"/>
        <v>0</v>
      </c>
      <c r="K8383" s="229">
        <f t="shared" si="799"/>
        <v>0</v>
      </c>
      <c r="L8383" s="229">
        <f t="shared" si="799"/>
        <v>0</v>
      </c>
      <c r="M8383" s="229">
        <f t="shared" si="800"/>
        <v>0</v>
      </c>
    </row>
    <row r="8384" spans="1:13" ht="15" customHeight="1">
      <c r="A8384" s="76"/>
      <c r="B8384" s="77" t="str">
        <f t="shared" si="797"/>
        <v/>
      </c>
      <c r="C8384" t="str">
        <f t="shared" si="796"/>
        <v/>
      </c>
      <c r="D8384" s="315" t="str">
        <f t="shared" si="801"/>
        <v/>
      </c>
      <c r="E8384" s="228">
        <v>0</v>
      </c>
      <c r="J8384" s="229">
        <f t="shared" si="798"/>
        <v>0</v>
      </c>
      <c r="K8384" s="229">
        <f t="shared" si="799"/>
        <v>0</v>
      </c>
      <c r="L8384" s="229">
        <f t="shared" si="799"/>
        <v>0</v>
      </c>
      <c r="M8384" s="229">
        <f t="shared" si="800"/>
        <v>0</v>
      </c>
    </row>
    <row r="8385" spans="1:13" ht="15" customHeight="1">
      <c r="A8385" s="76"/>
      <c r="B8385" s="77" t="str">
        <f t="shared" si="797"/>
        <v/>
      </c>
      <c r="C8385" t="str">
        <f t="shared" ref="C8385:C8448" si="802">IF(A8385&lt;&gt;"",TEXT(A8385,"aaaa"),"")</f>
        <v/>
      </c>
      <c r="D8385" s="315" t="str">
        <f t="shared" si="801"/>
        <v/>
      </c>
      <c r="E8385" s="228">
        <v>0</v>
      </c>
      <c r="J8385" s="229">
        <f t="shared" si="798"/>
        <v>0</v>
      </c>
      <c r="K8385" s="229">
        <f t="shared" si="799"/>
        <v>0</v>
      </c>
      <c r="L8385" s="229">
        <f t="shared" si="799"/>
        <v>0</v>
      </c>
      <c r="M8385" s="229">
        <f t="shared" si="800"/>
        <v>0</v>
      </c>
    </row>
    <row r="8386" spans="1:13" ht="15" customHeight="1">
      <c r="A8386" s="76"/>
      <c r="B8386" s="77" t="str">
        <f t="shared" si="797"/>
        <v/>
      </c>
      <c r="C8386" t="str">
        <f t="shared" si="802"/>
        <v/>
      </c>
      <c r="D8386" s="315" t="str">
        <f t="shared" si="801"/>
        <v/>
      </c>
      <c r="E8386" s="228">
        <v>0</v>
      </c>
      <c r="J8386" s="229">
        <f t="shared" si="798"/>
        <v>0</v>
      </c>
      <c r="K8386" s="229">
        <f t="shared" si="799"/>
        <v>0</v>
      </c>
      <c r="L8386" s="229">
        <f t="shared" si="799"/>
        <v>0</v>
      </c>
      <c r="M8386" s="229">
        <f t="shared" si="800"/>
        <v>0</v>
      </c>
    </row>
    <row r="8387" spans="1:13" ht="15" customHeight="1">
      <c r="A8387" s="76"/>
      <c r="B8387" s="77" t="str">
        <f t="shared" si="797"/>
        <v/>
      </c>
      <c r="C8387" t="str">
        <f t="shared" si="802"/>
        <v/>
      </c>
      <c r="D8387" s="315" t="str">
        <f t="shared" si="801"/>
        <v/>
      </c>
      <c r="E8387" s="228">
        <v>0</v>
      </c>
      <c r="J8387" s="229">
        <f t="shared" si="798"/>
        <v>0</v>
      </c>
      <c r="K8387" s="229">
        <f t="shared" si="799"/>
        <v>0</v>
      </c>
      <c r="L8387" s="229">
        <f t="shared" si="799"/>
        <v>0</v>
      </c>
      <c r="M8387" s="229">
        <f t="shared" si="800"/>
        <v>0</v>
      </c>
    </row>
    <row r="8388" spans="1:13" ht="15" customHeight="1">
      <c r="A8388" s="76"/>
      <c r="B8388" s="77" t="str">
        <f t="shared" si="797"/>
        <v/>
      </c>
      <c r="C8388" t="str">
        <f t="shared" si="802"/>
        <v/>
      </c>
      <c r="D8388" s="315" t="str">
        <f t="shared" si="801"/>
        <v/>
      </c>
      <c r="E8388" s="228">
        <v>0</v>
      </c>
      <c r="J8388" s="229">
        <f t="shared" si="798"/>
        <v>0</v>
      </c>
      <c r="K8388" s="229">
        <f t="shared" si="799"/>
        <v>0</v>
      </c>
      <c r="L8388" s="229">
        <f t="shared" si="799"/>
        <v>0</v>
      </c>
      <c r="M8388" s="229">
        <f t="shared" si="800"/>
        <v>0</v>
      </c>
    </row>
    <row r="8389" spans="1:13" ht="15" customHeight="1">
      <c r="A8389" s="76"/>
      <c r="B8389" s="77" t="str">
        <f t="shared" si="797"/>
        <v/>
      </c>
      <c r="C8389" t="str">
        <f t="shared" si="802"/>
        <v/>
      </c>
      <c r="D8389" s="315" t="str">
        <f t="shared" si="801"/>
        <v/>
      </c>
      <c r="E8389" s="228">
        <v>0</v>
      </c>
      <c r="J8389" s="229">
        <f t="shared" si="798"/>
        <v>0</v>
      </c>
      <c r="K8389" s="229">
        <f t="shared" si="799"/>
        <v>0</v>
      </c>
      <c r="L8389" s="229">
        <f t="shared" si="799"/>
        <v>0</v>
      </c>
      <c r="M8389" s="229">
        <f t="shared" si="800"/>
        <v>0</v>
      </c>
    </row>
    <row r="8390" spans="1:13" ht="15" customHeight="1">
      <c r="A8390" s="76"/>
      <c r="B8390" s="77" t="str">
        <f t="shared" si="797"/>
        <v/>
      </c>
      <c r="C8390" t="str">
        <f t="shared" si="802"/>
        <v/>
      </c>
      <c r="D8390" s="315" t="str">
        <f t="shared" si="801"/>
        <v/>
      </c>
      <c r="E8390" s="228">
        <v>0</v>
      </c>
      <c r="J8390" s="229">
        <f t="shared" si="798"/>
        <v>0</v>
      </c>
      <c r="K8390" s="229">
        <f t="shared" si="799"/>
        <v>0</v>
      </c>
      <c r="L8390" s="229">
        <f t="shared" si="799"/>
        <v>0</v>
      </c>
      <c r="M8390" s="229">
        <f t="shared" si="800"/>
        <v>0</v>
      </c>
    </row>
    <row r="8391" spans="1:13" ht="15" customHeight="1">
      <c r="A8391" s="76"/>
      <c r="B8391" s="77" t="str">
        <f t="shared" ref="B8391:B8454" si="803">IF(A8391="","",TEXT(A8391,"DDDD"))</f>
        <v/>
      </c>
      <c r="C8391" t="str">
        <f t="shared" si="802"/>
        <v/>
      </c>
      <c r="D8391" s="315" t="str">
        <f t="shared" si="801"/>
        <v/>
      </c>
      <c r="E8391" s="228">
        <v>0</v>
      </c>
      <c r="J8391" s="229">
        <f t="shared" ref="J8391:J8454" si="804">IF(E8391=0,0,(1-J$4)*E8391)</f>
        <v>0</v>
      </c>
      <c r="K8391" s="229">
        <f t="shared" ref="K8391:L8454" si="805">IF(F8391=0,0,(1-K$4)*F8391)</f>
        <v>0</v>
      </c>
      <c r="L8391" s="229">
        <f t="shared" si="805"/>
        <v>0</v>
      </c>
      <c r="M8391" s="229">
        <f t="shared" ref="M8391:M8454" si="806">IF(H8391=0,0,(1-M$4)*H8391)</f>
        <v>0</v>
      </c>
    </row>
    <row r="8392" spans="1:13" ht="15" customHeight="1">
      <c r="A8392" s="76"/>
      <c r="B8392" s="77" t="str">
        <f t="shared" si="803"/>
        <v/>
      </c>
      <c r="C8392" t="str">
        <f t="shared" si="802"/>
        <v/>
      </c>
      <c r="D8392" s="315" t="str">
        <f t="shared" ref="D8392:D8455" si="807">IF(A8392&lt;&gt;"",PROPER(TEXT(A8392,"Mmmm")),"")</f>
        <v/>
      </c>
      <c r="E8392" s="228">
        <v>0</v>
      </c>
      <c r="J8392" s="229">
        <f t="shared" si="804"/>
        <v>0</v>
      </c>
      <c r="K8392" s="229">
        <f t="shared" si="805"/>
        <v>0</v>
      </c>
      <c r="L8392" s="229">
        <f t="shared" si="805"/>
        <v>0</v>
      </c>
      <c r="M8392" s="229">
        <f t="shared" si="806"/>
        <v>0</v>
      </c>
    </row>
    <row r="8393" spans="1:13" ht="15" customHeight="1">
      <c r="A8393" s="76"/>
      <c r="B8393" s="77" t="str">
        <f t="shared" si="803"/>
        <v/>
      </c>
      <c r="C8393" t="str">
        <f t="shared" si="802"/>
        <v/>
      </c>
      <c r="D8393" s="315" t="str">
        <f t="shared" si="807"/>
        <v/>
      </c>
      <c r="E8393" s="228">
        <v>0</v>
      </c>
      <c r="J8393" s="229">
        <f t="shared" si="804"/>
        <v>0</v>
      </c>
      <c r="K8393" s="229">
        <f t="shared" si="805"/>
        <v>0</v>
      </c>
      <c r="L8393" s="229">
        <f t="shared" si="805"/>
        <v>0</v>
      </c>
      <c r="M8393" s="229">
        <f t="shared" si="806"/>
        <v>0</v>
      </c>
    </row>
    <row r="8394" spans="1:13" ht="15" customHeight="1">
      <c r="A8394" s="76"/>
      <c r="B8394" s="77" t="str">
        <f t="shared" si="803"/>
        <v/>
      </c>
      <c r="C8394" t="str">
        <f t="shared" si="802"/>
        <v/>
      </c>
      <c r="D8394" s="315" t="str">
        <f t="shared" si="807"/>
        <v/>
      </c>
      <c r="E8394" s="228">
        <v>0</v>
      </c>
      <c r="J8394" s="229">
        <f t="shared" si="804"/>
        <v>0</v>
      </c>
      <c r="K8394" s="229">
        <f t="shared" si="805"/>
        <v>0</v>
      </c>
      <c r="L8394" s="229">
        <f t="shared" si="805"/>
        <v>0</v>
      </c>
      <c r="M8394" s="229">
        <f t="shared" si="806"/>
        <v>0</v>
      </c>
    </row>
    <row r="8395" spans="1:13" ht="15" customHeight="1">
      <c r="A8395" s="76"/>
      <c r="B8395" s="77" t="str">
        <f t="shared" si="803"/>
        <v/>
      </c>
      <c r="C8395" t="str">
        <f t="shared" si="802"/>
        <v/>
      </c>
      <c r="D8395" s="315" t="str">
        <f t="shared" si="807"/>
        <v/>
      </c>
      <c r="E8395" s="228">
        <v>0</v>
      </c>
      <c r="J8395" s="229">
        <f t="shared" si="804"/>
        <v>0</v>
      </c>
      <c r="K8395" s="229">
        <f t="shared" si="805"/>
        <v>0</v>
      </c>
      <c r="L8395" s="229">
        <f t="shared" si="805"/>
        <v>0</v>
      </c>
      <c r="M8395" s="229">
        <f t="shared" si="806"/>
        <v>0</v>
      </c>
    </row>
    <row r="8396" spans="1:13" ht="15" customHeight="1">
      <c r="A8396" s="76"/>
      <c r="B8396" s="77" t="str">
        <f t="shared" si="803"/>
        <v/>
      </c>
      <c r="C8396" t="str">
        <f t="shared" si="802"/>
        <v/>
      </c>
      <c r="D8396" s="315" t="str">
        <f t="shared" si="807"/>
        <v/>
      </c>
      <c r="E8396" s="228">
        <v>0</v>
      </c>
      <c r="J8396" s="229">
        <f t="shared" si="804"/>
        <v>0</v>
      </c>
      <c r="K8396" s="229">
        <f t="shared" si="805"/>
        <v>0</v>
      </c>
      <c r="L8396" s="229">
        <f t="shared" si="805"/>
        <v>0</v>
      </c>
      <c r="M8396" s="229">
        <f t="shared" si="806"/>
        <v>0</v>
      </c>
    </row>
    <row r="8397" spans="1:13" ht="15" customHeight="1">
      <c r="A8397" s="76"/>
      <c r="B8397" s="77" t="str">
        <f t="shared" si="803"/>
        <v/>
      </c>
      <c r="C8397" t="str">
        <f t="shared" si="802"/>
        <v/>
      </c>
      <c r="D8397" s="315" t="str">
        <f t="shared" si="807"/>
        <v/>
      </c>
      <c r="E8397" s="228">
        <v>0</v>
      </c>
      <c r="J8397" s="229">
        <f t="shared" si="804"/>
        <v>0</v>
      </c>
      <c r="K8397" s="229">
        <f t="shared" si="805"/>
        <v>0</v>
      </c>
      <c r="L8397" s="229">
        <f t="shared" si="805"/>
        <v>0</v>
      </c>
      <c r="M8397" s="229">
        <f t="shared" si="806"/>
        <v>0</v>
      </c>
    </row>
    <row r="8398" spans="1:13" ht="15" customHeight="1">
      <c r="A8398" s="76"/>
      <c r="B8398" s="77" t="str">
        <f t="shared" si="803"/>
        <v/>
      </c>
      <c r="C8398" t="str">
        <f t="shared" si="802"/>
        <v/>
      </c>
      <c r="D8398" s="315" t="str">
        <f t="shared" si="807"/>
        <v/>
      </c>
      <c r="E8398" s="228">
        <v>0</v>
      </c>
      <c r="J8398" s="229">
        <f t="shared" si="804"/>
        <v>0</v>
      </c>
      <c r="K8398" s="229">
        <f t="shared" si="805"/>
        <v>0</v>
      </c>
      <c r="L8398" s="229">
        <f t="shared" si="805"/>
        <v>0</v>
      </c>
      <c r="M8398" s="229">
        <f t="shared" si="806"/>
        <v>0</v>
      </c>
    </row>
    <row r="8399" spans="1:13" ht="15" customHeight="1">
      <c r="A8399" s="76"/>
      <c r="B8399" s="77" t="str">
        <f t="shared" si="803"/>
        <v/>
      </c>
      <c r="C8399" t="str">
        <f t="shared" si="802"/>
        <v/>
      </c>
      <c r="D8399" s="315" t="str">
        <f t="shared" si="807"/>
        <v/>
      </c>
      <c r="E8399" s="228">
        <v>0</v>
      </c>
      <c r="J8399" s="229">
        <f t="shared" si="804"/>
        <v>0</v>
      </c>
      <c r="K8399" s="229">
        <f t="shared" si="805"/>
        <v>0</v>
      </c>
      <c r="L8399" s="229">
        <f t="shared" si="805"/>
        <v>0</v>
      </c>
      <c r="M8399" s="229">
        <f t="shared" si="806"/>
        <v>0</v>
      </c>
    </row>
    <row r="8400" spans="1:13" ht="15" customHeight="1">
      <c r="A8400" s="76"/>
      <c r="B8400" s="77" t="str">
        <f t="shared" si="803"/>
        <v/>
      </c>
      <c r="C8400" t="str">
        <f t="shared" si="802"/>
        <v/>
      </c>
      <c r="D8400" s="315" t="str">
        <f t="shared" si="807"/>
        <v/>
      </c>
      <c r="E8400" s="228">
        <v>0</v>
      </c>
      <c r="J8400" s="229">
        <f t="shared" si="804"/>
        <v>0</v>
      </c>
      <c r="K8400" s="229">
        <f t="shared" si="805"/>
        <v>0</v>
      </c>
      <c r="L8400" s="229">
        <f t="shared" si="805"/>
        <v>0</v>
      </c>
      <c r="M8400" s="229">
        <f t="shared" si="806"/>
        <v>0</v>
      </c>
    </row>
    <row r="8401" spans="1:13" ht="15" customHeight="1">
      <c r="A8401" s="76"/>
      <c r="B8401" s="77" t="str">
        <f t="shared" si="803"/>
        <v/>
      </c>
      <c r="C8401" t="str">
        <f t="shared" si="802"/>
        <v/>
      </c>
      <c r="D8401" s="315" t="str">
        <f t="shared" si="807"/>
        <v/>
      </c>
      <c r="E8401" s="228">
        <v>0</v>
      </c>
      <c r="J8401" s="229">
        <f t="shared" si="804"/>
        <v>0</v>
      </c>
      <c r="K8401" s="229">
        <f t="shared" si="805"/>
        <v>0</v>
      </c>
      <c r="L8401" s="229">
        <f t="shared" si="805"/>
        <v>0</v>
      </c>
      <c r="M8401" s="229">
        <f t="shared" si="806"/>
        <v>0</v>
      </c>
    </row>
    <row r="8402" spans="1:13" ht="15" customHeight="1">
      <c r="A8402" s="76"/>
      <c r="B8402" s="77" t="str">
        <f t="shared" si="803"/>
        <v/>
      </c>
      <c r="C8402" t="str">
        <f t="shared" si="802"/>
        <v/>
      </c>
      <c r="D8402" s="315" t="str">
        <f t="shared" si="807"/>
        <v/>
      </c>
      <c r="E8402" s="228">
        <v>0</v>
      </c>
      <c r="J8402" s="229">
        <f t="shared" si="804"/>
        <v>0</v>
      </c>
      <c r="K8402" s="229">
        <f t="shared" si="805"/>
        <v>0</v>
      </c>
      <c r="L8402" s="229">
        <f t="shared" si="805"/>
        <v>0</v>
      </c>
      <c r="M8402" s="229">
        <f t="shared" si="806"/>
        <v>0</v>
      </c>
    </row>
    <row r="8403" spans="1:13" ht="15" customHeight="1">
      <c r="A8403" s="76"/>
      <c r="B8403" s="77" t="str">
        <f t="shared" si="803"/>
        <v/>
      </c>
      <c r="C8403" t="str">
        <f t="shared" si="802"/>
        <v/>
      </c>
      <c r="D8403" s="315" t="str">
        <f t="shared" si="807"/>
        <v/>
      </c>
      <c r="E8403" s="228">
        <v>0</v>
      </c>
      <c r="J8403" s="229">
        <f t="shared" si="804"/>
        <v>0</v>
      </c>
      <c r="K8403" s="229">
        <f t="shared" si="805"/>
        <v>0</v>
      </c>
      <c r="L8403" s="229">
        <f t="shared" si="805"/>
        <v>0</v>
      </c>
      <c r="M8403" s="229">
        <f t="shared" si="806"/>
        <v>0</v>
      </c>
    </row>
    <row r="8404" spans="1:13" ht="15" customHeight="1">
      <c r="A8404" s="76"/>
      <c r="B8404" s="77" t="str">
        <f t="shared" si="803"/>
        <v/>
      </c>
      <c r="C8404" t="str">
        <f t="shared" si="802"/>
        <v/>
      </c>
      <c r="D8404" s="315" t="str">
        <f t="shared" si="807"/>
        <v/>
      </c>
      <c r="E8404" s="228">
        <v>0</v>
      </c>
      <c r="J8404" s="229">
        <f t="shared" si="804"/>
        <v>0</v>
      </c>
      <c r="K8404" s="229">
        <f t="shared" si="805"/>
        <v>0</v>
      </c>
      <c r="L8404" s="229">
        <f t="shared" si="805"/>
        <v>0</v>
      </c>
      <c r="M8404" s="229">
        <f t="shared" si="806"/>
        <v>0</v>
      </c>
    </row>
    <row r="8405" spans="1:13" ht="15" customHeight="1">
      <c r="A8405" s="76"/>
      <c r="B8405" s="77" t="str">
        <f t="shared" si="803"/>
        <v/>
      </c>
      <c r="C8405" t="str">
        <f t="shared" si="802"/>
        <v/>
      </c>
      <c r="D8405" s="315" t="str">
        <f t="shared" si="807"/>
        <v/>
      </c>
      <c r="E8405" s="228">
        <v>0</v>
      </c>
      <c r="J8405" s="229">
        <f t="shared" si="804"/>
        <v>0</v>
      </c>
      <c r="K8405" s="229">
        <f t="shared" si="805"/>
        <v>0</v>
      </c>
      <c r="L8405" s="229">
        <f t="shared" si="805"/>
        <v>0</v>
      </c>
      <c r="M8405" s="229">
        <f t="shared" si="806"/>
        <v>0</v>
      </c>
    </row>
    <row r="8406" spans="1:13" ht="15" customHeight="1">
      <c r="A8406" s="76"/>
      <c r="B8406" s="77" t="str">
        <f t="shared" si="803"/>
        <v/>
      </c>
      <c r="C8406" t="str">
        <f t="shared" si="802"/>
        <v/>
      </c>
      <c r="D8406" s="315" t="str">
        <f t="shared" si="807"/>
        <v/>
      </c>
      <c r="E8406" s="228">
        <v>0</v>
      </c>
      <c r="J8406" s="229">
        <f t="shared" si="804"/>
        <v>0</v>
      </c>
      <c r="K8406" s="229">
        <f t="shared" si="805"/>
        <v>0</v>
      </c>
      <c r="L8406" s="229">
        <f t="shared" si="805"/>
        <v>0</v>
      </c>
      <c r="M8406" s="229">
        <f t="shared" si="806"/>
        <v>0</v>
      </c>
    </row>
    <row r="8407" spans="1:13" ht="15" customHeight="1">
      <c r="A8407" s="76"/>
      <c r="B8407" s="77" t="str">
        <f t="shared" si="803"/>
        <v/>
      </c>
      <c r="C8407" t="str">
        <f t="shared" si="802"/>
        <v/>
      </c>
      <c r="D8407" s="315" t="str">
        <f t="shared" si="807"/>
        <v/>
      </c>
      <c r="E8407" s="228">
        <v>0</v>
      </c>
      <c r="J8407" s="229">
        <f t="shared" si="804"/>
        <v>0</v>
      </c>
      <c r="K8407" s="229">
        <f t="shared" si="805"/>
        <v>0</v>
      </c>
      <c r="L8407" s="229">
        <f t="shared" si="805"/>
        <v>0</v>
      </c>
      <c r="M8407" s="229">
        <f t="shared" si="806"/>
        <v>0</v>
      </c>
    </row>
    <row r="8408" spans="1:13" ht="15" customHeight="1">
      <c r="A8408" s="76"/>
      <c r="B8408" s="77" t="str">
        <f t="shared" si="803"/>
        <v/>
      </c>
      <c r="C8408" t="str">
        <f t="shared" si="802"/>
        <v/>
      </c>
      <c r="D8408" s="315" t="str">
        <f t="shared" si="807"/>
        <v/>
      </c>
      <c r="E8408" s="228">
        <v>0</v>
      </c>
      <c r="J8408" s="229">
        <f t="shared" si="804"/>
        <v>0</v>
      </c>
      <c r="K8408" s="229">
        <f t="shared" si="805"/>
        <v>0</v>
      </c>
      <c r="L8408" s="229">
        <f t="shared" si="805"/>
        <v>0</v>
      </c>
      <c r="M8408" s="229">
        <f t="shared" si="806"/>
        <v>0</v>
      </c>
    </row>
    <row r="8409" spans="1:13" ht="15" customHeight="1">
      <c r="A8409" s="76"/>
      <c r="B8409" s="77" t="str">
        <f t="shared" si="803"/>
        <v/>
      </c>
      <c r="C8409" t="str">
        <f t="shared" si="802"/>
        <v/>
      </c>
      <c r="D8409" s="315" t="str">
        <f t="shared" si="807"/>
        <v/>
      </c>
      <c r="E8409" s="228">
        <v>0</v>
      </c>
      <c r="J8409" s="229">
        <f t="shared" si="804"/>
        <v>0</v>
      </c>
      <c r="K8409" s="229">
        <f t="shared" si="805"/>
        <v>0</v>
      </c>
      <c r="L8409" s="229">
        <f t="shared" si="805"/>
        <v>0</v>
      </c>
      <c r="M8409" s="229">
        <f t="shared" si="806"/>
        <v>0</v>
      </c>
    </row>
    <row r="8410" spans="1:13" ht="15" customHeight="1">
      <c r="A8410" s="76"/>
      <c r="B8410" s="77" t="str">
        <f t="shared" si="803"/>
        <v/>
      </c>
      <c r="C8410" t="str">
        <f t="shared" si="802"/>
        <v/>
      </c>
      <c r="D8410" s="315" t="str">
        <f t="shared" si="807"/>
        <v/>
      </c>
      <c r="E8410" s="228">
        <v>0</v>
      </c>
      <c r="J8410" s="229">
        <f t="shared" si="804"/>
        <v>0</v>
      </c>
      <c r="K8410" s="229">
        <f t="shared" si="805"/>
        <v>0</v>
      </c>
      <c r="L8410" s="229">
        <f t="shared" si="805"/>
        <v>0</v>
      </c>
      <c r="M8410" s="229">
        <f t="shared" si="806"/>
        <v>0</v>
      </c>
    </row>
    <row r="8411" spans="1:13" ht="15" customHeight="1">
      <c r="A8411" s="76"/>
      <c r="B8411" s="77" t="str">
        <f t="shared" si="803"/>
        <v/>
      </c>
      <c r="C8411" t="str">
        <f t="shared" si="802"/>
        <v/>
      </c>
      <c r="D8411" s="315" t="str">
        <f t="shared" si="807"/>
        <v/>
      </c>
      <c r="E8411" s="228">
        <v>0</v>
      </c>
      <c r="J8411" s="229">
        <f t="shared" si="804"/>
        <v>0</v>
      </c>
      <c r="K8411" s="229">
        <f t="shared" si="805"/>
        <v>0</v>
      </c>
      <c r="L8411" s="229">
        <f t="shared" si="805"/>
        <v>0</v>
      </c>
      <c r="M8411" s="229">
        <f t="shared" si="806"/>
        <v>0</v>
      </c>
    </row>
    <row r="8412" spans="1:13" ht="15" customHeight="1">
      <c r="A8412" s="76"/>
      <c r="B8412" s="77" t="str">
        <f t="shared" si="803"/>
        <v/>
      </c>
      <c r="C8412" t="str">
        <f t="shared" si="802"/>
        <v/>
      </c>
      <c r="D8412" s="315" t="str">
        <f t="shared" si="807"/>
        <v/>
      </c>
      <c r="E8412" s="228">
        <v>0</v>
      </c>
      <c r="J8412" s="229">
        <f t="shared" si="804"/>
        <v>0</v>
      </c>
      <c r="K8412" s="229">
        <f t="shared" si="805"/>
        <v>0</v>
      </c>
      <c r="L8412" s="229">
        <f t="shared" si="805"/>
        <v>0</v>
      </c>
      <c r="M8412" s="229">
        <f t="shared" si="806"/>
        <v>0</v>
      </c>
    </row>
    <row r="8413" spans="1:13" ht="15" customHeight="1">
      <c r="A8413" s="76"/>
      <c r="B8413" s="77" t="str">
        <f t="shared" si="803"/>
        <v/>
      </c>
      <c r="C8413" t="str">
        <f t="shared" si="802"/>
        <v/>
      </c>
      <c r="D8413" s="315" t="str">
        <f t="shared" si="807"/>
        <v/>
      </c>
      <c r="E8413" s="228">
        <v>0</v>
      </c>
      <c r="J8413" s="229">
        <f t="shared" si="804"/>
        <v>0</v>
      </c>
      <c r="K8413" s="229">
        <f t="shared" si="805"/>
        <v>0</v>
      </c>
      <c r="L8413" s="229">
        <f t="shared" si="805"/>
        <v>0</v>
      </c>
      <c r="M8413" s="229">
        <f t="shared" si="806"/>
        <v>0</v>
      </c>
    </row>
    <row r="8414" spans="1:13" ht="15" customHeight="1">
      <c r="A8414" s="76"/>
      <c r="B8414" s="77" t="str">
        <f t="shared" si="803"/>
        <v/>
      </c>
      <c r="C8414" t="str">
        <f t="shared" si="802"/>
        <v/>
      </c>
      <c r="D8414" s="315" t="str">
        <f t="shared" si="807"/>
        <v/>
      </c>
      <c r="E8414" s="228">
        <v>0</v>
      </c>
      <c r="J8414" s="229">
        <f t="shared" si="804"/>
        <v>0</v>
      </c>
      <c r="K8414" s="229">
        <f t="shared" si="805"/>
        <v>0</v>
      </c>
      <c r="L8414" s="229">
        <f t="shared" si="805"/>
        <v>0</v>
      </c>
      <c r="M8414" s="229">
        <f t="shared" si="806"/>
        <v>0</v>
      </c>
    </row>
    <row r="8415" spans="1:13" ht="15" customHeight="1">
      <c r="A8415" s="76"/>
      <c r="B8415" s="77" t="str">
        <f t="shared" si="803"/>
        <v/>
      </c>
      <c r="C8415" t="str">
        <f t="shared" si="802"/>
        <v/>
      </c>
      <c r="D8415" s="315" t="str">
        <f t="shared" si="807"/>
        <v/>
      </c>
      <c r="E8415" s="228">
        <v>0</v>
      </c>
      <c r="J8415" s="229">
        <f t="shared" si="804"/>
        <v>0</v>
      </c>
      <c r="K8415" s="229">
        <f t="shared" si="805"/>
        <v>0</v>
      </c>
      <c r="L8415" s="229">
        <f t="shared" si="805"/>
        <v>0</v>
      </c>
      <c r="M8415" s="229">
        <f t="shared" si="806"/>
        <v>0</v>
      </c>
    </row>
    <row r="8416" spans="1:13" ht="15" customHeight="1">
      <c r="A8416" s="76"/>
      <c r="B8416" s="77" t="str">
        <f t="shared" si="803"/>
        <v/>
      </c>
      <c r="C8416" t="str">
        <f t="shared" si="802"/>
        <v/>
      </c>
      <c r="D8416" s="315" t="str">
        <f t="shared" si="807"/>
        <v/>
      </c>
      <c r="E8416" s="228">
        <v>0</v>
      </c>
      <c r="J8416" s="229">
        <f t="shared" si="804"/>
        <v>0</v>
      </c>
      <c r="K8416" s="229">
        <f t="shared" si="805"/>
        <v>0</v>
      </c>
      <c r="L8416" s="229">
        <f t="shared" si="805"/>
        <v>0</v>
      </c>
      <c r="M8416" s="229">
        <f t="shared" si="806"/>
        <v>0</v>
      </c>
    </row>
    <row r="8417" spans="1:13" ht="15" customHeight="1">
      <c r="A8417" s="76"/>
      <c r="B8417" s="77" t="str">
        <f t="shared" si="803"/>
        <v/>
      </c>
      <c r="C8417" t="str">
        <f t="shared" si="802"/>
        <v/>
      </c>
      <c r="D8417" s="315" t="str">
        <f t="shared" si="807"/>
        <v/>
      </c>
      <c r="E8417" s="228">
        <v>0</v>
      </c>
      <c r="J8417" s="229">
        <f t="shared" si="804"/>
        <v>0</v>
      </c>
      <c r="K8417" s="229">
        <f t="shared" si="805"/>
        <v>0</v>
      </c>
      <c r="L8417" s="229">
        <f t="shared" si="805"/>
        <v>0</v>
      </c>
      <c r="M8417" s="229">
        <f t="shared" si="806"/>
        <v>0</v>
      </c>
    </row>
    <row r="8418" spans="1:13" ht="15" customHeight="1">
      <c r="A8418" s="76"/>
      <c r="B8418" s="77" t="str">
        <f t="shared" si="803"/>
        <v/>
      </c>
      <c r="C8418" t="str">
        <f t="shared" si="802"/>
        <v/>
      </c>
      <c r="D8418" s="315" t="str">
        <f t="shared" si="807"/>
        <v/>
      </c>
      <c r="E8418" s="228">
        <v>0</v>
      </c>
      <c r="J8418" s="229">
        <f t="shared" si="804"/>
        <v>0</v>
      </c>
      <c r="K8418" s="229">
        <f t="shared" si="805"/>
        <v>0</v>
      </c>
      <c r="L8418" s="229">
        <f t="shared" si="805"/>
        <v>0</v>
      </c>
      <c r="M8418" s="229">
        <f t="shared" si="806"/>
        <v>0</v>
      </c>
    </row>
    <row r="8419" spans="1:13" ht="15" customHeight="1">
      <c r="A8419" s="76"/>
      <c r="B8419" s="77" t="str">
        <f t="shared" si="803"/>
        <v/>
      </c>
      <c r="C8419" t="str">
        <f t="shared" si="802"/>
        <v/>
      </c>
      <c r="D8419" s="315" t="str">
        <f t="shared" si="807"/>
        <v/>
      </c>
      <c r="E8419" s="228">
        <v>0</v>
      </c>
      <c r="J8419" s="229">
        <f t="shared" si="804"/>
        <v>0</v>
      </c>
      <c r="K8419" s="229">
        <f t="shared" si="805"/>
        <v>0</v>
      </c>
      <c r="L8419" s="229">
        <f t="shared" si="805"/>
        <v>0</v>
      </c>
      <c r="M8419" s="229">
        <f t="shared" si="806"/>
        <v>0</v>
      </c>
    </row>
    <row r="8420" spans="1:13" ht="15" customHeight="1">
      <c r="A8420" s="76"/>
      <c r="B8420" s="77" t="str">
        <f t="shared" si="803"/>
        <v/>
      </c>
      <c r="C8420" t="str">
        <f t="shared" si="802"/>
        <v/>
      </c>
      <c r="D8420" s="315" t="str">
        <f t="shared" si="807"/>
        <v/>
      </c>
      <c r="E8420" s="228">
        <v>0</v>
      </c>
      <c r="J8420" s="229">
        <f t="shared" si="804"/>
        <v>0</v>
      </c>
      <c r="K8420" s="229">
        <f t="shared" si="805"/>
        <v>0</v>
      </c>
      <c r="L8420" s="229">
        <f t="shared" si="805"/>
        <v>0</v>
      </c>
      <c r="M8420" s="229">
        <f t="shared" si="806"/>
        <v>0</v>
      </c>
    </row>
    <row r="8421" spans="1:13" ht="15" customHeight="1">
      <c r="A8421" s="76"/>
      <c r="B8421" s="77" t="str">
        <f t="shared" si="803"/>
        <v/>
      </c>
      <c r="C8421" t="str">
        <f t="shared" si="802"/>
        <v/>
      </c>
      <c r="D8421" s="315" t="str">
        <f t="shared" si="807"/>
        <v/>
      </c>
      <c r="E8421" s="228">
        <v>0</v>
      </c>
      <c r="J8421" s="229">
        <f t="shared" si="804"/>
        <v>0</v>
      </c>
      <c r="K8421" s="229">
        <f t="shared" si="805"/>
        <v>0</v>
      </c>
      <c r="L8421" s="229">
        <f t="shared" si="805"/>
        <v>0</v>
      </c>
      <c r="M8421" s="229">
        <f t="shared" si="806"/>
        <v>0</v>
      </c>
    </row>
    <row r="8422" spans="1:13" ht="15" customHeight="1">
      <c r="A8422" s="76"/>
      <c r="B8422" s="77" t="str">
        <f t="shared" si="803"/>
        <v/>
      </c>
      <c r="C8422" t="str">
        <f t="shared" si="802"/>
        <v/>
      </c>
      <c r="D8422" s="315" t="str">
        <f t="shared" si="807"/>
        <v/>
      </c>
      <c r="E8422" s="228">
        <v>0</v>
      </c>
      <c r="J8422" s="229">
        <f t="shared" si="804"/>
        <v>0</v>
      </c>
      <c r="K8422" s="229">
        <f t="shared" si="805"/>
        <v>0</v>
      </c>
      <c r="L8422" s="229">
        <f t="shared" si="805"/>
        <v>0</v>
      </c>
      <c r="M8422" s="229">
        <f t="shared" si="806"/>
        <v>0</v>
      </c>
    </row>
    <row r="8423" spans="1:13" ht="15" customHeight="1">
      <c r="A8423" s="76"/>
      <c r="B8423" s="77" t="str">
        <f t="shared" si="803"/>
        <v/>
      </c>
      <c r="C8423" t="str">
        <f t="shared" si="802"/>
        <v/>
      </c>
      <c r="D8423" s="315" t="str">
        <f t="shared" si="807"/>
        <v/>
      </c>
      <c r="E8423" s="228">
        <v>0</v>
      </c>
      <c r="J8423" s="229">
        <f t="shared" si="804"/>
        <v>0</v>
      </c>
      <c r="K8423" s="229">
        <f t="shared" si="805"/>
        <v>0</v>
      </c>
      <c r="L8423" s="229">
        <f t="shared" si="805"/>
        <v>0</v>
      </c>
      <c r="M8423" s="229">
        <f t="shared" si="806"/>
        <v>0</v>
      </c>
    </row>
    <row r="8424" spans="1:13" ht="15" customHeight="1">
      <c r="A8424" s="76"/>
      <c r="B8424" s="77" t="str">
        <f t="shared" si="803"/>
        <v/>
      </c>
      <c r="C8424" t="str">
        <f t="shared" si="802"/>
        <v/>
      </c>
      <c r="D8424" s="315" t="str">
        <f t="shared" si="807"/>
        <v/>
      </c>
      <c r="E8424" s="228">
        <v>0</v>
      </c>
      <c r="J8424" s="229">
        <f t="shared" si="804"/>
        <v>0</v>
      </c>
      <c r="K8424" s="229">
        <f t="shared" si="805"/>
        <v>0</v>
      </c>
      <c r="L8424" s="229">
        <f t="shared" si="805"/>
        <v>0</v>
      </c>
      <c r="M8424" s="229">
        <f t="shared" si="806"/>
        <v>0</v>
      </c>
    </row>
    <row r="8425" spans="1:13" ht="15" customHeight="1">
      <c r="A8425" s="76"/>
      <c r="B8425" s="77" t="str">
        <f t="shared" si="803"/>
        <v/>
      </c>
      <c r="C8425" t="str">
        <f t="shared" si="802"/>
        <v/>
      </c>
      <c r="D8425" s="315" t="str">
        <f t="shared" si="807"/>
        <v/>
      </c>
      <c r="E8425" s="228">
        <v>0</v>
      </c>
      <c r="J8425" s="229">
        <f t="shared" si="804"/>
        <v>0</v>
      </c>
      <c r="K8425" s="229">
        <f t="shared" si="805"/>
        <v>0</v>
      </c>
      <c r="L8425" s="229">
        <f t="shared" si="805"/>
        <v>0</v>
      </c>
      <c r="M8425" s="229">
        <f t="shared" si="806"/>
        <v>0</v>
      </c>
    </row>
    <row r="8426" spans="1:13" ht="15" customHeight="1">
      <c r="A8426" s="76"/>
      <c r="B8426" s="77" t="str">
        <f t="shared" si="803"/>
        <v/>
      </c>
      <c r="C8426" t="str">
        <f t="shared" si="802"/>
        <v/>
      </c>
      <c r="D8426" s="315" t="str">
        <f t="shared" si="807"/>
        <v/>
      </c>
      <c r="E8426" s="228">
        <v>0</v>
      </c>
      <c r="J8426" s="229">
        <f t="shared" si="804"/>
        <v>0</v>
      </c>
      <c r="K8426" s="229">
        <f t="shared" si="805"/>
        <v>0</v>
      </c>
      <c r="L8426" s="229">
        <f t="shared" si="805"/>
        <v>0</v>
      </c>
      <c r="M8426" s="229">
        <f t="shared" si="806"/>
        <v>0</v>
      </c>
    </row>
    <row r="8427" spans="1:13" ht="15" customHeight="1">
      <c r="A8427" s="76"/>
      <c r="B8427" s="77" t="str">
        <f t="shared" si="803"/>
        <v/>
      </c>
      <c r="C8427" t="str">
        <f t="shared" si="802"/>
        <v/>
      </c>
      <c r="D8427" s="315" t="str">
        <f t="shared" si="807"/>
        <v/>
      </c>
      <c r="E8427" s="228">
        <v>0</v>
      </c>
      <c r="J8427" s="229">
        <f t="shared" si="804"/>
        <v>0</v>
      </c>
      <c r="K8427" s="229">
        <f t="shared" si="805"/>
        <v>0</v>
      </c>
      <c r="L8427" s="229">
        <f t="shared" si="805"/>
        <v>0</v>
      </c>
      <c r="M8427" s="229">
        <f t="shared" si="806"/>
        <v>0</v>
      </c>
    </row>
    <row r="8428" spans="1:13" ht="15" customHeight="1">
      <c r="A8428" s="76"/>
      <c r="B8428" s="77" t="str">
        <f t="shared" si="803"/>
        <v/>
      </c>
      <c r="C8428" t="str">
        <f t="shared" si="802"/>
        <v/>
      </c>
      <c r="D8428" s="315" t="str">
        <f t="shared" si="807"/>
        <v/>
      </c>
      <c r="E8428" s="228">
        <v>0</v>
      </c>
      <c r="J8428" s="229">
        <f t="shared" si="804"/>
        <v>0</v>
      </c>
      <c r="K8428" s="229">
        <f t="shared" si="805"/>
        <v>0</v>
      </c>
      <c r="L8428" s="229">
        <f t="shared" si="805"/>
        <v>0</v>
      </c>
      <c r="M8428" s="229">
        <f t="shared" si="806"/>
        <v>0</v>
      </c>
    </row>
    <row r="8429" spans="1:13" ht="15" customHeight="1">
      <c r="A8429" s="76"/>
      <c r="B8429" s="77" t="str">
        <f t="shared" si="803"/>
        <v/>
      </c>
      <c r="C8429" t="str">
        <f t="shared" si="802"/>
        <v/>
      </c>
      <c r="D8429" s="315" t="str">
        <f t="shared" si="807"/>
        <v/>
      </c>
      <c r="E8429" s="228">
        <v>0</v>
      </c>
      <c r="J8429" s="229">
        <f t="shared" si="804"/>
        <v>0</v>
      </c>
      <c r="K8429" s="229">
        <f t="shared" si="805"/>
        <v>0</v>
      </c>
      <c r="L8429" s="229">
        <f t="shared" si="805"/>
        <v>0</v>
      </c>
      <c r="M8429" s="229">
        <f t="shared" si="806"/>
        <v>0</v>
      </c>
    </row>
    <row r="8430" spans="1:13" ht="15" customHeight="1">
      <c r="A8430" s="76"/>
      <c r="B8430" s="77" t="str">
        <f t="shared" si="803"/>
        <v/>
      </c>
      <c r="C8430" t="str">
        <f t="shared" si="802"/>
        <v/>
      </c>
      <c r="D8430" s="315" t="str">
        <f t="shared" si="807"/>
        <v/>
      </c>
      <c r="E8430" s="228">
        <v>0</v>
      </c>
      <c r="J8430" s="229">
        <f t="shared" si="804"/>
        <v>0</v>
      </c>
      <c r="K8430" s="229">
        <f t="shared" si="805"/>
        <v>0</v>
      </c>
      <c r="L8430" s="229">
        <f t="shared" si="805"/>
        <v>0</v>
      </c>
      <c r="M8430" s="229">
        <f t="shared" si="806"/>
        <v>0</v>
      </c>
    </row>
    <row r="8431" spans="1:13" ht="15" customHeight="1">
      <c r="A8431" s="76"/>
      <c r="B8431" s="77" t="str">
        <f t="shared" si="803"/>
        <v/>
      </c>
      <c r="C8431" t="str">
        <f t="shared" si="802"/>
        <v/>
      </c>
      <c r="D8431" s="315" t="str">
        <f t="shared" si="807"/>
        <v/>
      </c>
      <c r="E8431" s="228">
        <v>0</v>
      </c>
      <c r="J8431" s="229">
        <f t="shared" si="804"/>
        <v>0</v>
      </c>
      <c r="K8431" s="229">
        <f t="shared" si="805"/>
        <v>0</v>
      </c>
      <c r="L8431" s="229">
        <f t="shared" si="805"/>
        <v>0</v>
      </c>
      <c r="M8431" s="229">
        <f t="shared" si="806"/>
        <v>0</v>
      </c>
    </row>
    <row r="8432" spans="1:13" ht="15" customHeight="1">
      <c r="A8432" s="76"/>
      <c r="B8432" s="77" t="str">
        <f t="shared" si="803"/>
        <v/>
      </c>
      <c r="C8432" t="str">
        <f t="shared" si="802"/>
        <v/>
      </c>
      <c r="D8432" s="315" t="str">
        <f t="shared" si="807"/>
        <v/>
      </c>
      <c r="E8432" s="228">
        <v>0</v>
      </c>
      <c r="J8432" s="229">
        <f t="shared" si="804"/>
        <v>0</v>
      </c>
      <c r="K8432" s="229">
        <f t="shared" si="805"/>
        <v>0</v>
      </c>
      <c r="L8432" s="229">
        <f t="shared" si="805"/>
        <v>0</v>
      </c>
      <c r="M8432" s="229">
        <f t="shared" si="806"/>
        <v>0</v>
      </c>
    </row>
    <row r="8433" spans="1:13" ht="15" customHeight="1">
      <c r="A8433" s="76"/>
      <c r="B8433" s="77" t="str">
        <f t="shared" si="803"/>
        <v/>
      </c>
      <c r="C8433" t="str">
        <f t="shared" si="802"/>
        <v/>
      </c>
      <c r="D8433" s="315" t="str">
        <f t="shared" si="807"/>
        <v/>
      </c>
      <c r="E8433" s="228">
        <v>0</v>
      </c>
      <c r="J8433" s="229">
        <f t="shared" si="804"/>
        <v>0</v>
      </c>
      <c r="K8433" s="229">
        <f t="shared" si="805"/>
        <v>0</v>
      </c>
      <c r="L8433" s="229">
        <f t="shared" si="805"/>
        <v>0</v>
      </c>
      <c r="M8433" s="229">
        <f t="shared" si="806"/>
        <v>0</v>
      </c>
    </row>
    <row r="8434" spans="1:13" ht="15" customHeight="1">
      <c r="A8434" s="76"/>
      <c r="B8434" s="77" t="str">
        <f t="shared" si="803"/>
        <v/>
      </c>
      <c r="C8434" t="str">
        <f t="shared" si="802"/>
        <v/>
      </c>
      <c r="D8434" s="315" t="str">
        <f t="shared" si="807"/>
        <v/>
      </c>
      <c r="E8434" s="228">
        <v>0</v>
      </c>
      <c r="J8434" s="229">
        <f t="shared" si="804"/>
        <v>0</v>
      </c>
      <c r="K8434" s="229">
        <f t="shared" si="805"/>
        <v>0</v>
      </c>
      <c r="L8434" s="229">
        <f t="shared" si="805"/>
        <v>0</v>
      </c>
      <c r="M8434" s="229">
        <f t="shared" si="806"/>
        <v>0</v>
      </c>
    </row>
    <row r="8435" spans="1:13" ht="15" customHeight="1">
      <c r="A8435" s="76"/>
      <c r="B8435" s="77" t="str">
        <f t="shared" si="803"/>
        <v/>
      </c>
      <c r="C8435" t="str">
        <f t="shared" si="802"/>
        <v/>
      </c>
      <c r="D8435" s="315" t="str">
        <f t="shared" si="807"/>
        <v/>
      </c>
      <c r="E8435" s="228">
        <v>0</v>
      </c>
      <c r="J8435" s="229">
        <f t="shared" si="804"/>
        <v>0</v>
      </c>
      <c r="K8435" s="229">
        <f t="shared" si="805"/>
        <v>0</v>
      </c>
      <c r="L8435" s="229">
        <f t="shared" si="805"/>
        <v>0</v>
      </c>
      <c r="M8435" s="229">
        <f t="shared" si="806"/>
        <v>0</v>
      </c>
    </row>
    <row r="8436" spans="1:13" ht="15" customHeight="1">
      <c r="A8436" s="76"/>
      <c r="B8436" s="77" t="str">
        <f t="shared" si="803"/>
        <v/>
      </c>
      <c r="C8436" t="str">
        <f t="shared" si="802"/>
        <v/>
      </c>
      <c r="D8436" s="315" t="str">
        <f t="shared" si="807"/>
        <v/>
      </c>
      <c r="E8436" s="228">
        <v>0</v>
      </c>
      <c r="J8436" s="229">
        <f t="shared" si="804"/>
        <v>0</v>
      </c>
      <c r="K8436" s="229">
        <f t="shared" si="805"/>
        <v>0</v>
      </c>
      <c r="L8436" s="229">
        <f t="shared" si="805"/>
        <v>0</v>
      </c>
      <c r="M8436" s="229">
        <f t="shared" si="806"/>
        <v>0</v>
      </c>
    </row>
    <row r="8437" spans="1:13" ht="15" customHeight="1">
      <c r="A8437" s="76"/>
      <c r="B8437" s="77" t="str">
        <f t="shared" si="803"/>
        <v/>
      </c>
      <c r="C8437" t="str">
        <f t="shared" si="802"/>
        <v/>
      </c>
      <c r="D8437" s="315" t="str">
        <f t="shared" si="807"/>
        <v/>
      </c>
      <c r="E8437" s="228">
        <v>0</v>
      </c>
      <c r="J8437" s="229">
        <f t="shared" si="804"/>
        <v>0</v>
      </c>
      <c r="K8437" s="229">
        <f t="shared" si="805"/>
        <v>0</v>
      </c>
      <c r="L8437" s="229">
        <f t="shared" si="805"/>
        <v>0</v>
      </c>
      <c r="M8437" s="229">
        <f t="shared" si="806"/>
        <v>0</v>
      </c>
    </row>
    <row r="8438" spans="1:13" ht="15" customHeight="1">
      <c r="A8438" s="76"/>
      <c r="B8438" s="77" t="str">
        <f t="shared" si="803"/>
        <v/>
      </c>
      <c r="C8438" t="str">
        <f t="shared" si="802"/>
        <v/>
      </c>
      <c r="D8438" s="315" t="str">
        <f t="shared" si="807"/>
        <v/>
      </c>
      <c r="E8438" s="228">
        <v>0</v>
      </c>
      <c r="J8438" s="229">
        <f t="shared" si="804"/>
        <v>0</v>
      </c>
      <c r="K8438" s="229">
        <f t="shared" si="805"/>
        <v>0</v>
      </c>
      <c r="L8438" s="229">
        <f t="shared" si="805"/>
        <v>0</v>
      </c>
      <c r="M8438" s="229">
        <f t="shared" si="806"/>
        <v>0</v>
      </c>
    </row>
    <row r="8439" spans="1:13" ht="15" customHeight="1">
      <c r="A8439" s="76"/>
      <c r="B8439" s="77" t="str">
        <f t="shared" si="803"/>
        <v/>
      </c>
      <c r="C8439" t="str">
        <f t="shared" si="802"/>
        <v/>
      </c>
      <c r="D8439" s="315" t="str">
        <f t="shared" si="807"/>
        <v/>
      </c>
      <c r="E8439" s="228">
        <v>0</v>
      </c>
      <c r="J8439" s="229">
        <f t="shared" si="804"/>
        <v>0</v>
      </c>
      <c r="K8439" s="229">
        <f t="shared" si="805"/>
        <v>0</v>
      </c>
      <c r="L8439" s="229">
        <f t="shared" si="805"/>
        <v>0</v>
      </c>
      <c r="M8439" s="229">
        <f t="shared" si="806"/>
        <v>0</v>
      </c>
    </row>
    <row r="8440" spans="1:13" ht="15" customHeight="1">
      <c r="A8440" s="76"/>
      <c r="B8440" s="77" t="str">
        <f t="shared" si="803"/>
        <v/>
      </c>
      <c r="C8440" t="str">
        <f t="shared" si="802"/>
        <v/>
      </c>
      <c r="D8440" s="315" t="str">
        <f t="shared" si="807"/>
        <v/>
      </c>
      <c r="E8440" s="228">
        <v>0</v>
      </c>
      <c r="J8440" s="229">
        <f t="shared" si="804"/>
        <v>0</v>
      </c>
      <c r="K8440" s="229">
        <f t="shared" si="805"/>
        <v>0</v>
      </c>
      <c r="L8440" s="229">
        <f t="shared" si="805"/>
        <v>0</v>
      </c>
      <c r="M8440" s="229">
        <f t="shared" si="806"/>
        <v>0</v>
      </c>
    </row>
    <row r="8441" spans="1:13" ht="15" customHeight="1">
      <c r="A8441" s="76"/>
      <c r="B8441" s="77" t="str">
        <f t="shared" si="803"/>
        <v/>
      </c>
      <c r="C8441" t="str">
        <f t="shared" si="802"/>
        <v/>
      </c>
      <c r="D8441" s="315" t="str">
        <f t="shared" si="807"/>
        <v/>
      </c>
      <c r="E8441" s="228">
        <v>0</v>
      </c>
      <c r="J8441" s="229">
        <f t="shared" si="804"/>
        <v>0</v>
      </c>
      <c r="K8441" s="229">
        <f t="shared" si="805"/>
        <v>0</v>
      </c>
      <c r="L8441" s="229">
        <f t="shared" si="805"/>
        <v>0</v>
      </c>
      <c r="M8441" s="229">
        <f t="shared" si="806"/>
        <v>0</v>
      </c>
    </row>
    <row r="8442" spans="1:13" ht="15" customHeight="1">
      <c r="A8442" s="76"/>
      <c r="B8442" s="77" t="str">
        <f t="shared" si="803"/>
        <v/>
      </c>
      <c r="C8442" t="str">
        <f t="shared" si="802"/>
        <v/>
      </c>
      <c r="D8442" s="315" t="str">
        <f t="shared" si="807"/>
        <v/>
      </c>
      <c r="E8442" s="228">
        <v>0</v>
      </c>
      <c r="J8442" s="229">
        <f t="shared" si="804"/>
        <v>0</v>
      </c>
      <c r="K8442" s="229">
        <f t="shared" si="805"/>
        <v>0</v>
      </c>
      <c r="L8442" s="229">
        <f t="shared" si="805"/>
        <v>0</v>
      </c>
      <c r="M8442" s="229">
        <f t="shared" si="806"/>
        <v>0</v>
      </c>
    </row>
    <row r="8443" spans="1:13" ht="15" customHeight="1">
      <c r="A8443" s="76"/>
      <c r="B8443" s="77" t="str">
        <f t="shared" si="803"/>
        <v/>
      </c>
      <c r="C8443" t="str">
        <f t="shared" si="802"/>
        <v/>
      </c>
      <c r="D8443" s="315" t="str">
        <f t="shared" si="807"/>
        <v/>
      </c>
      <c r="E8443" s="228">
        <v>0</v>
      </c>
      <c r="J8443" s="229">
        <f t="shared" si="804"/>
        <v>0</v>
      </c>
      <c r="K8443" s="229">
        <f t="shared" si="805"/>
        <v>0</v>
      </c>
      <c r="L8443" s="229">
        <f t="shared" si="805"/>
        <v>0</v>
      </c>
      <c r="M8443" s="229">
        <f t="shared" si="806"/>
        <v>0</v>
      </c>
    </row>
    <row r="8444" spans="1:13" ht="15" customHeight="1">
      <c r="A8444" s="76"/>
      <c r="B8444" s="77" t="str">
        <f t="shared" si="803"/>
        <v/>
      </c>
      <c r="C8444" t="str">
        <f t="shared" si="802"/>
        <v/>
      </c>
      <c r="D8444" s="315" t="str">
        <f t="shared" si="807"/>
        <v/>
      </c>
      <c r="E8444" s="228">
        <v>0</v>
      </c>
      <c r="J8444" s="229">
        <f t="shared" si="804"/>
        <v>0</v>
      </c>
      <c r="K8444" s="229">
        <f t="shared" si="805"/>
        <v>0</v>
      </c>
      <c r="L8444" s="229">
        <f t="shared" si="805"/>
        <v>0</v>
      </c>
      <c r="M8444" s="229">
        <f t="shared" si="806"/>
        <v>0</v>
      </c>
    </row>
    <row r="8445" spans="1:13" ht="15" customHeight="1">
      <c r="A8445" s="76"/>
      <c r="B8445" s="77" t="str">
        <f t="shared" si="803"/>
        <v/>
      </c>
      <c r="C8445" t="str">
        <f t="shared" si="802"/>
        <v/>
      </c>
      <c r="D8445" s="315" t="str">
        <f t="shared" si="807"/>
        <v/>
      </c>
      <c r="E8445" s="228">
        <v>0</v>
      </c>
      <c r="J8445" s="229">
        <f t="shared" si="804"/>
        <v>0</v>
      </c>
      <c r="K8445" s="229">
        <f t="shared" si="805"/>
        <v>0</v>
      </c>
      <c r="L8445" s="229">
        <f t="shared" si="805"/>
        <v>0</v>
      </c>
      <c r="M8445" s="229">
        <f t="shared" si="806"/>
        <v>0</v>
      </c>
    </row>
    <row r="8446" spans="1:13" ht="15" customHeight="1">
      <c r="A8446" s="76"/>
      <c r="B8446" s="77" t="str">
        <f t="shared" si="803"/>
        <v/>
      </c>
      <c r="C8446" t="str">
        <f t="shared" si="802"/>
        <v/>
      </c>
      <c r="D8446" s="315" t="str">
        <f t="shared" si="807"/>
        <v/>
      </c>
      <c r="E8446" s="228">
        <v>0</v>
      </c>
      <c r="J8446" s="229">
        <f t="shared" si="804"/>
        <v>0</v>
      </c>
      <c r="K8446" s="229">
        <f t="shared" si="805"/>
        <v>0</v>
      </c>
      <c r="L8446" s="229">
        <f t="shared" si="805"/>
        <v>0</v>
      </c>
      <c r="M8446" s="229">
        <f t="shared" si="806"/>
        <v>0</v>
      </c>
    </row>
    <row r="8447" spans="1:13" ht="15" customHeight="1">
      <c r="A8447" s="76"/>
      <c r="B8447" s="77" t="str">
        <f t="shared" si="803"/>
        <v/>
      </c>
      <c r="C8447" t="str">
        <f t="shared" si="802"/>
        <v/>
      </c>
      <c r="D8447" s="315" t="str">
        <f t="shared" si="807"/>
        <v/>
      </c>
      <c r="E8447" s="228">
        <v>0</v>
      </c>
      <c r="J8447" s="229">
        <f t="shared" si="804"/>
        <v>0</v>
      </c>
      <c r="K8447" s="229">
        <f t="shared" si="805"/>
        <v>0</v>
      </c>
      <c r="L8447" s="229">
        <f t="shared" si="805"/>
        <v>0</v>
      </c>
      <c r="M8447" s="229">
        <f t="shared" si="806"/>
        <v>0</v>
      </c>
    </row>
    <row r="8448" spans="1:13" ht="15" customHeight="1">
      <c r="A8448" s="76"/>
      <c r="B8448" s="77" t="str">
        <f t="shared" si="803"/>
        <v/>
      </c>
      <c r="C8448" t="str">
        <f t="shared" si="802"/>
        <v/>
      </c>
      <c r="D8448" s="315" t="str">
        <f t="shared" si="807"/>
        <v/>
      </c>
      <c r="E8448" s="228">
        <v>0</v>
      </c>
      <c r="J8448" s="229">
        <f t="shared" si="804"/>
        <v>0</v>
      </c>
      <c r="K8448" s="229">
        <f t="shared" si="805"/>
        <v>0</v>
      </c>
      <c r="L8448" s="229">
        <f t="shared" si="805"/>
        <v>0</v>
      </c>
      <c r="M8448" s="229">
        <f t="shared" si="806"/>
        <v>0</v>
      </c>
    </row>
    <row r="8449" spans="1:13" ht="15" customHeight="1">
      <c r="A8449" s="76"/>
      <c r="B8449" s="77" t="str">
        <f t="shared" si="803"/>
        <v/>
      </c>
      <c r="C8449" t="str">
        <f t="shared" ref="C8449:C8512" si="808">IF(A8449&lt;&gt;"",TEXT(A8449,"aaaa"),"")</f>
        <v/>
      </c>
      <c r="D8449" s="315" t="str">
        <f t="shared" si="807"/>
        <v/>
      </c>
      <c r="E8449" s="228">
        <v>0</v>
      </c>
      <c r="J8449" s="229">
        <f t="shared" si="804"/>
        <v>0</v>
      </c>
      <c r="K8449" s="229">
        <f t="shared" si="805"/>
        <v>0</v>
      </c>
      <c r="L8449" s="229">
        <f t="shared" si="805"/>
        <v>0</v>
      </c>
      <c r="M8449" s="229">
        <f t="shared" si="806"/>
        <v>0</v>
      </c>
    </row>
    <row r="8450" spans="1:13" ht="15" customHeight="1">
      <c r="A8450" s="76"/>
      <c r="B8450" s="77" t="str">
        <f t="shared" si="803"/>
        <v/>
      </c>
      <c r="C8450" t="str">
        <f t="shared" si="808"/>
        <v/>
      </c>
      <c r="D8450" s="315" t="str">
        <f t="shared" si="807"/>
        <v/>
      </c>
      <c r="E8450" s="228">
        <v>0</v>
      </c>
      <c r="J8450" s="229">
        <f t="shared" si="804"/>
        <v>0</v>
      </c>
      <c r="K8450" s="229">
        <f t="shared" si="805"/>
        <v>0</v>
      </c>
      <c r="L8450" s="229">
        <f t="shared" si="805"/>
        <v>0</v>
      </c>
      <c r="M8450" s="229">
        <f t="shared" si="806"/>
        <v>0</v>
      </c>
    </row>
    <row r="8451" spans="1:13" ht="15" customHeight="1">
      <c r="A8451" s="76"/>
      <c r="B8451" s="77" t="str">
        <f t="shared" si="803"/>
        <v/>
      </c>
      <c r="C8451" t="str">
        <f t="shared" si="808"/>
        <v/>
      </c>
      <c r="D8451" s="315" t="str">
        <f t="shared" si="807"/>
        <v/>
      </c>
      <c r="E8451" s="228">
        <v>0</v>
      </c>
      <c r="J8451" s="229">
        <f t="shared" si="804"/>
        <v>0</v>
      </c>
      <c r="K8451" s="229">
        <f t="shared" si="805"/>
        <v>0</v>
      </c>
      <c r="L8451" s="229">
        <f t="shared" si="805"/>
        <v>0</v>
      </c>
      <c r="M8451" s="229">
        <f t="shared" si="806"/>
        <v>0</v>
      </c>
    </row>
    <row r="8452" spans="1:13" ht="15" customHeight="1">
      <c r="A8452" s="76"/>
      <c r="B8452" s="77" t="str">
        <f t="shared" si="803"/>
        <v/>
      </c>
      <c r="C8452" t="str">
        <f t="shared" si="808"/>
        <v/>
      </c>
      <c r="D8452" s="315" t="str">
        <f t="shared" si="807"/>
        <v/>
      </c>
      <c r="E8452" s="228">
        <v>0</v>
      </c>
      <c r="J8452" s="229">
        <f t="shared" si="804"/>
        <v>0</v>
      </c>
      <c r="K8452" s="229">
        <f t="shared" si="805"/>
        <v>0</v>
      </c>
      <c r="L8452" s="229">
        <f t="shared" si="805"/>
        <v>0</v>
      </c>
      <c r="M8452" s="229">
        <f t="shared" si="806"/>
        <v>0</v>
      </c>
    </row>
    <row r="8453" spans="1:13" ht="15" customHeight="1">
      <c r="A8453" s="76"/>
      <c r="B8453" s="77" t="str">
        <f t="shared" si="803"/>
        <v/>
      </c>
      <c r="C8453" t="str">
        <f t="shared" si="808"/>
        <v/>
      </c>
      <c r="D8453" s="315" t="str">
        <f t="shared" si="807"/>
        <v/>
      </c>
      <c r="E8453" s="228">
        <v>0</v>
      </c>
      <c r="J8453" s="229">
        <f t="shared" si="804"/>
        <v>0</v>
      </c>
      <c r="K8453" s="229">
        <f t="shared" si="805"/>
        <v>0</v>
      </c>
      <c r="L8453" s="229">
        <f t="shared" si="805"/>
        <v>0</v>
      </c>
      <c r="M8453" s="229">
        <f t="shared" si="806"/>
        <v>0</v>
      </c>
    </row>
    <row r="8454" spans="1:13" ht="15" customHeight="1">
      <c r="A8454" s="76"/>
      <c r="B8454" s="77" t="str">
        <f t="shared" si="803"/>
        <v/>
      </c>
      <c r="C8454" t="str">
        <f t="shared" si="808"/>
        <v/>
      </c>
      <c r="D8454" s="315" t="str">
        <f t="shared" si="807"/>
        <v/>
      </c>
      <c r="E8454" s="228">
        <v>0</v>
      </c>
      <c r="J8454" s="229">
        <f t="shared" si="804"/>
        <v>0</v>
      </c>
      <c r="K8454" s="229">
        <f t="shared" si="805"/>
        <v>0</v>
      </c>
      <c r="L8454" s="229">
        <f t="shared" si="805"/>
        <v>0</v>
      </c>
      <c r="M8454" s="229">
        <f t="shared" si="806"/>
        <v>0</v>
      </c>
    </row>
    <row r="8455" spans="1:13" ht="15" customHeight="1">
      <c r="A8455" s="76"/>
      <c r="B8455" s="77" t="str">
        <f t="shared" ref="B8455:B8518" si="809">IF(A8455="","",TEXT(A8455,"DDDD"))</f>
        <v/>
      </c>
      <c r="C8455" t="str">
        <f t="shared" si="808"/>
        <v/>
      </c>
      <c r="D8455" s="315" t="str">
        <f t="shared" si="807"/>
        <v/>
      </c>
      <c r="E8455" s="228">
        <v>0</v>
      </c>
      <c r="J8455" s="229">
        <f t="shared" ref="J8455:J8518" si="810">IF(E8455=0,0,(1-J$4)*E8455)</f>
        <v>0</v>
      </c>
      <c r="K8455" s="229">
        <f t="shared" ref="K8455:L8518" si="811">IF(F8455=0,0,(1-K$4)*F8455)</f>
        <v>0</v>
      </c>
      <c r="L8455" s="229">
        <f t="shared" si="811"/>
        <v>0</v>
      </c>
      <c r="M8455" s="229">
        <f t="shared" ref="M8455:M8518" si="812">IF(H8455=0,0,(1-M$4)*H8455)</f>
        <v>0</v>
      </c>
    </row>
    <row r="8456" spans="1:13" ht="15" customHeight="1">
      <c r="A8456" s="76"/>
      <c r="B8456" s="77" t="str">
        <f t="shared" si="809"/>
        <v/>
      </c>
      <c r="C8456" t="str">
        <f t="shared" si="808"/>
        <v/>
      </c>
      <c r="D8456" s="315" t="str">
        <f t="shared" ref="D8456:D8519" si="813">IF(A8456&lt;&gt;"",PROPER(TEXT(A8456,"Mmmm")),"")</f>
        <v/>
      </c>
      <c r="E8456" s="228">
        <v>0</v>
      </c>
      <c r="J8456" s="229">
        <f t="shared" si="810"/>
        <v>0</v>
      </c>
      <c r="K8456" s="229">
        <f t="shared" si="811"/>
        <v>0</v>
      </c>
      <c r="L8456" s="229">
        <f t="shared" si="811"/>
        <v>0</v>
      </c>
      <c r="M8456" s="229">
        <f t="shared" si="812"/>
        <v>0</v>
      </c>
    </row>
    <row r="8457" spans="1:13" ht="15" customHeight="1">
      <c r="A8457" s="76"/>
      <c r="B8457" s="77" t="str">
        <f t="shared" si="809"/>
        <v/>
      </c>
      <c r="C8457" t="str">
        <f t="shared" si="808"/>
        <v/>
      </c>
      <c r="D8457" s="315" t="str">
        <f t="shared" si="813"/>
        <v/>
      </c>
      <c r="E8457" s="228">
        <v>0</v>
      </c>
      <c r="J8457" s="229">
        <f t="shared" si="810"/>
        <v>0</v>
      </c>
      <c r="K8457" s="229">
        <f t="shared" si="811"/>
        <v>0</v>
      </c>
      <c r="L8457" s="229">
        <f t="shared" si="811"/>
        <v>0</v>
      </c>
      <c r="M8457" s="229">
        <f t="shared" si="812"/>
        <v>0</v>
      </c>
    </row>
    <row r="8458" spans="1:13" ht="15" customHeight="1">
      <c r="A8458" s="76"/>
      <c r="B8458" s="77" t="str">
        <f t="shared" si="809"/>
        <v/>
      </c>
      <c r="C8458" t="str">
        <f t="shared" si="808"/>
        <v/>
      </c>
      <c r="D8458" s="315" t="str">
        <f t="shared" si="813"/>
        <v/>
      </c>
      <c r="E8458" s="228">
        <v>0</v>
      </c>
      <c r="J8458" s="229">
        <f t="shared" si="810"/>
        <v>0</v>
      </c>
      <c r="K8458" s="229">
        <f t="shared" si="811"/>
        <v>0</v>
      </c>
      <c r="L8458" s="229">
        <f t="shared" si="811"/>
        <v>0</v>
      </c>
      <c r="M8458" s="229">
        <f t="shared" si="812"/>
        <v>0</v>
      </c>
    </row>
    <row r="8459" spans="1:13" ht="15" customHeight="1">
      <c r="A8459" s="76"/>
      <c r="B8459" s="77" t="str">
        <f t="shared" si="809"/>
        <v/>
      </c>
      <c r="C8459" t="str">
        <f t="shared" si="808"/>
        <v/>
      </c>
      <c r="D8459" s="315" t="str">
        <f t="shared" si="813"/>
        <v/>
      </c>
      <c r="E8459" s="228">
        <v>0</v>
      </c>
      <c r="J8459" s="229">
        <f t="shared" si="810"/>
        <v>0</v>
      </c>
      <c r="K8459" s="229">
        <f t="shared" si="811"/>
        <v>0</v>
      </c>
      <c r="L8459" s="229">
        <f t="shared" si="811"/>
        <v>0</v>
      </c>
      <c r="M8459" s="229">
        <f t="shared" si="812"/>
        <v>0</v>
      </c>
    </row>
    <row r="8460" spans="1:13" ht="15" customHeight="1">
      <c r="A8460" s="76"/>
      <c r="B8460" s="77" t="str">
        <f t="shared" si="809"/>
        <v/>
      </c>
      <c r="C8460" t="str">
        <f t="shared" si="808"/>
        <v/>
      </c>
      <c r="D8460" s="315" t="str">
        <f t="shared" si="813"/>
        <v/>
      </c>
      <c r="E8460" s="228">
        <v>0</v>
      </c>
      <c r="J8460" s="229">
        <f t="shared" si="810"/>
        <v>0</v>
      </c>
      <c r="K8460" s="229">
        <f t="shared" si="811"/>
        <v>0</v>
      </c>
      <c r="L8460" s="229">
        <f t="shared" si="811"/>
        <v>0</v>
      </c>
      <c r="M8460" s="229">
        <f t="shared" si="812"/>
        <v>0</v>
      </c>
    </row>
    <row r="8461" spans="1:13" ht="15" customHeight="1">
      <c r="A8461" s="76"/>
      <c r="B8461" s="77" t="str">
        <f t="shared" si="809"/>
        <v/>
      </c>
      <c r="C8461" t="str">
        <f t="shared" si="808"/>
        <v/>
      </c>
      <c r="D8461" s="315" t="str">
        <f t="shared" si="813"/>
        <v/>
      </c>
      <c r="E8461" s="228">
        <v>0</v>
      </c>
      <c r="J8461" s="229">
        <f t="shared" si="810"/>
        <v>0</v>
      </c>
      <c r="K8461" s="229">
        <f t="shared" si="811"/>
        <v>0</v>
      </c>
      <c r="L8461" s="229">
        <f t="shared" si="811"/>
        <v>0</v>
      </c>
      <c r="M8461" s="229">
        <f t="shared" si="812"/>
        <v>0</v>
      </c>
    </row>
    <row r="8462" spans="1:13" ht="15" customHeight="1">
      <c r="A8462" s="76"/>
      <c r="B8462" s="77" t="str">
        <f t="shared" si="809"/>
        <v/>
      </c>
      <c r="C8462" t="str">
        <f t="shared" si="808"/>
        <v/>
      </c>
      <c r="D8462" s="315" t="str">
        <f t="shared" si="813"/>
        <v/>
      </c>
      <c r="E8462" s="228">
        <v>0</v>
      </c>
      <c r="J8462" s="229">
        <f t="shared" si="810"/>
        <v>0</v>
      </c>
      <c r="K8462" s="229">
        <f t="shared" si="811"/>
        <v>0</v>
      </c>
      <c r="L8462" s="229">
        <f t="shared" si="811"/>
        <v>0</v>
      </c>
      <c r="M8462" s="229">
        <f t="shared" si="812"/>
        <v>0</v>
      </c>
    </row>
    <row r="8463" spans="1:13" ht="15" customHeight="1">
      <c r="A8463" s="76"/>
      <c r="B8463" s="77" t="str">
        <f t="shared" si="809"/>
        <v/>
      </c>
      <c r="C8463" t="str">
        <f t="shared" si="808"/>
        <v/>
      </c>
      <c r="D8463" s="315" t="str">
        <f t="shared" si="813"/>
        <v/>
      </c>
      <c r="E8463" s="228">
        <v>0</v>
      </c>
      <c r="J8463" s="229">
        <f t="shared" si="810"/>
        <v>0</v>
      </c>
      <c r="K8463" s="229">
        <f t="shared" si="811"/>
        <v>0</v>
      </c>
      <c r="L8463" s="229">
        <f t="shared" si="811"/>
        <v>0</v>
      </c>
      <c r="M8463" s="229">
        <f t="shared" si="812"/>
        <v>0</v>
      </c>
    </row>
    <row r="8464" spans="1:13" ht="15" customHeight="1">
      <c r="A8464" s="76"/>
      <c r="B8464" s="77" t="str">
        <f t="shared" si="809"/>
        <v/>
      </c>
      <c r="C8464" t="str">
        <f t="shared" si="808"/>
        <v/>
      </c>
      <c r="D8464" s="315" t="str">
        <f t="shared" si="813"/>
        <v/>
      </c>
      <c r="E8464" s="228">
        <v>0</v>
      </c>
      <c r="J8464" s="229">
        <f t="shared" si="810"/>
        <v>0</v>
      </c>
      <c r="K8464" s="229">
        <f t="shared" si="811"/>
        <v>0</v>
      </c>
      <c r="L8464" s="229">
        <f t="shared" si="811"/>
        <v>0</v>
      </c>
      <c r="M8464" s="229">
        <f t="shared" si="812"/>
        <v>0</v>
      </c>
    </row>
    <row r="8465" spans="1:13" ht="15" customHeight="1">
      <c r="A8465" s="76"/>
      <c r="B8465" s="77" t="str">
        <f t="shared" si="809"/>
        <v/>
      </c>
      <c r="C8465" t="str">
        <f t="shared" si="808"/>
        <v/>
      </c>
      <c r="D8465" s="315" t="str">
        <f t="shared" si="813"/>
        <v/>
      </c>
      <c r="E8465" s="228">
        <v>0</v>
      </c>
      <c r="J8465" s="229">
        <f t="shared" si="810"/>
        <v>0</v>
      </c>
      <c r="K8465" s="229">
        <f t="shared" si="811"/>
        <v>0</v>
      </c>
      <c r="L8465" s="229">
        <f t="shared" si="811"/>
        <v>0</v>
      </c>
      <c r="M8465" s="229">
        <f t="shared" si="812"/>
        <v>0</v>
      </c>
    </row>
    <row r="8466" spans="1:13" ht="15" customHeight="1">
      <c r="A8466" s="76"/>
      <c r="B8466" s="77" t="str">
        <f t="shared" si="809"/>
        <v/>
      </c>
      <c r="C8466" t="str">
        <f t="shared" si="808"/>
        <v/>
      </c>
      <c r="D8466" s="315" t="str">
        <f t="shared" si="813"/>
        <v/>
      </c>
      <c r="E8466" s="228">
        <v>0</v>
      </c>
      <c r="J8466" s="229">
        <f t="shared" si="810"/>
        <v>0</v>
      </c>
      <c r="K8466" s="229">
        <f t="shared" si="811"/>
        <v>0</v>
      </c>
      <c r="L8466" s="229">
        <f t="shared" si="811"/>
        <v>0</v>
      </c>
      <c r="M8466" s="229">
        <f t="shared" si="812"/>
        <v>0</v>
      </c>
    </row>
    <row r="8467" spans="1:13" ht="15" customHeight="1">
      <c r="A8467" s="76"/>
      <c r="B8467" s="77" t="str">
        <f t="shared" si="809"/>
        <v/>
      </c>
      <c r="C8467" t="str">
        <f t="shared" si="808"/>
        <v/>
      </c>
      <c r="D8467" s="315" t="str">
        <f t="shared" si="813"/>
        <v/>
      </c>
      <c r="E8467" s="228">
        <v>0</v>
      </c>
      <c r="J8467" s="229">
        <f t="shared" si="810"/>
        <v>0</v>
      </c>
      <c r="K8467" s="229">
        <f t="shared" si="811"/>
        <v>0</v>
      </c>
      <c r="L8467" s="229">
        <f t="shared" si="811"/>
        <v>0</v>
      </c>
      <c r="M8467" s="229">
        <f t="shared" si="812"/>
        <v>0</v>
      </c>
    </row>
    <row r="8468" spans="1:13" ht="15" customHeight="1">
      <c r="A8468" s="76"/>
      <c r="B8468" s="77" t="str">
        <f t="shared" si="809"/>
        <v/>
      </c>
      <c r="C8468" t="str">
        <f t="shared" si="808"/>
        <v/>
      </c>
      <c r="D8468" s="315" t="str">
        <f t="shared" si="813"/>
        <v/>
      </c>
      <c r="E8468" s="228">
        <v>0</v>
      </c>
      <c r="J8468" s="229">
        <f t="shared" si="810"/>
        <v>0</v>
      </c>
      <c r="K8468" s="229">
        <f t="shared" si="811"/>
        <v>0</v>
      </c>
      <c r="L8468" s="229">
        <f t="shared" si="811"/>
        <v>0</v>
      </c>
      <c r="M8468" s="229">
        <f t="shared" si="812"/>
        <v>0</v>
      </c>
    </row>
    <row r="8469" spans="1:13" ht="15" customHeight="1">
      <c r="A8469" s="76"/>
      <c r="B8469" s="77" t="str">
        <f t="shared" si="809"/>
        <v/>
      </c>
      <c r="C8469" t="str">
        <f t="shared" si="808"/>
        <v/>
      </c>
      <c r="D8469" s="315" t="str">
        <f t="shared" si="813"/>
        <v/>
      </c>
      <c r="E8469" s="228">
        <v>0</v>
      </c>
      <c r="J8469" s="229">
        <f t="shared" si="810"/>
        <v>0</v>
      </c>
      <c r="K8469" s="229">
        <f t="shared" si="811"/>
        <v>0</v>
      </c>
      <c r="L8469" s="229">
        <f t="shared" si="811"/>
        <v>0</v>
      </c>
      <c r="M8469" s="229">
        <f t="shared" si="812"/>
        <v>0</v>
      </c>
    </row>
    <row r="8470" spans="1:13" ht="15" customHeight="1">
      <c r="A8470" s="76"/>
      <c r="B8470" s="77" t="str">
        <f t="shared" si="809"/>
        <v/>
      </c>
      <c r="C8470" t="str">
        <f t="shared" si="808"/>
        <v/>
      </c>
      <c r="D8470" s="315" t="str">
        <f t="shared" si="813"/>
        <v/>
      </c>
      <c r="E8470" s="228">
        <v>0</v>
      </c>
      <c r="J8470" s="229">
        <f t="shared" si="810"/>
        <v>0</v>
      </c>
      <c r="K8470" s="229">
        <f t="shared" si="811"/>
        <v>0</v>
      </c>
      <c r="L8470" s="229">
        <f t="shared" si="811"/>
        <v>0</v>
      </c>
      <c r="M8470" s="229">
        <f t="shared" si="812"/>
        <v>0</v>
      </c>
    </row>
    <row r="8471" spans="1:13" ht="15" customHeight="1">
      <c r="A8471" s="76"/>
      <c r="B8471" s="77" t="str">
        <f t="shared" si="809"/>
        <v/>
      </c>
      <c r="C8471" t="str">
        <f t="shared" si="808"/>
        <v/>
      </c>
      <c r="D8471" s="315" t="str">
        <f t="shared" si="813"/>
        <v/>
      </c>
      <c r="E8471" s="228">
        <v>0</v>
      </c>
      <c r="J8471" s="229">
        <f t="shared" si="810"/>
        <v>0</v>
      </c>
      <c r="K8471" s="229">
        <f t="shared" si="811"/>
        <v>0</v>
      </c>
      <c r="L8471" s="229">
        <f t="shared" si="811"/>
        <v>0</v>
      </c>
      <c r="M8471" s="229">
        <f t="shared" si="812"/>
        <v>0</v>
      </c>
    </row>
    <row r="8472" spans="1:13" ht="15" customHeight="1">
      <c r="A8472" s="76"/>
      <c r="B8472" s="77" t="str">
        <f t="shared" si="809"/>
        <v/>
      </c>
      <c r="C8472" t="str">
        <f t="shared" si="808"/>
        <v/>
      </c>
      <c r="D8472" s="315" t="str">
        <f t="shared" si="813"/>
        <v/>
      </c>
      <c r="E8472" s="228">
        <v>0</v>
      </c>
      <c r="J8472" s="229">
        <f t="shared" si="810"/>
        <v>0</v>
      </c>
      <c r="K8472" s="229">
        <f t="shared" si="811"/>
        <v>0</v>
      </c>
      <c r="L8472" s="229">
        <f t="shared" si="811"/>
        <v>0</v>
      </c>
      <c r="M8472" s="229">
        <f t="shared" si="812"/>
        <v>0</v>
      </c>
    </row>
    <row r="8473" spans="1:13" ht="15" customHeight="1">
      <c r="A8473" s="76"/>
      <c r="B8473" s="77" t="str">
        <f t="shared" si="809"/>
        <v/>
      </c>
      <c r="C8473" t="str">
        <f t="shared" si="808"/>
        <v/>
      </c>
      <c r="D8473" s="315" t="str">
        <f t="shared" si="813"/>
        <v/>
      </c>
      <c r="E8473" s="228">
        <v>0</v>
      </c>
      <c r="J8473" s="229">
        <f t="shared" si="810"/>
        <v>0</v>
      </c>
      <c r="K8473" s="229">
        <f t="shared" si="811"/>
        <v>0</v>
      </c>
      <c r="L8473" s="229">
        <f t="shared" si="811"/>
        <v>0</v>
      </c>
      <c r="M8473" s="229">
        <f t="shared" si="812"/>
        <v>0</v>
      </c>
    </row>
    <row r="8474" spans="1:13" ht="15" customHeight="1">
      <c r="A8474" s="76"/>
      <c r="B8474" s="77" t="str">
        <f t="shared" si="809"/>
        <v/>
      </c>
      <c r="C8474" t="str">
        <f t="shared" si="808"/>
        <v/>
      </c>
      <c r="D8474" s="315" t="str">
        <f t="shared" si="813"/>
        <v/>
      </c>
      <c r="E8474" s="228">
        <v>0</v>
      </c>
      <c r="J8474" s="229">
        <f t="shared" si="810"/>
        <v>0</v>
      </c>
      <c r="K8474" s="229">
        <f t="shared" si="811"/>
        <v>0</v>
      </c>
      <c r="L8474" s="229">
        <f t="shared" si="811"/>
        <v>0</v>
      </c>
      <c r="M8474" s="229">
        <f t="shared" si="812"/>
        <v>0</v>
      </c>
    </row>
    <row r="8475" spans="1:13" ht="15" customHeight="1">
      <c r="A8475" s="76"/>
      <c r="B8475" s="77" t="str">
        <f t="shared" si="809"/>
        <v/>
      </c>
      <c r="C8475" t="str">
        <f t="shared" si="808"/>
        <v/>
      </c>
      <c r="D8475" s="315" t="str">
        <f t="shared" si="813"/>
        <v/>
      </c>
      <c r="E8475" s="228">
        <v>0</v>
      </c>
      <c r="J8475" s="229">
        <f t="shared" si="810"/>
        <v>0</v>
      </c>
      <c r="K8475" s="229">
        <f t="shared" si="811"/>
        <v>0</v>
      </c>
      <c r="L8475" s="229">
        <f t="shared" si="811"/>
        <v>0</v>
      </c>
      <c r="M8475" s="229">
        <f t="shared" si="812"/>
        <v>0</v>
      </c>
    </row>
    <row r="8476" spans="1:13" ht="15" customHeight="1">
      <c r="A8476" s="76"/>
      <c r="B8476" s="77" t="str">
        <f t="shared" si="809"/>
        <v/>
      </c>
      <c r="C8476" t="str">
        <f t="shared" si="808"/>
        <v/>
      </c>
      <c r="D8476" s="315" t="str">
        <f t="shared" si="813"/>
        <v/>
      </c>
      <c r="E8476" s="228">
        <v>0</v>
      </c>
      <c r="J8476" s="229">
        <f t="shared" si="810"/>
        <v>0</v>
      </c>
      <c r="K8476" s="229">
        <f t="shared" si="811"/>
        <v>0</v>
      </c>
      <c r="L8476" s="229">
        <f t="shared" si="811"/>
        <v>0</v>
      </c>
      <c r="M8476" s="229">
        <f t="shared" si="812"/>
        <v>0</v>
      </c>
    </row>
    <row r="8477" spans="1:13" ht="15" customHeight="1">
      <c r="A8477" s="76"/>
      <c r="B8477" s="77" t="str">
        <f t="shared" si="809"/>
        <v/>
      </c>
      <c r="C8477" t="str">
        <f t="shared" si="808"/>
        <v/>
      </c>
      <c r="D8477" s="315" t="str">
        <f t="shared" si="813"/>
        <v/>
      </c>
      <c r="E8477" s="228">
        <v>0</v>
      </c>
      <c r="J8477" s="229">
        <f t="shared" si="810"/>
        <v>0</v>
      </c>
      <c r="K8477" s="229">
        <f t="shared" si="811"/>
        <v>0</v>
      </c>
      <c r="L8477" s="229">
        <f t="shared" si="811"/>
        <v>0</v>
      </c>
      <c r="M8477" s="229">
        <f t="shared" si="812"/>
        <v>0</v>
      </c>
    </row>
    <row r="8478" spans="1:13" ht="15" customHeight="1">
      <c r="A8478" s="76"/>
      <c r="B8478" s="77" t="str">
        <f t="shared" si="809"/>
        <v/>
      </c>
      <c r="C8478" t="str">
        <f t="shared" si="808"/>
        <v/>
      </c>
      <c r="D8478" s="315" t="str">
        <f t="shared" si="813"/>
        <v/>
      </c>
      <c r="E8478" s="228">
        <v>0</v>
      </c>
      <c r="J8478" s="229">
        <f t="shared" si="810"/>
        <v>0</v>
      </c>
      <c r="K8478" s="229">
        <f t="shared" si="811"/>
        <v>0</v>
      </c>
      <c r="L8478" s="229">
        <f t="shared" si="811"/>
        <v>0</v>
      </c>
      <c r="M8478" s="229">
        <f t="shared" si="812"/>
        <v>0</v>
      </c>
    </row>
    <row r="8479" spans="1:13" ht="15" customHeight="1">
      <c r="A8479" s="76"/>
      <c r="B8479" s="77" t="str">
        <f t="shared" si="809"/>
        <v/>
      </c>
      <c r="C8479" t="str">
        <f t="shared" si="808"/>
        <v/>
      </c>
      <c r="D8479" s="315" t="str">
        <f t="shared" si="813"/>
        <v/>
      </c>
      <c r="E8479" s="228">
        <v>0</v>
      </c>
      <c r="J8479" s="229">
        <f t="shared" si="810"/>
        <v>0</v>
      </c>
      <c r="K8479" s="229">
        <f t="shared" si="811"/>
        <v>0</v>
      </c>
      <c r="L8479" s="229">
        <f t="shared" si="811"/>
        <v>0</v>
      </c>
      <c r="M8479" s="229">
        <f t="shared" si="812"/>
        <v>0</v>
      </c>
    </row>
    <row r="8480" spans="1:13" ht="15" customHeight="1">
      <c r="A8480" s="76"/>
      <c r="B8480" s="77" t="str">
        <f t="shared" si="809"/>
        <v/>
      </c>
      <c r="C8480" t="str">
        <f t="shared" si="808"/>
        <v/>
      </c>
      <c r="D8480" s="315" t="str">
        <f t="shared" si="813"/>
        <v/>
      </c>
      <c r="E8480" s="228">
        <v>0</v>
      </c>
      <c r="J8480" s="229">
        <f t="shared" si="810"/>
        <v>0</v>
      </c>
      <c r="K8480" s="229">
        <f t="shared" si="811"/>
        <v>0</v>
      </c>
      <c r="L8480" s="229">
        <f t="shared" si="811"/>
        <v>0</v>
      </c>
      <c r="M8480" s="229">
        <f t="shared" si="812"/>
        <v>0</v>
      </c>
    </row>
    <row r="8481" spans="1:13" ht="15" customHeight="1">
      <c r="A8481" s="76"/>
      <c r="B8481" s="77" t="str">
        <f t="shared" si="809"/>
        <v/>
      </c>
      <c r="C8481" t="str">
        <f t="shared" si="808"/>
        <v/>
      </c>
      <c r="D8481" s="315" t="str">
        <f t="shared" si="813"/>
        <v/>
      </c>
      <c r="E8481" s="228">
        <v>0</v>
      </c>
      <c r="J8481" s="229">
        <f t="shared" si="810"/>
        <v>0</v>
      </c>
      <c r="K8481" s="229">
        <f t="shared" si="811"/>
        <v>0</v>
      </c>
      <c r="L8481" s="229">
        <f t="shared" si="811"/>
        <v>0</v>
      </c>
      <c r="M8481" s="229">
        <f t="shared" si="812"/>
        <v>0</v>
      </c>
    </row>
    <row r="8482" spans="1:13" ht="15" customHeight="1">
      <c r="A8482" s="76"/>
      <c r="B8482" s="77" t="str">
        <f t="shared" si="809"/>
        <v/>
      </c>
      <c r="C8482" t="str">
        <f t="shared" si="808"/>
        <v/>
      </c>
      <c r="D8482" s="315" t="str">
        <f t="shared" si="813"/>
        <v/>
      </c>
      <c r="E8482" s="228">
        <v>0</v>
      </c>
      <c r="J8482" s="229">
        <f t="shared" si="810"/>
        <v>0</v>
      </c>
      <c r="K8482" s="229">
        <f t="shared" si="811"/>
        <v>0</v>
      </c>
      <c r="L8482" s="229">
        <f t="shared" si="811"/>
        <v>0</v>
      </c>
      <c r="M8482" s="229">
        <f t="shared" si="812"/>
        <v>0</v>
      </c>
    </row>
    <row r="8483" spans="1:13" ht="15" customHeight="1">
      <c r="A8483" s="76"/>
      <c r="B8483" s="77" t="str">
        <f t="shared" si="809"/>
        <v/>
      </c>
      <c r="C8483" t="str">
        <f t="shared" si="808"/>
        <v/>
      </c>
      <c r="D8483" s="315" t="str">
        <f t="shared" si="813"/>
        <v/>
      </c>
      <c r="E8483" s="228">
        <v>0</v>
      </c>
      <c r="J8483" s="229">
        <f t="shared" si="810"/>
        <v>0</v>
      </c>
      <c r="K8483" s="229">
        <f t="shared" si="811"/>
        <v>0</v>
      </c>
      <c r="L8483" s="229">
        <f t="shared" si="811"/>
        <v>0</v>
      </c>
      <c r="M8483" s="229">
        <f t="shared" si="812"/>
        <v>0</v>
      </c>
    </row>
    <row r="8484" spans="1:13" ht="15" customHeight="1">
      <c r="A8484" s="76"/>
      <c r="B8484" s="77" t="str">
        <f t="shared" si="809"/>
        <v/>
      </c>
      <c r="C8484" t="str">
        <f t="shared" si="808"/>
        <v/>
      </c>
      <c r="D8484" s="315" t="str">
        <f t="shared" si="813"/>
        <v/>
      </c>
      <c r="E8484" s="228">
        <v>0</v>
      </c>
      <c r="J8484" s="229">
        <f t="shared" si="810"/>
        <v>0</v>
      </c>
      <c r="K8484" s="229">
        <f t="shared" si="811"/>
        <v>0</v>
      </c>
      <c r="L8484" s="229">
        <f t="shared" si="811"/>
        <v>0</v>
      </c>
      <c r="M8484" s="229">
        <f t="shared" si="812"/>
        <v>0</v>
      </c>
    </row>
    <row r="8485" spans="1:13" ht="15" customHeight="1">
      <c r="A8485" s="76"/>
      <c r="B8485" s="77" t="str">
        <f t="shared" si="809"/>
        <v/>
      </c>
      <c r="C8485" t="str">
        <f t="shared" si="808"/>
        <v/>
      </c>
      <c r="D8485" s="315" t="str">
        <f t="shared" si="813"/>
        <v/>
      </c>
      <c r="E8485" s="228">
        <v>0</v>
      </c>
      <c r="J8485" s="229">
        <f t="shared" si="810"/>
        <v>0</v>
      </c>
      <c r="K8485" s="229">
        <f t="shared" si="811"/>
        <v>0</v>
      </c>
      <c r="L8485" s="229">
        <f t="shared" si="811"/>
        <v>0</v>
      </c>
      <c r="M8485" s="229">
        <f t="shared" si="812"/>
        <v>0</v>
      </c>
    </row>
    <row r="8486" spans="1:13" ht="15" customHeight="1">
      <c r="A8486" s="76"/>
      <c r="B8486" s="77" t="str">
        <f t="shared" si="809"/>
        <v/>
      </c>
      <c r="C8486" t="str">
        <f t="shared" si="808"/>
        <v/>
      </c>
      <c r="D8486" s="315" t="str">
        <f t="shared" si="813"/>
        <v/>
      </c>
      <c r="E8486" s="228">
        <v>0</v>
      </c>
      <c r="J8486" s="229">
        <f t="shared" si="810"/>
        <v>0</v>
      </c>
      <c r="K8486" s="229">
        <f t="shared" si="811"/>
        <v>0</v>
      </c>
      <c r="L8486" s="229">
        <f t="shared" si="811"/>
        <v>0</v>
      </c>
      <c r="M8486" s="229">
        <f t="shared" si="812"/>
        <v>0</v>
      </c>
    </row>
    <row r="8487" spans="1:13" ht="15" customHeight="1">
      <c r="A8487" s="76"/>
      <c r="B8487" s="77" t="str">
        <f t="shared" si="809"/>
        <v/>
      </c>
      <c r="C8487" t="str">
        <f t="shared" si="808"/>
        <v/>
      </c>
      <c r="D8487" s="315" t="str">
        <f t="shared" si="813"/>
        <v/>
      </c>
      <c r="E8487" s="228">
        <v>0</v>
      </c>
      <c r="J8487" s="229">
        <f t="shared" si="810"/>
        <v>0</v>
      </c>
      <c r="K8487" s="229">
        <f t="shared" si="811"/>
        <v>0</v>
      </c>
      <c r="L8487" s="229">
        <f t="shared" si="811"/>
        <v>0</v>
      </c>
      <c r="M8487" s="229">
        <f t="shared" si="812"/>
        <v>0</v>
      </c>
    </row>
    <row r="8488" spans="1:13" ht="15" customHeight="1">
      <c r="A8488" s="76"/>
      <c r="B8488" s="77" t="str">
        <f t="shared" si="809"/>
        <v/>
      </c>
      <c r="C8488" t="str">
        <f t="shared" si="808"/>
        <v/>
      </c>
      <c r="D8488" s="315" t="str">
        <f t="shared" si="813"/>
        <v/>
      </c>
      <c r="E8488" s="228">
        <v>0</v>
      </c>
      <c r="J8488" s="229">
        <f t="shared" si="810"/>
        <v>0</v>
      </c>
      <c r="K8488" s="229">
        <f t="shared" si="811"/>
        <v>0</v>
      </c>
      <c r="L8488" s="229">
        <f t="shared" si="811"/>
        <v>0</v>
      </c>
      <c r="M8488" s="229">
        <f t="shared" si="812"/>
        <v>0</v>
      </c>
    </row>
    <row r="8489" spans="1:13" ht="15" customHeight="1">
      <c r="A8489" s="76"/>
      <c r="B8489" s="77" t="str">
        <f t="shared" si="809"/>
        <v/>
      </c>
      <c r="C8489" t="str">
        <f t="shared" si="808"/>
        <v/>
      </c>
      <c r="D8489" s="315" t="str">
        <f t="shared" si="813"/>
        <v/>
      </c>
      <c r="E8489" s="228">
        <v>0</v>
      </c>
      <c r="J8489" s="229">
        <f t="shared" si="810"/>
        <v>0</v>
      </c>
      <c r="K8489" s="229">
        <f t="shared" si="811"/>
        <v>0</v>
      </c>
      <c r="L8489" s="229">
        <f t="shared" si="811"/>
        <v>0</v>
      </c>
      <c r="M8489" s="229">
        <f t="shared" si="812"/>
        <v>0</v>
      </c>
    </row>
    <row r="8490" spans="1:13" ht="15" customHeight="1">
      <c r="A8490" s="76"/>
      <c r="B8490" s="77" t="str">
        <f t="shared" si="809"/>
        <v/>
      </c>
      <c r="C8490" t="str">
        <f t="shared" si="808"/>
        <v/>
      </c>
      <c r="D8490" s="315" t="str">
        <f t="shared" si="813"/>
        <v/>
      </c>
      <c r="E8490" s="228">
        <v>0</v>
      </c>
      <c r="J8490" s="229">
        <f t="shared" si="810"/>
        <v>0</v>
      </c>
      <c r="K8490" s="229">
        <f t="shared" si="811"/>
        <v>0</v>
      </c>
      <c r="L8490" s="229">
        <f t="shared" si="811"/>
        <v>0</v>
      </c>
      <c r="M8490" s="229">
        <f t="shared" si="812"/>
        <v>0</v>
      </c>
    </row>
    <row r="8491" spans="1:13" ht="15" customHeight="1">
      <c r="A8491" s="76"/>
      <c r="B8491" s="77" t="str">
        <f t="shared" si="809"/>
        <v/>
      </c>
      <c r="C8491" t="str">
        <f t="shared" si="808"/>
        <v/>
      </c>
      <c r="D8491" s="315" t="str">
        <f t="shared" si="813"/>
        <v/>
      </c>
      <c r="E8491" s="228">
        <v>0</v>
      </c>
      <c r="J8491" s="229">
        <f t="shared" si="810"/>
        <v>0</v>
      </c>
      <c r="K8491" s="229">
        <f t="shared" si="811"/>
        <v>0</v>
      </c>
      <c r="L8491" s="229">
        <f t="shared" si="811"/>
        <v>0</v>
      </c>
      <c r="M8491" s="229">
        <f t="shared" si="812"/>
        <v>0</v>
      </c>
    </row>
    <row r="8492" spans="1:13" ht="15" customHeight="1">
      <c r="A8492" s="76"/>
      <c r="B8492" s="77" t="str">
        <f t="shared" si="809"/>
        <v/>
      </c>
      <c r="C8492" t="str">
        <f t="shared" si="808"/>
        <v/>
      </c>
      <c r="D8492" s="315" t="str">
        <f t="shared" si="813"/>
        <v/>
      </c>
      <c r="E8492" s="228">
        <v>0</v>
      </c>
      <c r="J8492" s="229">
        <f t="shared" si="810"/>
        <v>0</v>
      </c>
      <c r="K8492" s="229">
        <f t="shared" si="811"/>
        <v>0</v>
      </c>
      <c r="L8492" s="229">
        <f t="shared" si="811"/>
        <v>0</v>
      </c>
      <c r="M8492" s="229">
        <f t="shared" si="812"/>
        <v>0</v>
      </c>
    </row>
    <row r="8493" spans="1:13" ht="15" customHeight="1">
      <c r="A8493" s="76"/>
      <c r="B8493" s="77" t="str">
        <f t="shared" si="809"/>
        <v/>
      </c>
      <c r="C8493" t="str">
        <f t="shared" si="808"/>
        <v/>
      </c>
      <c r="D8493" s="315" t="str">
        <f t="shared" si="813"/>
        <v/>
      </c>
      <c r="E8493" s="228">
        <v>0</v>
      </c>
      <c r="J8493" s="229">
        <f t="shared" si="810"/>
        <v>0</v>
      </c>
      <c r="K8493" s="229">
        <f t="shared" si="811"/>
        <v>0</v>
      </c>
      <c r="L8493" s="229">
        <f t="shared" si="811"/>
        <v>0</v>
      </c>
      <c r="M8493" s="229">
        <f t="shared" si="812"/>
        <v>0</v>
      </c>
    </row>
    <row r="8494" spans="1:13" ht="15" customHeight="1">
      <c r="A8494" s="76"/>
      <c r="B8494" s="77" t="str">
        <f t="shared" si="809"/>
        <v/>
      </c>
      <c r="C8494" t="str">
        <f t="shared" si="808"/>
        <v/>
      </c>
      <c r="D8494" s="315" t="str">
        <f t="shared" si="813"/>
        <v/>
      </c>
      <c r="E8494" s="228">
        <v>0</v>
      </c>
      <c r="J8494" s="229">
        <f t="shared" si="810"/>
        <v>0</v>
      </c>
      <c r="K8494" s="229">
        <f t="shared" si="811"/>
        <v>0</v>
      </c>
      <c r="L8494" s="229">
        <f t="shared" si="811"/>
        <v>0</v>
      </c>
      <c r="M8494" s="229">
        <f t="shared" si="812"/>
        <v>0</v>
      </c>
    </row>
    <row r="8495" spans="1:13" ht="15" customHeight="1">
      <c r="A8495" s="76"/>
      <c r="B8495" s="77" t="str">
        <f t="shared" si="809"/>
        <v/>
      </c>
      <c r="C8495" t="str">
        <f t="shared" si="808"/>
        <v/>
      </c>
      <c r="D8495" s="315" t="str">
        <f t="shared" si="813"/>
        <v/>
      </c>
      <c r="E8495" s="228">
        <v>0</v>
      </c>
      <c r="J8495" s="229">
        <f t="shared" si="810"/>
        <v>0</v>
      </c>
      <c r="K8495" s="229">
        <f t="shared" si="811"/>
        <v>0</v>
      </c>
      <c r="L8495" s="229">
        <f t="shared" si="811"/>
        <v>0</v>
      </c>
      <c r="M8495" s="229">
        <f t="shared" si="812"/>
        <v>0</v>
      </c>
    </row>
    <row r="8496" spans="1:13" ht="15" customHeight="1">
      <c r="A8496" s="76"/>
      <c r="B8496" s="77" t="str">
        <f t="shared" si="809"/>
        <v/>
      </c>
      <c r="C8496" t="str">
        <f t="shared" si="808"/>
        <v/>
      </c>
      <c r="D8496" s="315" t="str">
        <f t="shared" si="813"/>
        <v/>
      </c>
      <c r="E8496" s="228">
        <v>0</v>
      </c>
      <c r="J8496" s="229">
        <f t="shared" si="810"/>
        <v>0</v>
      </c>
      <c r="K8496" s="229">
        <f t="shared" si="811"/>
        <v>0</v>
      </c>
      <c r="L8496" s="229">
        <f t="shared" si="811"/>
        <v>0</v>
      </c>
      <c r="M8496" s="229">
        <f t="shared" si="812"/>
        <v>0</v>
      </c>
    </row>
    <row r="8497" spans="1:13" ht="15" customHeight="1">
      <c r="A8497" s="76"/>
      <c r="B8497" s="77" t="str">
        <f t="shared" si="809"/>
        <v/>
      </c>
      <c r="C8497" t="str">
        <f t="shared" si="808"/>
        <v/>
      </c>
      <c r="D8497" s="315" t="str">
        <f t="shared" si="813"/>
        <v/>
      </c>
      <c r="E8497" s="228">
        <v>0</v>
      </c>
      <c r="J8497" s="229">
        <f t="shared" si="810"/>
        <v>0</v>
      </c>
      <c r="K8497" s="229">
        <f t="shared" si="811"/>
        <v>0</v>
      </c>
      <c r="L8497" s="229">
        <f t="shared" si="811"/>
        <v>0</v>
      </c>
      <c r="M8497" s="229">
        <f t="shared" si="812"/>
        <v>0</v>
      </c>
    </row>
    <row r="8498" spans="1:13" ht="15" customHeight="1">
      <c r="A8498" s="76"/>
      <c r="B8498" s="77" t="str">
        <f t="shared" si="809"/>
        <v/>
      </c>
      <c r="C8498" t="str">
        <f t="shared" si="808"/>
        <v/>
      </c>
      <c r="D8498" s="315" t="str">
        <f t="shared" si="813"/>
        <v/>
      </c>
      <c r="E8498" s="228">
        <v>0</v>
      </c>
      <c r="J8498" s="229">
        <f t="shared" si="810"/>
        <v>0</v>
      </c>
      <c r="K8498" s="229">
        <f t="shared" si="811"/>
        <v>0</v>
      </c>
      <c r="L8498" s="229">
        <f t="shared" si="811"/>
        <v>0</v>
      </c>
      <c r="M8498" s="229">
        <f t="shared" si="812"/>
        <v>0</v>
      </c>
    </row>
    <row r="8499" spans="1:13" ht="15" customHeight="1">
      <c r="A8499" s="76"/>
      <c r="B8499" s="77" t="str">
        <f t="shared" si="809"/>
        <v/>
      </c>
      <c r="C8499" t="str">
        <f t="shared" si="808"/>
        <v/>
      </c>
      <c r="D8499" s="315" t="str">
        <f t="shared" si="813"/>
        <v/>
      </c>
      <c r="E8499" s="228">
        <v>0</v>
      </c>
      <c r="J8499" s="229">
        <f t="shared" si="810"/>
        <v>0</v>
      </c>
      <c r="K8499" s="229">
        <f t="shared" si="811"/>
        <v>0</v>
      </c>
      <c r="L8499" s="229">
        <f t="shared" si="811"/>
        <v>0</v>
      </c>
      <c r="M8499" s="229">
        <f t="shared" si="812"/>
        <v>0</v>
      </c>
    </row>
    <row r="8500" spans="1:13" ht="15" customHeight="1">
      <c r="A8500" s="76"/>
      <c r="B8500" s="77" t="str">
        <f t="shared" si="809"/>
        <v/>
      </c>
      <c r="C8500" t="str">
        <f t="shared" si="808"/>
        <v/>
      </c>
      <c r="D8500" s="315" t="str">
        <f t="shared" si="813"/>
        <v/>
      </c>
      <c r="E8500" s="228">
        <v>0</v>
      </c>
      <c r="J8500" s="229">
        <f t="shared" si="810"/>
        <v>0</v>
      </c>
      <c r="K8500" s="229">
        <f t="shared" si="811"/>
        <v>0</v>
      </c>
      <c r="L8500" s="229">
        <f t="shared" si="811"/>
        <v>0</v>
      </c>
      <c r="M8500" s="229">
        <f t="shared" si="812"/>
        <v>0</v>
      </c>
    </row>
    <row r="8501" spans="1:13" ht="15" customHeight="1">
      <c r="A8501" s="76"/>
      <c r="B8501" s="77" t="str">
        <f t="shared" si="809"/>
        <v/>
      </c>
      <c r="C8501" t="str">
        <f t="shared" si="808"/>
        <v/>
      </c>
      <c r="D8501" s="315" t="str">
        <f t="shared" si="813"/>
        <v/>
      </c>
      <c r="E8501" s="228">
        <v>0</v>
      </c>
      <c r="J8501" s="229">
        <f t="shared" si="810"/>
        <v>0</v>
      </c>
      <c r="K8501" s="229">
        <f t="shared" si="811"/>
        <v>0</v>
      </c>
      <c r="L8501" s="229">
        <f t="shared" si="811"/>
        <v>0</v>
      </c>
      <c r="M8501" s="229">
        <f t="shared" si="812"/>
        <v>0</v>
      </c>
    </row>
    <row r="8502" spans="1:13" ht="15" customHeight="1">
      <c r="A8502" s="76"/>
      <c r="B8502" s="77" t="str">
        <f t="shared" si="809"/>
        <v/>
      </c>
      <c r="C8502" t="str">
        <f t="shared" si="808"/>
        <v/>
      </c>
      <c r="D8502" s="315" t="str">
        <f t="shared" si="813"/>
        <v/>
      </c>
      <c r="E8502" s="228">
        <v>0</v>
      </c>
      <c r="J8502" s="229">
        <f t="shared" si="810"/>
        <v>0</v>
      </c>
      <c r="K8502" s="229">
        <f t="shared" si="811"/>
        <v>0</v>
      </c>
      <c r="L8502" s="229">
        <f t="shared" si="811"/>
        <v>0</v>
      </c>
      <c r="M8502" s="229">
        <f t="shared" si="812"/>
        <v>0</v>
      </c>
    </row>
    <row r="8503" spans="1:13" ht="15" customHeight="1">
      <c r="A8503" s="76"/>
      <c r="B8503" s="77" t="str">
        <f t="shared" si="809"/>
        <v/>
      </c>
      <c r="C8503" t="str">
        <f t="shared" si="808"/>
        <v/>
      </c>
      <c r="D8503" s="315" t="str">
        <f t="shared" si="813"/>
        <v/>
      </c>
      <c r="E8503" s="228">
        <v>0</v>
      </c>
      <c r="J8503" s="229">
        <f t="shared" si="810"/>
        <v>0</v>
      </c>
      <c r="K8503" s="229">
        <f t="shared" si="811"/>
        <v>0</v>
      </c>
      <c r="L8503" s="229">
        <f t="shared" si="811"/>
        <v>0</v>
      </c>
      <c r="M8503" s="229">
        <f t="shared" si="812"/>
        <v>0</v>
      </c>
    </row>
    <row r="8504" spans="1:13" ht="15" customHeight="1">
      <c r="A8504" s="76"/>
      <c r="B8504" s="77" t="str">
        <f t="shared" si="809"/>
        <v/>
      </c>
      <c r="C8504" t="str">
        <f t="shared" si="808"/>
        <v/>
      </c>
      <c r="D8504" s="315" t="str">
        <f t="shared" si="813"/>
        <v/>
      </c>
      <c r="E8504" s="228">
        <v>0</v>
      </c>
      <c r="J8504" s="229">
        <f t="shared" si="810"/>
        <v>0</v>
      </c>
      <c r="K8504" s="229">
        <f t="shared" si="811"/>
        <v>0</v>
      </c>
      <c r="L8504" s="229">
        <f t="shared" si="811"/>
        <v>0</v>
      </c>
      <c r="M8504" s="229">
        <f t="shared" si="812"/>
        <v>0</v>
      </c>
    </row>
    <row r="8505" spans="1:13" ht="15" customHeight="1">
      <c r="A8505" s="76"/>
      <c r="B8505" s="77" t="str">
        <f t="shared" si="809"/>
        <v/>
      </c>
      <c r="C8505" t="str">
        <f t="shared" si="808"/>
        <v/>
      </c>
      <c r="D8505" s="315" t="str">
        <f t="shared" si="813"/>
        <v/>
      </c>
      <c r="E8505" s="228">
        <v>0</v>
      </c>
      <c r="J8505" s="229">
        <f t="shared" si="810"/>
        <v>0</v>
      </c>
      <c r="K8505" s="229">
        <f t="shared" si="811"/>
        <v>0</v>
      </c>
      <c r="L8505" s="229">
        <f t="shared" si="811"/>
        <v>0</v>
      </c>
      <c r="M8505" s="229">
        <f t="shared" si="812"/>
        <v>0</v>
      </c>
    </row>
    <row r="8506" spans="1:13" ht="15" customHeight="1">
      <c r="A8506" s="76"/>
      <c r="B8506" s="77" t="str">
        <f t="shared" si="809"/>
        <v/>
      </c>
      <c r="C8506" t="str">
        <f t="shared" si="808"/>
        <v/>
      </c>
      <c r="D8506" s="315" t="str">
        <f t="shared" si="813"/>
        <v/>
      </c>
      <c r="E8506" s="228">
        <v>0</v>
      </c>
      <c r="J8506" s="229">
        <f t="shared" si="810"/>
        <v>0</v>
      </c>
      <c r="K8506" s="229">
        <f t="shared" si="811"/>
        <v>0</v>
      </c>
      <c r="L8506" s="229">
        <f t="shared" si="811"/>
        <v>0</v>
      </c>
      <c r="M8506" s="229">
        <f t="shared" si="812"/>
        <v>0</v>
      </c>
    </row>
    <row r="8507" spans="1:13" ht="15" customHeight="1">
      <c r="A8507" s="76"/>
      <c r="B8507" s="77" t="str">
        <f t="shared" si="809"/>
        <v/>
      </c>
      <c r="C8507" t="str">
        <f t="shared" si="808"/>
        <v/>
      </c>
      <c r="D8507" s="315" t="str">
        <f t="shared" si="813"/>
        <v/>
      </c>
      <c r="E8507" s="228">
        <v>0</v>
      </c>
      <c r="J8507" s="229">
        <f t="shared" si="810"/>
        <v>0</v>
      </c>
      <c r="K8507" s="229">
        <f t="shared" si="811"/>
        <v>0</v>
      </c>
      <c r="L8507" s="229">
        <f t="shared" si="811"/>
        <v>0</v>
      </c>
      <c r="M8507" s="229">
        <f t="shared" si="812"/>
        <v>0</v>
      </c>
    </row>
    <row r="8508" spans="1:13" ht="15" customHeight="1">
      <c r="A8508" s="76"/>
      <c r="B8508" s="77" t="str">
        <f t="shared" si="809"/>
        <v/>
      </c>
      <c r="C8508" t="str">
        <f t="shared" si="808"/>
        <v/>
      </c>
      <c r="D8508" s="315" t="str">
        <f t="shared" si="813"/>
        <v/>
      </c>
      <c r="E8508" s="228">
        <v>0</v>
      </c>
      <c r="J8508" s="229">
        <f t="shared" si="810"/>
        <v>0</v>
      </c>
      <c r="K8508" s="229">
        <f t="shared" si="811"/>
        <v>0</v>
      </c>
      <c r="L8508" s="229">
        <f t="shared" si="811"/>
        <v>0</v>
      </c>
      <c r="M8508" s="229">
        <f t="shared" si="812"/>
        <v>0</v>
      </c>
    </row>
    <row r="8509" spans="1:13" ht="15" customHeight="1">
      <c r="A8509" s="76"/>
      <c r="B8509" s="77" t="str">
        <f t="shared" si="809"/>
        <v/>
      </c>
      <c r="C8509" t="str">
        <f t="shared" si="808"/>
        <v/>
      </c>
      <c r="D8509" s="315" t="str">
        <f t="shared" si="813"/>
        <v/>
      </c>
      <c r="E8509" s="228">
        <v>0</v>
      </c>
      <c r="J8509" s="229">
        <f t="shared" si="810"/>
        <v>0</v>
      </c>
      <c r="K8509" s="229">
        <f t="shared" si="811"/>
        <v>0</v>
      </c>
      <c r="L8509" s="229">
        <f t="shared" si="811"/>
        <v>0</v>
      </c>
      <c r="M8509" s="229">
        <f t="shared" si="812"/>
        <v>0</v>
      </c>
    </row>
    <row r="8510" spans="1:13" ht="15" customHeight="1">
      <c r="A8510" s="76"/>
      <c r="B8510" s="77" t="str">
        <f t="shared" si="809"/>
        <v/>
      </c>
      <c r="C8510" t="str">
        <f t="shared" si="808"/>
        <v/>
      </c>
      <c r="D8510" s="315" t="str">
        <f t="shared" si="813"/>
        <v/>
      </c>
      <c r="E8510" s="228">
        <v>0</v>
      </c>
      <c r="J8510" s="229">
        <f t="shared" si="810"/>
        <v>0</v>
      </c>
      <c r="K8510" s="229">
        <f t="shared" si="811"/>
        <v>0</v>
      </c>
      <c r="L8510" s="229">
        <f t="shared" si="811"/>
        <v>0</v>
      </c>
      <c r="M8510" s="229">
        <f t="shared" si="812"/>
        <v>0</v>
      </c>
    </row>
    <row r="8511" spans="1:13" ht="15" customHeight="1">
      <c r="A8511" s="76"/>
      <c r="B8511" s="77" t="str">
        <f t="shared" si="809"/>
        <v/>
      </c>
      <c r="C8511" t="str">
        <f t="shared" si="808"/>
        <v/>
      </c>
      <c r="D8511" s="315" t="str">
        <f t="shared" si="813"/>
        <v/>
      </c>
      <c r="E8511" s="228">
        <v>0</v>
      </c>
      <c r="J8511" s="229">
        <f t="shared" si="810"/>
        <v>0</v>
      </c>
      <c r="K8511" s="229">
        <f t="shared" si="811"/>
        <v>0</v>
      </c>
      <c r="L8511" s="229">
        <f t="shared" si="811"/>
        <v>0</v>
      </c>
      <c r="M8511" s="229">
        <f t="shared" si="812"/>
        <v>0</v>
      </c>
    </row>
    <row r="8512" spans="1:13" ht="15" customHeight="1">
      <c r="A8512" s="76"/>
      <c r="B8512" s="77" t="str">
        <f t="shared" si="809"/>
        <v/>
      </c>
      <c r="C8512" t="str">
        <f t="shared" si="808"/>
        <v/>
      </c>
      <c r="D8512" s="315" t="str">
        <f t="shared" si="813"/>
        <v/>
      </c>
      <c r="E8512" s="228">
        <v>0</v>
      </c>
      <c r="J8512" s="229">
        <f t="shared" si="810"/>
        <v>0</v>
      </c>
      <c r="K8512" s="229">
        <f t="shared" si="811"/>
        <v>0</v>
      </c>
      <c r="L8512" s="229">
        <f t="shared" si="811"/>
        <v>0</v>
      </c>
      <c r="M8512" s="229">
        <f t="shared" si="812"/>
        <v>0</v>
      </c>
    </row>
    <row r="8513" spans="1:13" ht="15" customHeight="1">
      <c r="A8513" s="76"/>
      <c r="B8513" s="77" t="str">
        <f t="shared" si="809"/>
        <v/>
      </c>
      <c r="C8513" t="str">
        <f t="shared" ref="C8513:C8576" si="814">IF(A8513&lt;&gt;"",TEXT(A8513,"aaaa"),"")</f>
        <v/>
      </c>
      <c r="D8513" s="315" t="str">
        <f t="shared" si="813"/>
        <v/>
      </c>
      <c r="E8513" s="228">
        <v>0</v>
      </c>
      <c r="J8513" s="229">
        <f t="shared" si="810"/>
        <v>0</v>
      </c>
      <c r="K8513" s="229">
        <f t="shared" si="811"/>
        <v>0</v>
      </c>
      <c r="L8513" s="229">
        <f t="shared" si="811"/>
        <v>0</v>
      </c>
      <c r="M8513" s="229">
        <f t="shared" si="812"/>
        <v>0</v>
      </c>
    </row>
    <row r="8514" spans="1:13" ht="15" customHeight="1">
      <c r="A8514" s="76"/>
      <c r="B8514" s="77" t="str">
        <f t="shared" si="809"/>
        <v/>
      </c>
      <c r="C8514" t="str">
        <f t="shared" si="814"/>
        <v/>
      </c>
      <c r="D8514" s="315" t="str">
        <f t="shared" si="813"/>
        <v/>
      </c>
      <c r="E8514" s="228">
        <v>0</v>
      </c>
      <c r="J8514" s="229">
        <f t="shared" si="810"/>
        <v>0</v>
      </c>
      <c r="K8514" s="229">
        <f t="shared" si="811"/>
        <v>0</v>
      </c>
      <c r="L8514" s="229">
        <f t="shared" si="811"/>
        <v>0</v>
      </c>
      <c r="M8514" s="229">
        <f t="shared" si="812"/>
        <v>0</v>
      </c>
    </row>
    <row r="8515" spans="1:13" ht="15" customHeight="1">
      <c r="A8515" s="76"/>
      <c r="B8515" s="77" t="str">
        <f t="shared" si="809"/>
        <v/>
      </c>
      <c r="C8515" t="str">
        <f t="shared" si="814"/>
        <v/>
      </c>
      <c r="D8515" s="315" t="str">
        <f t="shared" si="813"/>
        <v/>
      </c>
      <c r="E8515" s="228">
        <v>0</v>
      </c>
      <c r="J8515" s="229">
        <f t="shared" si="810"/>
        <v>0</v>
      </c>
      <c r="K8515" s="229">
        <f t="shared" si="811"/>
        <v>0</v>
      </c>
      <c r="L8515" s="229">
        <f t="shared" si="811"/>
        <v>0</v>
      </c>
      <c r="M8515" s="229">
        <f t="shared" si="812"/>
        <v>0</v>
      </c>
    </row>
    <row r="8516" spans="1:13" ht="15" customHeight="1">
      <c r="A8516" s="76"/>
      <c r="B8516" s="77" t="str">
        <f t="shared" si="809"/>
        <v/>
      </c>
      <c r="C8516" t="str">
        <f t="shared" si="814"/>
        <v/>
      </c>
      <c r="D8516" s="315" t="str">
        <f t="shared" si="813"/>
        <v/>
      </c>
      <c r="E8516" s="228">
        <v>0</v>
      </c>
      <c r="J8516" s="229">
        <f t="shared" si="810"/>
        <v>0</v>
      </c>
      <c r="K8516" s="229">
        <f t="shared" si="811"/>
        <v>0</v>
      </c>
      <c r="L8516" s="229">
        <f t="shared" si="811"/>
        <v>0</v>
      </c>
      <c r="M8516" s="229">
        <f t="shared" si="812"/>
        <v>0</v>
      </c>
    </row>
    <row r="8517" spans="1:13" ht="15" customHeight="1">
      <c r="A8517" s="76"/>
      <c r="B8517" s="77" t="str">
        <f t="shared" si="809"/>
        <v/>
      </c>
      <c r="C8517" t="str">
        <f t="shared" si="814"/>
        <v/>
      </c>
      <c r="D8517" s="315" t="str">
        <f t="shared" si="813"/>
        <v/>
      </c>
      <c r="E8517" s="228">
        <v>0</v>
      </c>
      <c r="J8517" s="229">
        <f t="shared" si="810"/>
        <v>0</v>
      </c>
      <c r="K8517" s="229">
        <f t="shared" si="811"/>
        <v>0</v>
      </c>
      <c r="L8517" s="229">
        <f t="shared" si="811"/>
        <v>0</v>
      </c>
      <c r="M8517" s="229">
        <f t="shared" si="812"/>
        <v>0</v>
      </c>
    </row>
    <row r="8518" spans="1:13" ht="15" customHeight="1">
      <c r="A8518" s="76"/>
      <c r="B8518" s="77" t="str">
        <f t="shared" si="809"/>
        <v/>
      </c>
      <c r="C8518" t="str">
        <f t="shared" si="814"/>
        <v/>
      </c>
      <c r="D8518" s="315" t="str">
        <f t="shared" si="813"/>
        <v/>
      </c>
      <c r="E8518" s="228">
        <v>0</v>
      </c>
      <c r="J8518" s="229">
        <f t="shared" si="810"/>
        <v>0</v>
      </c>
      <c r="K8518" s="229">
        <f t="shared" si="811"/>
        <v>0</v>
      </c>
      <c r="L8518" s="229">
        <f t="shared" si="811"/>
        <v>0</v>
      </c>
      <c r="M8518" s="229">
        <f t="shared" si="812"/>
        <v>0</v>
      </c>
    </row>
    <row r="8519" spans="1:13" ht="15" customHeight="1">
      <c r="A8519" s="76"/>
      <c r="B8519" s="77" t="str">
        <f t="shared" ref="B8519:B8582" si="815">IF(A8519="","",TEXT(A8519,"DDDD"))</f>
        <v/>
      </c>
      <c r="C8519" t="str">
        <f t="shared" si="814"/>
        <v/>
      </c>
      <c r="D8519" s="315" t="str">
        <f t="shared" si="813"/>
        <v/>
      </c>
      <c r="E8519" s="228">
        <v>0</v>
      </c>
      <c r="J8519" s="229">
        <f t="shared" ref="J8519:J8582" si="816">IF(E8519=0,0,(1-J$4)*E8519)</f>
        <v>0</v>
      </c>
      <c r="K8519" s="229">
        <f t="shared" ref="K8519:L8582" si="817">IF(F8519=0,0,(1-K$4)*F8519)</f>
        <v>0</v>
      </c>
      <c r="L8519" s="229">
        <f t="shared" si="817"/>
        <v>0</v>
      </c>
      <c r="M8519" s="229">
        <f t="shared" ref="M8519:M8582" si="818">IF(H8519=0,0,(1-M$4)*H8519)</f>
        <v>0</v>
      </c>
    </row>
    <row r="8520" spans="1:13" ht="15" customHeight="1">
      <c r="A8520" s="76"/>
      <c r="B8520" s="77" t="str">
        <f t="shared" si="815"/>
        <v/>
      </c>
      <c r="C8520" t="str">
        <f t="shared" si="814"/>
        <v/>
      </c>
      <c r="D8520" s="315" t="str">
        <f t="shared" ref="D8520:D8583" si="819">IF(A8520&lt;&gt;"",PROPER(TEXT(A8520,"Mmmm")),"")</f>
        <v/>
      </c>
      <c r="E8520" s="228">
        <v>0</v>
      </c>
      <c r="J8520" s="229">
        <f t="shared" si="816"/>
        <v>0</v>
      </c>
      <c r="K8520" s="229">
        <f t="shared" si="817"/>
        <v>0</v>
      </c>
      <c r="L8520" s="229">
        <f t="shared" si="817"/>
        <v>0</v>
      </c>
      <c r="M8520" s="229">
        <f t="shared" si="818"/>
        <v>0</v>
      </c>
    </row>
    <row r="8521" spans="1:13" ht="15" customHeight="1">
      <c r="A8521" s="76"/>
      <c r="B8521" s="77" t="str">
        <f t="shared" si="815"/>
        <v/>
      </c>
      <c r="C8521" t="str">
        <f t="shared" si="814"/>
        <v/>
      </c>
      <c r="D8521" s="315" t="str">
        <f t="shared" si="819"/>
        <v/>
      </c>
      <c r="E8521" s="228">
        <v>0</v>
      </c>
      <c r="J8521" s="229">
        <f t="shared" si="816"/>
        <v>0</v>
      </c>
      <c r="K8521" s="229">
        <f t="shared" si="817"/>
        <v>0</v>
      </c>
      <c r="L8521" s="229">
        <f t="shared" si="817"/>
        <v>0</v>
      </c>
      <c r="M8521" s="229">
        <f t="shared" si="818"/>
        <v>0</v>
      </c>
    </row>
    <row r="8522" spans="1:13" ht="15" customHeight="1">
      <c r="A8522" s="76"/>
      <c r="B8522" s="77" t="str">
        <f t="shared" si="815"/>
        <v/>
      </c>
      <c r="C8522" t="str">
        <f t="shared" si="814"/>
        <v/>
      </c>
      <c r="D8522" s="315" t="str">
        <f t="shared" si="819"/>
        <v/>
      </c>
      <c r="E8522" s="228">
        <v>0</v>
      </c>
      <c r="J8522" s="229">
        <f t="shared" si="816"/>
        <v>0</v>
      </c>
      <c r="K8522" s="229">
        <f t="shared" si="817"/>
        <v>0</v>
      </c>
      <c r="L8522" s="229">
        <f t="shared" si="817"/>
        <v>0</v>
      </c>
      <c r="M8522" s="229">
        <f t="shared" si="818"/>
        <v>0</v>
      </c>
    </row>
    <row r="8523" spans="1:13" ht="15" customHeight="1">
      <c r="A8523" s="76"/>
      <c r="B8523" s="77" t="str">
        <f t="shared" si="815"/>
        <v/>
      </c>
      <c r="C8523" t="str">
        <f t="shared" si="814"/>
        <v/>
      </c>
      <c r="D8523" s="315" t="str">
        <f t="shared" si="819"/>
        <v/>
      </c>
      <c r="E8523" s="228">
        <v>0</v>
      </c>
      <c r="J8523" s="229">
        <f t="shared" si="816"/>
        <v>0</v>
      </c>
      <c r="K8523" s="229">
        <f t="shared" si="817"/>
        <v>0</v>
      </c>
      <c r="L8523" s="229">
        <f t="shared" si="817"/>
        <v>0</v>
      </c>
      <c r="M8523" s="229">
        <f t="shared" si="818"/>
        <v>0</v>
      </c>
    </row>
    <row r="8524" spans="1:13" ht="15" customHeight="1">
      <c r="A8524" s="76"/>
      <c r="B8524" s="77" t="str">
        <f t="shared" si="815"/>
        <v/>
      </c>
      <c r="C8524" t="str">
        <f t="shared" si="814"/>
        <v/>
      </c>
      <c r="D8524" s="315" t="str">
        <f t="shared" si="819"/>
        <v/>
      </c>
      <c r="E8524" s="228">
        <v>0</v>
      </c>
      <c r="J8524" s="229">
        <f t="shared" si="816"/>
        <v>0</v>
      </c>
      <c r="K8524" s="229">
        <f t="shared" si="817"/>
        <v>0</v>
      </c>
      <c r="L8524" s="229">
        <f t="shared" si="817"/>
        <v>0</v>
      </c>
      <c r="M8524" s="229">
        <f t="shared" si="818"/>
        <v>0</v>
      </c>
    </row>
    <row r="8525" spans="1:13" ht="15" customHeight="1">
      <c r="A8525" s="76"/>
      <c r="B8525" s="77" t="str">
        <f t="shared" si="815"/>
        <v/>
      </c>
      <c r="C8525" t="str">
        <f t="shared" si="814"/>
        <v/>
      </c>
      <c r="D8525" s="315" t="str">
        <f t="shared" si="819"/>
        <v/>
      </c>
      <c r="E8525" s="228">
        <v>0</v>
      </c>
      <c r="J8525" s="229">
        <f t="shared" si="816"/>
        <v>0</v>
      </c>
      <c r="K8525" s="229">
        <f t="shared" si="817"/>
        <v>0</v>
      </c>
      <c r="L8525" s="229">
        <f t="shared" si="817"/>
        <v>0</v>
      </c>
      <c r="M8525" s="229">
        <f t="shared" si="818"/>
        <v>0</v>
      </c>
    </row>
    <row r="8526" spans="1:13" ht="15" customHeight="1">
      <c r="A8526" s="76"/>
      <c r="B8526" s="77" t="str">
        <f t="shared" si="815"/>
        <v/>
      </c>
      <c r="C8526" t="str">
        <f t="shared" si="814"/>
        <v/>
      </c>
      <c r="D8526" s="315" t="str">
        <f t="shared" si="819"/>
        <v/>
      </c>
      <c r="E8526" s="228">
        <v>0</v>
      </c>
      <c r="J8526" s="229">
        <f t="shared" si="816"/>
        <v>0</v>
      </c>
      <c r="K8526" s="229">
        <f t="shared" si="817"/>
        <v>0</v>
      </c>
      <c r="L8526" s="229">
        <f t="shared" si="817"/>
        <v>0</v>
      </c>
      <c r="M8526" s="229">
        <f t="shared" si="818"/>
        <v>0</v>
      </c>
    </row>
    <row r="8527" spans="1:13" ht="15" customHeight="1">
      <c r="A8527" s="76"/>
      <c r="B8527" s="77" t="str">
        <f t="shared" si="815"/>
        <v/>
      </c>
      <c r="C8527" t="str">
        <f t="shared" si="814"/>
        <v/>
      </c>
      <c r="D8527" s="315" t="str">
        <f t="shared" si="819"/>
        <v/>
      </c>
      <c r="E8527" s="228">
        <v>0</v>
      </c>
      <c r="J8527" s="229">
        <f t="shared" si="816"/>
        <v>0</v>
      </c>
      <c r="K8527" s="229">
        <f t="shared" si="817"/>
        <v>0</v>
      </c>
      <c r="L8527" s="229">
        <f t="shared" si="817"/>
        <v>0</v>
      </c>
      <c r="M8527" s="229">
        <f t="shared" si="818"/>
        <v>0</v>
      </c>
    </row>
    <row r="8528" spans="1:13" ht="15" customHeight="1">
      <c r="A8528" s="76"/>
      <c r="B8528" s="77" t="str">
        <f t="shared" si="815"/>
        <v/>
      </c>
      <c r="C8528" t="str">
        <f t="shared" si="814"/>
        <v/>
      </c>
      <c r="D8528" s="315" t="str">
        <f t="shared" si="819"/>
        <v/>
      </c>
      <c r="E8528" s="228">
        <v>0</v>
      </c>
      <c r="J8528" s="229">
        <f t="shared" si="816"/>
        <v>0</v>
      </c>
      <c r="K8528" s="229">
        <f t="shared" si="817"/>
        <v>0</v>
      </c>
      <c r="L8528" s="229">
        <f t="shared" si="817"/>
        <v>0</v>
      </c>
      <c r="M8528" s="229">
        <f t="shared" si="818"/>
        <v>0</v>
      </c>
    </row>
    <row r="8529" spans="1:13" ht="15" customHeight="1">
      <c r="A8529" s="76"/>
      <c r="B8529" s="77" t="str">
        <f t="shared" si="815"/>
        <v/>
      </c>
      <c r="C8529" t="str">
        <f t="shared" si="814"/>
        <v/>
      </c>
      <c r="D8529" s="315" t="str">
        <f t="shared" si="819"/>
        <v/>
      </c>
      <c r="E8529" s="228">
        <v>0</v>
      </c>
      <c r="J8529" s="229">
        <f t="shared" si="816"/>
        <v>0</v>
      </c>
      <c r="K8529" s="229">
        <f t="shared" si="817"/>
        <v>0</v>
      </c>
      <c r="L8529" s="229">
        <f t="shared" si="817"/>
        <v>0</v>
      </c>
      <c r="M8529" s="229">
        <f t="shared" si="818"/>
        <v>0</v>
      </c>
    </row>
    <row r="8530" spans="1:13" ht="15" customHeight="1">
      <c r="A8530" s="76"/>
      <c r="B8530" s="77" t="str">
        <f t="shared" si="815"/>
        <v/>
      </c>
      <c r="C8530" t="str">
        <f t="shared" si="814"/>
        <v/>
      </c>
      <c r="D8530" s="315" t="str">
        <f t="shared" si="819"/>
        <v/>
      </c>
      <c r="E8530" s="228">
        <v>0</v>
      </c>
      <c r="J8530" s="229">
        <f t="shared" si="816"/>
        <v>0</v>
      </c>
      <c r="K8530" s="229">
        <f t="shared" si="817"/>
        <v>0</v>
      </c>
      <c r="L8530" s="229">
        <f t="shared" si="817"/>
        <v>0</v>
      </c>
      <c r="M8530" s="229">
        <f t="shared" si="818"/>
        <v>0</v>
      </c>
    </row>
    <row r="8531" spans="1:13" ht="15" customHeight="1">
      <c r="A8531" s="76"/>
      <c r="B8531" s="77" t="str">
        <f t="shared" si="815"/>
        <v/>
      </c>
      <c r="C8531" t="str">
        <f t="shared" si="814"/>
        <v/>
      </c>
      <c r="D8531" s="315" t="str">
        <f t="shared" si="819"/>
        <v/>
      </c>
      <c r="E8531" s="228">
        <v>0</v>
      </c>
      <c r="J8531" s="229">
        <f t="shared" si="816"/>
        <v>0</v>
      </c>
      <c r="K8531" s="229">
        <f t="shared" si="817"/>
        <v>0</v>
      </c>
      <c r="L8531" s="229">
        <f t="shared" si="817"/>
        <v>0</v>
      </c>
      <c r="M8531" s="229">
        <f t="shared" si="818"/>
        <v>0</v>
      </c>
    </row>
    <row r="8532" spans="1:13" ht="15" customHeight="1">
      <c r="A8532" s="76"/>
      <c r="B8532" s="77" t="str">
        <f t="shared" si="815"/>
        <v/>
      </c>
      <c r="C8532" t="str">
        <f t="shared" si="814"/>
        <v/>
      </c>
      <c r="D8532" s="315" t="str">
        <f t="shared" si="819"/>
        <v/>
      </c>
      <c r="E8532" s="228">
        <v>0</v>
      </c>
      <c r="J8532" s="229">
        <f t="shared" si="816"/>
        <v>0</v>
      </c>
      <c r="K8532" s="229">
        <f t="shared" si="817"/>
        <v>0</v>
      </c>
      <c r="L8532" s="229">
        <f t="shared" si="817"/>
        <v>0</v>
      </c>
      <c r="M8532" s="229">
        <f t="shared" si="818"/>
        <v>0</v>
      </c>
    </row>
    <row r="8533" spans="1:13" ht="15" customHeight="1">
      <c r="A8533" s="76"/>
      <c r="B8533" s="77" t="str">
        <f t="shared" si="815"/>
        <v/>
      </c>
      <c r="C8533" t="str">
        <f t="shared" si="814"/>
        <v/>
      </c>
      <c r="D8533" s="315" t="str">
        <f t="shared" si="819"/>
        <v/>
      </c>
      <c r="E8533" s="228">
        <v>0</v>
      </c>
      <c r="J8533" s="229">
        <f t="shared" si="816"/>
        <v>0</v>
      </c>
      <c r="K8533" s="229">
        <f t="shared" si="817"/>
        <v>0</v>
      </c>
      <c r="L8533" s="229">
        <f t="shared" si="817"/>
        <v>0</v>
      </c>
      <c r="M8533" s="229">
        <f t="shared" si="818"/>
        <v>0</v>
      </c>
    </row>
    <row r="8534" spans="1:13" ht="15" customHeight="1">
      <c r="A8534" s="76"/>
      <c r="B8534" s="77" t="str">
        <f t="shared" si="815"/>
        <v/>
      </c>
      <c r="C8534" t="str">
        <f t="shared" si="814"/>
        <v/>
      </c>
      <c r="D8534" s="315" t="str">
        <f t="shared" si="819"/>
        <v/>
      </c>
      <c r="E8534" s="228">
        <v>0</v>
      </c>
      <c r="J8534" s="229">
        <f t="shared" si="816"/>
        <v>0</v>
      </c>
      <c r="K8534" s="229">
        <f t="shared" si="817"/>
        <v>0</v>
      </c>
      <c r="L8534" s="229">
        <f t="shared" si="817"/>
        <v>0</v>
      </c>
      <c r="M8534" s="229">
        <f t="shared" si="818"/>
        <v>0</v>
      </c>
    </row>
    <row r="8535" spans="1:13" ht="15" customHeight="1">
      <c r="A8535" s="76"/>
      <c r="B8535" s="77" t="str">
        <f t="shared" si="815"/>
        <v/>
      </c>
      <c r="C8535" t="str">
        <f t="shared" si="814"/>
        <v/>
      </c>
      <c r="D8535" s="315" t="str">
        <f t="shared" si="819"/>
        <v/>
      </c>
      <c r="E8535" s="228">
        <v>0</v>
      </c>
      <c r="J8535" s="229">
        <f t="shared" si="816"/>
        <v>0</v>
      </c>
      <c r="K8535" s="229">
        <f t="shared" si="817"/>
        <v>0</v>
      </c>
      <c r="L8535" s="229">
        <f t="shared" si="817"/>
        <v>0</v>
      </c>
      <c r="M8535" s="229">
        <f t="shared" si="818"/>
        <v>0</v>
      </c>
    </row>
    <row r="8536" spans="1:13" ht="15" customHeight="1">
      <c r="A8536" s="76"/>
      <c r="B8536" s="77" t="str">
        <f t="shared" si="815"/>
        <v/>
      </c>
      <c r="C8536" t="str">
        <f t="shared" si="814"/>
        <v/>
      </c>
      <c r="D8536" s="315" t="str">
        <f t="shared" si="819"/>
        <v/>
      </c>
      <c r="E8536" s="228">
        <v>0</v>
      </c>
      <c r="J8536" s="229">
        <f t="shared" si="816"/>
        <v>0</v>
      </c>
      <c r="K8536" s="229">
        <f t="shared" si="817"/>
        <v>0</v>
      </c>
      <c r="L8536" s="229">
        <f t="shared" si="817"/>
        <v>0</v>
      </c>
      <c r="M8536" s="229">
        <f t="shared" si="818"/>
        <v>0</v>
      </c>
    </row>
    <row r="8537" spans="1:13" ht="15" customHeight="1">
      <c r="A8537" s="76"/>
      <c r="B8537" s="77" t="str">
        <f t="shared" si="815"/>
        <v/>
      </c>
      <c r="C8537" t="str">
        <f t="shared" si="814"/>
        <v/>
      </c>
      <c r="D8537" s="315" t="str">
        <f t="shared" si="819"/>
        <v/>
      </c>
      <c r="E8537" s="228">
        <v>0</v>
      </c>
      <c r="J8537" s="229">
        <f t="shared" si="816"/>
        <v>0</v>
      </c>
      <c r="K8537" s="229">
        <f t="shared" si="817"/>
        <v>0</v>
      </c>
      <c r="L8537" s="229">
        <f t="shared" si="817"/>
        <v>0</v>
      </c>
      <c r="M8537" s="229">
        <f t="shared" si="818"/>
        <v>0</v>
      </c>
    </row>
    <row r="8538" spans="1:13" ht="15" customHeight="1">
      <c r="A8538" s="76"/>
      <c r="B8538" s="77" t="str">
        <f t="shared" si="815"/>
        <v/>
      </c>
      <c r="C8538" t="str">
        <f t="shared" si="814"/>
        <v/>
      </c>
      <c r="D8538" s="315" t="str">
        <f t="shared" si="819"/>
        <v/>
      </c>
      <c r="E8538" s="228">
        <v>0</v>
      </c>
      <c r="J8538" s="229">
        <f t="shared" si="816"/>
        <v>0</v>
      </c>
      <c r="K8538" s="229">
        <f t="shared" si="817"/>
        <v>0</v>
      </c>
      <c r="L8538" s="229">
        <f t="shared" si="817"/>
        <v>0</v>
      </c>
      <c r="M8538" s="229">
        <f t="shared" si="818"/>
        <v>0</v>
      </c>
    </row>
    <row r="8539" spans="1:13" ht="15" customHeight="1">
      <c r="A8539" s="76"/>
      <c r="B8539" s="77" t="str">
        <f t="shared" si="815"/>
        <v/>
      </c>
      <c r="C8539" t="str">
        <f t="shared" si="814"/>
        <v/>
      </c>
      <c r="D8539" s="315" t="str">
        <f t="shared" si="819"/>
        <v/>
      </c>
      <c r="E8539" s="228">
        <v>0</v>
      </c>
      <c r="J8539" s="229">
        <f t="shared" si="816"/>
        <v>0</v>
      </c>
      <c r="K8539" s="229">
        <f t="shared" si="817"/>
        <v>0</v>
      </c>
      <c r="L8539" s="229">
        <f t="shared" si="817"/>
        <v>0</v>
      </c>
      <c r="M8539" s="229">
        <f t="shared" si="818"/>
        <v>0</v>
      </c>
    </row>
    <row r="8540" spans="1:13" ht="15" customHeight="1">
      <c r="A8540" s="76"/>
      <c r="B8540" s="77" t="str">
        <f t="shared" si="815"/>
        <v/>
      </c>
      <c r="C8540" t="str">
        <f t="shared" si="814"/>
        <v/>
      </c>
      <c r="D8540" s="315" t="str">
        <f t="shared" si="819"/>
        <v/>
      </c>
      <c r="E8540" s="228">
        <v>0</v>
      </c>
      <c r="J8540" s="229">
        <f t="shared" si="816"/>
        <v>0</v>
      </c>
      <c r="K8540" s="229">
        <f t="shared" si="817"/>
        <v>0</v>
      </c>
      <c r="L8540" s="229">
        <f t="shared" si="817"/>
        <v>0</v>
      </c>
      <c r="M8540" s="229">
        <f t="shared" si="818"/>
        <v>0</v>
      </c>
    </row>
    <row r="8541" spans="1:13" ht="15" customHeight="1">
      <c r="A8541" s="76"/>
      <c r="B8541" s="77" t="str">
        <f t="shared" si="815"/>
        <v/>
      </c>
      <c r="C8541" t="str">
        <f t="shared" si="814"/>
        <v/>
      </c>
      <c r="D8541" s="315" t="str">
        <f t="shared" si="819"/>
        <v/>
      </c>
      <c r="E8541" s="228">
        <v>0</v>
      </c>
      <c r="J8541" s="229">
        <f t="shared" si="816"/>
        <v>0</v>
      </c>
      <c r="K8541" s="229">
        <f t="shared" si="817"/>
        <v>0</v>
      </c>
      <c r="L8541" s="229">
        <f t="shared" si="817"/>
        <v>0</v>
      </c>
      <c r="M8541" s="229">
        <f t="shared" si="818"/>
        <v>0</v>
      </c>
    </row>
    <row r="8542" spans="1:13" ht="15" customHeight="1">
      <c r="A8542" s="76"/>
      <c r="B8542" s="77" t="str">
        <f t="shared" si="815"/>
        <v/>
      </c>
      <c r="C8542" t="str">
        <f t="shared" si="814"/>
        <v/>
      </c>
      <c r="D8542" s="315" t="str">
        <f t="shared" si="819"/>
        <v/>
      </c>
      <c r="E8542" s="228">
        <v>0</v>
      </c>
      <c r="J8542" s="229">
        <f t="shared" si="816"/>
        <v>0</v>
      </c>
      <c r="K8542" s="229">
        <f t="shared" si="817"/>
        <v>0</v>
      </c>
      <c r="L8542" s="229">
        <f t="shared" si="817"/>
        <v>0</v>
      </c>
      <c r="M8542" s="229">
        <f t="shared" si="818"/>
        <v>0</v>
      </c>
    </row>
    <row r="8543" spans="1:13" ht="15" customHeight="1">
      <c r="A8543" s="76"/>
      <c r="B8543" s="77" t="str">
        <f t="shared" si="815"/>
        <v/>
      </c>
      <c r="C8543" t="str">
        <f t="shared" si="814"/>
        <v/>
      </c>
      <c r="D8543" s="315" t="str">
        <f t="shared" si="819"/>
        <v/>
      </c>
      <c r="E8543" s="228">
        <v>0</v>
      </c>
      <c r="J8543" s="229">
        <f t="shared" si="816"/>
        <v>0</v>
      </c>
      <c r="K8543" s="229">
        <f t="shared" si="817"/>
        <v>0</v>
      </c>
      <c r="L8543" s="229">
        <f t="shared" si="817"/>
        <v>0</v>
      </c>
      <c r="M8543" s="229">
        <f t="shared" si="818"/>
        <v>0</v>
      </c>
    </row>
    <row r="8544" spans="1:13" ht="15" customHeight="1">
      <c r="A8544" s="76"/>
      <c r="B8544" s="77" t="str">
        <f t="shared" si="815"/>
        <v/>
      </c>
      <c r="C8544" t="str">
        <f t="shared" si="814"/>
        <v/>
      </c>
      <c r="D8544" s="315" t="str">
        <f t="shared" si="819"/>
        <v/>
      </c>
      <c r="E8544" s="228">
        <v>0</v>
      </c>
      <c r="J8544" s="229">
        <f t="shared" si="816"/>
        <v>0</v>
      </c>
      <c r="K8544" s="229">
        <f t="shared" si="817"/>
        <v>0</v>
      </c>
      <c r="L8544" s="229">
        <f t="shared" si="817"/>
        <v>0</v>
      </c>
      <c r="M8544" s="229">
        <f t="shared" si="818"/>
        <v>0</v>
      </c>
    </row>
    <row r="8545" spans="1:13" ht="15" customHeight="1">
      <c r="A8545" s="76"/>
      <c r="B8545" s="77" t="str">
        <f t="shared" si="815"/>
        <v/>
      </c>
      <c r="C8545" t="str">
        <f t="shared" si="814"/>
        <v/>
      </c>
      <c r="D8545" s="315" t="str">
        <f t="shared" si="819"/>
        <v/>
      </c>
      <c r="E8545" s="228">
        <v>0</v>
      </c>
      <c r="J8545" s="229">
        <f t="shared" si="816"/>
        <v>0</v>
      </c>
      <c r="K8545" s="229">
        <f t="shared" si="817"/>
        <v>0</v>
      </c>
      <c r="L8545" s="229">
        <f t="shared" si="817"/>
        <v>0</v>
      </c>
      <c r="M8545" s="229">
        <f t="shared" si="818"/>
        <v>0</v>
      </c>
    </row>
    <row r="8546" spans="1:13" ht="15" customHeight="1">
      <c r="A8546" s="76"/>
      <c r="B8546" s="77" t="str">
        <f t="shared" si="815"/>
        <v/>
      </c>
      <c r="C8546" t="str">
        <f t="shared" si="814"/>
        <v/>
      </c>
      <c r="D8546" s="315" t="str">
        <f t="shared" si="819"/>
        <v/>
      </c>
      <c r="E8546" s="228">
        <v>0</v>
      </c>
      <c r="J8546" s="229">
        <f t="shared" si="816"/>
        <v>0</v>
      </c>
      <c r="K8546" s="229">
        <f t="shared" si="817"/>
        <v>0</v>
      </c>
      <c r="L8546" s="229">
        <f t="shared" si="817"/>
        <v>0</v>
      </c>
      <c r="M8546" s="229">
        <f t="shared" si="818"/>
        <v>0</v>
      </c>
    </row>
    <row r="8547" spans="1:13" ht="15" customHeight="1">
      <c r="A8547" s="76"/>
      <c r="B8547" s="77" t="str">
        <f t="shared" si="815"/>
        <v/>
      </c>
      <c r="C8547" t="str">
        <f t="shared" si="814"/>
        <v/>
      </c>
      <c r="D8547" s="315" t="str">
        <f t="shared" si="819"/>
        <v/>
      </c>
      <c r="E8547" s="228">
        <v>0</v>
      </c>
      <c r="J8547" s="229">
        <f t="shared" si="816"/>
        <v>0</v>
      </c>
      <c r="K8547" s="229">
        <f t="shared" si="817"/>
        <v>0</v>
      </c>
      <c r="L8547" s="229">
        <f t="shared" si="817"/>
        <v>0</v>
      </c>
      <c r="M8547" s="229">
        <f t="shared" si="818"/>
        <v>0</v>
      </c>
    </row>
    <row r="8548" spans="1:13" ht="15" customHeight="1">
      <c r="A8548" s="76"/>
      <c r="B8548" s="77" t="str">
        <f t="shared" si="815"/>
        <v/>
      </c>
      <c r="C8548" t="str">
        <f t="shared" si="814"/>
        <v/>
      </c>
      <c r="D8548" s="315" t="str">
        <f t="shared" si="819"/>
        <v/>
      </c>
      <c r="E8548" s="228">
        <v>0</v>
      </c>
      <c r="J8548" s="229">
        <f t="shared" si="816"/>
        <v>0</v>
      </c>
      <c r="K8548" s="229">
        <f t="shared" si="817"/>
        <v>0</v>
      </c>
      <c r="L8548" s="229">
        <f t="shared" si="817"/>
        <v>0</v>
      </c>
      <c r="M8548" s="229">
        <f t="shared" si="818"/>
        <v>0</v>
      </c>
    </row>
    <row r="8549" spans="1:13" ht="15" customHeight="1">
      <c r="A8549" s="76"/>
      <c r="B8549" s="77" t="str">
        <f t="shared" si="815"/>
        <v/>
      </c>
      <c r="C8549" t="str">
        <f t="shared" si="814"/>
        <v/>
      </c>
      <c r="D8549" s="315" t="str">
        <f t="shared" si="819"/>
        <v/>
      </c>
      <c r="E8549" s="228">
        <v>0</v>
      </c>
      <c r="J8549" s="229">
        <f t="shared" si="816"/>
        <v>0</v>
      </c>
      <c r="K8549" s="229">
        <f t="shared" si="817"/>
        <v>0</v>
      </c>
      <c r="L8549" s="229">
        <f t="shared" si="817"/>
        <v>0</v>
      </c>
      <c r="M8549" s="229">
        <f t="shared" si="818"/>
        <v>0</v>
      </c>
    </row>
    <row r="8550" spans="1:13" ht="15" customHeight="1">
      <c r="A8550" s="76"/>
      <c r="B8550" s="77" t="str">
        <f t="shared" si="815"/>
        <v/>
      </c>
      <c r="C8550" t="str">
        <f t="shared" si="814"/>
        <v/>
      </c>
      <c r="D8550" s="315" t="str">
        <f t="shared" si="819"/>
        <v/>
      </c>
      <c r="E8550" s="228">
        <v>0</v>
      </c>
      <c r="J8550" s="229">
        <f t="shared" si="816"/>
        <v>0</v>
      </c>
      <c r="K8550" s="229">
        <f t="shared" si="817"/>
        <v>0</v>
      </c>
      <c r="L8550" s="229">
        <f t="shared" si="817"/>
        <v>0</v>
      </c>
      <c r="M8550" s="229">
        <f t="shared" si="818"/>
        <v>0</v>
      </c>
    </row>
    <row r="8551" spans="1:13" ht="15" customHeight="1">
      <c r="A8551" s="76"/>
      <c r="B8551" s="77" t="str">
        <f t="shared" si="815"/>
        <v/>
      </c>
      <c r="C8551" t="str">
        <f t="shared" si="814"/>
        <v/>
      </c>
      <c r="D8551" s="315" t="str">
        <f t="shared" si="819"/>
        <v/>
      </c>
      <c r="E8551" s="228">
        <v>0</v>
      </c>
      <c r="J8551" s="229">
        <f t="shared" si="816"/>
        <v>0</v>
      </c>
      <c r="K8551" s="229">
        <f t="shared" si="817"/>
        <v>0</v>
      </c>
      <c r="L8551" s="229">
        <f t="shared" si="817"/>
        <v>0</v>
      </c>
      <c r="M8551" s="229">
        <f t="shared" si="818"/>
        <v>0</v>
      </c>
    </row>
    <row r="8552" spans="1:13" ht="15" customHeight="1">
      <c r="A8552" s="76"/>
      <c r="B8552" s="77" t="str">
        <f t="shared" si="815"/>
        <v/>
      </c>
      <c r="C8552" t="str">
        <f t="shared" si="814"/>
        <v/>
      </c>
      <c r="D8552" s="315" t="str">
        <f t="shared" si="819"/>
        <v/>
      </c>
      <c r="E8552" s="228">
        <v>0</v>
      </c>
      <c r="J8552" s="229">
        <f t="shared" si="816"/>
        <v>0</v>
      </c>
      <c r="K8552" s="229">
        <f t="shared" si="817"/>
        <v>0</v>
      </c>
      <c r="L8552" s="229">
        <f t="shared" si="817"/>
        <v>0</v>
      </c>
      <c r="M8552" s="229">
        <f t="shared" si="818"/>
        <v>0</v>
      </c>
    </row>
    <row r="8553" spans="1:13" ht="15" customHeight="1">
      <c r="A8553" s="76"/>
      <c r="B8553" s="77" t="str">
        <f t="shared" si="815"/>
        <v/>
      </c>
      <c r="C8553" t="str">
        <f t="shared" si="814"/>
        <v/>
      </c>
      <c r="D8553" s="315" t="str">
        <f t="shared" si="819"/>
        <v/>
      </c>
      <c r="E8553" s="228">
        <v>0</v>
      </c>
      <c r="J8553" s="229">
        <f t="shared" si="816"/>
        <v>0</v>
      </c>
      <c r="K8553" s="229">
        <f t="shared" si="817"/>
        <v>0</v>
      </c>
      <c r="L8553" s="229">
        <f t="shared" si="817"/>
        <v>0</v>
      </c>
      <c r="M8553" s="229">
        <f t="shared" si="818"/>
        <v>0</v>
      </c>
    </row>
    <row r="8554" spans="1:13" ht="15" customHeight="1">
      <c r="A8554" s="76"/>
      <c r="B8554" s="77" t="str">
        <f t="shared" si="815"/>
        <v/>
      </c>
      <c r="C8554" t="str">
        <f t="shared" si="814"/>
        <v/>
      </c>
      <c r="D8554" s="315" t="str">
        <f t="shared" si="819"/>
        <v/>
      </c>
      <c r="E8554" s="228">
        <v>0</v>
      </c>
      <c r="J8554" s="229">
        <f t="shared" si="816"/>
        <v>0</v>
      </c>
      <c r="K8554" s="229">
        <f t="shared" si="817"/>
        <v>0</v>
      </c>
      <c r="L8554" s="229">
        <f t="shared" si="817"/>
        <v>0</v>
      </c>
      <c r="M8554" s="229">
        <f t="shared" si="818"/>
        <v>0</v>
      </c>
    </row>
    <row r="8555" spans="1:13" ht="15" customHeight="1">
      <c r="A8555" s="76"/>
      <c r="B8555" s="77" t="str">
        <f t="shared" si="815"/>
        <v/>
      </c>
      <c r="C8555" t="str">
        <f t="shared" si="814"/>
        <v/>
      </c>
      <c r="D8555" s="315" t="str">
        <f t="shared" si="819"/>
        <v/>
      </c>
      <c r="E8555" s="228">
        <v>0</v>
      </c>
      <c r="J8555" s="229">
        <f t="shared" si="816"/>
        <v>0</v>
      </c>
      <c r="K8555" s="229">
        <f t="shared" si="817"/>
        <v>0</v>
      </c>
      <c r="L8555" s="229">
        <f t="shared" si="817"/>
        <v>0</v>
      </c>
      <c r="M8555" s="229">
        <f t="shared" si="818"/>
        <v>0</v>
      </c>
    </row>
    <row r="8556" spans="1:13" ht="15" customHeight="1">
      <c r="A8556" s="76"/>
      <c r="B8556" s="77" t="str">
        <f t="shared" si="815"/>
        <v/>
      </c>
      <c r="C8556" t="str">
        <f t="shared" si="814"/>
        <v/>
      </c>
      <c r="D8556" s="315" t="str">
        <f t="shared" si="819"/>
        <v/>
      </c>
      <c r="E8556" s="228">
        <v>0</v>
      </c>
      <c r="J8556" s="229">
        <f t="shared" si="816"/>
        <v>0</v>
      </c>
      <c r="K8556" s="229">
        <f t="shared" si="817"/>
        <v>0</v>
      </c>
      <c r="L8556" s="229">
        <f t="shared" si="817"/>
        <v>0</v>
      </c>
      <c r="M8556" s="229">
        <f t="shared" si="818"/>
        <v>0</v>
      </c>
    </row>
    <row r="8557" spans="1:13" ht="15" customHeight="1">
      <c r="A8557" s="76"/>
      <c r="B8557" s="77" t="str">
        <f t="shared" si="815"/>
        <v/>
      </c>
      <c r="C8557" t="str">
        <f t="shared" si="814"/>
        <v/>
      </c>
      <c r="D8557" s="315" t="str">
        <f t="shared" si="819"/>
        <v/>
      </c>
      <c r="E8557" s="228">
        <v>0</v>
      </c>
      <c r="J8557" s="229">
        <f t="shared" si="816"/>
        <v>0</v>
      </c>
      <c r="K8557" s="229">
        <f t="shared" si="817"/>
        <v>0</v>
      </c>
      <c r="L8557" s="229">
        <f t="shared" si="817"/>
        <v>0</v>
      </c>
      <c r="M8557" s="229">
        <f t="shared" si="818"/>
        <v>0</v>
      </c>
    </row>
    <row r="8558" spans="1:13" ht="15" customHeight="1">
      <c r="A8558" s="76"/>
      <c r="B8558" s="77" t="str">
        <f t="shared" si="815"/>
        <v/>
      </c>
      <c r="C8558" t="str">
        <f t="shared" si="814"/>
        <v/>
      </c>
      <c r="D8558" s="315" t="str">
        <f t="shared" si="819"/>
        <v/>
      </c>
      <c r="E8558" s="228">
        <v>0</v>
      </c>
      <c r="J8558" s="229">
        <f t="shared" si="816"/>
        <v>0</v>
      </c>
      <c r="K8558" s="229">
        <f t="shared" si="817"/>
        <v>0</v>
      </c>
      <c r="L8558" s="229">
        <f t="shared" si="817"/>
        <v>0</v>
      </c>
      <c r="M8558" s="229">
        <f t="shared" si="818"/>
        <v>0</v>
      </c>
    </row>
    <row r="8559" spans="1:13" ht="15" customHeight="1">
      <c r="A8559" s="76"/>
      <c r="B8559" s="77" t="str">
        <f t="shared" si="815"/>
        <v/>
      </c>
      <c r="C8559" t="str">
        <f t="shared" si="814"/>
        <v/>
      </c>
      <c r="D8559" s="315" t="str">
        <f t="shared" si="819"/>
        <v/>
      </c>
      <c r="E8559" s="228">
        <v>0</v>
      </c>
      <c r="J8559" s="229">
        <f t="shared" si="816"/>
        <v>0</v>
      </c>
      <c r="K8559" s="229">
        <f t="shared" si="817"/>
        <v>0</v>
      </c>
      <c r="L8559" s="229">
        <f t="shared" si="817"/>
        <v>0</v>
      </c>
      <c r="M8559" s="229">
        <f t="shared" si="818"/>
        <v>0</v>
      </c>
    </row>
    <row r="8560" spans="1:13" ht="15" customHeight="1">
      <c r="A8560" s="76"/>
      <c r="B8560" s="77" t="str">
        <f t="shared" si="815"/>
        <v/>
      </c>
      <c r="C8560" t="str">
        <f t="shared" si="814"/>
        <v/>
      </c>
      <c r="D8560" s="315" t="str">
        <f t="shared" si="819"/>
        <v/>
      </c>
      <c r="E8560" s="228">
        <v>0</v>
      </c>
      <c r="J8560" s="229">
        <f t="shared" si="816"/>
        <v>0</v>
      </c>
      <c r="K8560" s="229">
        <f t="shared" si="817"/>
        <v>0</v>
      </c>
      <c r="L8560" s="229">
        <f t="shared" si="817"/>
        <v>0</v>
      </c>
      <c r="M8560" s="229">
        <f t="shared" si="818"/>
        <v>0</v>
      </c>
    </row>
    <row r="8561" spans="1:13" ht="15" customHeight="1">
      <c r="A8561" s="76"/>
      <c r="B8561" s="77" t="str">
        <f t="shared" si="815"/>
        <v/>
      </c>
      <c r="C8561" t="str">
        <f t="shared" si="814"/>
        <v/>
      </c>
      <c r="D8561" s="315" t="str">
        <f t="shared" si="819"/>
        <v/>
      </c>
      <c r="E8561" s="228">
        <v>0</v>
      </c>
      <c r="J8561" s="229">
        <f t="shared" si="816"/>
        <v>0</v>
      </c>
      <c r="K8561" s="229">
        <f t="shared" si="817"/>
        <v>0</v>
      </c>
      <c r="L8561" s="229">
        <f t="shared" si="817"/>
        <v>0</v>
      </c>
      <c r="M8561" s="229">
        <f t="shared" si="818"/>
        <v>0</v>
      </c>
    </row>
    <row r="8562" spans="1:13" ht="15" customHeight="1">
      <c r="A8562" s="76"/>
      <c r="B8562" s="77" t="str">
        <f t="shared" si="815"/>
        <v/>
      </c>
      <c r="C8562" t="str">
        <f t="shared" si="814"/>
        <v/>
      </c>
      <c r="D8562" s="315" t="str">
        <f t="shared" si="819"/>
        <v/>
      </c>
      <c r="E8562" s="228">
        <v>0</v>
      </c>
      <c r="J8562" s="229">
        <f t="shared" si="816"/>
        <v>0</v>
      </c>
      <c r="K8562" s="229">
        <f t="shared" si="817"/>
        <v>0</v>
      </c>
      <c r="L8562" s="229">
        <f t="shared" si="817"/>
        <v>0</v>
      </c>
      <c r="M8562" s="229">
        <f t="shared" si="818"/>
        <v>0</v>
      </c>
    </row>
    <row r="8563" spans="1:13" ht="15" customHeight="1">
      <c r="A8563" s="76"/>
      <c r="B8563" s="77" t="str">
        <f t="shared" si="815"/>
        <v/>
      </c>
      <c r="C8563" t="str">
        <f t="shared" si="814"/>
        <v/>
      </c>
      <c r="D8563" s="315" t="str">
        <f t="shared" si="819"/>
        <v/>
      </c>
      <c r="E8563" s="228">
        <v>0</v>
      </c>
      <c r="J8563" s="229">
        <f t="shared" si="816"/>
        <v>0</v>
      </c>
      <c r="K8563" s="229">
        <f t="shared" si="817"/>
        <v>0</v>
      </c>
      <c r="L8563" s="229">
        <f t="shared" si="817"/>
        <v>0</v>
      </c>
      <c r="M8563" s="229">
        <f t="shared" si="818"/>
        <v>0</v>
      </c>
    </row>
    <row r="8564" spans="1:13" ht="15" customHeight="1">
      <c r="A8564" s="76"/>
      <c r="B8564" s="77" t="str">
        <f t="shared" si="815"/>
        <v/>
      </c>
      <c r="C8564" t="str">
        <f t="shared" si="814"/>
        <v/>
      </c>
      <c r="D8564" s="315" t="str">
        <f t="shared" si="819"/>
        <v/>
      </c>
      <c r="E8564" s="228">
        <v>0</v>
      </c>
      <c r="J8564" s="229">
        <f t="shared" si="816"/>
        <v>0</v>
      </c>
      <c r="K8564" s="229">
        <f t="shared" si="817"/>
        <v>0</v>
      </c>
      <c r="L8564" s="229">
        <f t="shared" si="817"/>
        <v>0</v>
      </c>
      <c r="M8564" s="229">
        <f t="shared" si="818"/>
        <v>0</v>
      </c>
    </row>
    <row r="8565" spans="1:13" ht="15" customHeight="1">
      <c r="A8565" s="76"/>
      <c r="B8565" s="77" t="str">
        <f t="shared" si="815"/>
        <v/>
      </c>
      <c r="C8565" t="str">
        <f t="shared" si="814"/>
        <v/>
      </c>
      <c r="D8565" s="315" t="str">
        <f t="shared" si="819"/>
        <v/>
      </c>
      <c r="E8565" s="228">
        <v>0</v>
      </c>
      <c r="J8565" s="229">
        <f t="shared" si="816"/>
        <v>0</v>
      </c>
      <c r="K8565" s="229">
        <f t="shared" si="817"/>
        <v>0</v>
      </c>
      <c r="L8565" s="229">
        <f t="shared" si="817"/>
        <v>0</v>
      </c>
      <c r="M8565" s="229">
        <f t="shared" si="818"/>
        <v>0</v>
      </c>
    </row>
    <row r="8566" spans="1:13" ht="15" customHeight="1">
      <c r="A8566" s="76"/>
      <c r="B8566" s="77" t="str">
        <f t="shared" si="815"/>
        <v/>
      </c>
      <c r="C8566" t="str">
        <f t="shared" si="814"/>
        <v/>
      </c>
      <c r="D8566" s="315" t="str">
        <f t="shared" si="819"/>
        <v/>
      </c>
      <c r="E8566" s="228">
        <v>0</v>
      </c>
      <c r="J8566" s="229">
        <f t="shared" si="816"/>
        <v>0</v>
      </c>
      <c r="K8566" s="229">
        <f t="shared" si="817"/>
        <v>0</v>
      </c>
      <c r="L8566" s="229">
        <f t="shared" si="817"/>
        <v>0</v>
      </c>
      <c r="M8566" s="229">
        <f t="shared" si="818"/>
        <v>0</v>
      </c>
    </row>
    <row r="8567" spans="1:13" ht="15" customHeight="1">
      <c r="A8567" s="76"/>
      <c r="B8567" s="77" t="str">
        <f t="shared" si="815"/>
        <v/>
      </c>
      <c r="C8567" t="str">
        <f t="shared" si="814"/>
        <v/>
      </c>
      <c r="D8567" s="315" t="str">
        <f t="shared" si="819"/>
        <v/>
      </c>
      <c r="E8567" s="228">
        <v>0</v>
      </c>
      <c r="J8567" s="229">
        <f t="shared" si="816"/>
        <v>0</v>
      </c>
      <c r="K8567" s="229">
        <f t="shared" si="817"/>
        <v>0</v>
      </c>
      <c r="L8567" s="229">
        <f t="shared" si="817"/>
        <v>0</v>
      </c>
      <c r="M8567" s="229">
        <f t="shared" si="818"/>
        <v>0</v>
      </c>
    </row>
    <row r="8568" spans="1:13" ht="15" customHeight="1">
      <c r="A8568" s="76"/>
      <c r="B8568" s="77" t="str">
        <f t="shared" si="815"/>
        <v/>
      </c>
      <c r="C8568" t="str">
        <f t="shared" si="814"/>
        <v/>
      </c>
      <c r="D8568" s="315" t="str">
        <f t="shared" si="819"/>
        <v/>
      </c>
      <c r="E8568" s="228">
        <v>0</v>
      </c>
      <c r="J8568" s="229">
        <f t="shared" si="816"/>
        <v>0</v>
      </c>
      <c r="K8568" s="229">
        <f t="shared" si="817"/>
        <v>0</v>
      </c>
      <c r="L8568" s="229">
        <f t="shared" si="817"/>
        <v>0</v>
      </c>
      <c r="M8568" s="229">
        <f t="shared" si="818"/>
        <v>0</v>
      </c>
    </row>
    <row r="8569" spans="1:13" ht="15" customHeight="1">
      <c r="A8569" s="76"/>
      <c r="B8569" s="77" t="str">
        <f t="shared" si="815"/>
        <v/>
      </c>
      <c r="C8569" t="str">
        <f t="shared" si="814"/>
        <v/>
      </c>
      <c r="D8569" s="315" t="str">
        <f t="shared" si="819"/>
        <v/>
      </c>
      <c r="E8569" s="228">
        <v>0</v>
      </c>
      <c r="J8569" s="229">
        <f t="shared" si="816"/>
        <v>0</v>
      </c>
      <c r="K8569" s="229">
        <f t="shared" si="817"/>
        <v>0</v>
      </c>
      <c r="L8569" s="229">
        <f t="shared" si="817"/>
        <v>0</v>
      </c>
      <c r="M8569" s="229">
        <f t="shared" si="818"/>
        <v>0</v>
      </c>
    </row>
    <row r="8570" spans="1:13" ht="15" customHeight="1">
      <c r="A8570" s="76"/>
      <c r="B8570" s="77" t="str">
        <f t="shared" si="815"/>
        <v/>
      </c>
      <c r="C8570" t="str">
        <f t="shared" si="814"/>
        <v/>
      </c>
      <c r="D8570" s="315" t="str">
        <f t="shared" si="819"/>
        <v/>
      </c>
      <c r="E8570" s="228">
        <v>0</v>
      </c>
      <c r="J8570" s="229">
        <f t="shared" si="816"/>
        <v>0</v>
      </c>
      <c r="K8570" s="229">
        <f t="shared" si="817"/>
        <v>0</v>
      </c>
      <c r="L8570" s="229">
        <f t="shared" si="817"/>
        <v>0</v>
      </c>
      <c r="M8570" s="229">
        <f t="shared" si="818"/>
        <v>0</v>
      </c>
    </row>
    <row r="8571" spans="1:13" ht="15" customHeight="1">
      <c r="A8571" s="76"/>
      <c r="B8571" s="77" t="str">
        <f t="shared" si="815"/>
        <v/>
      </c>
      <c r="C8571" t="str">
        <f t="shared" si="814"/>
        <v/>
      </c>
      <c r="D8571" s="315" t="str">
        <f t="shared" si="819"/>
        <v/>
      </c>
      <c r="E8571" s="228">
        <v>0</v>
      </c>
      <c r="J8571" s="229">
        <f t="shared" si="816"/>
        <v>0</v>
      </c>
      <c r="K8571" s="229">
        <f t="shared" si="817"/>
        <v>0</v>
      </c>
      <c r="L8571" s="229">
        <f t="shared" si="817"/>
        <v>0</v>
      </c>
      <c r="M8571" s="229">
        <f t="shared" si="818"/>
        <v>0</v>
      </c>
    </row>
    <row r="8572" spans="1:13" ht="15" customHeight="1">
      <c r="A8572" s="76"/>
      <c r="B8572" s="77" t="str">
        <f t="shared" si="815"/>
        <v/>
      </c>
      <c r="C8572" t="str">
        <f t="shared" si="814"/>
        <v/>
      </c>
      <c r="D8572" s="315" t="str">
        <f t="shared" si="819"/>
        <v/>
      </c>
      <c r="E8572" s="228">
        <v>0</v>
      </c>
      <c r="J8572" s="229">
        <f t="shared" si="816"/>
        <v>0</v>
      </c>
      <c r="K8572" s="229">
        <f t="shared" si="817"/>
        <v>0</v>
      </c>
      <c r="L8572" s="229">
        <f t="shared" si="817"/>
        <v>0</v>
      </c>
      <c r="M8572" s="229">
        <f t="shared" si="818"/>
        <v>0</v>
      </c>
    </row>
    <row r="8573" spans="1:13" ht="15" customHeight="1">
      <c r="A8573" s="76"/>
      <c r="B8573" s="77" t="str">
        <f t="shared" si="815"/>
        <v/>
      </c>
      <c r="C8573" t="str">
        <f t="shared" si="814"/>
        <v/>
      </c>
      <c r="D8573" s="315" t="str">
        <f t="shared" si="819"/>
        <v/>
      </c>
      <c r="E8573" s="228">
        <v>0</v>
      </c>
      <c r="J8573" s="229">
        <f t="shared" si="816"/>
        <v>0</v>
      </c>
      <c r="K8573" s="229">
        <f t="shared" si="817"/>
        <v>0</v>
      </c>
      <c r="L8573" s="229">
        <f t="shared" si="817"/>
        <v>0</v>
      </c>
      <c r="M8573" s="229">
        <f t="shared" si="818"/>
        <v>0</v>
      </c>
    </row>
    <row r="8574" spans="1:13" ht="15" customHeight="1">
      <c r="A8574" s="76"/>
      <c r="B8574" s="77" t="str">
        <f t="shared" si="815"/>
        <v/>
      </c>
      <c r="C8574" t="str">
        <f t="shared" si="814"/>
        <v/>
      </c>
      <c r="D8574" s="315" t="str">
        <f t="shared" si="819"/>
        <v/>
      </c>
      <c r="E8574" s="228">
        <v>0</v>
      </c>
      <c r="J8574" s="229">
        <f t="shared" si="816"/>
        <v>0</v>
      </c>
      <c r="K8574" s="229">
        <f t="shared" si="817"/>
        <v>0</v>
      </c>
      <c r="L8574" s="229">
        <f t="shared" si="817"/>
        <v>0</v>
      </c>
      <c r="M8574" s="229">
        <f t="shared" si="818"/>
        <v>0</v>
      </c>
    </row>
    <row r="8575" spans="1:13" ht="15" customHeight="1">
      <c r="A8575" s="76"/>
      <c r="B8575" s="77" t="str">
        <f t="shared" si="815"/>
        <v/>
      </c>
      <c r="C8575" t="str">
        <f t="shared" si="814"/>
        <v/>
      </c>
      <c r="D8575" s="315" t="str">
        <f t="shared" si="819"/>
        <v/>
      </c>
      <c r="E8575" s="228">
        <v>0</v>
      </c>
      <c r="J8575" s="229">
        <f t="shared" si="816"/>
        <v>0</v>
      </c>
      <c r="K8575" s="229">
        <f t="shared" si="817"/>
        <v>0</v>
      </c>
      <c r="L8575" s="229">
        <f t="shared" si="817"/>
        <v>0</v>
      </c>
      <c r="M8575" s="229">
        <f t="shared" si="818"/>
        <v>0</v>
      </c>
    </row>
    <row r="8576" spans="1:13" ht="15" customHeight="1">
      <c r="A8576" s="76"/>
      <c r="B8576" s="77" t="str">
        <f t="shared" si="815"/>
        <v/>
      </c>
      <c r="C8576" t="str">
        <f t="shared" si="814"/>
        <v/>
      </c>
      <c r="D8576" s="315" t="str">
        <f t="shared" si="819"/>
        <v/>
      </c>
      <c r="E8576" s="228">
        <v>0</v>
      </c>
      <c r="J8576" s="229">
        <f t="shared" si="816"/>
        <v>0</v>
      </c>
      <c r="K8576" s="229">
        <f t="shared" si="817"/>
        <v>0</v>
      </c>
      <c r="L8576" s="229">
        <f t="shared" si="817"/>
        <v>0</v>
      </c>
      <c r="M8576" s="229">
        <f t="shared" si="818"/>
        <v>0</v>
      </c>
    </row>
    <row r="8577" spans="1:13" ht="15" customHeight="1">
      <c r="A8577" s="76"/>
      <c r="B8577" s="77" t="str">
        <f t="shared" si="815"/>
        <v/>
      </c>
      <c r="C8577" t="str">
        <f t="shared" ref="C8577:C8640" si="820">IF(A8577&lt;&gt;"",TEXT(A8577,"aaaa"),"")</f>
        <v/>
      </c>
      <c r="D8577" s="315" t="str">
        <f t="shared" si="819"/>
        <v/>
      </c>
      <c r="E8577" s="228">
        <v>0</v>
      </c>
      <c r="J8577" s="229">
        <f t="shared" si="816"/>
        <v>0</v>
      </c>
      <c r="K8577" s="229">
        <f t="shared" si="817"/>
        <v>0</v>
      </c>
      <c r="L8577" s="229">
        <f t="shared" si="817"/>
        <v>0</v>
      </c>
      <c r="M8577" s="229">
        <f t="shared" si="818"/>
        <v>0</v>
      </c>
    </row>
    <row r="8578" spans="1:13" ht="15" customHeight="1">
      <c r="A8578" s="76"/>
      <c r="B8578" s="77" t="str">
        <f t="shared" si="815"/>
        <v/>
      </c>
      <c r="C8578" t="str">
        <f t="shared" si="820"/>
        <v/>
      </c>
      <c r="D8578" s="315" t="str">
        <f t="shared" si="819"/>
        <v/>
      </c>
      <c r="E8578" s="228">
        <v>0</v>
      </c>
      <c r="J8578" s="229">
        <f t="shared" si="816"/>
        <v>0</v>
      </c>
      <c r="K8578" s="229">
        <f t="shared" si="817"/>
        <v>0</v>
      </c>
      <c r="L8578" s="229">
        <f t="shared" si="817"/>
        <v>0</v>
      </c>
      <c r="M8578" s="229">
        <f t="shared" si="818"/>
        <v>0</v>
      </c>
    </row>
    <row r="8579" spans="1:13" ht="15" customHeight="1">
      <c r="A8579" s="76"/>
      <c r="B8579" s="77" t="str">
        <f t="shared" si="815"/>
        <v/>
      </c>
      <c r="C8579" t="str">
        <f t="shared" si="820"/>
        <v/>
      </c>
      <c r="D8579" s="315" t="str">
        <f t="shared" si="819"/>
        <v/>
      </c>
      <c r="E8579" s="228">
        <v>0</v>
      </c>
      <c r="J8579" s="229">
        <f t="shared" si="816"/>
        <v>0</v>
      </c>
      <c r="K8579" s="229">
        <f t="shared" si="817"/>
        <v>0</v>
      </c>
      <c r="L8579" s="229">
        <f t="shared" si="817"/>
        <v>0</v>
      </c>
      <c r="M8579" s="229">
        <f t="shared" si="818"/>
        <v>0</v>
      </c>
    </row>
    <row r="8580" spans="1:13" ht="15" customHeight="1">
      <c r="A8580" s="76"/>
      <c r="B8580" s="77" t="str">
        <f t="shared" si="815"/>
        <v/>
      </c>
      <c r="C8580" t="str">
        <f t="shared" si="820"/>
        <v/>
      </c>
      <c r="D8580" s="315" t="str">
        <f t="shared" si="819"/>
        <v/>
      </c>
      <c r="E8580" s="228">
        <v>0</v>
      </c>
      <c r="J8580" s="229">
        <f t="shared" si="816"/>
        <v>0</v>
      </c>
      <c r="K8580" s="229">
        <f t="shared" si="817"/>
        <v>0</v>
      </c>
      <c r="L8580" s="229">
        <f t="shared" si="817"/>
        <v>0</v>
      </c>
      <c r="M8580" s="229">
        <f t="shared" si="818"/>
        <v>0</v>
      </c>
    </row>
    <row r="8581" spans="1:13" ht="15" customHeight="1">
      <c r="A8581" s="76"/>
      <c r="B8581" s="77" t="str">
        <f t="shared" si="815"/>
        <v/>
      </c>
      <c r="C8581" t="str">
        <f t="shared" si="820"/>
        <v/>
      </c>
      <c r="D8581" s="315" t="str">
        <f t="shared" si="819"/>
        <v/>
      </c>
      <c r="E8581" s="228">
        <v>0</v>
      </c>
      <c r="J8581" s="229">
        <f t="shared" si="816"/>
        <v>0</v>
      </c>
      <c r="K8581" s="229">
        <f t="shared" si="817"/>
        <v>0</v>
      </c>
      <c r="L8581" s="229">
        <f t="shared" si="817"/>
        <v>0</v>
      </c>
      <c r="M8581" s="229">
        <f t="shared" si="818"/>
        <v>0</v>
      </c>
    </row>
    <row r="8582" spans="1:13" ht="15" customHeight="1">
      <c r="A8582" s="76"/>
      <c r="B8582" s="77" t="str">
        <f t="shared" si="815"/>
        <v/>
      </c>
      <c r="C8582" t="str">
        <f t="shared" si="820"/>
        <v/>
      </c>
      <c r="D8582" s="315" t="str">
        <f t="shared" si="819"/>
        <v/>
      </c>
      <c r="E8582" s="228">
        <v>0</v>
      </c>
      <c r="J8582" s="229">
        <f t="shared" si="816"/>
        <v>0</v>
      </c>
      <c r="K8582" s="229">
        <f t="shared" si="817"/>
        <v>0</v>
      </c>
      <c r="L8582" s="229">
        <f t="shared" si="817"/>
        <v>0</v>
      </c>
      <c r="M8582" s="229">
        <f t="shared" si="818"/>
        <v>0</v>
      </c>
    </row>
    <row r="8583" spans="1:13" ht="15" customHeight="1">
      <c r="A8583" s="76"/>
      <c r="B8583" s="77" t="str">
        <f t="shared" ref="B8583:B8646" si="821">IF(A8583="","",TEXT(A8583,"DDDD"))</f>
        <v/>
      </c>
      <c r="C8583" t="str">
        <f t="shared" si="820"/>
        <v/>
      </c>
      <c r="D8583" s="315" t="str">
        <f t="shared" si="819"/>
        <v/>
      </c>
      <c r="E8583" s="228">
        <v>0</v>
      </c>
      <c r="J8583" s="229">
        <f t="shared" ref="J8583:J8646" si="822">IF(E8583=0,0,(1-J$4)*E8583)</f>
        <v>0</v>
      </c>
      <c r="K8583" s="229">
        <f t="shared" ref="K8583:L8646" si="823">IF(F8583=0,0,(1-K$4)*F8583)</f>
        <v>0</v>
      </c>
      <c r="L8583" s="229">
        <f t="shared" si="823"/>
        <v>0</v>
      </c>
      <c r="M8583" s="229">
        <f t="shared" ref="M8583:M8646" si="824">IF(H8583=0,0,(1-M$4)*H8583)</f>
        <v>0</v>
      </c>
    </row>
    <row r="8584" spans="1:13" ht="15" customHeight="1">
      <c r="A8584" s="76"/>
      <c r="B8584" s="77" t="str">
        <f t="shared" si="821"/>
        <v/>
      </c>
      <c r="C8584" t="str">
        <f t="shared" si="820"/>
        <v/>
      </c>
      <c r="D8584" s="315" t="str">
        <f t="shared" ref="D8584:D8647" si="825">IF(A8584&lt;&gt;"",PROPER(TEXT(A8584,"Mmmm")),"")</f>
        <v/>
      </c>
      <c r="E8584" s="228">
        <v>0</v>
      </c>
      <c r="J8584" s="229">
        <f t="shared" si="822"/>
        <v>0</v>
      </c>
      <c r="K8584" s="229">
        <f t="shared" si="823"/>
        <v>0</v>
      </c>
      <c r="L8584" s="229">
        <f t="shared" si="823"/>
        <v>0</v>
      </c>
      <c r="M8584" s="229">
        <f t="shared" si="824"/>
        <v>0</v>
      </c>
    </row>
    <row r="8585" spans="1:13" ht="15" customHeight="1">
      <c r="A8585" s="76"/>
      <c r="B8585" s="77" t="str">
        <f t="shared" si="821"/>
        <v/>
      </c>
      <c r="C8585" t="str">
        <f t="shared" si="820"/>
        <v/>
      </c>
      <c r="D8585" s="315" t="str">
        <f t="shared" si="825"/>
        <v/>
      </c>
      <c r="E8585" s="228">
        <v>0</v>
      </c>
      <c r="J8585" s="229">
        <f t="shared" si="822"/>
        <v>0</v>
      </c>
      <c r="K8585" s="229">
        <f t="shared" si="823"/>
        <v>0</v>
      </c>
      <c r="L8585" s="229">
        <f t="shared" si="823"/>
        <v>0</v>
      </c>
      <c r="M8585" s="229">
        <f t="shared" si="824"/>
        <v>0</v>
      </c>
    </row>
    <row r="8586" spans="1:13" ht="15" customHeight="1">
      <c r="A8586" s="76"/>
      <c r="B8586" s="77" t="str">
        <f t="shared" si="821"/>
        <v/>
      </c>
      <c r="C8586" t="str">
        <f t="shared" si="820"/>
        <v/>
      </c>
      <c r="D8586" s="315" t="str">
        <f t="shared" si="825"/>
        <v/>
      </c>
      <c r="E8586" s="228">
        <v>0</v>
      </c>
      <c r="J8586" s="229">
        <f t="shared" si="822"/>
        <v>0</v>
      </c>
      <c r="K8586" s="229">
        <f t="shared" si="823"/>
        <v>0</v>
      </c>
      <c r="L8586" s="229">
        <f t="shared" si="823"/>
        <v>0</v>
      </c>
      <c r="M8586" s="229">
        <f t="shared" si="824"/>
        <v>0</v>
      </c>
    </row>
    <row r="8587" spans="1:13" ht="15" customHeight="1">
      <c r="A8587" s="76"/>
      <c r="B8587" s="77" t="str">
        <f t="shared" si="821"/>
        <v/>
      </c>
      <c r="C8587" t="str">
        <f t="shared" si="820"/>
        <v/>
      </c>
      <c r="D8587" s="315" t="str">
        <f t="shared" si="825"/>
        <v/>
      </c>
      <c r="E8587" s="228">
        <v>0</v>
      </c>
      <c r="J8587" s="229">
        <f t="shared" si="822"/>
        <v>0</v>
      </c>
      <c r="K8587" s="229">
        <f t="shared" si="823"/>
        <v>0</v>
      </c>
      <c r="L8587" s="229">
        <f t="shared" si="823"/>
        <v>0</v>
      </c>
      <c r="M8587" s="229">
        <f t="shared" si="824"/>
        <v>0</v>
      </c>
    </row>
    <row r="8588" spans="1:13" ht="15" customHeight="1">
      <c r="A8588" s="76"/>
      <c r="B8588" s="77" t="str">
        <f t="shared" si="821"/>
        <v/>
      </c>
      <c r="C8588" t="str">
        <f t="shared" si="820"/>
        <v/>
      </c>
      <c r="D8588" s="315" t="str">
        <f t="shared" si="825"/>
        <v/>
      </c>
      <c r="E8588" s="228">
        <v>0</v>
      </c>
      <c r="J8588" s="229">
        <f t="shared" si="822"/>
        <v>0</v>
      </c>
      <c r="K8588" s="229">
        <f t="shared" si="823"/>
        <v>0</v>
      </c>
      <c r="L8588" s="229">
        <f t="shared" si="823"/>
        <v>0</v>
      </c>
      <c r="M8588" s="229">
        <f t="shared" si="824"/>
        <v>0</v>
      </c>
    </row>
    <row r="8589" spans="1:13" ht="15" customHeight="1">
      <c r="A8589" s="76"/>
      <c r="B8589" s="77" t="str">
        <f t="shared" si="821"/>
        <v/>
      </c>
      <c r="C8589" t="str">
        <f t="shared" si="820"/>
        <v/>
      </c>
      <c r="D8589" s="315" t="str">
        <f t="shared" si="825"/>
        <v/>
      </c>
      <c r="E8589" s="228">
        <v>0</v>
      </c>
      <c r="J8589" s="229">
        <f t="shared" si="822"/>
        <v>0</v>
      </c>
      <c r="K8589" s="229">
        <f t="shared" si="823"/>
        <v>0</v>
      </c>
      <c r="L8589" s="229">
        <f t="shared" si="823"/>
        <v>0</v>
      </c>
      <c r="M8589" s="229">
        <f t="shared" si="824"/>
        <v>0</v>
      </c>
    </row>
    <row r="8590" spans="1:13" ht="15" customHeight="1">
      <c r="A8590" s="76"/>
      <c r="B8590" s="77" t="str">
        <f t="shared" si="821"/>
        <v/>
      </c>
      <c r="C8590" t="str">
        <f t="shared" si="820"/>
        <v/>
      </c>
      <c r="D8590" s="315" t="str">
        <f t="shared" si="825"/>
        <v/>
      </c>
      <c r="E8590" s="228">
        <v>0</v>
      </c>
      <c r="J8590" s="229">
        <f t="shared" si="822"/>
        <v>0</v>
      </c>
      <c r="K8590" s="229">
        <f t="shared" si="823"/>
        <v>0</v>
      </c>
      <c r="L8590" s="229">
        <f t="shared" si="823"/>
        <v>0</v>
      </c>
      <c r="M8590" s="229">
        <f t="shared" si="824"/>
        <v>0</v>
      </c>
    </row>
    <row r="8591" spans="1:13" ht="15" customHeight="1">
      <c r="A8591" s="76"/>
      <c r="B8591" s="77" t="str">
        <f t="shared" si="821"/>
        <v/>
      </c>
      <c r="C8591" t="str">
        <f t="shared" si="820"/>
        <v/>
      </c>
      <c r="D8591" s="315" t="str">
        <f t="shared" si="825"/>
        <v/>
      </c>
      <c r="E8591" s="228">
        <v>0</v>
      </c>
      <c r="J8591" s="229">
        <f t="shared" si="822"/>
        <v>0</v>
      </c>
      <c r="K8591" s="229">
        <f t="shared" si="823"/>
        <v>0</v>
      </c>
      <c r="L8591" s="229">
        <f t="shared" si="823"/>
        <v>0</v>
      </c>
      <c r="M8591" s="229">
        <f t="shared" si="824"/>
        <v>0</v>
      </c>
    </row>
    <row r="8592" spans="1:13" ht="15" customHeight="1">
      <c r="A8592" s="76"/>
      <c r="B8592" s="77" t="str">
        <f t="shared" si="821"/>
        <v/>
      </c>
      <c r="C8592" t="str">
        <f t="shared" si="820"/>
        <v/>
      </c>
      <c r="D8592" s="315" t="str">
        <f t="shared" si="825"/>
        <v/>
      </c>
      <c r="E8592" s="228">
        <v>0</v>
      </c>
      <c r="J8592" s="229">
        <f t="shared" si="822"/>
        <v>0</v>
      </c>
      <c r="K8592" s="229">
        <f t="shared" si="823"/>
        <v>0</v>
      </c>
      <c r="L8592" s="229">
        <f t="shared" si="823"/>
        <v>0</v>
      </c>
      <c r="M8592" s="229">
        <f t="shared" si="824"/>
        <v>0</v>
      </c>
    </row>
    <row r="8593" spans="1:13" ht="15" customHeight="1">
      <c r="A8593" s="76"/>
      <c r="B8593" s="77" t="str">
        <f t="shared" si="821"/>
        <v/>
      </c>
      <c r="C8593" t="str">
        <f t="shared" si="820"/>
        <v/>
      </c>
      <c r="D8593" s="315" t="str">
        <f t="shared" si="825"/>
        <v/>
      </c>
      <c r="E8593" s="228">
        <v>0</v>
      </c>
      <c r="J8593" s="229">
        <f t="shared" si="822"/>
        <v>0</v>
      </c>
      <c r="K8593" s="229">
        <f t="shared" si="823"/>
        <v>0</v>
      </c>
      <c r="L8593" s="229">
        <f t="shared" si="823"/>
        <v>0</v>
      </c>
      <c r="M8593" s="229">
        <f t="shared" si="824"/>
        <v>0</v>
      </c>
    </row>
    <row r="8594" spans="1:13" ht="15" customHeight="1">
      <c r="A8594" s="76"/>
      <c r="B8594" s="77" t="str">
        <f t="shared" si="821"/>
        <v/>
      </c>
      <c r="C8594" t="str">
        <f t="shared" si="820"/>
        <v/>
      </c>
      <c r="D8594" s="315" t="str">
        <f t="shared" si="825"/>
        <v/>
      </c>
      <c r="E8594" s="228">
        <v>0</v>
      </c>
      <c r="J8594" s="229">
        <f t="shared" si="822"/>
        <v>0</v>
      </c>
      <c r="K8594" s="229">
        <f t="shared" si="823"/>
        <v>0</v>
      </c>
      <c r="L8594" s="229">
        <f t="shared" si="823"/>
        <v>0</v>
      </c>
      <c r="M8594" s="229">
        <f t="shared" si="824"/>
        <v>0</v>
      </c>
    </row>
    <row r="8595" spans="1:13" ht="15" customHeight="1">
      <c r="A8595" s="76"/>
      <c r="B8595" s="77" t="str">
        <f t="shared" si="821"/>
        <v/>
      </c>
      <c r="C8595" t="str">
        <f t="shared" si="820"/>
        <v/>
      </c>
      <c r="D8595" s="315" t="str">
        <f t="shared" si="825"/>
        <v/>
      </c>
      <c r="E8595" s="228">
        <v>0</v>
      </c>
      <c r="J8595" s="229">
        <f t="shared" si="822"/>
        <v>0</v>
      </c>
      <c r="K8595" s="229">
        <f t="shared" si="823"/>
        <v>0</v>
      </c>
      <c r="L8595" s="229">
        <f t="shared" si="823"/>
        <v>0</v>
      </c>
      <c r="M8595" s="229">
        <f t="shared" si="824"/>
        <v>0</v>
      </c>
    </row>
    <row r="8596" spans="1:13" ht="15" customHeight="1">
      <c r="A8596" s="76"/>
      <c r="B8596" s="77" t="str">
        <f t="shared" si="821"/>
        <v/>
      </c>
      <c r="C8596" t="str">
        <f t="shared" si="820"/>
        <v/>
      </c>
      <c r="D8596" s="315" t="str">
        <f t="shared" si="825"/>
        <v/>
      </c>
      <c r="E8596" s="228">
        <v>0</v>
      </c>
      <c r="J8596" s="229">
        <f t="shared" si="822"/>
        <v>0</v>
      </c>
      <c r="K8596" s="229">
        <f t="shared" si="823"/>
        <v>0</v>
      </c>
      <c r="L8596" s="229">
        <f t="shared" si="823"/>
        <v>0</v>
      </c>
      <c r="M8596" s="229">
        <f t="shared" si="824"/>
        <v>0</v>
      </c>
    </row>
    <row r="8597" spans="1:13" ht="15" customHeight="1">
      <c r="A8597" s="76"/>
      <c r="B8597" s="77" t="str">
        <f t="shared" si="821"/>
        <v/>
      </c>
      <c r="C8597" t="str">
        <f t="shared" si="820"/>
        <v/>
      </c>
      <c r="D8597" s="315" t="str">
        <f t="shared" si="825"/>
        <v/>
      </c>
      <c r="E8597" s="228">
        <v>0</v>
      </c>
      <c r="J8597" s="229">
        <f t="shared" si="822"/>
        <v>0</v>
      </c>
      <c r="K8597" s="229">
        <f t="shared" si="823"/>
        <v>0</v>
      </c>
      <c r="L8597" s="229">
        <f t="shared" si="823"/>
        <v>0</v>
      </c>
      <c r="M8597" s="229">
        <f t="shared" si="824"/>
        <v>0</v>
      </c>
    </row>
    <row r="8598" spans="1:13" ht="15" customHeight="1">
      <c r="A8598" s="76"/>
      <c r="B8598" s="77" t="str">
        <f t="shared" si="821"/>
        <v/>
      </c>
      <c r="C8598" t="str">
        <f t="shared" si="820"/>
        <v/>
      </c>
      <c r="D8598" s="315" t="str">
        <f t="shared" si="825"/>
        <v/>
      </c>
      <c r="E8598" s="228">
        <v>0</v>
      </c>
      <c r="J8598" s="229">
        <f t="shared" si="822"/>
        <v>0</v>
      </c>
      <c r="K8598" s="229">
        <f t="shared" si="823"/>
        <v>0</v>
      </c>
      <c r="L8598" s="229">
        <f t="shared" si="823"/>
        <v>0</v>
      </c>
      <c r="M8598" s="229">
        <f t="shared" si="824"/>
        <v>0</v>
      </c>
    </row>
    <row r="8599" spans="1:13" ht="15" customHeight="1">
      <c r="A8599" s="76"/>
      <c r="B8599" s="77" t="str">
        <f t="shared" si="821"/>
        <v/>
      </c>
      <c r="C8599" t="str">
        <f t="shared" si="820"/>
        <v/>
      </c>
      <c r="D8599" s="315" t="str">
        <f t="shared" si="825"/>
        <v/>
      </c>
      <c r="E8599" s="228">
        <v>0</v>
      </c>
      <c r="J8599" s="229">
        <f t="shared" si="822"/>
        <v>0</v>
      </c>
      <c r="K8599" s="229">
        <f t="shared" si="823"/>
        <v>0</v>
      </c>
      <c r="L8599" s="229">
        <f t="shared" si="823"/>
        <v>0</v>
      </c>
      <c r="M8599" s="229">
        <f t="shared" si="824"/>
        <v>0</v>
      </c>
    </row>
    <row r="8600" spans="1:13" ht="15" customHeight="1">
      <c r="A8600" s="76"/>
      <c r="B8600" s="77" t="str">
        <f t="shared" si="821"/>
        <v/>
      </c>
      <c r="C8600" t="str">
        <f t="shared" si="820"/>
        <v/>
      </c>
      <c r="D8600" s="315" t="str">
        <f t="shared" si="825"/>
        <v/>
      </c>
      <c r="E8600" s="228">
        <v>0</v>
      </c>
      <c r="J8600" s="229">
        <f t="shared" si="822"/>
        <v>0</v>
      </c>
      <c r="K8600" s="229">
        <f t="shared" si="823"/>
        <v>0</v>
      </c>
      <c r="L8600" s="229">
        <f t="shared" si="823"/>
        <v>0</v>
      </c>
      <c r="M8600" s="229">
        <f t="shared" si="824"/>
        <v>0</v>
      </c>
    </row>
    <row r="8601" spans="1:13" ht="15" customHeight="1">
      <c r="A8601" s="76"/>
      <c r="B8601" s="77" t="str">
        <f t="shared" si="821"/>
        <v/>
      </c>
      <c r="C8601" t="str">
        <f t="shared" si="820"/>
        <v/>
      </c>
      <c r="D8601" s="315" t="str">
        <f t="shared" si="825"/>
        <v/>
      </c>
      <c r="E8601" s="228">
        <v>0</v>
      </c>
      <c r="J8601" s="229">
        <f t="shared" si="822"/>
        <v>0</v>
      </c>
      <c r="K8601" s="229">
        <f t="shared" si="823"/>
        <v>0</v>
      </c>
      <c r="L8601" s="229">
        <f t="shared" si="823"/>
        <v>0</v>
      </c>
      <c r="M8601" s="229">
        <f t="shared" si="824"/>
        <v>0</v>
      </c>
    </row>
    <row r="8602" spans="1:13" ht="15" customHeight="1">
      <c r="A8602" s="76"/>
      <c r="B8602" s="77" t="str">
        <f t="shared" si="821"/>
        <v/>
      </c>
      <c r="C8602" t="str">
        <f t="shared" si="820"/>
        <v/>
      </c>
      <c r="D8602" s="315" t="str">
        <f t="shared" si="825"/>
        <v/>
      </c>
      <c r="E8602" s="228">
        <v>0</v>
      </c>
      <c r="J8602" s="229">
        <f t="shared" si="822"/>
        <v>0</v>
      </c>
      <c r="K8602" s="229">
        <f t="shared" si="823"/>
        <v>0</v>
      </c>
      <c r="L8602" s="229">
        <f t="shared" si="823"/>
        <v>0</v>
      </c>
      <c r="M8602" s="229">
        <f t="shared" si="824"/>
        <v>0</v>
      </c>
    </row>
    <row r="8603" spans="1:13" ht="15" customHeight="1">
      <c r="A8603" s="76"/>
      <c r="B8603" s="77" t="str">
        <f t="shared" si="821"/>
        <v/>
      </c>
      <c r="C8603" t="str">
        <f t="shared" si="820"/>
        <v/>
      </c>
      <c r="D8603" s="315" t="str">
        <f t="shared" si="825"/>
        <v/>
      </c>
      <c r="E8603" s="228">
        <v>0</v>
      </c>
      <c r="J8603" s="229">
        <f t="shared" si="822"/>
        <v>0</v>
      </c>
      <c r="K8603" s="229">
        <f t="shared" si="823"/>
        <v>0</v>
      </c>
      <c r="L8603" s="229">
        <f t="shared" si="823"/>
        <v>0</v>
      </c>
      <c r="M8603" s="229">
        <f t="shared" si="824"/>
        <v>0</v>
      </c>
    </row>
    <row r="8604" spans="1:13" ht="15" customHeight="1">
      <c r="A8604" s="76"/>
      <c r="B8604" s="77" t="str">
        <f t="shared" si="821"/>
        <v/>
      </c>
      <c r="C8604" t="str">
        <f t="shared" si="820"/>
        <v/>
      </c>
      <c r="D8604" s="315" t="str">
        <f t="shared" si="825"/>
        <v/>
      </c>
      <c r="E8604" s="228">
        <v>0</v>
      </c>
      <c r="J8604" s="229">
        <f t="shared" si="822"/>
        <v>0</v>
      </c>
      <c r="K8604" s="229">
        <f t="shared" si="823"/>
        <v>0</v>
      </c>
      <c r="L8604" s="229">
        <f t="shared" si="823"/>
        <v>0</v>
      </c>
      <c r="M8604" s="229">
        <f t="shared" si="824"/>
        <v>0</v>
      </c>
    </row>
    <row r="8605" spans="1:13" ht="15" customHeight="1">
      <c r="A8605" s="76"/>
      <c r="B8605" s="77" t="str">
        <f t="shared" si="821"/>
        <v/>
      </c>
      <c r="C8605" t="str">
        <f t="shared" si="820"/>
        <v/>
      </c>
      <c r="D8605" s="315" t="str">
        <f t="shared" si="825"/>
        <v/>
      </c>
      <c r="E8605" s="228">
        <v>0</v>
      </c>
      <c r="J8605" s="229">
        <f t="shared" si="822"/>
        <v>0</v>
      </c>
      <c r="K8605" s="229">
        <f t="shared" si="823"/>
        <v>0</v>
      </c>
      <c r="L8605" s="229">
        <f t="shared" si="823"/>
        <v>0</v>
      </c>
      <c r="M8605" s="229">
        <f t="shared" si="824"/>
        <v>0</v>
      </c>
    </row>
    <row r="8606" spans="1:13" ht="15" customHeight="1">
      <c r="A8606" s="76"/>
      <c r="B8606" s="77" t="str">
        <f t="shared" si="821"/>
        <v/>
      </c>
      <c r="C8606" t="str">
        <f t="shared" si="820"/>
        <v/>
      </c>
      <c r="D8606" s="315" t="str">
        <f t="shared" si="825"/>
        <v/>
      </c>
      <c r="E8606" s="228">
        <v>0</v>
      </c>
      <c r="J8606" s="229">
        <f t="shared" si="822"/>
        <v>0</v>
      </c>
      <c r="K8606" s="229">
        <f t="shared" si="823"/>
        <v>0</v>
      </c>
      <c r="L8606" s="229">
        <f t="shared" si="823"/>
        <v>0</v>
      </c>
      <c r="M8606" s="229">
        <f t="shared" si="824"/>
        <v>0</v>
      </c>
    </row>
    <row r="8607" spans="1:13" ht="15" customHeight="1">
      <c r="A8607" s="76"/>
      <c r="B8607" s="77" t="str">
        <f t="shared" si="821"/>
        <v/>
      </c>
      <c r="C8607" t="str">
        <f t="shared" si="820"/>
        <v/>
      </c>
      <c r="D8607" s="315" t="str">
        <f t="shared" si="825"/>
        <v/>
      </c>
      <c r="E8607" s="228">
        <v>0</v>
      </c>
      <c r="J8607" s="229">
        <f t="shared" si="822"/>
        <v>0</v>
      </c>
      <c r="K8607" s="229">
        <f t="shared" si="823"/>
        <v>0</v>
      </c>
      <c r="L8607" s="229">
        <f t="shared" si="823"/>
        <v>0</v>
      </c>
      <c r="M8607" s="229">
        <f t="shared" si="824"/>
        <v>0</v>
      </c>
    </row>
    <row r="8608" spans="1:13" ht="15" customHeight="1">
      <c r="A8608" s="76"/>
      <c r="B8608" s="77" t="str">
        <f t="shared" si="821"/>
        <v/>
      </c>
      <c r="C8608" t="str">
        <f t="shared" si="820"/>
        <v/>
      </c>
      <c r="D8608" s="315" t="str">
        <f t="shared" si="825"/>
        <v/>
      </c>
      <c r="E8608" s="228">
        <v>0</v>
      </c>
      <c r="J8608" s="229">
        <f t="shared" si="822"/>
        <v>0</v>
      </c>
      <c r="K8608" s="229">
        <f t="shared" si="823"/>
        <v>0</v>
      </c>
      <c r="L8608" s="229">
        <f t="shared" si="823"/>
        <v>0</v>
      </c>
      <c r="M8608" s="229">
        <f t="shared" si="824"/>
        <v>0</v>
      </c>
    </row>
    <row r="8609" spans="1:13" ht="15" customHeight="1">
      <c r="A8609" s="76"/>
      <c r="B8609" s="77" t="str">
        <f t="shared" si="821"/>
        <v/>
      </c>
      <c r="C8609" t="str">
        <f t="shared" si="820"/>
        <v/>
      </c>
      <c r="D8609" s="315" t="str">
        <f t="shared" si="825"/>
        <v/>
      </c>
      <c r="E8609" s="228">
        <v>0</v>
      </c>
      <c r="J8609" s="229">
        <f t="shared" si="822"/>
        <v>0</v>
      </c>
      <c r="K8609" s="229">
        <f t="shared" si="823"/>
        <v>0</v>
      </c>
      <c r="L8609" s="229">
        <f t="shared" si="823"/>
        <v>0</v>
      </c>
      <c r="M8609" s="229">
        <f t="shared" si="824"/>
        <v>0</v>
      </c>
    </row>
    <row r="8610" spans="1:13" ht="15" customHeight="1">
      <c r="A8610" s="76"/>
      <c r="B8610" s="77" t="str">
        <f t="shared" si="821"/>
        <v/>
      </c>
      <c r="C8610" t="str">
        <f t="shared" si="820"/>
        <v/>
      </c>
      <c r="D8610" s="315" t="str">
        <f t="shared" si="825"/>
        <v/>
      </c>
      <c r="E8610" s="228">
        <v>0</v>
      </c>
      <c r="J8610" s="229">
        <f t="shared" si="822"/>
        <v>0</v>
      </c>
      <c r="K8610" s="229">
        <f t="shared" si="823"/>
        <v>0</v>
      </c>
      <c r="L8610" s="229">
        <f t="shared" si="823"/>
        <v>0</v>
      </c>
      <c r="M8610" s="229">
        <f t="shared" si="824"/>
        <v>0</v>
      </c>
    </row>
    <row r="8611" spans="1:13" ht="15" customHeight="1">
      <c r="A8611" s="76"/>
      <c r="B8611" s="77" t="str">
        <f t="shared" si="821"/>
        <v/>
      </c>
      <c r="C8611" t="str">
        <f t="shared" si="820"/>
        <v/>
      </c>
      <c r="D8611" s="315" t="str">
        <f t="shared" si="825"/>
        <v/>
      </c>
      <c r="E8611" s="228">
        <v>0</v>
      </c>
      <c r="J8611" s="229">
        <f t="shared" si="822"/>
        <v>0</v>
      </c>
      <c r="K8611" s="229">
        <f t="shared" si="823"/>
        <v>0</v>
      </c>
      <c r="L8611" s="229">
        <f t="shared" si="823"/>
        <v>0</v>
      </c>
      <c r="M8611" s="229">
        <f t="shared" si="824"/>
        <v>0</v>
      </c>
    </row>
    <row r="8612" spans="1:13" ht="15" customHeight="1">
      <c r="A8612" s="76"/>
      <c r="B8612" s="77" t="str">
        <f t="shared" si="821"/>
        <v/>
      </c>
      <c r="C8612" t="str">
        <f t="shared" si="820"/>
        <v/>
      </c>
      <c r="D8612" s="315" t="str">
        <f t="shared" si="825"/>
        <v/>
      </c>
      <c r="E8612" s="228">
        <v>0</v>
      </c>
      <c r="J8612" s="229">
        <f t="shared" si="822"/>
        <v>0</v>
      </c>
      <c r="K8612" s="229">
        <f t="shared" si="823"/>
        <v>0</v>
      </c>
      <c r="L8612" s="229">
        <f t="shared" si="823"/>
        <v>0</v>
      </c>
      <c r="M8612" s="229">
        <f t="shared" si="824"/>
        <v>0</v>
      </c>
    </row>
    <row r="8613" spans="1:13" ht="15" customHeight="1">
      <c r="A8613" s="76"/>
      <c r="B8613" s="77" t="str">
        <f t="shared" si="821"/>
        <v/>
      </c>
      <c r="C8613" t="str">
        <f t="shared" si="820"/>
        <v/>
      </c>
      <c r="D8613" s="315" t="str">
        <f t="shared" si="825"/>
        <v/>
      </c>
      <c r="E8613" s="228">
        <v>0</v>
      </c>
      <c r="J8613" s="229">
        <f t="shared" si="822"/>
        <v>0</v>
      </c>
      <c r="K8613" s="229">
        <f t="shared" si="823"/>
        <v>0</v>
      </c>
      <c r="L8613" s="229">
        <f t="shared" si="823"/>
        <v>0</v>
      </c>
      <c r="M8613" s="229">
        <f t="shared" si="824"/>
        <v>0</v>
      </c>
    </row>
    <row r="8614" spans="1:13" ht="15" customHeight="1">
      <c r="A8614" s="76"/>
      <c r="B8614" s="77" t="str">
        <f t="shared" si="821"/>
        <v/>
      </c>
      <c r="C8614" t="str">
        <f t="shared" si="820"/>
        <v/>
      </c>
      <c r="D8614" s="315" t="str">
        <f t="shared" si="825"/>
        <v/>
      </c>
      <c r="E8614" s="228">
        <v>0</v>
      </c>
      <c r="J8614" s="229">
        <f t="shared" si="822"/>
        <v>0</v>
      </c>
      <c r="K8614" s="229">
        <f t="shared" si="823"/>
        <v>0</v>
      </c>
      <c r="L8614" s="229">
        <f t="shared" si="823"/>
        <v>0</v>
      </c>
      <c r="M8614" s="229">
        <f t="shared" si="824"/>
        <v>0</v>
      </c>
    </row>
    <row r="8615" spans="1:13" ht="15" customHeight="1">
      <c r="A8615" s="76"/>
      <c r="B8615" s="77" t="str">
        <f t="shared" si="821"/>
        <v/>
      </c>
      <c r="C8615" t="str">
        <f t="shared" si="820"/>
        <v/>
      </c>
      <c r="D8615" s="315" t="str">
        <f t="shared" si="825"/>
        <v/>
      </c>
      <c r="E8615" s="228">
        <v>0</v>
      </c>
      <c r="J8615" s="229">
        <f t="shared" si="822"/>
        <v>0</v>
      </c>
      <c r="K8615" s="229">
        <f t="shared" si="823"/>
        <v>0</v>
      </c>
      <c r="L8615" s="229">
        <f t="shared" si="823"/>
        <v>0</v>
      </c>
      <c r="M8615" s="229">
        <f t="shared" si="824"/>
        <v>0</v>
      </c>
    </row>
    <row r="8616" spans="1:13" ht="15" customHeight="1">
      <c r="A8616" s="76"/>
      <c r="B8616" s="77" t="str">
        <f t="shared" si="821"/>
        <v/>
      </c>
      <c r="C8616" t="str">
        <f t="shared" si="820"/>
        <v/>
      </c>
      <c r="D8616" s="315" t="str">
        <f t="shared" si="825"/>
        <v/>
      </c>
      <c r="E8616" s="228">
        <v>0</v>
      </c>
      <c r="J8616" s="229">
        <f t="shared" si="822"/>
        <v>0</v>
      </c>
      <c r="K8616" s="229">
        <f t="shared" si="823"/>
        <v>0</v>
      </c>
      <c r="L8616" s="229">
        <f t="shared" si="823"/>
        <v>0</v>
      </c>
      <c r="M8616" s="229">
        <f t="shared" si="824"/>
        <v>0</v>
      </c>
    </row>
    <row r="8617" spans="1:13" ht="15" customHeight="1">
      <c r="A8617" s="76"/>
      <c r="B8617" s="77" t="str">
        <f t="shared" si="821"/>
        <v/>
      </c>
      <c r="C8617" t="str">
        <f t="shared" si="820"/>
        <v/>
      </c>
      <c r="D8617" s="315" t="str">
        <f t="shared" si="825"/>
        <v/>
      </c>
      <c r="E8617" s="228">
        <v>0</v>
      </c>
      <c r="J8617" s="229">
        <f t="shared" si="822"/>
        <v>0</v>
      </c>
      <c r="K8617" s="229">
        <f t="shared" si="823"/>
        <v>0</v>
      </c>
      <c r="L8617" s="229">
        <f t="shared" si="823"/>
        <v>0</v>
      </c>
      <c r="M8617" s="229">
        <f t="shared" si="824"/>
        <v>0</v>
      </c>
    </row>
    <row r="8618" spans="1:13" ht="15" customHeight="1">
      <c r="A8618" s="76"/>
      <c r="B8618" s="77" t="str">
        <f t="shared" si="821"/>
        <v/>
      </c>
      <c r="C8618" t="str">
        <f t="shared" si="820"/>
        <v/>
      </c>
      <c r="D8618" s="315" t="str">
        <f t="shared" si="825"/>
        <v/>
      </c>
      <c r="E8618" s="228">
        <v>0</v>
      </c>
      <c r="J8618" s="229">
        <f t="shared" si="822"/>
        <v>0</v>
      </c>
      <c r="K8618" s="229">
        <f t="shared" si="823"/>
        <v>0</v>
      </c>
      <c r="L8618" s="229">
        <f t="shared" si="823"/>
        <v>0</v>
      </c>
      <c r="M8618" s="229">
        <f t="shared" si="824"/>
        <v>0</v>
      </c>
    </row>
    <row r="8619" spans="1:13" ht="15" customHeight="1">
      <c r="A8619" s="76"/>
      <c r="B8619" s="77" t="str">
        <f t="shared" si="821"/>
        <v/>
      </c>
      <c r="C8619" t="str">
        <f t="shared" si="820"/>
        <v/>
      </c>
      <c r="D8619" s="315" t="str">
        <f t="shared" si="825"/>
        <v/>
      </c>
      <c r="E8619" s="228">
        <v>0</v>
      </c>
      <c r="J8619" s="229">
        <f t="shared" si="822"/>
        <v>0</v>
      </c>
      <c r="K8619" s="229">
        <f t="shared" si="823"/>
        <v>0</v>
      </c>
      <c r="L8619" s="229">
        <f t="shared" si="823"/>
        <v>0</v>
      </c>
      <c r="M8619" s="229">
        <f t="shared" si="824"/>
        <v>0</v>
      </c>
    </row>
    <row r="8620" spans="1:13" ht="15" customHeight="1">
      <c r="A8620" s="76"/>
      <c r="B8620" s="77" t="str">
        <f t="shared" si="821"/>
        <v/>
      </c>
      <c r="C8620" t="str">
        <f t="shared" si="820"/>
        <v/>
      </c>
      <c r="D8620" s="315" t="str">
        <f t="shared" si="825"/>
        <v/>
      </c>
      <c r="E8620" s="228">
        <v>0</v>
      </c>
      <c r="J8620" s="229">
        <f t="shared" si="822"/>
        <v>0</v>
      </c>
      <c r="K8620" s="229">
        <f t="shared" si="823"/>
        <v>0</v>
      </c>
      <c r="L8620" s="229">
        <f t="shared" si="823"/>
        <v>0</v>
      </c>
      <c r="M8620" s="229">
        <f t="shared" si="824"/>
        <v>0</v>
      </c>
    </row>
    <row r="8621" spans="1:13" ht="15" customHeight="1">
      <c r="A8621" s="76"/>
      <c r="B8621" s="77" t="str">
        <f t="shared" si="821"/>
        <v/>
      </c>
      <c r="C8621" t="str">
        <f t="shared" si="820"/>
        <v/>
      </c>
      <c r="D8621" s="315" t="str">
        <f t="shared" si="825"/>
        <v/>
      </c>
      <c r="E8621" s="228">
        <v>0</v>
      </c>
      <c r="J8621" s="229">
        <f t="shared" si="822"/>
        <v>0</v>
      </c>
      <c r="K8621" s="229">
        <f t="shared" si="823"/>
        <v>0</v>
      </c>
      <c r="L8621" s="229">
        <f t="shared" si="823"/>
        <v>0</v>
      </c>
      <c r="M8621" s="229">
        <f t="shared" si="824"/>
        <v>0</v>
      </c>
    </row>
    <row r="8622" spans="1:13" ht="15" customHeight="1">
      <c r="A8622" s="76"/>
      <c r="B8622" s="77" t="str">
        <f t="shared" si="821"/>
        <v/>
      </c>
      <c r="C8622" t="str">
        <f t="shared" si="820"/>
        <v/>
      </c>
      <c r="D8622" s="315" t="str">
        <f t="shared" si="825"/>
        <v/>
      </c>
      <c r="E8622" s="228">
        <v>0</v>
      </c>
      <c r="J8622" s="229">
        <f t="shared" si="822"/>
        <v>0</v>
      </c>
      <c r="K8622" s="229">
        <f t="shared" si="823"/>
        <v>0</v>
      </c>
      <c r="L8622" s="229">
        <f t="shared" si="823"/>
        <v>0</v>
      </c>
      <c r="M8622" s="229">
        <f t="shared" si="824"/>
        <v>0</v>
      </c>
    </row>
    <row r="8623" spans="1:13" ht="15" customHeight="1">
      <c r="A8623" s="76"/>
      <c r="B8623" s="77" t="str">
        <f t="shared" si="821"/>
        <v/>
      </c>
      <c r="C8623" t="str">
        <f t="shared" si="820"/>
        <v/>
      </c>
      <c r="D8623" s="315" t="str">
        <f t="shared" si="825"/>
        <v/>
      </c>
      <c r="E8623" s="228">
        <v>0</v>
      </c>
      <c r="J8623" s="229">
        <f t="shared" si="822"/>
        <v>0</v>
      </c>
      <c r="K8623" s="229">
        <f t="shared" si="823"/>
        <v>0</v>
      </c>
      <c r="L8623" s="229">
        <f t="shared" si="823"/>
        <v>0</v>
      </c>
      <c r="M8623" s="229">
        <f t="shared" si="824"/>
        <v>0</v>
      </c>
    </row>
    <row r="8624" spans="1:13" ht="15" customHeight="1">
      <c r="A8624" s="76"/>
      <c r="B8624" s="77" t="str">
        <f t="shared" si="821"/>
        <v/>
      </c>
      <c r="C8624" t="str">
        <f t="shared" si="820"/>
        <v/>
      </c>
      <c r="D8624" s="315" t="str">
        <f t="shared" si="825"/>
        <v/>
      </c>
      <c r="E8624" s="228">
        <v>0</v>
      </c>
      <c r="J8624" s="229">
        <f t="shared" si="822"/>
        <v>0</v>
      </c>
      <c r="K8624" s="229">
        <f t="shared" si="823"/>
        <v>0</v>
      </c>
      <c r="L8624" s="229">
        <f t="shared" si="823"/>
        <v>0</v>
      </c>
      <c r="M8624" s="229">
        <f t="shared" si="824"/>
        <v>0</v>
      </c>
    </row>
    <row r="8625" spans="1:13" ht="15" customHeight="1">
      <c r="A8625" s="76"/>
      <c r="B8625" s="77" t="str">
        <f t="shared" si="821"/>
        <v/>
      </c>
      <c r="C8625" t="str">
        <f t="shared" si="820"/>
        <v/>
      </c>
      <c r="D8625" s="315" t="str">
        <f t="shared" si="825"/>
        <v/>
      </c>
      <c r="E8625" s="228">
        <v>0</v>
      </c>
      <c r="J8625" s="229">
        <f t="shared" si="822"/>
        <v>0</v>
      </c>
      <c r="K8625" s="229">
        <f t="shared" si="823"/>
        <v>0</v>
      </c>
      <c r="L8625" s="229">
        <f t="shared" si="823"/>
        <v>0</v>
      </c>
      <c r="M8625" s="229">
        <f t="shared" si="824"/>
        <v>0</v>
      </c>
    </row>
    <row r="8626" spans="1:13" ht="15" customHeight="1">
      <c r="A8626" s="76"/>
      <c r="B8626" s="77" t="str">
        <f t="shared" si="821"/>
        <v/>
      </c>
      <c r="C8626" t="str">
        <f t="shared" si="820"/>
        <v/>
      </c>
      <c r="D8626" s="315" t="str">
        <f t="shared" si="825"/>
        <v/>
      </c>
      <c r="E8626" s="228">
        <v>0</v>
      </c>
      <c r="J8626" s="229">
        <f t="shared" si="822"/>
        <v>0</v>
      </c>
      <c r="K8626" s="229">
        <f t="shared" si="823"/>
        <v>0</v>
      </c>
      <c r="L8626" s="229">
        <f t="shared" si="823"/>
        <v>0</v>
      </c>
      <c r="M8626" s="229">
        <f t="shared" si="824"/>
        <v>0</v>
      </c>
    </row>
    <row r="8627" spans="1:13" ht="15" customHeight="1">
      <c r="A8627" s="76"/>
      <c r="B8627" s="77" t="str">
        <f t="shared" si="821"/>
        <v/>
      </c>
      <c r="C8627" t="str">
        <f t="shared" si="820"/>
        <v/>
      </c>
      <c r="D8627" s="315" t="str">
        <f t="shared" si="825"/>
        <v/>
      </c>
      <c r="E8627" s="228">
        <v>0</v>
      </c>
      <c r="J8627" s="229">
        <f t="shared" si="822"/>
        <v>0</v>
      </c>
      <c r="K8627" s="229">
        <f t="shared" si="823"/>
        <v>0</v>
      </c>
      <c r="L8627" s="229">
        <f t="shared" si="823"/>
        <v>0</v>
      </c>
      <c r="M8627" s="229">
        <f t="shared" si="824"/>
        <v>0</v>
      </c>
    </row>
    <row r="8628" spans="1:13" ht="15" customHeight="1">
      <c r="A8628" s="76"/>
      <c r="B8628" s="77" t="str">
        <f t="shared" si="821"/>
        <v/>
      </c>
      <c r="C8628" t="str">
        <f t="shared" si="820"/>
        <v/>
      </c>
      <c r="D8628" s="315" t="str">
        <f t="shared" si="825"/>
        <v/>
      </c>
      <c r="E8628" s="228">
        <v>0</v>
      </c>
      <c r="J8628" s="229">
        <f t="shared" si="822"/>
        <v>0</v>
      </c>
      <c r="K8628" s="229">
        <f t="shared" si="823"/>
        <v>0</v>
      </c>
      <c r="L8628" s="229">
        <f t="shared" si="823"/>
        <v>0</v>
      </c>
      <c r="M8628" s="229">
        <f t="shared" si="824"/>
        <v>0</v>
      </c>
    </row>
    <row r="8629" spans="1:13" ht="15" customHeight="1">
      <c r="A8629" s="76"/>
      <c r="B8629" s="77" t="str">
        <f t="shared" si="821"/>
        <v/>
      </c>
      <c r="C8629" t="str">
        <f t="shared" si="820"/>
        <v/>
      </c>
      <c r="D8629" s="315" t="str">
        <f t="shared" si="825"/>
        <v/>
      </c>
      <c r="E8629" s="228">
        <v>0</v>
      </c>
      <c r="J8629" s="229">
        <f t="shared" si="822"/>
        <v>0</v>
      </c>
      <c r="K8629" s="229">
        <f t="shared" si="823"/>
        <v>0</v>
      </c>
      <c r="L8629" s="229">
        <f t="shared" si="823"/>
        <v>0</v>
      </c>
      <c r="M8629" s="229">
        <f t="shared" si="824"/>
        <v>0</v>
      </c>
    </row>
    <row r="8630" spans="1:13" ht="15" customHeight="1">
      <c r="A8630" s="76"/>
      <c r="B8630" s="77" t="str">
        <f t="shared" si="821"/>
        <v/>
      </c>
      <c r="C8630" t="str">
        <f t="shared" si="820"/>
        <v/>
      </c>
      <c r="D8630" s="315" t="str">
        <f t="shared" si="825"/>
        <v/>
      </c>
      <c r="E8630" s="228">
        <v>0</v>
      </c>
      <c r="J8630" s="229">
        <f t="shared" si="822"/>
        <v>0</v>
      </c>
      <c r="K8630" s="229">
        <f t="shared" si="823"/>
        <v>0</v>
      </c>
      <c r="L8630" s="229">
        <f t="shared" si="823"/>
        <v>0</v>
      </c>
      <c r="M8630" s="229">
        <f t="shared" si="824"/>
        <v>0</v>
      </c>
    </row>
    <row r="8631" spans="1:13" ht="15" customHeight="1">
      <c r="A8631" s="76"/>
      <c r="B8631" s="77" t="str">
        <f t="shared" si="821"/>
        <v/>
      </c>
      <c r="C8631" t="str">
        <f t="shared" si="820"/>
        <v/>
      </c>
      <c r="D8631" s="315" t="str">
        <f t="shared" si="825"/>
        <v/>
      </c>
      <c r="E8631" s="228">
        <v>0</v>
      </c>
      <c r="J8631" s="229">
        <f t="shared" si="822"/>
        <v>0</v>
      </c>
      <c r="K8631" s="229">
        <f t="shared" si="823"/>
        <v>0</v>
      </c>
      <c r="L8631" s="229">
        <f t="shared" si="823"/>
        <v>0</v>
      </c>
      <c r="M8631" s="229">
        <f t="shared" si="824"/>
        <v>0</v>
      </c>
    </row>
    <row r="8632" spans="1:13" ht="15" customHeight="1">
      <c r="A8632" s="76"/>
      <c r="B8632" s="77" t="str">
        <f t="shared" si="821"/>
        <v/>
      </c>
      <c r="C8632" t="str">
        <f t="shared" si="820"/>
        <v/>
      </c>
      <c r="D8632" s="315" t="str">
        <f t="shared" si="825"/>
        <v/>
      </c>
      <c r="E8632" s="228">
        <v>0</v>
      </c>
      <c r="J8632" s="229">
        <f t="shared" si="822"/>
        <v>0</v>
      </c>
      <c r="K8632" s="229">
        <f t="shared" si="823"/>
        <v>0</v>
      </c>
      <c r="L8632" s="229">
        <f t="shared" si="823"/>
        <v>0</v>
      </c>
      <c r="M8632" s="229">
        <f t="shared" si="824"/>
        <v>0</v>
      </c>
    </row>
    <row r="8633" spans="1:13" ht="15" customHeight="1">
      <c r="A8633" s="76"/>
      <c r="B8633" s="77" t="str">
        <f t="shared" si="821"/>
        <v/>
      </c>
      <c r="C8633" t="str">
        <f t="shared" si="820"/>
        <v/>
      </c>
      <c r="D8633" s="315" t="str">
        <f t="shared" si="825"/>
        <v/>
      </c>
      <c r="E8633" s="228">
        <v>0</v>
      </c>
      <c r="J8633" s="229">
        <f t="shared" si="822"/>
        <v>0</v>
      </c>
      <c r="K8633" s="229">
        <f t="shared" si="823"/>
        <v>0</v>
      </c>
      <c r="L8633" s="229">
        <f t="shared" si="823"/>
        <v>0</v>
      </c>
      <c r="M8633" s="229">
        <f t="shared" si="824"/>
        <v>0</v>
      </c>
    </row>
    <row r="8634" spans="1:13" ht="15" customHeight="1">
      <c r="A8634" s="76"/>
      <c r="B8634" s="77" t="str">
        <f t="shared" si="821"/>
        <v/>
      </c>
      <c r="C8634" t="str">
        <f t="shared" si="820"/>
        <v/>
      </c>
      <c r="D8634" s="315" t="str">
        <f t="shared" si="825"/>
        <v/>
      </c>
      <c r="E8634" s="228">
        <v>0</v>
      </c>
      <c r="J8634" s="229">
        <f t="shared" si="822"/>
        <v>0</v>
      </c>
      <c r="K8634" s="229">
        <f t="shared" si="823"/>
        <v>0</v>
      </c>
      <c r="L8634" s="229">
        <f t="shared" si="823"/>
        <v>0</v>
      </c>
      <c r="M8634" s="229">
        <f t="shared" si="824"/>
        <v>0</v>
      </c>
    </row>
    <row r="8635" spans="1:13" ht="15" customHeight="1">
      <c r="A8635" s="76"/>
      <c r="B8635" s="77" t="str">
        <f t="shared" si="821"/>
        <v/>
      </c>
      <c r="C8635" t="str">
        <f t="shared" si="820"/>
        <v/>
      </c>
      <c r="D8635" s="315" t="str">
        <f t="shared" si="825"/>
        <v/>
      </c>
      <c r="E8635" s="228">
        <v>0</v>
      </c>
      <c r="J8635" s="229">
        <f t="shared" si="822"/>
        <v>0</v>
      </c>
      <c r="K8635" s="229">
        <f t="shared" si="823"/>
        <v>0</v>
      </c>
      <c r="L8635" s="229">
        <f t="shared" si="823"/>
        <v>0</v>
      </c>
      <c r="M8635" s="229">
        <f t="shared" si="824"/>
        <v>0</v>
      </c>
    </row>
    <row r="8636" spans="1:13" ht="15" customHeight="1">
      <c r="A8636" s="76"/>
      <c r="B8636" s="77" t="str">
        <f t="shared" si="821"/>
        <v/>
      </c>
      <c r="C8636" t="str">
        <f t="shared" si="820"/>
        <v/>
      </c>
      <c r="D8636" s="315" t="str">
        <f t="shared" si="825"/>
        <v/>
      </c>
      <c r="E8636" s="228">
        <v>0</v>
      </c>
      <c r="J8636" s="229">
        <f t="shared" si="822"/>
        <v>0</v>
      </c>
      <c r="K8636" s="229">
        <f t="shared" si="823"/>
        <v>0</v>
      </c>
      <c r="L8636" s="229">
        <f t="shared" si="823"/>
        <v>0</v>
      </c>
      <c r="M8636" s="229">
        <f t="shared" si="824"/>
        <v>0</v>
      </c>
    </row>
    <row r="8637" spans="1:13" ht="15" customHeight="1">
      <c r="A8637" s="76"/>
      <c r="B8637" s="77" t="str">
        <f t="shared" si="821"/>
        <v/>
      </c>
      <c r="C8637" t="str">
        <f t="shared" si="820"/>
        <v/>
      </c>
      <c r="D8637" s="315" t="str">
        <f t="shared" si="825"/>
        <v/>
      </c>
      <c r="E8637" s="228">
        <v>0</v>
      </c>
      <c r="J8637" s="229">
        <f t="shared" si="822"/>
        <v>0</v>
      </c>
      <c r="K8637" s="229">
        <f t="shared" si="823"/>
        <v>0</v>
      </c>
      <c r="L8637" s="229">
        <f t="shared" si="823"/>
        <v>0</v>
      </c>
      <c r="M8637" s="229">
        <f t="shared" si="824"/>
        <v>0</v>
      </c>
    </row>
    <row r="8638" spans="1:13" ht="15" customHeight="1">
      <c r="A8638" s="76"/>
      <c r="B8638" s="77" t="str">
        <f t="shared" si="821"/>
        <v/>
      </c>
      <c r="C8638" t="str">
        <f t="shared" si="820"/>
        <v/>
      </c>
      <c r="D8638" s="315" t="str">
        <f t="shared" si="825"/>
        <v/>
      </c>
      <c r="E8638" s="228">
        <v>0</v>
      </c>
      <c r="J8638" s="229">
        <f t="shared" si="822"/>
        <v>0</v>
      </c>
      <c r="K8638" s="229">
        <f t="shared" si="823"/>
        <v>0</v>
      </c>
      <c r="L8638" s="229">
        <f t="shared" si="823"/>
        <v>0</v>
      </c>
      <c r="M8638" s="229">
        <f t="shared" si="824"/>
        <v>0</v>
      </c>
    </row>
    <row r="8639" spans="1:13" ht="15" customHeight="1">
      <c r="A8639" s="76"/>
      <c r="B8639" s="77" t="str">
        <f t="shared" si="821"/>
        <v/>
      </c>
      <c r="C8639" t="str">
        <f t="shared" si="820"/>
        <v/>
      </c>
      <c r="D8639" s="315" t="str">
        <f t="shared" si="825"/>
        <v/>
      </c>
      <c r="E8639" s="228">
        <v>0</v>
      </c>
      <c r="J8639" s="229">
        <f t="shared" si="822"/>
        <v>0</v>
      </c>
      <c r="K8639" s="229">
        <f t="shared" si="823"/>
        <v>0</v>
      </c>
      <c r="L8639" s="229">
        <f t="shared" si="823"/>
        <v>0</v>
      </c>
      <c r="M8639" s="229">
        <f t="shared" si="824"/>
        <v>0</v>
      </c>
    </row>
    <row r="8640" spans="1:13" ht="15" customHeight="1">
      <c r="A8640" s="76"/>
      <c r="B8640" s="77" t="str">
        <f t="shared" si="821"/>
        <v/>
      </c>
      <c r="C8640" t="str">
        <f t="shared" si="820"/>
        <v/>
      </c>
      <c r="D8640" s="315" t="str">
        <f t="shared" si="825"/>
        <v/>
      </c>
      <c r="E8640" s="228">
        <v>0</v>
      </c>
      <c r="J8640" s="229">
        <f t="shared" si="822"/>
        <v>0</v>
      </c>
      <c r="K8640" s="229">
        <f t="shared" si="823"/>
        <v>0</v>
      </c>
      <c r="L8640" s="229">
        <f t="shared" si="823"/>
        <v>0</v>
      </c>
      <c r="M8640" s="229">
        <f t="shared" si="824"/>
        <v>0</v>
      </c>
    </row>
    <row r="8641" spans="1:13" ht="15" customHeight="1">
      <c r="A8641" s="76"/>
      <c r="B8641" s="77" t="str">
        <f t="shared" si="821"/>
        <v/>
      </c>
      <c r="C8641" t="str">
        <f t="shared" ref="C8641:C8704" si="826">IF(A8641&lt;&gt;"",TEXT(A8641,"aaaa"),"")</f>
        <v/>
      </c>
      <c r="D8641" s="315" t="str">
        <f t="shared" si="825"/>
        <v/>
      </c>
      <c r="E8641" s="228">
        <v>0</v>
      </c>
      <c r="J8641" s="229">
        <f t="shared" si="822"/>
        <v>0</v>
      </c>
      <c r="K8641" s="229">
        <f t="shared" si="823"/>
        <v>0</v>
      </c>
      <c r="L8641" s="229">
        <f t="shared" si="823"/>
        <v>0</v>
      </c>
      <c r="M8641" s="229">
        <f t="shared" si="824"/>
        <v>0</v>
      </c>
    </row>
    <row r="8642" spans="1:13" ht="15" customHeight="1">
      <c r="A8642" s="76"/>
      <c r="B8642" s="77" t="str">
        <f t="shared" si="821"/>
        <v/>
      </c>
      <c r="C8642" t="str">
        <f t="shared" si="826"/>
        <v/>
      </c>
      <c r="D8642" s="315" t="str">
        <f t="shared" si="825"/>
        <v/>
      </c>
      <c r="E8642" s="228">
        <v>0</v>
      </c>
      <c r="J8642" s="229">
        <f t="shared" si="822"/>
        <v>0</v>
      </c>
      <c r="K8642" s="229">
        <f t="shared" si="823"/>
        <v>0</v>
      </c>
      <c r="L8642" s="229">
        <f t="shared" si="823"/>
        <v>0</v>
      </c>
      <c r="M8642" s="229">
        <f t="shared" si="824"/>
        <v>0</v>
      </c>
    </row>
    <row r="8643" spans="1:13" ht="15" customHeight="1">
      <c r="A8643" s="76"/>
      <c r="B8643" s="77" t="str">
        <f t="shared" si="821"/>
        <v/>
      </c>
      <c r="C8643" t="str">
        <f t="shared" si="826"/>
        <v/>
      </c>
      <c r="D8643" s="315" t="str">
        <f t="shared" si="825"/>
        <v/>
      </c>
      <c r="E8643" s="228">
        <v>0</v>
      </c>
      <c r="J8643" s="229">
        <f t="shared" si="822"/>
        <v>0</v>
      </c>
      <c r="K8643" s="229">
        <f t="shared" si="823"/>
        <v>0</v>
      </c>
      <c r="L8643" s="229">
        <f t="shared" si="823"/>
        <v>0</v>
      </c>
      <c r="M8643" s="229">
        <f t="shared" si="824"/>
        <v>0</v>
      </c>
    </row>
    <row r="8644" spans="1:13" ht="15" customHeight="1">
      <c r="A8644" s="76"/>
      <c r="B8644" s="77" t="str">
        <f t="shared" si="821"/>
        <v/>
      </c>
      <c r="C8644" t="str">
        <f t="shared" si="826"/>
        <v/>
      </c>
      <c r="D8644" s="315" t="str">
        <f t="shared" si="825"/>
        <v/>
      </c>
      <c r="E8644" s="228">
        <v>0</v>
      </c>
      <c r="J8644" s="229">
        <f t="shared" si="822"/>
        <v>0</v>
      </c>
      <c r="K8644" s="229">
        <f t="shared" si="823"/>
        <v>0</v>
      </c>
      <c r="L8644" s="229">
        <f t="shared" si="823"/>
        <v>0</v>
      </c>
      <c r="M8644" s="229">
        <f t="shared" si="824"/>
        <v>0</v>
      </c>
    </row>
    <row r="8645" spans="1:13" ht="15" customHeight="1">
      <c r="A8645" s="76"/>
      <c r="B8645" s="77" t="str">
        <f t="shared" si="821"/>
        <v/>
      </c>
      <c r="C8645" t="str">
        <f t="shared" si="826"/>
        <v/>
      </c>
      <c r="D8645" s="315" t="str">
        <f t="shared" si="825"/>
        <v/>
      </c>
      <c r="E8645" s="228">
        <v>0</v>
      </c>
      <c r="J8645" s="229">
        <f t="shared" si="822"/>
        <v>0</v>
      </c>
      <c r="K8645" s="229">
        <f t="shared" si="823"/>
        <v>0</v>
      </c>
      <c r="L8645" s="229">
        <f t="shared" si="823"/>
        <v>0</v>
      </c>
      <c r="M8645" s="229">
        <f t="shared" si="824"/>
        <v>0</v>
      </c>
    </row>
    <row r="8646" spans="1:13" ht="15" customHeight="1">
      <c r="A8646" s="76"/>
      <c r="B8646" s="77" t="str">
        <f t="shared" si="821"/>
        <v/>
      </c>
      <c r="C8646" t="str">
        <f t="shared" si="826"/>
        <v/>
      </c>
      <c r="D8646" s="315" t="str">
        <f t="shared" si="825"/>
        <v/>
      </c>
      <c r="E8646" s="228">
        <v>0</v>
      </c>
      <c r="J8646" s="229">
        <f t="shared" si="822"/>
        <v>0</v>
      </c>
      <c r="K8646" s="229">
        <f t="shared" si="823"/>
        <v>0</v>
      </c>
      <c r="L8646" s="229">
        <f t="shared" si="823"/>
        <v>0</v>
      </c>
      <c r="M8646" s="229">
        <f t="shared" si="824"/>
        <v>0</v>
      </c>
    </row>
    <row r="8647" spans="1:13" ht="15" customHeight="1">
      <c r="A8647" s="76"/>
      <c r="B8647" s="77" t="str">
        <f t="shared" ref="B8647:B8710" si="827">IF(A8647="","",TEXT(A8647,"DDDD"))</f>
        <v/>
      </c>
      <c r="C8647" t="str">
        <f t="shared" si="826"/>
        <v/>
      </c>
      <c r="D8647" s="315" t="str">
        <f t="shared" si="825"/>
        <v/>
      </c>
      <c r="E8647" s="228">
        <v>0</v>
      </c>
      <c r="J8647" s="229">
        <f t="shared" ref="J8647:J8710" si="828">IF(E8647=0,0,(1-J$4)*E8647)</f>
        <v>0</v>
      </c>
      <c r="K8647" s="229">
        <f t="shared" ref="K8647:L8710" si="829">IF(F8647=0,0,(1-K$4)*F8647)</f>
        <v>0</v>
      </c>
      <c r="L8647" s="229">
        <f t="shared" si="829"/>
        <v>0</v>
      </c>
      <c r="M8647" s="229">
        <f t="shared" ref="M8647:M8710" si="830">IF(H8647=0,0,(1-M$4)*H8647)</f>
        <v>0</v>
      </c>
    </row>
    <row r="8648" spans="1:13" ht="15" customHeight="1">
      <c r="A8648" s="76"/>
      <c r="B8648" s="77" t="str">
        <f t="shared" si="827"/>
        <v/>
      </c>
      <c r="C8648" t="str">
        <f t="shared" si="826"/>
        <v/>
      </c>
      <c r="D8648" s="315" t="str">
        <f t="shared" ref="D8648:D8711" si="831">IF(A8648&lt;&gt;"",PROPER(TEXT(A8648,"Mmmm")),"")</f>
        <v/>
      </c>
      <c r="E8648" s="228">
        <v>0</v>
      </c>
      <c r="J8648" s="229">
        <f t="shared" si="828"/>
        <v>0</v>
      </c>
      <c r="K8648" s="229">
        <f t="shared" si="829"/>
        <v>0</v>
      </c>
      <c r="L8648" s="229">
        <f t="shared" si="829"/>
        <v>0</v>
      </c>
      <c r="M8648" s="229">
        <f t="shared" si="830"/>
        <v>0</v>
      </c>
    </row>
    <row r="8649" spans="1:13" ht="15" customHeight="1">
      <c r="A8649" s="76"/>
      <c r="B8649" s="77" t="str">
        <f t="shared" si="827"/>
        <v/>
      </c>
      <c r="C8649" t="str">
        <f t="shared" si="826"/>
        <v/>
      </c>
      <c r="D8649" s="315" t="str">
        <f t="shared" si="831"/>
        <v/>
      </c>
      <c r="E8649" s="228">
        <v>0</v>
      </c>
      <c r="J8649" s="229">
        <f t="shared" si="828"/>
        <v>0</v>
      </c>
      <c r="K8649" s="229">
        <f t="shared" si="829"/>
        <v>0</v>
      </c>
      <c r="L8649" s="229">
        <f t="shared" si="829"/>
        <v>0</v>
      </c>
      <c r="M8649" s="229">
        <f t="shared" si="830"/>
        <v>0</v>
      </c>
    </row>
    <row r="8650" spans="1:13" ht="15" customHeight="1">
      <c r="A8650" s="76"/>
      <c r="B8650" s="77" t="str">
        <f t="shared" si="827"/>
        <v/>
      </c>
      <c r="C8650" t="str">
        <f t="shared" si="826"/>
        <v/>
      </c>
      <c r="D8650" s="315" t="str">
        <f t="shared" si="831"/>
        <v/>
      </c>
      <c r="E8650" s="228">
        <v>0</v>
      </c>
      <c r="J8650" s="229">
        <f t="shared" si="828"/>
        <v>0</v>
      </c>
      <c r="K8650" s="229">
        <f t="shared" si="829"/>
        <v>0</v>
      </c>
      <c r="L8650" s="229">
        <f t="shared" si="829"/>
        <v>0</v>
      </c>
      <c r="M8650" s="229">
        <f t="shared" si="830"/>
        <v>0</v>
      </c>
    </row>
    <row r="8651" spans="1:13" ht="15" customHeight="1">
      <c r="A8651" s="76"/>
      <c r="B8651" s="77" t="str">
        <f t="shared" si="827"/>
        <v/>
      </c>
      <c r="C8651" t="str">
        <f t="shared" si="826"/>
        <v/>
      </c>
      <c r="D8651" s="315" t="str">
        <f t="shared" si="831"/>
        <v/>
      </c>
      <c r="E8651" s="228">
        <v>0</v>
      </c>
      <c r="J8651" s="229">
        <f t="shared" si="828"/>
        <v>0</v>
      </c>
      <c r="K8651" s="229">
        <f t="shared" si="829"/>
        <v>0</v>
      </c>
      <c r="L8651" s="229">
        <f t="shared" si="829"/>
        <v>0</v>
      </c>
      <c r="M8651" s="229">
        <f t="shared" si="830"/>
        <v>0</v>
      </c>
    </row>
    <row r="8652" spans="1:13" ht="15" customHeight="1">
      <c r="A8652" s="76"/>
      <c r="B8652" s="77" t="str">
        <f t="shared" si="827"/>
        <v/>
      </c>
      <c r="C8652" t="str">
        <f t="shared" si="826"/>
        <v/>
      </c>
      <c r="D8652" s="315" t="str">
        <f t="shared" si="831"/>
        <v/>
      </c>
      <c r="E8652" s="228">
        <v>0</v>
      </c>
      <c r="J8652" s="229">
        <f t="shared" si="828"/>
        <v>0</v>
      </c>
      <c r="K8652" s="229">
        <f t="shared" si="829"/>
        <v>0</v>
      </c>
      <c r="L8652" s="229">
        <f t="shared" si="829"/>
        <v>0</v>
      </c>
      <c r="M8652" s="229">
        <f t="shared" si="830"/>
        <v>0</v>
      </c>
    </row>
    <row r="8653" spans="1:13" ht="15" customHeight="1">
      <c r="A8653" s="76"/>
      <c r="B8653" s="77" t="str">
        <f t="shared" si="827"/>
        <v/>
      </c>
      <c r="C8653" t="str">
        <f t="shared" si="826"/>
        <v/>
      </c>
      <c r="D8653" s="315" t="str">
        <f t="shared" si="831"/>
        <v/>
      </c>
      <c r="E8653" s="228">
        <v>0</v>
      </c>
      <c r="J8653" s="229">
        <f t="shared" si="828"/>
        <v>0</v>
      </c>
      <c r="K8653" s="229">
        <f t="shared" si="829"/>
        <v>0</v>
      </c>
      <c r="L8653" s="229">
        <f t="shared" si="829"/>
        <v>0</v>
      </c>
      <c r="M8653" s="229">
        <f t="shared" si="830"/>
        <v>0</v>
      </c>
    </row>
    <row r="8654" spans="1:13" ht="15" customHeight="1">
      <c r="A8654" s="76"/>
      <c r="B8654" s="77" t="str">
        <f t="shared" si="827"/>
        <v/>
      </c>
      <c r="C8654" t="str">
        <f t="shared" si="826"/>
        <v/>
      </c>
      <c r="D8654" s="315" t="str">
        <f t="shared" si="831"/>
        <v/>
      </c>
      <c r="E8654" s="228">
        <v>0</v>
      </c>
      <c r="J8654" s="229">
        <f t="shared" si="828"/>
        <v>0</v>
      </c>
      <c r="K8654" s="229">
        <f t="shared" si="829"/>
        <v>0</v>
      </c>
      <c r="L8654" s="229">
        <f t="shared" si="829"/>
        <v>0</v>
      </c>
      <c r="M8654" s="229">
        <f t="shared" si="830"/>
        <v>0</v>
      </c>
    </row>
    <row r="8655" spans="1:13" ht="15" customHeight="1">
      <c r="A8655" s="76"/>
      <c r="B8655" s="77" t="str">
        <f t="shared" si="827"/>
        <v/>
      </c>
      <c r="C8655" t="str">
        <f t="shared" si="826"/>
        <v/>
      </c>
      <c r="D8655" s="315" t="str">
        <f t="shared" si="831"/>
        <v/>
      </c>
      <c r="E8655" s="228">
        <v>0</v>
      </c>
      <c r="J8655" s="229">
        <f t="shared" si="828"/>
        <v>0</v>
      </c>
      <c r="K8655" s="229">
        <f t="shared" si="829"/>
        <v>0</v>
      </c>
      <c r="L8655" s="229">
        <f t="shared" si="829"/>
        <v>0</v>
      </c>
      <c r="M8655" s="229">
        <f t="shared" si="830"/>
        <v>0</v>
      </c>
    </row>
    <row r="8656" spans="1:13" ht="15" customHeight="1">
      <c r="A8656" s="76"/>
      <c r="B8656" s="77" t="str">
        <f t="shared" si="827"/>
        <v/>
      </c>
      <c r="C8656" t="str">
        <f t="shared" si="826"/>
        <v/>
      </c>
      <c r="D8656" s="315" t="str">
        <f t="shared" si="831"/>
        <v/>
      </c>
      <c r="E8656" s="228">
        <v>0</v>
      </c>
      <c r="J8656" s="229">
        <f t="shared" si="828"/>
        <v>0</v>
      </c>
      <c r="K8656" s="229">
        <f t="shared" si="829"/>
        <v>0</v>
      </c>
      <c r="L8656" s="229">
        <f t="shared" si="829"/>
        <v>0</v>
      </c>
      <c r="M8656" s="229">
        <f t="shared" si="830"/>
        <v>0</v>
      </c>
    </row>
    <row r="8657" spans="1:13" ht="15" customHeight="1">
      <c r="A8657" s="76"/>
      <c r="B8657" s="77" t="str">
        <f t="shared" si="827"/>
        <v/>
      </c>
      <c r="C8657" t="str">
        <f t="shared" si="826"/>
        <v/>
      </c>
      <c r="D8657" s="315" t="str">
        <f t="shared" si="831"/>
        <v/>
      </c>
      <c r="E8657" s="228">
        <v>0</v>
      </c>
      <c r="J8657" s="229">
        <f t="shared" si="828"/>
        <v>0</v>
      </c>
      <c r="K8657" s="229">
        <f t="shared" si="829"/>
        <v>0</v>
      </c>
      <c r="L8657" s="229">
        <f t="shared" si="829"/>
        <v>0</v>
      </c>
      <c r="M8657" s="229">
        <f t="shared" si="830"/>
        <v>0</v>
      </c>
    </row>
    <row r="8658" spans="1:13" ht="15" customHeight="1">
      <c r="A8658" s="76"/>
      <c r="B8658" s="77" t="str">
        <f t="shared" si="827"/>
        <v/>
      </c>
      <c r="C8658" t="str">
        <f t="shared" si="826"/>
        <v/>
      </c>
      <c r="D8658" s="315" t="str">
        <f t="shared" si="831"/>
        <v/>
      </c>
      <c r="E8658" s="228">
        <v>0</v>
      </c>
      <c r="J8658" s="229">
        <f t="shared" si="828"/>
        <v>0</v>
      </c>
      <c r="K8658" s="229">
        <f t="shared" si="829"/>
        <v>0</v>
      </c>
      <c r="L8658" s="229">
        <f t="shared" si="829"/>
        <v>0</v>
      </c>
      <c r="M8658" s="229">
        <f t="shared" si="830"/>
        <v>0</v>
      </c>
    </row>
    <row r="8659" spans="1:13" ht="15" customHeight="1">
      <c r="A8659" s="76"/>
      <c r="B8659" s="77" t="str">
        <f t="shared" si="827"/>
        <v/>
      </c>
      <c r="C8659" t="str">
        <f t="shared" si="826"/>
        <v/>
      </c>
      <c r="D8659" s="315" t="str">
        <f t="shared" si="831"/>
        <v/>
      </c>
      <c r="E8659" s="228">
        <v>0</v>
      </c>
      <c r="J8659" s="229">
        <f t="shared" si="828"/>
        <v>0</v>
      </c>
      <c r="K8659" s="229">
        <f t="shared" si="829"/>
        <v>0</v>
      </c>
      <c r="L8659" s="229">
        <f t="shared" si="829"/>
        <v>0</v>
      </c>
      <c r="M8659" s="229">
        <f t="shared" si="830"/>
        <v>0</v>
      </c>
    </row>
    <row r="8660" spans="1:13" ht="15" customHeight="1">
      <c r="A8660" s="76"/>
      <c r="B8660" s="77" t="str">
        <f t="shared" si="827"/>
        <v/>
      </c>
      <c r="C8660" t="str">
        <f t="shared" si="826"/>
        <v/>
      </c>
      <c r="D8660" s="315" t="str">
        <f t="shared" si="831"/>
        <v/>
      </c>
      <c r="E8660" s="228">
        <v>0</v>
      </c>
      <c r="J8660" s="229">
        <f t="shared" si="828"/>
        <v>0</v>
      </c>
      <c r="K8660" s="229">
        <f t="shared" si="829"/>
        <v>0</v>
      </c>
      <c r="L8660" s="229">
        <f t="shared" si="829"/>
        <v>0</v>
      </c>
      <c r="M8660" s="229">
        <f t="shared" si="830"/>
        <v>0</v>
      </c>
    </row>
    <row r="8661" spans="1:13" ht="15" customHeight="1">
      <c r="A8661" s="76"/>
      <c r="B8661" s="77" t="str">
        <f t="shared" si="827"/>
        <v/>
      </c>
      <c r="C8661" t="str">
        <f t="shared" si="826"/>
        <v/>
      </c>
      <c r="D8661" s="315" t="str">
        <f t="shared" si="831"/>
        <v/>
      </c>
      <c r="E8661" s="228">
        <v>0</v>
      </c>
      <c r="J8661" s="229">
        <f t="shared" si="828"/>
        <v>0</v>
      </c>
      <c r="K8661" s="229">
        <f t="shared" si="829"/>
        <v>0</v>
      </c>
      <c r="L8661" s="229">
        <f t="shared" si="829"/>
        <v>0</v>
      </c>
      <c r="M8661" s="229">
        <f t="shared" si="830"/>
        <v>0</v>
      </c>
    </row>
    <row r="8662" spans="1:13" ht="15" customHeight="1">
      <c r="A8662" s="76"/>
      <c r="B8662" s="77" t="str">
        <f t="shared" si="827"/>
        <v/>
      </c>
      <c r="C8662" t="str">
        <f t="shared" si="826"/>
        <v/>
      </c>
      <c r="D8662" s="315" t="str">
        <f t="shared" si="831"/>
        <v/>
      </c>
      <c r="E8662" s="228">
        <v>0</v>
      </c>
      <c r="J8662" s="229">
        <f t="shared" si="828"/>
        <v>0</v>
      </c>
      <c r="K8662" s="229">
        <f t="shared" si="829"/>
        <v>0</v>
      </c>
      <c r="L8662" s="229">
        <f t="shared" si="829"/>
        <v>0</v>
      </c>
      <c r="M8662" s="229">
        <f t="shared" si="830"/>
        <v>0</v>
      </c>
    </row>
    <row r="8663" spans="1:13" ht="15" customHeight="1">
      <c r="A8663" s="76"/>
      <c r="B8663" s="77" t="str">
        <f t="shared" si="827"/>
        <v/>
      </c>
      <c r="C8663" t="str">
        <f t="shared" si="826"/>
        <v/>
      </c>
      <c r="D8663" s="315" t="str">
        <f t="shared" si="831"/>
        <v/>
      </c>
      <c r="E8663" s="228">
        <v>0</v>
      </c>
      <c r="J8663" s="229">
        <f t="shared" si="828"/>
        <v>0</v>
      </c>
      <c r="K8663" s="229">
        <f t="shared" si="829"/>
        <v>0</v>
      </c>
      <c r="L8663" s="229">
        <f t="shared" si="829"/>
        <v>0</v>
      </c>
      <c r="M8663" s="229">
        <f t="shared" si="830"/>
        <v>0</v>
      </c>
    </row>
    <row r="8664" spans="1:13" ht="15" customHeight="1">
      <c r="A8664" s="76"/>
      <c r="B8664" s="77" t="str">
        <f t="shared" si="827"/>
        <v/>
      </c>
      <c r="C8664" t="str">
        <f t="shared" si="826"/>
        <v/>
      </c>
      <c r="D8664" s="315" t="str">
        <f t="shared" si="831"/>
        <v/>
      </c>
      <c r="E8664" s="228">
        <v>0</v>
      </c>
      <c r="J8664" s="229">
        <f t="shared" si="828"/>
        <v>0</v>
      </c>
      <c r="K8664" s="229">
        <f t="shared" si="829"/>
        <v>0</v>
      </c>
      <c r="L8664" s="229">
        <f t="shared" si="829"/>
        <v>0</v>
      </c>
      <c r="M8664" s="229">
        <f t="shared" si="830"/>
        <v>0</v>
      </c>
    </row>
    <row r="8665" spans="1:13" ht="15" customHeight="1">
      <c r="A8665" s="76"/>
      <c r="B8665" s="77" t="str">
        <f t="shared" si="827"/>
        <v/>
      </c>
      <c r="C8665" t="str">
        <f t="shared" si="826"/>
        <v/>
      </c>
      <c r="D8665" s="315" t="str">
        <f t="shared" si="831"/>
        <v/>
      </c>
      <c r="E8665" s="228">
        <v>0</v>
      </c>
      <c r="J8665" s="229">
        <f t="shared" si="828"/>
        <v>0</v>
      </c>
      <c r="K8665" s="229">
        <f t="shared" si="829"/>
        <v>0</v>
      </c>
      <c r="L8665" s="229">
        <f t="shared" si="829"/>
        <v>0</v>
      </c>
      <c r="M8665" s="229">
        <f t="shared" si="830"/>
        <v>0</v>
      </c>
    </row>
    <row r="8666" spans="1:13" ht="15" customHeight="1">
      <c r="A8666" s="76"/>
      <c r="B8666" s="77" t="str">
        <f t="shared" si="827"/>
        <v/>
      </c>
      <c r="C8666" t="str">
        <f t="shared" si="826"/>
        <v/>
      </c>
      <c r="D8666" s="315" t="str">
        <f t="shared" si="831"/>
        <v/>
      </c>
      <c r="E8666" s="228">
        <v>0</v>
      </c>
      <c r="J8666" s="229">
        <f t="shared" si="828"/>
        <v>0</v>
      </c>
      <c r="K8666" s="229">
        <f t="shared" si="829"/>
        <v>0</v>
      </c>
      <c r="L8666" s="229">
        <f t="shared" si="829"/>
        <v>0</v>
      </c>
      <c r="M8666" s="229">
        <f t="shared" si="830"/>
        <v>0</v>
      </c>
    </row>
    <row r="8667" spans="1:13" ht="15" customHeight="1">
      <c r="A8667" s="76"/>
      <c r="B8667" s="77" t="str">
        <f t="shared" si="827"/>
        <v/>
      </c>
      <c r="C8667" t="str">
        <f t="shared" si="826"/>
        <v/>
      </c>
      <c r="D8667" s="315" t="str">
        <f t="shared" si="831"/>
        <v/>
      </c>
      <c r="E8667" s="228">
        <v>0</v>
      </c>
      <c r="J8667" s="229">
        <f t="shared" si="828"/>
        <v>0</v>
      </c>
      <c r="K8667" s="229">
        <f t="shared" si="829"/>
        <v>0</v>
      </c>
      <c r="L8667" s="229">
        <f t="shared" si="829"/>
        <v>0</v>
      </c>
      <c r="M8667" s="229">
        <f t="shared" si="830"/>
        <v>0</v>
      </c>
    </row>
    <row r="8668" spans="1:13" ht="15" customHeight="1">
      <c r="A8668" s="76"/>
      <c r="B8668" s="77" t="str">
        <f t="shared" si="827"/>
        <v/>
      </c>
      <c r="C8668" t="str">
        <f t="shared" si="826"/>
        <v/>
      </c>
      <c r="D8668" s="315" t="str">
        <f t="shared" si="831"/>
        <v/>
      </c>
      <c r="E8668" s="228">
        <v>0</v>
      </c>
      <c r="J8668" s="229">
        <f t="shared" si="828"/>
        <v>0</v>
      </c>
      <c r="K8668" s="229">
        <f t="shared" si="829"/>
        <v>0</v>
      </c>
      <c r="L8668" s="229">
        <f t="shared" si="829"/>
        <v>0</v>
      </c>
      <c r="M8668" s="229">
        <f t="shared" si="830"/>
        <v>0</v>
      </c>
    </row>
    <row r="8669" spans="1:13" ht="15" customHeight="1">
      <c r="A8669" s="76"/>
      <c r="B8669" s="77" t="str">
        <f t="shared" si="827"/>
        <v/>
      </c>
      <c r="C8669" t="str">
        <f t="shared" si="826"/>
        <v/>
      </c>
      <c r="D8669" s="315" t="str">
        <f t="shared" si="831"/>
        <v/>
      </c>
      <c r="E8669" s="228">
        <v>0</v>
      </c>
      <c r="J8669" s="229">
        <f t="shared" si="828"/>
        <v>0</v>
      </c>
      <c r="K8669" s="229">
        <f t="shared" si="829"/>
        <v>0</v>
      </c>
      <c r="L8669" s="229">
        <f t="shared" si="829"/>
        <v>0</v>
      </c>
      <c r="M8669" s="229">
        <f t="shared" si="830"/>
        <v>0</v>
      </c>
    </row>
    <row r="8670" spans="1:13" ht="15" customHeight="1">
      <c r="A8670" s="76"/>
      <c r="B8670" s="77" t="str">
        <f t="shared" si="827"/>
        <v/>
      </c>
      <c r="C8670" t="str">
        <f t="shared" si="826"/>
        <v/>
      </c>
      <c r="D8670" s="315" t="str">
        <f t="shared" si="831"/>
        <v/>
      </c>
      <c r="E8670" s="228">
        <v>0</v>
      </c>
      <c r="J8670" s="229">
        <f t="shared" si="828"/>
        <v>0</v>
      </c>
      <c r="K8670" s="229">
        <f t="shared" si="829"/>
        <v>0</v>
      </c>
      <c r="L8670" s="229">
        <f t="shared" si="829"/>
        <v>0</v>
      </c>
      <c r="M8670" s="229">
        <f t="shared" si="830"/>
        <v>0</v>
      </c>
    </row>
    <row r="8671" spans="1:13" ht="15" customHeight="1">
      <c r="A8671" s="76"/>
      <c r="B8671" s="77" t="str">
        <f t="shared" si="827"/>
        <v/>
      </c>
      <c r="C8671" t="str">
        <f t="shared" si="826"/>
        <v/>
      </c>
      <c r="D8671" s="315" t="str">
        <f t="shared" si="831"/>
        <v/>
      </c>
      <c r="E8671" s="228">
        <v>0</v>
      </c>
      <c r="J8671" s="229">
        <f t="shared" si="828"/>
        <v>0</v>
      </c>
      <c r="K8671" s="229">
        <f t="shared" si="829"/>
        <v>0</v>
      </c>
      <c r="L8671" s="229">
        <f t="shared" si="829"/>
        <v>0</v>
      </c>
      <c r="M8671" s="229">
        <f t="shared" si="830"/>
        <v>0</v>
      </c>
    </row>
    <row r="8672" spans="1:13" ht="15" customHeight="1">
      <c r="A8672" s="76"/>
      <c r="B8672" s="77" t="str">
        <f t="shared" si="827"/>
        <v/>
      </c>
      <c r="C8672" t="str">
        <f t="shared" si="826"/>
        <v/>
      </c>
      <c r="D8672" s="315" t="str">
        <f t="shared" si="831"/>
        <v/>
      </c>
      <c r="E8672" s="228">
        <v>0</v>
      </c>
      <c r="J8672" s="229">
        <f t="shared" si="828"/>
        <v>0</v>
      </c>
      <c r="K8672" s="229">
        <f t="shared" si="829"/>
        <v>0</v>
      </c>
      <c r="L8672" s="229">
        <f t="shared" si="829"/>
        <v>0</v>
      </c>
      <c r="M8672" s="229">
        <f t="shared" si="830"/>
        <v>0</v>
      </c>
    </row>
    <row r="8673" spans="1:13" ht="15" customHeight="1">
      <c r="A8673" s="76"/>
      <c r="B8673" s="77" t="str">
        <f t="shared" si="827"/>
        <v/>
      </c>
      <c r="C8673" t="str">
        <f t="shared" si="826"/>
        <v/>
      </c>
      <c r="D8673" s="315" t="str">
        <f t="shared" si="831"/>
        <v/>
      </c>
      <c r="E8673" s="228">
        <v>0</v>
      </c>
      <c r="J8673" s="229">
        <f t="shared" si="828"/>
        <v>0</v>
      </c>
      <c r="K8673" s="229">
        <f t="shared" si="829"/>
        <v>0</v>
      </c>
      <c r="L8673" s="229">
        <f t="shared" si="829"/>
        <v>0</v>
      </c>
      <c r="M8673" s="229">
        <f t="shared" si="830"/>
        <v>0</v>
      </c>
    </row>
    <row r="8674" spans="1:13" ht="15" customHeight="1">
      <c r="A8674" s="76"/>
      <c r="B8674" s="77" t="str">
        <f t="shared" si="827"/>
        <v/>
      </c>
      <c r="C8674" t="str">
        <f t="shared" si="826"/>
        <v/>
      </c>
      <c r="D8674" s="315" t="str">
        <f t="shared" si="831"/>
        <v/>
      </c>
      <c r="E8674" s="228">
        <v>0</v>
      </c>
      <c r="J8674" s="229">
        <f t="shared" si="828"/>
        <v>0</v>
      </c>
      <c r="K8674" s="229">
        <f t="shared" si="829"/>
        <v>0</v>
      </c>
      <c r="L8674" s="229">
        <f t="shared" si="829"/>
        <v>0</v>
      </c>
      <c r="M8674" s="229">
        <f t="shared" si="830"/>
        <v>0</v>
      </c>
    </row>
    <row r="8675" spans="1:13" ht="15" customHeight="1">
      <c r="A8675" s="76"/>
      <c r="B8675" s="77" t="str">
        <f t="shared" si="827"/>
        <v/>
      </c>
      <c r="C8675" t="str">
        <f t="shared" si="826"/>
        <v/>
      </c>
      <c r="D8675" s="315" t="str">
        <f t="shared" si="831"/>
        <v/>
      </c>
      <c r="E8675" s="228">
        <v>0</v>
      </c>
      <c r="J8675" s="229">
        <f t="shared" si="828"/>
        <v>0</v>
      </c>
      <c r="K8675" s="229">
        <f t="shared" si="829"/>
        <v>0</v>
      </c>
      <c r="L8675" s="229">
        <f t="shared" si="829"/>
        <v>0</v>
      </c>
      <c r="M8675" s="229">
        <f t="shared" si="830"/>
        <v>0</v>
      </c>
    </row>
    <row r="8676" spans="1:13" ht="15" customHeight="1">
      <c r="A8676" s="76"/>
      <c r="B8676" s="77" t="str">
        <f t="shared" si="827"/>
        <v/>
      </c>
      <c r="C8676" t="str">
        <f t="shared" si="826"/>
        <v/>
      </c>
      <c r="D8676" s="315" t="str">
        <f t="shared" si="831"/>
        <v/>
      </c>
      <c r="E8676" s="228">
        <v>0</v>
      </c>
      <c r="J8676" s="229">
        <f t="shared" si="828"/>
        <v>0</v>
      </c>
      <c r="K8676" s="229">
        <f t="shared" si="829"/>
        <v>0</v>
      </c>
      <c r="L8676" s="229">
        <f t="shared" si="829"/>
        <v>0</v>
      </c>
      <c r="M8676" s="229">
        <f t="shared" si="830"/>
        <v>0</v>
      </c>
    </row>
    <row r="8677" spans="1:13" ht="15" customHeight="1">
      <c r="A8677" s="76"/>
      <c r="B8677" s="77" t="str">
        <f t="shared" si="827"/>
        <v/>
      </c>
      <c r="C8677" t="str">
        <f t="shared" si="826"/>
        <v/>
      </c>
      <c r="D8677" s="315" t="str">
        <f t="shared" si="831"/>
        <v/>
      </c>
      <c r="E8677" s="228">
        <v>0</v>
      </c>
      <c r="J8677" s="229">
        <f t="shared" si="828"/>
        <v>0</v>
      </c>
      <c r="K8677" s="229">
        <f t="shared" si="829"/>
        <v>0</v>
      </c>
      <c r="L8677" s="229">
        <f t="shared" si="829"/>
        <v>0</v>
      </c>
      <c r="M8677" s="229">
        <f t="shared" si="830"/>
        <v>0</v>
      </c>
    </row>
    <row r="8678" spans="1:13" ht="15" customHeight="1">
      <c r="A8678" s="76"/>
      <c r="B8678" s="77" t="str">
        <f t="shared" si="827"/>
        <v/>
      </c>
      <c r="C8678" t="str">
        <f t="shared" si="826"/>
        <v/>
      </c>
      <c r="D8678" s="315" t="str">
        <f t="shared" si="831"/>
        <v/>
      </c>
      <c r="E8678" s="228">
        <v>0</v>
      </c>
      <c r="J8678" s="229">
        <f t="shared" si="828"/>
        <v>0</v>
      </c>
      <c r="K8678" s="229">
        <f t="shared" si="829"/>
        <v>0</v>
      </c>
      <c r="L8678" s="229">
        <f t="shared" si="829"/>
        <v>0</v>
      </c>
      <c r="M8678" s="229">
        <f t="shared" si="830"/>
        <v>0</v>
      </c>
    </row>
    <row r="8679" spans="1:13" ht="15" customHeight="1">
      <c r="A8679" s="76"/>
      <c r="B8679" s="77" t="str">
        <f t="shared" si="827"/>
        <v/>
      </c>
      <c r="C8679" t="str">
        <f t="shared" si="826"/>
        <v/>
      </c>
      <c r="D8679" s="315" t="str">
        <f t="shared" si="831"/>
        <v/>
      </c>
      <c r="E8679" s="228">
        <v>0</v>
      </c>
      <c r="J8679" s="229">
        <f t="shared" si="828"/>
        <v>0</v>
      </c>
      <c r="K8679" s="229">
        <f t="shared" si="829"/>
        <v>0</v>
      </c>
      <c r="L8679" s="229">
        <f t="shared" si="829"/>
        <v>0</v>
      </c>
      <c r="M8679" s="229">
        <f t="shared" si="830"/>
        <v>0</v>
      </c>
    </row>
    <row r="8680" spans="1:13" ht="15" customHeight="1">
      <c r="A8680" s="76"/>
      <c r="B8680" s="77" t="str">
        <f t="shared" si="827"/>
        <v/>
      </c>
      <c r="C8680" t="str">
        <f t="shared" si="826"/>
        <v/>
      </c>
      <c r="D8680" s="315" t="str">
        <f t="shared" si="831"/>
        <v/>
      </c>
      <c r="E8680" s="228">
        <v>0</v>
      </c>
      <c r="J8680" s="229">
        <f t="shared" si="828"/>
        <v>0</v>
      </c>
      <c r="K8680" s="229">
        <f t="shared" si="829"/>
        <v>0</v>
      </c>
      <c r="L8680" s="229">
        <f t="shared" si="829"/>
        <v>0</v>
      </c>
      <c r="M8680" s="229">
        <f t="shared" si="830"/>
        <v>0</v>
      </c>
    </row>
    <row r="8681" spans="1:13" ht="15" customHeight="1">
      <c r="A8681" s="76"/>
      <c r="B8681" s="77" t="str">
        <f t="shared" si="827"/>
        <v/>
      </c>
      <c r="C8681" t="str">
        <f t="shared" si="826"/>
        <v/>
      </c>
      <c r="D8681" s="315" t="str">
        <f t="shared" si="831"/>
        <v/>
      </c>
      <c r="E8681" s="228">
        <v>0</v>
      </c>
      <c r="J8681" s="229">
        <f t="shared" si="828"/>
        <v>0</v>
      </c>
      <c r="K8681" s="229">
        <f t="shared" si="829"/>
        <v>0</v>
      </c>
      <c r="L8681" s="229">
        <f t="shared" si="829"/>
        <v>0</v>
      </c>
      <c r="M8681" s="229">
        <f t="shared" si="830"/>
        <v>0</v>
      </c>
    </row>
    <row r="8682" spans="1:13" ht="15" customHeight="1">
      <c r="A8682" s="76"/>
      <c r="B8682" s="77" t="str">
        <f t="shared" si="827"/>
        <v/>
      </c>
      <c r="C8682" t="str">
        <f t="shared" si="826"/>
        <v/>
      </c>
      <c r="D8682" s="315" t="str">
        <f t="shared" si="831"/>
        <v/>
      </c>
      <c r="E8682" s="228">
        <v>0</v>
      </c>
      <c r="J8682" s="229">
        <f t="shared" si="828"/>
        <v>0</v>
      </c>
      <c r="K8682" s="229">
        <f t="shared" si="829"/>
        <v>0</v>
      </c>
      <c r="L8682" s="229">
        <f t="shared" si="829"/>
        <v>0</v>
      </c>
      <c r="M8682" s="229">
        <f t="shared" si="830"/>
        <v>0</v>
      </c>
    </row>
    <row r="8683" spans="1:13" ht="15" customHeight="1">
      <c r="A8683" s="76"/>
      <c r="B8683" s="77" t="str">
        <f t="shared" si="827"/>
        <v/>
      </c>
      <c r="C8683" t="str">
        <f t="shared" si="826"/>
        <v/>
      </c>
      <c r="D8683" s="315" t="str">
        <f t="shared" si="831"/>
        <v/>
      </c>
      <c r="E8683" s="228">
        <v>0</v>
      </c>
      <c r="J8683" s="229">
        <f t="shared" si="828"/>
        <v>0</v>
      </c>
      <c r="K8683" s="229">
        <f t="shared" si="829"/>
        <v>0</v>
      </c>
      <c r="L8683" s="229">
        <f t="shared" si="829"/>
        <v>0</v>
      </c>
      <c r="M8683" s="229">
        <f t="shared" si="830"/>
        <v>0</v>
      </c>
    </row>
    <row r="8684" spans="1:13" ht="15" customHeight="1">
      <c r="A8684" s="76"/>
      <c r="B8684" s="77" t="str">
        <f t="shared" si="827"/>
        <v/>
      </c>
      <c r="C8684" t="str">
        <f t="shared" si="826"/>
        <v/>
      </c>
      <c r="D8684" s="315" t="str">
        <f t="shared" si="831"/>
        <v/>
      </c>
      <c r="E8684" s="228">
        <v>0</v>
      </c>
      <c r="J8684" s="229">
        <f t="shared" si="828"/>
        <v>0</v>
      </c>
      <c r="K8684" s="229">
        <f t="shared" si="829"/>
        <v>0</v>
      </c>
      <c r="L8684" s="229">
        <f t="shared" si="829"/>
        <v>0</v>
      </c>
      <c r="M8684" s="229">
        <f t="shared" si="830"/>
        <v>0</v>
      </c>
    </row>
    <row r="8685" spans="1:13" ht="15" customHeight="1">
      <c r="A8685" s="76"/>
      <c r="B8685" s="77" t="str">
        <f t="shared" si="827"/>
        <v/>
      </c>
      <c r="C8685" t="str">
        <f t="shared" si="826"/>
        <v/>
      </c>
      <c r="D8685" s="315" t="str">
        <f t="shared" si="831"/>
        <v/>
      </c>
      <c r="E8685" s="228">
        <v>0</v>
      </c>
      <c r="J8685" s="229">
        <f t="shared" si="828"/>
        <v>0</v>
      </c>
      <c r="K8685" s="229">
        <f t="shared" si="829"/>
        <v>0</v>
      </c>
      <c r="L8685" s="229">
        <f t="shared" si="829"/>
        <v>0</v>
      </c>
      <c r="M8685" s="229">
        <f t="shared" si="830"/>
        <v>0</v>
      </c>
    </row>
    <row r="8686" spans="1:13" ht="15" customHeight="1">
      <c r="A8686" s="76"/>
      <c r="B8686" s="77" t="str">
        <f t="shared" si="827"/>
        <v/>
      </c>
      <c r="C8686" t="str">
        <f t="shared" si="826"/>
        <v/>
      </c>
      <c r="D8686" s="315" t="str">
        <f t="shared" si="831"/>
        <v/>
      </c>
      <c r="E8686" s="228">
        <v>0</v>
      </c>
      <c r="J8686" s="229">
        <f t="shared" si="828"/>
        <v>0</v>
      </c>
      <c r="K8686" s="229">
        <f t="shared" si="829"/>
        <v>0</v>
      </c>
      <c r="L8686" s="229">
        <f t="shared" si="829"/>
        <v>0</v>
      </c>
      <c r="M8686" s="229">
        <f t="shared" si="830"/>
        <v>0</v>
      </c>
    </row>
    <row r="8687" spans="1:13" ht="15" customHeight="1">
      <c r="A8687" s="76"/>
      <c r="B8687" s="77" t="str">
        <f t="shared" si="827"/>
        <v/>
      </c>
      <c r="C8687" t="str">
        <f t="shared" si="826"/>
        <v/>
      </c>
      <c r="D8687" s="315" t="str">
        <f t="shared" si="831"/>
        <v/>
      </c>
      <c r="E8687" s="228">
        <v>0</v>
      </c>
      <c r="J8687" s="229">
        <f t="shared" si="828"/>
        <v>0</v>
      </c>
      <c r="K8687" s="229">
        <f t="shared" si="829"/>
        <v>0</v>
      </c>
      <c r="L8687" s="229">
        <f t="shared" si="829"/>
        <v>0</v>
      </c>
      <c r="M8687" s="229">
        <f t="shared" si="830"/>
        <v>0</v>
      </c>
    </row>
    <row r="8688" spans="1:13" ht="15" customHeight="1">
      <c r="A8688" s="76"/>
      <c r="B8688" s="77" t="str">
        <f t="shared" si="827"/>
        <v/>
      </c>
      <c r="C8688" t="str">
        <f t="shared" si="826"/>
        <v/>
      </c>
      <c r="D8688" s="315" t="str">
        <f t="shared" si="831"/>
        <v/>
      </c>
      <c r="E8688" s="228">
        <v>0</v>
      </c>
      <c r="J8688" s="229">
        <f t="shared" si="828"/>
        <v>0</v>
      </c>
      <c r="K8688" s="229">
        <f t="shared" si="829"/>
        <v>0</v>
      </c>
      <c r="L8688" s="229">
        <f t="shared" si="829"/>
        <v>0</v>
      </c>
      <c r="M8688" s="229">
        <f t="shared" si="830"/>
        <v>0</v>
      </c>
    </row>
    <row r="8689" spans="1:13" ht="15" customHeight="1">
      <c r="A8689" s="76"/>
      <c r="B8689" s="77" t="str">
        <f t="shared" si="827"/>
        <v/>
      </c>
      <c r="C8689" t="str">
        <f t="shared" si="826"/>
        <v/>
      </c>
      <c r="D8689" s="315" t="str">
        <f t="shared" si="831"/>
        <v/>
      </c>
      <c r="E8689" s="228">
        <v>0</v>
      </c>
      <c r="J8689" s="229">
        <f t="shared" si="828"/>
        <v>0</v>
      </c>
      <c r="K8689" s="229">
        <f t="shared" si="829"/>
        <v>0</v>
      </c>
      <c r="L8689" s="229">
        <f t="shared" si="829"/>
        <v>0</v>
      </c>
      <c r="M8689" s="229">
        <f t="shared" si="830"/>
        <v>0</v>
      </c>
    </row>
    <row r="8690" spans="1:13" ht="15" customHeight="1">
      <c r="A8690" s="76"/>
      <c r="B8690" s="77" t="str">
        <f t="shared" si="827"/>
        <v/>
      </c>
      <c r="C8690" t="str">
        <f t="shared" si="826"/>
        <v/>
      </c>
      <c r="D8690" s="315" t="str">
        <f t="shared" si="831"/>
        <v/>
      </c>
      <c r="E8690" s="228">
        <v>0</v>
      </c>
      <c r="J8690" s="229">
        <f t="shared" si="828"/>
        <v>0</v>
      </c>
      <c r="K8690" s="229">
        <f t="shared" si="829"/>
        <v>0</v>
      </c>
      <c r="L8690" s="229">
        <f t="shared" si="829"/>
        <v>0</v>
      </c>
      <c r="M8690" s="229">
        <f t="shared" si="830"/>
        <v>0</v>
      </c>
    </row>
    <row r="8691" spans="1:13" ht="15" customHeight="1">
      <c r="A8691" s="76"/>
      <c r="B8691" s="77" t="str">
        <f t="shared" si="827"/>
        <v/>
      </c>
      <c r="C8691" t="str">
        <f t="shared" si="826"/>
        <v/>
      </c>
      <c r="D8691" s="315" t="str">
        <f t="shared" si="831"/>
        <v/>
      </c>
      <c r="E8691" s="228">
        <v>0</v>
      </c>
      <c r="J8691" s="229">
        <f t="shared" si="828"/>
        <v>0</v>
      </c>
      <c r="K8691" s="229">
        <f t="shared" si="829"/>
        <v>0</v>
      </c>
      <c r="L8691" s="229">
        <f t="shared" si="829"/>
        <v>0</v>
      </c>
      <c r="M8691" s="229">
        <f t="shared" si="830"/>
        <v>0</v>
      </c>
    </row>
    <row r="8692" spans="1:13" ht="15" customHeight="1">
      <c r="A8692" s="76"/>
      <c r="B8692" s="77" t="str">
        <f t="shared" si="827"/>
        <v/>
      </c>
      <c r="C8692" t="str">
        <f t="shared" si="826"/>
        <v/>
      </c>
      <c r="D8692" s="315" t="str">
        <f t="shared" si="831"/>
        <v/>
      </c>
      <c r="E8692" s="228">
        <v>0</v>
      </c>
      <c r="J8692" s="229">
        <f t="shared" si="828"/>
        <v>0</v>
      </c>
      <c r="K8692" s="229">
        <f t="shared" si="829"/>
        <v>0</v>
      </c>
      <c r="L8692" s="229">
        <f t="shared" si="829"/>
        <v>0</v>
      </c>
      <c r="M8692" s="229">
        <f t="shared" si="830"/>
        <v>0</v>
      </c>
    </row>
    <row r="8693" spans="1:13" ht="15" customHeight="1">
      <c r="A8693" s="76"/>
      <c r="B8693" s="77" t="str">
        <f t="shared" si="827"/>
        <v/>
      </c>
      <c r="C8693" t="str">
        <f t="shared" si="826"/>
        <v/>
      </c>
      <c r="D8693" s="315" t="str">
        <f t="shared" si="831"/>
        <v/>
      </c>
      <c r="E8693" s="228">
        <v>0</v>
      </c>
      <c r="J8693" s="229">
        <f t="shared" si="828"/>
        <v>0</v>
      </c>
      <c r="K8693" s="229">
        <f t="shared" si="829"/>
        <v>0</v>
      </c>
      <c r="L8693" s="229">
        <f t="shared" si="829"/>
        <v>0</v>
      </c>
      <c r="M8693" s="229">
        <f t="shared" si="830"/>
        <v>0</v>
      </c>
    </row>
    <row r="8694" spans="1:13" ht="15" customHeight="1">
      <c r="A8694" s="76"/>
      <c r="B8694" s="77" t="str">
        <f t="shared" si="827"/>
        <v/>
      </c>
      <c r="C8694" t="str">
        <f t="shared" si="826"/>
        <v/>
      </c>
      <c r="D8694" s="315" t="str">
        <f t="shared" si="831"/>
        <v/>
      </c>
      <c r="E8694" s="228">
        <v>0</v>
      </c>
      <c r="J8694" s="229">
        <f t="shared" si="828"/>
        <v>0</v>
      </c>
      <c r="K8694" s="229">
        <f t="shared" si="829"/>
        <v>0</v>
      </c>
      <c r="L8694" s="229">
        <f t="shared" si="829"/>
        <v>0</v>
      </c>
      <c r="M8694" s="229">
        <f t="shared" si="830"/>
        <v>0</v>
      </c>
    </row>
    <row r="8695" spans="1:13" ht="15" customHeight="1">
      <c r="A8695" s="76"/>
      <c r="B8695" s="77" t="str">
        <f t="shared" si="827"/>
        <v/>
      </c>
      <c r="C8695" t="str">
        <f t="shared" si="826"/>
        <v/>
      </c>
      <c r="D8695" s="315" t="str">
        <f t="shared" si="831"/>
        <v/>
      </c>
      <c r="E8695" s="228">
        <v>0</v>
      </c>
      <c r="J8695" s="229">
        <f t="shared" si="828"/>
        <v>0</v>
      </c>
      <c r="K8695" s="229">
        <f t="shared" si="829"/>
        <v>0</v>
      </c>
      <c r="L8695" s="229">
        <f t="shared" si="829"/>
        <v>0</v>
      </c>
      <c r="M8695" s="229">
        <f t="shared" si="830"/>
        <v>0</v>
      </c>
    </row>
    <row r="8696" spans="1:13" ht="15" customHeight="1">
      <c r="A8696" s="76"/>
      <c r="B8696" s="77" t="str">
        <f t="shared" si="827"/>
        <v/>
      </c>
      <c r="C8696" t="str">
        <f t="shared" si="826"/>
        <v/>
      </c>
      <c r="D8696" s="315" t="str">
        <f t="shared" si="831"/>
        <v/>
      </c>
      <c r="E8696" s="228">
        <v>0</v>
      </c>
      <c r="J8696" s="229">
        <f t="shared" si="828"/>
        <v>0</v>
      </c>
      <c r="K8696" s="229">
        <f t="shared" si="829"/>
        <v>0</v>
      </c>
      <c r="L8696" s="229">
        <f t="shared" si="829"/>
        <v>0</v>
      </c>
      <c r="M8696" s="229">
        <f t="shared" si="830"/>
        <v>0</v>
      </c>
    </row>
    <row r="8697" spans="1:13" ht="15" customHeight="1">
      <c r="A8697" s="76"/>
      <c r="B8697" s="77" t="str">
        <f t="shared" si="827"/>
        <v/>
      </c>
      <c r="C8697" t="str">
        <f t="shared" si="826"/>
        <v/>
      </c>
      <c r="D8697" s="315" t="str">
        <f t="shared" si="831"/>
        <v/>
      </c>
      <c r="E8697" s="228">
        <v>0</v>
      </c>
      <c r="J8697" s="229">
        <f t="shared" si="828"/>
        <v>0</v>
      </c>
      <c r="K8697" s="229">
        <f t="shared" si="829"/>
        <v>0</v>
      </c>
      <c r="L8697" s="229">
        <f t="shared" si="829"/>
        <v>0</v>
      </c>
      <c r="M8697" s="229">
        <f t="shared" si="830"/>
        <v>0</v>
      </c>
    </row>
    <row r="8698" spans="1:13" ht="15" customHeight="1">
      <c r="A8698" s="76"/>
      <c r="B8698" s="77" t="str">
        <f t="shared" si="827"/>
        <v/>
      </c>
      <c r="C8698" t="str">
        <f t="shared" si="826"/>
        <v/>
      </c>
      <c r="D8698" s="315" t="str">
        <f t="shared" si="831"/>
        <v/>
      </c>
      <c r="E8698" s="228">
        <v>0</v>
      </c>
      <c r="J8698" s="229">
        <f t="shared" si="828"/>
        <v>0</v>
      </c>
      <c r="K8698" s="229">
        <f t="shared" si="829"/>
        <v>0</v>
      </c>
      <c r="L8698" s="229">
        <f t="shared" si="829"/>
        <v>0</v>
      </c>
      <c r="M8698" s="229">
        <f t="shared" si="830"/>
        <v>0</v>
      </c>
    </row>
    <row r="8699" spans="1:13" ht="15" customHeight="1">
      <c r="A8699" s="76"/>
      <c r="B8699" s="77" t="str">
        <f t="shared" si="827"/>
        <v/>
      </c>
      <c r="C8699" t="str">
        <f t="shared" si="826"/>
        <v/>
      </c>
      <c r="D8699" s="315" t="str">
        <f t="shared" si="831"/>
        <v/>
      </c>
      <c r="E8699" s="228">
        <v>0</v>
      </c>
      <c r="J8699" s="229">
        <f t="shared" si="828"/>
        <v>0</v>
      </c>
      <c r="K8699" s="229">
        <f t="shared" si="829"/>
        <v>0</v>
      </c>
      <c r="L8699" s="229">
        <f t="shared" si="829"/>
        <v>0</v>
      </c>
      <c r="M8699" s="229">
        <f t="shared" si="830"/>
        <v>0</v>
      </c>
    </row>
    <row r="8700" spans="1:13" ht="15" customHeight="1">
      <c r="A8700" s="76"/>
      <c r="B8700" s="77" t="str">
        <f t="shared" si="827"/>
        <v/>
      </c>
      <c r="C8700" t="str">
        <f t="shared" si="826"/>
        <v/>
      </c>
      <c r="D8700" s="315" t="str">
        <f t="shared" si="831"/>
        <v/>
      </c>
      <c r="E8700" s="228">
        <v>0</v>
      </c>
      <c r="J8700" s="229">
        <f t="shared" si="828"/>
        <v>0</v>
      </c>
      <c r="K8700" s="229">
        <f t="shared" si="829"/>
        <v>0</v>
      </c>
      <c r="L8700" s="229">
        <f t="shared" si="829"/>
        <v>0</v>
      </c>
      <c r="M8700" s="229">
        <f t="shared" si="830"/>
        <v>0</v>
      </c>
    </row>
    <row r="8701" spans="1:13" ht="15" customHeight="1">
      <c r="A8701" s="76"/>
      <c r="B8701" s="77" t="str">
        <f t="shared" si="827"/>
        <v/>
      </c>
      <c r="C8701" t="str">
        <f t="shared" si="826"/>
        <v/>
      </c>
      <c r="D8701" s="315" t="str">
        <f t="shared" si="831"/>
        <v/>
      </c>
      <c r="E8701" s="228">
        <v>0</v>
      </c>
      <c r="J8701" s="229">
        <f t="shared" si="828"/>
        <v>0</v>
      </c>
      <c r="K8701" s="229">
        <f t="shared" si="829"/>
        <v>0</v>
      </c>
      <c r="L8701" s="229">
        <f t="shared" si="829"/>
        <v>0</v>
      </c>
      <c r="M8701" s="229">
        <f t="shared" si="830"/>
        <v>0</v>
      </c>
    </row>
    <row r="8702" spans="1:13" ht="15" customHeight="1">
      <c r="A8702" s="76"/>
      <c r="B8702" s="77" t="str">
        <f t="shared" si="827"/>
        <v/>
      </c>
      <c r="C8702" t="str">
        <f t="shared" si="826"/>
        <v/>
      </c>
      <c r="D8702" s="315" t="str">
        <f t="shared" si="831"/>
        <v/>
      </c>
      <c r="E8702" s="228">
        <v>0</v>
      </c>
      <c r="J8702" s="229">
        <f t="shared" si="828"/>
        <v>0</v>
      </c>
      <c r="K8702" s="229">
        <f t="shared" si="829"/>
        <v>0</v>
      </c>
      <c r="L8702" s="229">
        <f t="shared" si="829"/>
        <v>0</v>
      </c>
      <c r="M8702" s="229">
        <f t="shared" si="830"/>
        <v>0</v>
      </c>
    </row>
    <row r="8703" spans="1:13" ht="15" customHeight="1">
      <c r="A8703" s="76"/>
      <c r="B8703" s="77" t="str">
        <f t="shared" si="827"/>
        <v/>
      </c>
      <c r="C8703" t="str">
        <f t="shared" si="826"/>
        <v/>
      </c>
      <c r="D8703" s="315" t="str">
        <f t="shared" si="831"/>
        <v/>
      </c>
      <c r="E8703" s="228">
        <v>0</v>
      </c>
      <c r="J8703" s="229">
        <f t="shared" si="828"/>
        <v>0</v>
      </c>
      <c r="K8703" s="229">
        <f t="shared" si="829"/>
        <v>0</v>
      </c>
      <c r="L8703" s="229">
        <f t="shared" si="829"/>
        <v>0</v>
      </c>
      <c r="M8703" s="229">
        <f t="shared" si="830"/>
        <v>0</v>
      </c>
    </row>
    <row r="8704" spans="1:13" ht="15" customHeight="1">
      <c r="A8704" s="76"/>
      <c r="B8704" s="77" t="str">
        <f t="shared" si="827"/>
        <v/>
      </c>
      <c r="C8704" t="str">
        <f t="shared" si="826"/>
        <v/>
      </c>
      <c r="D8704" s="315" t="str">
        <f t="shared" si="831"/>
        <v/>
      </c>
      <c r="E8704" s="228">
        <v>0</v>
      </c>
      <c r="J8704" s="229">
        <f t="shared" si="828"/>
        <v>0</v>
      </c>
      <c r="K8704" s="229">
        <f t="shared" si="829"/>
        <v>0</v>
      </c>
      <c r="L8704" s="229">
        <f t="shared" si="829"/>
        <v>0</v>
      </c>
      <c r="M8704" s="229">
        <f t="shared" si="830"/>
        <v>0</v>
      </c>
    </row>
    <row r="8705" spans="1:13" ht="15" customHeight="1">
      <c r="A8705" s="76"/>
      <c r="B8705" s="77" t="str">
        <f t="shared" si="827"/>
        <v/>
      </c>
      <c r="C8705" t="str">
        <f t="shared" ref="C8705:C8768" si="832">IF(A8705&lt;&gt;"",TEXT(A8705,"aaaa"),"")</f>
        <v/>
      </c>
      <c r="D8705" s="315" t="str">
        <f t="shared" si="831"/>
        <v/>
      </c>
      <c r="E8705" s="228">
        <v>0</v>
      </c>
      <c r="J8705" s="229">
        <f t="shared" si="828"/>
        <v>0</v>
      </c>
      <c r="K8705" s="229">
        <f t="shared" si="829"/>
        <v>0</v>
      </c>
      <c r="L8705" s="229">
        <f t="shared" si="829"/>
        <v>0</v>
      </c>
      <c r="M8705" s="229">
        <f t="shared" si="830"/>
        <v>0</v>
      </c>
    </row>
    <row r="8706" spans="1:13" ht="15" customHeight="1">
      <c r="A8706" s="76"/>
      <c r="B8706" s="77" t="str">
        <f t="shared" si="827"/>
        <v/>
      </c>
      <c r="C8706" t="str">
        <f t="shared" si="832"/>
        <v/>
      </c>
      <c r="D8706" s="315" t="str">
        <f t="shared" si="831"/>
        <v/>
      </c>
      <c r="E8706" s="228">
        <v>0</v>
      </c>
      <c r="J8706" s="229">
        <f t="shared" si="828"/>
        <v>0</v>
      </c>
      <c r="K8706" s="229">
        <f t="shared" si="829"/>
        <v>0</v>
      </c>
      <c r="L8706" s="229">
        <f t="shared" si="829"/>
        <v>0</v>
      </c>
      <c r="M8706" s="229">
        <f t="shared" si="830"/>
        <v>0</v>
      </c>
    </row>
    <row r="8707" spans="1:13" ht="15" customHeight="1">
      <c r="A8707" s="76"/>
      <c r="B8707" s="77" t="str">
        <f t="shared" si="827"/>
        <v/>
      </c>
      <c r="C8707" t="str">
        <f t="shared" si="832"/>
        <v/>
      </c>
      <c r="D8707" s="315" t="str">
        <f t="shared" si="831"/>
        <v/>
      </c>
      <c r="E8707" s="228">
        <v>0</v>
      </c>
      <c r="J8707" s="229">
        <f t="shared" si="828"/>
        <v>0</v>
      </c>
      <c r="K8707" s="229">
        <f t="shared" si="829"/>
        <v>0</v>
      </c>
      <c r="L8707" s="229">
        <f t="shared" si="829"/>
        <v>0</v>
      </c>
      <c r="M8707" s="229">
        <f t="shared" si="830"/>
        <v>0</v>
      </c>
    </row>
    <row r="8708" spans="1:13" ht="15" customHeight="1">
      <c r="A8708" s="76"/>
      <c r="B8708" s="77" t="str">
        <f t="shared" si="827"/>
        <v/>
      </c>
      <c r="C8708" t="str">
        <f t="shared" si="832"/>
        <v/>
      </c>
      <c r="D8708" s="315" t="str">
        <f t="shared" si="831"/>
        <v/>
      </c>
      <c r="E8708" s="228">
        <v>0</v>
      </c>
      <c r="J8708" s="229">
        <f t="shared" si="828"/>
        <v>0</v>
      </c>
      <c r="K8708" s="229">
        <f t="shared" si="829"/>
        <v>0</v>
      </c>
      <c r="L8708" s="229">
        <f t="shared" si="829"/>
        <v>0</v>
      </c>
      <c r="M8708" s="229">
        <f t="shared" si="830"/>
        <v>0</v>
      </c>
    </row>
    <row r="8709" spans="1:13" ht="15" customHeight="1">
      <c r="A8709" s="76"/>
      <c r="B8709" s="77" t="str">
        <f t="shared" si="827"/>
        <v/>
      </c>
      <c r="C8709" t="str">
        <f t="shared" si="832"/>
        <v/>
      </c>
      <c r="D8709" s="315" t="str">
        <f t="shared" si="831"/>
        <v/>
      </c>
      <c r="E8709" s="228">
        <v>0</v>
      </c>
      <c r="J8709" s="229">
        <f t="shared" si="828"/>
        <v>0</v>
      </c>
      <c r="K8709" s="229">
        <f t="shared" si="829"/>
        <v>0</v>
      </c>
      <c r="L8709" s="229">
        <f t="shared" si="829"/>
        <v>0</v>
      </c>
      <c r="M8709" s="229">
        <f t="shared" si="830"/>
        <v>0</v>
      </c>
    </row>
    <row r="8710" spans="1:13" ht="15" customHeight="1">
      <c r="A8710" s="76"/>
      <c r="B8710" s="77" t="str">
        <f t="shared" si="827"/>
        <v/>
      </c>
      <c r="C8710" t="str">
        <f t="shared" si="832"/>
        <v/>
      </c>
      <c r="D8710" s="315" t="str">
        <f t="shared" si="831"/>
        <v/>
      </c>
      <c r="E8710" s="228">
        <v>0</v>
      </c>
      <c r="J8710" s="229">
        <f t="shared" si="828"/>
        <v>0</v>
      </c>
      <c r="K8710" s="229">
        <f t="shared" si="829"/>
        <v>0</v>
      </c>
      <c r="L8710" s="229">
        <f t="shared" si="829"/>
        <v>0</v>
      </c>
      <c r="M8710" s="229">
        <f t="shared" si="830"/>
        <v>0</v>
      </c>
    </row>
    <row r="8711" spans="1:13" ht="15" customHeight="1">
      <c r="A8711" s="76"/>
      <c r="B8711" s="77" t="str">
        <f t="shared" ref="B8711:B8774" si="833">IF(A8711="","",TEXT(A8711,"DDDD"))</f>
        <v/>
      </c>
      <c r="C8711" t="str">
        <f t="shared" si="832"/>
        <v/>
      </c>
      <c r="D8711" s="315" t="str">
        <f t="shared" si="831"/>
        <v/>
      </c>
      <c r="E8711" s="228">
        <v>0</v>
      </c>
      <c r="J8711" s="229">
        <f t="shared" ref="J8711:J8774" si="834">IF(E8711=0,0,(1-J$4)*E8711)</f>
        <v>0</v>
      </c>
      <c r="K8711" s="229">
        <f t="shared" ref="K8711:L8774" si="835">IF(F8711=0,0,(1-K$4)*F8711)</f>
        <v>0</v>
      </c>
      <c r="L8711" s="229">
        <f t="shared" si="835"/>
        <v>0</v>
      </c>
      <c r="M8711" s="229">
        <f t="shared" ref="M8711:M8774" si="836">IF(H8711=0,0,(1-M$4)*H8711)</f>
        <v>0</v>
      </c>
    </row>
    <row r="8712" spans="1:13" ht="15" customHeight="1">
      <c r="A8712" s="76"/>
      <c r="B8712" s="77" t="str">
        <f t="shared" si="833"/>
        <v/>
      </c>
      <c r="C8712" t="str">
        <f t="shared" si="832"/>
        <v/>
      </c>
      <c r="D8712" s="315" t="str">
        <f t="shared" ref="D8712:D8775" si="837">IF(A8712&lt;&gt;"",PROPER(TEXT(A8712,"Mmmm")),"")</f>
        <v/>
      </c>
      <c r="E8712" s="228">
        <v>0</v>
      </c>
      <c r="J8712" s="229">
        <f t="shared" si="834"/>
        <v>0</v>
      </c>
      <c r="K8712" s="229">
        <f t="shared" si="835"/>
        <v>0</v>
      </c>
      <c r="L8712" s="229">
        <f t="shared" si="835"/>
        <v>0</v>
      </c>
      <c r="M8712" s="229">
        <f t="shared" si="836"/>
        <v>0</v>
      </c>
    </row>
    <row r="8713" spans="1:13" ht="15" customHeight="1">
      <c r="A8713" s="76"/>
      <c r="B8713" s="77" t="str">
        <f t="shared" si="833"/>
        <v/>
      </c>
      <c r="C8713" t="str">
        <f t="shared" si="832"/>
        <v/>
      </c>
      <c r="D8713" s="315" t="str">
        <f t="shared" si="837"/>
        <v/>
      </c>
      <c r="E8713" s="228">
        <v>0</v>
      </c>
      <c r="J8713" s="229">
        <f t="shared" si="834"/>
        <v>0</v>
      </c>
      <c r="K8713" s="229">
        <f t="shared" si="835"/>
        <v>0</v>
      </c>
      <c r="L8713" s="229">
        <f t="shared" si="835"/>
        <v>0</v>
      </c>
      <c r="M8713" s="229">
        <f t="shared" si="836"/>
        <v>0</v>
      </c>
    </row>
    <row r="8714" spans="1:13" ht="15" customHeight="1">
      <c r="A8714" s="76"/>
      <c r="B8714" s="77" t="str">
        <f t="shared" si="833"/>
        <v/>
      </c>
      <c r="C8714" t="str">
        <f t="shared" si="832"/>
        <v/>
      </c>
      <c r="D8714" s="315" t="str">
        <f t="shared" si="837"/>
        <v/>
      </c>
      <c r="E8714" s="228">
        <v>0</v>
      </c>
      <c r="J8714" s="229">
        <f t="shared" si="834"/>
        <v>0</v>
      </c>
      <c r="K8714" s="229">
        <f t="shared" si="835"/>
        <v>0</v>
      </c>
      <c r="L8714" s="229">
        <f t="shared" si="835"/>
        <v>0</v>
      </c>
      <c r="M8714" s="229">
        <f t="shared" si="836"/>
        <v>0</v>
      </c>
    </row>
    <row r="8715" spans="1:13" ht="15" customHeight="1">
      <c r="A8715" s="76"/>
      <c r="B8715" s="77" t="str">
        <f t="shared" si="833"/>
        <v/>
      </c>
      <c r="C8715" t="str">
        <f t="shared" si="832"/>
        <v/>
      </c>
      <c r="D8715" s="315" t="str">
        <f t="shared" si="837"/>
        <v/>
      </c>
      <c r="E8715" s="228">
        <v>0</v>
      </c>
      <c r="J8715" s="229">
        <f t="shared" si="834"/>
        <v>0</v>
      </c>
      <c r="K8715" s="229">
        <f t="shared" si="835"/>
        <v>0</v>
      </c>
      <c r="L8715" s="229">
        <f t="shared" si="835"/>
        <v>0</v>
      </c>
      <c r="M8715" s="229">
        <f t="shared" si="836"/>
        <v>0</v>
      </c>
    </row>
    <row r="8716" spans="1:13" ht="15" customHeight="1">
      <c r="A8716" s="76"/>
      <c r="B8716" s="77" t="str">
        <f t="shared" si="833"/>
        <v/>
      </c>
      <c r="C8716" t="str">
        <f t="shared" si="832"/>
        <v/>
      </c>
      <c r="D8716" s="315" t="str">
        <f t="shared" si="837"/>
        <v/>
      </c>
      <c r="E8716" s="228">
        <v>0</v>
      </c>
      <c r="J8716" s="229">
        <f t="shared" si="834"/>
        <v>0</v>
      </c>
      <c r="K8716" s="229">
        <f t="shared" si="835"/>
        <v>0</v>
      </c>
      <c r="L8716" s="229">
        <f t="shared" si="835"/>
        <v>0</v>
      </c>
      <c r="M8716" s="229">
        <f t="shared" si="836"/>
        <v>0</v>
      </c>
    </row>
    <row r="8717" spans="1:13" ht="15" customHeight="1">
      <c r="A8717" s="76"/>
      <c r="B8717" s="77" t="str">
        <f t="shared" si="833"/>
        <v/>
      </c>
      <c r="C8717" t="str">
        <f t="shared" si="832"/>
        <v/>
      </c>
      <c r="D8717" s="315" t="str">
        <f t="shared" si="837"/>
        <v/>
      </c>
      <c r="E8717" s="228">
        <v>0</v>
      </c>
      <c r="J8717" s="229">
        <f t="shared" si="834"/>
        <v>0</v>
      </c>
      <c r="K8717" s="229">
        <f t="shared" si="835"/>
        <v>0</v>
      </c>
      <c r="L8717" s="229">
        <f t="shared" si="835"/>
        <v>0</v>
      </c>
      <c r="M8717" s="229">
        <f t="shared" si="836"/>
        <v>0</v>
      </c>
    </row>
    <row r="8718" spans="1:13" ht="15" customHeight="1">
      <c r="A8718" s="76"/>
      <c r="B8718" s="77" t="str">
        <f t="shared" si="833"/>
        <v/>
      </c>
      <c r="C8718" t="str">
        <f t="shared" si="832"/>
        <v/>
      </c>
      <c r="D8718" s="315" t="str">
        <f t="shared" si="837"/>
        <v/>
      </c>
      <c r="E8718" s="228">
        <v>0</v>
      </c>
      <c r="J8718" s="229">
        <f t="shared" si="834"/>
        <v>0</v>
      </c>
      <c r="K8718" s="229">
        <f t="shared" si="835"/>
        <v>0</v>
      </c>
      <c r="L8718" s="229">
        <f t="shared" si="835"/>
        <v>0</v>
      </c>
      <c r="M8718" s="229">
        <f t="shared" si="836"/>
        <v>0</v>
      </c>
    </row>
    <row r="8719" spans="1:13" ht="15" customHeight="1">
      <c r="A8719" s="76"/>
      <c r="B8719" s="77" t="str">
        <f t="shared" si="833"/>
        <v/>
      </c>
      <c r="C8719" t="str">
        <f t="shared" si="832"/>
        <v/>
      </c>
      <c r="D8719" s="315" t="str">
        <f t="shared" si="837"/>
        <v/>
      </c>
      <c r="E8719" s="228">
        <v>0</v>
      </c>
      <c r="J8719" s="229">
        <f t="shared" si="834"/>
        <v>0</v>
      </c>
      <c r="K8719" s="229">
        <f t="shared" si="835"/>
        <v>0</v>
      </c>
      <c r="L8719" s="229">
        <f t="shared" si="835"/>
        <v>0</v>
      </c>
      <c r="M8719" s="229">
        <f t="shared" si="836"/>
        <v>0</v>
      </c>
    </row>
    <row r="8720" spans="1:13" ht="15" customHeight="1">
      <c r="A8720" s="76"/>
      <c r="B8720" s="77" t="str">
        <f t="shared" si="833"/>
        <v/>
      </c>
      <c r="C8720" t="str">
        <f t="shared" si="832"/>
        <v/>
      </c>
      <c r="D8720" s="315" t="str">
        <f t="shared" si="837"/>
        <v/>
      </c>
      <c r="E8720" s="228">
        <v>0</v>
      </c>
      <c r="J8720" s="229">
        <f t="shared" si="834"/>
        <v>0</v>
      </c>
      <c r="K8720" s="229">
        <f t="shared" si="835"/>
        <v>0</v>
      </c>
      <c r="L8720" s="229">
        <f t="shared" si="835"/>
        <v>0</v>
      </c>
      <c r="M8720" s="229">
        <f t="shared" si="836"/>
        <v>0</v>
      </c>
    </row>
    <row r="8721" spans="1:13" ht="15" customHeight="1">
      <c r="A8721" s="76"/>
      <c r="B8721" s="77" t="str">
        <f t="shared" si="833"/>
        <v/>
      </c>
      <c r="C8721" t="str">
        <f t="shared" si="832"/>
        <v/>
      </c>
      <c r="D8721" s="315" t="str">
        <f t="shared" si="837"/>
        <v/>
      </c>
      <c r="E8721" s="228">
        <v>0</v>
      </c>
      <c r="J8721" s="229">
        <f t="shared" si="834"/>
        <v>0</v>
      </c>
      <c r="K8721" s="229">
        <f t="shared" si="835"/>
        <v>0</v>
      </c>
      <c r="L8721" s="229">
        <f t="shared" si="835"/>
        <v>0</v>
      </c>
      <c r="M8721" s="229">
        <f t="shared" si="836"/>
        <v>0</v>
      </c>
    </row>
    <row r="8722" spans="1:13" ht="15" customHeight="1">
      <c r="A8722" s="76"/>
      <c r="B8722" s="77" t="str">
        <f t="shared" si="833"/>
        <v/>
      </c>
      <c r="C8722" t="str">
        <f t="shared" si="832"/>
        <v/>
      </c>
      <c r="D8722" s="315" t="str">
        <f t="shared" si="837"/>
        <v/>
      </c>
      <c r="E8722" s="228">
        <v>0</v>
      </c>
      <c r="J8722" s="229">
        <f t="shared" si="834"/>
        <v>0</v>
      </c>
      <c r="K8722" s="229">
        <f t="shared" si="835"/>
        <v>0</v>
      </c>
      <c r="L8722" s="229">
        <f t="shared" si="835"/>
        <v>0</v>
      </c>
      <c r="M8722" s="229">
        <f t="shared" si="836"/>
        <v>0</v>
      </c>
    </row>
    <row r="8723" spans="1:13" ht="15" customHeight="1">
      <c r="A8723" s="76"/>
      <c r="B8723" s="77" t="str">
        <f t="shared" si="833"/>
        <v/>
      </c>
      <c r="C8723" t="str">
        <f t="shared" si="832"/>
        <v/>
      </c>
      <c r="D8723" s="315" t="str">
        <f t="shared" si="837"/>
        <v/>
      </c>
      <c r="E8723" s="228">
        <v>0</v>
      </c>
      <c r="J8723" s="229">
        <f t="shared" si="834"/>
        <v>0</v>
      </c>
      <c r="K8723" s="229">
        <f t="shared" si="835"/>
        <v>0</v>
      </c>
      <c r="L8723" s="229">
        <f t="shared" si="835"/>
        <v>0</v>
      </c>
      <c r="M8723" s="229">
        <f t="shared" si="836"/>
        <v>0</v>
      </c>
    </row>
    <row r="8724" spans="1:13" ht="15" customHeight="1">
      <c r="A8724" s="76"/>
      <c r="B8724" s="77" t="str">
        <f t="shared" si="833"/>
        <v/>
      </c>
      <c r="C8724" t="str">
        <f t="shared" si="832"/>
        <v/>
      </c>
      <c r="D8724" s="315" t="str">
        <f t="shared" si="837"/>
        <v/>
      </c>
      <c r="E8724" s="228">
        <v>0</v>
      </c>
      <c r="J8724" s="229">
        <f t="shared" si="834"/>
        <v>0</v>
      </c>
      <c r="K8724" s="229">
        <f t="shared" si="835"/>
        <v>0</v>
      </c>
      <c r="L8724" s="229">
        <f t="shared" si="835"/>
        <v>0</v>
      </c>
      <c r="M8724" s="229">
        <f t="shared" si="836"/>
        <v>0</v>
      </c>
    </row>
    <row r="8725" spans="1:13" ht="15" customHeight="1">
      <c r="A8725" s="76"/>
      <c r="B8725" s="77" t="str">
        <f t="shared" si="833"/>
        <v/>
      </c>
      <c r="C8725" t="str">
        <f t="shared" si="832"/>
        <v/>
      </c>
      <c r="D8725" s="315" t="str">
        <f t="shared" si="837"/>
        <v/>
      </c>
      <c r="E8725" s="228">
        <v>0</v>
      </c>
      <c r="J8725" s="229">
        <f t="shared" si="834"/>
        <v>0</v>
      </c>
      <c r="K8725" s="229">
        <f t="shared" si="835"/>
        <v>0</v>
      </c>
      <c r="L8725" s="229">
        <f t="shared" si="835"/>
        <v>0</v>
      </c>
      <c r="M8725" s="229">
        <f t="shared" si="836"/>
        <v>0</v>
      </c>
    </row>
    <row r="8726" spans="1:13" ht="15" customHeight="1">
      <c r="A8726" s="76"/>
      <c r="B8726" s="77" t="str">
        <f t="shared" si="833"/>
        <v/>
      </c>
      <c r="C8726" t="str">
        <f t="shared" si="832"/>
        <v/>
      </c>
      <c r="D8726" s="315" t="str">
        <f t="shared" si="837"/>
        <v/>
      </c>
      <c r="E8726" s="228">
        <v>0</v>
      </c>
      <c r="J8726" s="229">
        <f t="shared" si="834"/>
        <v>0</v>
      </c>
      <c r="K8726" s="229">
        <f t="shared" si="835"/>
        <v>0</v>
      </c>
      <c r="L8726" s="229">
        <f t="shared" si="835"/>
        <v>0</v>
      </c>
      <c r="M8726" s="229">
        <f t="shared" si="836"/>
        <v>0</v>
      </c>
    </row>
    <row r="8727" spans="1:13" ht="15" customHeight="1">
      <c r="A8727" s="76"/>
      <c r="B8727" s="77" t="str">
        <f t="shared" si="833"/>
        <v/>
      </c>
      <c r="C8727" t="str">
        <f t="shared" si="832"/>
        <v/>
      </c>
      <c r="D8727" s="315" t="str">
        <f t="shared" si="837"/>
        <v/>
      </c>
      <c r="E8727" s="228">
        <v>0</v>
      </c>
      <c r="J8727" s="229">
        <f t="shared" si="834"/>
        <v>0</v>
      </c>
      <c r="K8727" s="229">
        <f t="shared" si="835"/>
        <v>0</v>
      </c>
      <c r="L8727" s="229">
        <f t="shared" si="835"/>
        <v>0</v>
      </c>
      <c r="M8727" s="229">
        <f t="shared" si="836"/>
        <v>0</v>
      </c>
    </row>
    <row r="8728" spans="1:13" ht="15" customHeight="1">
      <c r="A8728" s="76"/>
      <c r="B8728" s="77" t="str">
        <f t="shared" si="833"/>
        <v/>
      </c>
      <c r="C8728" t="str">
        <f t="shared" si="832"/>
        <v/>
      </c>
      <c r="D8728" s="315" t="str">
        <f t="shared" si="837"/>
        <v/>
      </c>
      <c r="E8728" s="228">
        <v>0</v>
      </c>
      <c r="J8728" s="229">
        <f t="shared" si="834"/>
        <v>0</v>
      </c>
      <c r="K8728" s="229">
        <f t="shared" si="835"/>
        <v>0</v>
      </c>
      <c r="L8728" s="229">
        <f t="shared" si="835"/>
        <v>0</v>
      </c>
      <c r="M8728" s="229">
        <f t="shared" si="836"/>
        <v>0</v>
      </c>
    </row>
    <row r="8729" spans="1:13" ht="15" customHeight="1">
      <c r="A8729" s="76"/>
      <c r="B8729" s="77" t="str">
        <f t="shared" si="833"/>
        <v/>
      </c>
      <c r="C8729" t="str">
        <f t="shared" si="832"/>
        <v/>
      </c>
      <c r="D8729" s="315" t="str">
        <f t="shared" si="837"/>
        <v/>
      </c>
      <c r="E8729" s="228">
        <v>0</v>
      </c>
      <c r="J8729" s="229">
        <f t="shared" si="834"/>
        <v>0</v>
      </c>
      <c r="K8729" s="229">
        <f t="shared" si="835"/>
        <v>0</v>
      </c>
      <c r="L8729" s="229">
        <f t="shared" si="835"/>
        <v>0</v>
      </c>
      <c r="M8729" s="229">
        <f t="shared" si="836"/>
        <v>0</v>
      </c>
    </row>
    <row r="8730" spans="1:13" ht="15" customHeight="1">
      <c r="A8730" s="76"/>
      <c r="B8730" s="77" t="str">
        <f t="shared" si="833"/>
        <v/>
      </c>
      <c r="C8730" t="str">
        <f t="shared" si="832"/>
        <v/>
      </c>
      <c r="D8730" s="315" t="str">
        <f t="shared" si="837"/>
        <v/>
      </c>
      <c r="E8730" s="228">
        <v>0</v>
      </c>
      <c r="J8730" s="229">
        <f t="shared" si="834"/>
        <v>0</v>
      </c>
      <c r="K8730" s="229">
        <f t="shared" si="835"/>
        <v>0</v>
      </c>
      <c r="L8730" s="229">
        <f t="shared" si="835"/>
        <v>0</v>
      </c>
      <c r="M8730" s="229">
        <f t="shared" si="836"/>
        <v>0</v>
      </c>
    </row>
    <row r="8731" spans="1:13" ht="15" customHeight="1">
      <c r="A8731" s="76"/>
      <c r="B8731" s="77" t="str">
        <f t="shared" si="833"/>
        <v/>
      </c>
      <c r="C8731" t="str">
        <f t="shared" si="832"/>
        <v/>
      </c>
      <c r="D8731" s="315" t="str">
        <f t="shared" si="837"/>
        <v/>
      </c>
      <c r="E8731" s="228">
        <v>0</v>
      </c>
      <c r="J8731" s="229">
        <f t="shared" si="834"/>
        <v>0</v>
      </c>
      <c r="K8731" s="229">
        <f t="shared" si="835"/>
        <v>0</v>
      </c>
      <c r="L8731" s="229">
        <f t="shared" si="835"/>
        <v>0</v>
      </c>
      <c r="M8731" s="229">
        <f t="shared" si="836"/>
        <v>0</v>
      </c>
    </row>
    <row r="8732" spans="1:13" ht="15" customHeight="1">
      <c r="A8732" s="76"/>
      <c r="B8732" s="77" t="str">
        <f t="shared" si="833"/>
        <v/>
      </c>
      <c r="C8732" t="str">
        <f t="shared" si="832"/>
        <v/>
      </c>
      <c r="D8732" s="315" t="str">
        <f t="shared" si="837"/>
        <v/>
      </c>
      <c r="E8732" s="228">
        <v>0</v>
      </c>
      <c r="J8732" s="229">
        <f t="shared" si="834"/>
        <v>0</v>
      </c>
      <c r="K8732" s="229">
        <f t="shared" si="835"/>
        <v>0</v>
      </c>
      <c r="L8732" s="229">
        <f t="shared" si="835"/>
        <v>0</v>
      </c>
      <c r="M8732" s="229">
        <f t="shared" si="836"/>
        <v>0</v>
      </c>
    </row>
    <row r="8733" spans="1:13" ht="15" customHeight="1">
      <c r="A8733" s="76"/>
      <c r="B8733" s="77" t="str">
        <f t="shared" si="833"/>
        <v/>
      </c>
      <c r="C8733" t="str">
        <f t="shared" si="832"/>
        <v/>
      </c>
      <c r="D8733" s="315" t="str">
        <f t="shared" si="837"/>
        <v/>
      </c>
      <c r="E8733" s="228">
        <v>0</v>
      </c>
      <c r="J8733" s="229">
        <f t="shared" si="834"/>
        <v>0</v>
      </c>
      <c r="K8733" s="229">
        <f t="shared" si="835"/>
        <v>0</v>
      </c>
      <c r="L8733" s="229">
        <f t="shared" si="835"/>
        <v>0</v>
      </c>
      <c r="M8733" s="229">
        <f t="shared" si="836"/>
        <v>0</v>
      </c>
    </row>
    <row r="8734" spans="1:13" ht="15" customHeight="1">
      <c r="A8734" s="76"/>
      <c r="B8734" s="77" t="str">
        <f t="shared" si="833"/>
        <v/>
      </c>
      <c r="C8734" t="str">
        <f t="shared" si="832"/>
        <v/>
      </c>
      <c r="D8734" s="315" t="str">
        <f t="shared" si="837"/>
        <v/>
      </c>
      <c r="E8734" s="228">
        <v>0</v>
      </c>
      <c r="J8734" s="229">
        <f t="shared" si="834"/>
        <v>0</v>
      </c>
      <c r="K8734" s="229">
        <f t="shared" si="835"/>
        <v>0</v>
      </c>
      <c r="L8734" s="229">
        <f t="shared" si="835"/>
        <v>0</v>
      </c>
      <c r="M8734" s="229">
        <f t="shared" si="836"/>
        <v>0</v>
      </c>
    </row>
    <row r="8735" spans="1:13" ht="15" customHeight="1">
      <c r="A8735" s="76"/>
      <c r="B8735" s="77" t="str">
        <f t="shared" si="833"/>
        <v/>
      </c>
      <c r="C8735" t="str">
        <f t="shared" si="832"/>
        <v/>
      </c>
      <c r="D8735" s="315" t="str">
        <f t="shared" si="837"/>
        <v/>
      </c>
      <c r="E8735" s="228">
        <v>0</v>
      </c>
      <c r="J8735" s="229">
        <f t="shared" si="834"/>
        <v>0</v>
      </c>
      <c r="K8735" s="229">
        <f t="shared" si="835"/>
        <v>0</v>
      </c>
      <c r="L8735" s="229">
        <f t="shared" si="835"/>
        <v>0</v>
      </c>
      <c r="M8735" s="229">
        <f t="shared" si="836"/>
        <v>0</v>
      </c>
    </row>
    <row r="8736" spans="1:13" ht="15" customHeight="1">
      <c r="A8736" s="76"/>
      <c r="B8736" s="77" t="str">
        <f t="shared" si="833"/>
        <v/>
      </c>
      <c r="C8736" t="str">
        <f t="shared" si="832"/>
        <v/>
      </c>
      <c r="D8736" s="315" t="str">
        <f t="shared" si="837"/>
        <v/>
      </c>
      <c r="E8736" s="228">
        <v>0</v>
      </c>
      <c r="J8736" s="229">
        <f t="shared" si="834"/>
        <v>0</v>
      </c>
      <c r="K8736" s="229">
        <f t="shared" si="835"/>
        <v>0</v>
      </c>
      <c r="L8736" s="229">
        <f t="shared" si="835"/>
        <v>0</v>
      </c>
      <c r="M8736" s="229">
        <f t="shared" si="836"/>
        <v>0</v>
      </c>
    </row>
    <row r="8737" spans="1:13" ht="15" customHeight="1">
      <c r="A8737" s="76"/>
      <c r="B8737" s="77" t="str">
        <f t="shared" si="833"/>
        <v/>
      </c>
      <c r="C8737" t="str">
        <f t="shared" si="832"/>
        <v/>
      </c>
      <c r="D8737" s="315" t="str">
        <f t="shared" si="837"/>
        <v/>
      </c>
      <c r="E8737" s="228">
        <v>0</v>
      </c>
      <c r="J8737" s="229">
        <f t="shared" si="834"/>
        <v>0</v>
      </c>
      <c r="K8737" s="229">
        <f t="shared" si="835"/>
        <v>0</v>
      </c>
      <c r="L8737" s="229">
        <f t="shared" si="835"/>
        <v>0</v>
      </c>
      <c r="M8737" s="229">
        <f t="shared" si="836"/>
        <v>0</v>
      </c>
    </row>
    <row r="8738" spans="1:13" ht="15" customHeight="1">
      <c r="A8738" s="76"/>
      <c r="B8738" s="77" t="str">
        <f t="shared" si="833"/>
        <v/>
      </c>
      <c r="C8738" t="str">
        <f t="shared" si="832"/>
        <v/>
      </c>
      <c r="D8738" s="315" t="str">
        <f t="shared" si="837"/>
        <v/>
      </c>
      <c r="E8738" s="228">
        <v>0</v>
      </c>
      <c r="J8738" s="229">
        <f t="shared" si="834"/>
        <v>0</v>
      </c>
      <c r="K8738" s="229">
        <f t="shared" si="835"/>
        <v>0</v>
      </c>
      <c r="L8738" s="229">
        <f t="shared" si="835"/>
        <v>0</v>
      </c>
      <c r="M8738" s="229">
        <f t="shared" si="836"/>
        <v>0</v>
      </c>
    </row>
    <row r="8739" spans="1:13" ht="15" customHeight="1">
      <c r="A8739" s="76"/>
      <c r="B8739" s="77" t="str">
        <f t="shared" si="833"/>
        <v/>
      </c>
      <c r="C8739" t="str">
        <f t="shared" si="832"/>
        <v/>
      </c>
      <c r="D8739" s="315" t="str">
        <f t="shared" si="837"/>
        <v/>
      </c>
      <c r="E8739" s="228">
        <v>0</v>
      </c>
      <c r="J8739" s="229">
        <f t="shared" si="834"/>
        <v>0</v>
      </c>
      <c r="K8739" s="229">
        <f t="shared" si="835"/>
        <v>0</v>
      </c>
      <c r="L8739" s="229">
        <f t="shared" si="835"/>
        <v>0</v>
      </c>
      <c r="M8739" s="229">
        <f t="shared" si="836"/>
        <v>0</v>
      </c>
    </row>
    <row r="8740" spans="1:13" ht="15" customHeight="1">
      <c r="A8740" s="76"/>
      <c r="B8740" s="77" t="str">
        <f t="shared" si="833"/>
        <v/>
      </c>
      <c r="C8740" t="str">
        <f t="shared" si="832"/>
        <v/>
      </c>
      <c r="D8740" s="315" t="str">
        <f t="shared" si="837"/>
        <v/>
      </c>
      <c r="E8740" s="228">
        <v>0</v>
      </c>
      <c r="J8740" s="229">
        <f t="shared" si="834"/>
        <v>0</v>
      </c>
      <c r="K8740" s="229">
        <f t="shared" si="835"/>
        <v>0</v>
      </c>
      <c r="L8740" s="229">
        <f t="shared" si="835"/>
        <v>0</v>
      </c>
      <c r="M8740" s="229">
        <f t="shared" si="836"/>
        <v>0</v>
      </c>
    </row>
    <row r="8741" spans="1:13" ht="15" customHeight="1">
      <c r="A8741" s="76"/>
      <c r="B8741" s="77" t="str">
        <f t="shared" si="833"/>
        <v/>
      </c>
      <c r="C8741" t="str">
        <f t="shared" si="832"/>
        <v/>
      </c>
      <c r="D8741" s="315" t="str">
        <f t="shared" si="837"/>
        <v/>
      </c>
      <c r="E8741" s="228">
        <v>0</v>
      </c>
      <c r="J8741" s="229">
        <f t="shared" si="834"/>
        <v>0</v>
      </c>
      <c r="K8741" s="229">
        <f t="shared" si="835"/>
        <v>0</v>
      </c>
      <c r="L8741" s="229">
        <f t="shared" si="835"/>
        <v>0</v>
      </c>
      <c r="M8741" s="229">
        <f t="shared" si="836"/>
        <v>0</v>
      </c>
    </row>
    <row r="8742" spans="1:13" ht="15" customHeight="1">
      <c r="A8742" s="76"/>
      <c r="B8742" s="77" t="str">
        <f t="shared" si="833"/>
        <v/>
      </c>
      <c r="C8742" t="str">
        <f t="shared" si="832"/>
        <v/>
      </c>
      <c r="D8742" s="315" t="str">
        <f t="shared" si="837"/>
        <v/>
      </c>
      <c r="E8742" s="228">
        <v>0</v>
      </c>
      <c r="J8742" s="229">
        <f t="shared" si="834"/>
        <v>0</v>
      </c>
      <c r="K8742" s="229">
        <f t="shared" si="835"/>
        <v>0</v>
      </c>
      <c r="L8742" s="229">
        <f t="shared" si="835"/>
        <v>0</v>
      </c>
      <c r="M8742" s="229">
        <f t="shared" si="836"/>
        <v>0</v>
      </c>
    </row>
    <row r="8743" spans="1:13" ht="15" customHeight="1">
      <c r="A8743" s="76"/>
      <c r="B8743" s="77" t="str">
        <f t="shared" si="833"/>
        <v/>
      </c>
      <c r="C8743" t="str">
        <f t="shared" si="832"/>
        <v/>
      </c>
      <c r="D8743" s="315" t="str">
        <f t="shared" si="837"/>
        <v/>
      </c>
      <c r="E8743" s="228">
        <v>0</v>
      </c>
      <c r="J8743" s="229">
        <f t="shared" si="834"/>
        <v>0</v>
      </c>
      <c r="K8743" s="229">
        <f t="shared" si="835"/>
        <v>0</v>
      </c>
      <c r="L8743" s="229">
        <f t="shared" si="835"/>
        <v>0</v>
      </c>
      <c r="M8743" s="229">
        <f t="shared" si="836"/>
        <v>0</v>
      </c>
    </row>
    <row r="8744" spans="1:13" ht="15" customHeight="1">
      <c r="A8744" s="76"/>
      <c r="B8744" s="77" t="str">
        <f t="shared" si="833"/>
        <v/>
      </c>
      <c r="C8744" t="str">
        <f t="shared" si="832"/>
        <v/>
      </c>
      <c r="D8744" s="315" t="str">
        <f t="shared" si="837"/>
        <v/>
      </c>
      <c r="E8744" s="228">
        <v>0</v>
      </c>
      <c r="J8744" s="229">
        <f t="shared" si="834"/>
        <v>0</v>
      </c>
      <c r="K8744" s="229">
        <f t="shared" si="835"/>
        <v>0</v>
      </c>
      <c r="L8744" s="229">
        <f t="shared" si="835"/>
        <v>0</v>
      </c>
      <c r="M8744" s="229">
        <f t="shared" si="836"/>
        <v>0</v>
      </c>
    </row>
    <row r="8745" spans="1:13" ht="15" customHeight="1">
      <c r="A8745" s="76"/>
      <c r="B8745" s="77" t="str">
        <f t="shared" si="833"/>
        <v/>
      </c>
      <c r="C8745" t="str">
        <f t="shared" si="832"/>
        <v/>
      </c>
      <c r="D8745" s="315" t="str">
        <f t="shared" si="837"/>
        <v/>
      </c>
      <c r="E8745" s="228">
        <v>0</v>
      </c>
      <c r="J8745" s="229">
        <f t="shared" si="834"/>
        <v>0</v>
      </c>
      <c r="K8745" s="229">
        <f t="shared" si="835"/>
        <v>0</v>
      </c>
      <c r="L8745" s="229">
        <f t="shared" si="835"/>
        <v>0</v>
      </c>
      <c r="M8745" s="229">
        <f t="shared" si="836"/>
        <v>0</v>
      </c>
    </row>
    <row r="8746" spans="1:13" ht="15" customHeight="1">
      <c r="A8746" s="76"/>
      <c r="B8746" s="77" t="str">
        <f t="shared" si="833"/>
        <v/>
      </c>
      <c r="C8746" t="str">
        <f t="shared" si="832"/>
        <v/>
      </c>
      <c r="D8746" s="315" t="str">
        <f t="shared" si="837"/>
        <v/>
      </c>
      <c r="E8746" s="228">
        <v>0</v>
      </c>
      <c r="J8746" s="229">
        <f t="shared" si="834"/>
        <v>0</v>
      </c>
      <c r="K8746" s="229">
        <f t="shared" si="835"/>
        <v>0</v>
      </c>
      <c r="L8746" s="229">
        <f t="shared" si="835"/>
        <v>0</v>
      </c>
      <c r="M8746" s="229">
        <f t="shared" si="836"/>
        <v>0</v>
      </c>
    </row>
    <row r="8747" spans="1:13" ht="15" customHeight="1">
      <c r="A8747" s="76"/>
      <c r="B8747" s="77" t="str">
        <f t="shared" si="833"/>
        <v/>
      </c>
      <c r="C8747" t="str">
        <f t="shared" si="832"/>
        <v/>
      </c>
      <c r="D8747" s="315" t="str">
        <f t="shared" si="837"/>
        <v/>
      </c>
      <c r="E8747" s="228">
        <v>0</v>
      </c>
      <c r="J8747" s="229">
        <f t="shared" si="834"/>
        <v>0</v>
      </c>
      <c r="K8747" s="229">
        <f t="shared" si="835"/>
        <v>0</v>
      </c>
      <c r="L8747" s="229">
        <f t="shared" si="835"/>
        <v>0</v>
      </c>
      <c r="M8747" s="229">
        <f t="shared" si="836"/>
        <v>0</v>
      </c>
    </row>
    <row r="8748" spans="1:13" ht="15" customHeight="1">
      <c r="A8748" s="76"/>
      <c r="B8748" s="77" t="str">
        <f t="shared" si="833"/>
        <v/>
      </c>
      <c r="C8748" t="str">
        <f t="shared" si="832"/>
        <v/>
      </c>
      <c r="D8748" s="315" t="str">
        <f t="shared" si="837"/>
        <v/>
      </c>
      <c r="E8748" s="228">
        <v>0</v>
      </c>
      <c r="J8748" s="229">
        <f t="shared" si="834"/>
        <v>0</v>
      </c>
      <c r="K8748" s="229">
        <f t="shared" si="835"/>
        <v>0</v>
      </c>
      <c r="L8748" s="229">
        <f t="shared" si="835"/>
        <v>0</v>
      </c>
      <c r="M8748" s="229">
        <f t="shared" si="836"/>
        <v>0</v>
      </c>
    </row>
    <row r="8749" spans="1:13" ht="15" customHeight="1">
      <c r="A8749" s="76"/>
      <c r="B8749" s="77" t="str">
        <f t="shared" si="833"/>
        <v/>
      </c>
      <c r="C8749" t="str">
        <f t="shared" si="832"/>
        <v/>
      </c>
      <c r="D8749" s="315" t="str">
        <f t="shared" si="837"/>
        <v/>
      </c>
      <c r="E8749" s="228">
        <v>0</v>
      </c>
      <c r="J8749" s="229">
        <f t="shared" si="834"/>
        <v>0</v>
      </c>
      <c r="K8749" s="229">
        <f t="shared" si="835"/>
        <v>0</v>
      </c>
      <c r="L8749" s="229">
        <f t="shared" si="835"/>
        <v>0</v>
      </c>
      <c r="M8749" s="229">
        <f t="shared" si="836"/>
        <v>0</v>
      </c>
    </row>
    <row r="8750" spans="1:13" ht="15" customHeight="1">
      <c r="A8750" s="76"/>
      <c r="B8750" s="77" t="str">
        <f t="shared" si="833"/>
        <v/>
      </c>
      <c r="C8750" t="str">
        <f t="shared" si="832"/>
        <v/>
      </c>
      <c r="D8750" s="315" t="str">
        <f t="shared" si="837"/>
        <v/>
      </c>
      <c r="E8750" s="228">
        <v>0</v>
      </c>
      <c r="J8750" s="229">
        <f t="shared" si="834"/>
        <v>0</v>
      </c>
      <c r="K8750" s="229">
        <f t="shared" si="835"/>
        <v>0</v>
      </c>
      <c r="L8750" s="229">
        <f t="shared" si="835"/>
        <v>0</v>
      </c>
      <c r="M8750" s="229">
        <f t="shared" si="836"/>
        <v>0</v>
      </c>
    </row>
    <row r="8751" spans="1:13" ht="15" customHeight="1">
      <c r="A8751" s="76"/>
      <c r="B8751" s="77" t="str">
        <f t="shared" si="833"/>
        <v/>
      </c>
      <c r="C8751" t="str">
        <f t="shared" si="832"/>
        <v/>
      </c>
      <c r="D8751" s="315" t="str">
        <f t="shared" si="837"/>
        <v/>
      </c>
      <c r="E8751" s="228">
        <v>0</v>
      </c>
      <c r="J8751" s="229">
        <f t="shared" si="834"/>
        <v>0</v>
      </c>
      <c r="K8751" s="229">
        <f t="shared" si="835"/>
        <v>0</v>
      </c>
      <c r="L8751" s="229">
        <f t="shared" si="835"/>
        <v>0</v>
      </c>
      <c r="M8751" s="229">
        <f t="shared" si="836"/>
        <v>0</v>
      </c>
    </row>
    <row r="8752" spans="1:13" ht="15" customHeight="1">
      <c r="A8752" s="76"/>
      <c r="B8752" s="77" t="str">
        <f t="shared" si="833"/>
        <v/>
      </c>
      <c r="C8752" t="str">
        <f t="shared" si="832"/>
        <v/>
      </c>
      <c r="D8752" s="315" t="str">
        <f t="shared" si="837"/>
        <v/>
      </c>
      <c r="E8752" s="228">
        <v>0</v>
      </c>
      <c r="J8752" s="229">
        <f t="shared" si="834"/>
        <v>0</v>
      </c>
      <c r="K8752" s="229">
        <f t="shared" si="835"/>
        <v>0</v>
      </c>
      <c r="L8752" s="229">
        <f t="shared" si="835"/>
        <v>0</v>
      </c>
      <c r="M8752" s="229">
        <f t="shared" si="836"/>
        <v>0</v>
      </c>
    </row>
    <row r="8753" spans="1:13" ht="15" customHeight="1">
      <c r="A8753" s="76"/>
      <c r="B8753" s="77" t="str">
        <f t="shared" si="833"/>
        <v/>
      </c>
      <c r="C8753" t="str">
        <f t="shared" si="832"/>
        <v/>
      </c>
      <c r="D8753" s="315" t="str">
        <f t="shared" si="837"/>
        <v/>
      </c>
      <c r="E8753" s="228">
        <v>0</v>
      </c>
      <c r="J8753" s="229">
        <f t="shared" si="834"/>
        <v>0</v>
      </c>
      <c r="K8753" s="229">
        <f t="shared" si="835"/>
        <v>0</v>
      </c>
      <c r="L8753" s="229">
        <f t="shared" si="835"/>
        <v>0</v>
      </c>
      <c r="M8753" s="229">
        <f t="shared" si="836"/>
        <v>0</v>
      </c>
    </row>
    <row r="8754" spans="1:13" ht="15" customHeight="1">
      <c r="A8754" s="76"/>
      <c r="B8754" s="77" t="str">
        <f t="shared" si="833"/>
        <v/>
      </c>
      <c r="C8754" t="str">
        <f t="shared" si="832"/>
        <v/>
      </c>
      <c r="D8754" s="315" t="str">
        <f t="shared" si="837"/>
        <v/>
      </c>
      <c r="E8754" s="228">
        <v>0</v>
      </c>
      <c r="J8754" s="229">
        <f t="shared" si="834"/>
        <v>0</v>
      </c>
      <c r="K8754" s="229">
        <f t="shared" si="835"/>
        <v>0</v>
      </c>
      <c r="L8754" s="229">
        <f t="shared" si="835"/>
        <v>0</v>
      </c>
      <c r="M8754" s="229">
        <f t="shared" si="836"/>
        <v>0</v>
      </c>
    </row>
    <row r="8755" spans="1:13" ht="15" customHeight="1">
      <c r="A8755" s="76"/>
      <c r="B8755" s="77" t="str">
        <f t="shared" si="833"/>
        <v/>
      </c>
      <c r="C8755" t="str">
        <f t="shared" si="832"/>
        <v/>
      </c>
      <c r="D8755" s="315" t="str">
        <f t="shared" si="837"/>
        <v/>
      </c>
      <c r="E8755" s="228">
        <v>0</v>
      </c>
      <c r="J8755" s="229">
        <f t="shared" si="834"/>
        <v>0</v>
      </c>
      <c r="K8755" s="229">
        <f t="shared" si="835"/>
        <v>0</v>
      </c>
      <c r="L8755" s="229">
        <f t="shared" si="835"/>
        <v>0</v>
      </c>
      <c r="M8755" s="229">
        <f t="shared" si="836"/>
        <v>0</v>
      </c>
    </row>
    <row r="8756" spans="1:13" ht="15" customHeight="1">
      <c r="A8756" s="76"/>
      <c r="B8756" s="77" t="str">
        <f t="shared" si="833"/>
        <v/>
      </c>
      <c r="C8756" t="str">
        <f t="shared" si="832"/>
        <v/>
      </c>
      <c r="D8756" s="315" t="str">
        <f t="shared" si="837"/>
        <v/>
      </c>
      <c r="E8756" s="228">
        <v>0</v>
      </c>
      <c r="J8756" s="229">
        <f t="shared" si="834"/>
        <v>0</v>
      </c>
      <c r="K8756" s="229">
        <f t="shared" si="835"/>
        <v>0</v>
      </c>
      <c r="L8756" s="229">
        <f t="shared" si="835"/>
        <v>0</v>
      </c>
      <c r="M8756" s="229">
        <f t="shared" si="836"/>
        <v>0</v>
      </c>
    </row>
    <row r="8757" spans="1:13" ht="15" customHeight="1">
      <c r="A8757" s="76"/>
      <c r="B8757" s="77" t="str">
        <f t="shared" si="833"/>
        <v/>
      </c>
      <c r="C8757" t="str">
        <f t="shared" si="832"/>
        <v/>
      </c>
      <c r="D8757" s="315" t="str">
        <f t="shared" si="837"/>
        <v/>
      </c>
      <c r="E8757" s="228">
        <v>0</v>
      </c>
      <c r="J8757" s="229">
        <f t="shared" si="834"/>
        <v>0</v>
      </c>
      <c r="K8757" s="229">
        <f t="shared" si="835"/>
        <v>0</v>
      </c>
      <c r="L8757" s="229">
        <f t="shared" si="835"/>
        <v>0</v>
      </c>
      <c r="M8757" s="229">
        <f t="shared" si="836"/>
        <v>0</v>
      </c>
    </row>
    <row r="8758" spans="1:13" ht="15" customHeight="1">
      <c r="A8758" s="76"/>
      <c r="B8758" s="77" t="str">
        <f t="shared" si="833"/>
        <v/>
      </c>
      <c r="C8758" t="str">
        <f t="shared" si="832"/>
        <v/>
      </c>
      <c r="D8758" s="315" t="str">
        <f t="shared" si="837"/>
        <v/>
      </c>
      <c r="E8758" s="228">
        <v>0</v>
      </c>
      <c r="J8758" s="229">
        <f t="shared" si="834"/>
        <v>0</v>
      </c>
      <c r="K8758" s="229">
        <f t="shared" si="835"/>
        <v>0</v>
      </c>
      <c r="L8758" s="229">
        <f t="shared" si="835"/>
        <v>0</v>
      </c>
      <c r="M8758" s="229">
        <f t="shared" si="836"/>
        <v>0</v>
      </c>
    </row>
    <row r="8759" spans="1:13" ht="15" customHeight="1">
      <c r="A8759" s="76"/>
      <c r="B8759" s="77" t="str">
        <f t="shared" si="833"/>
        <v/>
      </c>
      <c r="C8759" t="str">
        <f t="shared" si="832"/>
        <v/>
      </c>
      <c r="D8759" s="315" t="str">
        <f t="shared" si="837"/>
        <v/>
      </c>
      <c r="E8759" s="228">
        <v>0</v>
      </c>
      <c r="J8759" s="229">
        <f t="shared" si="834"/>
        <v>0</v>
      </c>
      <c r="K8759" s="229">
        <f t="shared" si="835"/>
        <v>0</v>
      </c>
      <c r="L8759" s="229">
        <f t="shared" si="835"/>
        <v>0</v>
      </c>
      <c r="M8759" s="229">
        <f t="shared" si="836"/>
        <v>0</v>
      </c>
    </row>
    <row r="8760" spans="1:13" ht="15" customHeight="1">
      <c r="A8760" s="76"/>
      <c r="B8760" s="77" t="str">
        <f t="shared" si="833"/>
        <v/>
      </c>
      <c r="C8760" t="str">
        <f t="shared" si="832"/>
        <v/>
      </c>
      <c r="D8760" s="315" t="str">
        <f t="shared" si="837"/>
        <v/>
      </c>
      <c r="E8760" s="228">
        <v>0</v>
      </c>
      <c r="J8760" s="229">
        <f t="shared" si="834"/>
        <v>0</v>
      </c>
      <c r="K8760" s="229">
        <f t="shared" si="835"/>
        <v>0</v>
      </c>
      <c r="L8760" s="229">
        <f t="shared" si="835"/>
        <v>0</v>
      </c>
      <c r="M8760" s="229">
        <f t="shared" si="836"/>
        <v>0</v>
      </c>
    </row>
    <row r="8761" spans="1:13" ht="15" customHeight="1">
      <c r="A8761" s="76"/>
      <c r="B8761" s="77" t="str">
        <f t="shared" si="833"/>
        <v/>
      </c>
      <c r="C8761" t="str">
        <f t="shared" si="832"/>
        <v/>
      </c>
      <c r="D8761" s="315" t="str">
        <f t="shared" si="837"/>
        <v/>
      </c>
      <c r="E8761" s="228">
        <v>0</v>
      </c>
      <c r="J8761" s="229">
        <f t="shared" si="834"/>
        <v>0</v>
      </c>
      <c r="K8761" s="229">
        <f t="shared" si="835"/>
        <v>0</v>
      </c>
      <c r="L8761" s="229">
        <f t="shared" si="835"/>
        <v>0</v>
      </c>
      <c r="M8761" s="229">
        <f t="shared" si="836"/>
        <v>0</v>
      </c>
    </row>
    <row r="8762" spans="1:13" ht="15" customHeight="1">
      <c r="A8762" s="76"/>
      <c r="B8762" s="77" t="str">
        <f t="shared" si="833"/>
        <v/>
      </c>
      <c r="C8762" t="str">
        <f t="shared" si="832"/>
        <v/>
      </c>
      <c r="D8762" s="315" t="str">
        <f t="shared" si="837"/>
        <v/>
      </c>
      <c r="E8762" s="228">
        <v>0</v>
      </c>
      <c r="J8762" s="229">
        <f t="shared" si="834"/>
        <v>0</v>
      </c>
      <c r="K8762" s="229">
        <f t="shared" si="835"/>
        <v>0</v>
      </c>
      <c r="L8762" s="229">
        <f t="shared" si="835"/>
        <v>0</v>
      </c>
      <c r="M8762" s="229">
        <f t="shared" si="836"/>
        <v>0</v>
      </c>
    </row>
    <row r="8763" spans="1:13" ht="15" customHeight="1">
      <c r="A8763" s="76"/>
      <c r="B8763" s="77" t="str">
        <f t="shared" si="833"/>
        <v/>
      </c>
      <c r="C8763" t="str">
        <f t="shared" si="832"/>
        <v/>
      </c>
      <c r="D8763" s="315" t="str">
        <f t="shared" si="837"/>
        <v/>
      </c>
      <c r="E8763" s="228">
        <v>0</v>
      </c>
      <c r="J8763" s="229">
        <f t="shared" si="834"/>
        <v>0</v>
      </c>
      <c r="K8763" s="229">
        <f t="shared" si="835"/>
        <v>0</v>
      </c>
      <c r="L8763" s="229">
        <f t="shared" si="835"/>
        <v>0</v>
      </c>
      <c r="M8763" s="229">
        <f t="shared" si="836"/>
        <v>0</v>
      </c>
    </row>
    <row r="8764" spans="1:13" ht="15" customHeight="1">
      <c r="A8764" s="76"/>
      <c r="B8764" s="77" t="str">
        <f t="shared" si="833"/>
        <v/>
      </c>
      <c r="C8764" t="str">
        <f t="shared" si="832"/>
        <v/>
      </c>
      <c r="D8764" s="315" t="str">
        <f t="shared" si="837"/>
        <v/>
      </c>
      <c r="E8764" s="228">
        <v>0</v>
      </c>
      <c r="J8764" s="229">
        <f t="shared" si="834"/>
        <v>0</v>
      </c>
      <c r="K8764" s="229">
        <f t="shared" si="835"/>
        <v>0</v>
      </c>
      <c r="L8764" s="229">
        <f t="shared" si="835"/>
        <v>0</v>
      </c>
      <c r="M8764" s="229">
        <f t="shared" si="836"/>
        <v>0</v>
      </c>
    </row>
    <row r="8765" spans="1:13" ht="15" customHeight="1">
      <c r="A8765" s="76"/>
      <c r="B8765" s="77" t="str">
        <f t="shared" si="833"/>
        <v/>
      </c>
      <c r="C8765" t="str">
        <f t="shared" si="832"/>
        <v/>
      </c>
      <c r="D8765" s="315" t="str">
        <f t="shared" si="837"/>
        <v/>
      </c>
      <c r="E8765" s="228">
        <v>0</v>
      </c>
      <c r="J8765" s="229">
        <f t="shared" si="834"/>
        <v>0</v>
      </c>
      <c r="K8765" s="229">
        <f t="shared" si="835"/>
        <v>0</v>
      </c>
      <c r="L8765" s="229">
        <f t="shared" si="835"/>
        <v>0</v>
      </c>
      <c r="M8765" s="229">
        <f t="shared" si="836"/>
        <v>0</v>
      </c>
    </row>
    <row r="8766" spans="1:13" ht="15" customHeight="1">
      <c r="A8766" s="76"/>
      <c r="B8766" s="77" t="str">
        <f t="shared" si="833"/>
        <v/>
      </c>
      <c r="C8766" t="str">
        <f t="shared" si="832"/>
        <v/>
      </c>
      <c r="D8766" s="315" t="str">
        <f t="shared" si="837"/>
        <v/>
      </c>
      <c r="E8766" s="228">
        <v>0</v>
      </c>
      <c r="J8766" s="229">
        <f t="shared" si="834"/>
        <v>0</v>
      </c>
      <c r="K8766" s="229">
        <f t="shared" si="835"/>
        <v>0</v>
      </c>
      <c r="L8766" s="229">
        <f t="shared" si="835"/>
        <v>0</v>
      </c>
      <c r="M8766" s="229">
        <f t="shared" si="836"/>
        <v>0</v>
      </c>
    </row>
    <row r="8767" spans="1:13" ht="15" customHeight="1">
      <c r="A8767" s="76"/>
      <c r="B8767" s="77" t="str">
        <f t="shared" si="833"/>
        <v/>
      </c>
      <c r="C8767" t="str">
        <f t="shared" si="832"/>
        <v/>
      </c>
      <c r="D8767" s="315" t="str">
        <f t="shared" si="837"/>
        <v/>
      </c>
      <c r="E8767" s="228">
        <v>0</v>
      </c>
      <c r="J8767" s="229">
        <f t="shared" si="834"/>
        <v>0</v>
      </c>
      <c r="K8767" s="229">
        <f t="shared" si="835"/>
        <v>0</v>
      </c>
      <c r="L8767" s="229">
        <f t="shared" si="835"/>
        <v>0</v>
      </c>
      <c r="M8767" s="229">
        <f t="shared" si="836"/>
        <v>0</v>
      </c>
    </row>
    <row r="8768" spans="1:13" ht="15" customHeight="1">
      <c r="A8768" s="76"/>
      <c r="B8768" s="77" t="str">
        <f t="shared" si="833"/>
        <v/>
      </c>
      <c r="C8768" t="str">
        <f t="shared" si="832"/>
        <v/>
      </c>
      <c r="D8768" s="315" t="str">
        <f t="shared" si="837"/>
        <v/>
      </c>
      <c r="E8768" s="228">
        <v>0</v>
      </c>
      <c r="J8768" s="229">
        <f t="shared" si="834"/>
        <v>0</v>
      </c>
      <c r="K8768" s="229">
        <f t="shared" si="835"/>
        <v>0</v>
      </c>
      <c r="L8768" s="229">
        <f t="shared" si="835"/>
        <v>0</v>
      </c>
      <c r="M8768" s="229">
        <f t="shared" si="836"/>
        <v>0</v>
      </c>
    </row>
    <row r="8769" spans="1:13" ht="15" customHeight="1">
      <c r="A8769" s="76"/>
      <c r="B8769" s="77" t="str">
        <f t="shared" si="833"/>
        <v/>
      </c>
      <c r="C8769" t="str">
        <f t="shared" ref="C8769:C8832" si="838">IF(A8769&lt;&gt;"",TEXT(A8769,"aaaa"),"")</f>
        <v/>
      </c>
      <c r="D8769" s="315" t="str">
        <f t="shared" si="837"/>
        <v/>
      </c>
      <c r="E8769" s="228">
        <v>0</v>
      </c>
      <c r="J8769" s="229">
        <f t="shared" si="834"/>
        <v>0</v>
      </c>
      <c r="K8769" s="229">
        <f t="shared" si="835"/>
        <v>0</v>
      </c>
      <c r="L8769" s="229">
        <f t="shared" si="835"/>
        <v>0</v>
      </c>
      <c r="M8769" s="229">
        <f t="shared" si="836"/>
        <v>0</v>
      </c>
    </row>
    <row r="8770" spans="1:13" ht="15" customHeight="1">
      <c r="A8770" s="76"/>
      <c r="B8770" s="77" t="str">
        <f t="shared" si="833"/>
        <v/>
      </c>
      <c r="C8770" t="str">
        <f t="shared" si="838"/>
        <v/>
      </c>
      <c r="D8770" s="315" t="str">
        <f t="shared" si="837"/>
        <v/>
      </c>
      <c r="E8770" s="228">
        <v>0</v>
      </c>
      <c r="J8770" s="229">
        <f t="shared" si="834"/>
        <v>0</v>
      </c>
      <c r="K8770" s="229">
        <f t="shared" si="835"/>
        <v>0</v>
      </c>
      <c r="L8770" s="229">
        <f t="shared" si="835"/>
        <v>0</v>
      </c>
      <c r="M8770" s="229">
        <f t="shared" si="836"/>
        <v>0</v>
      </c>
    </row>
    <row r="8771" spans="1:13" ht="15" customHeight="1">
      <c r="A8771" s="76"/>
      <c r="B8771" s="77" t="str">
        <f t="shared" si="833"/>
        <v/>
      </c>
      <c r="C8771" t="str">
        <f t="shared" si="838"/>
        <v/>
      </c>
      <c r="D8771" s="315" t="str">
        <f t="shared" si="837"/>
        <v/>
      </c>
      <c r="E8771" s="228">
        <v>0</v>
      </c>
      <c r="J8771" s="229">
        <f t="shared" si="834"/>
        <v>0</v>
      </c>
      <c r="K8771" s="229">
        <f t="shared" si="835"/>
        <v>0</v>
      </c>
      <c r="L8771" s="229">
        <f t="shared" si="835"/>
        <v>0</v>
      </c>
      <c r="M8771" s="229">
        <f t="shared" si="836"/>
        <v>0</v>
      </c>
    </row>
    <row r="8772" spans="1:13" ht="15" customHeight="1">
      <c r="A8772" s="76"/>
      <c r="B8772" s="77" t="str">
        <f t="shared" si="833"/>
        <v/>
      </c>
      <c r="C8772" t="str">
        <f t="shared" si="838"/>
        <v/>
      </c>
      <c r="D8772" s="315" t="str">
        <f t="shared" si="837"/>
        <v/>
      </c>
      <c r="E8772" s="228">
        <v>0</v>
      </c>
      <c r="J8772" s="229">
        <f t="shared" si="834"/>
        <v>0</v>
      </c>
      <c r="K8772" s="229">
        <f t="shared" si="835"/>
        <v>0</v>
      </c>
      <c r="L8772" s="229">
        <f t="shared" si="835"/>
        <v>0</v>
      </c>
      <c r="M8772" s="229">
        <f t="shared" si="836"/>
        <v>0</v>
      </c>
    </row>
    <row r="8773" spans="1:13" ht="15" customHeight="1">
      <c r="A8773" s="76"/>
      <c r="B8773" s="77" t="str">
        <f t="shared" si="833"/>
        <v/>
      </c>
      <c r="C8773" t="str">
        <f t="shared" si="838"/>
        <v/>
      </c>
      <c r="D8773" s="315" t="str">
        <f t="shared" si="837"/>
        <v/>
      </c>
      <c r="E8773" s="228">
        <v>0</v>
      </c>
      <c r="J8773" s="229">
        <f t="shared" si="834"/>
        <v>0</v>
      </c>
      <c r="K8773" s="229">
        <f t="shared" si="835"/>
        <v>0</v>
      </c>
      <c r="L8773" s="229">
        <f t="shared" si="835"/>
        <v>0</v>
      </c>
      <c r="M8773" s="229">
        <f t="shared" si="836"/>
        <v>0</v>
      </c>
    </row>
    <row r="8774" spans="1:13" ht="15" customHeight="1">
      <c r="A8774" s="76"/>
      <c r="B8774" s="77" t="str">
        <f t="shared" si="833"/>
        <v/>
      </c>
      <c r="C8774" t="str">
        <f t="shared" si="838"/>
        <v/>
      </c>
      <c r="D8774" s="315" t="str">
        <f t="shared" si="837"/>
        <v/>
      </c>
      <c r="E8774" s="228">
        <v>0</v>
      </c>
      <c r="J8774" s="229">
        <f t="shared" si="834"/>
        <v>0</v>
      </c>
      <c r="K8774" s="229">
        <f t="shared" si="835"/>
        <v>0</v>
      </c>
      <c r="L8774" s="229">
        <f t="shared" si="835"/>
        <v>0</v>
      </c>
      <c r="M8774" s="229">
        <f t="shared" si="836"/>
        <v>0</v>
      </c>
    </row>
    <row r="8775" spans="1:13" ht="15" customHeight="1">
      <c r="A8775" s="76"/>
      <c r="B8775" s="77" t="str">
        <f t="shared" ref="B8775:B8838" si="839">IF(A8775="","",TEXT(A8775,"DDDD"))</f>
        <v/>
      </c>
      <c r="C8775" t="str">
        <f t="shared" si="838"/>
        <v/>
      </c>
      <c r="D8775" s="315" t="str">
        <f t="shared" si="837"/>
        <v/>
      </c>
      <c r="E8775" s="228">
        <v>0</v>
      </c>
      <c r="J8775" s="229">
        <f t="shared" ref="J8775:J8838" si="840">IF(E8775=0,0,(1-J$4)*E8775)</f>
        <v>0</v>
      </c>
      <c r="K8775" s="229">
        <f t="shared" ref="K8775:L8838" si="841">IF(F8775=0,0,(1-K$4)*F8775)</f>
        <v>0</v>
      </c>
      <c r="L8775" s="229">
        <f t="shared" si="841"/>
        <v>0</v>
      </c>
      <c r="M8775" s="229">
        <f t="shared" ref="M8775:M8838" si="842">IF(H8775=0,0,(1-M$4)*H8775)</f>
        <v>0</v>
      </c>
    </row>
    <row r="8776" spans="1:13" ht="15" customHeight="1">
      <c r="A8776" s="76"/>
      <c r="B8776" s="77" t="str">
        <f t="shared" si="839"/>
        <v/>
      </c>
      <c r="C8776" t="str">
        <f t="shared" si="838"/>
        <v/>
      </c>
      <c r="D8776" s="315" t="str">
        <f t="shared" ref="D8776:D8839" si="843">IF(A8776&lt;&gt;"",PROPER(TEXT(A8776,"Mmmm")),"")</f>
        <v/>
      </c>
      <c r="E8776" s="228">
        <v>0</v>
      </c>
      <c r="J8776" s="229">
        <f t="shared" si="840"/>
        <v>0</v>
      </c>
      <c r="K8776" s="229">
        <f t="shared" si="841"/>
        <v>0</v>
      </c>
      <c r="L8776" s="229">
        <f t="shared" si="841"/>
        <v>0</v>
      </c>
      <c r="M8776" s="229">
        <f t="shared" si="842"/>
        <v>0</v>
      </c>
    </row>
    <row r="8777" spans="1:13" ht="15" customHeight="1">
      <c r="A8777" s="76"/>
      <c r="B8777" s="77" t="str">
        <f t="shared" si="839"/>
        <v/>
      </c>
      <c r="C8777" t="str">
        <f t="shared" si="838"/>
        <v/>
      </c>
      <c r="D8777" s="315" t="str">
        <f t="shared" si="843"/>
        <v/>
      </c>
      <c r="E8777" s="228">
        <v>0</v>
      </c>
      <c r="J8777" s="229">
        <f t="shared" si="840"/>
        <v>0</v>
      </c>
      <c r="K8777" s="229">
        <f t="shared" si="841"/>
        <v>0</v>
      </c>
      <c r="L8777" s="229">
        <f t="shared" si="841"/>
        <v>0</v>
      </c>
      <c r="M8777" s="229">
        <f t="shared" si="842"/>
        <v>0</v>
      </c>
    </row>
    <row r="8778" spans="1:13" ht="15" customHeight="1">
      <c r="A8778" s="76"/>
      <c r="B8778" s="77" t="str">
        <f t="shared" si="839"/>
        <v/>
      </c>
      <c r="C8778" t="str">
        <f t="shared" si="838"/>
        <v/>
      </c>
      <c r="D8778" s="315" t="str">
        <f t="shared" si="843"/>
        <v/>
      </c>
      <c r="E8778" s="228">
        <v>0</v>
      </c>
      <c r="J8778" s="229">
        <f t="shared" si="840"/>
        <v>0</v>
      </c>
      <c r="K8778" s="229">
        <f t="shared" si="841"/>
        <v>0</v>
      </c>
      <c r="L8778" s="229">
        <f t="shared" si="841"/>
        <v>0</v>
      </c>
      <c r="M8778" s="229">
        <f t="shared" si="842"/>
        <v>0</v>
      </c>
    </row>
    <row r="8779" spans="1:13" ht="15" customHeight="1">
      <c r="A8779" s="76"/>
      <c r="B8779" s="77" t="str">
        <f t="shared" si="839"/>
        <v/>
      </c>
      <c r="C8779" t="str">
        <f t="shared" si="838"/>
        <v/>
      </c>
      <c r="D8779" s="315" t="str">
        <f t="shared" si="843"/>
        <v/>
      </c>
      <c r="E8779" s="228">
        <v>0</v>
      </c>
      <c r="J8779" s="229">
        <f t="shared" si="840"/>
        <v>0</v>
      </c>
      <c r="K8779" s="229">
        <f t="shared" si="841"/>
        <v>0</v>
      </c>
      <c r="L8779" s="229">
        <f t="shared" si="841"/>
        <v>0</v>
      </c>
      <c r="M8779" s="229">
        <f t="shared" si="842"/>
        <v>0</v>
      </c>
    </row>
    <row r="8780" spans="1:13" ht="15" customHeight="1">
      <c r="A8780" s="76"/>
      <c r="B8780" s="77" t="str">
        <f t="shared" si="839"/>
        <v/>
      </c>
      <c r="C8780" t="str">
        <f t="shared" si="838"/>
        <v/>
      </c>
      <c r="D8780" s="315" t="str">
        <f t="shared" si="843"/>
        <v/>
      </c>
      <c r="E8780" s="228">
        <v>0</v>
      </c>
      <c r="J8780" s="229">
        <f t="shared" si="840"/>
        <v>0</v>
      </c>
      <c r="K8780" s="229">
        <f t="shared" si="841"/>
        <v>0</v>
      </c>
      <c r="L8780" s="229">
        <f t="shared" si="841"/>
        <v>0</v>
      </c>
      <c r="M8780" s="229">
        <f t="shared" si="842"/>
        <v>0</v>
      </c>
    </row>
    <row r="8781" spans="1:13" ht="15" customHeight="1">
      <c r="A8781" s="76"/>
      <c r="B8781" s="77" t="str">
        <f t="shared" si="839"/>
        <v/>
      </c>
      <c r="C8781" t="str">
        <f t="shared" si="838"/>
        <v/>
      </c>
      <c r="D8781" s="315" t="str">
        <f t="shared" si="843"/>
        <v/>
      </c>
      <c r="E8781" s="228">
        <v>0</v>
      </c>
      <c r="J8781" s="229">
        <f t="shared" si="840"/>
        <v>0</v>
      </c>
      <c r="K8781" s="229">
        <f t="shared" si="841"/>
        <v>0</v>
      </c>
      <c r="L8781" s="229">
        <f t="shared" si="841"/>
        <v>0</v>
      </c>
      <c r="M8781" s="229">
        <f t="shared" si="842"/>
        <v>0</v>
      </c>
    </row>
    <row r="8782" spans="1:13" ht="15" customHeight="1">
      <c r="A8782" s="76"/>
      <c r="B8782" s="77" t="str">
        <f t="shared" si="839"/>
        <v/>
      </c>
      <c r="C8782" t="str">
        <f t="shared" si="838"/>
        <v/>
      </c>
      <c r="D8782" s="315" t="str">
        <f t="shared" si="843"/>
        <v/>
      </c>
      <c r="E8782" s="228">
        <v>0</v>
      </c>
      <c r="J8782" s="229">
        <f t="shared" si="840"/>
        <v>0</v>
      </c>
      <c r="K8782" s="229">
        <f t="shared" si="841"/>
        <v>0</v>
      </c>
      <c r="L8782" s="229">
        <f t="shared" si="841"/>
        <v>0</v>
      </c>
      <c r="M8782" s="229">
        <f t="shared" si="842"/>
        <v>0</v>
      </c>
    </row>
    <row r="8783" spans="1:13" ht="15" customHeight="1">
      <c r="A8783" s="76"/>
      <c r="B8783" s="77" t="str">
        <f t="shared" si="839"/>
        <v/>
      </c>
      <c r="C8783" t="str">
        <f t="shared" si="838"/>
        <v/>
      </c>
      <c r="D8783" s="315" t="str">
        <f t="shared" si="843"/>
        <v/>
      </c>
      <c r="E8783" s="228">
        <v>0</v>
      </c>
      <c r="J8783" s="229">
        <f t="shared" si="840"/>
        <v>0</v>
      </c>
      <c r="K8783" s="229">
        <f t="shared" si="841"/>
        <v>0</v>
      </c>
      <c r="L8783" s="229">
        <f t="shared" si="841"/>
        <v>0</v>
      </c>
      <c r="M8783" s="229">
        <f t="shared" si="842"/>
        <v>0</v>
      </c>
    </row>
    <row r="8784" spans="1:13" ht="15" customHeight="1">
      <c r="A8784" s="76"/>
      <c r="B8784" s="77" t="str">
        <f t="shared" si="839"/>
        <v/>
      </c>
      <c r="C8784" t="str">
        <f t="shared" si="838"/>
        <v/>
      </c>
      <c r="D8784" s="315" t="str">
        <f t="shared" si="843"/>
        <v/>
      </c>
      <c r="E8784" s="228">
        <v>0</v>
      </c>
      <c r="J8784" s="229">
        <f t="shared" si="840"/>
        <v>0</v>
      </c>
      <c r="K8784" s="229">
        <f t="shared" si="841"/>
        <v>0</v>
      </c>
      <c r="L8784" s="229">
        <f t="shared" si="841"/>
        <v>0</v>
      </c>
      <c r="M8784" s="229">
        <f t="shared" si="842"/>
        <v>0</v>
      </c>
    </row>
    <row r="8785" spans="1:13" ht="15" customHeight="1">
      <c r="A8785" s="76"/>
      <c r="B8785" s="77" t="str">
        <f t="shared" si="839"/>
        <v/>
      </c>
      <c r="C8785" t="str">
        <f t="shared" si="838"/>
        <v/>
      </c>
      <c r="D8785" s="315" t="str">
        <f t="shared" si="843"/>
        <v/>
      </c>
      <c r="E8785" s="228">
        <v>0</v>
      </c>
      <c r="J8785" s="229">
        <f t="shared" si="840"/>
        <v>0</v>
      </c>
      <c r="K8785" s="229">
        <f t="shared" si="841"/>
        <v>0</v>
      </c>
      <c r="L8785" s="229">
        <f t="shared" si="841"/>
        <v>0</v>
      </c>
      <c r="M8785" s="229">
        <f t="shared" si="842"/>
        <v>0</v>
      </c>
    </row>
    <row r="8786" spans="1:13" ht="15" customHeight="1">
      <c r="A8786" s="76"/>
      <c r="B8786" s="77" t="str">
        <f t="shared" si="839"/>
        <v/>
      </c>
      <c r="C8786" t="str">
        <f t="shared" si="838"/>
        <v/>
      </c>
      <c r="D8786" s="315" t="str">
        <f t="shared" si="843"/>
        <v/>
      </c>
      <c r="E8786" s="228">
        <v>0</v>
      </c>
      <c r="J8786" s="229">
        <f t="shared" si="840"/>
        <v>0</v>
      </c>
      <c r="K8786" s="229">
        <f t="shared" si="841"/>
        <v>0</v>
      </c>
      <c r="L8786" s="229">
        <f t="shared" si="841"/>
        <v>0</v>
      </c>
      <c r="M8786" s="229">
        <f t="shared" si="842"/>
        <v>0</v>
      </c>
    </row>
    <row r="8787" spans="1:13" ht="15" customHeight="1">
      <c r="A8787" s="76"/>
      <c r="B8787" s="77" t="str">
        <f t="shared" si="839"/>
        <v/>
      </c>
      <c r="C8787" t="str">
        <f t="shared" si="838"/>
        <v/>
      </c>
      <c r="D8787" s="315" t="str">
        <f t="shared" si="843"/>
        <v/>
      </c>
      <c r="E8787" s="228">
        <v>0</v>
      </c>
      <c r="J8787" s="229">
        <f t="shared" si="840"/>
        <v>0</v>
      </c>
      <c r="K8787" s="229">
        <f t="shared" si="841"/>
        <v>0</v>
      </c>
      <c r="L8787" s="229">
        <f t="shared" si="841"/>
        <v>0</v>
      </c>
      <c r="M8787" s="229">
        <f t="shared" si="842"/>
        <v>0</v>
      </c>
    </row>
    <row r="8788" spans="1:13" ht="15" customHeight="1">
      <c r="A8788" s="76"/>
      <c r="B8788" s="77" t="str">
        <f t="shared" si="839"/>
        <v/>
      </c>
      <c r="C8788" t="str">
        <f t="shared" si="838"/>
        <v/>
      </c>
      <c r="D8788" s="315" t="str">
        <f t="shared" si="843"/>
        <v/>
      </c>
      <c r="E8788" s="228">
        <v>0</v>
      </c>
      <c r="J8788" s="229">
        <f t="shared" si="840"/>
        <v>0</v>
      </c>
      <c r="K8788" s="229">
        <f t="shared" si="841"/>
        <v>0</v>
      </c>
      <c r="L8788" s="229">
        <f t="shared" si="841"/>
        <v>0</v>
      </c>
      <c r="M8788" s="229">
        <f t="shared" si="842"/>
        <v>0</v>
      </c>
    </row>
    <row r="8789" spans="1:13" ht="15" customHeight="1">
      <c r="A8789" s="76"/>
      <c r="B8789" s="77" t="str">
        <f t="shared" si="839"/>
        <v/>
      </c>
      <c r="C8789" t="str">
        <f t="shared" si="838"/>
        <v/>
      </c>
      <c r="D8789" s="315" t="str">
        <f t="shared" si="843"/>
        <v/>
      </c>
      <c r="E8789" s="228">
        <v>0</v>
      </c>
      <c r="J8789" s="229">
        <f t="shared" si="840"/>
        <v>0</v>
      </c>
      <c r="K8789" s="229">
        <f t="shared" si="841"/>
        <v>0</v>
      </c>
      <c r="L8789" s="229">
        <f t="shared" si="841"/>
        <v>0</v>
      </c>
      <c r="M8789" s="229">
        <f t="shared" si="842"/>
        <v>0</v>
      </c>
    </row>
    <row r="8790" spans="1:13" ht="15" customHeight="1">
      <c r="A8790" s="76"/>
      <c r="B8790" s="77" t="str">
        <f t="shared" si="839"/>
        <v/>
      </c>
      <c r="C8790" t="str">
        <f t="shared" si="838"/>
        <v/>
      </c>
      <c r="D8790" s="315" t="str">
        <f t="shared" si="843"/>
        <v/>
      </c>
      <c r="E8790" s="228">
        <v>0</v>
      </c>
      <c r="J8790" s="229">
        <f t="shared" si="840"/>
        <v>0</v>
      </c>
      <c r="K8790" s="229">
        <f t="shared" si="841"/>
        <v>0</v>
      </c>
      <c r="L8790" s="229">
        <f t="shared" si="841"/>
        <v>0</v>
      </c>
      <c r="M8790" s="229">
        <f t="shared" si="842"/>
        <v>0</v>
      </c>
    </row>
    <row r="8791" spans="1:13" ht="15" customHeight="1">
      <c r="A8791" s="76"/>
      <c r="B8791" s="77" t="str">
        <f t="shared" si="839"/>
        <v/>
      </c>
      <c r="C8791" t="str">
        <f t="shared" si="838"/>
        <v/>
      </c>
      <c r="D8791" s="315" t="str">
        <f t="shared" si="843"/>
        <v/>
      </c>
      <c r="E8791" s="228">
        <v>0</v>
      </c>
      <c r="J8791" s="229">
        <f t="shared" si="840"/>
        <v>0</v>
      </c>
      <c r="K8791" s="229">
        <f t="shared" si="841"/>
        <v>0</v>
      </c>
      <c r="L8791" s="229">
        <f t="shared" si="841"/>
        <v>0</v>
      </c>
      <c r="M8791" s="229">
        <f t="shared" si="842"/>
        <v>0</v>
      </c>
    </row>
    <row r="8792" spans="1:13" ht="15" customHeight="1">
      <c r="A8792" s="76"/>
      <c r="B8792" s="77" t="str">
        <f t="shared" si="839"/>
        <v/>
      </c>
      <c r="C8792" t="str">
        <f t="shared" si="838"/>
        <v/>
      </c>
      <c r="D8792" s="315" t="str">
        <f t="shared" si="843"/>
        <v/>
      </c>
      <c r="E8792" s="228">
        <v>0</v>
      </c>
      <c r="J8792" s="229">
        <f t="shared" si="840"/>
        <v>0</v>
      </c>
      <c r="K8792" s="229">
        <f t="shared" si="841"/>
        <v>0</v>
      </c>
      <c r="L8792" s="229">
        <f t="shared" si="841"/>
        <v>0</v>
      </c>
      <c r="M8792" s="229">
        <f t="shared" si="842"/>
        <v>0</v>
      </c>
    </row>
    <row r="8793" spans="1:13" ht="15" customHeight="1">
      <c r="A8793" s="76"/>
      <c r="B8793" s="77" t="str">
        <f t="shared" si="839"/>
        <v/>
      </c>
      <c r="C8793" t="str">
        <f t="shared" si="838"/>
        <v/>
      </c>
      <c r="D8793" s="315" t="str">
        <f t="shared" si="843"/>
        <v/>
      </c>
      <c r="E8793" s="228">
        <v>0</v>
      </c>
      <c r="J8793" s="229">
        <f t="shared" si="840"/>
        <v>0</v>
      </c>
      <c r="K8793" s="229">
        <f t="shared" si="841"/>
        <v>0</v>
      </c>
      <c r="L8793" s="229">
        <f t="shared" si="841"/>
        <v>0</v>
      </c>
      <c r="M8793" s="229">
        <f t="shared" si="842"/>
        <v>0</v>
      </c>
    </row>
    <row r="8794" spans="1:13" ht="15" customHeight="1">
      <c r="A8794" s="76"/>
      <c r="B8794" s="77" t="str">
        <f t="shared" si="839"/>
        <v/>
      </c>
      <c r="C8794" t="str">
        <f t="shared" si="838"/>
        <v/>
      </c>
      <c r="D8794" s="315" t="str">
        <f t="shared" si="843"/>
        <v/>
      </c>
      <c r="E8794" s="228">
        <v>0</v>
      </c>
      <c r="J8794" s="229">
        <f t="shared" si="840"/>
        <v>0</v>
      </c>
      <c r="K8794" s="229">
        <f t="shared" si="841"/>
        <v>0</v>
      </c>
      <c r="L8794" s="229">
        <f t="shared" si="841"/>
        <v>0</v>
      </c>
      <c r="M8794" s="229">
        <f t="shared" si="842"/>
        <v>0</v>
      </c>
    </row>
    <row r="8795" spans="1:13" ht="15" customHeight="1">
      <c r="A8795" s="76"/>
      <c r="B8795" s="77" t="str">
        <f t="shared" si="839"/>
        <v/>
      </c>
      <c r="C8795" t="str">
        <f t="shared" si="838"/>
        <v/>
      </c>
      <c r="D8795" s="315" t="str">
        <f t="shared" si="843"/>
        <v/>
      </c>
      <c r="E8795" s="228">
        <v>0</v>
      </c>
      <c r="J8795" s="229">
        <f t="shared" si="840"/>
        <v>0</v>
      </c>
      <c r="K8795" s="229">
        <f t="shared" si="841"/>
        <v>0</v>
      </c>
      <c r="L8795" s="229">
        <f t="shared" si="841"/>
        <v>0</v>
      </c>
      <c r="M8795" s="229">
        <f t="shared" si="842"/>
        <v>0</v>
      </c>
    </row>
    <row r="8796" spans="1:13" ht="15" customHeight="1">
      <c r="A8796" s="76"/>
      <c r="B8796" s="77" t="str">
        <f t="shared" si="839"/>
        <v/>
      </c>
      <c r="C8796" t="str">
        <f t="shared" si="838"/>
        <v/>
      </c>
      <c r="D8796" s="315" t="str">
        <f t="shared" si="843"/>
        <v/>
      </c>
      <c r="E8796" s="228">
        <v>0</v>
      </c>
      <c r="J8796" s="229">
        <f t="shared" si="840"/>
        <v>0</v>
      </c>
      <c r="K8796" s="229">
        <f t="shared" si="841"/>
        <v>0</v>
      </c>
      <c r="L8796" s="229">
        <f t="shared" si="841"/>
        <v>0</v>
      </c>
      <c r="M8796" s="229">
        <f t="shared" si="842"/>
        <v>0</v>
      </c>
    </row>
    <row r="8797" spans="1:13" ht="15" customHeight="1">
      <c r="A8797" s="76"/>
      <c r="B8797" s="77" t="str">
        <f t="shared" si="839"/>
        <v/>
      </c>
      <c r="C8797" t="str">
        <f t="shared" si="838"/>
        <v/>
      </c>
      <c r="D8797" s="315" t="str">
        <f t="shared" si="843"/>
        <v/>
      </c>
      <c r="E8797" s="228">
        <v>0</v>
      </c>
      <c r="J8797" s="229">
        <f t="shared" si="840"/>
        <v>0</v>
      </c>
      <c r="K8797" s="229">
        <f t="shared" si="841"/>
        <v>0</v>
      </c>
      <c r="L8797" s="229">
        <f t="shared" si="841"/>
        <v>0</v>
      </c>
      <c r="M8797" s="229">
        <f t="shared" si="842"/>
        <v>0</v>
      </c>
    </row>
    <row r="8798" spans="1:13" ht="15" customHeight="1">
      <c r="A8798" s="76"/>
      <c r="B8798" s="77" t="str">
        <f t="shared" si="839"/>
        <v/>
      </c>
      <c r="C8798" t="str">
        <f t="shared" si="838"/>
        <v/>
      </c>
      <c r="D8798" s="315" t="str">
        <f t="shared" si="843"/>
        <v/>
      </c>
      <c r="E8798" s="228">
        <v>0</v>
      </c>
      <c r="J8798" s="229">
        <f t="shared" si="840"/>
        <v>0</v>
      </c>
      <c r="K8798" s="229">
        <f t="shared" si="841"/>
        <v>0</v>
      </c>
      <c r="L8798" s="229">
        <f t="shared" si="841"/>
        <v>0</v>
      </c>
      <c r="M8798" s="229">
        <f t="shared" si="842"/>
        <v>0</v>
      </c>
    </row>
    <row r="8799" spans="1:13" ht="15" customHeight="1">
      <c r="A8799" s="76"/>
      <c r="B8799" s="77" t="str">
        <f t="shared" si="839"/>
        <v/>
      </c>
      <c r="C8799" t="str">
        <f t="shared" si="838"/>
        <v/>
      </c>
      <c r="D8799" s="315" t="str">
        <f t="shared" si="843"/>
        <v/>
      </c>
      <c r="E8799" s="228">
        <v>0</v>
      </c>
      <c r="J8799" s="229">
        <f t="shared" si="840"/>
        <v>0</v>
      </c>
      <c r="K8799" s="229">
        <f t="shared" si="841"/>
        <v>0</v>
      </c>
      <c r="L8799" s="229">
        <f t="shared" si="841"/>
        <v>0</v>
      </c>
      <c r="M8799" s="229">
        <f t="shared" si="842"/>
        <v>0</v>
      </c>
    </row>
    <row r="8800" spans="1:13" ht="15" customHeight="1">
      <c r="A8800" s="76"/>
      <c r="B8800" s="77" t="str">
        <f t="shared" si="839"/>
        <v/>
      </c>
      <c r="C8800" t="str">
        <f t="shared" si="838"/>
        <v/>
      </c>
      <c r="D8800" s="315" t="str">
        <f t="shared" si="843"/>
        <v/>
      </c>
      <c r="E8800" s="228">
        <v>0</v>
      </c>
      <c r="J8800" s="229">
        <f t="shared" si="840"/>
        <v>0</v>
      </c>
      <c r="K8800" s="229">
        <f t="shared" si="841"/>
        <v>0</v>
      </c>
      <c r="L8800" s="229">
        <f t="shared" si="841"/>
        <v>0</v>
      </c>
      <c r="M8800" s="229">
        <f t="shared" si="842"/>
        <v>0</v>
      </c>
    </row>
    <row r="8801" spans="1:13" ht="15" customHeight="1">
      <c r="A8801" s="76"/>
      <c r="B8801" s="77" t="str">
        <f t="shared" si="839"/>
        <v/>
      </c>
      <c r="C8801" t="str">
        <f t="shared" si="838"/>
        <v/>
      </c>
      <c r="D8801" s="315" t="str">
        <f t="shared" si="843"/>
        <v/>
      </c>
      <c r="E8801" s="228">
        <v>0</v>
      </c>
      <c r="J8801" s="229">
        <f t="shared" si="840"/>
        <v>0</v>
      </c>
      <c r="K8801" s="229">
        <f t="shared" si="841"/>
        <v>0</v>
      </c>
      <c r="L8801" s="229">
        <f t="shared" si="841"/>
        <v>0</v>
      </c>
      <c r="M8801" s="229">
        <f t="shared" si="842"/>
        <v>0</v>
      </c>
    </row>
    <row r="8802" spans="1:13" ht="15" customHeight="1">
      <c r="A8802" s="76"/>
      <c r="B8802" s="77" t="str">
        <f t="shared" si="839"/>
        <v/>
      </c>
      <c r="C8802" t="str">
        <f t="shared" si="838"/>
        <v/>
      </c>
      <c r="D8802" s="315" t="str">
        <f t="shared" si="843"/>
        <v/>
      </c>
      <c r="E8802" s="228">
        <v>0</v>
      </c>
      <c r="J8802" s="229">
        <f t="shared" si="840"/>
        <v>0</v>
      </c>
      <c r="K8802" s="229">
        <f t="shared" si="841"/>
        <v>0</v>
      </c>
      <c r="L8802" s="229">
        <f t="shared" si="841"/>
        <v>0</v>
      </c>
      <c r="M8802" s="229">
        <f t="shared" si="842"/>
        <v>0</v>
      </c>
    </row>
    <row r="8803" spans="1:13" ht="15" customHeight="1">
      <c r="A8803" s="76"/>
      <c r="B8803" s="77" t="str">
        <f t="shared" si="839"/>
        <v/>
      </c>
      <c r="C8803" t="str">
        <f t="shared" si="838"/>
        <v/>
      </c>
      <c r="D8803" s="315" t="str">
        <f t="shared" si="843"/>
        <v/>
      </c>
      <c r="E8803" s="228">
        <v>0</v>
      </c>
      <c r="J8803" s="229">
        <f t="shared" si="840"/>
        <v>0</v>
      </c>
      <c r="K8803" s="229">
        <f t="shared" si="841"/>
        <v>0</v>
      </c>
      <c r="L8803" s="229">
        <f t="shared" si="841"/>
        <v>0</v>
      </c>
      <c r="M8803" s="229">
        <f t="shared" si="842"/>
        <v>0</v>
      </c>
    </row>
    <row r="8804" spans="1:13" ht="15" customHeight="1">
      <c r="A8804" s="76"/>
      <c r="B8804" s="77" t="str">
        <f t="shared" si="839"/>
        <v/>
      </c>
      <c r="C8804" t="str">
        <f t="shared" si="838"/>
        <v/>
      </c>
      <c r="D8804" s="315" t="str">
        <f t="shared" si="843"/>
        <v/>
      </c>
      <c r="E8804" s="228">
        <v>0</v>
      </c>
      <c r="J8804" s="229">
        <f t="shared" si="840"/>
        <v>0</v>
      </c>
      <c r="K8804" s="229">
        <f t="shared" si="841"/>
        <v>0</v>
      </c>
      <c r="L8804" s="229">
        <f t="shared" si="841"/>
        <v>0</v>
      </c>
      <c r="M8804" s="229">
        <f t="shared" si="842"/>
        <v>0</v>
      </c>
    </row>
    <row r="8805" spans="1:13" ht="15" customHeight="1">
      <c r="A8805" s="76"/>
      <c r="B8805" s="77" t="str">
        <f t="shared" si="839"/>
        <v/>
      </c>
      <c r="C8805" t="str">
        <f t="shared" si="838"/>
        <v/>
      </c>
      <c r="D8805" s="315" t="str">
        <f t="shared" si="843"/>
        <v/>
      </c>
      <c r="E8805" s="228">
        <v>0</v>
      </c>
      <c r="J8805" s="229">
        <f t="shared" si="840"/>
        <v>0</v>
      </c>
      <c r="K8805" s="229">
        <f t="shared" si="841"/>
        <v>0</v>
      </c>
      <c r="L8805" s="229">
        <f t="shared" si="841"/>
        <v>0</v>
      </c>
      <c r="M8805" s="229">
        <f t="shared" si="842"/>
        <v>0</v>
      </c>
    </row>
    <row r="8806" spans="1:13" ht="15" customHeight="1">
      <c r="A8806" s="76"/>
      <c r="B8806" s="77" t="str">
        <f t="shared" si="839"/>
        <v/>
      </c>
      <c r="C8806" t="str">
        <f t="shared" si="838"/>
        <v/>
      </c>
      <c r="D8806" s="315" t="str">
        <f t="shared" si="843"/>
        <v/>
      </c>
      <c r="E8806" s="228">
        <v>0</v>
      </c>
      <c r="J8806" s="229">
        <f t="shared" si="840"/>
        <v>0</v>
      </c>
      <c r="K8806" s="229">
        <f t="shared" si="841"/>
        <v>0</v>
      </c>
      <c r="L8806" s="229">
        <f t="shared" si="841"/>
        <v>0</v>
      </c>
      <c r="M8806" s="229">
        <f t="shared" si="842"/>
        <v>0</v>
      </c>
    </row>
    <row r="8807" spans="1:13" ht="15" customHeight="1">
      <c r="A8807" s="76"/>
      <c r="B8807" s="77" t="str">
        <f t="shared" si="839"/>
        <v/>
      </c>
      <c r="C8807" t="str">
        <f t="shared" si="838"/>
        <v/>
      </c>
      <c r="D8807" s="315" t="str">
        <f t="shared" si="843"/>
        <v/>
      </c>
      <c r="E8807" s="228">
        <v>0</v>
      </c>
      <c r="J8807" s="229">
        <f t="shared" si="840"/>
        <v>0</v>
      </c>
      <c r="K8807" s="229">
        <f t="shared" si="841"/>
        <v>0</v>
      </c>
      <c r="L8807" s="229">
        <f t="shared" si="841"/>
        <v>0</v>
      </c>
      <c r="M8807" s="229">
        <f t="shared" si="842"/>
        <v>0</v>
      </c>
    </row>
    <row r="8808" spans="1:13" ht="15" customHeight="1">
      <c r="A8808" s="76"/>
      <c r="B8808" s="77" t="str">
        <f t="shared" si="839"/>
        <v/>
      </c>
      <c r="C8808" t="str">
        <f t="shared" si="838"/>
        <v/>
      </c>
      <c r="D8808" s="315" t="str">
        <f t="shared" si="843"/>
        <v/>
      </c>
      <c r="E8808" s="228">
        <v>0</v>
      </c>
      <c r="J8808" s="229">
        <f t="shared" si="840"/>
        <v>0</v>
      </c>
      <c r="K8808" s="229">
        <f t="shared" si="841"/>
        <v>0</v>
      </c>
      <c r="L8808" s="229">
        <f t="shared" si="841"/>
        <v>0</v>
      </c>
      <c r="M8808" s="229">
        <f t="shared" si="842"/>
        <v>0</v>
      </c>
    </row>
    <row r="8809" spans="1:13" ht="15" customHeight="1">
      <c r="A8809" s="76"/>
      <c r="B8809" s="77" t="str">
        <f t="shared" si="839"/>
        <v/>
      </c>
      <c r="C8809" t="str">
        <f t="shared" si="838"/>
        <v/>
      </c>
      <c r="D8809" s="315" t="str">
        <f t="shared" si="843"/>
        <v/>
      </c>
      <c r="E8809" s="228">
        <v>0</v>
      </c>
      <c r="J8809" s="229">
        <f t="shared" si="840"/>
        <v>0</v>
      </c>
      <c r="K8809" s="229">
        <f t="shared" si="841"/>
        <v>0</v>
      </c>
      <c r="L8809" s="229">
        <f t="shared" si="841"/>
        <v>0</v>
      </c>
      <c r="M8809" s="229">
        <f t="shared" si="842"/>
        <v>0</v>
      </c>
    </row>
    <row r="8810" spans="1:13" ht="15" customHeight="1">
      <c r="A8810" s="76"/>
      <c r="B8810" s="77" t="str">
        <f t="shared" si="839"/>
        <v/>
      </c>
      <c r="C8810" t="str">
        <f t="shared" si="838"/>
        <v/>
      </c>
      <c r="D8810" s="315" t="str">
        <f t="shared" si="843"/>
        <v/>
      </c>
      <c r="E8810" s="228">
        <v>0</v>
      </c>
      <c r="J8810" s="229">
        <f t="shared" si="840"/>
        <v>0</v>
      </c>
      <c r="K8810" s="229">
        <f t="shared" si="841"/>
        <v>0</v>
      </c>
      <c r="L8810" s="229">
        <f t="shared" si="841"/>
        <v>0</v>
      </c>
      <c r="M8810" s="229">
        <f t="shared" si="842"/>
        <v>0</v>
      </c>
    </row>
    <row r="8811" spans="1:13" ht="15" customHeight="1">
      <c r="A8811" s="76"/>
      <c r="B8811" s="77" t="str">
        <f t="shared" si="839"/>
        <v/>
      </c>
      <c r="C8811" t="str">
        <f t="shared" si="838"/>
        <v/>
      </c>
      <c r="D8811" s="315" t="str">
        <f t="shared" si="843"/>
        <v/>
      </c>
      <c r="E8811" s="228">
        <v>0</v>
      </c>
      <c r="J8811" s="229">
        <f t="shared" si="840"/>
        <v>0</v>
      </c>
      <c r="K8811" s="229">
        <f t="shared" si="841"/>
        <v>0</v>
      </c>
      <c r="L8811" s="229">
        <f t="shared" si="841"/>
        <v>0</v>
      </c>
      <c r="M8811" s="229">
        <f t="shared" si="842"/>
        <v>0</v>
      </c>
    </row>
    <row r="8812" spans="1:13" ht="15" customHeight="1">
      <c r="A8812" s="76"/>
      <c r="B8812" s="77" t="str">
        <f t="shared" si="839"/>
        <v/>
      </c>
      <c r="C8812" t="str">
        <f t="shared" si="838"/>
        <v/>
      </c>
      <c r="D8812" s="315" t="str">
        <f t="shared" si="843"/>
        <v/>
      </c>
      <c r="E8812" s="228">
        <v>0</v>
      </c>
      <c r="J8812" s="229">
        <f t="shared" si="840"/>
        <v>0</v>
      </c>
      <c r="K8812" s="229">
        <f t="shared" si="841"/>
        <v>0</v>
      </c>
      <c r="L8812" s="229">
        <f t="shared" si="841"/>
        <v>0</v>
      </c>
      <c r="M8812" s="229">
        <f t="shared" si="842"/>
        <v>0</v>
      </c>
    </row>
    <row r="8813" spans="1:13" ht="15" customHeight="1">
      <c r="A8813" s="76"/>
      <c r="B8813" s="77" t="str">
        <f t="shared" si="839"/>
        <v/>
      </c>
      <c r="C8813" t="str">
        <f t="shared" si="838"/>
        <v/>
      </c>
      <c r="D8813" s="315" t="str">
        <f t="shared" si="843"/>
        <v/>
      </c>
      <c r="E8813" s="228">
        <v>0</v>
      </c>
      <c r="J8813" s="229">
        <f t="shared" si="840"/>
        <v>0</v>
      </c>
      <c r="K8813" s="229">
        <f t="shared" si="841"/>
        <v>0</v>
      </c>
      <c r="L8813" s="229">
        <f t="shared" si="841"/>
        <v>0</v>
      </c>
      <c r="M8813" s="229">
        <f t="shared" si="842"/>
        <v>0</v>
      </c>
    </row>
    <row r="8814" spans="1:13" ht="15" customHeight="1">
      <c r="A8814" s="76"/>
      <c r="B8814" s="77" t="str">
        <f t="shared" si="839"/>
        <v/>
      </c>
      <c r="C8814" t="str">
        <f t="shared" si="838"/>
        <v/>
      </c>
      <c r="D8814" s="315" t="str">
        <f t="shared" si="843"/>
        <v/>
      </c>
      <c r="E8814" s="228">
        <v>0</v>
      </c>
      <c r="J8814" s="229">
        <f t="shared" si="840"/>
        <v>0</v>
      </c>
      <c r="K8814" s="229">
        <f t="shared" si="841"/>
        <v>0</v>
      </c>
      <c r="L8814" s="229">
        <f t="shared" si="841"/>
        <v>0</v>
      </c>
      <c r="M8814" s="229">
        <f t="shared" si="842"/>
        <v>0</v>
      </c>
    </row>
    <row r="8815" spans="1:13" ht="15" customHeight="1">
      <c r="A8815" s="76"/>
      <c r="B8815" s="77" t="str">
        <f t="shared" si="839"/>
        <v/>
      </c>
      <c r="C8815" t="str">
        <f t="shared" si="838"/>
        <v/>
      </c>
      <c r="D8815" s="315" t="str">
        <f t="shared" si="843"/>
        <v/>
      </c>
      <c r="E8815" s="228">
        <v>0</v>
      </c>
      <c r="J8815" s="229">
        <f t="shared" si="840"/>
        <v>0</v>
      </c>
      <c r="K8815" s="229">
        <f t="shared" si="841"/>
        <v>0</v>
      </c>
      <c r="L8815" s="229">
        <f t="shared" si="841"/>
        <v>0</v>
      </c>
      <c r="M8815" s="229">
        <f t="shared" si="842"/>
        <v>0</v>
      </c>
    </row>
    <row r="8816" spans="1:13" ht="15" customHeight="1">
      <c r="A8816" s="76"/>
      <c r="B8816" s="77" t="str">
        <f t="shared" si="839"/>
        <v/>
      </c>
      <c r="C8816" t="str">
        <f t="shared" si="838"/>
        <v/>
      </c>
      <c r="D8816" s="315" t="str">
        <f t="shared" si="843"/>
        <v/>
      </c>
      <c r="E8816" s="228">
        <v>0</v>
      </c>
      <c r="J8816" s="229">
        <f t="shared" si="840"/>
        <v>0</v>
      </c>
      <c r="K8816" s="229">
        <f t="shared" si="841"/>
        <v>0</v>
      </c>
      <c r="L8816" s="229">
        <f t="shared" si="841"/>
        <v>0</v>
      </c>
      <c r="M8816" s="229">
        <f t="shared" si="842"/>
        <v>0</v>
      </c>
    </row>
    <row r="8817" spans="1:13" ht="15" customHeight="1">
      <c r="A8817" s="76"/>
      <c r="B8817" s="77" t="str">
        <f t="shared" si="839"/>
        <v/>
      </c>
      <c r="C8817" t="str">
        <f t="shared" si="838"/>
        <v/>
      </c>
      <c r="D8817" s="315" t="str">
        <f t="shared" si="843"/>
        <v/>
      </c>
      <c r="E8817" s="228">
        <v>0</v>
      </c>
      <c r="J8817" s="229">
        <f t="shared" si="840"/>
        <v>0</v>
      </c>
      <c r="K8817" s="229">
        <f t="shared" si="841"/>
        <v>0</v>
      </c>
      <c r="L8817" s="229">
        <f t="shared" si="841"/>
        <v>0</v>
      </c>
      <c r="M8817" s="229">
        <f t="shared" si="842"/>
        <v>0</v>
      </c>
    </row>
    <row r="8818" spans="1:13" ht="15" customHeight="1">
      <c r="A8818" s="76"/>
      <c r="B8818" s="77" t="str">
        <f t="shared" si="839"/>
        <v/>
      </c>
      <c r="C8818" t="str">
        <f t="shared" si="838"/>
        <v/>
      </c>
      <c r="D8818" s="315" t="str">
        <f t="shared" si="843"/>
        <v/>
      </c>
      <c r="E8818" s="228">
        <v>0</v>
      </c>
      <c r="J8818" s="229">
        <f t="shared" si="840"/>
        <v>0</v>
      </c>
      <c r="K8818" s="229">
        <f t="shared" si="841"/>
        <v>0</v>
      </c>
      <c r="L8818" s="229">
        <f t="shared" si="841"/>
        <v>0</v>
      </c>
      <c r="M8818" s="229">
        <f t="shared" si="842"/>
        <v>0</v>
      </c>
    </row>
    <row r="8819" spans="1:13" ht="15" customHeight="1">
      <c r="A8819" s="76"/>
      <c r="B8819" s="77" t="str">
        <f t="shared" si="839"/>
        <v/>
      </c>
      <c r="C8819" t="str">
        <f t="shared" si="838"/>
        <v/>
      </c>
      <c r="D8819" s="315" t="str">
        <f t="shared" si="843"/>
        <v/>
      </c>
      <c r="E8819" s="228">
        <v>0</v>
      </c>
      <c r="J8819" s="229">
        <f t="shared" si="840"/>
        <v>0</v>
      </c>
      <c r="K8819" s="229">
        <f t="shared" si="841"/>
        <v>0</v>
      </c>
      <c r="L8819" s="229">
        <f t="shared" si="841"/>
        <v>0</v>
      </c>
      <c r="M8819" s="229">
        <f t="shared" si="842"/>
        <v>0</v>
      </c>
    </row>
    <row r="8820" spans="1:13" ht="15" customHeight="1">
      <c r="A8820" s="76"/>
      <c r="B8820" s="77" t="str">
        <f t="shared" si="839"/>
        <v/>
      </c>
      <c r="C8820" t="str">
        <f t="shared" si="838"/>
        <v/>
      </c>
      <c r="D8820" s="315" t="str">
        <f t="shared" si="843"/>
        <v/>
      </c>
      <c r="E8820" s="228">
        <v>0</v>
      </c>
      <c r="J8820" s="229">
        <f t="shared" si="840"/>
        <v>0</v>
      </c>
      <c r="K8820" s="229">
        <f t="shared" si="841"/>
        <v>0</v>
      </c>
      <c r="L8820" s="229">
        <f t="shared" si="841"/>
        <v>0</v>
      </c>
      <c r="M8820" s="229">
        <f t="shared" si="842"/>
        <v>0</v>
      </c>
    </row>
    <row r="8821" spans="1:13" ht="15" customHeight="1">
      <c r="A8821" s="76"/>
      <c r="B8821" s="77" t="str">
        <f t="shared" si="839"/>
        <v/>
      </c>
      <c r="C8821" t="str">
        <f t="shared" si="838"/>
        <v/>
      </c>
      <c r="D8821" s="315" t="str">
        <f t="shared" si="843"/>
        <v/>
      </c>
      <c r="E8821" s="228">
        <v>0</v>
      </c>
      <c r="J8821" s="229">
        <f t="shared" si="840"/>
        <v>0</v>
      </c>
      <c r="K8821" s="229">
        <f t="shared" si="841"/>
        <v>0</v>
      </c>
      <c r="L8821" s="229">
        <f t="shared" si="841"/>
        <v>0</v>
      </c>
      <c r="M8821" s="229">
        <f t="shared" si="842"/>
        <v>0</v>
      </c>
    </row>
    <row r="8822" spans="1:13" ht="15" customHeight="1">
      <c r="A8822" s="76"/>
      <c r="B8822" s="77" t="str">
        <f t="shared" si="839"/>
        <v/>
      </c>
      <c r="C8822" t="str">
        <f t="shared" si="838"/>
        <v/>
      </c>
      <c r="D8822" s="315" t="str">
        <f t="shared" si="843"/>
        <v/>
      </c>
      <c r="E8822" s="228">
        <v>0</v>
      </c>
      <c r="J8822" s="229">
        <f t="shared" si="840"/>
        <v>0</v>
      </c>
      <c r="K8822" s="229">
        <f t="shared" si="841"/>
        <v>0</v>
      </c>
      <c r="L8822" s="229">
        <f t="shared" si="841"/>
        <v>0</v>
      </c>
      <c r="M8822" s="229">
        <f t="shared" si="842"/>
        <v>0</v>
      </c>
    </row>
    <row r="8823" spans="1:13" ht="15" customHeight="1">
      <c r="A8823" s="76"/>
      <c r="B8823" s="77" t="str">
        <f t="shared" si="839"/>
        <v/>
      </c>
      <c r="C8823" t="str">
        <f t="shared" si="838"/>
        <v/>
      </c>
      <c r="D8823" s="315" t="str">
        <f t="shared" si="843"/>
        <v/>
      </c>
      <c r="E8823" s="228">
        <v>0</v>
      </c>
      <c r="J8823" s="229">
        <f t="shared" si="840"/>
        <v>0</v>
      </c>
      <c r="K8823" s="229">
        <f t="shared" si="841"/>
        <v>0</v>
      </c>
      <c r="L8823" s="229">
        <f t="shared" si="841"/>
        <v>0</v>
      </c>
      <c r="M8823" s="229">
        <f t="shared" si="842"/>
        <v>0</v>
      </c>
    </row>
    <row r="8824" spans="1:13" ht="15" customHeight="1">
      <c r="A8824" s="76"/>
      <c r="B8824" s="77" t="str">
        <f t="shared" si="839"/>
        <v/>
      </c>
      <c r="C8824" t="str">
        <f t="shared" si="838"/>
        <v/>
      </c>
      <c r="D8824" s="315" t="str">
        <f t="shared" si="843"/>
        <v/>
      </c>
      <c r="E8824" s="228">
        <v>0</v>
      </c>
      <c r="J8824" s="229">
        <f t="shared" si="840"/>
        <v>0</v>
      </c>
      <c r="K8824" s="229">
        <f t="shared" si="841"/>
        <v>0</v>
      </c>
      <c r="L8824" s="229">
        <f t="shared" si="841"/>
        <v>0</v>
      </c>
      <c r="M8824" s="229">
        <f t="shared" si="842"/>
        <v>0</v>
      </c>
    </row>
    <row r="8825" spans="1:13" ht="15" customHeight="1">
      <c r="A8825" s="76"/>
      <c r="B8825" s="77" t="str">
        <f t="shared" si="839"/>
        <v/>
      </c>
      <c r="C8825" t="str">
        <f t="shared" si="838"/>
        <v/>
      </c>
      <c r="D8825" s="315" t="str">
        <f t="shared" si="843"/>
        <v/>
      </c>
      <c r="E8825" s="228">
        <v>0</v>
      </c>
      <c r="J8825" s="229">
        <f t="shared" si="840"/>
        <v>0</v>
      </c>
      <c r="K8825" s="229">
        <f t="shared" si="841"/>
        <v>0</v>
      </c>
      <c r="L8825" s="229">
        <f t="shared" si="841"/>
        <v>0</v>
      </c>
      <c r="M8825" s="229">
        <f t="shared" si="842"/>
        <v>0</v>
      </c>
    </row>
    <row r="8826" spans="1:13" ht="15" customHeight="1">
      <c r="A8826" s="76"/>
      <c r="B8826" s="77" t="str">
        <f t="shared" si="839"/>
        <v/>
      </c>
      <c r="C8826" t="str">
        <f t="shared" si="838"/>
        <v/>
      </c>
      <c r="D8826" s="315" t="str">
        <f t="shared" si="843"/>
        <v/>
      </c>
      <c r="E8826" s="228">
        <v>0</v>
      </c>
      <c r="J8826" s="229">
        <f t="shared" si="840"/>
        <v>0</v>
      </c>
      <c r="K8826" s="229">
        <f t="shared" si="841"/>
        <v>0</v>
      </c>
      <c r="L8826" s="229">
        <f t="shared" si="841"/>
        <v>0</v>
      </c>
      <c r="M8826" s="229">
        <f t="shared" si="842"/>
        <v>0</v>
      </c>
    </row>
    <row r="8827" spans="1:13" ht="15" customHeight="1">
      <c r="A8827" s="76"/>
      <c r="B8827" s="77" t="str">
        <f t="shared" si="839"/>
        <v/>
      </c>
      <c r="C8827" t="str">
        <f t="shared" si="838"/>
        <v/>
      </c>
      <c r="D8827" s="315" t="str">
        <f t="shared" si="843"/>
        <v/>
      </c>
      <c r="E8827" s="228">
        <v>0</v>
      </c>
      <c r="J8827" s="229">
        <f t="shared" si="840"/>
        <v>0</v>
      </c>
      <c r="K8827" s="229">
        <f t="shared" si="841"/>
        <v>0</v>
      </c>
      <c r="L8827" s="229">
        <f t="shared" si="841"/>
        <v>0</v>
      </c>
      <c r="M8827" s="229">
        <f t="shared" si="842"/>
        <v>0</v>
      </c>
    </row>
    <row r="8828" spans="1:13" ht="15" customHeight="1">
      <c r="A8828" s="76"/>
      <c r="B8828" s="77" t="str">
        <f t="shared" si="839"/>
        <v/>
      </c>
      <c r="C8828" t="str">
        <f t="shared" si="838"/>
        <v/>
      </c>
      <c r="D8828" s="315" t="str">
        <f t="shared" si="843"/>
        <v/>
      </c>
      <c r="E8828" s="228">
        <v>0</v>
      </c>
      <c r="J8828" s="229">
        <f t="shared" si="840"/>
        <v>0</v>
      </c>
      <c r="K8828" s="229">
        <f t="shared" si="841"/>
        <v>0</v>
      </c>
      <c r="L8828" s="229">
        <f t="shared" si="841"/>
        <v>0</v>
      </c>
      <c r="M8828" s="229">
        <f t="shared" si="842"/>
        <v>0</v>
      </c>
    </row>
    <row r="8829" spans="1:13" ht="15" customHeight="1">
      <c r="A8829" s="76"/>
      <c r="B8829" s="77" t="str">
        <f t="shared" si="839"/>
        <v/>
      </c>
      <c r="C8829" t="str">
        <f t="shared" si="838"/>
        <v/>
      </c>
      <c r="D8829" s="315" t="str">
        <f t="shared" si="843"/>
        <v/>
      </c>
      <c r="E8829" s="228">
        <v>0</v>
      </c>
      <c r="J8829" s="229">
        <f t="shared" si="840"/>
        <v>0</v>
      </c>
      <c r="K8829" s="229">
        <f t="shared" si="841"/>
        <v>0</v>
      </c>
      <c r="L8829" s="229">
        <f t="shared" si="841"/>
        <v>0</v>
      </c>
      <c r="M8829" s="229">
        <f t="shared" si="842"/>
        <v>0</v>
      </c>
    </row>
    <row r="8830" spans="1:13" ht="15" customHeight="1">
      <c r="A8830" s="76"/>
      <c r="B8830" s="77" t="str">
        <f t="shared" si="839"/>
        <v/>
      </c>
      <c r="C8830" t="str">
        <f t="shared" si="838"/>
        <v/>
      </c>
      <c r="D8830" s="315" t="str">
        <f t="shared" si="843"/>
        <v/>
      </c>
      <c r="E8830" s="228">
        <v>0</v>
      </c>
      <c r="J8830" s="229">
        <f t="shared" si="840"/>
        <v>0</v>
      </c>
      <c r="K8830" s="229">
        <f t="shared" si="841"/>
        <v>0</v>
      </c>
      <c r="L8830" s="229">
        <f t="shared" si="841"/>
        <v>0</v>
      </c>
      <c r="M8830" s="229">
        <f t="shared" si="842"/>
        <v>0</v>
      </c>
    </row>
    <row r="8831" spans="1:13" ht="15" customHeight="1">
      <c r="A8831" s="76"/>
      <c r="B8831" s="77" t="str">
        <f t="shared" si="839"/>
        <v/>
      </c>
      <c r="C8831" t="str">
        <f t="shared" si="838"/>
        <v/>
      </c>
      <c r="D8831" s="315" t="str">
        <f t="shared" si="843"/>
        <v/>
      </c>
      <c r="E8831" s="228">
        <v>0</v>
      </c>
      <c r="J8831" s="229">
        <f t="shared" si="840"/>
        <v>0</v>
      </c>
      <c r="K8831" s="229">
        <f t="shared" si="841"/>
        <v>0</v>
      </c>
      <c r="L8831" s="229">
        <f t="shared" si="841"/>
        <v>0</v>
      </c>
      <c r="M8831" s="229">
        <f t="shared" si="842"/>
        <v>0</v>
      </c>
    </row>
    <row r="8832" spans="1:13" ht="15" customHeight="1">
      <c r="A8832" s="76"/>
      <c r="B8832" s="77" t="str">
        <f t="shared" si="839"/>
        <v/>
      </c>
      <c r="C8832" t="str">
        <f t="shared" si="838"/>
        <v/>
      </c>
      <c r="D8832" s="315" t="str">
        <f t="shared" si="843"/>
        <v/>
      </c>
      <c r="E8832" s="228">
        <v>0</v>
      </c>
      <c r="J8832" s="229">
        <f t="shared" si="840"/>
        <v>0</v>
      </c>
      <c r="K8832" s="229">
        <f t="shared" si="841"/>
        <v>0</v>
      </c>
      <c r="L8832" s="229">
        <f t="shared" si="841"/>
        <v>0</v>
      </c>
      <c r="M8832" s="229">
        <f t="shared" si="842"/>
        <v>0</v>
      </c>
    </row>
    <row r="8833" spans="1:13" ht="15" customHeight="1">
      <c r="A8833" s="76"/>
      <c r="B8833" s="77" t="str">
        <f t="shared" si="839"/>
        <v/>
      </c>
      <c r="C8833" t="str">
        <f t="shared" ref="C8833:C8896" si="844">IF(A8833&lt;&gt;"",TEXT(A8833,"aaaa"),"")</f>
        <v/>
      </c>
      <c r="D8833" s="315" t="str">
        <f t="shared" si="843"/>
        <v/>
      </c>
      <c r="E8833" s="228">
        <v>0</v>
      </c>
      <c r="J8833" s="229">
        <f t="shared" si="840"/>
        <v>0</v>
      </c>
      <c r="K8833" s="229">
        <f t="shared" si="841"/>
        <v>0</v>
      </c>
      <c r="L8833" s="229">
        <f t="shared" si="841"/>
        <v>0</v>
      </c>
      <c r="M8833" s="229">
        <f t="shared" si="842"/>
        <v>0</v>
      </c>
    </row>
    <row r="8834" spans="1:13" ht="15" customHeight="1">
      <c r="A8834" s="76"/>
      <c r="B8834" s="77" t="str">
        <f t="shared" si="839"/>
        <v/>
      </c>
      <c r="C8834" t="str">
        <f t="shared" si="844"/>
        <v/>
      </c>
      <c r="D8834" s="315" t="str">
        <f t="shared" si="843"/>
        <v/>
      </c>
      <c r="E8834" s="228">
        <v>0</v>
      </c>
      <c r="J8834" s="229">
        <f t="shared" si="840"/>
        <v>0</v>
      </c>
      <c r="K8834" s="229">
        <f t="shared" si="841"/>
        <v>0</v>
      </c>
      <c r="L8834" s="229">
        <f t="shared" si="841"/>
        <v>0</v>
      </c>
      <c r="M8834" s="229">
        <f t="shared" si="842"/>
        <v>0</v>
      </c>
    </row>
    <row r="8835" spans="1:13" ht="15" customHeight="1">
      <c r="A8835" s="76"/>
      <c r="B8835" s="77" t="str">
        <f t="shared" si="839"/>
        <v/>
      </c>
      <c r="C8835" t="str">
        <f t="shared" si="844"/>
        <v/>
      </c>
      <c r="D8835" s="315" t="str">
        <f t="shared" si="843"/>
        <v/>
      </c>
      <c r="E8835" s="228">
        <v>0</v>
      </c>
      <c r="J8835" s="229">
        <f t="shared" si="840"/>
        <v>0</v>
      </c>
      <c r="K8835" s="229">
        <f t="shared" si="841"/>
        <v>0</v>
      </c>
      <c r="L8835" s="229">
        <f t="shared" si="841"/>
        <v>0</v>
      </c>
      <c r="M8835" s="229">
        <f t="shared" si="842"/>
        <v>0</v>
      </c>
    </row>
    <row r="8836" spans="1:13" ht="15" customHeight="1">
      <c r="A8836" s="76"/>
      <c r="B8836" s="77" t="str">
        <f t="shared" si="839"/>
        <v/>
      </c>
      <c r="C8836" t="str">
        <f t="shared" si="844"/>
        <v/>
      </c>
      <c r="D8836" s="315" t="str">
        <f t="shared" si="843"/>
        <v/>
      </c>
      <c r="E8836" s="228">
        <v>0</v>
      </c>
      <c r="J8836" s="229">
        <f t="shared" si="840"/>
        <v>0</v>
      </c>
      <c r="K8836" s="229">
        <f t="shared" si="841"/>
        <v>0</v>
      </c>
      <c r="L8836" s="229">
        <f t="shared" si="841"/>
        <v>0</v>
      </c>
      <c r="M8836" s="229">
        <f t="shared" si="842"/>
        <v>0</v>
      </c>
    </row>
    <row r="8837" spans="1:13" ht="15" customHeight="1">
      <c r="A8837" s="76"/>
      <c r="B8837" s="77" t="str">
        <f t="shared" si="839"/>
        <v/>
      </c>
      <c r="C8837" t="str">
        <f t="shared" si="844"/>
        <v/>
      </c>
      <c r="D8837" s="315" t="str">
        <f t="shared" si="843"/>
        <v/>
      </c>
      <c r="E8837" s="228">
        <v>0</v>
      </c>
      <c r="J8837" s="229">
        <f t="shared" si="840"/>
        <v>0</v>
      </c>
      <c r="K8837" s="229">
        <f t="shared" si="841"/>
        <v>0</v>
      </c>
      <c r="L8837" s="229">
        <f t="shared" si="841"/>
        <v>0</v>
      </c>
      <c r="M8837" s="229">
        <f t="shared" si="842"/>
        <v>0</v>
      </c>
    </row>
    <row r="8838" spans="1:13" ht="15" customHeight="1">
      <c r="A8838" s="76"/>
      <c r="B8838" s="77" t="str">
        <f t="shared" si="839"/>
        <v/>
      </c>
      <c r="C8838" t="str">
        <f t="shared" si="844"/>
        <v/>
      </c>
      <c r="D8838" s="315" t="str">
        <f t="shared" si="843"/>
        <v/>
      </c>
      <c r="E8838" s="228">
        <v>0</v>
      </c>
      <c r="J8838" s="229">
        <f t="shared" si="840"/>
        <v>0</v>
      </c>
      <c r="K8838" s="229">
        <f t="shared" si="841"/>
        <v>0</v>
      </c>
      <c r="L8838" s="229">
        <f t="shared" si="841"/>
        <v>0</v>
      </c>
      <c r="M8838" s="229">
        <f t="shared" si="842"/>
        <v>0</v>
      </c>
    </row>
    <row r="8839" spans="1:13" ht="15" customHeight="1">
      <c r="A8839" s="76"/>
      <c r="B8839" s="77" t="str">
        <f t="shared" ref="B8839:B8902" si="845">IF(A8839="","",TEXT(A8839,"DDDD"))</f>
        <v/>
      </c>
      <c r="C8839" t="str">
        <f t="shared" si="844"/>
        <v/>
      </c>
      <c r="D8839" s="315" t="str">
        <f t="shared" si="843"/>
        <v/>
      </c>
      <c r="E8839" s="228">
        <v>0</v>
      </c>
      <c r="J8839" s="229">
        <f t="shared" ref="J8839:J8902" si="846">IF(E8839=0,0,(1-J$4)*E8839)</f>
        <v>0</v>
      </c>
      <c r="K8839" s="229">
        <f t="shared" ref="K8839:L8902" si="847">IF(F8839=0,0,(1-K$4)*F8839)</f>
        <v>0</v>
      </c>
      <c r="L8839" s="229">
        <f t="shared" si="847"/>
        <v>0</v>
      </c>
      <c r="M8839" s="229">
        <f t="shared" ref="M8839:M8902" si="848">IF(H8839=0,0,(1-M$4)*H8839)</f>
        <v>0</v>
      </c>
    </row>
    <row r="8840" spans="1:13" ht="15" customHeight="1">
      <c r="A8840" s="76"/>
      <c r="B8840" s="77" t="str">
        <f t="shared" si="845"/>
        <v/>
      </c>
      <c r="C8840" t="str">
        <f t="shared" si="844"/>
        <v/>
      </c>
      <c r="D8840" s="315" t="str">
        <f t="shared" ref="D8840:D8903" si="849">IF(A8840&lt;&gt;"",PROPER(TEXT(A8840,"Mmmm")),"")</f>
        <v/>
      </c>
      <c r="E8840" s="228">
        <v>0</v>
      </c>
      <c r="J8840" s="229">
        <f t="shared" si="846"/>
        <v>0</v>
      </c>
      <c r="K8840" s="229">
        <f t="shared" si="847"/>
        <v>0</v>
      </c>
      <c r="L8840" s="229">
        <f t="shared" si="847"/>
        <v>0</v>
      </c>
      <c r="M8840" s="229">
        <f t="shared" si="848"/>
        <v>0</v>
      </c>
    </row>
    <row r="8841" spans="1:13" ht="15" customHeight="1">
      <c r="A8841" s="76"/>
      <c r="B8841" s="77" t="str">
        <f t="shared" si="845"/>
        <v/>
      </c>
      <c r="C8841" t="str">
        <f t="shared" si="844"/>
        <v/>
      </c>
      <c r="D8841" s="315" t="str">
        <f t="shared" si="849"/>
        <v/>
      </c>
      <c r="E8841" s="228">
        <v>0</v>
      </c>
      <c r="J8841" s="229">
        <f t="shared" si="846"/>
        <v>0</v>
      </c>
      <c r="K8841" s="229">
        <f t="shared" si="847"/>
        <v>0</v>
      </c>
      <c r="L8841" s="229">
        <f t="shared" si="847"/>
        <v>0</v>
      </c>
      <c r="M8841" s="229">
        <f t="shared" si="848"/>
        <v>0</v>
      </c>
    </row>
    <row r="8842" spans="1:13" ht="15" customHeight="1">
      <c r="A8842" s="76"/>
      <c r="B8842" s="77" t="str">
        <f t="shared" si="845"/>
        <v/>
      </c>
      <c r="C8842" t="str">
        <f t="shared" si="844"/>
        <v/>
      </c>
      <c r="D8842" s="315" t="str">
        <f t="shared" si="849"/>
        <v/>
      </c>
      <c r="E8842" s="228">
        <v>0</v>
      </c>
      <c r="J8842" s="229">
        <f t="shared" si="846"/>
        <v>0</v>
      </c>
      <c r="K8842" s="229">
        <f t="shared" si="847"/>
        <v>0</v>
      </c>
      <c r="L8842" s="229">
        <f t="shared" si="847"/>
        <v>0</v>
      </c>
      <c r="M8842" s="229">
        <f t="shared" si="848"/>
        <v>0</v>
      </c>
    </row>
    <row r="8843" spans="1:13" ht="15" customHeight="1">
      <c r="A8843" s="76"/>
      <c r="B8843" s="77" t="str">
        <f t="shared" si="845"/>
        <v/>
      </c>
      <c r="C8843" t="str">
        <f t="shared" si="844"/>
        <v/>
      </c>
      <c r="D8843" s="315" t="str">
        <f t="shared" si="849"/>
        <v/>
      </c>
      <c r="E8843" s="228">
        <v>0</v>
      </c>
      <c r="J8843" s="229">
        <f t="shared" si="846"/>
        <v>0</v>
      </c>
      <c r="K8843" s="229">
        <f t="shared" si="847"/>
        <v>0</v>
      </c>
      <c r="L8843" s="229">
        <f t="shared" si="847"/>
        <v>0</v>
      </c>
      <c r="M8843" s="229">
        <f t="shared" si="848"/>
        <v>0</v>
      </c>
    </row>
    <row r="8844" spans="1:13" ht="15" customHeight="1">
      <c r="A8844" s="76"/>
      <c r="B8844" s="77" t="str">
        <f t="shared" si="845"/>
        <v/>
      </c>
      <c r="C8844" t="str">
        <f t="shared" si="844"/>
        <v/>
      </c>
      <c r="D8844" s="315" t="str">
        <f t="shared" si="849"/>
        <v/>
      </c>
      <c r="E8844" s="228">
        <v>0</v>
      </c>
      <c r="J8844" s="229">
        <f t="shared" si="846"/>
        <v>0</v>
      </c>
      <c r="K8844" s="229">
        <f t="shared" si="847"/>
        <v>0</v>
      </c>
      <c r="L8844" s="229">
        <f t="shared" si="847"/>
        <v>0</v>
      </c>
      <c r="M8844" s="229">
        <f t="shared" si="848"/>
        <v>0</v>
      </c>
    </row>
    <row r="8845" spans="1:13" ht="15" customHeight="1">
      <c r="A8845" s="76"/>
      <c r="B8845" s="77" t="str">
        <f t="shared" si="845"/>
        <v/>
      </c>
      <c r="C8845" t="str">
        <f t="shared" si="844"/>
        <v/>
      </c>
      <c r="D8845" s="315" t="str">
        <f t="shared" si="849"/>
        <v/>
      </c>
      <c r="E8845" s="228">
        <v>0</v>
      </c>
      <c r="J8845" s="229">
        <f t="shared" si="846"/>
        <v>0</v>
      </c>
      <c r="K8845" s="229">
        <f t="shared" si="847"/>
        <v>0</v>
      </c>
      <c r="L8845" s="229">
        <f t="shared" si="847"/>
        <v>0</v>
      </c>
      <c r="M8845" s="229">
        <f t="shared" si="848"/>
        <v>0</v>
      </c>
    </row>
    <row r="8846" spans="1:13" ht="15" customHeight="1">
      <c r="A8846" s="76"/>
      <c r="B8846" s="77" t="str">
        <f t="shared" si="845"/>
        <v/>
      </c>
      <c r="C8846" t="str">
        <f t="shared" si="844"/>
        <v/>
      </c>
      <c r="D8846" s="315" t="str">
        <f t="shared" si="849"/>
        <v/>
      </c>
      <c r="E8846" s="228">
        <v>0</v>
      </c>
      <c r="J8846" s="229">
        <f t="shared" si="846"/>
        <v>0</v>
      </c>
      <c r="K8846" s="229">
        <f t="shared" si="847"/>
        <v>0</v>
      </c>
      <c r="L8846" s="229">
        <f t="shared" si="847"/>
        <v>0</v>
      </c>
      <c r="M8846" s="229">
        <f t="shared" si="848"/>
        <v>0</v>
      </c>
    </row>
    <row r="8847" spans="1:13" ht="15" customHeight="1">
      <c r="A8847" s="76"/>
      <c r="B8847" s="77" t="str">
        <f t="shared" si="845"/>
        <v/>
      </c>
      <c r="C8847" t="str">
        <f t="shared" si="844"/>
        <v/>
      </c>
      <c r="D8847" s="315" t="str">
        <f t="shared" si="849"/>
        <v/>
      </c>
      <c r="E8847" s="228">
        <v>0</v>
      </c>
      <c r="J8847" s="229">
        <f t="shared" si="846"/>
        <v>0</v>
      </c>
      <c r="K8847" s="229">
        <f t="shared" si="847"/>
        <v>0</v>
      </c>
      <c r="L8847" s="229">
        <f t="shared" si="847"/>
        <v>0</v>
      </c>
      <c r="M8847" s="229">
        <f t="shared" si="848"/>
        <v>0</v>
      </c>
    </row>
    <row r="8848" spans="1:13" ht="15" customHeight="1">
      <c r="A8848" s="76"/>
      <c r="B8848" s="77" t="str">
        <f t="shared" si="845"/>
        <v/>
      </c>
      <c r="C8848" t="str">
        <f t="shared" si="844"/>
        <v/>
      </c>
      <c r="D8848" s="315" t="str">
        <f t="shared" si="849"/>
        <v/>
      </c>
      <c r="E8848" s="228">
        <v>0</v>
      </c>
      <c r="J8848" s="229">
        <f t="shared" si="846"/>
        <v>0</v>
      </c>
      <c r="K8848" s="229">
        <f t="shared" si="847"/>
        <v>0</v>
      </c>
      <c r="L8848" s="229">
        <f t="shared" si="847"/>
        <v>0</v>
      </c>
      <c r="M8848" s="229">
        <f t="shared" si="848"/>
        <v>0</v>
      </c>
    </row>
    <row r="8849" spans="1:13" ht="15" customHeight="1">
      <c r="A8849" s="76"/>
      <c r="B8849" s="77" t="str">
        <f t="shared" si="845"/>
        <v/>
      </c>
      <c r="C8849" t="str">
        <f t="shared" si="844"/>
        <v/>
      </c>
      <c r="D8849" s="315" t="str">
        <f t="shared" si="849"/>
        <v/>
      </c>
      <c r="E8849" s="228">
        <v>0</v>
      </c>
      <c r="J8849" s="229">
        <f t="shared" si="846"/>
        <v>0</v>
      </c>
      <c r="K8849" s="229">
        <f t="shared" si="847"/>
        <v>0</v>
      </c>
      <c r="L8849" s="229">
        <f t="shared" si="847"/>
        <v>0</v>
      </c>
      <c r="M8849" s="229">
        <f t="shared" si="848"/>
        <v>0</v>
      </c>
    </row>
    <row r="8850" spans="1:13" ht="15" customHeight="1">
      <c r="A8850" s="76"/>
      <c r="B8850" s="77" t="str">
        <f t="shared" si="845"/>
        <v/>
      </c>
      <c r="C8850" t="str">
        <f t="shared" si="844"/>
        <v/>
      </c>
      <c r="D8850" s="315" t="str">
        <f t="shared" si="849"/>
        <v/>
      </c>
      <c r="E8850" s="228">
        <v>0</v>
      </c>
      <c r="J8850" s="229">
        <f t="shared" si="846"/>
        <v>0</v>
      </c>
      <c r="K8850" s="229">
        <f t="shared" si="847"/>
        <v>0</v>
      </c>
      <c r="L8850" s="229">
        <f t="shared" si="847"/>
        <v>0</v>
      </c>
      <c r="M8850" s="229">
        <f t="shared" si="848"/>
        <v>0</v>
      </c>
    </row>
    <row r="8851" spans="1:13" ht="15" customHeight="1">
      <c r="A8851" s="76"/>
      <c r="B8851" s="77" t="str">
        <f t="shared" si="845"/>
        <v/>
      </c>
      <c r="C8851" t="str">
        <f t="shared" si="844"/>
        <v/>
      </c>
      <c r="D8851" s="315" t="str">
        <f t="shared" si="849"/>
        <v/>
      </c>
      <c r="E8851" s="228">
        <v>0</v>
      </c>
      <c r="J8851" s="229">
        <f t="shared" si="846"/>
        <v>0</v>
      </c>
      <c r="K8851" s="229">
        <f t="shared" si="847"/>
        <v>0</v>
      </c>
      <c r="L8851" s="229">
        <f t="shared" si="847"/>
        <v>0</v>
      </c>
      <c r="M8851" s="229">
        <f t="shared" si="848"/>
        <v>0</v>
      </c>
    </row>
    <row r="8852" spans="1:13" ht="15" customHeight="1">
      <c r="A8852" s="76"/>
      <c r="B8852" s="77" t="str">
        <f t="shared" si="845"/>
        <v/>
      </c>
      <c r="C8852" t="str">
        <f t="shared" si="844"/>
        <v/>
      </c>
      <c r="D8852" s="315" t="str">
        <f t="shared" si="849"/>
        <v/>
      </c>
      <c r="E8852" s="228">
        <v>0</v>
      </c>
      <c r="J8852" s="229">
        <f t="shared" si="846"/>
        <v>0</v>
      </c>
      <c r="K8852" s="229">
        <f t="shared" si="847"/>
        <v>0</v>
      </c>
      <c r="L8852" s="229">
        <f t="shared" si="847"/>
        <v>0</v>
      </c>
      <c r="M8852" s="229">
        <f t="shared" si="848"/>
        <v>0</v>
      </c>
    </row>
    <row r="8853" spans="1:13" ht="15" customHeight="1">
      <c r="A8853" s="76"/>
      <c r="B8853" s="77" t="str">
        <f t="shared" si="845"/>
        <v/>
      </c>
      <c r="C8853" t="str">
        <f t="shared" si="844"/>
        <v/>
      </c>
      <c r="D8853" s="315" t="str">
        <f t="shared" si="849"/>
        <v/>
      </c>
      <c r="E8853" s="228">
        <v>0</v>
      </c>
      <c r="J8853" s="229">
        <f t="shared" si="846"/>
        <v>0</v>
      </c>
      <c r="K8853" s="229">
        <f t="shared" si="847"/>
        <v>0</v>
      </c>
      <c r="L8853" s="229">
        <f t="shared" si="847"/>
        <v>0</v>
      </c>
      <c r="M8853" s="229">
        <f t="shared" si="848"/>
        <v>0</v>
      </c>
    </row>
    <row r="8854" spans="1:13" ht="15" customHeight="1">
      <c r="A8854" s="76"/>
      <c r="B8854" s="77" t="str">
        <f t="shared" si="845"/>
        <v/>
      </c>
      <c r="C8854" t="str">
        <f t="shared" si="844"/>
        <v/>
      </c>
      <c r="D8854" s="315" t="str">
        <f t="shared" si="849"/>
        <v/>
      </c>
      <c r="E8854" s="228">
        <v>0</v>
      </c>
      <c r="J8854" s="229">
        <f t="shared" si="846"/>
        <v>0</v>
      </c>
      <c r="K8854" s="229">
        <f t="shared" si="847"/>
        <v>0</v>
      </c>
      <c r="L8854" s="229">
        <f t="shared" si="847"/>
        <v>0</v>
      </c>
      <c r="M8854" s="229">
        <f t="shared" si="848"/>
        <v>0</v>
      </c>
    </row>
    <row r="8855" spans="1:13" ht="15" customHeight="1">
      <c r="A8855" s="76"/>
      <c r="B8855" s="77" t="str">
        <f t="shared" si="845"/>
        <v/>
      </c>
      <c r="C8855" t="str">
        <f t="shared" si="844"/>
        <v/>
      </c>
      <c r="D8855" s="315" t="str">
        <f t="shared" si="849"/>
        <v/>
      </c>
      <c r="E8855" s="228">
        <v>0</v>
      </c>
      <c r="J8855" s="229">
        <f t="shared" si="846"/>
        <v>0</v>
      </c>
      <c r="K8855" s="229">
        <f t="shared" si="847"/>
        <v>0</v>
      </c>
      <c r="L8855" s="229">
        <f t="shared" si="847"/>
        <v>0</v>
      </c>
      <c r="M8855" s="229">
        <f t="shared" si="848"/>
        <v>0</v>
      </c>
    </row>
    <row r="8856" spans="1:13" ht="15" customHeight="1">
      <c r="A8856" s="76"/>
      <c r="B8856" s="77" t="str">
        <f t="shared" si="845"/>
        <v/>
      </c>
      <c r="C8856" t="str">
        <f t="shared" si="844"/>
        <v/>
      </c>
      <c r="D8856" s="315" t="str">
        <f t="shared" si="849"/>
        <v/>
      </c>
      <c r="E8856" s="228">
        <v>0</v>
      </c>
      <c r="J8856" s="229">
        <f t="shared" si="846"/>
        <v>0</v>
      </c>
      <c r="K8856" s="229">
        <f t="shared" si="847"/>
        <v>0</v>
      </c>
      <c r="L8856" s="229">
        <f t="shared" si="847"/>
        <v>0</v>
      </c>
      <c r="M8856" s="229">
        <f t="shared" si="848"/>
        <v>0</v>
      </c>
    </row>
    <row r="8857" spans="1:13" ht="15" customHeight="1">
      <c r="A8857" s="76"/>
      <c r="B8857" s="77" t="str">
        <f t="shared" si="845"/>
        <v/>
      </c>
      <c r="C8857" t="str">
        <f t="shared" si="844"/>
        <v/>
      </c>
      <c r="D8857" s="315" t="str">
        <f t="shared" si="849"/>
        <v/>
      </c>
      <c r="E8857" s="228">
        <v>0</v>
      </c>
      <c r="J8857" s="229">
        <f t="shared" si="846"/>
        <v>0</v>
      </c>
      <c r="K8857" s="229">
        <f t="shared" si="847"/>
        <v>0</v>
      </c>
      <c r="L8857" s="229">
        <f t="shared" si="847"/>
        <v>0</v>
      </c>
      <c r="M8857" s="229">
        <f t="shared" si="848"/>
        <v>0</v>
      </c>
    </row>
    <row r="8858" spans="1:13" ht="15" customHeight="1">
      <c r="A8858" s="76"/>
      <c r="B8858" s="77" t="str">
        <f t="shared" si="845"/>
        <v/>
      </c>
      <c r="C8858" t="str">
        <f t="shared" si="844"/>
        <v/>
      </c>
      <c r="D8858" s="315" t="str">
        <f t="shared" si="849"/>
        <v/>
      </c>
      <c r="E8858" s="228">
        <v>0</v>
      </c>
      <c r="J8858" s="229">
        <f t="shared" si="846"/>
        <v>0</v>
      </c>
      <c r="K8858" s="229">
        <f t="shared" si="847"/>
        <v>0</v>
      </c>
      <c r="L8858" s="229">
        <f t="shared" si="847"/>
        <v>0</v>
      </c>
      <c r="M8858" s="229">
        <f t="shared" si="848"/>
        <v>0</v>
      </c>
    </row>
    <row r="8859" spans="1:13" ht="15" customHeight="1">
      <c r="A8859" s="76"/>
      <c r="B8859" s="77" t="str">
        <f t="shared" si="845"/>
        <v/>
      </c>
      <c r="C8859" t="str">
        <f t="shared" si="844"/>
        <v/>
      </c>
      <c r="D8859" s="315" t="str">
        <f t="shared" si="849"/>
        <v/>
      </c>
      <c r="E8859" s="228">
        <v>0</v>
      </c>
      <c r="J8859" s="229">
        <f t="shared" si="846"/>
        <v>0</v>
      </c>
      <c r="K8859" s="229">
        <f t="shared" si="847"/>
        <v>0</v>
      </c>
      <c r="L8859" s="229">
        <f t="shared" si="847"/>
        <v>0</v>
      </c>
      <c r="M8859" s="229">
        <f t="shared" si="848"/>
        <v>0</v>
      </c>
    </row>
    <row r="8860" spans="1:13" ht="15" customHeight="1">
      <c r="A8860" s="76"/>
      <c r="B8860" s="77" t="str">
        <f t="shared" si="845"/>
        <v/>
      </c>
      <c r="C8860" t="str">
        <f t="shared" si="844"/>
        <v/>
      </c>
      <c r="D8860" s="315" t="str">
        <f t="shared" si="849"/>
        <v/>
      </c>
      <c r="E8860" s="228">
        <v>0</v>
      </c>
      <c r="J8860" s="229">
        <f t="shared" si="846"/>
        <v>0</v>
      </c>
      <c r="K8860" s="229">
        <f t="shared" si="847"/>
        <v>0</v>
      </c>
      <c r="L8860" s="229">
        <f t="shared" si="847"/>
        <v>0</v>
      </c>
      <c r="M8860" s="229">
        <f t="shared" si="848"/>
        <v>0</v>
      </c>
    </row>
    <row r="8861" spans="1:13" ht="15" customHeight="1">
      <c r="A8861" s="76"/>
      <c r="B8861" s="77" t="str">
        <f t="shared" si="845"/>
        <v/>
      </c>
      <c r="C8861" t="str">
        <f t="shared" si="844"/>
        <v/>
      </c>
      <c r="D8861" s="315" t="str">
        <f t="shared" si="849"/>
        <v/>
      </c>
      <c r="E8861" s="228">
        <v>0</v>
      </c>
      <c r="J8861" s="229">
        <f t="shared" si="846"/>
        <v>0</v>
      </c>
      <c r="K8861" s="229">
        <f t="shared" si="847"/>
        <v>0</v>
      </c>
      <c r="L8861" s="229">
        <f t="shared" si="847"/>
        <v>0</v>
      </c>
      <c r="M8861" s="229">
        <f t="shared" si="848"/>
        <v>0</v>
      </c>
    </row>
    <row r="8862" spans="1:13" ht="15" customHeight="1">
      <c r="A8862" s="76"/>
      <c r="B8862" s="77" t="str">
        <f t="shared" si="845"/>
        <v/>
      </c>
      <c r="C8862" t="str">
        <f t="shared" si="844"/>
        <v/>
      </c>
      <c r="D8862" s="315" t="str">
        <f t="shared" si="849"/>
        <v/>
      </c>
      <c r="E8862" s="228">
        <v>0</v>
      </c>
      <c r="J8862" s="229">
        <f t="shared" si="846"/>
        <v>0</v>
      </c>
      <c r="K8862" s="229">
        <f t="shared" si="847"/>
        <v>0</v>
      </c>
      <c r="L8862" s="229">
        <f t="shared" si="847"/>
        <v>0</v>
      </c>
      <c r="M8862" s="229">
        <f t="shared" si="848"/>
        <v>0</v>
      </c>
    </row>
    <row r="8863" spans="1:13" ht="15" customHeight="1">
      <c r="A8863" s="76"/>
      <c r="B8863" s="77" t="str">
        <f t="shared" si="845"/>
        <v/>
      </c>
      <c r="C8863" t="str">
        <f t="shared" si="844"/>
        <v/>
      </c>
      <c r="D8863" s="315" t="str">
        <f t="shared" si="849"/>
        <v/>
      </c>
      <c r="E8863" s="228">
        <v>0</v>
      </c>
      <c r="J8863" s="229">
        <f t="shared" si="846"/>
        <v>0</v>
      </c>
      <c r="K8863" s="229">
        <f t="shared" si="847"/>
        <v>0</v>
      </c>
      <c r="L8863" s="229">
        <f t="shared" si="847"/>
        <v>0</v>
      </c>
      <c r="M8863" s="229">
        <f t="shared" si="848"/>
        <v>0</v>
      </c>
    </row>
    <row r="8864" spans="1:13" ht="15" customHeight="1">
      <c r="A8864" s="76"/>
      <c r="B8864" s="77" t="str">
        <f t="shared" si="845"/>
        <v/>
      </c>
      <c r="C8864" t="str">
        <f t="shared" si="844"/>
        <v/>
      </c>
      <c r="D8864" s="315" t="str">
        <f t="shared" si="849"/>
        <v/>
      </c>
      <c r="E8864" s="228">
        <v>0</v>
      </c>
      <c r="J8864" s="229">
        <f t="shared" si="846"/>
        <v>0</v>
      </c>
      <c r="K8864" s="229">
        <f t="shared" si="847"/>
        <v>0</v>
      </c>
      <c r="L8864" s="229">
        <f t="shared" si="847"/>
        <v>0</v>
      </c>
      <c r="M8864" s="229">
        <f t="shared" si="848"/>
        <v>0</v>
      </c>
    </row>
    <row r="8865" spans="1:13" ht="15" customHeight="1">
      <c r="A8865" s="76"/>
      <c r="B8865" s="77" t="str">
        <f t="shared" si="845"/>
        <v/>
      </c>
      <c r="C8865" t="str">
        <f t="shared" si="844"/>
        <v/>
      </c>
      <c r="D8865" s="315" t="str">
        <f t="shared" si="849"/>
        <v/>
      </c>
      <c r="E8865" s="228">
        <v>0</v>
      </c>
      <c r="J8865" s="229">
        <f t="shared" si="846"/>
        <v>0</v>
      </c>
      <c r="K8865" s="229">
        <f t="shared" si="847"/>
        <v>0</v>
      </c>
      <c r="L8865" s="229">
        <f t="shared" si="847"/>
        <v>0</v>
      </c>
      <c r="M8865" s="229">
        <f t="shared" si="848"/>
        <v>0</v>
      </c>
    </row>
    <row r="8866" spans="1:13" ht="15" customHeight="1">
      <c r="A8866" s="76"/>
      <c r="B8866" s="77" t="str">
        <f t="shared" si="845"/>
        <v/>
      </c>
      <c r="C8866" t="str">
        <f t="shared" si="844"/>
        <v/>
      </c>
      <c r="D8866" s="315" t="str">
        <f t="shared" si="849"/>
        <v/>
      </c>
      <c r="E8866" s="228">
        <v>0</v>
      </c>
      <c r="J8866" s="229">
        <f t="shared" si="846"/>
        <v>0</v>
      </c>
      <c r="K8866" s="229">
        <f t="shared" si="847"/>
        <v>0</v>
      </c>
      <c r="L8866" s="229">
        <f t="shared" si="847"/>
        <v>0</v>
      </c>
      <c r="M8866" s="229">
        <f t="shared" si="848"/>
        <v>0</v>
      </c>
    </row>
    <row r="8867" spans="1:13" ht="15" customHeight="1">
      <c r="A8867" s="76"/>
      <c r="B8867" s="77" t="str">
        <f t="shared" si="845"/>
        <v/>
      </c>
      <c r="C8867" t="str">
        <f t="shared" si="844"/>
        <v/>
      </c>
      <c r="D8867" s="315" t="str">
        <f t="shared" si="849"/>
        <v/>
      </c>
      <c r="E8867" s="228">
        <v>0</v>
      </c>
      <c r="J8867" s="229">
        <f t="shared" si="846"/>
        <v>0</v>
      </c>
      <c r="K8867" s="229">
        <f t="shared" si="847"/>
        <v>0</v>
      </c>
      <c r="L8867" s="229">
        <f t="shared" si="847"/>
        <v>0</v>
      </c>
      <c r="M8867" s="229">
        <f t="shared" si="848"/>
        <v>0</v>
      </c>
    </row>
    <row r="8868" spans="1:13" ht="15" customHeight="1">
      <c r="A8868" s="76"/>
      <c r="B8868" s="77" t="str">
        <f t="shared" si="845"/>
        <v/>
      </c>
      <c r="C8868" t="str">
        <f t="shared" si="844"/>
        <v/>
      </c>
      <c r="D8868" s="315" t="str">
        <f t="shared" si="849"/>
        <v/>
      </c>
      <c r="E8868" s="228">
        <v>0</v>
      </c>
      <c r="J8868" s="229">
        <f t="shared" si="846"/>
        <v>0</v>
      </c>
      <c r="K8868" s="229">
        <f t="shared" si="847"/>
        <v>0</v>
      </c>
      <c r="L8868" s="229">
        <f t="shared" si="847"/>
        <v>0</v>
      </c>
      <c r="M8868" s="229">
        <f t="shared" si="848"/>
        <v>0</v>
      </c>
    </row>
    <row r="8869" spans="1:13" ht="15" customHeight="1">
      <c r="A8869" s="76"/>
      <c r="B8869" s="77" t="str">
        <f t="shared" si="845"/>
        <v/>
      </c>
      <c r="C8869" t="str">
        <f t="shared" si="844"/>
        <v/>
      </c>
      <c r="D8869" s="315" t="str">
        <f t="shared" si="849"/>
        <v/>
      </c>
      <c r="E8869" s="228">
        <v>0</v>
      </c>
      <c r="J8869" s="229">
        <f t="shared" si="846"/>
        <v>0</v>
      </c>
      <c r="K8869" s="229">
        <f t="shared" si="847"/>
        <v>0</v>
      </c>
      <c r="L8869" s="229">
        <f t="shared" si="847"/>
        <v>0</v>
      </c>
      <c r="M8869" s="229">
        <f t="shared" si="848"/>
        <v>0</v>
      </c>
    </row>
    <row r="8870" spans="1:13" ht="15" customHeight="1">
      <c r="A8870" s="76"/>
      <c r="B8870" s="77" t="str">
        <f t="shared" si="845"/>
        <v/>
      </c>
      <c r="C8870" t="str">
        <f t="shared" si="844"/>
        <v/>
      </c>
      <c r="D8870" s="315" t="str">
        <f t="shared" si="849"/>
        <v/>
      </c>
      <c r="E8870" s="228">
        <v>0</v>
      </c>
      <c r="J8870" s="229">
        <f t="shared" si="846"/>
        <v>0</v>
      </c>
      <c r="K8870" s="229">
        <f t="shared" si="847"/>
        <v>0</v>
      </c>
      <c r="L8870" s="229">
        <f t="shared" si="847"/>
        <v>0</v>
      </c>
      <c r="M8870" s="229">
        <f t="shared" si="848"/>
        <v>0</v>
      </c>
    </row>
    <row r="8871" spans="1:13" ht="15" customHeight="1">
      <c r="A8871" s="76"/>
      <c r="B8871" s="77" t="str">
        <f t="shared" si="845"/>
        <v/>
      </c>
      <c r="C8871" t="str">
        <f t="shared" si="844"/>
        <v/>
      </c>
      <c r="D8871" s="315" t="str">
        <f t="shared" si="849"/>
        <v/>
      </c>
      <c r="E8871" s="228">
        <v>0</v>
      </c>
      <c r="J8871" s="229">
        <f t="shared" si="846"/>
        <v>0</v>
      </c>
      <c r="K8871" s="229">
        <f t="shared" si="847"/>
        <v>0</v>
      </c>
      <c r="L8871" s="229">
        <f t="shared" si="847"/>
        <v>0</v>
      </c>
      <c r="M8871" s="229">
        <f t="shared" si="848"/>
        <v>0</v>
      </c>
    </row>
    <row r="8872" spans="1:13" ht="15" customHeight="1">
      <c r="A8872" s="76"/>
      <c r="B8872" s="77" t="str">
        <f t="shared" si="845"/>
        <v/>
      </c>
      <c r="C8872" t="str">
        <f t="shared" si="844"/>
        <v/>
      </c>
      <c r="D8872" s="315" t="str">
        <f t="shared" si="849"/>
        <v/>
      </c>
      <c r="E8872" s="228">
        <v>0</v>
      </c>
      <c r="J8872" s="229">
        <f t="shared" si="846"/>
        <v>0</v>
      </c>
      <c r="K8872" s="229">
        <f t="shared" si="847"/>
        <v>0</v>
      </c>
      <c r="L8872" s="229">
        <f t="shared" si="847"/>
        <v>0</v>
      </c>
      <c r="M8872" s="229">
        <f t="shared" si="848"/>
        <v>0</v>
      </c>
    </row>
    <row r="8873" spans="1:13" ht="15" customHeight="1">
      <c r="A8873" s="76"/>
      <c r="B8873" s="77" t="str">
        <f t="shared" si="845"/>
        <v/>
      </c>
      <c r="C8873" t="str">
        <f t="shared" si="844"/>
        <v/>
      </c>
      <c r="D8873" s="315" t="str">
        <f t="shared" si="849"/>
        <v/>
      </c>
      <c r="E8873" s="228">
        <v>0</v>
      </c>
      <c r="J8873" s="229">
        <f t="shared" si="846"/>
        <v>0</v>
      </c>
      <c r="K8873" s="229">
        <f t="shared" si="847"/>
        <v>0</v>
      </c>
      <c r="L8873" s="229">
        <f t="shared" si="847"/>
        <v>0</v>
      </c>
      <c r="M8873" s="229">
        <f t="shared" si="848"/>
        <v>0</v>
      </c>
    </row>
    <row r="8874" spans="1:13" ht="15" customHeight="1">
      <c r="A8874" s="76"/>
      <c r="B8874" s="77" t="str">
        <f t="shared" si="845"/>
        <v/>
      </c>
      <c r="C8874" t="str">
        <f t="shared" si="844"/>
        <v/>
      </c>
      <c r="D8874" s="315" t="str">
        <f t="shared" si="849"/>
        <v/>
      </c>
      <c r="E8874" s="228">
        <v>0</v>
      </c>
      <c r="J8874" s="229">
        <f t="shared" si="846"/>
        <v>0</v>
      </c>
      <c r="K8874" s="229">
        <f t="shared" si="847"/>
        <v>0</v>
      </c>
      <c r="L8874" s="229">
        <f t="shared" si="847"/>
        <v>0</v>
      </c>
      <c r="M8874" s="229">
        <f t="shared" si="848"/>
        <v>0</v>
      </c>
    </row>
    <row r="8875" spans="1:13" ht="15" customHeight="1">
      <c r="A8875" s="76"/>
      <c r="B8875" s="77" t="str">
        <f t="shared" si="845"/>
        <v/>
      </c>
      <c r="C8875" t="str">
        <f t="shared" si="844"/>
        <v/>
      </c>
      <c r="D8875" s="315" t="str">
        <f t="shared" si="849"/>
        <v/>
      </c>
      <c r="E8875" s="228">
        <v>0</v>
      </c>
      <c r="J8875" s="229">
        <f t="shared" si="846"/>
        <v>0</v>
      </c>
      <c r="K8875" s="229">
        <f t="shared" si="847"/>
        <v>0</v>
      </c>
      <c r="L8875" s="229">
        <f t="shared" si="847"/>
        <v>0</v>
      </c>
      <c r="M8875" s="229">
        <f t="shared" si="848"/>
        <v>0</v>
      </c>
    </row>
    <row r="8876" spans="1:13" ht="15" customHeight="1">
      <c r="A8876" s="76"/>
      <c r="B8876" s="77" t="str">
        <f t="shared" si="845"/>
        <v/>
      </c>
      <c r="C8876" t="str">
        <f t="shared" si="844"/>
        <v/>
      </c>
      <c r="D8876" s="315" t="str">
        <f t="shared" si="849"/>
        <v/>
      </c>
      <c r="E8876" s="228">
        <v>0</v>
      </c>
      <c r="J8876" s="229">
        <f t="shared" si="846"/>
        <v>0</v>
      </c>
      <c r="K8876" s="229">
        <f t="shared" si="847"/>
        <v>0</v>
      </c>
      <c r="L8876" s="229">
        <f t="shared" si="847"/>
        <v>0</v>
      </c>
      <c r="M8876" s="229">
        <f t="shared" si="848"/>
        <v>0</v>
      </c>
    </row>
    <row r="8877" spans="1:13" ht="15" customHeight="1">
      <c r="A8877" s="76"/>
      <c r="B8877" s="77" t="str">
        <f t="shared" si="845"/>
        <v/>
      </c>
      <c r="C8877" t="str">
        <f t="shared" si="844"/>
        <v/>
      </c>
      <c r="D8877" s="315" t="str">
        <f t="shared" si="849"/>
        <v/>
      </c>
      <c r="E8877" s="228">
        <v>0</v>
      </c>
      <c r="J8877" s="229">
        <f t="shared" si="846"/>
        <v>0</v>
      </c>
      <c r="K8877" s="229">
        <f t="shared" si="847"/>
        <v>0</v>
      </c>
      <c r="L8877" s="229">
        <f t="shared" si="847"/>
        <v>0</v>
      </c>
      <c r="M8877" s="229">
        <f t="shared" si="848"/>
        <v>0</v>
      </c>
    </row>
    <row r="8878" spans="1:13" ht="15" customHeight="1">
      <c r="A8878" s="76"/>
      <c r="B8878" s="77" t="str">
        <f t="shared" si="845"/>
        <v/>
      </c>
      <c r="C8878" t="str">
        <f t="shared" si="844"/>
        <v/>
      </c>
      <c r="D8878" s="315" t="str">
        <f t="shared" si="849"/>
        <v/>
      </c>
      <c r="E8878" s="228">
        <v>0</v>
      </c>
      <c r="J8878" s="229">
        <f t="shared" si="846"/>
        <v>0</v>
      </c>
      <c r="K8878" s="229">
        <f t="shared" si="847"/>
        <v>0</v>
      </c>
      <c r="L8878" s="229">
        <f t="shared" si="847"/>
        <v>0</v>
      </c>
      <c r="M8878" s="229">
        <f t="shared" si="848"/>
        <v>0</v>
      </c>
    </row>
    <row r="8879" spans="1:13" ht="15" customHeight="1">
      <c r="A8879" s="76"/>
      <c r="B8879" s="77" t="str">
        <f t="shared" si="845"/>
        <v/>
      </c>
      <c r="C8879" t="str">
        <f t="shared" si="844"/>
        <v/>
      </c>
      <c r="D8879" s="315" t="str">
        <f t="shared" si="849"/>
        <v/>
      </c>
      <c r="E8879" s="228">
        <v>0</v>
      </c>
      <c r="J8879" s="229">
        <f t="shared" si="846"/>
        <v>0</v>
      </c>
      <c r="K8879" s="229">
        <f t="shared" si="847"/>
        <v>0</v>
      </c>
      <c r="L8879" s="229">
        <f t="shared" si="847"/>
        <v>0</v>
      </c>
      <c r="M8879" s="229">
        <f t="shared" si="848"/>
        <v>0</v>
      </c>
    </row>
    <row r="8880" spans="1:13" ht="15" customHeight="1">
      <c r="A8880" s="76"/>
      <c r="B8880" s="77" t="str">
        <f t="shared" si="845"/>
        <v/>
      </c>
      <c r="C8880" t="str">
        <f t="shared" si="844"/>
        <v/>
      </c>
      <c r="D8880" s="315" t="str">
        <f t="shared" si="849"/>
        <v/>
      </c>
      <c r="E8880" s="228">
        <v>0</v>
      </c>
      <c r="J8880" s="229">
        <f t="shared" si="846"/>
        <v>0</v>
      </c>
      <c r="K8880" s="229">
        <f t="shared" si="847"/>
        <v>0</v>
      </c>
      <c r="L8880" s="229">
        <f t="shared" si="847"/>
        <v>0</v>
      </c>
      <c r="M8880" s="229">
        <f t="shared" si="848"/>
        <v>0</v>
      </c>
    </row>
    <row r="8881" spans="1:13" ht="15" customHeight="1">
      <c r="A8881" s="76"/>
      <c r="B8881" s="77" t="str">
        <f t="shared" si="845"/>
        <v/>
      </c>
      <c r="C8881" t="str">
        <f t="shared" si="844"/>
        <v/>
      </c>
      <c r="D8881" s="315" t="str">
        <f t="shared" si="849"/>
        <v/>
      </c>
      <c r="E8881" s="228">
        <v>0</v>
      </c>
      <c r="J8881" s="229">
        <f t="shared" si="846"/>
        <v>0</v>
      </c>
      <c r="K8881" s="229">
        <f t="shared" si="847"/>
        <v>0</v>
      </c>
      <c r="L8881" s="229">
        <f t="shared" si="847"/>
        <v>0</v>
      </c>
      <c r="M8881" s="229">
        <f t="shared" si="848"/>
        <v>0</v>
      </c>
    </row>
    <row r="8882" spans="1:13" ht="15" customHeight="1">
      <c r="A8882" s="76"/>
      <c r="B8882" s="77" t="str">
        <f t="shared" si="845"/>
        <v/>
      </c>
      <c r="C8882" t="str">
        <f t="shared" si="844"/>
        <v/>
      </c>
      <c r="D8882" s="315" t="str">
        <f t="shared" si="849"/>
        <v/>
      </c>
      <c r="E8882" s="228">
        <v>0</v>
      </c>
      <c r="J8882" s="229">
        <f t="shared" si="846"/>
        <v>0</v>
      </c>
      <c r="K8882" s="229">
        <f t="shared" si="847"/>
        <v>0</v>
      </c>
      <c r="L8882" s="229">
        <f t="shared" si="847"/>
        <v>0</v>
      </c>
      <c r="M8882" s="229">
        <f t="shared" si="848"/>
        <v>0</v>
      </c>
    </row>
    <row r="8883" spans="1:13" ht="15" customHeight="1">
      <c r="A8883" s="76"/>
      <c r="B8883" s="77" t="str">
        <f t="shared" si="845"/>
        <v/>
      </c>
      <c r="C8883" t="str">
        <f t="shared" si="844"/>
        <v/>
      </c>
      <c r="D8883" s="315" t="str">
        <f t="shared" si="849"/>
        <v/>
      </c>
      <c r="E8883" s="228">
        <v>0</v>
      </c>
      <c r="J8883" s="229">
        <f t="shared" si="846"/>
        <v>0</v>
      </c>
      <c r="K8883" s="229">
        <f t="shared" si="847"/>
        <v>0</v>
      </c>
      <c r="L8883" s="229">
        <f t="shared" si="847"/>
        <v>0</v>
      </c>
      <c r="M8883" s="229">
        <f t="shared" si="848"/>
        <v>0</v>
      </c>
    </row>
    <row r="8884" spans="1:13" ht="15" customHeight="1">
      <c r="A8884" s="76"/>
      <c r="B8884" s="77" t="str">
        <f t="shared" si="845"/>
        <v/>
      </c>
      <c r="C8884" t="str">
        <f t="shared" si="844"/>
        <v/>
      </c>
      <c r="D8884" s="315" t="str">
        <f t="shared" si="849"/>
        <v/>
      </c>
      <c r="E8884" s="228">
        <v>0</v>
      </c>
      <c r="J8884" s="229">
        <f t="shared" si="846"/>
        <v>0</v>
      </c>
      <c r="K8884" s="229">
        <f t="shared" si="847"/>
        <v>0</v>
      </c>
      <c r="L8884" s="229">
        <f t="shared" si="847"/>
        <v>0</v>
      </c>
      <c r="M8884" s="229">
        <f t="shared" si="848"/>
        <v>0</v>
      </c>
    </row>
    <row r="8885" spans="1:13" ht="15" customHeight="1">
      <c r="A8885" s="76"/>
      <c r="B8885" s="77" t="str">
        <f t="shared" si="845"/>
        <v/>
      </c>
      <c r="C8885" t="str">
        <f t="shared" si="844"/>
        <v/>
      </c>
      <c r="D8885" s="315" t="str">
        <f t="shared" si="849"/>
        <v/>
      </c>
      <c r="E8885" s="228">
        <v>0</v>
      </c>
      <c r="J8885" s="229">
        <f t="shared" si="846"/>
        <v>0</v>
      </c>
      <c r="K8885" s="229">
        <f t="shared" si="847"/>
        <v>0</v>
      </c>
      <c r="L8885" s="229">
        <f t="shared" si="847"/>
        <v>0</v>
      </c>
      <c r="M8885" s="229">
        <f t="shared" si="848"/>
        <v>0</v>
      </c>
    </row>
    <row r="8886" spans="1:13" ht="15" customHeight="1">
      <c r="A8886" s="76"/>
      <c r="B8886" s="77" t="str">
        <f t="shared" si="845"/>
        <v/>
      </c>
      <c r="C8886" t="str">
        <f t="shared" si="844"/>
        <v/>
      </c>
      <c r="D8886" s="315" t="str">
        <f t="shared" si="849"/>
        <v/>
      </c>
      <c r="E8886" s="228">
        <v>0</v>
      </c>
      <c r="J8886" s="229">
        <f t="shared" si="846"/>
        <v>0</v>
      </c>
      <c r="K8886" s="229">
        <f t="shared" si="847"/>
        <v>0</v>
      </c>
      <c r="L8886" s="229">
        <f t="shared" si="847"/>
        <v>0</v>
      </c>
      <c r="M8886" s="229">
        <f t="shared" si="848"/>
        <v>0</v>
      </c>
    </row>
    <row r="8887" spans="1:13" ht="15" customHeight="1">
      <c r="A8887" s="76"/>
      <c r="B8887" s="77" t="str">
        <f t="shared" si="845"/>
        <v/>
      </c>
      <c r="C8887" t="str">
        <f t="shared" si="844"/>
        <v/>
      </c>
      <c r="D8887" s="315" t="str">
        <f t="shared" si="849"/>
        <v/>
      </c>
      <c r="E8887" s="228">
        <v>0</v>
      </c>
      <c r="J8887" s="229">
        <f t="shared" si="846"/>
        <v>0</v>
      </c>
      <c r="K8887" s="229">
        <f t="shared" si="847"/>
        <v>0</v>
      </c>
      <c r="L8887" s="229">
        <f t="shared" si="847"/>
        <v>0</v>
      </c>
      <c r="M8887" s="229">
        <f t="shared" si="848"/>
        <v>0</v>
      </c>
    </row>
    <row r="8888" spans="1:13" ht="15" customHeight="1">
      <c r="A8888" s="76"/>
      <c r="B8888" s="77" t="str">
        <f t="shared" si="845"/>
        <v/>
      </c>
      <c r="C8888" t="str">
        <f t="shared" si="844"/>
        <v/>
      </c>
      <c r="D8888" s="315" t="str">
        <f t="shared" si="849"/>
        <v/>
      </c>
      <c r="E8888" s="228">
        <v>0</v>
      </c>
      <c r="J8888" s="229">
        <f t="shared" si="846"/>
        <v>0</v>
      </c>
      <c r="K8888" s="229">
        <f t="shared" si="847"/>
        <v>0</v>
      </c>
      <c r="L8888" s="229">
        <f t="shared" si="847"/>
        <v>0</v>
      </c>
      <c r="M8888" s="229">
        <f t="shared" si="848"/>
        <v>0</v>
      </c>
    </row>
    <row r="8889" spans="1:13" ht="15" customHeight="1">
      <c r="A8889" s="76"/>
      <c r="B8889" s="77" t="str">
        <f t="shared" si="845"/>
        <v/>
      </c>
      <c r="C8889" t="str">
        <f t="shared" si="844"/>
        <v/>
      </c>
      <c r="D8889" s="315" t="str">
        <f t="shared" si="849"/>
        <v/>
      </c>
      <c r="E8889" s="228">
        <v>0</v>
      </c>
      <c r="J8889" s="229">
        <f t="shared" si="846"/>
        <v>0</v>
      </c>
      <c r="K8889" s="229">
        <f t="shared" si="847"/>
        <v>0</v>
      </c>
      <c r="L8889" s="229">
        <f t="shared" si="847"/>
        <v>0</v>
      </c>
      <c r="M8889" s="229">
        <f t="shared" si="848"/>
        <v>0</v>
      </c>
    </row>
    <row r="8890" spans="1:13" ht="15" customHeight="1">
      <c r="A8890" s="76"/>
      <c r="B8890" s="77" t="str">
        <f t="shared" si="845"/>
        <v/>
      </c>
      <c r="C8890" t="str">
        <f t="shared" si="844"/>
        <v/>
      </c>
      <c r="D8890" s="315" t="str">
        <f t="shared" si="849"/>
        <v/>
      </c>
      <c r="E8890" s="228">
        <v>0</v>
      </c>
      <c r="J8890" s="229">
        <f t="shared" si="846"/>
        <v>0</v>
      </c>
      <c r="K8890" s="229">
        <f t="shared" si="847"/>
        <v>0</v>
      </c>
      <c r="L8890" s="229">
        <f t="shared" si="847"/>
        <v>0</v>
      </c>
      <c r="M8890" s="229">
        <f t="shared" si="848"/>
        <v>0</v>
      </c>
    </row>
    <row r="8891" spans="1:13" ht="15" customHeight="1">
      <c r="A8891" s="76"/>
      <c r="B8891" s="77" t="str">
        <f t="shared" si="845"/>
        <v/>
      </c>
      <c r="C8891" t="str">
        <f t="shared" si="844"/>
        <v/>
      </c>
      <c r="D8891" s="315" t="str">
        <f t="shared" si="849"/>
        <v/>
      </c>
      <c r="E8891" s="228">
        <v>0</v>
      </c>
      <c r="J8891" s="229">
        <f t="shared" si="846"/>
        <v>0</v>
      </c>
      <c r="K8891" s="229">
        <f t="shared" si="847"/>
        <v>0</v>
      </c>
      <c r="L8891" s="229">
        <f t="shared" si="847"/>
        <v>0</v>
      </c>
      <c r="M8891" s="229">
        <f t="shared" si="848"/>
        <v>0</v>
      </c>
    </row>
    <row r="8892" spans="1:13" ht="15" customHeight="1">
      <c r="A8892" s="76"/>
      <c r="B8892" s="77" t="str">
        <f t="shared" si="845"/>
        <v/>
      </c>
      <c r="C8892" t="str">
        <f t="shared" si="844"/>
        <v/>
      </c>
      <c r="D8892" s="315" t="str">
        <f t="shared" si="849"/>
        <v/>
      </c>
      <c r="E8892" s="228">
        <v>0</v>
      </c>
      <c r="J8892" s="229">
        <f t="shared" si="846"/>
        <v>0</v>
      </c>
      <c r="K8892" s="229">
        <f t="shared" si="847"/>
        <v>0</v>
      </c>
      <c r="L8892" s="229">
        <f t="shared" si="847"/>
        <v>0</v>
      </c>
      <c r="M8892" s="229">
        <f t="shared" si="848"/>
        <v>0</v>
      </c>
    </row>
    <row r="8893" spans="1:13" ht="15" customHeight="1">
      <c r="A8893" s="76"/>
      <c r="B8893" s="77" t="str">
        <f t="shared" si="845"/>
        <v/>
      </c>
      <c r="C8893" t="str">
        <f t="shared" si="844"/>
        <v/>
      </c>
      <c r="D8893" s="315" t="str">
        <f t="shared" si="849"/>
        <v/>
      </c>
      <c r="E8893" s="228">
        <v>0</v>
      </c>
      <c r="J8893" s="229">
        <f t="shared" si="846"/>
        <v>0</v>
      </c>
      <c r="K8893" s="229">
        <f t="shared" si="847"/>
        <v>0</v>
      </c>
      <c r="L8893" s="229">
        <f t="shared" si="847"/>
        <v>0</v>
      </c>
      <c r="M8893" s="229">
        <f t="shared" si="848"/>
        <v>0</v>
      </c>
    </row>
    <row r="8894" spans="1:13" ht="15" customHeight="1">
      <c r="A8894" s="76"/>
      <c r="B8894" s="77" t="str">
        <f t="shared" si="845"/>
        <v/>
      </c>
      <c r="C8894" t="str">
        <f t="shared" si="844"/>
        <v/>
      </c>
      <c r="D8894" s="315" t="str">
        <f t="shared" si="849"/>
        <v/>
      </c>
      <c r="E8894" s="228">
        <v>0</v>
      </c>
      <c r="J8894" s="229">
        <f t="shared" si="846"/>
        <v>0</v>
      </c>
      <c r="K8894" s="229">
        <f t="shared" si="847"/>
        <v>0</v>
      </c>
      <c r="L8894" s="229">
        <f t="shared" si="847"/>
        <v>0</v>
      </c>
      <c r="M8894" s="229">
        <f t="shared" si="848"/>
        <v>0</v>
      </c>
    </row>
    <row r="8895" spans="1:13" ht="15" customHeight="1">
      <c r="A8895" s="76"/>
      <c r="B8895" s="77" t="str">
        <f t="shared" si="845"/>
        <v/>
      </c>
      <c r="C8895" t="str">
        <f t="shared" si="844"/>
        <v/>
      </c>
      <c r="D8895" s="315" t="str">
        <f t="shared" si="849"/>
        <v/>
      </c>
      <c r="E8895" s="228">
        <v>0</v>
      </c>
      <c r="J8895" s="229">
        <f t="shared" si="846"/>
        <v>0</v>
      </c>
      <c r="K8895" s="229">
        <f t="shared" si="847"/>
        <v>0</v>
      </c>
      <c r="L8895" s="229">
        <f t="shared" si="847"/>
        <v>0</v>
      </c>
      <c r="M8895" s="229">
        <f t="shared" si="848"/>
        <v>0</v>
      </c>
    </row>
    <row r="8896" spans="1:13" ht="15" customHeight="1">
      <c r="A8896" s="76"/>
      <c r="B8896" s="77" t="str">
        <f t="shared" si="845"/>
        <v/>
      </c>
      <c r="C8896" t="str">
        <f t="shared" si="844"/>
        <v/>
      </c>
      <c r="D8896" s="315" t="str">
        <f t="shared" si="849"/>
        <v/>
      </c>
      <c r="E8896" s="228">
        <v>0</v>
      </c>
      <c r="J8896" s="229">
        <f t="shared" si="846"/>
        <v>0</v>
      </c>
      <c r="K8896" s="229">
        <f t="shared" si="847"/>
        <v>0</v>
      </c>
      <c r="L8896" s="229">
        <f t="shared" si="847"/>
        <v>0</v>
      </c>
      <c r="M8896" s="229">
        <f t="shared" si="848"/>
        <v>0</v>
      </c>
    </row>
    <row r="8897" spans="1:13" ht="15" customHeight="1">
      <c r="A8897" s="76"/>
      <c r="B8897" s="77" t="str">
        <f t="shared" si="845"/>
        <v/>
      </c>
      <c r="C8897" t="str">
        <f t="shared" ref="C8897:C8960" si="850">IF(A8897&lt;&gt;"",TEXT(A8897,"aaaa"),"")</f>
        <v/>
      </c>
      <c r="D8897" s="315" t="str">
        <f t="shared" si="849"/>
        <v/>
      </c>
      <c r="E8897" s="228">
        <v>0</v>
      </c>
      <c r="J8897" s="229">
        <f t="shared" si="846"/>
        <v>0</v>
      </c>
      <c r="K8897" s="229">
        <f t="shared" si="847"/>
        <v>0</v>
      </c>
      <c r="L8897" s="229">
        <f t="shared" si="847"/>
        <v>0</v>
      </c>
      <c r="M8897" s="229">
        <f t="shared" si="848"/>
        <v>0</v>
      </c>
    </row>
    <row r="8898" spans="1:13" ht="15" customHeight="1">
      <c r="A8898" s="76"/>
      <c r="B8898" s="77" t="str">
        <f t="shared" si="845"/>
        <v/>
      </c>
      <c r="C8898" t="str">
        <f t="shared" si="850"/>
        <v/>
      </c>
      <c r="D8898" s="315" t="str">
        <f t="shared" si="849"/>
        <v/>
      </c>
      <c r="E8898" s="228">
        <v>0</v>
      </c>
      <c r="J8898" s="229">
        <f t="shared" si="846"/>
        <v>0</v>
      </c>
      <c r="K8898" s="229">
        <f t="shared" si="847"/>
        <v>0</v>
      </c>
      <c r="L8898" s="229">
        <f t="shared" si="847"/>
        <v>0</v>
      </c>
      <c r="M8898" s="229">
        <f t="shared" si="848"/>
        <v>0</v>
      </c>
    </row>
    <row r="8899" spans="1:13" ht="15" customHeight="1">
      <c r="A8899" s="76"/>
      <c r="B8899" s="77" t="str">
        <f t="shared" si="845"/>
        <v/>
      </c>
      <c r="C8899" t="str">
        <f t="shared" si="850"/>
        <v/>
      </c>
      <c r="D8899" s="315" t="str">
        <f t="shared" si="849"/>
        <v/>
      </c>
      <c r="E8899" s="228">
        <v>0</v>
      </c>
      <c r="J8899" s="229">
        <f t="shared" si="846"/>
        <v>0</v>
      </c>
      <c r="K8899" s="229">
        <f t="shared" si="847"/>
        <v>0</v>
      </c>
      <c r="L8899" s="229">
        <f t="shared" si="847"/>
        <v>0</v>
      </c>
      <c r="M8899" s="229">
        <f t="shared" si="848"/>
        <v>0</v>
      </c>
    </row>
    <row r="8900" spans="1:13" ht="15" customHeight="1">
      <c r="A8900" s="76"/>
      <c r="B8900" s="77" t="str">
        <f t="shared" si="845"/>
        <v/>
      </c>
      <c r="C8900" t="str">
        <f t="shared" si="850"/>
        <v/>
      </c>
      <c r="D8900" s="315" t="str">
        <f t="shared" si="849"/>
        <v/>
      </c>
      <c r="E8900" s="228">
        <v>0</v>
      </c>
      <c r="J8900" s="229">
        <f t="shared" si="846"/>
        <v>0</v>
      </c>
      <c r="K8900" s="229">
        <f t="shared" si="847"/>
        <v>0</v>
      </c>
      <c r="L8900" s="229">
        <f t="shared" si="847"/>
        <v>0</v>
      </c>
      <c r="M8900" s="229">
        <f t="shared" si="848"/>
        <v>0</v>
      </c>
    </row>
    <row r="8901" spans="1:13" ht="15" customHeight="1">
      <c r="A8901" s="76"/>
      <c r="B8901" s="77" t="str">
        <f t="shared" si="845"/>
        <v/>
      </c>
      <c r="C8901" t="str">
        <f t="shared" si="850"/>
        <v/>
      </c>
      <c r="D8901" s="315" t="str">
        <f t="shared" si="849"/>
        <v/>
      </c>
      <c r="E8901" s="228">
        <v>0</v>
      </c>
      <c r="J8901" s="229">
        <f t="shared" si="846"/>
        <v>0</v>
      </c>
      <c r="K8901" s="229">
        <f t="shared" si="847"/>
        <v>0</v>
      </c>
      <c r="L8901" s="229">
        <f t="shared" si="847"/>
        <v>0</v>
      </c>
      <c r="M8901" s="229">
        <f t="shared" si="848"/>
        <v>0</v>
      </c>
    </row>
    <row r="8902" spans="1:13" ht="15" customHeight="1">
      <c r="A8902" s="76"/>
      <c r="B8902" s="77" t="str">
        <f t="shared" si="845"/>
        <v/>
      </c>
      <c r="C8902" t="str">
        <f t="shared" si="850"/>
        <v/>
      </c>
      <c r="D8902" s="315" t="str">
        <f t="shared" si="849"/>
        <v/>
      </c>
      <c r="E8902" s="228">
        <v>0</v>
      </c>
      <c r="J8902" s="229">
        <f t="shared" si="846"/>
        <v>0</v>
      </c>
      <c r="K8902" s="229">
        <f t="shared" si="847"/>
        <v>0</v>
      </c>
      <c r="L8902" s="229">
        <f t="shared" si="847"/>
        <v>0</v>
      </c>
      <c r="M8902" s="229">
        <f t="shared" si="848"/>
        <v>0</v>
      </c>
    </row>
    <row r="8903" spans="1:13" ht="15" customHeight="1">
      <c r="A8903" s="76"/>
      <c r="B8903" s="77" t="str">
        <f t="shared" ref="B8903:B8966" si="851">IF(A8903="","",TEXT(A8903,"DDDD"))</f>
        <v/>
      </c>
      <c r="C8903" t="str">
        <f t="shared" si="850"/>
        <v/>
      </c>
      <c r="D8903" s="315" t="str">
        <f t="shared" si="849"/>
        <v/>
      </c>
      <c r="E8903" s="228">
        <v>0</v>
      </c>
      <c r="J8903" s="229">
        <f t="shared" ref="J8903:J8907" si="852">IF(E8903=0,0,(1-J$4)*E8903)</f>
        <v>0</v>
      </c>
      <c r="K8903" s="229">
        <f t="shared" ref="K8903:L8966" si="853">IF(F8903=0,0,(1-K$4)*F8903)</f>
        <v>0</v>
      </c>
      <c r="L8903" s="229">
        <f t="shared" si="853"/>
        <v>0</v>
      </c>
      <c r="M8903" s="229">
        <f t="shared" ref="M8903:M8966" si="854">IF(H8903=0,0,(1-M$4)*H8903)</f>
        <v>0</v>
      </c>
    </row>
    <row r="8904" spans="1:13" ht="15" customHeight="1">
      <c r="A8904" s="76"/>
      <c r="B8904" s="77" t="str">
        <f t="shared" si="851"/>
        <v/>
      </c>
      <c r="C8904" t="str">
        <f t="shared" si="850"/>
        <v/>
      </c>
      <c r="D8904" s="315" t="str">
        <f t="shared" ref="D8904:D8967" si="855">IF(A8904&lt;&gt;"",PROPER(TEXT(A8904,"Mmmm")),"")</f>
        <v/>
      </c>
      <c r="E8904" s="228">
        <v>0</v>
      </c>
      <c r="J8904" s="229">
        <f t="shared" si="852"/>
        <v>0</v>
      </c>
      <c r="K8904" s="229">
        <f t="shared" si="853"/>
        <v>0</v>
      </c>
      <c r="L8904" s="229">
        <f t="shared" si="853"/>
        <v>0</v>
      </c>
      <c r="M8904" s="229">
        <f t="shared" si="854"/>
        <v>0</v>
      </c>
    </row>
    <row r="8905" spans="1:13" ht="15" customHeight="1">
      <c r="A8905" s="76"/>
      <c r="B8905" s="77" t="str">
        <f t="shared" si="851"/>
        <v/>
      </c>
      <c r="C8905" t="str">
        <f t="shared" si="850"/>
        <v/>
      </c>
      <c r="D8905" s="315" t="str">
        <f t="shared" si="855"/>
        <v/>
      </c>
      <c r="E8905" s="228">
        <v>0</v>
      </c>
      <c r="J8905" s="229">
        <f t="shared" si="852"/>
        <v>0</v>
      </c>
      <c r="K8905" s="229">
        <f t="shared" si="853"/>
        <v>0</v>
      </c>
      <c r="L8905" s="229">
        <f t="shared" si="853"/>
        <v>0</v>
      </c>
      <c r="M8905" s="229">
        <f t="shared" si="854"/>
        <v>0</v>
      </c>
    </row>
    <row r="8906" spans="1:13" ht="15" customHeight="1">
      <c r="A8906" s="76"/>
      <c r="B8906" s="77" t="str">
        <f t="shared" si="851"/>
        <v/>
      </c>
      <c r="C8906" t="str">
        <f t="shared" si="850"/>
        <v/>
      </c>
      <c r="D8906" s="315" t="str">
        <f t="shared" si="855"/>
        <v/>
      </c>
      <c r="E8906" s="228">
        <v>0</v>
      </c>
      <c r="J8906" s="229">
        <f t="shared" si="852"/>
        <v>0</v>
      </c>
      <c r="K8906" s="229">
        <f t="shared" si="853"/>
        <v>0</v>
      </c>
      <c r="L8906" s="229">
        <f t="shared" si="853"/>
        <v>0</v>
      </c>
      <c r="M8906" s="229">
        <f t="shared" si="854"/>
        <v>0</v>
      </c>
    </row>
    <row r="8907" spans="1:13" ht="15" customHeight="1">
      <c r="A8907" s="76"/>
      <c r="B8907" s="77" t="str">
        <f t="shared" si="851"/>
        <v/>
      </c>
      <c r="C8907" t="str">
        <f t="shared" si="850"/>
        <v/>
      </c>
      <c r="D8907" s="315" t="str">
        <f t="shared" si="855"/>
        <v/>
      </c>
      <c r="E8907" s="228">
        <v>0</v>
      </c>
      <c r="J8907" s="229">
        <f t="shared" si="852"/>
        <v>0</v>
      </c>
      <c r="K8907" s="229">
        <f t="shared" si="853"/>
        <v>0</v>
      </c>
      <c r="L8907" s="229">
        <f t="shared" si="853"/>
        <v>0</v>
      </c>
      <c r="M8907" s="229">
        <f t="shared" si="854"/>
        <v>0</v>
      </c>
    </row>
    <row r="8908" spans="1:13" ht="15" customHeight="1">
      <c r="A8908" s="76"/>
      <c r="B8908" s="77" t="str">
        <f t="shared" si="851"/>
        <v/>
      </c>
      <c r="C8908" t="str">
        <f t="shared" si="850"/>
        <v/>
      </c>
      <c r="D8908" s="315" t="str">
        <f t="shared" si="855"/>
        <v/>
      </c>
      <c r="E8908" s="228">
        <v>0</v>
      </c>
      <c r="K8908" s="229">
        <f t="shared" si="853"/>
        <v>0</v>
      </c>
      <c r="L8908" s="229">
        <f t="shared" si="853"/>
        <v>0</v>
      </c>
      <c r="M8908" s="229">
        <f t="shared" si="854"/>
        <v>0</v>
      </c>
    </row>
    <row r="8909" spans="1:13" ht="15" customHeight="1">
      <c r="A8909" s="76"/>
      <c r="B8909" s="77" t="str">
        <f t="shared" si="851"/>
        <v/>
      </c>
      <c r="C8909" t="str">
        <f t="shared" si="850"/>
        <v/>
      </c>
      <c r="D8909" s="315" t="str">
        <f t="shared" si="855"/>
        <v/>
      </c>
      <c r="E8909" s="228">
        <v>0</v>
      </c>
      <c r="K8909" s="229">
        <f t="shared" si="853"/>
        <v>0</v>
      </c>
      <c r="L8909" s="229">
        <f t="shared" si="853"/>
        <v>0</v>
      </c>
      <c r="M8909" s="229">
        <f t="shared" si="854"/>
        <v>0</v>
      </c>
    </row>
    <row r="8910" spans="1:13" ht="15" customHeight="1">
      <c r="A8910" s="76"/>
      <c r="B8910" s="77" t="str">
        <f t="shared" si="851"/>
        <v/>
      </c>
      <c r="C8910" t="str">
        <f t="shared" si="850"/>
        <v/>
      </c>
      <c r="D8910" s="315" t="str">
        <f t="shared" si="855"/>
        <v/>
      </c>
      <c r="E8910" s="228">
        <v>0</v>
      </c>
      <c r="K8910" s="229">
        <f t="shared" si="853"/>
        <v>0</v>
      </c>
      <c r="L8910" s="229">
        <f t="shared" si="853"/>
        <v>0</v>
      </c>
      <c r="M8910" s="229">
        <f t="shared" si="854"/>
        <v>0</v>
      </c>
    </row>
    <row r="8911" spans="1:13" ht="15" customHeight="1">
      <c r="A8911" s="76"/>
      <c r="B8911" s="77" t="str">
        <f t="shared" si="851"/>
        <v/>
      </c>
      <c r="C8911" t="str">
        <f t="shared" si="850"/>
        <v/>
      </c>
      <c r="D8911" s="315" t="str">
        <f t="shared" si="855"/>
        <v/>
      </c>
      <c r="E8911" s="228">
        <v>0</v>
      </c>
      <c r="K8911" s="229">
        <f t="shared" si="853"/>
        <v>0</v>
      </c>
      <c r="L8911" s="229">
        <f t="shared" si="853"/>
        <v>0</v>
      </c>
      <c r="M8911" s="229">
        <f t="shared" si="854"/>
        <v>0</v>
      </c>
    </row>
    <row r="8912" spans="1:13" ht="15" customHeight="1">
      <c r="A8912" s="76"/>
      <c r="B8912" s="77" t="str">
        <f t="shared" si="851"/>
        <v/>
      </c>
      <c r="C8912" t="str">
        <f t="shared" si="850"/>
        <v/>
      </c>
      <c r="D8912" s="315" t="str">
        <f t="shared" si="855"/>
        <v/>
      </c>
      <c r="E8912" s="228">
        <v>0</v>
      </c>
      <c r="K8912" s="229">
        <f t="shared" si="853"/>
        <v>0</v>
      </c>
      <c r="L8912" s="229">
        <f t="shared" si="853"/>
        <v>0</v>
      </c>
      <c r="M8912" s="229">
        <f t="shared" si="854"/>
        <v>0</v>
      </c>
    </row>
    <row r="8913" spans="1:13" ht="15" customHeight="1">
      <c r="A8913" s="76"/>
      <c r="B8913" s="77" t="str">
        <f t="shared" si="851"/>
        <v/>
      </c>
      <c r="C8913" t="str">
        <f t="shared" si="850"/>
        <v/>
      </c>
      <c r="D8913" s="315" t="str">
        <f t="shared" si="855"/>
        <v/>
      </c>
      <c r="E8913" s="228">
        <v>0</v>
      </c>
      <c r="K8913" s="229">
        <f t="shared" si="853"/>
        <v>0</v>
      </c>
      <c r="L8913" s="229">
        <f t="shared" si="853"/>
        <v>0</v>
      </c>
      <c r="M8913" s="229">
        <f t="shared" si="854"/>
        <v>0</v>
      </c>
    </row>
    <row r="8914" spans="1:13" ht="15" customHeight="1">
      <c r="A8914" s="76"/>
      <c r="B8914" s="77" t="str">
        <f t="shared" si="851"/>
        <v/>
      </c>
      <c r="C8914" t="str">
        <f t="shared" si="850"/>
        <v/>
      </c>
      <c r="D8914" s="315" t="str">
        <f t="shared" si="855"/>
        <v/>
      </c>
      <c r="E8914" s="228">
        <v>0</v>
      </c>
      <c r="K8914" s="229">
        <f t="shared" si="853"/>
        <v>0</v>
      </c>
      <c r="L8914" s="229">
        <f t="shared" si="853"/>
        <v>0</v>
      </c>
      <c r="M8914" s="229">
        <f t="shared" si="854"/>
        <v>0</v>
      </c>
    </row>
    <row r="8915" spans="1:13" ht="15" customHeight="1">
      <c r="A8915" s="76"/>
      <c r="B8915" s="77" t="str">
        <f t="shared" si="851"/>
        <v/>
      </c>
      <c r="C8915" t="str">
        <f t="shared" si="850"/>
        <v/>
      </c>
      <c r="D8915" s="315" t="str">
        <f t="shared" si="855"/>
        <v/>
      </c>
      <c r="E8915" s="228">
        <v>0</v>
      </c>
      <c r="K8915" s="229">
        <f t="shared" si="853"/>
        <v>0</v>
      </c>
      <c r="L8915" s="229">
        <f t="shared" si="853"/>
        <v>0</v>
      </c>
      <c r="M8915" s="229">
        <f t="shared" si="854"/>
        <v>0</v>
      </c>
    </row>
    <row r="8916" spans="1:13" ht="15" customHeight="1">
      <c r="A8916" s="76"/>
      <c r="B8916" s="77" t="str">
        <f t="shared" si="851"/>
        <v/>
      </c>
      <c r="C8916" t="str">
        <f t="shared" si="850"/>
        <v/>
      </c>
      <c r="D8916" s="315" t="str">
        <f t="shared" si="855"/>
        <v/>
      </c>
      <c r="E8916" s="228">
        <v>0</v>
      </c>
      <c r="K8916" s="229">
        <f t="shared" si="853"/>
        <v>0</v>
      </c>
      <c r="L8916" s="229">
        <f t="shared" si="853"/>
        <v>0</v>
      </c>
      <c r="M8916" s="229">
        <f t="shared" si="854"/>
        <v>0</v>
      </c>
    </row>
    <row r="8917" spans="1:13" ht="15" customHeight="1">
      <c r="A8917" s="76"/>
      <c r="B8917" s="77" t="str">
        <f t="shared" si="851"/>
        <v/>
      </c>
      <c r="C8917" t="str">
        <f t="shared" si="850"/>
        <v/>
      </c>
      <c r="D8917" s="315" t="str">
        <f t="shared" si="855"/>
        <v/>
      </c>
      <c r="E8917" s="228">
        <v>0</v>
      </c>
      <c r="K8917" s="229">
        <f t="shared" si="853"/>
        <v>0</v>
      </c>
      <c r="L8917" s="229">
        <f t="shared" si="853"/>
        <v>0</v>
      </c>
      <c r="M8917" s="229">
        <f t="shared" si="854"/>
        <v>0</v>
      </c>
    </row>
    <row r="8918" spans="1:13" ht="15" customHeight="1">
      <c r="A8918" s="76"/>
      <c r="B8918" s="77" t="str">
        <f t="shared" si="851"/>
        <v/>
      </c>
      <c r="C8918" t="str">
        <f t="shared" si="850"/>
        <v/>
      </c>
      <c r="D8918" s="315" t="str">
        <f t="shared" si="855"/>
        <v/>
      </c>
      <c r="E8918" s="228">
        <v>0</v>
      </c>
      <c r="K8918" s="229">
        <f t="shared" si="853"/>
        <v>0</v>
      </c>
      <c r="L8918" s="229">
        <f t="shared" si="853"/>
        <v>0</v>
      </c>
      <c r="M8918" s="229">
        <f t="shared" si="854"/>
        <v>0</v>
      </c>
    </row>
    <row r="8919" spans="1:13" ht="15" customHeight="1">
      <c r="A8919" s="76"/>
      <c r="B8919" s="77" t="str">
        <f t="shared" si="851"/>
        <v/>
      </c>
      <c r="C8919" t="str">
        <f t="shared" si="850"/>
        <v/>
      </c>
      <c r="D8919" s="315" t="str">
        <f t="shared" si="855"/>
        <v/>
      </c>
      <c r="E8919" s="228">
        <v>0</v>
      </c>
      <c r="K8919" s="229">
        <f t="shared" si="853"/>
        <v>0</v>
      </c>
      <c r="L8919" s="229">
        <f t="shared" si="853"/>
        <v>0</v>
      </c>
      <c r="M8919" s="229">
        <f t="shared" si="854"/>
        <v>0</v>
      </c>
    </row>
    <row r="8920" spans="1:13" ht="15" customHeight="1">
      <c r="A8920" s="76"/>
      <c r="B8920" s="77" t="str">
        <f t="shared" si="851"/>
        <v/>
      </c>
      <c r="C8920" t="str">
        <f t="shared" si="850"/>
        <v/>
      </c>
      <c r="D8920" s="315" t="str">
        <f t="shared" si="855"/>
        <v/>
      </c>
      <c r="E8920" s="228">
        <v>0</v>
      </c>
      <c r="K8920" s="229">
        <f t="shared" si="853"/>
        <v>0</v>
      </c>
      <c r="L8920" s="229">
        <f t="shared" si="853"/>
        <v>0</v>
      </c>
      <c r="M8920" s="229">
        <f t="shared" si="854"/>
        <v>0</v>
      </c>
    </row>
    <row r="8921" spans="1:13" ht="15" customHeight="1">
      <c r="A8921" s="76"/>
      <c r="B8921" s="77" t="str">
        <f t="shared" si="851"/>
        <v/>
      </c>
      <c r="C8921" t="str">
        <f t="shared" si="850"/>
        <v/>
      </c>
      <c r="D8921" s="315" t="str">
        <f t="shared" si="855"/>
        <v/>
      </c>
      <c r="E8921" s="228">
        <v>0</v>
      </c>
      <c r="K8921" s="229">
        <f t="shared" si="853"/>
        <v>0</v>
      </c>
      <c r="L8921" s="229">
        <f t="shared" si="853"/>
        <v>0</v>
      </c>
      <c r="M8921" s="229">
        <f t="shared" si="854"/>
        <v>0</v>
      </c>
    </row>
    <row r="8922" spans="1:13" ht="15" customHeight="1">
      <c r="A8922" s="76"/>
      <c r="B8922" s="77" t="str">
        <f t="shared" si="851"/>
        <v/>
      </c>
      <c r="C8922" t="str">
        <f t="shared" si="850"/>
        <v/>
      </c>
      <c r="D8922" s="315" t="str">
        <f t="shared" si="855"/>
        <v/>
      </c>
      <c r="E8922" s="228">
        <v>0</v>
      </c>
      <c r="K8922" s="229">
        <f t="shared" si="853"/>
        <v>0</v>
      </c>
      <c r="L8922" s="229">
        <f t="shared" si="853"/>
        <v>0</v>
      </c>
      <c r="M8922" s="229">
        <f t="shared" si="854"/>
        <v>0</v>
      </c>
    </row>
    <row r="8923" spans="1:13" ht="15" customHeight="1">
      <c r="A8923" s="76"/>
      <c r="B8923" s="77" t="str">
        <f t="shared" si="851"/>
        <v/>
      </c>
      <c r="C8923" t="str">
        <f t="shared" si="850"/>
        <v/>
      </c>
      <c r="D8923" s="315" t="str">
        <f t="shared" si="855"/>
        <v/>
      </c>
      <c r="E8923" s="228">
        <v>0</v>
      </c>
      <c r="K8923" s="229">
        <f t="shared" si="853"/>
        <v>0</v>
      </c>
      <c r="L8923" s="229">
        <f t="shared" si="853"/>
        <v>0</v>
      </c>
      <c r="M8923" s="229">
        <f t="shared" si="854"/>
        <v>0</v>
      </c>
    </row>
    <row r="8924" spans="1:13" ht="15" customHeight="1">
      <c r="A8924" s="76"/>
      <c r="B8924" s="77" t="str">
        <f t="shared" si="851"/>
        <v/>
      </c>
      <c r="C8924" t="str">
        <f t="shared" si="850"/>
        <v/>
      </c>
      <c r="D8924" s="315" t="str">
        <f t="shared" si="855"/>
        <v/>
      </c>
      <c r="E8924" s="228">
        <v>0</v>
      </c>
      <c r="K8924" s="229">
        <f t="shared" si="853"/>
        <v>0</v>
      </c>
      <c r="L8924" s="229">
        <f t="shared" si="853"/>
        <v>0</v>
      </c>
      <c r="M8924" s="229">
        <f t="shared" si="854"/>
        <v>0</v>
      </c>
    </row>
    <row r="8925" spans="1:13" ht="15" customHeight="1">
      <c r="A8925" s="76"/>
      <c r="B8925" s="77" t="str">
        <f t="shared" si="851"/>
        <v/>
      </c>
      <c r="C8925" t="str">
        <f t="shared" si="850"/>
        <v/>
      </c>
      <c r="D8925" s="315" t="str">
        <f t="shared" si="855"/>
        <v/>
      </c>
      <c r="E8925" s="228">
        <v>0</v>
      </c>
      <c r="K8925" s="229">
        <f t="shared" si="853"/>
        <v>0</v>
      </c>
      <c r="L8925" s="229">
        <f t="shared" si="853"/>
        <v>0</v>
      </c>
      <c r="M8925" s="229">
        <f t="shared" si="854"/>
        <v>0</v>
      </c>
    </row>
    <row r="8926" spans="1:13" ht="15" customHeight="1">
      <c r="A8926" s="76"/>
      <c r="B8926" s="77" t="str">
        <f t="shared" si="851"/>
        <v/>
      </c>
      <c r="C8926" t="str">
        <f t="shared" si="850"/>
        <v/>
      </c>
      <c r="D8926" s="315" t="str">
        <f t="shared" si="855"/>
        <v/>
      </c>
      <c r="E8926" s="228">
        <v>0</v>
      </c>
      <c r="K8926" s="229">
        <f t="shared" si="853"/>
        <v>0</v>
      </c>
      <c r="L8926" s="229">
        <f t="shared" si="853"/>
        <v>0</v>
      </c>
      <c r="M8926" s="229">
        <f t="shared" si="854"/>
        <v>0</v>
      </c>
    </row>
    <row r="8927" spans="1:13" ht="15" customHeight="1">
      <c r="A8927" s="76"/>
      <c r="B8927" s="77" t="str">
        <f t="shared" si="851"/>
        <v/>
      </c>
      <c r="C8927" t="str">
        <f t="shared" si="850"/>
        <v/>
      </c>
      <c r="D8927" s="315" t="str">
        <f t="shared" si="855"/>
        <v/>
      </c>
      <c r="E8927" s="228">
        <v>0</v>
      </c>
      <c r="K8927" s="229">
        <f t="shared" si="853"/>
        <v>0</v>
      </c>
      <c r="L8927" s="229">
        <f t="shared" si="853"/>
        <v>0</v>
      </c>
      <c r="M8927" s="229">
        <f t="shared" si="854"/>
        <v>0</v>
      </c>
    </row>
    <row r="8928" spans="1:13" ht="15" customHeight="1">
      <c r="A8928" s="76"/>
      <c r="B8928" s="77" t="str">
        <f t="shared" si="851"/>
        <v/>
      </c>
      <c r="C8928" t="str">
        <f t="shared" si="850"/>
        <v/>
      </c>
      <c r="D8928" s="315" t="str">
        <f t="shared" si="855"/>
        <v/>
      </c>
      <c r="E8928" s="228">
        <v>0</v>
      </c>
      <c r="K8928" s="229">
        <f t="shared" si="853"/>
        <v>0</v>
      </c>
      <c r="L8928" s="229">
        <f t="shared" si="853"/>
        <v>0</v>
      </c>
      <c r="M8928" s="229">
        <f t="shared" si="854"/>
        <v>0</v>
      </c>
    </row>
    <row r="8929" spans="1:13" ht="15" customHeight="1">
      <c r="A8929" s="76"/>
      <c r="B8929" s="77" t="str">
        <f t="shared" si="851"/>
        <v/>
      </c>
      <c r="C8929" t="str">
        <f t="shared" si="850"/>
        <v/>
      </c>
      <c r="D8929" s="315" t="str">
        <f t="shared" si="855"/>
        <v/>
      </c>
      <c r="E8929" s="228">
        <v>0</v>
      </c>
      <c r="K8929" s="229">
        <f t="shared" si="853"/>
        <v>0</v>
      </c>
      <c r="L8929" s="229">
        <f t="shared" si="853"/>
        <v>0</v>
      </c>
      <c r="M8929" s="229">
        <f t="shared" si="854"/>
        <v>0</v>
      </c>
    </row>
    <row r="8930" spans="1:13" ht="15" customHeight="1">
      <c r="A8930" s="76"/>
      <c r="B8930" s="77" t="str">
        <f t="shared" si="851"/>
        <v/>
      </c>
      <c r="C8930" t="str">
        <f t="shared" si="850"/>
        <v/>
      </c>
      <c r="D8930" s="315" t="str">
        <f t="shared" si="855"/>
        <v/>
      </c>
      <c r="E8930" s="228">
        <v>0</v>
      </c>
      <c r="K8930" s="229">
        <f t="shared" si="853"/>
        <v>0</v>
      </c>
      <c r="L8930" s="229">
        <f t="shared" si="853"/>
        <v>0</v>
      </c>
      <c r="M8930" s="229">
        <f t="shared" si="854"/>
        <v>0</v>
      </c>
    </row>
    <row r="8931" spans="1:13" ht="15" customHeight="1">
      <c r="A8931" s="76"/>
      <c r="B8931" s="77" t="str">
        <f t="shared" si="851"/>
        <v/>
      </c>
      <c r="C8931" t="str">
        <f t="shared" si="850"/>
        <v/>
      </c>
      <c r="D8931" s="315" t="str">
        <f t="shared" si="855"/>
        <v/>
      </c>
      <c r="E8931" s="228">
        <v>0</v>
      </c>
      <c r="K8931" s="229">
        <f t="shared" si="853"/>
        <v>0</v>
      </c>
      <c r="L8931" s="229">
        <f t="shared" si="853"/>
        <v>0</v>
      </c>
      <c r="M8931" s="229">
        <f t="shared" si="854"/>
        <v>0</v>
      </c>
    </row>
    <row r="8932" spans="1:13" ht="15" customHeight="1">
      <c r="A8932" s="76"/>
      <c r="B8932" s="77" t="str">
        <f t="shared" si="851"/>
        <v/>
      </c>
      <c r="C8932" t="str">
        <f t="shared" si="850"/>
        <v/>
      </c>
      <c r="D8932" s="315" t="str">
        <f t="shared" si="855"/>
        <v/>
      </c>
      <c r="E8932" s="228">
        <v>0</v>
      </c>
      <c r="K8932" s="229">
        <f t="shared" si="853"/>
        <v>0</v>
      </c>
      <c r="L8932" s="229">
        <f t="shared" si="853"/>
        <v>0</v>
      </c>
      <c r="M8932" s="229">
        <f t="shared" si="854"/>
        <v>0</v>
      </c>
    </row>
    <row r="8933" spans="1:13" ht="15" customHeight="1">
      <c r="A8933" s="76"/>
      <c r="B8933" s="77" t="str">
        <f t="shared" si="851"/>
        <v/>
      </c>
      <c r="C8933" t="str">
        <f t="shared" si="850"/>
        <v/>
      </c>
      <c r="D8933" s="315" t="str">
        <f t="shared" si="855"/>
        <v/>
      </c>
      <c r="E8933" s="228">
        <v>0</v>
      </c>
      <c r="K8933" s="229">
        <f t="shared" si="853"/>
        <v>0</v>
      </c>
      <c r="L8933" s="229">
        <f t="shared" si="853"/>
        <v>0</v>
      </c>
      <c r="M8933" s="229">
        <f t="shared" si="854"/>
        <v>0</v>
      </c>
    </row>
    <row r="8934" spans="1:13" ht="15" customHeight="1">
      <c r="A8934" s="76"/>
      <c r="B8934" s="77" t="str">
        <f t="shared" si="851"/>
        <v/>
      </c>
      <c r="C8934" t="str">
        <f t="shared" si="850"/>
        <v/>
      </c>
      <c r="D8934" s="315" t="str">
        <f t="shared" si="855"/>
        <v/>
      </c>
      <c r="E8934" s="228">
        <v>0</v>
      </c>
      <c r="K8934" s="229">
        <f t="shared" si="853"/>
        <v>0</v>
      </c>
      <c r="L8934" s="229">
        <f t="shared" si="853"/>
        <v>0</v>
      </c>
      <c r="M8934" s="229">
        <f t="shared" si="854"/>
        <v>0</v>
      </c>
    </row>
    <row r="8935" spans="1:13" ht="15" customHeight="1">
      <c r="A8935" s="76"/>
      <c r="B8935" s="77" t="str">
        <f t="shared" si="851"/>
        <v/>
      </c>
      <c r="C8935" t="str">
        <f t="shared" si="850"/>
        <v/>
      </c>
      <c r="D8935" s="315" t="str">
        <f t="shared" si="855"/>
        <v/>
      </c>
      <c r="E8935" s="228">
        <v>0</v>
      </c>
      <c r="K8935" s="229">
        <f t="shared" si="853"/>
        <v>0</v>
      </c>
      <c r="L8935" s="229">
        <f t="shared" si="853"/>
        <v>0</v>
      </c>
      <c r="M8935" s="229">
        <f t="shared" si="854"/>
        <v>0</v>
      </c>
    </row>
    <row r="8936" spans="1:13" ht="15" customHeight="1">
      <c r="A8936" s="76"/>
      <c r="B8936" s="77" t="str">
        <f t="shared" si="851"/>
        <v/>
      </c>
      <c r="C8936" t="str">
        <f t="shared" si="850"/>
        <v/>
      </c>
      <c r="D8936" s="315" t="str">
        <f t="shared" si="855"/>
        <v/>
      </c>
      <c r="E8936" s="228">
        <v>0</v>
      </c>
      <c r="K8936" s="229">
        <f t="shared" si="853"/>
        <v>0</v>
      </c>
      <c r="L8936" s="229">
        <f t="shared" si="853"/>
        <v>0</v>
      </c>
      <c r="M8936" s="229">
        <f t="shared" si="854"/>
        <v>0</v>
      </c>
    </row>
    <row r="8937" spans="1:13" ht="15" customHeight="1">
      <c r="A8937" s="76"/>
      <c r="B8937" s="77" t="str">
        <f t="shared" si="851"/>
        <v/>
      </c>
      <c r="C8937" t="str">
        <f t="shared" si="850"/>
        <v/>
      </c>
      <c r="D8937" s="315" t="str">
        <f t="shared" si="855"/>
        <v/>
      </c>
      <c r="E8937" s="228">
        <v>0</v>
      </c>
      <c r="K8937" s="229">
        <f t="shared" si="853"/>
        <v>0</v>
      </c>
      <c r="L8937" s="229">
        <f t="shared" si="853"/>
        <v>0</v>
      </c>
      <c r="M8937" s="229">
        <f t="shared" si="854"/>
        <v>0</v>
      </c>
    </row>
    <row r="8938" spans="1:13" ht="15" customHeight="1">
      <c r="A8938" s="76"/>
      <c r="B8938" s="77" t="str">
        <f t="shared" si="851"/>
        <v/>
      </c>
      <c r="C8938" t="str">
        <f t="shared" si="850"/>
        <v/>
      </c>
      <c r="D8938" s="315" t="str">
        <f t="shared" si="855"/>
        <v/>
      </c>
      <c r="E8938" s="228">
        <v>0</v>
      </c>
      <c r="K8938" s="229">
        <f t="shared" si="853"/>
        <v>0</v>
      </c>
      <c r="L8938" s="229">
        <f t="shared" si="853"/>
        <v>0</v>
      </c>
      <c r="M8938" s="229">
        <f t="shared" si="854"/>
        <v>0</v>
      </c>
    </row>
    <row r="8939" spans="1:13" ht="15" customHeight="1">
      <c r="A8939" s="76"/>
      <c r="B8939" s="77" t="str">
        <f t="shared" si="851"/>
        <v/>
      </c>
      <c r="C8939" t="str">
        <f t="shared" si="850"/>
        <v/>
      </c>
      <c r="D8939" s="315" t="str">
        <f t="shared" si="855"/>
        <v/>
      </c>
      <c r="E8939" s="228">
        <v>0</v>
      </c>
      <c r="K8939" s="229">
        <f t="shared" si="853"/>
        <v>0</v>
      </c>
      <c r="L8939" s="229">
        <f t="shared" si="853"/>
        <v>0</v>
      </c>
      <c r="M8939" s="229">
        <f t="shared" si="854"/>
        <v>0</v>
      </c>
    </row>
    <row r="8940" spans="1:13" ht="15" customHeight="1">
      <c r="A8940" s="76"/>
      <c r="B8940" s="77" t="str">
        <f t="shared" si="851"/>
        <v/>
      </c>
      <c r="C8940" t="str">
        <f t="shared" si="850"/>
        <v/>
      </c>
      <c r="D8940" s="315" t="str">
        <f t="shared" si="855"/>
        <v/>
      </c>
      <c r="E8940" s="228">
        <v>0</v>
      </c>
      <c r="K8940" s="229">
        <f t="shared" si="853"/>
        <v>0</v>
      </c>
      <c r="L8940" s="229">
        <f t="shared" si="853"/>
        <v>0</v>
      </c>
      <c r="M8940" s="229">
        <f t="shared" si="854"/>
        <v>0</v>
      </c>
    </row>
    <row r="8941" spans="1:13" ht="15" customHeight="1">
      <c r="A8941" s="76"/>
      <c r="B8941" s="77" t="str">
        <f t="shared" si="851"/>
        <v/>
      </c>
      <c r="C8941" t="str">
        <f t="shared" si="850"/>
        <v/>
      </c>
      <c r="D8941" s="315" t="str">
        <f t="shared" si="855"/>
        <v/>
      </c>
      <c r="E8941" s="228">
        <v>0</v>
      </c>
      <c r="K8941" s="229">
        <f t="shared" si="853"/>
        <v>0</v>
      </c>
      <c r="L8941" s="229">
        <f t="shared" si="853"/>
        <v>0</v>
      </c>
      <c r="M8941" s="229">
        <f t="shared" si="854"/>
        <v>0</v>
      </c>
    </row>
    <row r="8942" spans="1:13" ht="15" customHeight="1">
      <c r="A8942" s="76"/>
      <c r="B8942" s="77" t="str">
        <f t="shared" si="851"/>
        <v/>
      </c>
      <c r="C8942" t="str">
        <f t="shared" si="850"/>
        <v/>
      </c>
      <c r="D8942" s="315" t="str">
        <f t="shared" si="855"/>
        <v/>
      </c>
      <c r="E8942" s="228">
        <v>0</v>
      </c>
      <c r="K8942" s="229">
        <f t="shared" si="853"/>
        <v>0</v>
      </c>
      <c r="L8942" s="229">
        <f t="shared" si="853"/>
        <v>0</v>
      </c>
      <c r="M8942" s="229">
        <f t="shared" si="854"/>
        <v>0</v>
      </c>
    </row>
    <row r="8943" spans="1:13" ht="15" customHeight="1">
      <c r="A8943" s="76"/>
      <c r="B8943" s="77" t="str">
        <f t="shared" si="851"/>
        <v/>
      </c>
      <c r="C8943" t="str">
        <f t="shared" si="850"/>
        <v/>
      </c>
      <c r="D8943" s="315" t="str">
        <f t="shared" si="855"/>
        <v/>
      </c>
      <c r="E8943" s="228">
        <v>0</v>
      </c>
      <c r="K8943" s="229">
        <f t="shared" si="853"/>
        <v>0</v>
      </c>
      <c r="L8943" s="229">
        <f t="shared" si="853"/>
        <v>0</v>
      </c>
      <c r="M8943" s="229">
        <f t="shared" si="854"/>
        <v>0</v>
      </c>
    </row>
    <row r="8944" spans="1:13" ht="15" customHeight="1">
      <c r="A8944" s="76"/>
      <c r="B8944" s="77" t="str">
        <f t="shared" si="851"/>
        <v/>
      </c>
      <c r="C8944" t="str">
        <f t="shared" si="850"/>
        <v/>
      </c>
      <c r="D8944" s="315" t="str">
        <f t="shared" si="855"/>
        <v/>
      </c>
      <c r="E8944" s="228">
        <v>0</v>
      </c>
      <c r="K8944" s="229">
        <f t="shared" si="853"/>
        <v>0</v>
      </c>
      <c r="L8944" s="229">
        <f t="shared" si="853"/>
        <v>0</v>
      </c>
      <c r="M8944" s="229">
        <f t="shared" si="854"/>
        <v>0</v>
      </c>
    </row>
    <row r="8945" spans="1:13" ht="15" customHeight="1">
      <c r="A8945" s="76"/>
      <c r="B8945" s="77" t="str">
        <f t="shared" si="851"/>
        <v/>
      </c>
      <c r="C8945" t="str">
        <f t="shared" si="850"/>
        <v/>
      </c>
      <c r="D8945" s="315" t="str">
        <f t="shared" si="855"/>
        <v/>
      </c>
      <c r="E8945" s="228">
        <v>0</v>
      </c>
      <c r="K8945" s="229">
        <f t="shared" si="853"/>
        <v>0</v>
      </c>
      <c r="L8945" s="229">
        <f t="shared" si="853"/>
        <v>0</v>
      </c>
      <c r="M8945" s="229">
        <f t="shared" si="854"/>
        <v>0</v>
      </c>
    </row>
    <row r="8946" spans="1:13" ht="15" customHeight="1">
      <c r="A8946" s="76"/>
      <c r="B8946" s="77" t="str">
        <f t="shared" si="851"/>
        <v/>
      </c>
      <c r="C8946" t="str">
        <f t="shared" si="850"/>
        <v/>
      </c>
      <c r="D8946" s="315" t="str">
        <f t="shared" si="855"/>
        <v/>
      </c>
      <c r="E8946" s="228">
        <v>0</v>
      </c>
      <c r="K8946" s="229">
        <f t="shared" si="853"/>
        <v>0</v>
      </c>
      <c r="L8946" s="229">
        <f t="shared" si="853"/>
        <v>0</v>
      </c>
      <c r="M8946" s="229">
        <f t="shared" si="854"/>
        <v>0</v>
      </c>
    </row>
    <row r="8947" spans="1:13" ht="15" customHeight="1">
      <c r="A8947" s="76"/>
      <c r="B8947" s="77" t="str">
        <f t="shared" si="851"/>
        <v/>
      </c>
      <c r="C8947" t="str">
        <f t="shared" si="850"/>
        <v/>
      </c>
      <c r="D8947" s="315" t="str">
        <f t="shared" si="855"/>
        <v/>
      </c>
      <c r="E8947" s="228">
        <v>0</v>
      </c>
      <c r="K8947" s="229">
        <f t="shared" si="853"/>
        <v>0</v>
      </c>
      <c r="L8947" s="229">
        <f t="shared" si="853"/>
        <v>0</v>
      </c>
      <c r="M8947" s="229">
        <f t="shared" si="854"/>
        <v>0</v>
      </c>
    </row>
    <row r="8948" spans="1:13" ht="15" customHeight="1">
      <c r="A8948" s="76"/>
      <c r="B8948" s="77" t="str">
        <f t="shared" si="851"/>
        <v/>
      </c>
      <c r="C8948" t="str">
        <f t="shared" si="850"/>
        <v/>
      </c>
      <c r="D8948" s="315" t="str">
        <f t="shared" si="855"/>
        <v/>
      </c>
      <c r="E8948" s="228">
        <v>0</v>
      </c>
      <c r="K8948" s="229">
        <f t="shared" si="853"/>
        <v>0</v>
      </c>
      <c r="L8948" s="229">
        <f t="shared" si="853"/>
        <v>0</v>
      </c>
      <c r="M8948" s="229">
        <f t="shared" si="854"/>
        <v>0</v>
      </c>
    </row>
    <row r="8949" spans="1:13" ht="15" customHeight="1">
      <c r="A8949" s="76"/>
      <c r="B8949" s="77" t="str">
        <f t="shared" si="851"/>
        <v/>
      </c>
      <c r="C8949" t="str">
        <f t="shared" si="850"/>
        <v/>
      </c>
      <c r="D8949" s="315" t="str">
        <f t="shared" si="855"/>
        <v/>
      </c>
      <c r="E8949" s="228">
        <v>0</v>
      </c>
      <c r="K8949" s="229">
        <f t="shared" si="853"/>
        <v>0</v>
      </c>
      <c r="L8949" s="229">
        <f t="shared" si="853"/>
        <v>0</v>
      </c>
      <c r="M8949" s="229">
        <f t="shared" si="854"/>
        <v>0</v>
      </c>
    </row>
    <row r="8950" spans="1:13" ht="15" customHeight="1">
      <c r="A8950" s="76"/>
      <c r="B8950" s="77" t="str">
        <f t="shared" si="851"/>
        <v/>
      </c>
      <c r="C8950" t="str">
        <f t="shared" si="850"/>
        <v/>
      </c>
      <c r="D8950" s="315" t="str">
        <f t="shared" si="855"/>
        <v/>
      </c>
      <c r="E8950" s="228">
        <v>0</v>
      </c>
      <c r="K8950" s="229">
        <f t="shared" si="853"/>
        <v>0</v>
      </c>
      <c r="L8950" s="229">
        <f t="shared" si="853"/>
        <v>0</v>
      </c>
      <c r="M8950" s="229">
        <f t="shared" si="854"/>
        <v>0</v>
      </c>
    </row>
    <row r="8951" spans="1:13" ht="15" customHeight="1">
      <c r="A8951" s="76"/>
      <c r="B8951" s="77" t="str">
        <f t="shared" si="851"/>
        <v/>
      </c>
      <c r="C8951" t="str">
        <f t="shared" si="850"/>
        <v/>
      </c>
      <c r="D8951" s="315" t="str">
        <f t="shared" si="855"/>
        <v/>
      </c>
      <c r="E8951" s="228">
        <v>0</v>
      </c>
      <c r="K8951" s="229">
        <f t="shared" si="853"/>
        <v>0</v>
      </c>
      <c r="L8951" s="229">
        <f t="shared" si="853"/>
        <v>0</v>
      </c>
      <c r="M8951" s="229">
        <f t="shared" si="854"/>
        <v>0</v>
      </c>
    </row>
    <row r="8952" spans="1:13" ht="15" customHeight="1">
      <c r="A8952" s="76"/>
      <c r="B8952" s="77" t="str">
        <f t="shared" si="851"/>
        <v/>
      </c>
      <c r="C8952" t="str">
        <f t="shared" si="850"/>
        <v/>
      </c>
      <c r="D8952" s="315" t="str">
        <f t="shared" si="855"/>
        <v/>
      </c>
      <c r="E8952" s="228">
        <v>0</v>
      </c>
      <c r="K8952" s="229">
        <f t="shared" si="853"/>
        <v>0</v>
      </c>
      <c r="L8952" s="229">
        <f t="shared" si="853"/>
        <v>0</v>
      </c>
      <c r="M8952" s="229">
        <f t="shared" si="854"/>
        <v>0</v>
      </c>
    </row>
    <row r="8953" spans="1:13" ht="15" customHeight="1">
      <c r="A8953" s="76"/>
      <c r="B8953" s="77" t="str">
        <f t="shared" si="851"/>
        <v/>
      </c>
      <c r="C8953" t="str">
        <f t="shared" si="850"/>
        <v/>
      </c>
      <c r="D8953" s="315" t="str">
        <f t="shared" si="855"/>
        <v/>
      </c>
      <c r="E8953" s="228">
        <v>0</v>
      </c>
      <c r="K8953" s="229">
        <f t="shared" si="853"/>
        <v>0</v>
      </c>
      <c r="L8953" s="229">
        <f t="shared" si="853"/>
        <v>0</v>
      </c>
      <c r="M8953" s="229">
        <f t="shared" si="854"/>
        <v>0</v>
      </c>
    </row>
    <row r="8954" spans="1:13" ht="15" customHeight="1">
      <c r="A8954" s="76"/>
      <c r="B8954" s="77" t="str">
        <f t="shared" si="851"/>
        <v/>
      </c>
      <c r="C8954" t="str">
        <f t="shared" si="850"/>
        <v/>
      </c>
      <c r="D8954" s="315" t="str">
        <f t="shared" si="855"/>
        <v/>
      </c>
      <c r="E8954" s="228">
        <v>0</v>
      </c>
      <c r="K8954" s="229">
        <f t="shared" si="853"/>
        <v>0</v>
      </c>
      <c r="L8954" s="229">
        <f t="shared" si="853"/>
        <v>0</v>
      </c>
      <c r="M8954" s="229">
        <f t="shared" si="854"/>
        <v>0</v>
      </c>
    </row>
    <row r="8955" spans="1:13" ht="15" customHeight="1">
      <c r="A8955" s="76"/>
      <c r="B8955" s="77" t="str">
        <f t="shared" si="851"/>
        <v/>
      </c>
      <c r="C8955" t="str">
        <f t="shared" si="850"/>
        <v/>
      </c>
      <c r="D8955" s="315" t="str">
        <f t="shared" si="855"/>
        <v/>
      </c>
      <c r="E8955" s="228">
        <v>0</v>
      </c>
      <c r="K8955" s="229">
        <f t="shared" si="853"/>
        <v>0</v>
      </c>
      <c r="L8955" s="229">
        <f t="shared" si="853"/>
        <v>0</v>
      </c>
      <c r="M8955" s="229">
        <f t="shared" si="854"/>
        <v>0</v>
      </c>
    </row>
    <row r="8956" spans="1:13" ht="15" customHeight="1">
      <c r="A8956" s="76"/>
      <c r="B8956" s="77" t="str">
        <f t="shared" si="851"/>
        <v/>
      </c>
      <c r="C8956" t="str">
        <f t="shared" si="850"/>
        <v/>
      </c>
      <c r="D8956" s="315" t="str">
        <f t="shared" si="855"/>
        <v/>
      </c>
      <c r="E8956" s="228">
        <v>0</v>
      </c>
      <c r="K8956" s="229">
        <f t="shared" si="853"/>
        <v>0</v>
      </c>
      <c r="L8956" s="229">
        <f t="shared" si="853"/>
        <v>0</v>
      </c>
      <c r="M8956" s="229">
        <f t="shared" si="854"/>
        <v>0</v>
      </c>
    </row>
    <row r="8957" spans="1:13" ht="15" customHeight="1">
      <c r="A8957" s="76"/>
      <c r="B8957" s="77" t="str">
        <f t="shared" si="851"/>
        <v/>
      </c>
      <c r="C8957" t="str">
        <f t="shared" si="850"/>
        <v/>
      </c>
      <c r="D8957" s="315" t="str">
        <f t="shared" si="855"/>
        <v/>
      </c>
      <c r="E8957" s="228">
        <v>0</v>
      </c>
      <c r="K8957" s="229">
        <f t="shared" si="853"/>
        <v>0</v>
      </c>
      <c r="L8957" s="229">
        <f t="shared" si="853"/>
        <v>0</v>
      </c>
      <c r="M8957" s="229">
        <f t="shared" si="854"/>
        <v>0</v>
      </c>
    </row>
    <row r="8958" spans="1:13" ht="15" customHeight="1">
      <c r="A8958" s="76"/>
      <c r="B8958" s="77" t="str">
        <f t="shared" si="851"/>
        <v/>
      </c>
      <c r="C8958" t="str">
        <f t="shared" si="850"/>
        <v/>
      </c>
      <c r="D8958" s="315" t="str">
        <f t="shared" si="855"/>
        <v/>
      </c>
      <c r="E8958" s="228">
        <v>0</v>
      </c>
      <c r="K8958" s="229">
        <f t="shared" si="853"/>
        <v>0</v>
      </c>
      <c r="L8958" s="229">
        <f t="shared" si="853"/>
        <v>0</v>
      </c>
      <c r="M8958" s="229">
        <f t="shared" si="854"/>
        <v>0</v>
      </c>
    </row>
    <row r="8959" spans="1:13" ht="15" customHeight="1">
      <c r="A8959" s="76"/>
      <c r="B8959" s="77" t="str">
        <f t="shared" si="851"/>
        <v/>
      </c>
      <c r="C8959" t="str">
        <f t="shared" si="850"/>
        <v/>
      </c>
      <c r="D8959" s="315" t="str">
        <f t="shared" si="855"/>
        <v/>
      </c>
      <c r="E8959" s="228">
        <v>0</v>
      </c>
      <c r="K8959" s="229">
        <f t="shared" si="853"/>
        <v>0</v>
      </c>
      <c r="L8959" s="229">
        <f t="shared" si="853"/>
        <v>0</v>
      </c>
      <c r="M8959" s="229">
        <f t="shared" si="854"/>
        <v>0</v>
      </c>
    </row>
    <row r="8960" spans="1:13" ht="15" customHeight="1">
      <c r="A8960" s="76"/>
      <c r="B8960" s="77" t="str">
        <f t="shared" si="851"/>
        <v/>
      </c>
      <c r="C8960" t="str">
        <f t="shared" si="850"/>
        <v/>
      </c>
      <c r="D8960" s="315" t="str">
        <f t="shared" si="855"/>
        <v/>
      </c>
      <c r="E8960" s="228">
        <v>0</v>
      </c>
      <c r="K8960" s="229">
        <f t="shared" si="853"/>
        <v>0</v>
      </c>
      <c r="L8960" s="229">
        <f t="shared" si="853"/>
        <v>0</v>
      </c>
      <c r="M8960" s="229">
        <f t="shared" si="854"/>
        <v>0</v>
      </c>
    </row>
    <row r="8961" spans="1:13" ht="15" customHeight="1">
      <c r="A8961" s="76"/>
      <c r="B8961" s="77" t="str">
        <f t="shared" si="851"/>
        <v/>
      </c>
      <c r="C8961" t="str">
        <f t="shared" ref="C8961:C9024" si="856">IF(A8961&lt;&gt;"",TEXT(A8961,"aaaa"),"")</f>
        <v/>
      </c>
      <c r="D8961" s="315" t="str">
        <f t="shared" si="855"/>
        <v/>
      </c>
      <c r="E8961" s="228">
        <v>0</v>
      </c>
      <c r="K8961" s="229">
        <f t="shared" si="853"/>
        <v>0</v>
      </c>
      <c r="L8961" s="229">
        <f t="shared" si="853"/>
        <v>0</v>
      </c>
      <c r="M8961" s="229">
        <f t="shared" si="854"/>
        <v>0</v>
      </c>
    </row>
    <row r="8962" spans="1:13" ht="15" customHeight="1">
      <c r="A8962" s="76"/>
      <c r="B8962" s="77" t="str">
        <f t="shared" si="851"/>
        <v/>
      </c>
      <c r="C8962" t="str">
        <f t="shared" si="856"/>
        <v/>
      </c>
      <c r="D8962" s="315" t="str">
        <f t="shared" si="855"/>
        <v/>
      </c>
      <c r="E8962" s="228">
        <v>0</v>
      </c>
      <c r="K8962" s="229">
        <f t="shared" si="853"/>
        <v>0</v>
      </c>
      <c r="L8962" s="229">
        <f t="shared" si="853"/>
        <v>0</v>
      </c>
      <c r="M8962" s="229">
        <f t="shared" si="854"/>
        <v>0</v>
      </c>
    </row>
    <row r="8963" spans="1:13" ht="15" customHeight="1">
      <c r="A8963" s="76"/>
      <c r="B8963" s="77" t="str">
        <f t="shared" si="851"/>
        <v/>
      </c>
      <c r="C8963" t="str">
        <f t="shared" si="856"/>
        <v/>
      </c>
      <c r="D8963" s="315" t="str">
        <f t="shared" si="855"/>
        <v/>
      </c>
      <c r="E8963" s="228">
        <v>0</v>
      </c>
      <c r="K8963" s="229">
        <f t="shared" si="853"/>
        <v>0</v>
      </c>
      <c r="L8963" s="229">
        <f t="shared" si="853"/>
        <v>0</v>
      </c>
      <c r="M8963" s="229">
        <f t="shared" si="854"/>
        <v>0</v>
      </c>
    </row>
    <row r="8964" spans="1:13" ht="15" customHeight="1">
      <c r="A8964" s="76"/>
      <c r="B8964" s="77" t="str">
        <f t="shared" si="851"/>
        <v/>
      </c>
      <c r="C8964" t="str">
        <f t="shared" si="856"/>
        <v/>
      </c>
      <c r="D8964" s="315" t="str">
        <f t="shared" si="855"/>
        <v/>
      </c>
      <c r="E8964" s="228">
        <v>0</v>
      </c>
      <c r="K8964" s="229">
        <f t="shared" si="853"/>
        <v>0</v>
      </c>
      <c r="L8964" s="229">
        <f t="shared" si="853"/>
        <v>0</v>
      </c>
      <c r="M8964" s="229">
        <f t="shared" si="854"/>
        <v>0</v>
      </c>
    </row>
    <row r="8965" spans="1:13" ht="15" customHeight="1">
      <c r="A8965" s="76"/>
      <c r="B8965" s="77" t="str">
        <f t="shared" si="851"/>
        <v/>
      </c>
      <c r="C8965" t="str">
        <f t="shared" si="856"/>
        <v/>
      </c>
      <c r="D8965" s="315" t="str">
        <f t="shared" si="855"/>
        <v/>
      </c>
      <c r="E8965" s="228">
        <v>0</v>
      </c>
      <c r="K8965" s="229">
        <f t="shared" si="853"/>
        <v>0</v>
      </c>
      <c r="L8965" s="229">
        <f t="shared" si="853"/>
        <v>0</v>
      </c>
      <c r="M8965" s="229">
        <f t="shared" si="854"/>
        <v>0</v>
      </c>
    </row>
    <row r="8966" spans="1:13" ht="15" customHeight="1">
      <c r="A8966" s="76"/>
      <c r="B8966" s="77" t="str">
        <f t="shared" si="851"/>
        <v/>
      </c>
      <c r="C8966" t="str">
        <f t="shared" si="856"/>
        <v/>
      </c>
      <c r="D8966" s="315" t="str">
        <f t="shared" si="855"/>
        <v/>
      </c>
      <c r="E8966" s="228">
        <v>0</v>
      </c>
      <c r="K8966" s="229">
        <f t="shared" si="853"/>
        <v>0</v>
      </c>
      <c r="L8966" s="229">
        <f t="shared" si="853"/>
        <v>0</v>
      </c>
      <c r="M8966" s="229">
        <f t="shared" si="854"/>
        <v>0</v>
      </c>
    </row>
    <row r="8967" spans="1:13" ht="15" customHeight="1">
      <c r="A8967" s="76"/>
      <c r="B8967" s="77" t="str">
        <f t="shared" ref="B8967:B9030" si="857">IF(A8967="","",TEXT(A8967,"DDDD"))</f>
        <v/>
      </c>
      <c r="C8967" t="str">
        <f t="shared" si="856"/>
        <v/>
      </c>
      <c r="D8967" s="315" t="str">
        <f t="shared" si="855"/>
        <v/>
      </c>
      <c r="E8967" s="228">
        <v>0</v>
      </c>
      <c r="K8967" s="229">
        <f t="shared" ref="K8967:L9030" si="858">IF(F8967=0,0,(1-K$4)*F8967)</f>
        <v>0</v>
      </c>
      <c r="L8967" s="229">
        <f t="shared" si="858"/>
        <v>0</v>
      </c>
      <c r="M8967" s="229">
        <f t="shared" ref="M8967:M9030" si="859">IF(H8967=0,0,(1-M$4)*H8967)</f>
        <v>0</v>
      </c>
    </row>
    <row r="8968" spans="1:13" ht="15" customHeight="1">
      <c r="A8968" s="76"/>
      <c r="B8968" s="77" t="str">
        <f t="shared" si="857"/>
        <v/>
      </c>
      <c r="C8968" t="str">
        <f t="shared" si="856"/>
        <v/>
      </c>
      <c r="D8968" s="315" t="str">
        <f t="shared" ref="D8968:D9031" si="860">IF(A8968&lt;&gt;"",PROPER(TEXT(A8968,"Mmmm")),"")</f>
        <v/>
      </c>
      <c r="E8968" s="228">
        <v>0</v>
      </c>
      <c r="K8968" s="229">
        <f t="shared" si="858"/>
        <v>0</v>
      </c>
      <c r="L8968" s="229">
        <f t="shared" si="858"/>
        <v>0</v>
      </c>
      <c r="M8968" s="229">
        <f t="shared" si="859"/>
        <v>0</v>
      </c>
    </row>
    <row r="8969" spans="1:13" ht="15" customHeight="1">
      <c r="A8969" s="76"/>
      <c r="B8969" s="77" t="str">
        <f t="shared" si="857"/>
        <v/>
      </c>
      <c r="C8969" t="str">
        <f t="shared" si="856"/>
        <v/>
      </c>
      <c r="D8969" s="315" t="str">
        <f t="shared" si="860"/>
        <v/>
      </c>
      <c r="E8969" s="228">
        <v>0</v>
      </c>
      <c r="K8969" s="229">
        <f t="shared" si="858"/>
        <v>0</v>
      </c>
      <c r="L8969" s="229">
        <f t="shared" si="858"/>
        <v>0</v>
      </c>
      <c r="M8969" s="229">
        <f t="shared" si="859"/>
        <v>0</v>
      </c>
    </row>
    <row r="8970" spans="1:13" ht="15" customHeight="1">
      <c r="A8970" s="76"/>
      <c r="B8970" s="77" t="str">
        <f t="shared" si="857"/>
        <v/>
      </c>
      <c r="C8970" t="str">
        <f t="shared" si="856"/>
        <v/>
      </c>
      <c r="D8970" s="315" t="str">
        <f t="shared" si="860"/>
        <v/>
      </c>
      <c r="E8970" s="228">
        <v>0</v>
      </c>
      <c r="K8970" s="229">
        <f t="shared" si="858"/>
        <v>0</v>
      </c>
      <c r="L8970" s="229">
        <f t="shared" si="858"/>
        <v>0</v>
      </c>
      <c r="M8970" s="229">
        <f t="shared" si="859"/>
        <v>0</v>
      </c>
    </row>
    <row r="8971" spans="1:13" ht="15" customHeight="1">
      <c r="A8971" s="76"/>
      <c r="B8971" s="77" t="str">
        <f t="shared" si="857"/>
        <v/>
      </c>
      <c r="C8971" t="str">
        <f t="shared" si="856"/>
        <v/>
      </c>
      <c r="D8971" s="315" t="str">
        <f t="shared" si="860"/>
        <v/>
      </c>
      <c r="E8971" s="228">
        <v>0</v>
      </c>
      <c r="K8971" s="229">
        <f t="shared" si="858"/>
        <v>0</v>
      </c>
      <c r="L8971" s="229">
        <f t="shared" si="858"/>
        <v>0</v>
      </c>
      <c r="M8971" s="229">
        <f t="shared" si="859"/>
        <v>0</v>
      </c>
    </row>
    <row r="8972" spans="1:13" ht="15" customHeight="1">
      <c r="A8972" s="76"/>
      <c r="B8972" s="77" t="str">
        <f t="shared" si="857"/>
        <v/>
      </c>
      <c r="C8972" t="str">
        <f t="shared" si="856"/>
        <v/>
      </c>
      <c r="D8972" s="315" t="str">
        <f t="shared" si="860"/>
        <v/>
      </c>
      <c r="E8972" s="228">
        <v>0</v>
      </c>
      <c r="K8972" s="229">
        <f t="shared" si="858"/>
        <v>0</v>
      </c>
      <c r="L8972" s="229">
        <f t="shared" si="858"/>
        <v>0</v>
      </c>
      <c r="M8972" s="229">
        <f t="shared" si="859"/>
        <v>0</v>
      </c>
    </row>
    <row r="8973" spans="1:13" ht="15" customHeight="1">
      <c r="A8973" s="76"/>
      <c r="B8973" s="77" t="str">
        <f t="shared" si="857"/>
        <v/>
      </c>
      <c r="C8973" t="str">
        <f t="shared" si="856"/>
        <v/>
      </c>
      <c r="D8973" s="315" t="str">
        <f t="shared" si="860"/>
        <v/>
      </c>
      <c r="E8973" s="228">
        <v>0</v>
      </c>
      <c r="K8973" s="229">
        <f t="shared" si="858"/>
        <v>0</v>
      </c>
      <c r="L8973" s="229">
        <f t="shared" si="858"/>
        <v>0</v>
      </c>
      <c r="M8973" s="229">
        <f t="shared" si="859"/>
        <v>0</v>
      </c>
    </row>
    <row r="8974" spans="1:13" ht="15" customHeight="1">
      <c r="A8974" s="76"/>
      <c r="B8974" s="77" t="str">
        <f t="shared" si="857"/>
        <v/>
      </c>
      <c r="C8974" t="str">
        <f t="shared" si="856"/>
        <v/>
      </c>
      <c r="D8974" s="315" t="str">
        <f t="shared" si="860"/>
        <v/>
      </c>
      <c r="E8974" s="228">
        <v>0</v>
      </c>
      <c r="K8974" s="229">
        <f t="shared" si="858"/>
        <v>0</v>
      </c>
      <c r="L8974" s="229">
        <f t="shared" si="858"/>
        <v>0</v>
      </c>
      <c r="M8974" s="229">
        <f t="shared" si="859"/>
        <v>0</v>
      </c>
    </row>
    <row r="8975" spans="1:13" ht="15" customHeight="1">
      <c r="A8975" s="76"/>
      <c r="B8975" s="77" t="str">
        <f t="shared" si="857"/>
        <v/>
      </c>
      <c r="C8975" t="str">
        <f t="shared" si="856"/>
        <v/>
      </c>
      <c r="D8975" s="315" t="str">
        <f t="shared" si="860"/>
        <v/>
      </c>
      <c r="E8975" s="228">
        <v>0</v>
      </c>
      <c r="K8975" s="229">
        <f t="shared" si="858"/>
        <v>0</v>
      </c>
      <c r="L8975" s="229">
        <f t="shared" si="858"/>
        <v>0</v>
      </c>
      <c r="M8975" s="229">
        <f t="shared" si="859"/>
        <v>0</v>
      </c>
    </row>
    <row r="8976" spans="1:13" ht="15" customHeight="1">
      <c r="A8976" s="76"/>
      <c r="B8976" s="77" t="str">
        <f t="shared" si="857"/>
        <v/>
      </c>
      <c r="C8976" t="str">
        <f t="shared" si="856"/>
        <v/>
      </c>
      <c r="D8976" s="315" t="str">
        <f t="shared" si="860"/>
        <v/>
      </c>
      <c r="E8976" s="228">
        <v>0</v>
      </c>
      <c r="K8976" s="229">
        <f t="shared" si="858"/>
        <v>0</v>
      </c>
      <c r="L8976" s="229">
        <f t="shared" si="858"/>
        <v>0</v>
      </c>
      <c r="M8976" s="229">
        <f t="shared" si="859"/>
        <v>0</v>
      </c>
    </row>
    <row r="8977" spans="1:13" ht="15" customHeight="1">
      <c r="A8977" s="76"/>
      <c r="B8977" s="77" t="str">
        <f t="shared" si="857"/>
        <v/>
      </c>
      <c r="C8977" t="str">
        <f t="shared" si="856"/>
        <v/>
      </c>
      <c r="D8977" s="315" t="str">
        <f t="shared" si="860"/>
        <v/>
      </c>
      <c r="E8977" s="228">
        <v>0</v>
      </c>
      <c r="K8977" s="229">
        <f t="shared" si="858"/>
        <v>0</v>
      </c>
      <c r="L8977" s="229">
        <f t="shared" si="858"/>
        <v>0</v>
      </c>
      <c r="M8977" s="229">
        <f t="shared" si="859"/>
        <v>0</v>
      </c>
    </row>
    <row r="8978" spans="1:13" ht="15" customHeight="1">
      <c r="A8978" s="76"/>
      <c r="B8978" s="77" t="str">
        <f t="shared" si="857"/>
        <v/>
      </c>
      <c r="C8978" t="str">
        <f t="shared" si="856"/>
        <v/>
      </c>
      <c r="D8978" s="315" t="str">
        <f t="shared" si="860"/>
        <v/>
      </c>
      <c r="E8978" s="228">
        <v>0</v>
      </c>
      <c r="K8978" s="229">
        <f t="shared" si="858"/>
        <v>0</v>
      </c>
      <c r="L8978" s="229">
        <f t="shared" si="858"/>
        <v>0</v>
      </c>
      <c r="M8978" s="229">
        <f t="shared" si="859"/>
        <v>0</v>
      </c>
    </row>
    <row r="8979" spans="1:13" ht="15" customHeight="1">
      <c r="A8979" s="76"/>
      <c r="B8979" s="77" t="str">
        <f t="shared" si="857"/>
        <v/>
      </c>
      <c r="C8979" t="str">
        <f t="shared" si="856"/>
        <v/>
      </c>
      <c r="D8979" s="315" t="str">
        <f t="shared" si="860"/>
        <v/>
      </c>
      <c r="E8979" s="228">
        <v>0</v>
      </c>
      <c r="K8979" s="229">
        <f t="shared" si="858"/>
        <v>0</v>
      </c>
      <c r="L8979" s="229">
        <f t="shared" si="858"/>
        <v>0</v>
      </c>
      <c r="M8979" s="229">
        <f t="shared" si="859"/>
        <v>0</v>
      </c>
    </row>
    <row r="8980" spans="1:13" ht="15" customHeight="1">
      <c r="A8980" s="76"/>
      <c r="B8980" s="77" t="str">
        <f t="shared" si="857"/>
        <v/>
      </c>
      <c r="C8980" t="str">
        <f t="shared" si="856"/>
        <v/>
      </c>
      <c r="D8980" s="315" t="str">
        <f t="shared" si="860"/>
        <v/>
      </c>
      <c r="E8980" s="228">
        <v>0</v>
      </c>
      <c r="K8980" s="229">
        <f t="shared" si="858"/>
        <v>0</v>
      </c>
      <c r="L8980" s="229">
        <f t="shared" si="858"/>
        <v>0</v>
      </c>
      <c r="M8980" s="229">
        <f t="shared" si="859"/>
        <v>0</v>
      </c>
    </row>
    <row r="8981" spans="1:13" ht="15" customHeight="1">
      <c r="A8981" s="76"/>
      <c r="B8981" s="77" t="str">
        <f t="shared" si="857"/>
        <v/>
      </c>
      <c r="C8981" t="str">
        <f t="shared" si="856"/>
        <v/>
      </c>
      <c r="D8981" s="315" t="str">
        <f t="shared" si="860"/>
        <v/>
      </c>
      <c r="E8981" s="228">
        <v>0</v>
      </c>
      <c r="K8981" s="229">
        <f t="shared" si="858"/>
        <v>0</v>
      </c>
      <c r="L8981" s="229">
        <f t="shared" si="858"/>
        <v>0</v>
      </c>
      <c r="M8981" s="229">
        <f t="shared" si="859"/>
        <v>0</v>
      </c>
    </row>
    <row r="8982" spans="1:13" ht="15" customHeight="1">
      <c r="A8982" s="76"/>
      <c r="B8982" s="77" t="str">
        <f t="shared" si="857"/>
        <v/>
      </c>
      <c r="C8982" t="str">
        <f t="shared" si="856"/>
        <v/>
      </c>
      <c r="D8982" s="315" t="str">
        <f t="shared" si="860"/>
        <v/>
      </c>
      <c r="E8982" s="228">
        <v>0</v>
      </c>
      <c r="K8982" s="229">
        <f t="shared" si="858"/>
        <v>0</v>
      </c>
      <c r="L8982" s="229">
        <f t="shared" si="858"/>
        <v>0</v>
      </c>
      <c r="M8982" s="229">
        <f t="shared" si="859"/>
        <v>0</v>
      </c>
    </row>
    <row r="8983" spans="1:13" ht="15" customHeight="1">
      <c r="A8983" s="76"/>
      <c r="B8983" s="77" t="str">
        <f t="shared" si="857"/>
        <v/>
      </c>
      <c r="C8983" t="str">
        <f t="shared" si="856"/>
        <v/>
      </c>
      <c r="D8983" s="315" t="str">
        <f t="shared" si="860"/>
        <v/>
      </c>
      <c r="E8983" s="228">
        <v>0</v>
      </c>
      <c r="K8983" s="229">
        <f t="shared" si="858"/>
        <v>0</v>
      </c>
      <c r="L8983" s="229">
        <f t="shared" si="858"/>
        <v>0</v>
      </c>
      <c r="M8983" s="229">
        <f t="shared" si="859"/>
        <v>0</v>
      </c>
    </row>
    <row r="8984" spans="1:13" ht="15" customHeight="1">
      <c r="A8984" s="76"/>
      <c r="B8984" s="77" t="str">
        <f t="shared" si="857"/>
        <v/>
      </c>
      <c r="C8984" t="str">
        <f t="shared" si="856"/>
        <v/>
      </c>
      <c r="D8984" s="315" t="str">
        <f t="shared" si="860"/>
        <v/>
      </c>
      <c r="E8984" s="228">
        <v>0</v>
      </c>
      <c r="K8984" s="229">
        <f t="shared" si="858"/>
        <v>0</v>
      </c>
      <c r="L8984" s="229">
        <f t="shared" si="858"/>
        <v>0</v>
      </c>
      <c r="M8984" s="229">
        <f t="shared" si="859"/>
        <v>0</v>
      </c>
    </row>
    <row r="8985" spans="1:13" ht="15" customHeight="1">
      <c r="A8985" s="76"/>
      <c r="B8985" s="77" t="str">
        <f t="shared" si="857"/>
        <v/>
      </c>
      <c r="C8985" t="str">
        <f t="shared" si="856"/>
        <v/>
      </c>
      <c r="D8985" s="315" t="str">
        <f t="shared" si="860"/>
        <v/>
      </c>
      <c r="E8985" s="228">
        <v>0</v>
      </c>
      <c r="K8985" s="229">
        <f t="shared" si="858"/>
        <v>0</v>
      </c>
      <c r="L8985" s="229">
        <f t="shared" si="858"/>
        <v>0</v>
      </c>
      <c r="M8985" s="229">
        <f t="shared" si="859"/>
        <v>0</v>
      </c>
    </row>
    <row r="8986" spans="1:13" ht="15" customHeight="1">
      <c r="A8986" s="76"/>
      <c r="B8986" s="77" t="str">
        <f t="shared" si="857"/>
        <v/>
      </c>
      <c r="C8986" t="str">
        <f t="shared" si="856"/>
        <v/>
      </c>
      <c r="D8986" s="315" t="str">
        <f t="shared" si="860"/>
        <v/>
      </c>
      <c r="E8986" s="228">
        <v>0</v>
      </c>
      <c r="K8986" s="229">
        <f t="shared" si="858"/>
        <v>0</v>
      </c>
      <c r="L8986" s="229">
        <f t="shared" si="858"/>
        <v>0</v>
      </c>
      <c r="M8986" s="229">
        <f t="shared" si="859"/>
        <v>0</v>
      </c>
    </row>
    <row r="8987" spans="1:13" ht="15" customHeight="1">
      <c r="A8987" s="76"/>
      <c r="B8987" s="77" t="str">
        <f t="shared" si="857"/>
        <v/>
      </c>
      <c r="C8987" t="str">
        <f t="shared" si="856"/>
        <v/>
      </c>
      <c r="D8987" s="315" t="str">
        <f t="shared" si="860"/>
        <v/>
      </c>
      <c r="E8987" s="228">
        <v>0</v>
      </c>
      <c r="K8987" s="229">
        <f t="shared" si="858"/>
        <v>0</v>
      </c>
      <c r="L8987" s="229">
        <f t="shared" si="858"/>
        <v>0</v>
      </c>
      <c r="M8987" s="229">
        <f t="shared" si="859"/>
        <v>0</v>
      </c>
    </row>
    <row r="8988" spans="1:13" ht="15" customHeight="1">
      <c r="A8988" s="76"/>
      <c r="B8988" s="77" t="str">
        <f t="shared" si="857"/>
        <v/>
      </c>
      <c r="C8988" t="str">
        <f t="shared" si="856"/>
        <v/>
      </c>
      <c r="D8988" s="315" t="str">
        <f t="shared" si="860"/>
        <v/>
      </c>
      <c r="E8988" s="228">
        <v>0</v>
      </c>
      <c r="K8988" s="229">
        <f t="shared" si="858"/>
        <v>0</v>
      </c>
      <c r="L8988" s="229">
        <f t="shared" si="858"/>
        <v>0</v>
      </c>
      <c r="M8988" s="229">
        <f t="shared" si="859"/>
        <v>0</v>
      </c>
    </row>
    <row r="8989" spans="1:13" ht="15" customHeight="1">
      <c r="A8989" s="76"/>
      <c r="B8989" s="77" t="str">
        <f t="shared" si="857"/>
        <v/>
      </c>
      <c r="C8989" t="str">
        <f t="shared" si="856"/>
        <v/>
      </c>
      <c r="D8989" s="315" t="str">
        <f t="shared" si="860"/>
        <v/>
      </c>
      <c r="E8989" s="228">
        <v>0</v>
      </c>
      <c r="K8989" s="229">
        <f t="shared" si="858"/>
        <v>0</v>
      </c>
      <c r="L8989" s="229">
        <f t="shared" si="858"/>
        <v>0</v>
      </c>
      <c r="M8989" s="229">
        <f t="shared" si="859"/>
        <v>0</v>
      </c>
    </row>
    <row r="8990" spans="1:13" ht="15" customHeight="1">
      <c r="A8990" s="76"/>
      <c r="B8990" s="77" t="str">
        <f t="shared" si="857"/>
        <v/>
      </c>
      <c r="C8990" t="str">
        <f t="shared" si="856"/>
        <v/>
      </c>
      <c r="D8990" s="315" t="str">
        <f t="shared" si="860"/>
        <v/>
      </c>
      <c r="E8990" s="228">
        <v>0</v>
      </c>
      <c r="K8990" s="229">
        <f t="shared" si="858"/>
        <v>0</v>
      </c>
      <c r="L8990" s="229">
        <f t="shared" si="858"/>
        <v>0</v>
      </c>
      <c r="M8990" s="229">
        <f t="shared" si="859"/>
        <v>0</v>
      </c>
    </row>
    <row r="8991" spans="1:13" ht="15" customHeight="1">
      <c r="A8991" s="76"/>
      <c r="B8991" s="77" t="str">
        <f t="shared" si="857"/>
        <v/>
      </c>
      <c r="C8991" t="str">
        <f t="shared" si="856"/>
        <v/>
      </c>
      <c r="D8991" s="315" t="str">
        <f t="shared" si="860"/>
        <v/>
      </c>
      <c r="E8991" s="228">
        <v>0</v>
      </c>
      <c r="K8991" s="229">
        <f t="shared" si="858"/>
        <v>0</v>
      </c>
      <c r="L8991" s="229">
        <f t="shared" si="858"/>
        <v>0</v>
      </c>
      <c r="M8991" s="229">
        <f t="shared" si="859"/>
        <v>0</v>
      </c>
    </row>
    <row r="8992" spans="1:13" ht="15" customHeight="1">
      <c r="A8992" s="76"/>
      <c r="B8992" s="77" t="str">
        <f t="shared" si="857"/>
        <v/>
      </c>
      <c r="C8992" t="str">
        <f t="shared" si="856"/>
        <v/>
      </c>
      <c r="D8992" s="315" t="str">
        <f t="shared" si="860"/>
        <v/>
      </c>
      <c r="E8992" s="228">
        <v>0</v>
      </c>
      <c r="K8992" s="229">
        <f t="shared" si="858"/>
        <v>0</v>
      </c>
      <c r="L8992" s="229">
        <f t="shared" si="858"/>
        <v>0</v>
      </c>
      <c r="M8992" s="229">
        <f t="shared" si="859"/>
        <v>0</v>
      </c>
    </row>
    <row r="8993" spans="1:13" ht="15" customHeight="1">
      <c r="A8993" s="76"/>
      <c r="B8993" s="77" t="str">
        <f t="shared" si="857"/>
        <v/>
      </c>
      <c r="C8993" t="str">
        <f t="shared" si="856"/>
        <v/>
      </c>
      <c r="D8993" s="315" t="str">
        <f t="shared" si="860"/>
        <v/>
      </c>
      <c r="E8993" s="228">
        <v>0</v>
      </c>
      <c r="K8993" s="229">
        <f t="shared" si="858"/>
        <v>0</v>
      </c>
      <c r="L8993" s="229">
        <f t="shared" si="858"/>
        <v>0</v>
      </c>
      <c r="M8993" s="229">
        <f t="shared" si="859"/>
        <v>0</v>
      </c>
    </row>
    <row r="8994" spans="1:13" ht="15" customHeight="1">
      <c r="A8994" s="76"/>
      <c r="B8994" s="77" t="str">
        <f t="shared" si="857"/>
        <v/>
      </c>
      <c r="C8994" t="str">
        <f t="shared" si="856"/>
        <v/>
      </c>
      <c r="D8994" s="315" t="str">
        <f t="shared" si="860"/>
        <v/>
      </c>
      <c r="E8994" s="228">
        <v>0</v>
      </c>
      <c r="K8994" s="229">
        <f t="shared" si="858"/>
        <v>0</v>
      </c>
      <c r="L8994" s="229">
        <f t="shared" si="858"/>
        <v>0</v>
      </c>
      <c r="M8994" s="229">
        <f t="shared" si="859"/>
        <v>0</v>
      </c>
    </row>
    <row r="8995" spans="1:13" ht="15" customHeight="1">
      <c r="A8995" s="76"/>
      <c r="B8995" s="77" t="str">
        <f t="shared" si="857"/>
        <v/>
      </c>
      <c r="C8995" t="str">
        <f t="shared" si="856"/>
        <v/>
      </c>
      <c r="D8995" s="315" t="str">
        <f t="shared" si="860"/>
        <v/>
      </c>
      <c r="E8995" s="228">
        <v>0</v>
      </c>
      <c r="K8995" s="229">
        <f t="shared" si="858"/>
        <v>0</v>
      </c>
      <c r="L8995" s="229">
        <f t="shared" si="858"/>
        <v>0</v>
      </c>
      <c r="M8995" s="229">
        <f t="shared" si="859"/>
        <v>0</v>
      </c>
    </row>
    <row r="8996" spans="1:13" ht="15" customHeight="1">
      <c r="A8996" s="76"/>
      <c r="B8996" s="77" t="str">
        <f t="shared" si="857"/>
        <v/>
      </c>
      <c r="C8996" t="str">
        <f t="shared" si="856"/>
        <v/>
      </c>
      <c r="D8996" s="315" t="str">
        <f t="shared" si="860"/>
        <v/>
      </c>
      <c r="E8996" s="228">
        <v>0</v>
      </c>
      <c r="K8996" s="229">
        <f t="shared" si="858"/>
        <v>0</v>
      </c>
      <c r="L8996" s="229">
        <f t="shared" si="858"/>
        <v>0</v>
      </c>
      <c r="M8996" s="229">
        <f t="shared" si="859"/>
        <v>0</v>
      </c>
    </row>
    <row r="8997" spans="1:13" ht="15" customHeight="1">
      <c r="A8997" s="76"/>
      <c r="B8997" s="77" t="str">
        <f t="shared" si="857"/>
        <v/>
      </c>
      <c r="C8997" t="str">
        <f t="shared" si="856"/>
        <v/>
      </c>
      <c r="D8997" s="315" t="str">
        <f t="shared" si="860"/>
        <v/>
      </c>
      <c r="E8997" s="228">
        <v>0</v>
      </c>
      <c r="K8997" s="229">
        <f t="shared" si="858"/>
        <v>0</v>
      </c>
      <c r="L8997" s="229">
        <f t="shared" si="858"/>
        <v>0</v>
      </c>
      <c r="M8997" s="229">
        <f t="shared" si="859"/>
        <v>0</v>
      </c>
    </row>
    <row r="8998" spans="1:13" ht="15" customHeight="1">
      <c r="A8998" s="76"/>
      <c r="B8998" s="77" t="str">
        <f t="shared" si="857"/>
        <v/>
      </c>
      <c r="C8998" t="str">
        <f t="shared" si="856"/>
        <v/>
      </c>
      <c r="D8998" s="315" t="str">
        <f t="shared" si="860"/>
        <v/>
      </c>
      <c r="E8998" s="228">
        <v>0</v>
      </c>
      <c r="K8998" s="229">
        <f t="shared" si="858"/>
        <v>0</v>
      </c>
      <c r="L8998" s="229">
        <f t="shared" si="858"/>
        <v>0</v>
      </c>
      <c r="M8998" s="229">
        <f t="shared" si="859"/>
        <v>0</v>
      </c>
    </row>
    <row r="8999" spans="1:13" ht="15" customHeight="1">
      <c r="A8999" s="76"/>
      <c r="B8999" s="77" t="str">
        <f t="shared" si="857"/>
        <v/>
      </c>
      <c r="C8999" t="str">
        <f t="shared" si="856"/>
        <v/>
      </c>
      <c r="D8999" s="315" t="str">
        <f t="shared" si="860"/>
        <v/>
      </c>
      <c r="E8999" s="228">
        <v>0</v>
      </c>
      <c r="K8999" s="229">
        <f t="shared" si="858"/>
        <v>0</v>
      </c>
      <c r="L8999" s="229">
        <f t="shared" si="858"/>
        <v>0</v>
      </c>
      <c r="M8999" s="229">
        <f t="shared" si="859"/>
        <v>0</v>
      </c>
    </row>
    <row r="9000" spans="1:13" ht="15" customHeight="1">
      <c r="A9000" s="76"/>
      <c r="B9000" s="77" t="str">
        <f t="shared" si="857"/>
        <v/>
      </c>
      <c r="C9000" t="str">
        <f t="shared" si="856"/>
        <v/>
      </c>
      <c r="D9000" s="315" t="str">
        <f t="shared" si="860"/>
        <v/>
      </c>
      <c r="E9000" s="228">
        <v>0</v>
      </c>
      <c r="K9000" s="229">
        <f t="shared" si="858"/>
        <v>0</v>
      </c>
      <c r="L9000" s="229">
        <f t="shared" si="858"/>
        <v>0</v>
      </c>
      <c r="M9000" s="229">
        <f t="shared" si="859"/>
        <v>0</v>
      </c>
    </row>
    <row r="9001" spans="1:13" ht="15" customHeight="1">
      <c r="A9001" s="76"/>
      <c r="B9001" s="77" t="str">
        <f t="shared" si="857"/>
        <v/>
      </c>
      <c r="C9001" t="str">
        <f t="shared" si="856"/>
        <v/>
      </c>
      <c r="D9001" s="315" t="str">
        <f t="shared" si="860"/>
        <v/>
      </c>
      <c r="E9001" s="228">
        <v>0</v>
      </c>
      <c r="K9001" s="229">
        <f t="shared" si="858"/>
        <v>0</v>
      </c>
      <c r="L9001" s="229">
        <f t="shared" si="858"/>
        <v>0</v>
      </c>
      <c r="M9001" s="229">
        <f t="shared" si="859"/>
        <v>0</v>
      </c>
    </row>
    <row r="9002" spans="1:13" ht="15" customHeight="1">
      <c r="A9002" s="76"/>
      <c r="B9002" s="77" t="str">
        <f t="shared" si="857"/>
        <v/>
      </c>
      <c r="C9002" t="str">
        <f t="shared" si="856"/>
        <v/>
      </c>
      <c r="D9002" s="315" t="str">
        <f t="shared" si="860"/>
        <v/>
      </c>
      <c r="E9002" s="228">
        <v>0</v>
      </c>
      <c r="K9002" s="229">
        <f t="shared" si="858"/>
        <v>0</v>
      </c>
      <c r="L9002" s="229">
        <f t="shared" si="858"/>
        <v>0</v>
      </c>
      <c r="M9002" s="229">
        <f t="shared" si="859"/>
        <v>0</v>
      </c>
    </row>
    <row r="9003" spans="1:13" ht="15" customHeight="1">
      <c r="A9003" s="76"/>
      <c r="B9003" s="77" t="str">
        <f t="shared" si="857"/>
        <v/>
      </c>
      <c r="C9003" t="str">
        <f t="shared" si="856"/>
        <v/>
      </c>
      <c r="D9003" s="315" t="str">
        <f t="shared" si="860"/>
        <v/>
      </c>
      <c r="E9003" s="228">
        <v>0</v>
      </c>
      <c r="K9003" s="229">
        <f t="shared" si="858"/>
        <v>0</v>
      </c>
      <c r="L9003" s="229">
        <f t="shared" si="858"/>
        <v>0</v>
      </c>
      <c r="M9003" s="229">
        <f t="shared" si="859"/>
        <v>0</v>
      </c>
    </row>
    <row r="9004" spans="1:13" ht="15" customHeight="1">
      <c r="A9004" s="76"/>
      <c r="B9004" s="77" t="str">
        <f t="shared" si="857"/>
        <v/>
      </c>
      <c r="C9004" t="str">
        <f t="shared" si="856"/>
        <v/>
      </c>
      <c r="D9004" s="315" t="str">
        <f t="shared" si="860"/>
        <v/>
      </c>
      <c r="E9004" s="228">
        <v>0</v>
      </c>
      <c r="K9004" s="229">
        <f t="shared" si="858"/>
        <v>0</v>
      </c>
      <c r="L9004" s="229">
        <f t="shared" si="858"/>
        <v>0</v>
      </c>
      <c r="M9004" s="229">
        <f t="shared" si="859"/>
        <v>0</v>
      </c>
    </row>
    <row r="9005" spans="1:13" ht="15" customHeight="1">
      <c r="A9005" s="76"/>
      <c r="B9005" s="77" t="str">
        <f t="shared" si="857"/>
        <v/>
      </c>
      <c r="C9005" t="str">
        <f t="shared" si="856"/>
        <v/>
      </c>
      <c r="D9005" s="315" t="str">
        <f t="shared" si="860"/>
        <v/>
      </c>
      <c r="E9005" s="228">
        <v>0</v>
      </c>
      <c r="K9005" s="229">
        <f t="shared" si="858"/>
        <v>0</v>
      </c>
      <c r="L9005" s="229">
        <f t="shared" si="858"/>
        <v>0</v>
      </c>
      <c r="M9005" s="229">
        <f t="shared" si="859"/>
        <v>0</v>
      </c>
    </row>
    <row r="9006" spans="1:13" ht="15" customHeight="1">
      <c r="A9006" s="76"/>
      <c r="B9006" s="77" t="str">
        <f t="shared" si="857"/>
        <v/>
      </c>
      <c r="C9006" t="str">
        <f t="shared" si="856"/>
        <v/>
      </c>
      <c r="D9006" s="315" t="str">
        <f t="shared" si="860"/>
        <v/>
      </c>
      <c r="E9006" s="228">
        <v>0</v>
      </c>
      <c r="K9006" s="229">
        <f t="shared" si="858"/>
        <v>0</v>
      </c>
      <c r="L9006" s="229">
        <f t="shared" si="858"/>
        <v>0</v>
      </c>
      <c r="M9006" s="229">
        <f t="shared" si="859"/>
        <v>0</v>
      </c>
    </row>
    <row r="9007" spans="1:13" ht="15" customHeight="1">
      <c r="A9007" s="76"/>
      <c r="B9007" s="77" t="str">
        <f t="shared" si="857"/>
        <v/>
      </c>
      <c r="C9007" t="str">
        <f t="shared" si="856"/>
        <v/>
      </c>
      <c r="D9007" s="315" t="str">
        <f t="shared" si="860"/>
        <v/>
      </c>
      <c r="E9007" s="228">
        <v>0</v>
      </c>
      <c r="K9007" s="229">
        <f t="shared" si="858"/>
        <v>0</v>
      </c>
      <c r="L9007" s="229">
        <f t="shared" si="858"/>
        <v>0</v>
      </c>
      <c r="M9007" s="229">
        <f t="shared" si="859"/>
        <v>0</v>
      </c>
    </row>
    <row r="9008" spans="1:13" ht="15" customHeight="1">
      <c r="A9008" s="76"/>
      <c r="B9008" s="77" t="str">
        <f t="shared" si="857"/>
        <v/>
      </c>
      <c r="C9008" t="str">
        <f t="shared" si="856"/>
        <v/>
      </c>
      <c r="D9008" s="315" t="str">
        <f t="shared" si="860"/>
        <v/>
      </c>
      <c r="E9008" s="228">
        <v>0</v>
      </c>
      <c r="K9008" s="229">
        <f t="shared" si="858"/>
        <v>0</v>
      </c>
      <c r="L9008" s="229">
        <f t="shared" si="858"/>
        <v>0</v>
      </c>
      <c r="M9008" s="229">
        <f t="shared" si="859"/>
        <v>0</v>
      </c>
    </row>
    <row r="9009" spans="1:13" ht="15" customHeight="1">
      <c r="A9009" s="76"/>
      <c r="B9009" s="77" t="str">
        <f t="shared" si="857"/>
        <v/>
      </c>
      <c r="C9009" t="str">
        <f t="shared" si="856"/>
        <v/>
      </c>
      <c r="D9009" s="315" t="str">
        <f t="shared" si="860"/>
        <v/>
      </c>
      <c r="E9009" s="228">
        <v>0</v>
      </c>
      <c r="K9009" s="229">
        <f t="shared" si="858"/>
        <v>0</v>
      </c>
      <c r="L9009" s="229">
        <f t="shared" si="858"/>
        <v>0</v>
      </c>
      <c r="M9009" s="229">
        <f t="shared" si="859"/>
        <v>0</v>
      </c>
    </row>
    <row r="9010" spans="1:13" ht="15" customHeight="1">
      <c r="A9010" s="76"/>
      <c r="B9010" s="77" t="str">
        <f t="shared" si="857"/>
        <v/>
      </c>
      <c r="C9010" t="str">
        <f t="shared" si="856"/>
        <v/>
      </c>
      <c r="D9010" s="315" t="str">
        <f t="shared" si="860"/>
        <v/>
      </c>
      <c r="E9010" s="228">
        <v>0</v>
      </c>
      <c r="K9010" s="229">
        <f t="shared" si="858"/>
        <v>0</v>
      </c>
      <c r="L9010" s="229">
        <f t="shared" si="858"/>
        <v>0</v>
      </c>
      <c r="M9010" s="229">
        <f t="shared" si="859"/>
        <v>0</v>
      </c>
    </row>
    <row r="9011" spans="1:13" ht="15" customHeight="1">
      <c r="A9011" s="76"/>
      <c r="B9011" s="77" t="str">
        <f t="shared" si="857"/>
        <v/>
      </c>
      <c r="C9011" t="str">
        <f t="shared" si="856"/>
        <v/>
      </c>
      <c r="D9011" s="315" t="str">
        <f t="shared" si="860"/>
        <v/>
      </c>
      <c r="E9011" s="228">
        <v>0</v>
      </c>
      <c r="K9011" s="229">
        <f t="shared" si="858"/>
        <v>0</v>
      </c>
      <c r="L9011" s="229">
        <f t="shared" si="858"/>
        <v>0</v>
      </c>
      <c r="M9011" s="229">
        <f t="shared" si="859"/>
        <v>0</v>
      </c>
    </row>
    <row r="9012" spans="1:13" ht="15" customHeight="1">
      <c r="A9012" s="76"/>
      <c r="B9012" s="77" t="str">
        <f t="shared" si="857"/>
        <v/>
      </c>
      <c r="C9012" t="str">
        <f t="shared" si="856"/>
        <v/>
      </c>
      <c r="D9012" s="315" t="str">
        <f t="shared" si="860"/>
        <v/>
      </c>
      <c r="E9012" s="228">
        <v>0</v>
      </c>
      <c r="K9012" s="229">
        <f t="shared" si="858"/>
        <v>0</v>
      </c>
      <c r="L9012" s="229">
        <f t="shared" si="858"/>
        <v>0</v>
      </c>
      <c r="M9012" s="229">
        <f t="shared" si="859"/>
        <v>0</v>
      </c>
    </row>
    <row r="9013" spans="1:13" ht="15" customHeight="1">
      <c r="A9013" s="76"/>
      <c r="B9013" s="77" t="str">
        <f t="shared" si="857"/>
        <v/>
      </c>
      <c r="C9013" t="str">
        <f t="shared" si="856"/>
        <v/>
      </c>
      <c r="D9013" s="315" t="str">
        <f t="shared" si="860"/>
        <v/>
      </c>
      <c r="E9013" s="228">
        <v>0</v>
      </c>
      <c r="K9013" s="229">
        <f t="shared" si="858"/>
        <v>0</v>
      </c>
      <c r="L9013" s="229">
        <f t="shared" si="858"/>
        <v>0</v>
      </c>
      <c r="M9013" s="229">
        <f t="shared" si="859"/>
        <v>0</v>
      </c>
    </row>
    <row r="9014" spans="1:13" ht="15" customHeight="1">
      <c r="A9014" s="76"/>
      <c r="B9014" s="77" t="str">
        <f t="shared" si="857"/>
        <v/>
      </c>
      <c r="C9014" t="str">
        <f t="shared" si="856"/>
        <v/>
      </c>
      <c r="D9014" s="315" t="str">
        <f t="shared" si="860"/>
        <v/>
      </c>
      <c r="E9014" s="228">
        <v>0</v>
      </c>
      <c r="K9014" s="229">
        <f t="shared" si="858"/>
        <v>0</v>
      </c>
      <c r="L9014" s="229">
        <f t="shared" si="858"/>
        <v>0</v>
      </c>
      <c r="M9014" s="229">
        <f t="shared" si="859"/>
        <v>0</v>
      </c>
    </row>
    <row r="9015" spans="1:13" ht="15" customHeight="1">
      <c r="A9015" s="76"/>
      <c r="B9015" s="77" t="str">
        <f t="shared" si="857"/>
        <v/>
      </c>
      <c r="C9015" t="str">
        <f t="shared" si="856"/>
        <v/>
      </c>
      <c r="D9015" s="315" t="str">
        <f t="shared" si="860"/>
        <v/>
      </c>
      <c r="E9015" s="228">
        <v>0</v>
      </c>
      <c r="K9015" s="229">
        <f t="shared" si="858"/>
        <v>0</v>
      </c>
      <c r="L9015" s="229">
        <f t="shared" si="858"/>
        <v>0</v>
      </c>
      <c r="M9015" s="229">
        <f t="shared" si="859"/>
        <v>0</v>
      </c>
    </row>
    <row r="9016" spans="1:13" ht="15" customHeight="1">
      <c r="A9016" s="76"/>
      <c r="B9016" s="77" t="str">
        <f t="shared" si="857"/>
        <v/>
      </c>
      <c r="C9016" t="str">
        <f t="shared" si="856"/>
        <v/>
      </c>
      <c r="D9016" s="315" t="str">
        <f t="shared" si="860"/>
        <v/>
      </c>
      <c r="E9016" s="228">
        <v>0</v>
      </c>
      <c r="K9016" s="229">
        <f t="shared" si="858"/>
        <v>0</v>
      </c>
      <c r="L9016" s="229">
        <f t="shared" si="858"/>
        <v>0</v>
      </c>
      <c r="M9016" s="229">
        <f t="shared" si="859"/>
        <v>0</v>
      </c>
    </row>
    <row r="9017" spans="1:13" ht="15" customHeight="1">
      <c r="A9017" s="76"/>
      <c r="B9017" s="77" t="str">
        <f t="shared" si="857"/>
        <v/>
      </c>
      <c r="C9017" t="str">
        <f t="shared" si="856"/>
        <v/>
      </c>
      <c r="D9017" s="315" t="str">
        <f t="shared" si="860"/>
        <v/>
      </c>
      <c r="E9017" s="228">
        <v>0</v>
      </c>
      <c r="K9017" s="229">
        <f t="shared" si="858"/>
        <v>0</v>
      </c>
      <c r="L9017" s="229">
        <f t="shared" si="858"/>
        <v>0</v>
      </c>
      <c r="M9017" s="229">
        <f t="shared" si="859"/>
        <v>0</v>
      </c>
    </row>
    <row r="9018" spans="1:13" ht="15" customHeight="1">
      <c r="A9018" s="76"/>
      <c r="B9018" s="77" t="str">
        <f t="shared" si="857"/>
        <v/>
      </c>
      <c r="C9018" t="str">
        <f t="shared" si="856"/>
        <v/>
      </c>
      <c r="D9018" s="315" t="str">
        <f t="shared" si="860"/>
        <v/>
      </c>
      <c r="E9018" s="228">
        <v>0</v>
      </c>
      <c r="K9018" s="229">
        <f t="shared" si="858"/>
        <v>0</v>
      </c>
      <c r="L9018" s="229">
        <f t="shared" si="858"/>
        <v>0</v>
      </c>
      <c r="M9018" s="229">
        <f t="shared" si="859"/>
        <v>0</v>
      </c>
    </row>
    <row r="9019" spans="1:13" ht="15" customHeight="1">
      <c r="A9019" s="76"/>
      <c r="B9019" s="77" t="str">
        <f t="shared" si="857"/>
        <v/>
      </c>
      <c r="C9019" t="str">
        <f t="shared" si="856"/>
        <v/>
      </c>
      <c r="D9019" s="315" t="str">
        <f t="shared" si="860"/>
        <v/>
      </c>
      <c r="E9019" s="228">
        <v>0</v>
      </c>
      <c r="K9019" s="229">
        <f t="shared" si="858"/>
        <v>0</v>
      </c>
      <c r="L9019" s="229">
        <f t="shared" si="858"/>
        <v>0</v>
      </c>
      <c r="M9019" s="229">
        <f t="shared" si="859"/>
        <v>0</v>
      </c>
    </row>
    <row r="9020" spans="1:13" ht="15" customHeight="1">
      <c r="A9020" s="76"/>
      <c r="B9020" s="77" t="str">
        <f t="shared" si="857"/>
        <v/>
      </c>
      <c r="C9020" t="str">
        <f t="shared" si="856"/>
        <v/>
      </c>
      <c r="D9020" s="315" t="str">
        <f t="shared" si="860"/>
        <v/>
      </c>
      <c r="E9020" s="228">
        <v>0</v>
      </c>
      <c r="K9020" s="229">
        <f t="shared" si="858"/>
        <v>0</v>
      </c>
      <c r="L9020" s="229">
        <f t="shared" si="858"/>
        <v>0</v>
      </c>
      <c r="M9020" s="229">
        <f t="shared" si="859"/>
        <v>0</v>
      </c>
    </row>
    <row r="9021" spans="1:13" ht="15" customHeight="1">
      <c r="A9021" s="76"/>
      <c r="B9021" s="77" t="str">
        <f t="shared" si="857"/>
        <v/>
      </c>
      <c r="C9021" t="str">
        <f t="shared" si="856"/>
        <v/>
      </c>
      <c r="D9021" s="315" t="str">
        <f t="shared" si="860"/>
        <v/>
      </c>
      <c r="E9021" s="228">
        <v>0</v>
      </c>
      <c r="K9021" s="229">
        <f t="shared" si="858"/>
        <v>0</v>
      </c>
      <c r="L9021" s="229">
        <f t="shared" si="858"/>
        <v>0</v>
      </c>
      <c r="M9021" s="229">
        <f t="shared" si="859"/>
        <v>0</v>
      </c>
    </row>
    <row r="9022" spans="1:13" ht="15" customHeight="1">
      <c r="A9022" s="76"/>
      <c r="B9022" s="77" t="str">
        <f t="shared" si="857"/>
        <v/>
      </c>
      <c r="C9022" t="str">
        <f t="shared" si="856"/>
        <v/>
      </c>
      <c r="D9022" s="315" t="str">
        <f t="shared" si="860"/>
        <v/>
      </c>
      <c r="E9022" s="228">
        <v>0</v>
      </c>
      <c r="K9022" s="229">
        <f t="shared" si="858"/>
        <v>0</v>
      </c>
      <c r="L9022" s="229">
        <f t="shared" si="858"/>
        <v>0</v>
      </c>
      <c r="M9022" s="229">
        <f t="shared" si="859"/>
        <v>0</v>
      </c>
    </row>
    <row r="9023" spans="1:13" ht="15" customHeight="1">
      <c r="A9023" s="76"/>
      <c r="B9023" s="77" t="str">
        <f t="shared" si="857"/>
        <v/>
      </c>
      <c r="C9023" t="str">
        <f t="shared" si="856"/>
        <v/>
      </c>
      <c r="D9023" s="315" t="str">
        <f t="shared" si="860"/>
        <v/>
      </c>
      <c r="E9023" s="228">
        <v>0</v>
      </c>
      <c r="K9023" s="229">
        <f t="shared" si="858"/>
        <v>0</v>
      </c>
      <c r="L9023" s="229">
        <f t="shared" si="858"/>
        <v>0</v>
      </c>
      <c r="M9023" s="229">
        <f t="shared" si="859"/>
        <v>0</v>
      </c>
    </row>
    <row r="9024" spans="1:13" ht="15" customHeight="1">
      <c r="A9024" s="76"/>
      <c r="B9024" s="77" t="str">
        <f t="shared" si="857"/>
        <v/>
      </c>
      <c r="C9024" t="str">
        <f t="shared" si="856"/>
        <v/>
      </c>
      <c r="D9024" s="315" t="str">
        <f t="shared" si="860"/>
        <v/>
      </c>
      <c r="E9024" s="228">
        <v>0</v>
      </c>
      <c r="K9024" s="229">
        <f t="shared" si="858"/>
        <v>0</v>
      </c>
      <c r="L9024" s="229">
        <f t="shared" si="858"/>
        <v>0</v>
      </c>
      <c r="M9024" s="229">
        <f t="shared" si="859"/>
        <v>0</v>
      </c>
    </row>
    <row r="9025" spans="1:13" ht="15" customHeight="1">
      <c r="A9025" s="76"/>
      <c r="B9025" s="77" t="str">
        <f t="shared" si="857"/>
        <v/>
      </c>
      <c r="C9025" t="str">
        <f t="shared" ref="C9025:C9088" si="861">IF(A9025&lt;&gt;"",TEXT(A9025,"aaaa"),"")</f>
        <v/>
      </c>
      <c r="D9025" s="315" t="str">
        <f t="shared" si="860"/>
        <v/>
      </c>
      <c r="E9025" s="228">
        <v>0</v>
      </c>
      <c r="K9025" s="229">
        <f t="shared" si="858"/>
        <v>0</v>
      </c>
      <c r="L9025" s="229">
        <f t="shared" si="858"/>
        <v>0</v>
      </c>
      <c r="M9025" s="229">
        <f t="shared" si="859"/>
        <v>0</v>
      </c>
    </row>
    <row r="9026" spans="1:13" ht="15" customHeight="1">
      <c r="A9026" s="76"/>
      <c r="B9026" s="77" t="str">
        <f t="shared" si="857"/>
        <v/>
      </c>
      <c r="C9026" t="str">
        <f t="shared" si="861"/>
        <v/>
      </c>
      <c r="D9026" s="315" t="str">
        <f t="shared" si="860"/>
        <v/>
      </c>
      <c r="E9026" s="228">
        <v>0</v>
      </c>
      <c r="K9026" s="229">
        <f t="shared" si="858"/>
        <v>0</v>
      </c>
      <c r="L9026" s="229">
        <f t="shared" si="858"/>
        <v>0</v>
      </c>
      <c r="M9026" s="229">
        <f t="shared" si="859"/>
        <v>0</v>
      </c>
    </row>
    <row r="9027" spans="1:13" ht="15" customHeight="1">
      <c r="A9027" s="76"/>
      <c r="B9027" s="77" t="str">
        <f t="shared" si="857"/>
        <v/>
      </c>
      <c r="C9027" t="str">
        <f t="shared" si="861"/>
        <v/>
      </c>
      <c r="D9027" s="315" t="str">
        <f t="shared" si="860"/>
        <v/>
      </c>
      <c r="E9027" s="228">
        <v>0</v>
      </c>
      <c r="K9027" s="229">
        <f t="shared" si="858"/>
        <v>0</v>
      </c>
      <c r="L9027" s="229">
        <f t="shared" si="858"/>
        <v>0</v>
      </c>
      <c r="M9027" s="229">
        <f t="shared" si="859"/>
        <v>0</v>
      </c>
    </row>
    <row r="9028" spans="1:13" ht="15" customHeight="1">
      <c r="A9028" s="76"/>
      <c r="B9028" s="77" t="str">
        <f t="shared" si="857"/>
        <v/>
      </c>
      <c r="C9028" t="str">
        <f t="shared" si="861"/>
        <v/>
      </c>
      <c r="D9028" s="315" t="str">
        <f t="shared" si="860"/>
        <v/>
      </c>
      <c r="E9028" s="228">
        <v>0</v>
      </c>
      <c r="K9028" s="229">
        <f t="shared" si="858"/>
        <v>0</v>
      </c>
      <c r="L9028" s="229">
        <f t="shared" si="858"/>
        <v>0</v>
      </c>
      <c r="M9028" s="229">
        <f t="shared" si="859"/>
        <v>0</v>
      </c>
    </row>
    <row r="9029" spans="1:13" ht="15" customHeight="1">
      <c r="A9029" s="76"/>
      <c r="B9029" s="77" t="str">
        <f t="shared" si="857"/>
        <v/>
      </c>
      <c r="C9029" t="str">
        <f t="shared" si="861"/>
        <v/>
      </c>
      <c r="D9029" s="315" t="str">
        <f t="shared" si="860"/>
        <v/>
      </c>
      <c r="E9029" s="228">
        <v>0</v>
      </c>
      <c r="K9029" s="229">
        <f t="shared" si="858"/>
        <v>0</v>
      </c>
      <c r="L9029" s="229">
        <f t="shared" si="858"/>
        <v>0</v>
      </c>
      <c r="M9029" s="229">
        <f t="shared" si="859"/>
        <v>0</v>
      </c>
    </row>
    <row r="9030" spans="1:13" ht="15" customHeight="1">
      <c r="A9030" s="76"/>
      <c r="B9030" s="77" t="str">
        <f t="shared" si="857"/>
        <v/>
      </c>
      <c r="C9030" t="str">
        <f t="shared" si="861"/>
        <v/>
      </c>
      <c r="D9030" s="315" t="str">
        <f t="shared" si="860"/>
        <v/>
      </c>
      <c r="E9030" s="228">
        <v>0</v>
      </c>
      <c r="K9030" s="229">
        <f t="shared" si="858"/>
        <v>0</v>
      </c>
      <c r="L9030" s="229">
        <f t="shared" si="858"/>
        <v>0</v>
      </c>
      <c r="M9030" s="229">
        <f t="shared" si="859"/>
        <v>0</v>
      </c>
    </row>
    <row r="9031" spans="1:13" ht="15" customHeight="1">
      <c r="A9031" s="76"/>
      <c r="B9031" s="77" t="str">
        <f t="shared" ref="B9031:B9094" si="862">IF(A9031="","",TEXT(A9031,"DDDD"))</f>
        <v/>
      </c>
      <c r="C9031" t="str">
        <f t="shared" si="861"/>
        <v/>
      </c>
      <c r="D9031" s="315" t="str">
        <f t="shared" si="860"/>
        <v/>
      </c>
      <c r="E9031" s="228">
        <v>0</v>
      </c>
      <c r="K9031" s="229">
        <f t="shared" ref="K9031:L9094" si="863">IF(F9031=0,0,(1-K$4)*F9031)</f>
        <v>0</v>
      </c>
      <c r="L9031" s="229">
        <f t="shared" si="863"/>
        <v>0</v>
      </c>
      <c r="M9031" s="229">
        <f t="shared" ref="M9031:M9094" si="864">IF(H9031=0,0,(1-M$4)*H9031)</f>
        <v>0</v>
      </c>
    </row>
    <row r="9032" spans="1:13" ht="15" customHeight="1">
      <c r="A9032" s="76"/>
      <c r="B9032" s="77" t="str">
        <f t="shared" si="862"/>
        <v/>
      </c>
      <c r="C9032" t="str">
        <f t="shared" si="861"/>
        <v/>
      </c>
      <c r="D9032" s="315" t="str">
        <f t="shared" ref="D9032:D9095" si="865">IF(A9032&lt;&gt;"",PROPER(TEXT(A9032,"Mmmm")),"")</f>
        <v/>
      </c>
      <c r="E9032" s="228">
        <v>0</v>
      </c>
      <c r="K9032" s="229">
        <f t="shared" si="863"/>
        <v>0</v>
      </c>
      <c r="L9032" s="229">
        <f t="shared" si="863"/>
        <v>0</v>
      </c>
      <c r="M9032" s="229">
        <f t="shared" si="864"/>
        <v>0</v>
      </c>
    </row>
    <row r="9033" spans="1:13" ht="15" customHeight="1">
      <c r="A9033" s="76"/>
      <c r="B9033" s="77" t="str">
        <f t="shared" si="862"/>
        <v/>
      </c>
      <c r="C9033" t="str">
        <f t="shared" si="861"/>
        <v/>
      </c>
      <c r="D9033" s="315" t="str">
        <f t="shared" si="865"/>
        <v/>
      </c>
      <c r="E9033" s="228">
        <v>0</v>
      </c>
      <c r="K9033" s="229">
        <f t="shared" si="863"/>
        <v>0</v>
      </c>
      <c r="L9033" s="229">
        <f t="shared" si="863"/>
        <v>0</v>
      </c>
      <c r="M9033" s="229">
        <f t="shared" si="864"/>
        <v>0</v>
      </c>
    </row>
    <row r="9034" spans="1:13" ht="15" customHeight="1">
      <c r="A9034" s="76"/>
      <c r="B9034" s="77" t="str">
        <f t="shared" si="862"/>
        <v/>
      </c>
      <c r="C9034" t="str">
        <f t="shared" si="861"/>
        <v/>
      </c>
      <c r="D9034" s="315" t="str">
        <f t="shared" si="865"/>
        <v/>
      </c>
      <c r="E9034" s="228">
        <v>0</v>
      </c>
      <c r="K9034" s="229">
        <f t="shared" si="863"/>
        <v>0</v>
      </c>
      <c r="L9034" s="229">
        <f t="shared" si="863"/>
        <v>0</v>
      </c>
      <c r="M9034" s="229">
        <f t="shared" si="864"/>
        <v>0</v>
      </c>
    </row>
    <row r="9035" spans="1:13" ht="15" customHeight="1">
      <c r="A9035" s="76"/>
      <c r="B9035" s="77" t="str">
        <f t="shared" si="862"/>
        <v/>
      </c>
      <c r="C9035" t="str">
        <f t="shared" si="861"/>
        <v/>
      </c>
      <c r="D9035" s="315" t="str">
        <f t="shared" si="865"/>
        <v/>
      </c>
      <c r="E9035" s="228">
        <v>0</v>
      </c>
      <c r="K9035" s="229">
        <f t="shared" si="863"/>
        <v>0</v>
      </c>
      <c r="L9035" s="229">
        <f t="shared" si="863"/>
        <v>0</v>
      </c>
      <c r="M9035" s="229">
        <f t="shared" si="864"/>
        <v>0</v>
      </c>
    </row>
    <row r="9036" spans="1:13" ht="15" customHeight="1">
      <c r="A9036" s="76"/>
      <c r="B9036" s="77" t="str">
        <f t="shared" si="862"/>
        <v/>
      </c>
      <c r="C9036" t="str">
        <f t="shared" si="861"/>
        <v/>
      </c>
      <c r="D9036" s="315" t="str">
        <f t="shared" si="865"/>
        <v/>
      </c>
      <c r="E9036" s="228">
        <v>0</v>
      </c>
      <c r="K9036" s="229">
        <f t="shared" si="863"/>
        <v>0</v>
      </c>
      <c r="L9036" s="229">
        <f t="shared" si="863"/>
        <v>0</v>
      </c>
      <c r="M9036" s="229">
        <f t="shared" si="864"/>
        <v>0</v>
      </c>
    </row>
    <row r="9037" spans="1:13" ht="15" customHeight="1">
      <c r="A9037" s="76"/>
      <c r="B9037" s="77" t="str">
        <f t="shared" si="862"/>
        <v/>
      </c>
      <c r="C9037" t="str">
        <f t="shared" si="861"/>
        <v/>
      </c>
      <c r="D9037" s="315" t="str">
        <f t="shared" si="865"/>
        <v/>
      </c>
      <c r="E9037" s="228">
        <v>0</v>
      </c>
      <c r="K9037" s="229">
        <f t="shared" si="863"/>
        <v>0</v>
      </c>
      <c r="L9037" s="229">
        <f t="shared" si="863"/>
        <v>0</v>
      </c>
      <c r="M9037" s="229">
        <f t="shared" si="864"/>
        <v>0</v>
      </c>
    </row>
    <row r="9038" spans="1:13" ht="15" customHeight="1">
      <c r="A9038" s="76"/>
      <c r="B9038" s="77" t="str">
        <f t="shared" si="862"/>
        <v/>
      </c>
      <c r="C9038" t="str">
        <f t="shared" si="861"/>
        <v/>
      </c>
      <c r="D9038" s="315" t="str">
        <f t="shared" si="865"/>
        <v/>
      </c>
      <c r="E9038" s="228">
        <v>0</v>
      </c>
      <c r="K9038" s="229">
        <f t="shared" si="863"/>
        <v>0</v>
      </c>
      <c r="L9038" s="229">
        <f t="shared" si="863"/>
        <v>0</v>
      </c>
      <c r="M9038" s="229">
        <f t="shared" si="864"/>
        <v>0</v>
      </c>
    </row>
    <row r="9039" spans="1:13" ht="15" customHeight="1">
      <c r="A9039" s="76"/>
      <c r="B9039" s="77" t="str">
        <f t="shared" si="862"/>
        <v/>
      </c>
      <c r="C9039" t="str">
        <f t="shared" si="861"/>
        <v/>
      </c>
      <c r="D9039" s="315" t="str">
        <f t="shared" si="865"/>
        <v/>
      </c>
      <c r="E9039" s="228">
        <v>0</v>
      </c>
      <c r="K9039" s="229">
        <f t="shared" si="863"/>
        <v>0</v>
      </c>
      <c r="L9039" s="229">
        <f t="shared" si="863"/>
        <v>0</v>
      </c>
      <c r="M9039" s="229">
        <f t="shared" si="864"/>
        <v>0</v>
      </c>
    </row>
    <row r="9040" spans="1:13" ht="15" customHeight="1">
      <c r="A9040" s="76"/>
      <c r="B9040" s="77" t="str">
        <f t="shared" si="862"/>
        <v/>
      </c>
      <c r="C9040" t="str">
        <f t="shared" si="861"/>
        <v/>
      </c>
      <c r="D9040" s="315" t="str">
        <f t="shared" si="865"/>
        <v/>
      </c>
      <c r="E9040" s="228">
        <v>0</v>
      </c>
      <c r="K9040" s="229">
        <f t="shared" si="863"/>
        <v>0</v>
      </c>
      <c r="L9040" s="229">
        <f t="shared" si="863"/>
        <v>0</v>
      </c>
      <c r="M9040" s="229">
        <f t="shared" si="864"/>
        <v>0</v>
      </c>
    </row>
    <row r="9041" spans="1:13" ht="15" customHeight="1">
      <c r="A9041" s="76"/>
      <c r="B9041" s="77" t="str">
        <f t="shared" si="862"/>
        <v/>
      </c>
      <c r="C9041" t="str">
        <f t="shared" si="861"/>
        <v/>
      </c>
      <c r="D9041" s="315" t="str">
        <f t="shared" si="865"/>
        <v/>
      </c>
      <c r="E9041" s="228">
        <v>0</v>
      </c>
      <c r="K9041" s="229">
        <f t="shared" si="863"/>
        <v>0</v>
      </c>
      <c r="L9041" s="229">
        <f t="shared" si="863"/>
        <v>0</v>
      </c>
      <c r="M9041" s="229">
        <f t="shared" si="864"/>
        <v>0</v>
      </c>
    </row>
    <row r="9042" spans="1:13" ht="15" customHeight="1">
      <c r="A9042" s="76"/>
      <c r="B9042" s="77" t="str">
        <f t="shared" si="862"/>
        <v/>
      </c>
      <c r="C9042" t="str">
        <f t="shared" si="861"/>
        <v/>
      </c>
      <c r="D9042" s="315" t="str">
        <f t="shared" si="865"/>
        <v/>
      </c>
      <c r="E9042" s="228">
        <v>0</v>
      </c>
      <c r="K9042" s="229">
        <f t="shared" si="863"/>
        <v>0</v>
      </c>
      <c r="L9042" s="229">
        <f t="shared" si="863"/>
        <v>0</v>
      </c>
      <c r="M9042" s="229">
        <f t="shared" si="864"/>
        <v>0</v>
      </c>
    </row>
    <row r="9043" spans="1:13" ht="15" customHeight="1">
      <c r="A9043" s="76"/>
      <c r="B9043" s="77" t="str">
        <f t="shared" si="862"/>
        <v/>
      </c>
      <c r="C9043" t="str">
        <f t="shared" si="861"/>
        <v/>
      </c>
      <c r="D9043" s="315" t="str">
        <f t="shared" si="865"/>
        <v/>
      </c>
      <c r="E9043" s="228">
        <v>0</v>
      </c>
      <c r="K9043" s="229">
        <f t="shared" si="863"/>
        <v>0</v>
      </c>
      <c r="L9043" s="229">
        <f t="shared" si="863"/>
        <v>0</v>
      </c>
      <c r="M9043" s="229">
        <f t="shared" si="864"/>
        <v>0</v>
      </c>
    </row>
    <row r="9044" spans="1:13" ht="15" customHeight="1">
      <c r="A9044" s="76"/>
      <c r="B9044" s="77" t="str">
        <f t="shared" si="862"/>
        <v/>
      </c>
      <c r="C9044" t="str">
        <f t="shared" si="861"/>
        <v/>
      </c>
      <c r="D9044" s="315" t="str">
        <f t="shared" si="865"/>
        <v/>
      </c>
      <c r="E9044" s="228">
        <v>0</v>
      </c>
      <c r="K9044" s="229">
        <f t="shared" si="863"/>
        <v>0</v>
      </c>
      <c r="L9044" s="229">
        <f t="shared" si="863"/>
        <v>0</v>
      </c>
      <c r="M9044" s="229">
        <f t="shared" si="864"/>
        <v>0</v>
      </c>
    </row>
    <row r="9045" spans="1:13" ht="15" customHeight="1">
      <c r="A9045" s="76"/>
      <c r="B9045" s="77" t="str">
        <f t="shared" si="862"/>
        <v/>
      </c>
      <c r="C9045" t="str">
        <f t="shared" si="861"/>
        <v/>
      </c>
      <c r="D9045" s="315" t="str">
        <f t="shared" si="865"/>
        <v/>
      </c>
      <c r="E9045" s="228">
        <v>0</v>
      </c>
      <c r="K9045" s="229">
        <f t="shared" si="863"/>
        <v>0</v>
      </c>
      <c r="L9045" s="229">
        <f t="shared" si="863"/>
        <v>0</v>
      </c>
      <c r="M9045" s="229">
        <f t="shared" si="864"/>
        <v>0</v>
      </c>
    </row>
    <row r="9046" spans="1:13" ht="15" customHeight="1">
      <c r="A9046" s="76"/>
      <c r="B9046" s="77" t="str">
        <f t="shared" si="862"/>
        <v/>
      </c>
      <c r="C9046" t="str">
        <f t="shared" si="861"/>
        <v/>
      </c>
      <c r="D9046" s="315" t="str">
        <f t="shared" si="865"/>
        <v/>
      </c>
      <c r="E9046" s="228">
        <v>0</v>
      </c>
      <c r="K9046" s="229">
        <f t="shared" si="863"/>
        <v>0</v>
      </c>
      <c r="L9046" s="229">
        <f t="shared" si="863"/>
        <v>0</v>
      </c>
      <c r="M9046" s="229">
        <f t="shared" si="864"/>
        <v>0</v>
      </c>
    </row>
    <row r="9047" spans="1:13" ht="15" customHeight="1">
      <c r="A9047" s="76"/>
      <c r="B9047" s="77" t="str">
        <f t="shared" si="862"/>
        <v/>
      </c>
      <c r="C9047" t="str">
        <f t="shared" si="861"/>
        <v/>
      </c>
      <c r="D9047" s="315" t="str">
        <f t="shared" si="865"/>
        <v/>
      </c>
      <c r="E9047" s="228">
        <v>0</v>
      </c>
      <c r="K9047" s="229">
        <f t="shared" si="863"/>
        <v>0</v>
      </c>
      <c r="L9047" s="229">
        <f t="shared" si="863"/>
        <v>0</v>
      </c>
      <c r="M9047" s="229">
        <f t="shared" si="864"/>
        <v>0</v>
      </c>
    </row>
    <row r="9048" spans="1:13" ht="15" customHeight="1">
      <c r="A9048" s="76"/>
      <c r="B9048" s="77" t="str">
        <f t="shared" si="862"/>
        <v/>
      </c>
      <c r="C9048" t="str">
        <f t="shared" si="861"/>
        <v/>
      </c>
      <c r="D9048" s="315" t="str">
        <f t="shared" si="865"/>
        <v/>
      </c>
      <c r="E9048" s="228">
        <v>0</v>
      </c>
      <c r="K9048" s="229">
        <f t="shared" si="863"/>
        <v>0</v>
      </c>
      <c r="L9048" s="229">
        <f t="shared" si="863"/>
        <v>0</v>
      </c>
      <c r="M9048" s="229">
        <f t="shared" si="864"/>
        <v>0</v>
      </c>
    </row>
    <row r="9049" spans="1:13" ht="15" customHeight="1">
      <c r="A9049" s="76"/>
      <c r="B9049" s="77" t="str">
        <f t="shared" si="862"/>
        <v/>
      </c>
      <c r="C9049" t="str">
        <f t="shared" si="861"/>
        <v/>
      </c>
      <c r="D9049" s="315" t="str">
        <f t="shared" si="865"/>
        <v/>
      </c>
      <c r="E9049" s="228">
        <v>0</v>
      </c>
      <c r="K9049" s="229">
        <f t="shared" si="863"/>
        <v>0</v>
      </c>
      <c r="L9049" s="229">
        <f t="shared" si="863"/>
        <v>0</v>
      </c>
      <c r="M9049" s="229">
        <f t="shared" si="864"/>
        <v>0</v>
      </c>
    </row>
    <row r="9050" spans="1:13" ht="15" customHeight="1">
      <c r="A9050" s="76"/>
      <c r="B9050" s="77" t="str">
        <f t="shared" si="862"/>
        <v/>
      </c>
      <c r="C9050" t="str">
        <f t="shared" si="861"/>
        <v/>
      </c>
      <c r="D9050" s="315" t="str">
        <f t="shared" si="865"/>
        <v/>
      </c>
      <c r="E9050" s="228">
        <v>0</v>
      </c>
      <c r="K9050" s="229">
        <f t="shared" si="863"/>
        <v>0</v>
      </c>
      <c r="L9050" s="229">
        <f t="shared" si="863"/>
        <v>0</v>
      </c>
      <c r="M9050" s="229">
        <f t="shared" si="864"/>
        <v>0</v>
      </c>
    </row>
    <row r="9051" spans="1:13" ht="15" customHeight="1">
      <c r="A9051" s="76"/>
      <c r="B9051" s="77" t="str">
        <f t="shared" si="862"/>
        <v/>
      </c>
      <c r="C9051" t="str">
        <f t="shared" si="861"/>
        <v/>
      </c>
      <c r="D9051" s="315" t="str">
        <f t="shared" si="865"/>
        <v/>
      </c>
      <c r="E9051" s="228">
        <v>0</v>
      </c>
      <c r="K9051" s="229">
        <f t="shared" si="863"/>
        <v>0</v>
      </c>
      <c r="L9051" s="229">
        <f t="shared" si="863"/>
        <v>0</v>
      </c>
      <c r="M9051" s="229">
        <f t="shared" si="864"/>
        <v>0</v>
      </c>
    </row>
    <row r="9052" spans="1:13" ht="15" customHeight="1">
      <c r="A9052" s="76"/>
      <c r="B9052" s="77" t="str">
        <f t="shared" si="862"/>
        <v/>
      </c>
      <c r="C9052" t="str">
        <f t="shared" si="861"/>
        <v/>
      </c>
      <c r="D9052" s="315" t="str">
        <f t="shared" si="865"/>
        <v/>
      </c>
      <c r="E9052" s="228">
        <v>0</v>
      </c>
      <c r="K9052" s="229">
        <f t="shared" si="863"/>
        <v>0</v>
      </c>
      <c r="L9052" s="229">
        <f t="shared" si="863"/>
        <v>0</v>
      </c>
      <c r="M9052" s="229">
        <f t="shared" si="864"/>
        <v>0</v>
      </c>
    </row>
    <row r="9053" spans="1:13" ht="15" customHeight="1">
      <c r="A9053" s="76"/>
      <c r="B9053" s="77" t="str">
        <f t="shared" si="862"/>
        <v/>
      </c>
      <c r="C9053" t="str">
        <f t="shared" si="861"/>
        <v/>
      </c>
      <c r="D9053" s="315" t="str">
        <f t="shared" si="865"/>
        <v/>
      </c>
      <c r="E9053" s="228">
        <v>0</v>
      </c>
      <c r="K9053" s="229">
        <f t="shared" si="863"/>
        <v>0</v>
      </c>
      <c r="L9053" s="229">
        <f t="shared" si="863"/>
        <v>0</v>
      </c>
      <c r="M9053" s="229">
        <f t="shared" si="864"/>
        <v>0</v>
      </c>
    </row>
    <row r="9054" spans="1:13" ht="15" customHeight="1">
      <c r="A9054" s="76"/>
      <c r="B9054" s="77" t="str">
        <f t="shared" si="862"/>
        <v/>
      </c>
      <c r="C9054" t="str">
        <f t="shared" si="861"/>
        <v/>
      </c>
      <c r="D9054" s="315" t="str">
        <f t="shared" si="865"/>
        <v/>
      </c>
      <c r="E9054" s="228">
        <v>0</v>
      </c>
      <c r="K9054" s="229">
        <f t="shared" si="863"/>
        <v>0</v>
      </c>
      <c r="L9054" s="229">
        <f t="shared" si="863"/>
        <v>0</v>
      </c>
      <c r="M9054" s="229">
        <f t="shared" si="864"/>
        <v>0</v>
      </c>
    </row>
    <row r="9055" spans="1:13" ht="15" customHeight="1">
      <c r="A9055" s="76"/>
      <c r="B9055" s="77" t="str">
        <f t="shared" si="862"/>
        <v/>
      </c>
      <c r="C9055" t="str">
        <f t="shared" si="861"/>
        <v/>
      </c>
      <c r="D9055" s="315" t="str">
        <f t="shared" si="865"/>
        <v/>
      </c>
      <c r="E9055" s="228">
        <v>0</v>
      </c>
      <c r="K9055" s="229">
        <f t="shared" si="863"/>
        <v>0</v>
      </c>
      <c r="L9055" s="229">
        <f t="shared" si="863"/>
        <v>0</v>
      </c>
      <c r="M9055" s="229">
        <f t="shared" si="864"/>
        <v>0</v>
      </c>
    </row>
    <row r="9056" spans="1:13" ht="15" customHeight="1">
      <c r="A9056" s="76"/>
      <c r="B9056" s="77" t="str">
        <f t="shared" si="862"/>
        <v/>
      </c>
      <c r="C9056" t="str">
        <f t="shared" si="861"/>
        <v/>
      </c>
      <c r="D9056" s="315" t="str">
        <f t="shared" si="865"/>
        <v/>
      </c>
      <c r="E9056" s="228">
        <v>0</v>
      </c>
      <c r="K9056" s="229">
        <f t="shared" si="863"/>
        <v>0</v>
      </c>
      <c r="L9056" s="229">
        <f t="shared" si="863"/>
        <v>0</v>
      </c>
      <c r="M9056" s="229">
        <f t="shared" si="864"/>
        <v>0</v>
      </c>
    </row>
    <row r="9057" spans="1:13" ht="15" customHeight="1">
      <c r="A9057" s="76"/>
      <c r="B9057" s="77" t="str">
        <f t="shared" si="862"/>
        <v/>
      </c>
      <c r="C9057" t="str">
        <f t="shared" si="861"/>
        <v/>
      </c>
      <c r="D9057" s="315" t="str">
        <f t="shared" si="865"/>
        <v/>
      </c>
      <c r="E9057" s="228">
        <v>0</v>
      </c>
      <c r="K9057" s="229">
        <f t="shared" si="863"/>
        <v>0</v>
      </c>
      <c r="L9057" s="229">
        <f t="shared" si="863"/>
        <v>0</v>
      </c>
      <c r="M9057" s="229">
        <f t="shared" si="864"/>
        <v>0</v>
      </c>
    </row>
    <row r="9058" spans="1:13" ht="15" customHeight="1">
      <c r="A9058" s="76"/>
      <c r="B9058" s="77" t="str">
        <f t="shared" si="862"/>
        <v/>
      </c>
      <c r="C9058" t="str">
        <f t="shared" si="861"/>
        <v/>
      </c>
      <c r="D9058" s="315" t="str">
        <f t="shared" si="865"/>
        <v/>
      </c>
      <c r="E9058" s="228">
        <v>0</v>
      </c>
      <c r="K9058" s="229">
        <f t="shared" si="863"/>
        <v>0</v>
      </c>
      <c r="L9058" s="229">
        <f t="shared" si="863"/>
        <v>0</v>
      </c>
      <c r="M9058" s="229">
        <f t="shared" si="864"/>
        <v>0</v>
      </c>
    </row>
    <row r="9059" spans="1:13" ht="15" customHeight="1">
      <c r="A9059" s="76"/>
      <c r="B9059" s="77" t="str">
        <f t="shared" si="862"/>
        <v/>
      </c>
      <c r="C9059" t="str">
        <f t="shared" si="861"/>
        <v/>
      </c>
      <c r="D9059" s="315" t="str">
        <f t="shared" si="865"/>
        <v/>
      </c>
      <c r="E9059" s="228">
        <v>0</v>
      </c>
      <c r="K9059" s="229">
        <f t="shared" si="863"/>
        <v>0</v>
      </c>
      <c r="L9059" s="229">
        <f t="shared" si="863"/>
        <v>0</v>
      </c>
      <c r="M9059" s="229">
        <f t="shared" si="864"/>
        <v>0</v>
      </c>
    </row>
    <row r="9060" spans="1:13" ht="15" customHeight="1">
      <c r="A9060" s="76"/>
      <c r="B9060" s="77" t="str">
        <f t="shared" si="862"/>
        <v/>
      </c>
      <c r="C9060" t="str">
        <f t="shared" si="861"/>
        <v/>
      </c>
      <c r="D9060" s="315" t="str">
        <f t="shared" si="865"/>
        <v/>
      </c>
      <c r="E9060" s="228">
        <v>0</v>
      </c>
      <c r="K9060" s="229">
        <f t="shared" si="863"/>
        <v>0</v>
      </c>
      <c r="L9060" s="229">
        <f t="shared" si="863"/>
        <v>0</v>
      </c>
      <c r="M9060" s="229">
        <f t="shared" si="864"/>
        <v>0</v>
      </c>
    </row>
    <row r="9061" spans="1:13" ht="15" customHeight="1">
      <c r="A9061" s="76"/>
      <c r="B9061" s="77" t="str">
        <f t="shared" si="862"/>
        <v/>
      </c>
      <c r="C9061" t="str">
        <f t="shared" si="861"/>
        <v/>
      </c>
      <c r="D9061" s="315" t="str">
        <f t="shared" si="865"/>
        <v/>
      </c>
      <c r="E9061" s="228">
        <v>0</v>
      </c>
      <c r="K9061" s="229">
        <f t="shared" si="863"/>
        <v>0</v>
      </c>
      <c r="L9061" s="229">
        <f t="shared" si="863"/>
        <v>0</v>
      </c>
      <c r="M9061" s="229">
        <f t="shared" si="864"/>
        <v>0</v>
      </c>
    </row>
    <row r="9062" spans="1:13" ht="15" customHeight="1">
      <c r="A9062" s="76"/>
      <c r="B9062" s="77" t="str">
        <f t="shared" si="862"/>
        <v/>
      </c>
      <c r="C9062" t="str">
        <f t="shared" si="861"/>
        <v/>
      </c>
      <c r="D9062" s="315" t="str">
        <f t="shared" si="865"/>
        <v/>
      </c>
      <c r="E9062" s="228">
        <v>0</v>
      </c>
      <c r="K9062" s="229">
        <f t="shared" si="863"/>
        <v>0</v>
      </c>
      <c r="L9062" s="229">
        <f t="shared" si="863"/>
        <v>0</v>
      </c>
      <c r="M9062" s="229">
        <f t="shared" si="864"/>
        <v>0</v>
      </c>
    </row>
    <row r="9063" spans="1:13" ht="15" customHeight="1">
      <c r="A9063" s="76"/>
      <c r="B9063" s="77" t="str">
        <f t="shared" si="862"/>
        <v/>
      </c>
      <c r="C9063" t="str">
        <f t="shared" si="861"/>
        <v/>
      </c>
      <c r="D9063" s="315" t="str">
        <f t="shared" si="865"/>
        <v/>
      </c>
      <c r="E9063" s="228">
        <v>0</v>
      </c>
      <c r="K9063" s="229">
        <f t="shared" si="863"/>
        <v>0</v>
      </c>
      <c r="L9063" s="229">
        <f t="shared" si="863"/>
        <v>0</v>
      </c>
      <c r="M9063" s="229">
        <f t="shared" si="864"/>
        <v>0</v>
      </c>
    </row>
    <row r="9064" spans="1:13" ht="15" customHeight="1">
      <c r="A9064" s="76"/>
      <c r="B9064" s="77" t="str">
        <f t="shared" si="862"/>
        <v/>
      </c>
      <c r="C9064" t="str">
        <f t="shared" si="861"/>
        <v/>
      </c>
      <c r="D9064" s="315" t="str">
        <f t="shared" si="865"/>
        <v/>
      </c>
      <c r="E9064" s="228">
        <v>0</v>
      </c>
      <c r="K9064" s="229">
        <f t="shared" si="863"/>
        <v>0</v>
      </c>
      <c r="L9064" s="229">
        <f t="shared" si="863"/>
        <v>0</v>
      </c>
      <c r="M9064" s="229">
        <f t="shared" si="864"/>
        <v>0</v>
      </c>
    </row>
    <row r="9065" spans="1:13" ht="15" customHeight="1">
      <c r="A9065" s="76"/>
      <c r="B9065" s="77" t="str">
        <f t="shared" si="862"/>
        <v/>
      </c>
      <c r="C9065" t="str">
        <f t="shared" si="861"/>
        <v/>
      </c>
      <c r="D9065" s="315" t="str">
        <f t="shared" si="865"/>
        <v/>
      </c>
      <c r="E9065" s="228">
        <v>0</v>
      </c>
      <c r="K9065" s="229">
        <f t="shared" si="863"/>
        <v>0</v>
      </c>
      <c r="L9065" s="229">
        <f t="shared" si="863"/>
        <v>0</v>
      </c>
      <c r="M9065" s="229">
        <f t="shared" si="864"/>
        <v>0</v>
      </c>
    </row>
    <row r="9066" spans="1:13" ht="15" customHeight="1">
      <c r="A9066" s="76"/>
      <c r="B9066" s="77" t="str">
        <f t="shared" si="862"/>
        <v/>
      </c>
      <c r="C9066" t="str">
        <f t="shared" si="861"/>
        <v/>
      </c>
      <c r="D9066" s="315" t="str">
        <f t="shared" si="865"/>
        <v/>
      </c>
      <c r="E9066" s="228">
        <v>0</v>
      </c>
      <c r="K9066" s="229">
        <f t="shared" si="863"/>
        <v>0</v>
      </c>
      <c r="L9066" s="229">
        <f t="shared" si="863"/>
        <v>0</v>
      </c>
      <c r="M9066" s="229">
        <f t="shared" si="864"/>
        <v>0</v>
      </c>
    </row>
    <row r="9067" spans="1:13" ht="15" customHeight="1">
      <c r="A9067" s="76"/>
      <c r="B9067" s="77" t="str">
        <f t="shared" si="862"/>
        <v/>
      </c>
      <c r="C9067" t="str">
        <f t="shared" si="861"/>
        <v/>
      </c>
      <c r="D9067" s="315" t="str">
        <f t="shared" si="865"/>
        <v/>
      </c>
      <c r="E9067" s="228">
        <v>0</v>
      </c>
      <c r="K9067" s="229">
        <f t="shared" si="863"/>
        <v>0</v>
      </c>
      <c r="L9067" s="229">
        <f t="shared" si="863"/>
        <v>0</v>
      </c>
      <c r="M9067" s="229">
        <f t="shared" si="864"/>
        <v>0</v>
      </c>
    </row>
    <row r="9068" spans="1:13" ht="15" customHeight="1">
      <c r="A9068" s="76"/>
      <c r="B9068" s="77" t="str">
        <f t="shared" si="862"/>
        <v/>
      </c>
      <c r="C9068" t="str">
        <f t="shared" si="861"/>
        <v/>
      </c>
      <c r="D9068" s="315" t="str">
        <f t="shared" si="865"/>
        <v/>
      </c>
      <c r="E9068" s="228">
        <v>0</v>
      </c>
      <c r="K9068" s="229">
        <f t="shared" si="863"/>
        <v>0</v>
      </c>
      <c r="L9068" s="229">
        <f t="shared" si="863"/>
        <v>0</v>
      </c>
      <c r="M9068" s="229">
        <f t="shared" si="864"/>
        <v>0</v>
      </c>
    </row>
    <row r="9069" spans="1:13" ht="15" customHeight="1">
      <c r="A9069" s="76"/>
      <c r="B9069" s="77" t="str">
        <f t="shared" si="862"/>
        <v/>
      </c>
      <c r="C9069" t="str">
        <f t="shared" si="861"/>
        <v/>
      </c>
      <c r="D9069" s="315" t="str">
        <f t="shared" si="865"/>
        <v/>
      </c>
      <c r="E9069" s="228">
        <v>0</v>
      </c>
      <c r="K9069" s="229">
        <f t="shared" si="863"/>
        <v>0</v>
      </c>
      <c r="L9069" s="229">
        <f t="shared" si="863"/>
        <v>0</v>
      </c>
      <c r="M9069" s="229">
        <f t="shared" si="864"/>
        <v>0</v>
      </c>
    </row>
    <row r="9070" spans="1:13" ht="15" customHeight="1">
      <c r="A9070" s="76"/>
      <c r="B9070" s="77" t="str">
        <f t="shared" si="862"/>
        <v/>
      </c>
      <c r="C9070" t="str">
        <f t="shared" si="861"/>
        <v/>
      </c>
      <c r="D9070" s="315" t="str">
        <f t="shared" si="865"/>
        <v/>
      </c>
      <c r="E9070" s="228">
        <v>0</v>
      </c>
      <c r="K9070" s="229">
        <f t="shared" si="863"/>
        <v>0</v>
      </c>
      <c r="L9070" s="229">
        <f t="shared" si="863"/>
        <v>0</v>
      </c>
      <c r="M9070" s="229">
        <f t="shared" si="864"/>
        <v>0</v>
      </c>
    </row>
    <row r="9071" spans="1:13" ht="15" customHeight="1">
      <c r="A9071" s="76"/>
      <c r="B9071" s="77" t="str">
        <f t="shared" si="862"/>
        <v/>
      </c>
      <c r="C9071" t="str">
        <f t="shared" si="861"/>
        <v/>
      </c>
      <c r="D9071" s="315" t="str">
        <f t="shared" si="865"/>
        <v/>
      </c>
      <c r="E9071" s="228">
        <v>0</v>
      </c>
      <c r="K9071" s="229">
        <f t="shared" si="863"/>
        <v>0</v>
      </c>
      <c r="L9071" s="229">
        <f t="shared" si="863"/>
        <v>0</v>
      </c>
      <c r="M9071" s="229">
        <f t="shared" si="864"/>
        <v>0</v>
      </c>
    </row>
    <row r="9072" spans="1:13" ht="15" customHeight="1">
      <c r="A9072" s="76"/>
      <c r="B9072" s="77" t="str">
        <f t="shared" si="862"/>
        <v/>
      </c>
      <c r="C9072" t="str">
        <f t="shared" si="861"/>
        <v/>
      </c>
      <c r="D9072" s="315" t="str">
        <f t="shared" si="865"/>
        <v/>
      </c>
      <c r="E9072" s="228">
        <v>0</v>
      </c>
      <c r="K9072" s="229">
        <f t="shared" si="863"/>
        <v>0</v>
      </c>
      <c r="L9072" s="229">
        <f t="shared" si="863"/>
        <v>0</v>
      </c>
      <c r="M9072" s="229">
        <f t="shared" si="864"/>
        <v>0</v>
      </c>
    </row>
    <row r="9073" spans="1:13" ht="15" customHeight="1">
      <c r="A9073" s="76"/>
      <c r="B9073" s="77" t="str">
        <f t="shared" si="862"/>
        <v/>
      </c>
      <c r="C9073" t="str">
        <f t="shared" si="861"/>
        <v/>
      </c>
      <c r="D9073" s="315" t="str">
        <f t="shared" si="865"/>
        <v/>
      </c>
      <c r="E9073" s="228">
        <v>0</v>
      </c>
      <c r="K9073" s="229">
        <f t="shared" si="863"/>
        <v>0</v>
      </c>
      <c r="L9073" s="229">
        <f t="shared" si="863"/>
        <v>0</v>
      </c>
      <c r="M9073" s="229">
        <f t="shared" si="864"/>
        <v>0</v>
      </c>
    </row>
    <row r="9074" spans="1:13" ht="15" customHeight="1">
      <c r="A9074" s="76"/>
      <c r="B9074" s="77" t="str">
        <f t="shared" si="862"/>
        <v/>
      </c>
      <c r="C9074" t="str">
        <f t="shared" si="861"/>
        <v/>
      </c>
      <c r="D9074" s="315" t="str">
        <f t="shared" si="865"/>
        <v/>
      </c>
      <c r="E9074" s="228">
        <v>0</v>
      </c>
      <c r="K9074" s="229">
        <f t="shared" si="863"/>
        <v>0</v>
      </c>
      <c r="L9074" s="229">
        <f t="shared" si="863"/>
        <v>0</v>
      </c>
      <c r="M9074" s="229">
        <f t="shared" si="864"/>
        <v>0</v>
      </c>
    </row>
    <row r="9075" spans="1:13" ht="15" customHeight="1">
      <c r="A9075" s="76"/>
      <c r="B9075" s="77" t="str">
        <f t="shared" si="862"/>
        <v/>
      </c>
      <c r="C9075" t="str">
        <f t="shared" si="861"/>
        <v/>
      </c>
      <c r="D9075" s="315" t="str">
        <f t="shared" si="865"/>
        <v/>
      </c>
      <c r="E9075" s="228">
        <v>0</v>
      </c>
      <c r="K9075" s="229">
        <f t="shared" si="863"/>
        <v>0</v>
      </c>
      <c r="L9075" s="229">
        <f t="shared" si="863"/>
        <v>0</v>
      </c>
      <c r="M9075" s="229">
        <f t="shared" si="864"/>
        <v>0</v>
      </c>
    </row>
    <row r="9076" spans="1:13" ht="15" customHeight="1">
      <c r="A9076" s="76"/>
      <c r="B9076" s="77" t="str">
        <f t="shared" si="862"/>
        <v/>
      </c>
      <c r="C9076" t="str">
        <f t="shared" si="861"/>
        <v/>
      </c>
      <c r="D9076" s="315" t="str">
        <f t="shared" si="865"/>
        <v/>
      </c>
      <c r="E9076" s="228">
        <v>0</v>
      </c>
      <c r="K9076" s="229">
        <f t="shared" si="863"/>
        <v>0</v>
      </c>
      <c r="L9076" s="229">
        <f t="shared" si="863"/>
        <v>0</v>
      </c>
      <c r="M9076" s="229">
        <f t="shared" si="864"/>
        <v>0</v>
      </c>
    </row>
    <row r="9077" spans="1:13" ht="15" customHeight="1">
      <c r="A9077" s="76"/>
      <c r="B9077" s="77" t="str">
        <f t="shared" si="862"/>
        <v/>
      </c>
      <c r="C9077" t="str">
        <f t="shared" si="861"/>
        <v/>
      </c>
      <c r="D9077" s="315" t="str">
        <f t="shared" si="865"/>
        <v/>
      </c>
      <c r="E9077" s="228">
        <v>0</v>
      </c>
      <c r="K9077" s="229">
        <f t="shared" si="863"/>
        <v>0</v>
      </c>
      <c r="L9077" s="229">
        <f t="shared" si="863"/>
        <v>0</v>
      </c>
      <c r="M9077" s="229">
        <f t="shared" si="864"/>
        <v>0</v>
      </c>
    </row>
    <row r="9078" spans="1:13" ht="15" customHeight="1">
      <c r="A9078" s="76"/>
      <c r="B9078" s="77" t="str">
        <f t="shared" si="862"/>
        <v/>
      </c>
      <c r="C9078" t="str">
        <f t="shared" si="861"/>
        <v/>
      </c>
      <c r="D9078" s="315" t="str">
        <f t="shared" si="865"/>
        <v/>
      </c>
      <c r="E9078" s="228">
        <v>0</v>
      </c>
      <c r="K9078" s="229">
        <f t="shared" si="863"/>
        <v>0</v>
      </c>
      <c r="L9078" s="229">
        <f t="shared" si="863"/>
        <v>0</v>
      </c>
      <c r="M9078" s="229">
        <f t="shared" si="864"/>
        <v>0</v>
      </c>
    </row>
    <row r="9079" spans="1:13" ht="15" customHeight="1">
      <c r="A9079" s="76"/>
      <c r="B9079" s="77" t="str">
        <f t="shared" si="862"/>
        <v/>
      </c>
      <c r="C9079" t="str">
        <f t="shared" si="861"/>
        <v/>
      </c>
      <c r="D9079" s="315" t="str">
        <f t="shared" si="865"/>
        <v/>
      </c>
      <c r="E9079" s="228">
        <v>0</v>
      </c>
      <c r="K9079" s="229">
        <f t="shared" si="863"/>
        <v>0</v>
      </c>
      <c r="L9079" s="229">
        <f t="shared" si="863"/>
        <v>0</v>
      </c>
      <c r="M9079" s="229">
        <f t="shared" si="864"/>
        <v>0</v>
      </c>
    </row>
    <row r="9080" spans="1:13" ht="15" customHeight="1">
      <c r="A9080" s="76"/>
      <c r="B9080" s="77" t="str">
        <f t="shared" si="862"/>
        <v/>
      </c>
      <c r="C9080" t="str">
        <f t="shared" si="861"/>
        <v/>
      </c>
      <c r="D9080" s="315" t="str">
        <f t="shared" si="865"/>
        <v/>
      </c>
      <c r="E9080" s="228">
        <v>0</v>
      </c>
      <c r="K9080" s="229">
        <f t="shared" si="863"/>
        <v>0</v>
      </c>
      <c r="L9080" s="229">
        <f t="shared" si="863"/>
        <v>0</v>
      </c>
      <c r="M9080" s="229">
        <f t="shared" si="864"/>
        <v>0</v>
      </c>
    </row>
    <row r="9081" spans="1:13" ht="15" customHeight="1">
      <c r="A9081" s="76"/>
      <c r="B9081" s="77" t="str">
        <f t="shared" si="862"/>
        <v/>
      </c>
      <c r="C9081" t="str">
        <f t="shared" si="861"/>
        <v/>
      </c>
      <c r="D9081" s="315" t="str">
        <f t="shared" si="865"/>
        <v/>
      </c>
      <c r="E9081" s="228">
        <v>0</v>
      </c>
      <c r="K9081" s="229">
        <f t="shared" si="863"/>
        <v>0</v>
      </c>
      <c r="L9081" s="229">
        <f t="shared" si="863"/>
        <v>0</v>
      </c>
      <c r="M9081" s="229">
        <f t="shared" si="864"/>
        <v>0</v>
      </c>
    </row>
    <row r="9082" spans="1:13" ht="15" customHeight="1">
      <c r="A9082" s="76"/>
      <c r="B9082" s="77" t="str">
        <f t="shared" si="862"/>
        <v/>
      </c>
      <c r="C9082" t="str">
        <f t="shared" si="861"/>
        <v/>
      </c>
      <c r="D9082" s="315" t="str">
        <f t="shared" si="865"/>
        <v/>
      </c>
      <c r="E9082" s="228">
        <v>0</v>
      </c>
      <c r="K9082" s="229">
        <f t="shared" si="863"/>
        <v>0</v>
      </c>
      <c r="L9082" s="229">
        <f t="shared" si="863"/>
        <v>0</v>
      </c>
      <c r="M9082" s="229">
        <f t="shared" si="864"/>
        <v>0</v>
      </c>
    </row>
    <row r="9083" spans="1:13" ht="15" customHeight="1">
      <c r="A9083" s="76"/>
      <c r="B9083" s="77" t="str">
        <f t="shared" si="862"/>
        <v/>
      </c>
      <c r="C9083" t="str">
        <f t="shared" si="861"/>
        <v/>
      </c>
      <c r="D9083" s="315" t="str">
        <f t="shared" si="865"/>
        <v/>
      </c>
      <c r="E9083" s="228">
        <v>0</v>
      </c>
      <c r="K9083" s="229">
        <f t="shared" si="863"/>
        <v>0</v>
      </c>
      <c r="L9083" s="229">
        <f t="shared" si="863"/>
        <v>0</v>
      </c>
      <c r="M9083" s="229">
        <f t="shared" si="864"/>
        <v>0</v>
      </c>
    </row>
    <row r="9084" spans="1:13" ht="15" customHeight="1">
      <c r="A9084" s="76"/>
      <c r="B9084" s="77" t="str">
        <f t="shared" si="862"/>
        <v/>
      </c>
      <c r="C9084" t="str">
        <f t="shared" si="861"/>
        <v/>
      </c>
      <c r="D9084" s="315" t="str">
        <f t="shared" si="865"/>
        <v/>
      </c>
      <c r="E9084" s="228">
        <v>0</v>
      </c>
      <c r="K9084" s="229">
        <f t="shared" si="863"/>
        <v>0</v>
      </c>
      <c r="L9084" s="229">
        <f t="shared" si="863"/>
        <v>0</v>
      </c>
      <c r="M9084" s="229">
        <f t="shared" si="864"/>
        <v>0</v>
      </c>
    </row>
    <row r="9085" spans="1:13" ht="15" customHeight="1">
      <c r="A9085" s="76"/>
      <c r="B9085" s="77" t="str">
        <f t="shared" si="862"/>
        <v/>
      </c>
      <c r="C9085" t="str">
        <f t="shared" si="861"/>
        <v/>
      </c>
      <c r="D9085" s="315" t="str">
        <f t="shared" si="865"/>
        <v/>
      </c>
      <c r="E9085" s="228">
        <v>0</v>
      </c>
      <c r="K9085" s="229">
        <f t="shared" si="863"/>
        <v>0</v>
      </c>
      <c r="L9085" s="229">
        <f t="shared" si="863"/>
        <v>0</v>
      </c>
      <c r="M9085" s="229">
        <f t="shared" si="864"/>
        <v>0</v>
      </c>
    </row>
    <row r="9086" spans="1:13" ht="15" customHeight="1">
      <c r="A9086" s="76"/>
      <c r="B9086" s="77" t="str">
        <f t="shared" si="862"/>
        <v/>
      </c>
      <c r="C9086" t="str">
        <f t="shared" si="861"/>
        <v/>
      </c>
      <c r="D9086" s="315" t="str">
        <f t="shared" si="865"/>
        <v/>
      </c>
      <c r="E9086" s="228">
        <v>0</v>
      </c>
      <c r="K9086" s="229">
        <f t="shared" si="863"/>
        <v>0</v>
      </c>
      <c r="L9086" s="229">
        <f t="shared" si="863"/>
        <v>0</v>
      </c>
      <c r="M9086" s="229">
        <f t="shared" si="864"/>
        <v>0</v>
      </c>
    </row>
    <row r="9087" spans="1:13" ht="15" customHeight="1">
      <c r="A9087" s="76"/>
      <c r="B9087" s="77" t="str">
        <f t="shared" si="862"/>
        <v/>
      </c>
      <c r="C9087" t="str">
        <f t="shared" si="861"/>
        <v/>
      </c>
      <c r="D9087" s="315" t="str">
        <f t="shared" si="865"/>
        <v/>
      </c>
      <c r="E9087" s="228">
        <v>0</v>
      </c>
      <c r="K9087" s="229">
        <f t="shared" si="863"/>
        <v>0</v>
      </c>
      <c r="L9087" s="229">
        <f t="shared" si="863"/>
        <v>0</v>
      </c>
      <c r="M9087" s="229">
        <f t="shared" si="864"/>
        <v>0</v>
      </c>
    </row>
    <row r="9088" spans="1:13" ht="15" customHeight="1">
      <c r="A9088" s="76"/>
      <c r="B9088" s="77" t="str">
        <f t="shared" si="862"/>
        <v/>
      </c>
      <c r="C9088" t="str">
        <f t="shared" si="861"/>
        <v/>
      </c>
      <c r="D9088" s="315" t="str">
        <f t="shared" si="865"/>
        <v/>
      </c>
      <c r="E9088" s="228">
        <v>0</v>
      </c>
      <c r="K9088" s="229">
        <f t="shared" si="863"/>
        <v>0</v>
      </c>
      <c r="L9088" s="229">
        <f t="shared" si="863"/>
        <v>0</v>
      </c>
      <c r="M9088" s="229">
        <f t="shared" si="864"/>
        <v>0</v>
      </c>
    </row>
    <row r="9089" spans="1:13" ht="15" customHeight="1">
      <c r="A9089" s="76"/>
      <c r="B9089" s="77" t="str">
        <f t="shared" si="862"/>
        <v/>
      </c>
      <c r="C9089" t="str">
        <f t="shared" ref="C9089:C9152" si="866">IF(A9089&lt;&gt;"",TEXT(A9089,"aaaa"),"")</f>
        <v/>
      </c>
      <c r="D9089" s="315" t="str">
        <f t="shared" si="865"/>
        <v/>
      </c>
      <c r="E9089" s="228">
        <v>0</v>
      </c>
      <c r="K9089" s="229">
        <f t="shared" si="863"/>
        <v>0</v>
      </c>
      <c r="L9089" s="229">
        <f t="shared" si="863"/>
        <v>0</v>
      </c>
      <c r="M9089" s="229">
        <f t="shared" si="864"/>
        <v>0</v>
      </c>
    </row>
    <row r="9090" spans="1:13" ht="15" customHeight="1">
      <c r="A9090" s="76"/>
      <c r="B9090" s="77" t="str">
        <f t="shared" si="862"/>
        <v/>
      </c>
      <c r="C9090" t="str">
        <f t="shared" si="866"/>
        <v/>
      </c>
      <c r="D9090" s="315" t="str">
        <f t="shared" si="865"/>
        <v/>
      </c>
      <c r="E9090" s="228">
        <v>0</v>
      </c>
      <c r="K9090" s="229">
        <f t="shared" si="863"/>
        <v>0</v>
      </c>
      <c r="L9090" s="229">
        <f t="shared" si="863"/>
        <v>0</v>
      </c>
      <c r="M9090" s="229">
        <f t="shared" si="864"/>
        <v>0</v>
      </c>
    </row>
    <row r="9091" spans="1:13" ht="15" customHeight="1">
      <c r="A9091" s="76"/>
      <c r="B9091" s="77" t="str">
        <f t="shared" si="862"/>
        <v/>
      </c>
      <c r="C9091" t="str">
        <f t="shared" si="866"/>
        <v/>
      </c>
      <c r="D9091" s="315" t="str">
        <f t="shared" si="865"/>
        <v/>
      </c>
      <c r="E9091" s="228">
        <v>0</v>
      </c>
      <c r="K9091" s="229">
        <f t="shared" si="863"/>
        <v>0</v>
      </c>
      <c r="L9091" s="229">
        <f t="shared" si="863"/>
        <v>0</v>
      </c>
      <c r="M9091" s="229">
        <f t="shared" si="864"/>
        <v>0</v>
      </c>
    </row>
    <row r="9092" spans="1:13" ht="15" customHeight="1">
      <c r="A9092" s="76"/>
      <c r="B9092" s="77" t="str">
        <f t="shared" si="862"/>
        <v/>
      </c>
      <c r="C9092" t="str">
        <f t="shared" si="866"/>
        <v/>
      </c>
      <c r="D9092" s="315" t="str">
        <f t="shared" si="865"/>
        <v/>
      </c>
      <c r="E9092" s="228">
        <v>0</v>
      </c>
      <c r="K9092" s="229">
        <f t="shared" si="863"/>
        <v>0</v>
      </c>
      <c r="L9092" s="229">
        <f t="shared" si="863"/>
        <v>0</v>
      </c>
      <c r="M9092" s="229">
        <f t="shared" si="864"/>
        <v>0</v>
      </c>
    </row>
    <row r="9093" spans="1:13" ht="15" customHeight="1">
      <c r="A9093" s="76"/>
      <c r="B9093" s="77" t="str">
        <f t="shared" si="862"/>
        <v/>
      </c>
      <c r="C9093" t="str">
        <f t="shared" si="866"/>
        <v/>
      </c>
      <c r="D9093" s="315" t="str">
        <f t="shared" si="865"/>
        <v/>
      </c>
      <c r="E9093" s="228">
        <v>0</v>
      </c>
      <c r="K9093" s="229">
        <f t="shared" si="863"/>
        <v>0</v>
      </c>
      <c r="L9093" s="229">
        <f t="shared" si="863"/>
        <v>0</v>
      </c>
      <c r="M9093" s="229">
        <f t="shared" si="864"/>
        <v>0</v>
      </c>
    </row>
    <row r="9094" spans="1:13" ht="15" customHeight="1">
      <c r="A9094" s="76"/>
      <c r="B9094" s="77" t="str">
        <f t="shared" si="862"/>
        <v/>
      </c>
      <c r="C9094" t="str">
        <f t="shared" si="866"/>
        <v/>
      </c>
      <c r="D9094" s="315" t="str">
        <f t="shared" si="865"/>
        <v/>
      </c>
      <c r="E9094" s="228">
        <v>0</v>
      </c>
      <c r="K9094" s="229">
        <f t="shared" si="863"/>
        <v>0</v>
      </c>
      <c r="L9094" s="229">
        <f t="shared" si="863"/>
        <v>0</v>
      </c>
      <c r="M9094" s="229">
        <f t="shared" si="864"/>
        <v>0</v>
      </c>
    </row>
    <row r="9095" spans="1:13" ht="15" customHeight="1">
      <c r="A9095" s="76"/>
      <c r="B9095" s="77" t="str">
        <f t="shared" ref="B9095:B9158" si="867">IF(A9095="","",TEXT(A9095,"DDDD"))</f>
        <v/>
      </c>
      <c r="C9095" t="str">
        <f t="shared" si="866"/>
        <v/>
      </c>
      <c r="D9095" s="315" t="str">
        <f t="shared" si="865"/>
        <v/>
      </c>
      <c r="E9095" s="228">
        <v>0</v>
      </c>
      <c r="K9095" s="229">
        <f t="shared" ref="K9095:L9158" si="868">IF(F9095=0,0,(1-K$4)*F9095)</f>
        <v>0</v>
      </c>
      <c r="L9095" s="229">
        <f t="shared" si="868"/>
        <v>0</v>
      </c>
      <c r="M9095" s="229">
        <f t="shared" ref="M9095:M9158" si="869">IF(H9095=0,0,(1-M$4)*H9095)</f>
        <v>0</v>
      </c>
    </row>
    <row r="9096" spans="1:13" ht="15" customHeight="1">
      <c r="A9096" s="76"/>
      <c r="B9096" s="77" t="str">
        <f t="shared" si="867"/>
        <v/>
      </c>
      <c r="C9096" t="str">
        <f t="shared" si="866"/>
        <v/>
      </c>
      <c r="D9096" s="315" t="str">
        <f t="shared" ref="D9096:D9159" si="870">IF(A9096&lt;&gt;"",PROPER(TEXT(A9096,"Mmmm")),"")</f>
        <v/>
      </c>
      <c r="E9096" s="228">
        <v>0</v>
      </c>
      <c r="K9096" s="229">
        <f t="shared" si="868"/>
        <v>0</v>
      </c>
      <c r="L9096" s="229">
        <f t="shared" si="868"/>
        <v>0</v>
      </c>
      <c r="M9096" s="229">
        <f t="shared" si="869"/>
        <v>0</v>
      </c>
    </row>
    <row r="9097" spans="1:13" ht="15" customHeight="1">
      <c r="A9097" s="76"/>
      <c r="B9097" s="77" t="str">
        <f t="shared" si="867"/>
        <v/>
      </c>
      <c r="C9097" t="str">
        <f t="shared" si="866"/>
        <v/>
      </c>
      <c r="D9097" s="315" t="str">
        <f t="shared" si="870"/>
        <v/>
      </c>
      <c r="E9097" s="228">
        <v>0</v>
      </c>
      <c r="K9097" s="229">
        <f t="shared" si="868"/>
        <v>0</v>
      </c>
      <c r="L9097" s="229">
        <f t="shared" si="868"/>
        <v>0</v>
      </c>
      <c r="M9097" s="229">
        <f t="shared" si="869"/>
        <v>0</v>
      </c>
    </row>
    <row r="9098" spans="1:13" ht="15" customHeight="1">
      <c r="A9098" s="76"/>
      <c r="B9098" s="77" t="str">
        <f t="shared" si="867"/>
        <v/>
      </c>
      <c r="C9098" t="str">
        <f t="shared" si="866"/>
        <v/>
      </c>
      <c r="D9098" s="315" t="str">
        <f t="shared" si="870"/>
        <v/>
      </c>
      <c r="E9098" s="228">
        <v>0</v>
      </c>
      <c r="K9098" s="229">
        <f t="shared" si="868"/>
        <v>0</v>
      </c>
      <c r="L9098" s="229">
        <f t="shared" si="868"/>
        <v>0</v>
      </c>
      <c r="M9098" s="229">
        <f t="shared" si="869"/>
        <v>0</v>
      </c>
    </row>
    <row r="9099" spans="1:13" ht="15" customHeight="1">
      <c r="A9099" s="76"/>
      <c r="B9099" s="77" t="str">
        <f t="shared" si="867"/>
        <v/>
      </c>
      <c r="C9099" t="str">
        <f t="shared" si="866"/>
        <v/>
      </c>
      <c r="D9099" s="315" t="str">
        <f t="shared" si="870"/>
        <v/>
      </c>
      <c r="E9099" s="228">
        <v>0</v>
      </c>
      <c r="K9099" s="229">
        <f t="shared" si="868"/>
        <v>0</v>
      </c>
      <c r="L9099" s="229">
        <f t="shared" si="868"/>
        <v>0</v>
      </c>
      <c r="M9099" s="229">
        <f t="shared" si="869"/>
        <v>0</v>
      </c>
    </row>
    <row r="9100" spans="1:13" ht="15" customHeight="1">
      <c r="A9100" s="76"/>
      <c r="B9100" s="77" t="str">
        <f t="shared" si="867"/>
        <v/>
      </c>
      <c r="C9100" t="str">
        <f t="shared" si="866"/>
        <v/>
      </c>
      <c r="D9100" s="315" t="str">
        <f t="shared" si="870"/>
        <v/>
      </c>
      <c r="E9100" s="228">
        <v>0</v>
      </c>
      <c r="K9100" s="229">
        <f t="shared" si="868"/>
        <v>0</v>
      </c>
      <c r="L9100" s="229">
        <f t="shared" si="868"/>
        <v>0</v>
      </c>
      <c r="M9100" s="229">
        <f t="shared" si="869"/>
        <v>0</v>
      </c>
    </row>
    <row r="9101" spans="1:13" ht="15" customHeight="1">
      <c r="A9101" s="76"/>
      <c r="B9101" s="77" t="str">
        <f t="shared" si="867"/>
        <v/>
      </c>
      <c r="C9101" t="str">
        <f t="shared" si="866"/>
        <v/>
      </c>
      <c r="D9101" s="315" t="str">
        <f t="shared" si="870"/>
        <v/>
      </c>
      <c r="E9101" s="228">
        <v>0</v>
      </c>
      <c r="K9101" s="229">
        <f t="shared" si="868"/>
        <v>0</v>
      </c>
      <c r="L9101" s="229">
        <f t="shared" si="868"/>
        <v>0</v>
      </c>
      <c r="M9101" s="229">
        <f t="shared" si="869"/>
        <v>0</v>
      </c>
    </row>
    <row r="9102" spans="1:13" ht="15" customHeight="1">
      <c r="A9102" s="76"/>
      <c r="B9102" s="77" t="str">
        <f t="shared" si="867"/>
        <v/>
      </c>
      <c r="C9102" t="str">
        <f t="shared" si="866"/>
        <v/>
      </c>
      <c r="D9102" s="315" t="str">
        <f t="shared" si="870"/>
        <v/>
      </c>
      <c r="E9102" s="228">
        <v>0</v>
      </c>
      <c r="K9102" s="229">
        <f t="shared" si="868"/>
        <v>0</v>
      </c>
      <c r="L9102" s="229">
        <f t="shared" si="868"/>
        <v>0</v>
      </c>
      <c r="M9102" s="229">
        <f t="shared" si="869"/>
        <v>0</v>
      </c>
    </row>
    <row r="9103" spans="1:13" ht="15" customHeight="1">
      <c r="A9103" s="76"/>
      <c r="B9103" s="77" t="str">
        <f t="shared" si="867"/>
        <v/>
      </c>
      <c r="C9103" t="str">
        <f t="shared" si="866"/>
        <v/>
      </c>
      <c r="D9103" s="315" t="str">
        <f t="shared" si="870"/>
        <v/>
      </c>
      <c r="E9103" s="228">
        <v>0</v>
      </c>
      <c r="K9103" s="229">
        <f t="shared" si="868"/>
        <v>0</v>
      </c>
      <c r="L9103" s="229">
        <f t="shared" si="868"/>
        <v>0</v>
      </c>
      <c r="M9103" s="229">
        <f t="shared" si="869"/>
        <v>0</v>
      </c>
    </row>
    <row r="9104" spans="1:13" ht="15" customHeight="1">
      <c r="A9104" s="76"/>
      <c r="B9104" s="77" t="str">
        <f t="shared" si="867"/>
        <v/>
      </c>
      <c r="C9104" t="str">
        <f t="shared" si="866"/>
        <v/>
      </c>
      <c r="D9104" s="315" t="str">
        <f t="shared" si="870"/>
        <v/>
      </c>
      <c r="E9104" s="228">
        <v>0</v>
      </c>
      <c r="K9104" s="229">
        <f t="shared" si="868"/>
        <v>0</v>
      </c>
      <c r="L9104" s="229">
        <f t="shared" si="868"/>
        <v>0</v>
      </c>
      <c r="M9104" s="229">
        <f t="shared" si="869"/>
        <v>0</v>
      </c>
    </row>
    <row r="9105" spans="1:13" ht="15" customHeight="1">
      <c r="A9105" s="76"/>
      <c r="B9105" s="77" t="str">
        <f t="shared" si="867"/>
        <v/>
      </c>
      <c r="C9105" t="str">
        <f t="shared" si="866"/>
        <v/>
      </c>
      <c r="D9105" s="315" t="str">
        <f t="shared" si="870"/>
        <v/>
      </c>
      <c r="E9105" s="228">
        <v>0</v>
      </c>
      <c r="K9105" s="229">
        <f t="shared" si="868"/>
        <v>0</v>
      </c>
      <c r="L9105" s="229">
        <f t="shared" si="868"/>
        <v>0</v>
      </c>
      <c r="M9105" s="229">
        <f t="shared" si="869"/>
        <v>0</v>
      </c>
    </row>
    <row r="9106" spans="1:13" ht="15" customHeight="1">
      <c r="A9106" s="76"/>
      <c r="B9106" s="77" t="str">
        <f t="shared" si="867"/>
        <v/>
      </c>
      <c r="C9106" t="str">
        <f t="shared" si="866"/>
        <v/>
      </c>
      <c r="D9106" s="315" t="str">
        <f t="shared" si="870"/>
        <v/>
      </c>
      <c r="E9106" s="228">
        <v>0</v>
      </c>
      <c r="K9106" s="229">
        <f t="shared" si="868"/>
        <v>0</v>
      </c>
      <c r="L9106" s="229">
        <f t="shared" si="868"/>
        <v>0</v>
      </c>
      <c r="M9106" s="229">
        <f t="shared" si="869"/>
        <v>0</v>
      </c>
    </row>
    <row r="9107" spans="1:13" ht="15" customHeight="1">
      <c r="A9107" s="76"/>
      <c r="B9107" s="77" t="str">
        <f t="shared" si="867"/>
        <v/>
      </c>
      <c r="C9107" t="str">
        <f t="shared" si="866"/>
        <v/>
      </c>
      <c r="D9107" s="315" t="str">
        <f t="shared" si="870"/>
        <v/>
      </c>
      <c r="E9107" s="228">
        <v>0</v>
      </c>
      <c r="K9107" s="229">
        <f t="shared" si="868"/>
        <v>0</v>
      </c>
      <c r="L9107" s="229">
        <f t="shared" si="868"/>
        <v>0</v>
      </c>
      <c r="M9107" s="229">
        <f t="shared" si="869"/>
        <v>0</v>
      </c>
    </row>
    <row r="9108" spans="1:13" ht="15" customHeight="1">
      <c r="A9108" s="76"/>
      <c r="B9108" s="77" t="str">
        <f t="shared" si="867"/>
        <v/>
      </c>
      <c r="C9108" t="str">
        <f t="shared" si="866"/>
        <v/>
      </c>
      <c r="D9108" s="315" t="str">
        <f t="shared" si="870"/>
        <v/>
      </c>
      <c r="E9108" s="228">
        <v>0</v>
      </c>
      <c r="K9108" s="229">
        <f t="shared" si="868"/>
        <v>0</v>
      </c>
      <c r="L9108" s="229">
        <f t="shared" si="868"/>
        <v>0</v>
      </c>
      <c r="M9108" s="229">
        <f t="shared" si="869"/>
        <v>0</v>
      </c>
    </row>
    <row r="9109" spans="1:13" ht="15" customHeight="1">
      <c r="A9109" s="76"/>
      <c r="B9109" s="77" t="str">
        <f t="shared" si="867"/>
        <v/>
      </c>
      <c r="C9109" t="str">
        <f t="shared" si="866"/>
        <v/>
      </c>
      <c r="D9109" s="315" t="str">
        <f t="shared" si="870"/>
        <v/>
      </c>
      <c r="E9109" s="228">
        <v>0</v>
      </c>
      <c r="K9109" s="229">
        <f t="shared" si="868"/>
        <v>0</v>
      </c>
      <c r="L9109" s="229">
        <f t="shared" si="868"/>
        <v>0</v>
      </c>
      <c r="M9109" s="229">
        <f t="shared" si="869"/>
        <v>0</v>
      </c>
    </row>
    <row r="9110" spans="1:13" ht="15" customHeight="1">
      <c r="A9110" s="76"/>
      <c r="B9110" s="77" t="str">
        <f t="shared" si="867"/>
        <v/>
      </c>
      <c r="C9110" t="str">
        <f t="shared" si="866"/>
        <v/>
      </c>
      <c r="D9110" s="315" t="str">
        <f t="shared" si="870"/>
        <v/>
      </c>
      <c r="E9110" s="228">
        <v>0</v>
      </c>
      <c r="K9110" s="229">
        <f t="shared" si="868"/>
        <v>0</v>
      </c>
      <c r="L9110" s="229">
        <f t="shared" si="868"/>
        <v>0</v>
      </c>
      <c r="M9110" s="229">
        <f t="shared" si="869"/>
        <v>0</v>
      </c>
    </row>
    <row r="9111" spans="1:13" ht="15" customHeight="1">
      <c r="A9111" s="76"/>
      <c r="B9111" s="77" t="str">
        <f t="shared" si="867"/>
        <v/>
      </c>
      <c r="C9111" t="str">
        <f t="shared" si="866"/>
        <v/>
      </c>
      <c r="D9111" s="315" t="str">
        <f t="shared" si="870"/>
        <v/>
      </c>
      <c r="E9111" s="228">
        <v>0</v>
      </c>
      <c r="K9111" s="229">
        <f t="shared" si="868"/>
        <v>0</v>
      </c>
      <c r="L9111" s="229">
        <f t="shared" si="868"/>
        <v>0</v>
      </c>
      <c r="M9111" s="229">
        <f t="shared" si="869"/>
        <v>0</v>
      </c>
    </row>
    <row r="9112" spans="1:13" ht="15" customHeight="1">
      <c r="A9112" s="76"/>
      <c r="B9112" s="77" t="str">
        <f t="shared" si="867"/>
        <v/>
      </c>
      <c r="C9112" t="str">
        <f t="shared" si="866"/>
        <v/>
      </c>
      <c r="D9112" s="315" t="str">
        <f t="shared" si="870"/>
        <v/>
      </c>
      <c r="E9112" s="228">
        <v>0</v>
      </c>
      <c r="K9112" s="229">
        <f t="shared" si="868"/>
        <v>0</v>
      </c>
      <c r="L9112" s="229">
        <f t="shared" si="868"/>
        <v>0</v>
      </c>
      <c r="M9112" s="229">
        <f t="shared" si="869"/>
        <v>0</v>
      </c>
    </row>
    <row r="9113" spans="1:13" ht="15" customHeight="1">
      <c r="A9113" s="76"/>
      <c r="B9113" s="77" t="str">
        <f t="shared" si="867"/>
        <v/>
      </c>
      <c r="C9113" t="str">
        <f t="shared" si="866"/>
        <v/>
      </c>
      <c r="D9113" s="315" t="str">
        <f t="shared" si="870"/>
        <v/>
      </c>
      <c r="E9113" s="228">
        <v>0</v>
      </c>
      <c r="K9113" s="229">
        <f t="shared" si="868"/>
        <v>0</v>
      </c>
      <c r="L9113" s="229">
        <f t="shared" si="868"/>
        <v>0</v>
      </c>
      <c r="M9113" s="229">
        <f t="shared" si="869"/>
        <v>0</v>
      </c>
    </row>
    <row r="9114" spans="1:13" ht="15" customHeight="1">
      <c r="A9114" s="76"/>
      <c r="B9114" s="77" t="str">
        <f t="shared" si="867"/>
        <v/>
      </c>
      <c r="C9114" t="str">
        <f t="shared" si="866"/>
        <v/>
      </c>
      <c r="D9114" s="315" t="str">
        <f t="shared" si="870"/>
        <v/>
      </c>
      <c r="E9114" s="228">
        <v>0</v>
      </c>
      <c r="K9114" s="229">
        <f t="shared" si="868"/>
        <v>0</v>
      </c>
      <c r="L9114" s="229">
        <f t="shared" si="868"/>
        <v>0</v>
      </c>
      <c r="M9114" s="229">
        <f t="shared" si="869"/>
        <v>0</v>
      </c>
    </row>
    <row r="9115" spans="1:13" ht="15" customHeight="1">
      <c r="A9115" s="76"/>
      <c r="B9115" s="77" t="str">
        <f t="shared" si="867"/>
        <v/>
      </c>
      <c r="C9115" t="str">
        <f t="shared" si="866"/>
        <v/>
      </c>
      <c r="D9115" s="315" t="str">
        <f t="shared" si="870"/>
        <v/>
      </c>
      <c r="E9115" s="228">
        <v>0</v>
      </c>
      <c r="K9115" s="229">
        <f t="shared" si="868"/>
        <v>0</v>
      </c>
      <c r="L9115" s="229">
        <f t="shared" si="868"/>
        <v>0</v>
      </c>
      <c r="M9115" s="229">
        <f t="shared" si="869"/>
        <v>0</v>
      </c>
    </row>
    <row r="9116" spans="1:13" ht="15" customHeight="1">
      <c r="A9116" s="76"/>
      <c r="B9116" s="77" t="str">
        <f t="shared" si="867"/>
        <v/>
      </c>
      <c r="C9116" t="str">
        <f t="shared" si="866"/>
        <v/>
      </c>
      <c r="D9116" s="315" t="str">
        <f t="shared" si="870"/>
        <v/>
      </c>
      <c r="E9116" s="228">
        <v>0</v>
      </c>
      <c r="K9116" s="229">
        <f t="shared" si="868"/>
        <v>0</v>
      </c>
      <c r="L9116" s="229">
        <f t="shared" si="868"/>
        <v>0</v>
      </c>
      <c r="M9116" s="229">
        <f t="shared" si="869"/>
        <v>0</v>
      </c>
    </row>
    <row r="9117" spans="1:13" ht="15" customHeight="1">
      <c r="A9117" s="76"/>
      <c r="B9117" s="77" t="str">
        <f t="shared" si="867"/>
        <v/>
      </c>
      <c r="C9117" t="str">
        <f t="shared" si="866"/>
        <v/>
      </c>
      <c r="D9117" s="315" t="str">
        <f t="shared" si="870"/>
        <v/>
      </c>
      <c r="E9117" s="228">
        <v>0</v>
      </c>
      <c r="K9117" s="229">
        <f t="shared" si="868"/>
        <v>0</v>
      </c>
      <c r="L9117" s="229">
        <f t="shared" si="868"/>
        <v>0</v>
      </c>
      <c r="M9117" s="229">
        <f t="shared" si="869"/>
        <v>0</v>
      </c>
    </row>
    <row r="9118" spans="1:13" ht="15" customHeight="1">
      <c r="A9118" s="76"/>
      <c r="B9118" s="77" t="str">
        <f t="shared" si="867"/>
        <v/>
      </c>
      <c r="C9118" t="str">
        <f t="shared" si="866"/>
        <v/>
      </c>
      <c r="D9118" s="315" t="str">
        <f t="shared" si="870"/>
        <v/>
      </c>
      <c r="E9118" s="228">
        <v>0</v>
      </c>
      <c r="K9118" s="229">
        <f t="shared" si="868"/>
        <v>0</v>
      </c>
      <c r="L9118" s="229">
        <f t="shared" si="868"/>
        <v>0</v>
      </c>
      <c r="M9118" s="229">
        <f t="shared" si="869"/>
        <v>0</v>
      </c>
    </row>
    <row r="9119" spans="1:13" ht="15" customHeight="1">
      <c r="A9119" s="76"/>
      <c r="B9119" s="77" t="str">
        <f t="shared" si="867"/>
        <v/>
      </c>
      <c r="C9119" t="str">
        <f t="shared" si="866"/>
        <v/>
      </c>
      <c r="D9119" s="315" t="str">
        <f t="shared" si="870"/>
        <v/>
      </c>
      <c r="E9119" s="228">
        <v>0</v>
      </c>
      <c r="K9119" s="229">
        <f t="shared" si="868"/>
        <v>0</v>
      </c>
      <c r="L9119" s="229">
        <f t="shared" si="868"/>
        <v>0</v>
      </c>
      <c r="M9119" s="229">
        <f t="shared" si="869"/>
        <v>0</v>
      </c>
    </row>
    <row r="9120" spans="1:13" ht="15" customHeight="1">
      <c r="A9120" s="76"/>
      <c r="B9120" s="77" t="str">
        <f t="shared" si="867"/>
        <v/>
      </c>
      <c r="C9120" t="str">
        <f t="shared" si="866"/>
        <v/>
      </c>
      <c r="D9120" s="315" t="str">
        <f t="shared" si="870"/>
        <v/>
      </c>
      <c r="E9120" s="228">
        <v>0</v>
      </c>
      <c r="K9120" s="229">
        <f t="shared" si="868"/>
        <v>0</v>
      </c>
      <c r="L9120" s="229">
        <f t="shared" si="868"/>
        <v>0</v>
      </c>
      <c r="M9120" s="229">
        <f t="shared" si="869"/>
        <v>0</v>
      </c>
    </row>
    <row r="9121" spans="1:13" ht="15" customHeight="1">
      <c r="A9121" s="76"/>
      <c r="B9121" s="77" t="str">
        <f t="shared" si="867"/>
        <v/>
      </c>
      <c r="C9121" t="str">
        <f t="shared" si="866"/>
        <v/>
      </c>
      <c r="D9121" s="315" t="str">
        <f t="shared" si="870"/>
        <v/>
      </c>
      <c r="E9121" s="228">
        <v>0</v>
      </c>
      <c r="K9121" s="229">
        <f t="shared" si="868"/>
        <v>0</v>
      </c>
      <c r="L9121" s="229">
        <f t="shared" si="868"/>
        <v>0</v>
      </c>
      <c r="M9121" s="229">
        <f t="shared" si="869"/>
        <v>0</v>
      </c>
    </row>
    <row r="9122" spans="1:13" ht="15" customHeight="1">
      <c r="A9122" s="76"/>
      <c r="B9122" s="77" t="str">
        <f t="shared" si="867"/>
        <v/>
      </c>
      <c r="C9122" t="str">
        <f t="shared" si="866"/>
        <v/>
      </c>
      <c r="D9122" s="315" t="str">
        <f t="shared" si="870"/>
        <v/>
      </c>
      <c r="E9122" s="228">
        <v>0</v>
      </c>
      <c r="K9122" s="229">
        <f t="shared" si="868"/>
        <v>0</v>
      </c>
      <c r="L9122" s="229">
        <f t="shared" si="868"/>
        <v>0</v>
      </c>
      <c r="M9122" s="229">
        <f t="shared" si="869"/>
        <v>0</v>
      </c>
    </row>
    <row r="9123" spans="1:13" ht="15" customHeight="1">
      <c r="A9123" s="76"/>
      <c r="B9123" s="77" t="str">
        <f t="shared" si="867"/>
        <v/>
      </c>
      <c r="C9123" t="str">
        <f t="shared" si="866"/>
        <v/>
      </c>
      <c r="D9123" s="315" t="str">
        <f t="shared" si="870"/>
        <v/>
      </c>
      <c r="E9123" s="228">
        <v>0</v>
      </c>
      <c r="K9123" s="229">
        <f t="shared" si="868"/>
        <v>0</v>
      </c>
      <c r="L9123" s="229">
        <f t="shared" si="868"/>
        <v>0</v>
      </c>
      <c r="M9123" s="229">
        <f t="shared" si="869"/>
        <v>0</v>
      </c>
    </row>
    <row r="9124" spans="1:13" ht="15" customHeight="1">
      <c r="A9124" s="76"/>
      <c r="B9124" s="77" t="str">
        <f t="shared" si="867"/>
        <v/>
      </c>
      <c r="C9124" t="str">
        <f t="shared" si="866"/>
        <v/>
      </c>
      <c r="D9124" s="315" t="str">
        <f t="shared" si="870"/>
        <v/>
      </c>
      <c r="E9124" s="228">
        <v>0</v>
      </c>
      <c r="K9124" s="229">
        <f t="shared" si="868"/>
        <v>0</v>
      </c>
      <c r="L9124" s="229">
        <f t="shared" si="868"/>
        <v>0</v>
      </c>
      <c r="M9124" s="229">
        <f t="shared" si="869"/>
        <v>0</v>
      </c>
    </row>
    <row r="9125" spans="1:13" ht="15" customHeight="1">
      <c r="A9125" s="76"/>
      <c r="B9125" s="77" t="str">
        <f t="shared" si="867"/>
        <v/>
      </c>
      <c r="C9125" t="str">
        <f t="shared" si="866"/>
        <v/>
      </c>
      <c r="D9125" s="315" t="str">
        <f t="shared" si="870"/>
        <v/>
      </c>
      <c r="E9125" s="228">
        <v>0</v>
      </c>
      <c r="K9125" s="229">
        <f t="shared" si="868"/>
        <v>0</v>
      </c>
      <c r="L9125" s="229">
        <f t="shared" si="868"/>
        <v>0</v>
      </c>
      <c r="M9125" s="229">
        <f t="shared" si="869"/>
        <v>0</v>
      </c>
    </row>
    <row r="9126" spans="1:13" ht="15" customHeight="1">
      <c r="A9126" s="76"/>
      <c r="B9126" s="77" t="str">
        <f t="shared" si="867"/>
        <v/>
      </c>
      <c r="C9126" t="str">
        <f t="shared" si="866"/>
        <v/>
      </c>
      <c r="D9126" s="315" t="str">
        <f t="shared" si="870"/>
        <v/>
      </c>
      <c r="E9126" s="228">
        <v>0</v>
      </c>
      <c r="K9126" s="229">
        <f t="shared" si="868"/>
        <v>0</v>
      </c>
      <c r="L9126" s="229">
        <f t="shared" si="868"/>
        <v>0</v>
      </c>
      <c r="M9126" s="229">
        <f t="shared" si="869"/>
        <v>0</v>
      </c>
    </row>
    <row r="9127" spans="1:13" ht="15" customHeight="1">
      <c r="A9127" s="76"/>
      <c r="B9127" s="77" t="str">
        <f t="shared" si="867"/>
        <v/>
      </c>
      <c r="C9127" t="str">
        <f t="shared" si="866"/>
        <v/>
      </c>
      <c r="D9127" s="315" t="str">
        <f t="shared" si="870"/>
        <v/>
      </c>
      <c r="E9127" s="228">
        <v>0</v>
      </c>
      <c r="K9127" s="229">
        <f t="shared" si="868"/>
        <v>0</v>
      </c>
      <c r="L9127" s="229">
        <f t="shared" si="868"/>
        <v>0</v>
      </c>
      <c r="M9127" s="229">
        <f t="shared" si="869"/>
        <v>0</v>
      </c>
    </row>
    <row r="9128" spans="1:13" ht="15" customHeight="1">
      <c r="A9128" s="76"/>
      <c r="B9128" s="77" t="str">
        <f t="shared" si="867"/>
        <v/>
      </c>
      <c r="C9128" t="str">
        <f t="shared" si="866"/>
        <v/>
      </c>
      <c r="D9128" s="315" t="str">
        <f t="shared" si="870"/>
        <v/>
      </c>
      <c r="E9128" s="228">
        <v>0</v>
      </c>
      <c r="K9128" s="229">
        <f t="shared" si="868"/>
        <v>0</v>
      </c>
      <c r="L9128" s="229">
        <f t="shared" si="868"/>
        <v>0</v>
      </c>
      <c r="M9128" s="229">
        <f t="shared" si="869"/>
        <v>0</v>
      </c>
    </row>
    <row r="9129" spans="1:13" ht="15" customHeight="1">
      <c r="A9129" s="76"/>
      <c r="B9129" s="77" t="str">
        <f t="shared" si="867"/>
        <v/>
      </c>
      <c r="C9129" t="str">
        <f t="shared" si="866"/>
        <v/>
      </c>
      <c r="D9129" s="315" t="str">
        <f t="shared" si="870"/>
        <v/>
      </c>
      <c r="E9129" s="228">
        <v>0</v>
      </c>
      <c r="K9129" s="229">
        <f t="shared" si="868"/>
        <v>0</v>
      </c>
      <c r="L9129" s="229">
        <f t="shared" si="868"/>
        <v>0</v>
      </c>
      <c r="M9129" s="229">
        <f t="shared" si="869"/>
        <v>0</v>
      </c>
    </row>
    <row r="9130" spans="1:13" ht="15" customHeight="1">
      <c r="A9130" s="76"/>
      <c r="B9130" s="77" t="str">
        <f t="shared" si="867"/>
        <v/>
      </c>
      <c r="C9130" t="str">
        <f t="shared" si="866"/>
        <v/>
      </c>
      <c r="D9130" s="315" t="str">
        <f t="shared" si="870"/>
        <v/>
      </c>
      <c r="E9130" s="228">
        <v>0</v>
      </c>
      <c r="K9130" s="229">
        <f t="shared" si="868"/>
        <v>0</v>
      </c>
      <c r="L9130" s="229">
        <f t="shared" si="868"/>
        <v>0</v>
      </c>
      <c r="M9130" s="229">
        <f t="shared" si="869"/>
        <v>0</v>
      </c>
    </row>
    <row r="9131" spans="1:13" ht="15" customHeight="1">
      <c r="A9131" s="76"/>
      <c r="B9131" s="77" t="str">
        <f t="shared" si="867"/>
        <v/>
      </c>
      <c r="C9131" t="str">
        <f t="shared" si="866"/>
        <v/>
      </c>
      <c r="D9131" s="315" t="str">
        <f t="shared" si="870"/>
        <v/>
      </c>
      <c r="E9131" s="228">
        <v>0</v>
      </c>
      <c r="K9131" s="229">
        <f t="shared" si="868"/>
        <v>0</v>
      </c>
      <c r="L9131" s="229">
        <f t="shared" si="868"/>
        <v>0</v>
      </c>
      <c r="M9131" s="229">
        <f t="shared" si="869"/>
        <v>0</v>
      </c>
    </row>
    <row r="9132" spans="1:13" ht="15" customHeight="1">
      <c r="A9132" s="76"/>
      <c r="B9132" s="77" t="str">
        <f t="shared" si="867"/>
        <v/>
      </c>
      <c r="C9132" t="str">
        <f t="shared" si="866"/>
        <v/>
      </c>
      <c r="D9132" s="315" t="str">
        <f t="shared" si="870"/>
        <v/>
      </c>
      <c r="E9132" s="228">
        <v>0</v>
      </c>
      <c r="K9132" s="229">
        <f t="shared" si="868"/>
        <v>0</v>
      </c>
      <c r="L9132" s="229">
        <f t="shared" si="868"/>
        <v>0</v>
      </c>
      <c r="M9132" s="229">
        <f t="shared" si="869"/>
        <v>0</v>
      </c>
    </row>
    <row r="9133" spans="1:13" ht="15" customHeight="1">
      <c r="A9133" s="76"/>
      <c r="B9133" s="77" t="str">
        <f t="shared" si="867"/>
        <v/>
      </c>
      <c r="C9133" t="str">
        <f t="shared" si="866"/>
        <v/>
      </c>
      <c r="D9133" s="315" t="str">
        <f t="shared" si="870"/>
        <v/>
      </c>
      <c r="E9133" s="228">
        <v>0</v>
      </c>
      <c r="K9133" s="229">
        <f t="shared" si="868"/>
        <v>0</v>
      </c>
      <c r="L9133" s="229">
        <f t="shared" si="868"/>
        <v>0</v>
      </c>
      <c r="M9133" s="229">
        <f t="shared" si="869"/>
        <v>0</v>
      </c>
    </row>
    <row r="9134" spans="1:13" ht="15" customHeight="1">
      <c r="A9134" s="76"/>
      <c r="B9134" s="77" t="str">
        <f t="shared" si="867"/>
        <v/>
      </c>
      <c r="C9134" t="str">
        <f t="shared" si="866"/>
        <v/>
      </c>
      <c r="D9134" s="315" t="str">
        <f t="shared" si="870"/>
        <v/>
      </c>
      <c r="E9134" s="228">
        <v>0</v>
      </c>
      <c r="K9134" s="229">
        <f t="shared" si="868"/>
        <v>0</v>
      </c>
      <c r="L9134" s="229">
        <f t="shared" si="868"/>
        <v>0</v>
      </c>
      <c r="M9134" s="229">
        <f t="shared" si="869"/>
        <v>0</v>
      </c>
    </row>
    <row r="9135" spans="1:13" ht="15" customHeight="1">
      <c r="A9135" s="76"/>
      <c r="B9135" s="77" t="str">
        <f t="shared" si="867"/>
        <v/>
      </c>
      <c r="C9135" t="str">
        <f t="shared" si="866"/>
        <v/>
      </c>
      <c r="D9135" s="315" t="str">
        <f t="shared" si="870"/>
        <v/>
      </c>
      <c r="E9135" s="228">
        <v>0</v>
      </c>
      <c r="K9135" s="229">
        <f t="shared" si="868"/>
        <v>0</v>
      </c>
      <c r="L9135" s="229">
        <f t="shared" si="868"/>
        <v>0</v>
      </c>
      <c r="M9135" s="229">
        <f t="shared" si="869"/>
        <v>0</v>
      </c>
    </row>
    <row r="9136" spans="1:13" ht="15" customHeight="1">
      <c r="A9136" s="76"/>
      <c r="B9136" s="77" t="str">
        <f t="shared" si="867"/>
        <v/>
      </c>
      <c r="C9136" t="str">
        <f t="shared" si="866"/>
        <v/>
      </c>
      <c r="D9136" s="315" t="str">
        <f t="shared" si="870"/>
        <v/>
      </c>
      <c r="E9136" s="228">
        <v>0</v>
      </c>
      <c r="K9136" s="229">
        <f t="shared" si="868"/>
        <v>0</v>
      </c>
      <c r="L9136" s="229">
        <f t="shared" si="868"/>
        <v>0</v>
      </c>
      <c r="M9136" s="229">
        <f t="shared" si="869"/>
        <v>0</v>
      </c>
    </row>
    <row r="9137" spans="1:13" ht="15" customHeight="1">
      <c r="A9137" s="76"/>
      <c r="B9137" s="77" t="str">
        <f t="shared" si="867"/>
        <v/>
      </c>
      <c r="C9137" t="str">
        <f t="shared" si="866"/>
        <v/>
      </c>
      <c r="D9137" s="315" t="str">
        <f t="shared" si="870"/>
        <v/>
      </c>
      <c r="E9137" s="228">
        <v>0</v>
      </c>
      <c r="K9137" s="229">
        <f t="shared" si="868"/>
        <v>0</v>
      </c>
      <c r="L9137" s="229">
        <f t="shared" si="868"/>
        <v>0</v>
      </c>
      <c r="M9137" s="229">
        <f t="shared" si="869"/>
        <v>0</v>
      </c>
    </row>
    <row r="9138" spans="1:13" ht="15" customHeight="1">
      <c r="A9138" s="76"/>
      <c r="B9138" s="77" t="str">
        <f t="shared" si="867"/>
        <v/>
      </c>
      <c r="C9138" t="str">
        <f t="shared" si="866"/>
        <v/>
      </c>
      <c r="D9138" s="315" t="str">
        <f t="shared" si="870"/>
        <v/>
      </c>
      <c r="E9138" s="228">
        <v>0</v>
      </c>
      <c r="K9138" s="229">
        <f t="shared" si="868"/>
        <v>0</v>
      </c>
      <c r="L9138" s="229">
        <f t="shared" si="868"/>
        <v>0</v>
      </c>
      <c r="M9138" s="229">
        <f t="shared" si="869"/>
        <v>0</v>
      </c>
    </row>
    <row r="9139" spans="1:13" ht="15" customHeight="1">
      <c r="A9139" s="76"/>
      <c r="B9139" s="77" t="str">
        <f t="shared" si="867"/>
        <v/>
      </c>
      <c r="C9139" t="str">
        <f t="shared" si="866"/>
        <v/>
      </c>
      <c r="D9139" s="315" t="str">
        <f t="shared" si="870"/>
        <v/>
      </c>
      <c r="E9139" s="228">
        <v>0</v>
      </c>
      <c r="K9139" s="229">
        <f t="shared" si="868"/>
        <v>0</v>
      </c>
      <c r="L9139" s="229">
        <f t="shared" si="868"/>
        <v>0</v>
      </c>
      <c r="M9139" s="229">
        <f t="shared" si="869"/>
        <v>0</v>
      </c>
    </row>
    <row r="9140" spans="1:13" ht="15" customHeight="1">
      <c r="A9140" s="76"/>
      <c r="B9140" s="77" t="str">
        <f t="shared" si="867"/>
        <v/>
      </c>
      <c r="C9140" t="str">
        <f t="shared" si="866"/>
        <v/>
      </c>
      <c r="D9140" s="315" t="str">
        <f t="shared" si="870"/>
        <v/>
      </c>
      <c r="E9140" s="228">
        <v>0</v>
      </c>
      <c r="K9140" s="229">
        <f t="shared" si="868"/>
        <v>0</v>
      </c>
      <c r="L9140" s="229">
        <f t="shared" si="868"/>
        <v>0</v>
      </c>
      <c r="M9140" s="229">
        <f t="shared" si="869"/>
        <v>0</v>
      </c>
    </row>
    <row r="9141" spans="1:13" ht="15" customHeight="1">
      <c r="A9141" s="76"/>
      <c r="B9141" s="77" t="str">
        <f t="shared" si="867"/>
        <v/>
      </c>
      <c r="C9141" t="str">
        <f t="shared" si="866"/>
        <v/>
      </c>
      <c r="D9141" s="315" t="str">
        <f t="shared" si="870"/>
        <v/>
      </c>
      <c r="E9141" s="228">
        <v>0</v>
      </c>
      <c r="K9141" s="229">
        <f t="shared" si="868"/>
        <v>0</v>
      </c>
      <c r="L9141" s="229">
        <f t="shared" si="868"/>
        <v>0</v>
      </c>
      <c r="M9141" s="229">
        <f t="shared" si="869"/>
        <v>0</v>
      </c>
    </row>
    <row r="9142" spans="1:13" ht="15" customHeight="1">
      <c r="A9142" s="76"/>
      <c r="B9142" s="77" t="str">
        <f t="shared" si="867"/>
        <v/>
      </c>
      <c r="C9142" t="str">
        <f t="shared" si="866"/>
        <v/>
      </c>
      <c r="D9142" s="315" t="str">
        <f t="shared" si="870"/>
        <v/>
      </c>
      <c r="E9142" s="228">
        <v>0</v>
      </c>
      <c r="K9142" s="229">
        <f t="shared" si="868"/>
        <v>0</v>
      </c>
      <c r="L9142" s="229">
        <f t="shared" si="868"/>
        <v>0</v>
      </c>
      <c r="M9142" s="229">
        <f t="shared" si="869"/>
        <v>0</v>
      </c>
    </row>
    <row r="9143" spans="1:13" ht="15" customHeight="1">
      <c r="A9143" s="76"/>
      <c r="B9143" s="77" t="str">
        <f t="shared" si="867"/>
        <v/>
      </c>
      <c r="C9143" t="str">
        <f t="shared" si="866"/>
        <v/>
      </c>
      <c r="D9143" s="315" t="str">
        <f t="shared" si="870"/>
        <v/>
      </c>
      <c r="E9143" s="228">
        <v>0</v>
      </c>
      <c r="K9143" s="229">
        <f t="shared" si="868"/>
        <v>0</v>
      </c>
      <c r="L9143" s="229">
        <f t="shared" si="868"/>
        <v>0</v>
      </c>
      <c r="M9143" s="229">
        <f t="shared" si="869"/>
        <v>0</v>
      </c>
    </row>
    <row r="9144" spans="1:13" ht="15" customHeight="1">
      <c r="A9144" s="76"/>
      <c r="B9144" s="77" t="str">
        <f t="shared" si="867"/>
        <v/>
      </c>
      <c r="C9144" t="str">
        <f t="shared" si="866"/>
        <v/>
      </c>
      <c r="D9144" s="315" t="str">
        <f t="shared" si="870"/>
        <v/>
      </c>
      <c r="E9144" s="228">
        <v>0</v>
      </c>
      <c r="K9144" s="229">
        <f t="shared" si="868"/>
        <v>0</v>
      </c>
      <c r="L9144" s="229">
        <f t="shared" si="868"/>
        <v>0</v>
      </c>
      <c r="M9144" s="229">
        <f t="shared" si="869"/>
        <v>0</v>
      </c>
    </row>
    <row r="9145" spans="1:13" ht="15" customHeight="1">
      <c r="A9145" s="76"/>
      <c r="B9145" s="77" t="str">
        <f t="shared" si="867"/>
        <v/>
      </c>
      <c r="C9145" t="str">
        <f t="shared" si="866"/>
        <v/>
      </c>
      <c r="D9145" s="315" t="str">
        <f t="shared" si="870"/>
        <v/>
      </c>
      <c r="E9145" s="228">
        <v>0</v>
      </c>
      <c r="K9145" s="229">
        <f t="shared" si="868"/>
        <v>0</v>
      </c>
      <c r="L9145" s="229">
        <f t="shared" si="868"/>
        <v>0</v>
      </c>
      <c r="M9145" s="229">
        <f t="shared" si="869"/>
        <v>0</v>
      </c>
    </row>
    <row r="9146" spans="1:13" ht="15" customHeight="1">
      <c r="A9146" s="76"/>
      <c r="B9146" s="77" t="str">
        <f t="shared" si="867"/>
        <v/>
      </c>
      <c r="C9146" t="str">
        <f t="shared" si="866"/>
        <v/>
      </c>
      <c r="D9146" s="315" t="str">
        <f t="shared" si="870"/>
        <v/>
      </c>
      <c r="E9146" s="228">
        <v>0</v>
      </c>
      <c r="K9146" s="229">
        <f t="shared" si="868"/>
        <v>0</v>
      </c>
      <c r="L9146" s="229">
        <f t="shared" si="868"/>
        <v>0</v>
      </c>
      <c r="M9146" s="229">
        <f t="shared" si="869"/>
        <v>0</v>
      </c>
    </row>
    <row r="9147" spans="1:13" ht="15" customHeight="1">
      <c r="A9147" s="76"/>
      <c r="B9147" s="77" t="str">
        <f t="shared" si="867"/>
        <v/>
      </c>
      <c r="C9147" t="str">
        <f t="shared" si="866"/>
        <v/>
      </c>
      <c r="D9147" s="315" t="str">
        <f t="shared" si="870"/>
        <v/>
      </c>
      <c r="E9147" s="228">
        <v>0</v>
      </c>
      <c r="K9147" s="229">
        <f t="shared" si="868"/>
        <v>0</v>
      </c>
      <c r="L9147" s="229">
        <f t="shared" si="868"/>
        <v>0</v>
      </c>
      <c r="M9147" s="229">
        <f t="shared" si="869"/>
        <v>0</v>
      </c>
    </row>
    <row r="9148" spans="1:13" ht="15" customHeight="1">
      <c r="A9148" s="76"/>
      <c r="B9148" s="77" t="str">
        <f t="shared" si="867"/>
        <v/>
      </c>
      <c r="C9148" t="str">
        <f t="shared" si="866"/>
        <v/>
      </c>
      <c r="D9148" s="315" t="str">
        <f t="shared" si="870"/>
        <v/>
      </c>
      <c r="E9148" s="228">
        <v>0</v>
      </c>
      <c r="K9148" s="229">
        <f t="shared" si="868"/>
        <v>0</v>
      </c>
      <c r="L9148" s="229">
        <f t="shared" si="868"/>
        <v>0</v>
      </c>
      <c r="M9148" s="229">
        <f t="shared" si="869"/>
        <v>0</v>
      </c>
    </row>
    <row r="9149" spans="1:13" ht="15" customHeight="1">
      <c r="A9149" s="76"/>
      <c r="B9149" s="77" t="str">
        <f t="shared" si="867"/>
        <v/>
      </c>
      <c r="C9149" t="str">
        <f t="shared" si="866"/>
        <v/>
      </c>
      <c r="D9149" s="315" t="str">
        <f t="shared" si="870"/>
        <v/>
      </c>
      <c r="E9149" s="228">
        <v>0</v>
      </c>
      <c r="K9149" s="229">
        <f t="shared" si="868"/>
        <v>0</v>
      </c>
      <c r="L9149" s="229">
        <f t="shared" si="868"/>
        <v>0</v>
      </c>
      <c r="M9149" s="229">
        <f t="shared" si="869"/>
        <v>0</v>
      </c>
    </row>
    <row r="9150" spans="1:13" ht="15" customHeight="1">
      <c r="A9150" s="76"/>
      <c r="B9150" s="77" t="str">
        <f t="shared" si="867"/>
        <v/>
      </c>
      <c r="C9150" t="str">
        <f t="shared" si="866"/>
        <v/>
      </c>
      <c r="D9150" s="315" t="str">
        <f t="shared" si="870"/>
        <v/>
      </c>
      <c r="E9150" s="228">
        <v>0</v>
      </c>
      <c r="K9150" s="229">
        <f t="shared" si="868"/>
        <v>0</v>
      </c>
      <c r="L9150" s="229">
        <f t="shared" si="868"/>
        <v>0</v>
      </c>
      <c r="M9150" s="229">
        <f t="shared" si="869"/>
        <v>0</v>
      </c>
    </row>
    <row r="9151" spans="1:13" ht="15" customHeight="1">
      <c r="A9151" s="76"/>
      <c r="B9151" s="77" t="str">
        <f t="shared" si="867"/>
        <v/>
      </c>
      <c r="C9151" t="str">
        <f t="shared" si="866"/>
        <v/>
      </c>
      <c r="D9151" s="315" t="str">
        <f t="shared" si="870"/>
        <v/>
      </c>
      <c r="E9151" s="228">
        <v>0</v>
      </c>
      <c r="K9151" s="229">
        <f t="shared" si="868"/>
        <v>0</v>
      </c>
      <c r="L9151" s="229">
        <f t="shared" si="868"/>
        <v>0</v>
      </c>
      <c r="M9151" s="229">
        <f t="shared" si="869"/>
        <v>0</v>
      </c>
    </row>
    <row r="9152" spans="1:13" ht="15" customHeight="1">
      <c r="A9152" s="76"/>
      <c r="B9152" s="77" t="str">
        <f t="shared" si="867"/>
        <v/>
      </c>
      <c r="C9152" t="str">
        <f t="shared" si="866"/>
        <v/>
      </c>
      <c r="D9152" s="315" t="str">
        <f t="shared" si="870"/>
        <v/>
      </c>
      <c r="E9152" s="228">
        <v>0</v>
      </c>
      <c r="K9152" s="229">
        <f t="shared" si="868"/>
        <v>0</v>
      </c>
      <c r="L9152" s="229">
        <f t="shared" si="868"/>
        <v>0</v>
      </c>
      <c r="M9152" s="229">
        <f t="shared" si="869"/>
        <v>0</v>
      </c>
    </row>
    <row r="9153" spans="1:13" ht="15" customHeight="1">
      <c r="A9153" s="76"/>
      <c r="B9153" s="77" t="str">
        <f t="shared" si="867"/>
        <v/>
      </c>
      <c r="C9153" t="str">
        <f t="shared" ref="C9153:C9216" si="871">IF(A9153&lt;&gt;"",TEXT(A9153,"aaaa"),"")</f>
        <v/>
      </c>
      <c r="D9153" s="315" t="str">
        <f t="shared" si="870"/>
        <v/>
      </c>
      <c r="E9153" s="228">
        <v>0</v>
      </c>
      <c r="K9153" s="229">
        <f t="shared" si="868"/>
        <v>0</v>
      </c>
      <c r="L9153" s="229">
        <f t="shared" si="868"/>
        <v>0</v>
      </c>
      <c r="M9153" s="229">
        <f t="shared" si="869"/>
        <v>0</v>
      </c>
    </row>
    <row r="9154" spans="1:13" ht="15" customHeight="1">
      <c r="A9154" s="76"/>
      <c r="B9154" s="77" t="str">
        <f t="shared" si="867"/>
        <v/>
      </c>
      <c r="C9154" t="str">
        <f t="shared" si="871"/>
        <v/>
      </c>
      <c r="D9154" s="315" t="str">
        <f t="shared" si="870"/>
        <v/>
      </c>
      <c r="E9154" s="228">
        <v>0</v>
      </c>
      <c r="K9154" s="229">
        <f t="shared" si="868"/>
        <v>0</v>
      </c>
      <c r="L9154" s="229">
        <f t="shared" si="868"/>
        <v>0</v>
      </c>
      <c r="M9154" s="229">
        <f t="shared" si="869"/>
        <v>0</v>
      </c>
    </row>
    <row r="9155" spans="1:13" ht="15" customHeight="1">
      <c r="A9155" s="76"/>
      <c r="B9155" s="77" t="str">
        <f t="shared" si="867"/>
        <v/>
      </c>
      <c r="C9155" t="str">
        <f t="shared" si="871"/>
        <v/>
      </c>
      <c r="D9155" s="315" t="str">
        <f t="shared" si="870"/>
        <v/>
      </c>
      <c r="E9155" s="228">
        <v>0</v>
      </c>
      <c r="K9155" s="229">
        <f t="shared" si="868"/>
        <v>0</v>
      </c>
      <c r="L9155" s="229">
        <f t="shared" si="868"/>
        <v>0</v>
      </c>
      <c r="M9155" s="229">
        <f t="shared" si="869"/>
        <v>0</v>
      </c>
    </row>
    <row r="9156" spans="1:13" ht="15" customHeight="1">
      <c r="A9156" s="76"/>
      <c r="B9156" s="77" t="str">
        <f t="shared" si="867"/>
        <v/>
      </c>
      <c r="C9156" t="str">
        <f t="shared" si="871"/>
        <v/>
      </c>
      <c r="D9156" s="315" t="str">
        <f t="shared" si="870"/>
        <v/>
      </c>
      <c r="E9156" s="228">
        <v>0</v>
      </c>
      <c r="K9156" s="229">
        <f t="shared" si="868"/>
        <v>0</v>
      </c>
      <c r="L9156" s="229">
        <f t="shared" si="868"/>
        <v>0</v>
      </c>
      <c r="M9156" s="229">
        <f t="shared" si="869"/>
        <v>0</v>
      </c>
    </row>
    <row r="9157" spans="1:13" ht="15" customHeight="1">
      <c r="A9157" s="76"/>
      <c r="B9157" s="77" t="str">
        <f t="shared" si="867"/>
        <v/>
      </c>
      <c r="C9157" t="str">
        <f t="shared" si="871"/>
        <v/>
      </c>
      <c r="D9157" s="315" t="str">
        <f t="shared" si="870"/>
        <v/>
      </c>
      <c r="E9157" s="228">
        <v>0</v>
      </c>
      <c r="K9157" s="229">
        <f t="shared" si="868"/>
        <v>0</v>
      </c>
      <c r="L9157" s="229">
        <f t="shared" si="868"/>
        <v>0</v>
      </c>
      <c r="M9157" s="229">
        <f t="shared" si="869"/>
        <v>0</v>
      </c>
    </row>
    <row r="9158" spans="1:13" ht="15" customHeight="1">
      <c r="A9158" s="76"/>
      <c r="B9158" s="77" t="str">
        <f t="shared" si="867"/>
        <v/>
      </c>
      <c r="C9158" t="str">
        <f t="shared" si="871"/>
        <v/>
      </c>
      <c r="D9158" s="315" t="str">
        <f t="shared" si="870"/>
        <v/>
      </c>
      <c r="E9158" s="228">
        <v>0</v>
      </c>
      <c r="K9158" s="229">
        <f t="shared" si="868"/>
        <v>0</v>
      </c>
      <c r="L9158" s="229">
        <f t="shared" si="868"/>
        <v>0</v>
      </c>
      <c r="M9158" s="229">
        <f t="shared" si="869"/>
        <v>0</v>
      </c>
    </row>
    <row r="9159" spans="1:13" ht="15" customHeight="1">
      <c r="A9159" s="76"/>
      <c r="B9159" s="77" t="str">
        <f t="shared" ref="B9159:B9222" si="872">IF(A9159="","",TEXT(A9159,"DDDD"))</f>
        <v/>
      </c>
      <c r="C9159" t="str">
        <f t="shared" si="871"/>
        <v/>
      </c>
      <c r="D9159" s="315" t="str">
        <f t="shared" si="870"/>
        <v/>
      </c>
      <c r="E9159" s="228">
        <v>0</v>
      </c>
      <c r="K9159" s="229">
        <f t="shared" ref="K9159:L9222" si="873">IF(F9159=0,0,(1-K$4)*F9159)</f>
        <v>0</v>
      </c>
      <c r="L9159" s="229">
        <f t="shared" si="873"/>
        <v>0</v>
      </c>
      <c r="M9159" s="229">
        <f t="shared" ref="M9159:M9222" si="874">IF(H9159=0,0,(1-M$4)*H9159)</f>
        <v>0</v>
      </c>
    </row>
    <row r="9160" spans="1:13" ht="15" customHeight="1">
      <c r="A9160" s="76"/>
      <c r="B9160" s="77" t="str">
        <f t="shared" si="872"/>
        <v/>
      </c>
      <c r="C9160" t="str">
        <f t="shared" si="871"/>
        <v/>
      </c>
      <c r="D9160" s="315" t="str">
        <f t="shared" ref="D9160:D9223" si="875">IF(A9160&lt;&gt;"",PROPER(TEXT(A9160,"Mmmm")),"")</f>
        <v/>
      </c>
      <c r="E9160" s="228">
        <v>0</v>
      </c>
      <c r="K9160" s="229">
        <f t="shared" si="873"/>
        <v>0</v>
      </c>
      <c r="L9160" s="229">
        <f t="shared" si="873"/>
        <v>0</v>
      </c>
      <c r="M9160" s="229">
        <f t="shared" si="874"/>
        <v>0</v>
      </c>
    </row>
    <row r="9161" spans="1:13" ht="15" customHeight="1">
      <c r="A9161" s="76"/>
      <c r="B9161" s="77" t="str">
        <f t="shared" si="872"/>
        <v/>
      </c>
      <c r="C9161" t="str">
        <f t="shared" si="871"/>
        <v/>
      </c>
      <c r="D9161" s="315" t="str">
        <f t="shared" si="875"/>
        <v/>
      </c>
      <c r="E9161" s="228">
        <v>0</v>
      </c>
      <c r="K9161" s="229">
        <f t="shared" si="873"/>
        <v>0</v>
      </c>
      <c r="L9161" s="229">
        <f t="shared" si="873"/>
        <v>0</v>
      </c>
      <c r="M9161" s="229">
        <f t="shared" si="874"/>
        <v>0</v>
      </c>
    </row>
    <row r="9162" spans="1:13" ht="15" customHeight="1">
      <c r="A9162" s="76"/>
      <c r="B9162" s="77" t="str">
        <f t="shared" si="872"/>
        <v/>
      </c>
      <c r="C9162" t="str">
        <f t="shared" si="871"/>
        <v/>
      </c>
      <c r="D9162" s="315" t="str">
        <f t="shared" si="875"/>
        <v/>
      </c>
      <c r="E9162" s="228">
        <v>0</v>
      </c>
      <c r="K9162" s="229">
        <f t="shared" si="873"/>
        <v>0</v>
      </c>
      <c r="L9162" s="229">
        <f t="shared" si="873"/>
        <v>0</v>
      </c>
      <c r="M9162" s="229">
        <f t="shared" si="874"/>
        <v>0</v>
      </c>
    </row>
    <row r="9163" spans="1:13" ht="15" customHeight="1">
      <c r="A9163" s="76"/>
      <c r="B9163" s="77" t="str">
        <f t="shared" si="872"/>
        <v/>
      </c>
      <c r="C9163" t="str">
        <f t="shared" si="871"/>
        <v/>
      </c>
      <c r="D9163" s="315" t="str">
        <f t="shared" si="875"/>
        <v/>
      </c>
      <c r="E9163" s="228">
        <v>0</v>
      </c>
      <c r="K9163" s="229">
        <f t="shared" si="873"/>
        <v>0</v>
      </c>
      <c r="L9163" s="229">
        <f t="shared" si="873"/>
        <v>0</v>
      </c>
      <c r="M9163" s="229">
        <f t="shared" si="874"/>
        <v>0</v>
      </c>
    </row>
    <row r="9164" spans="1:13" ht="15" customHeight="1">
      <c r="A9164" s="76"/>
      <c r="B9164" s="77" t="str">
        <f t="shared" si="872"/>
        <v/>
      </c>
      <c r="C9164" t="str">
        <f t="shared" si="871"/>
        <v/>
      </c>
      <c r="D9164" s="315" t="str">
        <f t="shared" si="875"/>
        <v/>
      </c>
      <c r="E9164" s="228">
        <v>0</v>
      </c>
      <c r="K9164" s="229">
        <f t="shared" si="873"/>
        <v>0</v>
      </c>
      <c r="L9164" s="229">
        <f t="shared" si="873"/>
        <v>0</v>
      </c>
      <c r="M9164" s="229">
        <f t="shared" si="874"/>
        <v>0</v>
      </c>
    </row>
    <row r="9165" spans="1:13" ht="15" customHeight="1">
      <c r="A9165" s="76"/>
      <c r="B9165" s="77" t="str">
        <f t="shared" si="872"/>
        <v/>
      </c>
      <c r="C9165" t="str">
        <f t="shared" si="871"/>
        <v/>
      </c>
      <c r="D9165" s="315" t="str">
        <f t="shared" si="875"/>
        <v/>
      </c>
      <c r="E9165" s="228">
        <v>0</v>
      </c>
      <c r="K9165" s="229">
        <f t="shared" si="873"/>
        <v>0</v>
      </c>
      <c r="L9165" s="229">
        <f t="shared" si="873"/>
        <v>0</v>
      </c>
      <c r="M9165" s="229">
        <f t="shared" si="874"/>
        <v>0</v>
      </c>
    </row>
    <row r="9166" spans="1:13" ht="15" customHeight="1">
      <c r="A9166" s="76"/>
      <c r="B9166" s="77" t="str">
        <f t="shared" si="872"/>
        <v/>
      </c>
      <c r="C9166" t="str">
        <f t="shared" si="871"/>
        <v/>
      </c>
      <c r="D9166" s="315" t="str">
        <f t="shared" si="875"/>
        <v/>
      </c>
      <c r="E9166" s="228">
        <v>0</v>
      </c>
      <c r="K9166" s="229">
        <f t="shared" si="873"/>
        <v>0</v>
      </c>
      <c r="L9166" s="229">
        <f t="shared" si="873"/>
        <v>0</v>
      </c>
      <c r="M9166" s="229">
        <f t="shared" si="874"/>
        <v>0</v>
      </c>
    </row>
    <row r="9167" spans="1:13" ht="15" customHeight="1">
      <c r="A9167" s="76"/>
      <c r="B9167" s="77" t="str">
        <f t="shared" si="872"/>
        <v/>
      </c>
      <c r="C9167" t="str">
        <f t="shared" si="871"/>
        <v/>
      </c>
      <c r="D9167" s="315" t="str">
        <f t="shared" si="875"/>
        <v/>
      </c>
      <c r="E9167" s="228">
        <v>0</v>
      </c>
      <c r="K9167" s="229">
        <f t="shared" si="873"/>
        <v>0</v>
      </c>
      <c r="L9167" s="229">
        <f t="shared" si="873"/>
        <v>0</v>
      </c>
      <c r="M9167" s="229">
        <f t="shared" si="874"/>
        <v>0</v>
      </c>
    </row>
    <row r="9168" spans="1:13" ht="15" customHeight="1">
      <c r="A9168" s="76"/>
      <c r="B9168" s="77" t="str">
        <f t="shared" si="872"/>
        <v/>
      </c>
      <c r="C9168" t="str">
        <f t="shared" si="871"/>
        <v/>
      </c>
      <c r="D9168" s="315" t="str">
        <f t="shared" si="875"/>
        <v/>
      </c>
      <c r="E9168" s="228">
        <v>0</v>
      </c>
      <c r="K9168" s="229">
        <f t="shared" si="873"/>
        <v>0</v>
      </c>
      <c r="L9168" s="229">
        <f t="shared" si="873"/>
        <v>0</v>
      </c>
      <c r="M9168" s="229">
        <f t="shared" si="874"/>
        <v>0</v>
      </c>
    </row>
    <row r="9169" spans="1:13" ht="15" customHeight="1">
      <c r="A9169" s="76"/>
      <c r="B9169" s="77" t="str">
        <f t="shared" si="872"/>
        <v/>
      </c>
      <c r="C9169" t="str">
        <f t="shared" si="871"/>
        <v/>
      </c>
      <c r="D9169" s="315" t="str">
        <f t="shared" si="875"/>
        <v/>
      </c>
      <c r="E9169" s="228">
        <v>0</v>
      </c>
      <c r="K9169" s="229">
        <f t="shared" si="873"/>
        <v>0</v>
      </c>
      <c r="L9169" s="229">
        <f t="shared" si="873"/>
        <v>0</v>
      </c>
      <c r="M9169" s="229">
        <f t="shared" si="874"/>
        <v>0</v>
      </c>
    </row>
    <row r="9170" spans="1:13" ht="15" customHeight="1">
      <c r="A9170" s="76"/>
      <c r="B9170" s="77" t="str">
        <f t="shared" si="872"/>
        <v/>
      </c>
      <c r="C9170" t="str">
        <f t="shared" si="871"/>
        <v/>
      </c>
      <c r="D9170" s="315" t="str">
        <f t="shared" si="875"/>
        <v/>
      </c>
      <c r="E9170" s="228">
        <v>0</v>
      </c>
      <c r="K9170" s="229">
        <f t="shared" si="873"/>
        <v>0</v>
      </c>
      <c r="L9170" s="229">
        <f t="shared" si="873"/>
        <v>0</v>
      </c>
      <c r="M9170" s="229">
        <f t="shared" si="874"/>
        <v>0</v>
      </c>
    </row>
    <row r="9171" spans="1:13" ht="15" customHeight="1">
      <c r="A9171" s="76"/>
      <c r="B9171" s="77" t="str">
        <f t="shared" si="872"/>
        <v/>
      </c>
      <c r="C9171" t="str">
        <f t="shared" si="871"/>
        <v/>
      </c>
      <c r="D9171" s="315" t="str">
        <f t="shared" si="875"/>
        <v/>
      </c>
      <c r="E9171" s="228">
        <v>0</v>
      </c>
      <c r="K9171" s="229">
        <f t="shared" si="873"/>
        <v>0</v>
      </c>
      <c r="L9171" s="229">
        <f t="shared" si="873"/>
        <v>0</v>
      </c>
      <c r="M9171" s="229">
        <f t="shared" si="874"/>
        <v>0</v>
      </c>
    </row>
    <row r="9172" spans="1:13" ht="15" customHeight="1">
      <c r="A9172" s="76"/>
      <c r="B9172" s="77" t="str">
        <f t="shared" si="872"/>
        <v/>
      </c>
      <c r="C9172" t="str">
        <f t="shared" si="871"/>
        <v/>
      </c>
      <c r="D9172" s="315" t="str">
        <f t="shared" si="875"/>
        <v/>
      </c>
      <c r="E9172" s="228">
        <v>0</v>
      </c>
      <c r="K9172" s="229">
        <f t="shared" si="873"/>
        <v>0</v>
      </c>
      <c r="L9172" s="229">
        <f t="shared" si="873"/>
        <v>0</v>
      </c>
      <c r="M9172" s="229">
        <f t="shared" si="874"/>
        <v>0</v>
      </c>
    </row>
    <row r="9173" spans="1:13" ht="15" customHeight="1">
      <c r="A9173" s="76"/>
      <c r="B9173" s="77" t="str">
        <f t="shared" si="872"/>
        <v/>
      </c>
      <c r="C9173" t="str">
        <f t="shared" si="871"/>
        <v/>
      </c>
      <c r="D9173" s="315" t="str">
        <f t="shared" si="875"/>
        <v/>
      </c>
      <c r="E9173" s="228">
        <v>0</v>
      </c>
      <c r="K9173" s="229">
        <f t="shared" si="873"/>
        <v>0</v>
      </c>
      <c r="L9173" s="229">
        <f t="shared" si="873"/>
        <v>0</v>
      </c>
      <c r="M9173" s="229">
        <f t="shared" si="874"/>
        <v>0</v>
      </c>
    </row>
    <row r="9174" spans="1:13" ht="15" customHeight="1">
      <c r="A9174" s="76"/>
      <c r="B9174" s="77" t="str">
        <f t="shared" si="872"/>
        <v/>
      </c>
      <c r="C9174" t="str">
        <f t="shared" si="871"/>
        <v/>
      </c>
      <c r="D9174" s="315" t="str">
        <f t="shared" si="875"/>
        <v/>
      </c>
      <c r="E9174" s="228">
        <v>0</v>
      </c>
      <c r="K9174" s="229">
        <f t="shared" si="873"/>
        <v>0</v>
      </c>
      <c r="L9174" s="229">
        <f t="shared" si="873"/>
        <v>0</v>
      </c>
      <c r="M9174" s="229">
        <f t="shared" si="874"/>
        <v>0</v>
      </c>
    </row>
    <row r="9175" spans="1:13" ht="15" customHeight="1">
      <c r="A9175" s="76"/>
      <c r="B9175" s="77" t="str">
        <f t="shared" si="872"/>
        <v/>
      </c>
      <c r="C9175" t="str">
        <f t="shared" si="871"/>
        <v/>
      </c>
      <c r="D9175" s="315" t="str">
        <f t="shared" si="875"/>
        <v/>
      </c>
      <c r="E9175" s="228">
        <v>0</v>
      </c>
      <c r="K9175" s="229">
        <f t="shared" si="873"/>
        <v>0</v>
      </c>
      <c r="L9175" s="229">
        <f t="shared" si="873"/>
        <v>0</v>
      </c>
      <c r="M9175" s="229">
        <f t="shared" si="874"/>
        <v>0</v>
      </c>
    </row>
    <row r="9176" spans="1:13" ht="15" customHeight="1">
      <c r="A9176" s="76"/>
      <c r="B9176" s="77" t="str">
        <f t="shared" si="872"/>
        <v/>
      </c>
      <c r="C9176" t="str">
        <f t="shared" si="871"/>
        <v/>
      </c>
      <c r="D9176" s="315" t="str">
        <f t="shared" si="875"/>
        <v/>
      </c>
      <c r="E9176" s="228">
        <v>0</v>
      </c>
      <c r="K9176" s="229">
        <f t="shared" si="873"/>
        <v>0</v>
      </c>
      <c r="L9176" s="229">
        <f t="shared" si="873"/>
        <v>0</v>
      </c>
      <c r="M9176" s="229">
        <f t="shared" si="874"/>
        <v>0</v>
      </c>
    </row>
    <row r="9177" spans="1:13" ht="15" customHeight="1">
      <c r="A9177" s="76"/>
      <c r="B9177" s="77" t="str">
        <f t="shared" si="872"/>
        <v/>
      </c>
      <c r="C9177" t="str">
        <f t="shared" si="871"/>
        <v/>
      </c>
      <c r="D9177" s="315" t="str">
        <f t="shared" si="875"/>
        <v/>
      </c>
      <c r="E9177" s="228">
        <v>0</v>
      </c>
      <c r="K9177" s="229">
        <f t="shared" si="873"/>
        <v>0</v>
      </c>
      <c r="L9177" s="229">
        <f t="shared" si="873"/>
        <v>0</v>
      </c>
      <c r="M9177" s="229">
        <f t="shared" si="874"/>
        <v>0</v>
      </c>
    </row>
    <row r="9178" spans="1:13" ht="15" customHeight="1">
      <c r="A9178" s="76"/>
      <c r="B9178" s="77" t="str">
        <f t="shared" si="872"/>
        <v/>
      </c>
      <c r="C9178" t="str">
        <f t="shared" si="871"/>
        <v/>
      </c>
      <c r="D9178" s="315" t="str">
        <f t="shared" si="875"/>
        <v/>
      </c>
      <c r="E9178" s="228">
        <v>0</v>
      </c>
      <c r="K9178" s="229">
        <f t="shared" si="873"/>
        <v>0</v>
      </c>
      <c r="L9178" s="229">
        <f t="shared" si="873"/>
        <v>0</v>
      </c>
      <c r="M9178" s="229">
        <f t="shared" si="874"/>
        <v>0</v>
      </c>
    </row>
    <row r="9179" spans="1:13" ht="15" customHeight="1">
      <c r="A9179" s="76"/>
      <c r="B9179" s="77" t="str">
        <f t="shared" si="872"/>
        <v/>
      </c>
      <c r="C9179" t="str">
        <f t="shared" si="871"/>
        <v/>
      </c>
      <c r="D9179" s="315" t="str">
        <f t="shared" si="875"/>
        <v/>
      </c>
      <c r="E9179" s="228">
        <v>0</v>
      </c>
      <c r="K9179" s="229">
        <f t="shared" si="873"/>
        <v>0</v>
      </c>
      <c r="L9179" s="229">
        <f t="shared" si="873"/>
        <v>0</v>
      </c>
      <c r="M9179" s="229">
        <f t="shared" si="874"/>
        <v>0</v>
      </c>
    </row>
    <row r="9180" spans="1:13" ht="15" customHeight="1">
      <c r="A9180" s="76"/>
      <c r="B9180" s="77" t="str">
        <f t="shared" si="872"/>
        <v/>
      </c>
      <c r="C9180" t="str">
        <f t="shared" si="871"/>
        <v/>
      </c>
      <c r="D9180" s="315" t="str">
        <f t="shared" si="875"/>
        <v/>
      </c>
      <c r="E9180" s="228">
        <v>0</v>
      </c>
      <c r="K9180" s="229">
        <f t="shared" si="873"/>
        <v>0</v>
      </c>
      <c r="L9180" s="229">
        <f t="shared" si="873"/>
        <v>0</v>
      </c>
      <c r="M9180" s="229">
        <f t="shared" si="874"/>
        <v>0</v>
      </c>
    </row>
    <row r="9181" spans="1:13" ht="15" customHeight="1">
      <c r="A9181" s="76"/>
      <c r="B9181" s="77" t="str">
        <f t="shared" si="872"/>
        <v/>
      </c>
      <c r="C9181" t="str">
        <f t="shared" si="871"/>
        <v/>
      </c>
      <c r="D9181" s="315" t="str">
        <f t="shared" si="875"/>
        <v/>
      </c>
      <c r="E9181" s="228">
        <v>0</v>
      </c>
      <c r="K9181" s="229">
        <f t="shared" si="873"/>
        <v>0</v>
      </c>
      <c r="L9181" s="229">
        <f t="shared" si="873"/>
        <v>0</v>
      </c>
      <c r="M9181" s="229">
        <f t="shared" si="874"/>
        <v>0</v>
      </c>
    </row>
    <row r="9182" spans="1:13" ht="15" customHeight="1">
      <c r="A9182" s="76"/>
      <c r="B9182" s="77" t="str">
        <f t="shared" si="872"/>
        <v/>
      </c>
      <c r="C9182" t="str">
        <f t="shared" si="871"/>
        <v/>
      </c>
      <c r="D9182" s="315" t="str">
        <f t="shared" si="875"/>
        <v/>
      </c>
      <c r="E9182" s="228">
        <v>0</v>
      </c>
      <c r="K9182" s="229">
        <f t="shared" si="873"/>
        <v>0</v>
      </c>
      <c r="L9182" s="229">
        <f t="shared" si="873"/>
        <v>0</v>
      </c>
      <c r="M9182" s="229">
        <f t="shared" si="874"/>
        <v>0</v>
      </c>
    </row>
    <row r="9183" spans="1:13" ht="15" customHeight="1">
      <c r="A9183" s="76"/>
      <c r="B9183" s="77" t="str">
        <f t="shared" si="872"/>
        <v/>
      </c>
      <c r="C9183" t="str">
        <f t="shared" si="871"/>
        <v/>
      </c>
      <c r="D9183" s="315" t="str">
        <f t="shared" si="875"/>
        <v/>
      </c>
      <c r="E9183" s="228">
        <v>0</v>
      </c>
      <c r="K9183" s="229">
        <f t="shared" si="873"/>
        <v>0</v>
      </c>
      <c r="L9183" s="229">
        <f t="shared" si="873"/>
        <v>0</v>
      </c>
      <c r="M9183" s="229">
        <f t="shared" si="874"/>
        <v>0</v>
      </c>
    </row>
    <row r="9184" spans="1:13" ht="15" customHeight="1">
      <c r="A9184" s="76"/>
      <c r="B9184" s="77" t="str">
        <f t="shared" si="872"/>
        <v/>
      </c>
      <c r="C9184" t="str">
        <f t="shared" si="871"/>
        <v/>
      </c>
      <c r="D9184" s="315" t="str">
        <f t="shared" si="875"/>
        <v/>
      </c>
      <c r="E9184" s="228">
        <v>0</v>
      </c>
      <c r="K9184" s="229">
        <f t="shared" si="873"/>
        <v>0</v>
      </c>
      <c r="L9184" s="229">
        <f t="shared" si="873"/>
        <v>0</v>
      </c>
      <c r="M9184" s="229">
        <f t="shared" si="874"/>
        <v>0</v>
      </c>
    </row>
    <row r="9185" spans="1:13" ht="15" customHeight="1">
      <c r="A9185" s="76"/>
      <c r="B9185" s="77" t="str">
        <f t="shared" si="872"/>
        <v/>
      </c>
      <c r="C9185" t="str">
        <f t="shared" si="871"/>
        <v/>
      </c>
      <c r="D9185" s="315" t="str">
        <f t="shared" si="875"/>
        <v/>
      </c>
      <c r="E9185" s="228">
        <v>0</v>
      </c>
      <c r="K9185" s="229">
        <f t="shared" si="873"/>
        <v>0</v>
      </c>
      <c r="L9185" s="229">
        <f t="shared" si="873"/>
        <v>0</v>
      </c>
      <c r="M9185" s="229">
        <f t="shared" si="874"/>
        <v>0</v>
      </c>
    </row>
    <row r="9186" spans="1:13" ht="15" customHeight="1">
      <c r="A9186" s="76"/>
      <c r="B9186" s="77" t="str">
        <f t="shared" si="872"/>
        <v/>
      </c>
      <c r="C9186" t="str">
        <f t="shared" si="871"/>
        <v/>
      </c>
      <c r="D9186" s="315" t="str">
        <f t="shared" si="875"/>
        <v/>
      </c>
      <c r="E9186" s="228">
        <v>0</v>
      </c>
      <c r="K9186" s="229">
        <f t="shared" si="873"/>
        <v>0</v>
      </c>
      <c r="L9186" s="229">
        <f t="shared" si="873"/>
        <v>0</v>
      </c>
      <c r="M9186" s="229">
        <f t="shared" si="874"/>
        <v>0</v>
      </c>
    </row>
    <row r="9187" spans="1:13" ht="15" customHeight="1">
      <c r="A9187" s="76"/>
      <c r="B9187" s="77" t="str">
        <f t="shared" si="872"/>
        <v/>
      </c>
      <c r="C9187" t="str">
        <f t="shared" si="871"/>
        <v/>
      </c>
      <c r="D9187" s="315" t="str">
        <f t="shared" si="875"/>
        <v/>
      </c>
      <c r="E9187" s="228">
        <v>0</v>
      </c>
      <c r="K9187" s="229">
        <f t="shared" si="873"/>
        <v>0</v>
      </c>
      <c r="L9187" s="229">
        <f t="shared" si="873"/>
        <v>0</v>
      </c>
      <c r="M9187" s="229">
        <f t="shared" si="874"/>
        <v>0</v>
      </c>
    </row>
    <row r="9188" spans="1:13" ht="15" customHeight="1">
      <c r="A9188" s="76"/>
      <c r="B9188" s="77" t="str">
        <f t="shared" si="872"/>
        <v/>
      </c>
      <c r="C9188" t="str">
        <f t="shared" si="871"/>
        <v/>
      </c>
      <c r="D9188" s="315" t="str">
        <f t="shared" si="875"/>
        <v/>
      </c>
      <c r="E9188" s="228">
        <v>0</v>
      </c>
      <c r="K9188" s="229">
        <f t="shared" si="873"/>
        <v>0</v>
      </c>
      <c r="L9188" s="229">
        <f t="shared" si="873"/>
        <v>0</v>
      </c>
      <c r="M9188" s="229">
        <f t="shared" si="874"/>
        <v>0</v>
      </c>
    </row>
    <row r="9189" spans="1:13" ht="15" customHeight="1">
      <c r="A9189" s="76"/>
      <c r="B9189" s="77" t="str">
        <f t="shared" si="872"/>
        <v/>
      </c>
      <c r="C9189" t="str">
        <f t="shared" si="871"/>
        <v/>
      </c>
      <c r="D9189" s="315" t="str">
        <f t="shared" si="875"/>
        <v/>
      </c>
      <c r="E9189" s="228">
        <v>0</v>
      </c>
      <c r="K9189" s="229">
        <f t="shared" si="873"/>
        <v>0</v>
      </c>
      <c r="L9189" s="229">
        <f t="shared" si="873"/>
        <v>0</v>
      </c>
      <c r="M9189" s="229">
        <f t="shared" si="874"/>
        <v>0</v>
      </c>
    </row>
    <row r="9190" spans="1:13" ht="15" customHeight="1">
      <c r="A9190" s="76"/>
      <c r="B9190" s="77" t="str">
        <f t="shared" si="872"/>
        <v/>
      </c>
      <c r="C9190" t="str">
        <f t="shared" si="871"/>
        <v/>
      </c>
      <c r="D9190" s="315" t="str">
        <f t="shared" si="875"/>
        <v/>
      </c>
      <c r="E9190" s="228">
        <v>0</v>
      </c>
      <c r="K9190" s="229">
        <f t="shared" si="873"/>
        <v>0</v>
      </c>
      <c r="L9190" s="229">
        <f t="shared" si="873"/>
        <v>0</v>
      </c>
      <c r="M9190" s="229">
        <f t="shared" si="874"/>
        <v>0</v>
      </c>
    </row>
    <row r="9191" spans="1:13" ht="15" customHeight="1">
      <c r="A9191" s="76"/>
      <c r="B9191" s="77" t="str">
        <f t="shared" si="872"/>
        <v/>
      </c>
      <c r="C9191" t="str">
        <f t="shared" si="871"/>
        <v/>
      </c>
      <c r="D9191" s="315" t="str">
        <f t="shared" si="875"/>
        <v/>
      </c>
      <c r="E9191" s="228">
        <v>0</v>
      </c>
      <c r="K9191" s="229">
        <f t="shared" si="873"/>
        <v>0</v>
      </c>
      <c r="L9191" s="229">
        <f t="shared" si="873"/>
        <v>0</v>
      </c>
      <c r="M9191" s="229">
        <f t="shared" si="874"/>
        <v>0</v>
      </c>
    </row>
    <row r="9192" spans="1:13" ht="15" customHeight="1">
      <c r="A9192" s="76"/>
      <c r="B9192" s="77" t="str">
        <f t="shared" si="872"/>
        <v/>
      </c>
      <c r="C9192" t="str">
        <f t="shared" si="871"/>
        <v/>
      </c>
      <c r="D9192" s="315" t="str">
        <f t="shared" si="875"/>
        <v/>
      </c>
      <c r="E9192" s="228">
        <v>0</v>
      </c>
      <c r="K9192" s="229">
        <f t="shared" si="873"/>
        <v>0</v>
      </c>
      <c r="L9192" s="229">
        <f t="shared" si="873"/>
        <v>0</v>
      </c>
      <c r="M9192" s="229">
        <f t="shared" si="874"/>
        <v>0</v>
      </c>
    </row>
    <row r="9193" spans="1:13" ht="15" customHeight="1">
      <c r="A9193" s="76"/>
      <c r="B9193" s="77" t="str">
        <f t="shared" si="872"/>
        <v/>
      </c>
      <c r="C9193" t="str">
        <f t="shared" si="871"/>
        <v/>
      </c>
      <c r="D9193" s="315" t="str">
        <f t="shared" si="875"/>
        <v/>
      </c>
      <c r="E9193" s="228">
        <v>0</v>
      </c>
      <c r="K9193" s="229">
        <f t="shared" si="873"/>
        <v>0</v>
      </c>
      <c r="L9193" s="229">
        <f t="shared" si="873"/>
        <v>0</v>
      </c>
      <c r="M9193" s="229">
        <f t="shared" si="874"/>
        <v>0</v>
      </c>
    </row>
    <row r="9194" spans="1:13" ht="15" customHeight="1">
      <c r="A9194" s="76"/>
      <c r="B9194" s="77" t="str">
        <f t="shared" si="872"/>
        <v/>
      </c>
      <c r="C9194" t="str">
        <f t="shared" si="871"/>
        <v/>
      </c>
      <c r="D9194" s="315" t="str">
        <f t="shared" si="875"/>
        <v/>
      </c>
      <c r="E9194" s="228">
        <v>0</v>
      </c>
      <c r="K9194" s="229">
        <f t="shared" si="873"/>
        <v>0</v>
      </c>
      <c r="L9194" s="229">
        <f t="shared" si="873"/>
        <v>0</v>
      </c>
      <c r="M9194" s="229">
        <f t="shared" si="874"/>
        <v>0</v>
      </c>
    </row>
    <row r="9195" spans="1:13" ht="15" customHeight="1">
      <c r="A9195" s="76"/>
      <c r="B9195" s="77" t="str">
        <f t="shared" si="872"/>
        <v/>
      </c>
      <c r="C9195" t="str">
        <f t="shared" si="871"/>
        <v/>
      </c>
      <c r="D9195" s="315" t="str">
        <f t="shared" si="875"/>
        <v/>
      </c>
      <c r="E9195" s="228">
        <v>0</v>
      </c>
      <c r="K9195" s="229">
        <f t="shared" si="873"/>
        <v>0</v>
      </c>
      <c r="L9195" s="229">
        <f t="shared" si="873"/>
        <v>0</v>
      </c>
      <c r="M9195" s="229">
        <f t="shared" si="874"/>
        <v>0</v>
      </c>
    </row>
    <row r="9196" spans="1:13" ht="15" customHeight="1">
      <c r="A9196" s="76"/>
      <c r="B9196" s="77" t="str">
        <f t="shared" si="872"/>
        <v/>
      </c>
      <c r="C9196" t="str">
        <f t="shared" si="871"/>
        <v/>
      </c>
      <c r="D9196" s="315" t="str">
        <f t="shared" si="875"/>
        <v/>
      </c>
      <c r="E9196" s="228">
        <v>0</v>
      </c>
      <c r="K9196" s="229">
        <f t="shared" si="873"/>
        <v>0</v>
      </c>
      <c r="L9196" s="229">
        <f t="shared" si="873"/>
        <v>0</v>
      </c>
      <c r="M9196" s="229">
        <f t="shared" si="874"/>
        <v>0</v>
      </c>
    </row>
    <row r="9197" spans="1:13" ht="15" customHeight="1">
      <c r="A9197" s="76"/>
      <c r="B9197" s="77" t="str">
        <f t="shared" si="872"/>
        <v/>
      </c>
      <c r="C9197" t="str">
        <f t="shared" si="871"/>
        <v/>
      </c>
      <c r="D9197" s="315" t="str">
        <f t="shared" si="875"/>
        <v/>
      </c>
      <c r="E9197" s="228">
        <v>0</v>
      </c>
      <c r="K9197" s="229">
        <f t="shared" si="873"/>
        <v>0</v>
      </c>
      <c r="L9197" s="229">
        <f t="shared" si="873"/>
        <v>0</v>
      </c>
      <c r="M9197" s="229">
        <f t="shared" si="874"/>
        <v>0</v>
      </c>
    </row>
    <row r="9198" spans="1:13" ht="15" customHeight="1">
      <c r="A9198" s="76"/>
      <c r="B9198" s="77" t="str">
        <f t="shared" si="872"/>
        <v/>
      </c>
      <c r="C9198" t="str">
        <f t="shared" si="871"/>
        <v/>
      </c>
      <c r="D9198" s="315" t="str">
        <f t="shared" si="875"/>
        <v/>
      </c>
      <c r="E9198" s="228">
        <v>0</v>
      </c>
      <c r="K9198" s="229">
        <f t="shared" si="873"/>
        <v>0</v>
      </c>
      <c r="L9198" s="229">
        <f t="shared" si="873"/>
        <v>0</v>
      </c>
      <c r="M9198" s="229">
        <f t="shared" si="874"/>
        <v>0</v>
      </c>
    </row>
    <row r="9199" spans="1:13" ht="15" customHeight="1">
      <c r="A9199" s="76"/>
      <c r="B9199" s="77" t="str">
        <f t="shared" si="872"/>
        <v/>
      </c>
      <c r="C9199" t="str">
        <f t="shared" si="871"/>
        <v/>
      </c>
      <c r="D9199" s="315" t="str">
        <f t="shared" si="875"/>
        <v/>
      </c>
      <c r="E9199" s="228">
        <v>0</v>
      </c>
      <c r="K9199" s="229">
        <f t="shared" si="873"/>
        <v>0</v>
      </c>
      <c r="L9199" s="229">
        <f t="shared" si="873"/>
        <v>0</v>
      </c>
      <c r="M9199" s="229">
        <f t="shared" si="874"/>
        <v>0</v>
      </c>
    </row>
    <row r="9200" spans="1:13" ht="15" customHeight="1">
      <c r="A9200" s="76"/>
      <c r="B9200" s="77" t="str">
        <f t="shared" si="872"/>
        <v/>
      </c>
      <c r="C9200" t="str">
        <f t="shared" si="871"/>
        <v/>
      </c>
      <c r="D9200" s="315" t="str">
        <f t="shared" si="875"/>
        <v/>
      </c>
      <c r="E9200" s="228">
        <v>0</v>
      </c>
      <c r="K9200" s="229">
        <f t="shared" si="873"/>
        <v>0</v>
      </c>
      <c r="L9200" s="229">
        <f t="shared" si="873"/>
        <v>0</v>
      </c>
      <c r="M9200" s="229">
        <f t="shared" si="874"/>
        <v>0</v>
      </c>
    </row>
    <row r="9201" spans="1:13" ht="15" customHeight="1">
      <c r="A9201" s="76"/>
      <c r="B9201" s="77" t="str">
        <f t="shared" si="872"/>
        <v/>
      </c>
      <c r="C9201" t="str">
        <f t="shared" si="871"/>
        <v/>
      </c>
      <c r="D9201" s="315" t="str">
        <f t="shared" si="875"/>
        <v/>
      </c>
      <c r="E9201" s="228">
        <v>0</v>
      </c>
      <c r="K9201" s="229">
        <f t="shared" si="873"/>
        <v>0</v>
      </c>
      <c r="L9201" s="229">
        <f t="shared" si="873"/>
        <v>0</v>
      </c>
      <c r="M9201" s="229">
        <f t="shared" si="874"/>
        <v>0</v>
      </c>
    </row>
    <row r="9202" spans="1:13" ht="15" customHeight="1">
      <c r="A9202" s="76"/>
      <c r="B9202" s="77" t="str">
        <f t="shared" si="872"/>
        <v/>
      </c>
      <c r="C9202" t="str">
        <f t="shared" si="871"/>
        <v/>
      </c>
      <c r="D9202" s="315" t="str">
        <f t="shared" si="875"/>
        <v/>
      </c>
      <c r="E9202" s="228">
        <v>0</v>
      </c>
      <c r="K9202" s="229">
        <f t="shared" si="873"/>
        <v>0</v>
      </c>
      <c r="L9202" s="229">
        <f t="shared" si="873"/>
        <v>0</v>
      </c>
      <c r="M9202" s="229">
        <f t="shared" si="874"/>
        <v>0</v>
      </c>
    </row>
    <row r="9203" spans="1:13" ht="15" customHeight="1">
      <c r="A9203" s="76"/>
      <c r="B9203" s="77" t="str">
        <f t="shared" si="872"/>
        <v/>
      </c>
      <c r="C9203" t="str">
        <f t="shared" si="871"/>
        <v/>
      </c>
      <c r="D9203" s="315" t="str">
        <f t="shared" si="875"/>
        <v/>
      </c>
      <c r="E9203" s="228">
        <v>0</v>
      </c>
      <c r="K9203" s="229">
        <f t="shared" si="873"/>
        <v>0</v>
      </c>
      <c r="L9203" s="229">
        <f t="shared" si="873"/>
        <v>0</v>
      </c>
      <c r="M9203" s="229">
        <f t="shared" si="874"/>
        <v>0</v>
      </c>
    </row>
    <row r="9204" spans="1:13" ht="15" customHeight="1">
      <c r="A9204" s="76"/>
      <c r="B9204" s="77" t="str">
        <f t="shared" si="872"/>
        <v/>
      </c>
      <c r="C9204" t="str">
        <f t="shared" si="871"/>
        <v/>
      </c>
      <c r="D9204" s="315" t="str">
        <f t="shared" si="875"/>
        <v/>
      </c>
      <c r="E9204" s="228">
        <v>0</v>
      </c>
      <c r="K9204" s="229">
        <f t="shared" si="873"/>
        <v>0</v>
      </c>
      <c r="L9204" s="229">
        <f t="shared" si="873"/>
        <v>0</v>
      </c>
      <c r="M9204" s="229">
        <f t="shared" si="874"/>
        <v>0</v>
      </c>
    </row>
    <row r="9205" spans="1:13" ht="15" customHeight="1">
      <c r="A9205" s="76"/>
      <c r="B9205" s="77" t="str">
        <f t="shared" si="872"/>
        <v/>
      </c>
      <c r="C9205" t="str">
        <f t="shared" si="871"/>
        <v/>
      </c>
      <c r="D9205" s="315" t="str">
        <f t="shared" si="875"/>
        <v/>
      </c>
      <c r="E9205" s="228">
        <v>0</v>
      </c>
      <c r="K9205" s="229">
        <f t="shared" si="873"/>
        <v>0</v>
      </c>
      <c r="L9205" s="229">
        <f t="shared" si="873"/>
        <v>0</v>
      </c>
      <c r="M9205" s="229">
        <f t="shared" si="874"/>
        <v>0</v>
      </c>
    </row>
    <row r="9206" spans="1:13" ht="15" customHeight="1">
      <c r="A9206" s="76"/>
      <c r="B9206" s="77" t="str">
        <f t="shared" si="872"/>
        <v/>
      </c>
      <c r="C9206" t="str">
        <f t="shared" si="871"/>
        <v/>
      </c>
      <c r="D9206" s="315" t="str">
        <f t="shared" si="875"/>
        <v/>
      </c>
      <c r="E9206" s="228">
        <v>0</v>
      </c>
      <c r="K9206" s="229">
        <f t="shared" si="873"/>
        <v>0</v>
      </c>
      <c r="L9206" s="229">
        <f t="shared" si="873"/>
        <v>0</v>
      </c>
      <c r="M9206" s="229">
        <f t="shared" si="874"/>
        <v>0</v>
      </c>
    </row>
    <row r="9207" spans="1:13" ht="15" customHeight="1">
      <c r="A9207" s="76"/>
      <c r="B9207" s="77" t="str">
        <f t="shared" si="872"/>
        <v/>
      </c>
      <c r="C9207" t="str">
        <f t="shared" si="871"/>
        <v/>
      </c>
      <c r="D9207" s="315" t="str">
        <f t="shared" si="875"/>
        <v/>
      </c>
      <c r="E9207" s="228">
        <v>0</v>
      </c>
      <c r="K9207" s="229">
        <f t="shared" si="873"/>
        <v>0</v>
      </c>
      <c r="L9207" s="229">
        <f t="shared" si="873"/>
        <v>0</v>
      </c>
      <c r="M9207" s="229">
        <f t="shared" si="874"/>
        <v>0</v>
      </c>
    </row>
    <row r="9208" spans="1:13" ht="15" customHeight="1">
      <c r="A9208" s="76"/>
      <c r="B9208" s="77" t="str">
        <f t="shared" si="872"/>
        <v/>
      </c>
      <c r="C9208" t="str">
        <f t="shared" si="871"/>
        <v/>
      </c>
      <c r="D9208" s="315" t="str">
        <f t="shared" si="875"/>
        <v/>
      </c>
      <c r="E9208" s="228">
        <v>0</v>
      </c>
      <c r="K9208" s="229">
        <f t="shared" si="873"/>
        <v>0</v>
      </c>
      <c r="L9208" s="229">
        <f t="shared" si="873"/>
        <v>0</v>
      </c>
      <c r="M9208" s="229">
        <f t="shared" si="874"/>
        <v>0</v>
      </c>
    </row>
    <row r="9209" spans="1:13" ht="15" customHeight="1">
      <c r="A9209" s="76"/>
      <c r="B9209" s="77" t="str">
        <f t="shared" si="872"/>
        <v/>
      </c>
      <c r="C9209" t="str">
        <f t="shared" si="871"/>
        <v/>
      </c>
      <c r="D9209" s="315" t="str">
        <f t="shared" si="875"/>
        <v/>
      </c>
      <c r="E9209" s="228">
        <v>0</v>
      </c>
      <c r="K9209" s="229">
        <f t="shared" si="873"/>
        <v>0</v>
      </c>
      <c r="L9209" s="229">
        <f t="shared" si="873"/>
        <v>0</v>
      </c>
      <c r="M9209" s="229">
        <f t="shared" si="874"/>
        <v>0</v>
      </c>
    </row>
    <row r="9210" spans="1:13" ht="15" customHeight="1">
      <c r="A9210" s="76"/>
      <c r="B9210" s="77" t="str">
        <f t="shared" si="872"/>
        <v/>
      </c>
      <c r="C9210" t="str">
        <f t="shared" si="871"/>
        <v/>
      </c>
      <c r="D9210" s="315" t="str">
        <f t="shared" si="875"/>
        <v/>
      </c>
      <c r="E9210" s="228">
        <v>0</v>
      </c>
      <c r="K9210" s="229">
        <f t="shared" si="873"/>
        <v>0</v>
      </c>
      <c r="L9210" s="229">
        <f t="shared" si="873"/>
        <v>0</v>
      </c>
      <c r="M9210" s="229">
        <f t="shared" si="874"/>
        <v>0</v>
      </c>
    </row>
    <row r="9211" spans="1:13" ht="15" customHeight="1">
      <c r="A9211" s="76"/>
      <c r="B9211" s="77" t="str">
        <f t="shared" si="872"/>
        <v/>
      </c>
      <c r="C9211" t="str">
        <f t="shared" si="871"/>
        <v/>
      </c>
      <c r="D9211" s="315" t="str">
        <f t="shared" si="875"/>
        <v/>
      </c>
      <c r="E9211" s="228">
        <v>0</v>
      </c>
      <c r="K9211" s="229">
        <f t="shared" si="873"/>
        <v>0</v>
      </c>
      <c r="L9211" s="229">
        <f t="shared" si="873"/>
        <v>0</v>
      </c>
      <c r="M9211" s="229">
        <f t="shared" si="874"/>
        <v>0</v>
      </c>
    </row>
    <row r="9212" spans="1:13" ht="15" customHeight="1">
      <c r="A9212" s="76"/>
      <c r="B9212" s="77" t="str">
        <f t="shared" si="872"/>
        <v/>
      </c>
      <c r="C9212" t="str">
        <f t="shared" si="871"/>
        <v/>
      </c>
      <c r="D9212" s="315" t="str">
        <f t="shared" si="875"/>
        <v/>
      </c>
      <c r="E9212" s="228">
        <v>0</v>
      </c>
      <c r="K9212" s="229">
        <f t="shared" si="873"/>
        <v>0</v>
      </c>
      <c r="L9212" s="229">
        <f t="shared" si="873"/>
        <v>0</v>
      </c>
      <c r="M9212" s="229">
        <f t="shared" si="874"/>
        <v>0</v>
      </c>
    </row>
    <row r="9213" spans="1:13" ht="15" customHeight="1">
      <c r="A9213" s="76"/>
      <c r="B9213" s="77" t="str">
        <f t="shared" si="872"/>
        <v/>
      </c>
      <c r="C9213" t="str">
        <f t="shared" si="871"/>
        <v/>
      </c>
      <c r="D9213" s="315" t="str">
        <f t="shared" si="875"/>
        <v/>
      </c>
      <c r="E9213" s="228">
        <v>0</v>
      </c>
      <c r="K9213" s="229">
        <f t="shared" si="873"/>
        <v>0</v>
      </c>
      <c r="L9213" s="229">
        <f t="shared" si="873"/>
        <v>0</v>
      </c>
      <c r="M9213" s="229">
        <f t="shared" si="874"/>
        <v>0</v>
      </c>
    </row>
    <row r="9214" spans="1:13" ht="15" customHeight="1">
      <c r="A9214" s="76"/>
      <c r="B9214" s="77" t="str">
        <f t="shared" si="872"/>
        <v/>
      </c>
      <c r="C9214" t="str">
        <f t="shared" si="871"/>
        <v/>
      </c>
      <c r="D9214" s="315" t="str">
        <f t="shared" si="875"/>
        <v/>
      </c>
      <c r="E9214" s="228">
        <v>0</v>
      </c>
      <c r="K9214" s="229">
        <f t="shared" si="873"/>
        <v>0</v>
      </c>
      <c r="L9214" s="229">
        <f t="shared" si="873"/>
        <v>0</v>
      </c>
      <c r="M9214" s="229">
        <f t="shared" si="874"/>
        <v>0</v>
      </c>
    </row>
    <row r="9215" spans="1:13" ht="15" customHeight="1">
      <c r="A9215" s="76"/>
      <c r="B9215" s="77" t="str">
        <f t="shared" si="872"/>
        <v/>
      </c>
      <c r="C9215" t="str">
        <f t="shared" si="871"/>
        <v/>
      </c>
      <c r="D9215" s="315" t="str">
        <f t="shared" si="875"/>
        <v/>
      </c>
      <c r="E9215" s="228">
        <v>0</v>
      </c>
      <c r="K9215" s="229">
        <f t="shared" si="873"/>
        <v>0</v>
      </c>
      <c r="L9215" s="229">
        <f t="shared" si="873"/>
        <v>0</v>
      </c>
      <c r="M9215" s="229">
        <f t="shared" si="874"/>
        <v>0</v>
      </c>
    </row>
    <row r="9216" spans="1:13" ht="15" customHeight="1">
      <c r="A9216" s="76"/>
      <c r="B9216" s="77" t="str">
        <f t="shared" si="872"/>
        <v/>
      </c>
      <c r="C9216" t="str">
        <f t="shared" si="871"/>
        <v/>
      </c>
      <c r="D9216" s="315" t="str">
        <f t="shared" si="875"/>
        <v/>
      </c>
      <c r="E9216" s="228">
        <v>0</v>
      </c>
      <c r="K9216" s="229">
        <f t="shared" si="873"/>
        <v>0</v>
      </c>
      <c r="L9216" s="229">
        <f t="shared" si="873"/>
        <v>0</v>
      </c>
      <c r="M9216" s="229">
        <f t="shared" si="874"/>
        <v>0</v>
      </c>
    </row>
    <row r="9217" spans="1:13" ht="15" customHeight="1">
      <c r="A9217" s="76"/>
      <c r="B9217" s="77" t="str">
        <f t="shared" si="872"/>
        <v/>
      </c>
      <c r="C9217" t="str">
        <f t="shared" ref="C9217:C9280" si="876">IF(A9217&lt;&gt;"",TEXT(A9217,"aaaa"),"")</f>
        <v/>
      </c>
      <c r="D9217" s="315" t="str">
        <f t="shared" si="875"/>
        <v/>
      </c>
      <c r="E9217" s="228">
        <v>0</v>
      </c>
      <c r="K9217" s="229">
        <f t="shared" si="873"/>
        <v>0</v>
      </c>
      <c r="L9217" s="229">
        <f t="shared" si="873"/>
        <v>0</v>
      </c>
      <c r="M9217" s="229">
        <f t="shared" si="874"/>
        <v>0</v>
      </c>
    </row>
    <row r="9218" spans="1:13" ht="15" customHeight="1">
      <c r="A9218" s="76"/>
      <c r="B9218" s="77" t="str">
        <f t="shared" si="872"/>
        <v/>
      </c>
      <c r="C9218" t="str">
        <f t="shared" si="876"/>
        <v/>
      </c>
      <c r="D9218" s="315" t="str">
        <f t="shared" si="875"/>
        <v/>
      </c>
      <c r="E9218" s="228">
        <v>0</v>
      </c>
      <c r="K9218" s="229">
        <f t="shared" si="873"/>
        <v>0</v>
      </c>
      <c r="L9218" s="229">
        <f t="shared" si="873"/>
        <v>0</v>
      </c>
      <c r="M9218" s="229">
        <f t="shared" si="874"/>
        <v>0</v>
      </c>
    </row>
    <row r="9219" spans="1:13" ht="15" customHeight="1">
      <c r="A9219" s="76"/>
      <c r="B9219" s="77" t="str">
        <f t="shared" si="872"/>
        <v/>
      </c>
      <c r="C9219" t="str">
        <f t="shared" si="876"/>
        <v/>
      </c>
      <c r="D9219" s="315" t="str">
        <f t="shared" si="875"/>
        <v/>
      </c>
      <c r="E9219" s="228">
        <v>0</v>
      </c>
      <c r="K9219" s="229">
        <f t="shared" si="873"/>
        <v>0</v>
      </c>
      <c r="L9219" s="229">
        <f t="shared" si="873"/>
        <v>0</v>
      </c>
      <c r="M9219" s="229">
        <f t="shared" si="874"/>
        <v>0</v>
      </c>
    </row>
    <row r="9220" spans="1:13" ht="15" customHeight="1">
      <c r="A9220" s="76"/>
      <c r="B9220" s="77" t="str">
        <f t="shared" si="872"/>
        <v/>
      </c>
      <c r="C9220" t="str">
        <f t="shared" si="876"/>
        <v/>
      </c>
      <c r="D9220" s="315" t="str">
        <f t="shared" si="875"/>
        <v/>
      </c>
      <c r="E9220" s="228">
        <v>0</v>
      </c>
      <c r="K9220" s="229">
        <f t="shared" si="873"/>
        <v>0</v>
      </c>
      <c r="L9220" s="229">
        <f t="shared" si="873"/>
        <v>0</v>
      </c>
      <c r="M9220" s="229">
        <f t="shared" si="874"/>
        <v>0</v>
      </c>
    </row>
    <row r="9221" spans="1:13" ht="15" customHeight="1">
      <c r="A9221" s="76"/>
      <c r="B9221" s="77" t="str">
        <f t="shared" si="872"/>
        <v/>
      </c>
      <c r="C9221" t="str">
        <f t="shared" si="876"/>
        <v/>
      </c>
      <c r="D9221" s="315" t="str">
        <f t="shared" si="875"/>
        <v/>
      </c>
      <c r="E9221" s="228">
        <v>0</v>
      </c>
      <c r="K9221" s="229">
        <f t="shared" si="873"/>
        <v>0</v>
      </c>
      <c r="L9221" s="229">
        <f t="shared" si="873"/>
        <v>0</v>
      </c>
      <c r="M9221" s="229">
        <f t="shared" si="874"/>
        <v>0</v>
      </c>
    </row>
    <row r="9222" spans="1:13" ht="15" customHeight="1">
      <c r="A9222" s="76"/>
      <c r="B9222" s="77" t="str">
        <f t="shared" si="872"/>
        <v/>
      </c>
      <c r="C9222" t="str">
        <f t="shared" si="876"/>
        <v/>
      </c>
      <c r="D9222" s="315" t="str">
        <f t="shared" si="875"/>
        <v/>
      </c>
      <c r="E9222" s="228">
        <v>0</v>
      </c>
      <c r="K9222" s="229">
        <f t="shared" si="873"/>
        <v>0</v>
      </c>
      <c r="L9222" s="229">
        <f t="shared" si="873"/>
        <v>0</v>
      </c>
      <c r="M9222" s="229">
        <f t="shared" si="874"/>
        <v>0</v>
      </c>
    </row>
    <row r="9223" spans="1:13" ht="15" customHeight="1">
      <c r="A9223" s="76"/>
      <c r="B9223" s="77" t="str">
        <f t="shared" ref="B9223:B9286" si="877">IF(A9223="","",TEXT(A9223,"DDDD"))</f>
        <v/>
      </c>
      <c r="C9223" t="str">
        <f t="shared" si="876"/>
        <v/>
      </c>
      <c r="D9223" s="315" t="str">
        <f t="shared" si="875"/>
        <v/>
      </c>
      <c r="E9223" s="228">
        <v>0</v>
      </c>
      <c r="K9223" s="229">
        <f t="shared" ref="K9223:L9286" si="878">IF(F9223=0,0,(1-K$4)*F9223)</f>
        <v>0</v>
      </c>
      <c r="L9223" s="229">
        <f t="shared" si="878"/>
        <v>0</v>
      </c>
      <c r="M9223" s="229">
        <f t="shared" ref="M9223:M9286" si="879">IF(H9223=0,0,(1-M$4)*H9223)</f>
        <v>0</v>
      </c>
    </row>
    <row r="9224" spans="1:13" ht="15" customHeight="1">
      <c r="A9224" s="76"/>
      <c r="B9224" s="77" t="str">
        <f t="shared" si="877"/>
        <v/>
      </c>
      <c r="C9224" t="str">
        <f t="shared" si="876"/>
        <v/>
      </c>
      <c r="D9224" s="315" t="str">
        <f t="shared" ref="D9224:D9287" si="880">IF(A9224&lt;&gt;"",PROPER(TEXT(A9224,"Mmmm")),"")</f>
        <v/>
      </c>
      <c r="E9224" s="228">
        <v>0</v>
      </c>
      <c r="K9224" s="229">
        <f t="shared" si="878"/>
        <v>0</v>
      </c>
      <c r="L9224" s="229">
        <f t="shared" si="878"/>
        <v>0</v>
      </c>
      <c r="M9224" s="229">
        <f t="shared" si="879"/>
        <v>0</v>
      </c>
    </row>
    <row r="9225" spans="1:13" ht="15" customHeight="1">
      <c r="A9225" s="76"/>
      <c r="B9225" s="77" t="str">
        <f t="shared" si="877"/>
        <v/>
      </c>
      <c r="C9225" t="str">
        <f t="shared" si="876"/>
        <v/>
      </c>
      <c r="D9225" s="315" t="str">
        <f t="shared" si="880"/>
        <v/>
      </c>
      <c r="E9225" s="228">
        <v>0</v>
      </c>
      <c r="K9225" s="229">
        <f t="shared" si="878"/>
        <v>0</v>
      </c>
      <c r="L9225" s="229">
        <f t="shared" si="878"/>
        <v>0</v>
      </c>
      <c r="M9225" s="229">
        <f t="shared" si="879"/>
        <v>0</v>
      </c>
    </row>
    <row r="9226" spans="1:13" ht="15" customHeight="1">
      <c r="A9226" s="76"/>
      <c r="B9226" s="77" t="str">
        <f t="shared" si="877"/>
        <v/>
      </c>
      <c r="C9226" t="str">
        <f t="shared" si="876"/>
        <v/>
      </c>
      <c r="D9226" s="315" t="str">
        <f t="shared" si="880"/>
        <v/>
      </c>
      <c r="E9226" s="228">
        <v>0</v>
      </c>
      <c r="K9226" s="229">
        <f t="shared" si="878"/>
        <v>0</v>
      </c>
      <c r="L9226" s="229">
        <f t="shared" si="878"/>
        <v>0</v>
      </c>
      <c r="M9226" s="229">
        <f t="shared" si="879"/>
        <v>0</v>
      </c>
    </row>
    <row r="9227" spans="1:13" ht="15" customHeight="1">
      <c r="A9227" s="76"/>
      <c r="B9227" s="77" t="str">
        <f t="shared" si="877"/>
        <v/>
      </c>
      <c r="C9227" t="str">
        <f t="shared" si="876"/>
        <v/>
      </c>
      <c r="D9227" s="315" t="str">
        <f t="shared" si="880"/>
        <v/>
      </c>
      <c r="E9227" s="228">
        <v>0</v>
      </c>
      <c r="K9227" s="229">
        <f t="shared" si="878"/>
        <v>0</v>
      </c>
      <c r="L9227" s="229">
        <f t="shared" si="878"/>
        <v>0</v>
      </c>
      <c r="M9227" s="229">
        <f t="shared" si="879"/>
        <v>0</v>
      </c>
    </row>
    <row r="9228" spans="1:13" ht="15" customHeight="1">
      <c r="A9228" s="76"/>
      <c r="B9228" s="77" t="str">
        <f t="shared" si="877"/>
        <v/>
      </c>
      <c r="C9228" t="str">
        <f t="shared" si="876"/>
        <v/>
      </c>
      <c r="D9228" s="315" t="str">
        <f t="shared" si="880"/>
        <v/>
      </c>
      <c r="E9228" s="228">
        <v>0</v>
      </c>
      <c r="K9228" s="229">
        <f t="shared" si="878"/>
        <v>0</v>
      </c>
      <c r="L9228" s="229">
        <f t="shared" si="878"/>
        <v>0</v>
      </c>
      <c r="M9228" s="229">
        <f t="shared" si="879"/>
        <v>0</v>
      </c>
    </row>
    <row r="9229" spans="1:13" ht="15" customHeight="1">
      <c r="A9229" s="76"/>
      <c r="B9229" s="77" t="str">
        <f t="shared" si="877"/>
        <v/>
      </c>
      <c r="C9229" t="str">
        <f t="shared" si="876"/>
        <v/>
      </c>
      <c r="D9229" s="315" t="str">
        <f t="shared" si="880"/>
        <v/>
      </c>
      <c r="E9229" s="228">
        <v>0</v>
      </c>
      <c r="K9229" s="229">
        <f t="shared" si="878"/>
        <v>0</v>
      </c>
      <c r="L9229" s="229">
        <f t="shared" si="878"/>
        <v>0</v>
      </c>
      <c r="M9229" s="229">
        <f t="shared" si="879"/>
        <v>0</v>
      </c>
    </row>
    <row r="9230" spans="1:13" ht="15" customHeight="1">
      <c r="A9230" s="76"/>
      <c r="B9230" s="77" t="str">
        <f t="shared" si="877"/>
        <v/>
      </c>
      <c r="C9230" t="str">
        <f t="shared" si="876"/>
        <v/>
      </c>
      <c r="D9230" s="315" t="str">
        <f t="shared" si="880"/>
        <v/>
      </c>
      <c r="E9230" s="228">
        <v>0</v>
      </c>
      <c r="K9230" s="229">
        <f t="shared" si="878"/>
        <v>0</v>
      </c>
      <c r="L9230" s="229">
        <f t="shared" si="878"/>
        <v>0</v>
      </c>
      <c r="M9230" s="229">
        <f t="shared" si="879"/>
        <v>0</v>
      </c>
    </row>
    <row r="9231" spans="1:13" ht="15" customHeight="1">
      <c r="A9231" s="76"/>
      <c r="B9231" s="77" t="str">
        <f t="shared" si="877"/>
        <v/>
      </c>
      <c r="C9231" t="str">
        <f t="shared" si="876"/>
        <v/>
      </c>
      <c r="D9231" s="315" t="str">
        <f t="shared" si="880"/>
        <v/>
      </c>
      <c r="E9231" s="228">
        <v>0</v>
      </c>
      <c r="K9231" s="229">
        <f t="shared" si="878"/>
        <v>0</v>
      </c>
      <c r="L9231" s="229">
        <f t="shared" si="878"/>
        <v>0</v>
      </c>
      <c r="M9231" s="229">
        <f t="shared" si="879"/>
        <v>0</v>
      </c>
    </row>
    <row r="9232" spans="1:13" ht="15" customHeight="1">
      <c r="A9232" s="76"/>
      <c r="B9232" s="77" t="str">
        <f t="shared" si="877"/>
        <v/>
      </c>
      <c r="C9232" t="str">
        <f t="shared" si="876"/>
        <v/>
      </c>
      <c r="D9232" s="315" t="str">
        <f t="shared" si="880"/>
        <v/>
      </c>
      <c r="E9232" s="228">
        <v>0</v>
      </c>
      <c r="K9232" s="229">
        <f t="shared" si="878"/>
        <v>0</v>
      </c>
      <c r="L9232" s="229">
        <f t="shared" si="878"/>
        <v>0</v>
      </c>
      <c r="M9232" s="229">
        <f t="shared" si="879"/>
        <v>0</v>
      </c>
    </row>
    <row r="9233" spans="1:13" ht="15" customHeight="1">
      <c r="A9233" s="76"/>
      <c r="B9233" s="77" t="str">
        <f t="shared" si="877"/>
        <v/>
      </c>
      <c r="C9233" t="str">
        <f t="shared" si="876"/>
        <v/>
      </c>
      <c r="D9233" s="315" t="str">
        <f t="shared" si="880"/>
        <v/>
      </c>
      <c r="E9233" s="228">
        <v>0</v>
      </c>
      <c r="K9233" s="229">
        <f t="shared" si="878"/>
        <v>0</v>
      </c>
      <c r="L9233" s="229">
        <f t="shared" si="878"/>
        <v>0</v>
      </c>
      <c r="M9233" s="229">
        <f t="shared" si="879"/>
        <v>0</v>
      </c>
    </row>
    <row r="9234" spans="1:13" ht="15" customHeight="1">
      <c r="A9234" s="76"/>
      <c r="B9234" s="77" t="str">
        <f t="shared" si="877"/>
        <v/>
      </c>
      <c r="C9234" t="str">
        <f t="shared" si="876"/>
        <v/>
      </c>
      <c r="D9234" s="315" t="str">
        <f t="shared" si="880"/>
        <v/>
      </c>
      <c r="E9234" s="228">
        <v>0</v>
      </c>
      <c r="K9234" s="229">
        <f t="shared" si="878"/>
        <v>0</v>
      </c>
      <c r="L9234" s="229">
        <f t="shared" si="878"/>
        <v>0</v>
      </c>
      <c r="M9234" s="229">
        <f t="shared" si="879"/>
        <v>0</v>
      </c>
    </row>
    <row r="9235" spans="1:13" ht="15" customHeight="1">
      <c r="A9235" s="76"/>
      <c r="B9235" s="77" t="str">
        <f t="shared" si="877"/>
        <v/>
      </c>
      <c r="C9235" t="str">
        <f t="shared" si="876"/>
        <v/>
      </c>
      <c r="D9235" s="315" t="str">
        <f t="shared" si="880"/>
        <v/>
      </c>
      <c r="E9235" s="228">
        <v>0</v>
      </c>
      <c r="K9235" s="229">
        <f t="shared" si="878"/>
        <v>0</v>
      </c>
      <c r="L9235" s="229">
        <f t="shared" si="878"/>
        <v>0</v>
      </c>
      <c r="M9235" s="229">
        <f t="shared" si="879"/>
        <v>0</v>
      </c>
    </row>
    <row r="9236" spans="1:13" ht="15" customHeight="1">
      <c r="A9236" s="76"/>
      <c r="B9236" s="77" t="str">
        <f t="shared" si="877"/>
        <v/>
      </c>
      <c r="C9236" t="str">
        <f t="shared" si="876"/>
        <v/>
      </c>
      <c r="D9236" s="315" t="str">
        <f t="shared" si="880"/>
        <v/>
      </c>
      <c r="E9236" s="228">
        <v>0</v>
      </c>
      <c r="K9236" s="229">
        <f t="shared" si="878"/>
        <v>0</v>
      </c>
      <c r="L9236" s="229">
        <f t="shared" si="878"/>
        <v>0</v>
      </c>
      <c r="M9236" s="229">
        <f t="shared" si="879"/>
        <v>0</v>
      </c>
    </row>
    <row r="9237" spans="1:13" ht="15" customHeight="1">
      <c r="A9237" s="76"/>
      <c r="B9237" s="77" t="str">
        <f t="shared" si="877"/>
        <v/>
      </c>
      <c r="C9237" t="str">
        <f t="shared" si="876"/>
        <v/>
      </c>
      <c r="D9237" s="315" t="str">
        <f t="shared" si="880"/>
        <v/>
      </c>
      <c r="E9237" s="228">
        <v>0</v>
      </c>
      <c r="K9237" s="229">
        <f t="shared" si="878"/>
        <v>0</v>
      </c>
      <c r="L9237" s="229">
        <f t="shared" si="878"/>
        <v>0</v>
      </c>
      <c r="M9237" s="229">
        <f t="shared" si="879"/>
        <v>0</v>
      </c>
    </row>
    <row r="9238" spans="1:13" ht="15" customHeight="1">
      <c r="A9238" s="76"/>
      <c r="B9238" s="77" t="str">
        <f t="shared" si="877"/>
        <v/>
      </c>
      <c r="C9238" t="str">
        <f t="shared" si="876"/>
        <v/>
      </c>
      <c r="D9238" s="315" t="str">
        <f t="shared" si="880"/>
        <v/>
      </c>
      <c r="E9238" s="228">
        <v>0</v>
      </c>
      <c r="K9238" s="229">
        <f t="shared" si="878"/>
        <v>0</v>
      </c>
      <c r="L9238" s="229">
        <f t="shared" si="878"/>
        <v>0</v>
      </c>
      <c r="M9238" s="229">
        <f t="shared" si="879"/>
        <v>0</v>
      </c>
    </row>
    <row r="9239" spans="1:13" ht="15" customHeight="1">
      <c r="A9239" s="76"/>
      <c r="B9239" s="77" t="str">
        <f t="shared" si="877"/>
        <v/>
      </c>
      <c r="C9239" t="str">
        <f t="shared" si="876"/>
        <v/>
      </c>
      <c r="D9239" s="315" t="str">
        <f t="shared" si="880"/>
        <v/>
      </c>
      <c r="E9239" s="228">
        <v>0</v>
      </c>
      <c r="K9239" s="229">
        <f t="shared" si="878"/>
        <v>0</v>
      </c>
      <c r="L9239" s="229">
        <f t="shared" si="878"/>
        <v>0</v>
      </c>
      <c r="M9239" s="229">
        <f t="shared" si="879"/>
        <v>0</v>
      </c>
    </row>
    <row r="9240" spans="1:13" ht="15" customHeight="1">
      <c r="A9240" s="76"/>
      <c r="B9240" s="77" t="str">
        <f t="shared" si="877"/>
        <v/>
      </c>
      <c r="C9240" t="str">
        <f t="shared" si="876"/>
        <v/>
      </c>
      <c r="D9240" s="315" t="str">
        <f t="shared" si="880"/>
        <v/>
      </c>
      <c r="E9240" s="228">
        <v>0</v>
      </c>
      <c r="K9240" s="229">
        <f t="shared" si="878"/>
        <v>0</v>
      </c>
      <c r="L9240" s="229">
        <f t="shared" si="878"/>
        <v>0</v>
      </c>
      <c r="M9240" s="229">
        <f t="shared" si="879"/>
        <v>0</v>
      </c>
    </row>
    <row r="9241" spans="1:13" ht="15" customHeight="1">
      <c r="A9241" s="76"/>
      <c r="B9241" s="77" t="str">
        <f t="shared" si="877"/>
        <v/>
      </c>
      <c r="C9241" t="str">
        <f t="shared" si="876"/>
        <v/>
      </c>
      <c r="D9241" s="315" t="str">
        <f t="shared" si="880"/>
        <v/>
      </c>
      <c r="E9241" s="228">
        <v>0</v>
      </c>
      <c r="K9241" s="229">
        <f t="shared" si="878"/>
        <v>0</v>
      </c>
      <c r="L9241" s="229">
        <f t="shared" si="878"/>
        <v>0</v>
      </c>
      <c r="M9241" s="229">
        <f t="shared" si="879"/>
        <v>0</v>
      </c>
    </row>
    <row r="9242" spans="1:13" ht="15" customHeight="1">
      <c r="A9242" s="76"/>
      <c r="B9242" s="77" t="str">
        <f t="shared" si="877"/>
        <v/>
      </c>
      <c r="C9242" t="str">
        <f t="shared" si="876"/>
        <v/>
      </c>
      <c r="D9242" s="315" t="str">
        <f t="shared" si="880"/>
        <v/>
      </c>
      <c r="E9242" s="228">
        <v>0</v>
      </c>
      <c r="K9242" s="229">
        <f t="shared" si="878"/>
        <v>0</v>
      </c>
      <c r="L9242" s="229">
        <f t="shared" si="878"/>
        <v>0</v>
      </c>
      <c r="M9242" s="229">
        <f t="shared" si="879"/>
        <v>0</v>
      </c>
    </row>
    <row r="9243" spans="1:13" ht="15" customHeight="1">
      <c r="A9243" s="76"/>
      <c r="B9243" s="77" t="str">
        <f t="shared" si="877"/>
        <v/>
      </c>
      <c r="C9243" t="str">
        <f t="shared" si="876"/>
        <v/>
      </c>
      <c r="D9243" s="315" t="str">
        <f t="shared" si="880"/>
        <v/>
      </c>
      <c r="E9243" s="228">
        <v>0</v>
      </c>
      <c r="K9243" s="229">
        <f t="shared" si="878"/>
        <v>0</v>
      </c>
      <c r="L9243" s="229">
        <f t="shared" si="878"/>
        <v>0</v>
      </c>
      <c r="M9243" s="229">
        <f t="shared" si="879"/>
        <v>0</v>
      </c>
    </row>
    <row r="9244" spans="1:13" ht="15" customHeight="1">
      <c r="A9244" s="76"/>
      <c r="B9244" s="77" t="str">
        <f t="shared" si="877"/>
        <v/>
      </c>
      <c r="C9244" t="str">
        <f t="shared" si="876"/>
        <v/>
      </c>
      <c r="D9244" s="315" t="str">
        <f t="shared" si="880"/>
        <v/>
      </c>
      <c r="E9244" s="228">
        <v>0</v>
      </c>
      <c r="K9244" s="229">
        <f t="shared" si="878"/>
        <v>0</v>
      </c>
      <c r="L9244" s="229">
        <f t="shared" si="878"/>
        <v>0</v>
      </c>
      <c r="M9244" s="229">
        <f t="shared" si="879"/>
        <v>0</v>
      </c>
    </row>
    <row r="9245" spans="1:13" ht="15" customHeight="1">
      <c r="A9245" s="76"/>
      <c r="B9245" s="77" t="str">
        <f t="shared" si="877"/>
        <v/>
      </c>
      <c r="C9245" t="str">
        <f t="shared" si="876"/>
        <v/>
      </c>
      <c r="D9245" s="315" t="str">
        <f t="shared" si="880"/>
        <v/>
      </c>
      <c r="E9245" s="228">
        <v>0</v>
      </c>
      <c r="K9245" s="229">
        <f t="shared" si="878"/>
        <v>0</v>
      </c>
      <c r="L9245" s="229">
        <f t="shared" si="878"/>
        <v>0</v>
      </c>
      <c r="M9245" s="229">
        <f t="shared" si="879"/>
        <v>0</v>
      </c>
    </row>
    <row r="9246" spans="1:13" ht="15" customHeight="1">
      <c r="A9246" s="76"/>
      <c r="B9246" s="77" t="str">
        <f t="shared" si="877"/>
        <v/>
      </c>
      <c r="C9246" t="str">
        <f t="shared" si="876"/>
        <v/>
      </c>
      <c r="D9246" s="315" t="str">
        <f t="shared" si="880"/>
        <v/>
      </c>
      <c r="E9246" s="228">
        <v>0</v>
      </c>
      <c r="K9246" s="229">
        <f t="shared" si="878"/>
        <v>0</v>
      </c>
      <c r="L9246" s="229">
        <f t="shared" si="878"/>
        <v>0</v>
      </c>
      <c r="M9246" s="229">
        <f t="shared" si="879"/>
        <v>0</v>
      </c>
    </row>
    <row r="9247" spans="1:13" ht="15" customHeight="1">
      <c r="A9247" s="76"/>
      <c r="B9247" s="77" t="str">
        <f t="shared" si="877"/>
        <v/>
      </c>
      <c r="C9247" t="str">
        <f t="shared" si="876"/>
        <v/>
      </c>
      <c r="D9247" s="315" t="str">
        <f t="shared" si="880"/>
        <v/>
      </c>
      <c r="E9247" s="228">
        <v>0</v>
      </c>
      <c r="K9247" s="229">
        <f t="shared" si="878"/>
        <v>0</v>
      </c>
      <c r="L9247" s="229">
        <f t="shared" si="878"/>
        <v>0</v>
      </c>
      <c r="M9247" s="229">
        <f t="shared" si="879"/>
        <v>0</v>
      </c>
    </row>
    <row r="9248" spans="1:13" ht="15" customHeight="1">
      <c r="A9248" s="76"/>
      <c r="B9248" s="77" t="str">
        <f t="shared" si="877"/>
        <v/>
      </c>
      <c r="C9248" t="str">
        <f t="shared" si="876"/>
        <v/>
      </c>
      <c r="D9248" s="315" t="str">
        <f t="shared" si="880"/>
        <v/>
      </c>
      <c r="E9248" s="228">
        <v>0</v>
      </c>
      <c r="K9248" s="229">
        <f t="shared" si="878"/>
        <v>0</v>
      </c>
      <c r="L9248" s="229">
        <f t="shared" si="878"/>
        <v>0</v>
      </c>
      <c r="M9248" s="229">
        <f t="shared" si="879"/>
        <v>0</v>
      </c>
    </row>
    <row r="9249" spans="1:13" ht="15" customHeight="1">
      <c r="A9249" s="76"/>
      <c r="B9249" s="77" t="str">
        <f t="shared" si="877"/>
        <v/>
      </c>
      <c r="C9249" t="str">
        <f t="shared" si="876"/>
        <v/>
      </c>
      <c r="D9249" s="315" t="str">
        <f t="shared" si="880"/>
        <v/>
      </c>
      <c r="E9249" s="228">
        <v>0</v>
      </c>
      <c r="K9249" s="229">
        <f t="shared" si="878"/>
        <v>0</v>
      </c>
      <c r="L9249" s="229">
        <f t="shared" si="878"/>
        <v>0</v>
      </c>
      <c r="M9249" s="229">
        <f t="shared" si="879"/>
        <v>0</v>
      </c>
    </row>
    <row r="9250" spans="1:13" ht="15" customHeight="1">
      <c r="A9250" s="76"/>
      <c r="B9250" s="77" t="str">
        <f t="shared" si="877"/>
        <v/>
      </c>
      <c r="C9250" t="str">
        <f t="shared" si="876"/>
        <v/>
      </c>
      <c r="D9250" s="315" t="str">
        <f t="shared" si="880"/>
        <v/>
      </c>
      <c r="E9250" s="228">
        <v>0</v>
      </c>
      <c r="K9250" s="229">
        <f t="shared" si="878"/>
        <v>0</v>
      </c>
      <c r="L9250" s="229">
        <f t="shared" si="878"/>
        <v>0</v>
      </c>
      <c r="M9250" s="229">
        <f t="shared" si="879"/>
        <v>0</v>
      </c>
    </row>
    <row r="9251" spans="1:13" ht="15" customHeight="1">
      <c r="A9251" s="76"/>
      <c r="B9251" s="77" t="str">
        <f t="shared" si="877"/>
        <v/>
      </c>
      <c r="C9251" t="str">
        <f t="shared" si="876"/>
        <v/>
      </c>
      <c r="D9251" s="315" t="str">
        <f t="shared" si="880"/>
        <v/>
      </c>
      <c r="E9251" s="228">
        <v>0</v>
      </c>
      <c r="K9251" s="229">
        <f t="shared" si="878"/>
        <v>0</v>
      </c>
      <c r="L9251" s="229">
        <f t="shared" si="878"/>
        <v>0</v>
      </c>
      <c r="M9251" s="229">
        <f t="shared" si="879"/>
        <v>0</v>
      </c>
    </row>
    <row r="9252" spans="1:13" ht="15" customHeight="1">
      <c r="A9252" s="76"/>
      <c r="B9252" s="77" t="str">
        <f t="shared" si="877"/>
        <v/>
      </c>
      <c r="C9252" t="str">
        <f t="shared" si="876"/>
        <v/>
      </c>
      <c r="D9252" s="315" t="str">
        <f t="shared" si="880"/>
        <v/>
      </c>
      <c r="E9252" s="228">
        <v>0</v>
      </c>
      <c r="K9252" s="229">
        <f t="shared" si="878"/>
        <v>0</v>
      </c>
      <c r="L9252" s="229">
        <f t="shared" si="878"/>
        <v>0</v>
      </c>
      <c r="M9252" s="229">
        <f t="shared" si="879"/>
        <v>0</v>
      </c>
    </row>
    <row r="9253" spans="1:13" ht="15" customHeight="1">
      <c r="A9253" s="76"/>
      <c r="B9253" s="77" t="str">
        <f t="shared" si="877"/>
        <v/>
      </c>
      <c r="C9253" t="str">
        <f t="shared" si="876"/>
        <v/>
      </c>
      <c r="D9253" s="315" t="str">
        <f t="shared" si="880"/>
        <v/>
      </c>
      <c r="E9253" s="228">
        <v>0</v>
      </c>
      <c r="K9253" s="229">
        <f t="shared" si="878"/>
        <v>0</v>
      </c>
      <c r="L9253" s="229">
        <f t="shared" si="878"/>
        <v>0</v>
      </c>
      <c r="M9253" s="229">
        <f t="shared" si="879"/>
        <v>0</v>
      </c>
    </row>
    <row r="9254" spans="1:13" ht="15" customHeight="1">
      <c r="A9254" s="76"/>
      <c r="B9254" s="77" t="str">
        <f t="shared" si="877"/>
        <v/>
      </c>
      <c r="C9254" t="str">
        <f t="shared" si="876"/>
        <v/>
      </c>
      <c r="D9254" s="315" t="str">
        <f t="shared" si="880"/>
        <v/>
      </c>
      <c r="E9254" s="228">
        <v>0</v>
      </c>
      <c r="K9254" s="229">
        <f t="shared" si="878"/>
        <v>0</v>
      </c>
      <c r="L9254" s="229">
        <f t="shared" si="878"/>
        <v>0</v>
      </c>
      <c r="M9254" s="229">
        <f t="shared" si="879"/>
        <v>0</v>
      </c>
    </row>
    <row r="9255" spans="1:13" ht="15" customHeight="1">
      <c r="A9255" s="76"/>
      <c r="B9255" s="77" t="str">
        <f t="shared" si="877"/>
        <v/>
      </c>
      <c r="C9255" t="str">
        <f t="shared" si="876"/>
        <v/>
      </c>
      <c r="D9255" s="315" t="str">
        <f t="shared" si="880"/>
        <v/>
      </c>
      <c r="E9255" s="228">
        <v>0</v>
      </c>
      <c r="K9255" s="229">
        <f t="shared" si="878"/>
        <v>0</v>
      </c>
      <c r="L9255" s="229">
        <f t="shared" si="878"/>
        <v>0</v>
      </c>
      <c r="M9255" s="229">
        <f t="shared" si="879"/>
        <v>0</v>
      </c>
    </row>
    <row r="9256" spans="1:13" ht="15" customHeight="1">
      <c r="A9256" s="76"/>
      <c r="B9256" s="77" t="str">
        <f t="shared" si="877"/>
        <v/>
      </c>
      <c r="C9256" t="str">
        <f t="shared" si="876"/>
        <v/>
      </c>
      <c r="D9256" s="315" t="str">
        <f t="shared" si="880"/>
        <v/>
      </c>
      <c r="E9256" s="228">
        <v>0</v>
      </c>
      <c r="K9256" s="229">
        <f t="shared" si="878"/>
        <v>0</v>
      </c>
      <c r="L9256" s="229">
        <f t="shared" si="878"/>
        <v>0</v>
      </c>
      <c r="M9256" s="229">
        <f t="shared" si="879"/>
        <v>0</v>
      </c>
    </row>
    <row r="9257" spans="1:13" ht="15" customHeight="1">
      <c r="A9257" s="76"/>
      <c r="B9257" s="77" t="str">
        <f t="shared" si="877"/>
        <v/>
      </c>
      <c r="C9257" t="str">
        <f t="shared" si="876"/>
        <v/>
      </c>
      <c r="D9257" s="315" t="str">
        <f t="shared" si="880"/>
        <v/>
      </c>
      <c r="E9257" s="228">
        <v>0</v>
      </c>
      <c r="K9257" s="229">
        <f t="shared" si="878"/>
        <v>0</v>
      </c>
      <c r="L9257" s="229">
        <f t="shared" si="878"/>
        <v>0</v>
      </c>
      <c r="M9257" s="229">
        <f t="shared" si="879"/>
        <v>0</v>
      </c>
    </row>
    <row r="9258" spans="1:13" ht="15" customHeight="1">
      <c r="A9258" s="76"/>
      <c r="B9258" s="77" t="str">
        <f t="shared" si="877"/>
        <v/>
      </c>
      <c r="C9258" t="str">
        <f t="shared" si="876"/>
        <v/>
      </c>
      <c r="D9258" s="315" t="str">
        <f t="shared" si="880"/>
        <v/>
      </c>
      <c r="E9258" s="228">
        <v>0</v>
      </c>
      <c r="K9258" s="229">
        <f t="shared" si="878"/>
        <v>0</v>
      </c>
      <c r="L9258" s="229">
        <f t="shared" si="878"/>
        <v>0</v>
      </c>
      <c r="M9258" s="229">
        <f t="shared" si="879"/>
        <v>0</v>
      </c>
    </row>
    <row r="9259" spans="1:13" ht="15" customHeight="1">
      <c r="A9259" s="76"/>
      <c r="B9259" s="77" t="str">
        <f t="shared" si="877"/>
        <v/>
      </c>
      <c r="C9259" t="str">
        <f t="shared" si="876"/>
        <v/>
      </c>
      <c r="D9259" s="315" t="str">
        <f t="shared" si="880"/>
        <v/>
      </c>
      <c r="E9259" s="228">
        <v>0</v>
      </c>
      <c r="K9259" s="229">
        <f t="shared" si="878"/>
        <v>0</v>
      </c>
      <c r="L9259" s="229">
        <f t="shared" si="878"/>
        <v>0</v>
      </c>
      <c r="M9259" s="229">
        <f t="shared" si="879"/>
        <v>0</v>
      </c>
    </row>
    <row r="9260" spans="1:13" ht="15" customHeight="1">
      <c r="A9260" s="76"/>
      <c r="B9260" s="77" t="str">
        <f t="shared" si="877"/>
        <v/>
      </c>
      <c r="C9260" t="str">
        <f t="shared" si="876"/>
        <v/>
      </c>
      <c r="D9260" s="315" t="str">
        <f t="shared" si="880"/>
        <v/>
      </c>
      <c r="E9260" s="228">
        <v>0</v>
      </c>
      <c r="K9260" s="229">
        <f t="shared" si="878"/>
        <v>0</v>
      </c>
      <c r="L9260" s="229">
        <f t="shared" si="878"/>
        <v>0</v>
      </c>
      <c r="M9260" s="229">
        <f t="shared" si="879"/>
        <v>0</v>
      </c>
    </row>
    <row r="9261" spans="1:13" ht="15" customHeight="1">
      <c r="A9261" s="76"/>
      <c r="B9261" s="77" t="str">
        <f t="shared" si="877"/>
        <v/>
      </c>
      <c r="C9261" t="str">
        <f t="shared" si="876"/>
        <v/>
      </c>
      <c r="D9261" s="315" t="str">
        <f t="shared" si="880"/>
        <v/>
      </c>
      <c r="E9261" s="228">
        <v>0</v>
      </c>
      <c r="K9261" s="229">
        <f t="shared" si="878"/>
        <v>0</v>
      </c>
      <c r="L9261" s="229">
        <f t="shared" si="878"/>
        <v>0</v>
      </c>
      <c r="M9261" s="229">
        <f t="shared" si="879"/>
        <v>0</v>
      </c>
    </row>
    <row r="9262" spans="1:13" ht="15" customHeight="1">
      <c r="A9262" s="76"/>
      <c r="B9262" s="77" t="str">
        <f t="shared" si="877"/>
        <v/>
      </c>
      <c r="C9262" t="str">
        <f t="shared" si="876"/>
        <v/>
      </c>
      <c r="D9262" s="315" t="str">
        <f t="shared" si="880"/>
        <v/>
      </c>
      <c r="E9262" s="228">
        <v>0</v>
      </c>
      <c r="K9262" s="229">
        <f t="shared" si="878"/>
        <v>0</v>
      </c>
      <c r="L9262" s="229">
        <f t="shared" si="878"/>
        <v>0</v>
      </c>
      <c r="M9262" s="229">
        <f t="shared" si="879"/>
        <v>0</v>
      </c>
    </row>
    <row r="9263" spans="1:13" ht="15" customHeight="1">
      <c r="A9263" s="76"/>
      <c r="B9263" s="77" t="str">
        <f t="shared" si="877"/>
        <v/>
      </c>
      <c r="C9263" t="str">
        <f t="shared" si="876"/>
        <v/>
      </c>
      <c r="D9263" s="315" t="str">
        <f t="shared" si="880"/>
        <v/>
      </c>
      <c r="E9263" s="228">
        <v>0</v>
      </c>
      <c r="K9263" s="229">
        <f t="shared" si="878"/>
        <v>0</v>
      </c>
      <c r="L9263" s="229">
        <f t="shared" si="878"/>
        <v>0</v>
      </c>
      <c r="M9263" s="229">
        <f t="shared" si="879"/>
        <v>0</v>
      </c>
    </row>
    <row r="9264" spans="1:13" ht="15" customHeight="1">
      <c r="A9264" s="76"/>
      <c r="B9264" s="77" t="str">
        <f t="shared" si="877"/>
        <v/>
      </c>
      <c r="C9264" t="str">
        <f t="shared" si="876"/>
        <v/>
      </c>
      <c r="D9264" s="315" t="str">
        <f t="shared" si="880"/>
        <v/>
      </c>
      <c r="E9264" s="228">
        <v>0</v>
      </c>
      <c r="K9264" s="229">
        <f t="shared" si="878"/>
        <v>0</v>
      </c>
      <c r="L9264" s="229">
        <f t="shared" si="878"/>
        <v>0</v>
      </c>
      <c r="M9264" s="229">
        <f t="shared" si="879"/>
        <v>0</v>
      </c>
    </row>
    <row r="9265" spans="1:13" ht="15" customHeight="1">
      <c r="A9265" s="76"/>
      <c r="B9265" s="77" t="str">
        <f t="shared" si="877"/>
        <v/>
      </c>
      <c r="C9265" t="str">
        <f t="shared" si="876"/>
        <v/>
      </c>
      <c r="D9265" s="315" t="str">
        <f t="shared" si="880"/>
        <v/>
      </c>
      <c r="E9265" s="228">
        <v>0</v>
      </c>
      <c r="K9265" s="229">
        <f t="shared" si="878"/>
        <v>0</v>
      </c>
      <c r="L9265" s="229">
        <f t="shared" si="878"/>
        <v>0</v>
      </c>
      <c r="M9265" s="229">
        <f t="shared" si="879"/>
        <v>0</v>
      </c>
    </row>
    <row r="9266" spans="1:13" ht="15" customHeight="1">
      <c r="A9266" s="76"/>
      <c r="B9266" s="77" t="str">
        <f t="shared" si="877"/>
        <v/>
      </c>
      <c r="C9266" t="str">
        <f t="shared" si="876"/>
        <v/>
      </c>
      <c r="D9266" s="315" t="str">
        <f t="shared" si="880"/>
        <v/>
      </c>
      <c r="E9266" s="228">
        <v>0</v>
      </c>
      <c r="K9266" s="229">
        <f t="shared" si="878"/>
        <v>0</v>
      </c>
      <c r="L9266" s="229">
        <f t="shared" si="878"/>
        <v>0</v>
      </c>
      <c r="M9266" s="229">
        <f t="shared" si="879"/>
        <v>0</v>
      </c>
    </row>
    <row r="9267" spans="1:13" ht="15" customHeight="1">
      <c r="A9267" s="76"/>
      <c r="B9267" s="77" t="str">
        <f t="shared" si="877"/>
        <v/>
      </c>
      <c r="C9267" t="str">
        <f t="shared" si="876"/>
        <v/>
      </c>
      <c r="D9267" s="315" t="str">
        <f t="shared" si="880"/>
        <v/>
      </c>
      <c r="E9267" s="228">
        <v>0</v>
      </c>
      <c r="K9267" s="229">
        <f t="shared" si="878"/>
        <v>0</v>
      </c>
      <c r="L9267" s="229">
        <f t="shared" si="878"/>
        <v>0</v>
      </c>
      <c r="M9267" s="229">
        <f t="shared" si="879"/>
        <v>0</v>
      </c>
    </row>
    <row r="9268" spans="1:13" ht="15" customHeight="1">
      <c r="A9268" s="76"/>
      <c r="B9268" s="77" t="str">
        <f t="shared" si="877"/>
        <v/>
      </c>
      <c r="C9268" t="str">
        <f t="shared" si="876"/>
        <v/>
      </c>
      <c r="D9268" s="315" t="str">
        <f t="shared" si="880"/>
        <v/>
      </c>
      <c r="E9268" s="228">
        <v>0</v>
      </c>
      <c r="K9268" s="229">
        <f t="shared" si="878"/>
        <v>0</v>
      </c>
      <c r="L9268" s="229">
        <f t="shared" si="878"/>
        <v>0</v>
      </c>
      <c r="M9268" s="229">
        <f t="shared" si="879"/>
        <v>0</v>
      </c>
    </row>
    <row r="9269" spans="1:13" ht="15" customHeight="1">
      <c r="A9269" s="76"/>
      <c r="B9269" s="77" t="str">
        <f t="shared" si="877"/>
        <v/>
      </c>
      <c r="C9269" t="str">
        <f t="shared" si="876"/>
        <v/>
      </c>
      <c r="D9269" s="315" t="str">
        <f t="shared" si="880"/>
        <v/>
      </c>
      <c r="E9269" s="228">
        <v>0</v>
      </c>
      <c r="K9269" s="229">
        <f t="shared" si="878"/>
        <v>0</v>
      </c>
      <c r="L9269" s="229">
        <f t="shared" si="878"/>
        <v>0</v>
      </c>
      <c r="M9269" s="229">
        <f t="shared" si="879"/>
        <v>0</v>
      </c>
    </row>
    <row r="9270" spans="1:13" ht="15" customHeight="1">
      <c r="A9270" s="76"/>
      <c r="B9270" s="77" t="str">
        <f t="shared" si="877"/>
        <v/>
      </c>
      <c r="C9270" t="str">
        <f t="shared" si="876"/>
        <v/>
      </c>
      <c r="D9270" s="315" t="str">
        <f t="shared" si="880"/>
        <v/>
      </c>
      <c r="E9270" s="228">
        <v>0</v>
      </c>
      <c r="K9270" s="229">
        <f t="shared" si="878"/>
        <v>0</v>
      </c>
      <c r="L9270" s="229">
        <f t="shared" si="878"/>
        <v>0</v>
      </c>
      <c r="M9270" s="229">
        <f t="shared" si="879"/>
        <v>0</v>
      </c>
    </row>
    <row r="9271" spans="1:13" ht="15" customHeight="1">
      <c r="A9271" s="76"/>
      <c r="B9271" s="77" t="str">
        <f t="shared" si="877"/>
        <v/>
      </c>
      <c r="C9271" t="str">
        <f t="shared" si="876"/>
        <v/>
      </c>
      <c r="D9271" s="315" t="str">
        <f t="shared" si="880"/>
        <v/>
      </c>
      <c r="E9271" s="228">
        <v>0</v>
      </c>
      <c r="K9271" s="229">
        <f t="shared" si="878"/>
        <v>0</v>
      </c>
      <c r="L9271" s="229">
        <f t="shared" si="878"/>
        <v>0</v>
      </c>
      <c r="M9271" s="229">
        <f t="shared" si="879"/>
        <v>0</v>
      </c>
    </row>
    <row r="9272" spans="1:13" ht="15" customHeight="1">
      <c r="A9272" s="76"/>
      <c r="B9272" s="77" t="str">
        <f t="shared" si="877"/>
        <v/>
      </c>
      <c r="C9272" t="str">
        <f t="shared" si="876"/>
        <v/>
      </c>
      <c r="D9272" s="315" t="str">
        <f t="shared" si="880"/>
        <v/>
      </c>
      <c r="E9272" s="228">
        <v>0</v>
      </c>
      <c r="K9272" s="229">
        <f t="shared" si="878"/>
        <v>0</v>
      </c>
      <c r="L9272" s="229">
        <f t="shared" si="878"/>
        <v>0</v>
      </c>
      <c r="M9272" s="229">
        <f t="shared" si="879"/>
        <v>0</v>
      </c>
    </row>
    <row r="9273" spans="1:13" ht="15" customHeight="1">
      <c r="A9273" s="76"/>
      <c r="B9273" s="77" t="str">
        <f t="shared" si="877"/>
        <v/>
      </c>
      <c r="C9273" t="str">
        <f t="shared" si="876"/>
        <v/>
      </c>
      <c r="D9273" s="315" t="str">
        <f t="shared" si="880"/>
        <v/>
      </c>
      <c r="E9273" s="228">
        <v>0</v>
      </c>
      <c r="K9273" s="229">
        <f t="shared" si="878"/>
        <v>0</v>
      </c>
      <c r="L9273" s="229">
        <f t="shared" si="878"/>
        <v>0</v>
      </c>
      <c r="M9273" s="229">
        <f t="shared" si="879"/>
        <v>0</v>
      </c>
    </row>
    <row r="9274" spans="1:13" ht="15" customHeight="1">
      <c r="A9274" s="76"/>
      <c r="B9274" s="77" t="str">
        <f t="shared" si="877"/>
        <v/>
      </c>
      <c r="C9274" t="str">
        <f t="shared" si="876"/>
        <v/>
      </c>
      <c r="D9274" s="315" t="str">
        <f t="shared" si="880"/>
        <v/>
      </c>
      <c r="E9274" s="228">
        <v>0</v>
      </c>
      <c r="K9274" s="229">
        <f t="shared" si="878"/>
        <v>0</v>
      </c>
      <c r="L9274" s="229">
        <f t="shared" si="878"/>
        <v>0</v>
      </c>
      <c r="M9274" s="229">
        <f t="shared" si="879"/>
        <v>0</v>
      </c>
    </row>
    <row r="9275" spans="1:13" ht="15" customHeight="1">
      <c r="A9275" s="76"/>
      <c r="B9275" s="77" t="str">
        <f t="shared" si="877"/>
        <v/>
      </c>
      <c r="C9275" t="str">
        <f t="shared" si="876"/>
        <v/>
      </c>
      <c r="D9275" s="315" t="str">
        <f t="shared" si="880"/>
        <v/>
      </c>
      <c r="E9275" s="228">
        <v>0</v>
      </c>
      <c r="K9275" s="229">
        <f t="shared" si="878"/>
        <v>0</v>
      </c>
      <c r="L9275" s="229">
        <f t="shared" si="878"/>
        <v>0</v>
      </c>
      <c r="M9275" s="229">
        <f t="shared" si="879"/>
        <v>0</v>
      </c>
    </row>
    <row r="9276" spans="1:13" ht="15" customHeight="1">
      <c r="A9276" s="76"/>
      <c r="B9276" s="77" t="str">
        <f t="shared" si="877"/>
        <v/>
      </c>
      <c r="C9276" t="str">
        <f t="shared" si="876"/>
        <v/>
      </c>
      <c r="D9276" s="315" t="str">
        <f t="shared" si="880"/>
        <v/>
      </c>
      <c r="E9276" s="228">
        <v>0</v>
      </c>
      <c r="K9276" s="229">
        <f t="shared" si="878"/>
        <v>0</v>
      </c>
      <c r="L9276" s="229">
        <f t="shared" si="878"/>
        <v>0</v>
      </c>
      <c r="M9276" s="229">
        <f t="shared" si="879"/>
        <v>0</v>
      </c>
    </row>
    <row r="9277" spans="1:13" ht="15" customHeight="1">
      <c r="A9277" s="76"/>
      <c r="B9277" s="77" t="str">
        <f t="shared" si="877"/>
        <v/>
      </c>
      <c r="C9277" t="str">
        <f t="shared" si="876"/>
        <v/>
      </c>
      <c r="D9277" s="315" t="str">
        <f t="shared" si="880"/>
        <v/>
      </c>
      <c r="E9277" s="228">
        <v>0</v>
      </c>
      <c r="K9277" s="229">
        <f t="shared" si="878"/>
        <v>0</v>
      </c>
      <c r="L9277" s="229">
        <f t="shared" si="878"/>
        <v>0</v>
      </c>
      <c r="M9277" s="229">
        <f t="shared" si="879"/>
        <v>0</v>
      </c>
    </row>
    <row r="9278" spans="1:13" ht="15" customHeight="1">
      <c r="A9278" s="76"/>
      <c r="B9278" s="77" t="str">
        <f t="shared" si="877"/>
        <v/>
      </c>
      <c r="C9278" t="str">
        <f t="shared" si="876"/>
        <v/>
      </c>
      <c r="D9278" s="315" t="str">
        <f t="shared" si="880"/>
        <v/>
      </c>
      <c r="E9278" s="228">
        <v>0</v>
      </c>
      <c r="K9278" s="229">
        <f t="shared" si="878"/>
        <v>0</v>
      </c>
      <c r="L9278" s="229">
        <f t="shared" si="878"/>
        <v>0</v>
      </c>
      <c r="M9278" s="229">
        <f t="shared" si="879"/>
        <v>0</v>
      </c>
    </row>
    <row r="9279" spans="1:13" ht="15" customHeight="1">
      <c r="A9279" s="76"/>
      <c r="B9279" s="77" t="str">
        <f t="shared" si="877"/>
        <v/>
      </c>
      <c r="C9279" t="str">
        <f t="shared" si="876"/>
        <v/>
      </c>
      <c r="D9279" s="315" t="str">
        <f t="shared" si="880"/>
        <v/>
      </c>
      <c r="E9279" s="228">
        <v>0</v>
      </c>
      <c r="K9279" s="229">
        <f t="shared" si="878"/>
        <v>0</v>
      </c>
      <c r="L9279" s="229">
        <f t="shared" si="878"/>
        <v>0</v>
      </c>
      <c r="M9279" s="229">
        <f t="shared" si="879"/>
        <v>0</v>
      </c>
    </row>
    <row r="9280" spans="1:13" ht="15" customHeight="1">
      <c r="A9280" s="76"/>
      <c r="B9280" s="77" t="str">
        <f t="shared" si="877"/>
        <v/>
      </c>
      <c r="C9280" t="str">
        <f t="shared" si="876"/>
        <v/>
      </c>
      <c r="D9280" s="315" t="str">
        <f t="shared" si="880"/>
        <v/>
      </c>
      <c r="E9280" s="228">
        <v>0</v>
      </c>
      <c r="K9280" s="229">
        <f t="shared" si="878"/>
        <v>0</v>
      </c>
      <c r="L9280" s="229">
        <f t="shared" si="878"/>
        <v>0</v>
      </c>
      <c r="M9280" s="229">
        <f t="shared" si="879"/>
        <v>0</v>
      </c>
    </row>
    <row r="9281" spans="1:13" ht="15" customHeight="1">
      <c r="A9281" s="76"/>
      <c r="B9281" s="77" t="str">
        <f t="shared" si="877"/>
        <v/>
      </c>
      <c r="C9281" t="str">
        <f t="shared" ref="C9281:C9344" si="881">IF(A9281&lt;&gt;"",TEXT(A9281,"aaaa"),"")</f>
        <v/>
      </c>
      <c r="D9281" s="315" t="str">
        <f t="shared" si="880"/>
        <v/>
      </c>
      <c r="E9281" s="228">
        <v>0</v>
      </c>
      <c r="K9281" s="229">
        <f t="shared" si="878"/>
        <v>0</v>
      </c>
      <c r="L9281" s="229">
        <f t="shared" si="878"/>
        <v>0</v>
      </c>
      <c r="M9281" s="229">
        <f t="shared" si="879"/>
        <v>0</v>
      </c>
    </row>
    <row r="9282" spans="1:13" ht="15" customHeight="1">
      <c r="A9282" s="76"/>
      <c r="B9282" s="77" t="str">
        <f t="shared" si="877"/>
        <v/>
      </c>
      <c r="C9282" t="str">
        <f t="shared" si="881"/>
        <v/>
      </c>
      <c r="D9282" s="315" t="str">
        <f t="shared" si="880"/>
        <v/>
      </c>
      <c r="E9282" s="228">
        <v>0</v>
      </c>
      <c r="K9282" s="229">
        <f t="shared" si="878"/>
        <v>0</v>
      </c>
      <c r="L9282" s="229">
        <f t="shared" si="878"/>
        <v>0</v>
      </c>
      <c r="M9282" s="229">
        <f t="shared" si="879"/>
        <v>0</v>
      </c>
    </row>
    <row r="9283" spans="1:13" ht="15" customHeight="1">
      <c r="A9283" s="76"/>
      <c r="B9283" s="77" t="str">
        <f t="shared" si="877"/>
        <v/>
      </c>
      <c r="C9283" t="str">
        <f t="shared" si="881"/>
        <v/>
      </c>
      <c r="D9283" s="315" t="str">
        <f t="shared" si="880"/>
        <v/>
      </c>
      <c r="E9283" s="228">
        <v>0</v>
      </c>
      <c r="K9283" s="229">
        <f t="shared" si="878"/>
        <v>0</v>
      </c>
      <c r="L9283" s="229">
        <f t="shared" si="878"/>
        <v>0</v>
      </c>
      <c r="M9283" s="229">
        <f t="shared" si="879"/>
        <v>0</v>
      </c>
    </row>
    <row r="9284" spans="1:13" ht="15" customHeight="1">
      <c r="A9284" s="76"/>
      <c r="B9284" s="77" t="str">
        <f t="shared" si="877"/>
        <v/>
      </c>
      <c r="C9284" t="str">
        <f t="shared" si="881"/>
        <v/>
      </c>
      <c r="D9284" s="315" t="str">
        <f t="shared" si="880"/>
        <v/>
      </c>
      <c r="E9284" s="228">
        <v>0</v>
      </c>
      <c r="K9284" s="229">
        <f t="shared" si="878"/>
        <v>0</v>
      </c>
      <c r="L9284" s="229">
        <f t="shared" si="878"/>
        <v>0</v>
      </c>
      <c r="M9284" s="229">
        <f t="shared" si="879"/>
        <v>0</v>
      </c>
    </row>
    <row r="9285" spans="1:13" ht="15" customHeight="1">
      <c r="A9285" s="76"/>
      <c r="B9285" s="77" t="str">
        <f t="shared" si="877"/>
        <v/>
      </c>
      <c r="C9285" t="str">
        <f t="shared" si="881"/>
        <v/>
      </c>
      <c r="D9285" s="315" t="str">
        <f t="shared" si="880"/>
        <v/>
      </c>
      <c r="E9285" s="228">
        <v>0</v>
      </c>
      <c r="K9285" s="229">
        <f t="shared" si="878"/>
        <v>0</v>
      </c>
      <c r="L9285" s="229">
        <f t="shared" si="878"/>
        <v>0</v>
      </c>
      <c r="M9285" s="229">
        <f t="shared" si="879"/>
        <v>0</v>
      </c>
    </row>
    <row r="9286" spans="1:13" ht="15" customHeight="1">
      <c r="A9286" s="76"/>
      <c r="B9286" s="77" t="str">
        <f t="shared" si="877"/>
        <v/>
      </c>
      <c r="C9286" t="str">
        <f t="shared" si="881"/>
        <v/>
      </c>
      <c r="D9286" s="315" t="str">
        <f t="shared" si="880"/>
        <v/>
      </c>
      <c r="E9286" s="228">
        <v>0</v>
      </c>
      <c r="K9286" s="229">
        <f t="shared" si="878"/>
        <v>0</v>
      </c>
      <c r="L9286" s="229">
        <f t="shared" si="878"/>
        <v>0</v>
      </c>
      <c r="M9286" s="229">
        <f t="shared" si="879"/>
        <v>0</v>
      </c>
    </row>
    <row r="9287" spans="1:13" ht="15" customHeight="1">
      <c r="A9287" s="76"/>
      <c r="B9287" s="77" t="str">
        <f t="shared" ref="B9287:B9350" si="882">IF(A9287="","",TEXT(A9287,"DDDD"))</f>
        <v/>
      </c>
      <c r="C9287" t="str">
        <f t="shared" si="881"/>
        <v/>
      </c>
      <c r="D9287" s="315" t="str">
        <f t="shared" si="880"/>
        <v/>
      </c>
      <c r="E9287" s="228">
        <v>0</v>
      </c>
      <c r="K9287" s="229">
        <f t="shared" ref="K9287:L9350" si="883">IF(F9287=0,0,(1-K$4)*F9287)</f>
        <v>0</v>
      </c>
      <c r="L9287" s="229">
        <f t="shared" si="883"/>
        <v>0</v>
      </c>
      <c r="M9287" s="229">
        <f t="shared" ref="M9287:M9350" si="884">IF(H9287=0,0,(1-M$4)*H9287)</f>
        <v>0</v>
      </c>
    </row>
    <row r="9288" spans="1:13" ht="15" customHeight="1">
      <c r="A9288" s="76"/>
      <c r="B9288" s="77" t="str">
        <f t="shared" si="882"/>
        <v/>
      </c>
      <c r="C9288" t="str">
        <f t="shared" si="881"/>
        <v/>
      </c>
      <c r="D9288" s="315" t="str">
        <f t="shared" ref="D9288:D9351" si="885">IF(A9288&lt;&gt;"",PROPER(TEXT(A9288,"Mmmm")),"")</f>
        <v/>
      </c>
      <c r="E9288" s="228">
        <v>0</v>
      </c>
      <c r="K9288" s="229">
        <f t="shared" si="883"/>
        <v>0</v>
      </c>
      <c r="L9288" s="229">
        <f t="shared" si="883"/>
        <v>0</v>
      </c>
      <c r="M9288" s="229">
        <f t="shared" si="884"/>
        <v>0</v>
      </c>
    </row>
    <row r="9289" spans="1:13" ht="15" customHeight="1">
      <c r="A9289" s="76"/>
      <c r="B9289" s="77" t="str">
        <f t="shared" si="882"/>
        <v/>
      </c>
      <c r="C9289" t="str">
        <f t="shared" si="881"/>
        <v/>
      </c>
      <c r="D9289" s="315" t="str">
        <f t="shared" si="885"/>
        <v/>
      </c>
      <c r="E9289" s="228">
        <v>0</v>
      </c>
      <c r="K9289" s="229">
        <f t="shared" si="883"/>
        <v>0</v>
      </c>
      <c r="L9289" s="229">
        <f t="shared" si="883"/>
        <v>0</v>
      </c>
      <c r="M9289" s="229">
        <f t="shared" si="884"/>
        <v>0</v>
      </c>
    </row>
    <row r="9290" spans="1:13" ht="15" customHeight="1">
      <c r="A9290" s="76"/>
      <c r="B9290" s="77" t="str">
        <f t="shared" si="882"/>
        <v/>
      </c>
      <c r="C9290" t="str">
        <f t="shared" si="881"/>
        <v/>
      </c>
      <c r="D9290" s="315" t="str">
        <f t="shared" si="885"/>
        <v/>
      </c>
      <c r="E9290" s="228">
        <v>0</v>
      </c>
      <c r="K9290" s="229">
        <f t="shared" si="883"/>
        <v>0</v>
      </c>
      <c r="L9290" s="229">
        <f t="shared" si="883"/>
        <v>0</v>
      </c>
      <c r="M9290" s="229">
        <f t="shared" si="884"/>
        <v>0</v>
      </c>
    </row>
    <row r="9291" spans="1:13" ht="15" customHeight="1">
      <c r="A9291" s="76"/>
      <c r="B9291" s="77" t="str">
        <f t="shared" si="882"/>
        <v/>
      </c>
      <c r="C9291" t="str">
        <f t="shared" si="881"/>
        <v/>
      </c>
      <c r="D9291" s="315" t="str">
        <f t="shared" si="885"/>
        <v/>
      </c>
      <c r="E9291" s="228">
        <v>0</v>
      </c>
      <c r="K9291" s="229">
        <f t="shared" si="883"/>
        <v>0</v>
      </c>
      <c r="L9291" s="229">
        <f t="shared" si="883"/>
        <v>0</v>
      </c>
      <c r="M9291" s="229">
        <f t="shared" si="884"/>
        <v>0</v>
      </c>
    </row>
    <row r="9292" spans="1:13" ht="15" customHeight="1">
      <c r="A9292" s="76"/>
      <c r="B9292" s="77" t="str">
        <f t="shared" si="882"/>
        <v/>
      </c>
      <c r="C9292" t="str">
        <f t="shared" si="881"/>
        <v/>
      </c>
      <c r="D9292" s="315" t="str">
        <f t="shared" si="885"/>
        <v/>
      </c>
      <c r="E9292" s="228">
        <v>0</v>
      </c>
      <c r="K9292" s="229">
        <f t="shared" si="883"/>
        <v>0</v>
      </c>
      <c r="L9292" s="229">
        <f t="shared" si="883"/>
        <v>0</v>
      </c>
      <c r="M9292" s="229">
        <f t="shared" si="884"/>
        <v>0</v>
      </c>
    </row>
    <row r="9293" spans="1:13" ht="15" customHeight="1">
      <c r="A9293" s="76"/>
      <c r="B9293" s="77" t="str">
        <f t="shared" si="882"/>
        <v/>
      </c>
      <c r="C9293" t="str">
        <f t="shared" si="881"/>
        <v/>
      </c>
      <c r="D9293" s="315" t="str">
        <f t="shared" si="885"/>
        <v/>
      </c>
      <c r="E9293" s="228">
        <v>0</v>
      </c>
      <c r="K9293" s="229">
        <f t="shared" si="883"/>
        <v>0</v>
      </c>
      <c r="L9293" s="229">
        <f t="shared" si="883"/>
        <v>0</v>
      </c>
      <c r="M9293" s="229">
        <f t="shared" si="884"/>
        <v>0</v>
      </c>
    </row>
    <row r="9294" spans="1:13" ht="15" customHeight="1">
      <c r="A9294" s="76"/>
      <c r="B9294" s="77" t="str">
        <f t="shared" si="882"/>
        <v/>
      </c>
      <c r="C9294" t="str">
        <f t="shared" si="881"/>
        <v/>
      </c>
      <c r="D9294" s="315" t="str">
        <f t="shared" si="885"/>
        <v/>
      </c>
      <c r="E9294" s="228">
        <v>0</v>
      </c>
      <c r="K9294" s="229">
        <f t="shared" si="883"/>
        <v>0</v>
      </c>
      <c r="L9294" s="229">
        <f t="shared" si="883"/>
        <v>0</v>
      </c>
      <c r="M9294" s="229">
        <f t="shared" si="884"/>
        <v>0</v>
      </c>
    </row>
    <row r="9295" spans="1:13" ht="15" customHeight="1">
      <c r="A9295" s="76"/>
      <c r="B9295" s="77" t="str">
        <f t="shared" si="882"/>
        <v/>
      </c>
      <c r="C9295" t="str">
        <f t="shared" si="881"/>
        <v/>
      </c>
      <c r="D9295" s="315" t="str">
        <f t="shared" si="885"/>
        <v/>
      </c>
      <c r="E9295" s="228">
        <v>0</v>
      </c>
      <c r="K9295" s="229">
        <f t="shared" si="883"/>
        <v>0</v>
      </c>
      <c r="L9295" s="229">
        <f t="shared" si="883"/>
        <v>0</v>
      </c>
      <c r="M9295" s="229">
        <f t="shared" si="884"/>
        <v>0</v>
      </c>
    </row>
    <row r="9296" spans="1:13" ht="15" customHeight="1">
      <c r="A9296" s="76"/>
      <c r="B9296" s="77" t="str">
        <f t="shared" si="882"/>
        <v/>
      </c>
      <c r="C9296" t="str">
        <f t="shared" si="881"/>
        <v/>
      </c>
      <c r="D9296" s="315" t="str">
        <f t="shared" si="885"/>
        <v/>
      </c>
      <c r="E9296" s="228">
        <v>0</v>
      </c>
      <c r="K9296" s="229">
        <f t="shared" si="883"/>
        <v>0</v>
      </c>
      <c r="L9296" s="229">
        <f t="shared" si="883"/>
        <v>0</v>
      </c>
      <c r="M9296" s="229">
        <f t="shared" si="884"/>
        <v>0</v>
      </c>
    </row>
    <row r="9297" spans="1:13" ht="15" customHeight="1">
      <c r="A9297" s="76"/>
      <c r="B9297" s="77" t="str">
        <f t="shared" si="882"/>
        <v/>
      </c>
      <c r="C9297" t="str">
        <f t="shared" si="881"/>
        <v/>
      </c>
      <c r="D9297" s="315" t="str">
        <f t="shared" si="885"/>
        <v/>
      </c>
      <c r="E9297" s="228">
        <v>0</v>
      </c>
      <c r="K9297" s="229">
        <f t="shared" si="883"/>
        <v>0</v>
      </c>
      <c r="L9297" s="229">
        <f t="shared" si="883"/>
        <v>0</v>
      </c>
      <c r="M9297" s="229">
        <f t="shared" si="884"/>
        <v>0</v>
      </c>
    </row>
    <row r="9298" spans="1:13" ht="15" customHeight="1">
      <c r="A9298" s="76"/>
      <c r="B9298" s="77" t="str">
        <f t="shared" si="882"/>
        <v/>
      </c>
      <c r="C9298" t="str">
        <f t="shared" si="881"/>
        <v/>
      </c>
      <c r="D9298" s="315" t="str">
        <f t="shared" si="885"/>
        <v/>
      </c>
      <c r="E9298" s="228">
        <v>0</v>
      </c>
      <c r="K9298" s="229">
        <f t="shared" si="883"/>
        <v>0</v>
      </c>
      <c r="L9298" s="229">
        <f t="shared" si="883"/>
        <v>0</v>
      </c>
      <c r="M9298" s="229">
        <f t="shared" si="884"/>
        <v>0</v>
      </c>
    </row>
    <row r="9299" spans="1:13" ht="15" customHeight="1">
      <c r="A9299" s="76"/>
      <c r="B9299" s="77" t="str">
        <f t="shared" si="882"/>
        <v/>
      </c>
      <c r="C9299" t="str">
        <f t="shared" si="881"/>
        <v/>
      </c>
      <c r="D9299" s="315" t="str">
        <f t="shared" si="885"/>
        <v/>
      </c>
      <c r="E9299" s="228">
        <v>0</v>
      </c>
      <c r="K9299" s="229">
        <f t="shared" si="883"/>
        <v>0</v>
      </c>
      <c r="L9299" s="229">
        <f t="shared" si="883"/>
        <v>0</v>
      </c>
      <c r="M9299" s="229">
        <f t="shared" si="884"/>
        <v>0</v>
      </c>
    </row>
    <row r="9300" spans="1:13" ht="15" customHeight="1">
      <c r="A9300" s="76"/>
      <c r="B9300" s="77" t="str">
        <f t="shared" si="882"/>
        <v/>
      </c>
      <c r="C9300" t="str">
        <f t="shared" si="881"/>
        <v/>
      </c>
      <c r="D9300" s="315" t="str">
        <f t="shared" si="885"/>
        <v/>
      </c>
      <c r="E9300" s="228">
        <v>0</v>
      </c>
      <c r="K9300" s="229">
        <f t="shared" si="883"/>
        <v>0</v>
      </c>
      <c r="L9300" s="229">
        <f t="shared" si="883"/>
        <v>0</v>
      </c>
      <c r="M9300" s="229">
        <f t="shared" si="884"/>
        <v>0</v>
      </c>
    </row>
    <row r="9301" spans="1:13" ht="15" customHeight="1">
      <c r="A9301" s="76"/>
      <c r="B9301" s="77" t="str">
        <f t="shared" si="882"/>
        <v/>
      </c>
      <c r="C9301" t="str">
        <f t="shared" si="881"/>
        <v/>
      </c>
      <c r="D9301" s="315" t="str">
        <f t="shared" si="885"/>
        <v/>
      </c>
      <c r="E9301" s="228">
        <v>0</v>
      </c>
      <c r="K9301" s="229">
        <f t="shared" si="883"/>
        <v>0</v>
      </c>
      <c r="L9301" s="229">
        <f t="shared" si="883"/>
        <v>0</v>
      </c>
      <c r="M9301" s="229">
        <f t="shared" si="884"/>
        <v>0</v>
      </c>
    </row>
    <row r="9302" spans="1:13" ht="15" customHeight="1">
      <c r="A9302" s="76"/>
      <c r="B9302" s="77" t="str">
        <f t="shared" si="882"/>
        <v/>
      </c>
      <c r="C9302" t="str">
        <f t="shared" si="881"/>
        <v/>
      </c>
      <c r="D9302" s="315" t="str">
        <f t="shared" si="885"/>
        <v/>
      </c>
      <c r="E9302" s="228">
        <v>0</v>
      </c>
      <c r="K9302" s="229">
        <f t="shared" si="883"/>
        <v>0</v>
      </c>
      <c r="L9302" s="229">
        <f t="shared" si="883"/>
        <v>0</v>
      </c>
      <c r="M9302" s="229">
        <f t="shared" si="884"/>
        <v>0</v>
      </c>
    </row>
    <row r="9303" spans="1:13" ht="15" customHeight="1">
      <c r="A9303" s="76"/>
      <c r="B9303" s="77" t="str">
        <f t="shared" si="882"/>
        <v/>
      </c>
      <c r="C9303" t="str">
        <f t="shared" si="881"/>
        <v/>
      </c>
      <c r="D9303" s="315" t="str">
        <f t="shared" si="885"/>
        <v/>
      </c>
      <c r="E9303" s="228">
        <v>0</v>
      </c>
      <c r="K9303" s="229">
        <f t="shared" si="883"/>
        <v>0</v>
      </c>
      <c r="L9303" s="229">
        <f t="shared" si="883"/>
        <v>0</v>
      </c>
      <c r="M9303" s="229">
        <f t="shared" si="884"/>
        <v>0</v>
      </c>
    </row>
    <row r="9304" spans="1:13" ht="15" customHeight="1">
      <c r="A9304" s="76"/>
      <c r="B9304" s="77" t="str">
        <f t="shared" si="882"/>
        <v/>
      </c>
      <c r="C9304" t="str">
        <f t="shared" si="881"/>
        <v/>
      </c>
      <c r="D9304" s="315" t="str">
        <f t="shared" si="885"/>
        <v/>
      </c>
      <c r="E9304" s="228">
        <v>0</v>
      </c>
      <c r="K9304" s="229">
        <f t="shared" si="883"/>
        <v>0</v>
      </c>
      <c r="L9304" s="229">
        <f t="shared" si="883"/>
        <v>0</v>
      </c>
      <c r="M9304" s="229">
        <f t="shared" si="884"/>
        <v>0</v>
      </c>
    </row>
    <row r="9305" spans="1:13" ht="15" customHeight="1">
      <c r="A9305" s="76"/>
      <c r="B9305" s="77" t="str">
        <f t="shared" si="882"/>
        <v/>
      </c>
      <c r="C9305" t="str">
        <f t="shared" si="881"/>
        <v/>
      </c>
      <c r="D9305" s="315" t="str">
        <f t="shared" si="885"/>
        <v/>
      </c>
      <c r="E9305" s="228">
        <v>0</v>
      </c>
      <c r="K9305" s="229">
        <f t="shared" si="883"/>
        <v>0</v>
      </c>
      <c r="L9305" s="229">
        <f t="shared" si="883"/>
        <v>0</v>
      </c>
      <c r="M9305" s="229">
        <f t="shared" si="884"/>
        <v>0</v>
      </c>
    </row>
    <row r="9306" spans="1:13" ht="15" customHeight="1">
      <c r="A9306" s="76"/>
      <c r="B9306" s="77" t="str">
        <f t="shared" si="882"/>
        <v/>
      </c>
      <c r="C9306" t="str">
        <f t="shared" si="881"/>
        <v/>
      </c>
      <c r="D9306" s="315" t="str">
        <f t="shared" si="885"/>
        <v/>
      </c>
      <c r="E9306" s="228">
        <v>0</v>
      </c>
      <c r="K9306" s="229">
        <f t="shared" si="883"/>
        <v>0</v>
      </c>
      <c r="L9306" s="229">
        <f t="shared" si="883"/>
        <v>0</v>
      </c>
      <c r="M9306" s="229">
        <f t="shared" si="884"/>
        <v>0</v>
      </c>
    </row>
    <row r="9307" spans="1:13" ht="15" customHeight="1">
      <c r="A9307" s="76"/>
      <c r="B9307" s="77" t="str">
        <f t="shared" si="882"/>
        <v/>
      </c>
      <c r="C9307" t="str">
        <f t="shared" si="881"/>
        <v/>
      </c>
      <c r="D9307" s="315" t="str">
        <f t="shared" si="885"/>
        <v/>
      </c>
      <c r="E9307" s="228">
        <v>0</v>
      </c>
      <c r="K9307" s="229">
        <f t="shared" si="883"/>
        <v>0</v>
      </c>
      <c r="L9307" s="229">
        <f t="shared" si="883"/>
        <v>0</v>
      </c>
      <c r="M9307" s="229">
        <f t="shared" si="884"/>
        <v>0</v>
      </c>
    </row>
    <row r="9308" spans="1:13" ht="15" customHeight="1">
      <c r="A9308" s="76"/>
      <c r="B9308" s="77" t="str">
        <f t="shared" si="882"/>
        <v/>
      </c>
      <c r="C9308" t="str">
        <f t="shared" si="881"/>
        <v/>
      </c>
      <c r="D9308" s="315" t="str">
        <f t="shared" si="885"/>
        <v/>
      </c>
      <c r="E9308" s="228">
        <v>0</v>
      </c>
      <c r="K9308" s="229">
        <f t="shared" si="883"/>
        <v>0</v>
      </c>
      <c r="L9308" s="229">
        <f t="shared" si="883"/>
        <v>0</v>
      </c>
      <c r="M9308" s="229">
        <f t="shared" si="884"/>
        <v>0</v>
      </c>
    </row>
    <row r="9309" spans="1:13" ht="15" customHeight="1">
      <c r="A9309" s="76"/>
      <c r="B9309" s="77" t="str">
        <f t="shared" si="882"/>
        <v/>
      </c>
      <c r="C9309" t="str">
        <f t="shared" si="881"/>
        <v/>
      </c>
      <c r="D9309" s="315" t="str">
        <f t="shared" si="885"/>
        <v/>
      </c>
      <c r="E9309" s="228">
        <v>0</v>
      </c>
      <c r="K9309" s="229">
        <f t="shared" si="883"/>
        <v>0</v>
      </c>
      <c r="L9309" s="229">
        <f t="shared" si="883"/>
        <v>0</v>
      </c>
      <c r="M9309" s="229">
        <f t="shared" si="884"/>
        <v>0</v>
      </c>
    </row>
    <row r="9310" spans="1:13" ht="15" customHeight="1">
      <c r="A9310" s="76"/>
      <c r="B9310" s="77" t="str">
        <f t="shared" si="882"/>
        <v/>
      </c>
      <c r="C9310" t="str">
        <f t="shared" si="881"/>
        <v/>
      </c>
      <c r="D9310" s="315" t="str">
        <f t="shared" si="885"/>
        <v/>
      </c>
      <c r="E9310" s="228">
        <v>0</v>
      </c>
      <c r="K9310" s="229">
        <f t="shared" si="883"/>
        <v>0</v>
      </c>
      <c r="L9310" s="229">
        <f t="shared" si="883"/>
        <v>0</v>
      </c>
      <c r="M9310" s="229">
        <f t="shared" si="884"/>
        <v>0</v>
      </c>
    </row>
    <row r="9311" spans="1:13" ht="15" customHeight="1">
      <c r="A9311" s="76"/>
      <c r="B9311" s="77" t="str">
        <f t="shared" si="882"/>
        <v/>
      </c>
      <c r="C9311" t="str">
        <f t="shared" si="881"/>
        <v/>
      </c>
      <c r="D9311" s="315" t="str">
        <f t="shared" si="885"/>
        <v/>
      </c>
      <c r="E9311" s="228">
        <v>0</v>
      </c>
      <c r="K9311" s="229">
        <f t="shared" si="883"/>
        <v>0</v>
      </c>
      <c r="L9311" s="229">
        <f t="shared" si="883"/>
        <v>0</v>
      </c>
      <c r="M9311" s="229">
        <f t="shared" si="884"/>
        <v>0</v>
      </c>
    </row>
    <row r="9312" spans="1:13" ht="15" customHeight="1">
      <c r="A9312" s="76"/>
      <c r="B9312" s="77" t="str">
        <f t="shared" si="882"/>
        <v/>
      </c>
      <c r="C9312" t="str">
        <f t="shared" si="881"/>
        <v/>
      </c>
      <c r="D9312" s="315" t="str">
        <f t="shared" si="885"/>
        <v/>
      </c>
      <c r="E9312" s="228">
        <v>0</v>
      </c>
      <c r="K9312" s="229">
        <f t="shared" si="883"/>
        <v>0</v>
      </c>
      <c r="L9312" s="229">
        <f t="shared" si="883"/>
        <v>0</v>
      </c>
      <c r="M9312" s="229">
        <f t="shared" si="884"/>
        <v>0</v>
      </c>
    </row>
    <row r="9313" spans="1:13" ht="15" customHeight="1">
      <c r="A9313" s="76"/>
      <c r="B9313" s="77" t="str">
        <f t="shared" si="882"/>
        <v/>
      </c>
      <c r="C9313" t="str">
        <f t="shared" si="881"/>
        <v/>
      </c>
      <c r="D9313" s="315" t="str">
        <f t="shared" si="885"/>
        <v/>
      </c>
      <c r="E9313" s="228">
        <v>0</v>
      </c>
      <c r="K9313" s="229">
        <f t="shared" si="883"/>
        <v>0</v>
      </c>
      <c r="L9313" s="229">
        <f t="shared" si="883"/>
        <v>0</v>
      </c>
      <c r="M9313" s="229">
        <f t="shared" si="884"/>
        <v>0</v>
      </c>
    </row>
    <row r="9314" spans="1:13" ht="15" customHeight="1">
      <c r="A9314" s="76"/>
      <c r="B9314" s="77" t="str">
        <f t="shared" si="882"/>
        <v/>
      </c>
      <c r="C9314" t="str">
        <f t="shared" si="881"/>
        <v/>
      </c>
      <c r="D9314" s="315" t="str">
        <f t="shared" si="885"/>
        <v/>
      </c>
      <c r="E9314" s="228">
        <v>0</v>
      </c>
      <c r="K9314" s="229">
        <f t="shared" si="883"/>
        <v>0</v>
      </c>
      <c r="L9314" s="229">
        <f t="shared" si="883"/>
        <v>0</v>
      </c>
      <c r="M9314" s="229">
        <f t="shared" si="884"/>
        <v>0</v>
      </c>
    </row>
    <row r="9315" spans="1:13" ht="15" customHeight="1">
      <c r="A9315" s="76"/>
      <c r="B9315" s="77" t="str">
        <f t="shared" si="882"/>
        <v/>
      </c>
      <c r="C9315" t="str">
        <f t="shared" si="881"/>
        <v/>
      </c>
      <c r="D9315" s="315" t="str">
        <f t="shared" si="885"/>
        <v/>
      </c>
      <c r="E9315" s="228">
        <v>0</v>
      </c>
      <c r="K9315" s="229">
        <f t="shared" si="883"/>
        <v>0</v>
      </c>
      <c r="L9315" s="229">
        <f t="shared" si="883"/>
        <v>0</v>
      </c>
      <c r="M9315" s="229">
        <f t="shared" si="884"/>
        <v>0</v>
      </c>
    </row>
    <row r="9316" spans="1:13" ht="15" customHeight="1">
      <c r="A9316" s="76"/>
      <c r="B9316" s="77" t="str">
        <f t="shared" si="882"/>
        <v/>
      </c>
      <c r="C9316" t="str">
        <f t="shared" si="881"/>
        <v/>
      </c>
      <c r="D9316" s="315" t="str">
        <f t="shared" si="885"/>
        <v/>
      </c>
      <c r="E9316" s="228">
        <v>0</v>
      </c>
      <c r="K9316" s="229">
        <f t="shared" si="883"/>
        <v>0</v>
      </c>
      <c r="L9316" s="229">
        <f t="shared" si="883"/>
        <v>0</v>
      </c>
      <c r="M9316" s="229">
        <f t="shared" si="884"/>
        <v>0</v>
      </c>
    </row>
    <row r="9317" spans="1:13" ht="15" customHeight="1">
      <c r="A9317" s="76"/>
      <c r="B9317" s="77" t="str">
        <f t="shared" si="882"/>
        <v/>
      </c>
      <c r="C9317" t="str">
        <f t="shared" si="881"/>
        <v/>
      </c>
      <c r="D9317" s="315" t="str">
        <f t="shared" si="885"/>
        <v/>
      </c>
      <c r="E9317" s="228">
        <v>0</v>
      </c>
      <c r="K9317" s="229">
        <f t="shared" si="883"/>
        <v>0</v>
      </c>
      <c r="L9317" s="229">
        <f t="shared" si="883"/>
        <v>0</v>
      </c>
      <c r="M9317" s="229">
        <f t="shared" si="884"/>
        <v>0</v>
      </c>
    </row>
    <row r="9318" spans="1:13" ht="15" customHeight="1">
      <c r="A9318" s="76"/>
      <c r="B9318" s="77" t="str">
        <f t="shared" si="882"/>
        <v/>
      </c>
      <c r="C9318" t="str">
        <f t="shared" si="881"/>
        <v/>
      </c>
      <c r="D9318" s="315" t="str">
        <f t="shared" si="885"/>
        <v/>
      </c>
      <c r="E9318" s="228">
        <v>0</v>
      </c>
      <c r="K9318" s="229">
        <f t="shared" si="883"/>
        <v>0</v>
      </c>
      <c r="L9318" s="229">
        <f t="shared" si="883"/>
        <v>0</v>
      </c>
      <c r="M9318" s="229">
        <f t="shared" si="884"/>
        <v>0</v>
      </c>
    </row>
    <row r="9319" spans="1:13" ht="15" customHeight="1">
      <c r="A9319" s="76"/>
      <c r="B9319" s="77" t="str">
        <f t="shared" si="882"/>
        <v/>
      </c>
      <c r="C9319" t="str">
        <f t="shared" si="881"/>
        <v/>
      </c>
      <c r="D9319" s="315" t="str">
        <f t="shared" si="885"/>
        <v/>
      </c>
      <c r="E9319" s="228">
        <v>0</v>
      </c>
      <c r="K9319" s="229">
        <f t="shared" si="883"/>
        <v>0</v>
      </c>
      <c r="L9319" s="229">
        <f t="shared" si="883"/>
        <v>0</v>
      </c>
      <c r="M9319" s="229">
        <f t="shared" si="884"/>
        <v>0</v>
      </c>
    </row>
    <row r="9320" spans="1:13" ht="15" customHeight="1">
      <c r="A9320" s="76"/>
      <c r="B9320" s="77" t="str">
        <f t="shared" si="882"/>
        <v/>
      </c>
      <c r="C9320" t="str">
        <f t="shared" si="881"/>
        <v/>
      </c>
      <c r="D9320" s="315" t="str">
        <f t="shared" si="885"/>
        <v/>
      </c>
      <c r="E9320" s="228">
        <v>0</v>
      </c>
      <c r="K9320" s="229">
        <f t="shared" si="883"/>
        <v>0</v>
      </c>
      <c r="L9320" s="229">
        <f t="shared" si="883"/>
        <v>0</v>
      </c>
      <c r="M9320" s="229">
        <f t="shared" si="884"/>
        <v>0</v>
      </c>
    </row>
    <row r="9321" spans="1:13" ht="15" customHeight="1">
      <c r="A9321" s="76"/>
      <c r="B9321" s="77" t="str">
        <f t="shared" si="882"/>
        <v/>
      </c>
      <c r="C9321" t="str">
        <f t="shared" si="881"/>
        <v/>
      </c>
      <c r="D9321" s="315" t="str">
        <f t="shared" si="885"/>
        <v/>
      </c>
      <c r="E9321" s="228">
        <v>0</v>
      </c>
      <c r="K9321" s="229">
        <f t="shared" si="883"/>
        <v>0</v>
      </c>
      <c r="L9321" s="229">
        <f t="shared" si="883"/>
        <v>0</v>
      </c>
      <c r="M9321" s="229">
        <f t="shared" si="884"/>
        <v>0</v>
      </c>
    </row>
    <row r="9322" spans="1:13" ht="15" customHeight="1">
      <c r="A9322" s="76"/>
      <c r="B9322" s="77" t="str">
        <f t="shared" si="882"/>
        <v/>
      </c>
      <c r="C9322" t="str">
        <f t="shared" si="881"/>
        <v/>
      </c>
      <c r="D9322" s="315" t="str">
        <f t="shared" si="885"/>
        <v/>
      </c>
      <c r="E9322" s="228">
        <v>0</v>
      </c>
      <c r="K9322" s="229">
        <f t="shared" si="883"/>
        <v>0</v>
      </c>
      <c r="L9322" s="229">
        <f t="shared" si="883"/>
        <v>0</v>
      </c>
      <c r="M9322" s="229">
        <f t="shared" si="884"/>
        <v>0</v>
      </c>
    </row>
    <row r="9323" spans="1:13" ht="15" customHeight="1">
      <c r="A9323" s="76"/>
      <c r="B9323" s="77" t="str">
        <f t="shared" si="882"/>
        <v/>
      </c>
      <c r="C9323" t="str">
        <f t="shared" si="881"/>
        <v/>
      </c>
      <c r="D9323" s="315" t="str">
        <f t="shared" si="885"/>
        <v/>
      </c>
      <c r="E9323" s="228">
        <v>0</v>
      </c>
      <c r="K9323" s="229">
        <f t="shared" si="883"/>
        <v>0</v>
      </c>
      <c r="L9323" s="229">
        <f t="shared" si="883"/>
        <v>0</v>
      </c>
      <c r="M9323" s="229">
        <f t="shared" si="884"/>
        <v>0</v>
      </c>
    </row>
    <row r="9324" spans="1:13" ht="15" customHeight="1">
      <c r="A9324" s="76"/>
      <c r="B9324" s="77" t="str">
        <f t="shared" si="882"/>
        <v/>
      </c>
      <c r="C9324" t="str">
        <f t="shared" si="881"/>
        <v/>
      </c>
      <c r="D9324" s="315" t="str">
        <f t="shared" si="885"/>
        <v/>
      </c>
      <c r="E9324" s="228">
        <v>0</v>
      </c>
      <c r="K9324" s="229">
        <f t="shared" si="883"/>
        <v>0</v>
      </c>
      <c r="L9324" s="229">
        <f t="shared" si="883"/>
        <v>0</v>
      </c>
      <c r="M9324" s="229">
        <f t="shared" si="884"/>
        <v>0</v>
      </c>
    </row>
    <row r="9325" spans="1:13" ht="15" customHeight="1">
      <c r="A9325" s="76"/>
      <c r="B9325" s="77" t="str">
        <f t="shared" si="882"/>
        <v/>
      </c>
      <c r="C9325" t="str">
        <f t="shared" si="881"/>
        <v/>
      </c>
      <c r="D9325" s="315" t="str">
        <f t="shared" si="885"/>
        <v/>
      </c>
      <c r="E9325" s="228">
        <v>0</v>
      </c>
      <c r="K9325" s="229">
        <f t="shared" si="883"/>
        <v>0</v>
      </c>
      <c r="L9325" s="229">
        <f t="shared" si="883"/>
        <v>0</v>
      </c>
      <c r="M9325" s="229">
        <f t="shared" si="884"/>
        <v>0</v>
      </c>
    </row>
    <row r="9326" spans="1:13" ht="15" customHeight="1">
      <c r="A9326" s="76"/>
      <c r="B9326" s="77" t="str">
        <f t="shared" si="882"/>
        <v/>
      </c>
      <c r="C9326" t="str">
        <f t="shared" si="881"/>
        <v/>
      </c>
      <c r="D9326" s="315" t="str">
        <f t="shared" si="885"/>
        <v/>
      </c>
      <c r="E9326" s="228">
        <v>0</v>
      </c>
      <c r="K9326" s="229">
        <f t="shared" si="883"/>
        <v>0</v>
      </c>
      <c r="L9326" s="229">
        <f t="shared" si="883"/>
        <v>0</v>
      </c>
      <c r="M9326" s="229">
        <f t="shared" si="884"/>
        <v>0</v>
      </c>
    </row>
    <row r="9327" spans="1:13" ht="15" customHeight="1">
      <c r="A9327" s="76"/>
      <c r="B9327" s="77" t="str">
        <f t="shared" si="882"/>
        <v/>
      </c>
      <c r="C9327" t="str">
        <f t="shared" si="881"/>
        <v/>
      </c>
      <c r="D9327" s="315" t="str">
        <f t="shared" si="885"/>
        <v/>
      </c>
      <c r="E9327" s="228">
        <v>0</v>
      </c>
      <c r="K9327" s="229">
        <f t="shared" si="883"/>
        <v>0</v>
      </c>
      <c r="L9327" s="229">
        <f t="shared" si="883"/>
        <v>0</v>
      </c>
      <c r="M9327" s="229">
        <f t="shared" si="884"/>
        <v>0</v>
      </c>
    </row>
    <row r="9328" spans="1:13" ht="15" customHeight="1">
      <c r="A9328" s="76"/>
      <c r="B9328" s="77" t="str">
        <f t="shared" si="882"/>
        <v/>
      </c>
      <c r="C9328" t="str">
        <f t="shared" si="881"/>
        <v/>
      </c>
      <c r="D9328" s="315" t="str">
        <f t="shared" si="885"/>
        <v/>
      </c>
      <c r="E9328" s="228">
        <v>0</v>
      </c>
      <c r="K9328" s="229">
        <f t="shared" si="883"/>
        <v>0</v>
      </c>
      <c r="L9328" s="229">
        <f t="shared" si="883"/>
        <v>0</v>
      </c>
      <c r="M9328" s="229">
        <f t="shared" si="884"/>
        <v>0</v>
      </c>
    </row>
    <row r="9329" spans="1:13" ht="15" customHeight="1">
      <c r="A9329" s="76"/>
      <c r="B9329" s="77" t="str">
        <f t="shared" si="882"/>
        <v/>
      </c>
      <c r="C9329" t="str">
        <f t="shared" si="881"/>
        <v/>
      </c>
      <c r="D9329" s="315" t="str">
        <f t="shared" si="885"/>
        <v/>
      </c>
      <c r="E9329" s="228">
        <v>0</v>
      </c>
      <c r="K9329" s="229">
        <f t="shared" si="883"/>
        <v>0</v>
      </c>
      <c r="L9329" s="229">
        <f t="shared" si="883"/>
        <v>0</v>
      </c>
      <c r="M9329" s="229">
        <f t="shared" si="884"/>
        <v>0</v>
      </c>
    </row>
    <row r="9330" spans="1:13" ht="15" customHeight="1">
      <c r="A9330" s="76"/>
      <c r="B9330" s="77" t="str">
        <f t="shared" si="882"/>
        <v/>
      </c>
      <c r="C9330" t="str">
        <f t="shared" si="881"/>
        <v/>
      </c>
      <c r="D9330" s="315" t="str">
        <f t="shared" si="885"/>
        <v/>
      </c>
      <c r="E9330" s="228">
        <v>0</v>
      </c>
      <c r="K9330" s="229">
        <f t="shared" si="883"/>
        <v>0</v>
      </c>
      <c r="L9330" s="229">
        <f t="shared" si="883"/>
        <v>0</v>
      </c>
      <c r="M9330" s="229">
        <f t="shared" si="884"/>
        <v>0</v>
      </c>
    </row>
    <row r="9331" spans="1:13" ht="15" customHeight="1">
      <c r="A9331" s="76"/>
      <c r="B9331" s="77" t="str">
        <f t="shared" si="882"/>
        <v/>
      </c>
      <c r="C9331" t="str">
        <f t="shared" si="881"/>
        <v/>
      </c>
      <c r="D9331" s="315" t="str">
        <f t="shared" si="885"/>
        <v/>
      </c>
      <c r="E9331" s="228">
        <v>0</v>
      </c>
      <c r="K9331" s="229">
        <f t="shared" si="883"/>
        <v>0</v>
      </c>
      <c r="L9331" s="229">
        <f t="shared" si="883"/>
        <v>0</v>
      </c>
      <c r="M9331" s="229">
        <f t="shared" si="884"/>
        <v>0</v>
      </c>
    </row>
    <row r="9332" spans="1:13" ht="15" customHeight="1">
      <c r="A9332" s="76"/>
      <c r="B9332" s="77" t="str">
        <f t="shared" si="882"/>
        <v/>
      </c>
      <c r="C9332" t="str">
        <f t="shared" si="881"/>
        <v/>
      </c>
      <c r="D9332" s="315" t="str">
        <f t="shared" si="885"/>
        <v/>
      </c>
      <c r="E9332" s="228">
        <v>0</v>
      </c>
      <c r="K9332" s="229">
        <f t="shared" si="883"/>
        <v>0</v>
      </c>
      <c r="L9332" s="229">
        <f t="shared" si="883"/>
        <v>0</v>
      </c>
      <c r="M9332" s="229">
        <f t="shared" si="884"/>
        <v>0</v>
      </c>
    </row>
    <row r="9333" spans="1:13" ht="15" customHeight="1">
      <c r="A9333" s="76"/>
      <c r="B9333" s="77" t="str">
        <f t="shared" si="882"/>
        <v/>
      </c>
      <c r="C9333" t="str">
        <f t="shared" si="881"/>
        <v/>
      </c>
      <c r="D9333" s="315" t="str">
        <f t="shared" si="885"/>
        <v/>
      </c>
      <c r="E9333" s="228">
        <v>0</v>
      </c>
      <c r="K9333" s="229">
        <f t="shared" si="883"/>
        <v>0</v>
      </c>
      <c r="L9333" s="229">
        <f t="shared" si="883"/>
        <v>0</v>
      </c>
      <c r="M9333" s="229">
        <f t="shared" si="884"/>
        <v>0</v>
      </c>
    </row>
    <row r="9334" spans="1:13" ht="15" customHeight="1">
      <c r="A9334" s="76"/>
      <c r="B9334" s="77" t="str">
        <f t="shared" si="882"/>
        <v/>
      </c>
      <c r="C9334" t="str">
        <f t="shared" si="881"/>
        <v/>
      </c>
      <c r="D9334" s="315" t="str">
        <f t="shared" si="885"/>
        <v/>
      </c>
      <c r="E9334" s="228">
        <v>0</v>
      </c>
      <c r="K9334" s="229">
        <f t="shared" si="883"/>
        <v>0</v>
      </c>
      <c r="L9334" s="229">
        <f t="shared" si="883"/>
        <v>0</v>
      </c>
      <c r="M9334" s="229">
        <f t="shared" si="884"/>
        <v>0</v>
      </c>
    </row>
    <row r="9335" spans="1:13" ht="15" customHeight="1">
      <c r="A9335" s="76"/>
      <c r="B9335" s="77" t="str">
        <f t="shared" si="882"/>
        <v/>
      </c>
      <c r="C9335" t="str">
        <f t="shared" si="881"/>
        <v/>
      </c>
      <c r="D9335" s="315" t="str">
        <f t="shared" si="885"/>
        <v/>
      </c>
      <c r="E9335" s="228">
        <v>0</v>
      </c>
      <c r="K9335" s="229">
        <f t="shared" si="883"/>
        <v>0</v>
      </c>
      <c r="L9335" s="229">
        <f t="shared" si="883"/>
        <v>0</v>
      </c>
      <c r="M9335" s="229">
        <f t="shared" si="884"/>
        <v>0</v>
      </c>
    </row>
    <row r="9336" spans="1:13" ht="15" customHeight="1">
      <c r="A9336" s="76"/>
      <c r="B9336" s="77" t="str">
        <f t="shared" si="882"/>
        <v/>
      </c>
      <c r="C9336" t="str">
        <f t="shared" si="881"/>
        <v/>
      </c>
      <c r="D9336" s="315" t="str">
        <f t="shared" si="885"/>
        <v/>
      </c>
      <c r="E9336" s="228">
        <v>0</v>
      </c>
      <c r="K9336" s="229">
        <f t="shared" si="883"/>
        <v>0</v>
      </c>
      <c r="L9336" s="229">
        <f t="shared" si="883"/>
        <v>0</v>
      </c>
      <c r="M9336" s="229">
        <f t="shared" si="884"/>
        <v>0</v>
      </c>
    </row>
    <row r="9337" spans="1:13" ht="15" customHeight="1">
      <c r="A9337" s="76"/>
      <c r="B9337" s="77" t="str">
        <f t="shared" si="882"/>
        <v/>
      </c>
      <c r="C9337" t="str">
        <f t="shared" si="881"/>
        <v/>
      </c>
      <c r="D9337" s="315" t="str">
        <f t="shared" si="885"/>
        <v/>
      </c>
      <c r="E9337" s="228">
        <v>0</v>
      </c>
      <c r="K9337" s="229">
        <f t="shared" si="883"/>
        <v>0</v>
      </c>
      <c r="L9337" s="229">
        <f t="shared" si="883"/>
        <v>0</v>
      </c>
      <c r="M9337" s="229">
        <f t="shared" si="884"/>
        <v>0</v>
      </c>
    </row>
    <row r="9338" spans="1:13" ht="15" customHeight="1">
      <c r="A9338" s="76"/>
      <c r="B9338" s="77" t="str">
        <f t="shared" si="882"/>
        <v/>
      </c>
      <c r="C9338" t="str">
        <f t="shared" si="881"/>
        <v/>
      </c>
      <c r="D9338" s="315" t="str">
        <f t="shared" si="885"/>
        <v/>
      </c>
      <c r="E9338" s="228">
        <v>0</v>
      </c>
      <c r="K9338" s="229">
        <f t="shared" si="883"/>
        <v>0</v>
      </c>
      <c r="L9338" s="229">
        <f t="shared" si="883"/>
        <v>0</v>
      </c>
      <c r="M9338" s="229">
        <f t="shared" si="884"/>
        <v>0</v>
      </c>
    </row>
    <row r="9339" spans="1:13" ht="15" customHeight="1">
      <c r="A9339" s="76"/>
      <c r="B9339" s="77" t="str">
        <f t="shared" si="882"/>
        <v/>
      </c>
      <c r="C9339" t="str">
        <f t="shared" si="881"/>
        <v/>
      </c>
      <c r="D9339" s="315" t="str">
        <f t="shared" si="885"/>
        <v/>
      </c>
      <c r="E9339" s="228">
        <v>0</v>
      </c>
      <c r="K9339" s="229">
        <f t="shared" si="883"/>
        <v>0</v>
      </c>
      <c r="L9339" s="229">
        <f t="shared" si="883"/>
        <v>0</v>
      </c>
      <c r="M9339" s="229">
        <f t="shared" si="884"/>
        <v>0</v>
      </c>
    </row>
    <row r="9340" spans="1:13" ht="15" customHeight="1">
      <c r="A9340" s="76"/>
      <c r="B9340" s="77" t="str">
        <f t="shared" si="882"/>
        <v/>
      </c>
      <c r="C9340" t="str">
        <f t="shared" si="881"/>
        <v/>
      </c>
      <c r="D9340" s="315" t="str">
        <f t="shared" si="885"/>
        <v/>
      </c>
      <c r="E9340" s="228">
        <v>0</v>
      </c>
      <c r="K9340" s="229">
        <f t="shared" si="883"/>
        <v>0</v>
      </c>
      <c r="L9340" s="229">
        <f t="shared" si="883"/>
        <v>0</v>
      </c>
      <c r="M9340" s="229">
        <f t="shared" si="884"/>
        <v>0</v>
      </c>
    </row>
    <row r="9341" spans="1:13" ht="15" customHeight="1">
      <c r="A9341" s="76"/>
      <c r="B9341" s="77" t="str">
        <f t="shared" si="882"/>
        <v/>
      </c>
      <c r="C9341" t="str">
        <f t="shared" si="881"/>
        <v/>
      </c>
      <c r="D9341" s="315" t="str">
        <f t="shared" si="885"/>
        <v/>
      </c>
      <c r="E9341" s="228">
        <v>0</v>
      </c>
      <c r="K9341" s="229">
        <f t="shared" si="883"/>
        <v>0</v>
      </c>
      <c r="L9341" s="229">
        <f t="shared" si="883"/>
        <v>0</v>
      </c>
      <c r="M9341" s="229">
        <f t="shared" si="884"/>
        <v>0</v>
      </c>
    </row>
    <row r="9342" spans="1:13" ht="15" customHeight="1">
      <c r="A9342" s="76"/>
      <c r="B9342" s="77" t="str">
        <f t="shared" si="882"/>
        <v/>
      </c>
      <c r="C9342" t="str">
        <f t="shared" si="881"/>
        <v/>
      </c>
      <c r="D9342" s="315" t="str">
        <f t="shared" si="885"/>
        <v/>
      </c>
      <c r="E9342" s="228">
        <v>0</v>
      </c>
      <c r="K9342" s="229">
        <f t="shared" si="883"/>
        <v>0</v>
      </c>
      <c r="L9342" s="229">
        <f t="shared" si="883"/>
        <v>0</v>
      </c>
      <c r="M9342" s="229">
        <f t="shared" si="884"/>
        <v>0</v>
      </c>
    </row>
    <row r="9343" spans="1:13" ht="15" customHeight="1">
      <c r="A9343" s="76"/>
      <c r="B9343" s="77" t="str">
        <f t="shared" si="882"/>
        <v/>
      </c>
      <c r="C9343" t="str">
        <f t="shared" si="881"/>
        <v/>
      </c>
      <c r="D9343" s="315" t="str">
        <f t="shared" si="885"/>
        <v/>
      </c>
      <c r="E9343" s="228">
        <v>0</v>
      </c>
      <c r="K9343" s="229">
        <f t="shared" si="883"/>
        <v>0</v>
      </c>
      <c r="L9343" s="229">
        <f t="shared" si="883"/>
        <v>0</v>
      </c>
      <c r="M9343" s="229">
        <f t="shared" si="884"/>
        <v>0</v>
      </c>
    </row>
    <row r="9344" spans="1:13" ht="15" customHeight="1">
      <c r="A9344" s="76"/>
      <c r="B9344" s="77" t="str">
        <f t="shared" si="882"/>
        <v/>
      </c>
      <c r="C9344" t="str">
        <f t="shared" si="881"/>
        <v/>
      </c>
      <c r="D9344" s="315" t="str">
        <f t="shared" si="885"/>
        <v/>
      </c>
      <c r="E9344" s="228">
        <v>0</v>
      </c>
      <c r="K9344" s="229">
        <f t="shared" si="883"/>
        <v>0</v>
      </c>
      <c r="L9344" s="229">
        <f t="shared" si="883"/>
        <v>0</v>
      </c>
      <c r="M9344" s="229">
        <f t="shared" si="884"/>
        <v>0</v>
      </c>
    </row>
    <row r="9345" spans="1:13" ht="15" customHeight="1">
      <c r="A9345" s="76"/>
      <c r="B9345" s="77" t="str">
        <f t="shared" si="882"/>
        <v/>
      </c>
      <c r="C9345" t="str">
        <f t="shared" ref="C9345:C9408" si="886">IF(A9345&lt;&gt;"",TEXT(A9345,"aaaa"),"")</f>
        <v/>
      </c>
      <c r="D9345" s="315" t="str">
        <f t="shared" si="885"/>
        <v/>
      </c>
      <c r="E9345" s="228">
        <v>0</v>
      </c>
      <c r="K9345" s="229">
        <f t="shared" si="883"/>
        <v>0</v>
      </c>
      <c r="L9345" s="229">
        <f t="shared" si="883"/>
        <v>0</v>
      </c>
      <c r="M9345" s="229">
        <f t="shared" si="884"/>
        <v>0</v>
      </c>
    </row>
    <row r="9346" spans="1:13" ht="15" customHeight="1">
      <c r="A9346" s="76"/>
      <c r="B9346" s="77" t="str">
        <f t="shared" si="882"/>
        <v/>
      </c>
      <c r="C9346" t="str">
        <f t="shared" si="886"/>
        <v/>
      </c>
      <c r="D9346" s="315" t="str">
        <f t="shared" si="885"/>
        <v/>
      </c>
      <c r="E9346" s="228">
        <v>0</v>
      </c>
      <c r="K9346" s="229">
        <f t="shared" si="883"/>
        <v>0</v>
      </c>
      <c r="L9346" s="229">
        <f t="shared" si="883"/>
        <v>0</v>
      </c>
      <c r="M9346" s="229">
        <f t="shared" si="884"/>
        <v>0</v>
      </c>
    </row>
    <row r="9347" spans="1:13" ht="15" customHeight="1">
      <c r="A9347" s="76"/>
      <c r="B9347" s="77" t="str">
        <f t="shared" si="882"/>
        <v/>
      </c>
      <c r="C9347" t="str">
        <f t="shared" si="886"/>
        <v/>
      </c>
      <c r="D9347" s="315" t="str">
        <f t="shared" si="885"/>
        <v/>
      </c>
      <c r="E9347" s="228">
        <v>0</v>
      </c>
      <c r="K9347" s="229">
        <f t="shared" si="883"/>
        <v>0</v>
      </c>
      <c r="L9347" s="229">
        <f t="shared" si="883"/>
        <v>0</v>
      </c>
      <c r="M9347" s="229">
        <f t="shared" si="884"/>
        <v>0</v>
      </c>
    </row>
    <row r="9348" spans="1:13" ht="15" customHeight="1">
      <c r="A9348" s="76"/>
      <c r="B9348" s="77" t="str">
        <f t="shared" si="882"/>
        <v/>
      </c>
      <c r="C9348" t="str">
        <f t="shared" si="886"/>
        <v/>
      </c>
      <c r="D9348" s="315" t="str">
        <f t="shared" si="885"/>
        <v/>
      </c>
      <c r="E9348" s="228">
        <v>0</v>
      </c>
      <c r="K9348" s="229">
        <f t="shared" si="883"/>
        <v>0</v>
      </c>
      <c r="L9348" s="229">
        <f t="shared" si="883"/>
        <v>0</v>
      </c>
      <c r="M9348" s="229">
        <f t="shared" si="884"/>
        <v>0</v>
      </c>
    </row>
    <row r="9349" spans="1:13" ht="15" customHeight="1">
      <c r="A9349" s="76"/>
      <c r="B9349" s="77" t="str">
        <f t="shared" si="882"/>
        <v/>
      </c>
      <c r="C9349" t="str">
        <f t="shared" si="886"/>
        <v/>
      </c>
      <c r="D9349" s="315" t="str">
        <f t="shared" si="885"/>
        <v/>
      </c>
      <c r="E9349" s="228">
        <v>0</v>
      </c>
      <c r="K9349" s="229">
        <f t="shared" si="883"/>
        <v>0</v>
      </c>
      <c r="L9349" s="229">
        <f t="shared" si="883"/>
        <v>0</v>
      </c>
      <c r="M9349" s="229">
        <f t="shared" si="884"/>
        <v>0</v>
      </c>
    </row>
    <row r="9350" spans="1:13" ht="15" customHeight="1">
      <c r="A9350" s="76"/>
      <c r="B9350" s="77" t="str">
        <f t="shared" si="882"/>
        <v/>
      </c>
      <c r="C9350" t="str">
        <f t="shared" si="886"/>
        <v/>
      </c>
      <c r="D9350" s="315" t="str">
        <f t="shared" si="885"/>
        <v/>
      </c>
      <c r="E9350" s="228">
        <v>0</v>
      </c>
      <c r="K9350" s="229">
        <f t="shared" si="883"/>
        <v>0</v>
      </c>
      <c r="L9350" s="229">
        <f t="shared" si="883"/>
        <v>0</v>
      </c>
      <c r="M9350" s="229">
        <f t="shared" si="884"/>
        <v>0</v>
      </c>
    </row>
    <row r="9351" spans="1:13" ht="15" customHeight="1">
      <c r="A9351" s="76"/>
      <c r="B9351" s="77" t="str">
        <f t="shared" ref="B9351:B9414" si="887">IF(A9351="","",TEXT(A9351,"DDDD"))</f>
        <v/>
      </c>
      <c r="C9351" t="str">
        <f t="shared" si="886"/>
        <v/>
      </c>
      <c r="D9351" s="315" t="str">
        <f t="shared" si="885"/>
        <v/>
      </c>
      <c r="E9351" s="228">
        <v>0</v>
      </c>
      <c r="K9351" s="229">
        <f t="shared" ref="K9351:L9414" si="888">IF(F9351=0,0,(1-K$4)*F9351)</f>
        <v>0</v>
      </c>
      <c r="L9351" s="229">
        <f t="shared" si="888"/>
        <v>0</v>
      </c>
      <c r="M9351" s="229">
        <f t="shared" ref="M9351:M9414" si="889">IF(H9351=0,0,(1-M$4)*H9351)</f>
        <v>0</v>
      </c>
    </row>
    <row r="9352" spans="1:13" ht="15" customHeight="1">
      <c r="A9352" s="76"/>
      <c r="B9352" s="77" t="str">
        <f t="shared" si="887"/>
        <v/>
      </c>
      <c r="C9352" t="str">
        <f t="shared" si="886"/>
        <v/>
      </c>
      <c r="D9352" s="315" t="str">
        <f t="shared" ref="D9352:D9415" si="890">IF(A9352&lt;&gt;"",PROPER(TEXT(A9352,"Mmmm")),"")</f>
        <v/>
      </c>
      <c r="E9352" s="228">
        <v>0</v>
      </c>
      <c r="K9352" s="229">
        <f t="shared" si="888"/>
        <v>0</v>
      </c>
      <c r="L9352" s="229">
        <f t="shared" si="888"/>
        <v>0</v>
      </c>
      <c r="M9352" s="229">
        <f t="shared" si="889"/>
        <v>0</v>
      </c>
    </row>
    <row r="9353" spans="1:13" ht="15" customHeight="1">
      <c r="A9353" s="76"/>
      <c r="B9353" s="77" t="str">
        <f t="shared" si="887"/>
        <v/>
      </c>
      <c r="C9353" t="str">
        <f t="shared" si="886"/>
        <v/>
      </c>
      <c r="D9353" s="315" t="str">
        <f t="shared" si="890"/>
        <v/>
      </c>
      <c r="E9353" s="228">
        <v>0</v>
      </c>
      <c r="K9353" s="229">
        <f t="shared" si="888"/>
        <v>0</v>
      </c>
      <c r="L9353" s="229">
        <f t="shared" si="888"/>
        <v>0</v>
      </c>
      <c r="M9353" s="229">
        <f t="shared" si="889"/>
        <v>0</v>
      </c>
    </row>
    <row r="9354" spans="1:13" ht="15" customHeight="1">
      <c r="A9354" s="76"/>
      <c r="B9354" s="77" t="str">
        <f t="shared" si="887"/>
        <v/>
      </c>
      <c r="C9354" t="str">
        <f t="shared" si="886"/>
        <v/>
      </c>
      <c r="D9354" s="315" t="str">
        <f t="shared" si="890"/>
        <v/>
      </c>
      <c r="E9354" s="228">
        <v>0</v>
      </c>
      <c r="K9354" s="229">
        <f t="shared" si="888"/>
        <v>0</v>
      </c>
      <c r="L9354" s="229">
        <f t="shared" si="888"/>
        <v>0</v>
      </c>
      <c r="M9354" s="229">
        <f t="shared" si="889"/>
        <v>0</v>
      </c>
    </row>
    <row r="9355" spans="1:13" ht="15" customHeight="1">
      <c r="A9355" s="76"/>
      <c r="B9355" s="77" t="str">
        <f t="shared" si="887"/>
        <v/>
      </c>
      <c r="C9355" t="str">
        <f t="shared" si="886"/>
        <v/>
      </c>
      <c r="D9355" s="315" t="str">
        <f t="shared" si="890"/>
        <v/>
      </c>
      <c r="E9355" s="228">
        <v>0</v>
      </c>
      <c r="K9355" s="229">
        <f t="shared" si="888"/>
        <v>0</v>
      </c>
      <c r="L9355" s="229">
        <f t="shared" si="888"/>
        <v>0</v>
      </c>
      <c r="M9355" s="229">
        <f t="shared" si="889"/>
        <v>0</v>
      </c>
    </row>
    <row r="9356" spans="1:13" ht="15" customHeight="1">
      <c r="A9356" s="76"/>
      <c r="B9356" s="77" t="str">
        <f t="shared" si="887"/>
        <v/>
      </c>
      <c r="C9356" t="str">
        <f t="shared" si="886"/>
        <v/>
      </c>
      <c r="D9356" s="315" t="str">
        <f t="shared" si="890"/>
        <v/>
      </c>
      <c r="E9356" s="228">
        <v>0</v>
      </c>
      <c r="K9356" s="229">
        <f t="shared" si="888"/>
        <v>0</v>
      </c>
      <c r="L9356" s="229">
        <f t="shared" si="888"/>
        <v>0</v>
      </c>
      <c r="M9356" s="229">
        <f t="shared" si="889"/>
        <v>0</v>
      </c>
    </row>
    <row r="9357" spans="1:13" ht="15" customHeight="1">
      <c r="A9357" s="76"/>
      <c r="B9357" s="77" t="str">
        <f t="shared" si="887"/>
        <v/>
      </c>
      <c r="C9357" t="str">
        <f t="shared" si="886"/>
        <v/>
      </c>
      <c r="D9357" s="315" t="str">
        <f t="shared" si="890"/>
        <v/>
      </c>
      <c r="E9357" s="228">
        <v>0</v>
      </c>
      <c r="K9357" s="229">
        <f t="shared" si="888"/>
        <v>0</v>
      </c>
      <c r="L9357" s="229">
        <f t="shared" si="888"/>
        <v>0</v>
      </c>
      <c r="M9357" s="229">
        <f t="shared" si="889"/>
        <v>0</v>
      </c>
    </row>
    <row r="9358" spans="1:13" ht="15" customHeight="1">
      <c r="A9358" s="76"/>
      <c r="B9358" s="77" t="str">
        <f t="shared" si="887"/>
        <v/>
      </c>
      <c r="C9358" t="str">
        <f t="shared" si="886"/>
        <v/>
      </c>
      <c r="D9358" s="315" t="str">
        <f t="shared" si="890"/>
        <v/>
      </c>
      <c r="E9358" s="228">
        <v>0</v>
      </c>
      <c r="K9358" s="229">
        <f t="shared" si="888"/>
        <v>0</v>
      </c>
      <c r="L9358" s="229">
        <f t="shared" si="888"/>
        <v>0</v>
      </c>
      <c r="M9358" s="229">
        <f t="shared" si="889"/>
        <v>0</v>
      </c>
    </row>
    <row r="9359" spans="1:13" ht="15" customHeight="1">
      <c r="A9359" s="76"/>
      <c r="B9359" s="77" t="str">
        <f t="shared" si="887"/>
        <v/>
      </c>
      <c r="C9359" t="str">
        <f t="shared" si="886"/>
        <v/>
      </c>
      <c r="D9359" s="315" t="str">
        <f t="shared" si="890"/>
        <v/>
      </c>
      <c r="E9359" s="228">
        <v>0</v>
      </c>
      <c r="K9359" s="229">
        <f t="shared" si="888"/>
        <v>0</v>
      </c>
      <c r="L9359" s="229">
        <f t="shared" si="888"/>
        <v>0</v>
      </c>
      <c r="M9359" s="229">
        <f t="shared" si="889"/>
        <v>0</v>
      </c>
    </row>
    <row r="9360" spans="1:13" ht="15" customHeight="1">
      <c r="A9360" s="76"/>
      <c r="B9360" s="77" t="str">
        <f t="shared" si="887"/>
        <v/>
      </c>
      <c r="C9360" t="str">
        <f t="shared" si="886"/>
        <v/>
      </c>
      <c r="D9360" s="315" t="str">
        <f t="shared" si="890"/>
        <v/>
      </c>
      <c r="E9360" s="228">
        <v>0</v>
      </c>
      <c r="K9360" s="229">
        <f t="shared" si="888"/>
        <v>0</v>
      </c>
      <c r="L9360" s="229">
        <f t="shared" si="888"/>
        <v>0</v>
      </c>
      <c r="M9360" s="229">
        <f t="shared" si="889"/>
        <v>0</v>
      </c>
    </row>
    <row r="9361" spans="1:13" ht="15" customHeight="1">
      <c r="A9361" s="76"/>
      <c r="B9361" s="77" t="str">
        <f t="shared" si="887"/>
        <v/>
      </c>
      <c r="C9361" t="str">
        <f t="shared" si="886"/>
        <v/>
      </c>
      <c r="D9361" s="315" t="str">
        <f t="shared" si="890"/>
        <v/>
      </c>
      <c r="E9361" s="228">
        <v>0</v>
      </c>
      <c r="K9361" s="229">
        <f t="shared" si="888"/>
        <v>0</v>
      </c>
      <c r="L9361" s="229">
        <f t="shared" si="888"/>
        <v>0</v>
      </c>
      <c r="M9361" s="229">
        <f t="shared" si="889"/>
        <v>0</v>
      </c>
    </row>
    <row r="9362" spans="1:13" ht="15" customHeight="1">
      <c r="A9362" s="76"/>
      <c r="B9362" s="77" t="str">
        <f t="shared" si="887"/>
        <v/>
      </c>
      <c r="C9362" t="str">
        <f t="shared" si="886"/>
        <v/>
      </c>
      <c r="D9362" s="315" t="str">
        <f t="shared" si="890"/>
        <v/>
      </c>
      <c r="E9362" s="228">
        <v>0</v>
      </c>
      <c r="K9362" s="229">
        <f t="shared" si="888"/>
        <v>0</v>
      </c>
      <c r="L9362" s="229">
        <f t="shared" si="888"/>
        <v>0</v>
      </c>
      <c r="M9362" s="229">
        <f t="shared" si="889"/>
        <v>0</v>
      </c>
    </row>
    <row r="9363" spans="1:13" ht="15" customHeight="1">
      <c r="A9363" s="76"/>
      <c r="B9363" s="77" t="str">
        <f t="shared" si="887"/>
        <v/>
      </c>
      <c r="C9363" t="str">
        <f t="shared" si="886"/>
        <v/>
      </c>
      <c r="D9363" s="315" t="str">
        <f t="shared" si="890"/>
        <v/>
      </c>
      <c r="E9363" s="228">
        <v>0</v>
      </c>
      <c r="K9363" s="229">
        <f t="shared" si="888"/>
        <v>0</v>
      </c>
      <c r="L9363" s="229">
        <f t="shared" si="888"/>
        <v>0</v>
      </c>
      <c r="M9363" s="229">
        <f t="shared" si="889"/>
        <v>0</v>
      </c>
    </row>
    <row r="9364" spans="1:13" ht="15" customHeight="1">
      <c r="A9364" s="76"/>
      <c r="B9364" s="77" t="str">
        <f t="shared" si="887"/>
        <v/>
      </c>
      <c r="C9364" t="str">
        <f t="shared" si="886"/>
        <v/>
      </c>
      <c r="D9364" s="315" t="str">
        <f t="shared" si="890"/>
        <v/>
      </c>
      <c r="E9364" s="228">
        <v>0</v>
      </c>
      <c r="K9364" s="229">
        <f t="shared" si="888"/>
        <v>0</v>
      </c>
      <c r="L9364" s="229">
        <f t="shared" si="888"/>
        <v>0</v>
      </c>
      <c r="M9364" s="229">
        <f t="shared" si="889"/>
        <v>0</v>
      </c>
    </row>
    <row r="9365" spans="1:13" ht="15" customHeight="1">
      <c r="A9365" s="76"/>
      <c r="B9365" s="77" t="str">
        <f t="shared" si="887"/>
        <v/>
      </c>
      <c r="C9365" t="str">
        <f t="shared" si="886"/>
        <v/>
      </c>
      <c r="D9365" s="315" t="str">
        <f t="shared" si="890"/>
        <v/>
      </c>
      <c r="E9365" s="228">
        <v>0</v>
      </c>
      <c r="K9365" s="229">
        <f t="shared" si="888"/>
        <v>0</v>
      </c>
      <c r="L9365" s="229">
        <f t="shared" si="888"/>
        <v>0</v>
      </c>
      <c r="M9365" s="229">
        <f t="shared" si="889"/>
        <v>0</v>
      </c>
    </row>
    <row r="9366" spans="1:13" ht="15" customHeight="1">
      <c r="A9366" s="76"/>
      <c r="B9366" s="77" t="str">
        <f t="shared" si="887"/>
        <v/>
      </c>
      <c r="C9366" t="str">
        <f t="shared" si="886"/>
        <v/>
      </c>
      <c r="D9366" s="315" t="str">
        <f t="shared" si="890"/>
        <v/>
      </c>
      <c r="E9366" s="228">
        <v>0</v>
      </c>
      <c r="K9366" s="229">
        <f t="shared" si="888"/>
        <v>0</v>
      </c>
      <c r="L9366" s="229">
        <f t="shared" si="888"/>
        <v>0</v>
      </c>
      <c r="M9366" s="229">
        <f t="shared" si="889"/>
        <v>0</v>
      </c>
    </row>
    <row r="9367" spans="1:13" ht="15" customHeight="1">
      <c r="A9367" s="76"/>
      <c r="B9367" s="77" t="str">
        <f t="shared" si="887"/>
        <v/>
      </c>
      <c r="C9367" t="str">
        <f t="shared" si="886"/>
        <v/>
      </c>
      <c r="D9367" s="315" t="str">
        <f t="shared" si="890"/>
        <v/>
      </c>
      <c r="E9367" s="228">
        <v>0</v>
      </c>
      <c r="K9367" s="229">
        <f t="shared" si="888"/>
        <v>0</v>
      </c>
      <c r="L9367" s="229">
        <f t="shared" si="888"/>
        <v>0</v>
      </c>
      <c r="M9367" s="229">
        <f t="shared" si="889"/>
        <v>0</v>
      </c>
    </row>
    <row r="9368" spans="1:13" ht="15" customHeight="1">
      <c r="A9368" s="76"/>
      <c r="B9368" s="77" t="str">
        <f t="shared" si="887"/>
        <v/>
      </c>
      <c r="C9368" t="str">
        <f t="shared" si="886"/>
        <v/>
      </c>
      <c r="D9368" s="315" t="str">
        <f t="shared" si="890"/>
        <v/>
      </c>
      <c r="E9368" s="228">
        <v>0</v>
      </c>
      <c r="K9368" s="229">
        <f t="shared" si="888"/>
        <v>0</v>
      </c>
      <c r="L9368" s="229">
        <f t="shared" si="888"/>
        <v>0</v>
      </c>
      <c r="M9368" s="229">
        <f t="shared" si="889"/>
        <v>0</v>
      </c>
    </row>
    <row r="9369" spans="1:13" ht="15" customHeight="1">
      <c r="A9369" s="76"/>
      <c r="B9369" s="77" t="str">
        <f t="shared" si="887"/>
        <v/>
      </c>
      <c r="C9369" t="str">
        <f t="shared" si="886"/>
        <v/>
      </c>
      <c r="D9369" s="315" t="str">
        <f t="shared" si="890"/>
        <v/>
      </c>
      <c r="E9369" s="228">
        <v>0</v>
      </c>
      <c r="K9369" s="229">
        <f t="shared" si="888"/>
        <v>0</v>
      </c>
      <c r="L9369" s="229">
        <f t="shared" si="888"/>
        <v>0</v>
      </c>
      <c r="M9369" s="229">
        <f t="shared" si="889"/>
        <v>0</v>
      </c>
    </row>
    <row r="9370" spans="1:13" ht="15" customHeight="1">
      <c r="A9370" s="76"/>
      <c r="B9370" s="77" t="str">
        <f t="shared" si="887"/>
        <v/>
      </c>
      <c r="C9370" t="str">
        <f t="shared" si="886"/>
        <v/>
      </c>
      <c r="D9370" s="315" t="str">
        <f t="shared" si="890"/>
        <v/>
      </c>
      <c r="E9370" s="228">
        <v>0</v>
      </c>
      <c r="K9370" s="229">
        <f t="shared" si="888"/>
        <v>0</v>
      </c>
      <c r="L9370" s="229">
        <f t="shared" si="888"/>
        <v>0</v>
      </c>
      <c r="M9370" s="229">
        <f t="shared" si="889"/>
        <v>0</v>
      </c>
    </row>
    <row r="9371" spans="1:13" ht="15" customHeight="1">
      <c r="A9371" s="76"/>
      <c r="B9371" s="77" t="str">
        <f t="shared" si="887"/>
        <v/>
      </c>
      <c r="C9371" t="str">
        <f t="shared" si="886"/>
        <v/>
      </c>
      <c r="D9371" s="315" t="str">
        <f t="shared" si="890"/>
        <v/>
      </c>
      <c r="E9371" s="228">
        <v>0</v>
      </c>
      <c r="K9371" s="229">
        <f t="shared" si="888"/>
        <v>0</v>
      </c>
      <c r="L9371" s="229">
        <f t="shared" si="888"/>
        <v>0</v>
      </c>
      <c r="M9371" s="229">
        <f t="shared" si="889"/>
        <v>0</v>
      </c>
    </row>
    <row r="9372" spans="1:13" ht="15" customHeight="1">
      <c r="A9372" s="76"/>
      <c r="B9372" s="77" t="str">
        <f t="shared" si="887"/>
        <v/>
      </c>
      <c r="C9372" t="str">
        <f t="shared" si="886"/>
        <v/>
      </c>
      <c r="D9372" s="315" t="str">
        <f t="shared" si="890"/>
        <v/>
      </c>
      <c r="E9372" s="228">
        <v>0</v>
      </c>
      <c r="K9372" s="229">
        <f t="shared" si="888"/>
        <v>0</v>
      </c>
      <c r="L9372" s="229">
        <f t="shared" si="888"/>
        <v>0</v>
      </c>
      <c r="M9372" s="229">
        <f t="shared" si="889"/>
        <v>0</v>
      </c>
    </row>
    <row r="9373" spans="1:13" ht="15" customHeight="1">
      <c r="A9373" s="76"/>
      <c r="B9373" s="77" t="str">
        <f t="shared" si="887"/>
        <v/>
      </c>
      <c r="C9373" t="str">
        <f t="shared" si="886"/>
        <v/>
      </c>
      <c r="D9373" s="315" t="str">
        <f t="shared" si="890"/>
        <v/>
      </c>
      <c r="E9373" s="228">
        <v>0</v>
      </c>
      <c r="K9373" s="229">
        <f t="shared" si="888"/>
        <v>0</v>
      </c>
      <c r="L9373" s="229">
        <f t="shared" si="888"/>
        <v>0</v>
      </c>
      <c r="M9373" s="229">
        <f t="shared" si="889"/>
        <v>0</v>
      </c>
    </row>
    <row r="9374" spans="1:13" ht="15" customHeight="1">
      <c r="A9374" s="76"/>
      <c r="B9374" s="77" t="str">
        <f t="shared" si="887"/>
        <v/>
      </c>
      <c r="C9374" t="str">
        <f t="shared" si="886"/>
        <v/>
      </c>
      <c r="D9374" s="315" t="str">
        <f t="shared" si="890"/>
        <v/>
      </c>
      <c r="E9374" s="228">
        <v>0</v>
      </c>
      <c r="K9374" s="229">
        <f t="shared" si="888"/>
        <v>0</v>
      </c>
      <c r="L9374" s="229">
        <f t="shared" si="888"/>
        <v>0</v>
      </c>
      <c r="M9374" s="229">
        <f t="shared" si="889"/>
        <v>0</v>
      </c>
    </row>
    <row r="9375" spans="1:13" ht="15" customHeight="1">
      <c r="A9375" s="76"/>
      <c r="B9375" s="77" t="str">
        <f t="shared" si="887"/>
        <v/>
      </c>
      <c r="C9375" t="str">
        <f t="shared" si="886"/>
        <v/>
      </c>
      <c r="D9375" s="315" t="str">
        <f t="shared" si="890"/>
        <v/>
      </c>
      <c r="E9375" s="228">
        <v>0</v>
      </c>
      <c r="K9375" s="229">
        <f t="shared" si="888"/>
        <v>0</v>
      </c>
      <c r="L9375" s="229">
        <f t="shared" si="888"/>
        <v>0</v>
      </c>
      <c r="M9375" s="229">
        <f t="shared" si="889"/>
        <v>0</v>
      </c>
    </row>
    <row r="9376" spans="1:13" ht="15" customHeight="1">
      <c r="A9376" s="76"/>
      <c r="B9376" s="77" t="str">
        <f t="shared" si="887"/>
        <v/>
      </c>
      <c r="C9376" t="str">
        <f t="shared" si="886"/>
        <v/>
      </c>
      <c r="D9376" s="315" t="str">
        <f t="shared" si="890"/>
        <v/>
      </c>
      <c r="E9376" s="228">
        <v>0</v>
      </c>
      <c r="K9376" s="229">
        <f t="shared" si="888"/>
        <v>0</v>
      </c>
      <c r="L9376" s="229">
        <f t="shared" si="888"/>
        <v>0</v>
      </c>
      <c r="M9376" s="229">
        <f t="shared" si="889"/>
        <v>0</v>
      </c>
    </row>
    <row r="9377" spans="1:13" ht="15" customHeight="1">
      <c r="A9377" s="76"/>
      <c r="B9377" s="77" t="str">
        <f t="shared" si="887"/>
        <v/>
      </c>
      <c r="C9377" t="str">
        <f t="shared" si="886"/>
        <v/>
      </c>
      <c r="D9377" s="315" t="str">
        <f t="shared" si="890"/>
        <v/>
      </c>
      <c r="E9377" s="228">
        <v>0</v>
      </c>
      <c r="K9377" s="229">
        <f t="shared" si="888"/>
        <v>0</v>
      </c>
      <c r="L9377" s="229">
        <f t="shared" si="888"/>
        <v>0</v>
      </c>
      <c r="M9377" s="229">
        <f t="shared" si="889"/>
        <v>0</v>
      </c>
    </row>
    <row r="9378" spans="1:13" ht="15" customHeight="1">
      <c r="A9378" s="76"/>
      <c r="B9378" s="77" t="str">
        <f t="shared" si="887"/>
        <v/>
      </c>
      <c r="C9378" t="str">
        <f t="shared" si="886"/>
        <v/>
      </c>
      <c r="D9378" s="315" t="str">
        <f t="shared" si="890"/>
        <v/>
      </c>
      <c r="E9378" s="228">
        <v>0</v>
      </c>
      <c r="K9378" s="229">
        <f t="shared" si="888"/>
        <v>0</v>
      </c>
      <c r="L9378" s="229">
        <f t="shared" si="888"/>
        <v>0</v>
      </c>
      <c r="M9378" s="229">
        <f t="shared" si="889"/>
        <v>0</v>
      </c>
    </row>
    <row r="9379" spans="1:13" ht="15" customHeight="1">
      <c r="A9379" s="76"/>
      <c r="B9379" s="77" t="str">
        <f t="shared" si="887"/>
        <v/>
      </c>
      <c r="C9379" t="str">
        <f t="shared" si="886"/>
        <v/>
      </c>
      <c r="D9379" s="315" t="str">
        <f t="shared" si="890"/>
        <v/>
      </c>
      <c r="E9379" s="228">
        <v>0</v>
      </c>
      <c r="K9379" s="229">
        <f t="shared" si="888"/>
        <v>0</v>
      </c>
      <c r="L9379" s="229">
        <f t="shared" si="888"/>
        <v>0</v>
      </c>
      <c r="M9379" s="229">
        <f t="shared" si="889"/>
        <v>0</v>
      </c>
    </row>
    <row r="9380" spans="1:13" ht="15" customHeight="1">
      <c r="A9380" s="76"/>
      <c r="B9380" s="77" t="str">
        <f t="shared" si="887"/>
        <v/>
      </c>
      <c r="C9380" t="str">
        <f t="shared" si="886"/>
        <v/>
      </c>
      <c r="D9380" s="315" t="str">
        <f t="shared" si="890"/>
        <v/>
      </c>
      <c r="E9380" s="228">
        <v>0</v>
      </c>
      <c r="K9380" s="229">
        <f t="shared" si="888"/>
        <v>0</v>
      </c>
      <c r="L9380" s="229">
        <f t="shared" si="888"/>
        <v>0</v>
      </c>
      <c r="M9380" s="229">
        <f t="shared" si="889"/>
        <v>0</v>
      </c>
    </row>
    <row r="9381" spans="1:13" ht="15" customHeight="1">
      <c r="A9381" s="76"/>
      <c r="B9381" s="77" t="str">
        <f t="shared" si="887"/>
        <v/>
      </c>
      <c r="C9381" t="str">
        <f t="shared" si="886"/>
        <v/>
      </c>
      <c r="D9381" s="315" t="str">
        <f t="shared" si="890"/>
        <v/>
      </c>
      <c r="E9381" s="228">
        <v>0</v>
      </c>
      <c r="K9381" s="229">
        <f t="shared" si="888"/>
        <v>0</v>
      </c>
      <c r="L9381" s="229">
        <f t="shared" si="888"/>
        <v>0</v>
      </c>
      <c r="M9381" s="229">
        <f t="shared" si="889"/>
        <v>0</v>
      </c>
    </row>
    <row r="9382" spans="1:13" ht="15" customHeight="1">
      <c r="A9382" s="76"/>
      <c r="B9382" s="77" t="str">
        <f t="shared" si="887"/>
        <v/>
      </c>
      <c r="C9382" t="str">
        <f t="shared" si="886"/>
        <v/>
      </c>
      <c r="D9382" s="315" t="str">
        <f t="shared" si="890"/>
        <v/>
      </c>
      <c r="E9382" s="228">
        <v>0</v>
      </c>
      <c r="K9382" s="229">
        <f t="shared" si="888"/>
        <v>0</v>
      </c>
      <c r="L9382" s="229">
        <f t="shared" si="888"/>
        <v>0</v>
      </c>
      <c r="M9382" s="229">
        <f t="shared" si="889"/>
        <v>0</v>
      </c>
    </row>
    <row r="9383" spans="1:13" ht="15" customHeight="1">
      <c r="A9383" s="76"/>
      <c r="B9383" s="77" t="str">
        <f t="shared" si="887"/>
        <v/>
      </c>
      <c r="C9383" t="str">
        <f t="shared" si="886"/>
        <v/>
      </c>
      <c r="D9383" s="315" t="str">
        <f t="shared" si="890"/>
        <v/>
      </c>
      <c r="E9383" s="228">
        <v>0</v>
      </c>
      <c r="K9383" s="229">
        <f t="shared" si="888"/>
        <v>0</v>
      </c>
      <c r="L9383" s="229">
        <f t="shared" si="888"/>
        <v>0</v>
      </c>
      <c r="M9383" s="229">
        <f t="shared" si="889"/>
        <v>0</v>
      </c>
    </row>
    <row r="9384" spans="1:13" ht="15" customHeight="1">
      <c r="A9384" s="76"/>
      <c r="B9384" s="77" t="str">
        <f t="shared" si="887"/>
        <v/>
      </c>
      <c r="C9384" t="str">
        <f t="shared" si="886"/>
        <v/>
      </c>
      <c r="D9384" s="315" t="str">
        <f t="shared" si="890"/>
        <v/>
      </c>
      <c r="E9384" s="228">
        <v>0</v>
      </c>
      <c r="K9384" s="229">
        <f t="shared" si="888"/>
        <v>0</v>
      </c>
      <c r="L9384" s="229">
        <f t="shared" si="888"/>
        <v>0</v>
      </c>
      <c r="M9384" s="229">
        <f t="shared" si="889"/>
        <v>0</v>
      </c>
    </row>
    <row r="9385" spans="1:13" ht="15" customHeight="1">
      <c r="A9385" s="76"/>
      <c r="B9385" s="77" t="str">
        <f t="shared" si="887"/>
        <v/>
      </c>
      <c r="C9385" t="str">
        <f t="shared" si="886"/>
        <v/>
      </c>
      <c r="D9385" s="315" t="str">
        <f t="shared" si="890"/>
        <v/>
      </c>
      <c r="E9385" s="228">
        <v>0</v>
      </c>
      <c r="K9385" s="229">
        <f t="shared" si="888"/>
        <v>0</v>
      </c>
      <c r="L9385" s="229">
        <f t="shared" si="888"/>
        <v>0</v>
      </c>
      <c r="M9385" s="229">
        <f t="shared" si="889"/>
        <v>0</v>
      </c>
    </row>
    <row r="9386" spans="1:13" ht="15" customHeight="1">
      <c r="A9386" s="76"/>
      <c r="B9386" s="77" t="str">
        <f t="shared" si="887"/>
        <v/>
      </c>
      <c r="C9386" t="str">
        <f t="shared" si="886"/>
        <v/>
      </c>
      <c r="D9386" s="315" t="str">
        <f t="shared" si="890"/>
        <v/>
      </c>
      <c r="E9386" s="228">
        <v>0</v>
      </c>
      <c r="K9386" s="229">
        <f t="shared" si="888"/>
        <v>0</v>
      </c>
      <c r="L9386" s="229">
        <f t="shared" si="888"/>
        <v>0</v>
      </c>
      <c r="M9386" s="229">
        <f t="shared" si="889"/>
        <v>0</v>
      </c>
    </row>
    <row r="9387" spans="1:13" ht="15" customHeight="1">
      <c r="A9387" s="76"/>
      <c r="B9387" s="77" t="str">
        <f t="shared" si="887"/>
        <v/>
      </c>
      <c r="C9387" t="str">
        <f t="shared" si="886"/>
        <v/>
      </c>
      <c r="D9387" s="315" t="str">
        <f t="shared" si="890"/>
        <v/>
      </c>
      <c r="E9387" s="228">
        <v>0</v>
      </c>
      <c r="K9387" s="229">
        <f t="shared" si="888"/>
        <v>0</v>
      </c>
      <c r="L9387" s="229">
        <f t="shared" si="888"/>
        <v>0</v>
      </c>
      <c r="M9387" s="229">
        <f t="shared" si="889"/>
        <v>0</v>
      </c>
    </row>
    <row r="9388" spans="1:13" ht="15" customHeight="1">
      <c r="A9388" s="76"/>
      <c r="B9388" s="77" t="str">
        <f t="shared" si="887"/>
        <v/>
      </c>
      <c r="C9388" t="str">
        <f t="shared" si="886"/>
        <v/>
      </c>
      <c r="D9388" s="315" t="str">
        <f t="shared" si="890"/>
        <v/>
      </c>
      <c r="E9388" s="228">
        <v>0</v>
      </c>
      <c r="K9388" s="229">
        <f t="shared" si="888"/>
        <v>0</v>
      </c>
      <c r="L9388" s="229">
        <f t="shared" si="888"/>
        <v>0</v>
      </c>
      <c r="M9388" s="229">
        <f t="shared" si="889"/>
        <v>0</v>
      </c>
    </row>
    <row r="9389" spans="1:13" ht="15" customHeight="1">
      <c r="A9389" s="76"/>
      <c r="B9389" s="77" t="str">
        <f t="shared" si="887"/>
        <v/>
      </c>
      <c r="C9389" t="str">
        <f t="shared" si="886"/>
        <v/>
      </c>
      <c r="D9389" s="315" t="str">
        <f t="shared" si="890"/>
        <v/>
      </c>
      <c r="E9389" s="228">
        <v>0</v>
      </c>
      <c r="K9389" s="229">
        <f t="shared" si="888"/>
        <v>0</v>
      </c>
      <c r="L9389" s="229">
        <f t="shared" si="888"/>
        <v>0</v>
      </c>
      <c r="M9389" s="229">
        <f t="shared" si="889"/>
        <v>0</v>
      </c>
    </row>
    <row r="9390" spans="1:13" ht="15" customHeight="1">
      <c r="A9390" s="76"/>
      <c r="B9390" s="77" t="str">
        <f t="shared" si="887"/>
        <v/>
      </c>
      <c r="C9390" t="str">
        <f t="shared" si="886"/>
        <v/>
      </c>
      <c r="D9390" s="315" t="str">
        <f t="shared" si="890"/>
        <v/>
      </c>
      <c r="E9390" s="228">
        <v>0</v>
      </c>
      <c r="K9390" s="229">
        <f t="shared" si="888"/>
        <v>0</v>
      </c>
      <c r="L9390" s="229">
        <f t="shared" si="888"/>
        <v>0</v>
      </c>
      <c r="M9390" s="229">
        <f t="shared" si="889"/>
        <v>0</v>
      </c>
    </row>
    <row r="9391" spans="1:13" ht="15" customHeight="1">
      <c r="A9391" s="76"/>
      <c r="B9391" s="77" t="str">
        <f t="shared" si="887"/>
        <v/>
      </c>
      <c r="C9391" t="str">
        <f t="shared" si="886"/>
        <v/>
      </c>
      <c r="D9391" s="315" t="str">
        <f t="shared" si="890"/>
        <v/>
      </c>
      <c r="E9391" s="228">
        <v>0</v>
      </c>
      <c r="K9391" s="229">
        <f t="shared" si="888"/>
        <v>0</v>
      </c>
      <c r="L9391" s="229">
        <f t="shared" si="888"/>
        <v>0</v>
      </c>
      <c r="M9391" s="229">
        <f t="shared" si="889"/>
        <v>0</v>
      </c>
    </row>
    <row r="9392" spans="1:13" ht="15" customHeight="1">
      <c r="A9392" s="76"/>
      <c r="B9392" s="77" t="str">
        <f t="shared" si="887"/>
        <v/>
      </c>
      <c r="C9392" t="str">
        <f t="shared" si="886"/>
        <v/>
      </c>
      <c r="D9392" s="315" t="str">
        <f t="shared" si="890"/>
        <v/>
      </c>
      <c r="E9392" s="228">
        <v>0</v>
      </c>
      <c r="K9392" s="229">
        <f t="shared" si="888"/>
        <v>0</v>
      </c>
      <c r="L9392" s="229">
        <f t="shared" si="888"/>
        <v>0</v>
      </c>
      <c r="M9392" s="229">
        <f t="shared" si="889"/>
        <v>0</v>
      </c>
    </row>
    <row r="9393" spans="1:13" ht="15" customHeight="1">
      <c r="A9393" s="76"/>
      <c r="B9393" s="77" t="str">
        <f t="shared" si="887"/>
        <v/>
      </c>
      <c r="C9393" t="str">
        <f t="shared" si="886"/>
        <v/>
      </c>
      <c r="D9393" s="315" t="str">
        <f t="shared" si="890"/>
        <v/>
      </c>
      <c r="E9393" s="228">
        <v>0</v>
      </c>
      <c r="K9393" s="229">
        <f t="shared" si="888"/>
        <v>0</v>
      </c>
      <c r="L9393" s="229">
        <f t="shared" si="888"/>
        <v>0</v>
      </c>
      <c r="M9393" s="229">
        <f t="shared" si="889"/>
        <v>0</v>
      </c>
    </row>
    <row r="9394" spans="1:13" ht="15" customHeight="1">
      <c r="A9394" s="76"/>
      <c r="B9394" s="77" t="str">
        <f t="shared" si="887"/>
        <v/>
      </c>
      <c r="C9394" t="str">
        <f t="shared" si="886"/>
        <v/>
      </c>
      <c r="D9394" s="315" t="str">
        <f t="shared" si="890"/>
        <v/>
      </c>
      <c r="E9394" s="228">
        <v>0</v>
      </c>
      <c r="K9394" s="229">
        <f t="shared" si="888"/>
        <v>0</v>
      </c>
      <c r="L9394" s="229">
        <f t="shared" si="888"/>
        <v>0</v>
      </c>
      <c r="M9394" s="229">
        <f t="shared" si="889"/>
        <v>0</v>
      </c>
    </row>
    <row r="9395" spans="1:13" ht="15" customHeight="1">
      <c r="A9395" s="76"/>
      <c r="B9395" s="77" t="str">
        <f t="shared" si="887"/>
        <v/>
      </c>
      <c r="C9395" t="str">
        <f t="shared" si="886"/>
        <v/>
      </c>
      <c r="D9395" s="315" t="str">
        <f t="shared" si="890"/>
        <v/>
      </c>
      <c r="E9395" s="228">
        <v>0</v>
      </c>
      <c r="K9395" s="229">
        <f t="shared" si="888"/>
        <v>0</v>
      </c>
      <c r="L9395" s="229">
        <f t="shared" si="888"/>
        <v>0</v>
      </c>
      <c r="M9395" s="229">
        <f t="shared" si="889"/>
        <v>0</v>
      </c>
    </row>
    <row r="9396" spans="1:13" ht="15" customHeight="1">
      <c r="A9396" s="76"/>
      <c r="B9396" s="77" t="str">
        <f t="shared" si="887"/>
        <v/>
      </c>
      <c r="C9396" t="str">
        <f t="shared" si="886"/>
        <v/>
      </c>
      <c r="D9396" s="315" t="str">
        <f t="shared" si="890"/>
        <v/>
      </c>
      <c r="E9396" s="228">
        <v>0</v>
      </c>
      <c r="K9396" s="229">
        <f t="shared" si="888"/>
        <v>0</v>
      </c>
      <c r="L9396" s="229">
        <f t="shared" si="888"/>
        <v>0</v>
      </c>
      <c r="M9396" s="229">
        <f t="shared" si="889"/>
        <v>0</v>
      </c>
    </row>
    <row r="9397" spans="1:13" ht="15" customHeight="1">
      <c r="A9397" s="76"/>
      <c r="B9397" s="77" t="str">
        <f t="shared" si="887"/>
        <v/>
      </c>
      <c r="C9397" t="str">
        <f t="shared" si="886"/>
        <v/>
      </c>
      <c r="D9397" s="315" t="str">
        <f t="shared" si="890"/>
        <v/>
      </c>
      <c r="E9397" s="228">
        <v>0</v>
      </c>
      <c r="K9397" s="229">
        <f t="shared" si="888"/>
        <v>0</v>
      </c>
      <c r="L9397" s="229">
        <f t="shared" si="888"/>
        <v>0</v>
      </c>
      <c r="M9397" s="229">
        <f t="shared" si="889"/>
        <v>0</v>
      </c>
    </row>
    <row r="9398" spans="1:13" ht="15" customHeight="1">
      <c r="A9398" s="76"/>
      <c r="B9398" s="77" t="str">
        <f t="shared" si="887"/>
        <v/>
      </c>
      <c r="C9398" t="str">
        <f t="shared" si="886"/>
        <v/>
      </c>
      <c r="D9398" s="315" t="str">
        <f t="shared" si="890"/>
        <v/>
      </c>
      <c r="E9398" s="228">
        <v>0</v>
      </c>
      <c r="K9398" s="229">
        <f t="shared" si="888"/>
        <v>0</v>
      </c>
      <c r="L9398" s="229">
        <f t="shared" si="888"/>
        <v>0</v>
      </c>
      <c r="M9398" s="229">
        <f t="shared" si="889"/>
        <v>0</v>
      </c>
    </row>
    <row r="9399" spans="1:13" ht="15" customHeight="1">
      <c r="A9399" s="76"/>
      <c r="B9399" s="77" t="str">
        <f t="shared" si="887"/>
        <v/>
      </c>
      <c r="C9399" t="str">
        <f t="shared" si="886"/>
        <v/>
      </c>
      <c r="D9399" s="315" t="str">
        <f t="shared" si="890"/>
        <v/>
      </c>
      <c r="E9399" s="228">
        <v>0</v>
      </c>
      <c r="K9399" s="229">
        <f t="shared" si="888"/>
        <v>0</v>
      </c>
      <c r="L9399" s="229">
        <f t="shared" si="888"/>
        <v>0</v>
      </c>
      <c r="M9399" s="229">
        <f t="shared" si="889"/>
        <v>0</v>
      </c>
    </row>
    <row r="9400" spans="1:13" ht="15" customHeight="1">
      <c r="A9400" s="76"/>
      <c r="B9400" s="77" t="str">
        <f t="shared" si="887"/>
        <v/>
      </c>
      <c r="C9400" t="str">
        <f t="shared" si="886"/>
        <v/>
      </c>
      <c r="D9400" s="315" t="str">
        <f t="shared" si="890"/>
        <v/>
      </c>
      <c r="E9400" s="228">
        <v>0</v>
      </c>
      <c r="K9400" s="229">
        <f t="shared" si="888"/>
        <v>0</v>
      </c>
      <c r="L9400" s="229">
        <f t="shared" si="888"/>
        <v>0</v>
      </c>
      <c r="M9400" s="229">
        <f t="shared" si="889"/>
        <v>0</v>
      </c>
    </row>
    <row r="9401" spans="1:13" ht="15" customHeight="1">
      <c r="A9401" s="76"/>
      <c r="B9401" s="77" t="str">
        <f t="shared" si="887"/>
        <v/>
      </c>
      <c r="C9401" t="str">
        <f t="shared" si="886"/>
        <v/>
      </c>
      <c r="D9401" s="315" t="str">
        <f t="shared" si="890"/>
        <v/>
      </c>
      <c r="E9401" s="228">
        <v>0</v>
      </c>
      <c r="K9401" s="229">
        <f t="shared" si="888"/>
        <v>0</v>
      </c>
      <c r="L9401" s="229">
        <f t="shared" si="888"/>
        <v>0</v>
      </c>
      <c r="M9401" s="229">
        <f t="shared" si="889"/>
        <v>0</v>
      </c>
    </row>
    <row r="9402" spans="1:13" ht="15" customHeight="1">
      <c r="A9402" s="76"/>
      <c r="B9402" s="77" t="str">
        <f t="shared" si="887"/>
        <v/>
      </c>
      <c r="C9402" t="str">
        <f t="shared" si="886"/>
        <v/>
      </c>
      <c r="D9402" s="315" t="str">
        <f t="shared" si="890"/>
        <v/>
      </c>
      <c r="E9402" s="228">
        <v>0</v>
      </c>
      <c r="K9402" s="229">
        <f t="shared" si="888"/>
        <v>0</v>
      </c>
      <c r="L9402" s="229">
        <f t="shared" si="888"/>
        <v>0</v>
      </c>
      <c r="M9402" s="229">
        <f t="shared" si="889"/>
        <v>0</v>
      </c>
    </row>
    <row r="9403" spans="1:13" ht="15" customHeight="1">
      <c r="A9403" s="76"/>
      <c r="B9403" s="77" t="str">
        <f t="shared" si="887"/>
        <v/>
      </c>
      <c r="C9403" t="str">
        <f t="shared" si="886"/>
        <v/>
      </c>
      <c r="D9403" s="315" t="str">
        <f t="shared" si="890"/>
        <v/>
      </c>
      <c r="E9403" s="228">
        <v>0</v>
      </c>
      <c r="K9403" s="229">
        <f t="shared" si="888"/>
        <v>0</v>
      </c>
      <c r="L9403" s="229">
        <f t="shared" si="888"/>
        <v>0</v>
      </c>
      <c r="M9403" s="229">
        <f t="shared" si="889"/>
        <v>0</v>
      </c>
    </row>
    <row r="9404" spans="1:13" ht="15" customHeight="1">
      <c r="A9404" s="76"/>
      <c r="B9404" s="77" t="str">
        <f t="shared" si="887"/>
        <v/>
      </c>
      <c r="C9404" t="str">
        <f t="shared" si="886"/>
        <v/>
      </c>
      <c r="D9404" s="315" t="str">
        <f t="shared" si="890"/>
        <v/>
      </c>
      <c r="E9404" s="228">
        <v>0</v>
      </c>
      <c r="K9404" s="229">
        <f t="shared" si="888"/>
        <v>0</v>
      </c>
      <c r="L9404" s="229">
        <f t="shared" si="888"/>
        <v>0</v>
      </c>
      <c r="M9404" s="229">
        <f t="shared" si="889"/>
        <v>0</v>
      </c>
    </row>
    <row r="9405" spans="1:13" ht="15" customHeight="1">
      <c r="A9405" s="76"/>
      <c r="B9405" s="77" t="str">
        <f t="shared" si="887"/>
        <v/>
      </c>
      <c r="C9405" t="str">
        <f t="shared" si="886"/>
        <v/>
      </c>
      <c r="D9405" s="315" t="str">
        <f t="shared" si="890"/>
        <v/>
      </c>
      <c r="E9405" s="228">
        <v>0</v>
      </c>
      <c r="K9405" s="229">
        <f t="shared" si="888"/>
        <v>0</v>
      </c>
      <c r="L9405" s="229">
        <f t="shared" si="888"/>
        <v>0</v>
      </c>
      <c r="M9405" s="229">
        <f t="shared" si="889"/>
        <v>0</v>
      </c>
    </row>
    <row r="9406" spans="1:13" ht="15" customHeight="1">
      <c r="A9406" s="76"/>
      <c r="B9406" s="77" t="str">
        <f t="shared" si="887"/>
        <v/>
      </c>
      <c r="C9406" t="str">
        <f t="shared" si="886"/>
        <v/>
      </c>
      <c r="D9406" s="315" t="str">
        <f t="shared" si="890"/>
        <v/>
      </c>
      <c r="E9406" s="228">
        <v>0</v>
      </c>
      <c r="K9406" s="229">
        <f t="shared" si="888"/>
        <v>0</v>
      </c>
      <c r="L9406" s="229">
        <f t="shared" si="888"/>
        <v>0</v>
      </c>
      <c r="M9406" s="229">
        <f t="shared" si="889"/>
        <v>0</v>
      </c>
    </row>
    <row r="9407" spans="1:13" ht="15" customHeight="1">
      <c r="A9407" s="76"/>
      <c r="B9407" s="77" t="str">
        <f t="shared" si="887"/>
        <v/>
      </c>
      <c r="C9407" t="str">
        <f t="shared" si="886"/>
        <v/>
      </c>
      <c r="D9407" s="315" t="str">
        <f t="shared" si="890"/>
        <v/>
      </c>
      <c r="E9407" s="228">
        <v>0</v>
      </c>
      <c r="K9407" s="229">
        <f t="shared" si="888"/>
        <v>0</v>
      </c>
      <c r="L9407" s="229">
        <f t="shared" si="888"/>
        <v>0</v>
      </c>
      <c r="M9407" s="229">
        <f t="shared" si="889"/>
        <v>0</v>
      </c>
    </row>
    <row r="9408" spans="1:13" ht="15" customHeight="1">
      <c r="A9408" s="76"/>
      <c r="B9408" s="77" t="str">
        <f t="shared" si="887"/>
        <v/>
      </c>
      <c r="C9408" t="str">
        <f t="shared" si="886"/>
        <v/>
      </c>
      <c r="D9408" s="315" t="str">
        <f t="shared" si="890"/>
        <v/>
      </c>
      <c r="E9408" s="228">
        <v>0</v>
      </c>
      <c r="K9408" s="229">
        <f t="shared" si="888"/>
        <v>0</v>
      </c>
      <c r="L9408" s="229">
        <f t="shared" si="888"/>
        <v>0</v>
      </c>
      <c r="M9408" s="229">
        <f t="shared" si="889"/>
        <v>0</v>
      </c>
    </row>
    <row r="9409" spans="1:13" ht="15" customHeight="1">
      <c r="A9409" s="76"/>
      <c r="B9409" s="77" t="str">
        <f t="shared" si="887"/>
        <v/>
      </c>
      <c r="C9409" t="str">
        <f t="shared" ref="C9409:C9472" si="891">IF(A9409&lt;&gt;"",TEXT(A9409,"aaaa"),"")</f>
        <v/>
      </c>
      <c r="D9409" s="315" t="str">
        <f t="shared" si="890"/>
        <v/>
      </c>
      <c r="E9409" s="228">
        <v>0</v>
      </c>
      <c r="K9409" s="229">
        <f t="shared" si="888"/>
        <v>0</v>
      </c>
      <c r="L9409" s="229">
        <f t="shared" si="888"/>
        <v>0</v>
      </c>
      <c r="M9409" s="229">
        <f t="shared" si="889"/>
        <v>0</v>
      </c>
    </row>
    <row r="9410" spans="1:13" ht="15" customHeight="1">
      <c r="A9410" s="76"/>
      <c r="B9410" s="77" t="str">
        <f t="shared" si="887"/>
        <v/>
      </c>
      <c r="C9410" t="str">
        <f t="shared" si="891"/>
        <v/>
      </c>
      <c r="D9410" s="315" t="str">
        <f t="shared" si="890"/>
        <v/>
      </c>
      <c r="E9410" s="228">
        <v>0</v>
      </c>
      <c r="K9410" s="229">
        <f t="shared" si="888"/>
        <v>0</v>
      </c>
      <c r="L9410" s="229">
        <f t="shared" si="888"/>
        <v>0</v>
      </c>
      <c r="M9410" s="229">
        <f t="shared" si="889"/>
        <v>0</v>
      </c>
    </row>
    <row r="9411" spans="1:13" ht="15" customHeight="1">
      <c r="A9411" s="76"/>
      <c r="B9411" s="77" t="str">
        <f t="shared" si="887"/>
        <v/>
      </c>
      <c r="C9411" t="str">
        <f t="shared" si="891"/>
        <v/>
      </c>
      <c r="D9411" s="315" t="str">
        <f t="shared" si="890"/>
        <v/>
      </c>
      <c r="E9411" s="228">
        <v>0</v>
      </c>
      <c r="K9411" s="229">
        <f t="shared" si="888"/>
        <v>0</v>
      </c>
      <c r="L9411" s="229">
        <f t="shared" si="888"/>
        <v>0</v>
      </c>
      <c r="M9411" s="229">
        <f t="shared" si="889"/>
        <v>0</v>
      </c>
    </row>
    <row r="9412" spans="1:13" ht="15" customHeight="1">
      <c r="A9412" s="76"/>
      <c r="B9412" s="77" t="str">
        <f t="shared" si="887"/>
        <v/>
      </c>
      <c r="C9412" t="str">
        <f t="shared" si="891"/>
        <v/>
      </c>
      <c r="D9412" s="315" t="str">
        <f t="shared" si="890"/>
        <v/>
      </c>
      <c r="E9412" s="228">
        <v>0</v>
      </c>
      <c r="K9412" s="229">
        <f t="shared" si="888"/>
        <v>0</v>
      </c>
      <c r="L9412" s="229">
        <f t="shared" si="888"/>
        <v>0</v>
      </c>
      <c r="M9412" s="229">
        <f t="shared" si="889"/>
        <v>0</v>
      </c>
    </row>
    <row r="9413" spans="1:13" ht="15" customHeight="1">
      <c r="A9413" s="76"/>
      <c r="B9413" s="77" t="str">
        <f t="shared" si="887"/>
        <v/>
      </c>
      <c r="C9413" t="str">
        <f t="shared" si="891"/>
        <v/>
      </c>
      <c r="D9413" s="315" t="str">
        <f t="shared" si="890"/>
        <v/>
      </c>
      <c r="E9413" s="228">
        <v>0</v>
      </c>
      <c r="K9413" s="229">
        <f t="shared" si="888"/>
        <v>0</v>
      </c>
      <c r="L9413" s="229">
        <f t="shared" si="888"/>
        <v>0</v>
      </c>
      <c r="M9413" s="229">
        <f t="shared" si="889"/>
        <v>0</v>
      </c>
    </row>
    <row r="9414" spans="1:13" ht="15" customHeight="1">
      <c r="A9414" s="76"/>
      <c r="B9414" s="77" t="str">
        <f t="shared" si="887"/>
        <v/>
      </c>
      <c r="C9414" t="str">
        <f t="shared" si="891"/>
        <v/>
      </c>
      <c r="D9414" s="315" t="str">
        <f t="shared" si="890"/>
        <v/>
      </c>
      <c r="E9414" s="228">
        <v>0</v>
      </c>
      <c r="K9414" s="229">
        <f t="shared" si="888"/>
        <v>0</v>
      </c>
      <c r="L9414" s="229">
        <f t="shared" si="888"/>
        <v>0</v>
      </c>
      <c r="M9414" s="229">
        <f t="shared" si="889"/>
        <v>0</v>
      </c>
    </row>
    <row r="9415" spans="1:13" ht="15" customHeight="1">
      <c r="A9415" s="76"/>
      <c r="B9415" s="77" t="str">
        <f t="shared" ref="B9415:B9478" si="892">IF(A9415="","",TEXT(A9415,"DDDD"))</f>
        <v/>
      </c>
      <c r="C9415" t="str">
        <f t="shared" si="891"/>
        <v/>
      </c>
      <c r="D9415" s="315" t="str">
        <f t="shared" si="890"/>
        <v/>
      </c>
      <c r="E9415" s="228">
        <v>0</v>
      </c>
      <c r="K9415" s="229">
        <f t="shared" ref="K9415:L9465" si="893">IF(F9415=0,0,(1-K$4)*F9415)</f>
        <v>0</v>
      </c>
      <c r="L9415" s="229">
        <f t="shared" si="893"/>
        <v>0</v>
      </c>
      <c r="M9415" s="229">
        <f t="shared" ref="M9415:M9478" si="894">IF(H9415=0,0,(1-M$4)*H9415)</f>
        <v>0</v>
      </c>
    </row>
    <row r="9416" spans="1:13" ht="15" customHeight="1">
      <c r="A9416" s="76"/>
      <c r="B9416" s="77" t="str">
        <f t="shared" si="892"/>
        <v/>
      </c>
      <c r="C9416" t="str">
        <f t="shared" si="891"/>
        <v/>
      </c>
      <c r="D9416" s="315" t="str">
        <f t="shared" ref="D9416:D9479" si="895">IF(A9416&lt;&gt;"",PROPER(TEXT(A9416,"Mmmm")),"")</f>
        <v/>
      </c>
      <c r="E9416" s="228">
        <v>0</v>
      </c>
      <c r="K9416" s="229">
        <f t="shared" si="893"/>
        <v>0</v>
      </c>
      <c r="L9416" s="229">
        <f t="shared" si="893"/>
        <v>0</v>
      </c>
      <c r="M9416" s="229">
        <f t="shared" si="894"/>
        <v>0</v>
      </c>
    </row>
    <row r="9417" spans="1:13" ht="15" customHeight="1">
      <c r="A9417" s="76"/>
      <c r="B9417" s="77" t="str">
        <f t="shared" si="892"/>
        <v/>
      </c>
      <c r="C9417" t="str">
        <f t="shared" si="891"/>
        <v/>
      </c>
      <c r="D9417" s="315" t="str">
        <f t="shared" si="895"/>
        <v/>
      </c>
      <c r="E9417" s="228">
        <v>0</v>
      </c>
      <c r="K9417" s="229">
        <f t="shared" si="893"/>
        <v>0</v>
      </c>
      <c r="L9417" s="229">
        <f t="shared" si="893"/>
        <v>0</v>
      </c>
      <c r="M9417" s="229">
        <f t="shared" si="894"/>
        <v>0</v>
      </c>
    </row>
    <row r="9418" spans="1:13" ht="15" customHeight="1">
      <c r="A9418" s="76"/>
      <c r="B9418" s="77" t="str">
        <f t="shared" si="892"/>
        <v/>
      </c>
      <c r="C9418" t="str">
        <f t="shared" si="891"/>
        <v/>
      </c>
      <c r="D9418" s="315" t="str">
        <f t="shared" si="895"/>
        <v/>
      </c>
      <c r="E9418" s="228">
        <v>0</v>
      </c>
      <c r="K9418" s="229">
        <f t="shared" si="893"/>
        <v>0</v>
      </c>
      <c r="L9418" s="229">
        <f t="shared" si="893"/>
        <v>0</v>
      </c>
      <c r="M9418" s="229">
        <f t="shared" si="894"/>
        <v>0</v>
      </c>
    </row>
    <row r="9419" spans="1:13" ht="15" customHeight="1">
      <c r="A9419" s="76"/>
      <c r="B9419" s="77" t="str">
        <f t="shared" si="892"/>
        <v/>
      </c>
      <c r="C9419" t="str">
        <f t="shared" si="891"/>
        <v/>
      </c>
      <c r="D9419" s="315" t="str">
        <f t="shared" si="895"/>
        <v/>
      </c>
      <c r="E9419" s="228">
        <v>0</v>
      </c>
      <c r="K9419" s="229">
        <f t="shared" si="893"/>
        <v>0</v>
      </c>
      <c r="L9419" s="229">
        <f t="shared" si="893"/>
        <v>0</v>
      </c>
      <c r="M9419" s="229">
        <f t="shared" si="894"/>
        <v>0</v>
      </c>
    </row>
    <row r="9420" spans="1:13" ht="15" customHeight="1">
      <c r="A9420" s="76"/>
      <c r="B9420" s="77" t="str">
        <f t="shared" si="892"/>
        <v/>
      </c>
      <c r="C9420" t="str">
        <f t="shared" si="891"/>
        <v/>
      </c>
      <c r="D9420" s="315" t="str">
        <f t="shared" si="895"/>
        <v/>
      </c>
      <c r="E9420" s="228">
        <v>0</v>
      </c>
      <c r="K9420" s="229">
        <f t="shared" si="893"/>
        <v>0</v>
      </c>
      <c r="L9420" s="229">
        <f t="shared" si="893"/>
        <v>0</v>
      </c>
      <c r="M9420" s="229">
        <f t="shared" si="894"/>
        <v>0</v>
      </c>
    </row>
    <row r="9421" spans="1:13" ht="15" customHeight="1">
      <c r="A9421" s="76"/>
      <c r="B9421" s="77" t="str">
        <f t="shared" si="892"/>
        <v/>
      </c>
      <c r="C9421" t="str">
        <f t="shared" si="891"/>
        <v/>
      </c>
      <c r="D9421" s="315" t="str">
        <f t="shared" si="895"/>
        <v/>
      </c>
      <c r="E9421" s="228">
        <v>0</v>
      </c>
      <c r="K9421" s="229">
        <f t="shared" si="893"/>
        <v>0</v>
      </c>
      <c r="L9421" s="229">
        <f t="shared" si="893"/>
        <v>0</v>
      </c>
      <c r="M9421" s="229">
        <f t="shared" si="894"/>
        <v>0</v>
      </c>
    </row>
    <row r="9422" spans="1:13" ht="15" customHeight="1">
      <c r="A9422" s="76"/>
      <c r="B9422" s="77" t="str">
        <f t="shared" si="892"/>
        <v/>
      </c>
      <c r="C9422" t="str">
        <f t="shared" si="891"/>
        <v/>
      </c>
      <c r="D9422" s="315" t="str">
        <f t="shared" si="895"/>
        <v/>
      </c>
      <c r="E9422" s="228">
        <v>0</v>
      </c>
      <c r="K9422" s="229">
        <f t="shared" si="893"/>
        <v>0</v>
      </c>
      <c r="L9422" s="229">
        <f t="shared" si="893"/>
        <v>0</v>
      </c>
      <c r="M9422" s="229">
        <f t="shared" si="894"/>
        <v>0</v>
      </c>
    </row>
    <row r="9423" spans="1:13" ht="15" customHeight="1">
      <c r="A9423" s="76"/>
      <c r="B9423" s="77" t="str">
        <f t="shared" si="892"/>
        <v/>
      </c>
      <c r="C9423" t="str">
        <f t="shared" si="891"/>
        <v/>
      </c>
      <c r="D9423" s="315" t="str">
        <f t="shared" si="895"/>
        <v/>
      </c>
      <c r="E9423" s="228">
        <v>0</v>
      </c>
      <c r="K9423" s="229">
        <f t="shared" si="893"/>
        <v>0</v>
      </c>
      <c r="L9423" s="229">
        <f t="shared" si="893"/>
        <v>0</v>
      </c>
      <c r="M9423" s="229">
        <f t="shared" si="894"/>
        <v>0</v>
      </c>
    </row>
    <row r="9424" spans="1:13" ht="15" customHeight="1">
      <c r="A9424" s="76"/>
      <c r="B9424" s="77" t="str">
        <f t="shared" si="892"/>
        <v/>
      </c>
      <c r="C9424" t="str">
        <f t="shared" si="891"/>
        <v/>
      </c>
      <c r="D9424" s="315" t="str">
        <f t="shared" si="895"/>
        <v/>
      </c>
      <c r="E9424" s="228">
        <v>0</v>
      </c>
      <c r="K9424" s="229">
        <f t="shared" si="893"/>
        <v>0</v>
      </c>
      <c r="L9424" s="229">
        <f t="shared" si="893"/>
        <v>0</v>
      </c>
      <c r="M9424" s="229">
        <f t="shared" si="894"/>
        <v>0</v>
      </c>
    </row>
    <row r="9425" spans="1:13" ht="15" customHeight="1">
      <c r="A9425" s="76"/>
      <c r="B9425" s="77" t="str">
        <f t="shared" si="892"/>
        <v/>
      </c>
      <c r="C9425" t="str">
        <f t="shared" si="891"/>
        <v/>
      </c>
      <c r="D9425" s="315" t="str">
        <f t="shared" si="895"/>
        <v/>
      </c>
      <c r="E9425" s="228">
        <v>0</v>
      </c>
      <c r="K9425" s="229">
        <f t="shared" si="893"/>
        <v>0</v>
      </c>
      <c r="L9425" s="229">
        <f t="shared" si="893"/>
        <v>0</v>
      </c>
      <c r="M9425" s="229">
        <f t="shared" si="894"/>
        <v>0</v>
      </c>
    </row>
    <row r="9426" spans="1:13" ht="15" customHeight="1">
      <c r="A9426" s="76"/>
      <c r="B9426" s="77" t="str">
        <f t="shared" si="892"/>
        <v/>
      </c>
      <c r="C9426" t="str">
        <f t="shared" si="891"/>
        <v/>
      </c>
      <c r="D9426" s="315" t="str">
        <f t="shared" si="895"/>
        <v/>
      </c>
      <c r="E9426" s="228">
        <v>0</v>
      </c>
      <c r="K9426" s="229">
        <f t="shared" si="893"/>
        <v>0</v>
      </c>
      <c r="L9426" s="229">
        <f t="shared" si="893"/>
        <v>0</v>
      </c>
      <c r="M9426" s="229">
        <f t="shared" si="894"/>
        <v>0</v>
      </c>
    </row>
    <row r="9427" spans="1:13" ht="15" customHeight="1">
      <c r="A9427" s="76"/>
      <c r="B9427" s="77" t="str">
        <f t="shared" si="892"/>
        <v/>
      </c>
      <c r="C9427" t="str">
        <f t="shared" si="891"/>
        <v/>
      </c>
      <c r="D9427" s="315" t="str">
        <f t="shared" si="895"/>
        <v/>
      </c>
      <c r="E9427" s="228">
        <v>0</v>
      </c>
      <c r="K9427" s="229">
        <f t="shared" si="893"/>
        <v>0</v>
      </c>
      <c r="L9427" s="229">
        <f t="shared" si="893"/>
        <v>0</v>
      </c>
      <c r="M9427" s="229">
        <f t="shared" si="894"/>
        <v>0</v>
      </c>
    </row>
    <row r="9428" spans="1:13" ht="15" customHeight="1">
      <c r="A9428" s="76"/>
      <c r="B9428" s="77" t="str">
        <f t="shared" si="892"/>
        <v/>
      </c>
      <c r="C9428" t="str">
        <f t="shared" si="891"/>
        <v/>
      </c>
      <c r="D9428" s="315" t="str">
        <f t="shared" si="895"/>
        <v/>
      </c>
      <c r="E9428" s="228">
        <v>0</v>
      </c>
      <c r="K9428" s="229">
        <f t="shared" si="893"/>
        <v>0</v>
      </c>
      <c r="L9428" s="229">
        <f t="shared" si="893"/>
        <v>0</v>
      </c>
      <c r="M9428" s="229">
        <f t="shared" si="894"/>
        <v>0</v>
      </c>
    </row>
    <row r="9429" spans="1:13" ht="15" customHeight="1">
      <c r="A9429" s="76"/>
      <c r="B9429" s="77" t="str">
        <f t="shared" si="892"/>
        <v/>
      </c>
      <c r="C9429" t="str">
        <f t="shared" si="891"/>
        <v/>
      </c>
      <c r="D9429" s="315" t="str">
        <f t="shared" si="895"/>
        <v/>
      </c>
      <c r="E9429" s="228">
        <v>0</v>
      </c>
      <c r="K9429" s="229">
        <f t="shared" si="893"/>
        <v>0</v>
      </c>
      <c r="L9429" s="229">
        <f t="shared" si="893"/>
        <v>0</v>
      </c>
      <c r="M9429" s="229">
        <f t="shared" si="894"/>
        <v>0</v>
      </c>
    </row>
    <row r="9430" spans="1:13" ht="15" customHeight="1">
      <c r="A9430" s="76"/>
      <c r="B9430" s="77" t="str">
        <f t="shared" si="892"/>
        <v/>
      </c>
      <c r="C9430" t="str">
        <f t="shared" si="891"/>
        <v/>
      </c>
      <c r="D9430" s="315" t="str">
        <f t="shared" si="895"/>
        <v/>
      </c>
      <c r="E9430" s="228">
        <v>0</v>
      </c>
      <c r="K9430" s="229">
        <f t="shared" si="893"/>
        <v>0</v>
      </c>
      <c r="L9430" s="229">
        <f t="shared" si="893"/>
        <v>0</v>
      </c>
      <c r="M9430" s="229">
        <f t="shared" si="894"/>
        <v>0</v>
      </c>
    </row>
    <row r="9431" spans="1:13" ht="15" customHeight="1">
      <c r="A9431" s="76"/>
      <c r="B9431" s="77" t="str">
        <f t="shared" si="892"/>
        <v/>
      </c>
      <c r="C9431" t="str">
        <f t="shared" si="891"/>
        <v/>
      </c>
      <c r="D9431" s="315" t="str">
        <f t="shared" si="895"/>
        <v/>
      </c>
      <c r="E9431" s="228">
        <v>0</v>
      </c>
      <c r="K9431" s="229">
        <f t="shared" si="893"/>
        <v>0</v>
      </c>
      <c r="L9431" s="229">
        <f t="shared" si="893"/>
        <v>0</v>
      </c>
      <c r="M9431" s="229">
        <f t="shared" si="894"/>
        <v>0</v>
      </c>
    </row>
    <row r="9432" spans="1:13" ht="15" customHeight="1">
      <c r="A9432" s="76"/>
      <c r="B9432" s="77" t="str">
        <f t="shared" si="892"/>
        <v/>
      </c>
      <c r="C9432" t="str">
        <f t="shared" si="891"/>
        <v/>
      </c>
      <c r="D9432" s="315" t="str">
        <f t="shared" si="895"/>
        <v/>
      </c>
      <c r="E9432" s="228">
        <v>0</v>
      </c>
      <c r="K9432" s="229">
        <f t="shared" si="893"/>
        <v>0</v>
      </c>
      <c r="L9432" s="229">
        <f t="shared" si="893"/>
        <v>0</v>
      </c>
      <c r="M9432" s="229">
        <f t="shared" si="894"/>
        <v>0</v>
      </c>
    </row>
    <row r="9433" spans="1:13" ht="15" customHeight="1">
      <c r="A9433" s="76"/>
      <c r="B9433" s="77" t="str">
        <f t="shared" si="892"/>
        <v/>
      </c>
      <c r="C9433" t="str">
        <f t="shared" si="891"/>
        <v/>
      </c>
      <c r="D9433" s="315" t="str">
        <f t="shared" si="895"/>
        <v/>
      </c>
      <c r="E9433" s="228">
        <v>0</v>
      </c>
      <c r="K9433" s="229">
        <f t="shared" si="893"/>
        <v>0</v>
      </c>
      <c r="L9433" s="229">
        <f t="shared" si="893"/>
        <v>0</v>
      </c>
      <c r="M9433" s="229">
        <f t="shared" si="894"/>
        <v>0</v>
      </c>
    </row>
    <row r="9434" spans="1:13" ht="15" customHeight="1">
      <c r="A9434" s="76"/>
      <c r="B9434" s="77" t="str">
        <f t="shared" si="892"/>
        <v/>
      </c>
      <c r="C9434" t="str">
        <f t="shared" si="891"/>
        <v/>
      </c>
      <c r="D9434" s="315" t="str">
        <f t="shared" si="895"/>
        <v/>
      </c>
      <c r="E9434" s="228">
        <v>0</v>
      </c>
      <c r="K9434" s="229">
        <f t="shared" si="893"/>
        <v>0</v>
      </c>
      <c r="L9434" s="229">
        <f t="shared" si="893"/>
        <v>0</v>
      </c>
      <c r="M9434" s="229">
        <f t="shared" si="894"/>
        <v>0</v>
      </c>
    </row>
    <row r="9435" spans="1:13" ht="15" customHeight="1">
      <c r="A9435" s="76"/>
      <c r="B9435" s="77" t="str">
        <f t="shared" si="892"/>
        <v/>
      </c>
      <c r="C9435" t="str">
        <f t="shared" si="891"/>
        <v/>
      </c>
      <c r="D9435" s="315" t="str">
        <f t="shared" si="895"/>
        <v/>
      </c>
      <c r="E9435" s="228">
        <v>0</v>
      </c>
      <c r="K9435" s="229">
        <f t="shared" si="893"/>
        <v>0</v>
      </c>
      <c r="L9435" s="229">
        <f t="shared" si="893"/>
        <v>0</v>
      </c>
      <c r="M9435" s="229">
        <f t="shared" si="894"/>
        <v>0</v>
      </c>
    </row>
    <row r="9436" spans="1:13" ht="15" customHeight="1">
      <c r="A9436" s="76"/>
      <c r="B9436" s="77" t="str">
        <f t="shared" si="892"/>
        <v/>
      </c>
      <c r="C9436" t="str">
        <f t="shared" si="891"/>
        <v/>
      </c>
      <c r="D9436" s="315" t="str">
        <f t="shared" si="895"/>
        <v/>
      </c>
      <c r="E9436" s="228">
        <v>0</v>
      </c>
      <c r="K9436" s="229">
        <f t="shared" si="893"/>
        <v>0</v>
      </c>
      <c r="L9436" s="229">
        <f t="shared" si="893"/>
        <v>0</v>
      </c>
      <c r="M9436" s="229">
        <f t="shared" si="894"/>
        <v>0</v>
      </c>
    </row>
    <row r="9437" spans="1:13" ht="15" customHeight="1">
      <c r="A9437" s="76"/>
      <c r="B9437" s="77" t="str">
        <f t="shared" si="892"/>
        <v/>
      </c>
      <c r="C9437" t="str">
        <f t="shared" si="891"/>
        <v/>
      </c>
      <c r="D9437" s="315" t="str">
        <f t="shared" si="895"/>
        <v/>
      </c>
      <c r="E9437" s="228">
        <v>0</v>
      </c>
      <c r="K9437" s="229">
        <f t="shared" si="893"/>
        <v>0</v>
      </c>
      <c r="L9437" s="229">
        <f t="shared" si="893"/>
        <v>0</v>
      </c>
      <c r="M9437" s="229">
        <f t="shared" si="894"/>
        <v>0</v>
      </c>
    </row>
    <row r="9438" spans="1:13" ht="15" customHeight="1">
      <c r="A9438" s="76"/>
      <c r="B9438" s="77" t="str">
        <f t="shared" si="892"/>
        <v/>
      </c>
      <c r="C9438" t="str">
        <f t="shared" si="891"/>
        <v/>
      </c>
      <c r="D9438" s="315" t="str">
        <f t="shared" si="895"/>
        <v/>
      </c>
      <c r="E9438" s="228">
        <v>0</v>
      </c>
      <c r="K9438" s="229">
        <f t="shared" si="893"/>
        <v>0</v>
      </c>
      <c r="L9438" s="229">
        <f t="shared" si="893"/>
        <v>0</v>
      </c>
      <c r="M9438" s="229">
        <f t="shared" si="894"/>
        <v>0</v>
      </c>
    </row>
    <row r="9439" spans="1:13" ht="15" customHeight="1">
      <c r="A9439" s="76"/>
      <c r="B9439" s="77" t="str">
        <f t="shared" si="892"/>
        <v/>
      </c>
      <c r="C9439" t="str">
        <f t="shared" si="891"/>
        <v/>
      </c>
      <c r="D9439" s="315" t="str">
        <f t="shared" si="895"/>
        <v/>
      </c>
      <c r="E9439" s="228">
        <v>0</v>
      </c>
      <c r="K9439" s="229">
        <f t="shared" si="893"/>
        <v>0</v>
      </c>
      <c r="L9439" s="229">
        <f t="shared" si="893"/>
        <v>0</v>
      </c>
      <c r="M9439" s="229">
        <f t="shared" si="894"/>
        <v>0</v>
      </c>
    </row>
    <row r="9440" spans="1:13" ht="15" customHeight="1">
      <c r="A9440" s="76"/>
      <c r="B9440" s="77" t="str">
        <f t="shared" si="892"/>
        <v/>
      </c>
      <c r="C9440" t="str">
        <f t="shared" si="891"/>
        <v/>
      </c>
      <c r="D9440" s="315" t="str">
        <f t="shared" si="895"/>
        <v/>
      </c>
      <c r="E9440" s="228">
        <v>0</v>
      </c>
      <c r="K9440" s="229">
        <f t="shared" si="893"/>
        <v>0</v>
      </c>
      <c r="L9440" s="229">
        <f t="shared" si="893"/>
        <v>0</v>
      </c>
      <c r="M9440" s="229">
        <f t="shared" si="894"/>
        <v>0</v>
      </c>
    </row>
    <row r="9441" spans="1:13" ht="15" customHeight="1">
      <c r="A9441" s="76"/>
      <c r="B9441" s="77" t="str">
        <f t="shared" si="892"/>
        <v/>
      </c>
      <c r="C9441" t="str">
        <f t="shared" si="891"/>
        <v/>
      </c>
      <c r="D9441" s="315" t="str">
        <f t="shared" si="895"/>
        <v/>
      </c>
      <c r="E9441" s="228">
        <v>0</v>
      </c>
      <c r="K9441" s="229">
        <f t="shared" si="893"/>
        <v>0</v>
      </c>
      <c r="L9441" s="229">
        <f t="shared" si="893"/>
        <v>0</v>
      </c>
      <c r="M9441" s="229">
        <f t="shared" si="894"/>
        <v>0</v>
      </c>
    </row>
    <row r="9442" spans="1:13" ht="15" customHeight="1">
      <c r="A9442" s="76"/>
      <c r="B9442" s="77" t="str">
        <f t="shared" si="892"/>
        <v/>
      </c>
      <c r="C9442" t="str">
        <f t="shared" si="891"/>
        <v/>
      </c>
      <c r="D9442" s="315" t="str">
        <f t="shared" si="895"/>
        <v/>
      </c>
      <c r="E9442" s="228">
        <v>0</v>
      </c>
      <c r="K9442" s="229">
        <f t="shared" si="893"/>
        <v>0</v>
      </c>
      <c r="L9442" s="229">
        <f t="shared" si="893"/>
        <v>0</v>
      </c>
      <c r="M9442" s="229">
        <f t="shared" si="894"/>
        <v>0</v>
      </c>
    </row>
    <row r="9443" spans="1:13" ht="15" customHeight="1">
      <c r="A9443" s="76"/>
      <c r="B9443" s="77" t="str">
        <f t="shared" si="892"/>
        <v/>
      </c>
      <c r="C9443" t="str">
        <f t="shared" si="891"/>
        <v/>
      </c>
      <c r="D9443" s="315" t="str">
        <f t="shared" si="895"/>
        <v/>
      </c>
      <c r="E9443" s="228">
        <v>0</v>
      </c>
      <c r="K9443" s="229">
        <f t="shared" si="893"/>
        <v>0</v>
      </c>
      <c r="L9443" s="229">
        <f t="shared" si="893"/>
        <v>0</v>
      </c>
      <c r="M9443" s="229">
        <f t="shared" si="894"/>
        <v>0</v>
      </c>
    </row>
    <row r="9444" spans="1:13" ht="15" customHeight="1">
      <c r="A9444" s="76"/>
      <c r="B9444" s="77" t="str">
        <f t="shared" si="892"/>
        <v/>
      </c>
      <c r="C9444" t="str">
        <f t="shared" si="891"/>
        <v/>
      </c>
      <c r="D9444" s="315" t="str">
        <f t="shared" si="895"/>
        <v/>
      </c>
      <c r="E9444" s="228">
        <v>0</v>
      </c>
      <c r="K9444" s="229">
        <f t="shared" si="893"/>
        <v>0</v>
      </c>
      <c r="L9444" s="229">
        <f t="shared" si="893"/>
        <v>0</v>
      </c>
      <c r="M9444" s="229">
        <f t="shared" si="894"/>
        <v>0</v>
      </c>
    </row>
    <row r="9445" spans="1:13" ht="15" customHeight="1">
      <c r="A9445" s="76"/>
      <c r="B9445" s="77" t="str">
        <f t="shared" si="892"/>
        <v/>
      </c>
      <c r="C9445" t="str">
        <f t="shared" si="891"/>
        <v/>
      </c>
      <c r="D9445" s="315" t="str">
        <f t="shared" si="895"/>
        <v/>
      </c>
      <c r="E9445" s="228">
        <v>0</v>
      </c>
      <c r="K9445" s="229">
        <f t="shared" si="893"/>
        <v>0</v>
      </c>
      <c r="L9445" s="229">
        <f t="shared" si="893"/>
        <v>0</v>
      </c>
      <c r="M9445" s="229">
        <f t="shared" si="894"/>
        <v>0</v>
      </c>
    </row>
    <row r="9446" spans="1:13" ht="15" customHeight="1">
      <c r="A9446" s="76"/>
      <c r="B9446" s="77" t="str">
        <f t="shared" si="892"/>
        <v/>
      </c>
      <c r="C9446" t="str">
        <f t="shared" si="891"/>
        <v/>
      </c>
      <c r="D9446" s="315" t="str">
        <f t="shared" si="895"/>
        <v/>
      </c>
      <c r="E9446" s="228">
        <v>0</v>
      </c>
      <c r="K9446" s="229">
        <f t="shared" si="893"/>
        <v>0</v>
      </c>
      <c r="L9446" s="229">
        <f t="shared" si="893"/>
        <v>0</v>
      </c>
      <c r="M9446" s="229">
        <f t="shared" si="894"/>
        <v>0</v>
      </c>
    </row>
    <row r="9447" spans="1:13" ht="15" customHeight="1">
      <c r="A9447" s="76"/>
      <c r="B9447" s="77" t="str">
        <f t="shared" si="892"/>
        <v/>
      </c>
      <c r="C9447" t="str">
        <f t="shared" si="891"/>
        <v/>
      </c>
      <c r="D9447" s="315" t="str">
        <f t="shared" si="895"/>
        <v/>
      </c>
      <c r="E9447" s="228">
        <v>0</v>
      </c>
      <c r="K9447" s="229">
        <f t="shared" si="893"/>
        <v>0</v>
      </c>
      <c r="L9447" s="229">
        <f t="shared" si="893"/>
        <v>0</v>
      </c>
      <c r="M9447" s="229">
        <f t="shared" si="894"/>
        <v>0</v>
      </c>
    </row>
    <row r="9448" spans="1:13" ht="15" customHeight="1">
      <c r="A9448" s="76"/>
      <c r="B9448" s="77" t="str">
        <f t="shared" si="892"/>
        <v/>
      </c>
      <c r="C9448" t="str">
        <f t="shared" si="891"/>
        <v/>
      </c>
      <c r="D9448" s="315" t="str">
        <f t="shared" si="895"/>
        <v/>
      </c>
      <c r="E9448" s="228">
        <v>0</v>
      </c>
      <c r="K9448" s="229">
        <f t="shared" si="893"/>
        <v>0</v>
      </c>
      <c r="L9448" s="229">
        <f t="shared" si="893"/>
        <v>0</v>
      </c>
      <c r="M9448" s="229">
        <f t="shared" si="894"/>
        <v>0</v>
      </c>
    </row>
    <row r="9449" spans="1:13" ht="15" customHeight="1">
      <c r="A9449" s="76"/>
      <c r="B9449" s="77" t="str">
        <f t="shared" si="892"/>
        <v/>
      </c>
      <c r="C9449" t="str">
        <f t="shared" si="891"/>
        <v/>
      </c>
      <c r="D9449" s="315" t="str">
        <f t="shared" si="895"/>
        <v/>
      </c>
      <c r="E9449" s="228">
        <v>0</v>
      </c>
      <c r="K9449" s="229">
        <f t="shared" si="893"/>
        <v>0</v>
      </c>
      <c r="L9449" s="229">
        <f t="shared" si="893"/>
        <v>0</v>
      </c>
      <c r="M9449" s="229">
        <f t="shared" si="894"/>
        <v>0</v>
      </c>
    </row>
    <row r="9450" spans="1:13" ht="15" customHeight="1">
      <c r="A9450" s="76"/>
      <c r="B9450" s="77" t="str">
        <f t="shared" si="892"/>
        <v/>
      </c>
      <c r="C9450" t="str">
        <f t="shared" si="891"/>
        <v/>
      </c>
      <c r="D9450" s="315" t="str">
        <f t="shared" si="895"/>
        <v/>
      </c>
      <c r="E9450" s="228">
        <v>0</v>
      </c>
      <c r="K9450" s="229">
        <f t="shared" si="893"/>
        <v>0</v>
      </c>
      <c r="L9450" s="229">
        <f t="shared" si="893"/>
        <v>0</v>
      </c>
      <c r="M9450" s="229">
        <f t="shared" si="894"/>
        <v>0</v>
      </c>
    </row>
    <row r="9451" spans="1:13" ht="15" customHeight="1">
      <c r="A9451" s="76"/>
      <c r="B9451" s="77" t="str">
        <f t="shared" si="892"/>
        <v/>
      </c>
      <c r="C9451" t="str">
        <f t="shared" si="891"/>
        <v/>
      </c>
      <c r="D9451" s="315" t="str">
        <f t="shared" si="895"/>
        <v/>
      </c>
      <c r="E9451" s="228">
        <v>0</v>
      </c>
      <c r="K9451" s="229">
        <f t="shared" si="893"/>
        <v>0</v>
      </c>
      <c r="L9451" s="229">
        <f t="shared" si="893"/>
        <v>0</v>
      </c>
      <c r="M9451" s="229">
        <f t="shared" si="894"/>
        <v>0</v>
      </c>
    </row>
    <row r="9452" spans="1:13" ht="15" customHeight="1">
      <c r="A9452" s="76"/>
      <c r="B9452" s="77" t="str">
        <f t="shared" si="892"/>
        <v/>
      </c>
      <c r="C9452" t="str">
        <f t="shared" si="891"/>
        <v/>
      </c>
      <c r="D9452" s="315" t="str">
        <f t="shared" si="895"/>
        <v/>
      </c>
      <c r="E9452" s="228">
        <v>0</v>
      </c>
      <c r="K9452" s="229">
        <f t="shared" si="893"/>
        <v>0</v>
      </c>
      <c r="L9452" s="229">
        <f t="shared" si="893"/>
        <v>0</v>
      </c>
      <c r="M9452" s="229">
        <f t="shared" si="894"/>
        <v>0</v>
      </c>
    </row>
    <row r="9453" spans="1:13" ht="15" customHeight="1">
      <c r="A9453" s="76"/>
      <c r="B9453" s="77" t="str">
        <f t="shared" si="892"/>
        <v/>
      </c>
      <c r="C9453" t="str">
        <f t="shared" si="891"/>
        <v/>
      </c>
      <c r="D9453" s="315" t="str">
        <f t="shared" si="895"/>
        <v/>
      </c>
      <c r="E9453" s="228">
        <v>0</v>
      </c>
      <c r="K9453" s="229">
        <f t="shared" si="893"/>
        <v>0</v>
      </c>
      <c r="L9453" s="229">
        <f t="shared" si="893"/>
        <v>0</v>
      </c>
      <c r="M9453" s="229">
        <f t="shared" si="894"/>
        <v>0</v>
      </c>
    </row>
    <row r="9454" spans="1:13" ht="15" customHeight="1">
      <c r="A9454" s="76"/>
      <c r="B9454" s="77" t="str">
        <f t="shared" si="892"/>
        <v/>
      </c>
      <c r="C9454" t="str">
        <f t="shared" si="891"/>
        <v/>
      </c>
      <c r="D9454" s="315" t="str">
        <f t="shared" si="895"/>
        <v/>
      </c>
      <c r="E9454" s="228">
        <v>0</v>
      </c>
      <c r="K9454" s="229">
        <f t="shared" si="893"/>
        <v>0</v>
      </c>
      <c r="L9454" s="229">
        <f t="shared" si="893"/>
        <v>0</v>
      </c>
      <c r="M9454" s="229">
        <f t="shared" si="894"/>
        <v>0</v>
      </c>
    </row>
    <row r="9455" spans="1:13" ht="15" customHeight="1">
      <c r="A9455" s="76"/>
      <c r="B9455" s="77" t="str">
        <f t="shared" si="892"/>
        <v/>
      </c>
      <c r="C9455" t="str">
        <f t="shared" si="891"/>
        <v/>
      </c>
      <c r="D9455" s="315" t="str">
        <f t="shared" si="895"/>
        <v/>
      </c>
      <c r="E9455" s="228">
        <v>0</v>
      </c>
      <c r="K9455" s="229">
        <f t="shared" si="893"/>
        <v>0</v>
      </c>
      <c r="L9455" s="229">
        <f t="shared" si="893"/>
        <v>0</v>
      </c>
      <c r="M9455" s="229">
        <f t="shared" si="894"/>
        <v>0</v>
      </c>
    </row>
    <row r="9456" spans="1:13" ht="15" customHeight="1">
      <c r="A9456" s="76"/>
      <c r="B9456" s="77" t="str">
        <f t="shared" si="892"/>
        <v/>
      </c>
      <c r="C9456" t="str">
        <f t="shared" si="891"/>
        <v/>
      </c>
      <c r="D9456" s="315" t="str">
        <f t="shared" si="895"/>
        <v/>
      </c>
      <c r="E9456" s="228">
        <v>0</v>
      </c>
      <c r="K9456" s="229">
        <f t="shared" si="893"/>
        <v>0</v>
      </c>
      <c r="L9456" s="229">
        <f t="shared" si="893"/>
        <v>0</v>
      </c>
      <c r="M9456" s="229">
        <f t="shared" si="894"/>
        <v>0</v>
      </c>
    </row>
    <row r="9457" spans="1:13" ht="15" customHeight="1">
      <c r="A9457" s="76"/>
      <c r="B9457" s="77" t="str">
        <f t="shared" si="892"/>
        <v/>
      </c>
      <c r="C9457" t="str">
        <f t="shared" si="891"/>
        <v/>
      </c>
      <c r="D9457" s="315" t="str">
        <f t="shared" si="895"/>
        <v/>
      </c>
      <c r="E9457" s="228">
        <v>0</v>
      </c>
      <c r="K9457" s="229">
        <f t="shared" si="893"/>
        <v>0</v>
      </c>
      <c r="L9457" s="229">
        <f t="shared" si="893"/>
        <v>0</v>
      </c>
      <c r="M9457" s="229">
        <f t="shared" si="894"/>
        <v>0</v>
      </c>
    </row>
    <row r="9458" spans="1:13" ht="15" customHeight="1">
      <c r="A9458" s="76"/>
      <c r="B9458" s="77" t="str">
        <f t="shared" si="892"/>
        <v/>
      </c>
      <c r="C9458" t="str">
        <f t="shared" si="891"/>
        <v/>
      </c>
      <c r="D9458" s="315" t="str">
        <f t="shared" si="895"/>
        <v/>
      </c>
      <c r="E9458" s="228">
        <v>0</v>
      </c>
      <c r="K9458" s="229">
        <f t="shared" si="893"/>
        <v>0</v>
      </c>
      <c r="L9458" s="229">
        <f t="shared" si="893"/>
        <v>0</v>
      </c>
      <c r="M9458" s="229">
        <f t="shared" si="894"/>
        <v>0</v>
      </c>
    </row>
    <row r="9459" spans="1:13" ht="15" customHeight="1">
      <c r="A9459" s="76"/>
      <c r="B9459" s="77" t="str">
        <f t="shared" si="892"/>
        <v/>
      </c>
      <c r="C9459" t="str">
        <f t="shared" si="891"/>
        <v/>
      </c>
      <c r="D9459" s="315" t="str">
        <f t="shared" si="895"/>
        <v/>
      </c>
      <c r="E9459" s="228">
        <v>0</v>
      </c>
      <c r="K9459" s="229">
        <f t="shared" si="893"/>
        <v>0</v>
      </c>
      <c r="L9459" s="229">
        <f t="shared" si="893"/>
        <v>0</v>
      </c>
      <c r="M9459" s="229">
        <f t="shared" si="894"/>
        <v>0</v>
      </c>
    </row>
    <row r="9460" spans="1:13" ht="15" customHeight="1">
      <c r="A9460" s="76"/>
      <c r="B9460" s="77" t="str">
        <f t="shared" si="892"/>
        <v/>
      </c>
      <c r="C9460" t="str">
        <f t="shared" si="891"/>
        <v/>
      </c>
      <c r="D9460" s="315" t="str">
        <f t="shared" si="895"/>
        <v/>
      </c>
      <c r="E9460" s="228">
        <v>0</v>
      </c>
      <c r="K9460" s="229">
        <f t="shared" si="893"/>
        <v>0</v>
      </c>
      <c r="L9460" s="229">
        <f t="shared" si="893"/>
        <v>0</v>
      </c>
      <c r="M9460" s="229">
        <f t="shared" si="894"/>
        <v>0</v>
      </c>
    </row>
    <row r="9461" spans="1:13" ht="15" customHeight="1">
      <c r="A9461" s="76"/>
      <c r="B9461" s="77" t="str">
        <f t="shared" si="892"/>
        <v/>
      </c>
      <c r="C9461" t="str">
        <f t="shared" si="891"/>
        <v/>
      </c>
      <c r="D9461" s="315" t="str">
        <f t="shared" si="895"/>
        <v/>
      </c>
      <c r="E9461" s="228">
        <v>0</v>
      </c>
      <c r="K9461" s="229">
        <f t="shared" si="893"/>
        <v>0</v>
      </c>
      <c r="L9461" s="229">
        <f t="shared" si="893"/>
        <v>0</v>
      </c>
      <c r="M9461" s="229">
        <f t="shared" si="894"/>
        <v>0</v>
      </c>
    </row>
    <row r="9462" spans="1:13" ht="15" customHeight="1">
      <c r="A9462" s="76"/>
      <c r="B9462" s="77" t="str">
        <f t="shared" si="892"/>
        <v/>
      </c>
      <c r="C9462" t="str">
        <f t="shared" si="891"/>
        <v/>
      </c>
      <c r="D9462" s="315" t="str">
        <f t="shared" si="895"/>
        <v/>
      </c>
      <c r="E9462" s="228">
        <v>0</v>
      </c>
      <c r="K9462" s="229">
        <f t="shared" si="893"/>
        <v>0</v>
      </c>
      <c r="L9462" s="229">
        <f t="shared" si="893"/>
        <v>0</v>
      </c>
      <c r="M9462" s="229">
        <f t="shared" si="894"/>
        <v>0</v>
      </c>
    </row>
    <row r="9463" spans="1:13" ht="15" customHeight="1">
      <c r="A9463" s="76"/>
      <c r="B9463" s="77" t="str">
        <f t="shared" si="892"/>
        <v/>
      </c>
      <c r="C9463" t="str">
        <f t="shared" si="891"/>
        <v/>
      </c>
      <c r="D9463" s="315" t="str">
        <f t="shared" si="895"/>
        <v/>
      </c>
      <c r="E9463" s="228">
        <v>0</v>
      </c>
      <c r="K9463" s="229">
        <f t="shared" si="893"/>
        <v>0</v>
      </c>
      <c r="L9463" s="229">
        <f t="shared" si="893"/>
        <v>0</v>
      </c>
      <c r="M9463" s="229">
        <f t="shared" si="894"/>
        <v>0</v>
      </c>
    </row>
    <row r="9464" spans="1:13" ht="15" customHeight="1">
      <c r="A9464" s="76"/>
      <c r="B9464" s="77" t="str">
        <f t="shared" si="892"/>
        <v/>
      </c>
      <c r="C9464" t="str">
        <f t="shared" si="891"/>
        <v/>
      </c>
      <c r="D9464" s="315" t="str">
        <f t="shared" si="895"/>
        <v/>
      </c>
      <c r="E9464" s="228">
        <v>0</v>
      </c>
      <c r="K9464" s="229">
        <f t="shared" si="893"/>
        <v>0</v>
      </c>
      <c r="L9464" s="229">
        <f t="shared" si="893"/>
        <v>0</v>
      </c>
      <c r="M9464" s="229">
        <f t="shared" si="894"/>
        <v>0</v>
      </c>
    </row>
    <row r="9465" spans="1:13" ht="15" customHeight="1">
      <c r="A9465" s="76"/>
      <c r="B9465" s="77" t="str">
        <f t="shared" si="892"/>
        <v/>
      </c>
      <c r="C9465" t="str">
        <f t="shared" si="891"/>
        <v/>
      </c>
      <c r="D9465" s="315" t="str">
        <f t="shared" si="895"/>
        <v/>
      </c>
      <c r="E9465" s="228">
        <v>0</v>
      </c>
      <c r="K9465" s="229">
        <f t="shared" si="893"/>
        <v>0</v>
      </c>
      <c r="L9465" s="229">
        <f t="shared" si="893"/>
        <v>0</v>
      </c>
      <c r="M9465" s="229">
        <f t="shared" si="894"/>
        <v>0</v>
      </c>
    </row>
    <row r="9466" spans="1:13" ht="15" customHeight="1">
      <c r="A9466" s="76"/>
      <c r="B9466" s="77" t="str">
        <f t="shared" si="892"/>
        <v/>
      </c>
      <c r="C9466" t="str">
        <f t="shared" si="891"/>
        <v/>
      </c>
      <c r="D9466" s="315" t="str">
        <f t="shared" si="895"/>
        <v/>
      </c>
      <c r="E9466" s="228">
        <v>0</v>
      </c>
      <c r="L9466" s="229">
        <f t="shared" ref="L9466:L9529" si="896">IF(G9466=0,0,(1-L$4)*G9466)</f>
        <v>0</v>
      </c>
      <c r="M9466" s="229">
        <f t="shared" si="894"/>
        <v>0</v>
      </c>
    </row>
    <row r="9467" spans="1:13" ht="15" customHeight="1">
      <c r="A9467" s="76"/>
      <c r="B9467" s="77" t="str">
        <f t="shared" si="892"/>
        <v/>
      </c>
      <c r="C9467" t="str">
        <f t="shared" si="891"/>
        <v/>
      </c>
      <c r="D9467" s="315" t="str">
        <f t="shared" si="895"/>
        <v/>
      </c>
      <c r="E9467" s="228">
        <v>0</v>
      </c>
      <c r="L9467" s="229">
        <f t="shared" si="896"/>
        <v>0</v>
      </c>
      <c r="M9467" s="229">
        <f t="shared" si="894"/>
        <v>0</v>
      </c>
    </row>
    <row r="9468" spans="1:13" ht="15" customHeight="1">
      <c r="A9468" s="76"/>
      <c r="B9468" s="77" t="str">
        <f t="shared" si="892"/>
        <v/>
      </c>
      <c r="C9468" t="str">
        <f t="shared" si="891"/>
        <v/>
      </c>
      <c r="D9468" s="315" t="str">
        <f t="shared" si="895"/>
        <v/>
      </c>
      <c r="E9468" s="228">
        <v>0</v>
      </c>
      <c r="L9468" s="229">
        <f t="shared" si="896"/>
        <v>0</v>
      </c>
      <c r="M9468" s="229">
        <f t="shared" si="894"/>
        <v>0</v>
      </c>
    </row>
    <row r="9469" spans="1:13" ht="15" customHeight="1">
      <c r="A9469" s="76"/>
      <c r="B9469" s="77" t="str">
        <f t="shared" si="892"/>
        <v/>
      </c>
      <c r="C9469" t="str">
        <f t="shared" si="891"/>
        <v/>
      </c>
      <c r="D9469" s="315" t="str">
        <f t="shared" si="895"/>
        <v/>
      </c>
      <c r="E9469" s="228">
        <v>0</v>
      </c>
      <c r="L9469" s="229">
        <f t="shared" si="896"/>
        <v>0</v>
      </c>
      <c r="M9469" s="229">
        <f t="shared" si="894"/>
        <v>0</v>
      </c>
    </row>
    <row r="9470" spans="1:13" ht="15" customHeight="1">
      <c r="A9470" s="76"/>
      <c r="B9470" s="77" t="str">
        <f t="shared" si="892"/>
        <v/>
      </c>
      <c r="C9470" t="str">
        <f t="shared" si="891"/>
        <v/>
      </c>
      <c r="D9470" s="315" t="str">
        <f t="shared" si="895"/>
        <v/>
      </c>
      <c r="E9470" s="228">
        <v>0</v>
      </c>
      <c r="L9470" s="229">
        <f t="shared" si="896"/>
        <v>0</v>
      </c>
      <c r="M9470" s="229">
        <f t="shared" si="894"/>
        <v>0</v>
      </c>
    </row>
    <row r="9471" spans="1:13" ht="15" customHeight="1">
      <c r="A9471" s="76"/>
      <c r="B9471" s="77" t="str">
        <f t="shared" si="892"/>
        <v/>
      </c>
      <c r="C9471" t="str">
        <f t="shared" si="891"/>
        <v/>
      </c>
      <c r="D9471" s="315" t="str">
        <f t="shared" si="895"/>
        <v/>
      </c>
      <c r="E9471" s="228">
        <v>0</v>
      </c>
      <c r="L9471" s="229">
        <f t="shared" si="896"/>
        <v>0</v>
      </c>
      <c r="M9471" s="229">
        <f t="shared" si="894"/>
        <v>0</v>
      </c>
    </row>
    <row r="9472" spans="1:13" ht="15" customHeight="1">
      <c r="A9472" s="76"/>
      <c r="B9472" s="77" t="str">
        <f t="shared" si="892"/>
        <v/>
      </c>
      <c r="C9472" t="str">
        <f t="shared" si="891"/>
        <v/>
      </c>
      <c r="D9472" s="315" t="str">
        <f t="shared" si="895"/>
        <v/>
      </c>
      <c r="E9472" s="228">
        <v>0</v>
      </c>
      <c r="L9472" s="229">
        <f t="shared" si="896"/>
        <v>0</v>
      </c>
      <c r="M9472" s="229">
        <f t="shared" si="894"/>
        <v>0</v>
      </c>
    </row>
    <row r="9473" spans="1:13" ht="15" customHeight="1">
      <c r="A9473" s="76"/>
      <c r="B9473" s="77" t="str">
        <f t="shared" si="892"/>
        <v/>
      </c>
      <c r="C9473" t="str">
        <f t="shared" ref="C9473:C9536" si="897">IF(A9473&lt;&gt;"",TEXT(A9473,"aaaa"),"")</f>
        <v/>
      </c>
      <c r="D9473" s="315" t="str">
        <f t="shared" si="895"/>
        <v/>
      </c>
      <c r="E9473" s="228">
        <v>0</v>
      </c>
      <c r="L9473" s="229">
        <f t="shared" si="896"/>
        <v>0</v>
      </c>
      <c r="M9473" s="229">
        <f t="shared" si="894"/>
        <v>0</v>
      </c>
    </row>
    <row r="9474" spans="1:13" ht="15" customHeight="1">
      <c r="A9474" s="76"/>
      <c r="B9474" s="77" t="str">
        <f t="shared" si="892"/>
        <v/>
      </c>
      <c r="C9474" t="str">
        <f t="shared" si="897"/>
        <v/>
      </c>
      <c r="D9474" s="315" t="str">
        <f t="shared" si="895"/>
        <v/>
      </c>
      <c r="E9474" s="228">
        <v>0</v>
      </c>
      <c r="L9474" s="229">
        <f t="shared" si="896"/>
        <v>0</v>
      </c>
      <c r="M9474" s="229">
        <f t="shared" si="894"/>
        <v>0</v>
      </c>
    </row>
    <row r="9475" spans="1:13" ht="15" customHeight="1">
      <c r="A9475" s="76"/>
      <c r="B9475" s="77" t="str">
        <f t="shared" si="892"/>
        <v/>
      </c>
      <c r="C9475" t="str">
        <f t="shared" si="897"/>
        <v/>
      </c>
      <c r="D9475" s="315" t="str">
        <f t="shared" si="895"/>
        <v/>
      </c>
      <c r="E9475" s="228">
        <v>0</v>
      </c>
      <c r="L9475" s="229">
        <f t="shared" si="896"/>
        <v>0</v>
      </c>
      <c r="M9475" s="229">
        <f t="shared" si="894"/>
        <v>0</v>
      </c>
    </row>
    <row r="9476" spans="1:13" ht="15" customHeight="1">
      <c r="A9476" s="76"/>
      <c r="B9476" s="77" t="str">
        <f t="shared" si="892"/>
        <v/>
      </c>
      <c r="C9476" t="str">
        <f t="shared" si="897"/>
        <v/>
      </c>
      <c r="D9476" s="315" t="str">
        <f t="shared" si="895"/>
        <v/>
      </c>
      <c r="E9476" s="228">
        <v>0</v>
      </c>
      <c r="L9476" s="229">
        <f t="shared" si="896"/>
        <v>0</v>
      </c>
      <c r="M9476" s="229">
        <f t="shared" si="894"/>
        <v>0</v>
      </c>
    </row>
    <row r="9477" spans="1:13" ht="15" customHeight="1">
      <c r="A9477" s="76"/>
      <c r="B9477" s="77" t="str">
        <f t="shared" si="892"/>
        <v/>
      </c>
      <c r="C9477" t="str">
        <f t="shared" si="897"/>
        <v/>
      </c>
      <c r="D9477" s="315" t="str">
        <f t="shared" si="895"/>
        <v/>
      </c>
      <c r="E9477" s="228">
        <v>0</v>
      </c>
      <c r="L9477" s="229">
        <f t="shared" si="896"/>
        <v>0</v>
      </c>
      <c r="M9477" s="229">
        <f t="shared" si="894"/>
        <v>0</v>
      </c>
    </row>
    <row r="9478" spans="1:13" ht="15" customHeight="1">
      <c r="A9478" s="76"/>
      <c r="B9478" s="77" t="str">
        <f t="shared" si="892"/>
        <v/>
      </c>
      <c r="C9478" t="str">
        <f t="shared" si="897"/>
        <v/>
      </c>
      <c r="D9478" s="315" t="str">
        <f t="shared" si="895"/>
        <v/>
      </c>
      <c r="E9478" s="228">
        <v>0</v>
      </c>
      <c r="L9478" s="229">
        <f t="shared" si="896"/>
        <v>0</v>
      </c>
      <c r="M9478" s="229">
        <f t="shared" si="894"/>
        <v>0</v>
      </c>
    </row>
    <row r="9479" spans="1:13" ht="15" customHeight="1">
      <c r="A9479" s="76"/>
      <c r="B9479" s="77" t="str">
        <f t="shared" ref="B9479:B9542" si="898">IF(A9479="","",TEXT(A9479,"DDDD"))</f>
        <v/>
      </c>
      <c r="C9479" t="str">
        <f t="shared" si="897"/>
        <v/>
      </c>
      <c r="D9479" s="315" t="str">
        <f t="shared" si="895"/>
        <v/>
      </c>
      <c r="E9479" s="228">
        <v>0</v>
      </c>
      <c r="L9479" s="229">
        <f t="shared" si="896"/>
        <v>0</v>
      </c>
      <c r="M9479" s="229">
        <f t="shared" ref="M9479:M9542" si="899">IF(H9479=0,0,(1-M$4)*H9479)</f>
        <v>0</v>
      </c>
    </row>
    <row r="9480" spans="1:13" ht="15" customHeight="1">
      <c r="A9480" s="76"/>
      <c r="B9480" s="77" t="str">
        <f t="shared" si="898"/>
        <v/>
      </c>
      <c r="C9480" t="str">
        <f t="shared" si="897"/>
        <v/>
      </c>
      <c r="D9480" s="315" t="str">
        <f t="shared" ref="D9480:D9543" si="900">IF(A9480&lt;&gt;"",PROPER(TEXT(A9480,"Mmmm")),"")</f>
        <v/>
      </c>
      <c r="E9480" s="228">
        <v>0</v>
      </c>
      <c r="L9480" s="229">
        <f t="shared" si="896"/>
        <v>0</v>
      </c>
      <c r="M9480" s="229">
        <f t="shared" si="899"/>
        <v>0</v>
      </c>
    </row>
    <row r="9481" spans="1:13" ht="15" customHeight="1">
      <c r="A9481" s="76"/>
      <c r="B9481" s="77" t="str">
        <f t="shared" si="898"/>
        <v/>
      </c>
      <c r="C9481" t="str">
        <f t="shared" si="897"/>
        <v/>
      </c>
      <c r="D9481" s="315" t="str">
        <f t="shared" si="900"/>
        <v/>
      </c>
      <c r="E9481" s="228">
        <v>0</v>
      </c>
      <c r="L9481" s="229">
        <f t="shared" si="896"/>
        <v>0</v>
      </c>
      <c r="M9481" s="229">
        <f t="shared" si="899"/>
        <v>0</v>
      </c>
    </row>
    <row r="9482" spans="1:13" ht="15" customHeight="1">
      <c r="A9482" s="76"/>
      <c r="B9482" s="77" t="str">
        <f t="shared" si="898"/>
        <v/>
      </c>
      <c r="C9482" t="str">
        <f t="shared" si="897"/>
        <v/>
      </c>
      <c r="D9482" s="315" t="str">
        <f t="shared" si="900"/>
        <v/>
      </c>
      <c r="E9482" s="228">
        <v>0</v>
      </c>
      <c r="L9482" s="229">
        <f t="shared" si="896"/>
        <v>0</v>
      </c>
      <c r="M9482" s="229">
        <f t="shared" si="899"/>
        <v>0</v>
      </c>
    </row>
    <row r="9483" spans="1:13" ht="15" customHeight="1">
      <c r="A9483" s="76"/>
      <c r="B9483" s="77" t="str">
        <f t="shared" si="898"/>
        <v/>
      </c>
      <c r="C9483" t="str">
        <f t="shared" si="897"/>
        <v/>
      </c>
      <c r="D9483" s="315" t="str">
        <f t="shared" si="900"/>
        <v/>
      </c>
      <c r="E9483" s="228">
        <v>0</v>
      </c>
      <c r="L9483" s="229">
        <f t="shared" si="896"/>
        <v>0</v>
      </c>
      <c r="M9483" s="229">
        <f t="shared" si="899"/>
        <v>0</v>
      </c>
    </row>
    <row r="9484" spans="1:13" ht="15" customHeight="1">
      <c r="A9484" s="76"/>
      <c r="B9484" s="77" t="str">
        <f t="shared" si="898"/>
        <v/>
      </c>
      <c r="C9484" t="str">
        <f t="shared" si="897"/>
        <v/>
      </c>
      <c r="D9484" s="315" t="str">
        <f t="shared" si="900"/>
        <v/>
      </c>
      <c r="E9484" s="228">
        <v>0</v>
      </c>
      <c r="L9484" s="229">
        <f t="shared" si="896"/>
        <v>0</v>
      </c>
      <c r="M9484" s="229">
        <f t="shared" si="899"/>
        <v>0</v>
      </c>
    </row>
    <row r="9485" spans="1:13" ht="15" customHeight="1">
      <c r="A9485" s="76"/>
      <c r="B9485" s="77" t="str">
        <f t="shared" si="898"/>
        <v/>
      </c>
      <c r="C9485" t="str">
        <f t="shared" si="897"/>
        <v/>
      </c>
      <c r="D9485" s="315" t="str">
        <f t="shared" si="900"/>
        <v/>
      </c>
      <c r="E9485" s="228">
        <v>0</v>
      </c>
      <c r="L9485" s="229">
        <f t="shared" si="896"/>
        <v>0</v>
      </c>
      <c r="M9485" s="229">
        <f t="shared" si="899"/>
        <v>0</v>
      </c>
    </row>
    <row r="9486" spans="1:13" ht="15" customHeight="1">
      <c r="A9486" s="76"/>
      <c r="B9486" s="77" t="str">
        <f t="shared" si="898"/>
        <v/>
      </c>
      <c r="C9486" t="str">
        <f t="shared" si="897"/>
        <v/>
      </c>
      <c r="D9486" s="315" t="str">
        <f t="shared" si="900"/>
        <v/>
      </c>
      <c r="E9486" s="228">
        <v>0</v>
      </c>
      <c r="L9486" s="229">
        <f t="shared" si="896"/>
        <v>0</v>
      </c>
      <c r="M9486" s="229">
        <f t="shared" si="899"/>
        <v>0</v>
      </c>
    </row>
    <row r="9487" spans="1:13" ht="15" customHeight="1">
      <c r="A9487" s="76"/>
      <c r="B9487" s="77" t="str">
        <f t="shared" si="898"/>
        <v/>
      </c>
      <c r="C9487" t="str">
        <f t="shared" si="897"/>
        <v/>
      </c>
      <c r="D9487" s="315" t="str">
        <f t="shared" si="900"/>
        <v/>
      </c>
      <c r="E9487" s="228">
        <v>0</v>
      </c>
      <c r="L9487" s="229">
        <f t="shared" si="896"/>
        <v>0</v>
      </c>
      <c r="M9487" s="229">
        <f t="shared" si="899"/>
        <v>0</v>
      </c>
    </row>
    <row r="9488" spans="1:13" ht="15" customHeight="1">
      <c r="A9488" s="76"/>
      <c r="B9488" s="77" t="str">
        <f t="shared" si="898"/>
        <v/>
      </c>
      <c r="C9488" t="str">
        <f t="shared" si="897"/>
        <v/>
      </c>
      <c r="D9488" s="315" t="str">
        <f t="shared" si="900"/>
        <v/>
      </c>
      <c r="E9488" s="228">
        <v>0</v>
      </c>
      <c r="L9488" s="229">
        <f t="shared" si="896"/>
        <v>0</v>
      </c>
      <c r="M9488" s="229">
        <f t="shared" si="899"/>
        <v>0</v>
      </c>
    </row>
    <row r="9489" spans="1:13" ht="15" customHeight="1">
      <c r="A9489" s="76"/>
      <c r="B9489" s="77" t="str">
        <f t="shared" si="898"/>
        <v/>
      </c>
      <c r="C9489" t="str">
        <f t="shared" si="897"/>
        <v/>
      </c>
      <c r="D9489" s="315" t="str">
        <f t="shared" si="900"/>
        <v/>
      </c>
      <c r="E9489" s="228">
        <v>0</v>
      </c>
      <c r="L9489" s="229">
        <f t="shared" si="896"/>
        <v>0</v>
      </c>
      <c r="M9489" s="229">
        <f t="shared" si="899"/>
        <v>0</v>
      </c>
    </row>
    <row r="9490" spans="1:13" ht="15" customHeight="1">
      <c r="A9490" s="76"/>
      <c r="B9490" s="77" t="str">
        <f t="shared" si="898"/>
        <v/>
      </c>
      <c r="C9490" t="str">
        <f t="shared" si="897"/>
        <v/>
      </c>
      <c r="D9490" s="315" t="str">
        <f t="shared" si="900"/>
        <v/>
      </c>
      <c r="E9490" s="228">
        <v>0</v>
      </c>
      <c r="L9490" s="229">
        <f t="shared" si="896"/>
        <v>0</v>
      </c>
      <c r="M9490" s="229">
        <f t="shared" si="899"/>
        <v>0</v>
      </c>
    </row>
    <row r="9491" spans="1:13" ht="15" customHeight="1">
      <c r="A9491" s="76"/>
      <c r="B9491" s="77" t="str">
        <f t="shared" si="898"/>
        <v/>
      </c>
      <c r="C9491" t="str">
        <f t="shared" si="897"/>
        <v/>
      </c>
      <c r="D9491" s="315" t="str">
        <f t="shared" si="900"/>
        <v/>
      </c>
      <c r="E9491" s="228">
        <v>0</v>
      </c>
      <c r="L9491" s="229">
        <f t="shared" si="896"/>
        <v>0</v>
      </c>
      <c r="M9491" s="229">
        <f t="shared" si="899"/>
        <v>0</v>
      </c>
    </row>
    <row r="9492" spans="1:13" ht="15" customHeight="1">
      <c r="A9492" s="76"/>
      <c r="B9492" s="77" t="str">
        <f t="shared" si="898"/>
        <v/>
      </c>
      <c r="C9492" t="str">
        <f t="shared" si="897"/>
        <v/>
      </c>
      <c r="D9492" s="315" t="str">
        <f t="shared" si="900"/>
        <v/>
      </c>
      <c r="E9492" s="228">
        <v>0</v>
      </c>
      <c r="L9492" s="229">
        <f t="shared" si="896"/>
        <v>0</v>
      </c>
      <c r="M9492" s="229">
        <f t="shared" si="899"/>
        <v>0</v>
      </c>
    </row>
    <row r="9493" spans="1:13" ht="15" customHeight="1">
      <c r="A9493" s="76"/>
      <c r="B9493" s="77" t="str">
        <f t="shared" si="898"/>
        <v/>
      </c>
      <c r="C9493" t="str">
        <f t="shared" si="897"/>
        <v/>
      </c>
      <c r="D9493" s="315" t="str">
        <f t="shared" si="900"/>
        <v/>
      </c>
      <c r="E9493" s="228">
        <v>0</v>
      </c>
      <c r="L9493" s="229">
        <f t="shared" si="896"/>
        <v>0</v>
      </c>
      <c r="M9493" s="229">
        <f t="shared" si="899"/>
        <v>0</v>
      </c>
    </row>
    <row r="9494" spans="1:13" ht="15" customHeight="1">
      <c r="A9494" s="76"/>
      <c r="B9494" s="77" t="str">
        <f t="shared" si="898"/>
        <v/>
      </c>
      <c r="C9494" t="str">
        <f t="shared" si="897"/>
        <v/>
      </c>
      <c r="D9494" s="315" t="str">
        <f t="shared" si="900"/>
        <v/>
      </c>
      <c r="E9494" s="228">
        <v>0</v>
      </c>
      <c r="L9494" s="229">
        <f t="shared" si="896"/>
        <v>0</v>
      </c>
      <c r="M9494" s="229">
        <f t="shared" si="899"/>
        <v>0</v>
      </c>
    </row>
    <row r="9495" spans="1:13" ht="15" customHeight="1">
      <c r="A9495" s="76"/>
      <c r="B9495" s="77" t="str">
        <f t="shared" si="898"/>
        <v/>
      </c>
      <c r="C9495" t="str">
        <f t="shared" si="897"/>
        <v/>
      </c>
      <c r="D9495" s="315" t="str">
        <f t="shared" si="900"/>
        <v/>
      </c>
      <c r="E9495" s="228">
        <v>0</v>
      </c>
      <c r="L9495" s="229">
        <f t="shared" si="896"/>
        <v>0</v>
      </c>
      <c r="M9495" s="229">
        <f t="shared" si="899"/>
        <v>0</v>
      </c>
    </row>
    <row r="9496" spans="1:13" ht="15" customHeight="1">
      <c r="A9496" s="76"/>
      <c r="B9496" s="77" t="str">
        <f t="shared" si="898"/>
        <v/>
      </c>
      <c r="C9496" t="str">
        <f t="shared" si="897"/>
        <v/>
      </c>
      <c r="D9496" s="315" t="str">
        <f t="shared" si="900"/>
        <v/>
      </c>
      <c r="E9496" s="228">
        <v>0</v>
      </c>
      <c r="L9496" s="229">
        <f t="shared" si="896"/>
        <v>0</v>
      </c>
      <c r="M9496" s="229">
        <f t="shared" si="899"/>
        <v>0</v>
      </c>
    </row>
    <row r="9497" spans="1:13" ht="15" customHeight="1">
      <c r="A9497" s="76"/>
      <c r="B9497" s="77" t="str">
        <f t="shared" si="898"/>
        <v/>
      </c>
      <c r="C9497" t="str">
        <f t="shared" si="897"/>
        <v/>
      </c>
      <c r="D9497" s="315" t="str">
        <f t="shared" si="900"/>
        <v/>
      </c>
      <c r="E9497" s="228">
        <v>0</v>
      </c>
      <c r="L9497" s="229">
        <f t="shared" si="896"/>
        <v>0</v>
      </c>
      <c r="M9497" s="229">
        <f t="shared" si="899"/>
        <v>0</v>
      </c>
    </row>
    <row r="9498" spans="1:13" ht="15" customHeight="1">
      <c r="A9498" s="76"/>
      <c r="B9498" s="77" t="str">
        <f t="shared" si="898"/>
        <v/>
      </c>
      <c r="C9498" t="str">
        <f t="shared" si="897"/>
        <v/>
      </c>
      <c r="D9498" s="315" t="str">
        <f t="shared" si="900"/>
        <v/>
      </c>
      <c r="E9498" s="228">
        <v>0</v>
      </c>
      <c r="L9498" s="229">
        <f t="shared" si="896"/>
        <v>0</v>
      </c>
      <c r="M9498" s="229">
        <f t="shared" si="899"/>
        <v>0</v>
      </c>
    </row>
    <row r="9499" spans="1:13" ht="15" customHeight="1">
      <c r="A9499" s="76"/>
      <c r="B9499" s="77" t="str">
        <f t="shared" si="898"/>
        <v/>
      </c>
      <c r="C9499" t="str">
        <f t="shared" si="897"/>
        <v/>
      </c>
      <c r="D9499" s="315" t="str">
        <f t="shared" si="900"/>
        <v/>
      </c>
      <c r="E9499" s="228">
        <v>0</v>
      </c>
      <c r="L9499" s="229">
        <f t="shared" si="896"/>
        <v>0</v>
      </c>
      <c r="M9499" s="229">
        <f t="shared" si="899"/>
        <v>0</v>
      </c>
    </row>
    <row r="9500" spans="1:13" ht="15" customHeight="1">
      <c r="A9500" s="76"/>
      <c r="B9500" s="77" t="str">
        <f t="shared" si="898"/>
        <v/>
      </c>
      <c r="C9500" t="str">
        <f t="shared" si="897"/>
        <v/>
      </c>
      <c r="D9500" s="315" t="str">
        <f t="shared" si="900"/>
        <v/>
      </c>
      <c r="E9500" s="228">
        <v>0</v>
      </c>
      <c r="L9500" s="229">
        <f t="shared" si="896"/>
        <v>0</v>
      </c>
      <c r="M9500" s="229">
        <f t="shared" si="899"/>
        <v>0</v>
      </c>
    </row>
    <row r="9501" spans="1:13" ht="15" customHeight="1">
      <c r="A9501" s="76"/>
      <c r="B9501" s="77" t="str">
        <f t="shared" si="898"/>
        <v/>
      </c>
      <c r="C9501" t="str">
        <f t="shared" si="897"/>
        <v/>
      </c>
      <c r="D9501" s="315" t="str">
        <f t="shared" si="900"/>
        <v/>
      </c>
      <c r="E9501" s="228">
        <v>0</v>
      </c>
      <c r="L9501" s="229">
        <f t="shared" si="896"/>
        <v>0</v>
      </c>
      <c r="M9501" s="229">
        <f t="shared" si="899"/>
        <v>0</v>
      </c>
    </row>
    <row r="9502" spans="1:13" ht="15" customHeight="1">
      <c r="A9502" s="76"/>
      <c r="B9502" s="77" t="str">
        <f t="shared" si="898"/>
        <v/>
      </c>
      <c r="C9502" t="str">
        <f t="shared" si="897"/>
        <v/>
      </c>
      <c r="D9502" s="315" t="str">
        <f t="shared" si="900"/>
        <v/>
      </c>
      <c r="E9502" s="228">
        <v>0</v>
      </c>
      <c r="L9502" s="229">
        <f t="shared" si="896"/>
        <v>0</v>
      </c>
      <c r="M9502" s="229">
        <f t="shared" si="899"/>
        <v>0</v>
      </c>
    </row>
    <row r="9503" spans="1:13" ht="15" customHeight="1">
      <c r="A9503" s="76"/>
      <c r="B9503" s="77" t="str">
        <f t="shared" si="898"/>
        <v/>
      </c>
      <c r="C9503" t="str">
        <f t="shared" si="897"/>
        <v/>
      </c>
      <c r="D9503" s="315" t="str">
        <f t="shared" si="900"/>
        <v/>
      </c>
      <c r="E9503" s="228">
        <v>0</v>
      </c>
      <c r="L9503" s="229">
        <f t="shared" si="896"/>
        <v>0</v>
      </c>
      <c r="M9503" s="229">
        <f t="shared" si="899"/>
        <v>0</v>
      </c>
    </row>
    <row r="9504" spans="1:13" ht="15" customHeight="1">
      <c r="A9504" s="76"/>
      <c r="B9504" s="77" t="str">
        <f t="shared" si="898"/>
        <v/>
      </c>
      <c r="C9504" t="str">
        <f t="shared" si="897"/>
        <v/>
      </c>
      <c r="D9504" s="315" t="str">
        <f t="shared" si="900"/>
        <v/>
      </c>
      <c r="E9504" s="228">
        <v>0</v>
      </c>
      <c r="L9504" s="229">
        <f t="shared" si="896"/>
        <v>0</v>
      </c>
      <c r="M9504" s="229">
        <f t="shared" si="899"/>
        <v>0</v>
      </c>
    </row>
    <row r="9505" spans="1:13" ht="15" customHeight="1">
      <c r="A9505" s="76"/>
      <c r="B9505" s="77" t="str">
        <f t="shared" si="898"/>
        <v/>
      </c>
      <c r="C9505" t="str">
        <f t="shared" si="897"/>
        <v/>
      </c>
      <c r="D9505" s="315" t="str">
        <f t="shared" si="900"/>
        <v/>
      </c>
      <c r="E9505" s="228">
        <v>0</v>
      </c>
      <c r="L9505" s="229">
        <f t="shared" si="896"/>
        <v>0</v>
      </c>
      <c r="M9505" s="229">
        <f t="shared" si="899"/>
        <v>0</v>
      </c>
    </row>
    <row r="9506" spans="1:13" ht="15" customHeight="1">
      <c r="A9506" s="76"/>
      <c r="B9506" s="77" t="str">
        <f t="shared" si="898"/>
        <v/>
      </c>
      <c r="C9506" t="str">
        <f t="shared" si="897"/>
        <v/>
      </c>
      <c r="D9506" s="315" t="str">
        <f t="shared" si="900"/>
        <v/>
      </c>
      <c r="E9506" s="228">
        <v>0</v>
      </c>
      <c r="L9506" s="229">
        <f t="shared" si="896"/>
        <v>0</v>
      </c>
      <c r="M9506" s="229">
        <f t="shared" si="899"/>
        <v>0</v>
      </c>
    </row>
    <row r="9507" spans="1:13" ht="15" customHeight="1">
      <c r="A9507" s="76"/>
      <c r="B9507" s="77" t="str">
        <f t="shared" si="898"/>
        <v/>
      </c>
      <c r="C9507" t="str">
        <f t="shared" si="897"/>
        <v/>
      </c>
      <c r="D9507" s="315" t="str">
        <f t="shared" si="900"/>
        <v/>
      </c>
      <c r="E9507" s="228">
        <v>0</v>
      </c>
      <c r="L9507" s="229">
        <f t="shared" si="896"/>
        <v>0</v>
      </c>
      <c r="M9507" s="229">
        <f t="shared" si="899"/>
        <v>0</v>
      </c>
    </row>
    <row r="9508" spans="1:13" ht="15" customHeight="1">
      <c r="A9508" s="76"/>
      <c r="B9508" s="77" t="str">
        <f t="shared" si="898"/>
        <v/>
      </c>
      <c r="C9508" t="str">
        <f t="shared" si="897"/>
        <v/>
      </c>
      <c r="D9508" s="315" t="str">
        <f t="shared" si="900"/>
        <v/>
      </c>
      <c r="E9508" s="228">
        <v>0</v>
      </c>
      <c r="L9508" s="229">
        <f t="shared" si="896"/>
        <v>0</v>
      </c>
      <c r="M9508" s="229">
        <f t="shared" si="899"/>
        <v>0</v>
      </c>
    </row>
    <row r="9509" spans="1:13" ht="15" customHeight="1">
      <c r="A9509" s="76"/>
      <c r="B9509" s="77" t="str">
        <f t="shared" si="898"/>
        <v/>
      </c>
      <c r="C9509" t="str">
        <f t="shared" si="897"/>
        <v/>
      </c>
      <c r="D9509" s="315" t="str">
        <f t="shared" si="900"/>
        <v/>
      </c>
      <c r="E9509" s="228">
        <v>0</v>
      </c>
      <c r="L9509" s="229">
        <f t="shared" si="896"/>
        <v>0</v>
      </c>
      <c r="M9509" s="229">
        <f t="shared" si="899"/>
        <v>0</v>
      </c>
    </row>
    <row r="9510" spans="1:13" ht="15" customHeight="1">
      <c r="A9510" s="76"/>
      <c r="B9510" s="77" t="str">
        <f t="shared" si="898"/>
        <v/>
      </c>
      <c r="C9510" t="str">
        <f t="shared" si="897"/>
        <v/>
      </c>
      <c r="D9510" s="315" t="str">
        <f t="shared" si="900"/>
        <v/>
      </c>
      <c r="E9510" s="228">
        <v>0</v>
      </c>
      <c r="L9510" s="229">
        <f t="shared" si="896"/>
        <v>0</v>
      </c>
      <c r="M9510" s="229">
        <f t="shared" si="899"/>
        <v>0</v>
      </c>
    </row>
    <row r="9511" spans="1:13" ht="15" customHeight="1">
      <c r="A9511" s="76"/>
      <c r="B9511" s="77" t="str">
        <f t="shared" si="898"/>
        <v/>
      </c>
      <c r="C9511" t="str">
        <f t="shared" si="897"/>
        <v/>
      </c>
      <c r="D9511" s="315" t="str">
        <f t="shared" si="900"/>
        <v/>
      </c>
      <c r="E9511" s="228">
        <v>0</v>
      </c>
      <c r="L9511" s="229">
        <f t="shared" si="896"/>
        <v>0</v>
      </c>
      <c r="M9511" s="229">
        <f t="shared" si="899"/>
        <v>0</v>
      </c>
    </row>
    <row r="9512" spans="1:13" ht="15" customHeight="1">
      <c r="A9512" s="76"/>
      <c r="B9512" s="77" t="str">
        <f t="shared" si="898"/>
        <v/>
      </c>
      <c r="C9512" t="str">
        <f t="shared" si="897"/>
        <v/>
      </c>
      <c r="D9512" s="315" t="str">
        <f t="shared" si="900"/>
        <v/>
      </c>
      <c r="E9512" s="228">
        <v>0</v>
      </c>
      <c r="L9512" s="229">
        <f t="shared" si="896"/>
        <v>0</v>
      </c>
      <c r="M9512" s="229">
        <f t="shared" si="899"/>
        <v>0</v>
      </c>
    </row>
    <row r="9513" spans="1:13" ht="15" customHeight="1">
      <c r="A9513" s="76"/>
      <c r="B9513" s="77" t="str">
        <f t="shared" si="898"/>
        <v/>
      </c>
      <c r="C9513" t="str">
        <f t="shared" si="897"/>
        <v/>
      </c>
      <c r="D9513" s="315" t="str">
        <f t="shared" si="900"/>
        <v/>
      </c>
      <c r="E9513" s="228">
        <v>0</v>
      </c>
      <c r="L9513" s="229">
        <f t="shared" si="896"/>
        <v>0</v>
      </c>
      <c r="M9513" s="229">
        <f t="shared" si="899"/>
        <v>0</v>
      </c>
    </row>
    <row r="9514" spans="1:13" ht="15" customHeight="1">
      <c r="A9514" s="76"/>
      <c r="B9514" s="77" t="str">
        <f t="shared" si="898"/>
        <v/>
      </c>
      <c r="C9514" t="str">
        <f t="shared" si="897"/>
        <v/>
      </c>
      <c r="D9514" s="315" t="str">
        <f t="shared" si="900"/>
        <v/>
      </c>
      <c r="E9514" s="228">
        <v>0</v>
      </c>
      <c r="L9514" s="229">
        <f t="shared" si="896"/>
        <v>0</v>
      </c>
      <c r="M9514" s="229">
        <f t="shared" si="899"/>
        <v>0</v>
      </c>
    </row>
    <row r="9515" spans="1:13" ht="15" customHeight="1">
      <c r="A9515" s="76"/>
      <c r="B9515" s="77" t="str">
        <f t="shared" si="898"/>
        <v/>
      </c>
      <c r="C9515" t="str">
        <f t="shared" si="897"/>
        <v/>
      </c>
      <c r="D9515" s="315" t="str">
        <f t="shared" si="900"/>
        <v/>
      </c>
      <c r="E9515" s="228">
        <v>0</v>
      </c>
      <c r="L9515" s="229">
        <f t="shared" si="896"/>
        <v>0</v>
      </c>
      <c r="M9515" s="229">
        <f t="shared" si="899"/>
        <v>0</v>
      </c>
    </row>
    <row r="9516" spans="1:13" ht="15" customHeight="1">
      <c r="A9516" s="76"/>
      <c r="B9516" s="77" t="str">
        <f t="shared" si="898"/>
        <v/>
      </c>
      <c r="C9516" t="str">
        <f t="shared" si="897"/>
        <v/>
      </c>
      <c r="D9516" s="315" t="str">
        <f t="shared" si="900"/>
        <v/>
      </c>
      <c r="E9516" s="228">
        <v>0</v>
      </c>
      <c r="L9516" s="229">
        <f t="shared" si="896"/>
        <v>0</v>
      </c>
      <c r="M9516" s="229">
        <f t="shared" si="899"/>
        <v>0</v>
      </c>
    </row>
    <row r="9517" spans="1:13" ht="15" customHeight="1">
      <c r="A9517" s="76"/>
      <c r="B9517" s="77" t="str">
        <f t="shared" si="898"/>
        <v/>
      </c>
      <c r="C9517" t="str">
        <f t="shared" si="897"/>
        <v/>
      </c>
      <c r="D9517" s="315" t="str">
        <f t="shared" si="900"/>
        <v/>
      </c>
      <c r="E9517" s="228">
        <v>0</v>
      </c>
      <c r="L9517" s="229">
        <f t="shared" si="896"/>
        <v>0</v>
      </c>
      <c r="M9517" s="229">
        <f t="shared" si="899"/>
        <v>0</v>
      </c>
    </row>
    <row r="9518" spans="1:13" ht="15" customHeight="1">
      <c r="A9518" s="76"/>
      <c r="B9518" s="77" t="str">
        <f t="shared" si="898"/>
        <v/>
      </c>
      <c r="C9518" t="str">
        <f t="shared" si="897"/>
        <v/>
      </c>
      <c r="D9518" s="315" t="str">
        <f t="shared" si="900"/>
        <v/>
      </c>
      <c r="E9518" s="228">
        <v>0</v>
      </c>
      <c r="L9518" s="229">
        <f t="shared" si="896"/>
        <v>0</v>
      </c>
      <c r="M9518" s="229">
        <f t="shared" si="899"/>
        <v>0</v>
      </c>
    </row>
    <row r="9519" spans="1:13" ht="15" customHeight="1">
      <c r="A9519" s="76"/>
      <c r="B9519" s="77" t="str">
        <f t="shared" si="898"/>
        <v/>
      </c>
      <c r="C9519" t="str">
        <f t="shared" si="897"/>
        <v/>
      </c>
      <c r="D9519" s="315" t="str">
        <f t="shared" si="900"/>
        <v/>
      </c>
      <c r="E9519" s="228">
        <v>0</v>
      </c>
      <c r="L9519" s="229">
        <f t="shared" si="896"/>
        <v>0</v>
      </c>
      <c r="M9519" s="229">
        <f t="shared" si="899"/>
        <v>0</v>
      </c>
    </row>
    <row r="9520" spans="1:13" ht="15" customHeight="1">
      <c r="A9520" s="76"/>
      <c r="B9520" s="77" t="str">
        <f t="shared" si="898"/>
        <v/>
      </c>
      <c r="C9520" t="str">
        <f t="shared" si="897"/>
        <v/>
      </c>
      <c r="D9520" s="315" t="str">
        <f t="shared" si="900"/>
        <v/>
      </c>
      <c r="E9520" s="228">
        <v>0</v>
      </c>
      <c r="L9520" s="229">
        <f t="shared" si="896"/>
        <v>0</v>
      </c>
      <c r="M9520" s="229">
        <f t="shared" si="899"/>
        <v>0</v>
      </c>
    </row>
    <row r="9521" spans="1:13" ht="15" customHeight="1">
      <c r="A9521" s="76"/>
      <c r="B9521" s="77" t="str">
        <f t="shared" si="898"/>
        <v/>
      </c>
      <c r="C9521" t="str">
        <f t="shared" si="897"/>
        <v/>
      </c>
      <c r="D9521" s="315" t="str">
        <f t="shared" si="900"/>
        <v/>
      </c>
      <c r="E9521" s="228">
        <v>0</v>
      </c>
      <c r="L9521" s="229">
        <f t="shared" si="896"/>
        <v>0</v>
      </c>
      <c r="M9521" s="229">
        <f t="shared" si="899"/>
        <v>0</v>
      </c>
    </row>
    <row r="9522" spans="1:13" ht="15" customHeight="1">
      <c r="A9522" s="76"/>
      <c r="B9522" s="77" t="str">
        <f t="shared" si="898"/>
        <v/>
      </c>
      <c r="C9522" t="str">
        <f t="shared" si="897"/>
        <v/>
      </c>
      <c r="D9522" s="315" t="str">
        <f t="shared" si="900"/>
        <v/>
      </c>
      <c r="E9522" s="228">
        <v>0</v>
      </c>
      <c r="L9522" s="229">
        <f t="shared" si="896"/>
        <v>0</v>
      </c>
      <c r="M9522" s="229">
        <f t="shared" si="899"/>
        <v>0</v>
      </c>
    </row>
    <row r="9523" spans="1:13" ht="15" customHeight="1">
      <c r="A9523" s="76"/>
      <c r="B9523" s="77" t="str">
        <f t="shared" si="898"/>
        <v/>
      </c>
      <c r="C9523" t="str">
        <f t="shared" si="897"/>
        <v/>
      </c>
      <c r="D9523" s="315" t="str">
        <f t="shared" si="900"/>
        <v/>
      </c>
      <c r="E9523" s="228">
        <v>0</v>
      </c>
      <c r="L9523" s="229">
        <f t="shared" si="896"/>
        <v>0</v>
      </c>
      <c r="M9523" s="229">
        <f t="shared" si="899"/>
        <v>0</v>
      </c>
    </row>
    <row r="9524" spans="1:13" ht="15" customHeight="1">
      <c r="A9524" s="76"/>
      <c r="B9524" s="77" t="str">
        <f t="shared" si="898"/>
        <v/>
      </c>
      <c r="C9524" t="str">
        <f t="shared" si="897"/>
        <v/>
      </c>
      <c r="D9524" s="315" t="str">
        <f t="shared" si="900"/>
        <v/>
      </c>
      <c r="E9524" s="228">
        <v>0</v>
      </c>
      <c r="L9524" s="229">
        <f t="shared" si="896"/>
        <v>0</v>
      </c>
      <c r="M9524" s="229">
        <f t="shared" si="899"/>
        <v>0</v>
      </c>
    </row>
    <row r="9525" spans="1:13" ht="15" customHeight="1">
      <c r="A9525" s="76"/>
      <c r="B9525" s="77" t="str">
        <f t="shared" si="898"/>
        <v/>
      </c>
      <c r="C9525" t="str">
        <f t="shared" si="897"/>
        <v/>
      </c>
      <c r="D9525" s="315" t="str">
        <f t="shared" si="900"/>
        <v/>
      </c>
      <c r="E9525" s="228">
        <v>0</v>
      </c>
      <c r="L9525" s="229">
        <f t="shared" si="896"/>
        <v>0</v>
      </c>
      <c r="M9525" s="229">
        <f t="shared" si="899"/>
        <v>0</v>
      </c>
    </row>
    <row r="9526" spans="1:13" ht="15" customHeight="1">
      <c r="A9526" s="76"/>
      <c r="B9526" s="77" t="str">
        <f t="shared" si="898"/>
        <v/>
      </c>
      <c r="C9526" t="str">
        <f t="shared" si="897"/>
        <v/>
      </c>
      <c r="D9526" s="315" t="str">
        <f t="shared" si="900"/>
        <v/>
      </c>
      <c r="E9526" s="228">
        <v>0</v>
      </c>
      <c r="L9526" s="229">
        <f t="shared" si="896"/>
        <v>0</v>
      </c>
      <c r="M9526" s="229">
        <f t="shared" si="899"/>
        <v>0</v>
      </c>
    </row>
    <row r="9527" spans="1:13" ht="15" customHeight="1">
      <c r="A9527" s="76"/>
      <c r="B9527" s="77" t="str">
        <f t="shared" si="898"/>
        <v/>
      </c>
      <c r="C9527" t="str">
        <f t="shared" si="897"/>
        <v/>
      </c>
      <c r="D9527" s="315" t="str">
        <f t="shared" si="900"/>
        <v/>
      </c>
      <c r="E9527" s="228">
        <v>0</v>
      </c>
      <c r="L9527" s="229">
        <f t="shared" si="896"/>
        <v>0</v>
      </c>
      <c r="M9527" s="229">
        <f t="shared" si="899"/>
        <v>0</v>
      </c>
    </row>
    <row r="9528" spans="1:13" ht="15" customHeight="1">
      <c r="A9528" s="76"/>
      <c r="B9528" s="77" t="str">
        <f t="shared" si="898"/>
        <v/>
      </c>
      <c r="C9528" t="str">
        <f t="shared" si="897"/>
        <v/>
      </c>
      <c r="D9528" s="315" t="str">
        <f t="shared" si="900"/>
        <v/>
      </c>
      <c r="E9528" s="228">
        <v>0</v>
      </c>
      <c r="L9528" s="229">
        <f t="shared" si="896"/>
        <v>0</v>
      </c>
      <c r="M9528" s="229">
        <f t="shared" si="899"/>
        <v>0</v>
      </c>
    </row>
    <row r="9529" spans="1:13" ht="15" customHeight="1">
      <c r="A9529" s="76"/>
      <c r="B9529" s="77" t="str">
        <f t="shared" si="898"/>
        <v/>
      </c>
      <c r="C9529" t="str">
        <f t="shared" si="897"/>
        <v/>
      </c>
      <c r="D9529" s="315" t="str">
        <f t="shared" si="900"/>
        <v/>
      </c>
      <c r="E9529" s="228">
        <v>0</v>
      </c>
      <c r="L9529" s="229">
        <f t="shared" si="896"/>
        <v>0</v>
      </c>
      <c r="M9529" s="229">
        <f t="shared" si="899"/>
        <v>0</v>
      </c>
    </row>
    <row r="9530" spans="1:13" ht="15" customHeight="1">
      <c r="A9530" s="76"/>
      <c r="B9530" s="77" t="str">
        <f t="shared" si="898"/>
        <v/>
      </c>
      <c r="C9530" t="str">
        <f t="shared" si="897"/>
        <v/>
      </c>
      <c r="D9530" s="315" t="str">
        <f t="shared" si="900"/>
        <v/>
      </c>
      <c r="E9530" s="228">
        <v>0</v>
      </c>
      <c r="L9530" s="229">
        <f t="shared" ref="L9530:L9593" si="901">IF(G9530=0,0,(1-L$4)*G9530)</f>
        <v>0</v>
      </c>
      <c r="M9530" s="229">
        <f t="shared" si="899"/>
        <v>0</v>
      </c>
    </row>
    <row r="9531" spans="1:13" ht="15" customHeight="1">
      <c r="A9531" s="76"/>
      <c r="B9531" s="77" t="str">
        <f t="shared" si="898"/>
        <v/>
      </c>
      <c r="C9531" t="str">
        <f t="shared" si="897"/>
        <v/>
      </c>
      <c r="D9531" s="315" t="str">
        <f t="shared" si="900"/>
        <v/>
      </c>
      <c r="E9531" s="228">
        <v>0</v>
      </c>
      <c r="L9531" s="229">
        <f t="shared" si="901"/>
        <v>0</v>
      </c>
      <c r="M9531" s="229">
        <f t="shared" si="899"/>
        <v>0</v>
      </c>
    </row>
    <row r="9532" spans="1:13" ht="15" customHeight="1">
      <c r="A9532" s="76"/>
      <c r="B9532" s="77" t="str">
        <f t="shared" si="898"/>
        <v/>
      </c>
      <c r="C9532" t="str">
        <f t="shared" si="897"/>
        <v/>
      </c>
      <c r="D9532" s="315" t="str">
        <f t="shared" si="900"/>
        <v/>
      </c>
      <c r="E9532" s="228">
        <v>0</v>
      </c>
      <c r="L9532" s="229">
        <f t="shared" si="901"/>
        <v>0</v>
      </c>
      <c r="M9532" s="229">
        <f t="shared" si="899"/>
        <v>0</v>
      </c>
    </row>
    <row r="9533" spans="1:13" ht="15" customHeight="1">
      <c r="A9533" s="76"/>
      <c r="B9533" s="77" t="str">
        <f t="shared" si="898"/>
        <v/>
      </c>
      <c r="C9533" t="str">
        <f t="shared" si="897"/>
        <v/>
      </c>
      <c r="D9533" s="315" t="str">
        <f t="shared" si="900"/>
        <v/>
      </c>
      <c r="E9533" s="228">
        <v>0</v>
      </c>
      <c r="L9533" s="229">
        <f t="shared" si="901"/>
        <v>0</v>
      </c>
      <c r="M9533" s="229">
        <f t="shared" si="899"/>
        <v>0</v>
      </c>
    </row>
    <row r="9534" spans="1:13" ht="15" customHeight="1">
      <c r="A9534" s="76"/>
      <c r="B9534" s="77" t="str">
        <f t="shared" si="898"/>
        <v/>
      </c>
      <c r="C9534" t="str">
        <f t="shared" si="897"/>
        <v/>
      </c>
      <c r="D9534" s="315" t="str">
        <f t="shared" si="900"/>
        <v/>
      </c>
      <c r="E9534" s="228">
        <v>0</v>
      </c>
      <c r="L9534" s="229">
        <f t="shared" si="901"/>
        <v>0</v>
      </c>
      <c r="M9534" s="229">
        <f t="shared" si="899"/>
        <v>0</v>
      </c>
    </row>
    <row r="9535" spans="1:13" ht="15" customHeight="1">
      <c r="A9535" s="76"/>
      <c r="B9535" s="77" t="str">
        <f t="shared" si="898"/>
        <v/>
      </c>
      <c r="C9535" t="str">
        <f t="shared" si="897"/>
        <v/>
      </c>
      <c r="D9535" s="315" t="str">
        <f t="shared" si="900"/>
        <v/>
      </c>
      <c r="E9535" s="228">
        <v>0</v>
      </c>
      <c r="L9535" s="229">
        <f t="shared" si="901"/>
        <v>0</v>
      </c>
      <c r="M9535" s="229">
        <f t="shared" si="899"/>
        <v>0</v>
      </c>
    </row>
    <row r="9536" spans="1:13" ht="15" customHeight="1">
      <c r="A9536" s="76"/>
      <c r="B9536" s="77" t="str">
        <f t="shared" si="898"/>
        <v/>
      </c>
      <c r="C9536" t="str">
        <f t="shared" si="897"/>
        <v/>
      </c>
      <c r="D9536" s="315" t="str">
        <f t="shared" si="900"/>
        <v/>
      </c>
      <c r="E9536" s="228">
        <v>0</v>
      </c>
      <c r="L9536" s="229">
        <f t="shared" si="901"/>
        <v>0</v>
      </c>
      <c r="M9536" s="229">
        <f t="shared" si="899"/>
        <v>0</v>
      </c>
    </row>
    <row r="9537" spans="1:13" ht="15" customHeight="1">
      <c r="A9537" s="76"/>
      <c r="B9537" s="77" t="str">
        <f t="shared" si="898"/>
        <v/>
      </c>
      <c r="C9537" t="str">
        <f t="shared" ref="C9537:C9600" si="902">IF(A9537&lt;&gt;"",TEXT(A9537,"aaaa"),"")</f>
        <v/>
      </c>
      <c r="D9537" s="315" t="str">
        <f t="shared" si="900"/>
        <v/>
      </c>
      <c r="E9537" s="228">
        <v>0</v>
      </c>
      <c r="L9537" s="229">
        <f t="shared" si="901"/>
        <v>0</v>
      </c>
      <c r="M9537" s="229">
        <f t="shared" si="899"/>
        <v>0</v>
      </c>
    </row>
    <row r="9538" spans="1:13" ht="15" customHeight="1">
      <c r="A9538" s="76"/>
      <c r="B9538" s="77" t="str">
        <f t="shared" si="898"/>
        <v/>
      </c>
      <c r="C9538" t="str">
        <f t="shared" si="902"/>
        <v/>
      </c>
      <c r="D9538" s="315" t="str">
        <f t="shared" si="900"/>
        <v/>
      </c>
      <c r="E9538" s="228">
        <v>0</v>
      </c>
      <c r="L9538" s="229">
        <f t="shared" si="901"/>
        <v>0</v>
      </c>
      <c r="M9538" s="229">
        <f t="shared" si="899"/>
        <v>0</v>
      </c>
    </row>
    <row r="9539" spans="1:13" ht="15" customHeight="1">
      <c r="A9539" s="76"/>
      <c r="B9539" s="77" t="str">
        <f t="shared" si="898"/>
        <v/>
      </c>
      <c r="C9539" t="str">
        <f t="shared" si="902"/>
        <v/>
      </c>
      <c r="D9539" s="315" t="str">
        <f t="shared" si="900"/>
        <v/>
      </c>
      <c r="E9539" s="228">
        <v>0</v>
      </c>
      <c r="L9539" s="229">
        <f t="shared" si="901"/>
        <v>0</v>
      </c>
      <c r="M9539" s="229">
        <f t="shared" si="899"/>
        <v>0</v>
      </c>
    </row>
    <row r="9540" spans="1:13" ht="15" customHeight="1">
      <c r="A9540" s="76"/>
      <c r="B9540" s="77" t="str">
        <f t="shared" si="898"/>
        <v/>
      </c>
      <c r="C9540" t="str">
        <f t="shared" si="902"/>
        <v/>
      </c>
      <c r="D9540" s="315" t="str">
        <f t="shared" si="900"/>
        <v/>
      </c>
      <c r="E9540" s="228">
        <v>0</v>
      </c>
      <c r="L9540" s="229">
        <f t="shared" si="901"/>
        <v>0</v>
      </c>
      <c r="M9540" s="229">
        <f t="shared" si="899"/>
        <v>0</v>
      </c>
    </row>
    <row r="9541" spans="1:13" ht="15" customHeight="1">
      <c r="A9541" s="76"/>
      <c r="B9541" s="77" t="str">
        <f t="shared" si="898"/>
        <v/>
      </c>
      <c r="C9541" t="str">
        <f t="shared" si="902"/>
        <v/>
      </c>
      <c r="D9541" s="315" t="str">
        <f t="shared" si="900"/>
        <v/>
      </c>
      <c r="E9541" s="228">
        <v>0</v>
      </c>
      <c r="L9541" s="229">
        <f t="shared" si="901"/>
        <v>0</v>
      </c>
      <c r="M9541" s="229">
        <f t="shared" si="899"/>
        <v>0</v>
      </c>
    </row>
    <row r="9542" spans="1:13" ht="15" customHeight="1">
      <c r="A9542" s="76"/>
      <c r="B9542" s="77" t="str">
        <f t="shared" si="898"/>
        <v/>
      </c>
      <c r="C9542" t="str">
        <f t="shared" si="902"/>
        <v/>
      </c>
      <c r="D9542" s="315" t="str">
        <f t="shared" si="900"/>
        <v/>
      </c>
      <c r="E9542" s="228">
        <v>0</v>
      </c>
      <c r="L9542" s="229">
        <f t="shared" si="901"/>
        <v>0</v>
      </c>
      <c r="M9542" s="229">
        <f t="shared" si="899"/>
        <v>0</v>
      </c>
    </row>
    <row r="9543" spans="1:13" ht="15" customHeight="1">
      <c r="A9543" s="76"/>
      <c r="B9543" s="77" t="str">
        <f t="shared" ref="B9543:B9606" si="903">IF(A9543="","",TEXT(A9543,"DDDD"))</f>
        <v/>
      </c>
      <c r="C9543" t="str">
        <f t="shared" si="902"/>
        <v/>
      </c>
      <c r="D9543" s="315" t="str">
        <f t="shared" si="900"/>
        <v/>
      </c>
      <c r="E9543" s="228">
        <v>0</v>
      </c>
      <c r="L9543" s="229">
        <f t="shared" si="901"/>
        <v>0</v>
      </c>
      <c r="M9543" s="229">
        <f t="shared" ref="M9543:M9606" si="904">IF(H9543=0,0,(1-M$4)*H9543)</f>
        <v>0</v>
      </c>
    </row>
    <row r="9544" spans="1:13" ht="15" customHeight="1">
      <c r="A9544" s="76"/>
      <c r="B9544" s="77" t="str">
        <f t="shared" si="903"/>
        <v/>
      </c>
      <c r="C9544" t="str">
        <f t="shared" si="902"/>
        <v/>
      </c>
      <c r="D9544" s="315" t="str">
        <f t="shared" ref="D9544:D9607" si="905">IF(A9544&lt;&gt;"",PROPER(TEXT(A9544,"Mmmm")),"")</f>
        <v/>
      </c>
      <c r="E9544" s="228">
        <v>0</v>
      </c>
      <c r="L9544" s="229">
        <f t="shared" si="901"/>
        <v>0</v>
      </c>
      <c r="M9544" s="229">
        <f t="shared" si="904"/>
        <v>0</v>
      </c>
    </row>
    <row r="9545" spans="1:13" ht="15" customHeight="1">
      <c r="A9545" s="76"/>
      <c r="B9545" s="77" t="str">
        <f t="shared" si="903"/>
        <v/>
      </c>
      <c r="C9545" t="str">
        <f t="shared" si="902"/>
        <v/>
      </c>
      <c r="D9545" s="315" t="str">
        <f t="shared" si="905"/>
        <v/>
      </c>
      <c r="E9545" s="228">
        <v>0</v>
      </c>
      <c r="L9545" s="229">
        <f t="shared" si="901"/>
        <v>0</v>
      </c>
      <c r="M9545" s="229">
        <f t="shared" si="904"/>
        <v>0</v>
      </c>
    </row>
    <row r="9546" spans="1:13" ht="15" customHeight="1">
      <c r="A9546" s="76"/>
      <c r="B9546" s="77" t="str">
        <f t="shared" si="903"/>
        <v/>
      </c>
      <c r="C9546" t="str">
        <f t="shared" si="902"/>
        <v/>
      </c>
      <c r="D9546" s="315" t="str">
        <f t="shared" si="905"/>
        <v/>
      </c>
      <c r="E9546" s="228">
        <v>0</v>
      </c>
      <c r="L9546" s="229">
        <f t="shared" si="901"/>
        <v>0</v>
      </c>
      <c r="M9546" s="229">
        <f t="shared" si="904"/>
        <v>0</v>
      </c>
    </row>
    <row r="9547" spans="1:13" ht="15" customHeight="1">
      <c r="A9547" s="76"/>
      <c r="B9547" s="77" t="str">
        <f t="shared" si="903"/>
        <v/>
      </c>
      <c r="C9547" t="str">
        <f t="shared" si="902"/>
        <v/>
      </c>
      <c r="D9547" s="315" t="str">
        <f t="shared" si="905"/>
        <v/>
      </c>
      <c r="E9547" s="228">
        <v>0</v>
      </c>
      <c r="L9547" s="229">
        <f t="shared" si="901"/>
        <v>0</v>
      </c>
      <c r="M9547" s="229">
        <f t="shared" si="904"/>
        <v>0</v>
      </c>
    </row>
    <row r="9548" spans="1:13" ht="15" customHeight="1">
      <c r="A9548" s="76"/>
      <c r="B9548" s="77" t="str">
        <f t="shared" si="903"/>
        <v/>
      </c>
      <c r="C9548" t="str">
        <f t="shared" si="902"/>
        <v/>
      </c>
      <c r="D9548" s="315" t="str">
        <f t="shared" si="905"/>
        <v/>
      </c>
      <c r="E9548" s="228">
        <v>0</v>
      </c>
      <c r="L9548" s="229">
        <f t="shared" si="901"/>
        <v>0</v>
      </c>
      <c r="M9548" s="229">
        <f t="shared" si="904"/>
        <v>0</v>
      </c>
    </row>
    <row r="9549" spans="1:13" ht="15" customHeight="1">
      <c r="A9549" s="76"/>
      <c r="B9549" s="77" t="str">
        <f t="shared" si="903"/>
        <v/>
      </c>
      <c r="C9549" t="str">
        <f t="shared" si="902"/>
        <v/>
      </c>
      <c r="D9549" s="315" t="str">
        <f t="shared" si="905"/>
        <v/>
      </c>
      <c r="E9549" s="228">
        <v>0</v>
      </c>
      <c r="L9549" s="229">
        <f t="shared" si="901"/>
        <v>0</v>
      </c>
      <c r="M9549" s="229">
        <f t="shared" si="904"/>
        <v>0</v>
      </c>
    </row>
    <row r="9550" spans="1:13" ht="15" customHeight="1">
      <c r="A9550" s="76"/>
      <c r="B9550" s="77" t="str">
        <f t="shared" si="903"/>
        <v/>
      </c>
      <c r="C9550" t="str">
        <f t="shared" si="902"/>
        <v/>
      </c>
      <c r="D9550" s="315" t="str">
        <f t="shared" si="905"/>
        <v/>
      </c>
      <c r="E9550" s="228">
        <v>0</v>
      </c>
      <c r="L9550" s="229">
        <f t="shared" si="901"/>
        <v>0</v>
      </c>
      <c r="M9550" s="229">
        <f t="shared" si="904"/>
        <v>0</v>
      </c>
    </row>
    <row r="9551" spans="1:13" ht="15" customHeight="1">
      <c r="A9551" s="76"/>
      <c r="B9551" s="77" t="str">
        <f t="shared" si="903"/>
        <v/>
      </c>
      <c r="C9551" t="str">
        <f t="shared" si="902"/>
        <v/>
      </c>
      <c r="D9551" s="315" t="str">
        <f t="shared" si="905"/>
        <v/>
      </c>
      <c r="E9551" s="228">
        <v>0</v>
      </c>
      <c r="L9551" s="229">
        <f t="shared" si="901"/>
        <v>0</v>
      </c>
      <c r="M9551" s="229">
        <f t="shared" si="904"/>
        <v>0</v>
      </c>
    </row>
    <row r="9552" spans="1:13" ht="15" customHeight="1">
      <c r="A9552" s="76"/>
      <c r="B9552" s="77" t="str">
        <f t="shared" si="903"/>
        <v/>
      </c>
      <c r="C9552" t="str">
        <f t="shared" si="902"/>
        <v/>
      </c>
      <c r="D9552" s="315" t="str">
        <f t="shared" si="905"/>
        <v/>
      </c>
      <c r="E9552" s="228">
        <v>0</v>
      </c>
      <c r="L9552" s="229">
        <f t="shared" si="901"/>
        <v>0</v>
      </c>
      <c r="M9552" s="229">
        <f t="shared" si="904"/>
        <v>0</v>
      </c>
    </row>
    <row r="9553" spans="1:13" ht="15" customHeight="1">
      <c r="A9553" s="76"/>
      <c r="B9553" s="77" t="str">
        <f t="shared" si="903"/>
        <v/>
      </c>
      <c r="C9553" t="str">
        <f t="shared" si="902"/>
        <v/>
      </c>
      <c r="D9553" s="315" t="str">
        <f t="shared" si="905"/>
        <v/>
      </c>
      <c r="E9553" s="228">
        <v>0</v>
      </c>
      <c r="L9553" s="229">
        <f t="shared" si="901"/>
        <v>0</v>
      </c>
      <c r="M9553" s="229">
        <f t="shared" si="904"/>
        <v>0</v>
      </c>
    </row>
    <row r="9554" spans="1:13" ht="15" customHeight="1">
      <c r="A9554" s="76"/>
      <c r="B9554" s="77" t="str">
        <f t="shared" si="903"/>
        <v/>
      </c>
      <c r="C9554" t="str">
        <f t="shared" si="902"/>
        <v/>
      </c>
      <c r="D9554" s="315" t="str">
        <f t="shared" si="905"/>
        <v/>
      </c>
      <c r="E9554" s="228">
        <v>0</v>
      </c>
      <c r="L9554" s="229">
        <f t="shared" si="901"/>
        <v>0</v>
      </c>
      <c r="M9554" s="229">
        <f t="shared" si="904"/>
        <v>0</v>
      </c>
    </row>
    <row r="9555" spans="1:13" ht="15" customHeight="1">
      <c r="A9555" s="76"/>
      <c r="B9555" s="77" t="str">
        <f t="shared" si="903"/>
        <v/>
      </c>
      <c r="C9555" t="str">
        <f t="shared" si="902"/>
        <v/>
      </c>
      <c r="D9555" s="315" t="str">
        <f t="shared" si="905"/>
        <v/>
      </c>
      <c r="E9555" s="228">
        <v>0</v>
      </c>
      <c r="L9555" s="229">
        <f t="shared" si="901"/>
        <v>0</v>
      </c>
      <c r="M9555" s="229">
        <f t="shared" si="904"/>
        <v>0</v>
      </c>
    </row>
    <row r="9556" spans="1:13" ht="15" customHeight="1">
      <c r="A9556" s="76"/>
      <c r="B9556" s="77" t="str">
        <f t="shared" si="903"/>
        <v/>
      </c>
      <c r="C9556" t="str">
        <f t="shared" si="902"/>
        <v/>
      </c>
      <c r="D9556" s="315" t="str">
        <f t="shared" si="905"/>
        <v/>
      </c>
      <c r="E9556" s="228">
        <v>0</v>
      </c>
      <c r="L9556" s="229">
        <f t="shared" si="901"/>
        <v>0</v>
      </c>
      <c r="M9556" s="229">
        <f t="shared" si="904"/>
        <v>0</v>
      </c>
    </row>
    <row r="9557" spans="1:13" ht="15" customHeight="1">
      <c r="A9557" s="76"/>
      <c r="B9557" s="77" t="str">
        <f t="shared" si="903"/>
        <v/>
      </c>
      <c r="C9557" t="str">
        <f t="shared" si="902"/>
        <v/>
      </c>
      <c r="D9557" s="315" t="str">
        <f t="shared" si="905"/>
        <v/>
      </c>
      <c r="E9557" s="228">
        <v>0</v>
      </c>
      <c r="L9557" s="229">
        <f t="shared" si="901"/>
        <v>0</v>
      </c>
      <c r="M9557" s="229">
        <f t="shared" si="904"/>
        <v>0</v>
      </c>
    </row>
    <row r="9558" spans="1:13" ht="15" customHeight="1">
      <c r="A9558" s="76"/>
      <c r="B9558" s="77" t="str">
        <f t="shared" si="903"/>
        <v/>
      </c>
      <c r="C9558" t="str">
        <f t="shared" si="902"/>
        <v/>
      </c>
      <c r="D9558" s="315" t="str">
        <f t="shared" si="905"/>
        <v/>
      </c>
      <c r="E9558" s="228">
        <v>0</v>
      </c>
      <c r="L9558" s="229">
        <f t="shared" si="901"/>
        <v>0</v>
      </c>
      <c r="M9558" s="229">
        <f t="shared" si="904"/>
        <v>0</v>
      </c>
    </row>
    <row r="9559" spans="1:13" ht="15" customHeight="1">
      <c r="A9559" s="76"/>
      <c r="B9559" s="77" t="str">
        <f t="shared" si="903"/>
        <v/>
      </c>
      <c r="C9559" t="str">
        <f t="shared" si="902"/>
        <v/>
      </c>
      <c r="D9559" s="315" t="str">
        <f t="shared" si="905"/>
        <v/>
      </c>
      <c r="E9559" s="228">
        <v>0</v>
      </c>
      <c r="L9559" s="229">
        <f t="shared" si="901"/>
        <v>0</v>
      </c>
      <c r="M9559" s="229">
        <f t="shared" si="904"/>
        <v>0</v>
      </c>
    </row>
    <row r="9560" spans="1:13" ht="15" customHeight="1">
      <c r="A9560" s="76"/>
      <c r="B9560" s="77" t="str">
        <f t="shared" si="903"/>
        <v/>
      </c>
      <c r="C9560" t="str">
        <f t="shared" si="902"/>
        <v/>
      </c>
      <c r="D9560" s="315" t="str">
        <f t="shared" si="905"/>
        <v/>
      </c>
      <c r="E9560" s="228">
        <v>0</v>
      </c>
      <c r="L9560" s="229">
        <f t="shared" si="901"/>
        <v>0</v>
      </c>
      <c r="M9560" s="229">
        <f t="shared" si="904"/>
        <v>0</v>
      </c>
    </row>
    <row r="9561" spans="1:13" ht="15" customHeight="1">
      <c r="A9561" s="76"/>
      <c r="B9561" s="77" t="str">
        <f t="shared" si="903"/>
        <v/>
      </c>
      <c r="C9561" t="str">
        <f t="shared" si="902"/>
        <v/>
      </c>
      <c r="D9561" s="315" t="str">
        <f t="shared" si="905"/>
        <v/>
      </c>
      <c r="E9561" s="228">
        <v>0</v>
      </c>
      <c r="L9561" s="229">
        <f t="shared" si="901"/>
        <v>0</v>
      </c>
      <c r="M9561" s="229">
        <f t="shared" si="904"/>
        <v>0</v>
      </c>
    </row>
    <row r="9562" spans="1:13" ht="15" customHeight="1">
      <c r="A9562" s="76"/>
      <c r="B9562" s="77" t="str">
        <f t="shared" si="903"/>
        <v/>
      </c>
      <c r="C9562" t="str">
        <f t="shared" si="902"/>
        <v/>
      </c>
      <c r="D9562" s="315" t="str">
        <f t="shared" si="905"/>
        <v/>
      </c>
      <c r="E9562" s="228">
        <v>0</v>
      </c>
      <c r="L9562" s="229">
        <f t="shared" si="901"/>
        <v>0</v>
      </c>
      <c r="M9562" s="229">
        <f t="shared" si="904"/>
        <v>0</v>
      </c>
    </row>
    <row r="9563" spans="1:13" ht="15" customHeight="1">
      <c r="A9563" s="76"/>
      <c r="B9563" s="77" t="str">
        <f t="shared" si="903"/>
        <v/>
      </c>
      <c r="C9563" t="str">
        <f t="shared" si="902"/>
        <v/>
      </c>
      <c r="D9563" s="315" t="str">
        <f t="shared" si="905"/>
        <v/>
      </c>
      <c r="E9563" s="228">
        <v>0</v>
      </c>
      <c r="L9563" s="229">
        <f t="shared" si="901"/>
        <v>0</v>
      </c>
      <c r="M9563" s="229">
        <f t="shared" si="904"/>
        <v>0</v>
      </c>
    </row>
    <row r="9564" spans="1:13" ht="15" customHeight="1">
      <c r="A9564" s="76"/>
      <c r="B9564" s="77" t="str">
        <f t="shared" si="903"/>
        <v/>
      </c>
      <c r="C9564" t="str">
        <f t="shared" si="902"/>
        <v/>
      </c>
      <c r="D9564" s="315" t="str">
        <f t="shared" si="905"/>
        <v/>
      </c>
      <c r="E9564" s="228">
        <v>0</v>
      </c>
      <c r="L9564" s="229">
        <f t="shared" si="901"/>
        <v>0</v>
      </c>
      <c r="M9564" s="229">
        <f t="shared" si="904"/>
        <v>0</v>
      </c>
    </row>
    <row r="9565" spans="1:13" ht="15" customHeight="1">
      <c r="A9565" s="76"/>
      <c r="B9565" s="77" t="str">
        <f t="shared" si="903"/>
        <v/>
      </c>
      <c r="C9565" t="str">
        <f t="shared" si="902"/>
        <v/>
      </c>
      <c r="D9565" s="315" t="str">
        <f t="shared" si="905"/>
        <v/>
      </c>
      <c r="E9565" s="228">
        <v>0</v>
      </c>
      <c r="L9565" s="229">
        <f t="shared" si="901"/>
        <v>0</v>
      </c>
      <c r="M9565" s="229">
        <f t="shared" si="904"/>
        <v>0</v>
      </c>
    </row>
    <row r="9566" spans="1:13" ht="15" customHeight="1">
      <c r="A9566" s="76"/>
      <c r="B9566" s="77" t="str">
        <f t="shared" si="903"/>
        <v/>
      </c>
      <c r="C9566" t="str">
        <f t="shared" si="902"/>
        <v/>
      </c>
      <c r="D9566" s="315" t="str">
        <f t="shared" si="905"/>
        <v/>
      </c>
      <c r="E9566" s="228">
        <v>0</v>
      </c>
      <c r="L9566" s="229">
        <f t="shared" si="901"/>
        <v>0</v>
      </c>
      <c r="M9566" s="229">
        <f t="shared" si="904"/>
        <v>0</v>
      </c>
    </row>
    <row r="9567" spans="1:13" ht="15" customHeight="1">
      <c r="A9567" s="76"/>
      <c r="B9567" s="77" t="str">
        <f t="shared" si="903"/>
        <v/>
      </c>
      <c r="C9567" t="str">
        <f t="shared" si="902"/>
        <v/>
      </c>
      <c r="D9567" s="315" t="str">
        <f t="shared" si="905"/>
        <v/>
      </c>
      <c r="E9567" s="228">
        <v>0</v>
      </c>
      <c r="L9567" s="229">
        <f t="shared" si="901"/>
        <v>0</v>
      </c>
      <c r="M9567" s="229">
        <f t="shared" si="904"/>
        <v>0</v>
      </c>
    </row>
    <row r="9568" spans="1:13" ht="15" customHeight="1">
      <c r="A9568" s="76"/>
      <c r="B9568" s="77" t="str">
        <f t="shared" si="903"/>
        <v/>
      </c>
      <c r="C9568" t="str">
        <f t="shared" si="902"/>
        <v/>
      </c>
      <c r="D9568" s="315" t="str">
        <f t="shared" si="905"/>
        <v/>
      </c>
      <c r="E9568" s="228">
        <v>0</v>
      </c>
      <c r="L9568" s="229">
        <f t="shared" si="901"/>
        <v>0</v>
      </c>
      <c r="M9568" s="229">
        <f t="shared" si="904"/>
        <v>0</v>
      </c>
    </row>
    <row r="9569" spans="1:13" ht="15" customHeight="1">
      <c r="A9569" s="76"/>
      <c r="B9569" s="77" t="str">
        <f t="shared" si="903"/>
        <v/>
      </c>
      <c r="C9569" t="str">
        <f t="shared" si="902"/>
        <v/>
      </c>
      <c r="D9569" s="315" t="str">
        <f t="shared" si="905"/>
        <v/>
      </c>
      <c r="E9569" s="228">
        <v>0</v>
      </c>
      <c r="L9569" s="229">
        <f t="shared" si="901"/>
        <v>0</v>
      </c>
      <c r="M9569" s="229">
        <f t="shared" si="904"/>
        <v>0</v>
      </c>
    </row>
    <row r="9570" spans="1:13" ht="15" customHeight="1">
      <c r="A9570" s="76"/>
      <c r="B9570" s="77" t="str">
        <f t="shared" si="903"/>
        <v/>
      </c>
      <c r="C9570" t="str">
        <f t="shared" si="902"/>
        <v/>
      </c>
      <c r="D9570" s="315" t="str">
        <f t="shared" si="905"/>
        <v/>
      </c>
      <c r="E9570" s="228">
        <v>0</v>
      </c>
      <c r="L9570" s="229">
        <f t="shared" si="901"/>
        <v>0</v>
      </c>
      <c r="M9570" s="229">
        <f t="shared" si="904"/>
        <v>0</v>
      </c>
    </row>
    <row r="9571" spans="1:13" ht="15" customHeight="1">
      <c r="A9571" s="76"/>
      <c r="B9571" s="77" t="str">
        <f t="shared" si="903"/>
        <v/>
      </c>
      <c r="C9571" t="str">
        <f t="shared" si="902"/>
        <v/>
      </c>
      <c r="D9571" s="315" t="str">
        <f t="shared" si="905"/>
        <v/>
      </c>
      <c r="E9571" s="228">
        <v>0</v>
      </c>
      <c r="L9571" s="229">
        <f t="shared" si="901"/>
        <v>0</v>
      </c>
      <c r="M9571" s="229">
        <f t="shared" si="904"/>
        <v>0</v>
      </c>
    </row>
    <row r="9572" spans="1:13" ht="15" customHeight="1">
      <c r="A9572" s="76"/>
      <c r="B9572" s="77" t="str">
        <f t="shared" si="903"/>
        <v/>
      </c>
      <c r="C9572" t="str">
        <f t="shared" si="902"/>
        <v/>
      </c>
      <c r="D9572" s="315" t="str">
        <f t="shared" si="905"/>
        <v/>
      </c>
      <c r="E9572" s="228">
        <v>0</v>
      </c>
      <c r="L9572" s="229">
        <f t="shared" si="901"/>
        <v>0</v>
      </c>
      <c r="M9572" s="229">
        <f t="shared" si="904"/>
        <v>0</v>
      </c>
    </row>
    <row r="9573" spans="1:13" ht="15" customHeight="1">
      <c r="A9573" s="76"/>
      <c r="B9573" s="77" t="str">
        <f t="shared" si="903"/>
        <v/>
      </c>
      <c r="C9573" t="str">
        <f t="shared" si="902"/>
        <v/>
      </c>
      <c r="D9573" s="315" t="str">
        <f t="shared" si="905"/>
        <v/>
      </c>
      <c r="E9573" s="228">
        <v>0</v>
      </c>
      <c r="L9573" s="229">
        <f t="shared" si="901"/>
        <v>0</v>
      </c>
      <c r="M9573" s="229">
        <f t="shared" si="904"/>
        <v>0</v>
      </c>
    </row>
    <row r="9574" spans="1:13" ht="15" customHeight="1">
      <c r="A9574" s="76"/>
      <c r="B9574" s="77" t="str">
        <f t="shared" si="903"/>
        <v/>
      </c>
      <c r="C9574" t="str">
        <f t="shared" si="902"/>
        <v/>
      </c>
      <c r="D9574" s="315" t="str">
        <f t="shared" si="905"/>
        <v/>
      </c>
      <c r="E9574" s="228">
        <v>0</v>
      </c>
      <c r="L9574" s="229">
        <f t="shared" si="901"/>
        <v>0</v>
      </c>
      <c r="M9574" s="229">
        <f t="shared" si="904"/>
        <v>0</v>
      </c>
    </row>
    <row r="9575" spans="1:13" ht="15" customHeight="1">
      <c r="A9575" s="76"/>
      <c r="B9575" s="77" t="str">
        <f t="shared" si="903"/>
        <v/>
      </c>
      <c r="C9575" t="str">
        <f t="shared" si="902"/>
        <v/>
      </c>
      <c r="D9575" s="315" t="str">
        <f t="shared" si="905"/>
        <v/>
      </c>
      <c r="E9575" s="228">
        <v>0</v>
      </c>
      <c r="L9575" s="229">
        <f t="shared" si="901"/>
        <v>0</v>
      </c>
      <c r="M9575" s="229">
        <f t="shared" si="904"/>
        <v>0</v>
      </c>
    </row>
    <row r="9576" spans="1:13" ht="15" customHeight="1">
      <c r="A9576" s="76"/>
      <c r="B9576" s="77" t="str">
        <f t="shared" si="903"/>
        <v/>
      </c>
      <c r="C9576" t="str">
        <f t="shared" si="902"/>
        <v/>
      </c>
      <c r="D9576" s="315" t="str">
        <f t="shared" si="905"/>
        <v/>
      </c>
      <c r="E9576" s="228">
        <v>0</v>
      </c>
      <c r="L9576" s="229">
        <f t="shared" si="901"/>
        <v>0</v>
      </c>
      <c r="M9576" s="229">
        <f t="shared" si="904"/>
        <v>0</v>
      </c>
    </row>
    <row r="9577" spans="1:13" ht="15" customHeight="1">
      <c r="A9577" s="76"/>
      <c r="B9577" s="77" t="str">
        <f t="shared" si="903"/>
        <v/>
      </c>
      <c r="C9577" t="str">
        <f t="shared" si="902"/>
        <v/>
      </c>
      <c r="D9577" s="315" t="str">
        <f t="shared" si="905"/>
        <v/>
      </c>
      <c r="E9577" s="228">
        <v>0</v>
      </c>
      <c r="L9577" s="229">
        <f t="shared" si="901"/>
        <v>0</v>
      </c>
      <c r="M9577" s="229">
        <f t="shared" si="904"/>
        <v>0</v>
      </c>
    </row>
    <row r="9578" spans="1:13" ht="15" customHeight="1">
      <c r="A9578" s="76"/>
      <c r="B9578" s="77" t="str">
        <f t="shared" si="903"/>
        <v/>
      </c>
      <c r="C9578" t="str">
        <f t="shared" si="902"/>
        <v/>
      </c>
      <c r="D9578" s="315" t="str">
        <f t="shared" si="905"/>
        <v/>
      </c>
      <c r="E9578" s="228">
        <v>0</v>
      </c>
      <c r="L9578" s="229">
        <f t="shared" si="901"/>
        <v>0</v>
      </c>
      <c r="M9578" s="229">
        <f t="shared" si="904"/>
        <v>0</v>
      </c>
    </row>
    <row r="9579" spans="1:13" ht="15" customHeight="1">
      <c r="A9579" s="76"/>
      <c r="B9579" s="77" t="str">
        <f t="shared" si="903"/>
        <v/>
      </c>
      <c r="C9579" t="str">
        <f t="shared" si="902"/>
        <v/>
      </c>
      <c r="D9579" s="315" t="str">
        <f t="shared" si="905"/>
        <v/>
      </c>
      <c r="E9579" s="228">
        <v>0</v>
      </c>
      <c r="L9579" s="229">
        <f t="shared" si="901"/>
        <v>0</v>
      </c>
      <c r="M9579" s="229">
        <f t="shared" si="904"/>
        <v>0</v>
      </c>
    </row>
    <row r="9580" spans="1:13" ht="15" customHeight="1">
      <c r="A9580" s="76"/>
      <c r="B9580" s="77" t="str">
        <f t="shared" si="903"/>
        <v/>
      </c>
      <c r="C9580" t="str">
        <f t="shared" si="902"/>
        <v/>
      </c>
      <c r="D9580" s="315" t="str">
        <f t="shared" si="905"/>
        <v/>
      </c>
      <c r="E9580" s="228">
        <v>0</v>
      </c>
      <c r="L9580" s="229">
        <f t="shared" si="901"/>
        <v>0</v>
      </c>
      <c r="M9580" s="229">
        <f t="shared" si="904"/>
        <v>0</v>
      </c>
    </row>
    <row r="9581" spans="1:13" ht="15" customHeight="1">
      <c r="A9581" s="76"/>
      <c r="B9581" s="77" t="str">
        <f t="shared" si="903"/>
        <v/>
      </c>
      <c r="C9581" t="str">
        <f t="shared" si="902"/>
        <v/>
      </c>
      <c r="D9581" s="315" t="str">
        <f t="shared" si="905"/>
        <v/>
      </c>
      <c r="E9581" s="228">
        <v>0</v>
      </c>
      <c r="L9581" s="229">
        <f t="shared" si="901"/>
        <v>0</v>
      </c>
      <c r="M9581" s="229">
        <f t="shared" si="904"/>
        <v>0</v>
      </c>
    </row>
    <row r="9582" spans="1:13" ht="15" customHeight="1">
      <c r="A9582" s="76"/>
      <c r="B9582" s="77" t="str">
        <f t="shared" si="903"/>
        <v/>
      </c>
      <c r="C9582" t="str">
        <f t="shared" si="902"/>
        <v/>
      </c>
      <c r="D9582" s="315" t="str">
        <f t="shared" si="905"/>
        <v/>
      </c>
      <c r="E9582" s="228">
        <v>0</v>
      </c>
      <c r="L9582" s="229">
        <f t="shared" si="901"/>
        <v>0</v>
      </c>
      <c r="M9582" s="229">
        <f t="shared" si="904"/>
        <v>0</v>
      </c>
    </row>
    <row r="9583" spans="1:13" ht="15" customHeight="1">
      <c r="A9583" s="76"/>
      <c r="B9583" s="77" t="str">
        <f t="shared" si="903"/>
        <v/>
      </c>
      <c r="C9583" t="str">
        <f t="shared" si="902"/>
        <v/>
      </c>
      <c r="D9583" s="315" t="str">
        <f t="shared" si="905"/>
        <v/>
      </c>
      <c r="E9583" s="228">
        <v>0</v>
      </c>
      <c r="L9583" s="229">
        <f t="shared" si="901"/>
        <v>0</v>
      </c>
      <c r="M9583" s="229">
        <f t="shared" si="904"/>
        <v>0</v>
      </c>
    </row>
    <row r="9584" spans="1:13" ht="15" customHeight="1">
      <c r="A9584" s="76"/>
      <c r="B9584" s="77" t="str">
        <f t="shared" si="903"/>
        <v/>
      </c>
      <c r="C9584" t="str">
        <f t="shared" si="902"/>
        <v/>
      </c>
      <c r="D9584" s="315" t="str">
        <f t="shared" si="905"/>
        <v/>
      </c>
      <c r="E9584" s="228">
        <v>0</v>
      </c>
      <c r="L9584" s="229">
        <f t="shared" si="901"/>
        <v>0</v>
      </c>
      <c r="M9584" s="229">
        <f t="shared" si="904"/>
        <v>0</v>
      </c>
    </row>
    <row r="9585" spans="1:13" ht="15" customHeight="1">
      <c r="A9585" s="76"/>
      <c r="B9585" s="77" t="str">
        <f t="shared" si="903"/>
        <v/>
      </c>
      <c r="C9585" t="str">
        <f t="shared" si="902"/>
        <v/>
      </c>
      <c r="D9585" s="315" t="str">
        <f t="shared" si="905"/>
        <v/>
      </c>
      <c r="E9585" s="228">
        <v>0</v>
      </c>
      <c r="L9585" s="229">
        <f t="shared" si="901"/>
        <v>0</v>
      </c>
      <c r="M9585" s="229">
        <f t="shared" si="904"/>
        <v>0</v>
      </c>
    </row>
    <row r="9586" spans="1:13" ht="15" customHeight="1">
      <c r="A9586" s="76"/>
      <c r="B9586" s="77" t="str">
        <f t="shared" si="903"/>
        <v/>
      </c>
      <c r="C9586" t="str">
        <f t="shared" si="902"/>
        <v/>
      </c>
      <c r="D9586" s="315" t="str">
        <f t="shared" si="905"/>
        <v/>
      </c>
      <c r="E9586" s="228">
        <v>0</v>
      </c>
      <c r="L9586" s="229">
        <f t="shared" si="901"/>
        <v>0</v>
      </c>
      <c r="M9586" s="229">
        <f t="shared" si="904"/>
        <v>0</v>
      </c>
    </row>
    <row r="9587" spans="1:13" ht="15" customHeight="1">
      <c r="A9587" s="76"/>
      <c r="B9587" s="77" t="str">
        <f t="shared" si="903"/>
        <v/>
      </c>
      <c r="C9587" t="str">
        <f t="shared" si="902"/>
        <v/>
      </c>
      <c r="D9587" s="315" t="str">
        <f t="shared" si="905"/>
        <v/>
      </c>
      <c r="E9587" s="228">
        <v>0</v>
      </c>
      <c r="L9587" s="229">
        <f t="shared" si="901"/>
        <v>0</v>
      </c>
      <c r="M9587" s="229">
        <f t="shared" si="904"/>
        <v>0</v>
      </c>
    </row>
    <row r="9588" spans="1:13" ht="15" customHeight="1">
      <c r="A9588" s="76"/>
      <c r="B9588" s="77" t="str">
        <f t="shared" si="903"/>
        <v/>
      </c>
      <c r="C9588" t="str">
        <f t="shared" si="902"/>
        <v/>
      </c>
      <c r="D9588" s="315" t="str">
        <f t="shared" si="905"/>
        <v/>
      </c>
      <c r="E9588" s="228">
        <v>0</v>
      </c>
      <c r="L9588" s="229">
        <f t="shared" si="901"/>
        <v>0</v>
      </c>
      <c r="M9588" s="229">
        <f t="shared" si="904"/>
        <v>0</v>
      </c>
    </row>
    <row r="9589" spans="1:13" ht="15" customHeight="1">
      <c r="A9589" s="76"/>
      <c r="B9589" s="77" t="str">
        <f t="shared" si="903"/>
        <v/>
      </c>
      <c r="C9589" t="str">
        <f t="shared" si="902"/>
        <v/>
      </c>
      <c r="D9589" s="315" t="str">
        <f t="shared" si="905"/>
        <v/>
      </c>
      <c r="E9589" s="228">
        <v>0</v>
      </c>
      <c r="L9589" s="229">
        <f t="shared" si="901"/>
        <v>0</v>
      </c>
      <c r="M9589" s="229">
        <f t="shared" si="904"/>
        <v>0</v>
      </c>
    </row>
    <row r="9590" spans="1:13" ht="15" customHeight="1">
      <c r="A9590" s="76"/>
      <c r="B9590" s="77" t="str">
        <f t="shared" si="903"/>
        <v/>
      </c>
      <c r="C9590" t="str">
        <f t="shared" si="902"/>
        <v/>
      </c>
      <c r="D9590" s="315" t="str">
        <f t="shared" si="905"/>
        <v/>
      </c>
      <c r="E9590" s="228">
        <v>0</v>
      </c>
      <c r="L9590" s="229">
        <f t="shared" si="901"/>
        <v>0</v>
      </c>
      <c r="M9590" s="229">
        <f t="shared" si="904"/>
        <v>0</v>
      </c>
    </row>
    <row r="9591" spans="1:13" ht="15" customHeight="1">
      <c r="A9591" s="76"/>
      <c r="B9591" s="77" t="str">
        <f t="shared" si="903"/>
        <v/>
      </c>
      <c r="C9591" t="str">
        <f t="shared" si="902"/>
        <v/>
      </c>
      <c r="D9591" s="315" t="str">
        <f t="shared" si="905"/>
        <v/>
      </c>
      <c r="E9591" s="228">
        <v>0</v>
      </c>
      <c r="L9591" s="229">
        <f t="shared" si="901"/>
        <v>0</v>
      </c>
      <c r="M9591" s="229">
        <f t="shared" si="904"/>
        <v>0</v>
      </c>
    </row>
    <row r="9592" spans="1:13" ht="15" customHeight="1">
      <c r="A9592" s="76"/>
      <c r="B9592" s="77" t="str">
        <f t="shared" si="903"/>
        <v/>
      </c>
      <c r="C9592" t="str">
        <f t="shared" si="902"/>
        <v/>
      </c>
      <c r="D9592" s="315" t="str">
        <f t="shared" si="905"/>
        <v/>
      </c>
      <c r="E9592" s="228">
        <v>0</v>
      </c>
      <c r="L9592" s="229">
        <f t="shared" si="901"/>
        <v>0</v>
      </c>
      <c r="M9592" s="229">
        <f t="shared" si="904"/>
        <v>0</v>
      </c>
    </row>
    <row r="9593" spans="1:13" ht="15" customHeight="1">
      <c r="A9593" s="76"/>
      <c r="B9593" s="77" t="str">
        <f t="shared" si="903"/>
        <v/>
      </c>
      <c r="C9593" t="str">
        <f t="shared" si="902"/>
        <v/>
      </c>
      <c r="D9593" s="315" t="str">
        <f t="shared" si="905"/>
        <v/>
      </c>
      <c r="E9593" s="228">
        <v>0</v>
      </c>
      <c r="L9593" s="229">
        <f t="shared" si="901"/>
        <v>0</v>
      </c>
      <c r="M9593" s="229">
        <f t="shared" si="904"/>
        <v>0</v>
      </c>
    </row>
    <row r="9594" spans="1:13" ht="15" customHeight="1">
      <c r="A9594" s="76"/>
      <c r="B9594" s="77" t="str">
        <f t="shared" si="903"/>
        <v/>
      </c>
      <c r="C9594" t="str">
        <f t="shared" si="902"/>
        <v/>
      </c>
      <c r="D9594" s="315" t="str">
        <f t="shared" si="905"/>
        <v/>
      </c>
      <c r="E9594" s="228">
        <v>0</v>
      </c>
      <c r="L9594" s="229">
        <f t="shared" ref="L9594:L9657" si="906">IF(G9594=0,0,(1-L$4)*G9594)</f>
        <v>0</v>
      </c>
      <c r="M9594" s="229">
        <f t="shared" si="904"/>
        <v>0</v>
      </c>
    </row>
    <row r="9595" spans="1:13" ht="15" customHeight="1">
      <c r="A9595" s="76"/>
      <c r="B9595" s="77" t="str">
        <f t="shared" si="903"/>
        <v/>
      </c>
      <c r="C9595" t="str">
        <f t="shared" si="902"/>
        <v/>
      </c>
      <c r="D9595" s="315" t="str">
        <f t="shared" si="905"/>
        <v/>
      </c>
      <c r="E9595" s="228">
        <v>0</v>
      </c>
      <c r="L9595" s="229">
        <f t="shared" si="906"/>
        <v>0</v>
      </c>
      <c r="M9595" s="229">
        <f t="shared" si="904"/>
        <v>0</v>
      </c>
    </row>
    <row r="9596" spans="1:13" ht="15" customHeight="1">
      <c r="A9596" s="76"/>
      <c r="B9596" s="77" t="str">
        <f t="shared" si="903"/>
        <v/>
      </c>
      <c r="C9596" t="str">
        <f t="shared" si="902"/>
        <v/>
      </c>
      <c r="D9596" s="315" t="str">
        <f t="shared" si="905"/>
        <v/>
      </c>
      <c r="E9596" s="228">
        <v>0</v>
      </c>
      <c r="L9596" s="229">
        <f t="shared" si="906"/>
        <v>0</v>
      </c>
      <c r="M9596" s="229">
        <f t="shared" si="904"/>
        <v>0</v>
      </c>
    </row>
    <row r="9597" spans="1:13" ht="15" customHeight="1">
      <c r="A9597" s="76"/>
      <c r="B9597" s="77" t="str">
        <f t="shared" si="903"/>
        <v/>
      </c>
      <c r="C9597" t="str">
        <f t="shared" si="902"/>
        <v/>
      </c>
      <c r="D9597" s="315" t="str">
        <f t="shared" si="905"/>
        <v/>
      </c>
      <c r="E9597" s="228">
        <v>0</v>
      </c>
      <c r="L9597" s="229">
        <f t="shared" si="906"/>
        <v>0</v>
      </c>
      <c r="M9597" s="229">
        <f t="shared" si="904"/>
        <v>0</v>
      </c>
    </row>
    <row r="9598" spans="1:13" ht="15" customHeight="1">
      <c r="A9598" s="76"/>
      <c r="B9598" s="77" t="str">
        <f t="shared" si="903"/>
        <v/>
      </c>
      <c r="C9598" t="str">
        <f t="shared" si="902"/>
        <v/>
      </c>
      <c r="D9598" s="315" t="str">
        <f t="shared" si="905"/>
        <v/>
      </c>
      <c r="E9598" s="228">
        <v>0</v>
      </c>
      <c r="L9598" s="229">
        <f t="shared" si="906"/>
        <v>0</v>
      </c>
      <c r="M9598" s="229">
        <f t="shared" si="904"/>
        <v>0</v>
      </c>
    </row>
    <row r="9599" spans="1:13" ht="15" customHeight="1">
      <c r="A9599" s="76"/>
      <c r="B9599" s="77" t="str">
        <f t="shared" si="903"/>
        <v/>
      </c>
      <c r="C9599" t="str">
        <f t="shared" si="902"/>
        <v/>
      </c>
      <c r="D9599" s="315" t="str">
        <f t="shared" si="905"/>
        <v/>
      </c>
      <c r="E9599" s="228">
        <v>0</v>
      </c>
      <c r="L9599" s="229">
        <f t="shared" si="906"/>
        <v>0</v>
      </c>
      <c r="M9599" s="229">
        <f t="shared" si="904"/>
        <v>0</v>
      </c>
    </row>
    <row r="9600" spans="1:13" ht="15" customHeight="1">
      <c r="A9600" s="76"/>
      <c r="B9600" s="77" t="str">
        <f t="shared" si="903"/>
        <v/>
      </c>
      <c r="C9600" t="str">
        <f t="shared" si="902"/>
        <v/>
      </c>
      <c r="D9600" s="315" t="str">
        <f t="shared" si="905"/>
        <v/>
      </c>
      <c r="E9600" s="228">
        <v>0</v>
      </c>
      <c r="L9600" s="229">
        <f t="shared" si="906"/>
        <v>0</v>
      </c>
      <c r="M9600" s="229">
        <f t="shared" si="904"/>
        <v>0</v>
      </c>
    </row>
    <row r="9601" spans="1:13" ht="15" customHeight="1">
      <c r="A9601" s="76"/>
      <c r="B9601" s="77" t="str">
        <f t="shared" si="903"/>
        <v/>
      </c>
      <c r="C9601" t="str">
        <f t="shared" ref="C9601:C9664" si="907">IF(A9601&lt;&gt;"",TEXT(A9601,"aaaa"),"")</f>
        <v/>
      </c>
      <c r="D9601" s="315" t="str">
        <f t="shared" si="905"/>
        <v/>
      </c>
      <c r="E9601" s="228">
        <v>0</v>
      </c>
      <c r="L9601" s="229">
        <f t="shared" si="906"/>
        <v>0</v>
      </c>
      <c r="M9601" s="229">
        <f t="shared" si="904"/>
        <v>0</v>
      </c>
    </row>
    <row r="9602" spans="1:13" ht="15" customHeight="1">
      <c r="A9602" s="76"/>
      <c r="B9602" s="77" t="str">
        <f t="shared" si="903"/>
        <v/>
      </c>
      <c r="C9602" t="str">
        <f t="shared" si="907"/>
        <v/>
      </c>
      <c r="D9602" s="315" t="str">
        <f t="shared" si="905"/>
        <v/>
      </c>
      <c r="E9602" s="228">
        <v>0</v>
      </c>
      <c r="L9602" s="229">
        <f t="shared" si="906"/>
        <v>0</v>
      </c>
      <c r="M9602" s="229">
        <f t="shared" si="904"/>
        <v>0</v>
      </c>
    </row>
    <row r="9603" spans="1:13" ht="15" customHeight="1">
      <c r="A9603" s="76"/>
      <c r="B9603" s="77" t="str">
        <f t="shared" si="903"/>
        <v/>
      </c>
      <c r="C9603" t="str">
        <f t="shared" si="907"/>
        <v/>
      </c>
      <c r="D9603" s="315" t="str">
        <f t="shared" si="905"/>
        <v/>
      </c>
      <c r="E9603" s="228">
        <v>0</v>
      </c>
      <c r="L9603" s="229">
        <f t="shared" si="906"/>
        <v>0</v>
      </c>
      <c r="M9603" s="229">
        <f t="shared" si="904"/>
        <v>0</v>
      </c>
    </row>
    <row r="9604" spans="1:13" ht="15" customHeight="1">
      <c r="A9604" s="76"/>
      <c r="B9604" s="77" t="str">
        <f t="shared" si="903"/>
        <v/>
      </c>
      <c r="C9604" t="str">
        <f t="shared" si="907"/>
        <v/>
      </c>
      <c r="D9604" s="315" t="str">
        <f t="shared" si="905"/>
        <v/>
      </c>
      <c r="E9604" s="228">
        <v>0</v>
      </c>
      <c r="L9604" s="229">
        <f t="shared" si="906"/>
        <v>0</v>
      </c>
      <c r="M9604" s="229">
        <f t="shared" si="904"/>
        <v>0</v>
      </c>
    </row>
    <row r="9605" spans="1:13" ht="15" customHeight="1">
      <c r="A9605" s="76"/>
      <c r="B9605" s="77" t="str">
        <f t="shared" si="903"/>
        <v/>
      </c>
      <c r="C9605" t="str">
        <f t="shared" si="907"/>
        <v/>
      </c>
      <c r="D9605" s="315" t="str">
        <f t="shared" si="905"/>
        <v/>
      </c>
      <c r="E9605" s="228">
        <v>0</v>
      </c>
      <c r="L9605" s="229">
        <f t="shared" si="906"/>
        <v>0</v>
      </c>
      <c r="M9605" s="229">
        <f t="shared" si="904"/>
        <v>0</v>
      </c>
    </row>
    <row r="9606" spans="1:13" ht="15" customHeight="1">
      <c r="A9606" s="76"/>
      <c r="B9606" s="77" t="str">
        <f t="shared" si="903"/>
        <v/>
      </c>
      <c r="C9606" t="str">
        <f t="shared" si="907"/>
        <v/>
      </c>
      <c r="D9606" s="315" t="str">
        <f t="shared" si="905"/>
        <v/>
      </c>
      <c r="E9606" s="228">
        <v>0</v>
      </c>
      <c r="L9606" s="229">
        <f t="shared" si="906"/>
        <v>0</v>
      </c>
      <c r="M9606" s="229">
        <f t="shared" si="904"/>
        <v>0</v>
      </c>
    </row>
    <row r="9607" spans="1:13" ht="15" customHeight="1">
      <c r="A9607" s="76"/>
      <c r="B9607" s="77" t="str">
        <f t="shared" ref="B9607:B9670" si="908">IF(A9607="","",TEXT(A9607,"DDDD"))</f>
        <v/>
      </c>
      <c r="C9607" t="str">
        <f t="shared" si="907"/>
        <v/>
      </c>
      <c r="D9607" s="315" t="str">
        <f t="shared" si="905"/>
        <v/>
      </c>
      <c r="E9607" s="228">
        <v>0</v>
      </c>
      <c r="L9607" s="229">
        <f t="shared" si="906"/>
        <v>0</v>
      </c>
      <c r="M9607" s="229">
        <f t="shared" ref="M9607:M9670" si="909">IF(H9607=0,0,(1-M$4)*H9607)</f>
        <v>0</v>
      </c>
    </row>
    <row r="9608" spans="1:13" ht="15" customHeight="1">
      <c r="A9608" s="76"/>
      <c r="B9608" s="77" t="str">
        <f t="shared" si="908"/>
        <v/>
      </c>
      <c r="C9608" t="str">
        <f t="shared" si="907"/>
        <v/>
      </c>
      <c r="D9608" s="315" t="str">
        <f t="shared" ref="D9608:D9671" si="910">IF(A9608&lt;&gt;"",PROPER(TEXT(A9608,"Mmmm")),"")</f>
        <v/>
      </c>
      <c r="E9608" s="228">
        <v>0</v>
      </c>
      <c r="L9608" s="229">
        <f t="shared" si="906"/>
        <v>0</v>
      </c>
      <c r="M9608" s="229">
        <f t="shared" si="909"/>
        <v>0</v>
      </c>
    </row>
    <row r="9609" spans="1:13" ht="15" customHeight="1">
      <c r="A9609" s="76"/>
      <c r="B9609" s="77" t="str">
        <f t="shared" si="908"/>
        <v/>
      </c>
      <c r="C9609" t="str">
        <f t="shared" si="907"/>
        <v/>
      </c>
      <c r="D9609" s="315" t="str">
        <f t="shared" si="910"/>
        <v/>
      </c>
      <c r="E9609" s="228">
        <v>0</v>
      </c>
      <c r="L9609" s="229">
        <f t="shared" si="906"/>
        <v>0</v>
      </c>
      <c r="M9609" s="229">
        <f t="shared" si="909"/>
        <v>0</v>
      </c>
    </row>
    <row r="9610" spans="1:13" ht="15" customHeight="1">
      <c r="A9610" s="76"/>
      <c r="B9610" s="77" t="str">
        <f t="shared" si="908"/>
        <v/>
      </c>
      <c r="C9610" t="str">
        <f t="shared" si="907"/>
        <v/>
      </c>
      <c r="D9610" s="315" t="str">
        <f t="shared" si="910"/>
        <v/>
      </c>
      <c r="E9610" s="228">
        <v>0</v>
      </c>
      <c r="L9610" s="229">
        <f t="shared" si="906"/>
        <v>0</v>
      </c>
      <c r="M9610" s="229">
        <f t="shared" si="909"/>
        <v>0</v>
      </c>
    </row>
    <row r="9611" spans="1:13" ht="15" customHeight="1">
      <c r="A9611" s="76"/>
      <c r="B9611" s="77" t="str">
        <f t="shared" si="908"/>
        <v/>
      </c>
      <c r="C9611" t="str">
        <f t="shared" si="907"/>
        <v/>
      </c>
      <c r="D9611" s="315" t="str">
        <f t="shared" si="910"/>
        <v/>
      </c>
      <c r="E9611" s="228">
        <v>0</v>
      </c>
      <c r="L9611" s="229">
        <f t="shared" si="906"/>
        <v>0</v>
      </c>
      <c r="M9611" s="229">
        <f t="shared" si="909"/>
        <v>0</v>
      </c>
    </row>
    <row r="9612" spans="1:13" ht="15" customHeight="1">
      <c r="A9612" s="76"/>
      <c r="B9612" s="77" t="str">
        <f t="shared" si="908"/>
        <v/>
      </c>
      <c r="C9612" t="str">
        <f t="shared" si="907"/>
        <v/>
      </c>
      <c r="D9612" s="315" t="str">
        <f t="shared" si="910"/>
        <v/>
      </c>
      <c r="E9612" s="228">
        <v>0</v>
      </c>
      <c r="L9612" s="229">
        <f t="shared" si="906"/>
        <v>0</v>
      </c>
      <c r="M9612" s="229">
        <f t="shared" si="909"/>
        <v>0</v>
      </c>
    </row>
    <row r="9613" spans="1:13" ht="15" customHeight="1">
      <c r="A9613" s="76"/>
      <c r="B9613" s="77" t="str">
        <f t="shared" si="908"/>
        <v/>
      </c>
      <c r="C9613" t="str">
        <f t="shared" si="907"/>
        <v/>
      </c>
      <c r="D9613" s="315" t="str">
        <f t="shared" si="910"/>
        <v/>
      </c>
      <c r="E9613" s="228">
        <v>0</v>
      </c>
      <c r="L9613" s="229">
        <f t="shared" si="906"/>
        <v>0</v>
      </c>
      <c r="M9613" s="229">
        <f t="shared" si="909"/>
        <v>0</v>
      </c>
    </row>
    <row r="9614" spans="1:13" ht="15" customHeight="1">
      <c r="A9614" s="76"/>
      <c r="B9614" s="77" t="str">
        <f t="shared" si="908"/>
        <v/>
      </c>
      <c r="C9614" t="str">
        <f t="shared" si="907"/>
        <v/>
      </c>
      <c r="D9614" s="315" t="str">
        <f t="shared" si="910"/>
        <v/>
      </c>
      <c r="E9614" s="228">
        <v>0</v>
      </c>
      <c r="L9614" s="229">
        <f t="shared" si="906"/>
        <v>0</v>
      </c>
      <c r="M9614" s="229">
        <f t="shared" si="909"/>
        <v>0</v>
      </c>
    </row>
    <row r="9615" spans="1:13" ht="15" customHeight="1">
      <c r="A9615" s="76"/>
      <c r="B9615" s="77" t="str">
        <f t="shared" si="908"/>
        <v/>
      </c>
      <c r="C9615" t="str">
        <f t="shared" si="907"/>
        <v/>
      </c>
      <c r="D9615" s="315" t="str">
        <f t="shared" si="910"/>
        <v/>
      </c>
      <c r="E9615" s="228">
        <v>0</v>
      </c>
      <c r="L9615" s="229">
        <f t="shared" si="906"/>
        <v>0</v>
      </c>
      <c r="M9615" s="229">
        <f t="shared" si="909"/>
        <v>0</v>
      </c>
    </row>
    <row r="9616" spans="1:13" ht="15" customHeight="1">
      <c r="A9616" s="76"/>
      <c r="B9616" s="77" t="str">
        <f t="shared" si="908"/>
        <v/>
      </c>
      <c r="C9616" t="str">
        <f t="shared" si="907"/>
        <v/>
      </c>
      <c r="D9616" s="315" t="str">
        <f t="shared" si="910"/>
        <v/>
      </c>
      <c r="E9616" s="228">
        <v>0</v>
      </c>
      <c r="L9616" s="229">
        <f t="shared" si="906"/>
        <v>0</v>
      </c>
      <c r="M9616" s="229">
        <f t="shared" si="909"/>
        <v>0</v>
      </c>
    </row>
    <row r="9617" spans="1:13" ht="15" customHeight="1">
      <c r="A9617" s="76"/>
      <c r="B9617" s="77" t="str">
        <f t="shared" si="908"/>
        <v/>
      </c>
      <c r="C9617" t="str">
        <f t="shared" si="907"/>
        <v/>
      </c>
      <c r="D9617" s="315" t="str">
        <f t="shared" si="910"/>
        <v/>
      </c>
      <c r="E9617" s="228">
        <v>0</v>
      </c>
      <c r="L9617" s="229">
        <f t="shared" si="906"/>
        <v>0</v>
      </c>
      <c r="M9617" s="229">
        <f t="shared" si="909"/>
        <v>0</v>
      </c>
    </row>
    <row r="9618" spans="1:13" ht="15" customHeight="1">
      <c r="A9618" s="76"/>
      <c r="B9618" s="77" t="str">
        <f t="shared" si="908"/>
        <v/>
      </c>
      <c r="C9618" t="str">
        <f t="shared" si="907"/>
        <v/>
      </c>
      <c r="D9618" s="315" t="str">
        <f t="shared" si="910"/>
        <v/>
      </c>
      <c r="E9618" s="228">
        <v>0</v>
      </c>
      <c r="L9618" s="229">
        <f t="shared" si="906"/>
        <v>0</v>
      </c>
      <c r="M9618" s="229">
        <f t="shared" si="909"/>
        <v>0</v>
      </c>
    </row>
    <row r="9619" spans="1:13" ht="15" customHeight="1">
      <c r="A9619" s="76"/>
      <c r="B9619" s="77" t="str">
        <f t="shared" si="908"/>
        <v/>
      </c>
      <c r="C9619" t="str">
        <f t="shared" si="907"/>
        <v/>
      </c>
      <c r="D9619" s="315" t="str">
        <f t="shared" si="910"/>
        <v/>
      </c>
      <c r="E9619" s="228">
        <v>0</v>
      </c>
      <c r="L9619" s="229">
        <f t="shared" si="906"/>
        <v>0</v>
      </c>
      <c r="M9619" s="229">
        <f t="shared" si="909"/>
        <v>0</v>
      </c>
    </row>
    <row r="9620" spans="1:13" ht="15" customHeight="1">
      <c r="A9620" s="76"/>
      <c r="B9620" s="77" t="str">
        <f t="shared" si="908"/>
        <v/>
      </c>
      <c r="C9620" t="str">
        <f t="shared" si="907"/>
        <v/>
      </c>
      <c r="D9620" s="315" t="str">
        <f t="shared" si="910"/>
        <v/>
      </c>
      <c r="E9620" s="228">
        <v>0</v>
      </c>
      <c r="L9620" s="229">
        <f t="shared" si="906"/>
        <v>0</v>
      </c>
      <c r="M9620" s="229">
        <f t="shared" si="909"/>
        <v>0</v>
      </c>
    </row>
    <row r="9621" spans="1:13" ht="15" customHeight="1">
      <c r="A9621" s="76"/>
      <c r="B9621" s="77" t="str">
        <f t="shared" si="908"/>
        <v/>
      </c>
      <c r="C9621" t="str">
        <f t="shared" si="907"/>
        <v/>
      </c>
      <c r="D9621" s="315" t="str">
        <f t="shared" si="910"/>
        <v/>
      </c>
      <c r="E9621" s="228">
        <v>0</v>
      </c>
      <c r="L9621" s="229">
        <f t="shared" si="906"/>
        <v>0</v>
      </c>
      <c r="M9621" s="229">
        <f t="shared" si="909"/>
        <v>0</v>
      </c>
    </row>
    <row r="9622" spans="1:13" ht="15" customHeight="1">
      <c r="A9622" s="76"/>
      <c r="B9622" s="77" t="str">
        <f t="shared" si="908"/>
        <v/>
      </c>
      <c r="C9622" t="str">
        <f t="shared" si="907"/>
        <v/>
      </c>
      <c r="D9622" s="315" t="str">
        <f t="shared" si="910"/>
        <v/>
      </c>
      <c r="E9622" s="228">
        <v>0</v>
      </c>
      <c r="L9622" s="229">
        <f t="shared" si="906"/>
        <v>0</v>
      </c>
      <c r="M9622" s="229">
        <f t="shared" si="909"/>
        <v>0</v>
      </c>
    </row>
    <row r="9623" spans="1:13" ht="15" customHeight="1">
      <c r="A9623" s="76"/>
      <c r="B9623" s="77" t="str">
        <f t="shared" si="908"/>
        <v/>
      </c>
      <c r="C9623" t="str">
        <f t="shared" si="907"/>
        <v/>
      </c>
      <c r="D9623" s="315" t="str">
        <f t="shared" si="910"/>
        <v/>
      </c>
      <c r="E9623" s="228">
        <v>0</v>
      </c>
      <c r="L9623" s="229">
        <f t="shared" si="906"/>
        <v>0</v>
      </c>
      <c r="M9623" s="229">
        <f t="shared" si="909"/>
        <v>0</v>
      </c>
    </row>
    <row r="9624" spans="1:13" ht="15" customHeight="1">
      <c r="A9624" s="76"/>
      <c r="B9624" s="77" t="str">
        <f t="shared" si="908"/>
        <v/>
      </c>
      <c r="C9624" t="str">
        <f t="shared" si="907"/>
        <v/>
      </c>
      <c r="D9624" s="315" t="str">
        <f t="shared" si="910"/>
        <v/>
      </c>
      <c r="E9624" s="228">
        <v>0</v>
      </c>
      <c r="L9624" s="229">
        <f t="shared" si="906"/>
        <v>0</v>
      </c>
      <c r="M9624" s="229">
        <f t="shared" si="909"/>
        <v>0</v>
      </c>
    </row>
    <row r="9625" spans="1:13" ht="15" customHeight="1">
      <c r="A9625" s="76"/>
      <c r="B9625" s="77" t="str">
        <f t="shared" si="908"/>
        <v/>
      </c>
      <c r="C9625" t="str">
        <f t="shared" si="907"/>
        <v/>
      </c>
      <c r="D9625" s="315" t="str">
        <f t="shared" si="910"/>
        <v/>
      </c>
      <c r="E9625" s="228">
        <v>0</v>
      </c>
      <c r="L9625" s="229">
        <f t="shared" si="906"/>
        <v>0</v>
      </c>
      <c r="M9625" s="229">
        <f t="shared" si="909"/>
        <v>0</v>
      </c>
    </row>
    <row r="9626" spans="1:13" ht="15" customHeight="1">
      <c r="A9626" s="76"/>
      <c r="B9626" s="77" t="str">
        <f t="shared" si="908"/>
        <v/>
      </c>
      <c r="C9626" t="str">
        <f t="shared" si="907"/>
        <v/>
      </c>
      <c r="D9626" s="315" t="str">
        <f t="shared" si="910"/>
        <v/>
      </c>
      <c r="E9626" s="228">
        <v>0</v>
      </c>
      <c r="L9626" s="229">
        <f t="shared" si="906"/>
        <v>0</v>
      </c>
      <c r="M9626" s="229">
        <f t="shared" si="909"/>
        <v>0</v>
      </c>
    </row>
    <row r="9627" spans="1:13" ht="15" customHeight="1">
      <c r="A9627" s="76"/>
      <c r="B9627" s="77" t="str">
        <f t="shared" si="908"/>
        <v/>
      </c>
      <c r="C9627" t="str">
        <f t="shared" si="907"/>
        <v/>
      </c>
      <c r="D9627" s="315" t="str">
        <f t="shared" si="910"/>
        <v/>
      </c>
      <c r="E9627" s="228">
        <v>0</v>
      </c>
      <c r="L9627" s="229">
        <f t="shared" si="906"/>
        <v>0</v>
      </c>
      <c r="M9627" s="229">
        <f t="shared" si="909"/>
        <v>0</v>
      </c>
    </row>
    <row r="9628" spans="1:13" ht="15" customHeight="1">
      <c r="A9628" s="76"/>
      <c r="B9628" s="77" t="str">
        <f t="shared" si="908"/>
        <v/>
      </c>
      <c r="C9628" t="str">
        <f t="shared" si="907"/>
        <v/>
      </c>
      <c r="D9628" s="315" t="str">
        <f t="shared" si="910"/>
        <v/>
      </c>
      <c r="E9628" s="228">
        <v>0</v>
      </c>
      <c r="L9628" s="229">
        <f t="shared" si="906"/>
        <v>0</v>
      </c>
      <c r="M9628" s="229">
        <f t="shared" si="909"/>
        <v>0</v>
      </c>
    </row>
    <row r="9629" spans="1:13" ht="15" customHeight="1">
      <c r="A9629" s="76"/>
      <c r="B9629" s="77" t="str">
        <f t="shared" si="908"/>
        <v/>
      </c>
      <c r="C9629" t="str">
        <f t="shared" si="907"/>
        <v/>
      </c>
      <c r="D9629" s="315" t="str">
        <f t="shared" si="910"/>
        <v/>
      </c>
      <c r="E9629" s="228">
        <v>0</v>
      </c>
      <c r="L9629" s="229">
        <f t="shared" si="906"/>
        <v>0</v>
      </c>
      <c r="M9629" s="229">
        <f t="shared" si="909"/>
        <v>0</v>
      </c>
    </row>
    <row r="9630" spans="1:13" ht="15" customHeight="1">
      <c r="A9630" s="76"/>
      <c r="B9630" s="77" t="str">
        <f t="shared" si="908"/>
        <v/>
      </c>
      <c r="C9630" t="str">
        <f t="shared" si="907"/>
        <v/>
      </c>
      <c r="D9630" s="315" t="str">
        <f t="shared" si="910"/>
        <v/>
      </c>
      <c r="E9630" s="228">
        <v>0</v>
      </c>
      <c r="L9630" s="229">
        <f t="shared" si="906"/>
        <v>0</v>
      </c>
      <c r="M9630" s="229">
        <f t="shared" si="909"/>
        <v>0</v>
      </c>
    </row>
    <row r="9631" spans="1:13" ht="15" customHeight="1">
      <c r="A9631" s="76"/>
      <c r="B9631" s="77" t="str">
        <f t="shared" si="908"/>
        <v/>
      </c>
      <c r="C9631" t="str">
        <f t="shared" si="907"/>
        <v/>
      </c>
      <c r="D9631" s="315" t="str">
        <f t="shared" si="910"/>
        <v/>
      </c>
      <c r="E9631" s="228">
        <v>0</v>
      </c>
      <c r="L9631" s="229">
        <f t="shared" si="906"/>
        <v>0</v>
      </c>
      <c r="M9631" s="229">
        <f t="shared" si="909"/>
        <v>0</v>
      </c>
    </row>
    <row r="9632" spans="1:13" ht="15" customHeight="1">
      <c r="A9632" s="76"/>
      <c r="B9632" s="77" t="str">
        <f t="shared" si="908"/>
        <v/>
      </c>
      <c r="C9632" t="str">
        <f t="shared" si="907"/>
        <v/>
      </c>
      <c r="D9632" s="315" t="str">
        <f t="shared" si="910"/>
        <v/>
      </c>
      <c r="E9632" s="228">
        <v>0</v>
      </c>
      <c r="L9632" s="229">
        <f t="shared" si="906"/>
        <v>0</v>
      </c>
      <c r="M9632" s="229">
        <f t="shared" si="909"/>
        <v>0</v>
      </c>
    </row>
    <row r="9633" spans="1:13" ht="15" customHeight="1">
      <c r="A9633" s="76"/>
      <c r="B9633" s="77" t="str">
        <f t="shared" si="908"/>
        <v/>
      </c>
      <c r="C9633" t="str">
        <f t="shared" si="907"/>
        <v/>
      </c>
      <c r="D9633" s="315" t="str">
        <f t="shared" si="910"/>
        <v/>
      </c>
      <c r="E9633" s="228">
        <v>0</v>
      </c>
      <c r="L9633" s="229">
        <f t="shared" si="906"/>
        <v>0</v>
      </c>
      <c r="M9633" s="229">
        <f t="shared" si="909"/>
        <v>0</v>
      </c>
    </row>
    <row r="9634" spans="1:13" ht="15" customHeight="1">
      <c r="A9634" s="76"/>
      <c r="B9634" s="77" t="str">
        <f t="shared" si="908"/>
        <v/>
      </c>
      <c r="C9634" t="str">
        <f t="shared" si="907"/>
        <v/>
      </c>
      <c r="D9634" s="315" t="str">
        <f t="shared" si="910"/>
        <v/>
      </c>
      <c r="E9634" s="228">
        <v>0</v>
      </c>
      <c r="L9634" s="229">
        <f t="shared" si="906"/>
        <v>0</v>
      </c>
      <c r="M9634" s="229">
        <f t="shared" si="909"/>
        <v>0</v>
      </c>
    </row>
    <row r="9635" spans="1:13" ht="15" customHeight="1">
      <c r="A9635" s="76"/>
      <c r="B9635" s="77" t="str">
        <f t="shared" si="908"/>
        <v/>
      </c>
      <c r="C9635" t="str">
        <f t="shared" si="907"/>
        <v/>
      </c>
      <c r="D9635" s="315" t="str">
        <f t="shared" si="910"/>
        <v/>
      </c>
      <c r="E9635" s="228">
        <v>0</v>
      </c>
      <c r="L9635" s="229">
        <f t="shared" si="906"/>
        <v>0</v>
      </c>
      <c r="M9635" s="229">
        <f t="shared" si="909"/>
        <v>0</v>
      </c>
    </row>
    <row r="9636" spans="1:13" ht="15" customHeight="1">
      <c r="A9636" s="76"/>
      <c r="B9636" s="77" t="str">
        <f t="shared" si="908"/>
        <v/>
      </c>
      <c r="C9636" t="str">
        <f t="shared" si="907"/>
        <v/>
      </c>
      <c r="D9636" s="315" t="str">
        <f t="shared" si="910"/>
        <v/>
      </c>
      <c r="E9636" s="228">
        <v>0</v>
      </c>
      <c r="L9636" s="229">
        <f t="shared" si="906"/>
        <v>0</v>
      </c>
      <c r="M9636" s="229">
        <f t="shared" si="909"/>
        <v>0</v>
      </c>
    </row>
    <row r="9637" spans="1:13" ht="15" customHeight="1">
      <c r="A9637" s="76"/>
      <c r="B9637" s="77" t="str">
        <f t="shared" si="908"/>
        <v/>
      </c>
      <c r="C9637" t="str">
        <f t="shared" si="907"/>
        <v/>
      </c>
      <c r="D9637" s="315" t="str">
        <f t="shared" si="910"/>
        <v/>
      </c>
      <c r="E9637" s="228">
        <v>0</v>
      </c>
      <c r="L9637" s="229">
        <f t="shared" si="906"/>
        <v>0</v>
      </c>
      <c r="M9637" s="229">
        <f t="shared" si="909"/>
        <v>0</v>
      </c>
    </row>
    <row r="9638" spans="1:13" ht="15" customHeight="1">
      <c r="A9638" s="76"/>
      <c r="B9638" s="77" t="str">
        <f t="shared" si="908"/>
        <v/>
      </c>
      <c r="C9638" t="str">
        <f t="shared" si="907"/>
        <v/>
      </c>
      <c r="D9638" s="315" t="str">
        <f t="shared" si="910"/>
        <v/>
      </c>
      <c r="E9638" s="228">
        <v>0</v>
      </c>
      <c r="L9638" s="229">
        <f t="shared" si="906"/>
        <v>0</v>
      </c>
      <c r="M9638" s="229">
        <f t="shared" si="909"/>
        <v>0</v>
      </c>
    </row>
    <row r="9639" spans="1:13" ht="15" customHeight="1">
      <c r="A9639" s="76"/>
      <c r="B9639" s="77" t="str">
        <f t="shared" si="908"/>
        <v/>
      </c>
      <c r="C9639" t="str">
        <f t="shared" si="907"/>
        <v/>
      </c>
      <c r="D9639" s="315" t="str">
        <f t="shared" si="910"/>
        <v/>
      </c>
      <c r="E9639" s="228">
        <v>0</v>
      </c>
      <c r="L9639" s="229">
        <f t="shared" si="906"/>
        <v>0</v>
      </c>
      <c r="M9639" s="229">
        <f t="shared" si="909"/>
        <v>0</v>
      </c>
    </row>
    <row r="9640" spans="1:13" ht="15" customHeight="1">
      <c r="A9640" s="76"/>
      <c r="B9640" s="77" t="str">
        <f t="shared" si="908"/>
        <v/>
      </c>
      <c r="C9640" t="str">
        <f t="shared" si="907"/>
        <v/>
      </c>
      <c r="D9640" s="315" t="str">
        <f t="shared" si="910"/>
        <v/>
      </c>
      <c r="E9640" s="228">
        <v>0</v>
      </c>
      <c r="L9640" s="229">
        <f t="shared" si="906"/>
        <v>0</v>
      </c>
      <c r="M9640" s="229">
        <f t="shared" si="909"/>
        <v>0</v>
      </c>
    </row>
    <row r="9641" spans="1:13" ht="15" customHeight="1">
      <c r="A9641" s="76"/>
      <c r="B9641" s="77" t="str">
        <f t="shared" si="908"/>
        <v/>
      </c>
      <c r="C9641" t="str">
        <f t="shared" si="907"/>
        <v/>
      </c>
      <c r="D9641" s="315" t="str">
        <f t="shared" si="910"/>
        <v/>
      </c>
      <c r="E9641" s="228">
        <v>0</v>
      </c>
      <c r="L9641" s="229">
        <f t="shared" si="906"/>
        <v>0</v>
      </c>
      <c r="M9641" s="229">
        <f t="shared" si="909"/>
        <v>0</v>
      </c>
    </row>
    <row r="9642" spans="1:13" ht="15" customHeight="1">
      <c r="A9642" s="76"/>
      <c r="B9642" s="77" t="str">
        <f t="shared" si="908"/>
        <v/>
      </c>
      <c r="C9642" t="str">
        <f t="shared" si="907"/>
        <v/>
      </c>
      <c r="D9642" s="315" t="str">
        <f t="shared" si="910"/>
        <v/>
      </c>
      <c r="E9642" s="228">
        <v>0</v>
      </c>
      <c r="L9642" s="229">
        <f t="shared" si="906"/>
        <v>0</v>
      </c>
      <c r="M9642" s="229">
        <f t="shared" si="909"/>
        <v>0</v>
      </c>
    </row>
    <row r="9643" spans="1:13" ht="15" customHeight="1">
      <c r="A9643" s="76"/>
      <c r="B9643" s="77" t="str">
        <f t="shared" si="908"/>
        <v/>
      </c>
      <c r="C9643" t="str">
        <f t="shared" si="907"/>
        <v/>
      </c>
      <c r="D9643" s="315" t="str">
        <f t="shared" si="910"/>
        <v/>
      </c>
      <c r="E9643" s="228">
        <v>0</v>
      </c>
      <c r="L9643" s="229">
        <f t="shared" si="906"/>
        <v>0</v>
      </c>
      <c r="M9643" s="229">
        <f t="shared" si="909"/>
        <v>0</v>
      </c>
    </row>
    <row r="9644" spans="1:13" ht="15" customHeight="1">
      <c r="A9644" s="76"/>
      <c r="B9644" s="77" t="str">
        <f t="shared" si="908"/>
        <v/>
      </c>
      <c r="C9644" t="str">
        <f t="shared" si="907"/>
        <v/>
      </c>
      <c r="D9644" s="315" t="str">
        <f t="shared" si="910"/>
        <v/>
      </c>
      <c r="E9644" s="228">
        <v>0</v>
      </c>
      <c r="L9644" s="229">
        <f t="shared" si="906"/>
        <v>0</v>
      </c>
      <c r="M9644" s="229">
        <f t="shared" si="909"/>
        <v>0</v>
      </c>
    </row>
    <row r="9645" spans="1:13" ht="15" customHeight="1">
      <c r="A9645" s="76"/>
      <c r="B9645" s="77" t="str">
        <f t="shared" si="908"/>
        <v/>
      </c>
      <c r="C9645" t="str">
        <f t="shared" si="907"/>
        <v/>
      </c>
      <c r="D9645" s="315" t="str">
        <f t="shared" si="910"/>
        <v/>
      </c>
      <c r="E9645" s="228">
        <v>0</v>
      </c>
      <c r="L9645" s="229">
        <f t="shared" si="906"/>
        <v>0</v>
      </c>
      <c r="M9645" s="229">
        <f t="shared" si="909"/>
        <v>0</v>
      </c>
    </row>
    <row r="9646" spans="1:13" ht="15" customHeight="1">
      <c r="A9646" s="76"/>
      <c r="B9646" s="77" t="str">
        <f t="shared" si="908"/>
        <v/>
      </c>
      <c r="C9646" t="str">
        <f t="shared" si="907"/>
        <v/>
      </c>
      <c r="D9646" s="315" t="str">
        <f t="shared" si="910"/>
        <v/>
      </c>
      <c r="E9646" s="228">
        <v>0</v>
      </c>
      <c r="L9646" s="229">
        <f t="shared" si="906"/>
        <v>0</v>
      </c>
      <c r="M9646" s="229">
        <f t="shared" si="909"/>
        <v>0</v>
      </c>
    </row>
    <row r="9647" spans="1:13" ht="15" customHeight="1">
      <c r="A9647" s="76"/>
      <c r="B9647" s="77" t="str">
        <f t="shared" si="908"/>
        <v/>
      </c>
      <c r="C9647" t="str">
        <f t="shared" si="907"/>
        <v/>
      </c>
      <c r="D9647" s="315" t="str">
        <f t="shared" si="910"/>
        <v/>
      </c>
      <c r="E9647" s="228">
        <v>0</v>
      </c>
      <c r="L9647" s="229">
        <f t="shared" si="906"/>
        <v>0</v>
      </c>
      <c r="M9647" s="229">
        <f t="shared" si="909"/>
        <v>0</v>
      </c>
    </row>
    <row r="9648" spans="1:13" ht="15" customHeight="1">
      <c r="A9648" s="76"/>
      <c r="B9648" s="77" t="str">
        <f t="shared" si="908"/>
        <v/>
      </c>
      <c r="C9648" t="str">
        <f t="shared" si="907"/>
        <v/>
      </c>
      <c r="D9648" s="315" t="str">
        <f t="shared" si="910"/>
        <v/>
      </c>
      <c r="E9648" s="228">
        <v>0</v>
      </c>
      <c r="L9648" s="229">
        <f t="shared" si="906"/>
        <v>0</v>
      </c>
      <c r="M9648" s="229">
        <f t="shared" si="909"/>
        <v>0</v>
      </c>
    </row>
    <row r="9649" spans="1:13" ht="15" customHeight="1">
      <c r="A9649" s="76"/>
      <c r="B9649" s="77" t="str">
        <f t="shared" si="908"/>
        <v/>
      </c>
      <c r="C9649" t="str">
        <f t="shared" si="907"/>
        <v/>
      </c>
      <c r="D9649" s="315" t="str">
        <f t="shared" si="910"/>
        <v/>
      </c>
      <c r="E9649" s="228">
        <v>0</v>
      </c>
      <c r="L9649" s="229">
        <f t="shared" si="906"/>
        <v>0</v>
      </c>
      <c r="M9649" s="229">
        <f t="shared" si="909"/>
        <v>0</v>
      </c>
    </row>
    <row r="9650" spans="1:13" ht="15" customHeight="1">
      <c r="A9650" s="76"/>
      <c r="B9650" s="77" t="str">
        <f t="shared" si="908"/>
        <v/>
      </c>
      <c r="C9650" t="str">
        <f t="shared" si="907"/>
        <v/>
      </c>
      <c r="D9650" s="315" t="str">
        <f t="shared" si="910"/>
        <v/>
      </c>
      <c r="E9650" s="228">
        <v>0</v>
      </c>
      <c r="L9650" s="229">
        <f t="shared" si="906"/>
        <v>0</v>
      </c>
      <c r="M9650" s="229">
        <f t="shared" si="909"/>
        <v>0</v>
      </c>
    </row>
    <row r="9651" spans="1:13" ht="15" customHeight="1">
      <c r="A9651" s="76"/>
      <c r="B9651" s="77" t="str">
        <f t="shared" si="908"/>
        <v/>
      </c>
      <c r="C9651" t="str">
        <f t="shared" si="907"/>
        <v/>
      </c>
      <c r="D9651" s="315" t="str">
        <f t="shared" si="910"/>
        <v/>
      </c>
      <c r="E9651" s="228">
        <v>0</v>
      </c>
      <c r="L9651" s="229">
        <f t="shared" si="906"/>
        <v>0</v>
      </c>
      <c r="M9651" s="229">
        <f t="shared" si="909"/>
        <v>0</v>
      </c>
    </row>
    <row r="9652" spans="1:13" ht="15" customHeight="1">
      <c r="A9652" s="76"/>
      <c r="B9652" s="77" t="str">
        <f t="shared" si="908"/>
        <v/>
      </c>
      <c r="C9652" t="str">
        <f t="shared" si="907"/>
        <v/>
      </c>
      <c r="D9652" s="315" t="str">
        <f t="shared" si="910"/>
        <v/>
      </c>
      <c r="E9652" s="228">
        <v>0</v>
      </c>
      <c r="L9652" s="229">
        <f t="shared" si="906"/>
        <v>0</v>
      </c>
      <c r="M9652" s="229">
        <f t="shared" si="909"/>
        <v>0</v>
      </c>
    </row>
    <row r="9653" spans="1:13" ht="15" customHeight="1">
      <c r="A9653" s="76"/>
      <c r="B9653" s="77" t="str">
        <f t="shared" si="908"/>
        <v/>
      </c>
      <c r="C9653" t="str">
        <f t="shared" si="907"/>
        <v/>
      </c>
      <c r="D9653" s="315" t="str">
        <f t="shared" si="910"/>
        <v/>
      </c>
      <c r="E9653" s="228">
        <v>0</v>
      </c>
      <c r="L9653" s="229">
        <f t="shared" si="906"/>
        <v>0</v>
      </c>
      <c r="M9653" s="229">
        <f t="shared" si="909"/>
        <v>0</v>
      </c>
    </row>
    <row r="9654" spans="1:13" ht="15" customHeight="1">
      <c r="A9654" s="76"/>
      <c r="B9654" s="77" t="str">
        <f t="shared" si="908"/>
        <v/>
      </c>
      <c r="C9654" t="str">
        <f t="shared" si="907"/>
        <v/>
      </c>
      <c r="D9654" s="315" t="str">
        <f t="shared" si="910"/>
        <v/>
      </c>
      <c r="E9654" s="228">
        <v>0</v>
      </c>
      <c r="L9654" s="229">
        <f t="shared" si="906"/>
        <v>0</v>
      </c>
      <c r="M9654" s="229">
        <f t="shared" si="909"/>
        <v>0</v>
      </c>
    </row>
    <row r="9655" spans="1:13" ht="15" customHeight="1">
      <c r="A9655" s="76"/>
      <c r="B9655" s="77" t="str">
        <f t="shared" si="908"/>
        <v/>
      </c>
      <c r="C9655" t="str">
        <f t="shared" si="907"/>
        <v/>
      </c>
      <c r="D9655" s="315" t="str">
        <f t="shared" si="910"/>
        <v/>
      </c>
      <c r="E9655" s="228">
        <v>0</v>
      </c>
      <c r="L9655" s="229">
        <f t="shared" si="906"/>
        <v>0</v>
      </c>
      <c r="M9655" s="229">
        <f t="shared" si="909"/>
        <v>0</v>
      </c>
    </row>
    <row r="9656" spans="1:13" ht="15" customHeight="1">
      <c r="A9656" s="76"/>
      <c r="B9656" s="77" t="str">
        <f t="shared" si="908"/>
        <v/>
      </c>
      <c r="C9656" t="str">
        <f t="shared" si="907"/>
        <v/>
      </c>
      <c r="D9656" s="315" t="str">
        <f t="shared" si="910"/>
        <v/>
      </c>
      <c r="E9656" s="228">
        <v>0</v>
      </c>
      <c r="L9656" s="229">
        <f t="shared" si="906"/>
        <v>0</v>
      </c>
      <c r="M9656" s="229">
        <f t="shared" si="909"/>
        <v>0</v>
      </c>
    </row>
    <row r="9657" spans="1:13" ht="15" customHeight="1">
      <c r="A9657" s="76"/>
      <c r="B9657" s="77" t="str">
        <f t="shared" si="908"/>
        <v/>
      </c>
      <c r="C9657" t="str">
        <f t="shared" si="907"/>
        <v/>
      </c>
      <c r="D9657" s="315" t="str">
        <f t="shared" si="910"/>
        <v/>
      </c>
      <c r="E9657" s="228">
        <v>0</v>
      </c>
      <c r="L9657" s="229">
        <f t="shared" si="906"/>
        <v>0</v>
      </c>
      <c r="M9657" s="229">
        <f t="shared" si="909"/>
        <v>0</v>
      </c>
    </row>
    <row r="9658" spans="1:13" ht="15" customHeight="1">
      <c r="A9658" s="76"/>
      <c r="B9658" s="77" t="str">
        <f t="shared" si="908"/>
        <v/>
      </c>
      <c r="C9658" t="str">
        <f t="shared" si="907"/>
        <v/>
      </c>
      <c r="D9658" s="315" t="str">
        <f t="shared" si="910"/>
        <v/>
      </c>
      <c r="E9658" s="228">
        <v>0</v>
      </c>
      <c r="L9658" s="229">
        <f t="shared" ref="L9658:L9706" si="911">IF(G9658=0,0,(1-L$4)*G9658)</f>
        <v>0</v>
      </c>
      <c r="M9658" s="229">
        <f t="shared" si="909"/>
        <v>0</v>
      </c>
    </row>
    <row r="9659" spans="1:13" ht="15" customHeight="1">
      <c r="A9659" s="76"/>
      <c r="B9659" s="77" t="str">
        <f t="shared" si="908"/>
        <v/>
      </c>
      <c r="C9659" t="str">
        <f t="shared" si="907"/>
        <v/>
      </c>
      <c r="D9659" s="315" t="str">
        <f t="shared" si="910"/>
        <v/>
      </c>
      <c r="E9659" s="228">
        <v>0</v>
      </c>
      <c r="L9659" s="229">
        <f t="shared" si="911"/>
        <v>0</v>
      </c>
      <c r="M9659" s="229">
        <f t="shared" si="909"/>
        <v>0</v>
      </c>
    </row>
    <row r="9660" spans="1:13" ht="15" customHeight="1">
      <c r="A9660" s="76"/>
      <c r="B9660" s="77" t="str">
        <f t="shared" si="908"/>
        <v/>
      </c>
      <c r="C9660" t="str">
        <f t="shared" si="907"/>
        <v/>
      </c>
      <c r="D9660" s="315" t="str">
        <f t="shared" si="910"/>
        <v/>
      </c>
      <c r="E9660" s="228">
        <v>0</v>
      </c>
      <c r="L9660" s="229">
        <f t="shared" si="911"/>
        <v>0</v>
      </c>
      <c r="M9660" s="229">
        <f t="shared" si="909"/>
        <v>0</v>
      </c>
    </row>
    <row r="9661" spans="1:13" ht="15" customHeight="1">
      <c r="A9661" s="76"/>
      <c r="B9661" s="77" t="str">
        <f t="shared" si="908"/>
        <v/>
      </c>
      <c r="C9661" t="str">
        <f t="shared" si="907"/>
        <v/>
      </c>
      <c r="D9661" s="315" t="str">
        <f t="shared" si="910"/>
        <v/>
      </c>
      <c r="E9661" s="228">
        <v>0</v>
      </c>
      <c r="L9661" s="229">
        <f t="shared" si="911"/>
        <v>0</v>
      </c>
      <c r="M9661" s="229">
        <f t="shared" si="909"/>
        <v>0</v>
      </c>
    </row>
    <row r="9662" spans="1:13" ht="15" customHeight="1">
      <c r="A9662" s="76"/>
      <c r="B9662" s="77" t="str">
        <f t="shared" si="908"/>
        <v/>
      </c>
      <c r="C9662" t="str">
        <f t="shared" si="907"/>
        <v/>
      </c>
      <c r="D9662" s="315" t="str">
        <f t="shared" si="910"/>
        <v/>
      </c>
      <c r="E9662" s="228">
        <v>0</v>
      </c>
      <c r="L9662" s="229">
        <f t="shared" si="911"/>
        <v>0</v>
      </c>
      <c r="M9662" s="229">
        <f t="shared" si="909"/>
        <v>0</v>
      </c>
    </row>
    <row r="9663" spans="1:13" ht="15" customHeight="1">
      <c r="A9663" s="76"/>
      <c r="B9663" s="77" t="str">
        <f t="shared" si="908"/>
        <v/>
      </c>
      <c r="C9663" t="str">
        <f t="shared" si="907"/>
        <v/>
      </c>
      <c r="D9663" s="315" t="str">
        <f t="shared" si="910"/>
        <v/>
      </c>
      <c r="E9663" s="228">
        <v>0</v>
      </c>
      <c r="L9663" s="229">
        <f t="shared" si="911"/>
        <v>0</v>
      </c>
      <c r="M9663" s="229">
        <f t="shared" si="909"/>
        <v>0</v>
      </c>
    </row>
    <row r="9664" spans="1:13" ht="15" customHeight="1">
      <c r="A9664" s="76"/>
      <c r="B9664" s="77" t="str">
        <f t="shared" si="908"/>
        <v/>
      </c>
      <c r="C9664" t="str">
        <f t="shared" si="907"/>
        <v/>
      </c>
      <c r="D9664" s="315" t="str">
        <f t="shared" si="910"/>
        <v/>
      </c>
      <c r="E9664" s="228">
        <v>0</v>
      </c>
      <c r="L9664" s="229">
        <f t="shared" si="911"/>
        <v>0</v>
      </c>
      <c r="M9664" s="229">
        <f t="shared" si="909"/>
        <v>0</v>
      </c>
    </row>
    <row r="9665" spans="1:13" ht="15" customHeight="1">
      <c r="A9665" s="76"/>
      <c r="B9665" s="77" t="str">
        <f t="shared" si="908"/>
        <v/>
      </c>
      <c r="C9665" t="str">
        <f t="shared" ref="C9665:C9728" si="912">IF(A9665&lt;&gt;"",TEXT(A9665,"aaaa"),"")</f>
        <v/>
      </c>
      <c r="D9665" s="315" t="str">
        <f t="shared" si="910"/>
        <v/>
      </c>
      <c r="E9665" s="228">
        <v>0</v>
      </c>
      <c r="L9665" s="229">
        <f t="shared" si="911"/>
        <v>0</v>
      </c>
      <c r="M9665" s="229">
        <f t="shared" si="909"/>
        <v>0</v>
      </c>
    </row>
    <row r="9666" spans="1:13" ht="15" customHeight="1">
      <c r="A9666" s="76"/>
      <c r="B9666" s="77" t="str">
        <f t="shared" si="908"/>
        <v/>
      </c>
      <c r="C9666" t="str">
        <f t="shared" si="912"/>
        <v/>
      </c>
      <c r="D9666" s="315" t="str">
        <f t="shared" si="910"/>
        <v/>
      </c>
      <c r="E9666" s="228">
        <v>0</v>
      </c>
      <c r="L9666" s="229">
        <f t="shared" si="911"/>
        <v>0</v>
      </c>
      <c r="M9666" s="229">
        <f t="shared" si="909"/>
        <v>0</v>
      </c>
    </row>
    <row r="9667" spans="1:13" ht="15" customHeight="1">
      <c r="A9667" s="76"/>
      <c r="B9667" s="77" t="str">
        <f t="shared" si="908"/>
        <v/>
      </c>
      <c r="C9667" t="str">
        <f t="shared" si="912"/>
        <v/>
      </c>
      <c r="D9667" s="315" t="str">
        <f t="shared" si="910"/>
        <v/>
      </c>
      <c r="E9667" s="228">
        <v>0</v>
      </c>
      <c r="L9667" s="229">
        <f t="shared" si="911"/>
        <v>0</v>
      </c>
      <c r="M9667" s="229">
        <f t="shared" si="909"/>
        <v>0</v>
      </c>
    </row>
    <row r="9668" spans="1:13" ht="15" customHeight="1">
      <c r="A9668" s="76"/>
      <c r="B9668" s="77" t="str">
        <f t="shared" si="908"/>
        <v/>
      </c>
      <c r="C9668" t="str">
        <f t="shared" si="912"/>
        <v/>
      </c>
      <c r="D9668" s="315" t="str">
        <f t="shared" si="910"/>
        <v/>
      </c>
      <c r="E9668" s="228">
        <v>0</v>
      </c>
      <c r="L9668" s="229">
        <f t="shared" si="911"/>
        <v>0</v>
      </c>
      <c r="M9668" s="229">
        <f t="shared" si="909"/>
        <v>0</v>
      </c>
    </row>
    <row r="9669" spans="1:13" ht="15" customHeight="1">
      <c r="A9669" s="76"/>
      <c r="B9669" s="77" t="str">
        <f t="shared" si="908"/>
        <v/>
      </c>
      <c r="C9669" t="str">
        <f t="shared" si="912"/>
        <v/>
      </c>
      <c r="D9669" s="315" t="str">
        <f t="shared" si="910"/>
        <v/>
      </c>
      <c r="E9669" s="228">
        <v>0</v>
      </c>
      <c r="L9669" s="229">
        <f t="shared" si="911"/>
        <v>0</v>
      </c>
      <c r="M9669" s="229">
        <f t="shared" si="909"/>
        <v>0</v>
      </c>
    </row>
    <row r="9670" spans="1:13" ht="15" customHeight="1">
      <c r="A9670" s="76"/>
      <c r="B9670" s="77" t="str">
        <f t="shared" si="908"/>
        <v/>
      </c>
      <c r="C9670" t="str">
        <f t="shared" si="912"/>
        <v/>
      </c>
      <c r="D9670" s="315" t="str">
        <f t="shared" si="910"/>
        <v/>
      </c>
      <c r="E9670" s="228">
        <v>0</v>
      </c>
      <c r="L9670" s="229">
        <f t="shared" si="911"/>
        <v>0</v>
      </c>
      <c r="M9670" s="229">
        <f t="shared" si="909"/>
        <v>0</v>
      </c>
    </row>
    <row r="9671" spans="1:13" ht="15" customHeight="1">
      <c r="A9671" s="76"/>
      <c r="B9671" s="77" t="str">
        <f t="shared" ref="B9671:B9734" si="913">IF(A9671="","",TEXT(A9671,"DDDD"))</f>
        <v/>
      </c>
      <c r="C9671" t="str">
        <f t="shared" si="912"/>
        <v/>
      </c>
      <c r="D9671" s="315" t="str">
        <f t="shared" si="910"/>
        <v/>
      </c>
      <c r="E9671" s="228">
        <v>0</v>
      </c>
      <c r="L9671" s="229">
        <f t="shared" si="911"/>
        <v>0</v>
      </c>
      <c r="M9671" s="229">
        <f t="shared" ref="M9671:M9734" si="914">IF(H9671=0,0,(1-M$4)*H9671)</f>
        <v>0</v>
      </c>
    </row>
    <row r="9672" spans="1:13" ht="15" customHeight="1">
      <c r="A9672" s="76"/>
      <c r="B9672" s="77" t="str">
        <f t="shared" si="913"/>
        <v/>
      </c>
      <c r="C9672" t="str">
        <f t="shared" si="912"/>
        <v/>
      </c>
      <c r="D9672" s="315" t="str">
        <f t="shared" ref="D9672:D9735" si="915">IF(A9672&lt;&gt;"",PROPER(TEXT(A9672,"Mmmm")),"")</f>
        <v/>
      </c>
      <c r="E9672" s="228">
        <v>0</v>
      </c>
      <c r="L9672" s="229">
        <f t="shared" si="911"/>
        <v>0</v>
      </c>
      <c r="M9672" s="229">
        <f t="shared" si="914"/>
        <v>0</v>
      </c>
    </row>
    <row r="9673" spans="1:13" ht="15" customHeight="1">
      <c r="A9673" s="76"/>
      <c r="B9673" s="77" t="str">
        <f t="shared" si="913"/>
        <v/>
      </c>
      <c r="C9673" t="str">
        <f t="shared" si="912"/>
        <v/>
      </c>
      <c r="D9673" s="315" t="str">
        <f t="shared" si="915"/>
        <v/>
      </c>
      <c r="E9673" s="228">
        <v>0</v>
      </c>
      <c r="L9673" s="229">
        <f t="shared" si="911"/>
        <v>0</v>
      </c>
      <c r="M9673" s="229">
        <f t="shared" si="914"/>
        <v>0</v>
      </c>
    </row>
    <row r="9674" spans="1:13" ht="15" customHeight="1">
      <c r="A9674" s="76"/>
      <c r="B9674" s="77" t="str">
        <f t="shared" si="913"/>
        <v/>
      </c>
      <c r="C9674" t="str">
        <f t="shared" si="912"/>
        <v/>
      </c>
      <c r="D9674" s="315" t="str">
        <f t="shared" si="915"/>
        <v/>
      </c>
      <c r="E9674" s="228">
        <v>0</v>
      </c>
      <c r="L9674" s="229">
        <f t="shared" si="911"/>
        <v>0</v>
      </c>
      <c r="M9674" s="229">
        <f t="shared" si="914"/>
        <v>0</v>
      </c>
    </row>
    <row r="9675" spans="1:13" ht="15" customHeight="1">
      <c r="A9675" s="76"/>
      <c r="B9675" s="77" t="str">
        <f t="shared" si="913"/>
        <v/>
      </c>
      <c r="C9675" t="str">
        <f t="shared" si="912"/>
        <v/>
      </c>
      <c r="D9675" s="315" t="str">
        <f t="shared" si="915"/>
        <v/>
      </c>
      <c r="E9675" s="228">
        <v>0</v>
      </c>
      <c r="L9675" s="229">
        <f t="shared" si="911"/>
        <v>0</v>
      </c>
      <c r="M9675" s="229">
        <f t="shared" si="914"/>
        <v>0</v>
      </c>
    </row>
    <row r="9676" spans="1:13" ht="15" customHeight="1">
      <c r="A9676" s="76"/>
      <c r="B9676" s="77" t="str">
        <f t="shared" si="913"/>
        <v/>
      </c>
      <c r="C9676" t="str">
        <f t="shared" si="912"/>
        <v/>
      </c>
      <c r="D9676" s="315" t="str">
        <f t="shared" si="915"/>
        <v/>
      </c>
      <c r="E9676" s="228">
        <v>0</v>
      </c>
      <c r="L9676" s="229">
        <f t="shared" si="911"/>
        <v>0</v>
      </c>
      <c r="M9676" s="229">
        <f t="shared" si="914"/>
        <v>0</v>
      </c>
    </row>
    <row r="9677" spans="1:13" ht="15" customHeight="1">
      <c r="A9677" s="76"/>
      <c r="B9677" s="77" t="str">
        <f t="shared" si="913"/>
        <v/>
      </c>
      <c r="C9677" t="str">
        <f t="shared" si="912"/>
        <v/>
      </c>
      <c r="D9677" s="315" t="str">
        <f t="shared" si="915"/>
        <v/>
      </c>
      <c r="E9677" s="228">
        <v>0</v>
      </c>
      <c r="L9677" s="229">
        <f t="shared" si="911"/>
        <v>0</v>
      </c>
      <c r="M9677" s="229">
        <f t="shared" si="914"/>
        <v>0</v>
      </c>
    </row>
    <row r="9678" spans="1:13" ht="15" customHeight="1">
      <c r="A9678" s="76"/>
      <c r="B9678" s="77" t="str">
        <f t="shared" si="913"/>
        <v/>
      </c>
      <c r="C9678" t="str">
        <f t="shared" si="912"/>
        <v/>
      </c>
      <c r="D9678" s="315" t="str">
        <f t="shared" si="915"/>
        <v/>
      </c>
      <c r="E9678" s="228">
        <v>0</v>
      </c>
      <c r="L9678" s="229">
        <f t="shared" si="911"/>
        <v>0</v>
      </c>
      <c r="M9678" s="229">
        <f t="shared" si="914"/>
        <v>0</v>
      </c>
    </row>
    <row r="9679" spans="1:13" ht="15" customHeight="1">
      <c r="A9679" s="76"/>
      <c r="B9679" s="77" t="str">
        <f t="shared" si="913"/>
        <v/>
      </c>
      <c r="C9679" t="str">
        <f t="shared" si="912"/>
        <v/>
      </c>
      <c r="D9679" s="315" t="str">
        <f t="shared" si="915"/>
        <v/>
      </c>
      <c r="E9679" s="228">
        <v>0</v>
      </c>
      <c r="L9679" s="229">
        <f t="shared" si="911"/>
        <v>0</v>
      </c>
      <c r="M9679" s="229">
        <f t="shared" si="914"/>
        <v>0</v>
      </c>
    </row>
    <row r="9680" spans="1:13" ht="15" customHeight="1">
      <c r="A9680" s="76"/>
      <c r="B9680" s="77" t="str">
        <f t="shared" si="913"/>
        <v/>
      </c>
      <c r="C9680" t="str">
        <f t="shared" si="912"/>
        <v/>
      </c>
      <c r="D9680" s="315" t="str">
        <f t="shared" si="915"/>
        <v/>
      </c>
      <c r="E9680" s="228">
        <v>0</v>
      </c>
      <c r="L9680" s="229">
        <f t="shared" si="911"/>
        <v>0</v>
      </c>
      <c r="M9680" s="229">
        <f t="shared" si="914"/>
        <v>0</v>
      </c>
    </row>
    <row r="9681" spans="1:13" ht="15" customHeight="1">
      <c r="A9681" s="76"/>
      <c r="B9681" s="77" t="str">
        <f t="shared" si="913"/>
        <v/>
      </c>
      <c r="C9681" t="str">
        <f t="shared" si="912"/>
        <v/>
      </c>
      <c r="D9681" s="315" t="str">
        <f t="shared" si="915"/>
        <v/>
      </c>
      <c r="E9681" s="228">
        <v>0</v>
      </c>
      <c r="L9681" s="229">
        <f t="shared" si="911"/>
        <v>0</v>
      </c>
      <c r="M9681" s="229">
        <f t="shared" si="914"/>
        <v>0</v>
      </c>
    </row>
    <row r="9682" spans="1:13" ht="15" customHeight="1">
      <c r="A9682" s="76"/>
      <c r="B9682" s="77" t="str">
        <f t="shared" si="913"/>
        <v/>
      </c>
      <c r="C9682" t="str">
        <f t="shared" si="912"/>
        <v/>
      </c>
      <c r="D9682" s="315" t="str">
        <f t="shared" si="915"/>
        <v/>
      </c>
      <c r="E9682" s="228">
        <v>0</v>
      </c>
      <c r="L9682" s="229">
        <f t="shared" si="911"/>
        <v>0</v>
      </c>
      <c r="M9682" s="229">
        <f t="shared" si="914"/>
        <v>0</v>
      </c>
    </row>
    <row r="9683" spans="1:13" ht="15" customHeight="1">
      <c r="A9683" s="76"/>
      <c r="B9683" s="77" t="str">
        <f t="shared" si="913"/>
        <v/>
      </c>
      <c r="C9683" t="str">
        <f t="shared" si="912"/>
        <v/>
      </c>
      <c r="D9683" s="315" t="str">
        <f t="shared" si="915"/>
        <v/>
      </c>
      <c r="E9683" s="228">
        <v>0</v>
      </c>
      <c r="L9683" s="229">
        <f t="shared" si="911"/>
        <v>0</v>
      </c>
      <c r="M9683" s="229">
        <f t="shared" si="914"/>
        <v>0</v>
      </c>
    </row>
    <row r="9684" spans="1:13" ht="15" customHeight="1">
      <c r="A9684" s="76"/>
      <c r="B9684" s="77" t="str">
        <f t="shared" si="913"/>
        <v/>
      </c>
      <c r="C9684" t="str">
        <f t="shared" si="912"/>
        <v/>
      </c>
      <c r="D9684" s="315" t="str">
        <f t="shared" si="915"/>
        <v/>
      </c>
      <c r="E9684" s="228">
        <v>0</v>
      </c>
      <c r="L9684" s="229">
        <f t="shared" si="911"/>
        <v>0</v>
      </c>
      <c r="M9684" s="229">
        <f t="shared" si="914"/>
        <v>0</v>
      </c>
    </row>
    <row r="9685" spans="1:13" ht="15" customHeight="1">
      <c r="A9685" s="76"/>
      <c r="B9685" s="77" t="str">
        <f t="shared" si="913"/>
        <v/>
      </c>
      <c r="C9685" t="str">
        <f t="shared" si="912"/>
        <v/>
      </c>
      <c r="D9685" s="315" t="str">
        <f t="shared" si="915"/>
        <v/>
      </c>
      <c r="E9685" s="228">
        <v>0</v>
      </c>
      <c r="L9685" s="229">
        <f t="shared" si="911"/>
        <v>0</v>
      </c>
      <c r="M9685" s="229">
        <f t="shared" si="914"/>
        <v>0</v>
      </c>
    </row>
    <row r="9686" spans="1:13" ht="15" customHeight="1">
      <c r="A9686" s="76"/>
      <c r="B9686" s="77" t="str">
        <f t="shared" si="913"/>
        <v/>
      </c>
      <c r="C9686" t="str">
        <f t="shared" si="912"/>
        <v/>
      </c>
      <c r="D9686" s="315" t="str">
        <f t="shared" si="915"/>
        <v/>
      </c>
      <c r="E9686" s="228">
        <v>0</v>
      </c>
      <c r="L9686" s="229">
        <f t="shared" si="911"/>
        <v>0</v>
      </c>
      <c r="M9686" s="229">
        <f t="shared" si="914"/>
        <v>0</v>
      </c>
    </row>
    <row r="9687" spans="1:13" ht="15" customHeight="1">
      <c r="A9687" s="76"/>
      <c r="B9687" s="77" t="str">
        <f t="shared" si="913"/>
        <v/>
      </c>
      <c r="C9687" t="str">
        <f t="shared" si="912"/>
        <v/>
      </c>
      <c r="D9687" s="315" t="str">
        <f t="shared" si="915"/>
        <v/>
      </c>
      <c r="E9687" s="228">
        <v>0</v>
      </c>
      <c r="L9687" s="229">
        <f t="shared" si="911"/>
        <v>0</v>
      </c>
      <c r="M9687" s="229">
        <f t="shared" si="914"/>
        <v>0</v>
      </c>
    </row>
    <row r="9688" spans="1:13" ht="15" customHeight="1">
      <c r="A9688" s="76"/>
      <c r="B9688" s="77" t="str">
        <f t="shared" si="913"/>
        <v/>
      </c>
      <c r="C9688" t="str">
        <f t="shared" si="912"/>
        <v/>
      </c>
      <c r="D9688" s="315" t="str">
        <f t="shared" si="915"/>
        <v/>
      </c>
      <c r="E9688" s="228">
        <v>0</v>
      </c>
      <c r="L9688" s="229">
        <f t="shared" si="911"/>
        <v>0</v>
      </c>
      <c r="M9688" s="229">
        <f t="shared" si="914"/>
        <v>0</v>
      </c>
    </row>
    <row r="9689" spans="1:13" ht="15" customHeight="1">
      <c r="A9689" s="76"/>
      <c r="B9689" s="77" t="str">
        <f t="shared" si="913"/>
        <v/>
      </c>
      <c r="C9689" t="str">
        <f t="shared" si="912"/>
        <v/>
      </c>
      <c r="D9689" s="315" t="str">
        <f t="shared" si="915"/>
        <v/>
      </c>
      <c r="E9689" s="228">
        <v>0</v>
      </c>
      <c r="L9689" s="229">
        <f t="shared" si="911"/>
        <v>0</v>
      </c>
      <c r="M9689" s="229">
        <f t="shared" si="914"/>
        <v>0</v>
      </c>
    </row>
    <row r="9690" spans="1:13" ht="15" customHeight="1">
      <c r="A9690" s="76"/>
      <c r="B9690" s="77" t="str">
        <f t="shared" si="913"/>
        <v/>
      </c>
      <c r="C9690" t="str">
        <f t="shared" si="912"/>
        <v/>
      </c>
      <c r="D9690" s="315" t="str">
        <f t="shared" si="915"/>
        <v/>
      </c>
      <c r="E9690" s="228">
        <v>0</v>
      </c>
      <c r="L9690" s="229">
        <f t="shared" si="911"/>
        <v>0</v>
      </c>
      <c r="M9690" s="229">
        <f t="shared" si="914"/>
        <v>0</v>
      </c>
    </row>
    <row r="9691" spans="1:13" ht="15" customHeight="1">
      <c r="A9691" s="76"/>
      <c r="B9691" s="77" t="str">
        <f t="shared" si="913"/>
        <v/>
      </c>
      <c r="C9691" t="str">
        <f t="shared" si="912"/>
        <v/>
      </c>
      <c r="D9691" s="315" t="str">
        <f t="shared" si="915"/>
        <v/>
      </c>
      <c r="E9691" s="228">
        <v>0</v>
      </c>
      <c r="L9691" s="229">
        <f t="shared" si="911"/>
        <v>0</v>
      </c>
      <c r="M9691" s="229">
        <f t="shared" si="914"/>
        <v>0</v>
      </c>
    </row>
    <row r="9692" spans="1:13" ht="15" customHeight="1">
      <c r="A9692" s="76"/>
      <c r="B9692" s="77" t="str">
        <f t="shared" si="913"/>
        <v/>
      </c>
      <c r="C9692" t="str">
        <f t="shared" si="912"/>
        <v/>
      </c>
      <c r="D9692" s="315" t="str">
        <f t="shared" si="915"/>
        <v/>
      </c>
      <c r="E9692" s="228">
        <v>0</v>
      </c>
      <c r="L9692" s="229">
        <f t="shared" si="911"/>
        <v>0</v>
      </c>
      <c r="M9692" s="229">
        <f t="shared" si="914"/>
        <v>0</v>
      </c>
    </row>
    <row r="9693" spans="1:13" ht="15" customHeight="1">
      <c r="A9693" s="76"/>
      <c r="B9693" s="77" t="str">
        <f t="shared" si="913"/>
        <v/>
      </c>
      <c r="C9693" t="str">
        <f t="shared" si="912"/>
        <v/>
      </c>
      <c r="D9693" s="315" t="str">
        <f t="shared" si="915"/>
        <v/>
      </c>
      <c r="E9693" s="228">
        <v>0</v>
      </c>
      <c r="L9693" s="229">
        <f t="shared" si="911"/>
        <v>0</v>
      </c>
      <c r="M9693" s="229">
        <f t="shared" si="914"/>
        <v>0</v>
      </c>
    </row>
    <row r="9694" spans="1:13" ht="15" customHeight="1">
      <c r="A9694" s="76"/>
      <c r="B9694" s="77" t="str">
        <f t="shared" si="913"/>
        <v/>
      </c>
      <c r="C9694" t="str">
        <f t="shared" si="912"/>
        <v/>
      </c>
      <c r="D9694" s="315" t="str">
        <f t="shared" si="915"/>
        <v/>
      </c>
      <c r="E9694" s="228">
        <v>0</v>
      </c>
      <c r="L9694" s="229">
        <f t="shared" si="911"/>
        <v>0</v>
      </c>
      <c r="M9694" s="229">
        <f t="shared" si="914"/>
        <v>0</v>
      </c>
    </row>
    <row r="9695" spans="1:13" ht="15" customHeight="1">
      <c r="A9695" s="76"/>
      <c r="B9695" s="77" t="str">
        <f t="shared" si="913"/>
        <v/>
      </c>
      <c r="C9695" t="str">
        <f t="shared" si="912"/>
        <v/>
      </c>
      <c r="D9695" s="315" t="str">
        <f t="shared" si="915"/>
        <v/>
      </c>
      <c r="E9695" s="228">
        <v>0</v>
      </c>
      <c r="L9695" s="229">
        <f t="shared" si="911"/>
        <v>0</v>
      </c>
      <c r="M9695" s="229">
        <f t="shared" si="914"/>
        <v>0</v>
      </c>
    </row>
    <row r="9696" spans="1:13" ht="15" customHeight="1">
      <c r="A9696" s="76"/>
      <c r="B9696" s="77" t="str">
        <f t="shared" si="913"/>
        <v/>
      </c>
      <c r="C9696" t="str">
        <f t="shared" si="912"/>
        <v/>
      </c>
      <c r="D9696" s="315" t="str">
        <f t="shared" si="915"/>
        <v/>
      </c>
      <c r="E9696" s="228">
        <v>0</v>
      </c>
      <c r="L9696" s="229">
        <f t="shared" si="911"/>
        <v>0</v>
      </c>
      <c r="M9696" s="229">
        <f t="shared" si="914"/>
        <v>0</v>
      </c>
    </row>
    <row r="9697" spans="1:13" ht="15" customHeight="1">
      <c r="A9697" s="76"/>
      <c r="B9697" s="77" t="str">
        <f t="shared" si="913"/>
        <v/>
      </c>
      <c r="C9697" t="str">
        <f t="shared" si="912"/>
        <v/>
      </c>
      <c r="D9697" s="315" t="str">
        <f t="shared" si="915"/>
        <v/>
      </c>
      <c r="E9697" s="228">
        <v>0</v>
      </c>
      <c r="L9697" s="229">
        <f t="shared" si="911"/>
        <v>0</v>
      </c>
      <c r="M9697" s="229">
        <f t="shared" si="914"/>
        <v>0</v>
      </c>
    </row>
    <row r="9698" spans="1:13" ht="15" customHeight="1">
      <c r="A9698" s="76"/>
      <c r="B9698" s="77" t="str">
        <f t="shared" si="913"/>
        <v/>
      </c>
      <c r="C9698" t="str">
        <f t="shared" si="912"/>
        <v/>
      </c>
      <c r="D9698" s="315" t="str">
        <f t="shared" si="915"/>
        <v/>
      </c>
      <c r="E9698" s="228">
        <v>0</v>
      </c>
      <c r="L9698" s="229">
        <f t="shared" si="911"/>
        <v>0</v>
      </c>
      <c r="M9698" s="229">
        <f t="shared" si="914"/>
        <v>0</v>
      </c>
    </row>
    <row r="9699" spans="1:13" ht="15" customHeight="1">
      <c r="A9699" s="76"/>
      <c r="B9699" s="77" t="str">
        <f t="shared" si="913"/>
        <v/>
      </c>
      <c r="C9699" t="str">
        <f t="shared" si="912"/>
        <v/>
      </c>
      <c r="D9699" s="315" t="str">
        <f t="shared" si="915"/>
        <v/>
      </c>
      <c r="E9699" s="228">
        <v>0</v>
      </c>
      <c r="L9699" s="229">
        <f t="shared" si="911"/>
        <v>0</v>
      </c>
      <c r="M9699" s="229">
        <f t="shared" si="914"/>
        <v>0</v>
      </c>
    </row>
    <row r="9700" spans="1:13" ht="15" customHeight="1">
      <c r="A9700" s="76"/>
      <c r="B9700" s="77" t="str">
        <f t="shared" si="913"/>
        <v/>
      </c>
      <c r="C9700" t="str">
        <f t="shared" si="912"/>
        <v/>
      </c>
      <c r="D9700" s="315" t="str">
        <f t="shared" si="915"/>
        <v/>
      </c>
      <c r="E9700" s="228">
        <v>0</v>
      </c>
      <c r="L9700" s="229">
        <f t="shared" si="911"/>
        <v>0</v>
      </c>
      <c r="M9700" s="229">
        <f t="shared" si="914"/>
        <v>0</v>
      </c>
    </row>
    <row r="9701" spans="1:13" ht="15" customHeight="1">
      <c r="A9701" s="76"/>
      <c r="B9701" s="77" t="str">
        <f t="shared" si="913"/>
        <v/>
      </c>
      <c r="C9701" t="str">
        <f t="shared" si="912"/>
        <v/>
      </c>
      <c r="D9701" s="315" t="str">
        <f t="shared" si="915"/>
        <v/>
      </c>
      <c r="E9701" s="228">
        <v>0</v>
      </c>
      <c r="L9701" s="229">
        <f t="shared" si="911"/>
        <v>0</v>
      </c>
      <c r="M9701" s="229">
        <f t="shared" si="914"/>
        <v>0</v>
      </c>
    </row>
    <row r="9702" spans="1:13" ht="15" customHeight="1">
      <c r="A9702" s="76"/>
      <c r="B9702" s="77" t="str">
        <f t="shared" si="913"/>
        <v/>
      </c>
      <c r="C9702" t="str">
        <f t="shared" si="912"/>
        <v/>
      </c>
      <c r="D9702" s="315" t="str">
        <f t="shared" si="915"/>
        <v/>
      </c>
      <c r="E9702" s="228">
        <v>0</v>
      </c>
      <c r="L9702" s="229">
        <f t="shared" si="911"/>
        <v>0</v>
      </c>
      <c r="M9702" s="229">
        <f t="shared" si="914"/>
        <v>0</v>
      </c>
    </row>
    <row r="9703" spans="1:13" ht="15" customHeight="1">
      <c r="A9703" s="76"/>
      <c r="B9703" s="77" t="str">
        <f t="shared" si="913"/>
        <v/>
      </c>
      <c r="C9703" t="str">
        <f t="shared" si="912"/>
        <v/>
      </c>
      <c r="D9703" s="315" t="str">
        <f t="shared" si="915"/>
        <v/>
      </c>
      <c r="E9703" s="228">
        <v>0</v>
      </c>
      <c r="L9703" s="229">
        <f t="shared" si="911"/>
        <v>0</v>
      </c>
      <c r="M9703" s="229">
        <f t="shared" si="914"/>
        <v>0</v>
      </c>
    </row>
    <row r="9704" spans="1:13" ht="15" customHeight="1">
      <c r="A9704" s="76"/>
      <c r="B9704" s="77" t="str">
        <f t="shared" si="913"/>
        <v/>
      </c>
      <c r="C9704" t="str">
        <f t="shared" si="912"/>
        <v/>
      </c>
      <c r="D9704" s="315" t="str">
        <f t="shared" si="915"/>
        <v/>
      </c>
      <c r="E9704" s="228">
        <v>0</v>
      </c>
      <c r="L9704" s="229">
        <f t="shared" si="911"/>
        <v>0</v>
      </c>
      <c r="M9704" s="229">
        <f t="shared" si="914"/>
        <v>0</v>
      </c>
    </row>
    <row r="9705" spans="1:13" ht="15" customHeight="1">
      <c r="A9705" s="76"/>
      <c r="B9705" s="77" t="str">
        <f t="shared" si="913"/>
        <v/>
      </c>
      <c r="C9705" t="str">
        <f t="shared" si="912"/>
        <v/>
      </c>
      <c r="D9705" s="315" t="str">
        <f t="shared" si="915"/>
        <v/>
      </c>
      <c r="E9705" s="228">
        <v>0</v>
      </c>
      <c r="L9705" s="229">
        <f t="shared" si="911"/>
        <v>0</v>
      </c>
      <c r="M9705" s="229">
        <f t="shared" si="914"/>
        <v>0</v>
      </c>
    </row>
    <row r="9706" spans="1:13" ht="15" customHeight="1">
      <c r="A9706" s="76"/>
      <c r="B9706" s="77" t="str">
        <f t="shared" si="913"/>
        <v/>
      </c>
      <c r="C9706" t="str">
        <f t="shared" si="912"/>
        <v/>
      </c>
      <c r="D9706" s="315" t="str">
        <f t="shared" si="915"/>
        <v/>
      </c>
      <c r="E9706" s="228">
        <v>0</v>
      </c>
      <c r="L9706" s="229">
        <f t="shared" si="911"/>
        <v>0</v>
      </c>
      <c r="M9706" s="229">
        <f t="shared" si="914"/>
        <v>0</v>
      </c>
    </row>
    <row r="9707" spans="1:13" ht="15" customHeight="1">
      <c r="A9707" s="76"/>
      <c r="B9707" s="77" t="str">
        <f t="shared" si="913"/>
        <v/>
      </c>
      <c r="C9707" t="str">
        <f t="shared" si="912"/>
        <v/>
      </c>
      <c r="D9707" s="315" t="str">
        <f t="shared" si="915"/>
        <v/>
      </c>
      <c r="E9707" s="228">
        <v>0</v>
      </c>
      <c r="M9707" s="229">
        <f t="shared" si="914"/>
        <v>0</v>
      </c>
    </row>
    <row r="9708" spans="1:13" ht="15" customHeight="1">
      <c r="A9708" s="76"/>
      <c r="B9708" s="77" t="str">
        <f t="shared" si="913"/>
        <v/>
      </c>
      <c r="C9708" t="str">
        <f t="shared" si="912"/>
        <v/>
      </c>
      <c r="D9708" s="315" t="str">
        <f t="shared" si="915"/>
        <v/>
      </c>
      <c r="E9708" s="228">
        <v>0</v>
      </c>
      <c r="M9708" s="229">
        <f t="shared" si="914"/>
        <v>0</v>
      </c>
    </row>
    <row r="9709" spans="1:13" ht="15" customHeight="1">
      <c r="A9709" s="76"/>
      <c r="B9709" s="77" t="str">
        <f t="shared" si="913"/>
        <v/>
      </c>
      <c r="C9709" t="str">
        <f t="shared" si="912"/>
        <v/>
      </c>
      <c r="D9709" s="315" t="str">
        <f t="shared" si="915"/>
        <v/>
      </c>
      <c r="E9709" s="228">
        <v>0</v>
      </c>
      <c r="M9709" s="229">
        <f t="shared" si="914"/>
        <v>0</v>
      </c>
    </row>
    <row r="9710" spans="1:13" ht="15" customHeight="1">
      <c r="A9710" s="76"/>
      <c r="B9710" s="77" t="str">
        <f t="shared" si="913"/>
        <v/>
      </c>
      <c r="C9710" t="str">
        <f t="shared" si="912"/>
        <v/>
      </c>
      <c r="D9710" s="315" t="str">
        <f t="shared" si="915"/>
        <v/>
      </c>
      <c r="E9710" s="228">
        <v>0</v>
      </c>
      <c r="M9710" s="229">
        <f t="shared" si="914"/>
        <v>0</v>
      </c>
    </row>
    <row r="9711" spans="1:13" ht="15" customHeight="1">
      <c r="A9711" s="76"/>
      <c r="B9711" s="77" t="str">
        <f t="shared" si="913"/>
        <v/>
      </c>
      <c r="C9711" t="str">
        <f t="shared" si="912"/>
        <v/>
      </c>
      <c r="D9711" s="315" t="str">
        <f t="shared" si="915"/>
        <v/>
      </c>
      <c r="E9711" s="228">
        <v>0</v>
      </c>
      <c r="M9711" s="229">
        <f t="shared" si="914"/>
        <v>0</v>
      </c>
    </row>
    <row r="9712" spans="1:13" ht="15" customHeight="1">
      <c r="A9712" s="76"/>
      <c r="B9712" s="77" t="str">
        <f t="shared" si="913"/>
        <v/>
      </c>
      <c r="C9712" t="str">
        <f t="shared" si="912"/>
        <v/>
      </c>
      <c r="D9712" s="315" t="str">
        <f t="shared" si="915"/>
        <v/>
      </c>
      <c r="E9712" s="228">
        <v>0</v>
      </c>
      <c r="M9712" s="229">
        <f t="shared" si="914"/>
        <v>0</v>
      </c>
    </row>
    <row r="9713" spans="1:13" ht="15" customHeight="1">
      <c r="A9713" s="76"/>
      <c r="B9713" s="77" t="str">
        <f t="shared" si="913"/>
        <v/>
      </c>
      <c r="C9713" t="str">
        <f t="shared" si="912"/>
        <v/>
      </c>
      <c r="D9713" s="315" t="str">
        <f t="shared" si="915"/>
        <v/>
      </c>
      <c r="E9713" s="228">
        <v>0</v>
      </c>
      <c r="M9713" s="229">
        <f t="shared" si="914"/>
        <v>0</v>
      </c>
    </row>
    <row r="9714" spans="1:13" ht="15" customHeight="1">
      <c r="A9714" s="76"/>
      <c r="B9714" s="77" t="str">
        <f t="shared" si="913"/>
        <v/>
      </c>
      <c r="C9714" t="str">
        <f t="shared" si="912"/>
        <v/>
      </c>
      <c r="D9714" s="315" t="str">
        <f t="shared" si="915"/>
        <v/>
      </c>
      <c r="E9714" s="228">
        <v>0</v>
      </c>
      <c r="M9714" s="229">
        <f t="shared" si="914"/>
        <v>0</v>
      </c>
    </row>
    <row r="9715" spans="1:13" ht="15" customHeight="1">
      <c r="A9715" s="76"/>
      <c r="B9715" s="77" t="str">
        <f t="shared" si="913"/>
        <v/>
      </c>
      <c r="C9715" t="str">
        <f t="shared" si="912"/>
        <v/>
      </c>
      <c r="D9715" s="315" t="str">
        <f t="shared" si="915"/>
        <v/>
      </c>
      <c r="E9715" s="228">
        <v>0</v>
      </c>
      <c r="M9715" s="229">
        <f t="shared" si="914"/>
        <v>0</v>
      </c>
    </row>
    <row r="9716" spans="1:13" ht="15" customHeight="1">
      <c r="A9716" s="76"/>
      <c r="B9716" s="77" t="str">
        <f t="shared" si="913"/>
        <v/>
      </c>
      <c r="C9716" t="str">
        <f t="shared" si="912"/>
        <v/>
      </c>
      <c r="D9716" s="315" t="str">
        <f t="shared" si="915"/>
        <v/>
      </c>
      <c r="E9716" s="228">
        <v>0</v>
      </c>
      <c r="M9716" s="229">
        <f t="shared" si="914"/>
        <v>0</v>
      </c>
    </row>
    <row r="9717" spans="1:13" ht="15" customHeight="1">
      <c r="A9717" s="76"/>
      <c r="B9717" s="77" t="str">
        <f t="shared" si="913"/>
        <v/>
      </c>
      <c r="C9717" t="str">
        <f t="shared" si="912"/>
        <v/>
      </c>
      <c r="D9717" s="315" t="str">
        <f t="shared" si="915"/>
        <v/>
      </c>
      <c r="E9717" s="228">
        <v>0</v>
      </c>
      <c r="M9717" s="229">
        <f t="shared" si="914"/>
        <v>0</v>
      </c>
    </row>
    <row r="9718" spans="1:13" ht="15" customHeight="1">
      <c r="A9718" s="76"/>
      <c r="B9718" s="77" t="str">
        <f t="shared" si="913"/>
        <v/>
      </c>
      <c r="C9718" t="str">
        <f t="shared" si="912"/>
        <v/>
      </c>
      <c r="D9718" s="315" t="str">
        <f t="shared" si="915"/>
        <v/>
      </c>
      <c r="E9718" s="228">
        <v>0</v>
      </c>
      <c r="M9718" s="229">
        <f t="shared" si="914"/>
        <v>0</v>
      </c>
    </row>
    <row r="9719" spans="1:13" ht="15" customHeight="1">
      <c r="A9719" s="76"/>
      <c r="B9719" s="77" t="str">
        <f t="shared" si="913"/>
        <v/>
      </c>
      <c r="C9719" t="str">
        <f t="shared" si="912"/>
        <v/>
      </c>
      <c r="D9719" s="315" t="str">
        <f t="shared" si="915"/>
        <v/>
      </c>
      <c r="E9719" s="228">
        <v>0</v>
      </c>
      <c r="M9719" s="229">
        <f t="shared" si="914"/>
        <v>0</v>
      </c>
    </row>
    <row r="9720" spans="1:13" ht="15" customHeight="1">
      <c r="A9720" s="76"/>
      <c r="B9720" s="77" t="str">
        <f t="shared" si="913"/>
        <v/>
      </c>
      <c r="C9720" t="str">
        <f t="shared" si="912"/>
        <v/>
      </c>
      <c r="D9720" s="315" t="str">
        <f t="shared" si="915"/>
        <v/>
      </c>
      <c r="E9720" s="228">
        <v>0</v>
      </c>
      <c r="M9720" s="229">
        <f t="shared" si="914"/>
        <v>0</v>
      </c>
    </row>
    <row r="9721" spans="1:13" ht="15" customHeight="1">
      <c r="A9721" s="76"/>
      <c r="B9721" s="77" t="str">
        <f t="shared" si="913"/>
        <v/>
      </c>
      <c r="C9721" t="str">
        <f t="shared" si="912"/>
        <v/>
      </c>
      <c r="D9721" s="315" t="str">
        <f t="shared" si="915"/>
        <v/>
      </c>
      <c r="E9721" s="228">
        <v>0</v>
      </c>
      <c r="M9721" s="229">
        <f t="shared" si="914"/>
        <v>0</v>
      </c>
    </row>
    <row r="9722" spans="1:13" ht="15" customHeight="1">
      <c r="A9722" s="76"/>
      <c r="B9722" s="77" t="str">
        <f t="shared" si="913"/>
        <v/>
      </c>
      <c r="C9722" t="str">
        <f t="shared" si="912"/>
        <v/>
      </c>
      <c r="D9722" s="315" t="str">
        <f t="shared" si="915"/>
        <v/>
      </c>
      <c r="E9722" s="228">
        <v>0</v>
      </c>
      <c r="M9722" s="229">
        <f t="shared" si="914"/>
        <v>0</v>
      </c>
    </row>
    <row r="9723" spans="1:13" ht="15" customHeight="1">
      <c r="A9723" s="76"/>
      <c r="B9723" s="77" t="str">
        <f t="shared" si="913"/>
        <v/>
      </c>
      <c r="C9723" t="str">
        <f t="shared" si="912"/>
        <v/>
      </c>
      <c r="D9723" s="315" t="str">
        <f t="shared" si="915"/>
        <v/>
      </c>
      <c r="E9723" s="228">
        <v>0</v>
      </c>
      <c r="M9723" s="229">
        <f t="shared" si="914"/>
        <v>0</v>
      </c>
    </row>
    <row r="9724" spans="1:13" ht="15" customHeight="1">
      <c r="A9724" s="76"/>
      <c r="B9724" s="77" t="str">
        <f t="shared" si="913"/>
        <v/>
      </c>
      <c r="C9724" t="str">
        <f t="shared" si="912"/>
        <v/>
      </c>
      <c r="D9724" s="315" t="str">
        <f t="shared" si="915"/>
        <v/>
      </c>
      <c r="E9724" s="228">
        <v>0</v>
      </c>
      <c r="M9724" s="229">
        <f t="shared" si="914"/>
        <v>0</v>
      </c>
    </row>
    <row r="9725" spans="1:13" ht="15" customHeight="1">
      <c r="A9725" s="76"/>
      <c r="B9725" s="77" t="str">
        <f t="shared" si="913"/>
        <v/>
      </c>
      <c r="C9725" t="str">
        <f t="shared" si="912"/>
        <v/>
      </c>
      <c r="D9725" s="315" t="str">
        <f t="shared" si="915"/>
        <v/>
      </c>
      <c r="E9725" s="228">
        <v>0</v>
      </c>
      <c r="M9725" s="229">
        <f t="shared" si="914"/>
        <v>0</v>
      </c>
    </row>
    <row r="9726" spans="1:13" ht="15" customHeight="1">
      <c r="A9726" s="76"/>
      <c r="B9726" s="77" t="str">
        <f t="shared" si="913"/>
        <v/>
      </c>
      <c r="C9726" t="str">
        <f t="shared" si="912"/>
        <v/>
      </c>
      <c r="D9726" s="315" t="str">
        <f t="shared" si="915"/>
        <v/>
      </c>
      <c r="E9726" s="228">
        <v>0</v>
      </c>
      <c r="M9726" s="229">
        <f t="shared" si="914"/>
        <v>0</v>
      </c>
    </row>
    <row r="9727" spans="1:13" ht="15" customHeight="1">
      <c r="A9727" s="76"/>
      <c r="B9727" s="77" t="str">
        <f t="shared" si="913"/>
        <v/>
      </c>
      <c r="C9727" t="str">
        <f t="shared" si="912"/>
        <v/>
      </c>
      <c r="D9727" s="315" t="str">
        <f t="shared" si="915"/>
        <v/>
      </c>
      <c r="E9727" s="228">
        <v>0</v>
      </c>
      <c r="M9727" s="229">
        <f t="shared" si="914"/>
        <v>0</v>
      </c>
    </row>
    <row r="9728" spans="1:13" ht="15" customHeight="1">
      <c r="A9728" s="76"/>
      <c r="B9728" s="77" t="str">
        <f t="shared" si="913"/>
        <v/>
      </c>
      <c r="C9728" t="str">
        <f t="shared" si="912"/>
        <v/>
      </c>
      <c r="D9728" s="315" t="str">
        <f t="shared" si="915"/>
        <v/>
      </c>
      <c r="E9728" s="228">
        <v>0</v>
      </c>
      <c r="M9728" s="229">
        <f t="shared" si="914"/>
        <v>0</v>
      </c>
    </row>
    <row r="9729" spans="1:13" ht="15" customHeight="1">
      <c r="A9729" s="76"/>
      <c r="B9729" s="77" t="str">
        <f t="shared" si="913"/>
        <v/>
      </c>
      <c r="C9729" t="str">
        <f t="shared" ref="C9729:C9792" si="916">IF(A9729&lt;&gt;"",TEXT(A9729,"aaaa"),"")</f>
        <v/>
      </c>
      <c r="D9729" s="315" t="str">
        <f t="shared" si="915"/>
        <v/>
      </c>
      <c r="E9729" s="228">
        <v>0</v>
      </c>
      <c r="M9729" s="229">
        <f t="shared" si="914"/>
        <v>0</v>
      </c>
    </row>
    <row r="9730" spans="1:13" ht="15" customHeight="1">
      <c r="A9730" s="76"/>
      <c r="B9730" s="77" t="str">
        <f t="shared" si="913"/>
        <v/>
      </c>
      <c r="C9730" t="str">
        <f t="shared" si="916"/>
        <v/>
      </c>
      <c r="D9730" s="315" t="str">
        <f t="shared" si="915"/>
        <v/>
      </c>
      <c r="E9730" s="228">
        <v>0</v>
      </c>
      <c r="M9730" s="229">
        <f t="shared" si="914"/>
        <v>0</v>
      </c>
    </row>
    <row r="9731" spans="1:13" ht="15" customHeight="1">
      <c r="A9731" s="76"/>
      <c r="B9731" s="77" t="str">
        <f t="shared" si="913"/>
        <v/>
      </c>
      <c r="C9731" t="str">
        <f t="shared" si="916"/>
        <v/>
      </c>
      <c r="D9731" s="315" t="str">
        <f t="shared" si="915"/>
        <v/>
      </c>
      <c r="E9731" s="228">
        <v>0</v>
      </c>
      <c r="M9731" s="229">
        <f t="shared" si="914"/>
        <v>0</v>
      </c>
    </row>
    <row r="9732" spans="1:13" ht="15" customHeight="1">
      <c r="A9732" s="76"/>
      <c r="B9732" s="77" t="str">
        <f t="shared" si="913"/>
        <v/>
      </c>
      <c r="C9732" t="str">
        <f t="shared" si="916"/>
        <v/>
      </c>
      <c r="D9732" s="315" t="str">
        <f t="shared" si="915"/>
        <v/>
      </c>
      <c r="E9732" s="228">
        <v>0</v>
      </c>
      <c r="M9732" s="229">
        <f t="shared" si="914"/>
        <v>0</v>
      </c>
    </row>
    <row r="9733" spans="1:13" ht="15" customHeight="1">
      <c r="A9733" s="76"/>
      <c r="B9733" s="77" t="str">
        <f t="shared" si="913"/>
        <v/>
      </c>
      <c r="C9733" t="str">
        <f t="shared" si="916"/>
        <v/>
      </c>
      <c r="D9733" s="315" t="str">
        <f t="shared" si="915"/>
        <v/>
      </c>
      <c r="E9733" s="228">
        <v>0</v>
      </c>
      <c r="M9733" s="229">
        <f t="shared" si="914"/>
        <v>0</v>
      </c>
    </row>
    <row r="9734" spans="1:13" ht="15" customHeight="1">
      <c r="A9734" s="76"/>
      <c r="B9734" s="77" t="str">
        <f t="shared" si="913"/>
        <v/>
      </c>
      <c r="C9734" t="str">
        <f t="shared" si="916"/>
        <v/>
      </c>
      <c r="D9734" s="315" t="str">
        <f t="shared" si="915"/>
        <v/>
      </c>
      <c r="E9734" s="228">
        <v>0</v>
      </c>
      <c r="M9734" s="229">
        <f t="shared" si="914"/>
        <v>0</v>
      </c>
    </row>
    <row r="9735" spans="1:13" ht="15" customHeight="1">
      <c r="A9735" s="76"/>
      <c r="B9735" s="77" t="str">
        <f t="shared" ref="B9735:B9798" si="917">IF(A9735="","",TEXT(A9735,"DDDD"))</f>
        <v/>
      </c>
      <c r="C9735" t="str">
        <f t="shared" si="916"/>
        <v/>
      </c>
      <c r="D9735" s="315" t="str">
        <f t="shared" si="915"/>
        <v/>
      </c>
      <c r="E9735" s="228">
        <v>0</v>
      </c>
      <c r="M9735" s="229">
        <f t="shared" ref="M9735:M9798" si="918">IF(H9735=0,0,(1-M$4)*H9735)</f>
        <v>0</v>
      </c>
    </row>
    <row r="9736" spans="1:13" ht="15" customHeight="1">
      <c r="A9736" s="76"/>
      <c r="B9736" s="77" t="str">
        <f t="shared" si="917"/>
        <v/>
      </c>
      <c r="C9736" t="str">
        <f t="shared" si="916"/>
        <v/>
      </c>
      <c r="D9736" s="315" t="str">
        <f t="shared" ref="D9736:D9799" si="919">IF(A9736&lt;&gt;"",PROPER(TEXT(A9736,"Mmmm")),"")</f>
        <v/>
      </c>
      <c r="E9736" s="228">
        <v>0</v>
      </c>
      <c r="M9736" s="229">
        <f t="shared" si="918"/>
        <v>0</v>
      </c>
    </row>
    <row r="9737" spans="1:13" ht="15" customHeight="1">
      <c r="A9737" s="76"/>
      <c r="B9737" s="77" t="str">
        <f t="shared" si="917"/>
        <v/>
      </c>
      <c r="C9737" t="str">
        <f t="shared" si="916"/>
        <v/>
      </c>
      <c r="D9737" s="315" t="str">
        <f t="shared" si="919"/>
        <v/>
      </c>
      <c r="E9737" s="228">
        <v>0</v>
      </c>
      <c r="M9737" s="229">
        <f t="shared" si="918"/>
        <v>0</v>
      </c>
    </row>
    <row r="9738" spans="1:13" ht="15" customHeight="1">
      <c r="A9738" s="76"/>
      <c r="B9738" s="77" t="str">
        <f t="shared" si="917"/>
        <v/>
      </c>
      <c r="C9738" t="str">
        <f t="shared" si="916"/>
        <v/>
      </c>
      <c r="D9738" s="315" t="str">
        <f t="shared" si="919"/>
        <v/>
      </c>
      <c r="E9738" s="228">
        <v>0</v>
      </c>
      <c r="M9738" s="229">
        <f t="shared" si="918"/>
        <v>0</v>
      </c>
    </row>
    <row r="9739" spans="1:13" ht="15" customHeight="1">
      <c r="A9739" s="76"/>
      <c r="B9739" s="77" t="str">
        <f t="shared" si="917"/>
        <v/>
      </c>
      <c r="C9739" t="str">
        <f t="shared" si="916"/>
        <v/>
      </c>
      <c r="D9739" s="315" t="str">
        <f t="shared" si="919"/>
        <v/>
      </c>
      <c r="E9739" s="228">
        <v>0</v>
      </c>
      <c r="M9739" s="229">
        <f t="shared" si="918"/>
        <v>0</v>
      </c>
    </row>
    <row r="9740" spans="1:13" ht="15" customHeight="1">
      <c r="A9740" s="76"/>
      <c r="B9740" s="77" t="str">
        <f t="shared" si="917"/>
        <v/>
      </c>
      <c r="C9740" t="str">
        <f t="shared" si="916"/>
        <v/>
      </c>
      <c r="D9740" s="315" t="str">
        <f t="shared" si="919"/>
        <v/>
      </c>
      <c r="E9740" s="228">
        <v>0</v>
      </c>
      <c r="M9740" s="229">
        <f t="shared" si="918"/>
        <v>0</v>
      </c>
    </row>
    <row r="9741" spans="1:13" ht="15" customHeight="1">
      <c r="A9741" s="76"/>
      <c r="B9741" s="77" t="str">
        <f t="shared" si="917"/>
        <v/>
      </c>
      <c r="C9741" t="str">
        <f t="shared" si="916"/>
        <v/>
      </c>
      <c r="D9741" s="315" t="str">
        <f t="shared" si="919"/>
        <v/>
      </c>
      <c r="E9741" s="228">
        <v>0</v>
      </c>
      <c r="M9741" s="229">
        <f t="shared" si="918"/>
        <v>0</v>
      </c>
    </row>
    <row r="9742" spans="1:13" ht="15" customHeight="1">
      <c r="A9742" s="76"/>
      <c r="B9742" s="77" t="str">
        <f t="shared" si="917"/>
        <v/>
      </c>
      <c r="C9742" t="str">
        <f t="shared" si="916"/>
        <v/>
      </c>
      <c r="D9742" s="315" t="str">
        <f t="shared" si="919"/>
        <v/>
      </c>
      <c r="E9742" s="228">
        <v>0</v>
      </c>
      <c r="M9742" s="229">
        <f t="shared" si="918"/>
        <v>0</v>
      </c>
    </row>
    <row r="9743" spans="1:13" ht="15" customHeight="1">
      <c r="A9743" s="76"/>
      <c r="B9743" s="77" t="str">
        <f t="shared" si="917"/>
        <v/>
      </c>
      <c r="C9743" t="str">
        <f t="shared" si="916"/>
        <v/>
      </c>
      <c r="D9743" s="315" t="str">
        <f t="shared" si="919"/>
        <v/>
      </c>
      <c r="E9743" s="228">
        <v>0</v>
      </c>
      <c r="M9743" s="229">
        <f t="shared" si="918"/>
        <v>0</v>
      </c>
    </row>
    <row r="9744" spans="1:13" ht="15" customHeight="1">
      <c r="A9744" s="76"/>
      <c r="B9744" s="77" t="str">
        <f t="shared" si="917"/>
        <v/>
      </c>
      <c r="C9744" t="str">
        <f t="shared" si="916"/>
        <v/>
      </c>
      <c r="D9744" s="315" t="str">
        <f t="shared" si="919"/>
        <v/>
      </c>
      <c r="E9744" s="228">
        <v>0</v>
      </c>
      <c r="M9744" s="229">
        <f t="shared" si="918"/>
        <v>0</v>
      </c>
    </row>
    <row r="9745" spans="1:13" ht="15" customHeight="1">
      <c r="A9745" s="76"/>
      <c r="B9745" s="77" t="str">
        <f t="shared" si="917"/>
        <v/>
      </c>
      <c r="C9745" t="str">
        <f t="shared" si="916"/>
        <v/>
      </c>
      <c r="D9745" s="315" t="str">
        <f t="shared" si="919"/>
        <v/>
      </c>
      <c r="E9745" s="228">
        <v>0</v>
      </c>
      <c r="M9745" s="229">
        <f t="shared" si="918"/>
        <v>0</v>
      </c>
    </row>
    <row r="9746" spans="1:13" ht="15" customHeight="1">
      <c r="A9746" s="76"/>
      <c r="B9746" s="77" t="str">
        <f t="shared" si="917"/>
        <v/>
      </c>
      <c r="C9746" t="str">
        <f t="shared" si="916"/>
        <v/>
      </c>
      <c r="D9746" s="315" t="str">
        <f t="shared" si="919"/>
        <v/>
      </c>
      <c r="E9746" s="228">
        <v>0</v>
      </c>
      <c r="M9746" s="229">
        <f t="shared" si="918"/>
        <v>0</v>
      </c>
    </row>
    <row r="9747" spans="1:13" ht="15" customHeight="1">
      <c r="A9747" s="76"/>
      <c r="B9747" s="77" t="str">
        <f t="shared" si="917"/>
        <v/>
      </c>
      <c r="C9747" t="str">
        <f t="shared" si="916"/>
        <v/>
      </c>
      <c r="D9747" s="315" t="str">
        <f t="shared" si="919"/>
        <v/>
      </c>
      <c r="E9747" s="228">
        <v>0</v>
      </c>
      <c r="M9747" s="229">
        <f t="shared" si="918"/>
        <v>0</v>
      </c>
    </row>
    <row r="9748" spans="1:13" ht="15" customHeight="1">
      <c r="A9748" s="76"/>
      <c r="B9748" s="77" t="str">
        <f t="shared" si="917"/>
        <v/>
      </c>
      <c r="C9748" t="str">
        <f t="shared" si="916"/>
        <v/>
      </c>
      <c r="D9748" s="315" t="str">
        <f t="shared" si="919"/>
        <v/>
      </c>
      <c r="E9748" s="228">
        <v>0</v>
      </c>
      <c r="M9748" s="229">
        <f t="shared" si="918"/>
        <v>0</v>
      </c>
    </row>
    <row r="9749" spans="1:13" ht="15" customHeight="1">
      <c r="A9749" s="76"/>
      <c r="B9749" s="77" t="str">
        <f t="shared" si="917"/>
        <v/>
      </c>
      <c r="C9749" t="str">
        <f t="shared" si="916"/>
        <v/>
      </c>
      <c r="D9749" s="315" t="str">
        <f t="shared" si="919"/>
        <v/>
      </c>
      <c r="E9749" s="228">
        <v>0</v>
      </c>
      <c r="M9749" s="229">
        <f t="shared" si="918"/>
        <v>0</v>
      </c>
    </row>
    <row r="9750" spans="1:13" ht="15" customHeight="1">
      <c r="A9750" s="76"/>
      <c r="B9750" s="77" t="str">
        <f t="shared" si="917"/>
        <v/>
      </c>
      <c r="C9750" t="str">
        <f t="shared" si="916"/>
        <v/>
      </c>
      <c r="D9750" s="315" t="str">
        <f t="shared" si="919"/>
        <v/>
      </c>
      <c r="E9750" s="228">
        <v>0</v>
      </c>
      <c r="M9750" s="229">
        <f t="shared" si="918"/>
        <v>0</v>
      </c>
    </row>
    <row r="9751" spans="1:13" ht="15" customHeight="1">
      <c r="A9751" s="76"/>
      <c r="B9751" s="77" t="str">
        <f t="shared" si="917"/>
        <v/>
      </c>
      <c r="C9751" t="str">
        <f t="shared" si="916"/>
        <v/>
      </c>
      <c r="D9751" s="315" t="str">
        <f t="shared" si="919"/>
        <v/>
      </c>
      <c r="E9751" s="228">
        <v>0</v>
      </c>
      <c r="M9751" s="229">
        <f t="shared" si="918"/>
        <v>0</v>
      </c>
    </row>
    <row r="9752" spans="1:13" ht="15" customHeight="1">
      <c r="A9752" s="76"/>
      <c r="B9752" s="77" t="str">
        <f t="shared" si="917"/>
        <v/>
      </c>
      <c r="C9752" t="str">
        <f t="shared" si="916"/>
        <v/>
      </c>
      <c r="D9752" s="315" t="str">
        <f t="shared" si="919"/>
        <v/>
      </c>
      <c r="E9752" s="228">
        <v>0</v>
      </c>
      <c r="M9752" s="229">
        <f t="shared" si="918"/>
        <v>0</v>
      </c>
    </row>
    <row r="9753" spans="1:13" ht="15" customHeight="1">
      <c r="A9753" s="76"/>
      <c r="B9753" s="77" t="str">
        <f t="shared" si="917"/>
        <v/>
      </c>
      <c r="C9753" t="str">
        <f t="shared" si="916"/>
        <v/>
      </c>
      <c r="D9753" s="315" t="str">
        <f t="shared" si="919"/>
        <v/>
      </c>
      <c r="E9753" s="228">
        <v>0</v>
      </c>
      <c r="M9753" s="229">
        <f t="shared" si="918"/>
        <v>0</v>
      </c>
    </row>
    <row r="9754" spans="1:13" ht="15" customHeight="1">
      <c r="A9754" s="76"/>
      <c r="B9754" s="77" t="str">
        <f t="shared" si="917"/>
        <v/>
      </c>
      <c r="C9754" t="str">
        <f t="shared" si="916"/>
        <v/>
      </c>
      <c r="D9754" s="315" t="str">
        <f t="shared" si="919"/>
        <v/>
      </c>
      <c r="E9754" s="228">
        <v>0</v>
      </c>
      <c r="M9754" s="229">
        <f t="shared" si="918"/>
        <v>0</v>
      </c>
    </row>
    <row r="9755" spans="1:13" ht="15" customHeight="1">
      <c r="A9755" s="76"/>
      <c r="B9755" s="77" t="str">
        <f t="shared" si="917"/>
        <v/>
      </c>
      <c r="C9755" t="str">
        <f t="shared" si="916"/>
        <v/>
      </c>
      <c r="D9755" s="315" t="str">
        <f t="shared" si="919"/>
        <v/>
      </c>
      <c r="E9755" s="228">
        <v>0</v>
      </c>
      <c r="M9755" s="229">
        <f t="shared" si="918"/>
        <v>0</v>
      </c>
    </row>
    <row r="9756" spans="1:13" ht="15" customHeight="1">
      <c r="A9756" s="76"/>
      <c r="B9756" s="77" t="str">
        <f t="shared" si="917"/>
        <v/>
      </c>
      <c r="C9756" t="str">
        <f t="shared" si="916"/>
        <v/>
      </c>
      <c r="D9756" s="315" t="str">
        <f t="shared" si="919"/>
        <v/>
      </c>
      <c r="E9756" s="228">
        <v>0</v>
      </c>
      <c r="M9756" s="229">
        <f t="shared" si="918"/>
        <v>0</v>
      </c>
    </row>
    <row r="9757" spans="1:13" ht="15" customHeight="1">
      <c r="A9757" s="76"/>
      <c r="B9757" s="77" t="str">
        <f t="shared" si="917"/>
        <v/>
      </c>
      <c r="C9757" t="str">
        <f t="shared" si="916"/>
        <v/>
      </c>
      <c r="D9757" s="315" t="str">
        <f t="shared" si="919"/>
        <v/>
      </c>
      <c r="E9757" s="228">
        <v>0</v>
      </c>
      <c r="M9757" s="229">
        <f t="shared" si="918"/>
        <v>0</v>
      </c>
    </row>
    <row r="9758" spans="1:13" ht="15" customHeight="1">
      <c r="A9758" s="76"/>
      <c r="B9758" s="77" t="str">
        <f t="shared" si="917"/>
        <v/>
      </c>
      <c r="C9758" t="str">
        <f t="shared" si="916"/>
        <v/>
      </c>
      <c r="D9758" s="315" t="str">
        <f t="shared" si="919"/>
        <v/>
      </c>
      <c r="E9758" s="228">
        <v>0</v>
      </c>
      <c r="M9758" s="229">
        <f t="shared" si="918"/>
        <v>0</v>
      </c>
    </row>
    <row r="9759" spans="1:13" ht="15" customHeight="1">
      <c r="A9759" s="76"/>
      <c r="B9759" s="77" t="str">
        <f t="shared" si="917"/>
        <v/>
      </c>
      <c r="C9759" t="str">
        <f t="shared" si="916"/>
        <v/>
      </c>
      <c r="D9759" s="315" t="str">
        <f t="shared" si="919"/>
        <v/>
      </c>
      <c r="E9759" s="228">
        <v>0</v>
      </c>
      <c r="M9759" s="229">
        <f t="shared" si="918"/>
        <v>0</v>
      </c>
    </row>
    <row r="9760" spans="1:13" ht="15" customHeight="1">
      <c r="A9760" s="76"/>
      <c r="B9760" s="77" t="str">
        <f t="shared" si="917"/>
        <v/>
      </c>
      <c r="C9760" t="str">
        <f t="shared" si="916"/>
        <v/>
      </c>
      <c r="D9760" s="315" t="str">
        <f t="shared" si="919"/>
        <v/>
      </c>
      <c r="E9760" s="228">
        <v>0</v>
      </c>
      <c r="M9760" s="229">
        <f t="shared" si="918"/>
        <v>0</v>
      </c>
    </row>
    <row r="9761" spans="1:13" ht="15" customHeight="1">
      <c r="A9761" s="76"/>
      <c r="B9761" s="77" t="str">
        <f t="shared" si="917"/>
        <v/>
      </c>
      <c r="C9761" t="str">
        <f t="shared" si="916"/>
        <v/>
      </c>
      <c r="D9761" s="315" t="str">
        <f t="shared" si="919"/>
        <v/>
      </c>
      <c r="E9761" s="228">
        <v>0</v>
      </c>
      <c r="M9761" s="229">
        <f t="shared" si="918"/>
        <v>0</v>
      </c>
    </row>
    <row r="9762" spans="1:13" ht="15" customHeight="1">
      <c r="A9762" s="76"/>
      <c r="B9762" s="77" t="str">
        <f t="shared" si="917"/>
        <v/>
      </c>
      <c r="C9762" t="str">
        <f t="shared" si="916"/>
        <v/>
      </c>
      <c r="D9762" s="315" t="str">
        <f t="shared" si="919"/>
        <v/>
      </c>
      <c r="E9762" s="228">
        <v>0</v>
      </c>
      <c r="M9762" s="229">
        <f t="shared" si="918"/>
        <v>0</v>
      </c>
    </row>
    <row r="9763" spans="1:13" ht="15" customHeight="1">
      <c r="A9763" s="76"/>
      <c r="B9763" s="77" t="str">
        <f t="shared" si="917"/>
        <v/>
      </c>
      <c r="C9763" t="str">
        <f t="shared" si="916"/>
        <v/>
      </c>
      <c r="D9763" s="315" t="str">
        <f t="shared" si="919"/>
        <v/>
      </c>
      <c r="E9763" s="228">
        <v>0</v>
      </c>
      <c r="M9763" s="229">
        <f t="shared" si="918"/>
        <v>0</v>
      </c>
    </row>
    <row r="9764" spans="1:13" ht="15" customHeight="1">
      <c r="A9764" s="76"/>
      <c r="B9764" s="77" t="str">
        <f t="shared" si="917"/>
        <v/>
      </c>
      <c r="C9764" t="str">
        <f t="shared" si="916"/>
        <v/>
      </c>
      <c r="D9764" s="315" t="str">
        <f t="shared" si="919"/>
        <v/>
      </c>
      <c r="E9764" s="228">
        <v>0</v>
      </c>
      <c r="M9764" s="229">
        <f t="shared" si="918"/>
        <v>0</v>
      </c>
    </row>
    <row r="9765" spans="1:13" ht="15" customHeight="1">
      <c r="A9765" s="76"/>
      <c r="B9765" s="77" t="str">
        <f t="shared" si="917"/>
        <v/>
      </c>
      <c r="C9765" t="str">
        <f t="shared" si="916"/>
        <v/>
      </c>
      <c r="D9765" s="315" t="str">
        <f t="shared" si="919"/>
        <v/>
      </c>
      <c r="E9765" s="228">
        <v>0</v>
      </c>
      <c r="M9765" s="229">
        <f t="shared" si="918"/>
        <v>0</v>
      </c>
    </row>
    <row r="9766" spans="1:13" ht="15" customHeight="1">
      <c r="A9766" s="76"/>
      <c r="B9766" s="77" t="str">
        <f t="shared" si="917"/>
        <v/>
      </c>
      <c r="C9766" t="str">
        <f t="shared" si="916"/>
        <v/>
      </c>
      <c r="D9766" s="315" t="str">
        <f t="shared" si="919"/>
        <v/>
      </c>
      <c r="E9766" s="228">
        <v>0</v>
      </c>
      <c r="M9766" s="229">
        <f t="shared" si="918"/>
        <v>0</v>
      </c>
    </row>
    <row r="9767" spans="1:13" ht="15" customHeight="1">
      <c r="A9767" s="76"/>
      <c r="B9767" s="77" t="str">
        <f t="shared" si="917"/>
        <v/>
      </c>
      <c r="C9767" t="str">
        <f t="shared" si="916"/>
        <v/>
      </c>
      <c r="D9767" s="315" t="str">
        <f t="shared" si="919"/>
        <v/>
      </c>
      <c r="E9767" s="228">
        <v>0</v>
      </c>
      <c r="M9767" s="229">
        <f t="shared" si="918"/>
        <v>0</v>
      </c>
    </row>
    <row r="9768" spans="1:13" ht="15" customHeight="1">
      <c r="A9768" s="76"/>
      <c r="B9768" s="77" t="str">
        <f t="shared" si="917"/>
        <v/>
      </c>
      <c r="C9768" t="str">
        <f t="shared" si="916"/>
        <v/>
      </c>
      <c r="D9768" s="315" t="str">
        <f t="shared" si="919"/>
        <v/>
      </c>
      <c r="E9768" s="228">
        <v>0</v>
      </c>
      <c r="M9768" s="229">
        <f t="shared" si="918"/>
        <v>0</v>
      </c>
    </row>
    <row r="9769" spans="1:13" ht="15" customHeight="1">
      <c r="A9769" s="76"/>
      <c r="B9769" s="77" t="str">
        <f t="shared" si="917"/>
        <v/>
      </c>
      <c r="C9769" t="str">
        <f t="shared" si="916"/>
        <v/>
      </c>
      <c r="D9769" s="315" t="str">
        <f t="shared" si="919"/>
        <v/>
      </c>
      <c r="E9769" s="228">
        <v>0</v>
      </c>
      <c r="M9769" s="229">
        <f t="shared" si="918"/>
        <v>0</v>
      </c>
    </row>
    <row r="9770" spans="1:13" ht="15" customHeight="1">
      <c r="A9770" s="76"/>
      <c r="B9770" s="77" t="str">
        <f t="shared" si="917"/>
        <v/>
      </c>
      <c r="C9770" t="str">
        <f t="shared" si="916"/>
        <v/>
      </c>
      <c r="D9770" s="315" t="str">
        <f t="shared" si="919"/>
        <v/>
      </c>
      <c r="E9770" s="228">
        <v>0</v>
      </c>
      <c r="M9770" s="229">
        <f t="shared" si="918"/>
        <v>0</v>
      </c>
    </row>
    <row r="9771" spans="1:13" ht="15" customHeight="1">
      <c r="A9771" s="76"/>
      <c r="B9771" s="77" t="str">
        <f t="shared" si="917"/>
        <v/>
      </c>
      <c r="C9771" t="str">
        <f t="shared" si="916"/>
        <v/>
      </c>
      <c r="D9771" s="315" t="str">
        <f t="shared" si="919"/>
        <v/>
      </c>
      <c r="E9771" s="228">
        <v>0</v>
      </c>
      <c r="M9771" s="229">
        <f t="shared" si="918"/>
        <v>0</v>
      </c>
    </row>
    <row r="9772" spans="1:13" ht="15" customHeight="1">
      <c r="A9772" s="76"/>
      <c r="B9772" s="77" t="str">
        <f t="shared" si="917"/>
        <v/>
      </c>
      <c r="C9772" t="str">
        <f t="shared" si="916"/>
        <v/>
      </c>
      <c r="D9772" s="315" t="str">
        <f t="shared" si="919"/>
        <v/>
      </c>
      <c r="E9772" s="228">
        <v>0</v>
      </c>
      <c r="M9772" s="229">
        <f t="shared" si="918"/>
        <v>0</v>
      </c>
    </row>
    <row r="9773" spans="1:13" ht="15" customHeight="1">
      <c r="A9773" s="76"/>
      <c r="B9773" s="77" t="str">
        <f t="shared" si="917"/>
        <v/>
      </c>
      <c r="C9773" t="str">
        <f t="shared" si="916"/>
        <v/>
      </c>
      <c r="D9773" s="315" t="str">
        <f t="shared" si="919"/>
        <v/>
      </c>
      <c r="E9773" s="228">
        <v>0</v>
      </c>
      <c r="M9773" s="229">
        <f t="shared" si="918"/>
        <v>0</v>
      </c>
    </row>
    <row r="9774" spans="1:13" ht="15" customHeight="1">
      <c r="A9774" s="76"/>
      <c r="B9774" s="77" t="str">
        <f t="shared" si="917"/>
        <v/>
      </c>
      <c r="C9774" t="str">
        <f t="shared" si="916"/>
        <v/>
      </c>
      <c r="D9774" s="315" t="str">
        <f t="shared" si="919"/>
        <v/>
      </c>
      <c r="E9774" s="228">
        <v>0</v>
      </c>
      <c r="M9774" s="229">
        <f t="shared" si="918"/>
        <v>0</v>
      </c>
    </row>
    <row r="9775" spans="1:13" ht="15" customHeight="1">
      <c r="A9775" s="76"/>
      <c r="B9775" s="77" t="str">
        <f t="shared" si="917"/>
        <v/>
      </c>
      <c r="C9775" t="str">
        <f t="shared" si="916"/>
        <v/>
      </c>
      <c r="D9775" s="315" t="str">
        <f t="shared" si="919"/>
        <v/>
      </c>
      <c r="E9775" s="228">
        <v>0</v>
      </c>
      <c r="M9775" s="229">
        <f t="shared" si="918"/>
        <v>0</v>
      </c>
    </row>
    <row r="9776" spans="1:13" ht="15" customHeight="1">
      <c r="A9776" s="76"/>
      <c r="B9776" s="77" t="str">
        <f t="shared" si="917"/>
        <v/>
      </c>
      <c r="C9776" t="str">
        <f t="shared" si="916"/>
        <v/>
      </c>
      <c r="D9776" s="315" t="str">
        <f t="shared" si="919"/>
        <v/>
      </c>
      <c r="E9776" s="228">
        <v>0</v>
      </c>
      <c r="M9776" s="229">
        <f t="shared" si="918"/>
        <v>0</v>
      </c>
    </row>
    <row r="9777" spans="1:13" ht="15" customHeight="1">
      <c r="A9777" s="76"/>
      <c r="B9777" s="77" t="str">
        <f t="shared" si="917"/>
        <v/>
      </c>
      <c r="C9777" t="str">
        <f t="shared" si="916"/>
        <v/>
      </c>
      <c r="D9777" s="315" t="str">
        <f t="shared" si="919"/>
        <v/>
      </c>
      <c r="E9777" s="228">
        <v>0</v>
      </c>
      <c r="M9777" s="229">
        <f t="shared" si="918"/>
        <v>0</v>
      </c>
    </row>
    <row r="9778" spans="1:13" ht="15" customHeight="1">
      <c r="A9778" s="76"/>
      <c r="B9778" s="77" t="str">
        <f t="shared" si="917"/>
        <v/>
      </c>
      <c r="C9778" t="str">
        <f t="shared" si="916"/>
        <v/>
      </c>
      <c r="D9778" s="315" t="str">
        <f t="shared" si="919"/>
        <v/>
      </c>
      <c r="E9778" s="228">
        <v>0</v>
      </c>
      <c r="M9778" s="229">
        <f t="shared" si="918"/>
        <v>0</v>
      </c>
    </row>
    <row r="9779" spans="1:13" ht="15" customHeight="1">
      <c r="A9779" s="76"/>
      <c r="B9779" s="77" t="str">
        <f t="shared" si="917"/>
        <v/>
      </c>
      <c r="C9779" t="str">
        <f t="shared" si="916"/>
        <v/>
      </c>
      <c r="D9779" s="315" t="str">
        <f t="shared" si="919"/>
        <v/>
      </c>
      <c r="E9779" s="228">
        <v>0</v>
      </c>
      <c r="M9779" s="229">
        <f t="shared" si="918"/>
        <v>0</v>
      </c>
    </row>
    <row r="9780" spans="1:13" ht="15" customHeight="1">
      <c r="A9780" s="76"/>
      <c r="B9780" s="77" t="str">
        <f t="shared" si="917"/>
        <v/>
      </c>
      <c r="C9780" t="str">
        <f t="shared" si="916"/>
        <v/>
      </c>
      <c r="D9780" s="315" t="str">
        <f t="shared" si="919"/>
        <v/>
      </c>
      <c r="E9780" s="228">
        <v>0</v>
      </c>
      <c r="M9780" s="229">
        <f t="shared" si="918"/>
        <v>0</v>
      </c>
    </row>
    <row r="9781" spans="1:13" ht="15" customHeight="1">
      <c r="A9781" s="76"/>
      <c r="B9781" s="77" t="str">
        <f t="shared" si="917"/>
        <v/>
      </c>
      <c r="C9781" t="str">
        <f t="shared" si="916"/>
        <v/>
      </c>
      <c r="D9781" s="315" t="str">
        <f t="shared" si="919"/>
        <v/>
      </c>
      <c r="E9781" s="228">
        <v>0</v>
      </c>
      <c r="M9781" s="229">
        <f t="shared" si="918"/>
        <v>0</v>
      </c>
    </row>
    <row r="9782" spans="1:13" ht="15" customHeight="1">
      <c r="A9782" s="76"/>
      <c r="B9782" s="77" t="str">
        <f t="shared" si="917"/>
        <v/>
      </c>
      <c r="C9782" t="str">
        <f t="shared" si="916"/>
        <v/>
      </c>
      <c r="D9782" s="315" t="str">
        <f t="shared" si="919"/>
        <v/>
      </c>
      <c r="E9782" s="228">
        <v>0</v>
      </c>
      <c r="M9782" s="229">
        <f t="shared" si="918"/>
        <v>0</v>
      </c>
    </row>
    <row r="9783" spans="1:13" ht="15" customHeight="1">
      <c r="A9783" s="76"/>
      <c r="B9783" s="77" t="str">
        <f t="shared" si="917"/>
        <v/>
      </c>
      <c r="C9783" t="str">
        <f t="shared" si="916"/>
        <v/>
      </c>
      <c r="D9783" s="315" t="str">
        <f t="shared" si="919"/>
        <v/>
      </c>
      <c r="E9783" s="228">
        <v>0</v>
      </c>
      <c r="M9783" s="229">
        <f t="shared" si="918"/>
        <v>0</v>
      </c>
    </row>
    <row r="9784" spans="1:13" ht="15" customHeight="1">
      <c r="A9784" s="76"/>
      <c r="B9784" s="77" t="str">
        <f t="shared" si="917"/>
        <v/>
      </c>
      <c r="C9784" t="str">
        <f t="shared" si="916"/>
        <v/>
      </c>
      <c r="D9784" s="315" t="str">
        <f t="shared" si="919"/>
        <v/>
      </c>
      <c r="E9784" s="228">
        <v>0</v>
      </c>
      <c r="M9784" s="229">
        <f t="shared" si="918"/>
        <v>0</v>
      </c>
    </row>
    <row r="9785" spans="1:13" ht="15" customHeight="1">
      <c r="A9785" s="76"/>
      <c r="B9785" s="77" t="str">
        <f t="shared" si="917"/>
        <v/>
      </c>
      <c r="C9785" t="str">
        <f t="shared" si="916"/>
        <v/>
      </c>
      <c r="D9785" s="315" t="str">
        <f t="shared" si="919"/>
        <v/>
      </c>
      <c r="E9785" s="228">
        <v>0</v>
      </c>
      <c r="M9785" s="229">
        <f t="shared" si="918"/>
        <v>0</v>
      </c>
    </row>
    <row r="9786" spans="1:13" ht="15" customHeight="1">
      <c r="A9786" s="76"/>
      <c r="B9786" s="77" t="str">
        <f t="shared" si="917"/>
        <v/>
      </c>
      <c r="C9786" t="str">
        <f t="shared" si="916"/>
        <v/>
      </c>
      <c r="D9786" s="315" t="str">
        <f t="shared" si="919"/>
        <v/>
      </c>
      <c r="E9786" s="228">
        <v>0</v>
      </c>
      <c r="M9786" s="229">
        <f t="shared" si="918"/>
        <v>0</v>
      </c>
    </row>
    <row r="9787" spans="1:13" ht="15" customHeight="1">
      <c r="A9787" s="76"/>
      <c r="B9787" s="77" t="str">
        <f t="shared" si="917"/>
        <v/>
      </c>
      <c r="C9787" t="str">
        <f t="shared" si="916"/>
        <v/>
      </c>
      <c r="D9787" s="315" t="str">
        <f t="shared" si="919"/>
        <v/>
      </c>
      <c r="E9787" s="228">
        <v>0</v>
      </c>
      <c r="M9787" s="229">
        <f t="shared" si="918"/>
        <v>0</v>
      </c>
    </row>
    <row r="9788" spans="1:13" ht="15" customHeight="1">
      <c r="A9788" s="76"/>
      <c r="B9788" s="77" t="str">
        <f t="shared" si="917"/>
        <v/>
      </c>
      <c r="C9788" t="str">
        <f t="shared" si="916"/>
        <v/>
      </c>
      <c r="D9788" s="315" t="str">
        <f t="shared" si="919"/>
        <v/>
      </c>
      <c r="E9788" s="228">
        <v>0</v>
      </c>
      <c r="M9788" s="229">
        <f t="shared" si="918"/>
        <v>0</v>
      </c>
    </row>
    <row r="9789" spans="1:13" ht="15" customHeight="1">
      <c r="A9789" s="76"/>
      <c r="B9789" s="77" t="str">
        <f t="shared" si="917"/>
        <v/>
      </c>
      <c r="C9789" t="str">
        <f t="shared" si="916"/>
        <v/>
      </c>
      <c r="D9789" s="315" t="str">
        <f t="shared" si="919"/>
        <v/>
      </c>
      <c r="E9789" s="228">
        <v>0</v>
      </c>
      <c r="M9789" s="229">
        <f t="shared" si="918"/>
        <v>0</v>
      </c>
    </row>
    <row r="9790" spans="1:13" ht="15" customHeight="1">
      <c r="A9790" s="76"/>
      <c r="B9790" s="77" t="str">
        <f t="shared" si="917"/>
        <v/>
      </c>
      <c r="C9790" t="str">
        <f t="shared" si="916"/>
        <v/>
      </c>
      <c r="D9790" s="315" t="str">
        <f t="shared" si="919"/>
        <v/>
      </c>
      <c r="E9790" s="228">
        <v>0</v>
      </c>
      <c r="M9790" s="229">
        <f t="shared" si="918"/>
        <v>0</v>
      </c>
    </row>
    <row r="9791" spans="1:13" ht="15" customHeight="1">
      <c r="A9791" s="76"/>
      <c r="B9791" s="77" t="str">
        <f t="shared" si="917"/>
        <v/>
      </c>
      <c r="C9791" t="str">
        <f t="shared" si="916"/>
        <v/>
      </c>
      <c r="D9791" s="315" t="str">
        <f t="shared" si="919"/>
        <v/>
      </c>
      <c r="E9791" s="228">
        <v>0</v>
      </c>
      <c r="M9791" s="229">
        <f t="shared" si="918"/>
        <v>0</v>
      </c>
    </row>
    <row r="9792" spans="1:13" ht="15" customHeight="1">
      <c r="A9792" s="76"/>
      <c r="B9792" s="77" t="str">
        <f t="shared" si="917"/>
        <v/>
      </c>
      <c r="C9792" t="str">
        <f t="shared" si="916"/>
        <v/>
      </c>
      <c r="D9792" s="315" t="str">
        <f t="shared" si="919"/>
        <v/>
      </c>
      <c r="E9792" s="228">
        <v>0</v>
      </c>
      <c r="M9792" s="229">
        <f t="shared" si="918"/>
        <v>0</v>
      </c>
    </row>
    <row r="9793" spans="1:13" ht="15" customHeight="1">
      <c r="A9793" s="76"/>
      <c r="B9793" s="77" t="str">
        <f t="shared" si="917"/>
        <v/>
      </c>
      <c r="C9793" t="str">
        <f t="shared" ref="C9793:C9856" si="920">IF(A9793&lt;&gt;"",TEXT(A9793,"aaaa"),"")</f>
        <v/>
      </c>
      <c r="D9793" s="315" t="str">
        <f t="shared" si="919"/>
        <v/>
      </c>
      <c r="E9793" s="228">
        <v>0</v>
      </c>
      <c r="M9793" s="229">
        <f t="shared" si="918"/>
        <v>0</v>
      </c>
    </row>
    <row r="9794" spans="1:13" ht="15" customHeight="1">
      <c r="A9794" s="76"/>
      <c r="B9794" s="77" t="str">
        <f t="shared" si="917"/>
        <v/>
      </c>
      <c r="C9794" t="str">
        <f t="shared" si="920"/>
        <v/>
      </c>
      <c r="D9794" s="315" t="str">
        <f t="shared" si="919"/>
        <v/>
      </c>
      <c r="E9794" s="228">
        <v>0</v>
      </c>
      <c r="M9794" s="229">
        <f t="shared" si="918"/>
        <v>0</v>
      </c>
    </row>
    <row r="9795" spans="1:13" ht="15" customHeight="1">
      <c r="A9795" s="76"/>
      <c r="B9795" s="77" t="str">
        <f t="shared" si="917"/>
        <v/>
      </c>
      <c r="C9795" t="str">
        <f t="shared" si="920"/>
        <v/>
      </c>
      <c r="D9795" s="315" t="str">
        <f t="shared" si="919"/>
        <v/>
      </c>
      <c r="E9795" s="228">
        <v>0</v>
      </c>
      <c r="M9795" s="229">
        <f t="shared" si="918"/>
        <v>0</v>
      </c>
    </row>
    <row r="9796" spans="1:13" ht="15" customHeight="1">
      <c r="A9796" s="76"/>
      <c r="B9796" s="77" t="str">
        <f t="shared" si="917"/>
        <v/>
      </c>
      <c r="C9796" t="str">
        <f t="shared" si="920"/>
        <v/>
      </c>
      <c r="D9796" s="315" t="str">
        <f t="shared" si="919"/>
        <v/>
      </c>
      <c r="E9796" s="228">
        <v>0</v>
      </c>
      <c r="M9796" s="229">
        <f t="shared" si="918"/>
        <v>0</v>
      </c>
    </row>
    <row r="9797" spans="1:13" ht="15" customHeight="1">
      <c r="A9797" s="76"/>
      <c r="B9797" s="77" t="str">
        <f t="shared" si="917"/>
        <v/>
      </c>
      <c r="C9797" t="str">
        <f t="shared" si="920"/>
        <v/>
      </c>
      <c r="D9797" s="315" t="str">
        <f t="shared" si="919"/>
        <v/>
      </c>
      <c r="E9797" s="228">
        <v>0</v>
      </c>
      <c r="M9797" s="229">
        <f t="shared" si="918"/>
        <v>0</v>
      </c>
    </row>
    <row r="9798" spans="1:13" ht="15" customHeight="1">
      <c r="A9798" s="76"/>
      <c r="B9798" s="77" t="str">
        <f t="shared" si="917"/>
        <v/>
      </c>
      <c r="C9798" t="str">
        <f t="shared" si="920"/>
        <v/>
      </c>
      <c r="D9798" s="315" t="str">
        <f t="shared" si="919"/>
        <v/>
      </c>
      <c r="E9798" s="228">
        <v>0</v>
      </c>
      <c r="M9798" s="229">
        <f t="shared" si="918"/>
        <v>0</v>
      </c>
    </row>
    <row r="9799" spans="1:13" ht="15" customHeight="1">
      <c r="A9799" s="76"/>
      <c r="B9799" s="77" t="str">
        <f t="shared" ref="B9799:B9862" si="921">IF(A9799="","",TEXT(A9799,"DDDD"))</f>
        <v/>
      </c>
      <c r="C9799" t="str">
        <f t="shared" si="920"/>
        <v/>
      </c>
      <c r="D9799" s="315" t="str">
        <f t="shared" si="919"/>
        <v/>
      </c>
      <c r="E9799" s="228">
        <v>0</v>
      </c>
      <c r="M9799" s="229">
        <f t="shared" ref="M9799:M9862" si="922">IF(H9799=0,0,(1-M$4)*H9799)</f>
        <v>0</v>
      </c>
    </row>
    <row r="9800" spans="1:13" ht="15" customHeight="1">
      <c r="A9800" s="76"/>
      <c r="B9800" s="77" t="str">
        <f t="shared" si="921"/>
        <v/>
      </c>
      <c r="C9800" t="str">
        <f t="shared" si="920"/>
        <v/>
      </c>
      <c r="D9800" s="315" t="str">
        <f t="shared" ref="D9800:D9863" si="923">IF(A9800&lt;&gt;"",PROPER(TEXT(A9800,"Mmmm")),"")</f>
        <v/>
      </c>
      <c r="E9800" s="228">
        <v>0</v>
      </c>
      <c r="M9800" s="229">
        <f t="shared" si="922"/>
        <v>0</v>
      </c>
    </row>
    <row r="9801" spans="1:13" ht="15" customHeight="1">
      <c r="A9801" s="76"/>
      <c r="B9801" s="77" t="str">
        <f t="shared" si="921"/>
        <v/>
      </c>
      <c r="C9801" t="str">
        <f t="shared" si="920"/>
        <v/>
      </c>
      <c r="D9801" s="315" t="str">
        <f t="shared" si="923"/>
        <v/>
      </c>
      <c r="E9801" s="228">
        <v>0</v>
      </c>
      <c r="M9801" s="229">
        <f t="shared" si="922"/>
        <v>0</v>
      </c>
    </row>
    <row r="9802" spans="1:13" ht="15" customHeight="1">
      <c r="A9802" s="76"/>
      <c r="B9802" s="77" t="str">
        <f t="shared" si="921"/>
        <v/>
      </c>
      <c r="C9802" t="str">
        <f t="shared" si="920"/>
        <v/>
      </c>
      <c r="D9802" s="315" t="str">
        <f t="shared" si="923"/>
        <v/>
      </c>
      <c r="E9802" s="228">
        <v>0</v>
      </c>
      <c r="M9802" s="229">
        <f t="shared" si="922"/>
        <v>0</v>
      </c>
    </row>
    <row r="9803" spans="1:13" ht="15" customHeight="1">
      <c r="A9803" s="76"/>
      <c r="B9803" s="77" t="str">
        <f t="shared" si="921"/>
        <v/>
      </c>
      <c r="C9803" t="str">
        <f t="shared" si="920"/>
        <v/>
      </c>
      <c r="D9803" s="315" t="str">
        <f t="shared" si="923"/>
        <v/>
      </c>
      <c r="E9803" s="228">
        <v>0</v>
      </c>
      <c r="M9803" s="229">
        <f t="shared" si="922"/>
        <v>0</v>
      </c>
    </row>
    <row r="9804" spans="1:13" ht="15" customHeight="1">
      <c r="A9804" s="76"/>
      <c r="B9804" s="77" t="str">
        <f t="shared" si="921"/>
        <v/>
      </c>
      <c r="C9804" t="str">
        <f t="shared" si="920"/>
        <v/>
      </c>
      <c r="D9804" s="315" t="str">
        <f t="shared" si="923"/>
        <v/>
      </c>
      <c r="E9804" s="228">
        <v>0</v>
      </c>
      <c r="M9804" s="229">
        <f t="shared" si="922"/>
        <v>0</v>
      </c>
    </row>
    <row r="9805" spans="1:13" ht="15" customHeight="1">
      <c r="A9805" s="76"/>
      <c r="B9805" s="77" t="str">
        <f t="shared" si="921"/>
        <v/>
      </c>
      <c r="C9805" t="str">
        <f t="shared" si="920"/>
        <v/>
      </c>
      <c r="D9805" s="315" t="str">
        <f t="shared" si="923"/>
        <v/>
      </c>
      <c r="E9805" s="228">
        <v>0</v>
      </c>
      <c r="M9805" s="229">
        <f t="shared" si="922"/>
        <v>0</v>
      </c>
    </row>
    <row r="9806" spans="1:13" ht="15" customHeight="1">
      <c r="A9806" s="76"/>
      <c r="B9806" s="77" t="str">
        <f t="shared" si="921"/>
        <v/>
      </c>
      <c r="C9806" t="str">
        <f t="shared" si="920"/>
        <v/>
      </c>
      <c r="D9806" s="315" t="str">
        <f t="shared" si="923"/>
        <v/>
      </c>
      <c r="E9806" s="228">
        <v>0</v>
      </c>
      <c r="M9806" s="229">
        <f t="shared" si="922"/>
        <v>0</v>
      </c>
    </row>
    <row r="9807" spans="1:13" ht="15" customHeight="1">
      <c r="A9807" s="76"/>
      <c r="B9807" s="77" t="str">
        <f t="shared" si="921"/>
        <v/>
      </c>
      <c r="C9807" t="str">
        <f t="shared" si="920"/>
        <v/>
      </c>
      <c r="D9807" s="315" t="str">
        <f t="shared" si="923"/>
        <v/>
      </c>
      <c r="E9807" s="228">
        <v>0</v>
      </c>
      <c r="M9807" s="229">
        <f t="shared" si="922"/>
        <v>0</v>
      </c>
    </row>
    <row r="9808" spans="1:13" ht="15" customHeight="1">
      <c r="A9808" s="76"/>
      <c r="B9808" s="77" t="str">
        <f t="shared" si="921"/>
        <v/>
      </c>
      <c r="C9808" t="str">
        <f t="shared" si="920"/>
        <v/>
      </c>
      <c r="D9808" s="315" t="str">
        <f t="shared" si="923"/>
        <v/>
      </c>
      <c r="E9808" s="228">
        <v>0</v>
      </c>
      <c r="M9808" s="229">
        <f t="shared" si="922"/>
        <v>0</v>
      </c>
    </row>
    <row r="9809" spans="1:13" ht="15" customHeight="1">
      <c r="A9809" s="76"/>
      <c r="B9809" s="77" t="str">
        <f t="shared" si="921"/>
        <v/>
      </c>
      <c r="C9809" t="str">
        <f t="shared" si="920"/>
        <v/>
      </c>
      <c r="D9809" s="315" t="str">
        <f t="shared" si="923"/>
        <v/>
      </c>
      <c r="E9809" s="228">
        <v>0</v>
      </c>
      <c r="M9809" s="229">
        <f t="shared" si="922"/>
        <v>0</v>
      </c>
    </row>
    <row r="9810" spans="1:13" ht="15" customHeight="1">
      <c r="A9810" s="76"/>
      <c r="B9810" s="77" t="str">
        <f t="shared" si="921"/>
        <v/>
      </c>
      <c r="C9810" t="str">
        <f t="shared" si="920"/>
        <v/>
      </c>
      <c r="D9810" s="315" t="str">
        <f t="shared" si="923"/>
        <v/>
      </c>
      <c r="E9810" s="228">
        <v>0</v>
      </c>
      <c r="M9810" s="229">
        <f t="shared" si="922"/>
        <v>0</v>
      </c>
    </row>
    <row r="9811" spans="1:13" ht="15" customHeight="1">
      <c r="A9811" s="76"/>
      <c r="B9811" s="77" t="str">
        <f t="shared" si="921"/>
        <v/>
      </c>
      <c r="C9811" t="str">
        <f t="shared" si="920"/>
        <v/>
      </c>
      <c r="D9811" s="315" t="str">
        <f t="shared" si="923"/>
        <v/>
      </c>
      <c r="E9811" s="228">
        <v>0</v>
      </c>
      <c r="M9811" s="229">
        <f t="shared" si="922"/>
        <v>0</v>
      </c>
    </row>
    <row r="9812" spans="1:13" ht="15" customHeight="1">
      <c r="A9812" s="76"/>
      <c r="B9812" s="77" t="str">
        <f t="shared" si="921"/>
        <v/>
      </c>
      <c r="C9812" t="str">
        <f t="shared" si="920"/>
        <v/>
      </c>
      <c r="D9812" s="315" t="str">
        <f t="shared" si="923"/>
        <v/>
      </c>
      <c r="E9812" s="228">
        <v>0</v>
      </c>
      <c r="M9812" s="229">
        <f t="shared" si="922"/>
        <v>0</v>
      </c>
    </row>
    <row r="9813" spans="1:13" ht="15" customHeight="1">
      <c r="A9813" s="76"/>
      <c r="B9813" s="77" t="str">
        <f t="shared" si="921"/>
        <v/>
      </c>
      <c r="C9813" t="str">
        <f t="shared" si="920"/>
        <v/>
      </c>
      <c r="D9813" s="315" t="str">
        <f t="shared" si="923"/>
        <v/>
      </c>
      <c r="E9813" s="228">
        <v>0</v>
      </c>
      <c r="M9813" s="229">
        <f t="shared" si="922"/>
        <v>0</v>
      </c>
    </row>
    <row r="9814" spans="1:13" ht="15" customHeight="1">
      <c r="A9814" s="76"/>
      <c r="B9814" s="77" t="str">
        <f t="shared" si="921"/>
        <v/>
      </c>
      <c r="C9814" t="str">
        <f t="shared" si="920"/>
        <v/>
      </c>
      <c r="D9814" s="315" t="str">
        <f t="shared" si="923"/>
        <v/>
      </c>
      <c r="E9814" s="228">
        <v>0</v>
      </c>
      <c r="M9814" s="229">
        <f t="shared" si="922"/>
        <v>0</v>
      </c>
    </row>
    <row r="9815" spans="1:13" ht="15" customHeight="1">
      <c r="A9815" s="76"/>
      <c r="B9815" s="77" t="str">
        <f t="shared" si="921"/>
        <v/>
      </c>
      <c r="C9815" t="str">
        <f t="shared" si="920"/>
        <v/>
      </c>
      <c r="D9815" s="315" t="str">
        <f t="shared" si="923"/>
        <v/>
      </c>
      <c r="E9815" s="228">
        <v>0</v>
      </c>
      <c r="M9815" s="229">
        <f t="shared" si="922"/>
        <v>0</v>
      </c>
    </row>
    <row r="9816" spans="1:13" ht="15" customHeight="1">
      <c r="A9816" s="76"/>
      <c r="B9816" s="77" t="str">
        <f t="shared" si="921"/>
        <v/>
      </c>
      <c r="C9816" t="str">
        <f t="shared" si="920"/>
        <v/>
      </c>
      <c r="D9816" s="315" t="str">
        <f t="shared" si="923"/>
        <v/>
      </c>
      <c r="E9816" s="228">
        <v>0</v>
      </c>
      <c r="M9816" s="229">
        <f t="shared" si="922"/>
        <v>0</v>
      </c>
    </row>
    <row r="9817" spans="1:13" ht="15" customHeight="1">
      <c r="A9817" s="76"/>
      <c r="B9817" s="77" t="str">
        <f t="shared" si="921"/>
        <v/>
      </c>
      <c r="C9817" t="str">
        <f t="shared" si="920"/>
        <v/>
      </c>
      <c r="D9817" s="315" t="str">
        <f t="shared" si="923"/>
        <v/>
      </c>
      <c r="E9817" s="228">
        <v>0</v>
      </c>
      <c r="M9817" s="229">
        <f t="shared" si="922"/>
        <v>0</v>
      </c>
    </row>
    <row r="9818" spans="1:13" ht="15" customHeight="1">
      <c r="A9818" s="76"/>
      <c r="B9818" s="77" t="str">
        <f t="shared" si="921"/>
        <v/>
      </c>
      <c r="C9818" t="str">
        <f t="shared" si="920"/>
        <v/>
      </c>
      <c r="D9818" s="315" t="str">
        <f t="shared" si="923"/>
        <v/>
      </c>
      <c r="E9818" s="228">
        <v>0</v>
      </c>
      <c r="M9818" s="229">
        <f t="shared" si="922"/>
        <v>0</v>
      </c>
    </row>
    <row r="9819" spans="1:13" ht="15" customHeight="1">
      <c r="A9819" s="76"/>
      <c r="B9819" s="77" t="str">
        <f t="shared" si="921"/>
        <v/>
      </c>
      <c r="C9819" t="str">
        <f t="shared" si="920"/>
        <v/>
      </c>
      <c r="D9819" s="315" t="str">
        <f t="shared" si="923"/>
        <v/>
      </c>
      <c r="E9819" s="228">
        <v>0</v>
      </c>
      <c r="M9819" s="229">
        <f t="shared" si="922"/>
        <v>0</v>
      </c>
    </row>
    <row r="9820" spans="1:13" ht="15" customHeight="1">
      <c r="A9820" s="76"/>
      <c r="B9820" s="77" t="str">
        <f t="shared" si="921"/>
        <v/>
      </c>
      <c r="C9820" t="str">
        <f t="shared" si="920"/>
        <v/>
      </c>
      <c r="D9820" s="315" t="str">
        <f t="shared" si="923"/>
        <v/>
      </c>
      <c r="E9820" s="228">
        <v>0</v>
      </c>
      <c r="M9820" s="229">
        <f t="shared" si="922"/>
        <v>0</v>
      </c>
    </row>
    <row r="9821" spans="1:13" ht="15" customHeight="1">
      <c r="A9821" s="76"/>
      <c r="B9821" s="77" t="str">
        <f t="shared" si="921"/>
        <v/>
      </c>
      <c r="C9821" t="str">
        <f t="shared" si="920"/>
        <v/>
      </c>
      <c r="D9821" s="315" t="str">
        <f t="shared" si="923"/>
        <v/>
      </c>
      <c r="E9821" s="228">
        <v>0</v>
      </c>
      <c r="M9821" s="229">
        <f t="shared" si="922"/>
        <v>0</v>
      </c>
    </row>
    <row r="9822" spans="1:13" ht="15" customHeight="1">
      <c r="A9822" s="76"/>
      <c r="B9822" s="77" t="str">
        <f t="shared" si="921"/>
        <v/>
      </c>
      <c r="C9822" t="str">
        <f t="shared" si="920"/>
        <v/>
      </c>
      <c r="D9822" s="315" t="str">
        <f t="shared" si="923"/>
        <v/>
      </c>
      <c r="E9822" s="228">
        <v>0</v>
      </c>
      <c r="M9822" s="229">
        <f t="shared" si="922"/>
        <v>0</v>
      </c>
    </row>
    <row r="9823" spans="1:13" ht="15" customHeight="1">
      <c r="A9823" s="76"/>
      <c r="B9823" s="77" t="str">
        <f t="shared" si="921"/>
        <v/>
      </c>
      <c r="C9823" t="str">
        <f t="shared" si="920"/>
        <v/>
      </c>
      <c r="D9823" s="315" t="str">
        <f t="shared" si="923"/>
        <v/>
      </c>
      <c r="E9823" s="228">
        <v>0</v>
      </c>
      <c r="M9823" s="229">
        <f t="shared" si="922"/>
        <v>0</v>
      </c>
    </row>
    <row r="9824" spans="1:13" ht="15" customHeight="1">
      <c r="A9824" s="76"/>
      <c r="B9824" s="77" t="str">
        <f t="shared" si="921"/>
        <v/>
      </c>
      <c r="C9824" t="str">
        <f t="shared" si="920"/>
        <v/>
      </c>
      <c r="D9824" s="315" t="str">
        <f t="shared" si="923"/>
        <v/>
      </c>
      <c r="E9824" s="228">
        <v>0</v>
      </c>
      <c r="M9824" s="229">
        <f t="shared" si="922"/>
        <v>0</v>
      </c>
    </row>
    <row r="9825" spans="1:13" ht="15" customHeight="1">
      <c r="A9825" s="76"/>
      <c r="B9825" s="77" t="str">
        <f t="shared" si="921"/>
        <v/>
      </c>
      <c r="C9825" t="str">
        <f t="shared" si="920"/>
        <v/>
      </c>
      <c r="D9825" s="315" t="str">
        <f t="shared" si="923"/>
        <v/>
      </c>
      <c r="E9825" s="228">
        <v>0</v>
      </c>
      <c r="M9825" s="229">
        <f t="shared" si="922"/>
        <v>0</v>
      </c>
    </row>
    <row r="9826" spans="1:13" ht="15" customHeight="1">
      <c r="A9826" s="76"/>
      <c r="B9826" s="77" t="str">
        <f t="shared" si="921"/>
        <v/>
      </c>
      <c r="C9826" t="str">
        <f t="shared" si="920"/>
        <v/>
      </c>
      <c r="D9826" s="315" t="str">
        <f t="shared" si="923"/>
        <v/>
      </c>
      <c r="E9826" s="228">
        <v>0</v>
      </c>
      <c r="M9826" s="229">
        <f t="shared" si="922"/>
        <v>0</v>
      </c>
    </row>
    <row r="9827" spans="1:13" ht="15" customHeight="1">
      <c r="A9827" s="76"/>
      <c r="B9827" s="77" t="str">
        <f t="shared" si="921"/>
        <v/>
      </c>
      <c r="C9827" t="str">
        <f t="shared" si="920"/>
        <v/>
      </c>
      <c r="D9827" s="315" t="str">
        <f t="shared" si="923"/>
        <v/>
      </c>
      <c r="E9827" s="228">
        <v>0</v>
      </c>
      <c r="M9827" s="229">
        <f t="shared" si="922"/>
        <v>0</v>
      </c>
    </row>
    <row r="9828" spans="1:13" ht="15" customHeight="1">
      <c r="A9828" s="76"/>
      <c r="B9828" s="77" t="str">
        <f t="shared" si="921"/>
        <v/>
      </c>
      <c r="C9828" t="str">
        <f t="shared" si="920"/>
        <v/>
      </c>
      <c r="D9828" s="315" t="str">
        <f t="shared" si="923"/>
        <v/>
      </c>
      <c r="E9828" s="228">
        <v>0</v>
      </c>
      <c r="M9828" s="229">
        <f t="shared" si="922"/>
        <v>0</v>
      </c>
    </row>
    <row r="9829" spans="1:13" ht="15" customHeight="1">
      <c r="A9829" s="76"/>
      <c r="B9829" s="77" t="str">
        <f t="shared" si="921"/>
        <v/>
      </c>
      <c r="C9829" t="str">
        <f t="shared" si="920"/>
        <v/>
      </c>
      <c r="D9829" s="315" t="str">
        <f t="shared" si="923"/>
        <v/>
      </c>
      <c r="E9829" s="228">
        <v>0</v>
      </c>
      <c r="M9829" s="229">
        <f t="shared" si="922"/>
        <v>0</v>
      </c>
    </row>
    <row r="9830" spans="1:13" ht="15" customHeight="1">
      <c r="A9830" s="76"/>
      <c r="B9830" s="77" t="str">
        <f t="shared" si="921"/>
        <v/>
      </c>
      <c r="C9830" t="str">
        <f t="shared" si="920"/>
        <v/>
      </c>
      <c r="D9830" s="315" t="str">
        <f t="shared" si="923"/>
        <v/>
      </c>
      <c r="E9830" s="228">
        <v>0</v>
      </c>
      <c r="M9830" s="229">
        <f t="shared" si="922"/>
        <v>0</v>
      </c>
    </row>
    <row r="9831" spans="1:13" ht="15" customHeight="1">
      <c r="A9831" s="76"/>
      <c r="B9831" s="77" t="str">
        <f t="shared" si="921"/>
        <v/>
      </c>
      <c r="C9831" t="str">
        <f t="shared" si="920"/>
        <v/>
      </c>
      <c r="D9831" s="315" t="str">
        <f t="shared" si="923"/>
        <v/>
      </c>
      <c r="E9831" s="228">
        <v>0</v>
      </c>
      <c r="M9831" s="229">
        <f t="shared" si="922"/>
        <v>0</v>
      </c>
    </row>
    <row r="9832" spans="1:13" ht="15" customHeight="1">
      <c r="A9832" s="76"/>
      <c r="B9832" s="77" t="str">
        <f t="shared" si="921"/>
        <v/>
      </c>
      <c r="C9832" t="str">
        <f t="shared" si="920"/>
        <v/>
      </c>
      <c r="D9832" s="315" t="str">
        <f t="shared" si="923"/>
        <v/>
      </c>
      <c r="E9832" s="228">
        <v>0</v>
      </c>
      <c r="M9832" s="229">
        <f t="shared" si="922"/>
        <v>0</v>
      </c>
    </row>
    <row r="9833" spans="1:13" ht="15" customHeight="1">
      <c r="A9833" s="76"/>
      <c r="B9833" s="77" t="str">
        <f t="shared" si="921"/>
        <v/>
      </c>
      <c r="C9833" t="str">
        <f t="shared" si="920"/>
        <v/>
      </c>
      <c r="D9833" s="315" t="str">
        <f t="shared" si="923"/>
        <v/>
      </c>
      <c r="E9833" s="228">
        <v>0</v>
      </c>
      <c r="M9833" s="229">
        <f t="shared" si="922"/>
        <v>0</v>
      </c>
    </row>
    <row r="9834" spans="1:13" ht="15" customHeight="1">
      <c r="A9834" s="76"/>
      <c r="B9834" s="77" t="str">
        <f t="shared" si="921"/>
        <v/>
      </c>
      <c r="C9834" t="str">
        <f t="shared" si="920"/>
        <v/>
      </c>
      <c r="D9834" s="315" t="str">
        <f t="shared" si="923"/>
        <v/>
      </c>
      <c r="E9834" s="228">
        <v>0</v>
      </c>
      <c r="M9834" s="229">
        <f t="shared" si="922"/>
        <v>0</v>
      </c>
    </row>
    <row r="9835" spans="1:13" ht="15" customHeight="1">
      <c r="A9835" s="76"/>
      <c r="B9835" s="77" t="str">
        <f t="shared" si="921"/>
        <v/>
      </c>
      <c r="C9835" t="str">
        <f t="shared" si="920"/>
        <v/>
      </c>
      <c r="D9835" s="315" t="str">
        <f t="shared" si="923"/>
        <v/>
      </c>
      <c r="E9835" s="228">
        <v>0</v>
      </c>
      <c r="M9835" s="229">
        <f t="shared" si="922"/>
        <v>0</v>
      </c>
    </row>
    <row r="9836" spans="1:13" ht="15" customHeight="1">
      <c r="A9836" s="76"/>
      <c r="B9836" s="77" t="str">
        <f t="shared" si="921"/>
        <v/>
      </c>
      <c r="C9836" t="str">
        <f t="shared" si="920"/>
        <v/>
      </c>
      <c r="D9836" s="315" t="str">
        <f t="shared" si="923"/>
        <v/>
      </c>
      <c r="E9836" s="228">
        <v>0</v>
      </c>
      <c r="M9836" s="229">
        <f t="shared" si="922"/>
        <v>0</v>
      </c>
    </row>
    <row r="9837" spans="1:13" ht="15" customHeight="1">
      <c r="A9837" s="76"/>
      <c r="B9837" s="77" t="str">
        <f t="shared" si="921"/>
        <v/>
      </c>
      <c r="C9837" t="str">
        <f t="shared" si="920"/>
        <v/>
      </c>
      <c r="D9837" s="315" t="str">
        <f t="shared" si="923"/>
        <v/>
      </c>
      <c r="E9837" s="228">
        <v>0</v>
      </c>
      <c r="M9837" s="229">
        <f t="shared" si="922"/>
        <v>0</v>
      </c>
    </row>
    <row r="9838" spans="1:13" ht="15" customHeight="1">
      <c r="A9838" s="76"/>
      <c r="B9838" s="77" t="str">
        <f t="shared" si="921"/>
        <v/>
      </c>
      <c r="C9838" t="str">
        <f t="shared" si="920"/>
        <v/>
      </c>
      <c r="D9838" s="315" t="str">
        <f t="shared" si="923"/>
        <v/>
      </c>
      <c r="E9838" s="228">
        <v>0</v>
      </c>
      <c r="M9838" s="229">
        <f t="shared" si="922"/>
        <v>0</v>
      </c>
    </row>
    <row r="9839" spans="1:13" ht="15" customHeight="1">
      <c r="A9839" s="76"/>
      <c r="B9839" s="77" t="str">
        <f t="shared" si="921"/>
        <v/>
      </c>
      <c r="C9839" t="str">
        <f t="shared" si="920"/>
        <v/>
      </c>
      <c r="D9839" s="315" t="str">
        <f t="shared" si="923"/>
        <v/>
      </c>
      <c r="E9839" s="228">
        <v>0</v>
      </c>
      <c r="M9839" s="229">
        <f t="shared" si="922"/>
        <v>0</v>
      </c>
    </row>
    <row r="9840" spans="1:13" ht="15" customHeight="1">
      <c r="A9840" s="76"/>
      <c r="B9840" s="77" t="str">
        <f t="shared" si="921"/>
        <v/>
      </c>
      <c r="C9840" t="str">
        <f t="shared" si="920"/>
        <v/>
      </c>
      <c r="D9840" s="315" t="str">
        <f t="shared" si="923"/>
        <v/>
      </c>
      <c r="E9840" s="228">
        <v>0</v>
      </c>
      <c r="M9840" s="229">
        <f t="shared" si="922"/>
        <v>0</v>
      </c>
    </row>
    <row r="9841" spans="1:13" ht="15" customHeight="1">
      <c r="A9841" s="76"/>
      <c r="B9841" s="77" t="str">
        <f t="shared" si="921"/>
        <v/>
      </c>
      <c r="C9841" t="str">
        <f t="shared" si="920"/>
        <v/>
      </c>
      <c r="D9841" s="315" t="str">
        <f t="shared" si="923"/>
        <v/>
      </c>
      <c r="E9841" s="228">
        <v>0</v>
      </c>
      <c r="M9841" s="229">
        <f t="shared" si="922"/>
        <v>0</v>
      </c>
    </row>
    <row r="9842" spans="1:13" ht="15" customHeight="1">
      <c r="A9842" s="76"/>
      <c r="B9842" s="77" t="str">
        <f t="shared" si="921"/>
        <v/>
      </c>
      <c r="C9842" t="str">
        <f t="shared" si="920"/>
        <v/>
      </c>
      <c r="D9842" s="315" t="str">
        <f t="shared" si="923"/>
        <v/>
      </c>
      <c r="E9842" s="228">
        <v>0</v>
      </c>
      <c r="M9842" s="229">
        <f t="shared" si="922"/>
        <v>0</v>
      </c>
    </row>
    <row r="9843" spans="1:13" ht="15" customHeight="1">
      <c r="A9843" s="76"/>
      <c r="B9843" s="77" t="str">
        <f t="shared" si="921"/>
        <v/>
      </c>
      <c r="C9843" t="str">
        <f t="shared" si="920"/>
        <v/>
      </c>
      <c r="D9843" s="315" t="str">
        <f t="shared" si="923"/>
        <v/>
      </c>
      <c r="E9843" s="228">
        <v>0</v>
      </c>
      <c r="M9843" s="229">
        <f t="shared" si="922"/>
        <v>0</v>
      </c>
    </row>
    <row r="9844" spans="1:13" ht="15" customHeight="1">
      <c r="A9844" s="76"/>
      <c r="B9844" s="77" t="str">
        <f t="shared" si="921"/>
        <v/>
      </c>
      <c r="C9844" t="str">
        <f t="shared" si="920"/>
        <v/>
      </c>
      <c r="D9844" s="315" t="str">
        <f t="shared" si="923"/>
        <v/>
      </c>
      <c r="E9844" s="228">
        <v>0</v>
      </c>
      <c r="M9844" s="229">
        <f t="shared" si="922"/>
        <v>0</v>
      </c>
    </row>
    <row r="9845" spans="1:13" ht="15" customHeight="1">
      <c r="A9845" s="76"/>
      <c r="B9845" s="77" t="str">
        <f t="shared" si="921"/>
        <v/>
      </c>
      <c r="C9845" t="str">
        <f t="shared" si="920"/>
        <v/>
      </c>
      <c r="D9845" s="315" t="str">
        <f t="shared" si="923"/>
        <v/>
      </c>
      <c r="E9845" s="228">
        <v>0</v>
      </c>
      <c r="M9845" s="229">
        <f t="shared" si="922"/>
        <v>0</v>
      </c>
    </row>
    <row r="9846" spans="1:13" ht="15" customHeight="1">
      <c r="A9846" s="76"/>
      <c r="B9846" s="77" t="str">
        <f t="shared" si="921"/>
        <v/>
      </c>
      <c r="C9846" t="str">
        <f t="shared" si="920"/>
        <v/>
      </c>
      <c r="D9846" s="315" t="str">
        <f t="shared" si="923"/>
        <v/>
      </c>
      <c r="E9846" s="228">
        <v>0</v>
      </c>
      <c r="M9846" s="229">
        <f t="shared" si="922"/>
        <v>0</v>
      </c>
    </row>
    <row r="9847" spans="1:13" ht="15" customHeight="1">
      <c r="A9847" s="76"/>
      <c r="B9847" s="77" t="str">
        <f t="shared" si="921"/>
        <v/>
      </c>
      <c r="C9847" t="str">
        <f t="shared" si="920"/>
        <v/>
      </c>
      <c r="D9847" s="315" t="str">
        <f t="shared" si="923"/>
        <v/>
      </c>
      <c r="E9847" s="228">
        <v>0</v>
      </c>
      <c r="M9847" s="229">
        <f t="shared" si="922"/>
        <v>0</v>
      </c>
    </row>
    <row r="9848" spans="1:13" ht="15" customHeight="1">
      <c r="A9848" s="76"/>
      <c r="B9848" s="77" t="str">
        <f t="shared" si="921"/>
        <v/>
      </c>
      <c r="C9848" t="str">
        <f t="shared" si="920"/>
        <v/>
      </c>
      <c r="D9848" s="315" t="str">
        <f t="shared" si="923"/>
        <v/>
      </c>
      <c r="E9848" s="228">
        <v>0</v>
      </c>
      <c r="M9848" s="229">
        <f t="shared" si="922"/>
        <v>0</v>
      </c>
    </row>
    <row r="9849" spans="1:13" ht="15" customHeight="1">
      <c r="A9849" s="76"/>
      <c r="B9849" s="77" t="str">
        <f t="shared" si="921"/>
        <v/>
      </c>
      <c r="C9849" t="str">
        <f t="shared" si="920"/>
        <v/>
      </c>
      <c r="D9849" s="315" t="str">
        <f t="shared" si="923"/>
        <v/>
      </c>
      <c r="E9849" s="228">
        <v>0</v>
      </c>
      <c r="M9849" s="229">
        <f t="shared" si="922"/>
        <v>0</v>
      </c>
    </row>
    <row r="9850" spans="1:13" ht="15" customHeight="1">
      <c r="A9850" s="76"/>
      <c r="B9850" s="77" t="str">
        <f t="shared" si="921"/>
        <v/>
      </c>
      <c r="C9850" t="str">
        <f t="shared" si="920"/>
        <v/>
      </c>
      <c r="D9850" s="315" t="str">
        <f t="shared" si="923"/>
        <v/>
      </c>
      <c r="E9850" s="228">
        <v>0</v>
      </c>
      <c r="M9850" s="229">
        <f t="shared" si="922"/>
        <v>0</v>
      </c>
    </row>
    <row r="9851" spans="1:13" ht="15" customHeight="1">
      <c r="A9851" s="76"/>
      <c r="B9851" s="77" t="str">
        <f t="shared" si="921"/>
        <v/>
      </c>
      <c r="C9851" t="str">
        <f t="shared" si="920"/>
        <v/>
      </c>
      <c r="D9851" s="315" t="str">
        <f t="shared" si="923"/>
        <v/>
      </c>
      <c r="E9851" s="228">
        <v>0</v>
      </c>
      <c r="M9851" s="229">
        <f t="shared" si="922"/>
        <v>0</v>
      </c>
    </row>
    <row r="9852" spans="1:13" ht="15" customHeight="1">
      <c r="A9852" s="76"/>
      <c r="B9852" s="77" t="str">
        <f t="shared" si="921"/>
        <v/>
      </c>
      <c r="C9852" t="str">
        <f t="shared" si="920"/>
        <v/>
      </c>
      <c r="D9852" s="315" t="str">
        <f t="shared" si="923"/>
        <v/>
      </c>
      <c r="E9852" s="228">
        <v>0</v>
      </c>
      <c r="M9852" s="229">
        <f t="shared" si="922"/>
        <v>0</v>
      </c>
    </row>
    <row r="9853" spans="1:13" ht="15" customHeight="1">
      <c r="A9853" s="76"/>
      <c r="B9853" s="77" t="str">
        <f t="shared" si="921"/>
        <v/>
      </c>
      <c r="C9853" t="str">
        <f t="shared" si="920"/>
        <v/>
      </c>
      <c r="D9853" s="315" t="str">
        <f t="shared" si="923"/>
        <v/>
      </c>
      <c r="E9853" s="228">
        <v>0</v>
      </c>
      <c r="M9853" s="229">
        <f t="shared" si="922"/>
        <v>0</v>
      </c>
    </row>
    <row r="9854" spans="1:13" ht="15" customHeight="1">
      <c r="A9854" s="76"/>
      <c r="B9854" s="77" t="str">
        <f t="shared" si="921"/>
        <v/>
      </c>
      <c r="C9854" t="str">
        <f t="shared" si="920"/>
        <v/>
      </c>
      <c r="D9854" s="315" t="str">
        <f t="shared" si="923"/>
        <v/>
      </c>
      <c r="E9854" s="228">
        <v>0</v>
      </c>
      <c r="M9854" s="229">
        <f t="shared" si="922"/>
        <v>0</v>
      </c>
    </row>
    <row r="9855" spans="1:13" ht="15" customHeight="1">
      <c r="A9855" s="76"/>
      <c r="B9855" s="77" t="str">
        <f t="shared" si="921"/>
        <v/>
      </c>
      <c r="C9855" t="str">
        <f t="shared" si="920"/>
        <v/>
      </c>
      <c r="D9855" s="315" t="str">
        <f t="shared" si="923"/>
        <v/>
      </c>
      <c r="E9855" s="228">
        <v>0</v>
      </c>
      <c r="M9855" s="229">
        <f t="shared" si="922"/>
        <v>0</v>
      </c>
    </row>
    <row r="9856" spans="1:13" ht="15" customHeight="1">
      <c r="A9856" s="76"/>
      <c r="B9856" s="77" t="str">
        <f t="shared" si="921"/>
        <v/>
      </c>
      <c r="C9856" t="str">
        <f t="shared" si="920"/>
        <v/>
      </c>
      <c r="D9856" s="315" t="str">
        <f t="shared" si="923"/>
        <v/>
      </c>
      <c r="E9856" s="228">
        <v>0</v>
      </c>
      <c r="M9856" s="229">
        <f t="shared" si="922"/>
        <v>0</v>
      </c>
    </row>
    <row r="9857" spans="1:13" ht="15" customHeight="1">
      <c r="A9857" s="76"/>
      <c r="B9857" s="77" t="str">
        <f t="shared" si="921"/>
        <v/>
      </c>
      <c r="C9857" t="str">
        <f t="shared" ref="C9857:C9920" si="924">IF(A9857&lt;&gt;"",TEXT(A9857,"aaaa"),"")</f>
        <v/>
      </c>
      <c r="D9857" s="315" t="str">
        <f t="shared" si="923"/>
        <v/>
      </c>
      <c r="E9857" s="228">
        <v>0</v>
      </c>
      <c r="M9857" s="229">
        <f t="shared" si="922"/>
        <v>0</v>
      </c>
    </row>
    <row r="9858" spans="1:13" ht="15" customHeight="1">
      <c r="A9858" s="76"/>
      <c r="B9858" s="77" t="str">
        <f t="shared" si="921"/>
        <v/>
      </c>
      <c r="C9858" t="str">
        <f t="shared" si="924"/>
        <v/>
      </c>
      <c r="D9858" s="315" t="str">
        <f t="shared" si="923"/>
        <v/>
      </c>
      <c r="E9858" s="228">
        <v>0</v>
      </c>
      <c r="M9858" s="229">
        <f t="shared" si="922"/>
        <v>0</v>
      </c>
    </row>
    <row r="9859" spans="1:13" ht="15" customHeight="1">
      <c r="A9859" s="76"/>
      <c r="B9859" s="77" t="str">
        <f t="shared" si="921"/>
        <v/>
      </c>
      <c r="C9859" t="str">
        <f t="shared" si="924"/>
        <v/>
      </c>
      <c r="D9859" s="315" t="str">
        <f t="shared" si="923"/>
        <v/>
      </c>
      <c r="E9859" s="228">
        <v>0</v>
      </c>
      <c r="M9859" s="229">
        <f t="shared" si="922"/>
        <v>0</v>
      </c>
    </row>
    <row r="9860" spans="1:13" ht="15" customHeight="1">
      <c r="A9860" s="76"/>
      <c r="B9860" s="77" t="str">
        <f t="shared" si="921"/>
        <v/>
      </c>
      <c r="C9860" t="str">
        <f t="shared" si="924"/>
        <v/>
      </c>
      <c r="D9860" s="315" t="str">
        <f t="shared" si="923"/>
        <v/>
      </c>
      <c r="E9860" s="228">
        <v>0</v>
      </c>
      <c r="M9860" s="229">
        <f t="shared" si="922"/>
        <v>0</v>
      </c>
    </row>
    <row r="9861" spans="1:13" ht="15" customHeight="1">
      <c r="A9861" s="76"/>
      <c r="B9861" s="77" t="str">
        <f t="shared" si="921"/>
        <v/>
      </c>
      <c r="C9861" t="str">
        <f t="shared" si="924"/>
        <v/>
      </c>
      <c r="D9861" s="315" t="str">
        <f t="shared" si="923"/>
        <v/>
      </c>
      <c r="E9861" s="228">
        <v>0</v>
      </c>
      <c r="M9861" s="229">
        <f t="shared" si="922"/>
        <v>0</v>
      </c>
    </row>
    <row r="9862" spans="1:13" ht="15" customHeight="1">
      <c r="A9862" s="76"/>
      <c r="B9862" s="77" t="str">
        <f t="shared" si="921"/>
        <v/>
      </c>
      <c r="C9862" t="str">
        <f t="shared" si="924"/>
        <v/>
      </c>
      <c r="D9862" s="315" t="str">
        <f t="shared" si="923"/>
        <v/>
      </c>
      <c r="E9862" s="228">
        <v>0</v>
      </c>
      <c r="M9862" s="229">
        <f t="shared" si="922"/>
        <v>0</v>
      </c>
    </row>
    <row r="9863" spans="1:13" ht="15" customHeight="1">
      <c r="A9863" s="76"/>
      <c r="B9863" s="77" t="str">
        <f t="shared" ref="B9863:B9926" si="925">IF(A9863="","",TEXT(A9863,"DDDD"))</f>
        <v/>
      </c>
      <c r="C9863" t="str">
        <f t="shared" si="924"/>
        <v/>
      </c>
      <c r="D9863" s="315" t="str">
        <f t="shared" si="923"/>
        <v/>
      </c>
      <c r="E9863" s="228">
        <v>0</v>
      </c>
      <c r="M9863" s="229">
        <f t="shared" ref="M9863:M9926" si="926">IF(H9863=0,0,(1-M$4)*H9863)</f>
        <v>0</v>
      </c>
    </row>
    <row r="9864" spans="1:13" ht="15" customHeight="1">
      <c r="A9864" s="76"/>
      <c r="B9864" s="77" t="str">
        <f t="shared" si="925"/>
        <v/>
      </c>
      <c r="C9864" t="str">
        <f t="shared" si="924"/>
        <v/>
      </c>
      <c r="D9864" s="315" t="str">
        <f t="shared" ref="D9864:D9927" si="927">IF(A9864&lt;&gt;"",PROPER(TEXT(A9864,"Mmmm")),"")</f>
        <v/>
      </c>
      <c r="E9864" s="228">
        <v>0</v>
      </c>
      <c r="M9864" s="229">
        <f t="shared" si="926"/>
        <v>0</v>
      </c>
    </row>
    <row r="9865" spans="1:13" ht="15" customHeight="1">
      <c r="A9865" s="76"/>
      <c r="B9865" s="77" t="str">
        <f t="shared" si="925"/>
        <v/>
      </c>
      <c r="C9865" t="str">
        <f t="shared" si="924"/>
        <v/>
      </c>
      <c r="D9865" s="315" t="str">
        <f t="shared" si="927"/>
        <v/>
      </c>
      <c r="E9865" s="228">
        <v>0</v>
      </c>
      <c r="M9865" s="229">
        <f t="shared" si="926"/>
        <v>0</v>
      </c>
    </row>
    <row r="9866" spans="1:13" ht="15" customHeight="1">
      <c r="A9866" s="76"/>
      <c r="B9866" s="77" t="str">
        <f t="shared" si="925"/>
        <v/>
      </c>
      <c r="C9866" t="str">
        <f t="shared" si="924"/>
        <v/>
      </c>
      <c r="D9866" s="315" t="str">
        <f t="shared" si="927"/>
        <v/>
      </c>
      <c r="E9866" s="228">
        <v>0</v>
      </c>
      <c r="M9866" s="229">
        <f t="shared" si="926"/>
        <v>0</v>
      </c>
    </row>
    <row r="9867" spans="1:13" ht="15" customHeight="1">
      <c r="A9867" s="76"/>
      <c r="B9867" s="77" t="str">
        <f t="shared" si="925"/>
        <v/>
      </c>
      <c r="C9867" t="str">
        <f t="shared" si="924"/>
        <v/>
      </c>
      <c r="D9867" s="315" t="str">
        <f t="shared" si="927"/>
        <v/>
      </c>
      <c r="E9867" s="228">
        <v>0</v>
      </c>
      <c r="M9867" s="229">
        <f t="shared" si="926"/>
        <v>0</v>
      </c>
    </row>
    <row r="9868" spans="1:13" ht="15" customHeight="1">
      <c r="A9868" s="76"/>
      <c r="B9868" s="77" t="str">
        <f t="shared" si="925"/>
        <v/>
      </c>
      <c r="C9868" t="str">
        <f t="shared" si="924"/>
        <v/>
      </c>
      <c r="D9868" s="315" t="str">
        <f t="shared" si="927"/>
        <v/>
      </c>
      <c r="E9868" s="228">
        <v>0</v>
      </c>
      <c r="M9868" s="229">
        <f t="shared" si="926"/>
        <v>0</v>
      </c>
    </row>
    <row r="9869" spans="1:13" ht="15" customHeight="1">
      <c r="A9869" s="76"/>
      <c r="B9869" s="77" t="str">
        <f t="shared" si="925"/>
        <v/>
      </c>
      <c r="C9869" t="str">
        <f t="shared" si="924"/>
        <v/>
      </c>
      <c r="D9869" s="315" t="str">
        <f t="shared" si="927"/>
        <v/>
      </c>
      <c r="E9869" s="228">
        <v>0</v>
      </c>
      <c r="M9869" s="229">
        <f t="shared" si="926"/>
        <v>0</v>
      </c>
    </row>
    <row r="9870" spans="1:13" ht="15" customHeight="1">
      <c r="A9870" s="76"/>
      <c r="B9870" s="77" t="str">
        <f t="shared" si="925"/>
        <v/>
      </c>
      <c r="C9870" t="str">
        <f t="shared" si="924"/>
        <v/>
      </c>
      <c r="D9870" s="315" t="str">
        <f t="shared" si="927"/>
        <v/>
      </c>
      <c r="E9870" s="228">
        <v>0</v>
      </c>
      <c r="M9870" s="229">
        <f t="shared" si="926"/>
        <v>0</v>
      </c>
    </row>
    <row r="9871" spans="1:13" ht="15" customHeight="1">
      <c r="A9871" s="76"/>
      <c r="B9871" s="77" t="str">
        <f t="shared" si="925"/>
        <v/>
      </c>
      <c r="C9871" t="str">
        <f t="shared" si="924"/>
        <v/>
      </c>
      <c r="D9871" s="315" t="str">
        <f t="shared" si="927"/>
        <v/>
      </c>
      <c r="E9871" s="228">
        <v>0</v>
      </c>
      <c r="M9871" s="229">
        <f t="shared" si="926"/>
        <v>0</v>
      </c>
    </row>
    <row r="9872" spans="1:13" ht="15" customHeight="1">
      <c r="A9872" s="76"/>
      <c r="B9872" s="77" t="str">
        <f t="shared" si="925"/>
        <v/>
      </c>
      <c r="C9872" t="str">
        <f t="shared" si="924"/>
        <v/>
      </c>
      <c r="D9872" s="315" t="str">
        <f t="shared" si="927"/>
        <v/>
      </c>
      <c r="E9872" s="228">
        <v>0</v>
      </c>
      <c r="M9872" s="229">
        <f t="shared" si="926"/>
        <v>0</v>
      </c>
    </row>
    <row r="9873" spans="1:13" ht="15" customHeight="1">
      <c r="A9873" s="76"/>
      <c r="B9873" s="77" t="str">
        <f t="shared" si="925"/>
        <v/>
      </c>
      <c r="C9873" t="str">
        <f t="shared" si="924"/>
        <v/>
      </c>
      <c r="D9873" s="315" t="str">
        <f t="shared" si="927"/>
        <v/>
      </c>
      <c r="E9873" s="228">
        <v>0</v>
      </c>
      <c r="M9873" s="229">
        <f t="shared" si="926"/>
        <v>0</v>
      </c>
    </row>
    <row r="9874" spans="1:13" ht="15" customHeight="1">
      <c r="A9874" s="76"/>
      <c r="B9874" s="77" t="str">
        <f t="shared" si="925"/>
        <v/>
      </c>
      <c r="C9874" t="str">
        <f t="shared" si="924"/>
        <v/>
      </c>
      <c r="D9874" s="315" t="str">
        <f t="shared" si="927"/>
        <v/>
      </c>
      <c r="E9874" s="228">
        <v>0</v>
      </c>
      <c r="M9874" s="229">
        <f t="shared" si="926"/>
        <v>0</v>
      </c>
    </row>
    <row r="9875" spans="1:13" ht="15" customHeight="1">
      <c r="A9875" s="76"/>
      <c r="B9875" s="77" t="str">
        <f t="shared" si="925"/>
        <v/>
      </c>
      <c r="C9875" t="str">
        <f t="shared" si="924"/>
        <v/>
      </c>
      <c r="D9875" s="315" t="str">
        <f t="shared" si="927"/>
        <v/>
      </c>
      <c r="E9875" s="228">
        <v>0</v>
      </c>
      <c r="M9875" s="229">
        <f t="shared" si="926"/>
        <v>0</v>
      </c>
    </row>
    <row r="9876" spans="1:13" ht="15" customHeight="1">
      <c r="A9876" s="76"/>
      <c r="B9876" s="77" t="str">
        <f t="shared" si="925"/>
        <v/>
      </c>
      <c r="C9876" t="str">
        <f t="shared" si="924"/>
        <v/>
      </c>
      <c r="D9876" s="315" t="str">
        <f t="shared" si="927"/>
        <v/>
      </c>
      <c r="E9876" s="228">
        <v>0</v>
      </c>
      <c r="M9876" s="229">
        <f t="shared" si="926"/>
        <v>0</v>
      </c>
    </row>
    <row r="9877" spans="1:13" ht="15" customHeight="1">
      <c r="A9877" s="76"/>
      <c r="B9877" s="77" t="str">
        <f t="shared" si="925"/>
        <v/>
      </c>
      <c r="C9877" t="str">
        <f t="shared" si="924"/>
        <v/>
      </c>
      <c r="D9877" s="315" t="str">
        <f t="shared" si="927"/>
        <v/>
      </c>
      <c r="E9877" s="228">
        <v>0</v>
      </c>
      <c r="M9877" s="229">
        <f t="shared" si="926"/>
        <v>0</v>
      </c>
    </row>
    <row r="9878" spans="1:13" ht="15" customHeight="1">
      <c r="A9878" s="76"/>
      <c r="B9878" s="77" t="str">
        <f t="shared" si="925"/>
        <v/>
      </c>
      <c r="C9878" t="str">
        <f t="shared" si="924"/>
        <v/>
      </c>
      <c r="D9878" s="315" t="str">
        <f t="shared" si="927"/>
        <v/>
      </c>
      <c r="E9878" s="228">
        <v>0</v>
      </c>
      <c r="M9878" s="229">
        <f t="shared" si="926"/>
        <v>0</v>
      </c>
    </row>
    <row r="9879" spans="1:13" ht="15" customHeight="1">
      <c r="A9879" s="76"/>
      <c r="B9879" s="77" t="str">
        <f t="shared" si="925"/>
        <v/>
      </c>
      <c r="C9879" t="str">
        <f t="shared" si="924"/>
        <v/>
      </c>
      <c r="D9879" s="315" t="str">
        <f t="shared" si="927"/>
        <v/>
      </c>
      <c r="E9879" s="228">
        <v>0</v>
      </c>
      <c r="M9879" s="229">
        <f t="shared" si="926"/>
        <v>0</v>
      </c>
    </row>
    <row r="9880" spans="1:13" ht="15" customHeight="1">
      <c r="A9880" s="76"/>
      <c r="B9880" s="77" t="str">
        <f t="shared" si="925"/>
        <v/>
      </c>
      <c r="C9880" t="str">
        <f t="shared" si="924"/>
        <v/>
      </c>
      <c r="D9880" s="315" t="str">
        <f t="shared" si="927"/>
        <v/>
      </c>
      <c r="E9880" s="228">
        <v>0</v>
      </c>
      <c r="M9880" s="229">
        <f t="shared" si="926"/>
        <v>0</v>
      </c>
    </row>
    <row r="9881" spans="1:13" ht="15" customHeight="1">
      <c r="A9881" s="76"/>
      <c r="B9881" s="77" t="str">
        <f t="shared" si="925"/>
        <v/>
      </c>
      <c r="C9881" t="str">
        <f t="shared" si="924"/>
        <v/>
      </c>
      <c r="D9881" s="315" t="str">
        <f t="shared" si="927"/>
        <v/>
      </c>
      <c r="E9881" s="228">
        <v>0</v>
      </c>
      <c r="M9881" s="229">
        <f t="shared" si="926"/>
        <v>0</v>
      </c>
    </row>
    <row r="9882" spans="1:13" ht="15" customHeight="1">
      <c r="A9882" s="76"/>
      <c r="B9882" s="77" t="str">
        <f t="shared" si="925"/>
        <v/>
      </c>
      <c r="C9882" t="str">
        <f t="shared" si="924"/>
        <v/>
      </c>
      <c r="D9882" s="315" t="str">
        <f t="shared" si="927"/>
        <v/>
      </c>
      <c r="E9882" s="228">
        <v>0</v>
      </c>
      <c r="M9882" s="229">
        <f t="shared" si="926"/>
        <v>0</v>
      </c>
    </row>
    <row r="9883" spans="1:13" ht="15" customHeight="1">
      <c r="A9883" s="76"/>
      <c r="B9883" s="77" t="str">
        <f t="shared" si="925"/>
        <v/>
      </c>
      <c r="C9883" t="str">
        <f t="shared" si="924"/>
        <v/>
      </c>
      <c r="D9883" s="315" t="str">
        <f t="shared" si="927"/>
        <v/>
      </c>
      <c r="E9883" s="228">
        <v>0</v>
      </c>
      <c r="M9883" s="229">
        <f t="shared" si="926"/>
        <v>0</v>
      </c>
    </row>
    <row r="9884" spans="1:13" ht="15" customHeight="1">
      <c r="A9884" s="76"/>
      <c r="B9884" s="77" t="str">
        <f t="shared" si="925"/>
        <v/>
      </c>
      <c r="C9884" t="str">
        <f t="shared" si="924"/>
        <v/>
      </c>
      <c r="D9884" s="315" t="str">
        <f t="shared" si="927"/>
        <v/>
      </c>
      <c r="E9884" s="228">
        <v>0</v>
      </c>
      <c r="M9884" s="229">
        <f t="shared" si="926"/>
        <v>0</v>
      </c>
    </row>
    <row r="9885" spans="1:13" ht="15" customHeight="1">
      <c r="A9885" s="76"/>
      <c r="B9885" s="77" t="str">
        <f t="shared" si="925"/>
        <v/>
      </c>
      <c r="C9885" t="str">
        <f t="shared" si="924"/>
        <v/>
      </c>
      <c r="D9885" s="315" t="str">
        <f t="shared" si="927"/>
        <v/>
      </c>
      <c r="E9885" s="228">
        <v>0</v>
      </c>
      <c r="M9885" s="229">
        <f t="shared" si="926"/>
        <v>0</v>
      </c>
    </row>
    <row r="9886" spans="1:13" ht="15" customHeight="1">
      <c r="A9886" s="76"/>
      <c r="B9886" s="77" t="str">
        <f t="shared" si="925"/>
        <v/>
      </c>
      <c r="C9886" t="str">
        <f t="shared" si="924"/>
        <v/>
      </c>
      <c r="D9886" s="315" t="str">
        <f t="shared" si="927"/>
        <v/>
      </c>
      <c r="E9886" s="228">
        <v>0</v>
      </c>
      <c r="M9886" s="229">
        <f t="shared" si="926"/>
        <v>0</v>
      </c>
    </row>
    <row r="9887" spans="1:13" ht="15" customHeight="1">
      <c r="A9887" s="76"/>
      <c r="B9887" s="77" t="str">
        <f t="shared" si="925"/>
        <v/>
      </c>
      <c r="C9887" t="str">
        <f t="shared" si="924"/>
        <v/>
      </c>
      <c r="D9887" s="315" t="str">
        <f t="shared" si="927"/>
        <v/>
      </c>
      <c r="E9887" s="228">
        <v>0</v>
      </c>
      <c r="M9887" s="229">
        <f t="shared" si="926"/>
        <v>0</v>
      </c>
    </row>
    <row r="9888" spans="1:13" ht="15" customHeight="1">
      <c r="A9888" s="76"/>
      <c r="B9888" s="77" t="str">
        <f t="shared" si="925"/>
        <v/>
      </c>
      <c r="C9888" t="str">
        <f t="shared" si="924"/>
        <v/>
      </c>
      <c r="D9888" s="315" t="str">
        <f t="shared" si="927"/>
        <v/>
      </c>
      <c r="E9888" s="228">
        <v>0</v>
      </c>
      <c r="M9888" s="229">
        <f t="shared" si="926"/>
        <v>0</v>
      </c>
    </row>
    <row r="9889" spans="1:13" ht="15" customHeight="1">
      <c r="A9889" s="76"/>
      <c r="B9889" s="77" t="str">
        <f t="shared" si="925"/>
        <v/>
      </c>
      <c r="C9889" t="str">
        <f t="shared" si="924"/>
        <v/>
      </c>
      <c r="D9889" s="315" t="str">
        <f t="shared" si="927"/>
        <v/>
      </c>
      <c r="E9889" s="228">
        <v>0</v>
      </c>
      <c r="M9889" s="229">
        <f t="shared" si="926"/>
        <v>0</v>
      </c>
    </row>
    <row r="9890" spans="1:13" ht="15" customHeight="1">
      <c r="A9890" s="76"/>
      <c r="B9890" s="77" t="str">
        <f t="shared" si="925"/>
        <v/>
      </c>
      <c r="C9890" t="str">
        <f t="shared" si="924"/>
        <v/>
      </c>
      <c r="D9890" s="315" t="str">
        <f t="shared" si="927"/>
        <v/>
      </c>
      <c r="E9890" s="228">
        <v>0</v>
      </c>
      <c r="M9890" s="229">
        <f t="shared" si="926"/>
        <v>0</v>
      </c>
    </row>
    <row r="9891" spans="1:13" ht="15" customHeight="1">
      <c r="A9891" s="76"/>
      <c r="B9891" s="77" t="str">
        <f t="shared" si="925"/>
        <v/>
      </c>
      <c r="C9891" t="str">
        <f t="shared" si="924"/>
        <v/>
      </c>
      <c r="D9891" s="315" t="str">
        <f t="shared" si="927"/>
        <v/>
      </c>
      <c r="E9891" s="228">
        <v>0</v>
      </c>
      <c r="M9891" s="229">
        <f t="shared" si="926"/>
        <v>0</v>
      </c>
    </row>
    <row r="9892" spans="1:13" ht="15" customHeight="1">
      <c r="A9892" s="76"/>
      <c r="B9892" s="77" t="str">
        <f t="shared" si="925"/>
        <v/>
      </c>
      <c r="C9892" t="str">
        <f t="shared" si="924"/>
        <v/>
      </c>
      <c r="D9892" s="315" t="str">
        <f t="shared" si="927"/>
        <v/>
      </c>
      <c r="E9892" s="228">
        <v>0</v>
      </c>
      <c r="M9892" s="229">
        <f t="shared" si="926"/>
        <v>0</v>
      </c>
    </row>
    <row r="9893" spans="1:13" ht="15" customHeight="1">
      <c r="A9893" s="76"/>
      <c r="B9893" s="77" t="str">
        <f t="shared" si="925"/>
        <v/>
      </c>
      <c r="C9893" t="str">
        <f t="shared" si="924"/>
        <v/>
      </c>
      <c r="D9893" s="315" t="str">
        <f t="shared" si="927"/>
        <v/>
      </c>
      <c r="E9893" s="228">
        <v>0</v>
      </c>
      <c r="M9893" s="229">
        <f t="shared" si="926"/>
        <v>0</v>
      </c>
    </row>
    <row r="9894" spans="1:13" ht="15" customHeight="1">
      <c r="A9894" s="76"/>
      <c r="B9894" s="77" t="str">
        <f t="shared" si="925"/>
        <v/>
      </c>
      <c r="C9894" t="str">
        <f t="shared" si="924"/>
        <v/>
      </c>
      <c r="D9894" s="315" t="str">
        <f t="shared" si="927"/>
        <v/>
      </c>
      <c r="E9894" s="228">
        <v>0</v>
      </c>
      <c r="M9894" s="229">
        <f t="shared" si="926"/>
        <v>0</v>
      </c>
    </row>
    <row r="9895" spans="1:13" ht="15" customHeight="1">
      <c r="A9895" s="76"/>
      <c r="B9895" s="77" t="str">
        <f t="shared" si="925"/>
        <v/>
      </c>
      <c r="C9895" t="str">
        <f t="shared" si="924"/>
        <v/>
      </c>
      <c r="D9895" s="315" t="str">
        <f t="shared" si="927"/>
        <v/>
      </c>
      <c r="E9895" s="228">
        <v>0</v>
      </c>
      <c r="M9895" s="229">
        <f t="shared" si="926"/>
        <v>0</v>
      </c>
    </row>
    <row r="9896" spans="1:13" ht="15" customHeight="1">
      <c r="A9896" s="76"/>
      <c r="B9896" s="77" t="str">
        <f t="shared" si="925"/>
        <v/>
      </c>
      <c r="C9896" t="str">
        <f t="shared" si="924"/>
        <v/>
      </c>
      <c r="D9896" s="315" t="str">
        <f t="shared" si="927"/>
        <v/>
      </c>
      <c r="E9896" s="228">
        <v>0</v>
      </c>
      <c r="M9896" s="229">
        <f t="shared" si="926"/>
        <v>0</v>
      </c>
    </row>
    <row r="9897" spans="1:13" ht="15" customHeight="1">
      <c r="A9897" s="76"/>
      <c r="B9897" s="77" t="str">
        <f t="shared" si="925"/>
        <v/>
      </c>
      <c r="C9897" t="str">
        <f t="shared" si="924"/>
        <v/>
      </c>
      <c r="D9897" s="315" t="str">
        <f t="shared" si="927"/>
        <v/>
      </c>
      <c r="E9897" s="228">
        <v>0</v>
      </c>
      <c r="M9897" s="229">
        <f t="shared" si="926"/>
        <v>0</v>
      </c>
    </row>
    <row r="9898" spans="1:13" ht="15" customHeight="1">
      <c r="A9898" s="76"/>
      <c r="B9898" s="77" t="str">
        <f t="shared" si="925"/>
        <v/>
      </c>
      <c r="C9898" t="str">
        <f t="shared" si="924"/>
        <v/>
      </c>
      <c r="D9898" s="315" t="str">
        <f t="shared" si="927"/>
        <v/>
      </c>
      <c r="E9898" s="228">
        <v>0</v>
      </c>
      <c r="M9898" s="229">
        <f t="shared" si="926"/>
        <v>0</v>
      </c>
    </row>
    <row r="9899" spans="1:13" ht="15" customHeight="1">
      <c r="A9899" s="76"/>
      <c r="B9899" s="77" t="str">
        <f t="shared" si="925"/>
        <v/>
      </c>
      <c r="C9899" t="str">
        <f t="shared" si="924"/>
        <v/>
      </c>
      <c r="D9899" s="315" t="str">
        <f t="shared" si="927"/>
        <v/>
      </c>
      <c r="E9899" s="228">
        <v>0</v>
      </c>
      <c r="M9899" s="229">
        <f t="shared" si="926"/>
        <v>0</v>
      </c>
    </row>
    <row r="9900" spans="1:13" ht="15" customHeight="1">
      <c r="A9900" s="76"/>
      <c r="B9900" s="77" t="str">
        <f t="shared" si="925"/>
        <v/>
      </c>
      <c r="C9900" t="str">
        <f t="shared" si="924"/>
        <v/>
      </c>
      <c r="D9900" s="315" t="str">
        <f t="shared" si="927"/>
        <v/>
      </c>
      <c r="E9900" s="228">
        <v>0</v>
      </c>
      <c r="M9900" s="229">
        <f t="shared" si="926"/>
        <v>0</v>
      </c>
    </row>
    <row r="9901" spans="1:13" ht="15" customHeight="1">
      <c r="A9901" s="76"/>
      <c r="B9901" s="77" t="str">
        <f t="shared" si="925"/>
        <v/>
      </c>
      <c r="C9901" t="str">
        <f t="shared" si="924"/>
        <v/>
      </c>
      <c r="D9901" s="315" t="str">
        <f t="shared" si="927"/>
        <v/>
      </c>
      <c r="E9901" s="228">
        <v>0</v>
      </c>
      <c r="M9901" s="229">
        <f t="shared" si="926"/>
        <v>0</v>
      </c>
    </row>
    <row r="9902" spans="1:13" ht="15" customHeight="1">
      <c r="A9902" s="76"/>
      <c r="B9902" s="77" t="str">
        <f t="shared" si="925"/>
        <v/>
      </c>
      <c r="C9902" t="str">
        <f t="shared" si="924"/>
        <v/>
      </c>
      <c r="D9902" s="315" t="str">
        <f t="shared" si="927"/>
        <v/>
      </c>
      <c r="E9902" s="228">
        <v>0</v>
      </c>
      <c r="M9902" s="229">
        <f t="shared" si="926"/>
        <v>0</v>
      </c>
    </row>
    <row r="9903" spans="1:13" ht="15" customHeight="1">
      <c r="A9903" s="76"/>
      <c r="B9903" s="77" t="str">
        <f t="shared" si="925"/>
        <v/>
      </c>
      <c r="C9903" t="str">
        <f t="shared" si="924"/>
        <v/>
      </c>
      <c r="D9903" s="315" t="str">
        <f t="shared" si="927"/>
        <v/>
      </c>
      <c r="E9903" s="228">
        <v>0</v>
      </c>
      <c r="M9903" s="229">
        <f t="shared" si="926"/>
        <v>0</v>
      </c>
    </row>
    <row r="9904" spans="1:13" ht="15" customHeight="1">
      <c r="A9904" s="76"/>
      <c r="B9904" s="77" t="str">
        <f t="shared" si="925"/>
        <v/>
      </c>
      <c r="C9904" t="str">
        <f t="shared" si="924"/>
        <v/>
      </c>
      <c r="D9904" s="315" t="str">
        <f t="shared" si="927"/>
        <v/>
      </c>
      <c r="E9904" s="228">
        <v>0</v>
      </c>
      <c r="M9904" s="229">
        <f t="shared" si="926"/>
        <v>0</v>
      </c>
    </row>
    <row r="9905" spans="1:13" ht="15" customHeight="1">
      <c r="A9905" s="76"/>
      <c r="B9905" s="77" t="str">
        <f t="shared" si="925"/>
        <v/>
      </c>
      <c r="C9905" t="str">
        <f t="shared" si="924"/>
        <v/>
      </c>
      <c r="D9905" s="315" t="str">
        <f t="shared" si="927"/>
        <v/>
      </c>
      <c r="E9905" s="228">
        <v>0</v>
      </c>
      <c r="M9905" s="229">
        <f t="shared" si="926"/>
        <v>0</v>
      </c>
    </row>
    <row r="9906" spans="1:13" ht="15" customHeight="1">
      <c r="A9906" s="76"/>
      <c r="B9906" s="77" t="str">
        <f t="shared" si="925"/>
        <v/>
      </c>
      <c r="C9906" t="str">
        <f t="shared" si="924"/>
        <v/>
      </c>
      <c r="D9906" s="315" t="str">
        <f t="shared" si="927"/>
        <v/>
      </c>
      <c r="E9906" s="228">
        <v>0</v>
      </c>
      <c r="M9906" s="229">
        <f t="shared" si="926"/>
        <v>0</v>
      </c>
    </row>
    <row r="9907" spans="1:13" ht="15" customHeight="1">
      <c r="A9907" s="76"/>
      <c r="B9907" s="77" t="str">
        <f t="shared" si="925"/>
        <v/>
      </c>
      <c r="C9907" t="str">
        <f t="shared" si="924"/>
        <v/>
      </c>
      <c r="D9907" s="315" t="str">
        <f t="shared" si="927"/>
        <v/>
      </c>
      <c r="E9907" s="228">
        <v>0</v>
      </c>
      <c r="M9907" s="229">
        <f t="shared" si="926"/>
        <v>0</v>
      </c>
    </row>
    <row r="9908" spans="1:13" ht="15" customHeight="1">
      <c r="A9908" s="76"/>
      <c r="B9908" s="77" t="str">
        <f t="shared" si="925"/>
        <v/>
      </c>
      <c r="C9908" t="str">
        <f t="shared" si="924"/>
        <v/>
      </c>
      <c r="D9908" s="315" t="str">
        <f t="shared" si="927"/>
        <v/>
      </c>
      <c r="E9908" s="228">
        <v>0</v>
      </c>
      <c r="M9908" s="229">
        <f t="shared" si="926"/>
        <v>0</v>
      </c>
    </row>
    <row r="9909" spans="1:13" ht="15" customHeight="1">
      <c r="A9909" s="76"/>
      <c r="B9909" s="77" t="str">
        <f t="shared" si="925"/>
        <v/>
      </c>
      <c r="C9909" t="str">
        <f t="shared" si="924"/>
        <v/>
      </c>
      <c r="D9909" s="315" t="str">
        <f t="shared" si="927"/>
        <v/>
      </c>
      <c r="E9909" s="228">
        <v>0</v>
      </c>
      <c r="M9909" s="229">
        <f t="shared" si="926"/>
        <v>0</v>
      </c>
    </row>
    <row r="9910" spans="1:13" ht="15" customHeight="1">
      <c r="A9910" s="76"/>
      <c r="B9910" s="77" t="str">
        <f t="shared" si="925"/>
        <v/>
      </c>
      <c r="C9910" t="str">
        <f t="shared" si="924"/>
        <v/>
      </c>
      <c r="D9910" s="315" t="str">
        <f t="shared" si="927"/>
        <v/>
      </c>
      <c r="E9910" s="228">
        <v>0</v>
      </c>
      <c r="M9910" s="229">
        <f t="shared" si="926"/>
        <v>0</v>
      </c>
    </row>
    <row r="9911" spans="1:13" ht="15" customHeight="1">
      <c r="A9911" s="76"/>
      <c r="B9911" s="77" t="str">
        <f t="shared" si="925"/>
        <v/>
      </c>
      <c r="C9911" t="str">
        <f t="shared" si="924"/>
        <v/>
      </c>
      <c r="D9911" s="315" t="str">
        <f t="shared" si="927"/>
        <v/>
      </c>
      <c r="E9911" s="228">
        <v>0</v>
      </c>
      <c r="M9911" s="229">
        <f t="shared" si="926"/>
        <v>0</v>
      </c>
    </row>
    <row r="9912" spans="1:13" ht="15" customHeight="1">
      <c r="A9912" s="76"/>
      <c r="B9912" s="77" t="str">
        <f t="shared" si="925"/>
        <v/>
      </c>
      <c r="C9912" t="str">
        <f t="shared" si="924"/>
        <v/>
      </c>
      <c r="D9912" s="315" t="str">
        <f t="shared" si="927"/>
        <v/>
      </c>
      <c r="E9912" s="228">
        <v>0</v>
      </c>
      <c r="M9912" s="229">
        <f t="shared" si="926"/>
        <v>0</v>
      </c>
    </row>
    <row r="9913" spans="1:13" ht="15" customHeight="1">
      <c r="A9913" s="76"/>
      <c r="B9913" s="77" t="str">
        <f t="shared" si="925"/>
        <v/>
      </c>
      <c r="C9913" t="str">
        <f t="shared" si="924"/>
        <v/>
      </c>
      <c r="D9913" s="315" t="str">
        <f t="shared" si="927"/>
        <v/>
      </c>
      <c r="E9913" s="228">
        <v>0</v>
      </c>
      <c r="M9913" s="229">
        <f t="shared" si="926"/>
        <v>0</v>
      </c>
    </row>
    <row r="9914" spans="1:13" ht="15" customHeight="1">
      <c r="A9914" s="76"/>
      <c r="B9914" s="77" t="str">
        <f t="shared" si="925"/>
        <v/>
      </c>
      <c r="C9914" t="str">
        <f t="shared" si="924"/>
        <v/>
      </c>
      <c r="D9914" s="315" t="str">
        <f t="shared" si="927"/>
        <v/>
      </c>
      <c r="E9914" s="228">
        <v>0</v>
      </c>
      <c r="M9914" s="229">
        <f t="shared" si="926"/>
        <v>0</v>
      </c>
    </row>
    <row r="9915" spans="1:13" ht="15" customHeight="1">
      <c r="A9915" s="76"/>
      <c r="B9915" s="77" t="str">
        <f t="shared" si="925"/>
        <v/>
      </c>
      <c r="C9915" t="str">
        <f t="shared" si="924"/>
        <v/>
      </c>
      <c r="D9915" s="315" t="str">
        <f t="shared" si="927"/>
        <v/>
      </c>
      <c r="E9915" s="228">
        <v>0</v>
      </c>
      <c r="M9915" s="229">
        <f t="shared" si="926"/>
        <v>0</v>
      </c>
    </row>
    <row r="9916" spans="1:13" ht="15" customHeight="1">
      <c r="A9916" s="76"/>
      <c r="B9916" s="77" t="str">
        <f t="shared" si="925"/>
        <v/>
      </c>
      <c r="C9916" t="str">
        <f t="shared" si="924"/>
        <v/>
      </c>
      <c r="D9916" s="315" t="str">
        <f t="shared" si="927"/>
        <v/>
      </c>
      <c r="E9916" s="228">
        <v>0</v>
      </c>
      <c r="M9916" s="229">
        <f t="shared" si="926"/>
        <v>0</v>
      </c>
    </row>
    <row r="9917" spans="1:13" ht="15" customHeight="1">
      <c r="A9917" s="76"/>
      <c r="B9917" s="77" t="str">
        <f t="shared" si="925"/>
        <v/>
      </c>
      <c r="C9917" t="str">
        <f t="shared" si="924"/>
        <v/>
      </c>
      <c r="D9917" s="315" t="str">
        <f t="shared" si="927"/>
        <v/>
      </c>
      <c r="E9917" s="228">
        <v>0</v>
      </c>
      <c r="M9917" s="229">
        <f t="shared" si="926"/>
        <v>0</v>
      </c>
    </row>
    <row r="9918" spans="1:13" ht="15" customHeight="1">
      <c r="A9918" s="76"/>
      <c r="B9918" s="77" t="str">
        <f t="shared" si="925"/>
        <v/>
      </c>
      <c r="C9918" t="str">
        <f t="shared" si="924"/>
        <v/>
      </c>
      <c r="D9918" s="315" t="str">
        <f t="shared" si="927"/>
        <v/>
      </c>
      <c r="E9918" s="228">
        <v>0</v>
      </c>
      <c r="M9918" s="229">
        <f t="shared" si="926"/>
        <v>0</v>
      </c>
    </row>
    <row r="9919" spans="1:13" ht="15" customHeight="1">
      <c r="A9919" s="76"/>
      <c r="B9919" s="77" t="str">
        <f t="shared" si="925"/>
        <v/>
      </c>
      <c r="C9919" t="str">
        <f t="shared" si="924"/>
        <v/>
      </c>
      <c r="D9919" s="315" t="str">
        <f t="shared" si="927"/>
        <v/>
      </c>
      <c r="E9919" s="228">
        <v>0</v>
      </c>
      <c r="M9919" s="229">
        <f t="shared" si="926"/>
        <v>0</v>
      </c>
    </row>
    <row r="9920" spans="1:13" ht="15" customHeight="1">
      <c r="A9920" s="76"/>
      <c r="B9920" s="77" t="str">
        <f t="shared" si="925"/>
        <v/>
      </c>
      <c r="C9920" t="str">
        <f t="shared" si="924"/>
        <v/>
      </c>
      <c r="D9920" s="315" t="str">
        <f t="shared" si="927"/>
        <v/>
      </c>
      <c r="E9920" s="228">
        <v>0</v>
      </c>
      <c r="M9920" s="229">
        <f t="shared" si="926"/>
        <v>0</v>
      </c>
    </row>
    <row r="9921" spans="1:13" ht="15" customHeight="1">
      <c r="A9921" s="76"/>
      <c r="B9921" s="77" t="str">
        <f t="shared" si="925"/>
        <v/>
      </c>
      <c r="C9921" t="str">
        <f t="shared" ref="C9921:C9984" si="928">IF(A9921&lt;&gt;"",TEXT(A9921,"aaaa"),"")</f>
        <v/>
      </c>
      <c r="D9921" s="315" t="str">
        <f t="shared" si="927"/>
        <v/>
      </c>
      <c r="E9921" s="228">
        <v>0</v>
      </c>
      <c r="M9921" s="229">
        <f t="shared" si="926"/>
        <v>0</v>
      </c>
    </row>
    <row r="9922" spans="1:13" ht="15" customHeight="1">
      <c r="A9922" s="76"/>
      <c r="B9922" s="77" t="str">
        <f t="shared" si="925"/>
        <v/>
      </c>
      <c r="C9922" t="str">
        <f t="shared" si="928"/>
        <v/>
      </c>
      <c r="D9922" s="315" t="str">
        <f t="shared" si="927"/>
        <v/>
      </c>
      <c r="E9922" s="228">
        <v>0</v>
      </c>
      <c r="M9922" s="229">
        <f t="shared" si="926"/>
        <v>0</v>
      </c>
    </row>
    <row r="9923" spans="1:13" ht="15" customHeight="1">
      <c r="A9923" s="76"/>
      <c r="B9923" s="77" t="str">
        <f t="shared" si="925"/>
        <v/>
      </c>
      <c r="C9923" t="str">
        <f t="shared" si="928"/>
        <v/>
      </c>
      <c r="D9923" s="315" t="str">
        <f t="shared" si="927"/>
        <v/>
      </c>
      <c r="E9923" s="228">
        <v>0</v>
      </c>
      <c r="M9923" s="229">
        <f t="shared" si="926"/>
        <v>0</v>
      </c>
    </row>
    <row r="9924" spans="1:13" ht="15" customHeight="1">
      <c r="A9924" s="76"/>
      <c r="B9924" s="77" t="str">
        <f t="shared" si="925"/>
        <v/>
      </c>
      <c r="C9924" t="str">
        <f t="shared" si="928"/>
        <v/>
      </c>
      <c r="D9924" s="315" t="str">
        <f t="shared" si="927"/>
        <v/>
      </c>
      <c r="E9924" s="228">
        <v>0</v>
      </c>
      <c r="M9924" s="229">
        <f t="shared" si="926"/>
        <v>0</v>
      </c>
    </row>
    <row r="9925" spans="1:13" ht="15" customHeight="1">
      <c r="A9925" s="76"/>
      <c r="B9925" s="77" t="str">
        <f t="shared" si="925"/>
        <v/>
      </c>
      <c r="C9925" t="str">
        <f t="shared" si="928"/>
        <v/>
      </c>
      <c r="D9925" s="315" t="str">
        <f t="shared" si="927"/>
        <v/>
      </c>
      <c r="E9925" s="228">
        <v>0</v>
      </c>
      <c r="M9925" s="229">
        <f t="shared" si="926"/>
        <v>0</v>
      </c>
    </row>
    <row r="9926" spans="1:13" ht="15" customHeight="1">
      <c r="A9926" s="76"/>
      <c r="B9926" s="77" t="str">
        <f t="shared" si="925"/>
        <v/>
      </c>
      <c r="C9926" t="str">
        <f t="shared" si="928"/>
        <v/>
      </c>
      <c r="D9926" s="315" t="str">
        <f t="shared" si="927"/>
        <v/>
      </c>
      <c r="E9926" s="228">
        <v>0</v>
      </c>
      <c r="M9926" s="229">
        <f t="shared" si="926"/>
        <v>0</v>
      </c>
    </row>
    <row r="9927" spans="1:13" ht="15" customHeight="1">
      <c r="A9927" s="76"/>
      <c r="B9927" s="77" t="str">
        <f t="shared" ref="B9927:B9990" si="929">IF(A9927="","",TEXT(A9927,"DDDD"))</f>
        <v/>
      </c>
      <c r="C9927" t="str">
        <f t="shared" si="928"/>
        <v/>
      </c>
      <c r="D9927" s="315" t="str">
        <f t="shared" si="927"/>
        <v/>
      </c>
      <c r="E9927" s="228">
        <v>0</v>
      </c>
      <c r="M9927" s="229">
        <f t="shared" ref="M9927:M9990" si="930">IF(H9927=0,0,(1-M$4)*H9927)</f>
        <v>0</v>
      </c>
    </row>
    <row r="9928" spans="1:13" ht="15" customHeight="1">
      <c r="A9928" s="76"/>
      <c r="B9928" s="77" t="str">
        <f t="shared" si="929"/>
        <v/>
      </c>
      <c r="C9928" t="str">
        <f t="shared" si="928"/>
        <v/>
      </c>
      <c r="D9928" s="315" t="str">
        <f t="shared" ref="D9928:D9991" si="931">IF(A9928&lt;&gt;"",PROPER(TEXT(A9928,"Mmmm")),"")</f>
        <v/>
      </c>
      <c r="E9928" s="228">
        <v>0</v>
      </c>
      <c r="M9928" s="229">
        <f t="shared" si="930"/>
        <v>0</v>
      </c>
    </row>
    <row r="9929" spans="1:13" ht="15" customHeight="1">
      <c r="A9929" s="76"/>
      <c r="B9929" s="77" t="str">
        <f t="shared" si="929"/>
        <v/>
      </c>
      <c r="C9929" t="str">
        <f t="shared" si="928"/>
        <v/>
      </c>
      <c r="D9929" s="315" t="str">
        <f t="shared" si="931"/>
        <v/>
      </c>
      <c r="E9929" s="228">
        <v>0</v>
      </c>
      <c r="M9929" s="229">
        <f t="shared" si="930"/>
        <v>0</v>
      </c>
    </row>
    <row r="9930" spans="1:13" ht="15" customHeight="1">
      <c r="A9930" s="76"/>
      <c r="B9930" s="77" t="str">
        <f t="shared" si="929"/>
        <v/>
      </c>
      <c r="C9930" t="str">
        <f t="shared" si="928"/>
        <v/>
      </c>
      <c r="D9930" s="315" t="str">
        <f t="shared" si="931"/>
        <v/>
      </c>
      <c r="E9930" s="228">
        <v>0</v>
      </c>
      <c r="M9930" s="229">
        <f t="shared" si="930"/>
        <v>0</v>
      </c>
    </row>
    <row r="9931" spans="1:13" ht="15" customHeight="1">
      <c r="A9931" s="76"/>
      <c r="B9931" s="77" t="str">
        <f t="shared" si="929"/>
        <v/>
      </c>
      <c r="C9931" t="str">
        <f t="shared" si="928"/>
        <v/>
      </c>
      <c r="D9931" s="315" t="str">
        <f t="shared" si="931"/>
        <v/>
      </c>
      <c r="E9931" s="228">
        <v>0</v>
      </c>
      <c r="M9931" s="229">
        <f t="shared" si="930"/>
        <v>0</v>
      </c>
    </row>
    <row r="9932" spans="1:13" ht="15" customHeight="1">
      <c r="A9932" s="76"/>
      <c r="B9932" s="77" t="str">
        <f t="shared" si="929"/>
        <v/>
      </c>
      <c r="C9932" t="str">
        <f t="shared" si="928"/>
        <v/>
      </c>
      <c r="D9932" s="315" t="str">
        <f t="shared" si="931"/>
        <v/>
      </c>
      <c r="E9932" s="228">
        <v>0</v>
      </c>
      <c r="M9932" s="229">
        <f t="shared" si="930"/>
        <v>0</v>
      </c>
    </row>
    <row r="9933" spans="1:13" ht="15" customHeight="1">
      <c r="A9933" s="76"/>
      <c r="B9933" s="77" t="str">
        <f t="shared" si="929"/>
        <v/>
      </c>
      <c r="C9933" t="str">
        <f t="shared" si="928"/>
        <v/>
      </c>
      <c r="D9933" s="315" t="str">
        <f t="shared" si="931"/>
        <v/>
      </c>
      <c r="E9933" s="228">
        <v>0</v>
      </c>
      <c r="M9933" s="229">
        <f t="shared" si="930"/>
        <v>0</v>
      </c>
    </row>
    <row r="9934" spans="1:13" ht="15" customHeight="1">
      <c r="A9934" s="76"/>
      <c r="B9934" s="77" t="str">
        <f t="shared" si="929"/>
        <v/>
      </c>
      <c r="C9934" t="str">
        <f t="shared" si="928"/>
        <v/>
      </c>
      <c r="D9934" s="315" t="str">
        <f t="shared" si="931"/>
        <v/>
      </c>
      <c r="E9934" s="228">
        <v>0</v>
      </c>
      <c r="M9934" s="229">
        <f t="shared" si="930"/>
        <v>0</v>
      </c>
    </row>
    <row r="9935" spans="1:13" ht="15" customHeight="1">
      <c r="A9935" s="76"/>
      <c r="B9935" s="77" t="str">
        <f t="shared" si="929"/>
        <v/>
      </c>
      <c r="C9935" t="str">
        <f t="shared" si="928"/>
        <v/>
      </c>
      <c r="D9935" s="315" t="str">
        <f t="shared" si="931"/>
        <v/>
      </c>
      <c r="E9935" s="228">
        <v>0</v>
      </c>
      <c r="M9935" s="229">
        <f t="shared" si="930"/>
        <v>0</v>
      </c>
    </row>
    <row r="9936" spans="1:13" ht="15" customHeight="1">
      <c r="A9936" s="76"/>
      <c r="B9936" s="77" t="str">
        <f t="shared" si="929"/>
        <v/>
      </c>
      <c r="C9936" t="str">
        <f t="shared" si="928"/>
        <v/>
      </c>
      <c r="D9936" s="315" t="str">
        <f t="shared" si="931"/>
        <v/>
      </c>
      <c r="E9936" s="228">
        <v>0</v>
      </c>
      <c r="M9936" s="229">
        <f t="shared" si="930"/>
        <v>0</v>
      </c>
    </row>
    <row r="9937" spans="1:13" ht="15" customHeight="1">
      <c r="A9937" s="76"/>
      <c r="B9937" s="77" t="str">
        <f t="shared" si="929"/>
        <v/>
      </c>
      <c r="C9937" t="str">
        <f t="shared" si="928"/>
        <v/>
      </c>
      <c r="D9937" s="315" t="str">
        <f t="shared" si="931"/>
        <v/>
      </c>
      <c r="E9937" s="228">
        <v>0</v>
      </c>
      <c r="M9937" s="229">
        <f t="shared" si="930"/>
        <v>0</v>
      </c>
    </row>
    <row r="9938" spans="1:13" ht="15" customHeight="1">
      <c r="A9938" s="76"/>
      <c r="B9938" s="77" t="str">
        <f t="shared" si="929"/>
        <v/>
      </c>
      <c r="C9938" t="str">
        <f t="shared" si="928"/>
        <v/>
      </c>
      <c r="D9938" s="315" t="str">
        <f t="shared" si="931"/>
        <v/>
      </c>
      <c r="E9938" s="228">
        <v>0</v>
      </c>
      <c r="M9938" s="229">
        <f t="shared" si="930"/>
        <v>0</v>
      </c>
    </row>
    <row r="9939" spans="1:13" ht="15" customHeight="1">
      <c r="A9939" s="76"/>
      <c r="B9939" s="77" t="str">
        <f t="shared" si="929"/>
        <v/>
      </c>
      <c r="C9939" t="str">
        <f t="shared" si="928"/>
        <v/>
      </c>
      <c r="D9939" s="315" t="str">
        <f t="shared" si="931"/>
        <v/>
      </c>
      <c r="E9939" s="228">
        <v>0</v>
      </c>
      <c r="M9939" s="229">
        <f t="shared" si="930"/>
        <v>0</v>
      </c>
    </row>
    <row r="9940" spans="1:13" ht="15" customHeight="1">
      <c r="A9940" s="76"/>
      <c r="B9940" s="77" t="str">
        <f t="shared" si="929"/>
        <v/>
      </c>
      <c r="C9940" t="str">
        <f t="shared" si="928"/>
        <v/>
      </c>
      <c r="D9940" s="315" t="str">
        <f t="shared" si="931"/>
        <v/>
      </c>
      <c r="E9940" s="228">
        <v>0</v>
      </c>
      <c r="M9940" s="229">
        <f t="shared" si="930"/>
        <v>0</v>
      </c>
    </row>
    <row r="9941" spans="1:13" ht="15" customHeight="1">
      <c r="A9941" s="76"/>
      <c r="B9941" s="77" t="str">
        <f t="shared" si="929"/>
        <v/>
      </c>
      <c r="C9941" t="str">
        <f t="shared" si="928"/>
        <v/>
      </c>
      <c r="D9941" s="315" t="str">
        <f t="shared" si="931"/>
        <v/>
      </c>
      <c r="E9941" s="228">
        <v>0</v>
      </c>
      <c r="M9941" s="229">
        <f t="shared" si="930"/>
        <v>0</v>
      </c>
    </row>
    <row r="9942" spans="1:13" ht="15" customHeight="1">
      <c r="A9942" s="76"/>
      <c r="B9942" s="77" t="str">
        <f t="shared" si="929"/>
        <v/>
      </c>
      <c r="C9942" t="str">
        <f t="shared" si="928"/>
        <v/>
      </c>
      <c r="D9942" s="315" t="str">
        <f t="shared" si="931"/>
        <v/>
      </c>
      <c r="E9942" s="228">
        <v>0</v>
      </c>
      <c r="M9942" s="229">
        <f t="shared" si="930"/>
        <v>0</v>
      </c>
    </row>
    <row r="9943" spans="1:13" ht="15" customHeight="1">
      <c r="A9943" s="76"/>
      <c r="B9943" s="77" t="str">
        <f t="shared" si="929"/>
        <v/>
      </c>
      <c r="C9943" t="str">
        <f t="shared" si="928"/>
        <v/>
      </c>
      <c r="D9943" s="315" t="str">
        <f t="shared" si="931"/>
        <v/>
      </c>
      <c r="E9943" s="228">
        <v>0</v>
      </c>
      <c r="M9943" s="229">
        <f t="shared" si="930"/>
        <v>0</v>
      </c>
    </row>
    <row r="9944" spans="1:13" ht="15" customHeight="1">
      <c r="A9944" s="76"/>
      <c r="B9944" s="77" t="str">
        <f t="shared" si="929"/>
        <v/>
      </c>
      <c r="C9944" t="str">
        <f t="shared" si="928"/>
        <v/>
      </c>
      <c r="D9944" s="315" t="str">
        <f t="shared" si="931"/>
        <v/>
      </c>
      <c r="E9944" s="228">
        <v>0</v>
      </c>
      <c r="M9944" s="229">
        <f t="shared" si="930"/>
        <v>0</v>
      </c>
    </row>
    <row r="9945" spans="1:13" ht="15" customHeight="1">
      <c r="A9945" s="76"/>
      <c r="B9945" s="77" t="str">
        <f t="shared" si="929"/>
        <v/>
      </c>
      <c r="C9945" t="str">
        <f t="shared" si="928"/>
        <v/>
      </c>
      <c r="D9945" s="315" t="str">
        <f t="shared" si="931"/>
        <v/>
      </c>
      <c r="E9945" s="228">
        <v>0</v>
      </c>
      <c r="M9945" s="229">
        <f t="shared" si="930"/>
        <v>0</v>
      </c>
    </row>
    <row r="9946" spans="1:13" ht="15" customHeight="1">
      <c r="A9946" s="76"/>
      <c r="B9946" s="77" t="str">
        <f t="shared" si="929"/>
        <v/>
      </c>
      <c r="C9946" t="str">
        <f t="shared" si="928"/>
        <v/>
      </c>
      <c r="D9946" s="315" t="str">
        <f t="shared" si="931"/>
        <v/>
      </c>
      <c r="E9946" s="228">
        <v>0</v>
      </c>
      <c r="M9946" s="229">
        <f t="shared" si="930"/>
        <v>0</v>
      </c>
    </row>
    <row r="9947" spans="1:13" ht="15" customHeight="1">
      <c r="A9947" s="76"/>
      <c r="B9947" s="77" t="str">
        <f t="shared" si="929"/>
        <v/>
      </c>
      <c r="C9947" t="str">
        <f t="shared" si="928"/>
        <v/>
      </c>
      <c r="D9947" s="315" t="str">
        <f t="shared" si="931"/>
        <v/>
      </c>
      <c r="E9947" s="228">
        <v>0</v>
      </c>
      <c r="M9947" s="229">
        <f t="shared" si="930"/>
        <v>0</v>
      </c>
    </row>
    <row r="9948" spans="1:13" ht="15" customHeight="1">
      <c r="A9948" s="76"/>
      <c r="B9948" s="77" t="str">
        <f t="shared" si="929"/>
        <v/>
      </c>
      <c r="C9948" t="str">
        <f t="shared" si="928"/>
        <v/>
      </c>
      <c r="D9948" s="315" t="str">
        <f t="shared" si="931"/>
        <v/>
      </c>
      <c r="E9948" s="228">
        <v>0</v>
      </c>
      <c r="M9948" s="229">
        <f t="shared" si="930"/>
        <v>0</v>
      </c>
    </row>
    <row r="9949" spans="1:13" ht="15" customHeight="1">
      <c r="A9949" s="76"/>
      <c r="B9949" s="77" t="str">
        <f t="shared" si="929"/>
        <v/>
      </c>
      <c r="C9949" t="str">
        <f t="shared" si="928"/>
        <v/>
      </c>
      <c r="D9949" s="315" t="str">
        <f t="shared" si="931"/>
        <v/>
      </c>
      <c r="E9949" s="228">
        <v>0</v>
      </c>
      <c r="M9949" s="229">
        <f t="shared" si="930"/>
        <v>0</v>
      </c>
    </row>
    <row r="9950" spans="1:13" ht="15" customHeight="1">
      <c r="A9950" s="76"/>
      <c r="B9950" s="77" t="str">
        <f t="shared" si="929"/>
        <v/>
      </c>
      <c r="C9950" t="str">
        <f t="shared" si="928"/>
        <v/>
      </c>
      <c r="D9950" s="315" t="str">
        <f t="shared" si="931"/>
        <v/>
      </c>
      <c r="E9950" s="228">
        <v>0</v>
      </c>
      <c r="M9950" s="229">
        <f t="shared" si="930"/>
        <v>0</v>
      </c>
    </row>
    <row r="9951" spans="1:13" ht="15" customHeight="1">
      <c r="A9951" s="76"/>
      <c r="B9951" s="77" t="str">
        <f t="shared" si="929"/>
        <v/>
      </c>
      <c r="C9951" t="str">
        <f t="shared" si="928"/>
        <v/>
      </c>
      <c r="D9951" s="315" t="str">
        <f t="shared" si="931"/>
        <v/>
      </c>
      <c r="E9951" s="228">
        <v>0</v>
      </c>
      <c r="M9951" s="229">
        <f t="shared" si="930"/>
        <v>0</v>
      </c>
    </row>
    <row r="9952" spans="1:13" ht="15" customHeight="1">
      <c r="A9952" s="76"/>
      <c r="B9952" s="77" t="str">
        <f t="shared" si="929"/>
        <v/>
      </c>
      <c r="C9952" t="str">
        <f t="shared" si="928"/>
        <v/>
      </c>
      <c r="D9952" s="315" t="str">
        <f t="shared" si="931"/>
        <v/>
      </c>
      <c r="E9952" s="228">
        <v>0</v>
      </c>
      <c r="M9952" s="229">
        <f t="shared" si="930"/>
        <v>0</v>
      </c>
    </row>
    <row r="9953" spans="1:13" ht="15" customHeight="1">
      <c r="A9953" s="76"/>
      <c r="B9953" s="77" t="str">
        <f t="shared" si="929"/>
        <v/>
      </c>
      <c r="C9953" t="str">
        <f t="shared" si="928"/>
        <v/>
      </c>
      <c r="D9953" s="315" t="str">
        <f t="shared" si="931"/>
        <v/>
      </c>
      <c r="E9953" s="228">
        <v>0</v>
      </c>
      <c r="M9953" s="229">
        <f t="shared" si="930"/>
        <v>0</v>
      </c>
    </row>
    <row r="9954" spans="1:13" ht="15" customHeight="1">
      <c r="A9954" s="76"/>
      <c r="B9954" s="77" t="str">
        <f t="shared" si="929"/>
        <v/>
      </c>
      <c r="C9954" t="str">
        <f t="shared" si="928"/>
        <v/>
      </c>
      <c r="D9954" s="315" t="str">
        <f t="shared" si="931"/>
        <v/>
      </c>
      <c r="E9954" s="228">
        <v>0</v>
      </c>
      <c r="M9954" s="229">
        <f t="shared" si="930"/>
        <v>0</v>
      </c>
    </row>
    <row r="9955" spans="1:13" ht="15" customHeight="1">
      <c r="A9955" s="76"/>
      <c r="B9955" s="77" t="str">
        <f t="shared" si="929"/>
        <v/>
      </c>
      <c r="C9955" t="str">
        <f t="shared" si="928"/>
        <v/>
      </c>
      <c r="D9955" s="315" t="str">
        <f t="shared" si="931"/>
        <v/>
      </c>
      <c r="E9955" s="228">
        <v>0</v>
      </c>
      <c r="M9955" s="229">
        <f t="shared" si="930"/>
        <v>0</v>
      </c>
    </row>
    <row r="9956" spans="1:13" ht="15" customHeight="1">
      <c r="A9956" s="76"/>
      <c r="B9956" s="77" t="str">
        <f t="shared" si="929"/>
        <v/>
      </c>
      <c r="C9956" t="str">
        <f t="shared" si="928"/>
        <v/>
      </c>
      <c r="D9956" s="315" t="str">
        <f t="shared" si="931"/>
        <v/>
      </c>
      <c r="E9956" s="228">
        <v>0</v>
      </c>
      <c r="M9956" s="229">
        <f t="shared" si="930"/>
        <v>0</v>
      </c>
    </row>
    <row r="9957" spans="1:13" ht="15" customHeight="1">
      <c r="A9957" s="76"/>
      <c r="B9957" s="77" t="str">
        <f t="shared" si="929"/>
        <v/>
      </c>
      <c r="C9957" t="str">
        <f t="shared" si="928"/>
        <v/>
      </c>
      <c r="D9957" s="315" t="str">
        <f t="shared" si="931"/>
        <v/>
      </c>
      <c r="E9957" s="228">
        <v>0</v>
      </c>
      <c r="M9957" s="229">
        <f t="shared" si="930"/>
        <v>0</v>
      </c>
    </row>
    <row r="9958" spans="1:13" ht="15" customHeight="1">
      <c r="A9958" s="76"/>
      <c r="B9958" s="77" t="str">
        <f t="shared" si="929"/>
        <v/>
      </c>
      <c r="C9958" t="str">
        <f t="shared" si="928"/>
        <v/>
      </c>
      <c r="D9958" s="315" t="str">
        <f t="shared" si="931"/>
        <v/>
      </c>
      <c r="E9958" s="228">
        <v>0</v>
      </c>
      <c r="M9958" s="229">
        <f t="shared" si="930"/>
        <v>0</v>
      </c>
    </row>
    <row r="9959" spans="1:13" ht="15" customHeight="1">
      <c r="A9959" s="76"/>
      <c r="B9959" s="77" t="str">
        <f t="shared" si="929"/>
        <v/>
      </c>
      <c r="C9959" t="str">
        <f t="shared" si="928"/>
        <v/>
      </c>
      <c r="D9959" s="315" t="str">
        <f t="shared" si="931"/>
        <v/>
      </c>
      <c r="E9959" s="228">
        <v>0</v>
      </c>
      <c r="M9959" s="229">
        <f t="shared" si="930"/>
        <v>0</v>
      </c>
    </row>
    <row r="9960" spans="1:13" ht="15" customHeight="1">
      <c r="A9960" s="76"/>
      <c r="B9960" s="77" t="str">
        <f t="shared" si="929"/>
        <v/>
      </c>
      <c r="C9960" t="str">
        <f t="shared" si="928"/>
        <v/>
      </c>
      <c r="D9960" s="315" t="str">
        <f t="shared" si="931"/>
        <v/>
      </c>
      <c r="E9960" s="228">
        <v>0</v>
      </c>
      <c r="M9960" s="229">
        <f t="shared" si="930"/>
        <v>0</v>
      </c>
    </row>
    <row r="9961" spans="1:13" ht="15" customHeight="1">
      <c r="A9961" s="76"/>
      <c r="B9961" s="77" t="str">
        <f t="shared" si="929"/>
        <v/>
      </c>
      <c r="C9961" t="str">
        <f t="shared" si="928"/>
        <v/>
      </c>
      <c r="D9961" s="315" t="str">
        <f t="shared" si="931"/>
        <v/>
      </c>
      <c r="E9961" s="228">
        <v>0</v>
      </c>
      <c r="M9961" s="229">
        <f t="shared" si="930"/>
        <v>0</v>
      </c>
    </row>
    <row r="9962" spans="1:13" ht="15" customHeight="1">
      <c r="A9962" s="76"/>
      <c r="B9962" s="77" t="str">
        <f t="shared" si="929"/>
        <v/>
      </c>
      <c r="C9962" t="str">
        <f t="shared" si="928"/>
        <v/>
      </c>
      <c r="D9962" s="315" t="str">
        <f t="shared" si="931"/>
        <v/>
      </c>
      <c r="E9962" s="228">
        <v>0</v>
      </c>
      <c r="M9962" s="229">
        <f t="shared" si="930"/>
        <v>0</v>
      </c>
    </row>
    <row r="9963" spans="1:13" ht="15" customHeight="1">
      <c r="A9963" s="76"/>
      <c r="B9963" s="77" t="str">
        <f t="shared" si="929"/>
        <v/>
      </c>
      <c r="C9963" t="str">
        <f t="shared" si="928"/>
        <v/>
      </c>
      <c r="D9963" s="315" t="str">
        <f t="shared" si="931"/>
        <v/>
      </c>
      <c r="E9963" s="228">
        <v>0</v>
      </c>
      <c r="M9963" s="229">
        <f t="shared" si="930"/>
        <v>0</v>
      </c>
    </row>
    <row r="9964" spans="1:13" ht="15" customHeight="1">
      <c r="A9964" s="76"/>
      <c r="B9964" s="77" t="str">
        <f t="shared" si="929"/>
        <v/>
      </c>
      <c r="C9964" t="str">
        <f t="shared" si="928"/>
        <v/>
      </c>
      <c r="D9964" s="315" t="str">
        <f t="shared" si="931"/>
        <v/>
      </c>
      <c r="E9964" s="228">
        <v>0</v>
      </c>
      <c r="M9964" s="229">
        <f t="shared" si="930"/>
        <v>0</v>
      </c>
    </row>
    <row r="9965" spans="1:13" ht="15" customHeight="1">
      <c r="A9965" s="76"/>
      <c r="B9965" s="77" t="str">
        <f t="shared" si="929"/>
        <v/>
      </c>
      <c r="C9965" t="str">
        <f t="shared" si="928"/>
        <v/>
      </c>
      <c r="D9965" s="315" t="str">
        <f t="shared" si="931"/>
        <v/>
      </c>
      <c r="E9965" s="228">
        <v>0</v>
      </c>
      <c r="M9965" s="229">
        <f t="shared" si="930"/>
        <v>0</v>
      </c>
    </row>
    <row r="9966" spans="1:13" ht="15" customHeight="1">
      <c r="A9966" s="76"/>
      <c r="B9966" s="77" t="str">
        <f t="shared" si="929"/>
        <v/>
      </c>
      <c r="C9966" t="str">
        <f t="shared" si="928"/>
        <v/>
      </c>
      <c r="D9966" s="315" t="str">
        <f t="shared" si="931"/>
        <v/>
      </c>
      <c r="E9966" s="228">
        <v>0</v>
      </c>
      <c r="M9966" s="229">
        <f t="shared" si="930"/>
        <v>0</v>
      </c>
    </row>
    <row r="9967" spans="1:13" ht="15" customHeight="1">
      <c r="A9967" s="76"/>
      <c r="B9967" s="77" t="str">
        <f t="shared" si="929"/>
        <v/>
      </c>
      <c r="C9967" t="str">
        <f t="shared" si="928"/>
        <v/>
      </c>
      <c r="D9967" s="315" t="str">
        <f t="shared" si="931"/>
        <v/>
      </c>
      <c r="E9967" s="228">
        <v>0</v>
      </c>
      <c r="M9967" s="229">
        <f t="shared" si="930"/>
        <v>0</v>
      </c>
    </row>
    <row r="9968" spans="1:13" ht="15" customHeight="1">
      <c r="A9968" s="76"/>
      <c r="B9968" s="77" t="str">
        <f t="shared" si="929"/>
        <v/>
      </c>
      <c r="C9968" t="str">
        <f t="shared" si="928"/>
        <v/>
      </c>
      <c r="D9968" s="315" t="str">
        <f t="shared" si="931"/>
        <v/>
      </c>
      <c r="E9968" s="228">
        <v>0</v>
      </c>
      <c r="M9968" s="229">
        <f t="shared" si="930"/>
        <v>0</v>
      </c>
    </row>
    <row r="9969" spans="1:13" ht="15" customHeight="1">
      <c r="A9969" s="76"/>
      <c r="B9969" s="77" t="str">
        <f t="shared" si="929"/>
        <v/>
      </c>
      <c r="C9969" t="str">
        <f t="shared" si="928"/>
        <v/>
      </c>
      <c r="D9969" s="315" t="str">
        <f t="shared" si="931"/>
        <v/>
      </c>
      <c r="E9969" s="228">
        <v>0</v>
      </c>
      <c r="M9969" s="229">
        <f t="shared" si="930"/>
        <v>0</v>
      </c>
    </row>
    <row r="9970" spans="1:13" ht="15" customHeight="1">
      <c r="A9970" s="76"/>
      <c r="B9970" s="77" t="str">
        <f t="shared" si="929"/>
        <v/>
      </c>
      <c r="C9970" t="str">
        <f t="shared" si="928"/>
        <v/>
      </c>
      <c r="D9970" s="315" t="str">
        <f t="shared" si="931"/>
        <v/>
      </c>
      <c r="E9970" s="228">
        <v>0</v>
      </c>
      <c r="M9970" s="229">
        <f t="shared" si="930"/>
        <v>0</v>
      </c>
    </row>
    <row r="9971" spans="1:13" ht="15" customHeight="1">
      <c r="A9971" s="76"/>
      <c r="B9971" s="77" t="str">
        <f t="shared" si="929"/>
        <v/>
      </c>
      <c r="C9971" t="str">
        <f t="shared" si="928"/>
        <v/>
      </c>
      <c r="D9971" s="315" t="str">
        <f t="shared" si="931"/>
        <v/>
      </c>
      <c r="E9971" s="228">
        <v>0</v>
      </c>
      <c r="M9971" s="229">
        <f t="shared" si="930"/>
        <v>0</v>
      </c>
    </row>
    <row r="9972" spans="1:13" ht="15" customHeight="1">
      <c r="A9972" s="76"/>
      <c r="B9972" s="77" t="str">
        <f t="shared" si="929"/>
        <v/>
      </c>
      <c r="C9972" t="str">
        <f t="shared" si="928"/>
        <v/>
      </c>
      <c r="D9972" s="315" t="str">
        <f t="shared" si="931"/>
        <v/>
      </c>
      <c r="E9972" s="228">
        <v>0</v>
      </c>
      <c r="M9972" s="229">
        <f t="shared" si="930"/>
        <v>0</v>
      </c>
    </row>
    <row r="9973" spans="1:13" ht="15" customHeight="1">
      <c r="A9973" s="76"/>
      <c r="B9973" s="77" t="str">
        <f t="shared" si="929"/>
        <v/>
      </c>
      <c r="C9973" t="str">
        <f t="shared" si="928"/>
        <v/>
      </c>
      <c r="D9973" s="315" t="str">
        <f t="shared" si="931"/>
        <v/>
      </c>
      <c r="E9973" s="228">
        <v>0</v>
      </c>
      <c r="M9973" s="229">
        <f t="shared" si="930"/>
        <v>0</v>
      </c>
    </row>
    <row r="9974" spans="1:13" ht="15" customHeight="1">
      <c r="A9974" s="76"/>
      <c r="B9974" s="77" t="str">
        <f t="shared" si="929"/>
        <v/>
      </c>
      <c r="C9974" t="str">
        <f t="shared" si="928"/>
        <v/>
      </c>
      <c r="D9974" s="315" t="str">
        <f t="shared" si="931"/>
        <v/>
      </c>
      <c r="E9974" s="228">
        <v>0</v>
      </c>
      <c r="M9974" s="229">
        <f t="shared" si="930"/>
        <v>0</v>
      </c>
    </row>
    <row r="9975" spans="1:13" ht="15" customHeight="1">
      <c r="A9975" s="76"/>
      <c r="B9975" s="77" t="str">
        <f t="shared" si="929"/>
        <v/>
      </c>
      <c r="C9975" t="str">
        <f t="shared" si="928"/>
        <v/>
      </c>
      <c r="D9975" s="315" t="str">
        <f t="shared" si="931"/>
        <v/>
      </c>
      <c r="E9975" s="228">
        <v>0</v>
      </c>
      <c r="M9975" s="229">
        <f t="shared" si="930"/>
        <v>0</v>
      </c>
    </row>
    <row r="9976" spans="1:13" ht="15" customHeight="1">
      <c r="A9976" s="76"/>
      <c r="B9976" s="77" t="str">
        <f t="shared" si="929"/>
        <v/>
      </c>
      <c r="C9976" t="str">
        <f t="shared" si="928"/>
        <v/>
      </c>
      <c r="D9976" s="315" t="str">
        <f t="shared" si="931"/>
        <v/>
      </c>
      <c r="E9976" s="228">
        <v>0</v>
      </c>
      <c r="M9976" s="229">
        <f t="shared" si="930"/>
        <v>0</v>
      </c>
    </row>
    <row r="9977" spans="1:13" ht="15" customHeight="1">
      <c r="A9977" s="76"/>
      <c r="B9977" s="77" t="str">
        <f t="shared" si="929"/>
        <v/>
      </c>
      <c r="C9977" t="str">
        <f t="shared" si="928"/>
        <v/>
      </c>
      <c r="D9977" s="315" t="str">
        <f t="shared" si="931"/>
        <v/>
      </c>
      <c r="E9977" s="228">
        <v>0</v>
      </c>
      <c r="M9977" s="229">
        <f t="shared" si="930"/>
        <v>0</v>
      </c>
    </row>
    <row r="9978" spans="1:13" ht="15" customHeight="1">
      <c r="A9978" s="76"/>
      <c r="B9978" s="77" t="str">
        <f t="shared" si="929"/>
        <v/>
      </c>
      <c r="C9978" t="str">
        <f t="shared" si="928"/>
        <v/>
      </c>
      <c r="D9978" s="315" t="str">
        <f t="shared" si="931"/>
        <v/>
      </c>
      <c r="E9978" s="228">
        <v>0</v>
      </c>
      <c r="M9978" s="229">
        <f t="shared" si="930"/>
        <v>0</v>
      </c>
    </row>
    <row r="9979" spans="1:13" ht="15" customHeight="1">
      <c r="A9979" s="76"/>
      <c r="B9979" s="77" t="str">
        <f t="shared" si="929"/>
        <v/>
      </c>
      <c r="C9979" t="str">
        <f t="shared" si="928"/>
        <v/>
      </c>
      <c r="D9979" s="315" t="str">
        <f t="shared" si="931"/>
        <v/>
      </c>
      <c r="E9979" s="228">
        <v>0</v>
      </c>
      <c r="M9979" s="229">
        <f t="shared" si="930"/>
        <v>0</v>
      </c>
    </row>
    <row r="9980" spans="1:13" ht="15" customHeight="1">
      <c r="A9980" s="76"/>
      <c r="B9980" s="77" t="str">
        <f t="shared" si="929"/>
        <v/>
      </c>
      <c r="C9980" t="str">
        <f t="shared" si="928"/>
        <v/>
      </c>
      <c r="D9980" s="315" t="str">
        <f t="shared" si="931"/>
        <v/>
      </c>
      <c r="E9980" s="228">
        <v>0</v>
      </c>
      <c r="M9980" s="229">
        <f t="shared" si="930"/>
        <v>0</v>
      </c>
    </row>
    <row r="9981" spans="1:13" ht="15" customHeight="1">
      <c r="A9981" s="76"/>
      <c r="B9981" s="77" t="str">
        <f t="shared" si="929"/>
        <v/>
      </c>
      <c r="C9981" t="str">
        <f t="shared" si="928"/>
        <v/>
      </c>
      <c r="D9981" s="315" t="str">
        <f t="shared" si="931"/>
        <v/>
      </c>
      <c r="E9981" s="228">
        <v>0</v>
      </c>
      <c r="M9981" s="229">
        <f t="shared" si="930"/>
        <v>0</v>
      </c>
    </row>
    <row r="9982" spans="1:13" ht="15" customHeight="1">
      <c r="A9982" s="76"/>
      <c r="B9982" s="77" t="str">
        <f t="shared" si="929"/>
        <v/>
      </c>
      <c r="C9982" t="str">
        <f t="shared" si="928"/>
        <v/>
      </c>
      <c r="D9982" s="315" t="str">
        <f t="shared" si="931"/>
        <v/>
      </c>
      <c r="E9982" s="228">
        <v>0</v>
      </c>
      <c r="M9982" s="229">
        <f t="shared" si="930"/>
        <v>0</v>
      </c>
    </row>
    <row r="9983" spans="1:13" ht="15" customHeight="1">
      <c r="A9983" s="76"/>
      <c r="B9983" s="77" t="str">
        <f t="shared" si="929"/>
        <v/>
      </c>
      <c r="C9983" t="str">
        <f t="shared" si="928"/>
        <v/>
      </c>
      <c r="D9983" s="315" t="str">
        <f t="shared" si="931"/>
        <v/>
      </c>
      <c r="E9983" s="228">
        <v>0</v>
      </c>
      <c r="M9983" s="229">
        <f t="shared" si="930"/>
        <v>0</v>
      </c>
    </row>
    <row r="9984" spans="1:13" ht="15" customHeight="1">
      <c r="A9984" s="76"/>
      <c r="B9984" s="77" t="str">
        <f t="shared" si="929"/>
        <v/>
      </c>
      <c r="C9984" t="str">
        <f t="shared" si="928"/>
        <v/>
      </c>
      <c r="D9984" s="315" t="str">
        <f t="shared" si="931"/>
        <v/>
      </c>
      <c r="E9984" s="228">
        <v>0</v>
      </c>
      <c r="M9984" s="229">
        <f t="shared" si="930"/>
        <v>0</v>
      </c>
    </row>
    <row r="9985" spans="1:13" ht="15" customHeight="1">
      <c r="A9985" s="76"/>
      <c r="B9985" s="77" t="str">
        <f t="shared" si="929"/>
        <v/>
      </c>
      <c r="C9985" t="str">
        <f t="shared" ref="C9985:C10048" si="932">IF(A9985&lt;&gt;"",TEXT(A9985,"aaaa"),"")</f>
        <v/>
      </c>
      <c r="D9985" s="315" t="str">
        <f t="shared" si="931"/>
        <v/>
      </c>
      <c r="E9985" s="228">
        <v>0</v>
      </c>
      <c r="M9985" s="229">
        <f t="shared" si="930"/>
        <v>0</v>
      </c>
    </row>
    <row r="9986" spans="1:13" ht="15" customHeight="1">
      <c r="A9986" s="76"/>
      <c r="B9986" s="77" t="str">
        <f t="shared" si="929"/>
        <v/>
      </c>
      <c r="C9986" t="str">
        <f t="shared" si="932"/>
        <v/>
      </c>
      <c r="D9986" s="315" t="str">
        <f t="shared" si="931"/>
        <v/>
      </c>
      <c r="E9986" s="228">
        <v>0</v>
      </c>
      <c r="M9986" s="229">
        <f t="shared" si="930"/>
        <v>0</v>
      </c>
    </row>
    <row r="9987" spans="1:13" ht="15" customHeight="1">
      <c r="A9987" s="76"/>
      <c r="B9987" s="77" t="str">
        <f t="shared" si="929"/>
        <v/>
      </c>
      <c r="C9987" t="str">
        <f t="shared" si="932"/>
        <v/>
      </c>
      <c r="D9987" s="315" t="str">
        <f t="shared" si="931"/>
        <v/>
      </c>
      <c r="E9987" s="228">
        <v>0</v>
      </c>
      <c r="M9987" s="229">
        <f t="shared" si="930"/>
        <v>0</v>
      </c>
    </row>
    <row r="9988" spans="1:13" ht="15" customHeight="1">
      <c r="A9988" s="76"/>
      <c r="B9988" s="77" t="str">
        <f t="shared" si="929"/>
        <v/>
      </c>
      <c r="C9988" t="str">
        <f t="shared" si="932"/>
        <v/>
      </c>
      <c r="D9988" s="315" t="str">
        <f t="shared" si="931"/>
        <v/>
      </c>
      <c r="E9988" s="228">
        <v>0</v>
      </c>
      <c r="M9988" s="229">
        <f t="shared" si="930"/>
        <v>0</v>
      </c>
    </row>
    <row r="9989" spans="1:13" ht="15" customHeight="1">
      <c r="A9989" s="76"/>
      <c r="B9989" s="77" t="str">
        <f t="shared" si="929"/>
        <v/>
      </c>
      <c r="C9989" t="str">
        <f t="shared" si="932"/>
        <v/>
      </c>
      <c r="D9989" s="315" t="str">
        <f t="shared" si="931"/>
        <v/>
      </c>
      <c r="E9989" s="228">
        <v>0</v>
      </c>
      <c r="M9989" s="229">
        <f t="shared" si="930"/>
        <v>0</v>
      </c>
    </row>
    <row r="9990" spans="1:13" ht="15" customHeight="1">
      <c r="A9990" s="76"/>
      <c r="B9990" s="77" t="str">
        <f t="shared" si="929"/>
        <v/>
      </c>
      <c r="C9990" t="str">
        <f t="shared" si="932"/>
        <v/>
      </c>
      <c r="D9990" s="315" t="str">
        <f t="shared" si="931"/>
        <v/>
      </c>
      <c r="E9990" s="228">
        <v>0</v>
      </c>
      <c r="M9990" s="229">
        <f t="shared" si="930"/>
        <v>0</v>
      </c>
    </row>
    <row r="9991" spans="1:13" ht="15" customHeight="1">
      <c r="A9991" s="76"/>
      <c r="B9991" s="77" t="str">
        <f t="shared" ref="B9991:B10054" si="933">IF(A9991="","",TEXT(A9991,"DDDD"))</f>
        <v/>
      </c>
      <c r="C9991" t="str">
        <f t="shared" si="932"/>
        <v/>
      </c>
      <c r="D9991" s="315" t="str">
        <f t="shared" si="931"/>
        <v/>
      </c>
      <c r="E9991" s="228">
        <v>0</v>
      </c>
      <c r="M9991" s="229">
        <f t="shared" ref="M9991:M10054" si="934">IF(H9991=0,0,(1-M$4)*H9991)</f>
        <v>0</v>
      </c>
    </row>
    <row r="9992" spans="1:13" ht="15" customHeight="1">
      <c r="A9992" s="76"/>
      <c r="B9992" s="77" t="str">
        <f t="shared" si="933"/>
        <v/>
      </c>
      <c r="C9992" t="str">
        <f t="shared" si="932"/>
        <v/>
      </c>
      <c r="D9992" s="315" t="str">
        <f t="shared" ref="D9992:D10055" si="935">IF(A9992&lt;&gt;"",PROPER(TEXT(A9992,"Mmmm")),"")</f>
        <v/>
      </c>
      <c r="E9992" s="228">
        <v>0</v>
      </c>
      <c r="M9992" s="229">
        <f t="shared" si="934"/>
        <v>0</v>
      </c>
    </row>
    <row r="9993" spans="1:13" ht="15" customHeight="1">
      <c r="A9993" s="76"/>
      <c r="B9993" s="77" t="str">
        <f t="shared" si="933"/>
        <v/>
      </c>
      <c r="C9993" t="str">
        <f t="shared" si="932"/>
        <v/>
      </c>
      <c r="D9993" s="315" t="str">
        <f t="shared" si="935"/>
        <v/>
      </c>
      <c r="E9993" s="228">
        <v>0</v>
      </c>
      <c r="M9993" s="229">
        <f t="shared" si="934"/>
        <v>0</v>
      </c>
    </row>
    <row r="9994" spans="1:13" ht="15" customHeight="1">
      <c r="A9994" s="76"/>
      <c r="B9994" s="77" t="str">
        <f t="shared" si="933"/>
        <v/>
      </c>
      <c r="C9994" t="str">
        <f t="shared" si="932"/>
        <v/>
      </c>
      <c r="D9994" s="315" t="str">
        <f t="shared" si="935"/>
        <v/>
      </c>
      <c r="E9994" s="228">
        <v>0</v>
      </c>
      <c r="M9994" s="229">
        <f t="shared" si="934"/>
        <v>0</v>
      </c>
    </row>
    <row r="9995" spans="1:13" ht="15" customHeight="1">
      <c r="A9995" s="76"/>
      <c r="B9995" s="77" t="str">
        <f t="shared" si="933"/>
        <v/>
      </c>
      <c r="C9995" t="str">
        <f t="shared" si="932"/>
        <v/>
      </c>
      <c r="D9995" s="315" t="str">
        <f t="shared" si="935"/>
        <v/>
      </c>
      <c r="E9995" s="228">
        <v>0</v>
      </c>
      <c r="M9995" s="229">
        <f t="shared" si="934"/>
        <v>0</v>
      </c>
    </row>
    <row r="9996" spans="1:13" ht="15" customHeight="1">
      <c r="A9996" s="76"/>
      <c r="B9996" s="77" t="str">
        <f t="shared" si="933"/>
        <v/>
      </c>
      <c r="C9996" t="str">
        <f t="shared" si="932"/>
        <v/>
      </c>
      <c r="D9996" s="315" t="str">
        <f t="shared" si="935"/>
        <v/>
      </c>
      <c r="E9996" s="228">
        <v>0</v>
      </c>
      <c r="M9996" s="229">
        <f t="shared" si="934"/>
        <v>0</v>
      </c>
    </row>
    <row r="9997" spans="1:13" ht="15" customHeight="1">
      <c r="A9997" s="76"/>
      <c r="B9997" s="77" t="str">
        <f t="shared" si="933"/>
        <v/>
      </c>
      <c r="C9997" t="str">
        <f t="shared" si="932"/>
        <v/>
      </c>
      <c r="D9997" s="315" t="str">
        <f t="shared" si="935"/>
        <v/>
      </c>
      <c r="E9997" s="228">
        <v>0</v>
      </c>
      <c r="M9997" s="229">
        <f t="shared" si="934"/>
        <v>0</v>
      </c>
    </row>
    <row r="9998" spans="1:13" ht="15" customHeight="1">
      <c r="A9998" s="76"/>
      <c r="B9998" s="77" t="str">
        <f t="shared" si="933"/>
        <v/>
      </c>
      <c r="C9998" t="str">
        <f t="shared" si="932"/>
        <v/>
      </c>
      <c r="D9998" s="315" t="str">
        <f t="shared" si="935"/>
        <v/>
      </c>
      <c r="E9998" s="228">
        <v>0</v>
      </c>
      <c r="M9998" s="229">
        <f t="shared" si="934"/>
        <v>0</v>
      </c>
    </row>
    <row r="9999" spans="1:13" ht="15" customHeight="1">
      <c r="A9999" s="76"/>
      <c r="B9999" s="77" t="str">
        <f t="shared" si="933"/>
        <v/>
      </c>
      <c r="C9999" t="str">
        <f t="shared" si="932"/>
        <v/>
      </c>
      <c r="D9999" s="315" t="str">
        <f t="shared" si="935"/>
        <v/>
      </c>
      <c r="E9999" s="228">
        <v>0</v>
      </c>
      <c r="M9999" s="229">
        <f t="shared" si="934"/>
        <v>0</v>
      </c>
    </row>
    <row r="10000" spans="1:13" ht="15" customHeight="1">
      <c r="A10000" s="76"/>
      <c r="B10000" s="77" t="str">
        <f t="shared" si="933"/>
        <v/>
      </c>
      <c r="C10000" t="str">
        <f t="shared" si="932"/>
        <v/>
      </c>
      <c r="D10000" s="315" t="str">
        <f t="shared" si="935"/>
        <v/>
      </c>
      <c r="E10000" s="228">
        <v>0</v>
      </c>
      <c r="M10000" s="229">
        <f t="shared" si="934"/>
        <v>0</v>
      </c>
    </row>
    <row r="10001" spans="1:13" ht="15" customHeight="1">
      <c r="A10001" s="76"/>
      <c r="B10001" s="77" t="str">
        <f t="shared" si="933"/>
        <v/>
      </c>
      <c r="C10001" t="str">
        <f t="shared" si="932"/>
        <v/>
      </c>
      <c r="D10001" s="315" t="str">
        <f t="shared" si="935"/>
        <v/>
      </c>
      <c r="E10001" s="228">
        <v>0</v>
      </c>
      <c r="M10001" s="229">
        <f t="shared" si="934"/>
        <v>0</v>
      </c>
    </row>
    <row r="10002" spans="1:13" ht="15" customHeight="1">
      <c r="A10002" s="76"/>
      <c r="B10002" s="77" t="str">
        <f t="shared" si="933"/>
        <v/>
      </c>
      <c r="C10002" t="str">
        <f t="shared" si="932"/>
        <v/>
      </c>
      <c r="D10002" s="315" t="str">
        <f t="shared" si="935"/>
        <v/>
      </c>
      <c r="E10002" s="228">
        <v>0</v>
      </c>
      <c r="M10002" s="229">
        <f t="shared" si="934"/>
        <v>0</v>
      </c>
    </row>
    <row r="10003" spans="1:13" ht="15" customHeight="1">
      <c r="A10003" s="76"/>
      <c r="B10003" s="77" t="str">
        <f t="shared" si="933"/>
        <v/>
      </c>
      <c r="C10003" t="str">
        <f t="shared" si="932"/>
        <v/>
      </c>
      <c r="D10003" s="315" t="str">
        <f t="shared" si="935"/>
        <v/>
      </c>
      <c r="E10003" s="228">
        <v>0</v>
      </c>
      <c r="M10003" s="229">
        <f t="shared" si="934"/>
        <v>0</v>
      </c>
    </row>
    <row r="10004" spans="1:13" ht="15" customHeight="1">
      <c r="A10004" s="76"/>
      <c r="B10004" s="77" t="str">
        <f t="shared" si="933"/>
        <v/>
      </c>
      <c r="C10004" t="str">
        <f t="shared" si="932"/>
        <v/>
      </c>
      <c r="D10004" s="315" t="str">
        <f t="shared" si="935"/>
        <v/>
      </c>
      <c r="E10004" s="228">
        <v>0</v>
      </c>
      <c r="M10004" s="229">
        <f t="shared" si="934"/>
        <v>0</v>
      </c>
    </row>
    <row r="10005" spans="1:13" ht="15" customHeight="1">
      <c r="A10005" s="76"/>
      <c r="B10005" s="77" t="str">
        <f t="shared" si="933"/>
        <v/>
      </c>
      <c r="C10005" t="str">
        <f t="shared" si="932"/>
        <v/>
      </c>
      <c r="D10005" s="315" t="str">
        <f t="shared" si="935"/>
        <v/>
      </c>
      <c r="E10005" s="228">
        <v>0</v>
      </c>
      <c r="M10005" s="229">
        <f t="shared" si="934"/>
        <v>0</v>
      </c>
    </row>
    <row r="10006" spans="1:13" ht="15" customHeight="1">
      <c r="A10006" s="76"/>
      <c r="B10006" s="77" t="str">
        <f t="shared" si="933"/>
        <v/>
      </c>
      <c r="C10006" t="str">
        <f t="shared" si="932"/>
        <v/>
      </c>
      <c r="D10006" s="315" t="str">
        <f t="shared" si="935"/>
        <v/>
      </c>
      <c r="E10006" s="228">
        <v>0</v>
      </c>
      <c r="M10006" s="229">
        <f t="shared" si="934"/>
        <v>0</v>
      </c>
    </row>
    <row r="10007" spans="1:13" ht="15" customHeight="1">
      <c r="A10007" s="76"/>
      <c r="B10007" s="77" t="str">
        <f t="shared" si="933"/>
        <v/>
      </c>
      <c r="C10007" t="str">
        <f t="shared" si="932"/>
        <v/>
      </c>
      <c r="D10007" s="315" t="str">
        <f t="shared" si="935"/>
        <v/>
      </c>
      <c r="E10007" s="228">
        <v>0</v>
      </c>
      <c r="M10007" s="229">
        <f t="shared" si="934"/>
        <v>0</v>
      </c>
    </row>
    <row r="10008" spans="1:13" ht="15" customHeight="1">
      <c r="A10008" s="76"/>
      <c r="B10008" s="77" t="str">
        <f t="shared" si="933"/>
        <v/>
      </c>
      <c r="C10008" t="str">
        <f t="shared" si="932"/>
        <v/>
      </c>
      <c r="D10008" s="315" t="str">
        <f t="shared" si="935"/>
        <v/>
      </c>
      <c r="E10008" s="228">
        <v>0</v>
      </c>
      <c r="M10008" s="229">
        <f t="shared" si="934"/>
        <v>0</v>
      </c>
    </row>
    <row r="10009" spans="1:13" ht="15" customHeight="1">
      <c r="A10009" s="76"/>
      <c r="B10009" s="77" t="str">
        <f t="shared" si="933"/>
        <v/>
      </c>
      <c r="C10009" t="str">
        <f t="shared" si="932"/>
        <v/>
      </c>
      <c r="D10009" s="315" t="str">
        <f t="shared" si="935"/>
        <v/>
      </c>
      <c r="E10009" s="228">
        <v>0</v>
      </c>
      <c r="M10009" s="229">
        <f t="shared" si="934"/>
        <v>0</v>
      </c>
    </row>
    <row r="10010" spans="1:13" ht="15" customHeight="1">
      <c r="A10010" s="76"/>
      <c r="B10010" s="77" t="str">
        <f t="shared" si="933"/>
        <v/>
      </c>
      <c r="C10010" t="str">
        <f t="shared" si="932"/>
        <v/>
      </c>
      <c r="D10010" s="315" t="str">
        <f t="shared" si="935"/>
        <v/>
      </c>
      <c r="E10010" s="228">
        <v>0</v>
      </c>
      <c r="M10010" s="229">
        <f t="shared" si="934"/>
        <v>0</v>
      </c>
    </row>
    <row r="10011" spans="1:13" ht="15" customHeight="1">
      <c r="A10011" s="76"/>
      <c r="B10011" s="77" t="str">
        <f t="shared" si="933"/>
        <v/>
      </c>
      <c r="C10011" t="str">
        <f t="shared" si="932"/>
        <v/>
      </c>
      <c r="D10011" s="315" t="str">
        <f t="shared" si="935"/>
        <v/>
      </c>
      <c r="E10011" s="228">
        <v>0</v>
      </c>
      <c r="M10011" s="229">
        <f t="shared" si="934"/>
        <v>0</v>
      </c>
    </row>
    <row r="10012" spans="1:13" ht="15" customHeight="1">
      <c r="A10012" s="76"/>
      <c r="B10012" s="77" t="str">
        <f t="shared" si="933"/>
        <v/>
      </c>
      <c r="C10012" t="str">
        <f t="shared" si="932"/>
        <v/>
      </c>
      <c r="D10012" s="315" t="str">
        <f t="shared" si="935"/>
        <v/>
      </c>
      <c r="E10012" s="228">
        <v>0</v>
      </c>
      <c r="M10012" s="229">
        <f t="shared" si="934"/>
        <v>0</v>
      </c>
    </row>
    <row r="10013" spans="1:13" ht="15" customHeight="1">
      <c r="A10013" s="76"/>
      <c r="B10013" s="77" t="str">
        <f t="shared" si="933"/>
        <v/>
      </c>
      <c r="C10013" t="str">
        <f t="shared" si="932"/>
        <v/>
      </c>
      <c r="D10013" s="315" t="str">
        <f t="shared" si="935"/>
        <v/>
      </c>
      <c r="E10013" s="228">
        <v>0</v>
      </c>
      <c r="M10013" s="229">
        <f t="shared" si="934"/>
        <v>0</v>
      </c>
    </row>
    <row r="10014" spans="1:13" ht="15" customHeight="1">
      <c r="A10014" s="76"/>
      <c r="B10014" s="77" t="str">
        <f t="shared" si="933"/>
        <v/>
      </c>
      <c r="C10014" t="str">
        <f t="shared" si="932"/>
        <v/>
      </c>
      <c r="D10014" s="315" t="str">
        <f t="shared" si="935"/>
        <v/>
      </c>
      <c r="E10014" s="228">
        <v>0</v>
      </c>
      <c r="M10014" s="229">
        <f t="shared" si="934"/>
        <v>0</v>
      </c>
    </row>
    <row r="10015" spans="1:13" ht="15" customHeight="1">
      <c r="A10015" s="76"/>
      <c r="B10015" s="77" t="str">
        <f t="shared" si="933"/>
        <v/>
      </c>
      <c r="C10015" t="str">
        <f t="shared" si="932"/>
        <v/>
      </c>
      <c r="D10015" s="315" t="str">
        <f t="shared" si="935"/>
        <v/>
      </c>
      <c r="E10015" s="228">
        <v>0</v>
      </c>
      <c r="M10015" s="229">
        <f t="shared" si="934"/>
        <v>0</v>
      </c>
    </row>
    <row r="10016" spans="1:13" ht="15" customHeight="1">
      <c r="A10016" s="76"/>
      <c r="B10016" s="77" t="str">
        <f t="shared" si="933"/>
        <v/>
      </c>
      <c r="C10016" t="str">
        <f t="shared" si="932"/>
        <v/>
      </c>
      <c r="D10016" s="315" t="str">
        <f t="shared" si="935"/>
        <v/>
      </c>
      <c r="E10016" s="228">
        <v>0</v>
      </c>
      <c r="M10016" s="229">
        <f t="shared" si="934"/>
        <v>0</v>
      </c>
    </row>
    <row r="10017" spans="1:13" ht="15" customHeight="1">
      <c r="A10017" s="76"/>
      <c r="B10017" s="77" t="str">
        <f t="shared" si="933"/>
        <v/>
      </c>
      <c r="C10017" t="str">
        <f t="shared" si="932"/>
        <v/>
      </c>
      <c r="D10017" s="315" t="str">
        <f t="shared" si="935"/>
        <v/>
      </c>
      <c r="E10017" s="228">
        <v>0</v>
      </c>
      <c r="M10017" s="229">
        <f t="shared" si="934"/>
        <v>0</v>
      </c>
    </row>
    <row r="10018" spans="1:13" ht="15" customHeight="1">
      <c r="A10018" s="76"/>
      <c r="B10018" s="77" t="str">
        <f t="shared" si="933"/>
        <v/>
      </c>
      <c r="C10018" t="str">
        <f t="shared" si="932"/>
        <v/>
      </c>
      <c r="D10018" s="315" t="str">
        <f t="shared" si="935"/>
        <v/>
      </c>
      <c r="E10018" s="228">
        <v>0</v>
      </c>
      <c r="M10018" s="229">
        <f t="shared" si="934"/>
        <v>0</v>
      </c>
    </row>
    <row r="10019" spans="1:13" ht="15" customHeight="1">
      <c r="A10019" s="76"/>
      <c r="B10019" s="77" t="str">
        <f t="shared" si="933"/>
        <v/>
      </c>
      <c r="C10019" t="str">
        <f t="shared" si="932"/>
        <v/>
      </c>
      <c r="D10019" s="315" t="str">
        <f t="shared" si="935"/>
        <v/>
      </c>
      <c r="E10019" s="228">
        <v>0</v>
      </c>
      <c r="M10019" s="229">
        <f t="shared" si="934"/>
        <v>0</v>
      </c>
    </row>
    <row r="10020" spans="1:13" ht="15" customHeight="1">
      <c r="A10020" s="76"/>
      <c r="B10020" s="77" t="str">
        <f t="shared" si="933"/>
        <v/>
      </c>
      <c r="C10020" t="str">
        <f t="shared" si="932"/>
        <v/>
      </c>
      <c r="D10020" s="315" t="str">
        <f t="shared" si="935"/>
        <v/>
      </c>
      <c r="E10020" s="228">
        <v>0</v>
      </c>
      <c r="M10020" s="229">
        <f t="shared" si="934"/>
        <v>0</v>
      </c>
    </row>
    <row r="10021" spans="1:13" ht="15" customHeight="1">
      <c r="A10021" s="76"/>
      <c r="B10021" s="77" t="str">
        <f t="shared" si="933"/>
        <v/>
      </c>
      <c r="C10021" t="str">
        <f t="shared" si="932"/>
        <v/>
      </c>
      <c r="D10021" s="315" t="str">
        <f t="shared" si="935"/>
        <v/>
      </c>
      <c r="E10021" s="228">
        <v>0</v>
      </c>
      <c r="M10021" s="229">
        <f t="shared" si="934"/>
        <v>0</v>
      </c>
    </row>
    <row r="10022" spans="1:13" ht="15" customHeight="1">
      <c r="A10022" s="76"/>
      <c r="B10022" s="77" t="str">
        <f t="shared" si="933"/>
        <v/>
      </c>
      <c r="C10022" t="str">
        <f t="shared" si="932"/>
        <v/>
      </c>
      <c r="D10022" s="315" t="str">
        <f t="shared" si="935"/>
        <v/>
      </c>
      <c r="E10022" s="228">
        <v>0</v>
      </c>
      <c r="M10022" s="229">
        <f t="shared" si="934"/>
        <v>0</v>
      </c>
    </row>
    <row r="10023" spans="1:13" ht="15" customHeight="1">
      <c r="A10023" s="76"/>
      <c r="B10023" s="77" t="str">
        <f t="shared" si="933"/>
        <v/>
      </c>
      <c r="C10023" t="str">
        <f t="shared" si="932"/>
        <v/>
      </c>
      <c r="D10023" s="315" t="str">
        <f t="shared" si="935"/>
        <v/>
      </c>
      <c r="E10023" s="228">
        <v>0</v>
      </c>
      <c r="M10023" s="229">
        <f t="shared" si="934"/>
        <v>0</v>
      </c>
    </row>
    <row r="10024" spans="1:13" ht="15" customHeight="1">
      <c r="A10024" s="76"/>
      <c r="B10024" s="77" t="str">
        <f t="shared" si="933"/>
        <v/>
      </c>
      <c r="C10024" t="str">
        <f t="shared" si="932"/>
        <v/>
      </c>
      <c r="D10024" s="315" t="str">
        <f t="shared" si="935"/>
        <v/>
      </c>
      <c r="E10024" s="228">
        <v>0</v>
      </c>
      <c r="M10024" s="229">
        <f t="shared" si="934"/>
        <v>0</v>
      </c>
    </row>
    <row r="10025" spans="1:13" ht="15" customHeight="1">
      <c r="A10025" s="76"/>
      <c r="B10025" s="77" t="str">
        <f t="shared" si="933"/>
        <v/>
      </c>
      <c r="C10025" t="str">
        <f t="shared" si="932"/>
        <v/>
      </c>
      <c r="D10025" s="315" t="str">
        <f t="shared" si="935"/>
        <v/>
      </c>
      <c r="E10025" s="228">
        <v>0</v>
      </c>
      <c r="M10025" s="229">
        <f t="shared" si="934"/>
        <v>0</v>
      </c>
    </row>
    <row r="10026" spans="1:13" ht="15" customHeight="1">
      <c r="A10026" s="76"/>
      <c r="B10026" s="77" t="str">
        <f t="shared" si="933"/>
        <v/>
      </c>
      <c r="C10026" t="str">
        <f t="shared" si="932"/>
        <v/>
      </c>
      <c r="D10026" s="315" t="str">
        <f t="shared" si="935"/>
        <v/>
      </c>
      <c r="E10026" s="228">
        <v>0</v>
      </c>
      <c r="M10026" s="229">
        <f t="shared" si="934"/>
        <v>0</v>
      </c>
    </row>
    <row r="10027" spans="1:13" ht="15" customHeight="1">
      <c r="A10027" s="76"/>
      <c r="B10027" s="77" t="str">
        <f t="shared" si="933"/>
        <v/>
      </c>
      <c r="C10027" t="str">
        <f t="shared" si="932"/>
        <v/>
      </c>
      <c r="D10027" s="315" t="str">
        <f t="shared" si="935"/>
        <v/>
      </c>
      <c r="E10027" s="228">
        <v>0</v>
      </c>
      <c r="M10027" s="229">
        <f t="shared" si="934"/>
        <v>0</v>
      </c>
    </row>
    <row r="10028" spans="1:13" ht="15" customHeight="1">
      <c r="A10028" s="76"/>
      <c r="B10028" s="77" t="str">
        <f t="shared" si="933"/>
        <v/>
      </c>
      <c r="C10028" t="str">
        <f t="shared" si="932"/>
        <v/>
      </c>
      <c r="D10028" s="315" t="str">
        <f t="shared" si="935"/>
        <v/>
      </c>
      <c r="E10028" s="228">
        <v>0</v>
      </c>
      <c r="M10028" s="229">
        <f t="shared" si="934"/>
        <v>0</v>
      </c>
    </row>
    <row r="10029" spans="1:13" ht="15" customHeight="1">
      <c r="A10029" s="76"/>
      <c r="B10029" s="77" t="str">
        <f t="shared" si="933"/>
        <v/>
      </c>
      <c r="C10029" t="str">
        <f t="shared" si="932"/>
        <v/>
      </c>
      <c r="D10029" s="315" t="str">
        <f t="shared" si="935"/>
        <v/>
      </c>
      <c r="E10029" s="228">
        <v>0</v>
      </c>
      <c r="M10029" s="229">
        <f t="shared" si="934"/>
        <v>0</v>
      </c>
    </row>
    <row r="10030" spans="1:13" ht="15" customHeight="1">
      <c r="A10030" s="76"/>
      <c r="B10030" s="77" t="str">
        <f t="shared" si="933"/>
        <v/>
      </c>
      <c r="C10030" t="str">
        <f t="shared" si="932"/>
        <v/>
      </c>
      <c r="D10030" s="315" t="str">
        <f t="shared" si="935"/>
        <v/>
      </c>
      <c r="E10030" s="228">
        <v>0</v>
      </c>
      <c r="M10030" s="229">
        <f t="shared" si="934"/>
        <v>0</v>
      </c>
    </row>
    <row r="10031" spans="1:13" ht="15" customHeight="1">
      <c r="A10031" s="76"/>
      <c r="B10031" s="77" t="str">
        <f t="shared" si="933"/>
        <v/>
      </c>
      <c r="C10031" t="str">
        <f t="shared" si="932"/>
        <v/>
      </c>
      <c r="D10031" s="315" t="str">
        <f t="shared" si="935"/>
        <v/>
      </c>
      <c r="E10031" s="228">
        <v>0</v>
      </c>
      <c r="M10031" s="229">
        <f t="shared" si="934"/>
        <v>0</v>
      </c>
    </row>
    <row r="10032" spans="1:13" ht="15" customHeight="1">
      <c r="A10032" s="76"/>
      <c r="B10032" s="77" t="str">
        <f t="shared" si="933"/>
        <v/>
      </c>
      <c r="C10032" t="str">
        <f t="shared" si="932"/>
        <v/>
      </c>
      <c r="D10032" s="315" t="str">
        <f t="shared" si="935"/>
        <v/>
      </c>
      <c r="E10032" s="228">
        <v>0</v>
      </c>
      <c r="M10032" s="229">
        <f t="shared" si="934"/>
        <v>0</v>
      </c>
    </row>
    <row r="10033" spans="1:13" ht="15" customHeight="1">
      <c r="A10033" s="76"/>
      <c r="B10033" s="77" t="str">
        <f t="shared" si="933"/>
        <v/>
      </c>
      <c r="C10033" t="str">
        <f t="shared" si="932"/>
        <v/>
      </c>
      <c r="D10033" s="315" t="str">
        <f t="shared" si="935"/>
        <v/>
      </c>
      <c r="E10033" s="228">
        <v>0</v>
      </c>
      <c r="M10033" s="229">
        <f t="shared" si="934"/>
        <v>0</v>
      </c>
    </row>
    <row r="10034" spans="1:13" ht="15" customHeight="1">
      <c r="A10034" s="76"/>
      <c r="B10034" s="77" t="str">
        <f t="shared" si="933"/>
        <v/>
      </c>
      <c r="C10034" t="str">
        <f t="shared" si="932"/>
        <v/>
      </c>
      <c r="D10034" s="315" t="str">
        <f t="shared" si="935"/>
        <v/>
      </c>
      <c r="E10034" s="228">
        <v>0</v>
      </c>
      <c r="M10034" s="229">
        <f t="shared" si="934"/>
        <v>0</v>
      </c>
    </row>
    <row r="10035" spans="1:13" ht="15" customHeight="1">
      <c r="A10035" s="76"/>
      <c r="B10035" s="77" t="str">
        <f t="shared" si="933"/>
        <v/>
      </c>
      <c r="C10035" t="str">
        <f t="shared" si="932"/>
        <v/>
      </c>
      <c r="D10035" s="315" t="str">
        <f t="shared" si="935"/>
        <v/>
      </c>
      <c r="E10035" s="228">
        <v>0</v>
      </c>
      <c r="M10035" s="229">
        <f t="shared" si="934"/>
        <v>0</v>
      </c>
    </row>
    <row r="10036" spans="1:13" ht="15" customHeight="1">
      <c r="A10036" s="76"/>
      <c r="B10036" s="77" t="str">
        <f t="shared" si="933"/>
        <v/>
      </c>
      <c r="C10036" t="str">
        <f t="shared" si="932"/>
        <v/>
      </c>
      <c r="D10036" s="315" t="str">
        <f t="shared" si="935"/>
        <v/>
      </c>
      <c r="E10036" s="228">
        <v>0</v>
      </c>
      <c r="M10036" s="229">
        <f t="shared" si="934"/>
        <v>0</v>
      </c>
    </row>
    <row r="10037" spans="1:13" ht="15" customHeight="1">
      <c r="A10037" s="76"/>
      <c r="B10037" s="77" t="str">
        <f t="shared" si="933"/>
        <v/>
      </c>
      <c r="C10037" t="str">
        <f t="shared" si="932"/>
        <v/>
      </c>
      <c r="D10037" s="315" t="str">
        <f t="shared" si="935"/>
        <v/>
      </c>
      <c r="E10037" s="228">
        <v>0</v>
      </c>
      <c r="M10037" s="229">
        <f t="shared" si="934"/>
        <v>0</v>
      </c>
    </row>
    <row r="10038" spans="1:13" ht="15" customHeight="1">
      <c r="A10038" s="76"/>
      <c r="B10038" s="77" t="str">
        <f t="shared" si="933"/>
        <v/>
      </c>
      <c r="C10038" t="str">
        <f t="shared" si="932"/>
        <v/>
      </c>
      <c r="D10038" s="315" t="str">
        <f t="shared" si="935"/>
        <v/>
      </c>
      <c r="E10038" s="228">
        <v>0</v>
      </c>
      <c r="M10038" s="229">
        <f t="shared" si="934"/>
        <v>0</v>
      </c>
    </row>
    <row r="10039" spans="1:13" ht="15" customHeight="1">
      <c r="A10039" s="76"/>
      <c r="B10039" s="77" t="str">
        <f t="shared" si="933"/>
        <v/>
      </c>
      <c r="C10039" t="str">
        <f t="shared" si="932"/>
        <v/>
      </c>
      <c r="D10039" s="315" t="str">
        <f t="shared" si="935"/>
        <v/>
      </c>
      <c r="E10039" s="228">
        <v>0</v>
      </c>
      <c r="M10039" s="229">
        <f t="shared" si="934"/>
        <v>0</v>
      </c>
    </row>
    <row r="10040" spans="1:13" ht="15" customHeight="1">
      <c r="A10040" s="76"/>
      <c r="B10040" s="77" t="str">
        <f t="shared" si="933"/>
        <v/>
      </c>
      <c r="C10040" t="str">
        <f t="shared" si="932"/>
        <v/>
      </c>
      <c r="D10040" s="315" t="str">
        <f t="shared" si="935"/>
        <v/>
      </c>
      <c r="E10040" s="228">
        <v>0</v>
      </c>
      <c r="M10040" s="229">
        <f t="shared" si="934"/>
        <v>0</v>
      </c>
    </row>
    <row r="10041" spans="1:13" ht="15" customHeight="1">
      <c r="A10041" s="76"/>
      <c r="B10041" s="77" t="str">
        <f t="shared" si="933"/>
        <v/>
      </c>
      <c r="C10041" t="str">
        <f t="shared" si="932"/>
        <v/>
      </c>
      <c r="D10041" s="315" t="str">
        <f t="shared" si="935"/>
        <v/>
      </c>
      <c r="E10041" s="228">
        <v>0</v>
      </c>
      <c r="M10041" s="229">
        <f t="shared" si="934"/>
        <v>0</v>
      </c>
    </row>
    <row r="10042" spans="1:13" ht="15" customHeight="1">
      <c r="A10042" s="76"/>
      <c r="B10042" s="77" t="str">
        <f t="shared" si="933"/>
        <v/>
      </c>
      <c r="C10042" t="str">
        <f t="shared" si="932"/>
        <v/>
      </c>
      <c r="D10042" s="315" t="str">
        <f t="shared" si="935"/>
        <v/>
      </c>
      <c r="E10042" s="228">
        <v>0</v>
      </c>
      <c r="M10042" s="229">
        <f t="shared" si="934"/>
        <v>0</v>
      </c>
    </row>
    <row r="10043" spans="1:13" ht="15" customHeight="1">
      <c r="A10043" s="76"/>
      <c r="B10043" s="77" t="str">
        <f t="shared" si="933"/>
        <v/>
      </c>
      <c r="C10043" t="str">
        <f t="shared" si="932"/>
        <v/>
      </c>
      <c r="D10043" s="315" t="str">
        <f t="shared" si="935"/>
        <v/>
      </c>
      <c r="E10043" s="228">
        <v>0</v>
      </c>
      <c r="M10043" s="229">
        <f t="shared" si="934"/>
        <v>0</v>
      </c>
    </row>
    <row r="10044" spans="1:13" ht="15" customHeight="1">
      <c r="A10044" s="76"/>
      <c r="B10044" s="77" t="str">
        <f t="shared" si="933"/>
        <v/>
      </c>
      <c r="C10044" t="str">
        <f t="shared" si="932"/>
        <v/>
      </c>
      <c r="D10044" s="315" t="str">
        <f t="shared" si="935"/>
        <v/>
      </c>
      <c r="E10044" s="228">
        <v>0</v>
      </c>
      <c r="M10044" s="229">
        <f t="shared" si="934"/>
        <v>0</v>
      </c>
    </row>
    <row r="10045" spans="1:13" ht="15" customHeight="1">
      <c r="A10045" s="76"/>
      <c r="B10045" s="77" t="str">
        <f t="shared" si="933"/>
        <v/>
      </c>
      <c r="C10045" t="str">
        <f t="shared" si="932"/>
        <v/>
      </c>
      <c r="D10045" s="315" t="str">
        <f t="shared" si="935"/>
        <v/>
      </c>
      <c r="E10045" s="228">
        <v>0</v>
      </c>
      <c r="M10045" s="229">
        <f t="shared" si="934"/>
        <v>0</v>
      </c>
    </row>
    <row r="10046" spans="1:13" ht="15" customHeight="1">
      <c r="A10046" s="76"/>
      <c r="B10046" s="77" t="str">
        <f t="shared" si="933"/>
        <v/>
      </c>
      <c r="C10046" t="str">
        <f t="shared" si="932"/>
        <v/>
      </c>
      <c r="D10046" s="315" t="str">
        <f t="shared" si="935"/>
        <v/>
      </c>
      <c r="E10046" s="228">
        <v>0</v>
      </c>
      <c r="M10046" s="229">
        <f t="shared" si="934"/>
        <v>0</v>
      </c>
    </row>
    <row r="10047" spans="1:13" ht="15" customHeight="1">
      <c r="A10047" s="76"/>
      <c r="B10047" s="77" t="str">
        <f t="shared" si="933"/>
        <v/>
      </c>
      <c r="C10047" t="str">
        <f t="shared" si="932"/>
        <v/>
      </c>
      <c r="D10047" s="315" t="str">
        <f t="shared" si="935"/>
        <v/>
      </c>
      <c r="E10047" s="228">
        <v>0</v>
      </c>
      <c r="M10047" s="229">
        <f t="shared" si="934"/>
        <v>0</v>
      </c>
    </row>
    <row r="10048" spans="1:13" ht="15" customHeight="1">
      <c r="A10048" s="76"/>
      <c r="B10048" s="77" t="str">
        <f t="shared" si="933"/>
        <v/>
      </c>
      <c r="C10048" t="str">
        <f t="shared" si="932"/>
        <v/>
      </c>
      <c r="D10048" s="315" t="str">
        <f t="shared" si="935"/>
        <v/>
      </c>
      <c r="E10048" s="228">
        <v>0</v>
      </c>
      <c r="M10048" s="229">
        <f t="shared" si="934"/>
        <v>0</v>
      </c>
    </row>
    <row r="10049" spans="1:13" ht="15" customHeight="1">
      <c r="A10049" s="76"/>
      <c r="B10049" s="77" t="str">
        <f t="shared" si="933"/>
        <v/>
      </c>
      <c r="C10049" t="str">
        <f t="shared" ref="C10049:C10112" si="936">IF(A10049&lt;&gt;"",TEXT(A10049,"aaaa"),"")</f>
        <v/>
      </c>
      <c r="D10049" s="315" t="str">
        <f t="shared" si="935"/>
        <v/>
      </c>
      <c r="E10049" s="228">
        <v>0</v>
      </c>
      <c r="M10049" s="229">
        <f t="shared" si="934"/>
        <v>0</v>
      </c>
    </row>
    <row r="10050" spans="1:13" ht="15" customHeight="1">
      <c r="A10050" s="76"/>
      <c r="B10050" s="77" t="str">
        <f t="shared" si="933"/>
        <v/>
      </c>
      <c r="C10050" t="str">
        <f t="shared" si="936"/>
        <v/>
      </c>
      <c r="D10050" s="315" t="str">
        <f t="shared" si="935"/>
        <v/>
      </c>
      <c r="E10050" s="228">
        <v>0</v>
      </c>
      <c r="M10050" s="229">
        <f t="shared" si="934"/>
        <v>0</v>
      </c>
    </row>
    <row r="10051" spans="1:13" ht="15" customHeight="1">
      <c r="A10051" s="76"/>
      <c r="B10051" s="77" t="str">
        <f t="shared" si="933"/>
        <v/>
      </c>
      <c r="C10051" t="str">
        <f t="shared" si="936"/>
        <v/>
      </c>
      <c r="D10051" s="315" t="str">
        <f t="shared" si="935"/>
        <v/>
      </c>
      <c r="E10051" s="228">
        <v>0</v>
      </c>
      <c r="M10051" s="229">
        <f t="shared" si="934"/>
        <v>0</v>
      </c>
    </row>
    <row r="10052" spans="1:13" ht="15" customHeight="1">
      <c r="A10052" s="76"/>
      <c r="B10052" s="77" t="str">
        <f t="shared" si="933"/>
        <v/>
      </c>
      <c r="C10052" t="str">
        <f t="shared" si="936"/>
        <v/>
      </c>
      <c r="D10052" s="315" t="str">
        <f t="shared" si="935"/>
        <v/>
      </c>
      <c r="E10052" s="228">
        <v>0</v>
      </c>
      <c r="M10052" s="229">
        <f t="shared" si="934"/>
        <v>0</v>
      </c>
    </row>
    <row r="10053" spans="1:13" ht="15" customHeight="1">
      <c r="A10053" s="76"/>
      <c r="B10053" s="77" t="str">
        <f t="shared" si="933"/>
        <v/>
      </c>
      <c r="C10053" t="str">
        <f t="shared" si="936"/>
        <v/>
      </c>
      <c r="D10053" s="315" t="str">
        <f t="shared" si="935"/>
        <v/>
      </c>
      <c r="E10053" s="228">
        <v>0</v>
      </c>
      <c r="M10053" s="229">
        <f t="shared" si="934"/>
        <v>0</v>
      </c>
    </row>
    <row r="10054" spans="1:13" ht="15" customHeight="1">
      <c r="A10054" s="76"/>
      <c r="B10054" s="77" t="str">
        <f t="shared" si="933"/>
        <v/>
      </c>
      <c r="C10054" t="str">
        <f t="shared" si="936"/>
        <v/>
      </c>
      <c r="D10054" s="315" t="str">
        <f t="shared" si="935"/>
        <v/>
      </c>
      <c r="E10054" s="228">
        <v>0</v>
      </c>
      <c r="M10054" s="229">
        <f t="shared" si="934"/>
        <v>0</v>
      </c>
    </row>
    <row r="10055" spans="1:13" ht="15" customHeight="1">
      <c r="A10055" s="76"/>
      <c r="B10055" s="77" t="str">
        <f t="shared" ref="B10055:B10118" si="937">IF(A10055="","",TEXT(A10055,"DDDD"))</f>
        <v/>
      </c>
      <c r="C10055" t="str">
        <f t="shared" si="936"/>
        <v/>
      </c>
      <c r="D10055" s="315" t="str">
        <f t="shared" si="935"/>
        <v/>
      </c>
      <c r="E10055" s="228">
        <v>0</v>
      </c>
      <c r="M10055" s="229">
        <f t="shared" ref="M10055:M10118" si="938">IF(H10055=0,0,(1-M$4)*H10055)</f>
        <v>0</v>
      </c>
    </row>
    <row r="10056" spans="1:13" ht="15" customHeight="1">
      <c r="A10056" s="76"/>
      <c r="B10056" s="77" t="str">
        <f t="shared" si="937"/>
        <v/>
      </c>
      <c r="C10056" t="str">
        <f t="shared" si="936"/>
        <v/>
      </c>
      <c r="D10056" s="315" t="str">
        <f t="shared" ref="D10056:D10119" si="939">IF(A10056&lt;&gt;"",PROPER(TEXT(A10056,"Mmmm")),"")</f>
        <v/>
      </c>
      <c r="E10056" s="228">
        <v>0</v>
      </c>
      <c r="M10056" s="229">
        <f t="shared" si="938"/>
        <v>0</v>
      </c>
    </row>
    <row r="10057" spans="1:13" ht="15" customHeight="1">
      <c r="A10057" s="76"/>
      <c r="B10057" s="77" t="str">
        <f t="shared" si="937"/>
        <v/>
      </c>
      <c r="C10057" t="str">
        <f t="shared" si="936"/>
        <v/>
      </c>
      <c r="D10057" s="315" t="str">
        <f t="shared" si="939"/>
        <v/>
      </c>
      <c r="E10057" s="228">
        <v>0</v>
      </c>
      <c r="M10057" s="229">
        <f t="shared" si="938"/>
        <v>0</v>
      </c>
    </row>
    <row r="10058" spans="1:13" ht="15" customHeight="1">
      <c r="A10058" s="76"/>
      <c r="B10058" s="77" t="str">
        <f t="shared" si="937"/>
        <v/>
      </c>
      <c r="C10058" t="str">
        <f t="shared" si="936"/>
        <v/>
      </c>
      <c r="D10058" s="315" t="str">
        <f t="shared" si="939"/>
        <v/>
      </c>
      <c r="E10058" s="228">
        <v>0</v>
      </c>
      <c r="M10058" s="229">
        <f t="shared" si="938"/>
        <v>0</v>
      </c>
    </row>
    <row r="10059" spans="1:13" ht="15" customHeight="1">
      <c r="A10059" s="76"/>
      <c r="B10059" s="77" t="str">
        <f t="shared" si="937"/>
        <v/>
      </c>
      <c r="C10059" t="str">
        <f t="shared" si="936"/>
        <v/>
      </c>
      <c r="D10059" s="315" t="str">
        <f t="shared" si="939"/>
        <v/>
      </c>
      <c r="E10059" s="228">
        <v>0</v>
      </c>
      <c r="M10059" s="229">
        <f t="shared" si="938"/>
        <v>0</v>
      </c>
    </row>
    <row r="10060" spans="1:13" ht="15" customHeight="1">
      <c r="A10060" s="76"/>
      <c r="B10060" s="77" t="str">
        <f t="shared" si="937"/>
        <v/>
      </c>
      <c r="C10060" t="str">
        <f t="shared" si="936"/>
        <v/>
      </c>
      <c r="D10060" s="315" t="str">
        <f t="shared" si="939"/>
        <v/>
      </c>
      <c r="E10060" s="228">
        <v>0</v>
      </c>
      <c r="M10060" s="229">
        <f t="shared" si="938"/>
        <v>0</v>
      </c>
    </row>
    <row r="10061" spans="1:13" ht="15" customHeight="1">
      <c r="A10061" s="76"/>
      <c r="B10061" s="77" t="str">
        <f t="shared" si="937"/>
        <v/>
      </c>
      <c r="C10061" t="str">
        <f t="shared" si="936"/>
        <v/>
      </c>
      <c r="D10061" s="315" t="str">
        <f t="shared" si="939"/>
        <v/>
      </c>
      <c r="E10061" s="228">
        <v>0</v>
      </c>
      <c r="M10061" s="229">
        <f t="shared" si="938"/>
        <v>0</v>
      </c>
    </row>
    <row r="10062" spans="1:13" ht="15" customHeight="1">
      <c r="A10062" s="76"/>
      <c r="B10062" s="77" t="str">
        <f t="shared" si="937"/>
        <v/>
      </c>
      <c r="C10062" t="str">
        <f t="shared" si="936"/>
        <v/>
      </c>
      <c r="D10062" s="315" t="str">
        <f t="shared" si="939"/>
        <v/>
      </c>
      <c r="E10062" s="228">
        <v>0</v>
      </c>
      <c r="M10062" s="229">
        <f t="shared" si="938"/>
        <v>0</v>
      </c>
    </row>
    <row r="10063" spans="1:13" ht="15" customHeight="1">
      <c r="A10063" s="76"/>
      <c r="B10063" s="77" t="str">
        <f t="shared" si="937"/>
        <v/>
      </c>
      <c r="C10063" t="str">
        <f t="shared" si="936"/>
        <v/>
      </c>
      <c r="D10063" s="315" t="str">
        <f t="shared" si="939"/>
        <v/>
      </c>
      <c r="E10063" s="228">
        <v>0</v>
      </c>
      <c r="M10063" s="229">
        <f t="shared" si="938"/>
        <v>0</v>
      </c>
    </row>
    <row r="10064" spans="1:13" ht="15" customHeight="1">
      <c r="A10064" s="76"/>
      <c r="B10064" s="77" t="str">
        <f t="shared" si="937"/>
        <v/>
      </c>
      <c r="C10064" t="str">
        <f t="shared" si="936"/>
        <v/>
      </c>
      <c r="D10064" s="315" t="str">
        <f t="shared" si="939"/>
        <v/>
      </c>
      <c r="E10064" s="228">
        <v>0</v>
      </c>
      <c r="M10064" s="229">
        <f t="shared" si="938"/>
        <v>0</v>
      </c>
    </row>
    <row r="10065" spans="1:13" ht="15" customHeight="1">
      <c r="A10065" s="76"/>
      <c r="B10065" s="77" t="str">
        <f t="shared" si="937"/>
        <v/>
      </c>
      <c r="C10065" t="str">
        <f t="shared" si="936"/>
        <v/>
      </c>
      <c r="D10065" s="315" t="str">
        <f t="shared" si="939"/>
        <v/>
      </c>
      <c r="E10065" s="228">
        <v>0</v>
      </c>
      <c r="M10065" s="229">
        <f t="shared" si="938"/>
        <v>0</v>
      </c>
    </row>
    <row r="10066" spans="1:13" ht="15" customHeight="1">
      <c r="A10066" s="76"/>
      <c r="B10066" s="77" t="str">
        <f t="shared" si="937"/>
        <v/>
      </c>
      <c r="C10066" t="str">
        <f t="shared" si="936"/>
        <v/>
      </c>
      <c r="D10066" s="315" t="str">
        <f t="shared" si="939"/>
        <v/>
      </c>
      <c r="E10066" s="228">
        <v>0</v>
      </c>
      <c r="M10066" s="229">
        <f t="shared" si="938"/>
        <v>0</v>
      </c>
    </row>
    <row r="10067" spans="1:13" ht="15" customHeight="1">
      <c r="A10067" s="76"/>
      <c r="B10067" s="77" t="str">
        <f t="shared" si="937"/>
        <v/>
      </c>
      <c r="C10067" t="str">
        <f t="shared" si="936"/>
        <v/>
      </c>
      <c r="D10067" s="315" t="str">
        <f t="shared" si="939"/>
        <v/>
      </c>
      <c r="E10067" s="228">
        <v>0</v>
      </c>
      <c r="M10067" s="229">
        <f t="shared" si="938"/>
        <v>0</v>
      </c>
    </row>
    <row r="10068" spans="1:13" ht="15" customHeight="1">
      <c r="A10068" s="76"/>
      <c r="B10068" s="77" t="str">
        <f t="shared" si="937"/>
        <v/>
      </c>
      <c r="C10068" t="str">
        <f t="shared" si="936"/>
        <v/>
      </c>
      <c r="D10068" s="315" t="str">
        <f t="shared" si="939"/>
        <v/>
      </c>
      <c r="E10068" s="228">
        <v>0</v>
      </c>
      <c r="M10068" s="229">
        <f t="shared" si="938"/>
        <v>0</v>
      </c>
    </row>
    <row r="10069" spans="1:13" ht="15" customHeight="1">
      <c r="A10069" s="76"/>
      <c r="B10069" s="77" t="str">
        <f t="shared" si="937"/>
        <v/>
      </c>
      <c r="C10069" t="str">
        <f t="shared" si="936"/>
        <v/>
      </c>
      <c r="D10069" s="315" t="str">
        <f t="shared" si="939"/>
        <v/>
      </c>
      <c r="E10069" s="228">
        <v>0</v>
      </c>
      <c r="M10069" s="229">
        <f t="shared" si="938"/>
        <v>0</v>
      </c>
    </row>
    <row r="10070" spans="1:13" ht="15" customHeight="1">
      <c r="A10070" s="76"/>
      <c r="B10070" s="77" t="str">
        <f t="shared" si="937"/>
        <v/>
      </c>
      <c r="C10070" t="str">
        <f t="shared" si="936"/>
        <v/>
      </c>
      <c r="D10070" s="315" t="str">
        <f t="shared" si="939"/>
        <v/>
      </c>
      <c r="E10070" s="228">
        <v>0</v>
      </c>
      <c r="M10070" s="229">
        <f t="shared" si="938"/>
        <v>0</v>
      </c>
    </row>
    <row r="10071" spans="1:13" ht="15" customHeight="1">
      <c r="A10071" s="76"/>
      <c r="B10071" s="77" t="str">
        <f t="shared" si="937"/>
        <v/>
      </c>
      <c r="C10071" t="str">
        <f t="shared" si="936"/>
        <v/>
      </c>
      <c r="D10071" s="315" t="str">
        <f t="shared" si="939"/>
        <v/>
      </c>
      <c r="E10071" s="228">
        <v>0</v>
      </c>
      <c r="M10071" s="229">
        <f t="shared" si="938"/>
        <v>0</v>
      </c>
    </row>
    <row r="10072" spans="1:13" ht="15" customHeight="1">
      <c r="A10072" s="76"/>
      <c r="B10072" s="77" t="str">
        <f t="shared" si="937"/>
        <v/>
      </c>
      <c r="C10072" t="str">
        <f t="shared" si="936"/>
        <v/>
      </c>
      <c r="D10072" s="315" t="str">
        <f t="shared" si="939"/>
        <v/>
      </c>
      <c r="E10072" s="228">
        <v>0</v>
      </c>
      <c r="M10072" s="229">
        <f t="shared" si="938"/>
        <v>0</v>
      </c>
    </row>
    <row r="10073" spans="1:13" ht="15" customHeight="1">
      <c r="A10073" s="76"/>
      <c r="B10073" s="77" t="str">
        <f t="shared" si="937"/>
        <v/>
      </c>
      <c r="C10073" t="str">
        <f t="shared" si="936"/>
        <v/>
      </c>
      <c r="D10073" s="315" t="str">
        <f t="shared" si="939"/>
        <v/>
      </c>
      <c r="E10073" s="228">
        <v>0</v>
      </c>
      <c r="M10073" s="229">
        <f t="shared" si="938"/>
        <v>0</v>
      </c>
    </row>
    <row r="10074" spans="1:13" ht="15" customHeight="1">
      <c r="A10074" s="76"/>
      <c r="B10074" s="77" t="str">
        <f t="shared" si="937"/>
        <v/>
      </c>
      <c r="C10074" t="str">
        <f t="shared" si="936"/>
        <v/>
      </c>
      <c r="D10074" s="315" t="str">
        <f t="shared" si="939"/>
        <v/>
      </c>
      <c r="E10074" s="228">
        <v>0</v>
      </c>
      <c r="M10074" s="229">
        <f t="shared" si="938"/>
        <v>0</v>
      </c>
    </row>
    <row r="10075" spans="1:13" ht="15" customHeight="1">
      <c r="A10075" s="76"/>
      <c r="B10075" s="77" t="str">
        <f t="shared" si="937"/>
        <v/>
      </c>
      <c r="C10075" t="str">
        <f t="shared" si="936"/>
        <v/>
      </c>
      <c r="D10075" s="315" t="str">
        <f t="shared" si="939"/>
        <v/>
      </c>
      <c r="E10075" s="228">
        <v>0</v>
      </c>
      <c r="M10075" s="229">
        <f t="shared" si="938"/>
        <v>0</v>
      </c>
    </row>
    <row r="10076" spans="1:13" ht="15" customHeight="1">
      <c r="A10076" s="76"/>
      <c r="B10076" s="77" t="str">
        <f t="shared" si="937"/>
        <v/>
      </c>
      <c r="C10076" t="str">
        <f t="shared" si="936"/>
        <v/>
      </c>
      <c r="D10076" s="315" t="str">
        <f t="shared" si="939"/>
        <v/>
      </c>
      <c r="E10076" s="228">
        <v>0</v>
      </c>
      <c r="M10076" s="229">
        <f t="shared" si="938"/>
        <v>0</v>
      </c>
    </row>
    <row r="10077" spans="1:13" ht="15" customHeight="1">
      <c r="A10077" s="76"/>
      <c r="B10077" s="77" t="str">
        <f t="shared" si="937"/>
        <v/>
      </c>
      <c r="C10077" t="str">
        <f t="shared" si="936"/>
        <v/>
      </c>
      <c r="D10077" s="315" t="str">
        <f t="shared" si="939"/>
        <v/>
      </c>
      <c r="E10077" s="228">
        <v>0</v>
      </c>
      <c r="M10077" s="229">
        <f t="shared" si="938"/>
        <v>0</v>
      </c>
    </row>
    <row r="10078" spans="1:13" ht="15" customHeight="1">
      <c r="A10078" s="76"/>
      <c r="B10078" s="77" t="str">
        <f t="shared" si="937"/>
        <v/>
      </c>
      <c r="C10078" t="str">
        <f t="shared" si="936"/>
        <v/>
      </c>
      <c r="D10078" s="315" t="str">
        <f t="shared" si="939"/>
        <v/>
      </c>
      <c r="E10078" s="228">
        <v>0</v>
      </c>
      <c r="M10078" s="229">
        <f t="shared" si="938"/>
        <v>0</v>
      </c>
    </row>
    <row r="10079" spans="1:13" ht="15" customHeight="1">
      <c r="A10079" s="76"/>
      <c r="B10079" s="77" t="str">
        <f t="shared" si="937"/>
        <v/>
      </c>
      <c r="C10079" t="str">
        <f t="shared" si="936"/>
        <v/>
      </c>
      <c r="D10079" s="315" t="str">
        <f t="shared" si="939"/>
        <v/>
      </c>
      <c r="E10079" s="228">
        <v>0</v>
      </c>
      <c r="M10079" s="229">
        <f t="shared" si="938"/>
        <v>0</v>
      </c>
    </row>
    <row r="10080" spans="1:13" ht="15" customHeight="1">
      <c r="A10080" s="76"/>
      <c r="B10080" s="77" t="str">
        <f t="shared" si="937"/>
        <v/>
      </c>
      <c r="C10080" t="str">
        <f t="shared" si="936"/>
        <v/>
      </c>
      <c r="D10080" s="315" t="str">
        <f t="shared" si="939"/>
        <v/>
      </c>
      <c r="E10080" s="228">
        <v>0</v>
      </c>
      <c r="M10080" s="229">
        <f t="shared" si="938"/>
        <v>0</v>
      </c>
    </row>
    <row r="10081" spans="1:13" ht="15" customHeight="1">
      <c r="A10081" s="76"/>
      <c r="B10081" s="77" t="str">
        <f t="shared" si="937"/>
        <v/>
      </c>
      <c r="C10081" t="str">
        <f t="shared" si="936"/>
        <v/>
      </c>
      <c r="D10081" s="315" t="str">
        <f t="shared" si="939"/>
        <v/>
      </c>
      <c r="E10081" s="228">
        <v>0</v>
      </c>
      <c r="M10081" s="229">
        <f t="shared" si="938"/>
        <v>0</v>
      </c>
    </row>
    <row r="10082" spans="1:13" ht="15" customHeight="1">
      <c r="A10082" s="76"/>
      <c r="B10082" s="77" t="str">
        <f t="shared" si="937"/>
        <v/>
      </c>
      <c r="C10082" t="str">
        <f t="shared" si="936"/>
        <v/>
      </c>
      <c r="D10082" s="315" t="str">
        <f t="shared" si="939"/>
        <v/>
      </c>
      <c r="E10082" s="228">
        <v>0</v>
      </c>
      <c r="M10082" s="229">
        <f t="shared" si="938"/>
        <v>0</v>
      </c>
    </row>
    <row r="10083" spans="1:13" ht="15" customHeight="1">
      <c r="A10083" s="76"/>
      <c r="B10083" s="77" t="str">
        <f t="shared" si="937"/>
        <v/>
      </c>
      <c r="C10083" t="str">
        <f t="shared" si="936"/>
        <v/>
      </c>
      <c r="D10083" s="315" t="str">
        <f t="shared" si="939"/>
        <v/>
      </c>
      <c r="E10083" s="228">
        <v>0</v>
      </c>
      <c r="M10083" s="229">
        <f t="shared" si="938"/>
        <v>0</v>
      </c>
    </row>
    <row r="10084" spans="1:13" ht="15" customHeight="1">
      <c r="A10084" s="76"/>
      <c r="B10084" s="77" t="str">
        <f t="shared" si="937"/>
        <v/>
      </c>
      <c r="C10084" t="str">
        <f t="shared" si="936"/>
        <v/>
      </c>
      <c r="D10084" s="315" t="str">
        <f t="shared" si="939"/>
        <v/>
      </c>
      <c r="E10084" s="228">
        <v>0</v>
      </c>
      <c r="M10084" s="229">
        <f t="shared" si="938"/>
        <v>0</v>
      </c>
    </row>
    <row r="10085" spans="1:13" ht="15" customHeight="1">
      <c r="A10085" s="76"/>
      <c r="B10085" s="77" t="str">
        <f t="shared" si="937"/>
        <v/>
      </c>
      <c r="C10085" t="str">
        <f t="shared" si="936"/>
        <v/>
      </c>
      <c r="D10085" s="315" t="str">
        <f t="shared" si="939"/>
        <v/>
      </c>
      <c r="E10085" s="228">
        <v>0</v>
      </c>
      <c r="M10085" s="229">
        <f t="shared" si="938"/>
        <v>0</v>
      </c>
    </row>
    <row r="10086" spans="1:13" ht="15" customHeight="1">
      <c r="A10086" s="76"/>
      <c r="B10086" s="77" t="str">
        <f t="shared" si="937"/>
        <v/>
      </c>
      <c r="C10086" t="str">
        <f t="shared" si="936"/>
        <v/>
      </c>
      <c r="D10086" s="315" t="str">
        <f t="shared" si="939"/>
        <v/>
      </c>
      <c r="E10086" s="228">
        <v>0</v>
      </c>
      <c r="M10086" s="229">
        <f t="shared" si="938"/>
        <v>0</v>
      </c>
    </row>
    <row r="10087" spans="1:13" ht="15" customHeight="1">
      <c r="A10087" s="76"/>
      <c r="B10087" s="77" t="str">
        <f t="shared" si="937"/>
        <v/>
      </c>
      <c r="C10087" t="str">
        <f t="shared" si="936"/>
        <v/>
      </c>
      <c r="D10087" s="315" t="str">
        <f t="shared" si="939"/>
        <v/>
      </c>
      <c r="E10087" s="228">
        <v>0</v>
      </c>
      <c r="M10087" s="229">
        <f t="shared" si="938"/>
        <v>0</v>
      </c>
    </row>
    <row r="10088" spans="1:13" ht="15" customHeight="1">
      <c r="A10088" s="76"/>
      <c r="B10088" s="77" t="str">
        <f t="shared" si="937"/>
        <v/>
      </c>
      <c r="C10088" t="str">
        <f t="shared" si="936"/>
        <v/>
      </c>
      <c r="D10088" s="315" t="str">
        <f t="shared" si="939"/>
        <v/>
      </c>
      <c r="E10088" s="228">
        <v>0</v>
      </c>
      <c r="M10088" s="229">
        <f t="shared" si="938"/>
        <v>0</v>
      </c>
    </row>
    <row r="10089" spans="1:13" ht="15" customHeight="1">
      <c r="A10089" s="76"/>
      <c r="B10089" s="77" t="str">
        <f t="shared" si="937"/>
        <v/>
      </c>
      <c r="C10089" t="str">
        <f t="shared" si="936"/>
        <v/>
      </c>
      <c r="D10089" s="315" t="str">
        <f t="shared" si="939"/>
        <v/>
      </c>
      <c r="E10089" s="228">
        <v>0</v>
      </c>
      <c r="M10089" s="229">
        <f t="shared" si="938"/>
        <v>0</v>
      </c>
    </row>
    <row r="10090" spans="1:13" ht="15" customHeight="1">
      <c r="A10090" s="76"/>
      <c r="B10090" s="77" t="str">
        <f t="shared" si="937"/>
        <v/>
      </c>
      <c r="C10090" t="str">
        <f t="shared" si="936"/>
        <v/>
      </c>
      <c r="D10090" s="315" t="str">
        <f t="shared" si="939"/>
        <v/>
      </c>
      <c r="E10090" s="228">
        <v>0</v>
      </c>
      <c r="M10090" s="229">
        <f t="shared" si="938"/>
        <v>0</v>
      </c>
    </row>
    <row r="10091" spans="1:13" ht="15" customHeight="1">
      <c r="A10091" s="76"/>
      <c r="B10091" s="77" t="str">
        <f t="shared" si="937"/>
        <v/>
      </c>
      <c r="C10091" t="str">
        <f t="shared" si="936"/>
        <v/>
      </c>
      <c r="D10091" s="315" t="str">
        <f t="shared" si="939"/>
        <v/>
      </c>
      <c r="E10091" s="228">
        <v>0</v>
      </c>
      <c r="M10091" s="229">
        <f t="shared" si="938"/>
        <v>0</v>
      </c>
    </row>
    <row r="10092" spans="1:13" ht="15" customHeight="1">
      <c r="A10092" s="76"/>
      <c r="B10092" s="77" t="str">
        <f t="shared" si="937"/>
        <v/>
      </c>
      <c r="C10092" t="str">
        <f t="shared" si="936"/>
        <v/>
      </c>
      <c r="D10092" s="315" t="str">
        <f t="shared" si="939"/>
        <v/>
      </c>
      <c r="E10092" s="228">
        <v>0</v>
      </c>
      <c r="M10092" s="229">
        <f t="shared" si="938"/>
        <v>0</v>
      </c>
    </row>
    <row r="10093" spans="1:13" ht="15" customHeight="1">
      <c r="A10093" s="76"/>
      <c r="B10093" s="77" t="str">
        <f t="shared" si="937"/>
        <v/>
      </c>
      <c r="C10093" t="str">
        <f t="shared" si="936"/>
        <v/>
      </c>
      <c r="D10093" s="315" t="str">
        <f t="shared" si="939"/>
        <v/>
      </c>
      <c r="E10093" s="228">
        <v>0</v>
      </c>
      <c r="M10093" s="229">
        <f t="shared" si="938"/>
        <v>0</v>
      </c>
    </row>
    <row r="10094" spans="1:13" ht="15" customHeight="1">
      <c r="A10094" s="76"/>
      <c r="B10094" s="77" t="str">
        <f t="shared" si="937"/>
        <v/>
      </c>
      <c r="C10094" t="str">
        <f t="shared" si="936"/>
        <v/>
      </c>
      <c r="D10094" s="315" t="str">
        <f t="shared" si="939"/>
        <v/>
      </c>
      <c r="E10094" s="228">
        <v>0</v>
      </c>
      <c r="M10094" s="229">
        <f t="shared" si="938"/>
        <v>0</v>
      </c>
    </row>
    <row r="10095" spans="1:13" ht="15" customHeight="1">
      <c r="A10095" s="76"/>
      <c r="B10095" s="77" t="str">
        <f t="shared" si="937"/>
        <v/>
      </c>
      <c r="C10095" t="str">
        <f t="shared" si="936"/>
        <v/>
      </c>
      <c r="D10095" s="315" t="str">
        <f t="shared" si="939"/>
        <v/>
      </c>
      <c r="E10095" s="228">
        <v>0</v>
      </c>
      <c r="M10095" s="229">
        <f t="shared" si="938"/>
        <v>0</v>
      </c>
    </row>
    <row r="10096" spans="1:13" ht="15" customHeight="1">
      <c r="A10096" s="76"/>
      <c r="B10096" s="77" t="str">
        <f t="shared" si="937"/>
        <v/>
      </c>
      <c r="C10096" t="str">
        <f t="shared" si="936"/>
        <v/>
      </c>
      <c r="D10096" s="315" t="str">
        <f t="shared" si="939"/>
        <v/>
      </c>
      <c r="E10096" s="228">
        <v>0</v>
      </c>
      <c r="M10096" s="229">
        <f t="shared" si="938"/>
        <v>0</v>
      </c>
    </row>
    <row r="10097" spans="1:13" ht="15" customHeight="1">
      <c r="A10097" s="76"/>
      <c r="B10097" s="77" t="str">
        <f t="shared" si="937"/>
        <v/>
      </c>
      <c r="C10097" t="str">
        <f t="shared" si="936"/>
        <v/>
      </c>
      <c r="D10097" s="315" t="str">
        <f t="shared" si="939"/>
        <v/>
      </c>
      <c r="E10097" s="228">
        <v>0</v>
      </c>
      <c r="M10097" s="229">
        <f t="shared" si="938"/>
        <v>0</v>
      </c>
    </row>
    <row r="10098" spans="1:13" ht="15" customHeight="1">
      <c r="A10098" s="76"/>
      <c r="B10098" s="77" t="str">
        <f t="shared" si="937"/>
        <v/>
      </c>
      <c r="C10098" t="str">
        <f t="shared" si="936"/>
        <v/>
      </c>
      <c r="D10098" s="315" t="str">
        <f t="shared" si="939"/>
        <v/>
      </c>
      <c r="E10098" s="228">
        <v>0</v>
      </c>
      <c r="M10098" s="229">
        <f t="shared" si="938"/>
        <v>0</v>
      </c>
    </row>
    <row r="10099" spans="1:13" ht="15" customHeight="1">
      <c r="A10099" s="76"/>
      <c r="B10099" s="77" t="str">
        <f t="shared" si="937"/>
        <v/>
      </c>
      <c r="C10099" t="str">
        <f t="shared" si="936"/>
        <v/>
      </c>
      <c r="D10099" s="315" t="str">
        <f t="shared" si="939"/>
        <v/>
      </c>
      <c r="E10099" s="228">
        <v>0</v>
      </c>
      <c r="M10099" s="229">
        <f t="shared" si="938"/>
        <v>0</v>
      </c>
    </row>
    <row r="10100" spans="1:13" ht="15" customHeight="1">
      <c r="A10100" s="76"/>
      <c r="B10100" s="77" t="str">
        <f t="shared" si="937"/>
        <v/>
      </c>
      <c r="C10100" t="str">
        <f t="shared" si="936"/>
        <v/>
      </c>
      <c r="D10100" s="315" t="str">
        <f t="shared" si="939"/>
        <v/>
      </c>
      <c r="E10100" s="228">
        <v>0</v>
      </c>
      <c r="M10100" s="229">
        <f t="shared" si="938"/>
        <v>0</v>
      </c>
    </row>
    <row r="10101" spans="1:13" ht="15" customHeight="1">
      <c r="A10101" s="76"/>
      <c r="B10101" s="77" t="str">
        <f t="shared" si="937"/>
        <v/>
      </c>
      <c r="C10101" t="str">
        <f t="shared" si="936"/>
        <v/>
      </c>
      <c r="D10101" s="315" t="str">
        <f t="shared" si="939"/>
        <v/>
      </c>
      <c r="E10101" s="228">
        <v>0</v>
      </c>
      <c r="M10101" s="229">
        <f t="shared" si="938"/>
        <v>0</v>
      </c>
    </row>
    <row r="10102" spans="1:13" ht="15" customHeight="1">
      <c r="A10102" s="76"/>
      <c r="B10102" s="77" t="str">
        <f t="shared" si="937"/>
        <v/>
      </c>
      <c r="C10102" t="str">
        <f t="shared" si="936"/>
        <v/>
      </c>
      <c r="D10102" s="315" t="str">
        <f t="shared" si="939"/>
        <v/>
      </c>
      <c r="E10102" s="228">
        <v>0</v>
      </c>
      <c r="M10102" s="229">
        <f t="shared" si="938"/>
        <v>0</v>
      </c>
    </row>
    <row r="10103" spans="1:13" ht="15" customHeight="1">
      <c r="A10103" s="76"/>
      <c r="B10103" s="77" t="str">
        <f t="shared" si="937"/>
        <v/>
      </c>
      <c r="C10103" t="str">
        <f t="shared" si="936"/>
        <v/>
      </c>
      <c r="D10103" s="315" t="str">
        <f t="shared" si="939"/>
        <v/>
      </c>
      <c r="E10103" s="228">
        <v>0</v>
      </c>
      <c r="M10103" s="229">
        <f t="shared" si="938"/>
        <v>0</v>
      </c>
    </row>
    <row r="10104" spans="1:13" ht="15" customHeight="1">
      <c r="A10104" s="76"/>
      <c r="B10104" s="77" t="str">
        <f t="shared" si="937"/>
        <v/>
      </c>
      <c r="C10104" t="str">
        <f t="shared" si="936"/>
        <v/>
      </c>
      <c r="D10104" s="315" t="str">
        <f t="shared" si="939"/>
        <v/>
      </c>
      <c r="E10104" s="228">
        <v>0</v>
      </c>
      <c r="M10104" s="229">
        <f t="shared" si="938"/>
        <v>0</v>
      </c>
    </row>
    <row r="10105" spans="1:13" ht="15" customHeight="1">
      <c r="A10105" s="76"/>
      <c r="B10105" s="77" t="str">
        <f t="shared" si="937"/>
        <v/>
      </c>
      <c r="C10105" t="str">
        <f t="shared" si="936"/>
        <v/>
      </c>
      <c r="D10105" s="315" t="str">
        <f t="shared" si="939"/>
        <v/>
      </c>
      <c r="E10105" s="228">
        <v>0</v>
      </c>
      <c r="M10105" s="229">
        <f t="shared" si="938"/>
        <v>0</v>
      </c>
    </row>
    <row r="10106" spans="1:13" ht="15" customHeight="1">
      <c r="A10106" s="76"/>
      <c r="B10106" s="77" t="str">
        <f t="shared" si="937"/>
        <v/>
      </c>
      <c r="C10106" t="str">
        <f t="shared" si="936"/>
        <v/>
      </c>
      <c r="D10106" s="315" t="str">
        <f t="shared" si="939"/>
        <v/>
      </c>
      <c r="E10106" s="228">
        <v>0</v>
      </c>
      <c r="M10106" s="229">
        <f t="shared" si="938"/>
        <v>0</v>
      </c>
    </row>
    <row r="10107" spans="1:13" ht="15" customHeight="1">
      <c r="A10107" s="76"/>
      <c r="B10107" s="77" t="str">
        <f t="shared" si="937"/>
        <v/>
      </c>
      <c r="C10107" t="str">
        <f t="shared" si="936"/>
        <v/>
      </c>
      <c r="D10107" s="315" t="str">
        <f t="shared" si="939"/>
        <v/>
      </c>
      <c r="E10107" s="228">
        <v>0</v>
      </c>
      <c r="M10107" s="229">
        <f t="shared" si="938"/>
        <v>0</v>
      </c>
    </row>
    <row r="10108" spans="1:13" ht="15" customHeight="1">
      <c r="A10108" s="76"/>
      <c r="B10108" s="77" t="str">
        <f t="shared" si="937"/>
        <v/>
      </c>
      <c r="C10108" t="str">
        <f t="shared" si="936"/>
        <v/>
      </c>
      <c r="D10108" s="315" t="str">
        <f t="shared" si="939"/>
        <v/>
      </c>
      <c r="E10108" s="228">
        <v>0</v>
      </c>
      <c r="M10108" s="229">
        <f t="shared" si="938"/>
        <v>0</v>
      </c>
    </row>
    <row r="10109" spans="1:13" ht="15" customHeight="1">
      <c r="A10109" s="76"/>
      <c r="B10109" s="77" t="str">
        <f t="shared" si="937"/>
        <v/>
      </c>
      <c r="C10109" t="str">
        <f t="shared" si="936"/>
        <v/>
      </c>
      <c r="D10109" s="315" t="str">
        <f t="shared" si="939"/>
        <v/>
      </c>
      <c r="E10109" s="228">
        <v>0</v>
      </c>
      <c r="M10109" s="229">
        <f t="shared" si="938"/>
        <v>0</v>
      </c>
    </row>
    <row r="10110" spans="1:13" ht="15" customHeight="1">
      <c r="A10110" s="76"/>
      <c r="B10110" s="77" t="str">
        <f t="shared" si="937"/>
        <v/>
      </c>
      <c r="C10110" t="str">
        <f t="shared" si="936"/>
        <v/>
      </c>
      <c r="D10110" s="315" t="str">
        <f t="shared" si="939"/>
        <v/>
      </c>
      <c r="E10110" s="228">
        <v>0</v>
      </c>
      <c r="M10110" s="229">
        <f t="shared" si="938"/>
        <v>0</v>
      </c>
    </row>
    <row r="10111" spans="1:13" ht="15" customHeight="1">
      <c r="A10111" s="76"/>
      <c r="B10111" s="77" t="str">
        <f t="shared" si="937"/>
        <v/>
      </c>
      <c r="C10111" t="str">
        <f t="shared" si="936"/>
        <v/>
      </c>
      <c r="D10111" s="315" t="str">
        <f t="shared" si="939"/>
        <v/>
      </c>
      <c r="E10111" s="228">
        <v>0</v>
      </c>
      <c r="M10111" s="229">
        <f t="shared" si="938"/>
        <v>0</v>
      </c>
    </row>
    <row r="10112" spans="1:13" ht="15" customHeight="1">
      <c r="A10112" s="76"/>
      <c r="B10112" s="77" t="str">
        <f t="shared" si="937"/>
        <v/>
      </c>
      <c r="C10112" t="str">
        <f t="shared" si="936"/>
        <v/>
      </c>
      <c r="D10112" s="315" t="str">
        <f t="shared" si="939"/>
        <v/>
      </c>
      <c r="E10112" s="228">
        <v>0</v>
      </c>
      <c r="M10112" s="229">
        <f t="shared" si="938"/>
        <v>0</v>
      </c>
    </row>
    <row r="10113" spans="1:13" ht="15" customHeight="1">
      <c r="A10113" s="76"/>
      <c r="B10113" s="77" t="str">
        <f t="shared" si="937"/>
        <v/>
      </c>
      <c r="C10113" t="str">
        <f t="shared" ref="C10113:C10176" si="940">IF(A10113&lt;&gt;"",TEXT(A10113,"aaaa"),"")</f>
        <v/>
      </c>
      <c r="D10113" s="315" t="str">
        <f t="shared" si="939"/>
        <v/>
      </c>
      <c r="E10113" s="228">
        <v>0</v>
      </c>
      <c r="M10113" s="229">
        <f t="shared" si="938"/>
        <v>0</v>
      </c>
    </row>
    <row r="10114" spans="1:13" ht="15" customHeight="1">
      <c r="A10114" s="76"/>
      <c r="B10114" s="77" t="str">
        <f t="shared" si="937"/>
        <v/>
      </c>
      <c r="C10114" t="str">
        <f t="shared" si="940"/>
        <v/>
      </c>
      <c r="D10114" s="315" t="str">
        <f t="shared" si="939"/>
        <v/>
      </c>
      <c r="E10114" s="228">
        <v>0</v>
      </c>
      <c r="M10114" s="229">
        <f t="shared" si="938"/>
        <v>0</v>
      </c>
    </row>
    <row r="10115" spans="1:13" ht="15" customHeight="1">
      <c r="A10115" s="76"/>
      <c r="B10115" s="77" t="str">
        <f t="shared" si="937"/>
        <v/>
      </c>
      <c r="C10115" t="str">
        <f t="shared" si="940"/>
        <v/>
      </c>
      <c r="D10115" s="315" t="str">
        <f t="shared" si="939"/>
        <v/>
      </c>
      <c r="E10115" s="228">
        <v>0</v>
      </c>
      <c r="M10115" s="229">
        <f t="shared" si="938"/>
        <v>0</v>
      </c>
    </row>
    <row r="10116" spans="1:13" ht="15" customHeight="1">
      <c r="A10116" s="76"/>
      <c r="B10116" s="77" t="str">
        <f t="shared" si="937"/>
        <v/>
      </c>
      <c r="C10116" t="str">
        <f t="shared" si="940"/>
        <v/>
      </c>
      <c r="D10116" s="315" t="str">
        <f t="shared" si="939"/>
        <v/>
      </c>
      <c r="E10116" s="228">
        <v>0</v>
      </c>
      <c r="M10116" s="229">
        <f t="shared" si="938"/>
        <v>0</v>
      </c>
    </row>
    <row r="10117" spans="1:13" ht="15" customHeight="1">
      <c r="A10117" s="76"/>
      <c r="B10117" s="77" t="str">
        <f t="shared" si="937"/>
        <v/>
      </c>
      <c r="C10117" t="str">
        <f t="shared" si="940"/>
        <v/>
      </c>
      <c r="D10117" s="315" t="str">
        <f t="shared" si="939"/>
        <v/>
      </c>
      <c r="E10117" s="228">
        <v>0</v>
      </c>
      <c r="M10117" s="229">
        <f t="shared" si="938"/>
        <v>0</v>
      </c>
    </row>
    <row r="10118" spans="1:13" ht="15" customHeight="1">
      <c r="A10118" s="76"/>
      <c r="B10118" s="77" t="str">
        <f t="shared" si="937"/>
        <v/>
      </c>
      <c r="C10118" t="str">
        <f t="shared" si="940"/>
        <v/>
      </c>
      <c r="D10118" s="315" t="str">
        <f t="shared" si="939"/>
        <v/>
      </c>
      <c r="E10118" s="228">
        <v>0</v>
      </c>
      <c r="M10118" s="229">
        <f t="shared" si="938"/>
        <v>0</v>
      </c>
    </row>
    <row r="10119" spans="1:13" ht="15" customHeight="1">
      <c r="A10119" s="76"/>
      <c r="B10119" s="77" t="str">
        <f t="shared" ref="B10119:B10182" si="941">IF(A10119="","",TEXT(A10119,"DDDD"))</f>
        <v/>
      </c>
      <c r="C10119" t="str">
        <f t="shared" si="940"/>
        <v/>
      </c>
      <c r="D10119" s="315" t="str">
        <f t="shared" si="939"/>
        <v/>
      </c>
      <c r="E10119" s="228">
        <v>0</v>
      </c>
      <c r="M10119" s="229">
        <f t="shared" ref="M10119:M10182" si="942">IF(H10119=0,0,(1-M$4)*H10119)</f>
        <v>0</v>
      </c>
    </row>
    <row r="10120" spans="1:13" ht="15" customHeight="1">
      <c r="A10120" s="76"/>
      <c r="B10120" s="77" t="str">
        <f t="shared" si="941"/>
        <v/>
      </c>
      <c r="C10120" t="str">
        <f t="shared" si="940"/>
        <v/>
      </c>
      <c r="D10120" s="315" t="str">
        <f t="shared" ref="D10120:D10183" si="943">IF(A10120&lt;&gt;"",PROPER(TEXT(A10120,"Mmmm")),"")</f>
        <v/>
      </c>
      <c r="E10120" s="228">
        <v>0</v>
      </c>
      <c r="M10120" s="229">
        <f t="shared" si="942"/>
        <v>0</v>
      </c>
    </row>
    <row r="10121" spans="1:13" ht="15" customHeight="1">
      <c r="A10121" s="76"/>
      <c r="B10121" s="77" t="str">
        <f t="shared" si="941"/>
        <v/>
      </c>
      <c r="C10121" t="str">
        <f t="shared" si="940"/>
        <v/>
      </c>
      <c r="D10121" s="315" t="str">
        <f t="shared" si="943"/>
        <v/>
      </c>
      <c r="E10121" s="228">
        <v>0</v>
      </c>
      <c r="M10121" s="229">
        <f t="shared" si="942"/>
        <v>0</v>
      </c>
    </row>
    <row r="10122" spans="1:13" ht="15" customHeight="1">
      <c r="A10122" s="76"/>
      <c r="B10122" s="77" t="str">
        <f t="shared" si="941"/>
        <v/>
      </c>
      <c r="C10122" t="str">
        <f t="shared" si="940"/>
        <v/>
      </c>
      <c r="D10122" s="315" t="str">
        <f t="shared" si="943"/>
        <v/>
      </c>
      <c r="E10122" s="228">
        <v>0</v>
      </c>
      <c r="M10122" s="229">
        <f t="shared" si="942"/>
        <v>0</v>
      </c>
    </row>
    <row r="10123" spans="1:13" ht="15" customHeight="1">
      <c r="A10123" s="76"/>
      <c r="B10123" s="77" t="str">
        <f t="shared" si="941"/>
        <v/>
      </c>
      <c r="C10123" t="str">
        <f t="shared" si="940"/>
        <v/>
      </c>
      <c r="D10123" s="315" t="str">
        <f t="shared" si="943"/>
        <v/>
      </c>
      <c r="E10123" s="228">
        <v>0</v>
      </c>
      <c r="M10123" s="229">
        <f t="shared" si="942"/>
        <v>0</v>
      </c>
    </row>
    <row r="10124" spans="1:13" ht="15" customHeight="1">
      <c r="A10124" s="76"/>
      <c r="B10124" s="77" t="str">
        <f t="shared" si="941"/>
        <v/>
      </c>
      <c r="C10124" t="str">
        <f t="shared" si="940"/>
        <v/>
      </c>
      <c r="D10124" s="315" t="str">
        <f t="shared" si="943"/>
        <v/>
      </c>
      <c r="E10124" s="228">
        <v>0</v>
      </c>
      <c r="M10124" s="229">
        <f t="shared" si="942"/>
        <v>0</v>
      </c>
    </row>
    <row r="10125" spans="1:13" ht="15" customHeight="1">
      <c r="A10125" s="76"/>
      <c r="B10125" s="77" t="str">
        <f t="shared" si="941"/>
        <v/>
      </c>
      <c r="C10125" t="str">
        <f t="shared" si="940"/>
        <v/>
      </c>
      <c r="D10125" s="315" t="str">
        <f t="shared" si="943"/>
        <v/>
      </c>
      <c r="E10125" s="228">
        <v>0</v>
      </c>
      <c r="M10125" s="229">
        <f t="shared" si="942"/>
        <v>0</v>
      </c>
    </row>
    <row r="10126" spans="1:13" ht="15" customHeight="1">
      <c r="A10126" s="76"/>
      <c r="B10126" s="77" t="str">
        <f t="shared" si="941"/>
        <v/>
      </c>
      <c r="C10126" t="str">
        <f t="shared" si="940"/>
        <v/>
      </c>
      <c r="D10126" s="315" t="str">
        <f t="shared" si="943"/>
        <v/>
      </c>
      <c r="E10126" s="228">
        <v>0</v>
      </c>
      <c r="M10126" s="229">
        <f t="shared" si="942"/>
        <v>0</v>
      </c>
    </row>
    <row r="10127" spans="1:13" ht="15" customHeight="1">
      <c r="A10127" s="76"/>
      <c r="B10127" s="77" t="str">
        <f t="shared" si="941"/>
        <v/>
      </c>
      <c r="C10127" t="str">
        <f t="shared" si="940"/>
        <v/>
      </c>
      <c r="D10127" s="315" t="str">
        <f t="shared" si="943"/>
        <v/>
      </c>
      <c r="E10127" s="228">
        <v>0</v>
      </c>
      <c r="M10127" s="229">
        <f t="shared" si="942"/>
        <v>0</v>
      </c>
    </row>
    <row r="10128" spans="1:13" ht="15" customHeight="1">
      <c r="A10128" s="76"/>
      <c r="B10128" s="77" t="str">
        <f t="shared" si="941"/>
        <v/>
      </c>
      <c r="C10128" t="str">
        <f t="shared" si="940"/>
        <v/>
      </c>
      <c r="D10128" s="315" t="str">
        <f t="shared" si="943"/>
        <v/>
      </c>
      <c r="E10128" s="228">
        <v>0</v>
      </c>
      <c r="M10128" s="229">
        <f t="shared" si="942"/>
        <v>0</v>
      </c>
    </row>
    <row r="10129" spans="1:13" ht="15" customHeight="1">
      <c r="A10129" s="76"/>
      <c r="B10129" s="77" t="str">
        <f t="shared" si="941"/>
        <v/>
      </c>
      <c r="C10129" t="str">
        <f t="shared" si="940"/>
        <v/>
      </c>
      <c r="D10129" s="315" t="str">
        <f t="shared" si="943"/>
        <v/>
      </c>
      <c r="E10129" s="228">
        <v>0</v>
      </c>
      <c r="M10129" s="229">
        <f t="shared" si="942"/>
        <v>0</v>
      </c>
    </row>
    <row r="10130" spans="1:13" ht="15" customHeight="1">
      <c r="A10130" s="76"/>
      <c r="B10130" s="77" t="str">
        <f t="shared" si="941"/>
        <v/>
      </c>
      <c r="C10130" t="str">
        <f t="shared" si="940"/>
        <v/>
      </c>
      <c r="D10130" s="315" t="str">
        <f t="shared" si="943"/>
        <v/>
      </c>
      <c r="E10130" s="228">
        <v>0</v>
      </c>
      <c r="M10130" s="229">
        <f t="shared" si="942"/>
        <v>0</v>
      </c>
    </row>
    <row r="10131" spans="1:13" ht="15" customHeight="1">
      <c r="A10131" s="76"/>
      <c r="B10131" s="77" t="str">
        <f t="shared" si="941"/>
        <v/>
      </c>
      <c r="C10131" t="str">
        <f t="shared" si="940"/>
        <v/>
      </c>
      <c r="D10131" s="315" t="str">
        <f t="shared" si="943"/>
        <v/>
      </c>
      <c r="E10131" s="228">
        <v>0</v>
      </c>
      <c r="M10131" s="229">
        <f t="shared" si="942"/>
        <v>0</v>
      </c>
    </row>
    <row r="10132" spans="1:13" ht="15" customHeight="1">
      <c r="A10132" s="76"/>
      <c r="B10132" s="77" t="str">
        <f t="shared" si="941"/>
        <v/>
      </c>
      <c r="C10132" t="str">
        <f t="shared" si="940"/>
        <v/>
      </c>
      <c r="D10132" s="315" t="str">
        <f t="shared" si="943"/>
        <v/>
      </c>
      <c r="E10132" s="228">
        <v>0</v>
      </c>
      <c r="M10132" s="229">
        <f t="shared" si="942"/>
        <v>0</v>
      </c>
    </row>
    <row r="10133" spans="1:13" ht="15" customHeight="1">
      <c r="A10133" s="76"/>
      <c r="B10133" s="77" t="str">
        <f t="shared" si="941"/>
        <v/>
      </c>
      <c r="C10133" t="str">
        <f t="shared" si="940"/>
        <v/>
      </c>
      <c r="D10133" s="315" t="str">
        <f t="shared" si="943"/>
        <v/>
      </c>
      <c r="E10133" s="228">
        <v>0</v>
      </c>
      <c r="M10133" s="229">
        <f t="shared" si="942"/>
        <v>0</v>
      </c>
    </row>
    <row r="10134" spans="1:13" ht="15" customHeight="1">
      <c r="A10134" s="76"/>
      <c r="B10134" s="77" t="str">
        <f t="shared" si="941"/>
        <v/>
      </c>
      <c r="C10134" t="str">
        <f t="shared" si="940"/>
        <v/>
      </c>
      <c r="D10134" s="315" t="str">
        <f t="shared" si="943"/>
        <v/>
      </c>
      <c r="E10134" s="228">
        <v>0</v>
      </c>
      <c r="M10134" s="229">
        <f t="shared" si="942"/>
        <v>0</v>
      </c>
    </row>
    <row r="10135" spans="1:13" ht="15" customHeight="1">
      <c r="A10135" s="76"/>
      <c r="B10135" s="77" t="str">
        <f t="shared" si="941"/>
        <v/>
      </c>
      <c r="C10135" t="str">
        <f t="shared" si="940"/>
        <v/>
      </c>
      <c r="D10135" s="315" t="str">
        <f t="shared" si="943"/>
        <v/>
      </c>
      <c r="E10135" s="228">
        <v>0</v>
      </c>
      <c r="M10135" s="229">
        <f t="shared" si="942"/>
        <v>0</v>
      </c>
    </row>
    <row r="10136" spans="1:13" ht="15" customHeight="1">
      <c r="A10136" s="76"/>
      <c r="B10136" s="77" t="str">
        <f t="shared" si="941"/>
        <v/>
      </c>
      <c r="C10136" t="str">
        <f t="shared" si="940"/>
        <v/>
      </c>
      <c r="D10136" s="315" t="str">
        <f t="shared" si="943"/>
        <v/>
      </c>
      <c r="E10136" s="228">
        <v>0</v>
      </c>
      <c r="M10136" s="229">
        <f t="shared" si="942"/>
        <v>0</v>
      </c>
    </row>
    <row r="10137" spans="1:13" ht="15" customHeight="1">
      <c r="A10137" s="76"/>
      <c r="B10137" s="77" t="str">
        <f t="shared" si="941"/>
        <v/>
      </c>
      <c r="C10137" t="str">
        <f t="shared" si="940"/>
        <v/>
      </c>
      <c r="D10137" s="315" t="str">
        <f t="shared" si="943"/>
        <v/>
      </c>
      <c r="E10137" s="228">
        <v>0</v>
      </c>
      <c r="M10137" s="229">
        <f t="shared" si="942"/>
        <v>0</v>
      </c>
    </row>
    <row r="10138" spans="1:13" ht="15" customHeight="1">
      <c r="A10138" s="76"/>
      <c r="B10138" s="77" t="str">
        <f t="shared" si="941"/>
        <v/>
      </c>
      <c r="C10138" t="str">
        <f t="shared" si="940"/>
        <v/>
      </c>
      <c r="D10138" s="315" t="str">
        <f t="shared" si="943"/>
        <v/>
      </c>
      <c r="E10138" s="228">
        <v>0</v>
      </c>
      <c r="M10138" s="229">
        <f t="shared" si="942"/>
        <v>0</v>
      </c>
    </row>
    <row r="10139" spans="1:13" ht="15" customHeight="1">
      <c r="A10139" s="76"/>
      <c r="B10139" s="77" t="str">
        <f t="shared" si="941"/>
        <v/>
      </c>
      <c r="C10139" t="str">
        <f t="shared" si="940"/>
        <v/>
      </c>
      <c r="D10139" s="315" t="str">
        <f t="shared" si="943"/>
        <v/>
      </c>
      <c r="E10139" s="228">
        <v>0</v>
      </c>
      <c r="M10139" s="229">
        <f t="shared" si="942"/>
        <v>0</v>
      </c>
    </row>
    <row r="10140" spans="1:13" ht="15" customHeight="1">
      <c r="A10140" s="76"/>
      <c r="B10140" s="77" t="str">
        <f t="shared" si="941"/>
        <v/>
      </c>
      <c r="C10140" t="str">
        <f t="shared" si="940"/>
        <v/>
      </c>
      <c r="D10140" s="315" t="str">
        <f t="shared" si="943"/>
        <v/>
      </c>
      <c r="E10140" s="228">
        <v>0</v>
      </c>
      <c r="M10140" s="229">
        <f t="shared" si="942"/>
        <v>0</v>
      </c>
    </row>
    <row r="10141" spans="1:13" ht="15" customHeight="1">
      <c r="A10141" s="76"/>
      <c r="B10141" s="77" t="str">
        <f t="shared" si="941"/>
        <v/>
      </c>
      <c r="C10141" t="str">
        <f t="shared" si="940"/>
        <v/>
      </c>
      <c r="D10141" s="315" t="str">
        <f t="shared" si="943"/>
        <v/>
      </c>
      <c r="E10141" s="228">
        <v>0</v>
      </c>
      <c r="M10141" s="229">
        <f t="shared" si="942"/>
        <v>0</v>
      </c>
    </row>
    <row r="10142" spans="1:13" ht="15" customHeight="1">
      <c r="A10142" s="76"/>
      <c r="B10142" s="77" t="str">
        <f t="shared" si="941"/>
        <v/>
      </c>
      <c r="C10142" t="str">
        <f t="shared" si="940"/>
        <v/>
      </c>
      <c r="D10142" s="315" t="str">
        <f t="shared" si="943"/>
        <v/>
      </c>
      <c r="E10142" s="228">
        <v>0</v>
      </c>
      <c r="M10142" s="229">
        <f t="shared" si="942"/>
        <v>0</v>
      </c>
    </row>
    <row r="10143" spans="1:13" ht="15" customHeight="1">
      <c r="A10143" s="76"/>
      <c r="B10143" s="77" t="str">
        <f t="shared" si="941"/>
        <v/>
      </c>
      <c r="C10143" t="str">
        <f t="shared" si="940"/>
        <v/>
      </c>
      <c r="D10143" s="315" t="str">
        <f t="shared" si="943"/>
        <v/>
      </c>
      <c r="E10143" s="228">
        <v>0</v>
      </c>
      <c r="M10143" s="229">
        <f t="shared" si="942"/>
        <v>0</v>
      </c>
    </row>
    <row r="10144" spans="1:13" ht="15" customHeight="1">
      <c r="A10144" s="76"/>
      <c r="B10144" s="77" t="str">
        <f t="shared" si="941"/>
        <v/>
      </c>
      <c r="C10144" t="str">
        <f t="shared" si="940"/>
        <v/>
      </c>
      <c r="D10144" s="315" t="str">
        <f t="shared" si="943"/>
        <v/>
      </c>
      <c r="E10144" s="228">
        <v>0</v>
      </c>
      <c r="M10144" s="229">
        <f t="shared" si="942"/>
        <v>0</v>
      </c>
    </row>
    <row r="10145" spans="1:13" ht="15" customHeight="1">
      <c r="A10145" s="76"/>
      <c r="B10145" s="77" t="str">
        <f t="shared" si="941"/>
        <v/>
      </c>
      <c r="C10145" t="str">
        <f t="shared" si="940"/>
        <v/>
      </c>
      <c r="D10145" s="315" t="str">
        <f t="shared" si="943"/>
        <v/>
      </c>
      <c r="E10145" s="228">
        <v>0</v>
      </c>
      <c r="M10145" s="229">
        <f t="shared" si="942"/>
        <v>0</v>
      </c>
    </row>
    <row r="10146" spans="1:13" ht="15" customHeight="1">
      <c r="A10146" s="76"/>
      <c r="B10146" s="77" t="str">
        <f t="shared" si="941"/>
        <v/>
      </c>
      <c r="C10146" t="str">
        <f t="shared" si="940"/>
        <v/>
      </c>
      <c r="D10146" s="315" t="str">
        <f t="shared" si="943"/>
        <v/>
      </c>
      <c r="E10146" s="228">
        <v>0</v>
      </c>
      <c r="M10146" s="229">
        <f t="shared" si="942"/>
        <v>0</v>
      </c>
    </row>
    <row r="10147" spans="1:13" ht="15" customHeight="1">
      <c r="A10147" s="76"/>
      <c r="B10147" s="77" t="str">
        <f t="shared" si="941"/>
        <v/>
      </c>
      <c r="C10147" t="str">
        <f t="shared" si="940"/>
        <v/>
      </c>
      <c r="D10147" s="315" t="str">
        <f t="shared" si="943"/>
        <v/>
      </c>
      <c r="E10147" s="228">
        <v>0</v>
      </c>
      <c r="M10147" s="229">
        <f t="shared" si="942"/>
        <v>0</v>
      </c>
    </row>
    <row r="10148" spans="1:13" ht="15" customHeight="1">
      <c r="A10148" s="76"/>
      <c r="B10148" s="77" t="str">
        <f t="shared" si="941"/>
        <v/>
      </c>
      <c r="C10148" t="str">
        <f t="shared" si="940"/>
        <v/>
      </c>
      <c r="D10148" s="315" t="str">
        <f t="shared" si="943"/>
        <v/>
      </c>
      <c r="E10148" s="228">
        <v>0</v>
      </c>
      <c r="M10148" s="229">
        <f t="shared" si="942"/>
        <v>0</v>
      </c>
    </row>
    <row r="10149" spans="1:13" ht="15" customHeight="1">
      <c r="A10149" s="76"/>
      <c r="B10149" s="77" t="str">
        <f t="shared" si="941"/>
        <v/>
      </c>
      <c r="C10149" t="str">
        <f t="shared" si="940"/>
        <v/>
      </c>
      <c r="D10149" s="315" t="str">
        <f t="shared" si="943"/>
        <v/>
      </c>
      <c r="E10149" s="228">
        <v>0</v>
      </c>
      <c r="M10149" s="229">
        <f t="shared" si="942"/>
        <v>0</v>
      </c>
    </row>
    <row r="10150" spans="1:13" ht="15" customHeight="1">
      <c r="A10150" s="76"/>
      <c r="B10150" s="77" t="str">
        <f t="shared" si="941"/>
        <v/>
      </c>
      <c r="C10150" t="str">
        <f t="shared" si="940"/>
        <v/>
      </c>
      <c r="D10150" s="315" t="str">
        <f t="shared" si="943"/>
        <v/>
      </c>
      <c r="E10150" s="228">
        <v>0</v>
      </c>
      <c r="M10150" s="229">
        <f t="shared" si="942"/>
        <v>0</v>
      </c>
    </row>
    <row r="10151" spans="1:13" ht="15" customHeight="1">
      <c r="A10151" s="76"/>
      <c r="B10151" s="77" t="str">
        <f t="shared" si="941"/>
        <v/>
      </c>
      <c r="C10151" t="str">
        <f t="shared" si="940"/>
        <v/>
      </c>
      <c r="D10151" s="315" t="str">
        <f t="shared" si="943"/>
        <v/>
      </c>
      <c r="E10151" s="228">
        <v>0</v>
      </c>
      <c r="M10151" s="229">
        <f t="shared" si="942"/>
        <v>0</v>
      </c>
    </row>
    <row r="10152" spans="1:13" ht="15" customHeight="1">
      <c r="A10152" s="76"/>
      <c r="B10152" s="77" t="str">
        <f t="shared" si="941"/>
        <v/>
      </c>
      <c r="C10152" t="str">
        <f t="shared" si="940"/>
        <v/>
      </c>
      <c r="D10152" s="315" t="str">
        <f t="shared" si="943"/>
        <v/>
      </c>
      <c r="E10152" s="228">
        <v>0</v>
      </c>
      <c r="M10152" s="229">
        <f t="shared" si="942"/>
        <v>0</v>
      </c>
    </row>
    <row r="10153" spans="1:13" ht="15" customHeight="1">
      <c r="A10153" s="76"/>
      <c r="B10153" s="77" t="str">
        <f t="shared" si="941"/>
        <v/>
      </c>
      <c r="C10153" t="str">
        <f t="shared" si="940"/>
        <v/>
      </c>
      <c r="D10153" s="315" t="str">
        <f t="shared" si="943"/>
        <v/>
      </c>
      <c r="E10153" s="228">
        <v>0</v>
      </c>
      <c r="M10153" s="229">
        <f t="shared" si="942"/>
        <v>0</v>
      </c>
    </row>
    <row r="10154" spans="1:13" ht="15" customHeight="1">
      <c r="A10154" s="76"/>
      <c r="B10154" s="77" t="str">
        <f t="shared" si="941"/>
        <v/>
      </c>
      <c r="C10154" t="str">
        <f t="shared" si="940"/>
        <v/>
      </c>
      <c r="D10154" s="315" t="str">
        <f t="shared" si="943"/>
        <v/>
      </c>
      <c r="E10154" s="228">
        <v>0</v>
      </c>
      <c r="M10154" s="229">
        <f t="shared" si="942"/>
        <v>0</v>
      </c>
    </row>
    <row r="10155" spans="1:13" ht="15" customHeight="1">
      <c r="A10155" s="76"/>
      <c r="B10155" s="77" t="str">
        <f t="shared" si="941"/>
        <v/>
      </c>
      <c r="C10155" t="str">
        <f t="shared" si="940"/>
        <v/>
      </c>
      <c r="D10155" s="315" t="str">
        <f t="shared" si="943"/>
        <v/>
      </c>
      <c r="E10155" s="228">
        <v>0</v>
      </c>
      <c r="M10155" s="229">
        <f t="shared" si="942"/>
        <v>0</v>
      </c>
    </row>
    <row r="10156" spans="1:13" ht="15" customHeight="1">
      <c r="A10156" s="76"/>
      <c r="B10156" s="77" t="str">
        <f t="shared" si="941"/>
        <v/>
      </c>
      <c r="C10156" t="str">
        <f t="shared" si="940"/>
        <v/>
      </c>
      <c r="D10156" s="315" t="str">
        <f t="shared" si="943"/>
        <v/>
      </c>
      <c r="E10156" s="228">
        <v>0</v>
      </c>
      <c r="M10156" s="229">
        <f t="shared" si="942"/>
        <v>0</v>
      </c>
    </row>
    <row r="10157" spans="1:13" ht="15" customHeight="1">
      <c r="A10157" s="76"/>
      <c r="B10157" s="77" t="str">
        <f t="shared" si="941"/>
        <v/>
      </c>
      <c r="C10157" t="str">
        <f t="shared" si="940"/>
        <v/>
      </c>
      <c r="D10157" s="315" t="str">
        <f t="shared" si="943"/>
        <v/>
      </c>
      <c r="E10157" s="228">
        <v>0</v>
      </c>
      <c r="M10157" s="229">
        <f t="shared" si="942"/>
        <v>0</v>
      </c>
    </row>
    <row r="10158" spans="1:13" ht="15" customHeight="1">
      <c r="A10158" s="76"/>
      <c r="B10158" s="77" t="str">
        <f t="shared" si="941"/>
        <v/>
      </c>
      <c r="C10158" t="str">
        <f t="shared" si="940"/>
        <v/>
      </c>
      <c r="D10158" s="315" t="str">
        <f t="shared" si="943"/>
        <v/>
      </c>
      <c r="E10158" s="228">
        <v>0</v>
      </c>
      <c r="M10158" s="229">
        <f t="shared" si="942"/>
        <v>0</v>
      </c>
    </row>
    <row r="10159" spans="1:13" ht="15" customHeight="1">
      <c r="A10159" s="76"/>
      <c r="B10159" s="77" t="str">
        <f t="shared" si="941"/>
        <v/>
      </c>
      <c r="C10159" t="str">
        <f t="shared" si="940"/>
        <v/>
      </c>
      <c r="D10159" s="315" t="str">
        <f t="shared" si="943"/>
        <v/>
      </c>
      <c r="E10159" s="228">
        <v>0</v>
      </c>
      <c r="M10159" s="229">
        <f t="shared" si="942"/>
        <v>0</v>
      </c>
    </row>
    <row r="10160" spans="1:13" ht="15" customHeight="1">
      <c r="A10160" s="76"/>
      <c r="B10160" s="77" t="str">
        <f t="shared" si="941"/>
        <v/>
      </c>
      <c r="C10160" t="str">
        <f t="shared" si="940"/>
        <v/>
      </c>
      <c r="D10160" s="315" t="str">
        <f t="shared" si="943"/>
        <v/>
      </c>
      <c r="E10160" s="228">
        <v>0</v>
      </c>
      <c r="M10160" s="229">
        <f t="shared" si="942"/>
        <v>0</v>
      </c>
    </row>
    <row r="10161" spans="1:13" ht="15" customHeight="1">
      <c r="A10161" s="76"/>
      <c r="B10161" s="77" t="str">
        <f t="shared" si="941"/>
        <v/>
      </c>
      <c r="C10161" t="str">
        <f t="shared" si="940"/>
        <v/>
      </c>
      <c r="D10161" s="315" t="str">
        <f t="shared" si="943"/>
        <v/>
      </c>
      <c r="E10161" s="228">
        <v>0</v>
      </c>
      <c r="M10161" s="229">
        <f t="shared" si="942"/>
        <v>0</v>
      </c>
    </row>
    <row r="10162" spans="1:13" ht="15" customHeight="1">
      <c r="A10162" s="76"/>
      <c r="B10162" s="77" t="str">
        <f t="shared" si="941"/>
        <v/>
      </c>
      <c r="C10162" t="str">
        <f t="shared" si="940"/>
        <v/>
      </c>
      <c r="D10162" s="315" t="str">
        <f t="shared" si="943"/>
        <v/>
      </c>
      <c r="E10162" s="228">
        <v>0</v>
      </c>
      <c r="M10162" s="229">
        <f t="shared" si="942"/>
        <v>0</v>
      </c>
    </row>
    <row r="10163" spans="1:13" ht="15" customHeight="1">
      <c r="A10163" s="76"/>
      <c r="B10163" s="77" t="str">
        <f t="shared" si="941"/>
        <v/>
      </c>
      <c r="C10163" t="str">
        <f t="shared" si="940"/>
        <v/>
      </c>
      <c r="D10163" s="315" t="str">
        <f t="shared" si="943"/>
        <v/>
      </c>
      <c r="E10163" s="228">
        <v>0</v>
      </c>
      <c r="M10163" s="229">
        <f t="shared" si="942"/>
        <v>0</v>
      </c>
    </row>
    <row r="10164" spans="1:13" ht="15" customHeight="1">
      <c r="A10164" s="76"/>
      <c r="B10164" s="77" t="str">
        <f t="shared" si="941"/>
        <v/>
      </c>
      <c r="C10164" t="str">
        <f t="shared" si="940"/>
        <v/>
      </c>
      <c r="D10164" s="315" t="str">
        <f t="shared" si="943"/>
        <v/>
      </c>
      <c r="E10164" s="228">
        <v>0</v>
      </c>
      <c r="M10164" s="229">
        <f t="shared" si="942"/>
        <v>0</v>
      </c>
    </row>
    <row r="10165" spans="1:13" ht="15" customHeight="1">
      <c r="A10165" s="76"/>
      <c r="B10165" s="77" t="str">
        <f t="shared" si="941"/>
        <v/>
      </c>
      <c r="C10165" t="str">
        <f t="shared" si="940"/>
        <v/>
      </c>
      <c r="D10165" s="315" t="str">
        <f t="shared" si="943"/>
        <v/>
      </c>
      <c r="E10165" s="228">
        <v>0</v>
      </c>
      <c r="M10165" s="229">
        <f t="shared" si="942"/>
        <v>0</v>
      </c>
    </row>
    <row r="10166" spans="1:13" ht="15" customHeight="1">
      <c r="A10166" s="76"/>
      <c r="B10166" s="77" t="str">
        <f t="shared" si="941"/>
        <v/>
      </c>
      <c r="C10166" t="str">
        <f t="shared" si="940"/>
        <v/>
      </c>
      <c r="D10166" s="315" t="str">
        <f t="shared" si="943"/>
        <v/>
      </c>
      <c r="E10166" s="228">
        <v>0</v>
      </c>
      <c r="M10166" s="229">
        <f t="shared" si="942"/>
        <v>0</v>
      </c>
    </row>
    <row r="10167" spans="1:13" ht="15" customHeight="1">
      <c r="A10167" s="76"/>
      <c r="B10167" s="77" t="str">
        <f t="shared" si="941"/>
        <v/>
      </c>
      <c r="C10167" t="str">
        <f t="shared" si="940"/>
        <v/>
      </c>
      <c r="D10167" s="315" t="str">
        <f t="shared" si="943"/>
        <v/>
      </c>
      <c r="E10167" s="228">
        <v>0</v>
      </c>
      <c r="M10167" s="229">
        <f t="shared" si="942"/>
        <v>0</v>
      </c>
    </row>
    <row r="10168" spans="1:13" ht="15" customHeight="1">
      <c r="A10168" s="76"/>
      <c r="B10168" s="77" t="str">
        <f t="shared" si="941"/>
        <v/>
      </c>
      <c r="C10168" t="str">
        <f t="shared" si="940"/>
        <v/>
      </c>
      <c r="D10168" s="315" t="str">
        <f t="shared" si="943"/>
        <v/>
      </c>
      <c r="E10168" s="228">
        <v>0</v>
      </c>
      <c r="M10168" s="229">
        <f t="shared" si="942"/>
        <v>0</v>
      </c>
    </row>
    <row r="10169" spans="1:13" ht="15" customHeight="1">
      <c r="A10169" s="76"/>
      <c r="B10169" s="77" t="str">
        <f t="shared" si="941"/>
        <v/>
      </c>
      <c r="C10169" t="str">
        <f t="shared" si="940"/>
        <v/>
      </c>
      <c r="D10169" s="315" t="str">
        <f t="shared" si="943"/>
        <v/>
      </c>
      <c r="E10169" s="228">
        <v>0</v>
      </c>
      <c r="M10169" s="229">
        <f t="shared" si="942"/>
        <v>0</v>
      </c>
    </row>
    <row r="10170" spans="1:13" ht="15" customHeight="1">
      <c r="A10170" s="76"/>
      <c r="B10170" s="77" t="str">
        <f t="shared" si="941"/>
        <v/>
      </c>
      <c r="C10170" t="str">
        <f t="shared" si="940"/>
        <v/>
      </c>
      <c r="D10170" s="315" t="str">
        <f t="shared" si="943"/>
        <v/>
      </c>
      <c r="E10170" s="228">
        <v>0</v>
      </c>
      <c r="M10170" s="229">
        <f t="shared" si="942"/>
        <v>0</v>
      </c>
    </row>
    <row r="10171" spans="1:13" ht="15" customHeight="1">
      <c r="A10171" s="76"/>
      <c r="B10171" s="77" t="str">
        <f t="shared" si="941"/>
        <v/>
      </c>
      <c r="C10171" t="str">
        <f t="shared" si="940"/>
        <v/>
      </c>
      <c r="D10171" s="315" t="str">
        <f t="shared" si="943"/>
        <v/>
      </c>
      <c r="E10171" s="228">
        <v>0</v>
      </c>
      <c r="M10171" s="229">
        <f t="shared" si="942"/>
        <v>0</v>
      </c>
    </row>
    <row r="10172" spans="1:13" ht="15" customHeight="1">
      <c r="A10172" s="76"/>
      <c r="B10172" s="77" t="str">
        <f t="shared" si="941"/>
        <v/>
      </c>
      <c r="C10172" t="str">
        <f t="shared" si="940"/>
        <v/>
      </c>
      <c r="D10172" s="315" t="str">
        <f t="shared" si="943"/>
        <v/>
      </c>
      <c r="E10172" s="228">
        <v>0</v>
      </c>
      <c r="M10172" s="229">
        <f t="shared" si="942"/>
        <v>0</v>
      </c>
    </row>
    <row r="10173" spans="1:13" ht="15" customHeight="1">
      <c r="A10173" s="76"/>
      <c r="B10173" s="77" t="str">
        <f t="shared" si="941"/>
        <v/>
      </c>
      <c r="C10173" t="str">
        <f t="shared" si="940"/>
        <v/>
      </c>
      <c r="D10173" s="315" t="str">
        <f t="shared" si="943"/>
        <v/>
      </c>
      <c r="E10173" s="228">
        <v>0</v>
      </c>
      <c r="M10173" s="229">
        <f t="shared" si="942"/>
        <v>0</v>
      </c>
    </row>
    <row r="10174" spans="1:13" ht="15" customHeight="1">
      <c r="A10174" s="76"/>
      <c r="B10174" s="77" t="str">
        <f t="shared" si="941"/>
        <v/>
      </c>
      <c r="C10174" t="str">
        <f t="shared" si="940"/>
        <v/>
      </c>
      <c r="D10174" s="315" t="str">
        <f t="shared" si="943"/>
        <v/>
      </c>
      <c r="E10174" s="228">
        <v>0</v>
      </c>
      <c r="M10174" s="229">
        <f t="shared" si="942"/>
        <v>0</v>
      </c>
    </row>
    <row r="10175" spans="1:13" ht="15" customHeight="1">
      <c r="A10175" s="76"/>
      <c r="B10175" s="77" t="str">
        <f t="shared" si="941"/>
        <v/>
      </c>
      <c r="C10175" t="str">
        <f t="shared" si="940"/>
        <v/>
      </c>
      <c r="D10175" s="315" t="str">
        <f t="shared" si="943"/>
        <v/>
      </c>
      <c r="E10175" s="228">
        <v>0</v>
      </c>
      <c r="M10175" s="229">
        <f t="shared" si="942"/>
        <v>0</v>
      </c>
    </row>
    <row r="10176" spans="1:13" ht="15" customHeight="1">
      <c r="A10176" s="76"/>
      <c r="B10176" s="77" t="str">
        <f t="shared" si="941"/>
        <v/>
      </c>
      <c r="C10176" t="str">
        <f t="shared" si="940"/>
        <v/>
      </c>
      <c r="D10176" s="315" t="str">
        <f t="shared" si="943"/>
        <v/>
      </c>
      <c r="E10176" s="228">
        <v>0</v>
      </c>
      <c r="M10176" s="229">
        <f t="shared" si="942"/>
        <v>0</v>
      </c>
    </row>
    <row r="10177" spans="1:13" ht="15" customHeight="1">
      <c r="A10177" s="76"/>
      <c r="B10177" s="77" t="str">
        <f t="shared" si="941"/>
        <v/>
      </c>
      <c r="C10177" t="str">
        <f t="shared" ref="C10177:C10240" si="944">IF(A10177&lt;&gt;"",TEXT(A10177,"aaaa"),"")</f>
        <v/>
      </c>
      <c r="D10177" s="315" t="str">
        <f t="shared" si="943"/>
        <v/>
      </c>
      <c r="E10177" s="228">
        <v>0</v>
      </c>
      <c r="M10177" s="229">
        <f t="shared" si="942"/>
        <v>0</v>
      </c>
    </row>
    <row r="10178" spans="1:13" ht="15" customHeight="1">
      <c r="A10178" s="76"/>
      <c r="B10178" s="77" t="str">
        <f t="shared" si="941"/>
        <v/>
      </c>
      <c r="C10178" t="str">
        <f t="shared" si="944"/>
        <v/>
      </c>
      <c r="D10178" s="315" t="str">
        <f t="shared" si="943"/>
        <v/>
      </c>
      <c r="E10178" s="228">
        <v>0</v>
      </c>
      <c r="M10178" s="229">
        <f t="shared" si="942"/>
        <v>0</v>
      </c>
    </row>
    <row r="10179" spans="1:13" ht="15" customHeight="1">
      <c r="A10179" s="76"/>
      <c r="B10179" s="77" t="str">
        <f t="shared" si="941"/>
        <v/>
      </c>
      <c r="C10179" t="str">
        <f t="shared" si="944"/>
        <v/>
      </c>
      <c r="D10179" s="315" t="str">
        <f t="shared" si="943"/>
        <v/>
      </c>
      <c r="E10179" s="228">
        <v>0</v>
      </c>
      <c r="M10179" s="229">
        <f t="shared" si="942"/>
        <v>0</v>
      </c>
    </row>
    <row r="10180" spans="1:13" ht="15" customHeight="1">
      <c r="A10180" s="76"/>
      <c r="B10180" s="77" t="str">
        <f t="shared" si="941"/>
        <v/>
      </c>
      <c r="C10180" t="str">
        <f t="shared" si="944"/>
        <v/>
      </c>
      <c r="D10180" s="315" t="str">
        <f t="shared" si="943"/>
        <v/>
      </c>
      <c r="E10180" s="228">
        <v>0</v>
      </c>
      <c r="M10180" s="229">
        <f t="shared" si="942"/>
        <v>0</v>
      </c>
    </row>
    <row r="10181" spans="1:13" ht="15" customHeight="1">
      <c r="A10181" s="76"/>
      <c r="B10181" s="77" t="str">
        <f t="shared" si="941"/>
        <v/>
      </c>
      <c r="C10181" t="str">
        <f t="shared" si="944"/>
        <v/>
      </c>
      <c r="D10181" s="315" t="str">
        <f t="shared" si="943"/>
        <v/>
      </c>
      <c r="E10181" s="228">
        <v>0</v>
      </c>
      <c r="M10181" s="229">
        <f t="shared" si="942"/>
        <v>0</v>
      </c>
    </row>
    <row r="10182" spans="1:13" ht="15" customHeight="1">
      <c r="A10182" s="76"/>
      <c r="B10182" s="77" t="str">
        <f t="shared" si="941"/>
        <v/>
      </c>
      <c r="C10182" t="str">
        <f t="shared" si="944"/>
        <v/>
      </c>
      <c r="D10182" s="315" t="str">
        <f t="shared" si="943"/>
        <v/>
      </c>
      <c r="E10182" s="228">
        <v>0</v>
      </c>
      <c r="M10182" s="229">
        <f t="shared" si="942"/>
        <v>0</v>
      </c>
    </row>
    <row r="10183" spans="1:13" ht="15" customHeight="1">
      <c r="A10183" s="76"/>
      <c r="B10183" s="77" t="str">
        <f t="shared" ref="B10183:B10246" si="945">IF(A10183="","",TEXT(A10183,"DDDD"))</f>
        <v/>
      </c>
      <c r="C10183" t="str">
        <f t="shared" si="944"/>
        <v/>
      </c>
      <c r="D10183" s="315" t="str">
        <f t="shared" si="943"/>
        <v/>
      </c>
      <c r="E10183" s="228">
        <v>0</v>
      </c>
      <c r="M10183" s="229">
        <f t="shared" ref="M10183:M10246" si="946">IF(H10183=0,0,(1-M$4)*H10183)</f>
        <v>0</v>
      </c>
    </row>
    <row r="10184" spans="1:13" ht="15" customHeight="1">
      <c r="A10184" s="76"/>
      <c r="B10184" s="77" t="str">
        <f t="shared" si="945"/>
        <v/>
      </c>
      <c r="C10184" t="str">
        <f t="shared" si="944"/>
        <v/>
      </c>
      <c r="D10184" s="315" t="str">
        <f t="shared" ref="D10184:D10247" si="947">IF(A10184&lt;&gt;"",PROPER(TEXT(A10184,"Mmmm")),"")</f>
        <v/>
      </c>
      <c r="E10184" s="228">
        <v>0</v>
      </c>
      <c r="M10184" s="229">
        <f t="shared" si="946"/>
        <v>0</v>
      </c>
    </row>
    <row r="10185" spans="1:13" ht="15" customHeight="1">
      <c r="A10185" s="76"/>
      <c r="B10185" s="77" t="str">
        <f t="shared" si="945"/>
        <v/>
      </c>
      <c r="C10185" t="str">
        <f t="shared" si="944"/>
        <v/>
      </c>
      <c r="D10185" s="315" t="str">
        <f t="shared" si="947"/>
        <v/>
      </c>
      <c r="E10185" s="228">
        <v>0</v>
      </c>
      <c r="M10185" s="229">
        <f t="shared" si="946"/>
        <v>0</v>
      </c>
    </row>
    <row r="10186" spans="1:13" ht="15" customHeight="1">
      <c r="A10186" s="76"/>
      <c r="B10186" s="77" t="str">
        <f t="shared" si="945"/>
        <v/>
      </c>
      <c r="C10186" t="str">
        <f t="shared" si="944"/>
        <v/>
      </c>
      <c r="D10186" s="315" t="str">
        <f t="shared" si="947"/>
        <v/>
      </c>
      <c r="E10186" s="228">
        <v>0</v>
      </c>
      <c r="M10186" s="229">
        <f t="shared" si="946"/>
        <v>0</v>
      </c>
    </row>
    <row r="10187" spans="1:13" ht="15" customHeight="1">
      <c r="A10187" s="76"/>
      <c r="B10187" s="77" t="str">
        <f t="shared" si="945"/>
        <v/>
      </c>
      <c r="C10187" t="str">
        <f t="shared" si="944"/>
        <v/>
      </c>
      <c r="D10187" s="315" t="str">
        <f t="shared" si="947"/>
        <v/>
      </c>
      <c r="E10187" s="228">
        <v>0</v>
      </c>
      <c r="M10187" s="229">
        <f t="shared" si="946"/>
        <v>0</v>
      </c>
    </row>
    <row r="10188" spans="1:13" ht="15" customHeight="1">
      <c r="A10188" s="76"/>
      <c r="B10188" s="77" t="str">
        <f t="shared" si="945"/>
        <v/>
      </c>
      <c r="C10188" t="str">
        <f t="shared" si="944"/>
        <v/>
      </c>
      <c r="D10188" s="315" t="str">
        <f t="shared" si="947"/>
        <v/>
      </c>
      <c r="E10188" s="228">
        <v>0</v>
      </c>
      <c r="M10188" s="229">
        <f t="shared" si="946"/>
        <v>0</v>
      </c>
    </row>
    <row r="10189" spans="1:13" ht="15" customHeight="1">
      <c r="A10189" s="76"/>
      <c r="B10189" s="77" t="str">
        <f t="shared" si="945"/>
        <v/>
      </c>
      <c r="C10189" t="str">
        <f t="shared" si="944"/>
        <v/>
      </c>
      <c r="D10189" s="315" t="str">
        <f t="shared" si="947"/>
        <v/>
      </c>
      <c r="E10189" s="228">
        <v>0</v>
      </c>
      <c r="M10189" s="229">
        <f t="shared" si="946"/>
        <v>0</v>
      </c>
    </row>
    <row r="10190" spans="1:13" ht="15" customHeight="1">
      <c r="A10190" s="76"/>
      <c r="B10190" s="77" t="str">
        <f t="shared" si="945"/>
        <v/>
      </c>
      <c r="C10190" t="str">
        <f t="shared" si="944"/>
        <v/>
      </c>
      <c r="D10190" s="315" t="str">
        <f t="shared" si="947"/>
        <v/>
      </c>
      <c r="E10190" s="228">
        <v>0</v>
      </c>
      <c r="M10190" s="229">
        <f t="shared" si="946"/>
        <v>0</v>
      </c>
    </row>
    <row r="10191" spans="1:13" ht="15" customHeight="1">
      <c r="A10191" s="76"/>
      <c r="B10191" s="77" t="str">
        <f t="shared" si="945"/>
        <v/>
      </c>
      <c r="C10191" t="str">
        <f t="shared" si="944"/>
        <v/>
      </c>
      <c r="D10191" s="315" t="str">
        <f t="shared" si="947"/>
        <v/>
      </c>
      <c r="E10191" s="228">
        <v>0</v>
      </c>
      <c r="M10191" s="229">
        <f t="shared" si="946"/>
        <v>0</v>
      </c>
    </row>
    <row r="10192" spans="1:13" ht="15" customHeight="1">
      <c r="A10192" s="76"/>
      <c r="B10192" s="77" t="str">
        <f t="shared" si="945"/>
        <v/>
      </c>
      <c r="C10192" t="str">
        <f t="shared" si="944"/>
        <v/>
      </c>
      <c r="D10192" s="315" t="str">
        <f t="shared" si="947"/>
        <v/>
      </c>
      <c r="E10192" s="228">
        <v>0</v>
      </c>
      <c r="M10192" s="229">
        <f t="shared" si="946"/>
        <v>0</v>
      </c>
    </row>
    <row r="10193" spans="1:13" ht="15" customHeight="1">
      <c r="A10193" s="76"/>
      <c r="B10193" s="77" t="str">
        <f t="shared" si="945"/>
        <v/>
      </c>
      <c r="C10193" t="str">
        <f t="shared" si="944"/>
        <v/>
      </c>
      <c r="D10193" s="315" t="str">
        <f t="shared" si="947"/>
        <v/>
      </c>
      <c r="E10193" s="228">
        <v>0</v>
      </c>
      <c r="M10193" s="229">
        <f t="shared" si="946"/>
        <v>0</v>
      </c>
    </row>
    <row r="10194" spans="1:13" ht="15" customHeight="1">
      <c r="A10194" s="76"/>
      <c r="B10194" s="77" t="str">
        <f t="shared" si="945"/>
        <v/>
      </c>
      <c r="C10194" t="str">
        <f t="shared" si="944"/>
        <v/>
      </c>
      <c r="D10194" s="315" t="str">
        <f t="shared" si="947"/>
        <v/>
      </c>
      <c r="E10194" s="228">
        <v>0</v>
      </c>
      <c r="M10194" s="229">
        <f t="shared" si="946"/>
        <v>0</v>
      </c>
    </row>
    <row r="10195" spans="1:13" ht="15" customHeight="1">
      <c r="A10195" s="76"/>
      <c r="B10195" s="77" t="str">
        <f t="shared" si="945"/>
        <v/>
      </c>
      <c r="C10195" t="str">
        <f t="shared" si="944"/>
        <v/>
      </c>
      <c r="D10195" s="315" t="str">
        <f t="shared" si="947"/>
        <v/>
      </c>
      <c r="E10195" s="228">
        <v>0</v>
      </c>
      <c r="M10195" s="229">
        <f t="shared" si="946"/>
        <v>0</v>
      </c>
    </row>
    <row r="10196" spans="1:13" ht="15" customHeight="1">
      <c r="A10196" s="76"/>
      <c r="B10196" s="77" t="str">
        <f t="shared" si="945"/>
        <v/>
      </c>
      <c r="C10196" t="str">
        <f t="shared" si="944"/>
        <v/>
      </c>
      <c r="D10196" s="315" t="str">
        <f t="shared" si="947"/>
        <v/>
      </c>
      <c r="E10196" s="228">
        <v>0</v>
      </c>
      <c r="M10196" s="229">
        <f t="shared" si="946"/>
        <v>0</v>
      </c>
    </row>
    <row r="10197" spans="1:13" ht="15" customHeight="1">
      <c r="A10197" s="76"/>
      <c r="B10197" s="77" t="str">
        <f t="shared" si="945"/>
        <v/>
      </c>
      <c r="C10197" t="str">
        <f t="shared" si="944"/>
        <v/>
      </c>
      <c r="D10197" s="315" t="str">
        <f t="shared" si="947"/>
        <v/>
      </c>
      <c r="E10197" s="228">
        <v>0</v>
      </c>
      <c r="M10197" s="229">
        <f t="shared" si="946"/>
        <v>0</v>
      </c>
    </row>
    <row r="10198" spans="1:13" ht="15" customHeight="1">
      <c r="A10198" s="76"/>
      <c r="B10198" s="77" t="str">
        <f t="shared" si="945"/>
        <v/>
      </c>
      <c r="C10198" t="str">
        <f t="shared" si="944"/>
        <v/>
      </c>
      <c r="D10198" s="315" t="str">
        <f t="shared" si="947"/>
        <v/>
      </c>
      <c r="E10198" s="228">
        <v>0</v>
      </c>
      <c r="M10198" s="229">
        <f t="shared" si="946"/>
        <v>0</v>
      </c>
    </row>
    <row r="10199" spans="1:13" ht="15" customHeight="1">
      <c r="A10199" s="76"/>
      <c r="B10199" s="77" t="str">
        <f t="shared" si="945"/>
        <v/>
      </c>
      <c r="C10199" t="str">
        <f t="shared" si="944"/>
        <v/>
      </c>
      <c r="D10199" s="315" t="str">
        <f t="shared" si="947"/>
        <v/>
      </c>
      <c r="E10199" s="228">
        <v>0</v>
      </c>
      <c r="M10199" s="229">
        <f t="shared" si="946"/>
        <v>0</v>
      </c>
    </row>
    <row r="10200" spans="1:13" ht="15" customHeight="1">
      <c r="A10200" s="76"/>
      <c r="B10200" s="77" t="str">
        <f t="shared" si="945"/>
        <v/>
      </c>
      <c r="C10200" t="str">
        <f t="shared" si="944"/>
        <v/>
      </c>
      <c r="D10200" s="315" t="str">
        <f t="shared" si="947"/>
        <v/>
      </c>
      <c r="E10200" s="228">
        <v>0</v>
      </c>
      <c r="M10200" s="229">
        <f t="shared" si="946"/>
        <v>0</v>
      </c>
    </row>
    <row r="10201" spans="1:13" ht="15" customHeight="1">
      <c r="A10201" s="76"/>
      <c r="B10201" s="77" t="str">
        <f t="shared" si="945"/>
        <v/>
      </c>
      <c r="C10201" t="str">
        <f t="shared" si="944"/>
        <v/>
      </c>
      <c r="D10201" s="315" t="str">
        <f t="shared" si="947"/>
        <v/>
      </c>
      <c r="E10201" s="228">
        <v>0</v>
      </c>
      <c r="M10201" s="229">
        <f t="shared" si="946"/>
        <v>0</v>
      </c>
    </row>
    <row r="10202" spans="1:13" ht="15" customHeight="1">
      <c r="A10202" s="76"/>
      <c r="B10202" s="77" t="str">
        <f t="shared" si="945"/>
        <v/>
      </c>
      <c r="C10202" t="str">
        <f t="shared" si="944"/>
        <v/>
      </c>
      <c r="D10202" s="315" t="str">
        <f t="shared" si="947"/>
        <v/>
      </c>
      <c r="E10202" s="228">
        <v>0</v>
      </c>
      <c r="M10202" s="229">
        <f t="shared" si="946"/>
        <v>0</v>
      </c>
    </row>
    <row r="10203" spans="1:13" ht="15" customHeight="1">
      <c r="A10203" s="76"/>
      <c r="B10203" s="77" t="str">
        <f t="shared" si="945"/>
        <v/>
      </c>
      <c r="C10203" t="str">
        <f t="shared" si="944"/>
        <v/>
      </c>
      <c r="D10203" s="315" t="str">
        <f t="shared" si="947"/>
        <v/>
      </c>
      <c r="E10203" s="228">
        <v>0</v>
      </c>
      <c r="M10203" s="229">
        <f t="shared" si="946"/>
        <v>0</v>
      </c>
    </row>
    <row r="10204" spans="1:13" ht="15" customHeight="1">
      <c r="A10204" s="76"/>
      <c r="B10204" s="77" t="str">
        <f t="shared" si="945"/>
        <v/>
      </c>
      <c r="C10204" t="str">
        <f t="shared" si="944"/>
        <v/>
      </c>
      <c r="D10204" s="315" t="str">
        <f t="shared" si="947"/>
        <v/>
      </c>
      <c r="E10204" s="228">
        <v>0</v>
      </c>
      <c r="M10204" s="229">
        <f t="shared" si="946"/>
        <v>0</v>
      </c>
    </row>
    <row r="10205" spans="1:13" ht="15" customHeight="1">
      <c r="A10205" s="76"/>
      <c r="B10205" s="77" t="str">
        <f t="shared" si="945"/>
        <v/>
      </c>
      <c r="C10205" t="str">
        <f t="shared" si="944"/>
        <v/>
      </c>
      <c r="D10205" s="315" t="str">
        <f t="shared" si="947"/>
        <v/>
      </c>
      <c r="E10205" s="228">
        <v>0</v>
      </c>
      <c r="M10205" s="229">
        <f t="shared" si="946"/>
        <v>0</v>
      </c>
    </row>
    <row r="10206" spans="1:13" ht="15" customHeight="1">
      <c r="A10206" s="76"/>
      <c r="B10206" s="77" t="str">
        <f t="shared" si="945"/>
        <v/>
      </c>
      <c r="C10206" t="str">
        <f t="shared" si="944"/>
        <v/>
      </c>
      <c r="D10206" s="315" t="str">
        <f t="shared" si="947"/>
        <v/>
      </c>
      <c r="E10206" s="228">
        <v>0</v>
      </c>
      <c r="M10206" s="229">
        <f t="shared" si="946"/>
        <v>0</v>
      </c>
    </row>
    <row r="10207" spans="1:13" ht="15" customHeight="1">
      <c r="A10207" s="76"/>
      <c r="B10207" s="77" t="str">
        <f t="shared" si="945"/>
        <v/>
      </c>
      <c r="C10207" t="str">
        <f t="shared" si="944"/>
        <v/>
      </c>
      <c r="D10207" s="315" t="str">
        <f t="shared" si="947"/>
        <v/>
      </c>
      <c r="E10207" s="228">
        <v>0</v>
      </c>
      <c r="M10207" s="229">
        <f t="shared" si="946"/>
        <v>0</v>
      </c>
    </row>
    <row r="10208" spans="1:13" ht="15" customHeight="1">
      <c r="A10208" s="76"/>
      <c r="B10208" s="77" t="str">
        <f t="shared" si="945"/>
        <v/>
      </c>
      <c r="C10208" t="str">
        <f t="shared" si="944"/>
        <v/>
      </c>
      <c r="D10208" s="315" t="str">
        <f t="shared" si="947"/>
        <v/>
      </c>
      <c r="E10208" s="228">
        <v>0</v>
      </c>
      <c r="M10208" s="229">
        <f t="shared" si="946"/>
        <v>0</v>
      </c>
    </row>
    <row r="10209" spans="1:13" ht="15" customHeight="1">
      <c r="A10209" s="76"/>
      <c r="B10209" s="77" t="str">
        <f t="shared" si="945"/>
        <v/>
      </c>
      <c r="C10209" t="str">
        <f t="shared" si="944"/>
        <v/>
      </c>
      <c r="D10209" s="315" t="str">
        <f t="shared" si="947"/>
        <v/>
      </c>
      <c r="E10209" s="228">
        <v>0</v>
      </c>
      <c r="M10209" s="229">
        <f t="shared" si="946"/>
        <v>0</v>
      </c>
    </row>
    <row r="10210" spans="1:13" ht="15" customHeight="1">
      <c r="A10210" s="76"/>
      <c r="B10210" s="77" t="str">
        <f t="shared" si="945"/>
        <v/>
      </c>
      <c r="C10210" t="str">
        <f t="shared" si="944"/>
        <v/>
      </c>
      <c r="D10210" s="315" t="str">
        <f t="shared" si="947"/>
        <v/>
      </c>
      <c r="E10210" s="228">
        <v>0</v>
      </c>
      <c r="M10210" s="229">
        <f t="shared" si="946"/>
        <v>0</v>
      </c>
    </row>
    <row r="10211" spans="1:13" ht="15" customHeight="1">
      <c r="A10211" s="76"/>
      <c r="B10211" s="77" t="str">
        <f t="shared" si="945"/>
        <v/>
      </c>
      <c r="C10211" t="str">
        <f t="shared" si="944"/>
        <v/>
      </c>
      <c r="D10211" s="315" t="str">
        <f t="shared" si="947"/>
        <v/>
      </c>
      <c r="E10211" s="228">
        <v>0</v>
      </c>
      <c r="M10211" s="229">
        <f t="shared" si="946"/>
        <v>0</v>
      </c>
    </row>
    <row r="10212" spans="1:13" ht="15" customHeight="1">
      <c r="A10212" s="76"/>
      <c r="B10212" s="77" t="str">
        <f t="shared" si="945"/>
        <v/>
      </c>
      <c r="C10212" t="str">
        <f t="shared" si="944"/>
        <v/>
      </c>
      <c r="D10212" s="315" t="str">
        <f t="shared" si="947"/>
        <v/>
      </c>
      <c r="E10212" s="228">
        <v>0</v>
      </c>
      <c r="M10212" s="229">
        <f t="shared" si="946"/>
        <v>0</v>
      </c>
    </row>
    <row r="10213" spans="1:13" ht="15" customHeight="1">
      <c r="A10213" s="76"/>
      <c r="B10213" s="77" t="str">
        <f t="shared" si="945"/>
        <v/>
      </c>
      <c r="C10213" t="str">
        <f t="shared" si="944"/>
        <v/>
      </c>
      <c r="D10213" s="315" t="str">
        <f t="shared" si="947"/>
        <v/>
      </c>
      <c r="E10213" s="228">
        <v>0</v>
      </c>
      <c r="M10213" s="229">
        <f t="shared" si="946"/>
        <v>0</v>
      </c>
    </row>
    <row r="10214" spans="1:13" ht="15" customHeight="1">
      <c r="A10214" s="76"/>
      <c r="B10214" s="77" t="str">
        <f t="shared" si="945"/>
        <v/>
      </c>
      <c r="C10214" t="str">
        <f t="shared" si="944"/>
        <v/>
      </c>
      <c r="D10214" s="315" t="str">
        <f t="shared" si="947"/>
        <v/>
      </c>
      <c r="E10214" s="228">
        <v>0</v>
      </c>
      <c r="M10214" s="229">
        <f t="shared" si="946"/>
        <v>0</v>
      </c>
    </row>
    <row r="10215" spans="1:13" ht="15" customHeight="1">
      <c r="A10215" s="76"/>
      <c r="B10215" s="77" t="str">
        <f t="shared" si="945"/>
        <v/>
      </c>
      <c r="C10215" t="str">
        <f t="shared" si="944"/>
        <v/>
      </c>
      <c r="D10215" s="315" t="str">
        <f t="shared" si="947"/>
        <v/>
      </c>
      <c r="E10215" s="228">
        <v>0</v>
      </c>
      <c r="M10215" s="229">
        <f t="shared" si="946"/>
        <v>0</v>
      </c>
    </row>
    <row r="10216" spans="1:13" ht="15" customHeight="1">
      <c r="A10216" s="76"/>
      <c r="B10216" s="77" t="str">
        <f t="shared" si="945"/>
        <v/>
      </c>
      <c r="C10216" t="str">
        <f t="shared" si="944"/>
        <v/>
      </c>
      <c r="D10216" s="315" t="str">
        <f t="shared" si="947"/>
        <v/>
      </c>
      <c r="E10216" s="228">
        <v>0</v>
      </c>
      <c r="M10216" s="229">
        <f t="shared" si="946"/>
        <v>0</v>
      </c>
    </row>
    <row r="10217" spans="1:13" ht="15" customHeight="1">
      <c r="A10217" s="76"/>
      <c r="B10217" s="77" t="str">
        <f t="shared" si="945"/>
        <v/>
      </c>
      <c r="C10217" t="str">
        <f t="shared" si="944"/>
        <v/>
      </c>
      <c r="D10217" s="315" t="str">
        <f t="shared" si="947"/>
        <v/>
      </c>
      <c r="E10217" s="228">
        <v>0</v>
      </c>
      <c r="M10217" s="229">
        <f t="shared" si="946"/>
        <v>0</v>
      </c>
    </row>
    <row r="10218" spans="1:13" ht="15" customHeight="1">
      <c r="A10218" s="76"/>
      <c r="B10218" s="77" t="str">
        <f t="shared" si="945"/>
        <v/>
      </c>
      <c r="C10218" t="str">
        <f t="shared" si="944"/>
        <v/>
      </c>
      <c r="D10218" s="315" t="str">
        <f t="shared" si="947"/>
        <v/>
      </c>
      <c r="E10218" s="228">
        <v>0</v>
      </c>
      <c r="M10218" s="229">
        <f t="shared" si="946"/>
        <v>0</v>
      </c>
    </row>
    <row r="10219" spans="1:13" ht="15" customHeight="1">
      <c r="A10219" s="76"/>
      <c r="B10219" s="77" t="str">
        <f t="shared" si="945"/>
        <v/>
      </c>
      <c r="C10219" t="str">
        <f t="shared" si="944"/>
        <v/>
      </c>
      <c r="D10219" s="315" t="str">
        <f t="shared" si="947"/>
        <v/>
      </c>
      <c r="E10219" s="228">
        <v>0</v>
      </c>
      <c r="M10219" s="229">
        <f t="shared" si="946"/>
        <v>0</v>
      </c>
    </row>
    <row r="10220" spans="1:13" ht="15" customHeight="1">
      <c r="A10220" s="76"/>
      <c r="B10220" s="77" t="str">
        <f t="shared" si="945"/>
        <v/>
      </c>
      <c r="C10220" t="str">
        <f t="shared" si="944"/>
        <v/>
      </c>
      <c r="D10220" s="315" t="str">
        <f t="shared" si="947"/>
        <v/>
      </c>
      <c r="E10220" s="228">
        <v>0</v>
      </c>
      <c r="M10220" s="229">
        <f t="shared" si="946"/>
        <v>0</v>
      </c>
    </row>
    <row r="10221" spans="1:13" ht="15" customHeight="1">
      <c r="A10221" s="76"/>
      <c r="B10221" s="77" t="str">
        <f t="shared" si="945"/>
        <v/>
      </c>
      <c r="C10221" t="str">
        <f t="shared" si="944"/>
        <v/>
      </c>
      <c r="D10221" s="315" t="str">
        <f t="shared" si="947"/>
        <v/>
      </c>
      <c r="E10221" s="228">
        <v>0</v>
      </c>
      <c r="M10221" s="229">
        <f t="shared" si="946"/>
        <v>0</v>
      </c>
    </row>
    <row r="10222" spans="1:13" ht="15" customHeight="1">
      <c r="A10222" s="76"/>
      <c r="B10222" s="77" t="str">
        <f t="shared" si="945"/>
        <v/>
      </c>
      <c r="C10222" t="str">
        <f t="shared" si="944"/>
        <v/>
      </c>
      <c r="D10222" s="315" t="str">
        <f t="shared" si="947"/>
        <v/>
      </c>
      <c r="E10222" s="228">
        <v>0</v>
      </c>
      <c r="M10222" s="229">
        <f t="shared" si="946"/>
        <v>0</v>
      </c>
    </row>
    <row r="10223" spans="1:13" ht="15" customHeight="1">
      <c r="A10223" s="76"/>
      <c r="B10223" s="77" t="str">
        <f t="shared" si="945"/>
        <v/>
      </c>
      <c r="C10223" t="str">
        <f t="shared" si="944"/>
        <v/>
      </c>
      <c r="D10223" s="315" t="str">
        <f t="shared" si="947"/>
        <v/>
      </c>
      <c r="E10223" s="228">
        <v>0</v>
      </c>
      <c r="M10223" s="229">
        <f t="shared" si="946"/>
        <v>0</v>
      </c>
    </row>
    <row r="10224" spans="1:13" ht="15" customHeight="1">
      <c r="A10224" s="76"/>
      <c r="B10224" s="77" t="str">
        <f t="shared" si="945"/>
        <v/>
      </c>
      <c r="C10224" t="str">
        <f t="shared" si="944"/>
        <v/>
      </c>
      <c r="D10224" s="315" t="str">
        <f t="shared" si="947"/>
        <v/>
      </c>
      <c r="E10224" s="228">
        <v>0</v>
      </c>
      <c r="M10224" s="229">
        <f t="shared" si="946"/>
        <v>0</v>
      </c>
    </row>
    <row r="10225" spans="1:13" ht="15" customHeight="1">
      <c r="A10225" s="76"/>
      <c r="B10225" s="77" t="str">
        <f t="shared" si="945"/>
        <v/>
      </c>
      <c r="C10225" t="str">
        <f t="shared" si="944"/>
        <v/>
      </c>
      <c r="D10225" s="315" t="str">
        <f t="shared" si="947"/>
        <v/>
      </c>
      <c r="E10225" s="228">
        <v>0</v>
      </c>
      <c r="M10225" s="229">
        <f t="shared" si="946"/>
        <v>0</v>
      </c>
    </row>
    <row r="10226" spans="1:13" ht="15" customHeight="1">
      <c r="A10226" s="76"/>
      <c r="B10226" s="77" t="str">
        <f t="shared" si="945"/>
        <v/>
      </c>
      <c r="C10226" t="str">
        <f t="shared" si="944"/>
        <v/>
      </c>
      <c r="D10226" s="315" t="str">
        <f t="shared" si="947"/>
        <v/>
      </c>
      <c r="E10226" s="228">
        <v>0</v>
      </c>
      <c r="M10226" s="229">
        <f t="shared" si="946"/>
        <v>0</v>
      </c>
    </row>
    <row r="10227" spans="1:13" ht="15" customHeight="1">
      <c r="A10227" s="76"/>
      <c r="B10227" s="77" t="str">
        <f t="shared" si="945"/>
        <v/>
      </c>
      <c r="C10227" t="str">
        <f t="shared" si="944"/>
        <v/>
      </c>
      <c r="D10227" s="315" t="str">
        <f t="shared" si="947"/>
        <v/>
      </c>
      <c r="E10227" s="228">
        <v>0</v>
      </c>
      <c r="M10227" s="229">
        <f t="shared" si="946"/>
        <v>0</v>
      </c>
    </row>
    <row r="10228" spans="1:13" ht="15" customHeight="1">
      <c r="A10228" s="76"/>
      <c r="B10228" s="77" t="str">
        <f t="shared" si="945"/>
        <v/>
      </c>
      <c r="C10228" t="str">
        <f t="shared" si="944"/>
        <v/>
      </c>
      <c r="D10228" s="315" t="str">
        <f t="shared" si="947"/>
        <v/>
      </c>
      <c r="E10228" s="228">
        <v>0</v>
      </c>
      <c r="M10228" s="229">
        <f t="shared" si="946"/>
        <v>0</v>
      </c>
    </row>
    <row r="10229" spans="1:13" ht="15" customHeight="1">
      <c r="A10229" s="76"/>
      <c r="B10229" s="77" t="str">
        <f t="shared" si="945"/>
        <v/>
      </c>
      <c r="C10229" t="str">
        <f t="shared" si="944"/>
        <v/>
      </c>
      <c r="D10229" s="315" t="str">
        <f t="shared" si="947"/>
        <v/>
      </c>
      <c r="E10229" s="228">
        <v>0</v>
      </c>
      <c r="M10229" s="229">
        <f t="shared" si="946"/>
        <v>0</v>
      </c>
    </row>
    <row r="10230" spans="1:13" ht="15" customHeight="1">
      <c r="A10230" s="76"/>
      <c r="B10230" s="77" t="str">
        <f t="shared" si="945"/>
        <v/>
      </c>
      <c r="C10230" t="str">
        <f t="shared" si="944"/>
        <v/>
      </c>
      <c r="D10230" s="315" t="str">
        <f t="shared" si="947"/>
        <v/>
      </c>
      <c r="E10230" s="228">
        <v>0</v>
      </c>
      <c r="M10230" s="229">
        <f t="shared" si="946"/>
        <v>0</v>
      </c>
    </row>
    <row r="10231" spans="1:13" ht="15" customHeight="1">
      <c r="A10231" s="76"/>
      <c r="B10231" s="77" t="str">
        <f t="shared" si="945"/>
        <v/>
      </c>
      <c r="C10231" t="str">
        <f t="shared" si="944"/>
        <v/>
      </c>
      <c r="D10231" s="315" t="str">
        <f t="shared" si="947"/>
        <v/>
      </c>
      <c r="E10231" s="228">
        <v>0</v>
      </c>
      <c r="M10231" s="229">
        <f t="shared" si="946"/>
        <v>0</v>
      </c>
    </row>
    <row r="10232" spans="1:13" ht="15" customHeight="1">
      <c r="A10232" s="76"/>
      <c r="B10232" s="77" t="str">
        <f t="shared" si="945"/>
        <v/>
      </c>
      <c r="C10232" t="str">
        <f t="shared" si="944"/>
        <v/>
      </c>
      <c r="D10232" s="315" t="str">
        <f t="shared" si="947"/>
        <v/>
      </c>
      <c r="E10232" s="228">
        <v>0</v>
      </c>
      <c r="M10232" s="229">
        <f t="shared" si="946"/>
        <v>0</v>
      </c>
    </row>
    <row r="10233" spans="1:13" ht="15" customHeight="1">
      <c r="A10233" s="76"/>
      <c r="B10233" s="77" t="str">
        <f t="shared" si="945"/>
        <v/>
      </c>
      <c r="C10233" t="str">
        <f t="shared" si="944"/>
        <v/>
      </c>
      <c r="D10233" s="315" t="str">
        <f t="shared" si="947"/>
        <v/>
      </c>
      <c r="E10233" s="228">
        <v>0</v>
      </c>
      <c r="M10233" s="229">
        <f t="shared" si="946"/>
        <v>0</v>
      </c>
    </row>
    <row r="10234" spans="1:13" ht="15" customHeight="1">
      <c r="A10234" s="76"/>
      <c r="B10234" s="77" t="str">
        <f t="shared" si="945"/>
        <v/>
      </c>
      <c r="C10234" t="str">
        <f t="shared" si="944"/>
        <v/>
      </c>
      <c r="D10234" s="315" t="str">
        <f t="shared" si="947"/>
        <v/>
      </c>
      <c r="E10234" s="228">
        <v>0</v>
      </c>
      <c r="M10234" s="229">
        <f t="shared" si="946"/>
        <v>0</v>
      </c>
    </row>
    <row r="10235" spans="1:13" ht="15" customHeight="1">
      <c r="A10235" s="76"/>
      <c r="B10235" s="77" t="str">
        <f t="shared" si="945"/>
        <v/>
      </c>
      <c r="C10235" t="str">
        <f t="shared" si="944"/>
        <v/>
      </c>
      <c r="D10235" s="315" t="str">
        <f t="shared" si="947"/>
        <v/>
      </c>
      <c r="E10235" s="228">
        <v>0</v>
      </c>
      <c r="M10235" s="229">
        <f t="shared" si="946"/>
        <v>0</v>
      </c>
    </row>
    <row r="10236" spans="1:13" ht="15" customHeight="1">
      <c r="A10236" s="76"/>
      <c r="B10236" s="77" t="str">
        <f t="shared" si="945"/>
        <v/>
      </c>
      <c r="C10236" t="str">
        <f t="shared" si="944"/>
        <v/>
      </c>
      <c r="D10236" s="315" t="str">
        <f t="shared" si="947"/>
        <v/>
      </c>
      <c r="E10236" s="228">
        <v>0</v>
      </c>
      <c r="M10236" s="229">
        <f t="shared" si="946"/>
        <v>0</v>
      </c>
    </row>
    <row r="10237" spans="1:13" ht="15" customHeight="1">
      <c r="A10237" s="76"/>
      <c r="B10237" s="77" t="str">
        <f t="shared" si="945"/>
        <v/>
      </c>
      <c r="C10237" t="str">
        <f t="shared" si="944"/>
        <v/>
      </c>
      <c r="D10237" s="315" t="str">
        <f t="shared" si="947"/>
        <v/>
      </c>
      <c r="E10237" s="228">
        <v>0</v>
      </c>
      <c r="M10237" s="229">
        <f t="shared" si="946"/>
        <v>0</v>
      </c>
    </row>
    <row r="10238" spans="1:13" ht="15" customHeight="1">
      <c r="A10238" s="76"/>
      <c r="B10238" s="77" t="str">
        <f t="shared" si="945"/>
        <v/>
      </c>
      <c r="C10238" t="str">
        <f t="shared" si="944"/>
        <v/>
      </c>
      <c r="D10238" s="315" t="str">
        <f t="shared" si="947"/>
        <v/>
      </c>
      <c r="E10238" s="228">
        <v>0</v>
      </c>
      <c r="M10238" s="229">
        <f t="shared" si="946"/>
        <v>0</v>
      </c>
    </row>
    <row r="10239" spans="1:13" ht="15" customHeight="1">
      <c r="A10239" s="76"/>
      <c r="B10239" s="77" t="str">
        <f t="shared" si="945"/>
        <v/>
      </c>
      <c r="C10239" t="str">
        <f t="shared" si="944"/>
        <v/>
      </c>
      <c r="D10239" s="315" t="str">
        <f t="shared" si="947"/>
        <v/>
      </c>
      <c r="E10239" s="228">
        <v>0</v>
      </c>
      <c r="M10239" s="229">
        <f t="shared" si="946"/>
        <v>0</v>
      </c>
    </row>
    <row r="10240" spans="1:13" ht="15" customHeight="1">
      <c r="A10240" s="76"/>
      <c r="B10240" s="77" t="str">
        <f t="shared" si="945"/>
        <v/>
      </c>
      <c r="C10240" t="str">
        <f t="shared" si="944"/>
        <v/>
      </c>
      <c r="D10240" s="315" t="str">
        <f t="shared" si="947"/>
        <v/>
      </c>
      <c r="E10240" s="228">
        <v>0</v>
      </c>
      <c r="M10240" s="229">
        <f t="shared" si="946"/>
        <v>0</v>
      </c>
    </row>
    <row r="10241" spans="1:13" ht="15" customHeight="1">
      <c r="A10241" s="76"/>
      <c r="B10241" s="77" t="str">
        <f t="shared" si="945"/>
        <v/>
      </c>
      <c r="C10241" t="str">
        <f t="shared" ref="C10241:C10304" si="948">IF(A10241&lt;&gt;"",TEXT(A10241,"aaaa"),"")</f>
        <v/>
      </c>
      <c r="D10241" s="315" t="str">
        <f t="shared" si="947"/>
        <v/>
      </c>
      <c r="E10241" s="228">
        <v>0</v>
      </c>
      <c r="M10241" s="229">
        <f t="shared" si="946"/>
        <v>0</v>
      </c>
    </row>
    <row r="10242" spans="1:13" ht="15" customHeight="1">
      <c r="A10242" s="76"/>
      <c r="B10242" s="77" t="str">
        <f t="shared" si="945"/>
        <v/>
      </c>
      <c r="C10242" t="str">
        <f t="shared" si="948"/>
        <v/>
      </c>
      <c r="D10242" s="315" t="str">
        <f t="shared" si="947"/>
        <v/>
      </c>
      <c r="E10242" s="228">
        <v>0</v>
      </c>
      <c r="M10242" s="229">
        <f t="shared" si="946"/>
        <v>0</v>
      </c>
    </row>
    <row r="10243" spans="1:13" ht="15" customHeight="1">
      <c r="A10243" s="76"/>
      <c r="B10243" s="77" t="str">
        <f t="shared" si="945"/>
        <v/>
      </c>
      <c r="C10243" t="str">
        <f t="shared" si="948"/>
        <v/>
      </c>
      <c r="D10243" s="315" t="str">
        <f t="shared" si="947"/>
        <v/>
      </c>
      <c r="E10243" s="228">
        <v>0</v>
      </c>
      <c r="M10243" s="229">
        <f t="shared" si="946"/>
        <v>0</v>
      </c>
    </row>
    <row r="10244" spans="1:13" ht="15" customHeight="1">
      <c r="A10244" s="76"/>
      <c r="B10244" s="77" t="str">
        <f t="shared" si="945"/>
        <v/>
      </c>
      <c r="C10244" t="str">
        <f t="shared" si="948"/>
        <v/>
      </c>
      <c r="D10244" s="315" t="str">
        <f t="shared" si="947"/>
        <v/>
      </c>
      <c r="E10244" s="228">
        <v>0</v>
      </c>
      <c r="M10244" s="229">
        <f t="shared" si="946"/>
        <v>0</v>
      </c>
    </row>
    <row r="10245" spans="1:13" ht="15" customHeight="1">
      <c r="A10245" s="76"/>
      <c r="B10245" s="77" t="str">
        <f t="shared" si="945"/>
        <v/>
      </c>
      <c r="C10245" t="str">
        <f t="shared" si="948"/>
        <v/>
      </c>
      <c r="D10245" s="315" t="str">
        <f t="shared" si="947"/>
        <v/>
      </c>
      <c r="E10245" s="228">
        <v>0</v>
      </c>
      <c r="M10245" s="229">
        <f t="shared" si="946"/>
        <v>0</v>
      </c>
    </row>
    <row r="10246" spans="1:13" ht="15" customHeight="1">
      <c r="A10246" s="76"/>
      <c r="B10246" s="77" t="str">
        <f t="shared" si="945"/>
        <v/>
      </c>
      <c r="C10246" t="str">
        <f t="shared" si="948"/>
        <v/>
      </c>
      <c r="D10246" s="315" t="str">
        <f t="shared" si="947"/>
        <v/>
      </c>
      <c r="E10246" s="228">
        <v>0</v>
      </c>
      <c r="M10246" s="229">
        <f t="shared" si="946"/>
        <v>0</v>
      </c>
    </row>
    <row r="10247" spans="1:13" ht="15" customHeight="1">
      <c r="A10247" s="76"/>
      <c r="B10247" s="77" t="str">
        <f t="shared" ref="B10247:B10310" si="949">IF(A10247="","",TEXT(A10247,"DDDD"))</f>
        <v/>
      </c>
      <c r="C10247" t="str">
        <f t="shared" si="948"/>
        <v/>
      </c>
      <c r="D10247" s="315" t="str">
        <f t="shared" si="947"/>
        <v/>
      </c>
      <c r="E10247" s="228">
        <v>0</v>
      </c>
      <c r="M10247" s="229">
        <f t="shared" ref="M10247:M10310" si="950">IF(H10247=0,0,(1-M$4)*H10247)</f>
        <v>0</v>
      </c>
    </row>
    <row r="10248" spans="1:13" ht="15" customHeight="1">
      <c r="A10248" s="76"/>
      <c r="B10248" s="77" t="str">
        <f t="shared" si="949"/>
        <v/>
      </c>
      <c r="C10248" t="str">
        <f t="shared" si="948"/>
        <v/>
      </c>
      <c r="D10248" s="315" t="str">
        <f t="shared" ref="D10248:D10311" si="951">IF(A10248&lt;&gt;"",PROPER(TEXT(A10248,"Mmmm")),"")</f>
        <v/>
      </c>
      <c r="E10248" s="228">
        <v>0</v>
      </c>
      <c r="M10248" s="229">
        <f t="shared" si="950"/>
        <v>0</v>
      </c>
    </row>
    <row r="10249" spans="1:13" ht="15" customHeight="1">
      <c r="A10249" s="76"/>
      <c r="B10249" s="77" t="str">
        <f t="shared" si="949"/>
        <v/>
      </c>
      <c r="C10249" t="str">
        <f t="shared" si="948"/>
        <v/>
      </c>
      <c r="D10249" s="315" t="str">
        <f t="shared" si="951"/>
        <v/>
      </c>
      <c r="E10249" s="228">
        <v>0</v>
      </c>
      <c r="M10249" s="229">
        <f t="shared" si="950"/>
        <v>0</v>
      </c>
    </row>
    <row r="10250" spans="1:13" ht="15" customHeight="1">
      <c r="A10250" s="76"/>
      <c r="B10250" s="77" t="str">
        <f t="shared" si="949"/>
        <v/>
      </c>
      <c r="C10250" t="str">
        <f t="shared" si="948"/>
        <v/>
      </c>
      <c r="D10250" s="315" t="str">
        <f t="shared" si="951"/>
        <v/>
      </c>
      <c r="E10250" s="228">
        <v>0</v>
      </c>
      <c r="M10250" s="229">
        <f t="shared" si="950"/>
        <v>0</v>
      </c>
    </row>
    <row r="10251" spans="1:13" ht="15" customHeight="1">
      <c r="A10251" s="76"/>
      <c r="B10251" s="77" t="str">
        <f t="shared" si="949"/>
        <v/>
      </c>
      <c r="C10251" t="str">
        <f t="shared" si="948"/>
        <v/>
      </c>
      <c r="D10251" s="315" t="str">
        <f t="shared" si="951"/>
        <v/>
      </c>
      <c r="E10251" s="228">
        <v>0</v>
      </c>
      <c r="M10251" s="229">
        <f t="shared" si="950"/>
        <v>0</v>
      </c>
    </row>
    <row r="10252" spans="1:13" ht="15" customHeight="1">
      <c r="A10252" s="76"/>
      <c r="B10252" s="77" t="str">
        <f t="shared" si="949"/>
        <v/>
      </c>
      <c r="C10252" t="str">
        <f t="shared" si="948"/>
        <v/>
      </c>
      <c r="D10252" s="315" t="str">
        <f t="shared" si="951"/>
        <v/>
      </c>
      <c r="E10252" s="228">
        <v>0</v>
      </c>
      <c r="M10252" s="229">
        <f t="shared" si="950"/>
        <v>0</v>
      </c>
    </row>
    <row r="10253" spans="1:13" ht="15" customHeight="1">
      <c r="A10253" s="76"/>
      <c r="B10253" s="77" t="str">
        <f t="shared" si="949"/>
        <v/>
      </c>
      <c r="C10253" t="str">
        <f t="shared" si="948"/>
        <v/>
      </c>
      <c r="D10253" s="315" t="str">
        <f t="shared" si="951"/>
        <v/>
      </c>
      <c r="E10253" s="228">
        <v>0</v>
      </c>
      <c r="M10253" s="229">
        <f t="shared" si="950"/>
        <v>0</v>
      </c>
    </row>
    <row r="10254" spans="1:13" ht="15" customHeight="1">
      <c r="A10254" s="76"/>
      <c r="B10254" s="77" t="str">
        <f t="shared" si="949"/>
        <v/>
      </c>
      <c r="C10254" t="str">
        <f t="shared" si="948"/>
        <v/>
      </c>
      <c r="D10254" s="315" t="str">
        <f t="shared" si="951"/>
        <v/>
      </c>
      <c r="E10254" s="228">
        <v>0</v>
      </c>
      <c r="M10254" s="229">
        <f t="shared" si="950"/>
        <v>0</v>
      </c>
    </row>
    <row r="10255" spans="1:13" ht="15" customHeight="1">
      <c r="A10255" s="76"/>
      <c r="B10255" s="77" t="str">
        <f t="shared" si="949"/>
        <v/>
      </c>
      <c r="C10255" t="str">
        <f t="shared" si="948"/>
        <v/>
      </c>
      <c r="D10255" s="315" t="str">
        <f t="shared" si="951"/>
        <v/>
      </c>
      <c r="E10255" s="228">
        <v>0</v>
      </c>
      <c r="M10255" s="229">
        <f t="shared" si="950"/>
        <v>0</v>
      </c>
    </row>
    <row r="10256" spans="1:13" ht="15" customHeight="1">
      <c r="A10256" s="76"/>
      <c r="B10256" s="77" t="str">
        <f t="shared" si="949"/>
        <v/>
      </c>
      <c r="C10256" t="str">
        <f t="shared" si="948"/>
        <v/>
      </c>
      <c r="D10256" s="315" t="str">
        <f t="shared" si="951"/>
        <v/>
      </c>
      <c r="E10256" s="228">
        <v>0</v>
      </c>
      <c r="M10256" s="229">
        <f t="shared" si="950"/>
        <v>0</v>
      </c>
    </row>
    <row r="10257" spans="1:13" ht="15" customHeight="1">
      <c r="A10257" s="76"/>
      <c r="B10257" s="77" t="str">
        <f t="shared" si="949"/>
        <v/>
      </c>
      <c r="C10257" t="str">
        <f t="shared" si="948"/>
        <v/>
      </c>
      <c r="D10257" s="315" t="str">
        <f t="shared" si="951"/>
        <v/>
      </c>
      <c r="E10257" s="228">
        <v>0</v>
      </c>
      <c r="M10257" s="229">
        <f t="shared" si="950"/>
        <v>0</v>
      </c>
    </row>
    <row r="10258" spans="1:13" ht="15" customHeight="1">
      <c r="A10258" s="76"/>
      <c r="B10258" s="77" t="str">
        <f t="shared" si="949"/>
        <v/>
      </c>
      <c r="C10258" t="str">
        <f t="shared" si="948"/>
        <v/>
      </c>
      <c r="D10258" s="315" t="str">
        <f t="shared" si="951"/>
        <v/>
      </c>
      <c r="E10258" s="228">
        <v>0</v>
      </c>
      <c r="M10258" s="229">
        <f t="shared" si="950"/>
        <v>0</v>
      </c>
    </row>
    <row r="10259" spans="1:13" ht="15" customHeight="1">
      <c r="A10259" s="76"/>
      <c r="B10259" s="77" t="str">
        <f t="shared" si="949"/>
        <v/>
      </c>
      <c r="C10259" t="str">
        <f t="shared" si="948"/>
        <v/>
      </c>
      <c r="D10259" s="315" t="str">
        <f t="shared" si="951"/>
        <v/>
      </c>
      <c r="E10259" s="228">
        <v>0</v>
      </c>
      <c r="M10259" s="229">
        <f t="shared" si="950"/>
        <v>0</v>
      </c>
    </row>
    <row r="10260" spans="1:13" ht="15" customHeight="1">
      <c r="A10260" s="76"/>
      <c r="B10260" s="77" t="str">
        <f t="shared" si="949"/>
        <v/>
      </c>
      <c r="C10260" t="str">
        <f t="shared" si="948"/>
        <v/>
      </c>
      <c r="D10260" s="315" t="str">
        <f t="shared" si="951"/>
        <v/>
      </c>
      <c r="E10260" s="228">
        <v>0</v>
      </c>
      <c r="M10260" s="229">
        <f t="shared" si="950"/>
        <v>0</v>
      </c>
    </row>
    <row r="10261" spans="1:13" ht="15" customHeight="1">
      <c r="A10261" s="76"/>
      <c r="B10261" s="77" t="str">
        <f t="shared" si="949"/>
        <v/>
      </c>
      <c r="C10261" t="str">
        <f t="shared" si="948"/>
        <v/>
      </c>
      <c r="D10261" s="315" t="str">
        <f t="shared" si="951"/>
        <v/>
      </c>
      <c r="E10261" s="228">
        <v>0</v>
      </c>
      <c r="M10261" s="229">
        <f t="shared" si="950"/>
        <v>0</v>
      </c>
    </row>
    <row r="10262" spans="1:13" ht="15" customHeight="1">
      <c r="A10262" s="76"/>
      <c r="B10262" s="77" t="str">
        <f t="shared" si="949"/>
        <v/>
      </c>
      <c r="C10262" t="str">
        <f t="shared" si="948"/>
        <v/>
      </c>
      <c r="D10262" s="315" t="str">
        <f t="shared" si="951"/>
        <v/>
      </c>
      <c r="E10262" s="228">
        <v>0</v>
      </c>
      <c r="M10262" s="229">
        <f t="shared" si="950"/>
        <v>0</v>
      </c>
    </row>
    <row r="10263" spans="1:13" ht="15" customHeight="1">
      <c r="A10263" s="76"/>
      <c r="B10263" s="77" t="str">
        <f t="shared" si="949"/>
        <v/>
      </c>
      <c r="C10263" t="str">
        <f t="shared" si="948"/>
        <v/>
      </c>
      <c r="D10263" s="315" t="str">
        <f t="shared" si="951"/>
        <v/>
      </c>
      <c r="E10263" s="228">
        <v>0</v>
      </c>
      <c r="M10263" s="229">
        <f t="shared" si="950"/>
        <v>0</v>
      </c>
    </row>
    <row r="10264" spans="1:13" ht="15" customHeight="1">
      <c r="A10264" s="76"/>
      <c r="B10264" s="77" t="str">
        <f t="shared" si="949"/>
        <v/>
      </c>
      <c r="C10264" t="str">
        <f t="shared" si="948"/>
        <v/>
      </c>
      <c r="D10264" s="315" t="str">
        <f t="shared" si="951"/>
        <v/>
      </c>
      <c r="E10264" s="228">
        <v>0</v>
      </c>
      <c r="M10264" s="229">
        <f t="shared" si="950"/>
        <v>0</v>
      </c>
    </row>
    <row r="10265" spans="1:13" ht="15" customHeight="1">
      <c r="A10265" s="76"/>
      <c r="B10265" s="77" t="str">
        <f t="shared" si="949"/>
        <v/>
      </c>
      <c r="C10265" t="str">
        <f t="shared" si="948"/>
        <v/>
      </c>
      <c r="D10265" s="315" t="str">
        <f t="shared" si="951"/>
        <v/>
      </c>
      <c r="E10265" s="228">
        <v>0</v>
      </c>
      <c r="M10265" s="229">
        <f t="shared" si="950"/>
        <v>0</v>
      </c>
    </row>
    <row r="10266" spans="1:13" ht="15" customHeight="1">
      <c r="A10266" s="76"/>
      <c r="B10266" s="77" t="str">
        <f t="shared" si="949"/>
        <v/>
      </c>
      <c r="C10266" t="str">
        <f t="shared" si="948"/>
        <v/>
      </c>
      <c r="D10266" s="315" t="str">
        <f t="shared" si="951"/>
        <v/>
      </c>
      <c r="E10266" s="228">
        <v>0</v>
      </c>
      <c r="M10266" s="229">
        <f t="shared" si="950"/>
        <v>0</v>
      </c>
    </row>
    <row r="10267" spans="1:13" ht="15" customHeight="1">
      <c r="A10267" s="76"/>
      <c r="B10267" s="77" t="str">
        <f t="shared" si="949"/>
        <v/>
      </c>
      <c r="C10267" t="str">
        <f t="shared" si="948"/>
        <v/>
      </c>
      <c r="D10267" s="315" t="str">
        <f t="shared" si="951"/>
        <v/>
      </c>
      <c r="E10267" s="228">
        <v>0</v>
      </c>
      <c r="M10267" s="229">
        <f t="shared" si="950"/>
        <v>0</v>
      </c>
    </row>
    <row r="10268" spans="1:13" ht="15" customHeight="1">
      <c r="A10268" s="76"/>
      <c r="B10268" s="77" t="str">
        <f t="shared" si="949"/>
        <v/>
      </c>
      <c r="C10268" t="str">
        <f t="shared" si="948"/>
        <v/>
      </c>
      <c r="D10268" s="315" t="str">
        <f t="shared" si="951"/>
        <v/>
      </c>
      <c r="E10268" s="228">
        <v>0</v>
      </c>
      <c r="M10268" s="229">
        <f t="shared" si="950"/>
        <v>0</v>
      </c>
    </row>
    <row r="10269" spans="1:13" ht="15" customHeight="1">
      <c r="A10269" s="76"/>
      <c r="B10269" s="77" t="str">
        <f t="shared" si="949"/>
        <v/>
      </c>
      <c r="C10269" t="str">
        <f t="shared" si="948"/>
        <v/>
      </c>
      <c r="D10269" s="315" t="str">
        <f t="shared" si="951"/>
        <v/>
      </c>
      <c r="E10269" s="228">
        <v>0</v>
      </c>
      <c r="M10269" s="229">
        <f t="shared" si="950"/>
        <v>0</v>
      </c>
    </row>
    <row r="10270" spans="1:13" ht="15" customHeight="1">
      <c r="A10270" s="76"/>
      <c r="B10270" s="77" t="str">
        <f t="shared" si="949"/>
        <v/>
      </c>
      <c r="C10270" t="str">
        <f t="shared" si="948"/>
        <v/>
      </c>
      <c r="D10270" s="315" t="str">
        <f t="shared" si="951"/>
        <v/>
      </c>
      <c r="E10270" s="228">
        <v>0</v>
      </c>
      <c r="M10270" s="229">
        <f t="shared" si="950"/>
        <v>0</v>
      </c>
    </row>
    <row r="10271" spans="1:13" ht="15" customHeight="1">
      <c r="A10271" s="76"/>
      <c r="B10271" s="77" t="str">
        <f t="shared" si="949"/>
        <v/>
      </c>
      <c r="C10271" t="str">
        <f t="shared" si="948"/>
        <v/>
      </c>
      <c r="D10271" s="315" t="str">
        <f t="shared" si="951"/>
        <v/>
      </c>
      <c r="E10271" s="228">
        <v>0</v>
      </c>
      <c r="M10271" s="229">
        <f t="shared" si="950"/>
        <v>0</v>
      </c>
    </row>
    <row r="10272" spans="1:13" ht="15" customHeight="1">
      <c r="A10272" s="76"/>
      <c r="B10272" s="77" t="str">
        <f t="shared" si="949"/>
        <v/>
      </c>
      <c r="C10272" t="str">
        <f t="shared" si="948"/>
        <v/>
      </c>
      <c r="D10272" s="315" t="str">
        <f t="shared" si="951"/>
        <v/>
      </c>
      <c r="E10272" s="228">
        <v>0</v>
      </c>
      <c r="M10272" s="229">
        <f t="shared" si="950"/>
        <v>0</v>
      </c>
    </row>
    <row r="10273" spans="1:13" ht="15" customHeight="1">
      <c r="A10273" s="76"/>
      <c r="B10273" s="77" t="str">
        <f t="shared" si="949"/>
        <v/>
      </c>
      <c r="C10273" t="str">
        <f t="shared" si="948"/>
        <v/>
      </c>
      <c r="D10273" s="315" t="str">
        <f t="shared" si="951"/>
        <v/>
      </c>
      <c r="E10273" s="228">
        <v>0</v>
      </c>
      <c r="M10273" s="229">
        <f t="shared" si="950"/>
        <v>0</v>
      </c>
    </row>
    <row r="10274" spans="1:13" ht="15" customHeight="1">
      <c r="A10274" s="76"/>
      <c r="B10274" s="77" t="str">
        <f t="shared" si="949"/>
        <v/>
      </c>
      <c r="C10274" t="str">
        <f t="shared" si="948"/>
        <v/>
      </c>
      <c r="D10274" s="315" t="str">
        <f t="shared" si="951"/>
        <v/>
      </c>
      <c r="E10274" s="228">
        <v>0</v>
      </c>
      <c r="M10274" s="229">
        <f t="shared" si="950"/>
        <v>0</v>
      </c>
    </row>
    <row r="10275" spans="1:13" ht="15" customHeight="1">
      <c r="A10275" s="76"/>
      <c r="B10275" s="77" t="str">
        <f t="shared" si="949"/>
        <v/>
      </c>
      <c r="C10275" t="str">
        <f t="shared" si="948"/>
        <v/>
      </c>
      <c r="D10275" s="315" t="str">
        <f t="shared" si="951"/>
        <v/>
      </c>
      <c r="E10275" s="228">
        <v>0</v>
      </c>
      <c r="M10275" s="229">
        <f t="shared" si="950"/>
        <v>0</v>
      </c>
    </row>
    <row r="10276" spans="1:13" ht="15" customHeight="1">
      <c r="A10276" s="76"/>
      <c r="B10276" s="77" t="str">
        <f t="shared" si="949"/>
        <v/>
      </c>
      <c r="C10276" t="str">
        <f t="shared" si="948"/>
        <v/>
      </c>
      <c r="D10276" s="315" t="str">
        <f t="shared" si="951"/>
        <v/>
      </c>
      <c r="E10276" s="228">
        <v>0</v>
      </c>
      <c r="M10276" s="229">
        <f t="shared" si="950"/>
        <v>0</v>
      </c>
    </row>
    <row r="10277" spans="1:13" ht="15" customHeight="1">
      <c r="A10277" s="76"/>
      <c r="B10277" s="77" t="str">
        <f t="shared" si="949"/>
        <v/>
      </c>
      <c r="C10277" t="str">
        <f t="shared" si="948"/>
        <v/>
      </c>
      <c r="D10277" s="315" t="str">
        <f t="shared" si="951"/>
        <v/>
      </c>
      <c r="E10277" s="228">
        <v>0</v>
      </c>
      <c r="M10277" s="229">
        <f t="shared" si="950"/>
        <v>0</v>
      </c>
    </row>
    <row r="10278" spans="1:13" ht="15" customHeight="1">
      <c r="A10278" s="76"/>
      <c r="B10278" s="77" t="str">
        <f t="shared" si="949"/>
        <v/>
      </c>
      <c r="C10278" t="str">
        <f t="shared" si="948"/>
        <v/>
      </c>
      <c r="D10278" s="315" t="str">
        <f t="shared" si="951"/>
        <v/>
      </c>
      <c r="E10278" s="228">
        <v>0</v>
      </c>
      <c r="M10278" s="229">
        <f t="shared" si="950"/>
        <v>0</v>
      </c>
    </row>
    <row r="10279" spans="1:13" ht="15" customHeight="1">
      <c r="A10279" s="76"/>
      <c r="B10279" s="77" t="str">
        <f t="shared" si="949"/>
        <v/>
      </c>
      <c r="C10279" t="str">
        <f t="shared" si="948"/>
        <v/>
      </c>
      <c r="D10279" s="315" t="str">
        <f t="shared" si="951"/>
        <v/>
      </c>
      <c r="E10279" s="228">
        <v>0</v>
      </c>
      <c r="M10279" s="229">
        <f t="shared" si="950"/>
        <v>0</v>
      </c>
    </row>
    <row r="10280" spans="1:13" ht="15" customHeight="1">
      <c r="A10280" s="76"/>
      <c r="B10280" s="77" t="str">
        <f t="shared" si="949"/>
        <v/>
      </c>
      <c r="C10280" t="str">
        <f t="shared" si="948"/>
        <v/>
      </c>
      <c r="D10280" s="315" t="str">
        <f t="shared" si="951"/>
        <v/>
      </c>
      <c r="E10280" s="228">
        <v>0</v>
      </c>
      <c r="M10280" s="229">
        <f t="shared" si="950"/>
        <v>0</v>
      </c>
    </row>
    <row r="10281" spans="1:13" ht="15" customHeight="1">
      <c r="A10281" s="76"/>
      <c r="B10281" s="77" t="str">
        <f t="shared" si="949"/>
        <v/>
      </c>
      <c r="C10281" t="str">
        <f t="shared" si="948"/>
        <v/>
      </c>
      <c r="D10281" s="315" t="str">
        <f t="shared" si="951"/>
        <v/>
      </c>
      <c r="E10281" s="228">
        <v>0</v>
      </c>
      <c r="M10281" s="229">
        <f t="shared" si="950"/>
        <v>0</v>
      </c>
    </row>
    <row r="10282" spans="1:13" ht="15" customHeight="1">
      <c r="A10282" s="76"/>
      <c r="B10282" s="77" t="str">
        <f t="shared" si="949"/>
        <v/>
      </c>
      <c r="C10282" t="str">
        <f t="shared" si="948"/>
        <v/>
      </c>
      <c r="D10282" s="315" t="str">
        <f t="shared" si="951"/>
        <v/>
      </c>
      <c r="E10282" s="228">
        <v>0</v>
      </c>
      <c r="M10282" s="229">
        <f t="shared" si="950"/>
        <v>0</v>
      </c>
    </row>
    <row r="10283" spans="1:13" ht="15" customHeight="1">
      <c r="A10283" s="76"/>
      <c r="B10283" s="77" t="str">
        <f t="shared" si="949"/>
        <v/>
      </c>
      <c r="C10283" t="str">
        <f t="shared" si="948"/>
        <v/>
      </c>
      <c r="D10283" s="315" t="str">
        <f t="shared" si="951"/>
        <v/>
      </c>
      <c r="E10283" s="228">
        <v>0</v>
      </c>
      <c r="M10283" s="229">
        <f t="shared" si="950"/>
        <v>0</v>
      </c>
    </row>
    <row r="10284" spans="1:13" ht="15" customHeight="1">
      <c r="A10284" s="76"/>
      <c r="B10284" s="77" t="str">
        <f t="shared" si="949"/>
        <v/>
      </c>
      <c r="C10284" t="str">
        <f t="shared" si="948"/>
        <v/>
      </c>
      <c r="D10284" s="315" t="str">
        <f t="shared" si="951"/>
        <v/>
      </c>
      <c r="E10284" s="228">
        <v>0</v>
      </c>
      <c r="M10284" s="229">
        <f t="shared" si="950"/>
        <v>0</v>
      </c>
    </row>
    <row r="10285" spans="1:13" ht="15" customHeight="1">
      <c r="A10285" s="76"/>
      <c r="B10285" s="77" t="str">
        <f t="shared" si="949"/>
        <v/>
      </c>
      <c r="C10285" t="str">
        <f t="shared" si="948"/>
        <v/>
      </c>
      <c r="D10285" s="315" t="str">
        <f t="shared" si="951"/>
        <v/>
      </c>
      <c r="E10285" s="228">
        <v>0</v>
      </c>
      <c r="M10285" s="229">
        <f t="shared" si="950"/>
        <v>0</v>
      </c>
    </row>
    <row r="10286" spans="1:13" ht="15" customHeight="1">
      <c r="A10286" s="76"/>
      <c r="B10286" s="77" t="str">
        <f t="shared" si="949"/>
        <v/>
      </c>
      <c r="C10286" t="str">
        <f t="shared" si="948"/>
        <v/>
      </c>
      <c r="D10286" s="315" t="str">
        <f t="shared" si="951"/>
        <v/>
      </c>
      <c r="E10286" s="228">
        <v>0</v>
      </c>
      <c r="M10286" s="229">
        <f t="shared" si="950"/>
        <v>0</v>
      </c>
    </row>
    <row r="10287" spans="1:13" ht="15" customHeight="1">
      <c r="A10287" s="76"/>
      <c r="B10287" s="77" t="str">
        <f t="shared" si="949"/>
        <v/>
      </c>
      <c r="C10287" t="str">
        <f t="shared" si="948"/>
        <v/>
      </c>
      <c r="D10287" s="315" t="str">
        <f t="shared" si="951"/>
        <v/>
      </c>
      <c r="E10287" s="228">
        <v>0</v>
      </c>
      <c r="M10287" s="229">
        <f t="shared" si="950"/>
        <v>0</v>
      </c>
    </row>
    <row r="10288" spans="1:13" ht="15" customHeight="1">
      <c r="A10288" s="76"/>
      <c r="B10288" s="77" t="str">
        <f t="shared" si="949"/>
        <v/>
      </c>
      <c r="C10288" t="str">
        <f t="shared" si="948"/>
        <v/>
      </c>
      <c r="D10288" s="315" t="str">
        <f t="shared" si="951"/>
        <v/>
      </c>
      <c r="E10288" s="228">
        <v>0</v>
      </c>
      <c r="M10288" s="229">
        <f t="shared" si="950"/>
        <v>0</v>
      </c>
    </row>
    <row r="10289" spans="1:13" ht="15" customHeight="1">
      <c r="A10289" s="76"/>
      <c r="B10289" s="77" t="str">
        <f t="shared" si="949"/>
        <v/>
      </c>
      <c r="C10289" t="str">
        <f t="shared" si="948"/>
        <v/>
      </c>
      <c r="D10289" s="315" t="str">
        <f t="shared" si="951"/>
        <v/>
      </c>
      <c r="E10289" s="228">
        <v>0</v>
      </c>
      <c r="M10289" s="229">
        <f t="shared" si="950"/>
        <v>0</v>
      </c>
    </row>
    <row r="10290" spans="1:13" ht="15" customHeight="1">
      <c r="A10290" s="76"/>
      <c r="B10290" s="77" t="str">
        <f t="shared" si="949"/>
        <v/>
      </c>
      <c r="C10290" t="str">
        <f t="shared" si="948"/>
        <v/>
      </c>
      <c r="D10290" s="315" t="str">
        <f t="shared" si="951"/>
        <v/>
      </c>
      <c r="E10290" s="228">
        <v>0</v>
      </c>
      <c r="M10290" s="229">
        <f t="shared" si="950"/>
        <v>0</v>
      </c>
    </row>
    <row r="10291" spans="1:13" ht="15" customHeight="1">
      <c r="A10291" s="76"/>
      <c r="B10291" s="77" t="str">
        <f t="shared" si="949"/>
        <v/>
      </c>
      <c r="C10291" t="str">
        <f t="shared" si="948"/>
        <v/>
      </c>
      <c r="D10291" s="315" t="str">
        <f t="shared" si="951"/>
        <v/>
      </c>
      <c r="E10291" s="228">
        <v>0</v>
      </c>
      <c r="M10291" s="229">
        <f t="shared" si="950"/>
        <v>0</v>
      </c>
    </row>
    <row r="10292" spans="1:13" ht="15" customHeight="1">
      <c r="A10292" s="76"/>
      <c r="B10292" s="77" t="str">
        <f t="shared" si="949"/>
        <v/>
      </c>
      <c r="C10292" t="str">
        <f t="shared" si="948"/>
        <v/>
      </c>
      <c r="D10292" s="315" t="str">
        <f t="shared" si="951"/>
        <v/>
      </c>
      <c r="E10292" s="228">
        <v>0</v>
      </c>
      <c r="M10292" s="229">
        <f t="shared" si="950"/>
        <v>0</v>
      </c>
    </row>
    <row r="10293" spans="1:13" ht="15" customHeight="1">
      <c r="A10293" s="76"/>
      <c r="B10293" s="77" t="str">
        <f t="shared" si="949"/>
        <v/>
      </c>
      <c r="C10293" t="str">
        <f t="shared" si="948"/>
        <v/>
      </c>
      <c r="D10293" s="315" t="str">
        <f t="shared" si="951"/>
        <v/>
      </c>
      <c r="E10293" s="228">
        <v>0</v>
      </c>
      <c r="M10293" s="229">
        <f t="shared" si="950"/>
        <v>0</v>
      </c>
    </row>
    <row r="10294" spans="1:13" ht="15" customHeight="1">
      <c r="A10294" s="76"/>
      <c r="B10294" s="77" t="str">
        <f t="shared" si="949"/>
        <v/>
      </c>
      <c r="C10294" t="str">
        <f t="shared" si="948"/>
        <v/>
      </c>
      <c r="D10294" s="315" t="str">
        <f t="shared" si="951"/>
        <v/>
      </c>
      <c r="E10294" s="228">
        <v>0</v>
      </c>
      <c r="M10294" s="229">
        <f t="shared" si="950"/>
        <v>0</v>
      </c>
    </row>
    <row r="10295" spans="1:13" ht="15" customHeight="1">
      <c r="A10295" s="76"/>
      <c r="B10295" s="77" t="str">
        <f t="shared" si="949"/>
        <v/>
      </c>
      <c r="C10295" t="str">
        <f t="shared" si="948"/>
        <v/>
      </c>
      <c r="D10295" s="315" t="str">
        <f t="shared" si="951"/>
        <v/>
      </c>
      <c r="E10295" s="228">
        <v>0</v>
      </c>
      <c r="M10295" s="229">
        <f t="shared" si="950"/>
        <v>0</v>
      </c>
    </row>
    <row r="10296" spans="1:13" ht="15" customHeight="1">
      <c r="A10296" s="76"/>
      <c r="B10296" s="77" t="str">
        <f t="shared" si="949"/>
        <v/>
      </c>
      <c r="C10296" t="str">
        <f t="shared" si="948"/>
        <v/>
      </c>
      <c r="D10296" s="315" t="str">
        <f t="shared" si="951"/>
        <v/>
      </c>
      <c r="E10296" s="228">
        <v>0</v>
      </c>
      <c r="M10296" s="229">
        <f t="shared" si="950"/>
        <v>0</v>
      </c>
    </row>
    <row r="10297" spans="1:13" ht="15" customHeight="1">
      <c r="A10297" s="76"/>
      <c r="B10297" s="77" t="str">
        <f t="shared" si="949"/>
        <v/>
      </c>
      <c r="C10297" t="str">
        <f t="shared" si="948"/>
        <v/>
      </c>
      <c r="D10297" s="315" t="str">
        <f t="shared" si="951"/>
        <v/>
      </c>
      <c r="E10297" s="228">
        <v>0</v>
      </c>
      <c r="M10297" s="229">
        <f t="shared" si="950"/>
        <v>0</v>
      </c>
    </row>
    <row r="10298" spans="1:13" ht="15" customHeight="1">
      <c r="A10298" s="76"/>
      <c r="B10298" s="77" t="str">
        <f t="shared" si="949"/>
        <v/>
      </c>
      <c r="C10298" t="str">
        <f t="shared" si="948"/>
        <v/>
      </c>
      <c r="D10298" s="315" t="str">
        <f t="shared" si="951"/>
        <v/>
      </c>
      <c r="E10298" s="228">
        <v>0</v>
      </c>
      <c r="M10298" s="229">
        <f t="shared" si="950"/>
        <v>0</v>
      </c>
    </row>
    <row r="10299" spans="1:13" ht="15" customHeight="1">
      <c r="A10299" s="76"/>
      <c r="B10299" s="77" t="str">
        <f t="shared" si="949"/>
        <v/>
      </c>
      <c r="C10299" t="str">
        <f t="shared" si="948"/>
        <v/>
      </c>
      <c r="D10299" s="315" t="str">
        <f t="shared" si="951"/>
        <v/>
      </c>
      <c r="E10299" s="228">
        <v>0</v>
      </c>
      <c r="M10299" s="229">
        <f t="shared" si="950"/>
        <v>0</v>
      </c>
    </row>
    <row r="10300" spans="1:13" ht="15" customHeight="1">
      <c r="A10300" s="76"/>
      <c r="B10300" s="77" t="str">
        <f t="shared" si="949"/>
        <v/>
      </c>
      <c r="C10300" t="str">
        <f t="shared" si="948"/>
        <v/>
      </c>
      <c r="D10300" s="315" t="str">
        <f t="shared" si="951"/>
        <v/>
      </c>
      <c r="E10300" s="228">
        <v>0</v>
      </c>
      <c r="M10300" s="229">
        <f t="shared" si="950"/>
        <v>0</v>
      </c>
    </row>
    <row r="10301" spans="1:13" ht="15" customHeight="1">
      <c r="A10301" s="76"/>
      <c r="B10301" s="77" t="str">
        <f t="shared" si="949"/>
        <v/>
      </c>
      <c r="C10301" t="str">
        <f t="shared" si="948"/>
        <v/>
      </c>
      <c r="D10301" s="315" t="str">
        <f t="shared" si="951"/>
        <v/>
      </c>
      <c r="E10301" s="228">
        <v>0</v>
      </c>
      <c r="M10301" s="229">
        <f t="shared" si="950"/>
        <v>0</v>
      </c>
    </row>
    <row r="10302" spans="1:13" ht="15" customHeight="1">
      <c r="A10302" s="76"/>
      <c r="B10302" s="77" t="str">
        <f t="shared" si="949"/>
        <v/>
      </c>
      <c r="C10302" t="str">
        <f t="shared" si="948"/>
        <v/>
      </c>
      <c r="D10302" s="315" t="str">
        <f t="shared" si="951"/>
        <v/>
      </c>
      <c r="E10302" s="228">
        <v>0</v>
      </c>
      <c r="M10302" s="229">
        <f t="shared" si="950"/>
        <v>0</v>
      </c>
    </row>
    <row r="10303" spans="1:13" ht="15" customHeight="1">
      <c r="A10303" s="76"/>
      <c r="B10303" s="77" t="str">
        <f t="shared" si="949"/>
        <v/>
      </c>
      <c r="C10303" t="str">
        <f t="shared" si="948"/>
        <v/>
      </c>
      <c r="D10303" s="315" t="str">
        <f t="shared" si="951"/>
        <v/>
      </c>
      <c r="E10303" s="228">
        <v>0</v>
      </c>
      <c r="M10303" s="229">
        <f t="shared" si="950"/>
        <v>0</v>
      </c>
    </row>
    <row r="10304" spans="1:13" ht="15" customHeight="1">
      <c r="A10304" s="76"/>
      <c r="B10304" s="77" t="str">
        <f t="shared" si="949"/>
        <v/>
      </c>
      <c r="C10304" t="str">
        <f t="shared" si="948"/>
        <v/>
      </c>
      <c r="D10304" s="315" t="str">
        <f t="shared" si="951"/>
        <v/>
      </c>
      <c r="E10304" s="228">
        <v>0</v>
      </c>
      <c r="M10304" s="229">
        <f t="shared" si="950"/>
        <v>0</v>
      </c>
    </row>
    <row r="10305" spans="1:13" ht="15" customHeight="1">
      <c r="A10305" s="76"/>
      <c r="B10305" s="77" t="str">
        <f t="shared" si="949"/>
        <v/>
      </c>
      <c r="C10305" t="str">
        <f t="shared" ref="C10305:C10368" si="952">IF(A10305&lt;&gt;"",TEXT(A10305,"aaaa"),"")</f>
        <v/>
      </c>
      <c r="D10305" s="315" t="str">
        <f t="shared" si="951"/>
        <v/>
      </c>
      <c r="E10305" s="228">
        <v>0</v>
      </c>
      <c r="M10305" s="229">
        <f t="shared" si="950"/>
        <v>0</v>
      </c>
    </row>
    <row r="10306" spans="1:13" ht="15" customHeight="1">
      <c r="A10306" s="76"/>
      <c r="B10306" s="77" t="str">
        <f t="shared" si="949"/>
        <v/>
      </c>
      <c r="C10306" t="str">
        <f t="shared" si="952"/>
        <v/>
      </c>
      <c r="D10306" s="315" t="str">
        <f t="shared" si="951"/>
        <v/>
      </c>
      <c r="E10306" s="228">
        <v>0</v>
      </c>
      <c r="M10306" s="229">
        <f t="shared" si="950"/>
        <v>0</v>
      </c>
    </row>
    <row r="10307" spans="1:13" ht="15" customHeight="1">
      <c r="A10307" s="76"/>
      <c r="B10307" s="77" t="str">
        <f t="shared" si="949"/>
        <v/>
      </c>
      <c r="C10307" t="str">
        <f t="shared" si="952"/>
        <v/>
      </c>
      <c r="D10307" s="315" t="str">
        <f t="shared" si="951"/>
        <v/>
      </c>
      <c r="E10307" s="228">
        <v>0</v>
      </c>
      <c r="M10307" s="229">
        <f t="shared" si="950"/>
        <v>0</v>
      </c>
    </row>
    <row r="10308" spans="1:13" ht="15" customHeight="1">
      <c r="A10308" s="76"/>
      <c r="B10308" s="77" t="str">
        <f t="shared" si="949"/>
        <v/>
      </c>
      <c r="C10308" t="str">
        <f t="shared" si="952"/>
        <v/>
      </c>
      <c r="D10308" s="315" t="str">
        <f t="shared" si="951"/>
        <v/>
      </c>
      <c r="E10308" s="228">
        <v>0</v>
      </c>
      <c r="M10308" s="229">
        <f t="shared" si="950"/>
        <v>0</v>
      </c>
    </row>
    <row r="10309" spans="1:13" ht="15" customHeight="1">
      <c r="A10309" s="76"/>
      <c r="B10309" s="77" t="str">
        <f t="shared" si="949"/>
        <v/>
      </c>
      <c r="C10309" t="str">
        <f t="shared" si="952"/>
        <v/>
      </c>
      <c r="D10309" s="315" t="str">
        <f t="shared" si="951"/>
        <v/>
      </c>
      <c r="E10309" s="228">
        <v>0</v>
      </c>
      <c r="M10309" s="229">
        <f t="shared" si="950"/>
        <v>0</v>
      </c>
    </row>
    <row r="10310" spans="1:13" ht="15" customHeight="1">
      <c r="A10310" s="76"/>
      <c r="B10310" s="77" t="str">
        <f t="shared" si="949"/>
        <v/>
      </c>
      <c r="C10310" t="str">
        <f t="shared" si="952"/>
        <v/>
      </c>
      <c r="D10310" s="315" t="str">
        <f t="shared" si="951"/>
        <v/>
      </c>
      <c r="E10310" s="228">
        <v>0</v>
      </c>
      <c r="M10310" s="229">
        <f t="shared" si="950"/>
        <v>0</v>
      </c>
    </row>
    <row r="10311" spans="1:13" ht="15" customHeight="1">
      <c r="A10311" s="76"/>
      <c r="B10311" s="77" t="str">
        <f t="shared" ref="B10311:B10374" si="953">IF(A10311="","",TEXT(A10311,"DDDD"))</f>
        <v/>
      </c>
      <c r="C10311" t="str">
        <f t="shared" si="952"/>
        <v/>
      </c>
      <c r="D10311" s="315" t="str">
        <f t="shared" si="951"/>
        <v/>
      </c>
      <c r="E10311" s="228">
        <v>0</v>
      </c>
      <c r="M10311" s="229">
        <f t="shared" ref="M10311:M10374" si="954">IF(H10311=0,0,(1-M$4)*H10311)</f>
        <v>0</v>
      </c>
    </row>
    <row r="10312" spans="1:13" ht="15" customHeight="1">
      <c r="A10312" s="76"/>
      <c r="B10312" s="77" t="str">
        <f t="shared" si="953"/>
        <v/>
      </c>
      <c r="C10312" t="str">
        <f t="shared" si="952"/>
        <v/>
      </c>
      <c r="D10312" s="315" t="str">
        <f t="shared" ref="D10312:D10375" si="955">IF(A10312&lt;&gt;"",PROPER(TEXT(A10312,"Mmmm")),"")</f>
        <v/>
      </c>
      <c r="E10312" s="228">
        <v>0</v>
      </c>
      <c r="M10312" s="229">
        <f t="shared" si="954"/>
        <v>0</v>
      </c>
    </row>
    <row r="10313" spans="1:13" ht="15" customHeight="1">
      <c r="A10313" s="76"/>
      <c r="B10313" s="77" t="str">
        <f t="shared" si="953"/>
        <v/>
      </c>
      <c r="C10313" t="str">
        <f t="shared" si="952"/>
        <v/>
      </c>
      <c r="D10313" s="315" t="str">
        <f t="shared" si="955"/>
        <v/>
      </c>
      <c r="E10313" s="228">
        <v>0</v>
      </c>
      <c r="M10313" s="229">
        <f t="shared" si="954"/>
        <v>0</v>
      </c>
    </row>
    <row r="10314" spans="1:13" ht="15" customHeight="1">
      <c r="A10314" s="76"/>
      <c r="B10314" s="77" t="str">
        <f t="shared" si="953"/>
        <v/>
      </c>
      <c r="C10314" t="str">
        <f t="shared" si="952"/>
        <v/>
      </c>
      <c r="D10314" s="315" t="str">
        <f t="shared" si="955"/>
        <v/>
      </c>
      <c r="E10314" s="228">
        <v>0</v>
      </c>
      <c r="M10314" s="229">
        <f t="shared" si="954"/>
        <v>0</v>
      </c>
    </row>
    <row r="10315" spans="1:13" ht="15" customHeight="1">
      <c r="A10315" s="76"/>
      <c r="B10315" s="77" t="str">
        <f t="shared" si="953"/>
        <v/>
      </c>
      <c r="C10315" t="str">
        <f t="shared" si="952"/>
        <v/>
      </c>
      <c r="D10315" s="315" t="str">
        <f t="shared" si="955"/>
        <v/>
      </c>
      <c r="E10315" s="228">
        <v>0</v>
      </c>
      <c r="M10315" s="229">
        <f t="shared" si="954"/>
        <v>0</v>
      </c>
    </row>
    <row r="10316" spans="1:13" ht="15" customHeight="1">
      <c r="A10316" s="76"/>
      <c r="B10316" s="77" t="str">
        <f t="shared" si="953"/>
        <v/>
      </c>
      <c r="C10316" t="str">
        <f t="shared" si="952"/>
        <v/>
      </c>
      <c r="D10316" s="315" t="str">
        <f t="shared" si="955"/>
        <v/>
      </c>
      <c r="E10316" s="228">
        <v>0</v>
      </c>
      <c r="M10316" s="229">
        <f t="shared" si="954"/>
        <v>0</v>
      </c>
    </row>
    <row r="10317" spans="1:13" ht="15" customHeight="1">
      <c r="A10317" s="76"/>
      <c r="B10317" s="77" t="str">
        <f t="shared" si="953"/>
        <v/>
      </c>
      <c r="C10317" t="str">
        <f t="shared" si="952"/>
        <v/>
      </c>
      <c r="D10317" s="315" t="str">
        <f t="shared" si="955"/>
        <v/>
      </c>
      <c r="E10317" s="228">
        <v>0</v>
      </c>
      <c r="M10317" s="229">
        <f t="shared" si="954"/>
        <v>0</v>
      </c>
    </row>
    <row r="10318" spans="1:13" ht="15" customHeight="1">
      <c r="A10318" s="76"/>
      <c r="B10318" s="77" t="str">
        <f t="shared" si="953"/>
        <v/>
      </c>
      <c r="C10318" t="str">
        <f t="shared" si="952"/>
        <v/>
      </c>
      <c r="D10318" s="315" t="str">
        <f t="shared" si="955"/>
        <v/>
      </c>
      <c r="E10318" s="228">
        <v>0</v>
      </c>
      <c r="M10318" s="229">
        <f t="shared" si="954"/>
        <v>0</v>
      </c>
    </row>
    <row r="10319" spans="1:13" ht="15" customHeight="1">
      <c r="A10319" s="76"/>
      <c r="B10319" s="77" t="str">
        <f t="shared" si="953"/>
        <v/>
      </c>
      <c r="C10319" t="str">
        <f t="shared" si="952"/>
        <v/>
      </c>
      <c r="D10319" s="315" t="str">
        <f t="shared" si="955"/>
        <v/>
      </c>
      <c r="E10319" s="228">
        <v>0</v>
      </c>
      <c r="M10319" s="229">
        <f t="shared" si="954"/>
        <v>0</v>
      </c>
    </row>
    <row r="10320" spans="1:13" ht="15" customHeight="1">
      <c r="A10320" s="76"/>
      <c r="B10320" s="77" t="str">
        <f t="shared" si="953"/>
        <v/>
      </c>
      <c r="C10320" t="str">
        <f t="shared" si="952"/>
        <v/>
      </c>
      <c r="D10320" s="315" t="str">
        <f t="shared" si="955"/>
        <v/>
      </c>
      <c r="E10320" s="228">
        <v>0</v>
      </c>
      <c r="M10320" s="229">
        <f t="shared" si="954"/>
        <v>0</v>
      </c>
    </row>
    <row r="10321" spans="1:13" ht="15" customHeight="1">
      <c r="A10321" s="76"/>
      <c r="B10321" s="77" t="str">
        <f t="shared" si="953"/>
        <v/>
      </c>
      <c r="C10321" t="str">
        <f t="shared" si="952"/>
        <v/>
      </c>
      <c r="D10321" s="315" t="str">
        <f t="shared" si="955"/>
        <v/>
      </c>
      <c r="E10321" s="228">
        <v>0</v>
      </c>
      <c r="M10321" s="229">
        <f t="shared" si="954"/>
        <v>0</v>
      </c>
    </row>
    <row r="10322" spans="1:13" ht="15" customHeight="1">
      <c r="A10322" s="76"/>
      <c r="B10322" s="77" t="str">
        <f t="shared" si="953"/>
        <v/>
      </c>
      <c r="C10322" t="str">
        <f t="shared" si="952"/>
        <v/>
      </c>
      <c r="D10322" s="315" t="str">
        <f t="shared" si="955"/>
        <v/>
      </c>
      <c r="E10322" s="228">
        <v>0</v>
      </c>
      <c r="M10322" s="229">
        <f t="shared" si="954"/>
        <v>0</v>
      </c>
    </row>
    <row r="10323" spans="1:13" ht="15" customHeight="1">
      <c r="A10323" s="76"/>
      <c r="B10323" s="77" t="str">
        <f t="shared" si="953"/>
        <v/>
      </c>
      <c r="C10323" t="str">
        <f t="shared" si="952"/>
        <v/>
      </c>
      <c r="D10323" s="315" t="str">
        <f t="shared" si="955"/>
        <v/>
      </c>
      <c r="E10323" s="228">
        <v>0</v>
      </c>
      <c r="M10323" s="229">
        <f t="shared" si="954"/>
        <v>0</v>
      </c>
    </row>
    <row r="10324" spans="1:13" ht="15" customHeight="1">
      <c r="A10324" s="76"/>
      <c r="B10324" s="77" t="str">
        <f t="shared" si="953"/>
        <v/>
      </c>
      <c r="C10324" t="str">
        <f t="shared" si="952"/>
        <v/>
      </c>
      <c r="D10324" s="315" t="str">
        <f t="shared" si="955"/>
        <v/>
      </c>
      <c r="E10324" s="228">
        <v>0</v>
      </c>
      <c r="M10324" s="229">
        <f t="shared" si="954"/>
        <v>0</v>
      </c>
    </row>
    <row r="10325" spans="1:13" ht="15" customHeight="1">
      <c r="A10325" s="76"/>
      <c r="B10325" s="77" t="str">
        <f t="shared" si="953"/>
        <v/>
      </c>
      <c r="C10325" t="str">
        <f t="shared" si="952"/>
        <v/>
      </c>
      <c r="D10325" s="315" t="str">
        <f t="shared" si="955"/>
        <v/>
      </c>
      <c r="E10325" s="228">
        <v>0</v>
      </c>
      <c r="M10325" s="229">
        <f t="shared" si="954"/>
        <v>0</v>
      </c>
    </row>
    <row r="10326" spans="1:13" ht="15" customHeight="1">
      <c r="A10326" s="76"/>
      <c r="B10326" s="77" t="str">
        <f t="shared" si="953"/>
        <v/>
      </c>
      <c r="C10326" t="str">
        <f t="shared" si="952"/>
        <v/>
      </c>
      <c r="D10326" s="315" t="str">
        <f t="shared" si="955"/>
        <v/>
      </c>
      <c r="E10326" s="228">
        <v>0</v>
      </c>
      <c r="M10326" s="229">
        <f t="shared" si="954"/>
        <v>0</v>
      </c>
    </row>
    <row r="10327" spans="1:13" ht="15" customHeight="1">
      <c r="A10327" s="76"/>
      <c r="B10327" s="77" t="str">
        <f t="shared" si="953"/>
        <v/>
      </c>
      <c r="C10327" t="str">
        <f t="shared" si="952"/>
        <v/>
      </c>
      <c r="D10327" s="315" t="str">
        <f t="shared" si="955"/>
        <v/>
      </c>
      <c r="E10327" s="228">
        <v>0</v>
      </c>
      <c r="M10327" s="229">
        <f t="shared" si="954"/>
        <v>0</v>
      </c>
    </row>
    <row r="10328" spans="1:13" ht="15" customHeight="1">
      <c r="A10328" s="76"/>
      <c r="B10328" s="77" t="str">
        <f t="shared" si="953"/>
        <v/>
      </c>
      <c r="C10328" t="str">
        <f t="shared" si="952"/>
        <v/>
      </c>
      <c r="D10328" s="315" t="str">
        <f t="shared" si="955"/>
        <v/>
      </c>
      <c r="E10328" s="228">
        <v>0</v>
      </c>
      <c r="M10328" s="229">
        <f t="shared" si="954"/>
        <v>0</v>
      </c>
    </row>
    <row r="10329" spans="1:13" ht="15" customHeight="1">
      <c r="A10329" s="76"/>
      <c r="B10329" s="77" t="str">
        <f t="shared" si="953"/>
        <v/>
      </c>
      <c r="C10329" t="str">
        <f t="shared" si="952"/>
        <v/>
      </c>
      <c r="D10329" s="315" t="str">
        <f t="shared" si="955"/>
        <v/>
      </c>
      <c r="E10329" s="228">
        <v>0</v>
      </c>
      <c r="M10329" s="229">
        <f t="shared" si="954"/>
        <v>0</v>
      </c>
    </row>
    <row r="10330" spans="1:13" ht="15" customHeight="1">
      <c r="A10330" s="76"/>
      <c r="B10330" s="77" t="str">
        <f t="shared" si="953"/>
        <v/>
      </c>
      <c r="C10330" t="str">
        <f t="shared" si="952"/>
        <v/>
      </c>
      <c r="D10330" s="315" t="str">
        <f t="shared" si="955"/>
        <v/>
      </c>
      <c r="E10330" s="228">
        <v>0</v>
      </c>
      <c r="M10330" s="229">
        <f t="shared" si="954"/>
        <v>0</v>
      </c>
    </row>
    <row r="10331" spans="1:13" ht="15" customHeight="1">
      <c r="A10331" s="76"/>
      <c r="B10331" s="77" t="str">
        <f t="shared" si="953"/>
        <v/>
      </c>
      <c r="C10331" t="str">
        <f t="shared" si="952"/>
        <v/>
      </c>
      <c r="D10331" s="315" t="str">
        <f t="shared" si="955"/>
        <v/>
      </c>
      <c r="E10331" s="228">
        <v>0</v>
      </c>
      <c r="M10331" s="229">
        <f t="shared" si="954"/>
        <v>0</v>
      </c>
    </row>
    <row r="10332" spans="1:13" ht="15" customHeight="1">
      <c r="A10332" s="76"/>
      <c r="B10332" s="77" t="str">
        <f t="shared" si="953"/>
        <v/>
      </c>
      <c r="C10332" t="str">
        <f t="shared" si="952"/>
        <v/>
      </c>
      <c r="D10332" s="315" t="str">
        <f t="shared" si="955"/>
        <v/>
      </c>
      <c r="E10332" s="228">
        <v>0</v>
      </c>
      <c r="M10332" s="229">
        <f t="shared" si="954"/>
        <v>0</v>
      </c>
    </row>
    <row r="10333" spans="1:13" ht="15" customHeight="1">
      <c r="A10333" s="76"/>
      <c r="B10333" s="77" t="str">
        <f t="shared" si="953"/>
        <v/>
      </c>
      <c r="C10333" t="str">
        <f t="shared" si="952"/>
        <v/>
      </c>
      <c r="D10333" s="315" t="str">
        <f t="shared" si="955"/>
        <v/>
      </c>
      <c r="E10333" s="228">
        <v>0</v>
      </c>
      <c r="M10333" s="229">
        <f t="shared" si="954"/>
        <v>0</v>
      </c>
    </row>
    <row r="10334" spans="1:13" ht="15" customHeight="1">
      <c r="A10334" s="76"/>
      <c r="B10334" s="77" t="str">
        <f t="shared" si="953"/>
        <v/>
      </c>
      <c r="C10334" t="str">
        <f t="shared" si="952"/>
        <v/>
      </c>
      <c r="D10334" s="315" t="str">
        <f t="shared" si="955"/>
        <v/>
      </c>
      <c r="E10334" s="228">
        <v>0</v>
      </c>
      <c r="M10334" s="229">
        <f t="shared" si="954"/>
        <v>0</v>
      </c>
    </row>
    <row r="10335" spans="1:13" ht="15" customHeight="1">
      <c r="A10335" s="76"/>
      <c r="B10335" s="77" t="str">
        <f t="shared" si="953"/>
        <v/>
      </c>
      <c r="C10335" t="str">
        <f t="shared" si="952"/>
        <v/>
      </c>
      <c r="D10335" s="315" t="str">
        <f t="shared" si="955"/>
        <v/>
      </c>
      <c r="E10335" s="228">
        <v>0</v>
      </c>
      <c r="M10335" s="229">
        <f t="shared" si="954"/>
        <v>0</v>
      </c>
    </row>
    <row r="10336" spans="1:13" ht="15" customHeight="1">
      <c r="A10336" s="76"/>
      <c r="B10336" s="77" t="str">
        <f t="shared" si="953"/>
        <v/>
      </c>
      <c r="C10336" t="str">
        <f t="shared" si="952"/>
        <v/>
      </c>
      <c r="D10336" s="315" t="str">
        <f t="shared" si="955"/>
        <v/>
      </c>
      <c r="E10336" s="228">
        <v>0</v>
      </c>
      <c r="M10336" s="229">
        <f t="shared" si="954"/>
        <v>0</v>
      </c>
    </row>
    <row r="10337" spans="1:13" ht="15" customHeight="1">
      <c r="A10337" s="76"/>
      <c r="B10337" s="77" t="str">
        <f t="shared" si="953"/>
        <v/>
      </c>
      <c r="C10337" t="str">
        <f t="shared" si="952"/>
        <v/>
      </c>
      <c r="D10337" s="315" t="str">
        <f t="shared" si="955"/>
        <v/>
      </c>
      <c r="E10337" s="228">
        <v>0</v>
      </c>
      <c r="M10337" s="229">
        <f t="shared" si="954"/>
        <v>0</v>
      </c>
    </row>
    <row r="10338" spans="1:13" ht="15" customHeight="1">
      <c r="A10338" s="76"/>
      <c r="B10338" s="77" t="str">
        <f t="shared" si="953"/>
        <v/>
      </c>
      <c r="C10338" t="str">
        <f t="shared" si="952"/>
        <v/>
      </c>
      <c r="D10338" s="315" t="str">
        <f t="shared" si="955"/>
        <v/>
      </c>
      <c r="E10338" s="228">
        <v>0</v>
      </c>
      <c r="M10338" s="229">
        <f t="shared" si="954"/>
        <v>0</v>
      </c>
    </row>
    <row r="10339" spans="1:13" ht="15" customHeight="1">
      <c r="A10339" s="76"/>
      <c r="B10339" s="77" t="str">
        <f t="shared" si="953"/>
        <v/>
      </c>
      <c r="C10339" t="str">
        <f t="shared" si="952"/>
        <v/>
      </c>
      <c r="D10339" s="315" t="str">
        <f t="shared" si="955"/>
        <v/>
      </c>
      <c r="E10339" s="228">
        <v>0</v>
      </c>
      <c r="M10339" s="229">
        <f t="shared" si="954"/>
        <v>0</v>
      </c>
    </row>
    <row r="10340" spans="1:13" ht="15" customHeight="1">
      <c r="A10340" s="76"/>
      <c r="B10340" s="77" t="str">
        <f t="shared" si="953"/>
        <v/>
      </c>
      <c r="C10340" t="str">
        <f t="shared" si="952"/>
        <v/>
      </c>
      <c r="D10340" s="315" t="str">
        <f t="shared" si="955"/>
        <v/>
      </c>
      <c r="E10340" s="228">
        <v>0</v>
      </c>
      <c r="M10340" s="229">
        <f t="shared" si="954"/>
        <v>0</v>
      </c>
    </row>
    <row r="10341" spans="1:13" ht="15" customHeight="1">
      <c r="A10341" s="76"/>
      <c r="B10341" s="77" t="str">
        <f t="shared" si="953"/>
        <v/>
      </c>
      <c r="C10341" t="str">
        <f t="shared" si="952"/>
        <v/>
      </c>
      <c r="D10341" s="315" t="str">
        <f t="shared" si="955"/>
        <v/>
      </c>
      <c r="E10341" s="228">
        <v>0</v>
      </c>
      <c r="M10341" s="229">
        <f t="shared" si="954"/>
        <v>0</v>
      </c>
    </row>
    <row r="10342" spans="1:13" ht="15" customHeight="1">
      <c r="A10342" s="76"/>
      <c r="B10342" s="77" t="str">
        <f t="shared" si="953"/>
        <v/>
      </c>
      <c r="C10342" t="str">
        <f t="shared" si="952"/>
        <v/>
      </c>
      <c r="D10342" s="315" t="str">
        <f t="shared" si="955"/>
        <v/>
      </c>
      <c r="E10342" s="228">
        <v>0</v>
      </c>
      <c r="M10342" s="229">
        <f t="shared" si="954"/>
        <v>0</v>
      </c>
    </row>
    <row r="10343" spans="1:13" ht="15" customHeight="1">
      <c r="A10343" s="76"/>
      <c r="B10343" s="77" t="str">
        <f t="shared" si="953"/>
        <v/>
      </c>
      <c r="C10343" t="str">
        <f t="shared" si="952"/>
        <v/>
      </c>
      <c r="D10343" s="315" t="str">
        <f t="shared" si="955"/>
        <v/>
      </c>
      <c r="E10343" s="228">
        <v>0</v>
      </c>
      <c r="M10343" s="229">
        <f t="shared" si="954"/>
        <v>0</v>
      </c>
    </row>
    <row r="10344" spans="1:13" ht="15" customHeight="1">
      <c r="A10344" s="76"/>
      <c r="B10344" s="77" t="str">
        <f t="shared" si="953"/>
        <v/>
      </c>
      <c r="C10344" t="str">
        <f t="shared" si="952"/>
        <v/>
      </c>
      <c r="D10344" s="315" t="str">
        <f t="shared" si="955"/>
        <v/>
      </c>
      <c r="E10344" s="228">
        <v>0</v>
      </c>
      <c r="M10344" s="229">
        <f t="shared" si="954"/>
        <v>0</v>
      </c>
    </row>
    <row r="10345" spans="1:13" ht="15" customHeight="1">
      <c r="A10345" s="76"/>
      <c r="B10345" s="77" t="str">
        <f t="shared" si="953"/>
        <v/>
      </c>
      <c r="C10345" t="str">
        <f t="shared" si="952"/>
        <v/>
      </c>
      <c r="D10345" s="315" t="str">
        <f t="shared" si="955"/>
        <v/>
      </c>
      <c r="E10345" s="228">
        <v>0</v>
      </c>
      <c r="M10345" s="229">
        <f t="shared" si="954"/>
        <v>0</v>
      </c>
    </row>
    <row r="10346" spans="1:13" ht="15" customHeight="1">
      <c r="A10346" s="76"/>
      <c r="B10346" s="77" t="str">
        <f t="shared" si="953"/>
        <v/>
      </c>
      <c r="C10346" t="str">
        <f t="shared" si="952"/>
        <v/>
      </c>
      <c r="D10346" s="315" t="str">
        <f t="shared" si="955"/>
        <v/>
      </c>
      <c r="E10346" s="228">
        <v>0</v>
      </c>
      <c r="M10346" s="229">
        <f t="shared" si="954"/>
        <v>0</v>
      </c>
    </row>
    <row r="10347" spans="1:13" ht="15" customHeight="1">
      <c r="A10347" s="76"/>
      <c r="B10347" s="77" t="str">
        <f t="shared" si="953"/>
        <v/>
      </c>
      <c r="C10347" t="str">
        <f t="shared" si="952"/>
        <v/>
      </c>
      <c r="D10347" s="315" t="str">
        <f t="shared" si="955"/>
        <v/>
      </c>
      <c r="E10347" s="228">
        <v>0</v>
      </c>
      <c r="M10347" s="229">
        <f t="shared" si="954"/>
        <v>0</v>
      </c>
    </row>
    <row r="10348" spans="1:13" ht="15" customHeight="1">
      <c r="A10348" s="76"/>
      <c r="B10348" s="77" t="str">
        <f t="shared" si="953"/>
        <v/>
      </c>
      <c r="C10348" t="str">
        <f t="shared" si="952"/>
        <v/>
      </c>
      <c r="D10348" s="315" t="str">
        <f t="shared" si="955"/>
        <v/>
      </c>
      <c r="E10348" s="228">
        <v>0</v>
      </c>
      <c r="M10348" s="229">
        <f t="shared" si="954"/>
        <v>0</v>
      </c>
    </row>
    <row r="10349" spans="1:13" ht="15" customHeight="1">
      <c r="A10349" s="76"/>
      <c r="B10349" s="77" t="str">
        <f t="shared" si="953"/>
        <v/>
      </c>
      <c r="C10349" t="str">
        <f t="shared" si="952"/>
        <v/>
      </c>
      <c r="D10349" s="315" t="str">
        <f t="shared" si="955"/>
        <v/>
      </c>
      <c r="E10349" s="228">
        <v>0</v>
      </c>
      <c r="M10349" s="229">
        <f t="shared" si="954"/>
        <v>0</v>
      </c>
    </row>
    <row r="10350" spans="1:13" ht="15" customHeight="1">
      <c r="A10350" s="76"/>
      <c r="B10350" s="77" t="str">
        <f t="shared" si="953"/>
        <v/>
      </c>
      <c r="C10350" t="str">
        <f t="shared" si="952"/>
        <v/>
      </c>
      <c r="D10350" s="315" t="str">
        <f t="shared" si="955"/>
        <v/>
      </c>
      <c r="E10350" s="228">
        <v>0</v>
      </c>
      <c r="M10350" s="229">
        <f t="shared" si="954"/>
        <v>0</v>
      </c>
    </row>
    <row r="10351" spans="1:13" ht="15" customHeight="1">
      <c r="A10351" s="76"/>
      <c r="B10351" s="77" t="str">
        <f t="shared" si="953"/>
        <v/>
      </c>
      <c r="C10351" t="str">
        <f t="shared" si="952"/>
        <v/>
      </c>
      <c r="D10351" s="315" t="str">
        <f t="shared" si="955"/>
        <v/>
      </c>
      <c r="E10351" s="228">
        <v>0</v>
      </c>
      <c r="M10351" s="229">
        <f t="shared" si="954"/>
        <v>0</v>
      </c>
    </row>
    <row r="10352" spans="1:13" ht="15" customHeight="1">
      <c r="A10352" s="76"/>
      <c r="B10352" s="77" t="str">
        <f t="shared" si="953"/>
        <v/>
      </c>
      <c r="C10352" t="str">
        <f t="shared" si="952"/>
        <v/>
      </c>
      <c r="D10352" s="315" t="str">
        <f t="shared" si="955"/>
        <v/>
      </c>
      <c r="E10352" s="228">
        <v>0</v>
      </c>
      <c r="M10352" s="229">
        <f t="shared" si="954"/>
        <v>0</v>
      </c>
    </row>
    <row r="10353" spans="1:13" ht="15" customHeight="1">
      <c r="A10353" s="76"/>
      <c r="B10353" s="77" t="str">
        <f t="shared" si="953"/>
        <v/>
      </c>
      <c r="C10353" t="str">
        <f t="shared" si="952"/>
        <v/>
      </c>
      <c r="D10353" s="315" t="str">
        <f t="shared" si="955"/>
        <v/>
      </c>
      <c r="E10353" s="228">
        <v>0</v>
      </c>
      <c r="M10353" s="229">
        <f t="shared" si="954"/>
        <v>0</v>
      </c>
    </row>
    <row r="10354" spans="1:13" ht="15" customHeight="1">
      <c r="A10354" s="76"/>
      <c r="B10354" s="77" t="str">
        <f t="shared" si="953"/>
        <v/>
      </c>
      <c r="C10354" t="str">
        <f t="shared" si="952"/>
        <v/>
      </c>
      <c r="D10354" s="315" t="str">
        <f t="shared" si="955"/>
        <v/>
      </c>
      <c r="E10354" s="228">
        <v>0</v>
      </c>
      <c r="M10354" s="229">
        <f t="shared" si="954"/>
        <v>0</v>
      </c>
    </row>
    <row r="10355" spans="1:13" ht="15" customHeight="1">
      <c r="A10355" s="76"/>
      <c r="B10355" s="77" t="str">
        <f t="shared" si="953"/>
        <v/>
      </c>
      <c r="C10355" t="str">
        <f t="shared" si="952"/>
        <v/>
      </c>
      <c r="D10355" s="315" t="str">
        <f t="shared" si="955"/>
        <v/>
      </c>
      <c r="E10355" s="228">
        <v>0</v>
      </c>
      <c r="M10355" s="229">
        <f t="shared" si="954"/>
        <v>0</v>
      </c>
    </row>
    <row r="10356" spans="1:13" ht="15" customHeight="1">
      <c r="A10356" s="76"/>
      <c r="B10356" s="77" t="str">
        <f t="shared" si="953"/>
        <v/>
      </c>
      <c r="C10356" t="str">
        <f t="shared" si="952"/>
        <v/>
      </c>
      <c r="D10356" s="315" t="str">
        <f t="shared" si="955"/>
        <v/>
      </c>
      <c r="E10356" s="228">
        <v>0</v>
      </c>
      <c r="M10356" s="229">
        <f t="shared" si="954"/>
        <v>0</v>
      </c>
    </row>
    <row r="10357" spans="1:13" ht="15" customHeight="1">
      <c r="A10357" s="76"/>
      <c r="B10357" s="77" t="str">
        <f t="shared" si="953"/>
        <v/>
      </c>
      <c r="C10357" t="str">
        <f t="shared" si="952"/>
        <v/>
      </c>
      <c r="D10357" s="315" t="str">
        <f t="shared" si="955"/>
        <v/>
      </c>
      <c r="E10357" s="228">
        <v>0</v>
      </c>
      <c r="M10357" s="229">
        <f t="shared" si="954"/>
        <v>0</v>
      </c>
    </row>
    <row r="10358" spans="1:13" ht="15" customHeight="1">
      <c r="A10358" s="76"/>
      <c r="B10358" s="77" t="str">
        <f t="shared" si="953"/>
        <v/>
      </c>
      <c r="C10358" t="str">
        <f t="shared" si="952"/>
        <v/>
      </c>
      <c r="D10358" s="315" t="str">
        <f t="shared" si="955"/>
        <v/>
      </c>
      <c r="E10358" s="228">
        <v>0</v>
      </c>
      <c r="M10358" s="229">
        <f t="shared" si="954"/>
        <v>0</v>
      </c>
    </row>
    <row r="10359" spans="1:13" ht="15" customHeight="1">
      <c r="A10359" s="76"/>
      <c r="B10359" s="77" t="str">
        <f t="shared" si="953"/>
        <v/>
      </c>
      <c r="C10359" t="str">
        <f t="shared" si="952"/>
        <v/>
      </c>
      <c r="D10359" s="315" t="str">
        <f t="shared" si="955"/>
        <v/>
      </c>
      <c r="E10359" s="228">
        <v>0</v>
      </c>
      <c r="M10359" s="229">
        <f t="shared" si="954"/>
        <v>0</v>
      </c>
    </row>
    <row r="10360" spans="1:13" ht="15" customHeight="1">
      <c r="A10360" s="76"/>
      <c r="B10360" s="77" t="str">
        <f t="shared" si="953"/>
        <v/>
      </c>
      <c r="C10360" t="str">
        <f t="shared" si="952"/>
        <v/>
      </c>
      <c r="D10360" s="315" t="str">
        <f t="shared" si="955"/>
        <v/>
      </c>
      <c r="E10360" s="228">
        <v>0</v>
      </c>
      <c r="M10360" s="229">
        <f t="shared" si="954"/>
        <v>0</v>
      </c>
    </row>
    <row r="10361" spans="1:13" ht="15" customHeight="1">
      <c r="A10361" s="76"/>
      <c r="B10361" s="77" t="str">
        <f t="shared" si="953"/>
        <v/>
      </c>
      <c r="C10361" t="str">
        <f t="shared" si="952"/>
        <v/>
      </c>
      <c r="D10361" s="315" t="str">
        <f t="shared" si="955"/>
        <v/>
      </c>
      <c r="E10361" s="228">
        <v>0</v>
      </c>
      <c r="M10361" s="229">
        <f t="shared" si="954"/>
        <v>0</v>
      </c>
    </row>
    <row r="10362" spans="1:13" ht="15" customHeight="1">
      <c r="A10362" s="76"/>
      <c r="B10362" s="77" t="str">
        <f t="shared" si="953"/>
        <v/>
      </c>
      <c r="C10362" t="str">
        <f t="shared" si="952"/>
        <v/>
      </c>
      <c r="D10362" s="315" t="str">
        <f t="shared" si="955"/>
        <v/>
      </c>
      <c r="E10362" s="228">
        <v>0</v>
      </c>
      <c r="M10362" s="229">
        <f t="shared" si="954"/>
        <v>0</v>
      </c>
    </row>
    <row r="10363" spans="1:13" ht="15" customHeight="1">
      <c r="A10363" s="76"/>
      <c r="B10363" s="77" t="str">
        <f t="shared" si="953"/>
        <v/>
      </c>
      <c r="C10363" t="str">
        <f t="shared" si="952"/>
        <v/>
      </c>
      <c r="D10363" s="315" t="str">
        <f t="shared" si="955"/>
        <v/>
      </c>
      <c r="E10363" s="228">
        <v>0</v>
      </c>
      <c r="M10363" s="229">
        <f t="shared" si="954"/>
        <v>0</v>
      </c>
    </row>
    <row r="10364" spans="1:13" ht="15" customHeight="1">
      <c r="A10364" s="76"/>
      <c r="B10364" s="77" t="str">
        <f t="shared" si="953"/>
        <v/>
      </c>
      <c r="C10364" t="str">
        <f t="shared" si="952"/>
        <v/>
      </c>
      <c r="D10364" s="315" t="str">
        <f t="shared" si="955"/>
        <v/>
      </c>
      <c r="E10364" s="228">
        <v>0</v>
      </c>
      <c r="M10364" s="229">
        <f t="shared" si="954"/>
        <v>0</v>
      </c>
    </row>
    <row r="10365" spans="1:13" ht="15" customHeight="1">
      <c r="A10365" s="76"/>
      <c r="B10365" s="77" t="str">
        <f t="shared" si="953"/>
        <v/>
      </c>
      <c r="C10365" t="str">
        <f t="shared" si="952"/>
        <v/>
      </c>
      <c r="D10365" s="315" t="str">
        <f t="shared" si="955"/>
        <v/>
      </c>
      <c r="E10365" s="228">
        <v>0</v>
      </c>
      <c r="M10365" s="229">
        <f t="shared" si="954"/>
        <v>0</v>
      </c>
    </row>
    <row r="10366" spans="1:13" ht="15" customHeight="1">
      <c r="A10366" s="76"/>
      <c r="B10366" s="77" t="str">
        <f t="shared" si="953"/>
        <v/>
      </c>
      <c r="C10366" t="str">
        <f t="shared" si="952"/>
        <v/>
      </c>
      <c r="D10366" s="315" t="str">
        <f t="shared" si="955"/>
        <v/>
      </c>
      <c r="E10366" s="228">
        <v>0</v>
      </c>
      <c r="M10366" s="229">
        <f t="shared" si="954"/>
        <v>0</v>
      </c>
    </row>
    <row r="10367" spans="1:13" ht="15" customHeight="1">
      <c r="A10367" s="76"/>
      <c r="B10367" s="77" t="str">
        <f t="shared" si="953"/>
        <v/>
      </c>
      <c r="C10367" t="str">
        <f t="shared" si="952"/>
        <v/>
      </c>
      <c r="D10367" s="315" t="str">
        <f t="shared" si="955"/>
        <v/>
      </c>
      <c r="E10367" s="228">
        <v>0</v>
      </c>
      <c r="M10367" s="229">
        <f t="shared" si="954"/>
        <v>0</v>
      </c>
    </row>
    <row r="10368" spans="1:13" ht="15" customHeight="1">
      <c r="A10368" s="76"/>
      <c r="B10368" s="77" t="str">
        <f t="shared" si="953"/>
        <v/>
      </c>
      <c r="C10368" t="str">
        <f t="shared" si="952"/>
        <v/>
      </c>
      <c r="D10368" s="315" t="str">
        <f t="shared" si="955"/>
        <v/>
      </c>
      <c r="E10368" s="228">
        <v>0</v>
      </c>
      <c r="M10368" s="229">
        <f t="shared" si="954"/>
        <v>0</v>
      </c>
    </row>
    <row r="10369" spans="1:13" ht="15" customHeight="1">
      <c r="A10369" s="76"/>
      <c r="B10369" s="77" t="str">
        <f t="shared" si="953"/>
        <v/>
      </c>
      <c r="C10369" t="str">
        <f t="shared" ref="C10369:C10432" si="956">IF(A10369&lt;&gt;"",TEXT(A10369,"aaaa"),"")</f>
        <v/>
      </c>
      <c r="D10369" s="315" t="str">
        <f t="shared" si="955"/>
        <v/>
      </c>
      <c r="E10369" s="228">
        <v>0</v>
      </c>
      <c r="M10369" s="229">
        <f t="shared" si="954"/>
        <v>0</v>
      </c>
    </row>
    <row r="10370" spans="1:13" ht="15" customHeight="1">
      <c r="A10370" s="76"/>
      <c r="B10370" s="77" t="str">
        <f t="shared" si="953"/>
        <v/>
      </c>
      <c r="C10370" t="str">
        <f t="shared" si="956"/>
        <v/>
      </c>
      <c r="D10370" s="315" t="str">
        <f t="shared" si="955"/>
        <v/>
      </c>
      <c r="E10370" s="228">
        <v>0</v>
      </c>
      <c r="M10370" s="229">
        <f t="shared" si="954"/>
        <v>0</v>
      </c>
    </row>
    <row r="10371" spans="1:13" ht="15" customHeight="1">
      <c r="A10371" s="76"/>
      <c r="B10371" s="77" t="str">
        <f t="shared" si="953"/>
        <v/>
      </c>
      <c r="C10371" t="str">
        <f t="shared" si="956"/>
        <v/>
      </c>
      <c r="D10371" s="315" t="str">
        <f t="shared" si="955"/>
        <v/>
      </c>
      <c r="E10371" s="228">
        <v>0</v>
      </c>
      <c r="M10371" s="229">
        <f t="shared" si="954"/>
        <v>0</v>
      </c>
    </row>
    <row r="10372" spans="1:13" ht="15" customHeight="1">
      <c r="A10372" s="76"/>
      <c r="B10372" s="77" t="str">
        <f t="shared" si="953"/>
        <v/>
      </c>
      <c r="C10372" t="str">
        <f t="shared" si="956"/>
        <v/>
      </c>
      <c r="D10372" s="315" t="str">
        <f t="shared" si="955"/>
        <v/>
      </c>
      <c r="E10372" s="228">
        <v>0</v>
      </c>
      <c r="M10372" s="229">
        <f t="shared" si="954"/>
        <v>0</v>
      </c>
    </row>
    <row r="10373" spans="1:13" ht="15" customHeight="1">
      <c r="A10373" s="76"/>
      <c r="B10373" s="77" t="str">
        <f t="shared" si="953"/>
        <v/>
      </c>
      <c r="C10373" t="str">
        <f t="shared" si="956"/>
        <v/>
      </c>
      <c r="D10373" s="315" t="str">
        <f t="shared" si="955"/>
        <v/>
      </c>
      <c r="E10373" s="228">
        <v>0</v>
      </c>
      <c r="M10373" s="229">
        <f t="shared" si="954"/>
        <v>0</v>
      </c>
    </row>
    <row r="10374" spans="1:13" ht="15" customHeight="1">
      <c r="A10374" s="76"/>
      <c r="B10374" s="77" t="str">
        <f t="shared" si="953"/>
        <v/>
      </c>
      <c r="C10374" t="str">
        <f t="shared" si="956"/>
        <v/>
      </c>
      <c r="D10374" s="315" t="str">
        <f t="shared" si="955"/>
        <v/>
      </c>
      <c r="E10374" s="228">
        <v>0</v>
      </c>
      <c r="M10374" s="229">
        <f t="shared" si="954"/>
        <v>0</v>
      </c>
    </row>
    <row r="10375" spans="1:13" ht="15" customHeight="1">
      <c r="A10375" s="76"/>
      <c r="B10375" s="77" t="str">
        <f t="shared" ref="B10375:B10438" si="957">IF(A10375="","",TEXT(A10375,"DDDD"))</f>
        <v/>
      </c>
      <c r="C10375" t="str">
        <f t="shared" si="956"/>
        <v/>
      </c>
      <c r="D10375" s="315" t="str">
        <f t="shared" si="955"/>
        <v/>
      </c>
      <c r="E10375" s="228">
        <v>0</v>
      </c>
      <c r="M10375" s="229">
        <f t="shared" ref="M10375:M10438" si="958">IF(H10375=0,0,(1-M$4)*H10375)</f>
        <v>0</v>
      </c>
    </row>
    <row r="10376" spans="1:13" ht="15" customHeight="1">
      <c r="A10376" s="76"/>
      <c r="B10376" s="77" t="str">
        <f t="shared" si="957"/>
        <v/>
      </c>
      <c r="C10376" t="str">
        <f t="shared" si="956"/>
        <v/>
      </c>
      <c r="D10376" s="315" t="str">
        <f t="shared" ref="D10376:D10439" si="959">IF(A10376&lt;&gt;"",PROPER(TEXT(A10376,"Mmmm")),"")</f>
        <v/>
      </c>
      <c r="E10376" s="228">
        <v>0</v>
      </c>
      <c r="M10376" s="229">
        <f t="shared" si="958"/>
        <v>0</v>
      </c>
    </row>
    <row r="10377" spans="1:13" ht="15" customHeight="1">
      <c r="A10377" s="76"/>
      <c r="B10377" s="77" t="str">
        <f t="shared" si="957"/>
        <v/>
      </c>
      <c r="C10377" t="str">
        <f t="shared" si="956"/>
        <v/>
      </c>
      <c r="D10377" s="315" t="str">
        <f t="shared" si="959"/>
        <v/>
      </c>
      <c r="E10377" s="228">
        <v>0</v>
      </c>
      <c r="M10377" s="229">
        <f t="shared" si="958"/>
        <v>0</v>
      </c>
    </row>
    <row r="10378" spans="1:13" ht="15" customHeight="1">
      <c r="A10378" s="76"/>
      <c r="B10378" s="77" t="str">
        <f t="shared" si="957"/>
        <v/>
      </c>
      <c r="C10378" t="str">
        <f t="shared" si="956"/>
        <v/>
      </c>
      <c r="D10378" s="315" t="str">
        <f t="shared" si="959"/>
        <v/>
      </c>
      <c r="E10378" s="228">
        <v>0</v>
      </c>
      <c r="M10378" s="229">
        <f t="shared" si="958"/>
        <v>0</v>
      </c>
    </row>
    <row r="10379" spans="1:13" ht="15" customHeight="1">
      <c r="A10379" s="76"/>
      <c r="B10379" s="77" t="str">
        <f t="shared" si="957"/>
        <v/>
      </c>
      <c r="C10379" t="str">
        <f t="shared" si="956"/>
        <v/>
      </c>
      <c r="D10379" s="315" t="str">
        <f t="shared" si="959"/>
        <v/>
      </c>
      <c r="E10379" s="228">
        <v>0</v>
      </c>
      <c r="M10379" s="229">
        <f t="shared" si="958"/>
        <v>0</v>
      </c>
    </row>
    <row r="10380" spans="1:13" ht="15" customHeight="1">
      <c r="A10380" s="76"/>
      <c r="B10380" s="77" t="str">
        <f t="shared" si="957"/>
        <v/>
      </c>
      <c r="C10380" t="str">
        <f t="shared" si="956"/>
        <v/>
      </c>
      <c r="D10380" s="315" t="str">
        <f t="shared" si="959"/>
        <v/>
      </c>
      <c r="E10380" s="228">
        <v>0</v>
      </c>
      <c r="M10380" s="229">
        <f t="shared" si="958"/>
        <v>0</v>
      </c>
    </row>
    <row r="10381" spans="1:13" ht="15" customHeight="1">
      <c r="A10381" s="76"/>
      <c r="B10381" s="77" t="str">
        <f t="shared" si="957"/>
        <v/>
      </c>
      <c r="C10381" t="str">
        <f t="shared" si="956"/>
        <v/>
      </c>
      <c r="D10381" s="315" t="str">
        <f t="shared" si="959"/>
        <v/>
      </c>
      <c r="E10381" s="228">
        <v>0</v>
      </c>
      <c r="M10381" s="229">
        <f t="shared" si="958"/>
        <v>0</v>
      </c>
    </row>
    <row r="10382" spans="1:13" ht="15" customHeight="1">
      <c r="A10382" s="76"/>
      <c r="B10382" s="77" t="str">
        <f t="shared" si="957"/>
        <v/>
      </c>
      <c r="C10382" t="str">
        <f t="shared" si="956"/>
        <v/>
      </c>
      <c r="D10382" s="315" t="str">
        <f t="shared" si="959"/>
        <v/>
      </c>
      <c r="E10382" s="228">
        <v>0</v>
      </c>
      <c r="M10382" s="229">
        <f t="shared" si="958"/>
        <v>0</v>
      </c>
    </row>
    <row r="10383" spans="1:13" ht="15" customHeight="1">
      <c r="A10383" s="76"/>
      <c r="B10383" s="77" t="str">
        <f t="shared" si="957"/>
        <v/>
      </c>
      <c r="C10383" t="str">
        <f t="shared" si="956"/>
        <v/>
      </c>
      <c r="D10383" s="315" t="str">
        <f t="shared" si="959"/>
        <v/>
      </c>
      <c r="E10383" s="228">
        <v>0</v>
      </c>
      <c r="M10383" s="229">
        <f t="shared" si="958"/>
        <v>0</v>
      </c>
    </row>
    <row r="10384" spans="1:13" ht="15" customHeight="1">
      <c r="A10384" s="76"/>
      <c r="B10384" s="77" t="str">
        <f t="shared" si="957"/>
        <v/>
      </c>
      <c r="C10384" t="str">
        <f t="shared" si="956"/>
        <v/>
      </c>
      <c r="D10384" s="315" t="str">
        <f t="shared" si="959"/>
        <v/>
      </c>
      <c r="E10384" s="228">
        <v>0</v>
      </c>
      <c r="M10384" s="229">
        <f t="shared" si="958"/>
        <v>0</v>
      </c>
    </row>
    <row r="10385" spans="1:13" ht="15" customHeight="1">
      <c r="A10385" s="76"/>
      <c r="B10385" s="77" t="str">
        <f t="shared" si="957"/>
        <v/>
      </c>
      <c r="C10385" t="str">
        <f t="shared" si="956"/>
        <v/>
      </c>
      <c r="D10385" s="315" t="str">
        <f t="shared" si="959"/>
        <v/>
      </c>
      <c r="E10385" s="228">
        <v>0</v>
      </c>
      <c r="M10385" s="229">
        <f t="shared" si="958"/>
        <v>0</v>
      </c>
    </row>
    <row r="10386" spans="1:13" ht="15" customHeight="1">
      <c r="A10386" s="76"/>
      <c r="B10386" s="77" t="str">
        <f t="shared" si="957"/>
        <v/>
      </c>
      <c r="C10386" t="str">
        <f t="shared" si="956"/>
        <v/>
      </c>
      <c r="D10386" s="315" t="str">
        <f t="shared" si="959"/>
        <v/>
      </c>
      <c r="E10386" s="228">
        <v>0</v>
      </c>
      <c r="M10386" s="229">
        <f t="shared" si="958"/>
        <v>0</v>
      </c>
    </row>
    <row r="10387" spans="1:13" ht="15" customHeight="1">
      <c r="A10387" s="76"/>
      <c r="B10387" s="77" t="str">
        <f t="shared" si="957"/>
        <v/>
      </c>
      <c r="C10387" t="str">
        <f t="shared" si="956"/>
        <v/>
      </c>
      <c r="D10387" s="315" t="str">
        <f t="shared" si="959"/>
        <v/>
      </c>
      <c r="E10387" s="228">
        <v>0</v>
      </c>
      <c r="M10387" s="229">
        <f t="shared" si="958"/>
        <v>0</v>
      </c>
    </row>
    <row r="10388" spans="1:13" ht="15" customHeight="1">
      <c r="A10388" s="76"/>
      <c r="B10388" s="77" t="str">
        <f t="shared" si="957"/>
        <v/>
      </c>
      <c r="C10388" t="str">
        <f t="shared" si="956"/>
        <v/>
      </c>
      <c r="D10388" s="315" t="str">
        <f t="shared" si="959"/>
        <v/>
      </c>
      <c r="E10388" s="228">
        <v>0</v>
      </c>
      <c r="M10388" s="229">
        <f t="shared" si="958"/>
        <v>0</v>
      </c>
    </row>
    <row r="10389" spans="1:13" ht="15" customHeight="1">
      <c r="A10389" s="76"/>
      <c r="B10389" s="77" t="str">
        <f t="shared" si="957"/>
        <v/>
      </c>
      <c r="C10389" t="str">
        <f t="shared" si="956"/>
        <v/>
      </c>
      <c r="D10389" s="315" t="str">
        <f t="shared" si="959"/>
        <v/>
      </c>
      <c r="E10389" s="228">
        <v>0</v>
      </c>
      <c r="M10389" s="229">
        <f t="shared" si="958"/>
        <v>0</v>
      </c>
    </row>
    <row r="10390" spans="1:13" ht="15" customHeight="1">
      <c r="A10390" s="76"/>
      <c r="B10390" s="77" t="str">
        <f t="shared" si="957"/>
        <v/>
      </c>
      <c r="C10390" t="str">
        <f t="shared" si="956"/>
        <v/>
      </c>
      <c r="D10390" s="315" t="str">
        <f t="shared" si="959"/>
        <v/>
      </c>
      <c r="E10390" s="228">
        <v>0</v>
      </c>
      <c r="M10390" s="229">
        <f t="shared" si="958"/>
        <v>0</v>
      </c>
    </row>
    <row r="10391" spans="1:13" ht="15" customHeight="1">
      <c r="A10391" s="76"/>
      <c r="B10391" s="77" t="str">
        <f t="shared" si="957"/>
        <v/>
      </c>
      <c r="C10391" t="str">
        <f t="shared" si="956"/>
        <v/>
      </c>
      <c r="D10391" s="315" t="str">
        <f t="shared" si="959"/>
        <v/>
      </c>
      <c r="E10391" s="228">
        <v>0</v>
      </c>
      <c r="M10391" s="229">
        <f t="shared" si="958"/>
        <v>0</v>
      </c>
    </row>
    <row r="10392" spans="1:13" ht="15" customHeight="1">
      <c r="A10392" s="76"/>
      <c r="B10392" s="77" t="str">
        <f t="shared" si="957"/>
        <v/>
      </c>
      <c r="C10392" t="str">
        <f t="shared" si="956"/>
        <v/>
      </c>
      <c r="D10392" s="315" t="str">
        <f t="shared" si="959"/>
        <v/>
      </c>
      <c r="E10392" s="228">
        <v>0</v>
      </c>
      <c r="M10392" s="229">
        <f t="shared" si="958"/>
        <v>0</v>
      </c>
    </row>
    <row r="10393" spans="1:13" ht="15" customHeight="1">
      <c r="A10393" s="76"/>
      <c r="B10393" s="77" t="str">
        <f t="shared" si="957"/>
        <v/>
      </c>
      <c r="C10393" t="str">
        <f t="shared" si="956"/>
        <v/>
      </c>
      <c r="D10393" s="315" t="str">
        <f t="shared" si="959"/>
        <v/>
      </c>
      <c r="E10393" s="228">
        <v>0</v>
      </c>
      <c r="M10393" s="229">
        <f t="shared" si="958"/>
        <v>0</v>
      </c>
    </row>
    <row r="10394" spans="1:13" ht="15" customHeight="1">
      <c r="A10394" s="76"/>
      <c r="B10394" s="77" t="str">
        <f t="shared" si="957"/>
        <v/>
      </c>
      <c r="C10394" t="str">
        <f t="shared" si="956"/>
        <v/>
      </c>
      <c r="D10394" s="315" t="str">
        <f t="shared" si="959"/>
        <v/>
      </c>
      <c r="E10394" s="228">
        <v>0</v>
      </c>
      <c r="M10394" s="229">
        <f t="shared" si="958"/>
        <v>0</v>
      </c>
    </row>
    <row r="10395" spans="1:13" ht="15" customHeight="1">
      <c r="A10395" s="76"/>
      <c r="B10395" s="77" t="str">
        <f t="shared" si="957"/>
        <v/>
      </c>
      <c r="C10395" t="str">
        <f t="shared" si="956"/>
        <v/>
      </c>
      <c r="D10395" s="315" t="str">
        <f t="shared" si="959"/>
        <v/>
      </c>
      <c r="E10395" s="228">
        <v>0</v>
      </c>
      <c r="M10395" s="229">
        <f t="shared" si="958"/>
        <v>0</v>
      </c>
    </row>
    <row r="10396" spans="1:13" ht="15" customHeight="1">
      <c r="A10396" s="76"/>
      <c r="B10396" s="77" t="str">
        <f t="shared" si="957"/>
        <v/>
      </c>
      <c r="C10396" t="str">
        <f t="shared" si="956"/>
        <v/>
      </c>
      <c r="D10396" s="315" t="str">
        <f t="shared" si="959"/>
        <v/>
      </c>
      <c r="E10396" s="228">
        <v>0</v>
      </c>
      <c r="M10396" s="229">
        <f t="shared" si="958"/>
        <v>0</v>
      </c>
    </row>
    <row r="10397" spans="1:13" ht="15" customHeight="1">
      <c r="A10397" s="76"/>
      <c r="B10397" s="77" t="str">
        <f t="shared" si="957"/>
        <v/>
      </c>
      <c r="C10397" t="str">
        <f t="shared" si="956"/>
        <v/>
      </c>
      <c r="D10397" s="315" t="str">
        <f t="shared" si="959"/>
        <v/>
      </c>
      <c r="E10397" s="228">
        <v>0</v>
      </c>
      <c r="M10397" s="229">
        <f t="shared" si="958"/>
        <v>0</v>
      </c>
    </row>
    <row r="10398" spans="1:13" ht="15" customHeight="1">
      <c r="A10398" s="76"/>
      <c r="B10398" s="77" t="str">
        <f t="shared" si="957"/>
        <v/>
      </c>
      <c r="C10398" t="str">
        <f t="shared" si="956"/>
        <v/>
      </c>
      <c r="D10398" s="315" t="str">
        <f t="shared" si="959"/>
        <v/>
      </c>
      <c r="E10398" s="228">
        <v>0</v>
      </c>
      <c r="M10398" s="229">
        <f t="shared" si="958"/>
        <v>0</v>
      </c>
    </row>
    <row r="10399" spans="1:13" ht="15" customHeight="1">
      <c r="A10399" s="76"/>
      <c r="B10399" s="77" t="str">
        <f t="shared" si="957"/>
        <v/>
      </c>
      <c r="C10399" t="str">
        <f t="shared" si="956"/>
        <v/>
      </c>
      <c r="D10399" s="315" t="str">
        <f t="shared" si="959"/>
        <v/>
      </c>
      <c r="E10399" s="228">
        <v>0</v>
      </c>
      <c r="M10399" s="229">
        <f t="shared" si="958"/>
        <v>0</v>
      </c>
    </row>
    <row r="10400" spans="1:13" ht="15" customHeight="1">
      <c r="A10400" s="76"/>
      <c r="B10400" s="77" t="str">
        <f t="shared" si="957"/>
        <v/>
      </c>
      <c r="C10400" t="str">
        <f t="shared" si="956"/>
        <v/>
      </c>
      <c r="D10400" s="315" t="str">
        <f t="shared" si="959"/>
        <v/>
      </c>
      <c r="E10400" s="228">
        <v>0</v>
      </c>
      <c r="M10400" s="229">
        <f t="shared" si="958"/>
        <v>0</v>
      </c>
    </row>
    <row r="10401" spans="1:13" ht="15" customHeight="1">
      <c r="A10401" s="76"/>
      <c r="B10401" s="77" t="str">
        <f t="shared" si="957"/>
        <v/>
      </c>
      <c r="C10401" t="str">
        <f t="shared" si="956"/>
        <v/>
      </c>
      <c r="D10401" s="315" t="str">
        <f t="shared" si="959"/>
        <v/>
      </c>
      <c r="E10401" s="228">
        <v>0</v>
      </c>
      <c r="M10401" s="229">
        <f t="shared" si="958"/>
        <v>0</v>
      </c>
    </row>
    <row r="10402" spans="1:13" ht="15" customHeight="1">
      <c r="A10402" s="76"/>
      <c r="B10402" s="77" t="str">
        <f t="shared" si="957"/>
        <v/>
      </c>
      <c r="C10402" t="str">
        <f t="shared" si="956"/>
        <v/>
      </c>
      <c r="D10402" s="315" t="str">
        <f t="shared" si="959"/>
        <v/>
      </c>
      <c r="E10402" s="228">
        <v>0</v>
      </c>
      <c r="M10402" s="229">
        <f t="shared" si="958"/>
        <v>0</v>
      </c>
    </row>
    <row r="10403" spans="1:13" ht="15" customHeight="1">
      <c r="A10403" s="76"/>
      <c r="B10403" s="77" t="str">
        <f t="shared" si="957"/>
        <v/>
      </c>
      <c r="C10403" t="str">
        <f t="shared" si="956"/>
        <v/>
      </c>
      <c r="D10403" s="315" t="str">
        <f t="shared" si="959"/>
        <v/>
      </c>
      <c r="E10403" s="228">
        <v>0</v>
      </c>
      <c r="M10403" s="229">
        <f t="shared" si="958"/>
        <v>0</v>
      </c>
    </row>
    <row r="10404" spans="1:13" ht="15" customHeight="1">
      <c r="A10404" s="76"/>
      <c r="B10404" s="77" t="str">
        <f t="shared" si="957"/>
        <v/>
      </c>
      <c r="C10404" t="str">
        <f t="shared" si="956"/>
        <v/>
      </c>
      <c r="D10404" s="315" t="str">
        <f t="shared" si="959"/>
        <v/>
      </c>
      <c r="E10404" s="228">
        <v>0</v>
      </c>
      <c r="M10404" s="229">
        <f t="shared" si="958"/>
        <v>0</v>
      </c>
    </row>
    <row r="10405" spans="1:13" ht="15" customHeight="1">
      <c r="A10405" s="76"/>
      <c r="B10405" s="77" t="str">
        <f t="shared" si="957"/>
        <v/>
      </c>
      <c r="C10405" t="str">
        <f t="shared" si="956"/>
        <v/>
      </c>
      <c r="D10405" s="315" t="str">
        <f t="shared" si="959"/>
        <v/>
      </c>
      <c r="E10405" s="228">
        <v>0</v>
      </c>
      <c r="M10405" s="229">
        <f t="shared" si="958"/>
        <v>0</v>
      </c>
    </row>
    <row r="10406" spans="1:13" ht="15" customHeight="1">
      <c r="A10406" s="76"/>
      <c r="B10406" s="77" t="str">
        <f t="shared" si="957"/>
        <v/>
      </c>
      <c r="C10406" t="str">
        <f t="shared" si="956"/>
        <v/>
      </c>
      <c r="D10406" s="315" t="str">
        <f t="shared" si="959"/>
        <v/>
      </c>
      <c r="E10406" s="228">
        <v>0</v>
      </c>
      <c r="M10406" s="229">
        <f t="shared" si="958"/>
        <v>0</v>
      </c>
    </row>
    <row r="10407" spans="1:13" ht="15" customHeight="1">
      <c r="A10407" s="76"/>
      <c r="B10407" s="77" t="str">
        <f t="shared" si="957"/>
        <v/>
      </c>
      <c r="C10407" t="str">
        <f t="shared" si="956"/>
        <v/>
      </c>
      <c r="D10407" s="315" t="str">
        <f t="shared" si="959"/>
        <v/>
      </c>
      <c r="E10407" s="228">
        <v>0</v>
      </c>
      <c r="M10407" s="229">
        <f t="shared" si="958"/>
        <v>0</v>
      </c>
    </row>
    <row r="10408" spans="1:13" ht="15" customHeight="1">
      <c r="A10408" s="76"/>
      <c r="B10408" s="77" t="str">
        <f t="shared" si="957"/>
        <v/>
      </c>
      <c r="C10408" t="str">
        <f t="shared" si="956"/>
        <v/>
      </c>
      <c r="D10408" s="315" t="str">
        <f t="shared" si="959"/>
        <v/>
      </c>
      <c r="E10408" s="228">
        <v>0</v>
      </c>
      <c r="M10408" s="229">
        <f t="shared" si="958"/>
        <v>0</v>
      </c>
    </row>
    <row r="10409" spans="1:13" ht="15" customHeight="1">
      <c r="A10409" s="76"/>
      <c r="B10409" s="77" t="str">
        <f t="shared" si="957"/>
        <v/>
      </c>
      <c r="C10409" t="str">
        <f t="shared" si="956"/>
        <v/>
      </c>
      <c r="D10409" s="315" t="str">
        <f t="shared" si="959"/>
        <v/>
      </c>
      <c r="E10409" s="228">
        <v>0</v>
      </c>
      <c r="M10409" s="229">
        <f t="shared" si="958"/>
        <v>0</v>
      </c>
    </row>
    <row r="10410" spans="1:13" ht="15" customHeight="1">
      <c r="A10410" s="76"/>
      <c r="B10410" s="77" t="str">
        <f t="shared" si="957"/>
        <v/>
      </c>
      <c r="C10410" t="str">
        <f t="shared" si="956"/>
        <v/>
      </c>
      <c r="D10410" s="315" t="str">
        <f t="shared" si="959"/>
        <v/>
      </c>
      <c r="E10410" s="228">
        <v>0</v>
      </c>
      <c r="M10410" s="229">
        <f t="shared" si="958"/>
        <v>0</v>
      </c>
    </row>
    <row r="10411" spans="1:13" ht="15" customHeight="1">
      <c r="A10411" s="76"/>
      <c r="B10411" s="77" t="str">
        <f t="shared" si="957"/>
        <v/>
      </c>
      <c r="C10411" t="str">
        <f t="shared" si="956"/>
        <v/>
      </c>
      <c r="D10411" s="315" t="str">
        <f t="shared" si="959"/>
        <v/>
      </c>
      <c r="E10411" s="228">
        <v>0</v>
      </c>
      <c r="M10411" s="229">
        <f t="shared" si="958"/>
        <v>0</v>
      </c>
    </row>
    <row r="10412" spans="1:13" ht="15" customHeight="1">
      <c r="A10412" s="76"/>
      <c r="B10412" s="77" t="str">
        <f t="shared" si="957"/>
        <v/>
      </c>
      <c r="C10412" t="str">
        <f t="shared" si="956"/>
        <v/>
      </c>
      <c r="D10412" s="315" t="str">
        <f t="shared" si="959"/>
        <v/>
      </c>
      <c r="E10412" s="228">
        <v>0</v>
      </c>
      <c r="M10412" s="229">
        <f t="shared" si="958"/>
        <v>0</v>
      </c>
    </row>
    <row r="10413" spans="1:13" ht="15" customHeight="1">
      <c r="A10413" s="76"/>
      <c r="B10413" s="77" t="str">
        <f t="shared" si="957"/>
        <v/>
      </c>
      <c r="C10413" t="str">
        <f t="shared" si="956"/>
        <v/>
      </c>
      <c r="D10413" s="315" t="str">
        <f t="shared" si="959"/>
        <v/>
      </c>
      <c r="E10413" s="228">
        <v>0</v>
      </c>
      <c r="M10413" s="229">
        <f t="shared" si="958"/>
        <v>0</v>
      </c>
    </row>
    <row r="10414" spans="1:13" ht="15" customHeight="1">
      <c r="A10414" s="76"/>
      <c r="B10414" s="77" t="str">
        <f t="shared" si="957"/>
        <v/>
      </c>
      <c r="C10414" t="str">
        <f t="shared" si="956"/>
        <v/>
      </c>
      <c r="D10414" s="315" t="str">
        <f t="shared" si="959"/>
        <v/>
      </c>
      <c r="E10414" s="228">
        <v>0</v>
      </c>
      <c r="M10414" s="229">
        <f t="shared" si="958"/>
        <v>0</v>
      </c>
    </row>
    <row r="10415" spans="1:13" ht="15" customHeight="1">
      <c r="A10415" s="76"/>
      <c r="B10415" s="77" t="str">
        <f t="shared" si="957"/>
        <v/>
      </c>
      <c r="C10415" t="str">
        <f t="shared" si="956"/>
        <v/>
      </c>
      <c r="D10415" s="315" t="str">
        <f t="shared" si="959"/>
        <v/>
      </c>
      <c r="E10415" s="228">
        <v>0</v>
      </c>
      <c r="M10415" s="229">
        <f t="shared" si="958"/>
        <v>0</v>
      </c>
    </row>
    <row r="10416" spans="1:13" ht="15" customHeight="1">
      <c r="A10416" s="76"/>
      <c r="B10416" s="77" t="str">
        <f t="shared" si="957"/>
        <v/>
      </c>
      <c r="C10416" t="str">
        <f t="shared" si="956"/>
        <v/>
      </c>
      <c r="D10416" s="315" t="str">
        <f t="shared" si="959"/>
        <v/>
      </c>
      <c r="E10416" s="228">
        <v>0</v>
      </c>
      <c r="M10416" s="229">
        <f t="shared" si="958"/>
        <v>0</v>
      </c>
    </row>
    <row r="10417" spans="1:13" ht="15" customHeight="1">
      <c r="A10417" s="76"/>
      <c r="B10417" s="77" t="str">
        <f t="shared" si="957"/>
        <v/>
      </c>
      <c r="C10417" t="str">
        <f t="shared" si="956"/>
        <v/>
      </c>
      <c r="D10417" s="315" t="str">
        <f t="shared" si="959"/>
        <v/>
      </c>
      <c r="E10417" s="228">
        <v>0</v>
      </c>
      <c r="M10417" s="229">
        <f t="shared" si="958"/>
        <v>0</v>
      </c>
    </row>
    <row r="10418" spans="1:13" ht="15" customHeight="1">
      <c r="A10418" s="76"/>
      <c r="B10418" s="77" t="str">
        <f t="shared" si="957"/>
        <v/>
      </c>
      <c r="C10418" t="str">
        <f t="shared" si="956"/>
        <v/>
      </c>
      <c r="D10418" s="315" t="str">
        <f t="shared" si="959"/>
        <v/>
      </c>
      <c r="E10418" s="228">
        <v>0</v>
      </c>
      <c r="M10418" s="229">
        <f t="shared" si="958"/>
        <v>0</v>
      </c>
    </row>
    <row r="10419" spans="1:13" ht="15" customHeight="1">
      <c r="A10419" s="76"/>
      <c r="B10419" s="77" t="str">
        <f t="shared" si="957"/>
        <v/>
      </c>
      <c r="C10419" t="str">
        <f t="shared" si="956"/>
        <v/>
      </c>
      <c r="D10419" s="315" t="str">
        <f t="shared" si="959"/>
        <v/>
      </c>
      <c r="E10419" s="228">
        <v>0</v>
      </c>
      <c r="M10419" s="229">
        <f t="shared" si="958"/>
        <v>0</v>
      </c>
    </row>
    <row r="10420" spans="1:13" ht="15" customHeight="1">
      <c r="A10420" s="76"/>
      <c r="B10420" s="77" t="str">
        <f t="shared" si="957"/>
        <v/>
      </c>
      <c r="C10420" t="str">
        <f t="shared" si="956"/>
        <v/>
      </c>
      <c r="D10420" s="315" t="str">
        <f t="shared" si="959"/>
        <v/>
      </c>
      <c r="E10420" s="228">
        <v>0</v>
      </c>
      <c r="M10420" s="229">
        <f t="shared" si="958"/>
        <v>0</v>
      </c>
    </row>
    <row r="10421" spans="1:13" ht="15" customHeight="1">
      <c r="A10421" s="76"/>
      <c r="B10421" s="77" t="str">
        <f t="shared" si="957"/>
        <v/>
      </c>
      <c r="C10421" t="str">
        <f t="shared" si="956"/>
        <v/>
      </c>
      <c r="D10421" s="315" t="str">
        <f t="shared" si="959"/>
        <v/>
      </c>
      <c r="E10421" s="228">
        <v>0</v>
      </c>
      <c r="M10421" s="229">
        <f t="shared" si="958"/>
        <v>0</v>
      </c>
    </row>
    <row r="10422" spans="1:13" ht="15" customHeight="1">
      <c r="A10422" s="76"/>
      <c r="B10422" s="77" t="str">
        <f t="shared" si="957"/>
        <v/>
      </c>
      <c r="C10422" t="str">
        <f t="shared" si="956"/>
        <v/>
      </c>
      <c r="D10422" s="315" t="str">
        <f t="shared" si="959"/>
        <v/>
      </c>
      <c r="E10422" s="228">
        <v>0</v>
      </c>
      <c r="M10422" s="229">
        <f t="shared" si="958"/>
        <v>0</v>
      </c>
    </row>
    <row r="10423" spans="1:13" ht="15" customHeight="1">
      <c r="A10423" s="76"/>
      <c r="B10423" s="77" t="str">
        <f t="shared" si="957"/>
        <v/>
      </c>
      <c r="C10423" t="str">
        <f t="shared" si="956"/>
        <v/>
      </c>
      <c r="D10423" s="315" t="str">
        <f t="shared" si="959"/>
        <v/>
      </c>
      <c r="E10423" s="228">
        <v>0</v>
      </c>
      <c r="M10423" s="229">
        <f t="shared" si="958"/>
        <v>0</v>
      </c>
    </row>
    <row r="10424" spans="1:13" ht="15" customHeight="1">
      <c r="A10424" s="76"/>
      <c r="B10424" s="77" t="str">
        <f t="shared" si="957"/>
        <v/>
      </c>
      <c r="C10424" t="str">
        <f t="shared" si="956"/>
        <v/>
      </c>
      <c r="D10424" s="315" t="str">
        <f t="shared" si="959"/>
        <v/>
      </c>
      <c r="E10424" s="228">
        <v>0</v>
      </c>
      <c r="M10424" s="229">
        <f t="shared" si="958"/>
        <v>0</v>
      </c>
    </row>
    <row r="10425" spans="1:13" ht="15" customHeight="1">
      <c r="A10425" s="76"/>
      <c r="B10425" s="77" t="str">
        <f t="shared" si="957"/>
        <v/>
      </c>
      <c r="C10425" t="str">
        <f t="shared" si="956"/>
        <v/>
      </c>
      <c r="D10425" s="315" t="str">
        <f t="shared" si="959"/>
        <v/>
      </c>
      <c r="E10425" s="228">
        <v>0</v>
      </c>
      <c r="M10425" s="229">
        <f t="shared" si="958"/>
        <v>0</v>
      </c>
    </row>
    <row r="10426" spans="1:13" ht="15" customHeight="1">
      <c r="A10426" s="76"/>
      <c r="B10426" s="77" t="str">
        <f t="shared" si="957"/>
        <v/>
      </c>
      <c r="C10426" t="str">
        <f t="shared" si="956"/>
        <v/>
      </c>
      <c r="D10426" s="315" t="str">
        <f t="shared" si="959"/>
        <v/>
      </c>
      <c r="E10426" s="228">
        <v>0</v>
      </c>
      <c r="M10426" s="229">
        <f t="shared" si="958"/>
        <v>0</v>
      </c>
    </row>
    <row r="10427" spans="1:13" ht="15" customHeight="1">
      <c r="A10427" s="76"/>
      <c r="B10427" s="77" t="str">
        <f t="shared" si="957"/>
        <v/>
      </c>
      <c r="C10427" t="str">
        <f t="shared" si="956"/>
        <v/>
      </c>
      <c r="D10427" s="315" t="str">
        <f t="shared" si="959"/>
        <v/>
      </c>
      <c r="E10427" s="228">
        <v>0</v>
      </c>
      <c r="M10427" s="229">
        <f t="shared" si="958"/>
        <v>0</v>
      </c>
    </row>
    <row r="10428" spans="1:13" ht="15" customHeight="1">
      <c r="A10428" s="76"/>
      <c r="B10428" s="77" t="str">
        <f t="shared" si="957"/>
        <v/>
      </c>
      <c r="C10428" t="str">
        <f t="shared" si="956"/>
        <v/>
      </c>
      <c r="D10428" s="315" t="str">
        <f t="shared" si="959"/>
        <v/>
      </c>
      <c r="E10428" s="228">
        <v>0</v>
      </c>
      <c r="M10428" s="229">
        <f t="shared" si="958"/>
        <v>0</v>
      </c>
    </row>
    <row r="10429" spans="1:13" ht="15" customHeight="1">
      <c r="A10429" s="76"/>
      <c r="B10429" s="77" t="str">
        <f t="shared" si="957"/>
        <v/>
      </c>
      <c r="C10429" t="str">
        <f t="shared" si="956"/>
        <v/>
      </c>
      <c r="D10429" s="315" t="str">
        <f t="shared" si="959"/>
        <v/>
      </c>
      <c r="E10429" s="228">
        <v>0</v>
      </c>
      <c r="M10429" s="229">
        <f t="shared" si="958"/>
        <v>0</v>
      </c>
    </row>
    <row r="10430" spans="1:13" ht="15" customHeight="1">
      <c r="A10430" s="76"/>
      <c r="B10430" s="77" t="str">
        <f t="shared" si="957"/>
        <v/>
      </c>
      <c r="C10430" t="str">
        <f t="shared" si="956"/>
        <v/>
      </c>
      <c r="D10430" s="315" t="str">
        <f t="shared" si="959"/>
        <v/>
      </c>
      <c r="E10430" s="228">
        <v>0</v>
      </c>
      <c r="M10430" s="229">
        <f t="shared" si="958"/>
        <v>0</v>
      </c>
    </row>
    <row r="10431" spans="1:13" ht="15" customHeight="1">
      <c r="A10431" s="76"/>
      <c r="B10431" s="77" t="str">
        <f t="shared" si="957"/>
        <v/>
      </c>
      <c r="C10431" t="str">
        <f t="shared" si="956"/>
        <v/>
      </c>
      <c r="D10431" s="315" t="str">
        <f t="shared" si="959"/>
        <v/>
      </c>
      <c r="E10431" s="228">
        <v>0</v>
      </c>
      <c r="M10431" s="229">
        <f t="shared" si="958"/>
        <v>0</v>
      </c>
    </row>
    <row r="10432" spans="1:13" ht="15" customHeight="1">
      <c r="A10432" s="76"/>
      <c r="B10432" s="77" t="str">
        <f t="shared" si="957"/>
        <v/>
      </c>
      <c r="C10432" t="str">
        <f t="shared" si="956"/>
        <v/>
      </c>
      <c r="D10432" s="315" t="str">
        <f t="shared" si="959"/>
        <v/>
      </c>
      <c r="E10432" s="228">
        <v>0</v>
      </c>
      <c r="M10432" s="229">
        <f t="shared" si="958"/>
        <v>0</v>
      </c>
    </row>
    <row r="10433" spans="1:13" ht="15" customHeight="1">
      <c r="A10433" s="76"/>
      <c r="B10433" s="77" t="str">
        <f t="shared" si="957"/>
        <v/>
      </c>
      <c r="C10433" t="str">
        <f t="shared" ref="C10433:C10496" si="960">IF(A10433&lt;&gt;"",TEXT(A10433,"aaaa"),"")</f>
        <v/>
      </c>
      <c r="D10433" s="315" t="str">
        <f t="shared" si="959"/>
        <v/>
      </c>
      <c r="E10433" s="228">
        <v>0</v>
      </c>
      <c r="M10433" s="229">
        <f t="shared" si="958"/>
        <v>0</v>
      </c>
    </row>
    <row r="10434" spans="1:13" ht="15" customHeight="1">
      <c r="A10434" s="76"/>
      <c r="B10434" s="77" t="str">
        <f t="shared" si="957"/>
        <v/>
      </c>
      <c r="C10434" t="str">
        <f t="shared" si="960"/>
        <v/>
      </c>
      <c r="D10434" s="315" t="str">
        <f t="shared" si="959"/>
        <v/>
      </c>
      <c r="E10434" s="228">
        <v>0</v>
      </c>
      <c r="M10434" s="229">
        <f t="shared" si="958"/>
        <v>0</v>
      </c>
    </row>
    <row r="10435" spans="1:13" ht="15" customHeight="1">
      <c r="A10435" s="76"/>
      <c r="B10435" s="77" t="str">
        <f t="shared" si="957"/>
        <v/>
      </c>
      <c r="C10435" t="str">
        <f t="shared" si="960"/>
        <v/>
      </c>
      <c r="D10435" s="315" t="str">
        <f t="shared" si="959"/>
        <v/>
      </c>
      <c r="E10435" s="228">
        <v>0</v>
      </c>
      <c r="M10435" s="229">
        <f t="shared" si="958"/>
        <v>0</v>
      </c>
    </row>
    <row r="10436" spans="1:13" ht="15" customHeight="1">
      <c r="A10436" s="76"/>
      <c r="B10436" s="77" t="str">
        <f t="shared" si="957"/>
        <v/>
      </c>
      <c r="C10436" t="str">
        <f t="shared" si="960"/>
        <v/>
      </c>
      <c r="D10436" s="315" t="str">
        <f t="shared" si="959"/>
        <v/>
      </c>
      <c r="E10436" s="228">
        <v>0</v>
      </c>
      <c r="M10436" s="229">
        <f t="shared" si="958"/>
        <v>0</v>
      </c>
    </row>
    <row r="10437" spans="1:13" ht="15" customHeight="1">
      <c r="A10437" s="76"/>
      <c r="B10437" s="77" t="str">
        <f t="shared" si="957"/>
        <v/>
      </c>
      <c r="C10437" t="str">
        <f t="shared" si="960"/>
        <v/>
      </c>
      <c r="D10437" s="315" t="str">
        <f t="shared" si="959"/>
        <v/>
      </c>
      <c r="E10437" s="228">
        <v>0</v>
      </c>
      <c r="M10437" s="229">
        <f t="shared" si="958"/>
        <v>0</v>
      </c>
    </row>
    <row r="10438" spans="1:13" ht="15" customHeight="1">
      <c r="A10438" s="76"/>
      <c r="B10438" s="77" t="str">
        <f t="shared" si="957"/>
        <v/>
      </c>
      <c r="C10438" t="str">
        <f t="shared" si="960"/>
        <v/>
      </c>
      <c r="D10438" s="315" t="str">
        <f t="shared" si="959"/>
        <v/>
      </c>
      <c r="E10438" s="228">
        <v>0</v>
      </c>
      <c r="M10438" s="229">
        <f t="shared" si="958"/>
        <v>0</v>
      </c>
    </row>
    <row r="10439" spans="1:13" ht="15" customHeight="1">
      <c r="A10439" s="76"/>
      <c r="B10439" s="77" t="str">
        <f t="shared" ref="B10439:B10502" si="961">IF(A10439="","",TEXT(A10439,"DDDD"))</f>
        <v/>
      </c>
      <c r="C10439" t="str">
        <f t="shared" si="960"/>
        <v/>
      </c>
      <c r="D10439" s="315" t="str">
        <f t="shared" si="959"/>
        <v/>
      </c>
      <c r="E10439" s="228">
        <v>0</v>
      </c>
      <c r="M10439" s="229">
        <f t="shared" ref="M10439:M10502" si="962">IF(H10439=0,0,(1-M$4)*H10439)</f>
        <v>0</v>
      </c>
    </row>
    <row r="10440" spans="1:13" ht="15" customHeight="1">
      <c r="A10440" s="76"/>
      <c r="B10440" s="77" t="str">
        <f t="shared" si="961"/>
        <v/>
      </c>
      <c r="C10440" t="str">
        <f t="shared" si="960"/>
        <v/>
      </c>
      <c r="D10440" s="315" t="str">
        <f t="shared" ref="D10440:D10503" si="963">IF(A10440&lt;&gt;"",PROPER(TEXT(A10440,"Mmmm")),"")</f>
        <v/>
      </c>
      <c r="E10440" s="228">
        <v>0</v>
      </c>
      <c r="M10440" s="229">
        <f t="shared" si="962"/>
        <v>0</v>
      </c>
    </row>
    <row r="10441" spans="1:13" ht="15" customHeight="1">
      <c r="A10441" s="76"/>
      <c r="B10441" s="77" t="str">
        <f t="shared" si="961"/>
        <v/>
      </c>
      <c r="C10441" t="str">
        <f t="shared" si="960"/>
        <v/>
      </c>
      <c r="D10441" s="315" t="str">
        <f t="shared" si="963"/>
        <v/>
      </c>
      <c r="E10441" s="228">
        <v>0</v>
      </c>
      <c r="M10441" s="229">
        <f t="shared" si="962"/>
        <v>0</v>
      </c>
    </row>
    <row r="10442" spans="1:13" ht="15" customHeight="1">
      <c r="A10442" s="76"/>
      <c r="B10442" s="77" t="str">
        <f t="shared" si="961"/>
        <v/>
      </c>
      <c r="C10442" t="str">
        <f t="shared" si="960"/>
        <v/>
      </c>
      <c r="D10442" s="315" t="str">
        <f t="shared" si="963"/>
        <v/>
      </c>
      <c r="E10442" s="228">
        <v>0</v>
      </c>
      <c r="M10442" s="229">
        <f t="shared" si="962"/>
        <v>0</v>
      </c>
    </row>
    <row r="10443" spans="1:13" ht="15" customHeight="1">
      <c r="A10443" s="76"/>
      <c r="B10443" s="77" t="str">
        <f t="shared" si="961"/>
        <v/>
      </c>
      <c r="C10443" t="str">
        <f t="shared" si="960"/>
        <v/>
      </c>
      <c r="D10443" s="315" t="str">
        <f t="shared" si="963"/>
        <v/>
      </c>
      <c r="E10443" s="228">
        <v>0</v>
      </c>
      <c r="M10443" s="229">
        <f t="shared" si="962"/>
        <v>0</v>
      </c>
    </row>
    <row r="10444" spans="1:13" ht="15" customHeight="1">
      <c r="A10444" s="76"/>
      <c r="B10444" s="77" t="str">
        <f t="shared" si="961"/>
        <v/>
      </c>
      <c r="C10444" t="str">
        <f t="shared" si="960"/>
        <v/>
      </c>
      <c r="D10444" s="315" t="str">
        <f t="shared" si="963"/>
        <v/>
      </c>
      <c r="E10444" s="228">
        <v>0</v>
      </c>
      <c r="M10444" s="229">
        <f t="shared" si="962"/>
        <v>0</v>
      </c>
    </row>
    <row r="10445" spans="1:13" ht="15" customHeight="1">
      <c r="A10445" s="76"/>
      <c r="B10445" s="77" t="str">
        <f t="shared" si="961"/>
        <v/>
      </c>
      <c r="C10445" t="str">
        <f t="shared" si="960"/>
        <v/>
      </c>
      <c r="D10445" s="315" t="str">
        <f t="shared" si="963"/>
        <v/>
      </c>
      <c r="E10445" s="228">
        <v>0</v>
      </c>
      <c r="M10445" s="229">
        <f t="shared" si="962"/>
        <v>0</v>
      </c>
    </row>
    <row r="10446" spans="1:13" ht="15" customHeight="1">
      <c r="A10446" s="76"/>
      <c r="B10446" s="77" t="str">
        <f t="shared" si="961"/>
        <v/>
      </c>
      <c r="C10446" t="str">
        <f t="shared" si="960"/>
        <v/>
      </c>
      <c r="D10446" s="315" t="str">
        <f t="shared" si="963"/>
        <v/>
      </c>
      <c r="E10446" s="228">
        <v>0</v>
      </c>
      <c r="M10446" s="229">
        <f t="shared" si="962"/>
        <v>0</v>
      </c>
    </row>
    <row r="10447" spans="1:13" ht="15" customHeight="1">
      <c r="A10447" s="76"/>
      <c r="B10447" s="77" t="str">
        <f t="shared" si="961"/>
        <v/>
      </c>
      <c r="C10447" t="str">
        <f t="shared" si="960"/>
        <v/>
      </c>
      <c r="D10447" s="315" t="str">
        <f t="shared" si="963"/>
        <v/>
      </c>
      <c r="E10447" s="228">
        <v>0</v>
      </c>
      <c r="M10447" s="229">
        <f t="shared" si="962"/>
        <v>0</v>
      </c>
    </row>
    <row r="10448" spans="1:13" ht="15" customHeight="1">
      <c r="A10448" s="76"/>
      <c r="B10448" s="77" t="str">
        <f t="shared" si="961"/>
        <v/>
      </c>
      <c r="C10448" t="str">
        <f t="shared" si="960"/>
        <v/>
      </c>
      <c r="D10448" s="315" t="str">
        <f t="shared" si="963"/>
        <v/>
      </c>
      <c r="E10448" s="228">
        <v>0</v>
      </c>
      <c r="M10448" s="229">
        <f t="shared" si="962"/>
        <v>0</v>
      </c>
    </row>
    <row r="10449" spans="1:13" ht="15" customHeight="1">
      <c r="A10449" s="76"/>
      <c r="B10449" s="77" t="str">
        <f t="shared" si="961"/>
        <v/>
      </c>
      <c r="C10449" t="str">
        <f t="shared" si="960"/>
        <v/>
      </c>
      <c r="D10449" s="315" t="str">
        <f t="shared" si="963"/>
        <v/>
      </c>
      <c r="E10449" s="228">
        <v>0</v>
      </c>
      <c r="M10449" s="229">
        <f t="shared" si="962"/>
        <v>0</v>
      </c>
    </row>
    <row r="10450" spans="1:13" ht="15" customHeight="1">
      <c r="A10450" s="76"/>
      <c r="B10450" s="77" t="str">
        <f t="shared" si="961"/>
        <v/>
      </c>
      <c r="C10450" t="str">
        <f t="shared" si="960"/>
        <v/>
      </c>
      <c r="D10450" s="315" t="str">
        <f t="shared" si="963"/>
        <v/>
      </c>
      <c r="E10450" s="228">
        <v>0</v>
      </c>
      <c r="M10450" s="229">
        <f t="shared" si="962"/>
        <v>0</v>
      </c>
    </row>
    <row r="10451" spans="1:13" ht="15" customHeight="1">
      <c r="A10451" s="76"/>
      <c r="B10451" s="77" t="str">
        <f t="shared" si="961"/>
        <v/>
      </c>
      <c r="C10451" t="str">
        <f t="shared" si="960"/>
        <v/>
      </c>
      <c r="D10451" s="315" t="str">
        <f t="shared" si="963"/>
        <v/>
      </c>
      <c r="E10451" s="228">
        <v>0</v>
      </c>
      <c r="M10451" s="229">
        <f t="shared" si="962"/>
        <v>0</v>
      </c>
    </row>
    <row r="10452" spans="1:13" ht="15" customHeight="1">
      <c r="A10452" s="76"/>
      <c r="B10452" s="77" t="str">
        <f t="shared" si="961"/>
        <v/>
      </c>
      <c r="C10452" t="str">
        <f t="shared" si="960"/>
        <v/>
      </c>
      <c r="D10452" s="315" t="str">
        <f t="shared" si="963"/>
        <v/>
      </c>
      <c r="E10452" s="228">
        <v>0</v>
      </c>
      <c r="M10452" s="229">
        <f t="shared" si="962"/>
        <v>0</v>
      </c>
    </row>
    <row r="10453" spans="1:13" ht="15" customHeight="1">
      <c r="A10453" s="76"/>
      <c r="B10453" s="77" t="str">
        <f t="shared" si="961"/>
        <v/>
      </c>
      <c r="C10453" t="str">
        <f t="shared" si="960"/>
        <v/>
      </c>
      <c r="D10453" s="315" t="str">
        <f t="shared" si="963"/>
        <v/>
      </c>
      <c r="E10453" s="228">
        <v>0</v>
      </c>
      <c r="M10453" s="229">
        <f t="shared" si="962"/>
        <v>0</v>
      </c>
    </row>
    <row r="10454" spans="1:13" ht="15" customHeight="1">
      <c r="A10454" s="76"/>
      <c r="B10454" s="77" t="str">
        <f t="shared" si="961"/>
        <v/>
      </c>
      <c r="C10454" t="str">
        <f t="shared" si="960"/>
        <v/>
      </c>
      <c r="D10454" s="315" t="str">
        <f t="shared" si="963"/>
        <v/>
      </c>
      <c r="E10454" s="228">
        <v>0</v>
      </c>
      <c r="M10454" s="229">
        <f t="shared" si="962"/>
        <v>0</v>
      </c>
    </row>
    <row r="10455" spans="1:13" ht="15" customHeight="1">
      <c r="A10455" s="76"/>
      <c r="B10455" s="77" t="str">
        <f t="shared" si="961"/>
        <v/>
      </c>
      <c r="C10455" t="str">
        <f t="shared" si="960"/>
        <v/>
      </c>
      <c r="D10455" s="315" t="str">
        <f t="shared" si="963"/>
        <v/>
      </c>
      <c r="E10455" s="228">
        <v>0</v>
      </c>
      <c r="M10455" s="229">
        <f t="shared" si="962"/>
        <v>0</v>
      </c>
    </row>
    <row r="10456" spans="1:13" ht="15" customHeight="1">
      <c r="A10456" s="76"/>
      <c r="B10456" s="77" t="str">
        <f t="shared" si="961"/>
        <v/>
      </c>
      <c r="C10456" t="str">
        <f t="shared" si="960"/>
        <v/>
      </c>
      <c r="D10456" s="315" t="str">
        <f t="shared" si="963"/>
        <v/>
      </c>
      <c r="E10456" s="228">
        <v>0</v>
      </c>
      <c r="M10456" s="229">
        <f t="shared" si="962"/>
        <v>0</v>
      </c>
    </row>
    <row r="10457" spans="1:13" ht="15" customHeight="1">
      <c r="A10457" s="76"/>
      <c r="B10457" s="77" t="str">
        <f t="shared" si="961"/>
        <v/>
      </c>
      <c r="C10457" t="str">
        <f t="shared" si="960"/>
        <v/>
      </c>
      <c r="D10457" s="315" t="str">
        <f t="shared" si="963"/>
        <v/>
      </c>
      <c r="E10457" s="228">
        <v>0</v>
      </c>
      <c r="M10457" s="229">
        <f t="shared" si="962"/>
        <v>0</v>
      </c>
    </row>
    <row r="10458" spans="1:13" ht="15" customHeight="1">
      <c r="A10458" s="76"/>
      <c r="B10458" s="77" t="str">
        <f t="shared" si="961"/>
        <v/>
      </c>
      <c r="C10458" t="str">
        <f t="shared" si="960"/>
        <v/>
      </c>
      <c r="D10458" s="315" t="str">
        <f t="shared" si="963"/>
        <v/>
      </c>
      <c r="E10458" s="228">
        <v>0</v>
      </c>
      <c r="M10458" s="229">
        <f t="shared" si="962"/>
        <v>0</v>
      </c>
    </row>
    <row r="10459" spans="1:13" ht="15" customHeight="1">
      <c r="A10459" s="76"/>
      <c r="B10459" s="77" t="str">
        <f t="shared" si="961"/>
        <v/>
      </c>
      <c r="C10459" t="str">
        <f t="shared" si="960"/>
        <v/>
      </c>
      <c r="D10459" s="315" t="str">
        <f t="shared" si="963"/>
        <v/>
      </c>
      <c r="E10459" s="228">
        <v>0</v>
      </c>
      <c r="M10459" s="229">
        <f t="shared" si="962"/>
        <v>0</v>
      </c>
    </row>
    <row r="10460" spans="1:13" ht="15" customHeight="1">
      <c r="A10460" s="76"/>
      <c r="B10460" s="77" t="str">
        <f t="shared" si="961"/>
        <v/>
      </c>
      <c r="C10460" t="str">
        <f t="shared" si="960"/>
        <v/>
      </c>
      <c r="D10460" s="315" t="str">
        <f t="shared" si="963"/>
        <v/>
      </c>
      <c r="E10460" s="228">
        <v>0</v>
      </c>
      <c r="M10460" s="229">
        <f t="shared" si="962"/>
        <v>0</v>
      </c>
    </row>
    <row r="10461" spans="1:13" ht="15" customHeight="1">
      <c r="A10461" s="76"/>
      <c r="B10461" s="77" t="str">
        <f t="shared" si="961"/>
        <v/>
      </c>
      <c r="C10461" t="str">
        <f t="shared" si="960"/>
        <v/>
      </c>
      <c r="D10461" s="315" t="str">
        <f t="shared" si="963"/>
        <v/>
      </c>
      <c r="E10461" s="228">
        <v>0</v>
      </c>
      <c r="M10461" s="229">
        <f t="shared" si="962"/>
        <v>0</v>
      </c>
    </row>
    <row r="10462" spans="1:13" ht="15" customHeight="1">
      <c r="A10462" s="76"/>
      <c r="B10462" s="77" t="str">
        <f t="shared" si="961"/>
        <v/>
      </c>
      <c r="C10462" t="str">
        <f t="shared" si="960"/>
        <v/>
      </c>
      <c r="D10462" s="315" t="str">
        <f t="shared" si="963"/>
        <v/>
      </c>
      <c r="E10462" s="228">
        <v>0</v>
      </c>
      <c r="M10462" s="229">
        <f t="shared" si="962"/>
        <v>0</v>
      </c>
    </row>
    <row r="10463" spans="1:13" ht="15" customHeight="1">
      <c r="A10463" s="76"/>
      <c r="B10463" s="77" t="str">
        <f t="shared" si="961"/>
        <v/>
      </c>
      <c r="C10463" t="str">
        <f t="shared" si="960"/>
        <v/>
      </c>
      <c r="D10463" s="315" t="str">
        <f t="shared" si="963"/>
        <v/>
      </c>
      <c r="E10463" s="228">
        <v>0</v>
      </c>
      <c r="M10463" s="229">
        <f t="shared" si="962"/>
        <v>0</v>
      </c>
    </row>
    <row r="10464" spans="1:13" ht="15" customHeight="1">
      <c r="A10464" s="76"/>
      <c r="B10464" s="77" t="str">
        <f t="shared" si="961"/>
        <v/>
      </c>
      <c r="C10464" t="str">
        <f t="shared" si="960"/>
        <v/>
      </c>
      <c r="D10464" s="315" t="str">
        <f t="shared" si="963"/>
        <v/>
      </c>
      <c r="E10464" s="228">
        <v>0</v>
      </c>
      <c r="M10464" s="229">
        <f t="shared" si="962"/>
        <v>0</v>
      </c>
    </row>
    <row r="10465" spans="1:13" ht="15" customHeight="1">
      <c r="A10465" s="76"/>
      <c r="B10465" s="77" t="str">
        <f t="shared" si="961"/>
        <v/>
      </c>
      <c r="C10465" t="str">
        <f t="shared" si="960"/>
        <v/>
      </c>
      <c r="D10465" s="315" t="str">
        <f t="shared" si="963"/>
        <v/>
      </c>
      <c r="E10465" s="228">
        <v>0</v>
      </c>
      <c r="M10465" s="229">
        <f t="shared" si="962"/>
        <v>0</v>
      </c>
    </row>
    <row r="10466" spans="1:13" ht="15" customHeight="1">
      <c r="A10466" s="76"/>
      <c r="B10466" s="77" t="str">
        <f t="shared" si="961"/>
        <v/>
      </c>
      <c r="C10466" t="str">
        <f t="shared" si="960"/>
        <v/>
      </c>
      <c r="D10466" s="315" t="str">
        <f t="shared" si="963"/>
        <v/>
      </c>
      <c r="E10466" s="228">
        <v>0</v>
      </c>
      <c r="M10466" s="229">
        <f t="shared" si="962"/>
        <v>0</v>
      </c>
    </row>
    <row r="10467" spans="1:13" ht="15" customHeight="1">
      <c r="A10467" s="76"/>
      <c r="B10467" s="77" t="str">
        <f t="shared" si="961"/>
        <v/>
      </c>
      <c r="C10467" t="str">
        <f t="shared" si="960"/>
        <v/>
      </c>
      <c r="D10467" s="315" t="str">
        <f t="shared" si="963"/>
        <v/>
      </c>
      <c r="E10467" s="228">
        <v>0</v>
      </c>
      <c r="M10467" s="229">
        <f t="shared" si="962"/>
        <v>0</v>
      </c>
    </row>
    <row r="10468" spans="1:13" ht="15" customHeight="1">
      <c r="A10468" s="76"/>
      <c r="B10468" s="77" t="str">
        <f t="shared" si="961"/>
        <v/>
      </c>
      <c r="C10468" t="str">
        <f t="shared" si="960"/>
        <v/>
      </c>
      <c r="D10468" s="315" t="str">
        <f t="shared" si="963"/>
        <v/>
      </c>
      <c r="E10468" s="228">
        <v>0</v>
      </c>
      <c r="M10468" s="229">
        <f t="shared" si="962"/>
        <v>0</v>
      </c>
    </row>
    <row r="10469" spans="1:13" ht="15" customHeight="1">
      <c r="A10469" s="76"/>
      <c r="B10469" s="77" t="str">
        <f t="shared" si="961"/>
        <v/>
      </c>
      <c r="C10469" t="str">
        <f t="shared" si="960"/>
        <v/>
      </c>
      <c r="D10469" s="315" t="str">
        <f t="shared" si="963"/>
        <v/>
      </c>
      <c r="E10469" s="228">
        <v>0</v>
      </c>
      <c r="M10469" s="229">
        <f t="shared" si="962"/>
        <v>0</v>
      </c>
    </row>
    <row r="10470" spans="1:13" ht="15" customHeight="1">
      <c r="A10470" s="76"/>
      <c r="B10470" s="77" t="str">
        <f t="shared" si="961"/>
        <v/>
      </c>
      <c r="C10470" t="str">
        <f t="shared" si="960"/>
        <v/>
      </c>
      <c r="D10470" s="315" t="str">
        <f t="shared" si="963"/>
        <v/>
      </c>
      <c r="E10470" s="228">
        <v>0</v>
      </c>
      <c r="M10470" s="229">
        <f t="shared" si="962"/>
        <v>0</v>
      </c>
    </row>
    <row r="10471" spans="1:13" ht="15" customHeight="1">
      <c r="A10471" s="76"/>
      <c r="B10471" s="77" t="str">
        <f t="shared" si="961"/>
        <v/>
      </c>
      <c r="C10471" t="str">
        <f t="shared" si="960"/>
        <v/>
      </c>
      <c r="D10471" s="315" t="str">
        <f t="shared" si="963"/>
        <v/>
      </c>
      <c r="E10471" s="228">
        <v>0</v>
      </c>
      <c r="M10471" s="229">
        <f t="shared" si="962"/>
        <v>0</v>
      </c>
    </row>
    <row r="10472" spans="1:13" ht="15" customHeight="1">
      <c r="A10472" s="76"/>
      <c r="B10472" s="77" t="str">
        <f t="shared" si="961"/>
        <v/>
      </c>
      <c r="C10472" t="str">
        <f t="shared" si="960"/>
        <v/>
      </c>
      <c r="D10472" s="315" t="str">
        <f t="shared" si="963"/>
        <v/>
      </c>
      <c r="E10472" s="228">
        <v>0</v>
      </c>
      <c r="M10472" s="229">
        <f t="shared" si="962"/>
        <v>0</v>
      </c>
    </row>
    <row r="10473" spans="1:13" ht="15" customHeight="1">
      <c r="A10473" s="76"/>
      <c r="B10473" s="77" t="str">
        <f t="shared" si="961"/>
        <v/>
      </c>
      <c r="C10473" t="str">
        <f t="shared" si="960"/>
        <v/>
      </c>
      <c r="D10473" s="315" t="str">
        <f t="shared" si="963"/>
        <v/>
      </c>
      <c r="E10473" s="228">
        <v>0</v>
      </c>
      <c r="M10473" s="229">
        <f t="shared" si="962"/>
        <v>0</v>
      </c>
    </row>
    <row r="10474" spans="1:13" ht="15" customHeight="1">
      <c r="A10474" s="76"/>
      <c r="B10474" s="77" t="str">
        <f t="shared" si="961"/>
        <v/>
      </c>
      <c r="C10474" t="str">
        <f t="shared" si="960"/>
        <v/>
      </c>
      <c r="D10474" s="315" t="str">
        <f t="shared" si="963"/>
        <v/>
      </c>
      <c r="E10474" s="228">
        <v>0</v>
      </c>
      <c r="M10474" s="229">
        <f t="shared" si="962"/>
        <v>0</v>
      </c>
    </row>
    <row r="10475" spans="1:13" ht="15" customHeight="1">
      <c r="A10475" s="76"/>
      <c r="B10475" s="77" t="str">
        <f t="shared" si="961"/>
        <v/>
      </c>
      <c r="C10475" t="str">
        <f t="shared" si="960"/>
        <v/>
      </c>
      <c r="D10475" s="315" t="str">
        <f t="shared" si="963"/>
        <v/>
      </c>
      <c r="E10475" s="228">
        <v>0</v>
      </c>
      <c r="M10475" s="229">
        <f t="shared" si="962"/>
        <v>0</v>
      </c>
    </row>
    <row r="10476" spans="1:13" ht="15" customHeight="1">
      <c r="A10476" s="76"/>
      <c r="B10476" s="77" t="str">
        <f t="shared" si="961"/>
        <v/>
      </c>
      <c r="C10476" t="str">
        <f t="shared" si="960"/>
        <v/>
      </c>
      <c r="D10476" s="315" t="str">
        <f t="shared" si="963"/>
        <v/>
      </c>
      <c r="E10476" s="228">
        <v>0</v>
      </c>
      <c r="M10476" s="229">
        <f t="shared" si="962"/>
        <v>0</v>
      </c>
    </row>
    <row r="10477" spans="1:13" ht="15" customHeight="1">
      <c r="A10477" s="76"/>
      <c r="B10477" s="77" t="str">
        <f t="shared" si="961"/>
        <v/>
      </c>
      <c r="C10477" t="str">
        <f t="shared" si="960"/>
        <v/>
      </c>
      <c r="D10477" s="315" t="str">
        <f t="shared" si="963"/>
        <v/>
      </c>
      <c r="E10477" s="228">
        <v>0</v>
      </c>
      <c r="M10477" s="229">
        <f t="shared" si="962"/>
        <v>0</v>
      </c>
    </row>
    <row r="10478" spans="1:13" ht="15" customHeight="1">
      <c r="A10478" s="76"/>
      <c r="B10478" s="77" t="str">
        <f t="shared" si="961"/>
        <v/>
      </c>
      <c r="C10478" t="str">
        <f t="shared" si="960"/>
        <v/>
      </c>
      <c r="D10478" s="315" t="str">
        <f t="shared" si="963"/>
        <v/>
      </c>
      <c r="E10478" s="228">
        <v>0</v>
      </c>
      <c r="M10478" s="229">
        <f t="shared" si="962"/>
        <v>0</v>
      </c>
    </row>
    <row r="10479" spans="1:13" ht="15" customHeight="1">
      <c r="A10479" s="76"/>
      <c r="B10479" s="77" t="str">
        <f t="shared" si="961"/>
        <v/>
      </c>
      <c r="C10479" t="str">
        <f t="shared" si="960"/>
        <v/>
      </c>
      <c r="D10479" s="315" t="str">
        <f t="shared" si="963"/>
        <v/>
      </c>
      <c r="E10479" s="228">
        <v>0</v>
      </c>
      <c r="M10479" s="229">
        <f t="shared" si="962"/>
        <v>0</v>
      </c>
    </row>
    <row r="10480" spans="1:13" ht="15" customHeight="1">
      <c r="A10480" s="76"/>
      <c r="B10480" s="77" t="str">
        <f t="shared" si="961"/>
        <v/>
      </c>
      <c r="C10480" t="str">
        <f t="shared" si="960"/>
        <v/>
      </c>
      <c r="D10480" s="315" t="str">
        <f t="shared" si="963"/>
        <v/>
      </c>
      <c r="E10480" s="228">
        <v>0</v>
      </c>
      <c r="M10480" s="229">
        <f t="shared" si="962"/>
        <v>0</v>
      </c>
    </row>
    <row r="10481" spans="1:13" ht="15" customHeight="1">
      <c r="A10481" s="76"/>
      <c r="B10481" s="77" t="str">
        <f t="shared" si="961"/>
        <v/>
      </c>
      <c r="C10481" t="str">
        <f t="shared" si="960"/>
        <v/>
      </c>
      <c r="D10481" s="315" t="str">
        <f t="shared" si="963"/>
        <v/>
      </c>
      <c r="E10481" s="228">
        <v>0</v>
      </c>
      <c r="M10481" s="229">
        <f t="shared" si="962"/>
        <v>0</v>
      </c>
    </row>
    <row r="10482" spans="1:13" ht="15" customHeight="1">
      <c r="A10482" s="76"/>
      <c r="B10482" s="77" t="str">
        <f t="shared" si="961"/>
        <v/>
      </c>
      <c r="C10482" t="str">
        <f t="shared" si="960"/>
        <v/>
      </c>
      <c r="D10482" s="315" t="str">
        <f t="shared" si="963"/>
        <v/>
      </c>
      <c r="E10482" s="228">
        <v>0</v>
      </c>
      <c r="M10482" s="229">
        <f t="shared" si="962"/>
        <v>0</v>
      </c>
    </row>
    <row r="10483" spans="1:13" ht="15" customHeight="1">
      <c r="A10483" s="76"/>
      <c r="B10483" s="77" t="str">
        <f t="shared" si="961"/>
        <v/>
      </c>
      <c r="C10483" t="str">
        <f t="shared" si="960"/>
        <v/>
      </c>
      <c r="D10483" s="315" t="str">
        <f t="shared" si="963"/>
        <v/>
      </c>
      <c r="E10483" s="228">
        <v>0</v>
      </c>
      <c r="M10483" s="229">
        <f t="shared" si="962"/>
        <v>0</v>
      </c>
    </row>
    <row r="10484" spans="1:13" ht="15" customHeight="1">
      <c r="A10484" s="76"/>
      <c r="B10484" s="77" t="str">
        <f t="shared" si="961"/>
        <v/>
      </c>
      <c r="C10484" t="str">
        <f t="shared" si="960"/>
        <v/>
      </c>
      <c r="D10484" s="315" t="str">
        <f t="shared" si="963"/>
        <v/>
      </c>
      <c r="E10484" s="228">
        <v>0</v>
      </c>
      <c r="M10484" s="229">
        <f t="shared" si="962"/>
        <v>0</v>
      </c>
    </row>
    <row r="10485" spans="1:13" ht="15" customHeight="1">
      <c r="A10485" s="76"/>
      <c r="B10485" s="77" t="str">
        <f t="shared" si="961"/>
        <v/>
      </c>
      <c r="C10485" t="str">
        <f t="shared" si="960"/>
        <v/>
      </c>
      <c r="D10485" s="315" t="str">
        <f t="shared" si="963"/>
        <v/>
      </c>
      <c r="E10485" s="228">
        <v>0</v>
      </c>
      <c r="M10485" s="229">
        <f t="shared" si="962"/>
        <v>0</v>
      </c>
    </row>
    <row r="10486" spans="1:13" ht="15" customHeight="1">
      <c r="A10486" s="76"/>
      <c r="B10486" s="77" t="str">
        <f t="shared" si="961"/>
        <v/>
      </c>
      <c r="C10486" t="str">
        <f t="shared" si="960"/>
        <v/>
      </c>
      <c r="D10486" s="315" t="str">
        <f t="shared" si="963"/>
        <v/>
      </c>
      <c r="E10486" s="228">
        <v>0</v>
      </c>
      <c r="M10486" s="229">
        <f t="shared" si="962"/>
        <v>0</v>
      </c>
    </row>
    <row r="10487" spans="1:13" ht="15" customHeight="1">
      <c r="A10487" s="76"/>
      <c r="B10487" s="77" t="str">
        <f t="shared" si="961"/>
        <v/>
      </c>
      <c r="C10487" t="str">
        <f t="shared" si="960"/>
        <v/>
      </c>
      <c r="D10487" s="315" t="str">
        <f t="shared" si="963"/>
        <v/>
      </c>
      <c r="E10487" s="228">
        <v>0</v>
      </c>
      <c r="M10487" s="229">
        <f t="shared" si="962"/>
        <v>0</v>
      </c>
    </row>
    <row r="10488" spans="1:13" ht="15" customHeight="1">
      <c r="A10488" s="76"/>
      <c r="B10488" s="77" t="str">
        <f t="shared" si="961"/>
        <v/>
      </c>
      <c r="C10488" t="str">
        <f t="shared" si="960"/>
        <v/>
      </c>
      <c r="D10488" s="315" t="str">
        <f t="shared" si="963"/>
        <v/>
      </c>
      <c r="E10488" s="228">
        <v>0</v>
      </c>
      <c r="M10488" s="229">
        <f t="shared" si="962"/>
        <v>0</v>
      </c>
    </row>
    <row r="10489" spans="1:13" ht="15" customHeight="1">
      <c r="A10489" s="76"/>
      <c r="B10489" s="77" t="str">
        <f t="shared" si="961"/>
        <v/>
      </c>
      <c r="C10489" t="str">
        <f t="shared" si="960"/>
        <v/>
      </c>
      <c r="D10489" s="315" t="str">
        <f t="shared" si="963"/>
        <v/>
      </c>
      <c r="E10489" s="228">
        <v>0</v>
      </c>
      <c r="M10489" s="229">
        <f t="shared" si="962"/>
        <v>0</v>
      </c>
    </row>
    <row r="10490" spans="1:13" ht="15" customHeight="1">
      <c r="A10490" s="76"/>
      <c r="B10490" s="77" t="str">
        <f t="shared" si="961"/>
        <v/>
      </c>
      <c r="C10490" t="str">
        <f t="shared" si="960"/>
        <v/>
      </c>
      <c r="D10490" s="315" t="str">
        <f t="shared" si="963"/>
        <v/>
      </c>
      <c r="E10490" s="228">
        <v>0</v>
      </c>
      <c r="M10490" s="229">
        <f t="shared" si="962"/>
        <v>0</v>
      </c>
    </row>
    <row r="10491" spans="1:13" ht="15" customHeight="1">
      <c r="A10491" s="76"/>
      <c r="B10491" s="77" t="str">
        <f t="shared" si="961"/>
        <v/>
      </c>
      <c r="C10491" t="str">
        <f t="shared" si="960"/>
        <v/>
      </c>
      <c r="D10491" s="315" t="str">
        <f t="shared" si="963"/>
        <v/>
      </c>
      <c r="E10491" s="228">
        <v>0</v>
      </c>
      <c r="M10491" s="229">
        <f t="shared" si="962"/>
        <v>0</v>
      </c>
    </row>
    <row r="10492" spans="1:13" ht="15" customHeight="1">
      <c r="A10492" s="76"/>
      <c r="B10492" s="77" t="str">
        <f t="shared" si="961"/>
        <v/>
      </c>
      <c r="C10492" t="str">
        <f t="shared" si="960"/>
        <v/>
      </c>
      <c r="D10492" s="315" t="str">
        <f t="shared" si="963"/>
        <v/>
      </c>
      <c r="E10492" s="228">
        <v>0</v>
      </c>
      <c r="M10492" s="229">
        <f t="shared" si="962"/>
        <v>0</v>
      </c>
    </row>
    <row r="10493" spans="1:13" ht="15" customHeight="1">
      <c r="A10493" s="76"/>
      <c r="B10493" s="77" t="str">
        <f t="shared" si="961"/>
        <v/>
      </c>
      <c r="C10493" t="str">
        <f t="shared" si="960"/>
        <v/>
      </c>
      <c r="D10493" s="315" t="str">
        <f t="shared" si="963"/>
        <v/>
      </c>
      <c r="E10493" s="228">
        <v>0</v>
      </c>
      <c r="M10493" s="229">
        <f t="shared" si="962"/>
        <v>0</v>
      </c>
    </row>
    <row r="10494" spans="1:13" ht="15" customHeight="1">
      <c r="A10494" s="76"/>
      <c r="B10494" s="77" t="str">
        <f t="shared" si="961"/>
        <v/>
      </c>
      <c r="C10494" t="str">
        <f t="shared" si="960"/>
        <v/>
      </c>
      <c r="D10494" s="315" t="str">
        <f t="shared" si="963"/>
        <v/>
      </c>
      <c r="E10494" s="228">
        <v>0</v>
      </c>
      <c r="M10494" s="229">
        <f t="shared" si="962"/>
        <v>0</v>
      </c>
    </row>
    <row r="10495" spans="1:13" ht="15" customHeight="1">
      <c r="A10495" s="76"/>
      <c r="B10495" s="77" t="str">
        <f t="shared" si="961"/>
        <v/>
      </c>
      <c r="C10495" t="str">
        <f t="shared" si="960"/>
        <v/>
      </c>
      <c r="D10495" s="315" t="str">
        <f t="shared" si="963"/>
        <v/>
      </c>
      <c r="E10495" s="228">
        <v>0</v>
      </c>
      <c r="M10495" s="229">
        <f t="shared" si="962"/>
        <v>0</v>
      </c>
    </row>
    <row r="10496" spans="1:13" ht="15" customHeight="1">
      <c r="A10496" s="76"/>
      <c r="B10496" s="77" t="str">
        <f t="shared" si="961"/>
        <v/>
      </c>
      <c r="C10496" t="str">
        <f t="shared" si="960"/>
        <v/>
      </c>
      <c r="D10496" s="315" t="str">
        <f t="shared" si="963"/>
        <v/>
      </c>
      <c r="E10496" s="228">
        <v>0</v>
      </c>
      <c r="M10496" s="229">
        <f t="shared" si="962"/>
        <v>0</v>
      </c>
    </row>
    <row r="10497" spans="1:13" ht="15" customHeight="1">
      <c r="A10497" s="76"/>
      <c r="B10497" s="77" t="str">
        <f t="shared" si="961"/>
        <v/>
      </c>
      <c r="C10497" t="str">
        <f t="shared" ref="C10497:C10560" si="964">IF(A10497&lt;&gt;"",TEXT(A10497,"aaaa"),"")</f>
        <v/>
      </c>
      <c r="D10497" s="315" t="str">
        <f t="shared" si="963"/>
        <v/>
      </c>
      <c r="E10497" s="228">
        <v>0</v>
      </c>
      <c r="M10497" s="229">
        <f t="shared" si="962"/>
        <v>0</v>
      </c>
    </row>
    <row r="10498" spans="1:13" ht="15" customHeight="1">
      <c r="A10498" s="76"/>
      <c r="B10498" s="77" t="str">
        <f t="shared" si="961"/>
        <v/>
      </c>
      <c r="C10498" t="str">
        <f t="shared" si="964"/>
        <v/>
      </c>
      <c r="D10498" s="315" t="str">
        <f t="shared" si="963"/>
        <v/>
      </c>
      <c r="E10498" s="228">
        <v>0</v>
      </c>
      <c r="M10498" s="229">
        <f t="shared" si="962"/>
        <v>0</v>
      </c>
    </row>
    <row r="10499" spans="1:13" ht="15" customHeight="1">
      <c r="A10499" s="76"/>
      <c r="B10499" s="77" t="str">
        <f t="shared" si="961"/>
        <v/>
      </c>
      <c r="C10499" t="str">
        <f t="shared" si="964"/>
        <v/>
      </c>
      <c r="D10499" s="315" t="str">
        <f t="shared" si="963"/>
        <v/>
      </c>
      <c r="E10499" s="228">
        <v>0</v>
      </c>
      <c r="M10499" s="229">
        <f t="shared" si="962"/>
        <v>0</v>
      </c>
    </row>
    <row r="10500" spans="1:13" ht="15" customHeight="1">
      <c r="A10500" s="76"/>
      <c r="B10500" s="77" t="str">
        <f t="shared" si="961"/>
        <v/>
      </c>
      <c r="C10500" t="str">
        <f t="shared" si="964"/>
        <v/>
      </c>
      <c r="D10500" s="315" t="str">
        <f t="shared" si="963"/>
        <v/>
      </c>
      <c r="E10500" s="228">
        <v>0</v>
      </c>
      <c r="M10500" s="229">
        <f t="shared" si="962"/>
        <v>0</v>
      </c>
    </row>
    <row r="10501" spans="1:13" ht="15" customHeight="1">
      <c r="A10501" s="76"/>
      <c r="B10501" s="77" t="str">
        <f t="shared" si="961"/>
        <v/>
      </c>
      <c r="C10501" t="str">
        <f t="shared" si="964"/>
        <v/>
      </c>
      <c r="D10501" s="315" t="str">
        <f t="shared" si="963"/>
        <v/>
      </c>
      <c r="E10501" s="228">
        <v>0</v>
      </c>
      <c r="M10501" s="229">
        <f t="shared" si="962"/>
        <v>0</v>
      </c>
    </row>
    <row r="10502" spans="1:13" ht="15" customHeight="1">
      <c r="A10502" s="76"/>
      <c r="B10502" s="77" t="str">
        <f t="shared" si="961"/>
        <v/>
      </c>
      <c r="C10502" t="str">
        <f t="shared" si="964"/>
        <v/>
      </c>
      <c r="D10502" s="315" t="str">
        <f t="shared" si="963"/>
        <v/>
      </c>
      <c r="E10502" s="228">
        <v>0</v>
      </c>
      <c r="M10502" s="229">
        <f t="shared" si="962"/>
        <v>0</v>
      </c>
    </row>
    <row r="10503" spans="1:13" ht="15" customHeight="1">
      <c r="A10503" s="76"/>
      <c r="B10503" s="77" t="str">
        <f t="shared" ref="B10503:B10566" si="965">IF(A10503="","",TEXT(A10503,"DDDD"))</f>
        <v/>
      </c>
      <c r="C10503" t="str">
        <f t="shared" si="964"/>
        <v/>
      </c>
      <c r="D10503" s="315" t="str">
        <f t="shared" si="963"/>
        <v/>
      </c>
      <c r="E10503" s="228">
        <v>0</v>
      </c>
      <c r="M10503" s="229">
        <f t="shared" ref="M10503:M10566" si="966">IF(H10503=0,0,(1-M$4)*H10503)</f>
        <v>0</v>
      </c>
    </row>
    <row r="10504" spans="1:13" ht="15" customHeight="1">
      <c r="A10504" s="76"/>
      <c r="B10504" s="77" t="str">
        <f t="shared" si="965"/>
        <v/>
      </c>
      <c r="C10504" t="str">
        <f t="shared" si="964"/>
        <v/>
      </c>
      <c r="D10504" s="315" t="str">
        <f t="shared" ref="D10504:D10567" si="967">IF(A10504&lt;&gt;"",PROPER(TEXT(A10504,"Mmmm")),"")</f>
        <v/>
      </c>
      <c r="E10504" s="228">
        <v>0</v>
      </c>
      <c r="M10504" s="229">
        <f t="shared" si="966"/>
        <v>0</v>
      </c>
    </row>
    <row r="10505" spans="1:13" ht="15" customHeight="1">
      <c r="A10505" s="76"/>
      <c r="B10505" s="77" t="str">
        <f t="shared" si="965"/>
        <v/>
      </c>
      <c r="C10505" t="str">
        <f t="shared" si="964"/>
        <v/>
      </c>
      <c r="D10505" s="315" t="str">
        <f t="shared" si="967"/>
        <v/>
      </c>
      <c r="E10505" s="228">
        <v>0</v>
      </c>
      <c r="M10505" s="229">
        <f t="shared" si="966"/>
        <v>0</v>
      </c>
    </row>
    <row r="10506" spans="1:13" ht="15" customHeight="1">
      <c r="A10506" s="76"/>
      <c r="B10506" s="77" t="str">
        <f t="shared" si="965"/>
        <v/>
      </c>
      <c r="C10506" t="str">
        <f t="shared" si="964"/>
        <v/>
      </c>
      <c r="D10506" s="315" t="str">
        <f t="shared" si="967"/>
        <v/>
      </c>
      <c r="E10506" s="228">
        <v>0</v>
      </c>
      <c r="M10506" s="229">
        <f t="shared" si="966"/>
        <v>0</v>
      </c>
    </row>
    <row r="10507" spans="1:13" ht="15" customHeight="1">
      <c r="A10507" s="76"/>
      <c r="B10507" s="77" t="str">
        <f t="shared" si="965"/>
        <v/>
      </c>
      <c r="C10507" t="str">
        <f t="shared" si="964"/>
        <v/>
      </c>
      <c r="D10507" s="315" t="str">
        <f t="shared" si="967"/>
        <v/>
      </c>
      <c r="E10507" s="228">
        <v>0</v>
      </c>
      <c r="M10507" s="229">
        <f t="shared" si="966"/>
        <v>0</v>
      </c>
    </row>
    <row r="10508" spans="1:13" ht="15" customHeight="1">
      <c r="A10508" s="76"/>
      <c r="B10508" s="77" t="str">
        <f t="shared" si="965"/>
        <v/>
      </c>
      <c r="C10508" t="str">
        <f t="shared" si="964"/>
        <v/>
      </c>
      <c r="D10508" s="315" t="str">
        <f t="shared" si="967"/>
        <v/>
      </c>
      <c r="E10508" s="228">
        <v>0</v>
      </c>
      <c r="M10508" s="229">
        <f t="shared" si="966"/>
        <v>0</v>
      </c>
    </row>
    <row r="10509" spans="1:13" ht="15" customHeight="1">
      <c r="A10509" s="76"/>
      <c r="B10509" s="77" t="str">
        <f t="shared" si="965"/>
        <v/>
      </c>
      <c r="C10509" t="str">
        <f t="shared" si="964"/>
        <v/>
      </c>
      <c r="D10509" s="315" t="str">
        <f t="shared" si="967"/>
        <v/>
      </c>
      <c r="E10509" s="228">
        <v>0</v>
      </c>
      <c r="M10509" s="229">
        <f t="shared" si="966"/>
        <v>0</v>
      </c>
    </row>
    <row r="10510" spans="1:13" ht="15" customHeight="1">
      <c r="A10510" s="76"/>
      <c r="B10510" s="77" t="str">
        <f t="shared" si="965"/>
        <v/>
      </c>
      <c r="C10510" t="str">
        <f t="shared" si="964"/>
        <v/>
      </c>
      <c r="D10510" s="315" t="str">
        <f t="shared" si="967"/>
        <v/>
      </c>
      <c r="E10510" s="228">
        <v>0</v>
      </c>
      <c r="M10510" s="229">
        <f t="shared" si="966"/>
        <v>0</v>
      </c>
    </row>
    <row r="10511" spans="1:13" ht="15" customHeight="1">
      <c r="A10511" s="76"/>
      <c r="B10511" s="77" t="str">
        <f t="shared" si="965"/>
        <v/>
      </c>
      <c r="C10511" t="str">
        <f t="shared" si="964"/>
        <v/>
      </c>
      <c r="D10511" s="315" t="str">
        <f t="shared" si="967"/>
        <v/>
      </c>
      <c r="E10511" s="228">
        <v>0</v>
      </c>
      <c r="M10511" s="229">
        <f t="shared" si="966"/>
        <v>0</v>
      </c>
    </row>
    <row r="10512" spans="1:13" ht="15" customHeight="1">
      <c r="A10512" s="76"/>
      <c r="B10512" s="77" t="str">
        <f t="shared" si="965"/>
        <v/>
      </c>
      <c r="C10512" t="str">
        <f t="shared" si="964"/>
        <v/>
      </c>
      <c r="D10512" s="315" t="str">
        <f t="shared" si="967"/>
        <v/>
      </c>
      <c r="E10512" s="228">
        <v>0</v>
      </c>
      <c r="M10512" s="229">
        <f t="shared" si="966"/>
        <v>0</v>
      </c>
    </row>
    <row r="10513" spans="1:13" ht="15" customHeight="1">
      <c r="A10513" s="76"/>
      <c r="B10513" s="77" t="str">
        <f t="shared" si="965"/>
        <v/>
      </c>
      <c r="C10513" t="str">
        <f t="shared" si="964"/>
        <v/>
      </c>
      <c r="D10513" s="315" t="str">
        <f t="shared" si="967"/>
        <v/>
      </c>
      <c r="E10513" s="228">
        <v>0</v>
      </c>
      <c r="M10513" s="229">
        <f t="shared" si="966"/>
        <v>0</v>
      </c>
    </row>
    <row r="10514" spans="1:13" ht="15" customHeight="1">
      <c r="A10514" s="76"/>
      <c r="B10514" s="77" t="str">
        <f t="shared" si="965"/>
        <v/>
      </c>
      <c r="C10514" t="str">
        <f t="shared" si="964"/>
        <v/>
      </c>
      <c r="D10514" s="315" t="str">
        <f t="shared" si="967"/>
        <v/>
      </c>
      <c r="E10514" s="228">
        <v>0</v>
      </c>
      <c r="M10514" s="229">
        <f t="shared" si="966"/>
        <v>0</v>
      </c>
    </row>
    <row r="10515" spans="1:13" ht="15" customHeight="1">
      <c r="A10515" s="76"/>
      <c r="B10515" s="77" t="str">
        <f t="shared" si="965"/>
        <v/>
      </c>
      <c r="C10515" t="str">
        <f t="shared" si="964"/>
        <v/>
      </c>
      <c r="D10515" s="315" t="str">
        <f t="shared" si="967"/>
        <v/>
      </c>
      <c r="E10515" s="228">
        <v>0</v>
      </c>
      <c r="M10515" s="229">
        <f t="shared" si="966"/>
        <v>0</v>
      </c>
    </row>
    <row r="10516" spans="1:13" ht="15" customHeight="1">
      <c r="A10516" s="76"/>
      <c r="B10516" s="77" t="str">
        <f t="shared" si="965"/>
        <v/>
      </c>
      <c r="C10516" t="str">
        <f t="shared" si="964"/>
        <v/>
      </c>
      <c r="D10516" s="315" t="str">
        <f t="shared" si="967"/>
        <v/>
      </c>
      <c r="E10516" s="228">
        <v>0</v>
      </c>
      <c r="M10516" s="229">
        <f t="shared" si="966"/>
        <v>0</v>
      </c>
    </row>
    <row r="10517" spans="1:13" ht="15" customHeight="1">
      <c r="A10517" s="76"/>
      <c r="B10517" s="77" t="str">
        <f t="shared" si="965"/>
        <v/>
      </c>
      <c r="C10517" t="str">
        <f t="shared" si="964"/>
        <v/>
      </c>
      <c r="D10517" s="315" t="str">
        <f t="shared" si="967"/>
        <v/>
      </c>
      <c r="E10517" s="228">
        <v>0</v>
      </c>
      <c r="M10517" s="229">
        <f t="shared" si="966"/>
        <v>0</v>
      </c>
    </row>
    <row r="10518" spans="1:13" ht="15" customHeight="1">
      <c r="A10518" s="76"/>
      <c r="B10518" s="77" t="str">
        <f t="shared" si="965"/>
        <v/>
      </c>
      <c r="C10518" t="str">
        <f t="shared" si="964"/>
        <v/>
      </c>
      <c r="D10518" s="315" t="str">
        <f t="shared" si="967"/>
        <v/>
      </c>
      <c r="E10518" s="228">
        <v>0</v>
      </c>
      <c r="M10518" s="229">
        <f t="shared" si="966"/>
        <v>0</v>
      </c>
    </row>
    <row r="10519" spans="1:13" ht="15" customHeight="1">
      <c r="A10519" s="76"/>
      <c r="B10519" s="77" t="str">
        <f t="shared" si="965"/>
        <v/>
      </c>
      <c r="C10519" t="str">
        <f t="shared" si="964"/>
        <v/>
      </c>
      <c r="D10519" s="315" t="str">
        <f t="shared" si="967"/>
        <v/>
      </c>
      <c r="E10519" s="228">
        <v>0</v>
      </c>
      <c r="M10519" s="229">
        <f t="shared" si="966"/>
        <v>0</v>
      </c>
    </row>
    <row r="10520" spans="1:13" ht="15" customHeight="1">
      <c r="A10520" s="76"/>
      <c r="B10520" s="77" t="str">
        <f t="shared" si="965"/>
        <v/>
      </c>
      <c r="C10520" t="str">
        <f t="shared" si="964"/>
        <v/>
      </c>
      <c r="D10520" s="315" t="str">
        <f t="shared" si="967"/>
        <v/>
      </c>
      <c r="E10520" s="228">
        <v>0</v>
      </c>
      <c r="M10520" s="229">
        <f t="shared" si="966"/>
        <v>0</v>
      </c>
    </row>
    <row r="10521" spans="1:13" ht="15" customHeight="1">
      <c r="A10521" s="76"/>
      <c r="B10521" s="77" t="str">
        <f t="shared" si="965"/>
        <v/>
      </c>
      <c r="C10521" t="str">
        <f t="shared" si="964"/>
        <v/>
      </c>
      <c r="D10521" s="315" t="str">
        <f t="shared" si="967"/>
        <v/>
      </c>
      <c r="E10521" s="228">
        <v>0</v>
      </c>
      <c r="M10521" s="229">
        <f t="shared" si="966"/>
        <v>0</v>
      </c>
    </row>
    <row r="10522" spans="1:13" ht="15" customHeight="1">
      <c r="A10522" s="76"/>
      <c r="B10522" s="77" t="str">
        <f t="shared" si="965"/>
        <v/>
      </c>
      <c r="C10522" t="str">
        <f t="shared" si="964"/>
        <v/>
      </c>
      <c r="D10522" s="315" t="str">
        <f t="shared" si="967"/>
        <v/>
      </c>
      <c r="E10522" s="228">
        <v>0</v>
      </c>
      <c r="M10522" s="229">
        <f t="shared" si="966"/>
        <v>0</v>
      </c>
    </row>
    <row r="10523" spans="1:13" ht="15" customHeight="1">
      <c r="A10523" s="76"/>
      <c r="B10523" s="77" t="str">
        <f t="shared" si="965"/>
        <v/>
      </c>
      <c r="C10523" t="str">
        <f t="shared" si="964"/>
        <v/>
      </c>
      <c r="D10523" s="315" t="str">
        <f t="shared" si="967"/>
        <v/>
      </c>
      <c r="E10523" s="228">
        <v>0</v>
      </c>
      <c r="M10523" s="229">
        <f t="shared" si="966"/>
        <v>0</v>
      </c>
    </row>
    <row r="10524" spans="1:13" ht="15" customHeight="1">
      <c r="A10524" s="76"/>
      <c r="B10524" s="77" t="str">
        <f t="shared" si="965"/>
        <v/>
      </c>
      <c r="C10524" t="str">
        <f t="shared" si="964"/>
        <v/>
      </c>
      <c r="D10524" s="315" t="str">
        <f t="shared" si="967"/>
        <v/>
      </c>
      <c r="E10524" s="228">
        <v>0</v>
      </c>
      <c r="M10524" s="229">
        <f t="shared" si="966"/>
        <v>0</v>
      </c>
    </row>
    <row r="10525" spans="1:13" ht="15" customHeight="1">
      <c r="A10525" s="76"/>
      <c r="B10525" s="77" t="str">
        <f t="shared" si="965"/>
        <v/>
      </c>
      <c r="C10525" t="str">
        <f t="shared" si="964"/>
        <v/>
      </c>
      <c r="D10525" s="315" t="str">
        <f t="shared" si="967"/>
        <v/>
      </c>
      <c r="E10525" s="228">
        <v>0</v>
      </c>
      <c r="M10525" s="229">
        <f t="shared" si="966"/>
        <v>0</v>
      </c>
    </row>
    <row r="10526" spans="1:13" ht="15" customHeight="1">
      <c r="A10526" s="76"/>
      <c r="B10526" s="77" t="str">
        <f t="shared" si="965"/>
        <v/>
      </c>
      <c r="C10526" t="str">
        <f t="shared" si="964"/>
        <v/>
      </c>
      <c r="D10526" s="315" t="str">
        <f t="shared" si="967"/>
        <v/>
      </c>
      <c r="E10526" s="228">
        <v>0</v>
      </c>
      <c r="M10526" s="229">
        <f t="shared" si="966"/>
        <v>0</v>
      </c>
    </row>
    <row r="10527" spans="1:13" ht="15" customHeight="1">
      <c r="A10527" s="76"/>
      <c r="B10527" s="77" t="str">
        <f t="shared" si="965"/>
        <v/>
      </c>
      <c r="C10527" t="str">
        <f t="shared" si="964"/>
        <v/>
      </c>
      <c r="D10527" s="315" t="str">
        <f t="shared" si="967"/>
        <v/>
      </c>
      <c r="E10527" s="228">
        <v>0</v>
      </c>
      <c r="M10527" s="229">
        <f t="shared" si="966"/>
        <v>0</v>
      </c>
    </row>
    <row r="10528" spans="1:13" ht="15" customHeight="1">
      <c r="A10528" s="76"/>
      <c r="B10528" s="77" t="str">
        <f t="shared" si="965"/>
        <v/>
      </c>
      <c r="C10528" t="str">
        <f t="shared" si="964"/>
        <v/>
      </c>
      <c r="D10528" s="315" t="str">
        <f t="shared" si="967"/>
        <v/>
      </c>
      <c r="E10528" s="228">
        <v>0</v>
      </c>
      <c r="M10528" s="229">
        <f t="shared" si="966"/>
        <v>0</v>
      </c>
    </row>
    <row r="10529" spans="1:13" ht="15" customHeight="1">
      <c r="A10529" s="76"/>
      <c r="B10529" s="77" t="str">
        <f t="shared" si="965"/>
        <v/>
      </c>
      <c r="C10529" t="str">
        <f t="shared" si="964"/>
        <v/>
      </c>
      <c r="D10529" s="315" t="str">
        <f t="shared" si="967"/>
        <v/>
      </c>
      <c r="E10529" s="228">
        <v>0</v>
      </c>
      <c r="M10529" s="229">
        <f t="shared" si="966"/>
        <v>0</v>
      </c>
    </row>
    <row r="10530" spans="1:13" ht="15" customHeight="1">
      <c r="A10530" s="76"/>
      <c r="B10530" s="77" t="str">
        <f t="shared" si="965"/>
        <v/>
      </c>
      <c r="C10530" t="str">
        <f t="shared" si="964"/>
        <v/>
      </c>
      <c r="D10530" s="315" t="str">
        <f t="shared" si="967"/>
        <v/>
      </c>
      <c r="E10530" s="228">
        <v>0</v>
      </c>
      <c r="M10530" s="229">
        <f t="shared" si="966"/>
        <v>0</v>
      </c>
    </row>
    <row r="10531" spans="1:13" ht="15" customHeight="1">
      <c r="A10531" s="76"/>
      <c r="B10531" s="77" t="str">
        <f t="shared" si="965"/>
        <v/>
      </c>
      <c r="C10531" t="str">
        <f t="shared" si="964"/>
        <v/>
      </c>
      <c r="D10531" s="315" t="str">
        <f t="shared" si="967"/>
        <v/>
      </c>
      <c r="E10531" s="228">
        <v>0</v>
      </c>
      <c r="M10531" s="229">
        <f t="shared" si="966"/>
        <v>0</v>
      </c>
    </row>
    <row r="10532" spans="1:13" ht="15" customHeight="1">
      <c r="A10532" s="76"/>
      <c r="B10532" s="77" t="str">
        <f t="shared" si="965"/>
        <v/>
      </c>
      <c r="C10532" t="str">
        <f t="shared" si="964"/>
        <v/>
      </c>
      <c r="D10532" s="315" t="str">
        <f t="shared" si="967"/>
        <v/>
      </c>
      <c r="E10532" s="228">
        <v>0</v>
      </c>
      <c r="M10532" s="229">
        <f t="shared" si="966"/>
        <v>0</v>
      </c>
    </row>
    <row r="10533" spans="1:13" ht="15" customHeight="1">
      <c r="A10533" s="76"/>
      <c r="B10533" s="77" t="str">
        <f t="shared" si="965"/>
        <v/>
      </c>
      <c r="C10533" t="str">
        <f t="shared" si="964"/>
        <v/>
      </c>
      <c r="D10533" s="315" t="str">
        <f t="shared" si="967"/>
        <v/>
      </c>
      <c r="E10533" s="228">
        <v>0</v>
      </c>
      <c r="M10533" s="229">
        <f t="shared" si="966"/>
        <v>0</v>
      </c>
    </row>
    <row r="10534" spans="1:13" ht="15" customHeight="1">
      <c r="A10534" s="76"/>
      <c r="B10534" s="77" t="str">
        <f t="shared" si="965"/>
        <v/>
      </c>
      <c r="C10534" t="str">
        <f t="shared" si="964"/>
        <v/>
      </c>
      <c r="D10534" s="315" t="str">
        <f t="shared" si="967"/>
        <v/>
      </c>
      <c r="E10534" s="228">
        <v>0</v>
      </c>
      <c r="M10534" s="229">
        <f t="shared" si="966"/>
        <v>0</v>
      </c>
    </row>
    <row r="10535" spans="1:13" ht="15" customHeight="1">
      <c r="A10535" s="76"/>
      <c r="B10535" s="77" t="str">
        <f t="shared" si="965"/>
        <v/>
      </c>
      <c r="C10535" t="str">
        <f t="shared" si="964"/>
        <v/>
      </c>
      <c r="D10535" s="315" t="str">
        <f t="shared" si="967"/>
        <v/>
      </c>
      <c r="E10535" s="228">
        <v>0</v>
      </c>
      <c r="M10535" s="229">
        <f t="shared" si="966"/>
        <v>0</v>
      </c>
    </row>
    <row r="10536" spans="1:13" ht="15" customHeight="1">
      <c r="A10536" s="76"/>
      <c r="B10536" s="77" t="str">
        <f t="shared" si="965"/>
        <v/>
      </c>
      <c r="C10536" t="str">
        <f t="shared" si="964"/>
        <v/>
      </c>
      <c r="D10536" s="315" t="str">
        <f t="shared" si="967"/>
        <v/>
      </c>
      <c r="E10536" s="228">
        <v>0</v>
      </c>
      <c r="M10536" s="229">
        <f t="shared" si="966"/>
        <v>0</v>
      </c>
    </row>
    <row r="10537" spans="1:13" ht="15" customHeight="1">
      <c r="A10537" s="76"/>
      <c r="B10537" s="77" t="str">
        <f t="shared" si="965"/>
        <v/>
      </c>
      <c r="C10537" t="str">
        <f t="shared" si="964"/>
        <v/>
      </c>
      <c r="D10537" s="315" t="str">
        <f t="shared" si="967"/>
        <v/>
      </c>
      <c r="E10537" s="228">
        <v>0</v>
      </c>
      <c r="M10537" s="229">
        <f t="shared" si="966"/>
        <v>0</v>
      </c>
    </row>
    <row r="10538" spans="1:13" ht="15" customHeight="1">
      <c r="A10538" s="76"/>
      <c r="B10538" s="77" t="str">
        <f t="shared" si="965"/>
        <v/>
      </c>
      <c r="C10538" t="str">
        <f t="shared" si="964"/>
        <v/>
      </c>
      <c r="D10538" s="315" t="str">
        <f t="shared" si="967"/>
        <v/>
      </c>
      <c r="E10538" s="228">
        <v>0</v>
      </c>
      <c r="M10538" s="229">
        <f t="shared" si="966"/>
        <v>0</v>
      </c>
    </row>
    <row r="10539" spans="1:13" ht="15" customHeight="1">
      <c r="A10539" s="76"/>
      <c r="B10539" s="77" t="str">
        <f t="shared" si="965"/>
        <v/>
      </c>
      <c r="C10539" t="str">
        <f t="shared" si="964"/>
        <v/>
      </c>
      <c r="D10539" s="315" t="str">
        <f t="shared" si="967"/>
        <v/>
      </c>
      <c r="E10539" s="228">
        <v>0</v>
      </c>
      <c r="M10539" s="229">
        <f t="shared" si="966"/>
        <v>0</v>
      </c>
    </row>
    <row r="10540" spans="1:13" ht="15" customHeight="1">
      <c r="A10540" s="76"/>
      <c r="B10540" s="77" t="str">
        <f t="shared" si="965"/>
        <v/>
      </c>
      <c r="C10540" t="str">
        <f t="shared" si="964"/>
        <v/>
      </c>
      <c r="D10540" s="315" t="str">
        <f t="shared" si="967"/>
        <v/>
      </c>
      <c r="E10540" s="228">
        <v>0</v>
      </c>
      <c r="M10540" s="229">
        <f t="shared" si="966"/>
        <v>0</v>
      </c>
    </row>
    <row r="10541" spans="1:13" ht="15" customHeight="1">
      <c r="A10541" s="76"/>
      <c r="B10541" s="77" t="str">
        <f t="shared" si="965"/>
        <v/>
      </c>
      <c r="C10541" t="str">
        <f t="shared" si="964"/>
        <v/>
      </c>
      <c r="D10541" s="315" t="str">
        <f t="shared" si="967"/>
        <v/>
      </c>
      <c r="E10541" s="228">
        <v>0</v>
      </c>
      <c r="M10541" s="229">
        <f t="shared" si="966"/>
        <v>0</v>
      </c>
    </row>
    <row r="10542" spans="1:13" ht="15" customHeight="1">
      <c r="A10542" s="76"/>
      <c r="B10542" s="77" t="str">
        <f t="shared" si="965"/>
        <v/>
      </c>
      <c r="C10542" t="str">
        <f t="shared" si="964"/>
        <v/>
      </c>
      <c r="D10542" s="315" t="str">
        <f t="shared" si="967"/>
        <v/>
      </c>
      <c r="E10542" s="228">
        <v>0</v>
      </c>
      <c r="M10542" s="229">
        <f t="shared" si="966"/>
        <v>0</v>
      </c>
    </row>
    <row r="10543" spans="1:13" ht="15" customHeight="1">
      <c r="A10543" s="76"/>
      <c r="B10543" s="77" t="str">
        <f t="shared" si="965"/>
        <v/>
      </c>
      <c r="C10543" t="str">
        <f t="shared" si="964"/>
        <v/>
      </c>
      <c r="D10543" s="315" t="str">
        <f t="shared" si="967"/>
        <v/>
      </c>
      <c r="E10543" s="228">
        <v>0</v>
      </c>
      <c r="M10543" s="229">
        <f t="shared" si="966"/>
        <v>0</v>
      </c>
    </row>
    <row r="10544" spans="1:13" ht="15" customHeight="1">
      <c r="A10544" s="76"/>
      <c r="B10544" s="77" t="str">
        <f t="shared" si="965"/>
        <v/>
      </c>
      <c r="C10544" t="str">
        <f t="shared" si="964"/>
        <v/>
      </c>
      <c r="D10544" s="315" t="str">
        <f t="shared" si="967"/>
        <v/>
      </c>
      <c r="E10544" s="228">
        <v>0</v>
      </c>
      <c r="M10544" s="229">
        <f t="shared" si="966"/>
        <v>0</v>
      </c>
    </row>
    <row r="10545" spans="1:13" ht="15" customHeight="1">
      <c r="A10545" s="76"/>
      <c r="B10545" s="77" t="str">
        <f t="shared" si="965"/>
        <v/>
      </c>
      <c r="C10545" t="str">
        <f t="shared" si="964"/>
        <v/>
      </c>
      <c r="D10545" s="315" t="str">
        <f t="shared" si="967"/>
        <v/>
      </c>
      <c r="E10545" s="228">
        <v>0</v>
      </c>
      <c r="M10545" s="229">
        <f t="shared" si="966"/>
        <v>0</v>
      </c>
    </row>
    <row r="10546" spans="1:13" ht="15" customHeight="1">
      <c r="A10546" s="76"/>
      <c r="B10546" s="77" t="str">
        <f t="shared" si="965"/>
        <v/>
      </c>
      <c r="C10546" t="str">
        <f t="shared" si="964"/>
        <v/>
      </c>
      <c r="D10546" s="315" t="str">
        <f t="shared" si="967"/>
        <v/>
      </c>
      <c r="E10546" s="228">
        <v>0</v>
      </c>
      <c r="M10546" s="229">
        <f t="shared" si="966"/>
        <v>0</v>
      </c>
    </row>
    <row r="10547" spans="1:13" ht="15" customHeight="1">
      <c r="A10547" s="76"/>
      <c r="B10547" s="77" t="str">
        <f t="shared" si="965"/>
        <v/>
      </c>
      <c r="C10547" t="str">
        <f t="shared" si="964"/>
        <v/>
      </c>
      <c r="D10547" s="315" t="str">
        <f t="shared" si="967"/>
        <v/>
      </c>
      <c r="E10547" s="228">
        <v>0</v>
      </c>
      <c r="M10547" s="229">
        <f t="shared" si="966"/>
        <v>0</v>
      </c>
    </row>
    <row r="10548" spans="1:13" ht="15" customHeight="1">
      <c r="A10548" s="76"/>
      <c r="B10548" s="77" t="str">
        <f t="shared" si="965"/>
        <v/>
      </c>
      <c r="C10548" t="str">
        <f t="shared" si="964"/>
        <v/>
      </c>
      <c r="D10548" s="315" t="str">
        <f t="shared" si="967"/>
        <v/>
      </c>
      <c r="E10548" s="228">
        <v>0</v>
      </c>
      <c r="M10548" s="229">
        <f t="shared" si="966"/>
        <v>0</v>
      </c>
    </row>
    <row r="10549" spans="1:13" ht="15" customHeight="1">
      <c r="A10549" s="76"/>
      <c r="B10549" s="77" t="str">
        <f t="shared" si="965"/>
        <v/>
      </c>
      <c r="C10549" t="str">
        <f t="shared" si="964"/>
        <v/>
      </c>
      <c r="D10549" s="315" t="str">
        <f t="shared" si="967"/>
        <v/>
      </c>
      <c r="E10549" s="228">
        <v>0</v>
      </c>
      <c r="M10549" s="229">
        <f t="shared" si="966"/>
        <v>0</v>
      </c>
    </row>
    <row r="10550" spans="1:13" ht="15" customHeight="1">
      <c r="A10550" s="76"/>
      <c r="B10550" s="77" t="str">
        <f t="shared" si="965"/>
        <v/>
      </c>
      <c r="C10550" t="str">
        <f t="shared" si="964"/>
        <v/>
      </c>
      <c r="D10550" s="315" t="str">
        <f t="shared" si="967"/>
        <v/>
      </c>
      <c r="E10550" s="228">
        <v>0</v>
      </c>
      <c r="M10550" s="229">
        <f t="shared" si="966"/>
        <v>0</v>
      </c>
    </row>
    <row r="10551" spans="1:13" ht="15" customHeight="1">
      <c r="A10551" s="76"/>
      <c r="B10551" s="77" t="str">
        <f t="shared" si="965"/>
        <v/>
      </c>
      <c r="C10551" t="str">
        <f t="shared" si="964"/>
        <v/>
      </c>
      <c r="D10551" s="315" t="str">
        <f t="shared" si="967"/>
        <v/>
      </c>
      <c r="E10551" s="228">
        <v>0</v>
      </c>
      <c r="M10551" s="229">
        <f t="shared" si="966"/>
        <v>0</v>
      </c>
    </row>
    <row r="10552" spans="1:13" ht="15" customHeight="1">
      <c r="A10552" s="76"/>
      <c r="B10552" s="77" t="str">
        <f t="shared" si="965"/>
        <v/>
      </c>
      <c r="C10552" t="str">
        <f t="shared" si="964"/>
        <v/>
      </c>
      <c r="D10552" s="315" t="str">
        <f t="shared" si="967"/>
        <v/>
      </c>
      <c r="E10552" s="228">
        <v>0</v>
      </c>
      <c r="M10552" s="229">
        <f t="shared" si="966"/>
        <v>0</v>
      </c>
    </row>
    <row r="10553" spans="1:13" ht="15" customHeight="1">
      <c r="A10553" s="76"/>
      <c r="B10553" s="77" t="str">
        <f t="shared" si="965"/>
        <v/>
      </c>
      <c r="C10553" t="str">
        <f t="shared" si="964"/>
        <v/>
      </c>
      <c r="D10553" s="315" t="str">
        <f t="shared" si="967"/>
        <v/>
      </c>
      <c r="E10553" s="228">
        <v>0</v>
      </c>
      <c r="M10553" s="229">
        <f t="shared" si="966"/>
        <v>0</v>
      </c>
    </row>
    <row r="10554" spans="1:13" ht="15" customHeight="1">
      <c r="A10554" s="76"/>
      <c r="B10554" s="77" t="str">
        <f t="shared" si="965"/>
        <v/>
      </c>
      <c r="C10554" t="str">
        <f t="shared" si="964"/>
        <v/>
      </c>
      <c r="D10554" s="315" t="str">
        <f t="shared" si="967"/>
        <v/>
      </c>
      <c r="E10554" s="228">
        <v>0</v>
      </c>
      <c r="M10554" s="229">
        <f t="shared" si="966"/>
        <v>0</v>
      </c>
    </row>
    <row r="10555" spans="1:13" ht="15" customHeight="1">
      <c r="A10555" s="76"/>
      <c r="B10555" s="77" t="str">
        <f t="shared" si="965"/>
        <v/>
      </c>
      <c r="C10555" t="str">
        <f t="shared" si="964"/>
        <v/>
      </c>
      <c r="D10555" s="315" t="str">
        <f t="shared" si="967"/>
        <v/>
      </c>
      <c r="E10555" s="228">
        <v>0</v>
      </c>
      <c r="M10555" s="229">
        <f t="shared" si="966"/>
        <v>0</v>
      </c>
    </row>
    <row r="10556" spans="1:13" ht="15" customHeight="1">
      <c r="A10556" s="76"/>
      <c r="B10556" s="77" t="str">
        <f t="shared" si="965"/>
        <v/>
      </c>
      <c r="C10556" t="str">
        <f t="shared" si="964"/>
        <v/>
      </c>
      <c r="D10556" s="315" t="str">
        <f t="shared" si="967"/>
        <v/>
      </c>
      <c r="E10556" s="228">
        <v>0</v>
      </c>
      <c r="M10556" s="229">
        <f t="shared" si="966"/>
        <v>0</v>
      </c>
    </row>
    <row r="10557" spans="1:13" ht="15" customHeight="1">
      <c r="A10557" s="76"/>
      <c r="B10557" s="77" t="str">
        <f t="shared" si="965"/>
        <v/>
      </c>
      <c r="C10557" t="str">
        <f t="shared" si="964"/>
        <v/>
      </c>
      <c r="D10557" s="315" t="str">
        <f t="shared" si="967"/>
        <v/>
      </c>
      <c r="E10557" s="228">
        <v>0</v>
      </c>
      <c r="M10557" s="229">
        <f t="shared" si="966"/>
        <v>0</v>
      </c>
    </row>
    <row r="10558" spans="1:13" ht="15" customHeight="1">
      <c r="A10558" s="76"/>
      <c r="B10558" s="77" t="str">
        <f t="shared" si="965"/>
        <v/>
      </c>
      <c r="C10558" t="str">
        <f t="shared" si="964"/>
        <v/>
      </c>
      <c r="D10558" s="315" t="str">
        <f t="shared" si="967"/>
        <v/>
      </c>
      <c r="E10558" s="228">
        <v>0</v>
      </c>
      <c r="M10558" s="229">
        <f t="shared" si="966"/>
        <v>0</v>
      </c>
    </row>
    <row r="10559" spans="1:13" ht="15" customHeight="1">
      <c r="A10559" s="76"/>
      <c r="B10559" s="77" t="str">
        <f t="shared" si="965"/>
        <v/>
      </c>
      <c r="C10559" t="str">
        <f t="shared" si="964"/>
        <v/>
      </c>
      <c r="D10559" s="315" t="str">
        <f t="shared" si="967"/>
        <v/>
      </c>
      <c r="E10559" s="228">
        <v>0</v>
      </c>
      <c r="M10559" s="229">
        <f t="shared" si="966"/>
        <v>0</v>
      </c>
    </row>
    <row r="10560" spans="1:13" ht="15" customHeight="1">
      <c r="A10560" s="76"/>
      <c r="B10560" s="77" t="str">
        <f t="shared" si="965"/>
        <v/>
      </c>
      <c r="C10560" t="str">
        <f t="shared" si="964"/>
        <v/>
      </c>
      <c r="D10560" s="315" t="str">
        <f t="shared" si="967"/>
        <v/>
      </c>
      <c r="E10560" s="228">
        <v>0</v>
      </c>
      <c r="M10560" s="229">
        <f t="shared" si="966"/>
        <v>0</v>
      </c>
    </row>
    <row r="10561" spans="1:13" ht="15" customHeight="1">
      <c r="A10561" s="76"/>
      <c r="B10561" s="77" t="str">
        <f t="shared" si="965"/>
        <v/>
      </c>
      <c r="C10561" t="str">
        <f t="shared" ref="C10561:C10590" si="968">IF(A10561&lt;&gt;"",TEXT(A10561,"aaaa"),"")</f>
        <v/>
      </c>
      <c r="D10561" s="315" t="str">
        <f t="shared" si="967"/>
        <v/>
      </c>
      <c r="E10561" s="228">
        <v>0</v>
      </c>
      <c r="M10561" s="229">
        <f t="shared" si="966"/>
        <v>0</v>
      </c>
    </row>
    <row r="10562" spans="1:13" ht="15" customHeight="1">
      <c r="A10562" s="76"/>
      <c r="B10562" s="77" t="str">
        <f t="shared" si="965"/>
        <v/>
      </c>
      <c r="C10562" t="str">
        <f t="shared" si="968"/>
        <v/>
      </c>
      <c r="D10562" s="315" t="str">
        <f t="shared" si="967"/>
        <v/>
      </c>
      <c r="E10562" s="228">
        <v>0</v>
      </c>
      <c r="M10562" s="229">
        <f t="shared" si="966"/>
        <v>0</v>
      </c>
    </row>
    <row r="10563" spans="1:13" ht="15" customHeight="1">
      <c r="A10563" s="76"/>
      <c r="B10563" s="77" t="str">
        <f t="shared" si="965"/>
        <v/>
      </c>
      <c r="C10563" t="str">
        <f t="shared" si="968"/>
        <v/>
      </c>
      <c r="D10563" s="315" t="str">
        <f t="shared" si="967"/>
        <v/>
      </c>
      <c r="E10563" s="228">
        <v>0</v>
      </c>
      <c r="M10563" s="229">
        <f t="shared" si="966"/>
        <v>0</v>
      </c>
    </row>
    <row r="10564" spans="1:13" ht="15" customHeight="1">
      <c r="A10564" s="76"/>
      <c r="B10564" s="77" t="str">
        <f t="shared" si="965"/>
        <v/>
      </c>
      <c r="C10564" t="str">
        <f t="shared" si="968"/>
        <v/>
      </c>
      <c r="D10564" s="315" t="str">
        <f t="shared" si="967"/>
        <v/>
      </c>
      <c r="E10564" s="228">
        <v>0</v>
      </c>
      <c r="M10564" s="229">
        <f t="shared" si="966"/>
        <v>0</v>
      </c>
    </row>
    <row r="10565" spans="1:13" ht="15" customHeight="1">
      <c r="A10565" s="76"/>
      <c r="B10565" s="77" t="str">
        <f t="shared" si="965"/>
        <v/>
      </c>
      <c r="C10565" t="str">
        <f t="shared" si="968"/>
        <v/>
      </c>
      <c r="D10565" s="315" t="str">
        <f t="shared" si="967"/>
        <v/>
      </c>
      <c r="E10565" s="228">
        <v>0</v>
      </c>
      <c r="M10565" s="229">
        <f t="shared" si="966"/>
        <v>0</v>
      </c>
    </row>
    <row r="10566" spans="1:13" ht="15" customHeight="1">
      <c r="A10566" s="76"/>
      <c r="B10566" s="77" t="str">
        <f t="shared" si="965"/>
        <v/>
      </c>
      <c r="C10566" t="str">
        <f t="shared" si="968"/>
        <v/>
      </c>
      <c r="D10566" s="315" t="str">
        <f t="shared" si="967"/>
        <v/>
      </c>
      <c r="E10566" s="228">
        <v>0</v>
      </c>
      <c r="M10566" s="229">
        <f t="shared" si="966"/>
        <v>0</v>
      </c>
    </row>
    <row r="10567" spans="1:13" ht="15" customHeight="1">
      <c r="A10567" s="76"/>
      <c r="B10567" s="77" t="str">
        <f t="shared" ref="B10567:B10590" si="969">IF(A10567="","",TEXT(A10567,"DDDD"))</f>
        <v/>
      </c>
      <c r="C10567" t="str">
        <f t="shared" si="968"/>
        <v/>
      </c>
      <c r="D10567" s="315" t="str">
        <f t="shared" si="967"/>
        <v/>
      </c>
      <c r="E10567" s="228">
        <v>0</v>
      </c>
      <c r="M10567" s="229">
        <f t="shared" ref="M10567:M10582" si="970">IF(H10567=0,0,(1-M$4)*H10567)</f>
        <v>0</v>
      </c>
    </row>
    <row r="10568" spans="1:13" ht="15" customHeight="1">
      <c r="A10568" s="76"/>
      <c r="B10568" s="77" t="str">
        <f t="shared" si="969"/>
        <v/>
      </c>
      <c r="C10568" t="str">
        <f t="shared" si="968"/>
        <v/>
      </c>
      <c r="D10568" s="315" t="str">
        <f t="shared" ref="D10568:D10590" si="971">IF(A10568&lt;&gt;"",PROPER(TEXT(A10568,"Mmmm")),"")</f>
        <v/>
      </c>
      <c r="E10568" s="228">
        <v>0</v>
      </c>
      <c r="M10568" s="229">
        <f t="shared" si="970"/>
        <v>0</v>
      </c>
    </row>
    <row r="10569" spans="1:13" ht="15" customHeight="1">
      <c r="A10569" s="76"/>
      <c r="B10569" s="77" t="str">
        <f t="shared" si="969"/>
        <v/>
      </c>
      <c r="C10569" t="str">
        <f t="shared" si="968"/>
        <v/>
      </c>
      <c r="D10569" s="315" t="str">
        <f t="shared" si="971"/>
        <v/>
      </c>
      <c r="E10569" s="228">
        <v>0</v>
      </c>
      <c r="M10569" s="229">
        <f t="shared" si="970"/>
        <v>0</v>
      </c>
    </row>
    <row r="10570" spans="1:13" ht="15" customHeight="1">
      <c r="A10570" s="76"/>
      <c r="B10570" s="77" t="str">
        <f t="shared" si="969"/>
        <v/>
      </c>
      <c r="C10570" t="str">
        <f t="shared" si="968"/>
        <v/>
      </c>
      <c r="D10570" s="315" t="str">
        <f t="shared" si="971"/>
        <v/>
      </c>
      <c r="E10570" s="228">
        <v>0</v>
      </c>
      <c r="M10570" s="229">
        <f t="shared" si="970"/>
        <v>0</v>
      </c>
    </row>
    <row r="10571" spans="1:13" ht="15" customHeight="1">
      <c r="A10571" s="76"/>
      <c r="B10571" s="77" t="str">
        <f t="shared" si="969"/>
        <v/>
      </c>
      <c r="C10571" t="str">
        <f t="shared" si="968"/>
        <v/>
      </c>
      <c r="D10571" s="315" t="str">
        <f t="shared" si="971"/>
        <v/>
      </c>
      <c r="E10571" s="228">
        <v>0</v>
      </c>
      <c r="M10571" s="229">
        <f t="shared" si="970"/>
        <v>0</v>
      </c>
    </row>
    <row r="10572" spans="1:13" ht="15" customHeight="1">
      <c r="A10572" s="76"/>
      <c r="B10572" s="77" t="str">
        <f t="shared" si="969"/>
        <v/>
      </c>
      <c r="C10572" t="str">
        <f t="shared" si="968"/>
        <v/>
      </c>
      <c r="D10572" s="315" t="str">
        <f t="shared" si="971"/>
        <v/>
      </c>
      <c r="E10572" s="228">
        <v>0</v>
      </c>
      <c r="M10572" s="229">
        <f t="shared" si="970"/>
        <v>0</v>
      </c>
    </row>
    <row r="10573" spans="1:13" ht="15" customHeight="1">
      <c r="A10573" s="76"/>
      <c r="B10573" s="77" t="str">
        <f t="shared" si="969"/>
        <v/>
      </c>
      <c r="C10573" t="str">
        <f t="shared" si="968"/>
        <v/>
      </c>
      <c r="D10573" s="315" t="str">
        <f t="shared" si="971"/>
        <v/>
      </c>
      <c r="E10573" s="228">
        <v>0</v>
      </c>
      <c r="M10573" s="229">
        <f t="shared" si="970"/>
        <v>0</v>
      </c>
    </row>
    <row r="10574" spans="1:13" ht="15" customHeight="1">
      <c r="A10574" s="76"/>
      <c r="B10574" s="77" t="str">
        <f t="shared" si="969"/>
        <v/>
      </c>
      <c r="C10574" t="str">
        <f t="shared" si="968"/>
        <v/>
      </c>
      <c r="D10574" s="315" t="str">
        <f t="shared" si="971"/>
        <v/>
      </c>
      <c r="E10574" s="228">
        <v>0</v>
      </c>
      <c r="M10574" s="229">
        <f t="shared" si="970"/>
        <v>0</v>
      </c>
    </row>
    <row r="10575" spans="1:13" ht="15" customHeight="1">
      <c r="A10575" s="76"/>
      <c r="B10575" s="77" t="str">
        <f t="shared" si="969"/>
        <v/>
      </c>
      <c r="C10575" t="str">
        <f t="shared" si="968"/>
        <v/>
      </c>
      <c r="D10575" s="315" t="str">
        <f t="shared" si="971"/>
        <v/>
      </c>
      <c r="E10575" s="228">
        <v>0</v>
      </c>
      <c r="M10575" s="229">
        <f t="shared" si="970"/>
        <v>0</v>
      </c>
    </row>
    <row r="10576" spans="1:13" ht="15" customHeight="1">
      <c r="A10576" s="76"/>
      <c r="B10576" s="77" t="str">
        <f t="shared" si="969"/>
        <v/>
      </c>
      <c r="C10576" t="str">
        <f t="shared" si="968"/>
        <v/>
      </c>
      <c r="D10576" s="315" t="str">
        <f t="shared" si="971"/>
        <v/>
      </c>
      <c r="E10576" s="228">
        <v>0</v>
      </c>
      <c r="M10576" s="229">
        <f t="shared" si="970"/>
        <v>0</v>
      </c>
    </row>
    <row r="10577" spans="1:13" ht="15" customHeight="1">
      <c r="A10577" s="76"/>
      <c r="B10577" s="77" t="str">
        <f t="shared" si="969"/>
        <v/>
      </c>
      <c r="C10577" t="str">
        <f t="shared" si="968"/>
        <v/>
      </c>
      <c r="D10577" s="315" t="str">
        <f t="shared" si="971"/>
        <v/>
      </c>
      <c r="E10577" s="228">
        <v>0</v>
      </c>
      <c r="M10577" s="229">
        <f t="shared" si="970"/>
        <v>0</v>
      </c>
    </row>
    <row r="10578" spans="1:13" ht="15" customHeight="1">
      <c r="A10578" s="76"/>
      <c r="B10578" s="77" t="str">
        <f t="shared" si="969"/>
        <v/>
      </c>
      <c r="C10578" t="str">
        <f t="shared" si="968"/>
        <v/>
      </c>
      <c r="D10578" s="315" t="str">
        <f t="shared" si="971"/>
        <v/>
      </c>
      <c r="E10578" s="228">
        <v>0</v>
      </c>
      <c r="M10578" s="229">
        <f t="shared" si="970"/>
        <v>0</v>
      </c>
    </row>
    <row r="10579" spans="1:13" ht="15" customHeight="1">
      <c r="A10579" s="76"/>
      <c r="B10579" s="77" t="str">
        <f t="shared" si="969"/>
        <v/>
      </c>
      <c r="C10579" t="str">
        <f t="shared" si="968"/>
        <v/>
      </c>
      <c r="D10579" s="315" t="str">
        <f t="shared" si="971"/>
        <v/>
      </c>
      <c r="E10579" s="228">
        <v>0</v>
      </c>
      <c r="M10579" s="229">
        <f t="shared" si="970"/>
        <v>0</v>
      </c>
    </row>
    <row r="10580" spans="1:13" ht="15" customHeight="1">
      <c r="A10580" s="76"/>
      <c r="B10580" s="77" t="str">
        <f t="shared" si="969"/>
        <v/>
      </c>
      <c r="C10580" t="str">
        <f t="shared" si="968"/>
        <v/>
      </c>
      <c r="D10580" s="315" t="str">
        <f t="shared" si="971"/>
        <v/>
      </c>
      <c r="E10580" s="228">
        <v>0</v>
      </c>
      <c r="M10580" s="229">
        <f t="shared" si="970"/>
        <v>0</v>
      </c>
    </row>
    <row r="10581" spans="1:13" ht="15" customHeight="1">
      <c r="A10581" s="76"/>
      <c r="B10581" s="77" t="str">
        <f t="shared" si="969"/>
        <v/>
      </c>
      <c r="C10581" t="str">
        <f t="shared" si="968"/>
        <v/>
      </c>
      <c r="D10581" s="315" t="str">
        <f t="shared" si="971"/>
        <v/>
      </c>
      <c r="E10581" s="228">
        <v>0</v>
      </c>
      <c r="M10581" s="229">
        <f t="shared" si="970"/>
        <v>0</v>
      </c>
    </row>
    <row r="10582" spans="1:13" ht="15" customHeight="1">
      <c r="A10582" s="76"/>
      <c r="B10582" s="77" t="str">
        <f t="shared" si="969"/>
        <v/>
      </c>
      <c r="C10582" t="str">
        <f t="shared" si="968"/>
        <v/>
      </c>
      <c r="D10582" s="315" t="str">
        <f t="shared" si="971"/>
        <v/>
      </c>
      <c r="E10582" s="228">
        <v>0</v>
      </c>
      <c r="M10582" s="229">
        <f t="shared" si="970"/>
        <v>0</v>
      </c>
    </row>
    <row r="10583" spans="1:13" ht="15" customHeight="1">
      <c r="A10583" s="76"/>
      <c r="B10583" s="77" t="str">
        <f t="shared" si="969"/>
        <v/>
      </c>
      <c r="C10583" t="str">
        <f t="shared" si="968"/>
        <v/>
      </c>
      <c r="D10583" s="315" t="str">
        <f t="shared" si="971"/>
        <v/>
      </c>
      <c r="E10583" s="228">
        <v>0</v>
      </c>
    </row>
    <row r="10584" spans="1:13" ht="15" customHeight="1">
      <c r="A10584" s="76"/>
      <c r="B10584" s="77" t="str">
        <f t="shared" si="969"/>
        <v/>
      </c>
      <c r="C10584" t="str">
        <f t="shared" si="968"/>
        <v/>
      </c>
      <c r="D10584" s="315" t="str">
        <f t="shared" si="971"/>
        <v/>
      </c>
      <c r="E10584" s="228">
        <v>0</v>
      </c>
    </row>
    <row r="10585" spans="1:13" ht="15" customHeight="1">
      <c r="A10585" s="76"/>
      <c r="B10585" s="77" t="str">
        <f t="shared" si="969"/>
        <v/>
      </c>
      <c r="C10585" t="str">
        <f t="shared" si="968"/>
        <v/>
      </c>
      <c r="D10585" s="315" t="str">
        <f t="shared" si="971"/>
        <v/>
      </c>
      <c r="E10585" s="228">
        <v>0</v>
      </c>
    </row>
    <row r="10586" spans="1:13" ht="15" customHeight="1">
      <c r="A10586" s="76"/>
      <c r="B10586" s="77" t="str">
        <f t="shared" si="969"/>
        <v/>
      </c>
      <c r="C10586" t="str">
        <f t="shared" si="968"/>
        <v/>
      </c>
      <c r="D10586" s="315" t="str">
        <f t="shared" si="971"/>
        <v/>
      </c>
      <c r="E10586" s="228">
        <v>0</v>
      </c>
    </row>
    <row r="10587" spans="1:13" ht="15" customHeight="1">
      <c r="A10587" s="76"/>
      <c r="B10587" s="77" t="str">
        <f t="shared" si="969"/>
        <v/>
      </c>
      <c r="C10587" t="str">
        <f t="shared" si="968"/>
        <v/>
      </c>
      <c r="D10587" s="315" t="str">
        <f t="shared" si="971"/>
        <v/>
      </c>
      <c r="E10587" s="228">
        <v>0</v>
      </c>
    </row>
    <row r="10588" spans="1:13" ht="15" customHeight="1">
      <c r="A10588" s="76"/>
      <c r="B10588" s="77" t="str">
        <f t="shared" si="969"/>
        <v/>
      </c>
      <c r="C10588" t="str">
        <f t="shared" si="968"/>
        <v/>
      </c>
      <c r="D10588" s="315" t="str">
        <f t="shared" si="971"/>
        <v/>
      </c>
      <c r="E10588" s="228">
        <v>0</v>
      </c>
    </row>
    <row r="10589" spans="1:13" ht="15" customHeight="1">
      <c r="A10589" s="76"/>
      <c r="B10589" s="77" t="str">
        <f t="shared" si="969"/>
        <v/>
      </c>
      <c r="C10589" t="str">
        <f t="shared" si="968"/>
        <v/>
      </c>
      <c r="D10589" s="315" t="str">
        <f t="shared" si="971"/>
        <v/>
      </c>
      <c r="E10589" s="228">
        <v>0</v>
      </c>
    </row>
    <row r="10590" spans="1:13" ht="15" customHeight="1">
      <c r="A10590" s="76"/>
      <c r="B10590" s="77" t="str">
        <f t="shared" si="969"/>
        <v/>
      </c>
      <c r="C10590" t="str">
        <f t="shared" si="968"/>
        <v/>
      </c>
      <c r="D10590" s="315" t="str">
        <f t="shared" si="971"/>
        <v/>
      </c>
      <c r="E10590" s="228">
        <v>0</v>
      </c>
    </row>
  </sheetData>
  <autoFilter ref="A5:T680" xr:uid="{00000000-0009-0000-0000-000002000000}"/>
  <phoneticPr fontId="73" type="noConversion"/>
  <conditionalFormatting sqref="F37:F220">
    <cfRule type="expression" dxfId="30" priority="3">
      <formula>$M37=LARGE(($M$5:$M$100)*(($M$5:$M$100)&lt;TODAY()),1)</formula>
    </cfRule>
  </conditionalFormatting>
  <conditionalFormatting sqref="F129:F220">
    <cfRule type="expression" dxfId="29" priority="1">
      <formula>F129=LARGE(F$5:F$35,1)</formula>
    </cfRule>
    <cfRule type="expression" dxfId="28" priority="2">
      <formula>AND(F129=SMALL(IF(F$5:F$38&gt;0,F$5:F$38),1), F129&gt;0)</formula>
    </cfRule>
  </conditionalFormatting>
  <dataValidations count="2">
    <dataValidation type="list" allowBlank="1" showErrorMessage="1" sqref="C6:C128" xr:uid="{00000000-0002-0000-0200-000001000000}">
      <formula1>"2025,2026,2027,2028"</formula1>
    </dataValidation>
    <dataValidation allowBlank="1" showInputMessage="1" showErrorMessage="1" sqref="D6:D1048576" xr:uid="{5015EFFF-5510-4A12-91D2-D1B34AD26A12}"/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AA481BB-F24A-4B79-8CF4-0AD338E0C12A}">
          <x14:formula1>
            <xm:f>AUX!$M$3:$M$12</xm:f>
          </x14:formula1>
          <xm:sqref>P3</xm:sqref>
        </x14:dataValidation>
        <x14:dataValidation type="list" allowBlank="1" showInputMessage="1" showErrorMessage="1" xr:uid="{B0895BDA-9F0E-462A-BDC0-29ADBC97FC02}">
          <x14:formula1>
            <xm:f>AUX!$N$3:$N$4</xm:f>
          </x14:formula1>
          <xm:sqref>Q3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F06"/>
    <outlinePr summaryBelow="0" summaryRight="0"/>
  </sheetPr>
  <dimension ref="A1:X1048572"/>
  <sheetViews>
    <sheetView showGridLines="0" zoomScale="68" workbookViewId="0">
      <selection activeCell="G233" sqref="G233"/>
    </sheetView>
  </sheetViews>
  <sheetFormatPr defaultColWidth="11.19921875" defaultRowHeight="15" customHeight="1" outlineLevelRow="1"/>
  <cols>
    <col min="1" max="1" width="2" customWidth="1"/>
    <col min="2" max="2" width="11.59765625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449" customWidth="1"/>
    <col min="8" max="8" width="23.09765625" style="449" customWidth="1"/>
    <col min="9" max="9" width="50.796875" style="450" customWidth="1"/>
    <col min="10" max="10" width="14.796875" style="449" customWidth="1"/>
    <col min="11" max="11" width="37.796875" style="459" customWidth="1"/>
    <col min="12" max="12" width="21.296875" style="449" customWidth="1"/>
    <col min="13" max="13" width="28" style="449" customWidth="1"/>
    <col min="14" max="18" width="11.19921875" style="265"/>
    <col min="19" max="19" width="11.19921875" style="259"/>
    <col min="20" max="20" width="13" style="383" customWidth="1"/>
    <col min="24" max="24" width="13.296875" customWidth="1"/>
  </cols>
  <sheetData>
    <row r="1" spans="1:24" ht="25.5" customHeight="1">
      <c r="B1" s="248"/>
      <c r="C1" s="248"/>
      <c r="D1" s="248"/>
      <c r="E1" s="248"/>
      <c r="F1" s="248"/>
      <c r="G1" s="747" t="s">
        <v>242</v>
      </c>
      <c r="H1" s="748"/>
      <c r="I1" s="321" t="s">
        <v>243</v>
      </c>
      <c r="J1" s="80"/>
      <c r="K1" s="475"/>
      <c r="N1" s="449"/>
      <c r="O1" s="449"/>
      <c r="P1" s="449"/>
      <c r="Q1" s="449"/>
      <c r="R1" s="449"/>
      <c r="S1" s="459"/>
      <c r="T1" s="453"/>
      <c r="U1" s="248"/>
      <c r="V1" s="248"/>
      <c r="W1" s="248"/>
      <c r="X1" s="248"/>
    </row>
    <row r="2" spans="1:24" ht="15" customHeight="1">
      <c r="B2" s="749" t="s">
        <v>57</v>
      </c>
      <c r="C2" s="750"/>
      <c r="D2" s="750"/>
      <c r="E2" s="751"/>
      <c r="F2" s="248"/>
      <c r="G2" s="84" t="s">
        <v>244</v>
      </c>
      <c r="H2" s="85" t="s">
        <v>245</v>
      </c>
      <c r="I2" s="86">
        <v>17000</v>
      </c>
      <c r="J2" s="80"/>
      <c r="K2" s="476"/>
      <c r="N2" s="449"/>
      <c r="O2" s="449"/>
      <c r="P2" s="449"/>
      <c r="Q2" s="449"/>
      <c r="R2" s="449"/>
      <c r="S2" s="459"/>
      <c r="T2" s="453"/>
      <c r="U2" s="248"/>
      <c r="V2" s="248"/>
      <c r="W2" s="248"/>
      <c r="X2" s="248"/>
    </row>
    <row r="3" spans="1:24" ht="19.5" customHeight="1">
      <c r="B3" s="83" t="s">
        <v>246</v>
      </c>
      <c r="C3" s="224">
        <f ca="1">IFERROR(SUMIFS('📋 Despesas'!$L:$L,'📋 Despesas'!$O:$O,E3),"S/D")</f>
        <v>951.3</v>
      </c>
      <c r="D3" s="225" t="str">
        <f t="shared" ref="D3:D10" ca="1" si="0">TEXT(WEEKDAY(E3),"dddd")</f>
        <v>segunda-feira</v>
      </c>
      <c r="E3" s="226">
        <f ca="1">TODAY()</f>
        <v>46125</v>
      </c>
      <c r="F3" s="248"/>
      <c r="G3" s="88">
        <v>46113</v>
      </c>
      <c r="H3" s="88">
        <v>46142</v>
      </c>
      <c r="I3" s="324" t="s">
        <v>247</v>
      </c>
      <c r="J3" s="80"/>
      <c r="K3" s="476"/>
      <c r="N3" s="449"/>
      <c r="O3" s="449"/>
      <c r="P3" s="449"/>
      <c r="Q3" s="449"/>
      <c r="R3" s="449"/>
      <c r="S3" s="459"/>
      <c r="T3" s="453"/>
      <c r="U3" s="248"/>
      <c r="V3" s="248"/>
      <c r="W3" s="248"/>
      <c r="X3" s="248"/>
    </row>
    <row r="4" spans="1:24" ht="21" customHeight="1">
      <c r="A4" s="80"/>
      <c r="B4" s="87" t="s">
        <v>248</v>
      </c>
      <c r="C4" s="227">
        <f ca="1">IFERROR(SUMIFS('📋 Despesas'!$L:$L,'📋 Despesas'!$O:$O,E4),"S/D")</f>
        <v>0</v>
      </c>
      <c r="D4" s="322" t="str">
        <f t="shared" ca="1" si="0"/>
        <v>terça-feira</v>
      </c>
      <c r="E4" s="323">
        <f t="shared" ref="E4:E10" ca="1" si="1">E3+1</f>
        <v>46126</v>
      </c>
      <c r="F4" s="447"/>
      <c r="G4" s="325" t="s">
        <v>249</v>
      </c>
      <c r="H4" s="411">
        <f>SUMIFS('📋 Despesas'!K7:K18576,'📋 Despesas'!O7:O18576,"&gt;="&amp;G3,'📋 Despesas'!O7:O18576,"&lt;="&amp;H3)</f>
        <v>25258.440000000002</v>
      </c>
      <c r="I4" s="90">
        <f>I2-H4</f>
        <v>-8258.4400000000023</v>
      </c>
      <c r="J4" s="80"/>
      <c r="L4" s="80"/>
      <c r="M4" s="80"/>
      <c r="N4" s="80"/>
      <c r="O4" s="80"/>
      <c r="P4" s="80"/>
      <c r="Q4" s="80"/>
      <c r="R4" s="80"/>
      <c r="S4" s="412"/>
      <c r="T4" s="96"/>
      <c r="U4" s="80"/>
      <c r="V4" s="80"/>
      <c r="W4" s="80"/>
      <c r="X4" s="80"/>
    </row>
    <row r="5" spans="1:24" ht="20.25" customHeight="1">
      <c r="A5" s="80"/>
      <c r="B5" s="89" t="s">
        <v>250</v>
      </c>
      <c r="C5" s="227">
        <f ca="1">IFERROR(SUMIFS('📋 Despesas'!$L:$L,'📋 Despesas'!$O:$O,E5),"S/D")</f>
        <v>612.87</v>
      </c>
      <c r="D5" s="322" t="str">
        <f t="shared" ca="1" si="0"/>
        <v>quarta-feira</v>
      </c>
      <c r="E5" s="323">
        <f t="shared" ca="1" si="1"/>
        <v>46127</v>
      </c>
      <c r="F5" s="80"/>
      <c r="G5" s="80"/>
      <c r="H5" s="80"/>
      <c r="I5" s="80"/>
      <c r="J5" s="80"/>
      <c r="K5" s="412"/>
      <c r="L5" s="248"/>
      <c r="M5" s="80"/>
      <c r="N5" s="80"/>
      <c r="O5" s="80"/>
      <c r="P5" s="80"/>
      <c r="Q5" s="80"/>
      <c r="R5" s="80"/>
      <c r="S5" s="412"/>
      <c r="T5" s="96"/>
      <c r="U5" s="80"/>
      <c r="V5" s="80"/>
      <c r="W5" s="80"/>
      <c r="X5" s="80"/>
    </row>
    <row r="6" spans="1:24" ht="20.25" customHeight="1">
      <c r="A6" s="80"/>
      <c r="B6" s="91" t="s">
        <v>251</v>
      </c>
      <c r="C6" s="227">
        <f ca="1">IFERROR(SUMIFS('📋 Despesas'!$L:$L,'📋 Despesas'!$O:$O,E6),"S/D")</f>
        <v>0</v>
      </c>
      <c r="D6" s="322" t="str">
        <f t="shared" ca="1" si="0"/>
        <v>quinta-feira</v>
      </c>
      <c r="E6" s="323">
        <f t="shared" ca="1" si="1"/>
        <v>46128</v>
      </c>
      <c r="F6" s="80"/>
      <c r="G6" s="239" t="s">
        <v>252</v>
      </c>
      <c r="H6" s="238">
        <f>SUMIFS('💸  Receitas'!Q6:Q300306,'💸  Receitas'!A6:A300306,"&gt;="&amp;G3,'💸  Receitas'!A6:A300306,"&lt;="&amp;H3)</f>
        <v>11441.709654999999</v>
      </c>
      <c r="I6" s="248"/>
      <c r="J6" s="80"/>
      <c r="K6" s="412"/>
      <c r="L6" s="248"/>
      <c r="M6" s="80"/>
      <c r="N6" s="80"/>
      <c r="O6" s="80"/>
      <c r="P6" s="80"/>
      <c r="Q6" s="80"/>
      <c r="R6" s="80"/>
      <c r="S6" s="412"/>
      <c r="T6" s="96"/>
      <c r="U6" s="80"/>
      <c r="V6" s="80"/>
      <c r="W6" s="80"/>
      <c r="X6" s="80"/>
    </row>
    <row r="7" spans="1:24" ht="20.25" customHeight="1">
      <c r="A7" s="80"/>
      <c r="B7" s="92" t="s">
        <v>253</v>
      </c>
      <c r="C7" s="227">
        <f ca="1">IFERROR(SUMIFS('📋 Despesas'!$L:$L,'📋 Despesas'!$O:$O,E7),"S/D")</f>
        <v>331.6</v>
      </c>
      <c r="D7" s="322" t="str">
        <f t="shared" ca="1" si="0"/>
        <v>sexta-feira</v>
      </c>
      <c r="E7" s="323">
        <f t="shared" ca="1" si="1"/>
        <v>46129</v>
      </c>
      <c r="F7" s="80"/>
      <c r="G7" s="244" t="s">
        <v>254</v>
      </c>
      <c r="H7" s="258">
        <f>I4+H6</f>
        <v>3183.2696549999964</v>
      </c>
      <c r="I7" s="248"/>
      <c r="J7" s="80"/>
      <c r="K7" s="412"/>
      <c r="L7" s="248"/>
      <c r="M7" s="80"/>
      <c r="N7" s="80"/>
      <c r="O7" s="80"/>
      <c r="P7" s="80"/>
      <c r="Q7" s="80"/>
      <c r="R7" s="80"/>
      <c r="S7" s="412"/>
      <c r="T7" s="96"/>
      <c r="U7" s="80"/>
      <c r="V7" s="80"/>
      <c r="W7" s="80"/>
      <c r="X7" s="80"/>
    </row>
    <row r="8" spans="1:24" ht="20.25" customHeight="1">
      <c r="A8" s="80"/>
      <c r="B8" s="92" t="s">
        <v>255</v>
      </c>
      <c r="C8" s="227">
        <f ca="1">IFERROR(SUMIFS('📋 Despesas'!$L:$L,'📋 Despesas'!$O:$O,E8),"S/D")</f>
        <v>450</v>
      </c>
      <c r="D8" s="322" t="str">
        <f t="shared" ca="1" si="0"/>
        <v>sábado</v>
      </c>
      <c r="E8" s="323">
        <f t="shared" ca="1" si="1"/>
        <v>46130</v>
      </c>
      <c r="F8" s="80"/>
      <c r="G8" s="245" t="s">
        <v>256</v>
      </c>
      <c r="H8" s="246">
        <v>0</v>
      </c>
      <c r="I8" s="248"/>
      <c r="J8" s="80"/>
      <c r="K8" s="412"/>
      <c r="L8" s="248"/>
      <c r="M8" s="80"/>
      <c r="N8" s="80"/>
      <c r="O8" s="80"/>
      <c r="P8" s="80"/>
      <c r="Q8" s="80"/>
      <c r="R8" s="80"/>
      <c r="S8" s="412"/>
      <c r="T8" s="96"/>
      <c r="U8" s="80"/>
      <c r="V8" s="80"/>
      <c r="W8" s="80"/>
      <c r="X8" s="80"/>
    </row>
    <row r="9" spans="1:24" ht="18">
      <c r="A9" s="80"/>
      <c r="B9" s="92" t="s">
        <v>435</v>
      </c>
      <c r="C9" s="227">
        <f ca="1">IFERROR(SUMIFS('📋 Despesas'!$L:$L,'📋 Despesas'!$O:$O,E9),"S/D")</f>
        <v>0</v>
      </c>
      <c r="D9" s="322" t="str">
        <f t="shared" ca="1" si="0"/>
        <v>domingo</v>
      </c>
      <c r="E9" s="323">
        <f t="shared" ca="1" si="1"/>
        <v>46131</v>
      </c>
      <c r="F9" s="80"/>
      <c r="G9" s="245" t="s">
        <v>257</v>
      </c>
      <c r="H9" s="246">
        <v>0</v>
      </c>
      <c r="I9" s="80"/>
      <c r="J9" s="80"/>
      <c r="K9" s="412"/>
      <c r="L9" s="80"/>
      <c r="M9" s="80"/>
      <c r="N9" s="80"/>
      <c r="O9" s="80"/>
      <c r="P9" s="80"/>
      <c r="Q9" s="80"/>
      <c r="R9" s="80"/>
      <c r="S9" s="412"/>
      <c r="T9" s="96"/>
      <c r="U9" s="80"/>
      <c r="V9" s="80"/>
      <c r="W9" s="80"/>
      <c r="X9" s="80"/>
    </row>
    <row r="10" spans="1:24" ht="19.5" customHeight="1">
      <c r="A10" s="80"/>
      <c r="B10" s="92" t="s">
        <v>436</v>
      </c>
      <c r="C10" s="227">
        <f ca="1">IFERROR(SUMIFS('📋 Despesas'!$L:$L,'📋 Despesas'!$O:$O,E10),"S/D")</f>
        <v>2002.8799999999999</v>
      </c>
      <c r="D10" s="322" t="str">
        <f t="shared" ca="1" si="0"/>
        <v>segunda-feira</v>
      </c>
      <c r="E10" s="323">
        <f t="shared" ca="1" si="1"/>
        <v>46132</v>
      </c>
      <c r="F10" s="80"/>
      <c r="G10" s="247" t="s">
        <v>258</v>
      </c>
      <c r="H10" s="280">
        <f>H7+H8+H9</f>
        <v>3183.2696549999964</v>
      </c>
      <c r="I10" s="81"/>
      <c r="J10" s="80"/>
      <c r="K10" s="477">
        <f>I2-(SUMIFS('📋 Despesas'!N7:N8934,'📋 Despesas'!O7:O8934,"&gt;="&amp;G3,'📋 Despesas'!O7:O8934,"&lt;="&amp;H11))+H8+H9+H6</f>
        <v>28441.709654999999</v>
      </c>
      <c r="L10" s="80"/>
      <c r="M10" s="80"/>
      <c r="N10" s="80"/>
      <c r="O10" s="80"/>
      <c r="P10" s="80"/>
      <c r="Q10" s="80"/>
      <c r="R10" s="80"/>
      <c r="S10" s="412"/>
      <c r="T10" s="96"/>
      <c r="U10" s="80"/>
      <c r="V10" s="80"/>
      <c r="W10" s="80"/>
      <c r="X10" s="80"/>
    </row>
    <row r="11" spans="1:24" ht="21">
      <c r="A11" s="80"/>
      <c r="B11" s="465"/>
      <c r="C11" s="465"/>
      <c r="D11" s="465"/>
      <c r="E11" s="466"/>
      <c r="F11" s="462"/>
      <c r="G11" s="283" t="s">
        <v>259</v>
      </c>
      <c r="H11" s="294">
        <v>46082</v>
      </c>
      <c r="I11" s="284">
        <f>SUBTOTAL(9,L12:L777)</f>
        <v>0</v>
      </c>
      <c r="J11" s="80"/>
      <c r="K11" s="476"/>
      <c r="L11" s="80"/>
      <c r="M11" s="80"/>
      <c r="N11" s="80"/>
      <c r="O11" s="80"/>
      <c r="P11" s="80"/>
      <c r="Q11" s="80"/>
      <c r="R11" s="80"/>
      <c r="S11" s="412"/>
      <c r="T11" s="96"/>
      <c r="U11" s="80"/>
      <c r="V11" s="80"/>
      <c r="W11" s="384"/>
      <c r="X11" s="80"/>
    </row>
    <row r="12" spans="1:24" ht="19.5" customHeight="1">
      <c r="A12" s="80"/>
      <c r="E12" s="462"/>
      <c r="F12" s="80"/>
      <c r="G12" s="448" t="str" cm="1">
        <f t="array" ref="G12">IFERROR(_xlfn._xlws.FILTER('📋 Despesas'!F7:K18576, ('📋 Despesas'!O7:O18576=H11) * ('📋 Despesas'!L7:L18576&gt;0)),"Sem Pgto")</f>
        <v>Sem Pgto</v>
      </c>
      <c r="I12" s="461"/>
      <c r="L12" s="452"/>
      <c r="M12" s="452"/>
      <c r="N12" s="289"/>
      <c r="O12" s="413"/>
      <c r="P12" s="413"/>
      <c r="Q12" s="413"/>
      <c r="R12" s="289"/>
      <c r="S12" s="413"/>
      <c r="T12" s="288"/>
      <c r="U12" s="289"/>
      <c r="V12" s="289"/>
      <c r="W12" s="289"/>
      <c r="X12" s="289"/>
    </row>
    <row r="13" spans="1:24" ht="17.25" customHeight="1">
      <c r="A13" s="80"/>
      <c r="D13" s="474">
        <f ca="1">H4-E13</f>
        <v>15097.300000000003</v>
      </c>
      <c r="E13" s="463">
        <f ca="1">'📋 Despesas'!L4</f>
        <v>10161.14</v>
      </c>
      <c r="F13" s="80"/>
      <c r="G13" s="448"/>
      <c r="I13" s="461"/>
      <c r="L13" s="452"/>
      <c r="M13" s="452"/>
      <c r="N13" s="289"/>
      <c r="O13" s="413"/>
      <c r="P13" s="413"/>
      <c r="Q13" s="413"/>
      <c r="R13" s="289"/>
      <c r="S13" s="413"/>
      <c r="T13" s="288"/>
      <c r="U13" s="289"/>
      <c r="V13" s="289"/>
      <c r="W13" s="289"/>
      <c r="X13" s="289"/>
    </row>
    <row r="14" spans="1:24" ht="15.6">
      <c r="A14" s="80"/>
      <c r="B14" s="746" t="s">
        <v>260</v>
      </c>
      <c r="C14" s="737"/>
      <c r="D14" s="737"/>
      <c r="E14" s="464"/>
      <c r="F14" s="80"/>
      <c r="G14" s="448"/>
      <c r="I14" s="461"/>
      <c r="L14" s="452"/>
      <c r="M14" s="452"/>
      <c r="N14" s="289"/>
      <c r="O14" s="413"/>
      <c r="P14" s="413"/>
      <c r="Q14" s="413"/>
      <c r="R14" s="289"/>
      <c r="S14" s="413"/>
      <c r="T14" s="288"/>
      <c r="U14" s="289"/>
      <c r="V14" s="289"/>
      <c r="W14" s="289"/>
      <c r="X14" s="289"/>
    </row>
    <row r="15" spans="1:24" ht="15.6" collapsed="1">
      <c r="A15" s="80"/>
      <c r="B15" s="93" t="s">
        <v>60</v>
      </c>
      <c r="C15" s="94" t="s">
        <v>223</v>
      </c>
      <c r="D15" s="95" t="s">
        <v>261</v>
      </c>
      <c r="E15" s="464"/>
      <c r="F15" s="80"/>
      <c r="G15" s="448"/>
      <c r="I15" s="461"/>
      <c r="L15" s="452"/>
      <c r="M15" s="452"/>
      <c r="N15" s="289"/>
      <c r="O15" s="413"/>
      <c r="P15" s="413"/>
      <c r="Q15" s="413"/>
      <c r="R15" s="289"/>
      <c r="S15" s="413"/>
      <c r="T15" s="288"/>
      <c r="U15" s="289"/>
      <c r="V15" s="289"/>
      <c r="W15" s="289"/>
      <c r="X15" s="289"/>
    </row>
    <row r="16" spans="1:24" ht="15.6" hidden="1" outlineLevel="1">
      <c r="A16" s="96"/>
      <c r="B16" s="96">
        <v>45839</v>
      </c>
      <c r="C16" s="97" t="str">
        <f>IF(B16&lt;&gt;"",TEXT(WEEKDAY(B16),"dddd"),"")</f>
        <v>terça-feira</v>
      </c>
      <c r="D16" s="82">
        <f>SUMIFS('📋 Despesas'!N:N,'📋 Despesas'!O:O,B16)</f>
        <v>7578.829999999999</v>
      </c>
      <c r="E16" s="248"/>
      <c r="F16" s="80"/>
      <c r="G16" s="453"/>
      <c r="I16" s="461"/>
      <c r="L16" s="454"/>
      <c r="M16" s="452"/>
      <c r="N16" s="289"/>
      <c r="O16" s="289"/>
      <c r="P16" s="289"/>
      <c r="Q16" s="289"/>
      <c r="R16" s="289"/>
      <c r="S16" s="413"/>
      <c r="T16" s="288"/>
      <c r="U16" s="289"/>
      <c r="V16" s="289"/>
      <c r="W16" s="289"/>
      <c r="X16" s="289"/>
    </row>
    <row r="17" spans="1:24" ht="15.6" hidden="1" outlineLevel="1">
      <c r="A17" s="96"/>
      <c r="B17" s="96">
        <v>45840</v>
      </c>
      <c r="C17" s="97" t="str">
        <f t="shared" ref="C17:C80" si="2">IF(B17&lt;&gt;"",TEXT(WEEKDAY(B17),"dddd"),"")</f>
        <v>quarta-feira</v>
      </c>
      <c r="D17" s="82">
        <f>SUMIFS('📋 Despesas'!N:N,'📋 Despesas'!O:O,B17)</f>
        <v>0</v>
      </c>
      <c r="E17" s="80"/>
      <c r="F17" s="80"/>
      <c r="G17" s="453"/>
      <c r="L17" s="451"/>
      <c r="M17" s="451"/>
      <c r="N17" s="289"/>
      <c r="O17" s="289"/>
      <c r="P17" s="289"/>
      <c r="Q17" s="289"/>
      <c r="R17" s="289"/>
      <c r="S17" s="413"/>
      <c r="T17" s="288"/>
      <c r="U17" s="455"/>
      <c r="V17" s="451"/>
      <c r="W17" s="248"/>
      <c r="X17" s="289"/>
    </row>
    <row r="18" spans="1:24" ht="15.6" hidden="1" outlineLevel="1">
      <c r="A18" s="96"/>
      <c r="B18" s="96">
        <v>45841</v>
      </c>
      <c r="C18" s="97" t="str">
        <f t="shared" si="2"/>
        <v>quinta-feira</v>
      </c>
      <c r="D18" s="82">
        <f>SUMIFS('📋 Despesas'!N:N,'📋 Despesas'!O:O,B18)</f>
        <v>3763.24</v>
      </c>
      <c r="E18" s="80"/>
      <c r="F18" s="80"/>
      <c r="G18" s="453"/>
      <c r="H18" s="456"/>
      <c r="I18" s="456"/>
      <c r="J18" s="456"/>
      <c r="K18" s="478"/>
      <c r="L18" s="456"/>
      <c r="M18" s="456"/>
      <c r="N18" s="286"/>
      <c r="O18" s="287"/>
      <c r="P18" s="287"/>
      <c r="Q18" s="287"/>
      <c r="R18" s="286"/>
      <c r="S18" s="287"/>
      <c r="T18" s="285"/>
      <c r="U18" s="385"/>
      <c r="V18" s="289"/>
      <c r="W18" s="289"/>
      <c r="X18" s="289"/>
    </row>
    <row r="19" spans="1:24" ht="15.6" hidden="1" outlineLevel="1">
      <c r="A19" s="96"/>
      <c r="B19" s="96">
        <v>45842</v>
      </c>
      <c r="C19" s="97" t="str">
        <f t="shared" si="2"/>
        <v>sexta-feira</v>
      </c>
      <c r="D19" s="82">
        <f>SUMIFS('📋 Despesas'!N:N,'📋 Despesas'!O:O,B19)</f>
        <v>3318.97</v>
      </c>
      <c r="E19" s="80"/>
      <c r="F19" s="80"/>
      <c r="G19" s="453"/>
      <c r="H19" s="456"/>
      <c r="I19" s="456"/>
      <c r="J19" s="456"/>
      <c r="K19" s="478"/>
      <c r="L19" s="456"/>
      <c r="M19" s="456"/>
      <c r="N19" s="286"/>
      <c r="O19" s="287"/>
      <c r="P19" s="287"/>
      <c r="Q19" s="287"/>
      <c r="R19" s="286"/>
      <c r="S19" s="287"/>
      <c r="T19" s="285"/>
      <c r="U19" s="385"/>
      <c r="V19" s="289"/>
      <c r="W19" s="289"/>
      <c r="X19" s="289"/>
    </row>
    <row r="20" spans="1:24" ht="15.6" hidden="1" outlineLevel="1">
      <c r="A20" s="96"/>
      <c r="B20" s="96">
        <v>45843</v>
      </c>
      <c r="C20" s="97" t="str">
        <f t="shared" si="2"/>
        <v>sábado</v>
      </c>
      <c r="D20" s="82">
        <f>SUMIFS('📋 Despesas'!N:N,'📋 Despesas'!O:O,B20)</f>
        <v>0</v>
      </c>
      <c r="E20" s="80"/>
      <c r="F20" s="80"/>
      <c r="G20" s="453"/>
      <c r="H20" s="456"/>
      <c r="I20" s="456"/>
      <c r="J20" s="456"/>
      <c r="K20" s="478"/>
      <c r="L20" s="456"/>
      <c r="M20" s="456"/>
      <c r="N20" s="286"/>
      <c r="O20" s="287"/>
      <c r="P20" s="287"/>
      <c r="Q20" s="287"/>
      <c r="R20" s="286"/>
      <c r="S20" s="287"/>
      <c r="T20" s="285"/>
      <c r="U20" s="385"/>
      <c r="V20" s="289"/>
      <c r="W20" s="289"/>
      <c r="X20" s="289"/>
    </row>
    <row r="21" spans="1:24" ht="15.6" hidden="1" outlineLevel="1">
      <c r="A21" s="96"/>
      <c r="B21" s="96">
        <v>45844</v>
      </c>
      <c r="C21" s="97" t="str">
        <f t="shared" si="2"/>
        <v>domingo</v>
      </c>
      <c r="D21" s="82">
        <f>SUMIFS('📋 Despesas'!N:N,'📋 Despesas'!O:O,B21)</f>
        <v>0</v>
      </c>
      <c r="E21" s="80"/>
      <c r="F21" s="80"/>
      <c r="G21" s="453"/>
      <c r="H21" s="456"/>
      <c r="I21" s="456"/>
      <c r="J21" s="456"/>
      <c r="K21" s="478"/>
      <c r="L21" s="456"/>
      <c r="M21" s="456"/>
      <c r="N21" s="286"/>
      <c r="O21" s="287"/>
      <c r="P21" s="287"/>
      <c r="Q21" s="287"/>
      <c r="R21" s="286"/>
      <c r="S21" s="287"/>
      <c r="T21" s="285"/>
      <c r="U21" s="289"/>
      <c r="V21" s="289"/>
      <c r="W21" s="289"/>
      <c r="X21" s="289"/>
    </row>
    <row r="22" spans="1:24" ht="15.6" hidden="1" outlineLevel="1">
      <c r="A22" s="96"/>
      <c r="B22" s="96">
        <v>45845</v>
      </c>
      <c r="C22" s="97" t="str">
        <f t="shared" si="2"/>
        <v>segunda-feira</v>
      </c>
      <c r="D22" s="82">
        <f>SUMIFS('📋 Despesas'!N:N,'📋 Despesas'!O:O,B22)</f>
        <v>715.68000000000006</v>
      </c>
      <c r="E22" s="80"/>
      <c r="F22" s="80"/>
      <c r="G22" s="453"/>
      <c r="H22" s="451"/>
      <c r="I22" s="451"/>
      <c r="J22" s="451"/>
      <c r="K22" s="452"/>
      <c r="L22" s="451"/>
      <c r="M22" s="451"/>
      <c r="N22" s="289"/>
      <c r="O22" s="289"/>
      <c r="P22" s="289"/>
      <c r="Q22" s="289"/>
      <c r="R22" s="289"/>
      <c r="S22" s="413"/>
      <c r="T22" s="288"/>
      <c r="U22" s="289"/>
      <c r="V22" s="289"/>
      <c r="W22" s="289"/>
      <c r="X22" s="289"/>
    </row>
    <row r="23" spans="1:24" ht="15.6" hidden="1" outlineLevel="1">
      <c r="A23" s="96"/>
      <c r="B23" s="96">
        <v>45846</v>
      </c>
      <c r="C23" s="97" t="str">
        <f t="shared" si="2"/>
        <v>terça-feira</v>
      </c>
      <c r="D23" s="82">
        <f>SUMIFS('📋 Despesas'!N:N,'📋 Despesas'!O:O,B23)</f>
        <v>0</v>
      </c>
      <c r="E23" s="80"/>
      <c r="F23" s="80"/>
      <c r="G23" s="453"/>
      <c r="H23" s="451"/>
      <c r="I23" s="451"/>
      <c r="J23" s="451"/>
      <c r="K23" s="452"/>
      <c r="L23" s="451"/>
      <c r="M23" s="451"/>
      <c r="N23" s="289"/>
      <c r="O23" s="289"/>
      <c r="P23" s="289"/>
      <c r="Q23" s="289"/>
      <c r="R23" s="289"/>
      <c r="S23" s="413"/>
      <c r="T23" s="288"/>
      <c r="U23" s="289"/>
      <c r="V23" s="289"/>
      <c r="W23" s="289"/>
      <c r="X23" s="289"/>
    </row>
    <row r="24" spans="1:24" ht="15.6" hidden="1" outlineLevel="1">
      <c r="A24" s="96"/>
      <c r="B24" s="96">
        <v>45847</v>
      </c>
      <c r="C24" s="97" t="str">
        <f t="shared" si="2"/>
        <v>quarta-feira</v>
      </c>
      <c r="D24" s="82">
        <f>SUMIFS('📋 Despesas'!N:N,'📋 Despesas'!O:O,B24)</f>
        <v>160.16999999999999</v>
      </c>
      <c r="E24" s="80"/>
      <c r="F24" s="80"/>
      <c r="G24" s="453"/>
      <c r="H24" s="451"/>
      <c r="I24" s="451"/>
      <c r="J24" s="451"/>
      <c r="K24" s="452"/>
      <c r="L24" s="451"/>
      <c r="M24" s="451"/>
      <c r="N24" s="289"/>
      <c r="O24" s="289"/>
      <c r="P24" s="289"/>
      <c r="Q24" s="289"/>
      <c r="R24" s="289"/>
      <c r="S24" s="413"/>
      <c r="T24" s="288"/>
      <c r="U24" s="289"/>
      <c r="V24" s="289"/>
      <c r="W24" s="289"/>
      <c r="X24" s="289"/>
    </row>
    <row r="25" spans="1:24" ht="15.6" hidden="1" outlineLevel="1">
      <c r="A25" s="96"/>
      <c r="B25" s="96">
        <v>45848</v>
      </c>
      <c r="C25" s="97" t="str">
        <f t="shared" si="2"/>
        <v>quinta-feira</v>
      </c>
      <c r="D25" s="82">
        <f>SUMIFS('📋 Despesas'!N:N,'📋 Despesas'!O:O,B25)</f>
        <v>7802.8</v>
      </c>
      <c r="E25" s="80"/>
      <c r="F25" s="80"/>
      <c r="G25" s="453"/>
      <c r="H25" s="457"/>
      <c r="I25" s="451"/>
      <c r="J25" s="451"/>
      <c r="K25" s="452"/>
      <c r="L25" s="451"/>
      <c r="M25" s="451"/>
      <c r="N25" s="289"/>
      <c r="O25" s="289"/>
      <c r="P25" s="289"/>
      <c r="Q25" s="289"/>
      <c r="R25" s="289"/>
      <c r="S25" s="413"/>
      <c r="T25" s="288"/>
      <c r="U25" s="289"/>
      <c r="V25" s="289"/>
      <c r="W25" s="289"/>
      <c r="X25" s="289"/>
    </row>
    <row r="26" spans="1:24" ht="15.75" hidden="1" customHeight="1" outlineLevel="1">
      <c r="A26" s="96"/>
      <c r="B26" s="96">
        <v>45849</v>
      </c>
      <c r="C26" s="97" t="str">
        <f t="shared" si="2"/>
        <v>sexta-feira</v>
      </c>
      <c r="D26" s="82">
        <f>SUMIFS('📋 Despesas'!N:N,'📋 Despesas'!O:O,B26)</f>
        <v>0</v>
      </c>
      <c r="E26" s="80"/>
      <c r="F26" s="80"/>
      <c r="G26" s="453"/>
      <c r="H26" s="457"/>
      <c r="I26" s="458"/>
      <c r="J26" s="451"/>
      <c r="K26" s="452"/>
      <c r="L26" s="451"/>
      <c r="M26" s="451"/>
      <c r="N26" s="289"/>
      <c r="O26" s="289"/>
      <c r="P26" s="289"/>
      <c r="Q26" s="289"/>
      <c r="R26" s="289"/>
      <c r="S26" s="413"/>
      <c r="T26" s="288"/>
      <c r="U26" s="289"/>
      <c r="V26" s="289"/>
      <c r="W26" s="289"/>
      <c r="X26" s="289"/>
    </row>
    <row r="27" spans="1:24" ht="15.75" hidden="1" customHeight="1" outlineLevel="1">
      <c r="A27" s="96"/>
      <c r="B27" s="96">
        <v>45850</v>
      </c>
      <c r="C27" s="97" t="str">
        <f t="shared" si="2"/>
        <v>sábado</v>
      </c>
      <c r="D27" s="82">
        <f>SUMIFS('📋 Despesas'!N:N,'📋 Despesas'!O:O,B27)</f>
        <v>436.56</v>
      </c>
      <c r="E27" s="80"/>
      <c r="F27" s="80"/>
      <c r="G27" s="453"/>
      <c r="H27" s="457"/>
      <c r="I27" s="458"/>
      <c r="J27" s="451"/>
      <c r="K27" s="452"/>
      <c r="L27" s="451"/>
      <c r="M27" s="451"/>
      <c r="N27" s="289"/>
      <c r="O27" s="289"/>
      <c r="P27" s="289"/>
      <c r="Q27" s="289"/>
      <c r="R27" s="289"/>
      <c r="S27" s="413"/>
      <c r="T27" s="288"/>
      <c r="U27" s="289"/>
      <c r="V27" s="289"/>
      <c r="W27" s="289"/>
      <c r="X27" s="289"/>
    </row>
    <row r="28" spans="1:24" ht="15.75" hidden="1" customHeight="1" outlineLevel="1">
      <c r="A28" s="96"/>
      <c r="B28" s="96">
        <v>45851</v>
      </c>
      <c r="C28" s="97" t="str">
        <f t="shared" si="2"/>
        <v>domingo</v>
      </c>
      <c r="D28" s="82">
        <f>SUMIFS('📋 Despesas'!N:N,'📋 Despesas'!O:O,B28)</f>
        <v>167.28</v>
      </c>
      <c r="E28" s="80"/>
      <c r="F28" s="80"/>
      <c r="G28" s="453"/>
      <c r="H28" s="457"/>
      <c r="I28" s="458"/>
      <c r="J28" s="451"/>
      <c r="K28" s="452"/>
      <c r="L28" s="451"/>
      <c r="M28" s="451"/>
      <c r="N28" s="289"/>
      <c r="O28" s="289"/>
      <c r="P28" s="289"/>
      <c r="Q28" s="289"/>
      <c r="R28" s="289"/>
      <c r="S28" s="413"/>
      <c r="T28" s="288"/>
      <c r="U28" s="289"/>
      <c r="V28" s="289"/>
      <c r="W28" s="289"/>
      <c r="X28" s="289"/>
    </row>
    <row r="29" spans="1:24" ht="15.75" hidden="1" customHeight="1" outlineLevel="1">
      <c r="A29" s="96"/>
      <c r="B29" s="96">
        <v>45852</v>
      </c>
      <c r="C29" s="97" t="str">
        <f t="shared" si="2"/>
        <v>segunda-feira</v>
      </c>
      <c r="D29" s="82">
        <f>SUMIFS('📋 Despesas'!N:N,'📋 Despesas'!O:O,B29)</f>
        <v>0</v>
      </c>
      <c r="E29" s="80"/>
      <c r="F29" s="80"/>
      <c r="G29" s="453"/>
      <c r="H29" s="457"/>
      <c r="I29" s="458"/>
      <c r="J29" s="451"/>
      <c r="K29" s="452"/>
      <c r="L29" s="451"/>
      <c r="M29" s="451"/>
      <c r="N29" s="289"/>
      <c r="O29" s="289"/>
      <c r="P29" s="289"/>
      <c r="Q29" s="289"/>
      <c r="R29" s="289"/>
      <c r="S29" s="413"/>
      <c r="T29" s="288"/>
      <c r="U29" s="289"/>
      <c r="V29" s="289"/>
      <c r="W29" s="289"/>
      <c r="X29" s="289"/>
    </row>
    <row r="30" spans="1:24" ht="15.75" hidden="1" customHeight="1" outlineLevel="1">
      <c r="A30" s="96"/>
      <c r="B30" s="96">
        <v>45853</v>
      </c>
      <c r="C30" s="97" t="str">
        <f t="shared" si="2"/>
        <v>terça-feira</v>
      </c>
      <c r="D30" s="82">
        <f>SUMIFS('📋 Despesas'!N:N,'📋 Despesas'!O:O,B30)</f>
        <v>1137.6500000000001</v>
      </c>
      <c r="E30" s="80"/>
      <c r="F30" s="80"/>
      <c r="G30" s="453"/>
      <c r="H30" s="457"/>
      <c r="I30" s="458"/>
      <c r="J30" s="451"/>
      <c r="K30" s="452"/>
      <c r="L30" s="451"/>
      <c r="M30" s="451"/>
      <c r="N30" s="289"/>
      <c r="O30" s="289"/>
      <c r="P30" s="289"/>
      <c r="Q30" s="289"/>
      <c r="R30" s="289"/>
      <c r="S30" s="413"/>
      <c r="T30" s="288"/>
      <c r="U30" s="289"/>
      <c r="V30" s="289"/>
      <c r="W30" s="289"/>
      <c r="X30" s="289"/>
    </row>
    <row r="31" spans="1:24" ht="15.75" hidden="1" customHeight="1" outlineLevel="1">
      <c r="A31" s="96"/>
      <c r="B31" s="96">
        <v>45854</v>
      </c>
      <c r="C31" s="97" t="str">
        <f t="shared" si="2"/>
        <v>quarta-feira</v>
      </c>
      <c r="D31" s="82">
        <f>SUMIFS('📋 Despesas'!N:N,'📋 Despesas'!O:O,B31)</f>
        <v>0</v>
      </c>
      <c r="E31" s="80"/>
      <c r="F31" s="80"/>
      <c r="G31" s="453"/>
      <c r="H31" s="457"/>
      <c r="I31" s="458"/>
      <c r="J31" s="451"/>
      <c r="K31" s="452"/>
      <c r="L31" s="451"/>
      <c r="M31" s="451"/>
      <c r="N31" s="289"/>
      <c r="O31" s="289"/>
      <c r="P31" s="289"/>
      <c r="Q31" s="289"/>
      <c r="R31" s="289"/>
      <c r="S31" s="413"/>
      <c r="T31" s="288"/>
      <c r="U31" s="80"/>
      <c r="V31" s="80"/>
      <c r="W31" s="80"/>
      <c r="X31" s="80"/>
    </row>
    <row r="32" spans="1:24" ht="15.75" hidden="1" customHeight="1" outlineLevel="1">
      <c r="A32" s="96"/>
      <c r="B32" s="96">
        <v>45855</v>
      </c>
      <c r="C32" s="97" t="str">
        <f t="shared" si="2"/>
        <v>quinta-feira</v>
      </c>
      <c r="D32" s="82">
        <f>SUMIFS('📋 Despesas'!N:N,'📋 Despesas'!O:O,B32)</f>
        <v>0</v>
      </c>
      <c r="E32" s="80"/>
      <c r="F32" s="80"/>
      <c r="G32" s="453"/>
      <c r="H32" s="457"/>
      <c r="I32" s="458"/>
      <c r="J32" s="451"/>
      <c r="K32" s="452"/>
      <c r="L32" s="451"/>
      <c r="M32" s="451"/>
      <c r="N32" s="289"/>
      <c r="O32" s="289"/>
      <c r="P32" s="289"/>
      <c r="Q32" s="289"/>
      <c r="R32" s="289"/>
      <c r="S32" s="413"/>
      <c r="T32" s="288"/>
      <c r="U32" s="80"/>
      <c r="V32" s="80"/>
      <c r="W32" s="80"/>
      <c r="X32" s="80"/>
    </row>
    <row r="33" spans="1:24" ht="15.75" hidden="1" customHeight="1" outlineLevel="1">
      <c r="A33" s="96"/>
      <c r="B33" s="96">
        <v>45856</v>
      </c>
      <c r="C33" s="97" t="str">
        <f t="shared" si="2"/>
        <v>sexta-feira</v>
      </c>
      <c r="D33" s="82">
        <f>SUMIFS('📋 Despesas'!N:N,'📋 Despesas'!O:O,B33)</f>
        <v>2433.27</v>
      </c>
      <c r="E33" s="80"/>
      <c r="F33" s="80"/>
      <c r="G33" s="453"/>
      <c r="H33" s="457"/>
      <c r="I33" s="458"/>
      <c r="J33" s="451"/>
      <c r="K33" s="452"/>
      <c r="L33" s="451"/>
      <c r="M33" s="451"/>
      <c r="N33" s="289"/>
      <c r="O33" s="289"/>
      <c r="P33" s="289"/>
      <c r="Q33" s="289"/>
      <c r="R33" s="289"/>
      <c r="S33" s="413"/>
      <c r="T33" s="288"/>
      <c r="U33" s="80"/>
      <c r="V33" s="80"/>
      <c r="W33" s="80"/>
      <c r="X33" s="80"/>
    </row>
    <row r="34" spans="1:24" ht="15.75" hidden="1" customHeight="1" outlineLevel="1">
      <c r="A34" s="96"/>
      <c r="B34" s="96">
        <v>45857</v>
      </c>
      <c r="C34" s="97" t="str">
        <f t="shared" si="2"/>
        <v>sábado</v>
      </c>
      <c r="D34" s="82">
        <f>SUMIFS('📋 Despesas'!N:N,'📋 Despesas'!O:O,B34)</f>
        <v>0</v>
      </c>
      <c r="E34" s="80"/>
      <c r="F34" s="80"/>
      <c r="G34" s="453"/>
      <c r="H34" s="457"/>
      <c r="I34" s="458"/>
      <c r="J34" s="451"/>
      <c r="K34" s="452"/>
      <c r="L34" s="451"/>
      <c r="M34" s="451"/>
      <c r="N34" s="289"/>
      <c r="O34" s="289"/>
      <c r="P34" s="289"/>
      <c r="Q34" s="289"/>
      <c r="R34" s="289"/>
      <c r="S34" s="413"/>
      <c r="T34" s="288"/>
      <c r="U34" s="80"/>
      <c r="V34" s="80"/>
      <c r="W34" s="80"/>
      <c r="X34" s="80"/>
    </row>
    <row r="35" spans="1:24" ht="15.75" hidden="1" customHeight="1" outlineLevel="1">
      <c r="A35" s="96"/>
      <c r="B35" s="96">
        <v>45858</v>
      </c>
      <c r="C35" s="97" t="str">
        <f t="shared" si="2"/>
        <v>domingo</v>
      </c>
      <c r="D35" s="82">
        <f>SUMIFS('📋 Despesas'!N:N,'📋 Despesas'!O:O,B35)</f>
        <v>0</v>
      </c>
      <c r="E35" s="80"/>
      <c r="F35" s="80"/>
      <c r="G35" s="453"/>
      <c r="H35" s="457"/>
      <c r="I35" s="458"/>
      <c r="J35" s="451"/>
      <c r="K35" s="452"/>
      <c r="L35" s="451"/>
      <c r="M35" s="451"/>
      <c r="N35" s="289"/>
      <c r="O35" s="289"/>
      <c r="P35" s="289"/>
      <c r="Q35" s="289"/>
      <c r="R35" s="289"/>
      <c r="S35" s="413"/>
      <c r="T35" s="288"/>
      <c r="U35" s="80"/>
      <c r="V35" s="80"/>
      <c r="W35" s="80"/>
      <c r="X35" s="80"/>
    </row>
    <row r="36" spans="1:24" ht="15.75" hidden="1" customHeight="1" outlineLevel="1">
      <c r="A36" s="96"/>
      <c r="B36" s="96">
        <v>45859</v>
      </c>
      <c r="C36" s="97" t="str">
        <f t="shared" si="2"/>
        <v>segunda-feira</v>
      </c>
      <c r="D36" s="82">
        <f>SUMIFS('📋 Despesas'!N:N,'📋 Despesas'!O:O,B36)</f>
        <v>90</v>
      </c>
      <c r="E36" s="80"/>
      <c r="F36" s="80"/>
      <c r="G36" s="453"/>
      <c r="H36" s="457"/>
      <c r="I36" s="458"/>
      <c r="J36" s="451"/>
      <c r="K36" s="452"/>
      <c r="L36" s="451"/>
      <c r="M36" s="451"/>
      <c r="N36" s="289"/>
      <c r="O36" s="289"/>
      <c r="P36" s="289"/>
      <c r="Q36" s="289"/>
      <c r="R36" s="289"/>
      <c r="S36" s="413"/>
      <c r="T36" s="288"/>
      <c r="U36" s="80"/>
      <c r="V36" s="80"/>
      <c r="W36" s="80"/>
      <c r="X36" s="80"/>
    </row>
    <row r="37" spans="1:24" ht="15.75" hidden="1" customHeight="1" outlineLevel="1">
      <c r="A37" s="96"/>
      <c r="B37" s="96">
        <v>45860</v>
      </c>
      <c r="C37" s="97" t="str">
        <f t="shared" si="2"/>
        <v>terça-feira</v>
      </c>
      <c r="D37" s="82">
        <f>SUMIFS('📋 Despesas'!N:N,'📋 Despesas'!O:O,B37)</f>
        <v>335.16</v>
      </c>
      <c r="E37" s="80"/>
      <c r="F37" s="80"/>
      <c r="G37" s="453"/>
      <c r="H37" s="457"/>
      <c r="I37" s="458"/>
      <c r="J37" s="451"/>
      <c r="K37" s="452"/>
      <c r="L37" s="451"/>
      <c r="M37" s="451"/>
      <c r="N37" s="289"/>
      <c r="O37" s="289"/>
      <c r="P37" s="289"/>
      <c r="Q37" s="289"/>
      <c r="R37" s="289"/>
      <c r="S37" s="413"/>
      <c r="T37" s="288"/>
      <c r="U37" s="80"/>
      <c r="V37" s="80"/>
      <c r="W37" s="80"/>
      <c r="X37" s="80"/>
    </row>
    <row r="38" spans="1:24" ht="15.75" hidden="1" customHeight="1" outlineLevel="1">
      <c r="A38" s="96"/>
      <c r="B38" s="96">
        <v>45861</v>
      </c>
      <c r="C38" s="97" t="str">
        <f t="shared" si="2"/>
        <v>quarta-feira</v>
      </c>
      <c r="D38" s="82">
        <f>SUMIFS('📋 Despesas'!N:N,'📋 Despesas'!O:O,B38)</f>
        <v>232.37</v>
      </c>
      <c r="E38" s="80"/>
      <c r="F38" s="80"/>
      <c r="G38" s="453"/>
      <c r="H38" s="457"/>
      <c r="I38" s="458"/>
      <c r="J38" s="451"/>
      <c r="K38" s="452"/>
      <c r="L38" s="451"/>
      <c r="M38" s="451"/>
      <c r="N38" s="289"/>
      <c r="O38" s="289"/>
      <c r="P38" s="289"/>
      <c r="Q38" s="289"/>
      <c r="R38" s="289"/>
      <c r="S38" s="413"/>
      <c r="T38" s="288"/>
      <c r="U38" s="80"/>
      <c r="V38" s="80"/>
      <c r="W38" s="80"/>
      <c r="X38" s="80"/>
    </row>
    <row r="39" spans="1:24" ht="15.75" hidden="1" customHeight="1" outlineLevel="1">
      <c r="A39" s="96"/>
      <c r="B39" s="96">
        <v>45862</v>
      </c>
      <c r="C39" s="97" t="str">
        <f t="shared" si="2"/>
        <v>quinta-feira</v>
      </c>
      <c r="D39" s="82">
        <f>SUMIFS('📋 Despesas'!N:N,'📋 Despesas'!O:O,B39)</f>
        <v>0</v>
      </c>
      <c r="E39" s="80"/>
      <c r="F39" s="80"/>
      <c r="G39" s="453"/>
      <c r="H39" s="457"/>
      <c r="I39" s="458"/>
      <c r="J39" s="451"/>
      <c r="K39" s="452"/>
      <c r="L39" s="451"/>
      <c r="M39" s="451"/>
      <c r="N39" s="289"/>
      <c r="O39" s="289"/>
      <c r="P39" s="289"/>
      <c r="Q39" s="289"/>
      <c r="R39" s="289"/>
      <c r="S39" s="413"/>
      <c r="T39" s="288"/>
      <c r="U39" s="80"/>
      <c r="V39" s="80"/>
      <c r="W39" s="80"/>
      <c r="X39" s="80"/>
    </row>
    <row r="40" spans="1:24" ht="15.75" hidden="1" customHeight="1" outlineLevel="1">
      <c r="A40" s="96"/>
      <c r="B40" s="96">
        <v>45863</v>
      </c>
      <c r="C40" s="97" t="str">
        <f t="shared" si="2"/>
        <v>sexta-feira</v>
      </c>
      <c r="D40" s="82">
        <f>SUMIFS('📋 Despesas'!N:N,'📋 Despesas'!O:O,B40)</f>
        <v>0</v>
      </c>
      <c r="E40" s="80"/>
      <c r="F40" s="80"/>
      <c r="G40" s="453"/>
      <c r="H40" s="457"/>
      <c r="I40" s="458"/>
      <c r="J40" s="451"/>
      <c r="K40" s="452"/>
      <c r="L40" s="451"/>
      <c r="M40" s="451"/>
      <c r="N40" s="289"/>
      <c r="O40" s="289"/>
      <c r="P40" s="289"/>
      <c r="Q40" s="289"/>
      <c r="R40" s="289"/>
      <c r="S40" s="413"/>
      <c r="T40" s="288"/>
      <c r="U40" s="80"/>
      <c r="V40" s="80"/>
      <c r="W40" s="80"/>
      <c r="X40" s="80"/>
    </row>
    <row r="41" spans="1:24" ht="15.75" hidden="1" customHeight="1" outlineLevel="1">
      <c r="A41" s="96"/>
      <c r="B41" s="96">
        <v>45864</v>
      </c>
      <c r="C41" s="97" t="str">
        <f t="shared" si="2"/>
        <v>sábado</v>
      </c>
      <c r="D41" s="82">
        <f>SUMIFS('📋 Despesas'!N:N,'📋 Despesas'!O:O,B41)</f>
        <v>0</v>
      </c>
      <c r="E41" s="80"/>
      <c r="F41" s="80"/>
      <c r="G41" s="453"/>
      <c r="H41" s="457"/>
      <c r="I41" s="458"/>
      <c r="J41" s="451"/>
      <c r="K41" s="452"/>
      <c r="L41" s="451"/>
      <c r="M41" s="451"/>
      <c r="N41" s="289"/>
      <c r="O41" s="289"/>
      <c r="P41" s="289"/>
      <c r="Q41" s="289"/>
      <c r="R41" s="289"/>
      <c r="S41" s="413"/>
      <c r="T41" s="288"/>
      <c r="U41" s="80"/>
      <c r="V41" s="80"/>
      <c r="W41" s="80"/>
      <c r="X41" s="80"/>
    </row>
    <row r="42" spans="1:24" ht="15.75" hidden="1" customHeight="1" outlineLevel="1">
      <c r="A42" s="96"/>
      <c r="B42" s="96">
        <v>45865</v>
      </c>
      <c r="C42" s="97" t="str">
        <f t="shared" si="2"/>
        <v>domingo</v>
      </c>
      <c r="D42" s="82">
        <f>SUMIFS('📋 Despesas'!N:N,'📋 Despesas'!O:O,B42)</f>
        <v>0</v>
      </c>
      <c r="E42" s="80"/>
      <c r="F42" s="80"/>
      <c r="G42" s="453"/>
      <c r="H42" s="457"/>
      <c r="I42" s="458"/>
      <c r="J42" s="451"/>
      <c r="K42" s="452"/>
      <c r="L42" s="451"/>
      <c r="M42" s="451"/>
      <c r="N42" s="289"/>
      <c r="O42" s="289"/>
      <c r="P42" s="289"/>
      <c r="Q42" s="289"/>
      <c r="R42" s="289"/>
      <c r="S42" s="413"/>
      <c r="T42" s="288"/>
      <c r="U42" s="80"/>
      <c r="V42" s="80"/>
      <c r="W42" s="80"/>
      <c r="X42" s="80"/>
    </row>
    <row r="43" spans="1:24" ht="15.75" hidden="1" customHeight="1" outlineLevel="1">
      <c r="A43" s="96"/>
      <c r="B43" s="96">
        <v>45866</v>
      </c>
      <c r="C43" s="97" t="str">
        <f t="shared" si="2"/>
        <v>segunda-feira</v>
      </c>
      <c r="D43" s="82">
        <f>SUMIFS('📋 Despesas'!N:N,'📋 Despesas'!O:O,B43)</f>
        <v>0</v>
      </c>
      <c r="E43" s="80"/>
      <c r="F43" s="80"/>
      <c r="G43" s="453"/>
      <c r="H43" s="457"/>
      <c r="I43" s="458"/>
      <c r="J43" s="451"/>
      <c r="K43" s="452"/>
      <c r="L43" s="451"/>
      <c r="M43" s="451"/>
      <c r="N43" s="289"/>
      <c r="O43" s="289"/>
      <c r="P43" s="289"/>
      <c r="Q43" s="289"/>
      <c r="R43" s="289"/>
      <c r="S43" s="413"/>
      <c r="T43" s="288"/>
      <c r="U43" s="80"/>
      <c r="V43" s="80"/>
      <c r="W43" s="80"/>
      <c r="X43" s="80"/>
    </row>
    <row r="44" spans="1:24" ht="15.75" hidden="1" customHeight="1" outlineLevel="1">
      <c r="A44" s="96"/>
      <c r="B44" s="96">
        <v>45867</v>
      </c>
      <c r="C44" s="97" t="str">
        <f t="shared" si="2"/>
        <v>terça-feira</v>
      </c>
      <c r="D44" s="82">
        <f>SUMIFS('📋 Despesas'!N:N,'📋 Despesas'!O:O,B44)</f>
        <v>0</v>
      </c>
      <c r="E44" s="80"/>
      <c r="F44" s="80"/>
      <c r="G44" s="453"/>
      <c r="H44" s="457"/>
      <c r="I44" s="458"/>
      <c r="J44" s="451"/>
      <c r="K44" s="452"/>
      <c r="L44" s="451"/>
      <c r="M44" s="451"/>
      <c r="N44" s="289"/>
      <c r="O44" s="289"/>
      <c r="P44" s="289"/>
      <c r="Q44" s="289"/>
      <c r="R44" s="289"/>
      <c r="S44" s="413"/>
      <c r="T44" s="288"/>
      <c r="U44" s="80"/>
      <c r="V44" s="80"/>
      <c r="W44" s="80"/>
      <c r="X44" s="80"/>
    </row>
    <row r="45" spans="1:24" ht="15.75" hidden="1" customHeight="1" outlineLevel="1">
      <c r="A45" s="96"/>
      <c r="B45" s="96">
        <v>45868</v>
      </c>
      <c r="C45" s="97" t="str">
        <f t="shared" si="2"/>
        <v>quarta-feira</v>
      </c>
      <c r="D45" s="82">
        <f>SUMIFS('📋 Despesas'!N:N,'📋 Despesas'!O:O,B45)</f>
        <v>1181.26</v>
      </c>
      <c r="E45" s="80"/>
      <c r="F45" s="80"/>
      <c r="G45" s="453"/>
      <c r="H45" s="457"/>
      <c r="I45" s="458"/>
      <c r="J45" s="451"/>
      <c r="K45" s="452"/>
      <c r="L45" s="451"/>
      <c r="M45" s="451"/>
      <c r="N45" s="289"/>
      <c r="O45" s="289"/>
      <c r="P45" s="289"/>
      <c r="Q45" s="289"/>
      <c r="R45" s="289"/>
      <c r="S45" s="413"/>
      <c r="T45" s="288"/>
      <c r="U45" s="80"/>
      <c r="V45" s="80"/>
      <c r="W45" s="80"/>
      <c r="X45" s="80"/>
    </row>
    <row r="46" spans="1:24" ht="15.75" hidden="1" customHeight="1" outlineLevel="1">
      <c r="A46" s="96"/>
      <c r="B46" s="96">
        <v>45869</v>
      </c>
      <c r="C46" s="97" t="str">
        <f t="shared" si="2"/>
        <v>quinta-feira</v>
      </c>
      <c r="D46" s="82">
        <f>SUMIFS('📋 Despesas'!N:N,'📋 Despesas'!O:O,B46)</f>
        <v>0</v>
      </c>
      <c r="E46" s="80"/>
      <c r="F46" s="80"/>
      <c r="G46" s="453"/>
      <c r="H46" s="457"/>
      <c r="I46" s="458"/>
      <c r="J46" s="451"/>
      <c r="K46" s="452"/>
      <c r="L46" s="451"/>
      <c r="M46" s="451"/>
      <c r="N46" s="289"/>
      <c r="O46" s="289"/>
      <c r="P46" s="289"/>
      <c r="Q46" s="289"/>
      <c r="R46" s="289"/>
      <c r="S46" s="413"/>
      <c r="T46" s="288"/>
      <c r="U46" s="80"/>
      <c r="V46" s="80"/>
      <c r="W46" s="80"/>
      <c r="X46" s="80"/>
    </row>
    <row r="47" spans="1:24" ht="15.75" hidden="1" customHeight="1" outlineLevel="1">
      <c r="A47" s="96"/>
      <c r="B47" s="96">
        <v>45870</v>
      </c>
      <c r="C47" s="97" t="str">
        <f t="shared" si="2"/>
        <v>sexta-feira</v>
      </c>
      <c r="D47" s="82">
        <f>SUMIFS('📋 Despesas'!L:L,'📋 Despesas'!O:O,B47)</f>
        <v>0</v>
      </c>
      <c r="E47" s="80"/>
      <c r="F47" s="80"/>
      <c r="G47" s="453"/>
      <c r="H47" s="457"/>
      <c r="I47" s="458"/>
      <c r="J47" s="451"/>
      <c r="K47" s="452"/>
      <c r="L47" s="451"/>
      <c r="M47" s="451"/>
      <c r="N47" s="289"/>
      <c r="O47" s="289"/>
      <c r="P47" s="289"/>
      <c r="Q47" s="289"/>
      <c r="R47" s="289"/>
      <c r="S47" s="413"/>
      <c r="T47" s="288"/>
      <c r="U47" s="80"/>
      <c r="V47" s="80"/>
      <c r="W47" s="80"/>
      <c r="X47" s="80"/>
    </row>
    <row r="48" spans="1:24" ht="15.75" hidden="1" customHeight="1" outlineLevel="1">
      <c r="A48" s="96"/>
      <c r="B48" s="96">
        <v>45871</v>
      </c>
      <c r="C48" s="97" t="str">
        <f t="shared" si="2"/>
        <v>sábado</v>
      </c>
      <c r="D48" s="82">
        <f>SUMIFS('📋 Despesas'!L:L,'📋 Despesas'!O:O,B48)</f>
        <v>0</v>
      </c>
      <c r="E48" s="80"/>
      <c r="F48" s="80"/>
      <c r="G48" s="453"/>
      <c r="H48" s="457"/>
      <c r="I48" s="458"/>
      <c r="J48" s="451"/>
      <c r="K48" s="452"/>
      <c r="L48" s="451"/>
      <c r="M48" s="451"/>
      <c r="N48" s="289"/>
      <c r="O48" s="289"/>
      <c r="P48" s="289"/>
      <c r="Q48" s="289"/>
      <c r="R48" s="289"/>
      <c r="S48" s="413"/>
      <c r="T48" s="288"/>
      <c r="U48" s="80"/>
      <c r="V48" s="80"/>
      <c r="W48" s="80"/>
      <c r="X48" s="80"/>
    </row>
    <row r="49" spans="1:24" ht="15.75" hidden="1" customHeight="1" outlineLevel="1">
      <c r="A49" s="96"/>
      <c r="B49" s="96">
        <v>45872</v>
      </c>
      <c r="C49" s="97" t="str">
        <f t="shared" si="2"/>
        <v>domingo</v>
      </c>
      <c r="D49" s="82">
        <f>SUMIFS('📋 Despesas'!L:L,'📋 Despesas'!O:O,B49)</f>
        <v>0</v>
      </c>
      <c r="E49" s="80"/>
      <c r="F49" s="80"/>
      <c r="G49" s="453"/>
      <c r="H49" s="457"/>
      <c r="I49" s="458"/>
      <c r="J49" s="451"/>
      <c r="K49" s="452"/>
      <c r="L49" s="451"/>
      <c r="M49" s="451"/>
      <c r="N49" s="289"/>
      <c r="O49" s="289"/>
      <c r="P49" s="289"/>
      <c r="Q49" s="289"/>
      <c r="R49" s="289"/>
      <c r="S49" s="413"/>
      <c r="T49" s="288"/>
      <c r="U49" s="80"/>
      <c r="V49" s="80"/>
      <c r="W49" s="80"/>
      <c r="X49" s="80"/>
    </row>
    <row r="50" spans="1:24" ht="15.75" hidden="1" customHeight="1" outlineLevel="1">
      <c r="A50" s="96"/>
      <c r="B50" s="96">
        <v>45873</v>
      </c>
      <c r="C50" s="97" t="str">
        <f t="shared" si="2"/>
        <v>segunda-feira</v>
      </c>
      <c r="D50" s="82">
        <f>SUMIFS('📋 Despesas'!L:L,'📋 Despesas'!O:O,B50)</f>
        <v>0</v>
      </c>
      <c r="E50" s="80"/>
      <c r="F50" s="80"/>
      <c r="G50" s="453"/>
      <c r="H50" s="457"/>
      <c r="I50" s="458"/>
      <c r="J50" s="451"/>
      <c r="K50" s="452"/>
      <c r="L50" s="451"/>
      <c r="M50" s="451"/>
      <c r="N50" s="289"/>
      <c r="O50" s="289"/>
      <c r="P50" s="289"/>
      <c r="Q50" s="289"/>
      <c r="R50" s="289"/>
      <c r="S50" s="413"/>
      <c r="T50" s="288"/>
      <c r="U50" s="80"/>
      <c r="V50" s="80"/>
      <c r="W50" s="80"/>
      <c r="X50" s="80"/>
    </row>
    <row r="51" spans="1:24" ht="15.75" hidden="1" customHeight="1" outlineLevel="1">
      <c r="A51" s="96"/>
      <c r="B51" s="96">
        <v>45874</v>
      </c>
      <c r="C51" s="97" t="str">
        <f t="shared" si="2"/>
        <v>terça-feira</v>
      </c>
      <c r="D51" s="82">
        <f>SUMIFS('📋 Despesas'!L:L,'📋 Despesas'!O:O,B51)</f>
        <v>0</v>
      </c>
      <c r="E51" s="80"/>
      <c r="F51" s="80"/>
      <c r="G51" s="453"/>
      <c r="H51" s="457"/>
      <c r="I51" s="458"/>
      <c r="J51" s="451"/>
      <c r="K51" s="452"/>
      <c r="L51" s="451"/>
      <c r="M51" s="451"/>
      <c r="N51" s="289"/>
      <c r="O51" s="289"/>
      <c r="P51" s="289"/>
      <c r="Q51" s="289"/>
      <c r="R51" s="289"/>
      <c r="S51" s="413"/>
      <c r="T51" s="288"/>
      <c r="U51" s="80"/>
      <c r="V51" s="80"/>
      <c r="W51" s="80"/>
      <c r="X51" s="80"/>
    </row>
    <row r="52" spans="1:24" ht="15.75" hidden="1" customHeight="1" outlineLevel="1">
      <c r="A52" s="96"/>
      <c r="B52" s="96">
        <v>45875</v>
      </c>
      <c r="C52" s="97" t="str">
        <f t="shared" si="2"/>
        <v>quarta-feira</v>
      </c>
      <c r="D52" s="82">
        <f>SUMIFS('📋 Despesas'!L:L,'📋 Despesas'!O:O,B52)</f>
        <v>0</v>
      </c>
      <c r="E52" s="80"/>
      <c r="F52" s="80"/>
      <c r="G52" s="453"/>
      <c r="H52" s="457"/>
      <c r="I52" s="458"/>
      <c r="J52" s="451"/>
      <c r="K52" s="452"/>
      <c r="L52" s="451"/>
      <c r="M52" s="451"/>
      <c r="N52" s="289"/>
      <c r="O52" s="289"/>
      <c r="P52" s="289"/>
      <c r="Q52" s="289"/>
      <c r="R52" s="289"/>
      <c r="S52" s="413"/>
      <c r="T52" s="288"/>
      <c r="U52" s="80"/>
      <c r="V52" s="80"/>
      <c r="W52" s="80"/>
      <c r="X52" s="80"/>
    </row>
    <row r="53" spans="1:24" ht="15.75" hidden="1" customHeight="1" outlineLevel="1">
      <c r="A53" s="96"/>
      <c r="B53" s="96">
        <v>45876</v>
      </c>
      <c r="C53" s="97" t="str">
        <f t="shared" si="2"/>
        <v>quinta-feira</v>
      </c>
      <c r="D53" s="82">
        <f>SUMIFS('📋 Despesas'!L:L,'📋 Despesas'!O:O,B53)</f>
        <v>0</v>
      </c>
      <c r="E53" s="80"/>
      <c r="F53" s="80"/>
      <c r="G53" s="453"/>
      <c r="H53" s="457"/>
      <c r="I53" s="458"/>
      <c r="J53" s="451"/>
      <c r="K53" s="452"/>
      <c r="L53" s="451"/>
      <c r="M53" s="451"/>
      <c r="N53" s="289"/>
      <c r="O53" s="289"/>
      <c r="P53" s="289"/>
      <c r="Q53" s="289"/>
      <c r="R53" s="289"/>
      <c r="S53" s="413"/>
      <c r="T53" s="288"/>
      <c r="U53" s="80"/>
      <c r="V53" s="80"/>
      <c r="W53" s="80"/>
      <c r="X53" s="80"/>
    </row>
    <row r="54" spans="1:24" ht="15.75" hidden="1" customHeight="1" outlineLevel="1">
      <c r="A54" s="96"/>
      <c r="B54" s="96">
        <v>45877</v>
      </c>
      <c r="C54" s="97" t="str">
        <f t="shared" si="2"/>
        <v>sexta-feira</v>
      </c>
      <c r="D54" s="82">
        <f>SUMIFS('📋 Despesas'!L:L,'📋 Despesas'!O:O,B54)</f>
        <v>0</v>
      </c>
      <c r="E54" s="80"/>
      <c r="F54" s="80"/>
      <c r="G54" s="453"/>
      <c r="H54" s="457"/>
      <c r="I54" s="458"/>
      <c r="J54" s="451"/>
      <c r="K54" s="452"/>
      <c r="L54" s="451"/>
      <c r="M54" s="451"/>
      <c r="N54" s="289"/>
      <c r="O54" s="289"/>
      <c r="P54" s="289"/>
      <c r="Q54" s="289"/>
      <c r="R54" s="289"/>
      <c r="S54" s="413"/>
      <c r="T54" s="288"/>
      <c r="U54" s="80"/>
      <c r="V54" s="80"/>
      <c r="W54" s="80"/>
      <c r="X54" s="80"/>
    </row>
    <row r="55" spans="1:24" ht="15.75" hidden="1" customHeight="1" outlineLevel="1">
      <c r="A55" s="96"/>
      <c r="B55" s="96">
        <v>45878</v>
      </c>
      <c r="C55" s="97" t="str">
        <f t="shared" si="2"/>
        <v>sábado</v>
      </c>
      <c r="D55" s="82">
        <f>SUMIFS('📋 Despesas'!L:L,'📋 Despesas'!O:O,B55)</f>
        <v>0</v>
      </c>
      <c r="E55" s="80"/>
      <c r="F55" s="80"/>
      <c r="G55" s="453"/>
      <c r="H55" s="457"/>
      <c r="I55" s="458"/>
      <c r="J55" s="451"/>
      <c r="K55" s="452"/>
      <c r="L55" s="451"/>
      <c r="M55" s="451"/>
      <c r="N55" s="289"/>
      <c r="O55" s="289"/>
      <c r="P55" s="289"/>
      <c r="Q55" s="289"/>
      <c r="R55" s="289"/>
      <c r="S55" s="413"/>
      <c r="T55" s="288"/>
      <c r="U55" s="80"/>
      <c r="V55" s="80"/>
      <c r="W55" s="80"/>
      <c r="X55" s="80"/>
    </row>
    <row r="56" spans="1:24" ht="15.75" hidden="1" customHeight="1" outlineLevel="1">
      <c r="A56" s="96"/>
      <c r="B56" s="96">
        <v>45879</v>
      </c>
      <c r="C56" s="97" t="str">
        <f t="shared" si="2"/>
        <v>domingo</v>
      </c>
      <c r="D56" s="82">
        <f>SUMIFS('📋 Despesas'!L:L,'📋 Despesas'!O:O,B56)</f>
        <v>0</v>
      </c>
      <c r="E56" s="80"/>
      <c r="F56" s="80"/>
      <c r="G56" s="453"/>
      <c r="H56" s="457"/>
      <c r="I56" s="458"/>
      <c r="J56" s="451"/>
      <c r="K56" s="452"/>
      <c r="L56" s="451"/>
      <c r="M56" s="451"/>
      <c r="N56" s="289"/>
      <c r="O56" s="289"/>
      <c r="P56" s="289"/>
      <c r="Q56" s="289"/>
      <c r="R56" s="289"/>
      <c r="S56" s="413"/>
      <c r="T56" s="288"/>
      <c r="U56" s="80"/>
      <c r="V56" s="80"/>
      <c r="W56" s="80"/>
      <c r="X56" s="80"/>
    </row>
    <row r="57" spans="1:24" ht="15.75" hidden="1" customHeight="1" outlineLevel="1">
      <c r="A57" s="96"/>
      <c r="B57" s="96">
        <v>45880</v>
      </c>
      <c r="C57" s="97" t="str">
        <f t="shared" si="2"/>
        <v>segunda-feira</v>
      </c>
      <c r="D57" s="82">
        <f>SUMIFS('📋 Despesas'!L:L,'📋 Despesas'!O:O,B57)</f>
        <v>0</v>
      </c>
      <c r="E57" s="80"/>
      <c r="F57" s="80"/>
      <c r="G57" s="453"/>
      <c r="H57" s="457"/>
      <c r="I57" s="458"/>
      <c r="J57" s="451"/>
      <c r="K57" s="452"/>
      <c r="L57" s="451"/>
      <c r="M57" s="451"/>
      <c r="N57" s="289"/>
      <c r="O57" s="289"/>
      <c r="P57" s="289"/>
      <c r="Q57" s="289"/>
      <c r="R57" s="289"/>
      <c r="S57" s="413"/>
      <c r="T57" s="288"/>
      <c r="U57" s="80"/>
      <c r="V57" s="80"/>
      <c r="W57" s="80"/>
      <c r="X57" s="80"/>
    </row>
    <row r="58" spans="1:24" ht="15.75" hidden="1" customHeight="1" outlineLevel="1">
      <c r="A58" s="96"/>
      <c r="B58" s="96">
        <v>45881</v>
      </c>
      <c r="C58" s="97" t="str">
        <f t="shared" si="2"/>
        <v>terça-feira</v>
      </c>
      <c r="D58" s="82">
        <f>SUMIFS('📋 Despesas'!L:L,'📋 Despesas'!O:O,B58)</f>
        <v>0</v>
      </c>
      <c r="E58" s="80"/>
      <c r="F58" s="80"/>
      <c r="G58" s="453"/>
      <c r="H58" s="457"/>
      <c r="I58" s="458"/>
      <c r="J58" s="451"/>
      <c r="K58" s="452"/>
      <c r="L58" s="451"/>
      <c r="M58" s="451"/>
      <c r="N58" s="289"/>
      <c r="O58" s="289"/>
      <c r="P58" s="289"/>
      <c r="Q58" s="289"/>
      <c r="R58" s="289"/>
      <c r="S58" s="413"/>
      <c r="T58" s="288"/>
      <c r="U58" s="80"/>
      <c r="V58" s="80"/>
      <c r="W58" s="80"/>
      <c r="X58" s="80"/>
    </row>
    <row r="59" spans="1:24" ht="15.75" hidden="1" customHeight="1" outlineLevel="1">
      <c r="A59" s="96"/>
      <c r="B59" s="96">
        <v>45882</v>
      </c>
      <c r="C59" s="97" t="str">
        <f t="shared" si="2"/>
        <v>quarta-feira</v>
      </c>
      <c r="D59" s="82">
        <f>SUMIFS('📋 Despesas'!L:L,'📋 Despesas'!O:O,B59)</f>
        <v>0</v>
      </c>
      <c r="E59" s="487"/>
      <c r="F59" s="80"/>
      <c r="G59" s="453"/>
      <c r="H59" s="457"/>
      <c r="I59" s="458"/>
      <c r="J59" s="451"/>
      <c r="K59" s="452"/>
      <c r="L59" s="451"/>
      <c r="M59" s="451"/>
      <c r="N59" s="289"/>
      <c r="O59" s="289"/>
      <c r="P59" s="289"/>
      <c r="Q59" s="289"/>
      <c r="R59" s="289"/>
      <c r="S59" s="413"/>
      <c r="T59" s="288"/>
      <c r="U59" s="80"/>
      <c r="V59" s="80"/>
      <c r="W59" s="80"/>
      <c r="X59" s="80"/>
    </row>
    <row r="60" spans="1:24" ht="15.75" hidden="1" customHeight="1" outlineLevel="1">
      <c r="A60" s="96"/>
      <c r="B60" s="96">
        <v>45883</v>
      </c>
      <c r="C60" s="97" t="str">
        <f t="shared" si="2"/>
        <v>quinta-feira</v>
      </c>
      <c r="D60" s="82">
        <f>SUMIFS('📋 Despesas'!L:L,'📋 Despesas'!O:O,B60)</f>
        <v>0</v>
      </c>
      <c r="E60" s="80"/>
      <c r="F60" s="80"/>
      <c r="G60" s="453"/>
      <c r="H60" s="457"/>
      <c r="I60" s="458"/>
      <c r="J60" s="451"/>
      <c r="K60" s="452"/>
      <c r="L60" s="451"/>
      <c r="M60" s="451"/>
      <c r="N60" s="289"/>
      <c r="O60" s="289"/>
      <c r="P60" s="289"/>
      <c r="Q60" s="289"/>
      <c r="R60" s="289"/>
      <c r="S60" s="413"/>
      <c r="T60" s="288"/>
      <c r="U60" s="80"/>
      <c r="V60" s="80"/>
      <c r="W60" s="80"/>
      <c r="X60" s="80"/>
    </row>
    <row r="61" spans="1:24" ht="15.75" hidden="1" customHeight="1" outlineLevel="1">
      <c r="A61" s="96"/>
      <c r="B61" s="96">
        <v>45884</v>
      </c>
      <c r="C61" s="97" t="str">
        <f t="shared" si="2"/>
        <v>sexta-feira</v>
      </c>
      <c r="D61" s="82">
        <f>SUMIFS('📋 Despesas'!L:L,'📋 Despesas'!O:O,B61)</f>
        <v>0</v>
      </c>
      <c r="E61" s="80"/>
      <c r="F61" s="80"/>
      <c r="G61" s="453"/>
      <c r="H61" s="457"/>
      <c r="I61" s="458"/>
      <c r="J61" s="451"/>
      <c r="K61" s="452"/>
      <c r="L61" s="451"/>
      <c r="M61" s="451"/>
      <c r="N61" s="289"/>
      <c r="O61" s="289"/>
      <c r="P61" s="289"/>
      <c r="Q61" s="289"/>
      <c r="R61" s="289"/>
      <c r="S61" s="413"/>
      <c r="T61" s="288"/>
      <c r="U61" s="80"/>
      <c r="V61" s="80"/>
      <c r="W61" s="80"/>
      <c r="X61" s="80"/>
    </row>
    <row r="62" spans="1:24" ht="15.75" hidden="1" customHeight="1" outlineLevel="1">
      <c r="A62" s="96"/>
      <c r="B62" s="96">
        <v>45885</v>
      </c>
      <c r="C62" s="97" t="str">
        <f t="shared" si="2"/>
        <v>sábado</v>
      </c>
      <c r="D62" s="82">
        <f>SUMIFS('📋 Despesas'!L:L,'📋 Despesas'!O:O,B62)</f>
        <v>0</v>
      </c>
      <c r="E62" s="80"/>
      <c r="F62" s="80"/>
      <c r="G62" s="453"/>
      <c r="H62" s="457"/>
      <c r="I62" s="458"/>
      <c r="J62" s="451"/>
      <c r="K62" s="452"/>
      <c r="L62" s="451"/>
      <c r="M62" s="451"/>
      <c r="N62" s="289"/>
      <c r="O62" s="289"/>
      <c r="P62" s="289"/>
      <c r="Q62" s="289"/>
      <c r="R62" s="289"/>
      <c r="S62" s="413"/>
      <c r="T62" s="288"/>
      <c r="U62" s="80"/>
      <c r="V62" s="80"/>
      <c r="W62" s="80"/>
      <c r="X62" s="80"/>
    </row>
    <row r="63" spans="1:24" ht="15.75" hidden="1" customHeight="1" outlineLevel="1">
      <c r="A63" s="96"/>
      <c r="B63" s="96">
        <v>45886</v>
      </c>
      <c r="C63" s="97" t="str">
        <f t="shared" si="2"/>
        <v>domingo</v>
      </c>
      <c r="D63" s="82">
        <f>SUMIFS('📋 Despesas'!L:L,'📋 Despesas'!O:O,B63)</f>
        <v>0</v>
      </c>
      <c r="E63" s="80"/>
      <c r="F63" s="80"/>
      <c r="G63" s="453"/>
      <c r="H63" s="457"/>
      <c r="I63" s="458"/>
      <c r="J63" s="451"/>
      <c r="K63" s="452"/>
      <c r="L63" s="451"/>
      <c r="M63" s="451"/>
      <c r="N63" s="289"/>
      <c r="O63" s="289"/>
      <c r="P63" s="289"/>
      <c r="Q63" s="289"/>
      <c r="R63" s="289"/>
      <c r="S63" s="413"/>
      <c r="T63" s="288"/>
      <c r="U63" s="80"/>
      <c r="V63" s="80"/>
      <c r="W63" s="80"/>
      <c r="X63" s="80"/>
    </row>
    <row r="64" spans="1:24" ht="15.75" hidden="1" customHeight="1" outlineLevel="1">
      <c r="A64" s="96"/>
      <c r="B64" s="96">
        <v>45887</v>
      </c>
      <c r="C64" s="97" t="str">
        <f t="shared" si="2"/>
        <v>segunda-feira</v>
      </c>
      <c r="D64" s="82">
        <f>SUMIFS('📋 Despesas'!L:L,'📋 Despesas'!O:O,B64)</f>
        <v>0</v>
      </c>
      <c r="E64" s="80"/>
      <c r="F64" s="80"/>
      <c r="G64" s="453"/>
      <c r="H64" s="457"/>
      <c r="I64" s="458"/>
      <c r="J64" s="451"/>
      <c r="K64" s="452"/>
      <c r="L64" s="451"/>
      <c r="M64" s="451"/>
      <c r="N64" s="289"/>
      <c r="O64" s="289"/>
      <c r="P64" s="289"/>
      <c r="Q64" s="289"/>
      <c r="R64" s="289"/>
      <c r="S64" s="413"/>
      <c r="T64" s="288"/>
      <c r="U64" s="80"/>
      <c r="V64" s="80"/>
      <c r="W64" s="80"/>
      <c r="X64" s="80"/>
    </row>
    <row r="65" spans="1:24" ht="15.75" hidden="1" customHeight="1" outlineLevel="1">
      <c r="A65" s="96"/>
      <c r="B65" s="96">
        <v>45888</v>
      </c>
      <c r="C65" s="97" t="str">
        <f t="shared" si="2"/>
        <v>terça-feira</v>
      </c>
      <c r="D65" s="82">
        <f>SUMIFS('📋 Despesas'!L:L,'📋 Despesas'!O:O,B65)</f>
        <v>0</v>
      </c>
      <c r="E65" s="80"/>
      <c r="F65" s="80"/>
      <c r="G65" s="453"/>
      <c r="H65" s="457"/>
      <c r="I65" s="458"/>
      <c r="J65" s="451"/>
      <c r="K65" s="452"/>
      <c r="L65" s="451"/>
      <c r="M65" s="451"/>
      <c r="N65" s="289"/>
      <c r="O65" s="289"/>
      <c r="P65" s="289"/>
      <c r="Q65" s="289"/>
      <c r="R65" s="289"/>
      <c r="S65" s="413"/>
      <c r="T65" s="288"/>
      <c r="U65" s="80"/>
      <c r="V65" s="80"/>
      <c r="W65" s="80"/>
      <c r="X65" s="80"/>
    </row>
    <row r="66" spans="1:24" ht="15.75" hidden="1" customHeight="1" outlineLevel="1">
      <c r="A66" s="96"/>
      <c r="B66" s="96">
        <v>45889</v>
      </c>
      <c r="C66" s="97" t="str">
        <f t="shared" si="2"/>
        <v>quarta-feira</v>
      </c>
      <c r="D66" s="82">
        <f>SUMIFS('📋 Despesas'!L:L,'📋 Despesas'!O:O,B66)</f>
        <v>0</v>
      </c>
      <c r="E66" s="80"/>
      <c r="F66" s="80"/>
      <c r="G66" s="453"/>
      <c r="H66" s="457"/>
      <c r="I66" s="458"/>
      <c r="J66" s="451"/>
      <c r="K66" s="452"/>
      <c r="L66" s="451"/>
      <c r="M66" s="451"/>
      <c r="N66" s="289"/>
      <c r="O66" s="289"/>
      <c r="P66" s="289"/>
      <c r="Q66" s="289"/>
      <c r="R66" s="289"/>
      <c r="S66" s="413"/>
      <c r="T66" s="288"/>
      <c r="U66" s="80"/>
      <c r="V66" s="80"/>
      <c r="W66" s="80"/>
      <c r="X66" s="80"/>
    </row>
    <row r="67" spans="1:24" ht="15.75" hidden="1" customHeight="1" outlineLevel="1">
      <c r="A67" s="96"/>
      <c r="B67" s="96">
        <v>45890</v>
      </c>
      <c r="C67" s="97" t="str">
        <f t="shared" si="2"/>
        <v>quinta-feira</v>
      </c>
      <c r="D67" s="82">
        <f>SUMIFS('📋 Despesas'!L:L,'📋 Despesas'!O:O,B67)</f>
        <v>0</v>
      </c>
      <c r="E67" s="80"/>
      <c r="F67" s="80"/>
      <c r="G67" s="453"/>
      <c r="H67" s="457"/>
      <c r="I67" s="458"/>
      <c r="J67" s="451"/>
      <c r="K67" s="452"/>
      <c r="L67" s="451"/>
      <c r="M67" s="451"/>
      <c r="N67" s="289"/>
      <c r="O67" s="289"/>
      <c r="P67" s="289"/>
      <c r="Q67" s="289"/>
      <c r="R67" s="289"/>
      <c r="S67" s="413"/>
      <c r="T67" s="288"/>
      <c r="U67" s="80"/>
      <c r="V67" s="80"/>
      <c r="W67" s="80"/>
      <c r="X67" s="80"/>
    </row>
    <row r="68" spans="1:24" ht="15.75" hidden="1" customHeight="1" outlineLevel="1">
      <c r="A68" s="96"/>
      <c r="B68" s="96">
        <v>45891</v>
      </c>
      <c r="C68" s="97" t="str">
        <f t="shared" si="2"/>
        <v>sexta-feira</v>
      </c>
      <c r="D68" s="82">
        <f>SUMIFS('📋 Despesas'!L:L,'📋 Despesas'!O:O,B68)</f>
        <v>0</v>
      </c>
      <c r="E68" s="80"/>
      <c r="F68" s="80"/>
      <c r="G68" s="453"/>
      <c r="H68" s="457"/>
      <c r="I68" s="458"/>
      <c r="J68" s="451"/>
      <c r="K68" s="452"/>
      <c r="L68" s="451"/>
      <c r="M68" s="451"/>
      <c r="N68" s="289"/>
      <c r="O68" s="289"/>
      <c r="P68" s="289"/>
      <c r="Q68" s="289"/>
      <c r="R68" s="289"/>
      <c r="S68" s="413"/>
      <c r="T68" s="288"/>
      <c r="U68" s="80"/>
      <c r="V68" s="80"/>
      <c r="W68" s="80"/>
      <c r="X68" s="80"/>
    </row>
    <row r="69" spans="1:24" ht="15.75" hidden="1" customHeight="1" outlineLevel="1">
      <c r="A69" s="96"/>
      <c r="B69" s="96">
        <v>45892</v>
      </c>
      <c r="C69" s="97" t="str">
        <f t="shared" si="2"/>
        <v>sábado</v>
      </c>
      <c r="D69" s="82">
        <f>SUMIFS('📋 Despesas'!L:L,'📋 Despesas'!O:O,B69)</f>
        <v>0</v>
      </c>
      <c r="E69" s="80"/>
      <c r="F69" s="80"/>
      <c r="G69" s="453"/>
      <c r="H69" s="457"/>
      <c r="I69" s="458"/>
      <c r="J69" s="451"/>
      <c r="K69" s="452"/>
      <c r="L69" s="451"/>
      <c r="M69" s="451"/>
      <c r="N69" s="289"/>
      <c r="O69" s="289"/>
      <c r="P69" s="289"/>
      <c r="Q69" s="289"/>
      <c r="R69" s="289"/>
      <c r="S69" s="413"/>
      <c r="T69" s="288"/>
      <c r="U69" s="80"/>
      <c r="V69" s="80"/>
      <c r="W69" s="80"/>
      <c r="X69" s="80"/>
    </row>
    <row r="70" spans="1:24" ht="15.75" hidden="1" customHeight="1" outlineLevel="1">
      <c r="A70" s="96"/>
      <c r="B70" s="96">
        <v>45893</v>
      </c>
      <c r="C70" s="97" t="str">
        <f t="shared" si="2"/>
        <v>domingo</v>
      </c>
      <c r="D70" s="82">
        <f>SUMIFS('📋 Despesas'!L:L,'📋 Despesas'!O:O,B70)</f>
        <v>0</v>
      </c>
      <c r="E70" s="80"/>
      <c r="F70" s="80"/>
      <c r="G70" s="453"/>
      <c r="H70" s="451"/>
      <c r="I70" s="458"/>
      <c r="J70" s="451"/>
      <c r="K70" s="452"/>
      <c r="L70" s="451"/>
      <c r="M70" s="451"/>
      <c r="N70" s="289"/>
      <c r="O70" s="289"/>
      <c r="P70" s="289"/>
      <c r="Q70" s="289"/>
      <c r="R70" s="289"/>
      <c r="S70" s="413"/>
      <c r="T70" s="288"/>
      <c r="U70" s="80"/>
      <c r="V70" s="80"/>
      <c r="W70" s="80"/>
      <c r="X70" s="80"/>
    </row>
    <row r="71" spans="1:24" ht="15.75" hidden="1" customHeight="1" outlineLevel="1">
      <c r="A71" s="96"/>
      <c r="B71" s="96">
        <v>45894</v>
      </c>
      <c r="C71" s="97" t="str">
        <f t="shared" si="2"/>
        <v>segunda-feira</v>
      </c>
      <c r="D71" s="82">
        <f>SUMIFS('📋 Despesas'!L:L,'📋 Despesas'!O:O,B71)</f>
        <v>0</v>
      </c>
      <c r="E71" s="80"/>
      <c r="F71" s="80"/>
      <c r="G71" s="453"/>
      <c r="H71" s="451"/>
      <c r="I71" s="458"/>
      <c r="J71" s="451"/>
      <c r="K71" s="452"/>
      <c r="L71" s="451"/>
      <c r="M71" s="451"/>
      <c r="N71" s="289"/>
      <c r="O71" s="289"/>
      <c r="P71" s="289"/>
      <c r="Q71" s="289"/>
      <c r="R71" s="289"/>
      <c r="S71" s="413"/>
      <c r="T71" s="288"/>
      <c r="U71" s="80"/>
      <c r="V71" s="80"/>
      <c r="W71" s="80"/>
      <c r="X71" s="80"/>
    </row>
    <row r="72" spans="1:24" ht="15.75" hidden="1" customHeight="1" outlineLevel="1">
      <c r="A72" s="96"/>
      <c r="B72" s="96">
        <v>45895</v>
      </c>
      <c r="C72" s="97" t="str">
        <f t="shared" si="2"/>
        <v>terça-feira</v>
      </c>
      <c r="D72" s="82">
        <f>SUMIFS('📋 Despesas'!L:L,'📋 Despesas'!O:O,B72)</f>
        <v>0</v>
      </c>
      <c r="E72" s="80"/>
      <c r="F72" s="80"/>
      <c r="G72" s="453"/>
      <c r="H72" s="451"/>
      <c r="I72" s="458"/>
      <c r="J72" s="451"/>
      <c r="K72" s="452"/>
      <c r="L72" s="451"/>
      <c r="M72" s="451"/>
      <c r="N72" s="289"/>
      <c r="O72" s="289"/>
      <c r="P72" s="289"/>
      <c r="Q72" s="289"/>
      <c r="R72" s="289"/>
      <c r="S72" s="413"/>
      <c r="T72" s="288"/>
      <c r="U72" s="80"/>
      <c r="V72" s="80"/>
      <c r="W72" s="80"/>
      <c r="X72" s="80"/>
    </row>
    <row r="73" spans="1:24" ht="15.75" hidden="1" customHeight="1" outlineLevel="1">
      <c r="A73" s="96"/>
      <c r="B73" s="96">
        <v>45896</v>
      </c>
      <c r="C73" s="97" t="str">
        <f t="shared" si="2"/>
        <v>quarta-feira</v>
      </c>
      <c r="D73" s="82">
        <f>SUMIFS('📋 Despesas'!L:L,'📋 Despesas'!O:O,B73)</f>
        <v>0</v>
      </c>
      <c r="E73" s="80"/>
      <c r="F73" s="80"/>
      <c r="G73" s="453"/>
      <c r="H73" s="451"/>
      <c r="I73" s="458"/>
      <c r="J73" s="451"/>
      <c r="K73" s="452"/>
      <c r="L73" s="451"/>
      <c r="M73" s="451"/>
      <c r="N73" s="289"/>
      <c r="O73" s="289"/>
      <c r="P73" s="289"/>
      <c r="Q73" s="289"/>
      <c r="R73" s="289"/>
      <c r="S73" s="413"/>
      <c r="T73" s="288"/>
      <c r="U73" s="80"/>
      <c r="V73" s="80"/>
      <c r="W73" s="80"/>
      <c r="X73" s="80"/>
    </row>
    <row r="74" spans="1:24" ht="15.75" hidden="1" customHeight="1" outlineLevel="1">
      <c r="A74" s="96"/>
      <c r="B74" s="96">
        <v>45897</v>
      </c>
      <c r="C74" s="97" t="str">
        <f t="shared" si="2"/>
        <v>quinta-feira</v>
      </c>
      <c r="D74" s="82">
        <f>SUMIFS('📋 Despesas'!L:L,'📋 Despesas'!O:O,B74)</f>
        <v>0</v>
      </c>
      <c r="E74" s="80"/>
      <c r="F74" s="80"/>
      <c r="G74" s="453"/>
      <c r="H74" s="451"/>
      <c r="I74" s="458"/>
      <c r="J74" s="451"/>
      <c r="K74" s="452"/>
      <c r="L74" s="451"/>
      <c r="M74" s="451"/>
      <c r="N74" s="289"/>
      <c r="O74" s="289"/>
      <c r="P74" s="289"/>
      <c r="Q74" s="289"/>
      <c r="R74" s="289"/>
      <c r="S74" s="413"/>
      <c r="T74" s="288"/>
      <c r="U74" s="80"/>
      <c r="V74" s="80"/>
      <c r="W74" s="80"/>
      <c r="X74" s="80"/>
    </row>
    <row r="75" spans="1:24" ht="15.75" hidden="1" customHeight="1" outlineLevel="1">
      <c r="A75" s="96"/>
      <c r="B75" s="96">
        <v>45898</v>
      </c>
      <c r="C75" s="97" t="str">
        <f t="shared" si="2"/>
        <v>sexta-feira</v>
      </c>
      <c r="D75" s="82">
        <f>SUMIFS('📋 Despesas'!L:L,'📋 Despesas'!O:O,B75)</f>
        <v>0</v>
      </c>
      <c r="E75" s="80"/>
      <c r="F75" s="80"/>
      <c r="G75" s="453"/>
      <c r="H75" s="451"/>
      <c r="I75" s="458"/>
      <c r="J75" s="451"/>
      <c r="K75" s="452"/>
      <c r="L75" s="451"/>
      <c r="M75" s="451"/>
      <c r="N75" s="289"/>
      <c r="O75" s="289"/>
      <c r="P75" s="289"/>
      <c r="Q75" s="289"/>
      <c r="R75" s="289"/>
      <c r="S75" s="413"/>
      <c r="T75" s="288"/>
      <c r="U75" s="80"/>
      <c r="V75" s="80"/>
      <c r="W75" s="80"/>
      <c r="X75" s="80"/>
    </row>
    <row r="76" spans="1:24" ht="15.75" hidden="1" customHeight="1" outlineLevel="1">
      <c r="A76" s="96"/>
      <c r="B76" s="96">
        <v>45899</v>
      </c>
      <c r="C76" s="97" t="str">
        <f t="shared" si="2"/>
        <v>sábado</v>
      </c>
      <c r="D76" s="82">
        <f>SUMIFS('📋 Despesas'!L:L,'📋 Despesas'!O:O,B76)</f>
        <v>0</v>
      </c>
      <c r="E76" s="80"/>
      <c r="F76" s="80"/>
      <c r="G76" s="453"/>
      <c r="H76" s="451"/>
      <c r="I76" s="458"/>
      <c r="J76" s="451"/>
      <c r="K76" s="452"/>
      <c r="L76" s="451"/>
      <c r="M76" s="451"/>
      <c r="N76" s="289"/>
      <c r="O76" s="289"/>
      <c r="P76" s="289"/>
      <c r="Q76" s="289"/>
      <c r="R76" s="289"/>
      <c r="S76" s="413"/>
      <c r="T76" s="288"/>
      <c r="U76" s="80"/>
      <c r="V76" s="80"/>
      <c r="W76" s="80"/>
      <c r="X76" s="80"/>
    </row>
    <row r="77" spans="1:24" ht="15.75" hidden="1" customHeight="1" outlineLevel="1">
      <c r="A77" s="96"/>
      <c r="B77" s="96">
        <v>45900</v>
      </c>
      <c r="C77" s="97" t="str">
        <f t="shared" si="2"/>
        <v>domingo</v>
      </c>
      <c r="D77" s="82">
        <f>SUMIFS('📋 Despesas'!L:L,'📋 Despesas'!O:O,B77)</f>
        <v>0</v>
      </c>
      <c r="E77" s="80"/>
      <c r="F77" s="80"/>
      <c r="G77" s="453"/>
      <c r="H77" s="451"/>
      <c r="I77" s="458"/>
      <c r="J77" s="451"/>
      <c r="K77" s="452"/>
      <c r="L77" s="451"/>
      <c r="M77" s="451"/>
      <c r="N77" s="289"/>
      <c r="O77" s="289"/>
      <c r="P77" s="289"/>
      <c r="Q77" s="289"/>
      <c r="R77" s="289"/>
      <c r="S77" s="413"/>
      <c r="T77" s="288"/>
      <c r="U77" s="80"/>
      <c r="V77" s="80"/>
      <c r="W77" s="80"/>
      <c r="X77" s="80"/>
    </row>
    <row r="78" spans="1:24" ht="15.75" hidden="1" customHeight="1" outlineLevel="1">
      <c r="A78" s="96"/>
      <c r="B78" s="96">
        <v>45901</v>
      </c>
      <c r="C78" s="97" t="str">
        <f t="shared" si="2"/>
        <v>segunda-feira</v>
      </c>
      <c r="D78" s="82">
        <f>SUMIFS('📋 Despesas'!L:L,'📋 Despesas'!O:O,B78)</f>
        <v>0</v>
      </c>
      <c r="E78" s="80"/>
      <c r="F78" s="80"/>
      <c r="G78" s="453"/>
      <c r="H78" s="451"/>
      <c r="I78" s="458"/>
      <c r="J78" s="451"/>
      <c r="K78" s="452"/>
      <c r="L78" s="451"/>
      <c r="M78" s="451"/>
      <c r="N78" s="289"/>
      <c r="O78" s="289"/>
      <c r="P78" s="289"/>
      <c r="Q78" s="289"/>
      <c r="R78" s="289"/>
      <c r="S78" s="413"/>
      <c r="T78" s="288"/>
      <c r="U78" s="80"/>
      <c r="V78" s="80"/>
      <c r="W78" s="80"/>
      <c r="X78" s="80"/>
    </row>
    <row r="79" spans="1:24" ht="15.75" hidden="1" customHeight="1" outlineLevel="1">
      <c r="A79" s="96"/>
      <c r="B79" s="96">
        <v>45902</v>
      </c>
      <c r="C79" s="97" t="str">
        <f t="shared" si="2"/>
        <v>terça-feira</v>
      </c>
      <c r="D79" s="82">
        <f>SUMIFS('📋 Despesas'!L:L,'📋 Despesas'!O:O,B79)</f>
        <v>0</v>
      </c>
      <c r="E79" s="80"/>
      <c r="F79" s="80"/>
      <c r="G79" s="453"/>
      <c r="H79" s="451"/>
      <c r="I79" s="458"/>
      <c r="J79" s="451"/>
      <c r="K79" s="452"/>
      <c r="L79" s="451"/>
      <c r="M79" s="451"/>
      <c r="N79" s="289"/>
      <c r="O79" s="289"/>
      <c r="P79" s="289"/>
      <c r="Q79" s="289"/>
      <c r="R79" s="289"/>
      <c r="S79" s="413"/>
      <c r="T79" s="288"/>
      <c r="U79" s="80"/>
      <c r="V79" s="80"/>
      <c r="W79" s="80"/>
      <c r="X79" s="80"/>
    </row>
    <row r="80" spans="1:24" ht="15.75" hidden="1" customHeight="1" outlineLevel="1">
      <c r="A80" s="96"/>
      <c r="B80" s="96">
        <v>45903</v>
      </c>
      <c r="C80" s="97" t="str">
        <f t="shared" si="2"/>
        <v>quarta-feira</v>
      </c>
      <c r="D80" s="82">
        <f>SUMIFS('📋 Despesas'!L:L,'📋 Despesas'!O:O,B80)</f>
        <v>0</v>
      </c>
      <c r="E80" s="80"/>
      <c r="F80" s="80"/>
      <c r="G80" s="453"/>
      <c r="H80" s="451"/>
      <c r="I80" s="458"/>
      <c r="J80" s="451"/>
      <c r="K80" s="452"/>
      <c r="L80" s="451"/>
      <c r="M80" s="451"/>
      <c r="N80" s="289"/>
      <c r="O80" s="289"/>
      <c r="P80" s="289"/>
      <c r="Q80" s="289"/>
      <c r="R80" s="289"/>
      <c r="S80" s="413"/>
      <c r="T80" s="288"/>
      <c r="U80" s="80"/>
      <c r="V80" s="80"/>
      <c r="W80" s="80"/>
      <c r="X80" s="80"/>
    </row>
    <row r="81" spans="1:24" ht="15.75" hidden="1" customHeight="1" outlineLevel="1">
      <c r="A81" s="96"/>
      <c r="B81" s="96">
        <v>45904</v>
      </c>
      <c r="C81" s="97" t="str">
        <f t="shared" ref="C81:C144" si="3">IF(B81&lt;&gt;"",TEXT(WEEKDAY(B81),"dddd"),"")</f>
        <v>quinta-feira</v>
      </c>
      <c r="D81" s="82">
        <f>SUMIFS('📋 Despesas'!L:L,'📋 Despesas'!O:O,B81)</f>
        <v>0</v>
      </c>
      <c r="E81" s="80"/>
      <c r="F81" s="80"/>
      <c r="G81" s="453"/>
      <c r="H81" s="451"/>
      <c r="I81" s="458"/>
      <c r="J81" s="451"/>
      <c r="K81" s="452"/>
      <c r="L81" s="451"/>
      <c r="M81" s="451"/>
      <c r="N81" s="289"/>
      <c r="O81" s="289"/>
      <c r="P81" s="289"/>
      <c r="Q81" s="289"/>
      <c r="R81" s="289"/>
      <c r="S81" s="413"/>
      <c r="T81" s="288"/>
      <c r="U81" s="80"/>
      <c r="V81" s="80"/>
      <c r="W81" s="80"/>
      <c r="X81" s="80"/>
    </row>
    <row r="82" spans="1:24" ht="15.75" hidden="1" customHeight="1" outlineLevel="1">
      <c r="A82" s="96"/>
      <c r="B82" s="96">
        <v>45905</v>
      </c>
      <c r="C82" s="97" t="str">
        <f t="shared" si="3"/>
        <v>sexta-feira</v>
      </c>
      <c r="D82" s="82">
        <f>SUMIFS('📋 Despesas'!L:L,'📋 Despesas'!O:O,B82)</f>
        <v>0</v>
      </c>
      <c r="E82" s="80"/>
      <c r="F82" s="80"/>
      <c r="G82" s="453"/>
      <c r="H82" s="451"/>
      <c r="I82" s="458"/>
      <c r="J82" s="451"/>
      <c r="K82" s="452"/>
      <c r="L82" s="451"/>
      <c r="M82" s="451"/>
      <c r="N82" s="289"/>
      <c r="O82" s="289"/>
      <c r="P82" s="289"/>
      <c r="Q82" s="289"/>
      <c r="R82" s="289"/>
      <c r="S82" s="413"/>
      <c r="T82" s="288"/>
      <c r="U82" s="80"/>
      <c r="V82" s="80"/>
      <c r="W82" s="80"/>
      <c r="X82" s="80"/>
    </row>
    <row r="83" spans="1:24" ht="15.75" hidden="1" customHeight="1" outlineLevel="1">
      <c r="A83" s="96"/>
      <c r="B83" s="96">
        <v>45906</v>
      </c>
      <c r="C83" s="97" t="str">
        <f t="shared" si="3"/>
        <v>sábado</v>
      </c>
      <c r="D83" s="82">
        <f>SUMIFS('📋 Despesas'!L:L,'📋 Despesas'!O:O,B83)</f>
        <v>0</v>
      </c>
      <c r="E83" s="80"/>
      <c r="F83" s="80"/>
      <c r="G83" s="453"/>
      <c r="H83" s="451"/>
      <c r="I83" s="458"/>
      <c r="J83" s="451"/>
      <c r="K83" s="452"/>
      <c r="L83" s="451"/>
      <c r="M83" s="451"/>
      <c r="N83" s="289"/>
      <c r="O83" s="289"/>
      <c r="P83" s="289"/>
      <c r="Q83" s="289"/>
      <c r="R83" s="289"/>
      <c r="S83" s="413"/>
      <c r="T83" s="288"/>
      <c r="U83" s="80"/>
      <c r="V83" s="80"/>
      <c r="W83" s="80"/>
      <c r="X83" s="80"/>
    </row>
    <row r="84" spans="1:24" ht="15.75" hidden="1" customHeight="1" outlineLevel="1">
      <c r="A84" s="96"/>
      <c r="B84" s="96">
        <v>45907</v>
      </c>
      <c r="C84" s="97" t="str">
        <f t="shared" si="3"/>
        <v>domingo</v>
      </c>
      <c r="D84" s="82">
        <f>SUMIFS('📋 Despesas'!L:L,'📋 Despesas'!O:O,B84)</f>
        <v>0</v>
      </c>
      <c r="E84" s="80"/>
      <c r="F84" s="80"/>
      <c r="G84" s="453"/>
      <c r="H84" s="451"/>
      <c r="I84" s="458"/>
      <c r="J84" s="451"/>
      <c r="K84" s="452"/>
      <c r="L84" s="451"/>
      <c r="M84" s="451"/>
      <c r="N84" s="289"/>
      <c r="O84" s="289"/>
      <c r="P84" s="289"/>
      <c r="Q84" s="289"/>
      <c r="R84" s="289"/>
      <c r="S84" s="413"/>
      <c r="T84" s="288"/>
      <c r="U84" s="80"/>
      <c r="V84" s="80"/>
      <c r="W84" s="80"/>
      <c r="X84" s="80"/>
    </row>
    <row r="85" spans="1:24" ht="15.75" hidden="1" customHeight="1" outlineLevel="1">
      <c r="A85" s="96"/>
      <c r="B85" s="96">
        <v>45908</v>
      </c>
      <c r="C85" s="97" t="str">
        <f t="shared" si="3"/>
        <v>segunda-feira</v>
      </c>
      <c r="D85" s="82">
        <f>SUMIFS('📋 Despesas'!L:L,'📋 Despesas'!O:O,B85)</f>
        <v>0</v>
      </c>
      <c r="E85" s="80"/>
      <c r="F85" s="80"/>
      <c r="G85" s="451"/>
      <c r="H85" s="451"/>
      <c r="I85" s="458"/>
      <c r="J85" s="451"/>
      <c r="K85" s="452"/>
      <c r="L85" s="451"/>
      <c r="M85" s="451"/>
      <c r="N85" s="289"/>
      <c r="O85" s="289"/>
      <c r="P85" s="289"/>
      <c r="Q85" s="289"/>
      <c r="R85" s="289"/>
      <c r="S85" s="413"/>
      <c r="T85" s="288"/>
      <c r="U85" s="80"/>
      <c r="V85" s="80"/>
      <c r="W85" s="80"/>
      <c r="X85" s="80"/>
    </row>
    <row r="86" spans="1:24" ht="15.75" hidden="1" customHeight="1" outlineLevel="1">
      <c r="A86" s="96"/>
      <c r="B86" s="96">
        <v>45909</v>
      </c>
      <c r="C86" s="97" t="str">
        <f t="shared" si="3"/>
        <v>terça-feira</v>
      </c>
      <c r="D86" s="82">
        <f>SUMIFS('📋 Despesas'!L:L,'📋 Despesas'!O:O,B86)</f>
        <v>0</v>
      </c>
      <c r="E86" s="80"/>
      <c r="F86" s="80"/>
      <c r="G86" s="451"/>
      <c r="H86" s="451"/>
      <c r="I86" s="458"/>
      <c r="J86" s="451"/>
      <c r="K86" s="452"/>
      <c r="L86" s="451"/>
      <c r="M86" s="451"/>
      <c r="N86" s="289"/>
      <c r="O86" s="289"/>
      <c r="P86" s="289"/>
      <c r="Q86" s="289"/>
      <c r="R86" s="289"/>
      <c r="S86" s="413"/>
      <c r="T86" s="288"/>
      <c r="U86" s="80"/>
      <c r="V86" s="80"/>
      <c r="W86" s="80"/>
      <c r="X86" s="80"/>
    </row>
    <row r="87" spans="1:24" ht="15.75" hidden="1" customHeight="1" outlineLevel="1">
      <c r="A87" s="96"/>
      <c r="B87" s="96">
        <v>45910</v>
      </c>
      <c r="C87" s="97" t="str">
        <f t="shared" si="3"/>
        <v>quarta-feira</v>
      </c>
      <c r="D87" s="82">
        <f>SUMIFS('📋 Despesas'!L:L,'📋 Despesas'!O:O,B87)</f>
        <v>0</v>
      </c>
      <c r="E87" s="80"/>
      <c r="F87" s="80"/>
      <c r="G87" s="451"/>
      <c r="H87" s="451"/>
      <c r="I87" s="458"/>
      <c r="J87" s="451"/>
      <c r="K87" s="452"/>
      <c r="L87" s="451"/>
      <c r="M87" s="451"/>
      <c r="N87" s="289"/>
      <c r="O87" s="289"/>
      <c r="P87" s="289"/>
      <c r="Q87" s="289"/>
      <c r="R87" s="289"/>
      <c r="S87" s="413"/>
      <c r="T87" s="288"/>
      <c r="U87" s="80"/>
      <c r="V87" s="80"/>
      <c r="W87" s="80"/>
      <c r="X87" s="80"/>
    </row>
    <row r="88" spans="1:24" ht="15.75" hidden="1" customHeight="1" outlineLevel="1">
      <c r="A88" s="96"/>
      <c r="B88" s="96">
        <v>45911</v>
      </c>
      <c r="C88" s="97" t="str">
        <f t="shared" si="3"/>
        <v>quinta-feira</v>
      </c>
      <c r="D88" s="82">
        <f>SUMIFS('📋 Despesas'!L:L,'📋 Despesas'!O:O,B88)</f>
        <v>0</v>
      </c>
      <c r="E88" s="80"/>
      <c r="F88" s="80"/>
      <c r="G88" s="451"/>
      <c r="H88" s="451"/>
      <c r="I88" s="458"/>
      <c r="J88" s="451"/>
      <c r="K88" s="452"/>
      <c r="L88" s="451"/>
      <c r="M88" s="451"/>
      <c r="N88" s="289"/>
      <c r="O88" s="289"/>
      <c r="P88" s="289"/>
      <c r="Q88" s="289"/>
      <c r="R88" s="289"/>
      <c r="S88" s="413"/>
      <c r="T88" s="288"/>
      <c r="U88" s="80"/>
      <c r="V88" s="80"/>
      <c r="W88" s="80"/>
      <c r="X88" s="80"/>
    </row>
    <row r="89" spans="1:24" ht="15.75" hidden="1" customHeight="1" outlineLevel="1">
      <c r="A89" s="96"/>
      <c r="B89" s="96">
        <v>45912</v>
      </c>
      <c r="C89" s="97" t="str">
        <f t="shared" si="3"/>
        <v>sexta-feira</v>
      </c>
      <c r="D89" s="82">
        <f>SUMIFS('📋 Despesas'!L:L,'📋 Despesas'!O:O,B89)</f>
        <v>0</v>
      </c>
      <c r="E89" s="80"/>
      <c r="F89" s="80"/>
      <c r="G89" s="451"/>
      <c r="H89" s="451"/>
      <c r="I89" s="458"/>
      <c r="J89" s="451"/>
      <c r="K89" s="452"/>
      <c r="L89" s="451"/>
      <c r="M89" s="451"/>
      <c r="N89" s="289"/>
      <c r="O89" s="289"/>
      <c r="P89" s="289"/>
      <c r="Q89" s="289"/>
      <c r="R89" s="289"/>
      <c r="S89" s="413"/>
      <c r="T89" s="288"/>
      <c r="U89" s="80"/>
      <c r="V89" s="80"/>
      <c r="W89" s="80"/>
      <c r="X89" s="80"/>
    </row>
    <row r="90" spans="1:24" ht="15.75" hidden="1" customHeight="1" outlineLevel="1">
      <c r="A90" s="96"/>
      <c r="B90" s="96">
        <v>45913</v>
      </c>
      <c r="C90" s="97" t="str">
        <f t="shared" si="3"/>
        <v>sábado</v>
      </c>
      <c r="D90" s="82">
        <f>SUMIFS('📋 Despesas'!L:L,'📋 Despesas'!O:O,B90)</f>
        <v>0</v>
      </c>
      <c r="E90" s="80"/>
      <c r="F90" s="80"/>
      <c r="G90" s="451"/>
      <c r="H90" s="451"/>
      <c r="I90" s="458"/>
      <c r="J90" s="451"/>
      <c r="K90" s="452"/>
      <c r="L90" s="451"/>
      <c r="M90" s="451"/>
      <c r="N90" s="289"/>
      <c r="O90" s="289"/>
      <c r="P90" s="289"/>
      <c r="Q90" s="289"/>
      <c r="R90" s="289"/>
      <c r="S90" s="413"/>
      <c r="T90" s="288"/>
      <c r="U90" s="80"/>
      <c r="V90" s="80"/>
      <c r="W90" s="80"/>
      <c r="X90" s="80"/>
    </row>
    <row r="91" spans="1:24" ht="15.75" hidden="1" customHeight="1" outlineLevel="1">
      <c r="A91" s="96"/>
      <c r="B91" s="96">
        <v>45914</v>
      </c>
      <c r="C91" s="97" t="str">
        <f t="shared" si="3"/>
        <v>domingo</v>
      </c>
      <c r="D91" s="82">
        <f>SUMIFS('📋 Despesas'!L:L,'📋 Despesas'!O:O,B91)</f>
        <v>0</v>
      </c>
      <c r="E91" s="80"/>
      <c r="F91" s="80"/>
      <c r="G91" s="451"/>
      <c r="H91" s="451"/>
      <c r="I91" s="458"/>
      <c r="J91" s="451"/>
      <c r="K91" s="452"/>
      <c r="L91" s="451"/>
      <c r="M91" s="451"/>
      <c r="N91" s="289"/>
      <c r="O91" s="289"/>
      <c r="P91" s="289"/>
      <c r="Q91" s="289"/>
      <c r="R91" s="289"/>
      <c r="S91" s="413"/>
      <c r="T91" s="288"/>
      <c r="U91" s="80"/>
      <c r="V91" s="80"/>
      <c r="W91" s="80"/>
      <c r="X91" s="80"/>
    </row>
    <row r="92" spans="1:24" ht="15.75" hidden="1" customHeight="1" outlineLevel="1">
      <c r="A92" s="96"/>
      <c r="B92" s="96">
        <v>45915</v>
      </c>
      <c r="C92" s="97" t="str">
        <f t="shared" si="3"/>
        <v>segunda-feira</v>
      </c>
      <c r="D92" s="82">
        <f>SUMIFS('📋 Despesas'!L:L,'📋 Despesas'!O:O,B92)</f>
        <v>0</v>
      </c>
      <c r="E92" s="80"/>
      <c r="F92" s="80"/>
      <c r="G92" s="451"/>
      <c r="H92" s="451"/>
      <c r="I92" s="458"/>
      <c r="J92" s="451"/>
      <c r="K92" s="452"/>
      <c r="L92" s="451"/>
      <c r="M92" s="451"/>
      <c r="N92" s="289"/>
      <c r="O92" s="289"/>
      <c r="P92" s="289"/>
      <c r="Q92" s="289"/>
      <c r="R92" s="289"/>
      <c r="S92" s="413"/>
      <c r="T92" s="288"/>
      <c r="U92" s="80"/>
      <c r="V92" s="80"/>
      <c r="W92" s="80"/>
      <c r="X92" s="80"/>
    </row>
    <row r="93" spans="1:24" ht="15.75" hidden="1" customHeight="1" outlineLevel="1">
      <c r="A93" s="96"/>
      <c r="B93" s="96">
        <v>45916</v>
      </c>
      <c r="C93" s="97" t="str">
        <f t="shared" si="3"/>
        <v>terça-feira</v>
      </c>
      <c r="D93" s="82">
        <f>SUMIFS('📋 Despesas'!L:L,'📋 Despesas'!O:O,B93)</f>
        <v>0</v>
      </c>
      <c r="E93" s="80"/>
      <c r="F93" s="80"/>
      <c r="G93" s="451"/>
      <c r="H93" s="451"/>
      <c r="I93" s="458"/>
      <c r="J93" s="451"/>
      <c r="K93" s="452"/>
      <c r="L93" s="451"/>
      <c r="M93" s="451"/>
      <c r="N93" s="289"/>
      <c r="O93" s="289"/>
      <c r="P93" s="289"/>
      <c r="Q93" s="289"/>
      <c r="R93" s="289"/>
      <c r="S93" s="413"/>
      <c r="T93" s="288"/>
      <c r="U93" s="80"/>
      <c r="V93" s="80"/>
      <c r="W93" s="80"/>
      <c r="X93" s="80"/>
    </row>
    <row r="94" spans="1:24" ht="15.75" hidden="1" customHeight="1" outlineLevel="1">
      <c r="A94" s="96"/>
      <c r="B94" s="96">
        <v>45917</v>
      </c>
      <c r="C94" s="97" t="str">
        <f t="shared" si="3"/>
        <v>quarta-feira</v>
      </c>
      <c r="D94" s="82">
        <f>SUMIFS('📋 Despesas'!L:L,'📋 Despesas'!O:O,B94)</f>
        <v>0</v>
      </c>
      <c r="E94" s="80"/>
      <c r="F94" s="80"/>
      <c r="G94" s="451"/>
      <c r="H94" s="451"/>
      <c r="I94" s="458"/>
      <c r="J94" s="451"/>
      <c r="K94" s="452"/>
      <c r="L94" s="451"/>
      <c r="M94" s="451"/>
      <c r="N94" s="289"/>
      <c r="O94" s="289"/>
      <c r="P94" s="289"/>
      <c r="Q94" s="289"/>
      <c r="R94" s="289"/>
      <c r="S94" s="413"/>
      <c r="T94" s="288"/>
      <c r="U94" s="80"/>
      <c r="V94" s="80"/>
      <c r="W94" s="80"/>
      <c r="X94" s="80"/>
    </row>
    <row r="95" spans="1:24" ht="15.75" hidden="1" customHeight="1" outlineLevel="1">
      <c r="A95" s="96"/>
      <c r="B95" s="96">
        <v>45918</v>
      </c>
      <c r="C95" s="97" t="str">
        <f t="shared" si="3"/>
        <v>quinta-feira</v>
      </c>
      <c r="D95" s="82">
        <f>SUMIFS('📋 Despesas'!L:L,'📋 Despesas'!O:O,B95)</f>
        <v>0</v>
      </c>
      <c r="E95" s="80"/>
      <c r="F95" s="80"/>
      <c r="G95" s="451"/>
      <c r="H95" s="451"/>
      <c r="I95" s="458"/>
      <c r="J95" s="451"/>
      <c r="K95" s="452"/>
      <c r="L95" s="451"/>
      <c r="M95" s="451"/>
      <c r="N95" s="289"/>
      <c r="O95" s="289"/>
      <c r="P95" s="289"/>
      <c r="Q95" s="289"/>
      <c r="R95" s="289"/>
      <c r="S95" s="413"/>
      <c r="T95" s="288"/>
      <c r="U95" s="80"/>
      <c r="V95" s="80"/>
      <c r="W95" s="80"/>
      <c r="X95" s="80"/>
    </row>
    <row r="96" spans="1:24" ht="15.75" hidden="1" customHeight="1" outlineLevel="1">
      <c r="A96" s="96"/>
      <c r="B96" s="96">
        <v>45919</v>
      </c>
      <c r="C96" s="97" t="str">
        <f t="shared" si="3"/>
        <v>sexta-feira</v>
      </c>
      <c r="D96" s="82">
        <f>SUMIFS('📋 Despesas'!L:L,'📋 Despesas'!O:O,B96)</f>
        <v>0</v>
      </c>
      <c r="E96" s="80"/>
      <c r="F96" s="80"/>
      <c r="G96" s="451"/>
      <c r="H96" s="451"/>
      <c r="I96" s="458"/>
      <c r="J96" s="451"/>
      <c r="K96" s="452"/>
      <c r="L96" s="451"/>
      <c r="M96" s="451"/>
      <c r="N96" s="289"/>
      <c r="O96" s="289"/>
      <c r="P96" s="289"/>
      <c r="Q96" s="289"/>
      <c r="R96" s="289"/>
      <c r="S96" s="413"/>
      <c r="T96" s="288"/>
      <c r="U96" s="80"/>
      <c r="V96" s="80"/>
      <c r="W96" s="80"/>
      <c r="X96" s="80"/>
    </row>
    <row r="97" spans="1:24" ht="15.75" hidden="1" customHeight="1" outlineLevel="1">
      <c r="A97" s="96"/>
      <c r="B97" s="96">
        <v>45920</v>
      </c>
      <c r="C97" s="97" t="str">
        <f t="shared" si="3"/>
        <v>sábado</v>
      </c>
      <c r="D97" s="82">
        <f>SUMIFS('📋 Despesas'!L:L,'📋 Despesas'!O:O,B97)</f>
        <v>0</v>
      </c>
      <c r="E97" s="80"/>
      <c r="F97" s="80"/>
      <c r="G97" s="451"/>
      <c r="H97" s="451"/>
      <c r="I97" s="458"/>
      <c r="J97" s="451"/>
      <c r="K97" s="452"/>
      <c r="L97" s="451"/>
      <c r="M97" s="451"/>
      <c r="N97" s="289"/>
      <c r="O97" s="289"/>
      <c r="P97" s="289"/>
      <c r="Q97" s="289"/>
      <c r="R97" s="289"/>
      <c r="S97" s="413"/>
      <c r="T97" s="288"/>
      <c r="U97" s="80"/>
      <c r="V97" s="80"/>
      <c r="W97" s="80"/>
      <c r="X97" s="80"/>
    </row>
    <row r="98" spans="1:24" ht="15.75" hidden="1" customHeight="1" outlineLevel="1">
      <c r="A98" s="96"/>
      <c r="B98" s="96">
        <v>45921</v>
      </c>
      <c r="C98" s="97" t="str">
        <f t="shared" si="3"/>
        <v>domingo</v>
      </c>
      <c r="D98" s="82">
        <f>SUMIFS('📋 Despesas'!L:L,'📋 Despesas'!O:O,B98)</f>
        <v>0</v>
      </c>
      <c r="E98" s="80"/>
      <c r="F98" s="80"/>
      <c r="G98" s="451"/>
      <c r="H98" s="451"/>
      <c r="I98" s="458"/>
      <c r="J98" s="451"/>
      <c r="K98" s="452"/>
      <c r="L98" s="451"/>
      <c r="M98" s="451"/>
      <c r="N98" s="289"/>
      <c r="O98" s="289"/>
      <c r="P98" s="289"/>
      <c r="Q98" s="289"/>
      <c r="R98" s="289"/>
      <c r="S98" s="413"/>
      <c r="T98" s="288"/>
      <c r="U98" s="80"/>
      <c r="V98" s="80"/>
      <c r="W98" s="80"/>
      <c r="X98" s="80"/>
    </row>
    <row r="99" spans="1:24" ht="15.75" hidden="1" customHeight="1" outlineLevel="1">
      <c r="A99" s="96"/>
      <c r="B99" s="96">
        <v>45922</v>
      </c>
      <c r="C99" s="97" t="str">
        <f t="shared" si="3"/>
        <v>segunda-feira</v>
      </c>
      <c r="D99" s="82">
        <f>SUMIFS('📋 Despesas'!L:L,'📋 Despesas'!O:O,B99)</f>
        <v>0</v>
      </c>
      <c r="E99" s="80"/>
      <c r="F99" s="80"/>
      <c r="G99" s="451"/>
      <c r="H99" s="451"/>
      <c r="I99" s="458"/>
      <c r="J99" s="451"/>
      <c r="K99" s="452"/>
      <c r="L99" s="451"/>
      <c r="M99" s="451"/>
      <c r="N99" s="289"/>
      <c r="O99" s="289"/>
      <c r="P99" s="289"/>
      <c r="Q99" s="289"/>
      <c r="R99" s="289"/>
      <c r="S99" s="413"/>
      <c r="T99" s="288"/>
      <c r="U99" s="80"/>
      <c r="V99" s="80"/>
      <c r="W99" s="80"/>
      <c r="X99" s="80"/>
    </row>
    <row r="100" spans="1:24" ht="15.75" hidden="1" customHeight="1" outlineLevel="1">
      <c r="A100" s="96"/>
      <c r="B100" s="96">
        <v>45923</v>
      </c>
      <c r="C100" s="97" t="str">
        <f t="shared" si="3"/>
        <v>terça-feira</v>
      </c>
      <c r="D100" s="82">
        <f>SUMIFS('📋 Despesas'!L:L,'📋 Despesas'!O:O,B100)</f>
        <v>0</v>
      </c>
      <c r="E100" s="80"/>
      <c r="F100" s="80"/>
      <c r="G100" s="451"/>
      <c r="H100" s="451"/>
      <c r="I100" s="458"/>
      <c r="J100" s="451"/>
      <c r="K100" s="452"/>
      <c r="L100" s="451"/>
      <c r="M100" s="451"/>
      <c r="N100" s="289"/>
      <c r="O100" s="289"/>
      <c r="P100" s="289"/>
      <c r="Q100" s="289"/>
      <c r="R100" s="289"/>
      <c r="S100" s="413"/>
      <c r="T100" s="288"/>
      <c r="U100" s="80"/>
      <c r="V100" s="80"/>
      <c r="W100" s="80"/>
      <c r="X100" s="80"/>
    </row>
    <row r="101" spans="1:24" ht="15.75" hidden="1" customHeight="1" outlineLevel="1">
      <c r="A101" s="96"/>
      <c r="B101" s="96">
        <v>45924</v>
      </c>
      <c r="C101" s="97" t="str">
        <f t="shared" si="3"/>
        <v>quarta-feira</v>
      </c>
      <c r="D101" s="82">
        <f>SUMIFS('📋 Despesas'!L:L,'📋 Despesas'!O:O,B101)</f>
        <v>0</v>
      </c>
      <c r="E101" s="80"/>
      <c r="F101" s="80"/>
      <c r="G101" s="451"/>
      <c r="H101" s="451"/>
      <c r="I101" s="458"/>
      <c r="J101" s="451"/>
      <c r="K101" s="452"/>
      <c r="L101" s="451"/>
      <c r="M101" s="451"/>
      <c r="N101" s="289"/>
      <c r="O101" s="289"/>
      <c r="P101" s="289"/>
      <c r="Q101" s="289"/>
      <c r="R101" s="289"/>
      <c r="S101" s="413"/>
      <c r="T101" s="288"/>
      <c r="U101" s="80"/>
      <c r="V101" s="80"/>
      <c r="W101" s="80"/>
      <c r="X101" s="80"/>
    </row>
    <row r="102" spans="1:24" ht="15.75" hidden="1" customHeight="1" outlineLevel="1">
      <c r="A102" s="96"/>
      <c r="B102" s="96">
        <v>45925</v>
      </c>
      <c r="C102" s="97" t="str">
        <f t="shared" si="3"/>
        <v>quinta-feira</v>
      </c>
      <c r="D102" s="82">
        <f>SUMIFS('📋 Despesas'!L:L,'📋 Despesas'!O:O,B102)</f>
        <v>0</v>
      </c>
      <c r="E102" s="80"/>
      <c r="F102" s="80"/>
      <c r="G102" s="451"/>
      <c r="H102" s="451"/>
      <c r="I102" s="458"/>
      <c r="J102" s="451"/>
      <c r="K102" s="452"/>
      <c r="L102" s="451"/>
      <c r="M102" s="451"/>
      <c r="N102" s="289"/>
      <c r="O102" s="289"/>
      <c r="P102" s="289"/>
      <c r="Q102" s="289"/>
      <c r="R102" s="289"/>
      <c r="S102" s="413"/>
      <c r="T102" s="288"/>
      <c r="U102" s="80"/>
      <c r="V102" s="80"/>
      <c r="W102" s="80"/>
      <c r="X102" s="80"/>
    </row>
    <row r="103" spans="1:24" ht="15.75" hidden="1" customHeight="1" outlineLevel="1">
      <c r="A103" s="96"/>
      <c r="B103" s="96">
        <v>45926</v>
      </c>
      <c r="C103" s="97" t="str">
        <f t="shared" si="3"/>
        <v>sexta-feira</v>
      </c>
      <c r="D103" s="82">
        <f>SUMIFS('📋 Despesas'!L:L,'📋 Despesas'!O:O,B103)</f>
        <v>0</v>
      </c>
      <c r="E103" s="80"/>
      <c r="F103" s="80"/>
      <c r="G103" s="451"/>
      <c r="H103" s="451"/>
      <c r="I103" s="458"/>
      <c r="J103" s="451"/>
      <c r="K103" s="452"/>
      <c r="L103" s="451"/>
      <c r="M103" s="451"/>
      <c r="N103" s="289"/>
      <c r="O103" s="289"/>
      <c r="P103" s="289"/>
      <c r="Q103" s="289"/>
      <c r="R103" s="289"/>
      <c r="S103" s="413"/>
      <c r="T103" s="288"/>
      <c r="U103" s="80"/>
      <c r="V103" s="80"/>
      <c r="W103" s="80"/>
      <c r="X103" s="80"/>
    </row>
    <row r="104" spans="1:24" ht="15.75" hidden="1" customHeight="1" outlineLevel="1">
      <c r="A104" s="96"/>
      <c r="B104" s="96">
        <v>45927</v>
      </c>
      <c r="C104" s="97" t="str">
        <f t="shared" si="3"/>
        <v>sábado</v>
      </c>
      <c r="D104" s="82">
        <f>SUMIFS('📋 Despesas'!L:L,'📋 Despesas'!O:O,B104)</f>
        <v>0</v>
      </c>
      <c r="E104" s="80"/>
      <c r="F104" s="80"/>
      <c r="G104" s="451"/>
      <c r="H104" s="451"/>
      <c r="I104" s="458"/>
      <c r="J104" s="451"/>
      <c r="K104" s="452"/>
      <c r="L104" s="451"/>
      <c r="M104" s="451"/>
      <c r="N104" s="289"/>
      <c r="O104" s="289"/>
      <c r="P104" s="289"/>
      <c r="Q104" s="289"/>
      <c r="R104" s="289"/>
      <c r="S104" s="413"/>
      <c r="T104" s="288"/>
      <c r="U104" s="80"/>
      <c r="V104" s="80"/>
      <c r="W104" s="80"/>
      <c r="X104" s="80"/>
    </row>
    <row r="105" spans="1:24" ht="15.75" hidden="1" customHeight="1" outlineLevel="1">
      <c r="A105" s="96"/>
      <c r="B105" s="96">
        <v>45928</v>
      </c>
      <c r="C105" s="97" t="str">
        <f t="shared" si="3"/>
        <v>domingo</v>
      </c>
      <c r="D105" s="82">
        <f>SUMIFS('📋 Despesas'!L:L,'📋 Despesas'!O:O,B105)</f>
        <v>0</v>
      </c>
      <c r="E105" s="80"/>
      <c r="F105" s="80"/>
      <c r="G105" s="451"/>
      <c r="H105" s="451"/>
      <c r="I105" s="458"/>
      <c r="J105" s="451"/>
      <c r="K105" s="452"/>
      <c r="L105" s="451"/>
      <c r="M105" s="451"/>
      <c r="N105" s="289"/>
      <c r="O105" s="289"/>
      <c r="P105" s="289"/>
      <c r="Q105" s="289"/>
      <c r="R105" s="289"/>
      <c r="S105" s="413"/>
      <c r="T105" s="288"/>
      <c r="U105" s="80"/>
      <c r="V105" s="80"/>
      <c r="W105" s="80"/>
      <c r="X105" s="80"/>
    </row>
    <row r="106" spans="1:24" ht="15.75" hidden="1" customHeight="1" outlineLevel="1">
      <c r="A106" s="96"/>
      <c r="B106" s="96">
        <v>45929</v>
      </c>
      <c r="C106" s="97" t="str">
        <f t="shared" si="3"/>
        <v>segunda-feira</v>
      </c>
      <c r="D106" s="82">
        <f>SUMIFS('📋 Despesas'!L:L,'📋 Despesas'!O:O,B106)</f>
        <v>0</v>
      </c>
      <c r="E106" s="80"/>
      <c r="F106" s="80"/>
      <c r="G106" s="451"/>
      <c r="H106" s="451"/>
      <c r="I106" s="458"/>
      <c r="J106" s="451"/>
      <c r="K106" s="452"/>
      <c r="L106" s="451"/>
      <c r="M106" s="451"/>
      <c r="N106" s="289"/>
      <c r="O106" s="289"/>
      <c r="P106" s="289"/>
      <c r="Q106" s="289"/>
      <c r="R106" s="289"/>
      <c r="S106" s="413"/>
      <c r="T106" s="288"/>
      <c r="U106" s="80"/>
      <c r="V106" s="80"/>
      <c r="W106" s="80"/>
      <c r="X106" s="80"/>
    </row>
    <row r="107" spans="1:24" ht="15.75" hidden="1" customHeight="1" outlineLevel="1">
      <c r="A107" s="96"/>
      <c r="B107" s="96">
        <v>45930</v>
      </c>
      <c r="C107" s="97" t="str">
        <f t="shared" si="3"/>
        <v>terça-feira</v>
      </c>
      <c r="D107" s="82">
        <f>SUMIFS('📋 Despesas'!L:L,'📋 Despesas'!O:O,B107)</f>
        <v>0</v>
      </c>
      <c r="E107" s="80"/>
      <c r="F107" s="80"/>
      <c r="G107" s="451"/>
      <c r="H107" s="451"/>
      <c r="I107" s="458"/>
      <c r="J107" s="451"/>
      <c r="K107" s="452"/>
      <c r="L107" s="451"/>
      <c r="M107" s="451"/>
      <c r="N107" s="289"/>
      <c r="O107" s="289"/>
      <c r="P107" s="289"/>
      <c r="Q107" s="289"/>
      <c r="R107" s="289"/>
      <c r="S107" s="413"/>
      <c r="T107" s="288"/>
      <c r="U107" s="80"/>
      <c r="V107" s="80"/>
      <c r="W107" s="80"/>
      <c r="X107" s="80"/>
    </row>
    <row r="108" spans="1:24" ht="15.45" hidden="1" customHeight="1" outlineLevel="1">
      <c r="A108" s="96"/>
      <c r="B108" s="96">
        <v>45931</v>
      </c>
      <c r="C108" s="97" t="str">
        <f t="shared" si="3"/>
        <v>quarta-feira</v>
      </c>
      <c r="D108" s="82">
        <f>SUMIFS('📋 Despesas'!L:L,'📋 Despesas'!O:O,B108)</f>
        <v>0</v>
      </c>
      <c r="E108" s="80"/>
      <c r="F108" s="80"/>
      <c r="G108" s="451"/>
      <c r="H108" s="451"/>
      <c r="I108" s="458"/>
      <c r="J108" s="451"/>
      <c r="K108" s="452"/>
      <c r="L108" s="451"/>
      <c r="M108" s="451"/>
      <c r="N108" s="289"/>
      <c r="O108" s="289"/>
      <c r="P108" s="289"/>
      <c r="Q108" s="289"/>
      <c r="R108" s="289"/>
      <c r="S108" s="413"/>
      <c r="T108" s="288"/>
      <c r="U108" s="80"/>
      <c r="V108" s="80"/>
      <c r="W108" s="80"/>
      <c r="X108" s="80"/>
    </row>
    <row r="109" spans="1:24" ht="15.75" hidden="1" customHeight="1" outlineLevel="1">
      <c r="A109" s="96"/>
      <c r="B109" s="96">
        <v>45932</v>
      </c>
      <c r="C109" s="97" t="str">
        <f t="shared" si="3"/>
        <v>quinta-feira</v>
      </c>
      <c r="D109" s="82">
        <f>SUMIFS('📋 Despesas'!L:L,'📋 Despesas'!O:O,B109)</f>
        <v>0</v>
      </c>
      <c r="E109" s="80"/>
      <c r="F109" s="80"/>
      <c r="G109" s="451"/>
      <c r="H109" s="451"/>
      <c r="I109" s="458"/>
      <c r="J109" s="451"/>
      <c r="K109" s="452"/>
      <c r="L109" s="451"/>
      <c r="M109" s="451"/>
      <c r="N109" s="289"/>
      <c r="O109" s="289"/>
      <c r="P109" s="289"/>
      <c r="Q109" s="289"/>
      <c r="R109" s="289"/>
      <c r="S109" s="413"/>
      <c r="T109" s="288"/>
      <c r="U109" s="80"/>
      <c r="V109" s="80"/>
      <c r="W109" s="80"/>
      <c r="X109" s="80"/>
    </row>
    <row r="110" spans="1:24" ht="15.75" hidden="1" customHeight="1" outlineLevel="1">
      <c r="A110" s="96"/>
      <c r="B110" s="96">
        <v>45933</v>
      </c>
      <c r="C110" s="97" t="str">
        <f t="shared" si="3"/>
        <v>sexta-feira</v>
      </c>
      <c r="D110" s="82">
        <f>SUMIFS('📋 Despesas'!L:L,'📋 Despesas'!O:O,B110)</f>
        <v>0</v>
      </c>
      <c r="E110" s="80"/>
      <c r="F110" s="80"/>
      <c r="G110" s="451"/>
      <c r="H110" s="451"/>
      <c r="I110" s="458"/>
      <c r="J110" s="451"/>
      <c r="K110" s="452"/>
      <c r="L110" s="451"/>
      <c r="M110" s="451"/>
      <c r="N110" s="289"/>
      <c r="O110" s="289"/>
      <c r="P110" s="289"/>
      <c r="Q110" s="289"/>
      <c r="R110" s="289"/>
      <c r="S110" s="413"/>
      <c r="T110" s="288"/>
      <c r="U110" s="80"/>
      <c r="V110" s="80"/>
      <c r="W110" s="80"/>
      <c r="X110" s="80"/>
    </row>
    <row r="111" spans="1:24" ht="15.75" hidden="1" customHeight="1" outlineLevel="1">
      <c r="A111" s="96"/>
      <c r="B111" s="96">
        <v>45934</v>
      </c>
      <c r="C111" s="97" t="str">
        <f t="shared" si="3"/>
        <v>sábado</v>
      </c>
      <c r="D111" s="82">
        <f>SUMIFS('📋 Despesas'!L:L,'📋 Despesas'!O:O,B111)</f>
        <v>0</v>
      </c>
      <c r="E111" s="80"/>
      <c r="F111" s="80"/>
      <c r="G111" s="451"/>
      <c r="H111" s="451"/>
      <c r="I111" s="458"/>
      <c r="J111" s="451"/>
      <c r="K111" s="452"/>
      <c r="L111" s="451"/>
      <c r="M111" s="451"/>
      <c r="N111" s="289"/>
      <c r="O111" s="289"/>
      <c r="P111" s="289"/>
      <c r="Q111" s="289"/>
      <c r="R111" s="289"/>
      <c r="S111" s="413"/>
      <c r="T111" s="288"/>
      <c r="U111" s="80"/>
      <c r="V111" s="80"/>
      <c r="W111" s="80"/>
      <c r="X111" s="80"/>
    </row>
    <row r="112" spans="1:24" ht="15.75" hidden="1" customHeight="1" outlineLevel="1">
      <c r="A112" s="96"/>
      <c r="B112" s="96">
        <v>45935</v>
      </c>
      <c r="C112" s="97" t="str">
        <f t="shared" si="3"/>
        <v>domingo</v>
      </c>
      <c r="D112" s="82">
        <f>SUMIFS('📋 Despesas'!L:L,'📋 Despesas'!O:O,B112)</f>
        <v>0</v>
      </c>
      <c r="E112" s="80"/>
      <c r="F112" s="80"/>
      <c r="G112" s="451"/>
      <c r="H112" s="451"/>
      <c r="I112" s="458"/>
      <c r="J112" s="451"/>
      <c r="K112" s="452"/>
      <c r="L112" s="451"/>
      <c r="M112" s="451"/>
      <c r="N112" s="289"/>
      <c r="O112" s="289"/>
      <c r="P112" s="289"/>
      <c r="Q112" s="289"/>
      <c r="R112" s="289"/>
      <c r="S112" s="413"/>
      <c r="T112" s="288"/>
      <c r="U112" s="80"/>
      <c r="V112" s="80"/>
      <c r="W112" s="80"/>
      <c r="X112" s="80"/>
    </row>
    <row r="113" spans="1:24" ht="15.75" hidden="1" customHeight="1" outlineLevel="1">
      <c r="A113" s="96"/>
      <c r="B113" s="96">
        <v>45936</v>
      </c>
      <c r="C113" s="97" t="str">
        <f t="shared" si="3"/>
        <v>segunda-feira</v>
      </c>
      <c r="D113" s="82">
        <f>SUMIFS('📋 Despesas'!L:L,'📋 Despesas'!O:O,B113)</f>
        <v>0</v>
      </c>
      <c r="E113" s="80"/>
      <c r="F113" s="80"/>
      <c r="G113" s="451"/>
      <c r="H113" s="451"/>
      <c r="I113" s="458"/>
      <c r="J113" s="451"/>
      <c r="K113" s="452"/>
      <c r="L113" s="451"/>
      <c r="M113" s="451"/>
      <c r="N113" s="289"/>
      <c r="O113" s="289"/>
      <c r="P113" s="289"/>
      <c r="Q113" s="289"/>
      <c r="R113" s="289"/>
      <c r="S113" s="413"/>
      <c r="T113" s="288"/>
      <c r="U113" s="80"/>
      <c r="V113" s="80"/>
      <c r="W113" s="80"/>
      <c r="X113" s="80"/>
    </row>
    <row r="114" spans="1:24" ht="15.75" hidden="1" customHeight="1" outlineLevel="1">
      <c r="A114" s="96"/>
      <c r="B114" s="96">
        <v>45937</v>
      </c>
      <c r="C114" s="97" t="str">
        <f t="shared" si="3"/>
        <v>terça-feira</v>
      </c>
      <c r="D114" s="82">
        <f>SUMIFS('📋 Despesas'!L:L,'📋 Despesas'!O:O,B114)</f>
        <v>0</v>
      </c>
      <c r="E114" s="80"/>
      <c r="F114" s="80"/>
      <c r="G114" s="451"/>
      <c r="H114" s="451"/>
      <c r="I114" s="458"/>
      <c r="J114" s="451"/>
      <c r="K114" s="452"/>
      <c r="L114" s="451"/>
      <c r="M114" s="451"/>
      <c r="N114" s="289"/>
      <c r="O114" s="289"/>
      <c r="P114" s="289"/>
      <c r="Q114" s="289"/>
      <c r="R114" s="289"/>
      <c r="S114" s="413"/>
      <c r="T114" s="288"/>
      <c r="U114" s="80"/>
      <c r="V114" s="80"/>
      <c r="W114" s="80"/>
      <c r="X114" s="80"/>
    </row>
    <row r="115" spans="1:24" ht="15.75" hidden="1" customHeight="1" outlineLevel="1">
      <c r="A115" s="96"/>
      <c r="B115" s="96">
        <v>45938</v>
      </c>
      <c r="C115" s="97" t="str">
        <f t="shared" si="3"/>
        <v>quarta-feira</v>
      </c>
      <c r="D115" s="82">
        <f>SUMIFS('📋 Despesas'!L:L,'📋 Despesas'!O:O,B115)</f>
        <v>0</v>
      </c>
      <c r="E115" s="80"/>
      <c r="F115" s="80"/>
      <c r="G115" s="451"/>
      <c r="H115" s="451"/>
      <c r="I115" s="458"/>
      <c r="J115" s="451"/>
      <c r="K115" s="452"/>
      <c r="L115" s="451"/>
      <c r="M115" s="451"/>
      <c r="N115" s="289"/>
      <c r="O115" s="289"/>
      <c r="P115" s="289"/>
      <c r="Q115" s="289"/>
      <c r="R115" s="289"/>
      <c r="S115" s="413"/>
      <c r="T115" s="288"/>
      <c r="U115" s="80"/>
      <c r="V115" s="80"/>
      <c r="W115" s="80"/>
      <c r="X115" s="80"/>
    </row>
    <row r="116" spans="1:24" ht="15.75" hidden="1" customHeight="1" outlineLevel="1">
      <c r="A116" s="96"/>
      <c r="B116" s="96">
        <v>45939</v>
      </c>
      <c r="C116" s="97" t="str">
        <f t="shared" si="3"/>
        <v>quinta-feira</v>
      </c>
      <c r="D116" s="82">
        <f>SUMIFS('📋 Despesas'!L:L,'📋 Despesas'!O:O,B116)</f>
        <v>0</v>
      </c>
      <c r="E116" s="80"/>
      <c r="F116" s="80"/>
      <c r="G116" s="451"/>
      <c r="H116" s="451"/>
      <c r="I116" s="458"/>
      <c r="J116" s="451"/>
      <c r="K116" s="452"/>
      <c r="L116" s="451"/>
      <c r="M116" s="451"/>
      <c r="N116" s="289"/>
      <c r="O116" s="289"/>
      <c r="P116" s="289"/>
      <c r="Q116" s="289"/>
      <c r="R116" s="289"/>
      <c r="S116" s="413"/>
      <c r="T116" s="288"/>
      <c r="U116" s="80"/>
      <c r="V116" s="80"/>
      <c r="W116" s="80"/>
      <c r="X116" s="80"/>
    </row>
    <row r="117" spans="1:24" ht="15.75" hidden="1" customHeight="1" outlineLevel="1">
      <c r="A117" s="96"/>
      <c r="B117" s="96">
        <v>45940</v>
      </c>
      <c r="C117" s="97" t="str">
        <f t="shared" si="3"/>
        <v>sexta-feira</v>
      </c>
      <c r="D117" s="82">
        <f>SUMIFS('📋 Despesas'!L:L,'📋 Despesas'!O:O,B117)</f>
        <v>0</v>
      </c>
      <c r="E117" s="80"/>
      <c r="F117" s="80"/>
      <c r="G117" s="451"/>
      <c r="H117" s="451"/>
      <c r="I117" s="458"/>
      <c r="J117" s="451"/>
      <c r="K117" s="452"/>
      <c r="L117" s="451"/>
      <c r="M117" s="451"/>
      <c r="N117" s="289"/>
      <c r="O117" s="289"/>
      <c r="P117" s="289"/>
      <c r="Q117" s="289"/>
      <c r="R117" s="289"/>
      <c r="S117" s="413"/>
      <c r="T117" s="288"/>
      <c r="U117" s="80"/>
      <c r="V117" s="80"/>
      <c r="W117" s="80"/>
      <c r="X117" s="80"/>
    </row>
    <row r="118" spans="1:24" ht="15.75" hidden="1" customHeight="1" outlineLevel="1">
      <c r="A118" s="96"/>
      <c r="B118" s="96">
        <v>45941</v>
      </c>
      <c r="C118" s="97" t="str">
        <f t="shared" si="3"/>
        <v>sábado</v>
      </c>
      <c r="D118" s="82">
        <f>SUMIFS('📋 Despesas'!L:L,'📋 Despesas'!O:O,B118)</f>
        <v>0</v>
      </c>
      <c r="E118" s="80"/>
      <c r="F118" s="80"/>
      <c r="G118" s="451"/>
      <c r="H118" s="451"/>
      <c r="I118" s="458"/>
      <c r="J118" s="451"/>
      <c r="K118" s="452"/>
      <c r="L118" s="451"/>
      <c r="M118" s="451"/>
      <c r="N118" s="289"/>
      <c r="O118" s="289"/>
      <c r="P118" s="289"/>
      <c r="Q118" s="289"/>
      <c r="R118" s="289"/>
      <c r="S118" s="413"/>
      <c r="T118" s="288"/>
      <c r="U118" s="80"/>
      <c r="V118" s="80"/>
      <c r="W118" s="80"/>
      <c r="X118" s="80"/>
    </row>
    <row r="119" spans="1:24" ht="15.75" hidden="1" customHeight="1" outlineLevel="1">
      <c r="A119" s="96"/>
      <c r="B119" s="96">
        <v>45942</v>
      </c>
      <c r="C119" s="97" t="str">
        <f t="shared" si="3"/>
        <v>domingo</v>
      </c>
      <c r="D119" s="82">
        <f>SUMIFS('📋 Despesas'!L:L,'📋 Despesas'!O:O,B119)</f>
        <v>0</v>
      </c>
      <c r="E119" s="80"/>
      <c r="F119" s="80"/>
      <c r="G119" s="451"/>
      <c r="H119" s="451"/>
      <c r="I119" s="458"/>
      <c r="J119" s="451"/>
      <c r="K119" s="452"/>
      <c r="L119" s="451"/>
      <c r="M119" s="451"/>
      <c r="N119" s="289"/>
      <c r="O119" s="289"/>
      <c r="P119" s="289"/>
      <c r="Q119" s="289"/>
      <c r="R119" s="289"/>
      <c r="S119" s="413"/>
      <c r="T119" s="288"/>
      <c r="U119" s="80"/>
      <c r="V119" s="80"/>
      <c r="W119" s="80"/>
      <c r="X119" s="80"/>
    </row>
    <row r="120" spans="1:24" ht="15.75" hidden="1" customHeight="1" outlineLevel="1">
      <c r="A120" s="96"/>
      <c r="B120" s="96">
        <v>45943</v>
      </c>
      <c r="C120" s="97" t="str">
        <f t="shared" si="3"/>
        <v>segunda-feira</v>
      </c>
      <c r="D120" s="82">
        <f>SUMIFS('📋 Despesas'!L:L,'📋 Despesas'!O:O,B120)</f>
        <v>0</v>
      </c>
      <c r="E120" s="80"/>
      <c r="F120" s="80"/>
      <c r="G120" s="451"/>
      <c r="H120" s="451"/>
      <c r="I120" s="458"/>
      <c r="J120" s="451"/>
      <c r="K120" s="452"/>
      <c r="L120" s="451"/>
      <c r="M120" s="451"/>
      <c r="N120" s="289"/>
      <c r="O120" s="289"/>
      <c r="P120" s="289"/>
      <c r="Q120" s="289"/>
      <c r="R120" s="289"/>
      <c r="S120" s="413"/>
      <c r="T120" s="288"/>
      <c r="U120" s="80"/>
      <c r="V120" s="80"/>
      <c r="W120" s="80"/>
      <c r="X120" s="80"/>
    </row>
    <row r="121" spans="1:24" ht="15.75" hidden="1" customHeight="1" outlineLevel="1">
      <c r="A121" s="96"/>
      <c r="B121" s="96">
        <v>45944</v>
      </c>
      <c r="C121" s="97" t="str">
        <f t="shared" si="3"/>
        <v>terça-feira</v>
      </c>
      <c r="D121" s="82">
        <f>SUMIFS('📋 Despesas'!L:L,'📋 Despesas'!O:O,B121)</f>
        <v>0</v>
      </c>
      <c r="E121" s="80"/>
      <c r="F121" s="80"/>
      <c r="G121" s="451"/>
      <c r="H121" s="451"/>
      <c r="I121" s="458"/>
      <c r="J121" s="451"/>
      <c r="K121" s="452"/>
      <c r="L121" s="451"/>
      <c r="M121" s="451"/>
      <c r="N121" s="289"/>
      <c r="O121" s="289"/>
      <c r="P121" s="289"/>
      <c r="Q121" s="289"/>
      <c r="R121" s="289"/>
      <c r="S121" s="413"/>
      <c r="T121" s="288"/>
      <c r="U121" s="80"/>
      <c r="V121" s="80"/>
      <c r="W121" s="80"/>
      <c r="X121" s="80"/>
    </row>
    <row r="122" spans="1:24" ht="15.75" hidden="1" customHeight="1" outlineLevel="1">
      <c r="A122" s="96"/>
      <c r="B122" s="96">
        <v>45945</v>
      </c>
      <c r="C122" s="97" t="str">
        <f t="shared" si="3"/>
        <v>quarta-feira</v>
      </c>
      <c r="D122" s="82">
        <f>SUMIFS('📋 Despesas'!L:L,'📋 Despesas'!O:O,B122)</f>
        <v>0</v>
      </c>
      <c r="E122" s="80"/>
      <c r="F122" s="80"/>
      <c r="G122" s="451"/>
      <c r="H122" s="451"/>
      <c r="I122" s="458"/>
      <c r="J122" s="451"/>
      <c r="K122" s="452"/>
      <c r="L122" s="451"/>
      <c r="M122" s="451"/>
      <c r="N122" s="289"/>
      <c r="O122" s="289"/>
      <c r="P122" s="289"/>
      <c r="Q122" s="289"/>
      <c r="R122" s="289"/>
      <c r="S122" s="413"/>
      <c r="T122" s="288"/>
      <c r="U122" s="80"/>
      <c r="V122" s="80"/>
      <c r="W122" s="80"/>
      <c r="X122" s="80"/>
    </row>
    <row r="123" spans="1:24" ht="15.75" hidden="1" customHeight="1" outlineLevel="1">
      <c r="A123" s="96"/>
      <c r="B123" s="96">
        <v>45946</v>
      </c>
      <c r="C123" s="97" t="str">
        <f t="shared" si="3"/>
        <v>quinta-feira</v>
      </c>
      <c r="D123" s="82">
        <f>SUMIFS('📋 Despesas'!L:L,'📋 Despesas'!O:O,B123)</f>
        <v>0</v>
      </c>
      <c r="E123" s="80"/>
      <c r="F123" s="80"/>
      <c r="G123" s="451"/>
      <c r="H123" s="451"/>
      <c r="I123" s="458"/>
      <c r="J123" s="451"/>
      <c r="K123" s="452"/>
      <c r="L123" s="451"/>
      <c r="M123" s="451"/>
      <c r="N123" s="289"/>
      <c r="O123" s="289"/>
      <c r="P123" s="289"/>
      <c r="Q123" s="289"/>
      <c r="R123" s="289"/>
      <c r="S123" s="413"/>
      <c r="T123" s="288"/>
      <c r="U123" s="80"/>
      <c r="V123" s="80"/>
      <c r="W123" s="80"/>
      <c r="X123" s="80"/>
    </row>
    <row r="124" spans="1:24" ht="15.75" hidden="1" customHeight="1" outlineLevel="1">
      <c r="A124" s="96"/>
      <c r="B124" s="96">
        <v>45947</v>
      </c>
      <c r="C124" s="97" t="str">
        <f t="shared" si="3"/>
        <v>sexta-feira</v>
      </c>
      <c r="D124" s="82">
        <f>SUMIFS('📋 Despesas'!L:L,'📋 Despesas'!O:O,B124)</f>
        <v>0</v>
      </c>
      <c r="E124" s="80"/>
      <c r="F124" s="80"/>
      <c r="G124" s="451"/>
      <c r="H124" s="451"/>
      <c r="I124" s="458"/>
      <c r="J124" s="451"/>
      <c r="K124" s="452"/>
      <c r="L124" s="451"/>
      <c r="M124" s="451"/>
      <c r="N124" s="289"/>
      <c r="O124" s="289"/>
      <c r="P124" s="289"/>
      <c r="Q124" s="289"/>
      <c r="R124" s="289"/>
      <c r="S124" s="413"/>
      <c r="T124" s="288"/>
      <c r="U124" s="80"/>
      <c r="V124" s="80"/>
      <c r="W124" s="80"/>
      <c r="X124" s="80"/>
    </row>
    <row r="125" spans="1:24" ht="15.75" hidden="1" customHeight="1" outlineLevel="1">
      <c r="A125" s="96"/>
      <c r="B125" s="96">
        <v>45948</v>
      </c>
      <c r="C125" s="97" t="str">
        <f t="shared" si="3"/>
        <v>sábado</v>
      </c>
      <c r="D125" s="82">
        <f>SUMIFS('📋 Despesas'!L:L,'📋 Despesas'!O:O,B125)</f>
        <v>0</v>
      </c>
      <c r="E125" s="80"/>
      <c r="F125" s="80"/>
      <c r="G125" s="451"/>
      <c r="H125" s="451"/>
      <c r="I125" s="458"/>
      <c r="J125" s="451"/>
      <c r="K125" s="452"/>
      <c r="L125" s="451"/>
      <c r="M125" s="451"/>
      <c r="N125" s="289"/>
      <c r="O125" s="289"/>
      <c r="P125" s="289"/>
      <c r="Q125" s="289"/>
      <c r="R125" s="289"/>
      <c r="S125" s="413"/>
      <c r="T125" s="288"/>
      <c r="U125" s="80"/>
      <c r="V125" s="80"/>
      <c r="W125" s="80"/>
      <c r="X125" s="80"/>
    </row>
    <row r="126" spans="1:24" ht="15.75" hidden="1" customHeight="1" outlineLevel="1">
      <c r="A126" s="96"/>
      <c r="B126" s="96">
        <v>45949</v>
      </c>
      <c r="C126" s="97" t="str">
        <f t="shared" si="3"/>
        <v>domingo</v>
      </c>
      <c r="D126" s="82">
        <f>SUMIFS('📋 Despesas'!L:L,'📋 Despesas'!O:O,B126)</f>
        <v>0</v>
      </c>
      <c r="E126" s="80"/>
      <c r="F126" s="80"/>
      <c r="G126" s="451"/>
      <c r="H126" s="451"/>
      <c r="I126" s="458"/>
      <c r="J126" s="451"/>
      <c r="K126" s="452"/>
      <c r="L126" s="451"/>
      <c r="M126" s="451"/>
      <c r="N126" s="289"/>
      <c r="O126" s="289"/>
      <c r="P126" s="289"/>
      <c r="Q126" s="289"/>
      <c r="R126" s="289"/>
      <c r="S126" s="413"/>
      <c r="T126" s="288"/>
      <c r="U126" s="80"/>
      <c r="V126" s="80"/>
      <c r="W126" s="80"/>
      <c r="X126" s="80"/>
    </row>
    <row r="127" spans="1:24" ht="15.75" hidden="1" customHeight="1" outlineLevel="1">
      <c r="A127" s="96"/>
      <c r="B127" s="96">
        <v>45950</v>
      </c>
      <c r="C127" s="97" t="str">
        <f t="shared" si="3"/>
        <v>segunda-feira</v>
      </c>
      <c r="D127" s="82">
        <f>SUMIFS('📋 Despesas'!L:L,'📋 Despesas'!O:O,B127)</f>
        <v>0</v>
      </c>
      <c r="E127" s="80"/>
      <c r="F127" s="80"/>
      <c r="G127" s="451"/>
      <c r="H127" s="451"/>
      <c r="I127" s="458"/>
      <c r="J127" s="451"/>
      <c r="K127" s="452"/>
      <c r="L127" s="451"/>
      <c r="M127" s="451"/>
      <c r="N127" s="289"/>
      <c r="O127" s="289"/>
      <c r="P127" s="289"/>
      <c r="Q127" s="289"/>
      <c r="R127" s="289"/>
      <c r="S127" s="413"/>
      <c r="T127" s="288"/>
      <c r="U127" s="80"/>
      <c r="V127" s="80"/>
      <c r="W127" s="80"/>
      <c r="X127" s="80"/>
    </row>
    <row r="128" spans="1:24" ht="15.75" hidden="1" customHeight="1" outlineLevel="1">
      <c r="A128" s="96"/>
      <c r="B128" s="96">
        <v>45951</v>
      </c>
      <c r="C128" s="97" t="str">
        <f t="shared" si="3"/>
        <v>terça-feira</v>
      </c>
      <c r="D128" s="82">
        <f>SUMIFS('📋 Despesas'!L:L,'📋 Despesas'!O:O,B128)</f>
        <v>0</v>
      </c>
      <c r="E128" s="80"/>
      <c r="F128" s="80"/>
      <c r="G128" s="451"/>
      <c r="H128" s="451"/>
      <c r="I128" s="458"/>
      <c r="J128" s="451"/>
      <c r="K128" s="452"/>
      <c r="L128" s="451"/>
      <c r="M128" s="451"/>
      <c r="N128" s="289"/>
      <c r="O128" s="289"/>
      <c r="P128" s="289"/>
      <c r="Q128" s="289"/>
      <c r="R128" s="289"/>
      <c r="S128" s="413"/>
      <c r="T128" s="288"/>
      <c r="U128" s="80"/>
      <c r="V128" s="80"/>
      <c r="W128" s="80"/>
      <c r="X128" s="80"/>
    </row>
    <row r="129" spans="1:24" ht="15.75" hidden="1" customHeight="1" outlineLevel="1">
      <c r="A129" s="96"/>
      <c r="B129" s="96">
        <v>45952</v>
      </c>
      <c r="C129" s="97" t="str">
        <f t="shared" si="3"/>
        <v>quarta-feira</v>
      </c>
      <c r="D129" s="82">
        <f>SUMIFS('📋 Despesas'!L:L,'📋 Despesas'!O:O,B129)</f>
        <v>0</v>
      </c>
      <c r="E129" s="80"/>
      <c r="F129" s="80"/>
      <c r="G129" s="451"/>
      <c r="H129" s="451"/>
      <c r="I129" s="458"/>
      <c r="J129" s="451"/>
      <c r="K129" s="452"/>
      <c r="L129" s="451"/>
      <c r="M129" s="451"/>
      <c r="N129" s="289"/>
      <c r="O129" s="289"/>
      <c r="P129" s="289"/>
      <c r="Q129" s="289"/>
      <c r="R129" s="289"/>
      <c r="S129" s="413"/>
      <c r="T129" s="288"/>
      <c r="U129" s="80"/>
      <c r="V129" s="80"/>
      <c r="W129" s="80"/>
      <c r="X129" s="80"/>
    </row>
    <row r="130" spans="1:24" ht="15.75" hidden="1" customHeight="1" outlineLevel="1">
      <c r="A130" s="96"/>
      <c r="B130" s="96">
        <v>45953</v>
      </c>
      <c r="C130" s="97" t="str">
        <f t="shared" si="3"/>
        <v>quinta-feira</v>
      </c>
      <c r="D130" s="82">
        <f>SUMIFS('📋 Despesas'!L:L,'📋 Despesas'!O:O,B130)</f>
        <v>0</v>
      </c>
      <c r="E130" s="80"/>
      <c r="F130" s="80"/>
      <c r="G130" s="451"/>
      <c r="H130" s="451"/>
      <c r="I130" s="458"/>
      <c r="J130" s="451"/>
      <c r="K130" s="452"/>
      <c r="L130" s="451"/>
      <c r="M130" s="451"/>
      <c r="N130" s="289"/>
      <c r="O130" s="289"/>
      <c r="P130" s="289"/>
      <c r="Q130" s="289"/>
      <c r="R130" s="289"/>
      <c r="S130" s="413"/>
      <c r="T130" s="288"/>
      <c r="U130" s="80"/>
      <c r="V130" s="80"/>
      <c r="W130" s="80"/>
      <c r="X130" s="80"/>
    </row>
    <row r="131" spans="1:24" ht="15.75" hidden="1" customHeight="1" outlineLevel="1">
      <c r="A131" s="96"/>
      <c r="B131" s="96">
        <v>45954</v>
      </c>
      <c r="C131" s="97" t="str">
        <f t="shared" si="3"/>
        <v>sexta-feira</v>
      </c>
      <c r="D131" s="82">
        <f>SUMIFS('📋 Despesas'!L:L,'📋 Despesas'!O:O,B131)</f>
        <v>0</v>
      </c>
      <c r="E131" s="80"/>
      <c r="F131" s="80"/>
      <c r="G131" s="451"/>
      <c r="H131" s="451"/>
      <c r="I131" s="458"/>
      <c r="J131" s="451"/>
      <c r="K131" s="452"/>
      <c r="L131" s="451"/>
      <c r="M131" s="451"/>
      <c r="N131" s="289"/>
      <c r="O131" s="289"/>
      <c r="P131" s="289"/>
      <c r="Q131" s="289"/>
      <c r="R131" s="289"/>
      <c r="S131" s="413"/>
      <c r="T131" s="288"/>
      <c r="U131" s="80"/>
      <c r="V131" s="80"/>
      <c r="W131" s="80"/>
      <c r="X131" s="80"/>
    </row>
    <row r="132" spans="1:24" ht="15.75" hidden="1" customHeight="1" outlineLevel="1">
      <c r="A132" s="96"/>
      <c r="B132" s="96">
        <v>45955</v>
      </c>
      <c r="C132" s="97" t="str">
        <f t="shared" si="3"/>
        <v>sábado</v>
      </c>
      <c r="D132" s="82">
        <f>SUMIFS('📋 Despesas'!L:L,'📋 Despesas'!O:O,B132)</f>
        <v>0</v>
      </c>
      <c r="E132" s="80"/>
      <c r="F132" s="80"/>
      <c r="G132" s="451"/>
      <c r="H132" s="451"/>
      <c r="I132" s="458"/>
      <c r="J132" s="451"/>
      <c r="K132" s="452"/>
      <c r="L132" s="451"/>
      <c r="M132" s="451"/>
      <c r="N132" s="289"/>
      <c r="O132" s="289"/>
      <c r="P132" s="289"/>
      <c r="Q132" s="289"/>
      <c r="R132" s="289"/>
      <c r="S132" s="413"/>
      <c r="T132" s="288"/>
      <c r="U132" s="80"/>
      <c r="V132" s="80"/>
      <c r="W132" s="80"/>
      <c r="X132" s="80"/>
    </row>
    <row r="133" spans="1:24" ht="15.75" hidden="1" customHeight="1" outlineLevel="1">
      <c r="A133" s="96"/>
      <c r="B133" s="96">
        <v>45956</v>
      </c>
      <c r="C133" s="97" t="str">
        <f t="shared" si="3"/>
        <v>domingo</v>
      </c>
      <c r="D133" s="82">
        <f>SUMIFS('📋 Despesas'!L:L,'📋 Despesas'!O:O,B133)</f>
        <v>0</v>
      </c>
      <c r="E133" s="80"/>
      <c r="F133" s="80"/>
      <c r="G133" s="451"/>
      <c r="H133" s="451"/>
      <c r="I133" s="458"/>
      <c r="J133" s="451"/>
      <c r="K133" s="452"/>
      <c r="L133" s="451"/>
      <c r="M133" s="451"/>
      <c r="N133" s="289"/>
      <c r="O133" s="289"/>
      <c r="P133" s="289"/>
      <c r="Q133" s="289"/>
      <c r="R133" s="289"/>
      <c r="S133" s="413"/>
      <c r="T133" s="288"/>
      <c r="U133" s="80"/>
      <c r="V133" s="80"/>
      <c r="W133" s="80"/>
      <c r="X133" s="80"/>
    </row>
    <row r="134" spans="1:24" ht="15.75" hidden="1" customHeight="1" outlineLevel="1">
      <c r="A134" s="96"/>
      <c r="B134" s="96">
        <v>45957</v>
      </c>
      <c r="C134" s="97" t="str">
        <f t="shared" si="3"/>
        <v>segunda-feira</v>
      </c>
      <c r="D134" s="82">
        <f>SUMIFS('📋 Despesas'!L:L,'📋 Despesas'!O:O,B134)</f>
        <v>0</v>
      </c>
      <c r="E134" s="80"/>
      <c r="F134" s="80"/>
      <c r="G134" s="451"/>
      <c r="H134" s="451"/>
      <c r="I134" s="458"/>
      <c r="J134" s="451"/>
      <c r="K134" s="452"/>
      <c r="L134" s="451"/>
      <c r="M134" s="451"/>
      <c r="N134" s="289"/>
      <c r="O134" s="289"/>
      <c r="P134" s="289"/>
      <c r="Q134" s="289"/>
      <c r="R134" s="289"/>
      <c r="S134" s="413"/>
      <c r="T134" s="288"/>
      <c r="U134" s="80"/>
      <c r="V134" s="80"/>
      <c r="W134" s="80"/>
      <c r="X134" s="80"/>
    </row>
    <row r="135" spans="1:24" ht="15.75" hidden="1" customHeight="1" outlineLevel="1">
      <c r="A135" s="96"/>
      <c r="B135" s="96">
        <v>45958</v>
      </c>
      <c r="C135" s="97" t="str">
        <f t="shared" si="3"/>
        <v>terça-feira</v>
      </c>
      <c r="D135" s="82">
        <f>SUMIFS('📋 Despesas'!L:L,'📋 Despesas'!O:O,B135)</f>
        <v>0</v>
      </c>
      <c r="E135" s="80"/>
      <c r="F135" s="80"/>
      <c r="G135" s="451"/>
      <c r="H135" s="451"/>
      <c r="I135" s="458"/>
      <c r="J135" s="451"/>
      <c r="K135" s="452"/>
      <c r="L135" s="451"/>
      <c r="M135" s="451"/>
      <c r="N135" s="289"/>
      <c r="O135" s="289"/>
      <c r="P135" s="289"/>
      <c r="Q135" s="289"/>
      <c r="R135" s="289"/>
      <c r="S135" s="413"/>
      <c r="T135" s="288"/>
      <c r="U135" s="80"/>
      <c r="V135" s="80"/>
      <c r="W135" s="80"/>
      <c r="X135" s="80"/>
    </row>
    <row r="136" spans="1:24" ht="15.75" hidden="1" customHeight="1" outlineLevel="1">
      <c r="A136" s="96"/>
      <c r="B136" s="96">
        <v>45959</v>
      </c>
      <c r="C136" s="97" t="str">
        <f t="shared" si="3"/>
        <v>quarta-feira</v>
      </c>
      <c r="D136" s="82">
        <f>SUMIFS('📋 Despesas'!L:L,'📋 Despesas'!O:O,B136)</f>
        <v>0</v>
      </c>
      <c r="E136" s="80"/>
      <c r="F136" s="80"/>
      <c r="G136" s="451"/>
      <c r="H136" s="451"/>
      <c r="I136" s="458"/>
      <c r="J136" s="451"/>
      <c r="K136" s="452"/>
      <c r="L136" s="451"/>
      <c r="M136" s="451"/>
      <c r="N136" s="289"/>
      <c r="O136" s="289"/>
      <c r="P136" s="289"/>
      <c r="Q136" s="289"/>
      <c r="R136" s="289"/>
      <c r="S136" s="413"/>
      <c r="T136" s="288"/>
      <c r="U136" s="80"/>
      <c r="V136" s="80"/>
      <c r="W136" s="80"/>
      <c r="X136" s="80"/>
    </row>
    <row r="137" spans="1:24" ht="15.75" hidden="1" customHeight="1" outlineLevel="1">
      <c r="A137" s="96"/>
      <c r="B137" s="96">
        <v>45960</v>
      </c>
      <c r="C137" s="97" t="str">
        <f t="shared" si="3"/>
        <v>quinta-feira</v>
      </c>
      <c r="D137" s="82">
        <f>SUMIFS('📋 Despesas'!L:L,'📋 Despesas'!O:O,B137)</f>
        <v>0</v>
      </c>
      <c r="E137" s="80"/>
      <c r="F137" s="80"/>
      <c r="G137" s="451"/>
      <c r="H137" s="451"/>
      <c r="I137" s="458"/>
      <c r="J137" s="451"/>
      <c r="K137" s="452"/>
      <c r="L137" s="451"/>
      <c r="M137" s="451"/>
      <c r="N137" s="289"/>
      <c r="O137" s="289"/>
      <c r="P137" s="289"/>
      <c r="Q137" s="289"/>
      <c r="R137" s="289"/>
      <c r="S137" s="413"/>
      <c r="T137" s="288"/>
      <c r="U137" s="80"/>
      <c r="V137" s="80"/>
      <c r="W137" s="80"/>
      <c r="X137" s="80"/>
    </row>
    <row r="138" spans="1:24" ht="15.75" hidden="1" customHeight="1" outlineLevel="1">
      <c r="A138" s="96"/>
      <c r="B138" s="96">
        <v>45961</v>
      </c>
      <c r="C138" s="97" t="str">
        <f t="shared" si="3"/>
        <v>sexta-feira</v>
      </c>
      <c r="D138" s="82">
        <f>SUMIFS('📋 Despesas'!L:L,'📋 Despesas'!O:O,B138)</f>
        <v>0</v>
      </c>
      <c r="E138" s="80"/>
      <c r="F138" s="80"/>
      <c r="G138" s="451"/>
      <c r="H138" s="451"/>
      <c r="I138" s="458"/>
      <c r="J138" s="451"/>
      <c r="K138" s="452"/>
      <c r="L138" s="451"/>
      <c r="M138" s="451"/>
      <c r="N138" s="289"/>
      <c r="O138" s="289"/>
      <c r="P138" s="289"/>
      <c r="Q138" s="289"/>
      <c r="R138" s="289"/>
      <c r="S138" s="413"/>
      <c r="T138" s="288"/>
      <c r="U138" s="80"/>
      <c r="V138" s="80"/>
      <c r="W138" s="80"/>
      <c r="X138" s="80"/>
    </row>
    <row r="139" spans="1:24" ht="15.75" hidden="1" customHeight="1" outlineLevel="1">
      <c r="A139" s="96"/>
      <c r="B139" s="96">
        <v>45962</v>
      </c>
      <c r="C139" s="97" t="str">
        <f t="shared" si="3"/>
        <v>sábado</v>
      </c>
      <c r="D139" s="82">
        <f>SUMIFS('📋 Despesas'!L:L,'📋 Despesas'!O:O,B139)</f>
        <v>0</v>
      </c>
      <c r="E139" s="80"/>
      <c r="F139" s="80"/>
      <c r="G139" s="451"/>
      <c r="H139" s="451"/>
      <c r="I139" s="458"/>
      <c r="J139" s="451"/>
      <c r="K139" s="452"/>
      <c r="L139" s="451"/>
      <c r="M139" s="451"/>
      <c r="N139" s="289"/>
      <c r="O139" s="289"/>
      <c r="P139" s="289"/>
      <c r="Q139" s="289"/>
      <c r="R139" s="289"/>
      <c r="S139" s="413"/>
      <c r="T139" s="288"/>
      <c r="U139" s="80"/>
      <c r="V139" s="80"/>
      <c r="W139" s="80"/>
      <c r="X139" s="80"/>
    </row>
    <row r="140" spans="1:24" ht="15.75" hidden="1" customHeight="1" outlineLevel="1">
      <c r="A140" s="96"/>
      <c r="B140" s="96">
        <v>45963</v>
      </c>
      <c r="C140" s="97" t="str">
        <f t="shared" si="3"/>
        <v>domingo</v>
      </c>
      <c r="D140" s="82">
        <f>SUMIFS('📋 Despesas'!L:L,'📋 Despesas'!O:O,B140)</f>
        <v>0</v>
      </c>
      <c r="E140" s="80"/>
      <c r="F140" s="80"/>
      <c r="G140" s="451"/>
      <c r="H140" s="451"/>
      <c r="I140" s="458"/>
      <c r="J140" s="451"/>
      <c r="K140" s="452"/>
      <c r="L140" s="451"/>
      <c r="M140" s="451"/>
      <c r="N140" s="289"/>
      <c r="O140" s="289"/>
      <c r="P140" s="289"/>
      <c r="Q140" s="289"/>
      <c r="R140" s="289"/>
      <c r="S140" s="413"/>
      <c r="T140" s="288"/>
      <c r="U140" s="80"/>
      <c r="V140" s="80"/>
      <c r="W140" s="80"/>
      <c r="X140" s="80"/>
    </row>
    <row r="141" spans="1:24" ht="15.75" hidden="1" customHeight="1" outlineLevel="1">
      <c r="A141" s="96"/>
      <c r="B141" s="96">
        <v>45964</v>
      </c>
      <c r="C141" s="97" t="str">
        <f t="shared" si="3"/>
        <v>segunda-feira</v>
      </c>
      <c r="D141" s="82">
        <f>SUMIFS('📋 Despesas'!L:L,'📋 Despesas'!O:O,B141)</f>
        <v>0</v>
      </c>
      <c r="E141" s="80"/>
      <c r="F141" s="80"/>
      <c r="G141" s="451"/>
      <c r="H141" s="451"/>
      <c r="I141" s="458"/>
      <c r="J141" s="451"/>
      <c r="K141" s="452"/>
      <c r="L141" s="451"/>
      <c r="M141" s="451"/>
      <c r="N141" s="289"/>
      <c r="O141" s="289"/>
      <c r="P141" s="289"/>
      <c r="Q141" s="289"/>
      <c r="R141" s="289"/>
      <c r="S141" s="413"/>
      <c r="T141" s="288"/>
      <c r="U141" s="80"/>
      <c r="V141" s="80"/>
      <c r="W141" s="80"/>
      <c r="X141" s="80"/>
    </row>
    <row r="142" spans="1:24" ht="15.75" hidden="1" customHeight="1" outlineLevel="1">
      <c r="A142" s="96"/>
      <c r="B142" s="96">
        <v>45965</v>
      </c>
      <c r="C142" s="97" t="str">
        <f t="shared" si="3"/>
        <v>terça-feira</v>
      </c>
      <c r="D142" s="82">
        <f>SUMIFS('📋 Despesas'!L:L,'📋 Despesas'!O:O,B142)</f>
        <v>0</v>
      </c>
      <c r="E142" s="80"/>
      <c r="F142" s="80"/>
      <c r="G142" s="451"/>
      <c r="H142" s="451"/>
      <c r="I142" s="458"/>
      <c r="J142" s="451"/>
      <c r="K142" s="452"/>
      <c r="L142" s="451"/>
      <c r="M142" s="451"/>
      <c r="N142" s="289"/>
      <c r="O142" s="289"/>
      <c r="P142" s="289"/>
      <c r="Q142" s="289"/>
      <c r="R142" s="289"/>
      <c r="S142" s="413"/>
      <c r="T142" s="288"/>
      <c r="U142" s="80"/>
      <c r="V142" s="80"/>
      <c r="W142" s="80"/>
      <c r="X142" s="80"/>
    </row>
    <row r="143" spans="1:24" ht="15.75" hidden="1" customHeight="1" outlineLevel="1">
      <c r="A143" s="96"/>
      <c r="B143" s="96">
        <v>45966</v>
      </c>
      <c r="C143" s="97" t="str">
        <f t="shared" si="3"/>
        <v>quarta-feira</v>
      </c>
      <c r="D143" s="82">
        <f>SUMIFS('📋 Despesas'!L:L,'📋 Despesas'!O:O,B143)</f>
        <v>0</v>
      </c>
      <c r="E143" s="80"/>
      <c r="F143" s="80"/>
      <c r="G143" s="451"/>
      <c r="H143" s="451"/>
      <c r="I143" s="458"/>
      <c r="J143" s="451"/>
      <c r="K143" s="452"/>
      <c r="L143" s="451"/>
      <c r="M143" s="451"/>
      <c r="N143" s="289"/>
      <c r="O143" s="289"/>
      <c r="P143" s="289"/>
      <c r="Q143" s="289"/>
      <c r="R143" s="289"/>
      <c r="S143" s="413"/>
      <c r="T143" s="288"/>
      <c r="U143" s="80"/>
      <c r="V143" s="80"/>
      <c r="W143" s="80"/>
      <c r="X143" s="80"/>
    </row>
    <row r="144" spans="1:24" ht="15.75" hidden="1" customHeight="1" outlineLevel="1">
      <c r="A144" s="96"/>
      <c r="B144" s="96">
        <v>45967</v>
      </c>
      <c r="C144" s="97" t="str">
        <f t="shared" si="3"/>
        <v>quinta-feira</v>
      </c>
      <c r="D144" s="82">
        <f>SUMIFS('📋 Despesas'!L:L,'📋 Despesas'!O:O,B144)</f>
        <v>0</v>
      </c>
      <c r="E144" s="80"/>
      <c r="F144" s="80"/>
      <c r="G144" s="451"/>
      <c r="H144" s="451"/>
      <c r="I144" s="458"/>
      <c r="J144" s="451"/>
      <c r="K144" s="452"/>
      <c r="L144" s="451"/>
      <c r="M144" s="451"/>
      <c r="N144" s="289"/>
      <c r="O144" s="289"/>
      <c r="P144" s="289"/>
      <c r="Q144" s="289"/>
      <c r="R144" s="289"/>
      <c r="S144" s="413"/>
      <c r="T144" s="288"/>
      <c r="U144" s="80"/>
      <c r="V144" s="80"/>
      <c r="W144" s="80"/>
      <c r="X144" s="80"/>
    </row>
    <row r="145" spans="1:24" ht="15.75" hidden="1" customHeight="1" outlineLevel="1">
      <c r="A145" s="96"/>
      <c r="B145" s="96">
        <v>45968</v>
      </c>
      <c r="C145" s="97" t="str">
        <f t="shared" ref="C145:C208" si="4">IF(B145&lt;&gt;"",TEXT(WEEKDAY(B145),"dddd"),"")</f>
        <v>sexta-feira</v>
      </c>
      <c r="D145" s="82">
        <f>SUMIFS('📋 Despesas'!L:L,'📋 Despesas'!O:O,B145)</f>
        <v>0</v>
      </c>
      <c r="E145" s="80"/>
      <c r="F145" s="80"/>
      <c r="G145" s="451"/>
      <c r="H145" s="451"/>
      <c r="I145" s="458"/>
      <c r="J145" s="451"/>
      <c r="K145" s="452"/>
      <c r="L145" s="451"/>
      <c r="M145" s="451"/>
      <c r="N145" s="289"/>
      <c r="O145" s="289"/>
      <c r="P145" s="289"/>
      <c r="Q145" s="289"/>
      <c r="R145" s="289"/>
      <c r="S145" s="413"/>
      <c r="T145" s="288"/>
      <c r="U145" s="80"/>
      <c r="V145" s="80"/>
      <c r="W145" s="80"/>
      <c r="X145" s="80"/>
    </row>
    <row r="146" spans="1:24" ht="15.75" hidden="1" customHeight="1" outlineLevel="1">
      <c r="A146" s="96"/>
      <c r="B146" s="96">
        <v>45969</v>
      </c>
      <c r="C146" s="97" t="str">
        <f t="shared" si="4"/>
        <v>sábado</v>
      </c>
      <c r="D146" s="82">
        <f>SUMIFS('📋 Despesas'!L:L,'📋 Despesas'!O:O,B146)</f>
        <v>0</v>
      </c>
      <c r="E146" s="80"/>
      <c r="F146" s="80"/>
      <c r="G146" s="451"/>
      <c r="H146" s="451"/>
      <c r="I146" s="458"/>
      <c r="J146" s="451"/>
      <c r="K146" s="452"/>
      <c r="L146" s="451"/>
      <c r="M146" s="451"/>
      <c r="N146" s="289"/>
      <c r="O146" s="289"/>
      <c r="P146" s="289"/>
      <c r="Q146" s="289"/>
      <c r="R146" s="289"/>
      <c r="S146" s="413"/>
      <c r="T146" s="288"/>
      <c r="U146" s="80"/>
      <c r="V146" s="80"/>
      <c r="W146" s="80"/>
      <c r="X146" s="80"/>
    </row>
    <row r="147" spans="1:24" ht="15.75" hidden="1" customHeight="1" outlineLevel="1">
      <c r="A147" s="96"/>
      <c r="B147" s="96">
        <v>45970</v>
      </c>
      <c r="C147" s="97" t="str">
        <f t="shared" si="4"/>
        <v>domingo</v>
      </c>
      <c r="D147" s="82">
        <f>SUMIFS('📋 Despesas'!L:L,'📋 Despesas'!O:O,B147)</f>
        <v>0</v>
      </c>
      <c r="E147" s="80"/>
      <c r="F147" s="80"/>
      <c r="G147" s="451"/>
      <c r="H147" s="451"/>
      <c r="I147" s="458"/>
      <c r="J147" s="451"/>
      <c r="K147" s="452"/>
      <c r="L147" s="451"/>
      <c r="M147" s="451"/>
      <c r="N147" s="289"/>
      <c r="O147" s="289"/>
      <c r="P147" s="289"/>
      <c r="Q147" s="289"/>
      <c r="R147" s="289"/>
      <c r="S147" s="413"/>
      <c r="T147" s="288"/>
      <c r="U147" s="80"/>
      <c r="V147" s="80"/>
      <c r="W147" s="80"/>
      <c r="X147" s="80"/>
    </row>
    <row r="148" spans="1:24" ht="15.75" hidden="1" customHeight="1" outlineLevel="1">
      <c r="A148" s="96"/>
      <c r="B148" s="96">
        <v>45971</v>
      </c>
      <c r="C148" s="97" t="str">
        <f t="shared" si="4"/>
        <v>segunda-feira</v>
      </c>
      <c r="D148" s="82">
        <f>SUMIFS('📋 Despesas'!L:L,'📋 Despesas'!O:O,B148)</f>
        <v>0</v>
      </c>
      <c r="E148" s="80"/>
      <c r="F148" s="80"/>
      <c r="G148" s="451"/>
      <c r="H148" s="451"/>
      <c r="I148" s="458"/>
      <c r="J148" s="451"/>
      <c r="K148" s="452"/>
      <c r="L148" s="451"/>
      <c r="M148" s="451"/>
      <c r="N148" s="289"/>
      <c r="O148" s="289"/>
      <c r="P148" s="289"/>
      <c r="Q148" s="289"/>
      <c r="R148" s="289"/>
      <c r="S148" s="413"/>
      <c r="T148" s="288"/>
      <c r="U148" s="80"/>
      <c r="V148" s="80"/>
      <c r="W148" s="80"/>
      <c r="X148" s="80"/>
    </row>
    <row r="149" spans="1:24" ht="15.75" hidden="1" customHeight="1" outlineLevel="1">
      <c r="A149" s="96"/>
      <c r="B149" s="96">
        <v>45972</v>
      </c>
      <c r="C149" s="97" t="str">
        <f t="shared" si="4"/>
        <v>terça-feira</v>
      </c>
      <c r="D149" s="82">
        <f>SUMIFS('📋 Despesas'!L:L,'📋 Despesas'!O:O,B149)</f>
        <v>0</v>
      </c>
      <c r="E149" s="80"/>
      <c r="F149" s="80"/>
      <c r="G149" s="451"/>
      <c r="H149" s="451"/>
      <c r="I149" s="458"/>
      <c r="J149" s="451"/>
      <c r="K149" s="452"/>
      <c r="L149" s="451"/>
      <c r="M149" s="451"/>
      <c r="N149" s="289"/>
      <c r="O149" s="289"/>
      <c r="P149" s="289"/>
      <c r="Q149" s="289"/>
      <c r="R149" s="289"/>
      <c r="S149" s="413"/>
      <c r="T149" s="288"/>
      <c r="U149" s="80"/>
      <c r="V149" s="80"/>
      <c r="W149" s="80"/>
      <c r="X149" s="80"/>
    </row>
    <row r="150" spans="1:24" ht="15.75" hidden="1" customHeight="1" outlineLevel="1">
      <c r="A150" s="96"/>
      <c r="B150" s="96">
        <v>45973</v>
      </c>
      <c r="C150" s="97" t="str">
        <f t="shared" si="4"/>
        <v>quarta-feira</v>
      </c>
      <c r="D150" s="82">
        <f>SUMIFS('📋 Despesas'!L:L,'📋 Despesas'!O:O,B150)</f>
        <v>0</v>
      </c>
      <c r="E150" s="80"/>
      <c r="F150" s="80"/>
      <c r="G150" s="451"/>
      <c r="H150" s="451"/>
      <c r="I150" s="458"/>
      <c r="J150" s="451"/>
      <c r="K150" s="452"/>
      <c r="L150" s="451"/>
      <c r="M150" s="451"/>
      <c r="N150" s="289"/>
      <c r="O150" s="289"/>
      <c r="P150" s="289"/>
      <c r="Q150" s="289"/>
      <c r="R150" s="289"/>
      <c r="S150" s="413"/>
      <c r="T150" s="288"/>
      <c r="U150" s="80"/>
      <c r="V150" s="80"/>
      <c r="W150" s="80"/>
      <c r="X150" s="80"/>
    </row>
    <row r="151" spans="1:24" ht="15.75" hidden="1" customHeight="1" outlineLevel="1">
      <c r="A151" s="96"/>
      <c r="B151" s="96">
        <v>45974</v>
      </c>
      <c r="C151" s="97" t="str">
        <f t="shared" si="4"/>
        <v>quinta-feira</v>
      </c>
      <c r="D151" s="82">
        <f>SUMIFS('📋 Despesas'!L:L,'📋 Despesas'!O:O,B151)</f>
        <v>0</v>
      </c>
      <c r="E151" s="80"/>
      <c r="F151" s="80"/>
      <c r="G151" s="451"/>
      <c r="H151" s="451"/>
      <c r="I151" s="458"/>
      <c r="J151" s="451"/>
      <c r="K151" s="452"/>
      <c r="L151" s="451"/>
      <c r="M151" s="451"/>
      <c r="N151" s="289"/>
      <c r="O151" s="289"/>
      <c r="P151" s="289"/>
      <c r="Q151" s="289"/>
      <c r="R151" s="289"/>
      <c r="S151" s="413"/>
      <c r="T151" s="288"/>
      <c r="U151" s="80"/>
      <c r="V151" s="80"/>
      <c r="W151" s="80"/>
      <c r="X151" s="80"/>
    </row>
    <row r="152" spans="1:24" ht="15.75" hidden="1" customHeight="1" outlineLevel="1">
      <c r="A152" s="96"/>
      <c r="B152" s="96">
        <v>45975</v>
      </c>
      <c r="C152" s="97" t="str">
        <f t="shared" si="4"/>
        <v>sexta-feira</v>
      </c>
      <c r="D152" s="82">
        <f>SUMIFS('📋 Despesas'!L:L,'📋 Despesas'!O:O,B152)</f>
        <v>0</v>
      </c>
      <c r="E152" s="80"/>
      <c r="F152" s="80"/>
      <c r="G152" s="451"/>
      <c r="H152" s="451"/>
      <c r="I152" s="458"/>
      <c r="J152" s="451"/>
      <c r="K152" s="452"/>
      <c r="L152" s="451"/>
      <c r="M152" s="451"/>
      <c r="N152" s="289"/>
      <c r="O152" s="289"/>
      <c r="P152" s="289"/>
      <c r="Q152" s="289"/>
      <c r="R152" s="289"/>
      <c r="S152" s="413"/>
      <c r="T152" s="288"/>
      <c r="U152" s="80"/>
      <c r="V152" s="80"/>
      <c r="W152" s="80"/>
      <c r="X152" s="80"/>
    </row>
    <row r="153" spans="1:24" ht="15.75" hidden="1" customHeight="1" outlineLevel="1">
      <c r="A153" s="96"/>
      <c r="B153" s="96">
        <v>45976</v>
      </c>
      <c r="C153" s="97" t="str">
        <f t="shared" si="4"/>
        <v>sábado</v>
      </c>
      <c r="D153" s="82">
        <f>SUMIFS('📋 Despesas'!L:L,'📋 Despesas'!O:O,B153)</f>
        <v>0</v>
      </c>
      <c r="E153" s="80"/>
      <c r="F153" s="80"/>
      <c r="G153" s="451"/>
      <c r="H153" s="451"/>
      <c r="I153" s="458"/>
      <c r="J153" s="451"/>
      <c r="K153" s="452"/>
      <c r="L153" s="451"/>
      <c r="M153" s="451"/>
      <c r="N153" s="289"/>
      <c r="O153" s="289"/>
      <c r="P153" s="289"/>
      <c r="Q153" s="289"/>
      <c r="R153" s="289"/>
      <c r="S153" s="413"/>
      <c r="T153" s="288"/>
      <c r="U153" s="80"/>
      <c r="V153" s="80"/>
      <c r="W153" s="80"/>
      <c r="X153" s="80"/>
    </row>
    <row r="154" spans="1:24" ht="15.75" hidden="1" customHeight="1" outlineLevel="1">
      <c r="A154" s="96"/>
      <c r="B154" s="96">
        <v>45977</v>
      </c>
      <c r="C154" s="97" t="str">
        <f t="shared" si="4"/>
        <v>domingo</v>
      </c>
      <c r="D154" s="82">
        <f>SUMIFS('📋 Despesas'!L:L,'📋 Despesas'!O:O,B154)</f>
        <v>0</v>
      </c>
      <c r="E154" s="80"/>
      <c r="F154" s="80"/>
      <c r="G154" s="451"/>
      <c r="H154" s="451"/>
      <c r="I154" s="458"/>
      <c r="J154" s="451"/>
      <c r="K154" s="452"/>
      <c r="L154" s="451"/>
      <c r="M154" s="451"/>
      <c r="N154" s="289"/>
      <c r="O154" s="289"/>
      <c r="P154" s="289"/>
      <c r="Q154" s="289"/>
      <c r="R154" s="289"/>
      <c r="S154" s="413"/>
      <c r="T154" s="288"/>
      <c r="U154" s="80"/>
      <c r="V154" s="80"/>
      <c r="W154" s="80"/>
      <c r="X154" s="80"/>
    </row>
    <row r="155" spans="1:24" ht="15.75" hidden="1" customHeight="1" outlineLevel="1">
      <c r="A155" s="96"/>
      <c r="B155" s="96">
        <v>45978</v>
      </c>
      <c r="C155" s="97" t="str">
        <f t="shared" si="4"/>
        <v>segunda-feira</v>
      </c>
      <c r="D155" s="82">
        <f>SUMIFS('📋 Despesas'!L:L,'📋 Despesas'!O:O,B155)</f>
        <v>0</v>
      </c>
      <c r="E155" s="80"/>
      <c r="F155" s="80"/>
      <c r="G155" s="451"/>
      <c r="H155" s="451"/>
      <c r="I155" s="458"/>
      <c r="J155" s="451"/>
      <c r="K155" s="452"/>
      <c r="L155" s="451"/>
      <c r="M155" s="451"/>
      <c r="N155" s="289"/>
      <c r="O155" s="289"/>
      <c r="P155" s="289"/>
      <c r="Q155" s="289"/>
      <c r="R155" s="289"/>
      <c r="S155" s="413"/>
      <c r="T155" s="288"/>
      <c r="U155" s="80"/>
      <c r="V155" s="80"/>
      <c r="W155" s="80"/>
      <c r="X155" s="80"/>
    </row>
    <row r="156" spans="1:24" ht="15.75" hidden="1" customHeight="1" outlineLevel="1">
      <c r="A156" s="96"/>
      <c r="B156" s="96">
        <v>45979</v>
      </c>
      <c r="C156" s="97" t="str">
        <f t="shared" si="4"/>
        <v>terça-feira</v>
      </c>
      <c r="D156" s="82">
        <f>SUMIFS('📋 Despesas'!L:L,'📋 Despesas'!O:O,B156)</f>
        <v>0</v>
      </c>
      <c r="E156" s="80"/>
      <c r="F156" s="80"/>
      <c r="G156" s="451"/>
      <c r="H156" s="451"/>
      <c r="I156" s="458"/>
      <c r="J156" s="451"/>
      <c r="K156" s="452"/>
      <c r="L156" s="451"/>
      <c r="M156" s="451"/>
      <c r="N156" s="289"/>
      <c r="O156" s="289"/>
      <c r="P156" s="289"/>
      <c r="Q156" s="289"/>
      <c r="R156" s="289"/>
      <c r="S156" s="413"/>
      <c r="T156" s="288"/>
      <c r="U156" s="80"/>
      <c r="V156" s="80"/>
      <c r="W156" s="80"/>
      <c r="X156" s="80"/>
    </row>
    <row r="157" spans="1:24" ht="15.75" hidden="1" customHeight="1" outlineLevel="1">
      <c r="A157" s="96"/>
      <c r="B157" s="96">
        <v>45980</v>
      </c>
      <c r="C157" s="97" t="str">
        <f t="shared" si="4"/>
        <v>quarta-feira</v>
      </c>
      <c r="D157" s="82">
        <f>SUMIFS('📋 Despesas'!L:L,'📋 Despesas'!O:O,B157)</f>
        <v>0</v>
      </c>
      <c r="E157" s="80"/>
      <c r="F157" s="80"/>
      <c r="G157" s="451"/>
      <c r="H157" s="451"/>
      <c r="I157" s="458"/>
      <c r="J157" s="451"/>
      <c r="K157" s="452"/>
      <c r="L157" s="451"/>
      <c r="M157" s="451"/>
      <c r="N157" s="289"/>
      <c r="O157" s="289"/>
      <c r="P157" s="289"/>
      <c r="Q157" s="289"/>
      <c r="R157" s="289"/>
      <c r="S157" s="413"/>
      <c r="T157" s="288"/>
      <c r="U157" s="80"/>
      <c r="V157" s="80"/>
      <c r="W157" s="80"/>
      <c r="X157" s="80"/>
    </row>
    <row r="158" spans="1:24" ht="15.75" hidden="1" customHeight="1" outlineLevel="1">
      <c r="A158" s="96"/>
      <c r="B158" s="96">
        <v>45981</v>
      </c>
      <c r="C158" s="97" t="str">
        <f t="shared" si="4"/>
        <v>quinta-feira</v>
      </c>
      <c r="D158" s="82">
        <f>SUMIFS('📋 Despesas'!L:L,'📋 Despesas'!O:O,B158)</f>
        <v>0</v>
      </c>
      <c r="E158" s="80"/>
      <c r="F158" s="80"/>
      <c r="G158" s="451"/>
      <c r="H158" s="451"/>
      <c r="I158" s="458"/>
      <c r="J158" s="451"/>
      <c r="K158" s="452"/>
      <c r="L158" s="451"/>
      <c r="M158" s="451"/>
      <c r="N158" s="289"/>
      <c r="O158" s="289"/>
      <c r="P158" s="289"/>
      <c r="Q158" s="289"/>
      <c r="R158" s="289"/>
      <c r="S158" s="413"/>
      <c r="T158" s="288"/>
      <c r="U158" s="80"/>
      <c r="V158" s="80"/>
      <c r="W158" s="80"/>
      <c r="X158" s="80"/>
    </row>
    <row r="159" spans="1:24" ht="15.75" hidden="1" customHeight="1" outlineLevel="1">
      <c r="A159" s="96"/>
      <c r="B159" s="96">
        <v>45982</v>
      </c>
      <c r="C159" s="97" t="str">
        <f t="shared" si="4"/>
        <v>sexta-feira</v>
      </c>
      <c r="D159" s="82">
        <f>SUMIFS('📋 Despesas'!L:L,'📋 Despesas'!O:O,B159)</f>
        <v>0</v>
      </c>
      <c r="E159" s="80"/>
      <c r="F159" s="80"/>
      <c r="G159" s="451"/>
      <c r="H159" s="451"/>
      <c r="I159" s="458"/>
      <c r="J159" s="451"/>
      <c r="K159" s="452"/>
      <c r="L159" s="451"/>
      <c r="M159" s="451"/>
      <c r="N159" s="289"/>
      <c r="O159" s="289"/>
      <c r="P159" s="289"/>
      <c r="Q159" s="289"/>
      <c r="R159" s="289"/>
      <c r="S159" s="413"/>
      <c r="T159" s="288"/>
      <c r="U159" s="80"/>
      <c r="V159" s="80"/>
      <c r="W159" s="80"/>
      <c r="X159" s="80"/>
    </row>
    <row r="160" spans="1:24" ht="15.75" hidden="1" customHeight="1" outlineLevel="1">
      <c r="A160" s="96"/>
      <c r="B160" s="96">
        <v>45983</v>
      </c>
      <c r="C160" s="97" t="str">
        <f t="shared" si="4"/>
        <v>sábado</v>
      </c>
      <c r="D160" s="82">
        <f>SUMIFS('📋 Despesas'!L:L,'📋 Despesas'!O:O,B160)</f>
        <v>0</v>
      </c>
      <c r="E160" s="80"/>
      <c r="F160" s="80"/>
      <c r="G160" s="451"/>
      <c r="H160" s="451"/>
      <c r="I160" s="458"/>
      <c r="J160" s="451"/>
      <c r="K160" s="452"/>
      <c r="L160" s="451"/>
      <c r="M160" s="451"/>
      <c r="N160" s="289"/>
      <c r="O160" s="289"/>
      <c r="P160" s="289"/>
      <c r="Q160" s="289"/>
      <c r="R160" s="289"/>
      <c r="S160" s="413"/>
      <c r="T160" s="288"/>
      <c r="U160" s="80"/>
      <c r="V160" s="80"/>
      <c r="W160" s="80"/>
      <c r="X160" s="80"/>
    </row>
    <row r="161" spans="1:24" ht="15.75" hidden="1" customHeight="1" outlineLevel="1">
      <c r="A161" s="96"/>
      <c r="B161" s="96">
        <v>45984</v>
      </c>
      <c r="C161" s="97" t="str">
        <f t="shared" si="4"/>
        <v>domingo</v>
      </c>
      <c r="D161" s="82">
        <f>SUMIFS('📋 Despesas'!L:L,'📋 Despesas'!O:O,B161)</f>
        <v>0</v>
      </c>
      <c r="E161" s="80"/>
      <c r="F161" s="80"/>
      <c r="G161" s="451"/>
      <c r="H161" s="451"/>
      <c r="I161" s="458"/>
      <c r="J161" s="451"/>
      <c r="K161" s="452"/>
      <c r="L161" s="451"/>
      <c r="M161" s="451"/>
      <c r="N161" s="289"/>
      <c r="O161" s="289"/>
      <c r="P161" s="289"/>
      <c r="Q161" s="289"/>
      <c r="R161" s="289"/>
      <c r="S161" s="413"/>
      <c r="T161" s="288"/>
      <c r="U161" s="80"/>
      <c r="V161" s="80"/>
      <c r="W161" s="80"/>
      <c r="X161" s="80"/>
    </row>
    <row r="162" spans="1:24" ht="15.75" hidden="1" customHeight="1" outlineLevel="1">
      <c r="A162" s="96"/>
      <c r="B162" s="96">
        <v>45985</v>
      </c>
      <c r="C162" s="97" t="str">
        <f t="shared" si="4"/>
        <v>segunda-feira</v>
      </c>
      <c r="D162" s="82">
        <f>SUMIFS('📋 Despesas'!L:L,'📋 Despesas'!O:O,B162)</f>
        <v>0</v>
      </c>
      <c r="E162" s="80"/>
      <c r="F162" s="80"/>
      <c r="G162" s="451"/>
      <c r="H162" s="451"/>
      <c r="I162" s="458"/>
      <c r="J162" s="451"/>
      <c r="K162" s="452"/>
      <c r="L162" s="451"/>
      <c r="M162" s="451"/>
      <c r="N162" s="289"/>
      <c r="O162" s="289"/>
      <c r="P162" s="289"/>
      <c r="Q162" s="289"/>
      <c r="R162" s="289"/>
      <c r="S162" s="413"/>
      <c r="T162" s="288"/>
      <c r="U162" s="80"/>
      <c r="V162" s="80"/>
      <c r="W162" s="80"/>
      <c r="X162" s="80"/>
    </row>
    <row r="163" spans="1:24" ht="15.75" hidden="1" customHeight="1" outlineLevel="1">
      <c r="A163" s="96"/>
      <c r="B163" s="96">
        <v>45986</v>
      </c>
      <c r="C163" s="97" t="str">
        <f t="shared" si="4"/>
        <v>terça-feira</v>
      </c>
      <c r="D163" s="82">
        <f>SUMIFS('📋 Despesas'!L:L,'📋 Despesas'!O:O,B163)</f>
        <v>0</v>
      </c>
      <c r="E163" s="80"/>
      <c r="F163" s="80"/>
      <c r="G163" s="451"/>
      <c r="H163" s="451"/>
      <c r="I163" s="458"/>
      <c r="J163" s="451"/>
      <c r="K163" s="452"/>
      <c r="L163" s="451"/>
      <c r="M163" s="451"/>
      <c r="N163" s="289"/>
      <c r="O163" s="289"/>
      <c r="P163" s="289"/>
      <c r="Q163" s="289"/>
      <c r="R163" s="289"/>
      <c r="S163" s="413"/>
      <c r="T163" s="288"/>
      <c r="U163" s="80"/>
      <c r="V163" s="80"/>
      <c r="W163" s="80"/>
      <c r="X163" s="80"/>
    </row>
    <row r="164" spans="1:24" ht="15.75" hidden="1" customHeight="1" outlineLevel="1">
      <c r="A164" s="96"/>
      <c r="B164" s="96">
        <v>45987</v>
      </c>
      <c r="C164" s="97" t="str">
        <f t="shared" si="4"/>
        <v>quarta-feira</v>
      </c>
      <c r="D164" s="82">
        <f>SUMIFS('📋 Despesas'!L:L,'📋 Despesas'!O:O,B164)</f>
        <v>0</v>
      </c>
      <c r="E164" s="80"/>
      <c r="F164" s="80"/>
      <c r="G164" s="451"/>
      <c r="H164" s="451"/>
      <c r="I164" s="458"/>
      <c r="J164" s="451"/>
      <c r="K164" s="452"/>
      <c r="L164" s="451"/>
      <c r="M164" s="451"/>
      <c r="N164" s="289"/>
      <c r="O164" s="289"/>
      <c r="P164" s="289"/>
      <c r="Q164" s="289"/>
      <c r="R164" s="289"/>
      <c r="S164" s="413"/>
      <c r="T164" s="288"/>
      <c r="U164" s="80"/>
      <c r="V164" s="80"/>
      <c r="W164" s="80"/>
      <c r="X164" s="80"/>
    </row>
    <row r="165" spans="1:24" ht="15.75" hidden="1" customHeight="1" outlineLevel="1">
      <c r="A165" s="96"/>
      <c r="B165" s="96">
        <v>45988</v>
      </c>
      <c r="C165" s="97" t="str">
        <f t="shared" si="4"/>
        <v>quinta-feira</v>
      </c>
      <c r="D165" s="82">
        <f>SUMIFS('📋 Despesas'!L:L,'📋 Despesas'!O:O,B165)</f>
        <v>0</v>
      </c>
      <c r="E165" s="80"/>
      <c r="F165" s="80"/>
      <c r="G165" s="451"/>
      <c r="H165" s="451"/>
      <c r="I165" s="458"/>
      <c r="J165" s="451"/>
      <c r="K165" s="452"/>
      <c r="L165" s="451"/>
      <c r="M165" s="451"/>
      <c r="N165" s="289"/>
      <c r="O165" s="289"/>
      <c r="P165" s="289"/>
      <c r="Q165" s="289"/>
      <c r="R165" s="289"/>
      <c r="S165" s="413"/>
      <c r="T165" s="288"/>
      <c r="U165" s="80"/>
      <c r="V165" s="80"/>
      <c r="W165" s="80"/>
      <c r="X165" s="80"/>
    </row>
    <row r="166" spans="1:24" ht="15.75" hidden="1" customHeight="1" outlineLevel="1">
      <c r="A166" s="96"/>
      <c r="B166" s="96">
        <v>45989</v>
      </c>
      <c r="C166" s="97" t="str">
        <f t="shared" si="4"/>
        <v>sexta-feira</v>
      </c>
      <c r="D166" s="82">
        <f>SUMIFS('📋 Despesas'!L:L,'📋 Despesas'!O:O,B166)</f>
        <v>0</v>
      </c>
      <c r="E166" s="80"/>
      <c r="F166" s="80"/>
      <c r="G166" s="451"/>
      <c r="H166" s="451"/>
      <c r="I166" s="458"/>
      <c r="J166" s="451"/>
      <c r="K166" s="452"/>
      <c r="L166" s="451"/>
      <c r="M166" s="451"/>
      <c r="N166" s="289"/>
      <c r="O166" s="289"/>
      <c r="P166" s="289"/>
      <c r="Q166" s="289"/>
      <c r="R166" s="289"/>
      <c r="S166" s="413"/>
      <c r="T166" s="288"/>
      <c r="U166" s="80"/>
      <c r="V166" s="80"/>
      <c r="W166" s="80"/>
      <c r="X166" s="80"/>
    </row>
    <row r="167" spans="1:24" ht="15.75" hidden="1" customHeight="1" outlineLevel="1">
      <c r="A167" s="96"/>
      <c r="B167" s="96">
        <v>45990</v>
      </c>
      <c r="C167" s="97" t="str">
        <f t="shared" si="4"/>
        <v>sábado</v>
      </c>
      <c r="D167" s="82">
        <f>SUMIFS('📋 Despesas'!L:L,'📋 Despesas'!O:O,B167)</f>
        <v>0</v>
      </c>
      <c r="E167" s="80"/>
      <c r="F167" s="80"/>
      <c r="G167" s="451"/>
      <c r="H167" s="451"/>
      <c r="I167" s="458"/>
      <c r="J167" s="451"/>
      <c r="K167" s="452"/>
      <c r="L167" s="451"/>
      <c r="M167" s="451"/>
      <c r="N167" s="289"/>
      <c r="O167" s="289"/>
      <c r="P167" s="289"/>
      <c r="Q167" s="289"/>
      <c r="R167" s="289"/>
      <c r="S167" s="413"/>
      <c r="T167" s="288"/>
      <c r="U167" s="80"/>
      <c r="V167" s="80"/>
      <c r="W167" s="80"/>
      <c r="X167" s="80"/>
    </row>
    <row r="168" spans="1:24" ht="15.75" hidden="1" customHeight="1" outlineLevel="1">
      <c r="A168" s="96"/>
      <c r="B168" s="96">
        <v>45991</v>
      </c>
      <c r="C168" s="97" t="str">
        <f t="shared" si="4"/>
        <v>domingo</v>
      </c>
      <c r="D168" s="82">
        <f>SUMIFS('📋 Despesas'!L:L,'📋 Despesas'!O:O,B168)</f>
        <v>0</v>
      </c>
      <c r="E168" s="80"/>
      <c r="F168" s="80"/>
      <c r="G168" s="451"/>
      <c r="H168" s="451"/>
      <c r="I168" s="458"/>
      <c r="J168" s="451"/>
      <c r="K168" s="452"/>
      <c r="L168" s="451"/>
      <c r="M168" s="451"/>
      <c r="N168" s="289"/>
      <c r="O168" s="289"/>
      <c r="P168" s="289"/>
      <c r="Q168" s="289"/>
      <c r="R168" s="289"/>
      <c r="S168" s="413"/>
      <c r="T168" s="288"/>
      <c r="U168" s="80"/>
      <c r="V168" s="80"/>
      <c r="W168" s="80"/>
      <c r="X168" s="80"/>
    </row>
    <row r="169" spans="1:24" ht="15.75" hidden="1" customHeight="1" outlineLevel="1">
      <c r="A169" s="96"/>
      <c r="B169" s="96">
        <v>45992</v>
      </c>
      <c r="C169" s="97" t="str">
        <f t="shared" si="4"/>
        <v>segunda-feira</v>
      </c>
      <c r="D169" s="82">
        <f>SUMIFS('📋 Despesas'!L:L,'📋 Despesas'!O:O,B169)</f>
        <v>0</v>
      </c>
      <c r="E169" s="80"/>
      <c r="F169" s="80"/>
      <c r="G169" s="451"/>
      <c r="H169" s="451"/>
      <c r="I169" s="458"/>
      <c r="J169" s="451"/>
      <c r="K169" s="452"/>
      <c r="L169" s="451"/>
      <c r="M169" s="451"/>
      <c r="N169" s="289"/>
      <c r="O169" s="289"/>
      <c r="P169" s="289"/>
      <c r="Q169" s="289"/>
      <c r="R169" s="289"/>
      <c r="S169" s="413"/>
      <c r="T169" s="288"/>
      <c r="U169" s="80"/>
      <c r="V169" s="80"/>
      <c r="W169" s="80"/>
      <c r="X169" s="80"/>
    </row>
    <row r="170" spans="1:24" ht="15.75" hidden="1" customHeight="1" outlineLevel="1">
      <c r="A170" s="96"/>
      <c r="B170" s="96">
        <v>45993</v>
      </c>
      <c r="C170" s="97" t="str">
        <f t="shared" si="4"/>
        <v>terça-feira</v>
      </c>
      <c r="D170" s="82">
        <f>SUMIFS('📋 Despesas'!L:L,'📋 Despesas'!O:O,B170)</f>
        <v>0</v>
      </c>
      <c r="E170" s="80"/>
      <c r="F170" s="80"/>
      <c r="G170" s="451"/>
      <c r="H170" s="451"/>
      <c r="I170" s="458"/>
      <c r="J170" s="451"/>
      <c r="K170" s="452"/>
      <c r="L170" s="451"/>
      <c r="M170" s="451"/>
      <c r="N170" s="289"/>
      <c r="O170" s="289"/>
      <c r="P170" s="289"/>
      <c r="Q170" s="289"/>
      <c r="R170" s="289"/>
      <c r="S170" s="413"/>
      <c r="T170" s="288"/>
      <c r="U170" s="80"/>
      <c r="V170" s="80"/>
      <c r="W170" s="80"/>
      <c r="X170" s="80"/>
    </row>
    <row r="171" spans="1:24" ht="15.75" hidden="1" customHeight="1" outlineLevel="1">
      <c r="A171" s="96"/>
      <c r="B171" s="96">
        <v>45994</v>
      </c>
      <c r="C171" s="97" t="str">
        <f t="shared" si="4"/>
        <v>quarta-feira</v>
      </c>
      <c r="D171" s="82">
        <f>SUMIFS('📋 Despesas'!L:L,'📋 Despesas'!O:O,B171)</f>
        <v>0</v>
      </c>
      <c r="E171" s="80"/>
      <c r="F171" s="80"/>
      <c r="G171" s="451"/>
      <c r="H171" s="451"/>
      <c r="I171" s="458"/>
      <c r="J171" s="451"/>
      <c r="K171" s="452"/>
      <c r="L171" s="451"/>
      <c r="M171" s="451"/>
      <c r="N171" s="289"/>
      <c r="O171" s="289"/>
      <c r="P171" s="289"/>
      <c r="Q171" s="289"/>
      <c r="R171" s="289"/>
      <c r="S171" s="413"/>
      <c r="T171" s="288"/>
      <c r="U171" s="80"/>
      <c r="V171" s="80"/>
      <c r="W171" s="80"/>
      <c r="X171" s="80"/>
    </row>
    <row r="172" spans="1:24" ht="15.75" hidden="1" customHeight="1" outlineLevel="1">
      <c r="A172" s="96"/>
      <c r="B172" s="96">
        <v>45995</v>
      </c>
      <c r="C172" s="97" t="str">
        <f t="shared" si="4"/>
        <v>quinta-feira</v>
      </c>
      <c r="D172" s="82">
        <f>SUMIFS('📋 Despesas'!L:L,'📋 Despesas'!O:O,B172)</f>
        <v>0</v>
      </c>
      <c r="E172" s="80"/>
      <c r="F172" s="80"/>
      <c r="G172" s="451"/>
      <c r="H172" s="451"/>
      <c r="I172" s="458"/>
      <c r="J172" s="451"/>
      <c r="K172" s="452"/>
      <c r="L172" s="451"/>
      <c r="M172" s="451"/>
      <c r="N172" s="289"/>
      <c r="O172" s="289"/>
      <c r="P172" s="289"/>
      <c r="Q172" s="289"/>
      <c r="R172" s="289"/>
      <c r="S172" s="413"/>
      <c r="T172" s="288"/>
      <c r="U172" s="80"/>
      <c r="V172" s="80"/>
      <c r="W172" s="80"/>
      <c r="X172" s="80"/>
    </row>
    <row r="173" spans="1:24" ht="15.75" hidden="1" customHeight="1" outlineLevel="1">
      <c r="A173" s="96"/>
      <c r="B173" s="96">
        <v>45996</v>
      </c>
      <c r="C173" s="97" t="str">
        <f t="shared" si="4"/>
        <v>sexta-feira</v>
      </c>
      <c r="D173" s="82">
        <f>SUMIFS('📋 Despesas'!L:L,'📋 Despesas'!O:O,B173)</f>
        <v>0</v>
      </c>
      <c r="E173" s="80"/>
      <c r="F173" s="80"/>
      <c r="G173" s="451"/>
      <c r="H173" s="451"/>
      <c r="I173" s="458"/>
      <c r="J173" s="451"/>
      <c r="K173" s="452"/>
      <c r="L173" s="451"/>
      <c r="M173" s="451"/>
      <c r="N173" s="289"/>
      <c r="O173" s="289"/>
      <c r="P173" s="289"/>
      <c r="Q173" s="289"/>
      <c r="R173" s="289"/>
      <c r="S173" s="413"/>
      <c r="T173" s="288"/>
      <c r="U173" s="80"/>
      <c r="V173" s="80"/>
      <c r="W173" s="80"/>
      <c r="X173" s="80"/>
    </row>
    <row r="174" spans="1:24" ht="15.75" hidden="1" customHeight="1" outlineLevel="1">
      <c r="A174" s="96"/>
      <c r="B174" s="96">
        <v>45997</v>
      </c>
      <c r="C174" s="97" t="str">
        <f t="shared" si="4"/>
        <v>sábado</v>
      </c>
      <c r="D174" s="82">
        <f>SUMIFS('📋 Despesas'!L:L,'📋 Despesas'!O:O,B174)</f>
        <v>0</v>
      </c>
      <c r="E174" s="80"/>
      <c r="F174" s="80"/>
      <c r="G174" s="451"/>
      <c r="H174" s="451"/>
      <c r="I174" s="458"/>
      <c r="J174" s="451"/>
      <c r="K174" s="452"/>
      <c r="L174" s="451"/>
      <c r="M174" s="451"/>
      <c r="N174" s="289"/>
      <c r="O174" s="289"/>
      <c r="P174" s="289"/>
      <c r="Q174" s="289"/>
      <c r="R174" s="289"/>
      <c r="S174" s="413"/>
      <c r="T174" s="288"/>
      <c r="U174" s="80"/>
      <c r="V174" s="80"/>
      <c r="W174" s="80"/>
      <c r="X174" s="80"/>
    </row>
    <row r="175" spans="1:24" ht="15.75" hidden="1" customHeight="1" outlineLevel="1">
      <c r="A175" s="96"/>
      <c r="B175" s="96">
        <v>45998</v>
      </c>
      <c r="C175" s="97" t="str">
        <f t="shared" si="4"/>
        <v>domingo</v>
      </c>
      <c r="D175" s="82">
        <f>SUMIFS('📋 Despesas'!L:L,'📋 Despesas'!O:O,B175)</f>
        <v>0</v>
      </c>
      <c r="E175" s="80"/>
      <c r="F175" s="80"/>
      <c r="G175" s="451"/>
      <c r="H175" s="451"/>
      <c r="I175" s="458"/>
      <c r="J175" s="451"/>
      <c r="K175" s="452"/>
      <c r="L175" s="451"/>
      <c r="M175" s="451"/>
      <c r="N175" s="289"/>
      <c r="O175" s="289"/>
      <c r="P175" s="289"/>
      <c r="Q175" s="289"/>
      <c r="R175" s="289"/>
      <c r="S175" s="413"/>
      <c r="T175" s="288"/>
      <c r="U175" s="80"/>
      <c r="V175" s="80"/>
      <c r="W175" s="80"/>
      <c r="X175" s="80"/>
    </row>
    <row r="176" spans="1:24" ht="15.75" hidden="1" customHeight="1" outlineLevel="1">
      <c r="A176" s="96"/>
      <c r="B176" s="96">
        <v>45999</v>
      </c>
      <c r="C176" s="97" t="str">
        <f t="shared" si="4"/>
        <v>segunda-feira</v>
      </c>
      <c r="D176" s="82">
        <f>SUMIFS('📋 Despesas'!L:L,'📋 Despesas'!O:O,B176)</f>
        <v>0</v>
      </c>
      <c r="E176" s="80"/>
      <c r="F176" s="80"/>
      <c r="G176" s="451"/>
      <c r="H176" s="451"/>
      <c r="I176" s="458"/>
      <c r="J176" s="451"/>
      <c r="K176" s="452"/>
      <c r="L176" s="451"/>
      <c r="M176" s="451"/>
      <c r="N176" s="289"/>
      <c r="O176" s="289"/>
      <c r="P176" s="289"/>
      <c r="Q176" s="289"/>
      <c r="R176" s="289"/>
      <c r="S176" s="413"/>
      <c r="T176" s="288"/>
      <c r="U176" s="80"/>
      <c r="V176" s="80"/>
      <c r="W176" s="80"/>
      <c r="X176" s="80"/>
    </row>
    <row r="177" spans="1:24" ht="15.75" hidden="1" customHeight="1" outlineLevel="1">
      <c r="A177" s="96"/>
      <c r="B177" s="96">
        <v>46000</v>
      </c>
      <c r="C177" s="97" t="str">
        <f t="shared" si="4"/>
        <v>terça-feira</v>
      </c>
      <c r="D177" s="82">
        <f>SUMIFS('📋 Despesas'!L:L,'📋 Despesas'!O:O,B177)</f>
        <v>0</v>
      </c>
      <c r="E177" s="80"/>
      <c r="F177" s="80"/>
      <c r="G177" s="451"/>
      <c r="H177" s="451"/>
      <c r="I177" s="458"/>
      <c r="J177" s="451"/>
      <c r="K177" s="452"/>
      <c r="L177" s="451"/>
      <c r="M177" s="451"/>
      <c r="N177" s="289"/>
      <c r="O177" s="289"/>
      <c r="P177" s="289"/>
      <c r="Q177" s="289"/>
      <c r="R177" s="289"/>
      <c r="S177" s="413"/>
      <c r="T177" s="288"/>
      <c r="U177" s="80"/>
      <c r="V177" s="80"/>
      <c r="W177" s="80"/>
      <c r="X177" s="80"/>
    </row>
    <row r="178" spans="1:24" ht="15.75" hidden="1" customHeight="1" outlineLevel="1">
      <c r="A178" s="96"/>
      <c r="B178" s="96">
        <v>46001</v>
      </c>
      <c r="C178" s="97" t="str">
        <f t="shared" si="4"/>
        <v>quarta-feira</v>
      </c>
      <c r="D178" s="82">
        <f>SUMIFS('📋 Despesas'!L:L,'📋 Despesas'!O:O,B178)</f>
        <v>0</v>
      </c>
      <c r="E178" s="80"/>
      <c r="F178" s="80"/>
      <c r="G178" s="451"/>
      <c r="H178" s="451"/>
      <c r="I178" s="458"/>
      <c r="J178" s="451"/>
      <c r="K178" s="452"/>
      <c r="L178" s="451"/>
      <c r="M178" s="451"/>
      <c r="N178" s="289"/>
      <c r="O178" s="289"/>
      <c r="P178" s="289"/>
      <c r="Q178" s="289"/>
      <c r="R178" s="289"/>
      <c r="S178" s="413"/>
      <c r="T178" s="288"/>
      <c r="U178" s="80"/>
      <c r="V178" s="80"/>
      <c r="W178" s="80"/>
      <c r="X178" s="80"/>
    </row>
    <row r="179" spans="1:24" ht="15.75" hidden="1" customHeight="1" outlineLevel="1">
      <c r="A179" s="96"/>
      <c r="B179" s="96">
        <v>46002</v>
      </c>
      <c r="C179" s="97" t="str">
        <f t="shared" si="4"/>
        <v>quinta-feira</v>
      </c>
      <c r="D179" s="82">
        <f>SUMIFS('📋 Despesas'!L:L,'📋 Despesas'!O:O,B179)</f>
        <v>0</v>
      </c>
      <c r="E179" s="80"/>
      <c r="F179" s="80"/>
      <c r="G179" s="451"/>
      <c r="H179" s="451"/>
      <c r="I179" s="458"/>
      <c r="J179" s="451"/>
      <c r="K179" s="452"/>
      <c r="L179" s="451"/>
      <c r="M179" s="451"/>
      <c r="N179" s="289"/>
      <c r="O179" s="289"/>
      <c r="P179" s="289"/>
      <c r="Q179" s="289"/>
      <c r="R179" s="289"/>
      <c r="S179" s="413"/>
      <c r="T179" s="288"/>
      <c r="U179" s="80"/>
      <c r="V179" s="80"/>
      <c r="W179" s="80"/>
      <c r="X179" s="80"/>
    </row>
    <row r="180" spans="1:24" ht="15.75" hidden="1" customHeight="1" outlineLevel="1">
      <c r="A180" s="96"/>
      <c r="B180" s="96">
        <v>46003</v>
      </c>
      <c r="C180" s="97" t="str">
        <f t="shared" si="4"/>
        <v>sexta-feira</v>
      </c>
      <c r="D180" s="82">
        <f>SUMIFS('📋 Despesas'!L:L,'📋 Despesas'!O:O,B180)</f>
        <v>0</v>
      </c>
      <c r="E180" s="80"/>
      <c r="F180" s="80"/>
      <c r="G180" s="451"/>
      <c r="H180" s="451"/>
      <c r="I180" s="458"/>
      <c r="J180" s="451"/>
      <c r="K180" s="452"/>
      <c r="L180" s="451"/>
      <c r="M180" s="451"/>
      <c r="N180" s="289"/>
      <c r="O180" s="289"/>
      <c r="P180" s="289"/>
      <c r="Q180" s="289"/>
      <c r="R180" s="289"/>
      <c r="S180" s="413"/>
      <c r="T180" s="288"/>
      <c r="U180" s="80"/>
      <c r="V180" s="80"/>
      <c r="W180" s="80"/>
      <c r="X180" s="80"/>
    </row>
    <row r="181" spans="1:24" ht="15.75" hidden="1" customHeight="1" outlineLevel="1">
      <c r="A181" s="96"/>
      <c r="B181" s="96">
        <v>46004</v>
      </c>
      <c r="C181" s="97" t="str">
        <f t="shared" si="4"/>
        <v>sábado</v>
      </c>
      <c r="D181" s="82">
        <f>SUMIFS('📋 Despesas'!L:L,'📋 Despesas'!O:O,B181)</f>
        <v>0</v>
      </c>
      <c r="E181" s="80"/>
      <c r="F181" s="80"/>
      <c r="G181" s="451"/>
      <c r="H181" s="451"/>
      <c r="I181" s="458"/>
      <c r="J181" s="451"/>
      <c r="K181" s="452"/>
      <c r="L181" s="451"/>
      <c r="M181" s="451"/>
      <c r="N181" s="289"/>
      <c r="O181" s="289"/>
      <c r="P181" s="289"/>
      <c r="Q181" s="289"/>
      <c r="R181" s="289"/>
      <c r="S181" s="413"/>
      <c r="T181" s="288"/>
      <c r="U181" s="80"/>
      <c r="V181" s="80"/>
      <c r="W181" s="80"/>
      <c r="X181" s="80"/>
    </row>
    <row r="182" spans="1:24" ht="15.75" hidden="1" customHeight="1" outlineLevel="1">
      <c r="A182" s="96"/>
      <c r="B182" s="96">
        <v>46005</v>
      </c>
      <c r="C182" s="97" t="str">
        <f t="shared" si="4"/>
        <v>domingo</v>
      </c>
      <c r="D182" s="82">
        <f>SUMIFS('📋 Despesas'!L:L,'📋 Despesas'!O:O,B182)</f>
        <v>0</v>
      </c>
      <c r="E182" s="80"/>
      <c r="F182" s="80"/>
      <c r="G182" s="451"/>
      <c r="H182" s="451"/>
      <c r="I182" s="458"/>
      <c r="J182" s="451"/>
      <c r="K182" s="452"/>
      <c r="L182" s="451"/>
      <c r="M182" s="451"/>
      <c r="N182" s="289"/>
      <c r="O182" s="289"/>
      <c r="P182" s="289"/>
      <c r="Q182" s="289"/>
      <c r="R182" s="289"/>
      <c r="S182" s="413"/>
      <c r="T182" s="288"/>
      <c r="U182" s="80"/>
      <c r="V182" s="80"/>
      <c r="W182" s="80"/>
      <c r="X182" s="80"/>
    </row>
    <row r="183" spans="1:24" ht="15.75" hidden="1" customHeight="1" outlineLevel="1">
      <c r="A183" s="96"/>
      <c r="B183" s="96">
        <v>46006</v>
      </c>
      <c r="C183" s="97" t="str">
        <f t="shared" si="4"/>
        <v>segunda-feira</v>
      </c>
      <c r="D183" s="82">
        <f>SUMIFS('📋 Despesas'!L:L,'📋 Despesas'!O:O,B183)</f>
        <v>0</v>
      </c>
      <c r="E183" s="80"/>
      <c r="F183" s="80"/>
      <c r="G183" s="451"/>
      <c r="H183" s="451"/>
      <c r="I183" s="458"/>
      <c r="J183" s="451"/>
      <c r="K183" s="452"/>
      <c r="L183" s="451"/>
      <c r="M183" s="451"/>
      <c r="N183" s="289"/>
      <c r="O183" s="289"/>
      <c r="P183" s="289"/>
      <c r="Q183" s="289"/>
      <c r="R183" s="289"/>
      <c r="S183" s="413"/>
      <c r="T183" s="288"/>
      <c r="U183" s="80"/>
      <c r="V183" s="80"/>
      <c r="W183" s="80"/>
      <c r="X183" s="80"/>
    </row>
    <row r="184" spans="1:24" ht="15.75" hidden="1" customHeight="1" outlineLevel="1">
      <c r="A184" s="96"/>
      <c r="B184" s="96">
        <v>46007</v>
      </c>
      <c r="C184" s="97" t="str">
        <f t="shared" si="4"/>
        <v>terça-feira</v>
      </c>
      <c r="D184" s="82">
        <f>SUMIFS('📋 Despesas'!L:L,'📋 Despesas'!O:O,B184)</f>
        <v>0</v>
      </c>
      <c r="E184" s="80"/>
      <c r="F184" s="80"/>
      <c r="G184" s="451"/>
      <c r="H184" s="451"/>
      <c r="I184" s="458"/>
      <c r="J184" s="451"/>
      <c r="K184" s="452"/>
      <c r="L184" s="451"/>
      <c r="M184" s="451"/>
      <c r="N184" s="289"/>
      <c r="O184" s="289"/>
      <c r="P184" s="289"/>
      <c r="Q184" s="289"/>
      <c r="R184" s="289"/>
      <c r="S184" s="413"/>
      <c r="T184" s="288"/>
      <c r="U184" s="80"/>
      <c r="V184" s="80"/>
      <c r="W184" s="80"/>
      <c r="X184" s="80"/>
    </row>
    <row r="185" spans="1:24" ht="15.75" hidden="1" customHeight="1" outlineLevel="1">
      <c r="A185" s="96"/>
      <c r="B185" s="96">
        <v>46008</v>
      </c>
      <c r="C185" s="97" t="str">
        <f t="shared" si="4"/>
        <v>quarta-feira</v>
      </c>
      <c r="D185" s="82">
        <f>SUMIFS('📋 Despesas'!L:L,'📋 Despesas'!O:O,B185)</f>
        <v>0</v>
      </c>
      <c r="E185" s="80"/>
      <c r="F185" s="80"/>
      <c r="G185" s="451"/>
      <c r="H185" s="451"/>
      <c r="I185" s="458"/>
      <c r="J185" s="451"/>
      <c r="K185" s="452"/>
      <c r="L185" s="451"/>
      <c r="M185" s="451"/>
      <c r="N185" s="289"/>
      <c r="O185" s="289"/>
      <c r="P185" s="289"/>
      <c r="Q185" s="289"/>
      <c r="R185" s="289"/>
      <c r="S185" s="413"/>
      <c r="T185" s="288"/>
      <c r="U185" s="80"/>
      <c r="V185" s="80"/>
      <c r="W185" s="80"/>
      <c r="X185" s="80"/>
    </row>
    <row r="186" spans="1:24" ht="15.75" hidden="1" customHeight="1" outlineLevel="1">
      <c r="A186" s="96"/>
      <c r="B186" s="96">
        <v>46009</v>
      </c>
      <c r="C186" s="97" t="str">
        <f t="shared" si="4"/>
        <v>quinta-feira</v>
      </c>
      <c r="D186" s="82">
        <f>SUMIFS('📋 Despesas'!L:L,'📋 Despesas'!O:O,B186)</f>
        <v>0</v>
      </c>
      <c r="E186" s="80"/>
      <c r="F186" s="80"/>
      <c r="G186" s="451"/>
      <c r="H186" s="451"/>
      <c r="I186" s="458"/>
      <c r="J186" s="451"/>
      <c r="K186" s="452"/>
      <c r="L186" s="451"/>
      <c r="M186" s="451"/>
      <c r="N186" s="289"/>
      <c r="O186" s="289"/>
      <c r="P186" s="289"/>
      <c r="Q186" s="289"/>
      <c r="R186" s="289"/>
      <c r="S186" s="413"/>
      <c r="T186" s="288"/>
      <c r="U186" s="80"/>
      <c r="V186" s="80"/>
      <c r="W186" s="80"/>
      <c r="X186" s="80"/>
    </row>
    <row r="187" spans="1:24" ht="15.75" hidden="1" customHeight="1" outlineLevel="1">
      <c r="A187" s="96"/>
      <c r="B187" s="96">
        <v>46010</v>
      </c>
      <c r="C187" s="97" t="str">
        <f t="shared" si="4"/>
        <v>sexta-feira</v>
      </c>
      <c r="D187" s="82">
        <f>SUMIFS('📋 Despesas'!L:L,'📋 Despesas'!O:O,B187)</f>
        <v>0</v>
      </c>
      <c r="E187" s="80"/>
      <c r="F187" s="80"/>
      <c r="G187" s="451"/>
      <c r="H187" s="451"/>
      <c r="I187" s="458"/>
      <c r="J187" s="451"/>
      <c r="K187" s="452"/>
      <c r="L187" s="451"/>
      <c r="M187" s="451"/>
      <c r="N187" s="289"/>
      <c r="O187" s="289"/>
      <c r="P187" s="289"/>
      <c r="Q187" s="289"/>
      <c r="R187" s="289"/>
      <c r="S187" s="413"/>
      <c r="T187" s="288"/>
      <c r="U187" s="80"/>
      <c r="V187" s="80"/>
      <c r="W187" s="80"/>
      <c r="X187" s="80"/>
    </row>
    <row r="188" spans="1:24" ht="15.75" hidden="1" customHeight="1" outlineLevel="1">
      <c r="A188" s="96"/>
      <c r="B188" s="96">
        <v>46011</v>
      </c>
      <c r="C188" s="97" t="str">
        <f t="shared" si="4"/>
        <v>sábado</v>
      </c>
      <c r="D188" s="82">
        <f>SUMIFS('📋 Despesas'!L:L,'📋 Despesas'!O:O,B188)</f>
        <v>0</v>
      </c>
      <c r="E188" s="80"/>
      <c r="F188" s="80"/>
      <c r="G188" s="451"/>
      <c r="H188" s="451"/>
      <c r="I188" s="458"/>
      <c r="J188" s="451"/>
      <c r="K188" s="452"/>
      <c r="L188" s="451"/>
      <c r="M188" s="451"/>
      <c r="N188" s="289"/>
      <c r="O188" s="289"/>
      <c r="P188" s="289"/>
      <c r="Q188" s="289"/>
      <c r="R188" s="289"/>
      <c r="S188" s="413"/>
      <c r="T188" s="288"/>
      <c r="U188" s="80"/>
      <c r="V188" s="80"/>
      <c r="W188" s="80"/>
      <c r="X188" s="80"/>
    </row>
    <row r="189" spans="1:24" ht="15.75" hidden="1" customHeight="1" outlineLevel="1">
      <c r="A189" s="96"/>
      <c r="B189" s="96">
        <v>46012</v>
      </c>
      <c r="C189" s="97" t="str">
        <f t="shared" si="4"/>
        <v>domingo</v>
      </c>
      <c r="D189" s="82">
        <f>SUMIFS('📋 Despesas'!L:L,'📋 Despesas'!O:O,B189)</f>
        <v>0</v>
      </c>
      <c r="E189" s="80"/>
      <c r="F189" s="80"/>
      <c r="G189" s="451"/>
      <c r="H189" s="451"/>
      <c r="I189" s="458"/>
      <c r="J189" s="451"/>
      <c r="K189" s="452"/>
      <c r="L189" s="451"/>
      <c r="M189" s="451"/>
      <c r="N189" s="289"/>
      <c r="O189" s="289"/>
      <c r="P189" s="289"/>
      <c r="Q189" s="289"/>
      <c r="R189" s="289"/>
      <c r="S189" s="413"/>
      <c r="T189" s="288"/>
      <c r="U189" s="80"/>
      <c r="V189" s="80"/>
      <c r="W189" s="80"/>
      <c r="X189" s="80"/>
    </row>
    <row r="190" spans="1:24" ht="15.75" hidden="1" customHeight="1" outlineLevel="1">
      <c r="A190" s="96"/>
      <c r="B190" s="96">
        <v>46013</v>
      </c>
      <c r="C190" s="97" t="str">
        <f t="shared" si="4"/>
        <v>segunda-feira</v>
      </c>
      <c r="D190" s="82">
        <f>SUMIFS('📋 Despesas'!L:L,'📋 Despesas'!O:O,B190)</f>
        <v>0</v>
      </c>
      <c r="E190" s="80"/>
      <c r="F190" s="80"/>
      <c r="G190" s="451"/>
      <c r="H190" s="451"/>
      <c r="I190" s="458"/>
      <c r="J190" s="451"/>
      <c r="K190" s="452"/>
      <c r="L190" s="451"/>
      <c r="M190" s="451"/>
      <c r="N190" s="289"/>
      <c r="O190" s="289"/>
      <c r="P190" s="289"/>
      <c r="Q190" s="289"/>
      <c r="R190" s="289"/>
      <c r="S190" s="413"/>
      <c r="T190" s="288"/>
      <c r="U190" s="80"/>
      <c r="V190" s="80"/>
      <c r="W190" s="80"/>
      <c r="X190" s="80"/>
    </row>
    <row r="191" spans="1:24" ht="15.75" hidden="1" customHeight="1" outlineLevel="1">
      <c r="A191" s="96"/>
      <c r="B191" s="96">
        <v>46014</v>
      </c>
      <c r="C191" s="97" t="str">
        <f t="shared" si="4"/>
        <v>terça-feira</v>
      </c>
      <c r="D191" s="82">
        <f>SUMIFS('📋 Despesas'!L:L,'📋 Despesas'!O:O,B191)</f>
        <v>0</v>
      </c>
      <c r="E191" s="80"/>
      <c r="F191" s="80"/>
      <c r="G191" s="451"/>
      <c r="H191" s="451"/>
      <c r="I191" s="458"/>
      <c r="J191" s="451"/>
      <c r="K191" s="452"/>
      <c r="L191" s="451"/>
      <c r="M191" s="451"/>
      <c r="N191" s="289"/>
      <c r="O191" s="289"/>
      <c r="P191" s="289"/>
      <c r="Q191" s="289"/>
      <c r="R191" s="289"/>
      <c r="S191" s="413"/>
      <c r="T191" s="288"/>
      <c r="U191" s="80"/>
      <c r="V191" s="80"/>
      <c r="W191" s="80"/>
      <c r="X191" s="80"/>
    </row>
    <row r="192" spans="1:24" ht="15.75" hidden="1" customHeight="1" outlineLevel="1">
      <c r="A192" s="96"/>
      <c r="B192" s="96">
        <v>46015</v>
      </c>
      <c r="C192" s="97" t="str">
        <f t="shared" si="4"/>
        <v>quarta-feira</v>
      </c>
      <c r="D192" s="82">
        <f>SUMIFS('📋 Despesas'!L:L,'📋 Despesas'!O:O,B192)</f>
        <v>0</v>
      </c>
      <c r="E192" s="80"/>
      <c r="F192" s="80"/>
      <c r="G192" s="451"/>
      <c r="H192" s="451"/>
      <c r="I192" s="458"/>
      <c r="J192" s="451"/>
      <c r="K192" s="452"/>
      <c r="L192" s="451"/>
      <c r="M192" s="451"/>
      <c r="N192" s="289"/>
      <c r="O192" s="289"/>
      <c r="P192" s="289"/>
      <c r="Q192" s="289"/>
      <c r="R192" s="289"/>
      <c r="S192" s="413"/>
      <c r="T192" s="288"/>
      <c r="U192" s="80"/>
      <c r="V192" s="80"/>
      <c r="W192" s="80"/>
      <c r="X192" s="80"/>
    </row>
    <row r="193" spans="1:24" ht="15.75" hidden="1" customHeight="1" outlineLevel="1">
      <c r="A193" s="96"/>
      <c r="B193" s="96">
        <v>46016</v>
      </c>
      <c r="C193" s="97" t="str">
        <f t="shared" si="4"/>
        <v>quinta-feira</v>
      </c>
      <c r="D193" s="82">
        <f>SUMIFS('📋 Despesas'!L:L,'📋 Despesas'!O:O,B193)</f>
        <v>0</v>
      </c>
      <c r="E193" s="80"/>
      <c r="F193" s="80"/>
      <c r="G193" s="451"/>
      <c r="H193" s="451"/>
      <c r="I193" s="458"/>
      <c r="J193" s="451"/>
      <c r="K193" s="452"/>
      <c r="L193" s="451"/>
      <c r="M193" s="451"/>
      <c r="N193" s="289"/>
      <c r="O193" s="289"/>
      <c r="P193" s="289"/>
      <c r="Q193" s="289"/>
      <c r="R193" s="289"/>
      <c r="S193" s="413"/>
      <c r="T193" s="288"/>
      <c r="U193" s="80"/>
      <c r="V193" s="80"/>
      <c r="W193" s="80"/>
      <c r="X193" s="80"/>
    </row>
    <row r="194" spans="1:24" ht="15.75" hidden="1" customHeight="1" outlineLevel="1">
      <c r="A194" s="96"/>
      <c r="B194" s="96">
        <v>46017</v>
      </c>
      <c r="C194" s="97" t="str">
        <f t="shared" si="4"/>
        <v>sexta-feira</v>
      </c>
      <c r="D194" s="82">
        <f>SUMIFS('📋 Despesas'!L:L,'📋 Despesas'!O:O,B194)</f>
        <v>0</v>
      </c>
      <c r="E194" s="80"/>
      <c r="F194" s="80"/>
      <c r="G194" s="451"/>
      <c r="H194" s="451"/>
      <c r="I194" s="458"/>
      <c r="J194" s="451"/>
      <c r="K194" s="452"/>
      <c r="L194" s="451"/>
      <c r="M194" s="451"/>
      <c r="N194" s="289"/>
      <c r="O194" s="289"/>
      <c r="P194" s="289"/>
      <c r="Q194" s="289"/>
      <c r="R194" s="289"/>
      <c r="S194" s="413"/>
      <c r="T194" s="288"/>
      <c r="U194" s="80"/>
      <c r="V194" s="80"/>
      <c r="W194" s="80"/>
      <c r="X194" s="80"/>
    </row>
    <row r="195" spans="1:24" ht="15.75" hidden="1" customHeight="1" outlineLevel="1">
      <c r="A195" s="96"/>
      <c r="B195" s="96">
        <v>46018</v>
      </c>
      <c r="C195" s="97" t="str">
        <f t="shared" si="4"/>
        <v>sábado</v>
      </c>
      <c r="D195" s="82">
        <f>SUMIFS('📋 Despesas'!L:L,'📋 Despesas'!O:O,B195)</f>
        <v>0</v>
      </c>
      <c r="E195" s="80"/>
      <c r="F195" s="80"/>
      <c r="G195" s="451"/>
      <c r="H195" s="451"/>
      <c r="I195" s="458"/>
      <c r="J195" s="451"/>
      <c r="K195" s="452"/>
      <c r="L195" s="451"/>
      <c r="M195" s="451"/>
      <c r="N195" s="289"/>
      <c r="O195" s="289"/>
      <c r="P195" s="289"/>
      <c r="Q195" s="289"/>
      <c r="R195" s="289"/>
      <c r="S195" s="413"/>
      <c r="T195" s="288"/>
      <c r="U195" s="80"/>
      <c r="V195" s="80"/>
      <c r="W195" s="80"/>
      <c r="X195" s="80"/>
    </row>
    <row r="196" spans="1:24" ht="15.75" hidden="1" customHeight="1" outlineLevel="1">
      <c r="A196" s="96"/>
      <c r="B196" s="96">
        <v>46019</v>
      </c>
      <c r="C196" s="97" t="str">
        <f t="shared" si="4"/>
        <v>domingo</v>
      </c>
      <c r="D196" s="82">
        <f>SUMIFS('📋 Despesas'!L:L,'📋 Despesas'!O:O,B196)</f>
        <v>0</v>
      </c>
      <c r="E196" s="80"/>
      <c r="F196" s="80"/>
      <c r="G196" s="451"/>
      <c r="H196" s="451"/>
      <c r="I196" s="458"/>
      <c r="J196" s="451"/>
      <c r="K196" s="452"/>
      <c r="L196" s="451"/>
      <c r="M196" s="451"/>
      <c r="N196" s="289"/>
      <c r="O196" s="289"/>
      <c r="P196" s="289"/>
      <c r="Q196" s="289"/>
      <c r="R196" s="289"/>
      <c r="S196" s="413"/>
      <c r="T196" s="288"/>
      <c r="U196" s="80"/>
      <c r="V196" s="80"/>
      <c r="W196" s="80"/>
      <c r="X196" s="80"/>
    </row>
    <row r="197" spans="1:24" ht="15.75" hidden="1" customHeight="1" outlineLevel="1">
      <c r="A197" s="96"/>
      <c r="B197" s="96">
        <v>46020</v>
      </c>
      <c r="C197" s="97" t="str">
        <f t="shared" si="4"/>
        <v>segunda-feira</v>
      </c>
      <c r="D197" s="82">
        <f>SUMIFS('📋 Despesas'!L:L,'📋 Despesas'!O:O,B197)</f>
        <v>0</v>
      </c>
      <c r="E197" s="80"/>
      <c r="F197" s="80"/>
      <c r="G197" s="451"/>
      <c r="H197" s="451"/>
      <c r="I197" s="458"/>
      <c r="J197" s="451"/>
      <c r="K197" s="452"/>
      <c r="L197" s="451"/>
      <c r="M197" s="451"/>
      <c r="N197" s="289"/>
      <c r="O197" s="289"/>
      <c r="P197" s="289"/>
      <c r="Q197" s="289"/>
      <c r="R197" s="289"/>
      <c r="S197" s="413"/>
      <c r="T197" s="288"/>
      <c r="U197" s="80"/>
      <c r="V197" s="80"/>
      <c r="W197" s="80"/>
      <c r="X197" s="80"/>
    </row>
    <row r="198" spans="1:24" ht="15.75" hidden="1" customHeight="1" outlineLevel="1">
      <c r="A198" s="96"/>
      <c r="B198" s="96">
        <v>46021</v>
      </c>
      <c r="C198" s="97" t="str">
        <f t="shared" si="4"/>
        <v>terça-feira</v>
      </c>
      <c r="D198" s="82">
        <f>SUMIFS('📋 Despesas'!L:L,'📋 Despesas'!O:O,B198)</f>
        <v>0</v>
      </c>
      <c r="E198" s="80"/>
      <c r="F198" s="80"/>
      <c r="G198" s="451"/>
      <c r="H198" s="451"/>
      <c r="I198" s="458"/>
      <c r="J198" s="451"/>
      <c r="K198" s="452"/>
      <c r="L198" s="451"/>
      <c r="M198" s="451"/>
      <c r="N198" s="289"/>
      <c r="O198" s="289"/>
      <c r="P198" s="289"/>
      <c r="Q198" s="289"/>
      <c r="R198" s="289"/>
      <c r="S198" s="413"/>
      <c r="T198" s="288"/>
      <c r="U198" s="80"/>
      <c r="V198" s="80"/>
      <c r="W198" s="80"/>
      <c r="X198" s="80"/>
    </row>
    <row r="199" spans="1:24" ht="15.75" hidden="1" customHeight="1" outlineLevel="1">
      <c r="A199" s="96"/>
      <c r="B199" s="96">
        <v>46022</v>
      </c>
      <c r="C199" s="97" t="str">
        <f t="shared" si="4"/>
        <v>quarta-feira</v>
      </c>
      <c r="D199" s="82">
        <f>SUMIFS('📋 Despesas'!L:L,'📋 Despesas'!O:O,B199)</f>
        <v>0</v>
      </c>
      <c r="E199" s="80"/>
      <c r="F199" s="80"/>
      <c r="G199" s="451"/>
      <c r="H199" s="451"/>
      <c r="I199" s="458"/>
      <c r="J199" s="451"/>
      <c r="K199" s="452"/>
      <c r="L199" s="451"/>
      <c r="M199" s="451"/>
      <c r="N199" s="289"/>
      <c r="O199" s="289"/>
      <c r="P199" s="289"/>
      <c r="Q199" s="289"/>
      <c r="R199" s="289"/>
      <c r="S199" s="413"/>
      <c r="T199" s="288"/>
      <c r="U199" s="80"/>
      <c r="V199" s="80"/>
      <c r="W199" s="80"/>
      <c r="X199" s="80"/>
    </row>
    <row r="200" spans="1:24" ht="15.75" hidden="1" customHeight="1" outlineLevel="1">
      <c r="A200" s="96"/>
      <c r="B200" s="96">
        <v>46023</v>
      </c>
      <c r="C200" s="97" t="str">
        <f t="shared" si="4"/>
        <v>quinta-feira</v>
      </c>
      <c r="D200" s="82">
        <f>SUMIFS('📋 Despesas'!L:L,'📋 Despesas'!O:O,B200)</f>
        <v>0</v>
      </c>
      <c r="E200" s="80"/>
      <c r="F200" s="80"/>
      <c r="G200" s="451"/>
      <c r="H200" s="451"/>
      <c r="I200" s="458"/>
      <c r="J200" s="451"/>
      <c r="K200" s="452"/>
      <c r="L200" s="451"/>
      <c r="M200" s="451"/>
      <c r="N200" s="289"/>
      <c r="O200" s="289"/>
      <c r="P200" s="289"/>
      <c r="Q200" s="289"/>
      <c r="R200" s="289"/>
      <c r="S200" s="413"/>
      <c r="T200" s="288"/>
      <c r="U200" s="80"/>
      <c r="V200" s="80"/>
      <c r="W200" s="80"/>
      <c r="X200" s="80"/>
    </row>
    <row r="201" spans="1:24" ht="15.75" hidden="1" customHeight="1" outlineLevel="1">
      <c r="A201" s="96"/>
      <c r="B201" s="96">
        <v>46024</v>
      </c>
      <c r="C201" s="97" t="str">
        <f t="shared" si="4"/>
        <v>sexta-feira</v>
      </c>
      <c r="D201" s="82">
        <f>SUMIFS('📋 Despesas'!L:L,'📋 Despesas'!O:O,B201)</f>
        <v>0</v>
      </c>
      <c r="E201" s="80"/>
      <c r="F201" s="80"/>
      <c r="G201" s="451"/>
      <c r="H201" s="451"/>
      <c r="I201" s="458"/>
      <c r="J201" s="451"/>
      <c r="K201" s="452"/>
      <c r="L201" s="451"/>
      <c r="M201" s="451"/>
      <c r="N201" s="289"/>
      <c r="O201" s="289"/>
      <c r="P201" s="289"/>
      <c r="Q201" s="289"/>
      <c r="R201" s="289"/>
      <c r="S201" s="413"/>
      <c r="T201" s="288"/>
      <c r="U201" s="80"/>
      <c r="V201" s="80"/>
      <c r="W201" s="80"/>
      <c r="X201" s="80"/>
    </row>
    <row r="202" spans="1:24" ht="15.75" hidden="1" customHeight="1" outlineLevel="1">
      <c r="A202" s="96"/>
      <c r="B202" s="96">
        <v>46025</v>
      </c>
      <c r="C202" s="97" t="str">
        <f t="shared" si="4"/>
        <v>sábado</v>
      </c>
      <c r="D202" s="82">
        <f>SUMIFS('📋 Despesas'!L:L,'📋 Despesas'!O:O,B202)</f>
        <v>0</v>
      </c>
      <c r="E202" s="80"/>
      <c r="F202" s="80"/>
      <c r="G202" s="451"/>
      <c r="H202" s="451"/>
      <c r="I202" s="458"/>
      <c r="J202" s="451"/>
      <c r="K202" s="452"/>
      <c r="L202" s="451"/>
      <c r="M202" s="451"/>
      <c r="N202" s="289"/>
      <c r="O202" s="289"/>
      <c r="P202" s="289"/>
      <c r="Q202" s="289"/>
      <c r="R202" s="289"/>
      <c r="S202" s="413"/>
      <c r="T202" s="288"/>
      <c r="U202" s="80"/>
      <c r="V202" s="80"/>
      <c r="W202" s="80"/>
      <c r="X202" s="80"/>
    </row>
    <row r="203" spans="1:24" ht="15.75" hidden="1" customHeight="1" outlineLevel="1">
      <c r="A203" s="96"/>
      <c r="B203" s="96">
        <v>46026</v>
      </c>
      <c r="C203" s="97" t="str">
        <f t="shared" si="4"/>
        <v>domingo</v>
      </c>
      <c r="D203" s="82">
        <f>SUMIFS('📋 Despesas'!L:L,'📋 Despesas'!O:O,B203)</f>
        <v>0</v>
      </c>
      <c r="E203" s="80"/>
      <c r="F203" s="80"/>
      <c r="G203" s="451"/>
      <c r="H203" s="451"/>
      <c r="I203" s="458"/>
      <c r="J203" s="451"/>
      <c r="K203" s="452"/>
      <c r="L203" s="451"/>
      <c r="M203" s="451"/>
      <c r="N203" s="289"/>
      <c r="O203" s="289"/>
      <c r="P203" s="289"/>
      <c r="Q203" s="289"/>
      <c r="R203" s="289"/>
      <c r="S203" s="413"/>
      <c r="T203" s="288"/>
      <c r="U203" s="80"/>
      <c r="V203" s="80"/>
      <c r="W203" s="80"/>
      <c r="X203" s="80"/>
    </row>
    <row r="204" spans="1:24" ht="15.75" hidden="1" customHeight="1" outlineLevel="1">
      <c r="A204" s="96"/>
      <c r="B204" s="96">
        <v>46027</v>
      </c>
      <c r="C204" s="97" t="str">
        <f t="shared" si="4"/>
        <v>segunda-feira</v>
      </c>
      <c r="D204" s="82">
        <f>SUMIFS('📋 Despesas'!L:L,'📋 Despesas'!O:O,B204)</f>
        <v>0</v>
      </c>
      <c r="E204" s="80"/>
      <c r="F204" s="80"/>
      <c r="G204" s="451"/>
      <c r="H204" s="451"/>
      <c r="I204" s="458"/>
      <c r="J204" s="451"/>
      <c r="K204" s="452"/>
      <c r="L204" s="451"/>
      <c r="M204" s="451"/>
      <c r="N204" s="289"/>
      <c r="O204" s="289"/>
      <c r="P204" s="289"/>
      <c r="Q204" s="289"/>
      <c r="R204" s="289"/>
      <c r="S204" s="413"/>
      <c r="T204" s="288"/>
      <c r="U204" s="80"/>
      <c r="V204" s="80"/>
      <c r="W204" s="80"/>
      <c r="X204" s="80"/>
    </row>
    <row r="205" spans="1:24" ht="15.75" hidden="1" customHeight="1" outlineLevel="1">
      <c r="A205" s="96"/>
      <c r="B205" s="96">
        <v>46028</v>
      </c>
      <c r="C205" s="97" t="str">
        <f t="shared" si="4"/>
        <v>terça-feira</v>
      </c>
      <c r="D205" s="82">
        <f>SUMIFS('📋 Despesas'!L:L,'📋 Despesas'!O:O,B205)</f>
        <v>0</v>
      </c>
      <c r="E205" s="80"/>
      <c r="F205" s="80"/>
      <c r="G205" s="451"/>
      <c r="H205" s="451"/>
      <c r="I205" s="458"/>
      <c r="J205" s="451"/>
      <c r="K205" s="452"/>
      <c r="L205" s="451"/>
      <c r="M205" s="451"/>
      <c r="N205" s="289"/>
      <c r="O205" s="289"/>
      <c r="P205" s="289"/>
      <c r="Q205" s="289"/>
      <c r="R205" s="289"/>
      <c r="S205" s="413"/>
      <c r="T205" s="288"/>
      <c r="U205" s="80"/>
      <c r="V205" s="80"/>
      <c r="W205" s="80"/>
      <c r="X205" s="80"/>
    </row>
    <row r="206" spans="1:24" ht="15.75" hidden="1" customHeight="1" outlineLevel="1">
      <c r="A206" s="96"/>
      <c r="B206" s="96">
        <v>46029</v>
      </c>
      <c r="C206" s="97" t="str">
        <f t="shared" si="4"/>
        <v>quarta-feira</v>
      </c>
      <c r="D206" s="82">
        <f>SUMIFS('📋 Despesas'!L:L,'📋 Despesas'!O:O,B206)</f>
        <v>0</v>
      </c>
      <c r="E206" s="80"/>
      <c r="F206" s="80"/>
      <c r="G206" s="451"/>
      <c r="H206" s="451"/>
      <c r="I206" s="458"/>
      <c r="J206" s="451"/>
      <c r="K206" s="452"/>
      <c r="L206" s="451"/>
      <c r="M206" s="451"/>
      <c r="N206" s="289"/>
      <c r="O206" s="289"/>
      <c r="P206" s="289"/>
      <c r="Q206" s="289"/>
      <c r="R206" s="289"/>
      <c r="S206" s="413"/>
      <c r="T206" s="288"/>
      <c r="U206" s="80"/>
      <c r="V206" s="80"/>
      <c r="W206" s="80"/>
      <c r="X206" s="80"/>
    </row>
    <row r="207" spans="1:24" ht="15.75" hidden="1" customHeight="1" outlineLevel="1">
      <c r="A207" s="96"/>
      <c r="B207" s="96">
        <v>46030</v>
      </c>
      <c r="C207" s="97" t="str">
        <f t="shared" si="4"/>
        <v>quinta-feira</v>
      </c>
      <c r="D207" s="82">
        <f>SUMIFS('📋 Despesas'!L:L,'📋 Despesas'!O:O,B207)</f>
        <v>0</v>
      </c>
      <c r="E207" s="80"/>
      <c r="F207" s="80"/>
      <c r="G207" s="451"/>
      <c r="H207" s="451"/>
      <c r="I207" s="458"/>
      <c r="J207" s="451"/>
      <c r="K207" s="452"/>
      <c r="L207" s="451"/>
      <c r="M207" s="451"/>
      <c r="N207" s="289"/>
      <c r="O207" s="289"/>
      <c r="P207" s="289"/>
      <c r="Q207" s="289"/>
      <c r="R207" s="289"/>
      <c r="S207" s="413"/>
      <c r="T207" s="288"/>
      <c r="U207" s="80"/>
      <c r="V207" s="80"/>
      <c r="W207" s="80"/>
      <c r="X207" s="80"/>
    </row>
    <row r="208" spans="1:24" ht="15.75" hidden="1" customHeight="1" outlineLevel="1">
      <c r="A208" s="96"/>
      <c r="B208" s="96">
        <v>46031</v>
      </c>
      <c r="C208" s="97" t="str">
        <f t="shared" si="4"/>
        <v>sexta-feira</v>
      </c>
      <c r="D208" s="82">
        <f>SUMIFS('📋 Despesas'!L:L,'📋 Despesas'!O:O,B208)</f>
        <v>0</v>
      </c>
      <c r="E208" s="80"/>
      <c r="F208" s="80"/>
      <c r="G208" s="451"/>
      <c r="H208" s="451"/>
      <c r="I208" s="458"/>
      <c r="J208" s="451"/>
      <c r="K208" s="452"/>
      <c r="L208" s="451"/>
      <c r="M208" s="451"/>
      <c r="N208" s="289"/>
      <c r="O208" s="289"/>
      <c r="P208" s="289"/>
      <c r="Q208" s="289"/>
      <c r="R208" s="289"/>
      <c r="S208" s="413"/>
      <c r="T208" s="288"/>
      <c r="U208" s="80"/>
      <c r="V208" s="80"/>
      <c r="W208" s="80"/>
      <c r="X208" s="80"/>
    </row>
    <row r="209" spans="1:24" ht="15.75" hidden="1" customHeight="1" outlineLevel="1">
      <c r="A209" s="96"/>
      <c r="B209" s="96">
        <v>46032</v>
      </c>
      <c r="C209" s="97" t="str">
        <f t="shared" ref="C209:C272" si="5">IF(B209&lt;&gt;"",TEXT(WEEKDAY(B209),"dddd"),"")</f>
        <v>sábado</v>
      </c>
      <c r="D209" s="82">
        <f>SUMIFS('📋 Despesas'!L:L,'📋 Despesas'!O:O,B209)</f>
        <v>0</v>
      </c>
      <c r="E209" s="80"/>
      <c r="F209" s="80"/>
      <c r="G209" s="451"/>
      <c r="H209" s="451"/>
      <c r="I209" s="458"/>
      <c r="J209" s="451"/>
      <c r="K209" s="452"/>
      <c r="L209" s="451"/>
      <c r="M209" s="451"/>
      <c r="N209" s="289"/>
      <c r="O209" s="289"/>
      <c r="P209" s="289"/>
      <c r="Q209" s="289"/>
      <c r="R209" s="289"/>
      <c r="S209" s="413"/>
      <c r="T209" s="288"/>
      <c r="U209" s="80"/>
      <c r="V209" s="80"/>
      <c r="W209" s="80"/>
      <c r="X209" s="80"/>
    </row>
    <row r="210" spans="1:24" ht="15.75" hidden="1" customHeight="1" outlineLevel="1">
      <c r="A210" s="96"/>
      <c r="B210" s="96">
        <v>46033</v>
      </c>
      <c r="C210" s="97" t="str">
        <f t="shared" si="5"/>
        <v>domingo</v>
      </c>
      <c r="D210" s="82">
        <f>SUMIFS('📋 Despesas'!L:L,'📋 Despesas'!O:O,B210)</f>
        <v>0</v>
      </c>
      <c r="E210" s="80"/>
      <c r="F210" s="80"/>
      <c r="G210" s="451"/>
      <c r="H210" s="451"/>
      <c r="I210" s="458"/>
      <c r="J210" s="451"/>
      <c r="K210" s="452"/>
      <c r="L210" s="451"/>
      <c r="M210" s="451"/>
      <c r="N210" s="289"/>
      <c r="O210" s="289"/>
      <c r="P210" s="289"/>
      <c r="Q210" s="289"/>
      <c r="R210" s="289"/>
      <c r="S210" s="413"/>
      <c r="T210" s="288"/>
      <c r="U210" s="80"/>
      <c r="V210" s="80"/>
      <c r="W210" s="80"/>
      <c r="X210" s="80"/>
    </row>
    <row r="211" spans="1:24" ht="15.75" hidden="1" customHeight="1" outlineLevel="1">
      <c r="A211" s="96"/>
      <c r="B211" s="96">
        <v>46034</v>
      </c>
      <c r="C211" s="97" t="str">
        <f t="shared" si="5"/>
        <v>segunda-feira</v>
      </c>
      <c r="D211" s="82">
        <f>SUMIFS('📋 Despesas'!L:L,'📋 Despesas'!O:O,B211)</f>
        <v>0</v>
      </c>
      <c r="E211" s="80"/>
      <c r="F211" s="80"/>
      <c r="G211" s="451"/>
      <c r="H211" s="451"/>
      <c r="I211" s="458"/>
      <c r="J211" s="451"/>
      <c r="K211" s="452"/>
      <c r="L211" s="451"/>
      <c r="M211" s="451"/>
      <c r="N211" s="289"/>
      <c r="O211" s="289"/>
      <c r="P211" s="289"/>
      <c r="Q211" s="289"/>
      <c r="R211" s="289"/>
      <c r="S211" s="413"/>
      <c r="T211" s="288"/>
      <c r="U211" s="80"/>
      <c r="V211" s="80"/>
      <c r="W211" s="80"/>
      <c r="X211" s="80"/>
    </row>
    <row r="212" spans="1:24" ht="15.75" hidden="1" customHeight="1" outlineLevel="1">
      <c r="A212" s="96"/>
      <c r="B212" s="96">
        <v>46035</v>
      </c>
      <c r="C212" s="97" t="str">
        <f t="shared" si="5"/>
        <v>terça-feira</v>
      </c>
      <c r="D212" s="82">
        <f>SUMIFS('📋 Despesas'!L:L,'📋 Despesas'!O:O,B212)</f>
        <v>0</v>
      </c>
      <c r="E212" s="80"/>
      <c r="F212" s="80"/>
      <c r="G212" s="451"/>
      <c r="H212" s="451"/>
      <c r="I212" s="458"/>
      <c r="J212" s="451"/>
      <c r="K212" s="452"/>
      <c r="L212" s="451"/>
      <c r="M212" s="451"/>
      <c r="N212" s="289"/>
      <c r="O212" s="289"/>
      <c r="P212" s="289"/>
      <c r="Q212" s="289"/>
      <c r="R212" s="289"/>
      <c r="S212" s="413"/>
      <c r="T212" s="288"/>
      <c r="U212" s="80"/>
      <c r="V212" s="80"/>
      <c r="W212" s="80"/>
      <c r="X212" s="80"/>
    </row>
    <row r="213" spans="1:24" ht="15.75" hidden="1" customHeight="1" outlineLevel="1">
      <c r="A213" s="96"/>
      <c r="B213" s="96">
        <v>46036</v>
      </c>
      <c r="C213" s="97" t="str">
        <f t="shared" si="5"/>
        <v>quarta-feira</v>
      </c>
      <c r="D213" s="82">
        <f>SUMIFS('📋 Despesas'!L:L,'📋 Despesas'!O:O,B213)</f>
        <v>0</v>
      </c>
      <c r="E213" s="80"/>
      <c r="F213" s="80"/>
      <c r="G213" s="451"/>
      <c r="H213" s="451"/>
      <c r="I213" s="458"/>
      <c r="J213" s="451"/>
      <c r="K213" s="452"/>
      <c r="L213" s="451"/>
      <c r="M213" s="451"/>
      <c r="N213" s="289"/>
      <c r="O213" s="289"/>
      <c r="P213" s="289"/>
      <c r="Q213" s="289"/>
      <c r="R213" s="289"/>
      <c r="S213" s="413"/>
      <c r="T213" s="288"/>
      <c r="U213" s="80"/>
      <c r="V213" s="80"/>
      <c r="W213" s="80"/>
      <c r="X213" s="80"/>
    </row>
    <row r="214" spans="1:24" ht="15.75" hidden="1" customHeight="1" outlineLevel="1">
      <c r="A214" s="96"/>
      <c r="B214" s="96">
        <v>46037</v>
      </c>
      <c r="C214" s="97" t="str">
        <f t="shared" si="5"/>
        <v>quinta-feira</v>
      </c>
      <c r="D214" s="82">
        <f>SUMIFS('📋 Despesas'!L:L,'📋 Despesas'!O:O,B214)</f>
        <v>0</v>
      </c>
      <c r="E214" s="80"/>
      <c r="F214" s="80"/>
      <c r="G214" s="451"/>
      <c r="H214" s="451"/>
      <c r="I214" s="458"/>
      <c r="J214" s="451"/>
      <c r="K214" s="452"/>
      <c r="L214" s="451"/>
      <c r="M214" s="451"/>
      <c r="N214" s="289"/>
      <c r="O214" s="289"/>
      <c r="P214" s="289"/>
      <c r="Q214" s="289"/>
      <c r="R214" s="289"/>
      <c r="S214" s="413"/>
      <c r="T214" s="288"/>
      <c r="U214" s="80"/>
      <c r="V214" s="80"/>
      <c r="W214" s="80"/>
      <c r="X214" s="80"/>
    </row>
    <row r="215" spans="1:24" ht="15.75" hidden="1" customHeight="1" outlineLevel="1">
      <c r="A215" s="96"/>
      <c r="B215" s="96">
        <v>46038</v>
      </c>
      <c r="C215" s="97" t="str">
        <f t="shared" si="5"/>
        <v>sexta-feira</v>
      </c>
      <c r="D215" s="82">
        <f>SUMIFS('📋 Despesas'!L:L,'📋 Despesas'!O:O,B215)</f>
        <v>0</v>
      </c>
      <c r="E215" s="80"/>
      <c r="F215" s="80"/>
      <c r="G215" s="451"/>
      <c r="H215" s="451"/>
      <c r="I215" s="458"/>
      <c r="J215" s="451"/>
      <c r="K215" s="452"/>
      <c r="L215" s="451"/>
      <c r="M215" s="451"/>
      <c r="N215" s="289"/>
      <c r="O215" s="289"/>
      <c r="P215" s="289"/>
      <c r="Q215" s="289"/>
      <c r="R215" s="289"/>
      <c r="S215" s="413"/>
      <c r="T215" s="288"/>
      <c r="U215" s="80"/>
      <c r="V215" s="80"/>
      <c r="W215" s="80"/>
      <c r="X215" s="80"/>
    </row>
    <row r="216" spans="1:24" ht="15.75" hidden="1" customHeight="1" outlineLevel="1">
      <c r="A216" s="96"/>
      <c r="B216" s="96">
        <v>46039</v>
      </c>
      <c r="C216" s="97" t="str">
        <f t="shared" si="5"/>
        <v>sábado</v>
      </c>
      <c r="D216" s="82">
        <f>SUMIFS('📋 Despesas'!L:L,'📋 Despesas'!O:O,B216)</f>
        <v>0</v>
      </c>
      <c r="E216" s="80"/>
      <c r="F216" s="80"/>
      <c r="G216" s="451"/>
      <c r="H216" s="451"/>
      <c r="I216" s="458"/>
      <c r="J216" s="451"/>
      <c r="K216" s="452"/>
      <c r="L216" s="451"/>
      <c r="M216" s="451"/>
      <c r="N216" s="289"/>
      <c r="O216" s="289"/>
      <c r="P216" s="289"/>
      <c r="Q216" s="289"/>
      <c r="R216" s="289"/>
      <c r="S216" s="413"/>
      <c r="T216" s="288"/>
      <c r="U216" s="80"/>
      <c r="V216" s="80"/>
      <c r="W216" s="80"/>
      <c r="X216" s="80"/>
    </row>
    <row r="217" spans="1:24" ht="15.75" hidden="1" customHeight="1" outlineLevel="1">
      <c r="A217" s="96"/>
      <c r="B217" s="96">
        <v>46040</v>
      </c>
      <c r="C217" s="97" t="str">
        <f t="shared" si="5"/>
        <v>domingo</v>
      </c>
      <c r="D217" s="82">
        <f>SUMIFS('📋 Despesas'!L:L,'📋 Despesas'!O:O,B217)</f>
        <v>0</v>
      </c>
      <c r="E217" s="80"/>
      <c r="F217" s="80"/>
      <c r="G217" s="451"/>
      <c r="H217" s="451"/>
      <c r="I217" s="458"/>
      <c r="J217" s="451"/>
      <c r="K217" s="452"/>
      <c r="L217" s="451"/>
      <c r="M217" s="451"/>
      <c r="N217" s="289"/>
      <c r="O217" s="289"/>
      <c r="P217" s="289"/>
      <c r="Q217" s="289"/>
      <c r="R217" s="289"/>
      <c r="S217" s="413"/>
      <c r="T217" s="288"/>
      <c r="U217" s="80"/>
      <c r="V217" s="80"/>
      <c r="W217" s="80"/>
      <c r="X217" s="80"/>
    </row>
    <row r="218" spans="1:24" ht="15.75" hidden="1" customHeight="1" outlineLevel="1">
      <c r="A218" s="96"/>
      <c r="B218" s="96">
        <v>46041</v>
      </c>
      <c r="C218" s="97" t="str">
        <f t="shared" si="5"/>
        <v>segunda-feira</v>
      </c>
      <c r="D218" s="82">
        <f>SUMIFS('📋 Despesas'!L:L,'📋 Despesas'!O:O,B218)</f>
        <v>0</v>
      </c>
      <c r="E218" s="80"/>
      <c r="F218" s="80"/>
      <c r="G218" s="451"/>
      <c r="H218" s="451"/>
      <c r="I218" s="458"/>
      <c r="J218" s="451"/>
      <c r="K218" s="452"/>
      <c r="L218" s="451"/>
      <c r="M218" s="451"/>
      <c r="N218" s="289"/>
      <c r="O218" s="289"/>
      <c r="P218" s="289"/>
      <c r="Q218" s="289"/>
      <c r="R218" s="289"/>
      <c r="S218" s="413"/>
      <c r="T218" s="288"/>
      <c r="U218" s="80"/>
      <c r="V218" s="80"/>
      <c r="W218" s="80"/>
      <c r="X218" s="80"/>
    </row>
    <row r="219" spans="1:24" ht="15.75" hidden="1" customHeight="1" outlineLevel="1">
      <c r="A219" s="96"/>
      <c r="B219" s="96">
        <v>46042</v>
      </c>
      <c r="C219" s="97" t="str">
        <f t="shared" si="5"/>
        <v>terça-feira</v>
      </c>
      <c r="D219" s="82">
        <f>SUMIFS('📋 Despesas'!L:L,'📋 Despesas'!O:O,B219)</f>
        <v>0</v>
      </c>
      <c r="E219" s="80"/>
      <c r="F219" s="80"/>
      <c r="G219" s="451"/>
      <c r="H219" s="451"/>
      <c r="I219" s="458"/>
      <c r="J219" s="451"/>
      <c r="K219" s="452"/>
      <c r="L219" s="451"/>
      <c r="M219" s="451"/>
      <c r="N219" s="289"/>
      <c r="O219" s="289"/>
      <c r="P219" s="289"/>
      <c r="Q219" s="289"/>
      <c r="R219" s="289"/>
      <c r="S219" s="413"/>
      <c r="T219" s="288"/>
      <c r="U219" s="80"/>
      <c r="V219" s="80"/>
      <c r="W219" s="80"/>
      <c r="X219" s="80"/>
    </row>
    <row r="220" spans="1:24" ht="15.75" hidden="1" customHeight="1" outlineLevel="1">
      <c r="A220" s="96"/>
      <c r="B220" s="96">
        <v>46043</v>
      </c>
      <c r="C220" s="97" t="str">
        <f t="shared" si="5"/>
        <v>quarta-feira</v>
      </c>
      <c r="D220" s="82">
        <f>SUMIFS('📋 Despesas'!L:L,'📋 Despesas'!O:O,B220)</f>
        <v>0</v>
      </c>
      <c r="E220" s="80"/>
      <c r="F220" s="80"/>
      <c r="G220" s="451"/>
      <c r="H220" s="451"/>
      <c r="I220" s="458"/>
      <c r="J220" s="451"/>
      <c r="K220" s="452"/>
      <c r="L220" s="451"/>
      <c r="M220" s="451"/>
      <c r="N220" s="289"/>
      <c r="O220" s="289"/>
      <c r="P220" s="289"/>
      <c r="Q220" s="289"/>
      <c r="R220" s="289"/>
      <c r="S220" s="413"/>
      <c r="T220" s="288"/>
      <c r="U220" s="80"/>
      <c r="V220" s="80"/>
      <c r="W220" s="80"/>
      <c r="X220" s="80"/>
    </row>
    <row r="221" spans="1:24" ht="15.75" hidden="1" customHeight="1" outlineLevel="1">
      <c r="A221" s="96"/>
      <c r="B221" s="96">
        <v>46044</v>
      </c>
      <c r="C221" s="97" t="str">
        <f t="shared" si="5"/>
        <v>quinta-feira</v>
      </c>
      <c r="D221" s="82">
        <f>SUMIFS('📋 Despesas'!L:L,'📋 Despesas'!O:O,B221)</f>
        <v>0</v>
      </c>
      <c r="E221" s="80"/>
      <c r="F221" s="80"/>
      <c r="G221" s="451"/>
      <c r="H221" s="451"/>
      <c r="I221" s="458"/>
      <c r="J221" s="451"/>
      <c r="K221" s="452"/>
      <c r="L221" s="451"/>
      <c r="M221" s="451"/>
      <c r="N221" s="289"/>
      <c r="O221" s="289"/>
      <c r="P221" s="289"/>
      <c r="Q221" s="289"/>
      <c r="R221" s="289"/>
      <c r="S221" s="413"/>
      <c r="T221" s="288"/>
      <c r="U221" s="80"/>
      <c r="V221" s="80"/>
      <c r="W221" s="80"/>
      <c r="X221" s="80"/>
    </row>
    <row r="222" spans="1:24" ht="15.75" hidden="1" customHeight="1" outlineLevel="1">
      <c r="A222" s="96"/>
      <c r="B222" s="96">
        <v>46045</v>
      </c>
      <c r="C222" s="97" t="str">
        <f t="shared" si="5"/>
        <v>sexta-feira</v>
      </c>
      <c r="D222" s="82">
        <f>SUMIFS('📋 Despesas'!L:L,'📋 Despesas'!O:O,B222)</f>
        <v>0</v>
      </c>
      <c r="E222" s="80"/>
      <c r="F222" s="80"/>
      <c r="G222" s="451"/>
      <c r="H222" s="451"/>
      <c r="I222" s="458"/>
      <c r="J222" s="451"/>
      <c r="K222" s="452"/>
      <c r="L222" s="451"/>
      <c r="M222" s="451"/>
      <c r="N222" s="289"/>
      <c r="O222" s="289"/>
      <c r="P222" s="289"/>
      <c r="Q222" s="289"/>
      <c r="R222" s="289"/>
      <c r="S222" s="413"/>
      <c r="T222" s="288"/>
      <c r="U222" s="80"/>
      <c r="V222" s="80"/>
      <c r="W222" s="80"/>
      <c r="X222" s="80"/>
    </row>
    <row r="223" spans="1:24" ht="15.75" hidden="1" customHeight="1" outlineLevel="1">
      <c r="A223" s="96"/>
      <c r="B223" s="96">
        <v>46046</v>
      </c>
      <c r="C223" s="97" t="str">
        <f t="shared" si="5"/>
        <v>sábado</v>
      </c>
      <c r="D223" s="82">
        <f>SUMIFS('📋 Despesas'!L:L,'📋 Despesas'!O:O,B223)</f>
        <v>0</v>
      </c>
      <c r="E223" s="80"/>
      <c r="F223" s="80"/>
      <c r="G223" s="451"/>
      <c r="H223" s="451"/>
      <c r="I223" s="458"/>
      <c r="J223" s="451"/>
      <c r="K223" s="452"/>
      <c r="L223" s="451"/>
      <c r="M223" s="451"/>
      <c r="N223" s="289"/>
      <c r="O223" s="289"/>
      <c r="P223" s="289"/>
      <c r="Q223" s="289"/>
      <c r="R223" s="289"/>
      <c r="S223" s="413"/>
      <c r="T223" s="288"/>
      <c r="U223" s="80"/>
      <c r="V223" s="80"/>
      <c r="W223" s="80"/>
      <c r="X223" s="80"/>
    </row>
    <row r="224" spans="1:24" ht="15.75" hidden="1" customHeight="1" outlineLevel="1">
      <c r="A224" s="96"/>
      <c r="B224" s="96">
        <v>46047</v>
      </c>
      <c r="C224" s="97" t="str">
        <f t="shared" si="5"/>
        <v>domingo</v>
      </c>
      <c r="D224" s="82">
        <f>SUMIFS('📋 Despesas'!L:L,'📋 Despesas'!O:O,B224)</f>
        <v>0</v>
      </c>
      <c r="E224" s="80"/>
      <c r="F224" s="80"/>
      <c r="G224" s="451"/>
      <c r="H224" s="451"/>
      <c r="I224" s="458"/>
      <c r="J224" s="451"/>
      <c r="K224" s="452"/>
      <c r="L224" s="451"/>
      <c r="M224" s="451"/>
      <c r="N224" s="289"/>
      <c r="O224" s="289"/>
      <c r="P224" s="289"/>
      <c r="Q224" s="289"/>
      <c r="R224" s="289"/>
      <c r="S224" s="413"/>
      <c r="T224" s="288"/>
      <c r="U224" s="80"/>
      <c r="V224" s="80"/>
      <c r="W224" s="80"/>
      <c r="X224" s="80"/>
    </row>
    <row r="225" spans="1:24" ht="15.75" hidden="1" customHeight="1" outlineLevel="1">
      <c r="A225" s="96"/>
      <c r="B225" s="96">
        <v>46048</v>
      </c>
      <c r="C225" s="97" t="str">
        <f t="shared" si="5"/>
        <v>segunda-feira</v>
      </c>
      <c r="D225" s="82">
        <f>SUMIFS('📋 Despesas'!L:L,'📋 Despesas'!O:O,B225)</f>
        <v>0</v>
      </c>
      <c r="E225" s="80"/>
      <c r="F225" s="80"/>
      <c r="G225" s="451"/>
      <c r="H225" s="451"/>
      <c r="I225" s="458"/>
      <c r="J225" s="451"/>
      <c r="K225" s="452"/>
      <c r="L225" s="451"/>
      <c r="M225" s="451"/>
      <c r="N225" s="289"/>
      <c r="O225" s="289"/>
      <c r="P225" s="289"/>
      <c r="Q225" s="289"/>
      <c r="R225" s="289"/>
      <c r="S225" s="413"/>
      <c r="T225" s="288"/>
      <c r="U225" s="80"/>
      <c r="V225" s="80"/>
      <c r="W225" s="80"/>
      <c r="X225" s="80"/>
    </row>
    <row r="226" spans="1:24" ht="15.75" hidden="1" customHeight="1" outlineLevel="1">
      <c r="A226" s="96"/>
      <c r="B226" s="96">
        <v>46049</v>
      </c>
      <c r="C226" s="97" t="str">
        <f t="shared" si="5"/>
        <v>terça-feira</v>
      </c>
      <c r="D226" s="82">
        <f>SUMIFS('📋 Despesas'!L:L,'📋 Despesas'!O:O,B226)</f>
        <v>0</v>
      </c>
      <c r="E226" s="80"/>
      <c r="F226" s="80"/>
      <c r="G226" s="451"/>
      <c r="H226" s="451"/>
      <c r="I226" s="458"/>
      <c r="J226" s="451"/>
      <c r="K226" s="452"/>
      <c r="L226" s="451"/>
      <c r="M226" s="451"/>
      <c r="N226" s="289"/>
      <c r="O226" s="289"/>
      <c r="P226" s="289"/>
      <c r="Q226" s="289"/>
      <c r="R226" s="289"/>
      <c r="S226" s="413"/>
      <c r="T226" s="288"/>
      <c r="U226" s="80"/>
      <c r="V226" s="80"/>
      <c r="W226" s="80"/>
      <c r="X226" s="80"/>
    </row>
    <row r="227" spans="1:24" ht="15.75" hidden="1" customHeight="1" outlineLevel="1">
      <c r="A227" s="96"/>
      <c r="B227" s="96">
        <v>46050</v>
      </c>
      <c r="C227" s="97" t="str">
        <f t="shared" si="5"/>
        <v>quarta-feira</v>
      </c>
      <c r="D227" s="82">
        <f>SUMIFS('📋 Despesas'!L:L,'📋 Despesas'!O:O,B227)</f>
        <v>0</v>
      </c>
      <c r="E227" s="80"/>
      <c r="F227" s="80"/>
      <c r="G227" s="451"/>
      <c r="H227" s="451"/>
      <c r="I227" s="458"/>
      <c r="J227" s="451"/>
      <c r="K227" s="452"/>
      <c r="L227" s="451"/>
      <c r="M227" s="451"/>
      <c r="N227" s="289"/>
      <c r="O227" s="289"/>
      <c r="P227" s="289"/>
      <c r="Q227" s="289"/>
      <c r="R227" s="289"/>
      <c r="S227" s="413"/>
      <c r="T227" s="288"/>
      <c r="U227" s="80"/>
      <c r="V227" s="80"/>
      <c r="W227" s="80"/>
      <c r="X227" s="80"/>
    </row>
    <row r="228" spans="1:24" ht="15.75" hidden="1" customHeight="1" outlineLevel="1">
      <c r="A228" s="96"/>
      <c r="B228" s="96">
        <v>46051</v>
      </c>
      <c r="C228" s="97" t="str">
        <f t="shared" si="5"/>
        <v>quinta-feira</v>
      </c>
      <c r="D228" s="82">
        <f>SUMIFS('📋 Despesas'!L:L,'📋 Despesas'!O:O,B228)</f>
        <v>0</v>
      </c>
      <c r="E228" s="80"/>
      <c r="F228" s="80"/>
      <c r="G228" s="451"/>
      <c r="H228" s="451"/>
      <c r="I228" s="458"/>
      <c r="J228" s="451"/>
      <c r="K228" s="452"/>
      <c r="L228" s="451"/>
      <c r="M228" s="451"/>
      <c r="N228" s="289"/>
      <c r="O228" s="289"/>
      <c r="P228" s="290"/>
      <c r="Q228" s="290"/>
      <c r="R228" s="290"/>
      <c r="S228" s="414"/>
      <c r="T228" s="382"/>
      <c r="U228" s="98"/>
      <c r="V228" s="98"/>
      <c r="W228" s="80"/>
      <c r="X228" s="80"/>
    </row>
    <row r="229" spans="1:24" ht="15.75" hidden="1" customHeight="1" outlineLevel="1">
      <c r="A229" s="96"/>
      <c r="B229" s="96">
        <v>46052</v>
      </c>
      <c r="C229" s="97" t="str">
        <f t="shared" si="5"/>
        <v>sexta-feira</v>
      </c>
      <c r="D229" s="82">
        <f>SUMIFS('📋 Despesas'!L:L,'📋 Despesas'!O:O,B229)</f>
        <v>0</v>
      </c>
      <c r="E229" s="80"/>
      <c r="F229" s="80"/>
      <c r="G229" s="451"/>
      <c r="H229" s="451"/>
      <c r="I229" s="458"/>
      <c r="J229" s="451"/>
      <c r="K229" s="452"/>
      <c r="L229" s="451"/>
      <c r="M229" s="451"/>
      <c r="N229" s="289"/>
      <c r="O229" s="289"/>
      <c r="P229" s="291"/>
      <c r="Q229" s="290"/>
      <c r="R229" s="291"/>
      <c r="S229" s="414"/>
      <c r="T229" s="382"/>
      <c r="U229" s="98"/>
      <c r="V229" s="98"/>
      <c r="W229" s="97"/>
      <c r="X229" s="80"/>
    </row>
    <row r="230" spans="1:24" ht="15.75" hidden="1" customHeight="1" outlineLevel="1">
      <c r="A230" s="96"/>
      <c r="B230" s="96">
        <v>46053</v>
      </c>
      <c r="C230" s="97" t="str">
        <f t="shared" si="5"/>
        <v>sábado</v>
      </c>
      <c r="D230" s="82">
        <f>SUMIFS('📋 Despesas'!L:L,'📋 Despesas'!O:O,B230)</f>
        <v>0</v>
      </c>
      <c r="E230" s="80"/>
      <c r="F230" s="80"/>
      <c r="G230" s="451"/>
      <c r="H230" s="451"/>
      <c r="I230" s="458"/>
      <c r="J230" s="451"/>
      <c r="K230" s="452"/>
      <c r="L230" s="451"/>
      <c r="M230" s="451"/>
      <c r="N230" s="289"/>
      <c r="O230" s="289"/>
      <c r="P230" s="291"/>
      <c r="Q230" s="290"/>
      <c r="R230" s="291"/>
      <c r="S230" s="414"/>
      <c r="T230" s="382"/>
      <c r="U230" s="98"/>
      <c r="V230" s="98"/>
      <c r="W230" s="97"/>
      <c r="X230" s="80"/>
    </row>
    <row r="231" spans="1:24" ht="15.75" customHeight="1">
      <c r="A231" s="96"/>
      <c r="B231" s="96">
        <v>46054</v>
      </c>
      <c r="C231" s="97" t="str">
        <f t="shared" si="5"/>
        <v>domingo</v>
      </c>
      <c r="D231" s="82">
        <f>SUMIFS('📋 Despesas'!L:L,'📋 Despesas'!O:O,B231)</f>
        <v>0</v>
      </c>
      <c r="E231" s="80"/>
      <c r="F231" s="80"/>
      <c r="G231" s="451"/>
      <c r="H231" s="451"/>
      <c r="I231" s="458"/>
      <c r="J231" s="451"/>
      <c r="K231" s="452"/>
      <c r="L231" s="451"/>
      <c r="M231" s="451"/>
      <c r="N231" s="289"/>
      <c r="O231" s="289"/>
      <c r="P231" s="291"/>
      <c r="Q231" s="290"/>
      <c r="R231" s="291"/>
      <c r="S231" s="414"/>
      <c r="T231" s="382"/>
      <c r="U231" s="98"/>
      <c r="V231" s="98"/>
      <c r="W231" s="97"/>
      <c r="X231" s="80"/>
    </row>
    <row r="232" spans="1:24" ht="15.75" customHeight="1">
      <c r="A232" s="96"/>
      <c r="B232" s="96">
        <v>46055</v>
      </c>
      <c r="C232" s="97" t="str">
        <f t="shared" si="5"/>
        <v>segunda-feira</v>
      </c>
      <c r="D232" s="82">
        <f>SUMIFS('📋 Despesas'!L:L,'📋 Despesas'!O:O,B232)</f>
        <v>0</v>
      </c>
      <c r="E232" s="80"/>
      <c r="F232" s="80"/>
      <c r="G232" s="451"/>
      <c r="H232" s="451"/>
      <c r="I232" s="458"/>
      <c r="J232" s="451"/>
      <c r="K232" s="452"/>
      <c r="L232" s="451"/>
      <c r="M232" s="451"/>
      <c r="N232" s="289"/>
      <c r="O232" s="289"/>
      <c r="P232" s="291"/>
      <c r="Q232" s="290"/>
      <c r="R232" s="291"/>
      <c r="S232" s="414"/>
      <c r="T232" s="382"/>
      <c r="U232" s="98"/>
      <c r="V232" s="98"/>
      <c r="W232" s="97"/>
      <c r="X232" s="80"/>
    </row>
    <row r="233" spans="1:24" ht="15.75" customHeight="1">
      <c r="A233" s="96"/>
      <c r="B233" s="96">
        <v>46056</v>
      </c>
      <c r="C233" s="97" t="str">
        <f t="shared" si="5"/>
        <v>terça-feira</v>
      </c>
      <c r="D233" s="82">
        <f>SUMIFS('📋 Despesas'!L:L,'📋 Despesas'!O:O,B233)</f>
        <v>63.24</v>
      </c>
      <c r="E233" s="80"/>
      <c r="F233" s="80"/>
      <c r="G233" s="451"/>
      <c r="H233" s="451"/>
      <c r="I233" s="458"/>
      <c r="J233" s="451"/>
      <c r="K233" s="452"/>
      <c r="L233" s="451"/>
      <c r="M233" s="451"/>
      <c r="N233" s="289"/>
      <c r="O233" s="289"/>
      <c r="P233" s="291"/>
      <c r="Q233" s="290"/>
      <c r="R233" s="291"/>
      <c r="S233" s="414"/>
      <c r="T233" s="382"/>
      <c r="U233" s="98"/>
      <c r="V233" s="98"/>
      <c r="W233" s="97"/>
      <c r="X233" s="80"/>
    </row>
    <row r="234" spans="1:24" ht="15.75" customHeight="1">
      <c r="A234" s="96"/>
      <c r="B234" s="96">
        <v>46057</v>
      </c>
      <c r="C234" s="97" t="str">
        <f t="shared" si="5"/>
        <v>quarta-feira</v>
      </c>
      <c r="D234" s="82">
        <f>SUMIFS('📋 Despesas'!L:L,'📋 Despesas'!O:O,B234)</f>
        <v>0</v>
      </c>
      <c r="E234" s="80"/>
      <c r="F234" s="80"/>
      <c r="G234" s="451"/>
      <c r="H234" s="451"/>
      <c r="I234" s="458"/>
      <c r="J234" s="451"/>
      <c r="K234" s="452"/>
      <c r="L234" s="451"/>
      <c r="M234" s="451"/>
      <c r="N234" s="289"/>
      <c r="O234" s="289"/>
      <c r="P234" s="291"/>
      <c r="Q234" s="290"/>
      <c r="R234" s="291"/>
      <c r="S234" s="414"/>
      <c r="T234" s="382"/>
      <c r="U234" s="98"/>
      <c r="V234" s="98"/>
      <c r="W234" s="97"/>
      <c r="X234" s="80"/>
    </row>
    <row r="235" spans="1:24" ht="15.75" customHeight="1">
      <c r="A235" s="96"/>
      <c r="B235" s="96">
        <v>46058</v>
      </c>
      <c r="C235" s="97" t="str">
        <f t="shared" si="5"/>
        <v>quinta-feira</v>
      </c>
      <c r="D235" s="82">
        <f>SUMIFS('📋 Despesas'!L:L,'📋 Despesas'!O:O,B235)</f>
        <v>0</v>
      </c>
      <c r="E235" s="80"/>
      <c r="F235" s="80"/>
      <c r="G235" s="451"/>
      <c r="H235" s="451"/>
      <c r="I235" s="458"/>
      <c r="J235" s="451"/>
      <c r="K235" s="452"/>
      <c r="L235" s="451"/>
      <c r="M235" s="451"/>
      <c r="N235" s="289"/>
      <c r="O235" s="289"/>
      <c r="P235" s="291"/>
      <c r="Q235" s="290"/>
      <c r="R235" s="291"/>
      <c r="S235" s="414"/>
      <c r="T235" s="382"/>
      <c r="U235" s="99"/>
      <c r="V235" s="98"/>
      <c r="W235" s="97"/>
      <c r="X235" s="80"/>
    </row>
    <row r="236" spans="1:24" ht="15.75" customHeight="1">
      <c r="A236" s="96"/>
      <c r="B236" s="96">
        <v>46059</v>
      </c>
      <c r="C236" s="97" t="str">
        <f t="shared" si="5"/>
        <v>sexta-feira</v>
      </c>
      <c r="D236" s="82">
        <f>SUMIFS('📋 Despesas'!L:L,'📋 Despesas'!O:O,B236)</f>
        <v>0</v>
      </c>
      <c r="E236" s="80"/>
      <c r="F236" s="80"/>
      <c r="G236" s="451"/>
      <c r="H236" s="451"/>
      <c r="I236" s="458"/>
      <c r="J236" s="451"/>
      <c r="K236" s="452"/>
      <c r="L236" s="451"/>
      <c r="M236" s="451"/>
      <c r="N236" s="289"/>
      <c r="O236" s="289"/>
      <c r="P236" s="291"/>
      <c r="Q236" s="290"/>
      <c r="R236" s="291"/>
      <c r="S236" s="414"/>
      <c r="T236" s="382"/>
      <c r="U236" s="99"/>
      <c r="V236" s="98"/>
      <c r="W236" s="97"/>
      <c r="X236" s="80"/>
    </row>
    <row r="237" spans="1:24" ht="15.75" customHeight="1">
      <c r="A237" s="96"/>
      <c r="B237" s="96">
        <v>46060</v>
      </c>
      <c r="C237" s="97" t="str">
        <f t="shared" si="5"/>
        <v>sábado</v>
      </c>
      <c r="D237" s="82">
        <f>SUMIFS('📋 Despesas'!L:L,'📋 Despesas'!O:O,B237)</f>
        <v>0</v>
      </c>
      <c r="E237" s="80"/>
      <c r="F237" s="80"/>
      <c r="G237" s="451"/>
      <c r="H237" s="451"/>
      <c r="I237" s="458"/>
      <c r="J237" s="451"/>
      <c r="K237" s="452"/>
      <c r="L237" s="451"/>
      <c r="M237" s="451"/>
      <c r="N237" s="289"/>
      <c r="O237" s="289"/>
      <c r="P237" s="292"/>
      <c r="Q237" s="292"/>
      <c r="R237" s="292"/>
      <c r="S237" s="414"/>
      <c r="T237" s="382"/>
      <c r="U237" s="293"/>
      <c r="V237" s="293"/>
      <c r="W237" s="97"/>
      <c r="X237" s="80"/>
    </row>
    <row r="238" spans="1:24" ht="15.75" customHeight="1">
      <c r="A238" s="96"/>
      <c r="B238" s="96">
        <v>46061</v>
      </c>
      <c r="C238" s="97" t="str">
        <f t="shared" si="5"/>
        <v>domingo</v>
      </c>
      <c r="D238" s="82">
        <f>SUMIFS('📋 Despesas'!L:L,'📋 Despesas'!O:O,B238)</f>
        <v>0</v>
      </c>
      <c r="E238" s="80"/>
      <c r="F238" s="80"/>
      <c r="G238" s="451"/>
      <c r="H238" s="451"/>
      <c r="I238" s="458"/>
      <c r="J238" s="451"/>
      <c r="K238" s="452"/>
      <c r="L238" s="451"/>
      <c r="M238" s="451"/>
      <c r="N238" s="289"/>
      <c r="O238" s="289"/>
      <c r="P238" s="291"/>
      <c r="Q238" s="289"/>
      <c r="R238" s="289"/>
      <c r="S238" s="413"/>
      <c r="T238" s="288"/>
      <c r="U238" s="80"/>
      <c r="V238" s="80"/>
      <c r="W238" s="80"/>
      <c r="X238" s="80"/>
    </row>
    <row r="239" spans="1:24" ht="15.75" customHeight="1">
      <c r="A239" s="96"/>
      <c r="B239" s="96">
        <v>46062</v>
      </c>
      <c r="C239" s="97" t="str">
        <f t="shared" si="5"/>
        <v>segunda-feira</v>
      </c>
      <c r="D239" s="82">
        <f>SUMIFS('📋 Despesas'!L:L,'📋 Despesas'!O:O,B239)</f>
        <v>0</v>
      </c>
      <c r="E239" s="80"/>
      <c r="F239" s="80"/>
      <c r="G239" s="451"/>
      <c r="H239" s="451"/>
      <c r="I239" s="458"/>
      <c r="J239" s="451"/>
      <c r="K239" s="452"/>
      <c r="L239" s="451"/>
      <c r="M239" s="451"/>
      <c r="N239" s="289"/>
      <c r="O239" s="289"/>
      <c r="P239" s="291"/>
      <c r="Q239" s="289"/>
      <c r="R239" s="289"/>
      <c r="S239" s="413"/>
      <c r="T239" s="288"/>
      <c r="U239" s="80"/>
      <c r="V239" s="80"/>
      <c r="W239" s="80"/>
      <c r="X239" s="80"/>
    </row>
    <row r="240" spans="1:24" ht="15.75" customHeight="1">
      <c r="A240" s="96"/>
      <c r="B240" s="96">
        <v>46063</v>
      </c>
      <c r="C240" s="97" t="str">
        <f t="shared" si="5"/>
        <v>terça-feira</v>
      </c>
      <c r="D240" s="82">
        <f>SUMIFS('📋 Despesas'!L:L,'📋 Despesas'!O:O,B240)</f>
        <v>0</v>
      </c>
      <c r="E240" s="80"/>
      <c r="F240" s="80"/>
      <c r="G240" s="451"/>
      <c r="H240" s="451"/>
      <c r="I240" s="458"/>
      <c r="J240" s="451"/>
      <c r="K240" s="452"/>
      <c r="L240" s="451"/>
      <c r="M240" s="451"/>
      <c r="N240" s="289"/>
      <c r="O240" s="289"/>
      <c r="P240" s="291"/>
      <c r="Q240" s="289"/>
      <c r="R240" s="289"/>
      <c r="S240" s="413"/>
      <c r="T240" s="288"/>
      <c r="U240" s="80"/>
      <c r="V240" s="80"/>
      <c r="W240" s="80"/>
      <c r="X240" s="80"/>
    </row>
    <row r="241" spans="1:24" ht="15.75" customHeight="1">
      <c r="A241" s="96"/>
      <c r="B241" s="96">
        <v>46064</v>
      </c>
      <c r="C241" s="97" t="str">
        <f t="shared" si="5"/>
        <v>quarta-feira</v>
      </c>
      <c r="D241" s="82">
        <f>SUMIFS('📋 Despesas'!L:L,'📋 Despesas'!O:O,B241)</f>
        <v>0</v>
      </c>
      <c r="E241" s="80"/>
      <c r="F241" s="80"/>
      <c r="G241" s="451"/>
      <c r="H241" s="451"/>
      <c r="I241" s="458"/>
      <c r="J241" s="451"/>
      <c r="K241" s="452"/>
      <c r="L241" s="451"/>
      <c r="M241" s="451"/>
      <c r="N241" s="289"/>
      <c r="O241" s="289"/>
      <c r="P241" s="291"/>
      <c r="Q241" s="289"/>
      <c r="R241" s="289"/>
      <c r="S241" s="413"/>
      <c r="T241" s="288"/>
      <c r="U241" s="80"/>
      <c r="V241" s="80"/>
      <c r="W241" s="80"/>
      <c r="X241" s="80"/>
    </row>
    <row r="242" spans="1:24" ht="15.75" customHeight="1">
      <c r="A242" s="96"/>
      <c r="B242" s="96">
        <v>46065</v>
      </c>
      <c r="C242" s="97" t="str">
        <f t="shared" si="5"/>
        <v>quinta-feira</v>
      </c>
      <c r="D242" s="82">
        <f>SUMIFS('📋 Despesas'!L:L,'📋 Despesas'!O:O,B242)</f>
        <v>0</v>
      </c>
      <c r="E242" s="80"/>
      <c r="F242" s="80"/>
      <c r="G242" s="451"/>
      <c r="H242" s="451"/>
      <c r="I242" s="458"/>
      <c r="J242" s="451"/>
      <c r="K242" s="452"/>
      <c r="L242" s="451"/>
      <c r="M242" s="451"/>
      <c r="N242" s="289"/>
      <c r="O242" s="289"/>
      <c r="P242" s="291"/>
      <c r="Q242" s="289"/>
      <c r="R242" s="289"/>
      <c r="S242" s="413"/>
      <c r="T242" s="288"/>
      <c r="U242" s="80"/>
      <c r="V242" s="80"/>
      <c r="W242" s="80"/>
      <c r="X242" s="80"/>
    </row>
    <row r="243" spans="1:24" ht="15.75" customHeight="1">
      <c r="A243" s="96"/>
      <c r="B243" s="96">
        <v>46066</v>
      </c>
      <c r="C243" s="97" t="str">
        <f t="shared" si="5"/>
        <v>sexta-feira</v>
      </c>
      <c r="D243" s="82">
        <f>SUMIFS('📋 Despesas'!L:L,'📋 Despesas'!O:O,B243)</f>
        <v>0</v>
      </c>
      <c r="E243" s="80"/>
      <c r="F243" s="80"/>
      <c r="G243" s="451"/>
      <c r="H243" s="451"/>
      <c r="I243" s="458"/>
      <c r="J243" s="451"/>
      <c r="K243" s="452"/>
      <c r="L243" s="451"/>
      <c r="M243" s="451"/>
      <c r="N243" s="289"/>
      <c r="O243" s="289"/>
      <c r="P243" s="291"/>
      <c r="Q243" s="289"/>
      <c r="R243" s="289"/>
      <c r="S243" s="413"/>
      <c r="T243" s="288"/>
      <c r="U243" s="80"/>
      <c r="V243" s="80"/>
      <c r="W243" s="80"/>
      <c r="X243" s="80"/>
    </row>
    <row r="244" spans="1:24" ht="15.75" customHeight="1">
      <c r="A244" s="96"/>
      <c r="B244" s="96">
        <v>46067</v>
      </c>
      <c r="C244" s="97" t="str">
        <f t="shared" si="5"/>
        <v>sábado</v>
      </c>
      <c r="D244" s="82">
        <f>SUMIFS('📋 Despesas'!L:L,'📋 Despesas'!O:O,B244)</f>
        <v>0</v>
      </c>
      <c r="E244" s="80"/>
      <c r="F244" s="80"/>
      <c r="G244" s="451"/>
      <c r="H244" s="451"/>
      <c r="I244" s="458"/>
      <c r="J244" s="451"/>
      <c r="K244" s="452"/>
      <c r="L244" s="451"/>
      <c r="M244" s="451"/>
      <c r="N244" s="289"/>
      <c r="O244" s="289"/>
      <c r="P244" s="291"/>
      <c r="Q244" s="289"/>
      <c r="R244" s="289"/>
      <c r="S244" s="413"/>
      <c r="T244" s="288"/>
      <c r="U244" s="80"/>
      <c r="V244" s="80"/>
      <c r="W244" s="80"/>
      <c r="X244" s="80"/>
    </row>
    <row r="245" spans="1:24" ht="15.75" customHeight="1">
      <c r="A245" s="96"/>
      <c r="B245" s="96">
        <v>46068</v>
      </c>
      <c r="C245" s="97" t="str">
        <f t="shared" si="5"/>
        <v>domingo</v>
      </c>
      <c r="D245" s="82">
        <f>SUMIFS('📋 Despesas'!L:L,'📋 Despesas'!O:O,B245)</f>
        <v>0</v>
      </c>
      <c r="E245" s="80"/>
      <c r="F245" s="80"/>
      <c r="G245" s="451"/>
      <c r="H245" s="451"/>
      <c r="I245" s="458"/>
      <c r="J245" s="451"/>
      <c r="K245" s="452"/>
      <c r="L245" s="451"/>
      <c r="M245" s="451"/>
      <c r="N245" s="289"/>
      <c r="O245" s="289"/>
      <c r="P245" s="291"/>
      <c r="Q245" s="289"/>
      <c r="R245" s="289"/>
      <c r="S245" s="413"/>
      <c r="T245" s="288"/>
      <c r="U245" s="80"/>
      <c r="V245" s="80"/>
      <c r="W245" s="80"/>
      <c r="X245" s="80"/>
    </row>
    <row r="246" spans="1:24" ht="15.75" customHeight="1">
      <c r="A246" s="96"/>
      <c r="B246" s="96">
        <v>46069</v>
      </c>
      <c r="C246" s="97" t="str">
        <f t="shared" si="5"/>
        <v>segunda-feira</v>
      </c>
      <c r="D246" s="82">
        <f>SUMIFS('📋 Despesas'!L:L,'📋 Despesas'!O:O,B246)</f>
        <v>0</v>
      </c>
      <c r="E246" s="80"/>
      <c r="F246" s="80"/>
      <c r="G246" s="451"/>
      <c r="H246" s="451"/>
      <c r="I246" s="458"/>
      <c r="J246" s="451"/>
      <c r="K246" s="452"/>
      <c r="L246" s="451"/>
      <c r="M246" s="451"/>
      <c r="N246" s="289"/>
      <c r="O246" s="289"/>
      <c r="P246" s="289"/>
      <c r="Q246" s="289"/>
      <c r="R246" s="289"/>
      <c r="S246" s="413"/>
      <c r="T246" s="288"/>
      <c r="U246" s="80"/>
      <c r="V246" s="80"/>
      <c r="W246" s="80"/>
      <c r="X246" s="80"/>
    </row>
    <row r="247" spans="1:24" ht="15.75" customHeight="1">
      <c r="A247" s="96"/>
      <c r="B247" s="96">
        <v>46070</v>
      </c>
      <c r="C247" s="97" t="str">
        <f t="shared" si="5"/>
        <v>terça-feira</v>
      </c>
      <c r="D247" s="82">
        <f>SUMIFS('📋 Despesas'!L:L,'📋 Despesas'!O:O,B247)</f>
        <v>0</v>
      </c>
      <c r="E247" s="80"/>
      <c r="F247" s="80"/>
      <c r="G247" s="451"/>
      <c r="H247" s="451"/>
      <c r="I247" s="458"/>
      <c r="J247" s="451"/>
      <c r="K247" s="452"/>
      <c r="L247" s="451"/>
      <c r="M247" s="451"/>
      <c r="N247" s="289"/>
      <c r="O247" s="289"/>
      <c r="P247" s="289"/>
      <c r="Q247" s="289"/>
      <c r="R247" s="289"/>
      <c r="S247" s="413"/>
      <c r="T247" s="288"/>
      <c r="U247" s="80"/>
      <c r="V247" s="80"/>
      <c r="W247" s="80"/>
      <c r="X247" s="80"/>
    </row>
    <row r="248" spans="1:24" ht="15.75" customHeight="1">
      <c r="A248" s="96"/>
      <c r="B248" s="96">
        <v>46071</v>
      </c>
      <c r="C248" s="97" t="str">
        <f t="shared" si="5"/>
        <v>quarta-feira</v>
      </c>
      <c r="D248" s="82">
        <f>SUMIFS('📋 Despesas'!L:L,'📋 Despesas'!O:O,B248)</f>
        <v>0</v>
      </c>
      <c r="E248" s="80"/>
      <c r="F248" s="80"/>
      <c r="G248" s="451"/>
      <c r="H248" s="451"/>
      <c r="I248" s="458"/>
      <c r="J248" s="451"/>
      <c r="K248" s="452"/>
      <c r="L248" s="451"/>
      <c r="M248" s="451"/>
      <c r="N248" s="289"/>
      <c r="O248" s="289"/>
      <c r="P248" s="289"/>
      <c r="Q248" s="289"/>
      <c r="R248" s="289"/>
      <c r="S248" s="413"/>
      <c r="T248" s="288"/>
      <c r="U248" s="80"/>
      <c r="V248" s="80"/>
      <c r="W248" s="80"/>
      <c r="X248" s="80"/>
    </row>
    <row r="249" spans="1:24" ht="15.75" customHeight="1">
      <c r="A249" s="96"/>
      <c r="B249" s="96">
        <v>46072</v>
      </c>
      <c r="C249" s="97" t="str">
        <f t="shared" si="5"/>
        <v>quinta-feira</v>
      </c>
      <c r="D249" s="82">
        <f>SUMIFS('📋 Despesas'!L:L,'📋 Despesas'!O:O,B249)</f>
        <v>0</v>
      </c>
      <c r="E249" s="80"/>
      <c r="F249" s="80"/>
      <c r="G249" s="451"/>
      <c r="H249" s="451"/>
      <c r="I249" s="458"/>
      <c r="J249" s="451"/>
      <c r="K249" s="452"/>
      <c r="L249" s="451"/>
      <c r="M249" s="451"/>
      <c r="N249" s="289"/>
      <c r="O249" s="289"/>
      <c r="P249" s="289"/>
      <c r="Q249" s="289"/>
      <c r="R249" s="289"/>
      <c r="S249" s="413"/>
      <c r="T249" s="288"/>
      <c r="U249" s="80"/>
      <c r="V249" s="80"/>
      <c r="W249" s="80"/>
      <c r="X249" s="80"/>
    </row>
    <row r="250" spans="1:24" ht="15.75" customHeight="1">
      <c r="A250" s="96"/>
      <c r="B250" s="96">
        <v>46073</v>
      </c>
      <c r="C250" s="97" t="str">
        <f t="shared" si="5"/>
        <v>sexta-feira</v>
      </c>
      <c r="D250" s="82">
        <f>SUMIFS('📋 Despesas'!L:L,'📋 Despesas'!O:O,B250)</f>
        <v>0</v>
      </c>
      <c r="E250" s="80"/>
      <c r="F250" s="80"/>
      <c r="G250" s="451"/>
      <c r="H250" s="451"/>
      <c r="I250" s="458"/>
      <c r="J250" s="451"/>
      <c r="K250" s="452"/>
      <c r="L250" s="451"/>
      <c r="M250" s="451"/>
      <c r="N250" s="289"/>
      <c r="O250" s="289"/>
      <c r="P250" s="289"/>
      <c r="Q250" s="289"/>
      <c r="R250" s="289"/>
      <c r="S250" s="413"/>
      <c r="T250" s="288"/>
      <c r="U250" s="80"/>
      <c r="V250" s="80"/>
      <c r="W250" s="80"/>
      <c r="X250" s="80"/>
    </row>
    <row r="251" spans="1:24" ht="15.75" customHeight="1">
      <c r="A251" s="96"/>
      <c r="B251" s="96">
        <v>46074</v>
      </c>
      <c r="C251" s="97" t="str">
        <f t="shared" si="5"/>
        <v>sábado</v>
      </c>
      <c r="D251" s="82">
        <f>SUMIFS('📋 Despesas'!L:L,'📋 Despesas'!O:O,B251)</f>
        <v>0</v>
      </c>
      <c r="E251" s="80"/>
      <c r="F251" s="80"/>
      <c r="G251" s="451"/>
      <c r="H251" s="451"/>
      <c r="I251" s="458"/>
      <c r="J251" s="451"/>
      <c r="K251" s="452"/>
      <c r="L251" s="451"/>
      <c r="M251" s="451"/>
      <c r="N251" s="289"/>
      <c r="O251" s="289"/>
      <c r="P251" s="289"/>
      <c r="Q251" s="289"/>
      <c r="R251" s="289"/>
      <c r="S251" s="413"/>
      <c r="T251" s="288"/>
      <c r="U251" s="80"/>
      <c r="V251" s="80"/>
      <c r="W251" s="80"/>
      <c r="X251" s="80"/>
    </row>
    <row r="252" spans="1:24" ht="15.75" customHeight="1">
      <c r="A252" s="96"/>
      <c r="B252" s="96">
        <v>46075</v>
      </c>
      <c r="C252" s="97" t="str">
        <f t="shared" si="5"/>
        <v>domingo</v>
      </c>
      <c r="D252" s="82">
        <f>SUMIFS('📋 Despesas'!L:L,'📋 Despesas'!O:O,B252)</f>
        <v>0</v>
      </c>
      <c r="E252" s="80"/>
      <c r="F252" s="80"/>
      <c r="G252" s="451"/>
      <c r="H252" s="451"/>
      <c r="I252" s="458"/>
      <c r="J252" s="451"/>
      <c r="K252" s="452"/>
      <c r="L252" s="451"/>
      <c r="M252" s="451"/>
      <c r="N252" s="289"/>
      <c r="O252" s="289"/>
      <c r="P252" s="289"/>
      <c r="Q252" s="289"/>
      <c r="R252" s="289"/>
      <c r="S252" s="413"/>
      <c r="T252" s="288"/>
      <c r="U252" s="80"/>
      <c r="V252" s="80"/>
      <c r="W252" s="80"/>
      <c r="X252" s="80"/>
    </row>
    <row r="253" spans="1:24" ht="15.75" customHeight="1">
      <c r="A253" s="96"/>
      <c r="B253" s="96">
        <v>46076</v>
      </c>
      <c r="C253" s="97" t="str">
        <f t="shared" si="5"/>
        <v>segunda-feira</v>
      </c>
      <c r="D253" s="82">
        <f>SUMIFS('📋 Despesas'!L:L,'📋 Despesas'!O:O,B253)</f>
        <v>0</v>
      </c>
      <c r="E253" s="80"/>
      <c r="F253" s="80"/>
      <c r="G253" s="451"/>
      <c r="H253" s="451"/>
      <c r="I253" s="458"/>
      <c r="J253" s="451"/>
      <c r="K253" s="452"/>
      <c r="L253" s="451"/>
      <c r="M253" s="451"/>
      <c r="N253" s="289"/>
      <c r="O253" s="289"/>
      <c r="P253" s="289"/>
      <c r="Q253" s="289"/>
      <c r="R253" s="289"/>
      <c r="S253" s="413"/>
      <c r="T253" s="288"/>
      <c r="U253" s="80"/>
      <c r="V253" s="80"/>
      <c r="W253" s="80"/>
      <c r="X253" s="80"/>
    </row>
    <row r="254" spans="1:24" ht="15.75" customHeight="1">
      <c r="A254" s="96"/>
      <c r="B254" s="96">
        <v>46077</v>
      </c>
      <c r="C254" s="97" t="str">
        <f t="shared" si="5"/>
        <v>terça-feira</v>
      </c>
      <c r="D254" s="82">
        <f>SUMIFS('📋 Despesas'!L:L,'📋 Despesas'!O:O,B254)</f>
        <v>0</v>
      </c>
      <c r="E254" s="80"/>
      <c r="F254" s="80"/>
      <c r="G254" s="451"/>
      <c r="H254" s="451"/>
      <c r="I254" s="458"/>
      <c r="J254" s="451"/>
      <c r="K254" s="452"/>
      <c r="L254" s="451"/>
      <c r="M254" s="451"/>
      <c r="N254" s="289"/>
      <c r="O254" s="289"/>
      <c r="P254" s="289"/>
      <c r="Q254" s="289"/>
      <c r="R254" s="289"/>
      <c r="S254" s="413"/>
      <c r="T254" s="288"/>
      <c r="U254" s="80"/>
      <c r="V254" s="80"/>
      <c r="W254" s="80"/>
      <c r="X254" s="80"/>
    </row>
    <row r="255" spans="1:24" ht="15.75" customHeight="1">
      <c r="A255" s="96"/>
      <c r="B255" s="96">
        <v>46078</v>
      </c>
      <c r="C255" s="97" t="str">
        <f t="shared" si="5"/>
        <v>quarta-feira</v>
      </c>
      <c r="D255" s="82">
        <f>SUMIFS('📋 Despesas'!L:L,'📋 Despesas'!O:O,B255)</f>
        <v>0</v>
      </c>
      <c r="E255" s="80"/>
      <c r="F255" s="80"/>
      <c r="G255" s="451"/>
      <c r="H255" s="451"/>
      <c r="I255" s="458"/>
      <c r="J255" s="451"/>
      <c r="K255" s="452"/>
      <c r="L255" s="451"/>
      <c r="M255" s="451"/>
      <c r="N255" s="289"/>
      <c r="O255" s="289"/>
      <c r="P255" s="289"/>
      <c r="Q255" s="289"/>
      <c r="R255" s="289"/>
      <c r="S255" s="413"/>
      <c r="T255" s="288"/>
      <c r="U255" s="80"/>
      <c r="V255" s="80"/>
      <c r="W255" s="80"/>
      <c r="X255" s="80"/>
    </row>
    <row r="256" spans="1:24" ht="15.75" customHeight="1">
      <c r="A256" s="96"/>
      <c r="B256" s="96">
        <v>46079</v>
      </c>
      <c r="C256" s="97" t="str">
        <f t="shared" si="5"/>
        <v>quinta-feira</v>
      </c>
      <c r="D256" s="82">
        <f>SUMIFS('📋 Despesas'!L:L,'📋 Despesas'!O:O,B256)</f>
        <v>0</v>
      </c>
      <c r="E256" s="80"/>
      <c r="F256" s="80"/>
      <c r="G256" s="451"/>
      <c r="H256" s="451"/>
      <c r="I256" s="458"/>
      <c r="J256" s="451"/>
      <c r="K256" s="452"/>
      <c r="L256" s="451"/>
      <c r="M256" s="451"/>
      <c r="N256" s="289"/>
      <c r="O256" s="289"/>
      <c r="P256" s="289"/>
      <c r="Q256" s="289"/>
      <c r="R256" s="289"/>
      <c r="S256" s="413"/>
      <c r="T256" s="288"/>
      <c r="U256" s="80"/>
      <c r="V256" s="80"/>
      <c r="W256" s="80"/>
      <c r="X256" s="80"/>
    </row>
    <row r="257" spans="1:24" ht="15.75" customHeight="1">
      <c r="A257" s="96"/>
      <c r="B257" s="96">
        <v>46080</v>
      </c>
      <c r="C257" s="97" t="str">
        <f t="shared" si="5"/>
        <v>sexta-feira</v>
      </c>
      <c r="D257" s="82">
        <f>SUMIFS('📋 Despesas'!L:L,'📋 Despesas'!O:O,B257)</f>
        <v>0</v>
      </c>
      <c r="E257" s="80"/>
      <c r="F257" s="80"/>
      <c r="G257" s="451"/>
      <c r="H257" s="451"/>
      <c r="I257" s="458"/>
      <c r="J257" s="451"/>
      <c r="K257" s="452"/>
      <c r="L257" s="451"/>
      <c r="M257" s="451"/>
      <c r="N257" s="289"/>
      <c r="O257" s="289"/>
      <c r="P257" s="289"/>
      <c r="Q257" s="289"/>
      <c r="R257" s="289"/>
      <c r="S257" s="413"/>
      <c r="T257" s="288"/>
      <c r="U257" s="80"/>
      <c r="V257" s="80"/>
      <c r="W257" s="80"/>
      <c r="X257" s="80"/>
    </row>
    <row r="258" spans="1:24" ht="15.75" customHeight="1">
      <c r="A258" s="96"/>
      <c r="B258" s="96">
        <v>46081</v>
      </c>
      <c r="C258" s="97" t="str">
        <f t="shared" si="5"/>
        <v>sábado</v>
      </c>
      <c r="D258" s="82">
        <f>SUMIFS('📋 Despesas'!L:L,'📋 Despesas'!O:O,B258)</f>
        <v>0</v>
      </c>
      <c r="E258" s="80"/>
      <c r="F258" s="80"/>
      <c r="G258" s="451"/>
      <c r="H258" s="451"/>
      <c r="I258" s="458"/>
      <c r="J258" s="451"/>
      <c r="K258" s="452"/>
      <c r="L258" s="451"/>
      <c r="M258" s="451"/>
      <c r="N258" s="289"/>
      <c r="O258" s="289"/>
      <c r="P258" s="289"/>
      <c r="Q258" s="289"/>
      <c r="R258" s="289"/>
      <c r="S258" s="413"/>
      <c r="T258" s="288"/>
      <c r="U258" s="80"/>
      <c r="V258" s="80"/>
      <c r="W258" s="80"/>
      <c r="X258" s="80"/>
    </row>
    <row r="259" spans="1:24" ht="15.75" customHeight="1">
      <c r="A259" s="96"/>
      <c r="B259" s="96">
        <v>46082</v>
      </c>
      <c r="C259" s="97" t="str">
        <f t="shared" si="5"/>
        <v>domingo</v>
      </c>
      <c r="D259" s="82">
        <f>SUMIFS('📋 Despesas'!L:L,'📋 Despesas'!O:O,B259)</f>
        <v>0</v>
      </c>
      <c r="E259" s="80"/>
      <c r="F259" s="80"/>
      <c r="G259" s="451"/>
      <c r="H259" s="451"/>
      <c r="I259" s="458"/>
      <c r="J259" s="451"/>
      <c r="K259" s="452"/>
      <c r="L259" s="451"/>
      <c r="M259" s="451"/>
      <c r="N259" s="289"/>
      <c r="O259" s="289"/>
      <c r="P259" s="289"/>
      <c r="Q259" s="289"/>
      <c r="R259" s="289"/>
      <c r="S259" s="413"/>
      <c r="T259" s="288"/>
      <c r="U259" s="80"/>
      <c r="V259" s="80"/>
      <c r="W259" s="80"/>
      <c r="X259" s="80"/>
    </row>
    <row r="260" spans="1:24" ht="15.75" customHeight="1">
      <c r="A260" s="96"/>
      <c r="B260" s="96">
        <v>46083</v>
      </c>
      <c r="C260" s="97" t="str">
        <f t="shared" si="5"/>
        <v>segunda-feira</v>
      </c>
      <c r="D260" s="82">
        <f>SUMIFS('📋 Despesas'!L:L,'📋 Despesas'!O:O,B260)</f>
        <v>0</v>
      </c>
      <c r="E260" s="80"/>
      <c r="F260" s="80"/>
      <c r="G260" s="451"/>
      <c r="H260" s="451"/>
      <c r="I260" s="458"/>
      <c r="J260" s="451"/>
      <c r="K260" s="452"/>
      <c r="L260" s="451"/>
      <c r="M260" s="451"/>
      <c r="N260" s="289"/>
      <c r="O260" s="289"/>
      <c r="P260" s="289"/>
      <c r="Q260" s="289"/>
      <c r="R260" s="289"/>
      <c r="S260" s="413"/>
      <c r="T260" s="288"/>
      <c r="U260" s="80"/>
      <c r="V260" s="80"/>
      <c r="W260" s="80"/>
      <c r="X260" s="80"/>
    </row>
    <row r="261" spans="1:24" ht="15.75" customHeight="1">
      <c r="A261" s="96"/>
      <c r="B261" s="96">
        <v>46084</v>
      </c>
      <c r="C261" s="97" t="str">
        <f t="shared" si="5"/>
        <v>terça-feira</v>
      </c>
      <c r="D261" s="82">
        <f>SUMIFS('📋 Despesas'!L:L,'📋 Despesas'!O:O,B261)</f>
        <v>63.24</v>
      </c>
      <c r="E261" s="80"/>
      <c r="F261" s="80"/>
      <c r="G261" s="451"/>
      <c r="H261" s="451"/>
      <c r="I261" s="458"/>
      <c r="J261" s="451"/>
      <c r="K261" s="452"/>
      <c r="L261" s="451"/>
      <c r="M261" s="451"/>
      <c r="N261" s="289"/>
      <c r="O261" s="289"/>
      <c r="P261" s="289"/>
      <c r="Q261" s="289"/>
      <c r="R261" s="289"/>
      <c r="S261" s="413"/>
      <c r="T261" s="288"/>
      <c r="U261" s="80"/>
      <c r="V261" s="80"/>
      <c r="W261" s="80"/>
      <c r="X261" s="80"/>
    </row>
    <row r="262" spans="1:24" ht="15.75" customHeight="1">
      <c r="A262" s="96"/>
      <c r="B262" s="96">
        <v>46085</v>
      </c>
      <c r="C262" s="97" t="str">
        <f t="shared" si="5"/>
        <v>quarta-feira</v>
      </c>
      <c r="D262" s="82">
        <f>SUMIFS('📋 Despesas'!L:L,'📋 Despesas'!O:O,B262)</f>
        <v>0</v>
      </c>
      <c r="E262" s="80"/>
      <c r="F262" s="80"/>
      <c r="G262" s="451"/>
      <c r="H262" s="451"/>
      <c r="I262" s="458"/>
      <c r="J262" s="451"/>
      <c r="K262" s="452"/>
      <c r="L262" s="451"/>
      <c r="M262" s="451"/>
      <c r="N262" s="289"/>
      <c r="O262" s="289"/>
      <c r="P262" s="289"/>
      <c r="Q262" s="289"/>
      <c r="R262" s="289"/>
      <c r="S262" s="413"/>
      <c r="T262" s="288"/>
      <c r="U262" s="80"/>
      <c r="V262" s="80"/>
      <c r="W262" s="80"/>
      <c r="X262" s="80"/>
    </row>
    <row r="263" spans="1:24" ht="15.75" customHeight="1">
      <c r="A263" s="96"/>
      <c r="B263" s="96">
        <v>46086</v>
      </c>
      <c r="C263" s="97" t="str">
        <f t="shared" si="5"/>
        <v>quinta-feira</v>
      </c>
      <c r="D263" s="82">
        <f>SUMIFS('📋 Despesas'!L:L,'📋 Despesas'!O:O,B263)</f>
        <v>0</v>
      </c>
      <c r="E263" s="80"/>
      <c r="F263" s="80"/>
      <c r="G263" s="451"/>
      <c r="H263" s="451"/>
      <c r="I263" s="458"/>
      <c r="J263" s="451"/>
      <c r="K263" s="452"/>
      <c r="L263" s="451"/>
      <c r="M263" s="451"/>
      <c r="N263" s="289"/>
      <c r="O263" s="289"/>
      <c r="P263" s="289"/>
      <c r="Q263" s="289"/>
      <c r="R263" s="289"/>
      <c r="S263" s="413"/>
      <c r="T263" s="288"/>
      <c r="U263" s="80"/>
      <c r="V263" s="80"/>
      <c r="W263" s="80"/>
      <c r="X263" s="80"/>
    </row>
    <row r="264" spans="1:24" ht="15.75" customHeight="1">
      <c r="A264" s="96"/>
      <c r="B264" s="96">
        <v>46087</v>
      </c>
      <c r="C264" s="97" t="str">
        <f t="shared" si="5"/>
        <v>sexta-feira</v>
      </c>
      <c r="D264" s="82">
        <f>SUMIFS('📋 Despesas'!L:L,'📋 Despesas'!O:O,B264)</f>
        <v>0</v>
      </c>
      <c r="E264" s="80"/>
      <c r="F264" s="80"/>
      <c r="G264" s="451"/>
      <c r="H264" s="451"/>
      <c r="I264" s="458"/>
      <c r="J264" s="451"/>
      <c r="K264" s="452"/>
      <c r="L264" s="451"/>
      <c r="M264" s="451"/>
      <c r="N264" s="289"/>
      <c r="O264" s="289"/>
      <c r="P264" s="289"/>
      <c r="Q264" s="289"/>
      <c r="R264" s="289"/>
      <c r="S264" s="413"/>
      <c r="T264" s="288"/>
      <c r="U264" s="80"/>
      <c r="V264" s="80"/>
      <c r="W264" s="80"/>
      <c r="X264" s="80"/>
    </row>
    <row r="265" spans="1:24" ht="15.75" customHeight="1">
      <c r="A265" s="96"/>
      <c r="B265" s="96">
        <v>46088</v>
      </c>
      <c r="C265" s="97" t="str">
        <f t="shared" si="5"/>
        <v>sábado</v>
      </c>
      <c r="D265" s="82">
        <f>SUMIFS('📋 Despesas'!L:L,'📋 Despesas'!O:O,B265)</f>
        <v>0</v>
      </c>
      <c r="E265" s="80"/>
      <c r="F265" s="80"/>
      <c r="G265" s="451"/>
      <c r="H265" s="451"/>
      <c r="I265" s="458"/>
      <c r="J265" s="451"/>
      <c r="K265" s="452"/>
      <c r="L265" s="451"/>
      <c r="M265" s="451"/>
      <c r="N265" s="289"/>
      <c r="O265" s="289"/>
      <c r="P265" s="289"/>
      <c r="Q265" s="289"/>
      <c r="R265" s="289"/>
      <c r="S265" s="413"/>
      <c r="T265" s="288"/>
      <c r="U265" s="80"/>
      <c r="V265" s="80"/>
      <c r="W265" s="80"/>
      <c r="X265" s="80"/>
    </row>
    <row r="266" spans="1:24" ht="15.75" customHeight="1">
      <c r="A266" s="96"/>
      <c r="B266" s="96">
        <v>46089</v>
      </c>
      <c r="C266" s="97" t="str">
        <f t="shared" si="5"/>
        <v>domingo</v>
      </c>
      <c r="D266" s="82">
        <f>SUMIFS('📋 Despesas'!L:L,'📋 Despesas'!O:O,B266)</f>
        <v>0</v>
      </c>
      <c r="E266" s="80"/>
      <c r="F266" s="80"/>
      <c r="G266" s="451"/>
      <c r="H266" s="451"/>
      <c r="I266" s="458"/>
      <c r="J266" s="451"/>
      <c r="K266" s="452"/>
      <c r="L266" s="451"/>
      <c r="M266" s="451"/>
      <c r="N266" s="289"/>
      <c r="O266" s="289"/>
      <c r="P266" s="289"/>
      <c r="Q266" s="289"/>
      <c r="R266" s="289"/>
      <c r="S266" s="413"/>
      <c r="T266" s="288"/>
      <c r="U266" s="80"/>
      <c r="V266" s="80"/>
      <c r="W266" s="80"/>
      <c r="X266" s="80"/>
    </row>
    <row r="267" spans="1:24" ht="15.75" customHeight="1">
      <c r="A267" s="96"/>
      <c r="B267" s="96">
        <v>46090</v>
      </c>
      <c r="C267" s="97" t="str">
        <f t="shared" si="5"/>
        <v>segunda-feira</v>
      </c>
      <c r="D267" s="82">
        <f>SUMIFS('📋 Despesas'!L:L,'📋 Despesas'!O:O,B267)</f>
        <v>0</v>
      </c>
      <c r="E267" s="80"/>
      <c r="F267" s="80"/>
      <c r="G267" s="451"/>
      <c r="H267" s="451"/>
      <c r="I267" s="458"/>
      <c r="J267" s="451"/>
      <c r="K267" s="452"/>
      <c r="L267" s="451"/>
      <c r="M267" s="451"/>
      <c r="N267" s="289"/>
      <c r="O267" s="289"/>
      <c r="P267" s="289"/>
      <c r="Q267" s="289"/>
      <c r="R267" s="289"/>
      <c r="S267" s="413"/>
      <c r="T267" s="288"/>
      <c r="U267" s="80"/>
      <c r="V267" s="80"/>
      <c r="W267" s="80"/>
      <c r="X267" s="80"/>
    </row>
    <row r="268" spans="1:24" ht="15.75" customHeight="1">
      <c r="A268" s="96"/>
      <c r="B268" s="96">
        <v>46091</v>
      </c>
      <c r="C268" s="97" t="str">
        <f t="shared" si="5"/>
        <v>terça-feira</v>
      </c>
      <c r="D268" s="82">
        <f>SUMIFS('📋 Despesas'!L:L,'📋 Despesas'!O:O,B268)</f>
        <v>0</v>
      </c>
      <c r="E268" s="80"/>
      <c r="F268" s="80"/>
      <c r="G268" s="451"/>
      <c r="H268" s="451"/>
      <c r="I268" s="458"/>
      <c r="J268" s="451"/>
      <c r="K268" s="452"/>
      <c r="L268" s="451"/>
      <c r="M268" s="451"/>
      <c r="N268" s="289"/>
      <c r="O268" s="289"/>
      <c r="P268" s="289"/>
      <c r="Q268" s="289"/>
      <c r="R268" s="289"/>
      <c r="S268" s="413"/>
      <c r="T268" s="288"/>
      <c r="U268" s="80"/>
      <c r="V268" s="80"/>
      <c r="W268" s="80"/>
      <c r="X268" s="80"/>
    </row>
    <row r="269" spans="1:24" ht="15.75" customHeight="1">
      <c r="A269" s="96"/>
      <c r="B269" s="96">
        <v>46092</v>
      </c>
      <c r="C269" s="97" t="str">
        <f t="shared" si="5"/>
        <v>quarta-feira</v>
      </c>
      <c r="D269" s="82">
        <f>SUMIFS('📋 Despesas'!L:L,'📋 Despesas'!O:O,B269)</f>
        <v>0</v>
      </c>
      <c r="E269" s="80"/>
      <c r="F269" s="80"/>
      <c r="G269" s="451"/>
      <c r="H269" s="451"/>
      <c r="I269" s="458"/>
      <c r="J269" s="451"/>
      <c r="K269" s="452"/>
      <c r="L269" s="451"/>
      <c r="M269" s="451"/>
      <c r="N269" s="289"/>
      <c r="O269" s="289"/>
      <c r="P269" s="289"/>
      <c r="Q269" s="289"/>
      <c r="R269" s="289"/>
      <c r="S269" s="413"/>
      <c r="T269" s="288"/>
      <c r="U269" s="80"/>
      <c r="V269" s="80"/>
      <c r="W269" s="80"/>
      <c r="X269" s="80"/>
    </row>
    <row r="270" spans="1:24" ht="15.75" customHeight="1">
      <c r="A270" s="96"/>
      <c r="B270" s="96">
        <v>46093</v>
      </c>
      <c r="C270" s="97" t="str">
        <f t="shared" si="5"/>
        <v>quinta-feira</v>
      </c>
      <c r="D270" s="82">
        <f>SUMIFS('📋 Despesas'!L:L,'📋 Despesas'!O:O,B270)</f>
        <v>0</v>
      </c>
      <c r="E270" s="80"/>
      <c r="F270" s="80"/>
      <c r="G270" s="451"/>
      <c r="H270" s="451"/>
      <c r="I270" s="458"/>
      <c r="J270" s="451"/>
      <c r="K270" s="452"/>
      <c r="L270" s="451"/>
      <c r="M270" s="451"/>
      <c r="N270" s="289"/>
      <c r="O270" s="289"/>
      <c r="P270" s="289"/>
      <c r="Q270" s="289"/>
      <c r="R270" s="289"/>
      <c r="S270" s="413"/>
      <c r="T270" s="288"/>
      <c r="U270" s="80"/>
      <c r="V270" s="80"/>
      <c r="W270" s="80"/>
      <c r="X270" s="80"/>
    </row>
    <row r="271" spans="1:24" ht="15.75" customHeight="1">
      <c r="A271" s="96"/>
      <c r="B271" s="96">
        <v>46094</v>
      </c>
      <c r="C271" s="97" t="str">
        <f t="shared" si="5"/>
        <v>sexta-feira</v>
      </c>
      <c r="D271" s="82">
        <f>SUMIFS('📋 Despesas'!L:L,'📋 Despesas'!O:O,B271)</f>
        <v>0</v>
      </c>
      <c r="E271" s="80"/>
      <c r="F271" s="80"/>
      <c r="G271" s="451"/>
      <c r="H271" s="451"/>
      <c r="I271" s="458"/>
      <c r="J271" s="451"/>
      <c r="K271" s="452"/>
      <c r="L271" s="451"/>
      <c r="M271" s="451"/>
      <c r="N271" s="289"/>
      <c r="O271" s="289"/>
      <c r="P271" s="289"/>
      <c r="Q271" s="289"/>
      <c r="R271" s="289"/>
      <c r="S271" s="413"/>
      <c r="T271" s="288"/>
      <c r="U271" s="80"/>
      <c r="V271" s="80"/>
      <c r="W271" s="80"/>
      <c r="X271" s="80"/>
    </row>
    <row r="272" spans="1:24" ht="15.75" customHeight="1">
      <c r="A272" s="96"/>
      <c r="B272" s="96">
        <v>46095</v>
      </c>
      <c r="C272" s="97" t="str">
        <f t="shared" si="5"/>
        <v>sábado</v>
      </c>
      <c r="D272" s="82">
        <f>SUMIFS('📋 Despesas'!L:L,'📋 Despesas'!O:O,B272)</f>
        <v>0</v>
      </c>
      <c r="E272" s="80"/>
      <c r="F272" s="80"/>
      <c r="G272" s="451"/>
      <c r="H272" s="451"/>
      <c r="I272" s="458"/>
      <c r="J272" s="451"/>
      <c r="K272" s="452"/>
      <c r="L272" s="451"/>
      <c r="M272" s="451"/>
      <c r="N272" s="289"/>
      <c r="O272" s="289"/>
      <c r="P272" s="289"/>
      <c r="Q272" s="289"/>
      <c r="R272" s="289"/>
      <c r="S272" s="413"/>
      <c r="T272" s="288"/>
      <c r="U272" s="80"/>
      <c r="V272" s="80"/>
      <c r="W272" s="80"/>
      <c r="X272" s="80"/>
    </row>
    <row r="273" spans="1:24" ht="15.75" customHeight="1">
      <c r="A273" s="96"/>
      <c r="B273" s="96">
        <v>46096</v>
      </c>
      <c r="C273" s="97" t="str">
        <f t="shared" ref="C273:C336" si="6">IF(B273&lt;&gt;"",TEXT(WEEKDAY(B273),"dddd"),"")</f>
        <v>domingo</v>
      </c>
      <c r="D273" s="82">
        <f>SUMIFS('📋 Despesas'!L:L,'📋 Despesas'!O:O,B273)</f>
        <v>0</v>
      </c>
      <c r="E273" s="80"/>
      <c r="F273" s="80"/>
      <c r="G273" s="451"/>
      <c r="H273" s="451"/>
      <c r="I273" s="458"/>
      <c r="J273" s="451"/>
      <c r="K273" s="452"/>
      <c r="L273" s="451"/>
      <c r="M273" s="451"/>
      <c r="N273" s="289"/>
      <c r="O273" s="289"/>
      <c r="P273" s="289"/>
      <c r="Q273" s="289"/>
      <c r="R273" s="289"/>
      <c r="S273" s="413"/>
      <c r="T273" s="288"/>
      <c r="U273" s="80"/>
      <c r="V273" s="80"/>
      <c r="W273" s="80"/>
      <c r="X273" s="80"/>
    </row>
    <row r="274" spans="1:24" ht="15.75" customHeight="1">
      <c r="A274" s="96"/>
      <c r="B274" s="96">
        <v>46097</v>
      </c>
      <c r="C274" s="97" t="str">
        <f t="shared" si="6"/>
        <v>segunda-feira</v>
      </c>
      <c r="D274" s="82">
        <f>SUMIFS('📋 Despesas'!L:L,'📋 Despesas'!O:O,B274)</f>
        <v>0</v>
      </c>
      <c r="E274" s="80"/>
      <c r="F274" s="80"/>
      <c r="G274" s="451"/>
      <c r="H274" s="451"/>
      <c r="I274" s="458"/>
      <c r="J274" s="451"/>
      <c r="K274" s="452"/>
      <c r="L274" s="451"/>
      <c r="M274" s="451"/>
      <c r="N274" s="289"/>
      <c r="O274" s="289"/>
      <c r="P274" s="289"/>
      <c r="Q274" s="289"/>
      <c r="R274" s="289"/>
      <c r="S274" s="413"/>
      <c r="T274" s="288"/>
      <c r="U274" s="80"/>
      <c r="V274" s="80"/>
      <c r="W274" s="80"/>
      <c r="X274" s="80"/>
    </row>
    <row r="275" spans="1:24" ht="15.75" customHeight="1">
      <c r="A275" s="96"/>
      <c r="B275" s="96">
        <v>46098</v>
      </c>
      <c r="C275" s="97" t="str">
        <f t="shared" si="6"/>
        <v>terça-feira</v>
      </c>
      <c r="D275" s="82">
        <f>SUMIFS('📋 Despesas'!L:L,'📋 Despesas'!O:O,B275)</f>
        <v>0</v>
      </c>
      <c r="E275" s="80"/>
      <c r="F275" s="80"/>
      <c r="G275" s="451"/>
      <c r="H275" s="451"/>
      <c r="I275" s="458"/>
      <c r="J275" s="451"/>
      <c r="K275" s="452"/>
      <c r="L275" s="451"/>
      <c r="M275" s="451"/>
      <c r="N275" s="289"/>
      <c r="O275" s="289"/>
      <c r="P275" s="289"/>
      <c r="Q275" s="289"/>
      <c r="R275" s="289"/>
      <c r="S275" s="413"/>
      <c r="T275" s="288"/>
      <c r="U275" s="80"/>
      <c r="V275" s="80"/>
      <c r="W275" s="80"/>
      <c r="X275" s="80"/>
    </row>
    <row r="276" spans="1:24" ht="15.75" customHeight="1">
      <c r="A276" s="96"/>
      <c r="B276" s="96">
        <v>46099</v>
      </c>
      <c r="C276" s="97" t="str">
        <f t="shared" si="6"/>
        <v>quarta-feira</v>
      </c>
      <c r="D276" s="82">
        <f>SUMIFS('📋 Despesas'!L:L,'📋 Despesas'!O:O,B276)</f>
        <v>0</v>
      </c>
      <c r="E276" s="80"/>
      <c r="F276" s="80"/>
      <c r="G276" s="451"/>
      <c r="H276" s="451"/>
      <c r="I276" s="458"/>
      <c r="J276" s="451"/>
      <c r="K276" s="452"/>
      <c r="L276" s="451"/>
      <c r="M276" s="451"/>
      <c r="N276" s="289"/>
      <c r="O276" s="289"/>
      <c r="P276" s="289"/>
      <c r="Q276" s="289"/>
      <c r="R276" s="289"/>
      <c r="S276" s="413"/>
      <c r="T276" s="288"/>
      <c r="U276" s="80"/>
      <c r="V276" s="80"/>
      <c r="W276" s="80"/>
      <c r="X276" s="80"/>
    </row>
    <row r="277" spans="1:24" ht="15.75" customHeight="1">
      <c r="A277" s="96"/>
      <c r="B277" s="96">
        <v>46100</v>
      </c>
      <c r="C277" s="97" t="str">
        <f t="shared" si="6"/>
        <v>quinta-feira</v>
      </c>
      <c r="D277" s="82">
        <f>SUMIFS('📋 Despesas'!L:L,'📋 Despesas'!O:O,B277)</f>
        <v>0</v>
      </c>
      <c r="E277" s="80"/>
      <c r="F277" s="80"/>
      <c r="G277" s="451"/>
      <c r="H277" s="451"/>
      <c r="I277" s="458"/>
      <c r="J277" s="451"/>
      <c r="K277" s="452"/>
      <c r="L277" s="451"/>
      <c r="M277" s="451"/>
      <c r="N277" s="289"/>
      <c r="O277" s="289"/>
      <c r="P277" s="289"/>
      <c r="Q277" s="289"/>
      <c r="R277" s="289"/>
      <c r="S277" s="413"/>
      <c r="T277" s="288"/>
      <c r="U277" s="80"/>
      <c r="V277" s="80"/>
      <c r="W277" s="80"/>
      <c r="X277" s="80"/>
    </row>
    <row r="278" spans="1:24" ht="15.75" customHeight="1">
      <c r="A278" s="96"/>
      <c r="B278" s="96">
        <v>46101</v>
      </c>
      <c r="C278" s="97" t="str">
        <f t="shared" si="6"/>
        <v>sexta-feira</v>
      </c>
      <c r="D278" s="82">
        <f>SUMIFS('📋 Despesas'!L:L,'📋 Despesas'!O:O,B278)</f>
        <v>0</v>
      </c>
      <c r="E278" s="80"/>
      <c r="F278" s="80"/>
      <c r="G278" s="451"/>
      <c r="H278" s="451"/>
      <c r="I278" s="458"/>
      <c r="J278" s="451"/>
      <c r="K278" s="452"/>
      <c r="L278" s="451"/>
      <c r="M278" s="451"/>
      <c r="N278" s="289"/>
      <c r="O278" s="289"/>
      <c r="P278" s="289"/>
      <c r="Q278" s="289"/>
      <c r="R278" s="289"/>
      <c r="S278" s="413"/>
      <c r="T278" s="288"/>
      <c r="U278" s="80"/>
      <c r="V278" s="80"/>
      <c r="W278" s="80"/>
      <c r="X278" s="80"/>
    </row>
    <row r="279" spans="1:24" ht="15.75" customHeight="1">
      <c r="A279" s="96"/>
      <c r="B279" s="96">
        <v>46102</v>
      </c>
      <c r="C279" s="97" t="str">
        <f t="shared" si="6"/>
        <v>sábado</v>
      </c>
      <c r="D279" s="82">
        <f>SUMIFS('📋 Despesas'!L:L,'📋 Despesas'!O:O,B279)</f>
        <v>0</v>
      </c>
      <c r="E279" s="80"/>
      <c r="F279" s="80"/>
      <c r="G279" s="451"/>
      <c r="H279" s="451"/>
      <c r="I279" s="458"/>
      <c r="J279" s="451"/>
      <c r="K279" s="452"/>
      <c r="L279" s="451"/>
      <c r="M279" s="451"/>
      <c r="N279" s="289"/>
      <c r="O279" s="289"/>
      <c r="P279" s="289"/>
      <c r="Q279" s="289"/>
      <c r="R279" s="289"/>
      <c r="S279" s="413"/>
      <c r="T279" s="288"/>
      <c r="U279" s="80"/>
      <c r="V279" s="80"/>
      <c r="W279" s="80"/>
      <c r="X279" s="80"/>
    </row>
    <row r="280" spans="1:24" ht="15.75" customHeight="1">
      <c r="A280" s="96"/>
      <c r="B280" s="96">
        <v>46103</v>
      </c>
      <c r="C280" s="97" t="str">
        <f t="shared" si="6"/>
        <v>domingo</v>
      </c>
      <c r="D280" s="82">
        <f>SUMIFS('📋 Despesas'!L:L,'📋 Despesas'!O:O,B280)</f>
        <v>0</v>
      </c>
      <c r="E280" s="80"/>
      <c r="F280" s="80"/>
      <c r="G280" s="451"/>
      <c r="H280" s="451"/>
      <c r="I280" s="458"/>
      <c r="J280" s="451"/>
      <c r="K280" s="452"/>
      <c r="L280" s="451"/>
      <c r="M280" s="451"/>
      <c r="N280" s="289"/>
      <c r="O280" s="289"/>
      <c r="P280" s="289"/>
      <c r="Q280" s="289"/>
      <c r="R280" s="289"/>
      <c r="S280" s="413"/>
      <c r="T280" s="288"/>
      <c r="U280" s="80"/>
      <c r="V280" s="80"/>
      <c r="W280" s="80"/>
      <c r="X280" s="80"/>
    </row>
    <row r="281" spans="1:24" ht="15.75" customHeight="1">
      <c r="A281" s="96"/>
      <c r="B281" s="96">
        <v>46104</v>
      </c>
      <c r="C281" s="97" t="str">
        <f t="shared" si="6"/>
        <v>segunda-feira</v>
      </c>
      <c r="D281" s="82">
        <f>SUMIFS('📋 Despesas'!L:L,'📋 Despesas'!O:O,B281)</f>
        <v>0</v>
      </c>
      <c r="E281" s="80"/>
      <c r="F281" s="80"/>
      <c r="G281" s="451"/>
      <c r="H281" s="451"/>
      <c r="I281" s="458"/>
      <c r="J281" s="451"/>
      <c r="K281" s="452"/>
      <c r="L281" s="451"/>
      <c r="M281" s="451"/>
      <c r="N281" s="289"/>
      <c r="O281" s="289"/>
      <c r="P281" s="289"/>
      <c r="Q281" s="289"/>
      <c r="R281" s="289"/>
      <c r="S281" s="413"/>
      <c r="T281" s="288"/>
      <c r="U281" s="80"/>
      <c r="V281" s="80"/>
      <c r="W281" s="80"/>
      <c r="X281" s="80"/>
    </row>
    <row r="282" spans="1:24" ht="15.75" customHeight="1">
      <c r="A282" s="96"/>
      <c r="B282" s="96">
        <v>46105</v>
      </c>
      <c r="C282" s="97" t="str">
        <f t="shared" si="6"/>
        <v>terça-feira</v>
      </c>
      <c r="D282" s="82">
        <f>SUMIFS('📋 Despesas'!L:L,'📋 Despesas'!O:O,B282)</f>
        <v>0</v>
      </c>
      <c r="E282" s="80"/>
      <c r="F282" s="80"/>
      <c r="G282" s="451"/>
      <c r="H282" s="451"/>
      <c r="I282" s="458"/>
      <c r="J282" s="451"/>
      <c r="K282" s="452"/>
      <c r="L282" s="451"/>
      <c r="M282" s="451"/>
      <c r="N282" s="289"/>
      <c r="O282" s="289"/>
      <c r="P282" s="289"/>
      <c r="Q282" s="289"/>
      <c r="R282" s="289"/>
      <c r="S282" s="413"/>
      <c r="T282" s="288"/>
      <c r="U282" s="80"/>
      <c r="V282" s="80"/>
      <c r="W282" s="80"/>
      <c r="X282" s="80"/>
    </row>
    <row r="283" spans="1:24" ht="15.75" customHeight="1">
      <c r="A283" s="96"/>
      <c r="B283" s="96">
        <v>46106</v>
      </c>
      <c r="C283" s="97" t="str">
        <f t="shared" si="6"/>
        <v>quarta-feira</v>
      </c>
      <c r="D283" s="82">
        <f>SUMIFS('📋 Despesas'!L:L,'📋 Despesas'!O:O,B283)</f>
        <v>0</v>
      </c>
      <c r="E283" s="80"/>
      <c r="F283" s="80"/>
      <c r="G283" s="451"/>
      <c r="H283" s="451"/>
      <c r="I283" s="458"/>
      <c r="J283" s="451"/>
      <c r="K283" s="452"/>
      <c r="L283" s="451"/>
      <c r="M283" s="451"/>
      <c r="N283" s="289"/>
      <c r="O283" s="289"/>
      <c r="P283" s="289"/>
      <c r="Q283" s="289"/>
      <c r="R283" s="289"/>
      <c r="S283" s="413"/>
      <c r="T283" s="288"/>
      <c r="U283" s="80"/>
      <c r="V283" s="80"/>
      <c r="W283" s="80"/>
      <c r="X283" s="80"/>
    </row>
    <row r="284" spans="1:24" ht="15.75" customHeight="1">
      <c r="A284" s="96"/>
      <c r="B284" s="96">
        <v>46107</v>
      </c>
      <c r="C284" s="97" t="str">
        <f t="shared" si="6"/>
        <v>quinta-feira</v>
      </c>
      <c r="D284" s="82">
        <f>SUMIFS('📋 Despesas'!L:L,'📋 Despesas'!O:O,B284)</f>
        <v>0</v>
      </c>
      <c r="E284" s="80"/>
      <c r="F284" s="80"/>
      <c r="G284" s="451"/>
      <c r="H284" s="451"/>
      <c r="I284" s="458"/>
      <c r="J284" s="451"/>
      <c r="K284" s="452"/>
      <c r="L284" s="451"/>
      <c r="M284" s="451"/>
      <c r="N284" s="289"/>
      <c r="O284" s="289"/>
      <c r="P284" s="289"/>
      <c r="Q284" s="289"/>
      <c r="R284" s="289"/>
      <c r="S284" s="413"/>
      <c r="T284" s="288"/>
      <c r="U284" s="80"/>
      <c r="V284" s="80"/>
      <c r="W284" s="80"/>
      <c r="X284" s="80"/>
    </row>
    <row r="285" spans="1:24" ht="15.75" customHeight="1">
      <c r="A285" s="96"/>
      <c r="B285" s="96">
        <v>46108</v>
      </c>
      <c r="C285" s="97" t="str">
        <f t="shared" si="6"/>
        <v>sexta-feira</v>
      </c>
      <c r="D285" s="82">
        <f>SUMIFS('📋 Despesas'!L:L,'📋 Despesas'!O:O,B285)</f>
        <v>0</v>
      </c>
      <c r="E285" s="80"/>
      <c r="F285" s="80"/>
      <c r="G285" s="451"/>
      <c r="H285" s="451"/>
      <c r="I285" s="458"/>
      <c r="J285" s="451"/>
      <c r="K285" s="452"/>
      <c r="L285" s="451"/>
      <c r="M285" s="451"/>
      <c r="N285" s="289"/>
      <c r="O285" s="289"/>
      <c r="P285" s="289"/>
      <c r="Q285" s="289"/>
      <c r="R285" s="289"/>
      <c r="S285" s="413"/>
      <c r="T285" s="288"/>
      <c r="U285" s="80"/>
      <c r="V285" s="80"/>
      <c r="W285" s="80"/>
      <c r="X285" s="80"/>
    </row>
    <row r="286" spans="1:24" ht="15.75" customHeight="1">
      <c r="A286" s="96"/>
      <c r="B286" s="96">
        <v>46109</v>
      </c>
      <c r="C286" s="97" t="str">
        <f t="shared" si="6"/>
        <v>sábado</v>
      </c>
      <c r="D286" s="82">
        <f>SUMIFS('📋 Despesas'!L:L,'📋 Despesas'!O:O,B286)</f>
        <v>0</v>
      </c>
      <c r="E286" s="80"/>
      <c r="F286" s="80"/>
      <c r="G286" s="451"/>
      <c r="H286" s="451"/>
      <c r="I286" s="458"/>
      <c r="J286" s="451"/>
      <c r="K286" s="452"/>
      <c r="L286" s="451"/>
      <c r="M286" s="451"/>
      <c r="N286" s="289"/>
      <c r="O286" s="289"/>
      <c r="P286" s="289"/>
      <c r="Q286" s="289"/>
      <c r="R286" s="289"/>
      <c r="S286" s="413"/>
      <c r="T286" s="288"/>
      <c r="U286" s="80"/>
      <c r="V286" s="80"/>
      <c r="W286" s="80"/>
      <c r="X286" s="80"/>
    </row>
    <row r="287" spans="1:24" ht="15.75" customHeight="1">
      <c r="A287" s="96"/>
      <c r="B287" s="96">
        <v>46110</v>
      </c>
      <c r="C287" s="97" t="str">
        <f t="shared" si="6"/>
        <v>domingo</v>
      </c>
      <c r="D287" s="82">
        <f>SUMIFS('📋 Despesas'!L:L,'📋 Despesas'!O:O,B287)</f>
        <v>0</v>
      </c>
      <c r="E287" s="80"/>
      <c r="F287" s="80"/>
      <c r="G287" s="451"/>
      <c r="H287" s="451"/>
      <c r="I287" s="458"/>
      <c r="J287" s="451"/>
      <c r="K287" s="452"/>
      <c r="L287" s="451"/>
      <c r="M287" s="451"/>
      <c r="N287" s="289"/>
      <c r="O287" s="289"/>
      <c r="P287" s="289"/>
      <c r="Q287" s="289"/>
      <c r="R287" s="289"/>
      <c r="S287" s="413"/>
      <c r="T287" s="288"/>
      <c r="U287" s="80"/>
      <c r="V287" s="80"/>
      <c r="W287" s="80"/>
      <c r="X287" s="80"/>
    </row>
    <row r="288" spans="1:24" ht="15.75" customHeight="1">
      <c r="A288" s="96"/>
      <c r="B288" s="96">
        <v>46111</v>
      </c>
      <c r="C288" s="97" t="str">
        <f t="shared" si="6"/>
        <v>segunda-feira</v>
      </c>
      <c r="D288" s="82">
        <f>SUMIFS('📋 Despesas'!L:L,'📋 Despesas'!O:O,B288)</f>
        <v>0</v>
      </c>
      <c r="E288" s="80"/>
      <c r="F288" s="80"/>
      <c r="G288" s="451"/>
      <c r="H288" s="451"/>
      <c r="I288" s="458"/>
      <c r="J288" s="451"/>
      <c r="K288" s="452"/>
      <c r="L288" s="451"/>
      <c r="M288" s="451"/>
      <c r="N288" s="289"/>
      <c r="O288" s="289"/>
      <c r="P288" s="289"/>
      <c r="Q288" s="289"/>
      <c r="R288" s="289"/>
      <c r="S288" s="413"/>
      <c r="T288" s="288"/>
      <c r="U288" s="80"/>
      <c r="V288" s="80"/>
      <c r="W288" s="80"/>
      <c r="X288" s="80"/>
    </row>
    <row r="289" spans="1:24" ht="15.75" customHeight="1">
      <c r="A289" s="96"/>
      <c r="B289" s="96">
        <v>46112</v>
      </c>
      <c r="C289" s="97" t="str">
        <f t="shared" si="6"/>
        <v>terça-feira</v>
      </c>
      <c r="D289" s="82">
        <f>SUMIFS('📋 Despesas'!L:L,'📋 Despesas'!O:O,B289)</f>
        <v>0</v>
      </c>
      <c r="E289" s="80"/>
      <c r="F289" s="80"/>
      <c r="G289" s="451"/>
      <c r="H289" s="451"/>
      <c r="I289" s="458"/>
      <c r="J289" s="451"/>
      <c r="K289" s="452"/>
      <c r="L289" s="451"/>
      <c r="M289" s="451"/>
      <c r="N289" s="289"/>
      <c r="O289" s="289"/>
      <c r="P289" s="289"/>
      <c r="Q289" s="289"/>
      <c r="R289" s="289"/>
      <c r="S289" s="413"/>
      <c r="T289" s="288"/>
      <c r="U289" s="80"/>
      <c r="V289" s="80"/>
      <c r="W289" s="80"/>
      <c r="X289" s="80"/>
    </row>
    <row r="290" spans="1:24" ht="15.75" customHeight="1">
      <c r="A290" s="96"/>
      <c r="B290" s="96">
        <v>46113</v>
      </c>
      <c r="C290" s="97" t="str">
        <f t="shared" si="6"/>
        <v>quarta-feira</v>
      </c>
      <c r="D290" s="82">
        <f>SUMIFS('📋 Despesas'!L:L,'📋 Despesas'!O:O,B290)</f>
        <v>0</v>
      </c>
      <c r="E290" s="80"/>
      <c r="F290" s="80"/>
      <c r="G290" s="451"/>
      <c r="H290" s="451"/>
      <c r="I290" s="458"/>
      <c r="J290" s="451"/>
      <c r="K290" s="452"/>
      <c r="L290" s="451"/>
      <c r="M290" s="451"/>
      <c r="N290" s="289"/>
      <c r="O290" s="289"/>
      <c r="P290" s="289"/>
      <c r="Q290" s="289"/>
      <c r="R290" s="289"/>
      <c r="S290" s="413"/>
      <c r="T290" s="288"/>
      <c r="U290" s="80"/>
      <c r="V290" s="80"/>
      <c r="W290" s="80"/>
      <c r="X290" s="80"/>
    </row>
    <row r="291" spans="1:24" ht="15.75" customHeight="1">
      <c r="A291" s="96"/>
      <c r="B291" s="96">
        <v>46114</v>
      </c>
      <c r="C291" s="97" t="str">
        <f t="shared" si="6"/>
        <v>quinta-feira</v>
      </c>
      <c r="D291" s="82">
        <f>SUMIFS('📋 Despesas'!L:L,'📋 Despesas'!O:O,B291)</f>
        <v>0</v>
      </c>
      <c r="E291" s="80"/>
      <c r="F291" s="80"/>
      <c r="G291" s="451"/>
      <c r="H291" s="451"/>
      <c r="I291" s="458"/>
      <c r="J291" s="451"/>
      <c r="K291" s="452"/>
      <c r="L291" s="451"/>
      <c r="M291" s="451"/>
      <c r="N291" s="289"/>
      <c r="O291" s="289"/>
      <c r="P291" s="289"/>
      <c r="Q291" s="289"/>
      <c r="R291" s="289"/>
      <c r="S291" s="413"/>
      <c r="T291" s="288"/>
      <c r="U291" s="80"/>
      <c r="V291" s="80"/>
      <c r="W291" s="80"/>
      <c r="X291" s="80"/>
    </row>
    <row r="292" spans="1:24" ht="15.75" customHeight="1">
      <c r="A292" s="96"/>
      <c r="B292" s="96">
        <v>46115</v>
      </c>
      <c r="C292" s="97" t="str">
        <f t="shared" si="6"/>
        <v>sexta-feira</v>
      </c>
      <c r="D292" s="82">
        <f>SUMIFS('📋 Despesas'!L:L,'📋 Despesas'!O:O,B292)</f>
        <v>0</v>
      </c>
      <c r="E292" s="80"/>
      <c r="F292" s="80"/>
      <c r="G292" s="451"/>
      <c r="H292" s="451"/>
      <c r="I292" s="458"/>
      <c r="J292" s="451"/>
      <c r="K292" s="452"/>
      <c r="L292" s="451"/>
      <c r="M292" s="451"/>
      <c r="N292" s="289"/>
      <c r="O292" s="289"/>
      <c r="P292" s="289"/>
      <c r="Q292" s="289"/>
      <c r="R292" s="289"/>
      <c r="S292" s="413"/>
      <c r="T292" s="288"/>
      <c r="U292" s="80"/>
      <c r="V292" s="80"/>
      <c r="W292" s="80"/>
      <c r="X292" s="80"/>
    </row>
    <row r="293" spans="1:24" ht="15.75" customHeight="1">
      <c r="A293" s="96"/>
      <c r="B293" s="96">
        <v>46116</v>
      </c>
      <c r="C293" s="97" t="str">
        <f t="shared" si="6"/>
        <v>sábado</v>
      </c>
      <c r="D293" s="82">
        <f>SUMIFS('📋 Despesas'!L:L,'📋 Despesas'!O:O,B293)</f>
        <v>0</v>
      </c>
      <c r="E293" s="80"/>
      <c r="F293" s="80"/>
      <c r="G293" s="451"/>
      <c r="H293" s="451"/>
      <c r="I293" s="458"/>
      <c r="J293" s="451"/>
      <c r="K293" s="452"/>
      <c r="L293" s="451"/>
      <c r="M293" s="451"/>
      <c r="N293" s="289"/>
      <c r="O293" s="289"/>
      <c r="P293" s="289"/>
      <c r="Q293" s="289"/>
      <c r="R293" s="289"/>
      <c r="S293" s="413"/>
      <c r="T293" s="288"/>
      <c r="U293" s="80"/>
      <c r="V293" s="80"/>
      <c r="W293" s="80"/>
      <c r="X293" s="80"/>
    </row>
    <row r="294" spans="1:24" ht="15.75" customHeight="1">
      <c r="A294" s="96"/>
      <c r="B294" s="96">
        <v>46117</v>
      </c>
      <c r="C294" s="97" t="str">
        <f t="shared" si="6"/>
        <v>domingo</v>
      </c>
      <c r="D294" s="82">
        <f>SUMIFS('📋 Despesas'!L:L,'📋 Despesas'!O:O,B294)</f>
        <v>0</v>
      </c>
      <c r="E294" s="80"/>
      <c r="F294" s="80"/>
      <c r="G294" s="451"/>
      <c r="H294" s="451"/>
      <c r="I294" s="458"/>
      <c r="J294" s="451"/>
      <c r="K294" s="452"/>
      <c r="L294" s="451"/>
      <c r="M294" s="451"/>
      <c r="N294" s="289"/>
      <c r="O294" s="289"/>
      <c r="P294" s="289"/>
      <c r="Q294" s="289"/>
      <c r="R294" s="289"/>
      <c r="S294" s="413"/>
      <c r="T294" s="288"/>
      <c r="U294" s="80"/>
      <c r="V294" s="80"/>
      <c r="W294" s="80"/>
      <c r="X294" s="80"/>
    </row>
    <row r="295" spans="1:24" ht="15.75" customHeight="1">
      <c r="A295" s="96"/>
      <c r="B295" s="96">
        <v>46118</v>
      </c>
      <c r="C295" s="97" t="str">
        <f t="shared" si="6"/>
        <v>segunda-feira</v>
      </c>
      <c r="D295" s="82">
        <f>SUMIFS('📋 Despesas'!L:L,'📋 Despesas'!O:O,B295)</f>
        <v>0</v>
      </c>
      <c r="E295" s="80"/>
      <c r="F295" s="80"/>
      <c r="G295" s="451"/>
      <c r="H295" s="451"/>
      <c r="I295" s="458"/>
      <c r="J295" s="451"/>
      <c r="K295" s="452"/>
      <c r="L295" s="451"/>
      <c r="M295" s="451"/>
      <c r="N295" s="289"/>
      <c r="O295" s="289"/>
      <c r="P295" s="289"/>
      <c r="Q295" s="289"/>
      <c r="R295" s="289"/>
      <c r="S295" s="413"/>
      <c r="T295" s="288"/>
      <c r="U295" s="80"/>
      <c r="V295" s="80"/>
      <c r="W295" s="80"/>
      <c r="X295" s="80"/>
    </row>
    <row r="296" spans="1:24" ht="15.75" customHeight="1">
      <c r="A296" s="96"/>
      <c r="B296" s="96">
        <v>46119</v>
      </c>
      <c r="C296" s="97" t="str">
        <f t="shared" si="6"/>
        <v>terça-feira</v>
      </c>
      <c r="D296" s="82">
        <f>SUMIFS('📋 Despesas'!L:L,'📋 Despesas'!O:O,B296)</f>
        <v>0</v>
      </c>
      <c r="E296" s="80"/>
      <c r="F296" s="80"/>
      <c r="G296" s="451"/>
      <c r="H296" s="451"/>
      <c r="I296" s="458"/>
      <c r="J296" s="451"/>
      <c r="K296" s="452"/>
      <c r="L296" s="451"/>
      <c r="M296" s="451"/>
      <c r="N296" s="289"/>
      <c r="O296" s="289"/>
      <c r="P296" s="289"/>
      <c r="Q296" s="289"/>
      <c r="R296" s="289"/>
      <c r="S296" s="413"/>
      <c r="T296" s="288"/>
      <c r="U296" s="80"/>
      <c r="V296" s="80"/>
      <c r="W296" s="80"/>
      <c r="X296" s="80"/>
    </row>
    <row r="297" spans="1:24" ht="15.75" customHeight="1">
      <c r="A297" s="96"/>
      <c r="B297" s="96">
        <v>46120</v>
      </c>
      <c r="C297" s="97" t="str">
        <f t="shared" si="6"/>
        <v>quarta-feira</v>
      </c>
      <c r="D297" s="82">
        <f>SUMIFS('📋 Despesas'!L:L,'📋 Despesas'!O:O,B297)</f>
        <v>0</v>
      </c>
      <c r="E297" s="80"/>
      <c r="F297" s="80"/>
      <c r="G297" s="451"/>
      <c r="H297" s="451"/>
      <c r="I297" s="458"/>
      <c r="J297" s="451"/>
      <c r="K297" s="452"/>
      <c r="L297" s="451"/>
      <c r="M297" s="451"/>
      <c r="N297" s="289"/>
      <c r="O297" s="289"/>
      <c r="P297" s="289"/>
      <c r="Q297" s="289"/>
      <c r="R297" s="289"/>
      <c r="S297" s="413"/>
      <c r="T297" s="288"/>
      <c r="U297" s="80"/>
      <c r="V297" s="80"/>
      <c r="W297" s="80"/>
      <c r="X297" s="80"/>
    </row>
    <row r="298" spans="1:24" ht="15.75" customHeight="1">
      <c r="A298" s="96"/>
      <c r="B298" s="96">
        <v>46121</v>
      </c>
      <c r="C298" s="97" t="str">
        <f t="shared" si="6"/>
        <v>quinta-feira</v>
      </c>
      <c r="D298" s="82">
        <f>SUMIFS('📋 Despesas'!L:L,'📋 Despesas'!O:O,B298)</f>
        <v>0</v>
      </c>
      <c r="E298" s="80"/>
      <c r="F298" s="80"/>
      <c r="G298" s="451"/>
      <c r="H298" s="451"/>
      <c r="I298" s="458"/>
      <c r="J298" s="451"/>
      <c r="K298" s="452"/>
      <c r="L298" s="451"/>
      <c r="M298" s="451"/>
      <c r="N298" s="289"/>
      <c r="O298" s="289"/>
      <c r="P298" s="289"/>
      <c r="Q298" s="289"/>
      <c r="R298" s="289"/>
      <c r="S298" s="413"/>
      <c r="T298" s="288"/>
      <c r="U298" s="80"/>
      <c r="V298" s="80"/>
      <c r="W298" s="80"/>
      <c r="X298" s="80"/>
    </row>
    <row r="299" spans="1:24" ht="15.75" customHeight="1">
      <c r="A299" s="96"/>
      <c r="B299" s="96">
        <v>46122</v>
      </c>
      <c r="C299" s="97" t="str">
        <f t="shared" si="6"/>
        <v>sexta-feira</v>
      </c>
      <c r="D299" s="82">
        <f>SUMIFS('📋 Despesas'!L:L,'📋 Despesas'!O:O,B299)</f>
        <v>0</v>
      </c>
      <c r="E299" s="80"/>
      <c r="F299" s="80"/>
      <c r="G299" s="451"/>
      <c r="H299" s="451"/>
      <c r="I299" s="458"/>
      <c r="J299" s="451"/>
      <c r="K299" s="452"/>
      <c r="L299" s="451"/>
      <c r="M299" s="451"/>
      <c r="N299" s="289"/>
      <c r="O299" s="289"/>
      <c r="P299" s="289"/>
      <c r="Q299" s="289"/>
      <c r="R299" s="289"/>
      <c r="S299" s="413"/>
      <c r="T299" s="288"/>
      <c r="U299" s="80"/>
      <c r="V299" s="80"/>
      <c r="W299" s="80"/>
      <c r="X299" s="80"/>
    </row>
    <row r="300" spans="1:24" ht="15.75" customHeight="1">
      <c r="A300" s="96"/>
      <c r="B300" s="96">
        <v>46123</v>
      </c>
      <c r="C300" s="97" t="str">
        <f t="shared" si="6"/>
        <v>sábado</v>
      </c>
      <c r="D300" s="82">
        <f>SUMIFS('📋 Despesas'!L:L,'📋 Despesas'!O:O,B300)</f>
        <v>2032.8</v>
      </c>
      <c r="E300" s="80"/>
      <c r="F300" s="80"/>
      <c r="G300" s="451"/>
      <c r="H300" s="451"/>
      <c r="I300" s="458"/>
      <c r="J300" s="451"/>
      <c r="K300" s="452"/>
      <c r="L300" s="451"/>
      <c r="M300" s="451"/>
      <c r="N300" s="289"/>
      <c r="O300" s="289"/>
      <c r="P300" s="289"/>
      <c r="Q300" s="289"/>
      <c r="R300" s="289"/>
      <c r="S300" s="413"/>
      <c r="T300" s="288"/>
      <c r="U300" s="80"/>
      <c r="V300" s="80"/>
      <c r="W300" s="80"/>
      <c r="X300" s="80"/>
    </row>
    <row r="301" spans="1:24" ht="15.75" customHeight="1">
      <c r="A301" s="96"/>
      <c r="B301" s="96">
        <v>46124</v>
      </c>
      <c r="C301" s="97" t="str">
        <f t="shared" si="6"/>
        <v>domingo</v>
      </c>
      <c r="D301" s="82">
        <f>SUMIFS('📋 Despesas'!L:L,'📋 Despesas'!O:O,B301)</f>
        <v>0</v>
      </c>
      <c r="E301" s="80"/>
      <c r="F301" s="80"/>
      <c r="G301" s="451"/>
      <c r="H301" s="451"/>
      <c r="I301" s="458"/>
      <c r="J301" s="451"/>
      <c r="K301" s="452"/>
      <c r="L301" s="451"/>
      <c r="M301" s="451"/>
      <c r="N301" s="289"/>
      <c r="O301" s="289"/>
      <c r="P301" s="289"/>
      <c r="Q301" s="289"/>
      <c r="R301" s="289"/>
      <c r="S301" s="413"/>
      <c r="T301" s="288"/>
      <c r="U301" s="80"/>
      <c r="V301" s="80"/>
      <c r="W301" s="80"/>
      <c r="X301" s="80"/>
    </row>
    <row r="302" spans="1:24" ht="15.75" customHeight="1">
      <c r="A302" s="96"/>
      <c r="B302" s="96">
        <v>46125</v>
      </c>
      <c r="C302" s="97" t="str">
        <f t="shared" si="6"/>
        <v>segunda-feira</v>
      </c>
      <c r="D302" s="82">
        <f>SUMIFS('📋 Despesas'!L:L,'📋 Despesas'!O:O,B302)</f>
        <v>951.3</v>
      </c>
      <c r="E302" s="80"/>
      <c r="F302" s="80"/>
      <c r="G302" s="451"/>
      <c r="H302" s="451"/>
      <c r="I302" s="458"/>
      <c r="J302" s="451"/>
      <c r="K302" s="452"/>
      <c r="L302" s="451"/>
      <c r="M302" s="451"/>
      <c r="N302" s="289"/>
      <c r="O302" s="289"/>
      <c r="P302" s="289"/>
      <c r="Q302" s="289"/>
      <c r="R302" s="289"/>
      <c r="S302" s="413"/>
      <c r="T302" s="288"/>
      <c r="U302" s="80"/>
      <c r="V302" s="80"/>
      <c r="W302" s="80"/>
      <c r="X302" s="80"/>
    </row>
    <row r="303" spans="1:24" ht="15.75" customHeight="1">
      <c r="A303" s="96"/>
      <c r="B303" s="96">
        <v>46126</v>
      </c>
      <c r="C303" s="97" t="str">
        <f t="shared" si="6"/>
        <v>terça-feira</v>
      </c>
      <c r="D303" s="82">
        <f>SUMIFS('📋 Despesas'!L:L,'📋 Despesas'!O:O,B303)</f>
        <v>0</v>
      </c>
      <c r="E303" s="80"/>
      <c r="F303" s="80"/>
      <c r="G303" s="451"/>
      <c r="H303" s="451"/>
      <c r="I303" s="458"/>
      <c r="J303" s="451"/>
      <c r="K303" s="452"/>
      <c r="L303" s="451"/>
      <c r="M303" s="451"/>
      <c r="N303" s="289"/>
      <c r="O303" s="289"/>
      <c r="P303" s="289"/>
      <c r="Q303" s="289"/>
      <c r="R303" s="289"/>
      <c r="S303" s="413"/>
      <c r="T303" s="288"/>
      <c r="U303" s="80"/>
      <c r="V303" s="80"/>
      <c r="W303" s="80"/>
      <c r="X303" s="80"/>
    </row>
    <row r="304" spans="1:24" ht="15.75" customHeight="1">
      <c r="A304" s="96"/>
      <c r="B304" s="96">
        <v>46127</v>
      </c>
      <c r="C304" s="97" t="str">
        <f t="shared" si="6"/>
        <v>quarta-feira</v>
      </c>
      <c r="D304" s="82">
        <f>SUMIFS('📋 Despesas'!L:L,'📋 Despesas'!O:O,B304)</f>
        <v>612.87</v>
      </c>
      <c r="E304" s="80"/>
      <c r="F304" s="80"/>
      <c r="G304" s="451"/>
      <c r="H304" s="451"/>
      <c r="I304" s="458"/>
      <c r="J304" s="451"/>
      <c r="K304" s="452"/>
      <c r="L304" s="451"/>
      <c r="M304" s="451"/>
      <c r="N304" s="289"/>
      <c r="O304" s="289"/>
      <c r="P304" s="289"/>
      <c r="Q304" s="289"/>
      <c r="R304" s="289"/>
      <c r="S304" s="413"/>
      <c r="T304" s="288"/>
      <c r="U304" s="80"/>
      <c r="V304" s="80"/>
      <c r="W304" s="80"/>
      <c r="X304" s="80"/>
    </row>
    <row r="305" spans="1:24" ht="15.75" customHeight="1">
      <c r="A305" s="96"/>
      <c r="B305" s="96">
        <v>46128</v>
      </c>
      <c r="C305" s="97" t="str">
        <f t="shared" si="6"/>
        <v>quinta-feira</v>
      </c>
      <c r="D305" s="82">
        <f>SUMIFS('📋 Despesas'!L:L,'📋 Despesas'!O:O,B305)</f>
        <v>0</v>
      </c>
      <c r="E305" s="80"/>
      <c r="F305" s="80"/>
      <c r="G305" s="451"/>
      <c r="H305" s="451"/>
      <c r="I305" s="458"/>
      <c r="J305" s="451"/>
      <c r="K305" s="452"/>
      <c r="L305" s="451"/>
      <c r="M305" s="451"/>
      <c r="N305" s="289"/>
      <c r="O305" s="289"/>
      <c r="P305" s="289"/>
      <c r="Q305" s="289"/>
      <c r="R305" s="289"/>
      <c r="S305" s="413"/>
      <c r="T305" s="288"/>
      <c r="U305" s="80"/>
      <c r="V305" s="80"/>
      <c r="W305" s="80"/>
      <c r="X305" s="80"/>
    </row>
    <row r="306" spans="1:24" ht="15.75" customHeight="1">
      <c r="A306" s="96"/>
      <c r="B306" s="96">
        <v>46129</v>
      </c>
      <c r="C306" s="97" t="str">
        <f t="shared" si="6"/>
        <v>sexta-feira</v>
      </c>
      <c r="D306" s="82">
        <f>SUMIFS('📋 Despesas'!L:L,'📋 Despesas'!O:O,B306)</f>
        <v>331.6</v>
      </c>
      <c r="E306" s="80"/>
      <c r="F306" s="80"/>
      <c r="G306" s="451"/>
      <c r="H306" s="451"/>
      <c r="I306" s="458"/>
      <c r="J306" s="451"/>
      <c r="K306" s="452"/>
      <c r="L306" s="451"/>
      <c r="M306" s="451"/>
      <c r="N306" s="289"/>
      <c r="O306" s="289"/>
      <c r="P306" s="289"/>
      <c r="Q306" s="289"/>
      <c r="R306" s="289"/>
      <c r="S306" s="413"/>
      <c r="T306" s="288"/>
      <c r="U306" s="80"/>
      <c r="V306" s="80"/>
      <c r="W306" s="80"/>
      <c r="X306" s="80"/>
    </row>
    <row r="307" spans="1:24" ht="15.75" customHeight="1">
      <c r="A307" s="96"/>
      <c r="B307" s="96">
        <v>46130</v>
      </c>
      <c r="C307" s="97" t="str">
        <f t="shared" si="6"/>
        <v>sábado</v>
      </c>
      <c r="D307" s="82">
        <f>SUMIFS('📋 Despesas'!L:L,'📋 Despesas'!O:O,B307)</f>
        <v>450</v>
      </c>
      <c r="E307" s="80"/>
      <c r="F307" s="80"/>
      <c r="G307" s="451"/>
      <c r="H307" s="451"/>
      <c r="I307" s="458"/>
      <c r="J307" s="451"/>
      <c r="K307" s="452"/>
      <c r="L307" s="451"/>
      <c r="M307" s="451"/>
      <c r="N307" s="289"/>
      <c r="O307" s="289"/>
      <c r="P307" s="289"/>
      <c r="Q307" s="289"/>
      <c r="R307" s="289"/>
      <c r="S307" s="413"/>
      <c r="T307" s="288"/>
      <c r="U307" s="80"/>
      <c r="V307" s="80"/>
      <c r="W307" s="80"/>
      <c r="X307" s="80"/>
    </row>
    <row r="308" spans="1:24" ht="15.75" customHeight="1">
      <c r="A308" s="96"/>
      <c r="B308" s="96">
        <v>46131</v>
      </c>
      <c r="C308" s="97" t="str">
        <f t="shared" si="6"/>
        <v>domingo</v>
      </c>
      <c r="D308" s="82">
        <f>SUMIFS('📋 Despesas'!L:L,'📋 Despesas'!O:O,B308)</f>
        <v>0</v>
      </c>
      <c r="E308" s="80"/>
      <c r="F308" s="80"/>
      <c r="G308" s="451"/>
      <c r="H308" s="451"/>
      <c r="I308" s="458"/>
      <c r="J308" s="451"/>
      <c r="K308" s="452"/>
      <c r="L308" s="451"/>
      <c r="M308" s="451"/>
      <c r="N308" s="289"/>
      <c r="O308" s="289"/>
      <c r="P308" s="289"/>
      <c r="Q308" s="289"/>
      <c r="R308" s="289"/>
      <c r="S308" s="413"/>
      <c r="T308" s="288"/>
      <c r="U308" s="80"/>
      <c r="V308" s="80"/>
      <c r="W308" s="80"/>
      <c r="X308" s="80"/>
    </row>
    <row r="309" spans="1:24" ht="15.75" customHeight="1">
      <c r="A309" s="96"/>
      <c r="B309" s="96">
        <v>46132</v>
      </c>
      <c r="C309" s="97" t="str">
        <f t="shared" si="6"/>
        <v>segunda-feira</v>
      </c>
      <c r="D309" s="82">
        <f>SUMIFS('📋 Despesas'!L:L,'📋 Despesas'!O:O,B309)</f>
        <v>2002.8799999999999</v>
      </c>
      <c r="E309" s="80"/>
      <c r="F309" s="80"/>
      <c r="G309" s="451"/>
      <c r="H309" s="451"/>
      <c r="I309" s="458"/>
      <c r="J309" s="451"/>
      <c r="K309" s="452"/>
      <c r="L309" s="451"/>
      <c r="M309" s="451"/>
      <c r="N309" s="289"/>
      <c r="O309" s="289"/>
      <c r="P309" s="289"/>
      <c r="Q309" s="289"/>
      <c r="R309" s="289"/>
      <c r="S309" s="413"/>
      <c r="T309" s="288"/>
      <c r="U309" s="80"/>
      <c r="V309" s="80"/>
      <c r="W309" s="80"/>
      <c r="X309" s="80"/>
    </row>
    <row r="310" spans="1:24" ht="15.75" customHeight="1">
      <c r="A310" s="96"/>
      <c r="B310" s="96">
        <v>46133</v>
      </c>
      <c r="C310" s="97" t="str">
        <f t="shared" si="6"/>
        <v>terça-feira</v>
      </c>
      <c r="D310" s="82">
        <f>SUMIFS('📋 Despesas'!L:L,'📋 Despesas'!O:O,B310)</f>
        <v>0</v>
      </c>
      <c r="E310" s="80"/>
      <c r="F310" s="80"/>
      <c r="G310" s="451"/>
      <c r="H310" s="451"/>
      <c r="I310" s="458"/>
      <c r="J310" s="451"/>
      <c r="K310" s="452"/>
      <c r="L310" s="451"/>
      <c r="M310" s="451"/>
      <c r="N310" s="289"/>
      <c r="O310" s="289"/>
      <c r="P310" s="289"/>
      <c r="Q310" s="289"/>
      <c r="R310" s="289"/>
      <c r="S310" s="413"/>
      <c r="T310" s="288"/>
      <c r="U310" s="80"/>
      <c r="V310" s="80"/>
      <c r="W310" s="80"/>
      <c r="X310" s="80"/>
    </row>
    <row r="311" spans="1:24" ht="15.75" customHeight="1">
      <c r="A311" s="96"/>
      <c r="B311" s="96">
        <v>46134</v>
      </c>
      <c r="C311" s="97" t="str">
        <f t="shared" si="6"/>
        <v>quarta-feira</v>
      </c>
      <c r="D311" s="82">
        <f>SUMIFS('📋 Despesas'!L:L,'📋 Despesas'!O:O,B311)</f>
        <v>915.98</v>
      </c>
      <c r="E311" s="80"/>
      <c r="F311" s="80"/>
      <c r="G311" s="451"/>
      <c r="H311" s="451"/>
      <c r="I311" s="458"/>
      <c r="J311" s="451"/>
      <c r="K311" s="452"/>
      <c r="L311" s="451"/>
      <c r="M311" s="451"/>
      <c r="N311" s="289"/>
      <c r="O311" s="289"/>
      <c r="P311" s="289"/>
      <c r="Q311" s="289"/>
      <c r="R311" s="289"/>
      <c r="S311" s="413"/>
      <c r="T311" s="288"/>
      <c r="U311" s="80"/>
      <c r="V311" s="80"/>
      <c r="W311" s="80"/>
      <c r="X311" s="80"/>
    </row>
    <row r="312" spans="1:24" ht="15.75" customHeight="1">
      <c r="A312" s="96"/>
      <c r="B312" s="96">
        <v>46135</v>
      </c>
      <c r="C312" s="97" t="str">
        <f t="shared" si="6"/>
        <v>quinta-feira</v>
      </c>
      <c r="D312" s="82">
        <f>SUMIFS('📋 Despesas'!L:L,'📋 Despesas'!O:O,B312)</f>
        <v>236.81</v>
      </c>
      <c r="E312" s="80"/>
      <c r="F312" s="80"/>
      <c r="G312" s="451"/>
      <c r="H312" s="451"/>
      <c r="I312" s="458"/>
      <c r="J312" s="451"/>
      <c r="K312" s="452"/>
      <c r="L312" s="451"/>
      <c r="M312" s="451"/>
      <c r="N312" s="289"/>
      <c r="O312" s="289"/>
      <c r="P312" s="289"/>
      <c r="Q312" s="289"/>
      <c r="R312" s="289"/>
      <c r="S312" s="413"/>
      <c r="T312" s="288"/>
      <c r="U312" s="80"/>
      <c r="V312" s="80"/>
      <c r="W312" s="80"/>
      <c r="X312" s="80"/>
    </row>
    <row r="313" spans="1:24" ht="15.75" customHeight="1">
      <c r="A313" s="96"/>
      <c r="B313" s="96">
        <v>46136</v>
      </c>
      <c r="C313" s="97" t="str">
        <f t="shared" si="6"/>
        <v>sexta-feira</v>
      </c>
      <c r="D313" s="82">
        <f>SUMIFS('📋 Despesas'!L:L,'📋 Despesas'!O:O,B313)</f>
        <v>0</v>
      </c>
      <c r="E313" s="80"/>
      <c r="F313" s="80"/>
      <c r="G313" s="451"/>
      <c r="H313" s="451"/>
      <c r="I313" s="458"/>
      <c r="J313" s="451"/>
      <c r="K313" s="452"/>
      <c r="L313" s="451"/>
      <c r="M313" s="451"/>
      <c r="N313" s="289"/>
      <c r="O313" s="289"/>
      <c r="P313" s="289"/>
      <c r="Q313" s="289"/>
      <c r="R313" s="289"/>
      <c r="S313" s="413"/>
      <c r="T313" s="288"/>
      <c r="U313" s="80"/>
      <c r="V313" s="80"/>
      <c r="W313" s="80"/>
      <c r="X313" s="80"/>
    </row>
    <row r="314" spans="1:24" ht="15.75" customHeight="1">
      <c r="A314" s="96"/>
      <c r="B314" s="96">
        <v>46137</v>
      </c>
      <c r="C314" s="97" t="str">
        <f t="shared" si="6"/>
        <v>sábado</v>
      </c>
      <c r="D314" s="82">
        <f>SUMIFS('📋 Despesas'!L:L,'📋 Despesas'!O:O,B314)</f>
        <v>0</v>
      </c>
      <c r="E314" s="80"/>
      <c r="F314" s="80"/>
      <c r="G314" s="451"/>
      <c r="H314" s="451"/>
      <c r="I314" s="458"/>
      <c r="J314" s="451"/>
      <c r="K314" s="452"/>
      <c r="L314" s="451"/>
      <c r="M314" s="451"/>
      <c r="N314" s="289"/>
      <c r="O314" s="289"/>
      <c r="P314" s="289"/>
      <c r="Q314" s="289"/>
      <c r="R314" s="289"/>
      <c r="S314" s="413"/>
      <c r="T314" s="288"/>
      <c r="U314" s="80"/>
      <c r="V314" s="80"/>
      <c r="W314" s="80"/>
      <c r="X314" s="80"/>
    </row>
    <row r="315" spans="1:24" ht="15.75" customHeight="1">
      <c r="A315" s="96"/>
      <c r="B315" s="96">
        <v>46138</v>
      </c>
      <c r="C315" s="97" t="str">
        <f t="shared" si="6"/>
        <v>domingo</v>
      </c>
      <c r="D315" s="82">
        <f>SUMIFS('📋 Despesas'!L:L,'📋 Despesas'!O:O,B315)</f>
        <v>0</v>
      </c>
      <c r="E315" s="80"/>
      <c r="F315" s="80"/>
      <c r="G315" s="451"/>
      <c r="H315" s="451"/>
      <c r="I315" s="458"/>
      <c r="J315" s="451"/>
      <c r="K315" s="452"/>
      <c r="L315" s="451"/>
      <c r="M315" s="451"/>
      <c r="N315" s="289"/>
      <c r="O315" s="289"/>
      <c r="P315" s="289"/>
      <c r="Q315" s="289"/>
      <c r="R315" s="289"/>
      <c r="S315" s="413"/>
      <c r="T315" s="288"/>
      <c r="U315" s="80"/>
      <c r="V315" s="80"/>
      <c r="W315" s="80"/>
      <c r="X315" s="80"/>
    </row>
    <row r="316" spans="1:24" ht="15.75" customHeight="1">
      <c r="A316" s="96"/>
      <c r="B316" s="96">
        <v>46139</v>
      </c>
      <c r="C316" s="97" t="str">
        <f t="shared" si="6"/>
        <v>segunda-feira</v>
      </c>
      <c r="D316" s="82">
        <f>SUMIFS('📋 Despesas'!L:L,'📋 Despesas'!O:O,B316)</f>
        <v>1099</v>
      </c>
      <c r="E316" s="80"/>
      <c r="F316" s="80"/>
      <c r="G316" s="451"/>
      <c r="H316" s="451"/>
      <c r="I316" s="458"/>
      <c r="J316" s="451"/>
      <c r="K316" s="452"/>
      <c r="L316" s="451"/>
      <c r="M316" s="451"/>
      <c r="N316" s="289"/>
      <c r="O316" s="289"/>
      <c r="P316" s="289"/>
      <c r="Q316" s="289"/>
      <c r="R316" s="289"/>
      <c r="S316" s="413"/>
      <c r="T316" s="288"/>
      <c r="U316" s="80"/>
      <c r="V316" s="80"/>
      <c r="W316" s="80"/>
      <c r="X316" s="80"/>
    </row>
    <row r="317" spans="1:24" ht="15.75" customHeight="1">
      <c r="A317" s="96"/>
      <c r="B317" s="96">
        <v>46140</v>
      </c>
      <c r="C317" s="97" t="str">
        <f t="shared" si="6"/>
        <v>terça-feira</v>
      </c>
      <c r="D317" s="82">
        <f>SUMIFS('📋 Despesas'!L:L,'📋 Despesas'!O:O,B317)</f>
        <v>1527.9</v>
      </c>
      <c r="E317" s="80"/>
      <c r="F317" s="80"/>
      <c r="G317" s="451"/>
      <c r="H317" s="451"/>
      <c r="I317" s="458"/>
      <c r="J317" s="451"/>
      <c r="K317" s="452"/>
      <c r="L317" s="451"/>
      <c r="M317" s="451"/>
      <c r="N317" s="289"/>
      <c r="O317" s="289"/>
      <c r="P317" s="289"/>
      <c r="Q317" s="289"/>
      <c r="R317" s="289"/>
      <c r="S317" s="413"/>
      <c r="T317" s="288"/>
      <c r="U317" s="80"/>
      <c r="V317" s="80"/>
      <c r="W317" s="80"/>
      <c r="X317" s="80"/>
    </row>
    <row r="318" spans="1:24" ht="15.75" customHeight="1">
      <c r="A318" s="96"/>
      <c r="B318" s="96">
        <v>46141</v>
      </c>
      <c r="C318" s="97" t="str">
        <f t="shared" si="6"/>
        <v>quarta-feira</v>
      </c>
      <c r="D318" s="82">
        <f>SUMIFS('📋 Despesas'!L:L,'📋 Despesas'!O:O,B318)</f>
        <v>0</v>
      </c>
      <c r="E318" s="80"/>
      <c r="F318" s="80"/>
      <c r="G318" s="451"/>
      <c r="H318" s="451"/>
      <c r="I318" s="458"/>
      <c r="J318" s="451"/>
      <c r="K318" s="452"/>
      <c r="L318" s="451"/>
      <c r="M318" s="451"/>
      <c r="N318" s="289"/>
      <c r="O318" s="289"/>
      <c r="P318" s="289"/>
      <c r="Q318" s="289"/>
      <c r="R318" s="289"/>
      <c r="S318" s="413"/>
      <c r="T318" s="288"/>
      <c r="U318" s="80"/>
      <c r="V318" s="80"/>
      <c r="W318" s="80"/>
      <c r="X318" s="80"/>
    </row>
    <row r="319" spans="1:24" ht="15.75" customHeight="1">
      <c r="A319" s="96"/>
      <c r="B319" s="96">
        <v>46142</v>
      </c>
      <c r="C319" s="97" t="str">
        <f t="shared" si="6"/>
        <v>quinta-feira</v>
      </c>
      <c r="D319" s="82">
        <f>SUMIFS('📋 Despesas'!L:L,'📋 Despesas'!O:O,B319)</f>
        <v>0</v>
      </c>
      <c r="E319" s="80"/>
      <c r="F319" s="80"/>
      <c r="G319" s="451"/>
      <c r="H319" s="451"/>
      <c r="I319" s="458"/>
      <c r="J319" s="451"/>
      <c r="K319" s="452"/>
      <c r="L319" s="451"/>
      <c r="M319" s="451"/>
      <c r="N319" s="289"/>
      <c r="O319" s="289"/>
      <c r="P319" s="289"/>
      <c r="Q319" s="289"/>
      <c r="R319" s="289"/>
      <c r="S319" s="413"/>
      <c r="T319" s="288"/>
      <c r="U319" s="80"/>
      <c r="V319" s="80"/>
      <c r="W319" s="80"/>
      <c r="X319" s="80"/>
    </row>
    <row r="320" spans="1:24" ht="15.75" customHeight="1">
      <c r="A320" s="96"/>
      <c r="B320" s="96">
        <v>46143</v>
      </c>
      <c r="C320" s="97" t="str">
        <f t="shared" si="6"/>
        <v>sexta-feira</v>
      </c>
      <c r="D320" s="82">
        <f>SUMIFS('📋 Despesas'!L:L,'📋 Despesas'!O:O,B320)</f>
        <v>0</v>
      </c>
      <c r="E320" s="80"/>
      <c r="F320" s="80"/>
      <c r="G320" s="451"/>
      <c r="H320" s="451"/>
      <c r="I320" s="458"/>
      <c r="J320" s="451"/>
      <c r="K320" s="452"/>
      <c r="L320" s="451"/>
      <c r="M320" s="451"/>
      <c r="N320" s="289"/>
      <c r="O320" s="289"/>
      <c r="P320" s="289"/>
      <c r="Q320" s="289"/>
      <c r="R320" s="289"/>
      <c r="S320" s="413"/>
      <c r="T320" s="288"/>
      <c r="U320" s="80"/>
      <c r="V320" s="80"/>
      <c r="W320" s="80"/>
      <c r="X320" s="80"/>
    </row>
    <row r="321" spans="1:24" ht="15.75" customHeight="1">
      <c r="A321" s="96"/>
      <c r="B321" s="96">
        <v>46144</v>
      </c>
      <c r="C321" s="97" t="str">
        <f t="shared" si="6"/>
        <v>sábado</v>
      </c>
      <c r="D321" s="82">
        <f>SUMIFS('📋 Despesas'!L:L,'📋 Despesas'!O:O,B321)</f>
        <v>0</v>
      </c>
      <c r="E321" s="80"/>
      <c r="F321" s="80"/>
      <c r="G321" s="451"/>
      <c r="H321" s="451"/>
      <c r="I321" s="458"/>
      <c r="J321" s="451"/>
      <c r="K321" s="452"/>
      <c r="L321" s="451"/>
      <c r="M321" s="451"/>
      <c r="N321" s="289"/>
      <c r="O321" s="289"/>
      <c r="P321" s="289"/>
      <c r="Q321" s="289"/>
      <c r="R321" s="289"/>
      <c r="S321" s="413"/>
      <c r="T321" s="288"/>
      <c r="U321" s="80"/>
      <c r="V321" s="80"/>
      <c r="W321" s="80"/>
      <c r="X321" s="80"/>
    </row>
    <row r="322" spans="1:24" ht="15.75" customHeight="1">
      <c r="A322" s="96"/>
      <c r="B322" s="96">
        <v>46145</v>
      </c>
      <c r="C322" s="97" t="str">
        <f t="shared" si="6"/>
        <v>domingo</v>
      </c>
      <c r="D322" s="82">
        <f>SUMIFS('📋 Despesas'!L:L,'📋 Despesas'!O:O,B322)</f>
        <v>3125</v>
      </c>
      <c r="E322" s="80"/>
      <c r="F322" s="80"/>
      <c r="G322" s="451"/>
      <c r="H322" s="451"/>
      <c r="I322" s="458"/>
      <c r="J322" s="451"/>
      <c r="K322" s="452"/>
      <c r="L322" s="451"/>
      <c r="M322" s="451"/>
      <c r="N322" s="289"/>
      <c r="O322" s="289"/>
      <c r="P322" s="289"/>
      <c r="Q322" s="289"/>
      <c r="R322" s="289"/>
      <c r="S322" s="413"/>
      <c r="T322" s="288"/>
      <c r="U322" s="80"/>
      <c r="V322" s="80"/>
      <c r="W322" s="80"/>
      <c r="X322" s="80"/>
    </row>
    <row r="323" spans="1:24" ht="15.75" customHeight="1">
      <c r="A323" s="96"/>
      <c r="B323" s="96">
        <v>46146</v>
      </c>
      <c r="C323" s="97" t="str">
        <f t="shared" si="6"/>
        <v>segunda-feira</v>
      </c>
      <c r="D323" s="82">
        <f>SUMIFS('📋 Despesas'!L:L,'📋 Despesas'!O:O,B323)</f>
        <v>0</v>
      </c>
      <c r="E323" s="80"/>
      <c r="F323" s="80"/>
      <c r="G323" s="451"/>
      <c r="H323" s="451"/>
      <c r="I323" s="458"/>
      <c r="J323" s="451"/>
      <c r="K323" s="452"/>
      <c r="L323" s="451"/>
      <c r="M323" s="451"/>
      <c r="N323" s="289"/>
      <c r="O323" s="289"/>
      <c r="P323" s="289"/>
      <c r="Q323" s="289"/>
      <c r="R323" s="289"/>
      <c r="S323" s="413"/>
      <c r="T323" s="288"/>
      <c r="U323" s="80"/>
      <c r="V323" s="80"/>
      <c r="W323" s="80"/>
      <c r="X323" s="80"/>
    </row>
    <row r="324" spans="1:24" ht="15.75" customHeight="1">
      <c r="A324" s="96"/>
      <c r="B324" s="96">
        <v>46147</v>
      </c>
      <c r="C324" s="97" t="str">
        <f t="shared" si="6"/>
        <v>terça-feira</v>
      </c>
      <c r="D324" s="82">
        <f>SUMIFS('📋 Despesas'!L:L,'📋 Despesas'!O:O,B324)</f>
        <v>0</v>
      </c>
      <c r="E324" s="80"/>
      <c r="F324" s="80"/>
      <c r="G324" s="451"/>
      <c r="H324" s="451"/>
      <c r="I324" s="458"/>
      <c r="J324" s="451"/>
      <c r="K324" s="452"/>
      <c r="L324" s="451"/>
      <c r="M324" s="451"/>
      <c r="N324" s="289"/>
      <c r="O324" s="289"/>
      <c r="P324" s="289"/>
      <c r="Q324" s="289"/>
      <c r="R324" s="289"/>
      <c r="S324" s="413"/>
      <c r="T324" s="288"/>
      <c r="U324" s="80"/>
      <c r="V324" s="80"/>
      <c r="W324" s="80"/>
      <c r="X324" s="80"/>
    </row>
    <row r="325" spans="1:24" ht="15.75" customHeight="1">
      <c r="A325" s="96"/>
      <c r="B325" s="96">
        <v>46148</v>
      </c>
      <c r="C325" s="97" t="str">
        <f t="shared" si="6"/>
        <v>quarta-feira</v>
      </c>
      <c r="D325" s="82">
        <f>SUMIFS('📋 Despesas'!L:L,'📋 Despesas'!O:O,B325)</f>
        <v>0</v>
      </c>
      <c r="E325" s="80"/>
      <c r="F325" s="80"/>
      <c r="G325" s="451"/>
      <c r="H325" s="451"/>
      <c r="I325" s="458"/>
      <c r="J325" s="451"/>
      <c r="K325" s="452"/>
      <c r="L325" s="451"/>
      <c r="M325" s="451"/>
      <c r="N325" s="289"/>
      <c r="O325" s="289"/>
      <c r="P325" s="289"/>
      <c r="Q325" s="289"/>
      <c r="R325" s="289"/>
      <c r="S325" s="413"/>
      <c r="T325" s="288"/>
      <c r="U325" s="80"/>
      <c r="V325" s="80"/>
      <c r="W325" s="80"/>
      <c r="X325" s="80"/>
    </row>
    <row r="326" spans="1:24" ht="15.75" customHeight="1">
      <c r="A326" s="96"/>
      <c r="B326" s="96">
        <v>46149</v>
      </c>
      <c r="C326" s="97" t="str">
        <f t="shared" si="6"/>
        <v>quinta-feira</v>
      </c>
      <c r="D326" s="82">
        <f>SUMIFS('📋 Despesas'!L:L,'📋 Despesas'!O:O,B326)</f>
        <v>0</v>
      </c>
      <c r="E326" s="80"/>
      <c r="F326" s="80"/>
      <c r="G326" s="451"/>
      <c r="H326" s="451"/>
      <c r="I326" s="458"/>
      <c r="J326" s="451"/>
      <c r="K326" s="452"/>
      <c r="L326" s="451"/>
      <c r="M326" s="451"/>
      <c r="N326" s="289"/>
      <c r="O326" s="289"/>
      <c r="P326" s="289"/>
      <c r="Q326" s="289"/>
      <c r="R326" s="289"/>
      <c r="S326" s="413"/>
      <c r="T326" s="288"/>
      <c r="U326" s="80"/>
      <c r="V326" s="80"/>
      <c r="W326" s="80"/>
      <c r="X326" s="80"/>
    </row>
    <row r="327" spans="1:24" ht="15.75" customHeight="1">
      <c r="A327" s="96"/>
      <c r="B327" s="96">
        <v>46150</v>
      </c>
      <c r="C327" s="97" t="str">
        <f t="shared" si="6"/>
        <v>sexta-feira</v>
      </c>
      <c r="D327" s="82">
        <f>SUMIFS('📋 Despesas'!L:L,'📋 Despesas'!O:O,B327)</f>
        <v>0</v>
      </c>
      <c r="E327" s="80"/>
      <c r="F327" s="80"/>
      <c r="G327" s="451"/>
      <c r="H327" s="451"/>
      <c r="I327" s="458"/>
      <c r="J327" s="451"/>
      <c r="K327" s="452"/>
      <c r="L327" s="451"/>
      <c r="M327" s="451"/>
      <c r="N327" s="289"/>
      <c r="O327" s="289"/>
      <c r="P327" s="289"/>
      <c r="Q327" s="289"/>
      <c r="R327" s="289"/>
      <c r="S327" s="413"/>
      <c r="T327" s="288"/>
      <c r="U327" s="80"/>
      <c r="V327" s="80"/>
      <c r="W327" s="80"/>
      <c r="X327" s="80"/>
    </row>
    <row r="328" spans="1:24" ht="15.75" customHeight="1">
      <c r="A328" s="96"/>
      <c r="B328" s="96">
        <v>46151</v>
      </c>
      <c r="C328" s="97" t="str">
        <f t="shared" si="6"/>
        <v>sábado</v>
      </c>
      <c r="D328" s="82">
        <f>SUMIFS('📋 Despesas'!L:L,'📋 Despesas'!O:O,B328)</f>
        <v>0</v>
      </c>
      <c r="E328" s="80"/>
      <c r="F328" s="80"/>
      <c r="G328" s="451"/>
      <c r="H328" s="451"/>
      <c r="I328" s="458"/>
      <c r="J328" s="451"/>
      <c r="K328" s="452"/>
      <c r="L328" s="451"/>
      <c r="M328" s="451"/>
      <c r="N328" s="289"/>
      <c r="O328" s="289"/>
      <c r="P328" s="289"/>
      <c r="Q328" s="289"/>
      <c r="R328" s="289"/>
      <c r="S328" s="413"/>
      <c r="T328" s="288"/>
      <c r="U328" s="80"/>
      <c r="V328" s="80"/>
      <c r="W328" s="80"/>
      <c r="X328" s="80"/>
    </row>
    <row r="329" spans="1:24" ht="15.75" customHeight="1">
      <c r="A329" s="96"/>
      <c r="B329" s="96">
        <v>46152</v>
      </c>
      <c r="C329" s="97" t="str">
        <f t="shared" si="6"/>
        <v>domingo</v>
      </c>
      <c r="D329" s="82">
        <f>SUMIFS('📋 Despesas'!L:L,'📋 Despesas'!O:O,B329)</f>
        <v>0</v>
      </c>
      <c r="E329" s="80"/>
      <c r="F329" s="80"/>
      <c r="G329" s="451"/>
      <c r="H329" s="451"/>
      <c r="I329" s="458"/>
      <c r="J329" s="451"/>
      <c r="K329" s="452"/>
      <c r="L329" s="451"/>
      <c r="M329" s="451"/>
      <c r="N329" s="289"/>
      <c r="O329" s="289"/>
      <c r="P329" s="289"/>
      <c r="Q329" s="289"/>
      <c r="R329" s="289"/>
      <c r="S329" s="413"/>
      <c r="T329" s="288"/>
      <c r="U329" s="80"/>
      <c r="V329" s="80"/>
      <c r="W329" s="80"/>
      <c r="X329" s="80"/>
    </row>
    <row r="330" spans="1:24" ht="15.75" customHeight="1">
      <c r="A330" s="96"/>
      <c r="B330" s="96">
        <v>46153</v>
      </c>
      <c r="C330" s="97" t="str">
        <f t="shared" si="6"/>
        <v>segunda-feira</v>
      </c>
      <c r="D330" s="82">
        <f>SUMIFS('📋 Despesas'!L:L,'📋 Despesas'!O:O,B330)</f>
        <v>5004.3</v>
      </c>
      <c r="E330" s="80"/>
      <c r="F330" s="80"/>
      <c r="G330" s="451"/>
      <c r="H330" s="451"/>
      <c r="I330" s="458"/>
      <c r="J330" s="451"/>
      <c r="K330" s="452"/>
      <c r="L330" s="451"/>
      <c r="M330" s="451"/>
      <c r="N330" s="289"/>
      <c r="O330" s="289"/>
      <c r="P330" s="289"/>
      <c r="Q330" s="289"/>
      <c r="R330" s="289"/>
      <c r="S330" s="413"/>
      <c r="T330" s="288"/>
      <c r="U330" s="80"/>
      <c r="V330" s="80"/>
      <c r="W330" s="80"/>
      <c r="X330" s="80"/>
    </row>
    <row r="331" spans="1:24" ht="15.75" customHeight="1">
      <c r="A331" s="96"/>
      <c r="B331" s="96">
        <v>46154</v>
      </c>
      <c r="C331" s="97" t="str">
        <f t="shared" si="6"/>
        <v>terça-feira</v>
      </c>
      <c r="D331" s="82">
        <f>SUMIFS('📋 Despesas'!L:L,'📋 Despesas'!O:O,B331)</f>
        <v>0</v>
      </c>
      <c r="E331" s="80"/>
      <c r="F331" s="80"/>
      <c r="G331" s="451"/>
      <c r="H331" s="451"/>
      <c r="I331" s="458"/>
      <c r="J331" s="451"/>
      <c r="K331" s="452"/>
      <c r="L331" s="451"/>
      <c r="M331" s="451"/>
      <c r="N331" s="289"/>
      <c r="O331" s="289"/>
      <c r="P331" s="289"/>
      <c r="Q331" s="289"/>
      <c r="R331" s="289"/>
      <c r="S331" s="413"/>
      <c r="T331" s="288"/>
      <c r="U331" s="80"/>
      <c r="V331" s="80"/>
      <c r="W331" s="80"/>
      <c r="X331" s="80"/>
    </row>
    <row r="332" spans="1:24" ht="15.75" customHeight="1">
      <c r="A332" s="96"/>
      <c r="B332" s="96">
        <v>46155</v>
      </c>
      <c r="C332" s="97" t="str">
        <f t="shared" si="6"/>
        <v>quarta-feira</v>
      </c>
      <c r="D332" s="82">
        <f>SUMIFS('📋 Despesas'!L:L,'📋 Despesas'!O:O,B332)</f>
        <v>0</v>
      </c>
      <c r="E332" s="80"/>
      <c r="F332" s="80"/>
      <c r="G332" s="451"/>
      <c r="H332" s="451"/>
      <c r="I332" s="458"/>
      <c r="J332" s="451"/>
      <c r="K332" s="452"/>
      <c r="L332" s="451"/>
      <c r="M332" s="451"/>
      <c r="N332" s="289"/>
      <c r="O332" s="289"/>
      <c r="P332" s="289"/>
      <c r="Q332" s="289"/>
      <c r="R332" s="289"/>
      <c r="S332" s="413"/>
      <c r="T332" s="288"/>
      <c r="U332" s="80"/>
      <c r="V332" s="80"/>
      <c r="W332" s="80"/>
      <c r="X332" s="80"/>
    </row>
    <row r="333" spans="1:24" ht="15.75" customHeight="1">
      <c r="A333" s="96"/>
      <c r="B333" s="96">
        <v>46156</v>
      </c>
      <c r="C333" s="97" t="str">
        <f t="shared" si="6"/>
        <v>quinta-feira</v>
      </c>
      <c r="D333" s="82">
        <f>SUMIFS('📋 Despesas'!L:L,'📋 Despesas'!O:O,B333)</f>
        <v>0</v>
      </c>
      <c r="E333" s="80"/>
      <c r="F333" s="80"/>
      <c r="G333" s="451"/>
      <c r="H333" s="451"/>
      <c r="I333" s="458"/>
      <c r="J333" s="451"/>
      <c r="K333" s="452"/>
      <c r="L333" s="451"/>
      <c r="M333" s="451"/>
      <c r="N333" s="289"/>
      <c r="O333" s="289"/>
      <c r="P333" s="289"/>
      <c r="Q333" s="289"/>
      <c r="R333" s="289"/>
      <c r="S333" s="413"/>
      <c r="T333" s="288"/>
      <c r="U333" s="80"/>
      <c r="V333" s="80"/>
      <c r="W333" s="80"/>
      <c r="X333" s="80"/>
    </row>
    <row r="334" spans="1:24" ht="15.75" customHeight="1">
      <c r="A334" s="96"/>
      <c r="B334" s="96">
        <v>46157</v>
      </c>
      <c r="C334" s="97" t="str">
        <f t="shared" si="6"/>
        <v>sexta-feira</v>
      </c>
      <c r="D334" s="82">
        <f>SUMIFS('📋 Despesas'!L:L,'📋 Despesas'!O:O,B334)</f>
        <v>0</v>
      </c>
      <c r="E334" s="80"/>
      <c r="F334" s="80"/>
      <c r="G334" s="451"/>
      <c r="H334" s="451"/>
      <c r="I334" s="458"/>
      <c r="J334" s="451"/>
      <c r="K334" s="452"/>
      <c r="L334" s="451"/>
      <c r="M334" s="451"/>
      <c r="N334" s="289"/>
      <c r="O334" s="289"/>
      <c r="P334" s="289"/>
      <c r="Q334" s="289"/>
      <c r="R334" s="289"/>
      <c r="S334" s="413"/>
      <c r="T334" s="288"/>
      <c r="U334" s="80"/>
      <c r="V334" s="80"/>
      <c r="W334" s="80"/>
      <c r="X334" s="80"/>
    </row>
    <row r="335" spans="1:24" ht="15.75" customHeight="1">
      <c r="A335" s="96"/>
      <c r="B335" s="96">
        <v>46158</v>
      </c>
      <c r="C335" s="97" t="str">
        <f t="shared" si="6"/>
        <v>sábado</v>
      </c>
      <c r="D335" s="82">
        <f>SUMIFS('📋 Despesas'!L:L,'📋 Despesas'!O:O,B335)</f>
        <v>0</v>
      </c>
      <c r="E335" s="80"/>
      <c r="F335" s="80"/>
      <c r="G335" s="451"/>
      <c r="H335" s="451"/>
      <c r="I335" s="458"/>
      <c r="J335" s="451"/>
      <c r="K335" s="452"/>
      <c r="L335" s="451"/>
      <c r="M335" s="451"/>
      <c r="N335" s="289"/>
      <c r="O335" s="289"/>
      <c r="P335" s="289"/>
      <c r="Q335" s="289"/>
      <c r="R335" s="289"/>
      <c r="S335" s="413"/>
      <c r="T335" s="288"/>
      <c r="U335" s="80"/>
      <c r="V335" s="80"/>
      <c r="W335" s="80"/>
      <c r="X335" s="80"/>
    </row>
    <row r="336" spans="1:24" ht="15.75" customHeight="1">
      <c r="A336" s="96"/>
      <c r="B336" s="96">
        <v>46159</v>
      </c>
      <c r="C336" s="97" t="str">
        <f t="shared" si="6"/>
        <v>domingo</v>
      </c>
      <c r="D336" s="82">
        <f>SUMIFS('📋 Despesas'!L:L,'📋 Despesas'!O:O,B336)</f>
        <v>0</v>
      </c>
      <c r="E336" s="80"/>
      <c r="F336" s="80"/>
      <c r="G336" s="451"/>
      <c r="H336" s="451"/>
      <c r="I336" s="458"/>
      <c r="J336" s="451"/>
      <c r="K336" s="452"/>
      <c r="L336" s="451"/>
      <c r="M336" s="451"/>
      <c r="N336" s="289"/>
      <c r="O336" s="289"/>
      <c r="P336" s="289"/>
      <c r="Q336" s="289"/>
      <c r="R336" s="289"/>
      <c r="S336" s="413"/>
      <c r="T336" s="288"/>
      <c r="U336" s="80"/>
      <c r="V336" s="80"/>
      <c r="W336" s="80"/>
      <c r="X336" s="80"/>
    </row>
    <row r="337" spans="1:24" ht="15.75" customHeight="1">
      <c r="A337" s="96"/>
      <c r="B337" s="96">
        <v>46160</v>
      </c>
      <c r="C337" s="97" t="str">
        <f t="shared" ref="C337:C400" si="7">IF(B337&lt;&gt;"",TEXT(WEEKDAY(B337),"dddd"),"")</f>
        <v>segunda-feira</v>
      </c>
      <c r="D337" s="82">
        <f>SUMIFS('📋 Despesas'!L:L,'📋 Despesas'!O:O,B337)</f>
        <v>0</v>
      </c>
      <c r="E337" s="80"/>
      <c r="F337" s="80"/>
      <c r="G337" s="451"/>
      <c r="H337" s="451"/>
      <c r="I337" s="458"/>
      <c r="J337" s="451"/>
      <c r="K337" s="452"/>
      <c r="L337" s="451"/>
      <c r="M337" s="451"/>
      <c r="N337" s="289"/>
      <c r="O337" s="289"/>
      <c r="P337" s="289"/>
      <c r="Q337" s="289"/>
      <c r="R337" s="289"/>
      <c r="S337" s="413"/>
      <c r="T337" s="288"/>
      <c r="U337" s="80"/>
      <c r="V337" s="80"/>
      <c r="W337" s="80"/>
      <c r="X337" s="80"/>
    </row>
    <row r="338" spans="1:24" ht="15.75" customHeight="1">
      <c r="A338" s="96"/>
      <c r="B338" s="96">
        <v>46161</v>
      </c>
      <c r="C338" s="97" t="str">
        <f t="shared" si="7"/>
        <v>terça-feira</v>
      </c>
      <c r="D338" s="82">
        <f>SUMIFS('📋 Despesas'!L:L,'📋 Despesas'!O:O,B338)</f>
        <v>0</v>
      </c>
      <c r="E338" s="80"/>
      <c r="F338" s="80"/>
      <c r="G338" s="451"/>
      <c r="H338" s="451"/>
      <c r="I338" s="458"/>
      <c r="J338" s="451"/>
      <c r="K338" s="452"/>
      <c r="L338" s="451"/>
      <c r="M338" s="451"/>
      <c r="N338" s="289"/>
      <c r="O338" s="289"/>
      <c r="P338" s="289"/>
      <c r="Q338" s="289"/>
      <c r="R338" s="289"/>
      <c r="S338" s="413"/>
      <c r="T338" s="288"/>
      <c r="U338" s="80"/>
      <c r="V338" s="80"/>
      <c r="W338" s="80"/>
      <c r="X338" s="80"/>
    </row>
    <row r="339" spans="1:24" ht="15.75" customHeight="1">
      <c r="A339" s="96"/>
      <c r="B339" s="96">
        <v>46162</v>
      </c>
      <c r="C339" s="97" t="str">
        <f t="shared" si="7"/>
        <v>quarta-feira</v>
      </c>
      <c r="D339" s="82">
        <f>SUMIFS('📋 Despesas'!L:L,'📋 Despesas'!O:O,B339)</f>
        <v>0</v>
      </c>
      <c r="E339" s="80"/>
      <c r="F339" s="80"/>
      <c r="G339" s="451"/>
      <c r="H339" s="451"/>
      <c r="I339" s="458"/>
      <c r="J339" s="451"/>
      <c r="K339" s="452"/>
      <c r="L339" s="451"/>
      <c r="M339" s="451"/>
      <c r="N339" s="289"/>
      <c r="O339" s="289"/>
      <c r="P339" s="289"/>
      <c r="Q339" s="289"/>
      <c r="R339" s="289"/>
      <c r="S339" s="413"/>
      <c r="T339" s="288"/>
      <c r="U339" s="80"/>
      <c r="V339" s="80"/>
      <c r="W339" s="80"/>
      <c r="X339" s="80"/>
    </row>
    <row r="340" spans="1:24" ht="15.75" customHeight="1">
      <c r="A340" s="96"/>
      <c r="B340" s="96">
        <v>46163</v>
      </c>
      <c r="C340" s="97" t="str">
        <f t="shared" si="7"/>
        <v>quinta-feira</v>
      </c>
      <c r="D340" s="82">
        <f>SUMIFS('📋 Despesas'!L:L,'📋 Despesas'!O:O,B340)</f>
        <v>0</v>
      </c>
      <c r="E340" s="80"/>
      <c r="F340" s="80"/>
      <c r="G340" s="451"/>
      <c r="H340" s="451"/>
      <c r="I340" s="458"/>
      <c r="J340" s="451"/>
      <c r="K340" s="452"/>
      <c r="L340" s="451"/>
      <c r="M340" s="451"/>
      <c r="N340" s="289"/>
      <c r="O340" s="289"/>
      <c r="P340" s="289"/>
      <c r="Q340" s="289"/>
      <c r="R340" s="289"/>
      <c r="S340" s="413"/>
      <c r="T340" s="288"/>
      <c r="U340" s="80"/>
      <c r="V340" s="80"/>
      <c r="W340" s="80"/>
      <c r="X340" s="80"/>
    </row>
    <row r="341" spans="1:24" ht="15.75" customHeight="1">
      <c r="A341" s="96"/>
      <c r="B341" s="96">
        <v>46164</v>
      </c>
      <c r="C341" s="97" t="str">
        <f t="shared" si="7"/>
        <v>sexta-feira</v>
      </c>
      <c r="D341" s="82">
        <f>SUMIFS('📋 Despesas'!L:L,'📋 Despesas'!O:O,B341)</f>
        <v>0</v>
      </c>
      <c r="E341" s="80"/>
      <c r="F341" s="80"/>
      <c r="G341" s="451"/>
      <c r="H341" s="451"/>
      <c r="I341" s="458"/>
      <c r="J341" s="451"/>
      <c r="K341" s="452"/>
      <c r="L341" s="451"/>
      <c r="M341" s="451"/>
      <c r="N341" s="289"/>
      <c r="O341" s="289"/>
      <c r="P341" s="289"/>
      <c r="Q341" s="289"/>
      <c r="R341" s="289"/>
      <c r="S341" s="413"/>
      <c r="T341" s="288"/>
      <c r="U341" s="80"/>
      <c r="V341" s="80"/>
      <c r="W341" s="80"/>
      <c r="X341" s="80"/>
    </row>
    <row r="342" spans="1:24" ht="15.75" customHeight="1">
      <c r="A342" s="96"/>
      <c r="B342" s="96">
        <v>46165</v>
      </c>
      <c r="C342" s="97" t="str">
        <f t="shared" si="7"/>
        <v>sábado</v>
      </c>
      <c r="D342" s="82">
        <f>SUMIFS('📋 Despesas'!L:L,'📋 Despesas'!O:O,B342)</f>
        <v>0</v>
      </c>
      <c r="E342" s="80"/>
      <c r="F342" s="80"/>
      <c r="G342" s="451"/>
      <c r="H342" s="451"/>
      <c r="I342" s="458"/>
      <c r="J342" s="451"/>
      <c r="K342" s="452"/>
      <c r="L342" s="451"/>
      <c r="M342" s="451"/>
      <c r="N342" s="289"/>
      <c r="O342" s="289"/>
      <c r="P342" s="289"/>
      <c r="Q342" s="289"/>
      <c r="R342" s="289"/>
      <c r="S342" s="413"/>
      <c r="T342" s="288"/>
      <c r="U342" s="80"/>
      <c r="V342" s="80"/>
      <c r="W342" s="80"/>
      <c r="X342" s="80"/>
    </row>
    <row r="343" spans="1:24" ht="15.75" customHeight="1">
      <c r="A343" s="96"/>
      <c r="B343" s="96">
        <v>46166</v>
      </c>
      <c r="C343" s="97" t="str">
        <f t="shared" si="7"/>
        <v>domingo</v>
      </c>
      <c r="D343" s="82">
        <f>SUMIFS('📋 Despesas'!L:L,'📋 Despesas'!O:O,B343)</f>
        <v>0</v>
      </c>
      <c r="E343" s="80"/>
      <c r="F343" s="80"/>
      <c r="G343" s="451"/>
      <c r="H343" s="451"/>
      <c r="I343" s="458"/>
      <c r="J343" s="451"/>
      <c r="K343" s="452"/>
      <c r="L343" s="451"/>
      <c r="M343" s="451"/>
      <c r="N343" s="289"/>
      <c r="O343" s="289"/>
      <c r="P343" s="289"/>
      <c r="Q343" s="289"/>
      <c r="R343" s="289"/>
      <c r="S343" s="413"/>
      <c r="T343" s="288"/>
      <c r="U343" s="80"/>
      <c r="V343" s="80"/>
      <c r="W343" s="80"/>
      <c r="X343" s="80"/>
    </row>
    <row r="344" spans="1:24" ht="15.75" customHeight="1">
      <c r="A344" s="96"/>
      <c r="B344" s="96">
        <v>46167</v>
      </c>
      <c r="C344" s="97" t="str">
        <f t="shared" si="7"/>
        <v>segunda-feira</v>
      </c>
      <c r="D344" s="82">
        <f>SUMIFS('📋 Despesas'!L:L,'📋 Despesas'!O:O,B344)</f>
        <v>0</v>
      </c>
      <c r="E344" s="80"/>
      <c r="F344" s="80"/>
      <c r="G344" s="451"/>
      <c r="H344" s="451"/>
      <c r="I344" s="458"/>
      <c r="J344" s="451"/>
      <c r="K344" s="452"/>
      <c r="L344" s="451"/>
      <c r="M344" s="451"/>
      <c r="N344" s="289"/>
      <c r="O344" s="289"/>
      <c r="P344" s="289"/>
      <c r="Q344" s="289"/>
      <c r="R344" s="289"/>
      <c r="S344" s="413"/>
      <c r="T344" s="288"/>
      <c r="U344" s="80"/>
      <c r="V344" s="80"/>
      <c r="W344" s="80"/>
      <c r="X344" s="80"/>
    </row>
    <row r="345" spans="1:24" ht="15.75" customHeight="1">
      <c r="A345" s="96"/>
      <c r="B345" s="96">
        <v>46168</v>
      </c>
      <c r="C345" s="97" t="str">
        <f t="shared" si="7"/>
        <v>terça-feira</v>
      </c>
      <c r="D345" s="82">
        <f>SUMIFS('📋 Despesas'!L:L,'📋 Despesas'!O:O,B345)</f>
        <v>0</v>
      </c>
      <c r="E345" s="80"/>
      <c r="F345" s="80"/>
      <c r="G345" s="451"/>
      <c r="H345" s="451"/>
      <c r="I345" s="458"/>
      <c r="J345" s="451"/>
      <c r="K345" s="452"/>
      <c r="L345" s="451"/>
      <c r="M345" s="451"/>
      <c r="N345" s="289"/>
      <c r="O345" s="289"/>
      <c r="P345" s="289"/>
      <c r="Q345" s="289"/>
      <c r="R345" s="289"/>
      <c r="S345" s="413"/>
      <c r="T345" s="288"/>
      <c r="U345" s="80"/>
      <c r="V345" s="80"/>
      <c r="W345" s="80"/>
      <c r="X345" s="80"/>
    </row>
    <row r="346" spans="1:24" ht="15.75" customHeight="1">
      <c r="A346" s="96"/>
      <c r="B346" s="96">
        <v>46169</v>
      </c>
      <c r="C346" s="97" t="str">
        <f t="shared" si="7"/>
        <v>quarta-feira</v>
      </c>
      <c r="D346" s="82">
        <f>SUMIFS('📋 Despesas'!L:L,'📋 Despesas'!O:O,B346)</f>
        <v>0</v>
      </c>
      <c r="E346" s="80"/>
      <c r="F346" s="80"/>
      <c r="G346" s="451"/>
      <c r="H346" s="451"/>
      <c r="I346" s="458"/>
      <c r="J346" s="451"/>
      <c r="K346" s="452"/>
      <c r="L346" s="451"/>
      <c r="M346" s="451"/>
      <c r="N346" s="289"/>
      <c r="O346" s="289"/>
      <c r="P346" s="289"/>
      <c r="Q346" s="289"/>
      <c r="R346" s="289"/>
      <c r="S346" s="413"/>
      <c r="T346" s="288"/>
      <c r="U346" s="80"/>
      <c r="V346" s="80"/>
      <c r="W346" s="80"/>
      <c r="X346" s="80"/>
    </row>
    <row r="347" spans="1:24" ht="15.75" customHeight="1">
      <c r="A347" s="96"/>
      <c r="B347" s="96">
        <v>46170</v>
      </c>
      <c r="C347" s="97" t="str">
        <f t="shared" si="7"/>
        <v>quinta-feira</v>
      </c>
      <c r="D347" s="82">
        <f>SUMIFS('📋 Despesas'!L:L,'📋 Despesas'!O:O,B347)</f>
        <v>1059</v>
      </c>
      <c r="E347" s="80"/>
      <c r="F347" s="80"/>
      <c r="G347" s="451"/>
      <c r="H347" s="451"/>
      <c r="I347" s="458"/>
      <c r="J347" s="451"/>
      <c r="K347" s="452"/>
      <c r="L347" s="451"/>
      <c r="M347" s="451"/>
      <c r="N347" s="289"/>
      <c r="O347" s="289"/>
      <c r="P347" s="289"/>
      <c r="Q347" s="289"/>
      <c r="R347" s="289"/>
      <c r="S347" s="413"/>
      <c r="T347" s="288"/>
      <c r="U347" s="80"/>
      <c r="V347" s="80"/>
      <c r="W347" s="80"/>
      <c r="X347" s="80"/>
    </row>
    <row r="348" spans="1:24" ht="15.75" customHeight="1">
      <c r="A348" s="96"/>
      <c r="B348" s="96">
        <v>46171</v>
      </c>
      <c r="C348" s="97" t="str">
        <f t="shared" si="7"/>
        <v>sexta-feira</v>
      </c>
      <c r="D348" s="82">
        <f>SUMIFS('📋 Despesas'!L:L,'📋 Despesas'!O:O,B348)</f>
        <v>0</v>
      </c>
      <c r="E348" s="80"/>
      <c r="F348" s="80"/>
      <c r="G348" s="451"/>
      <c r="H348" s="451"/>
      <c r="I348" s="458"/>
      <c r="J348" s="451"/>
      <c r="K348" s="452"/>
      <c r="L348" s="451"/>
      <c r="M348" s="451"/>
      <c r="N348" s="289"/>
      <c r="O348" s="289"/>
      <c r="P348" s="289"/>
      <c r="Q348" s="289"/>
      <c r="R348" s="289"/>
      <c r="S348" s="413"/>
      <c r="T348" s="288"/>
      <c r="U348" s="80"/>
      <c r="V348" s="80"/>
      <c r="W348" s="80"/>
      <c r="X348" s="80"/>
    </row>
    <row r="349" spans="1:24" ht="15.75" customHeight="1">
      <c r="A349" s="96"/>
      <c r="B349" s="96">
        <v>46172</v>
      </c>
      <c r="C349" s="97" t="str">
        <f t="shared" si="7"/>
        <v>sábado</v>
      </c>
      <c r="D349" s="82">
        <f>SUMIFS('📋 Despesas'!L:L,'📋 Despesas'!O:O,B349)</f>
        <v>0</v>
      </c>
      <c r="E349" s="80"/>
      <c r="F349" s="80"/>
      <c r="G349" s="451"/>
      <c r="H349" s="451"/>
      <c r="I349" s="458"/>
      <c r="J349" s="451"/>
      <c r="K349" s="452"/>
      <c r="L349" s="451"/>
      <c r="M349" s="451"/>
      <c r="N349" s="289"/>
      <c r="O349" s="289"/>
      <c r="P349" s="289"/>
      <c r="Q349" s="289"/>
      <c r="R349" s="289"/>
      <c r="S349" s="413"/>
      <c r="T349" s="288"/>
      <c r="U349" s="80"/>
      <c r="V349" s="80"/>
      <c r="W349" s="80"/>
      <c r="X349" s="80"/>
    </row>
    <row r="350" spans="1:24" ht="15.75" customHeight="1">
      <c r="A350" s="96"/>
      <c r="B350" s="96">
        <v>46173</v>
      </c>
      <c r="C350" s="97" t="str">
        <f t="shared" si="7"/>
        <v>domingo</v>
      </c>
      <c r="D350" s="82">
        <f>SUMIFS('📋 Despesas'!L:L,'📋 Despesas'!O:O,B350)</f>
        <v>0</v>
      </c>
      <c r="E350" s="80"/>
      <c r="F350" s="80"/>
      <c r="G350" s="451"/>
      <c r="H350" s="451"/>
      <c r="I350" s="458"/>
      <c r="J350" s="451"/>
      <c r="K350" s="452"/>
      <c r="L350" s="451"/>
      <c r="M350" s="451"/>
      <c r="N350" s="289"/>
      <c r="O350" s="289"/>
      <c r="P350" s="289"/>
      <c r="Q350" s="289"/>
      <c r="R350" s="289"/>
      <c r="S350" s="413"/>
      <c r="T350" s="288"/>
      <c r="U350" s="80"/>
      <c r="V350" s="80"/>
      <c r="W350" s="80"/>
      <c r="X350" s="80"/>
    </row>
    <row r="351" spans="1:24" ht="15.75" customHeight="1">
      <c r="A351" s="96"/>
      <c r="B351" s="96">
        <v>46174</v>
      </c>
      <c r="C351" s="97" t="str">
        <f t="shared" si="7"/>
        <v>segunda-feira</v>
      </c>
      <c r="D351" s="82">
        <f>SUMIFS('📋 Despesas'!L:L,'📋 Despesas'!O:O,B351)</f>
        <v>0</v>
      </c>
      <c r="E351" s="80"/>
      <c r="F351" s="80"/>
      <c r="G351" s="451"/>
      <c r="H351" s="451"/>
      <c r="I351" s="458"/>
      <c r="J351" s="451"/>
      <c r="K351" s="452"/>
      <c r="L351" s="451"/>
      <c r="M351" s="451"/>
      <c r="N351" s="289"/>
      <c r="O351" s="289"/>
      <c r="P351" s="289"/>
      <c r="Q351" s="289"/>
      <c r="R351" s="289"/>
      <c r="S351" s="413"/>
      <c r="T351" s="288"/>
      <c r="U351" s="80"/>
      <c r="V351" s="80"/>
      <c r="W351" s="80"/>
      <c r="X351" s="80"/>
    </row>
    <row r="352" spans="1:24" ht="15.75" customHeight="1">
      <c r="A352" s="96"/>
      <c r="B352" s="96">
        <v>46175</v>
      </c>
      <c r="C352" s="97" t="str">
        <f t="shared" si="7"/>
        <v>terça-feira</v>
      </c>
      <c r="D352" s="82">
        <f>SUMIFS('📋 Despesas'!L:L,'📋 Despesas'!O:O,B352)</f>
        <v>0</v>
      </c>
      <c r="E352" s="80"/>
      <c r="F352" s="80"/>
      <c r="G352" s="451"/>
      <c r="H352" s="451"/>
      <c r="I352" s="458"/>
      <c r="J352" s="451"/>
      <c r="K352" s="452"/>
      <c r="L352" s="451"/>
      <c r="M352" s="451"/>
      <c r="N352" s="289"/>
      <c r="O352" s="289"/>
      <c r="P352" s="289"/>
      <c r="Q352" s="289"/>
      <c r="R352" s="289"/>
      <c r="S352" s="413"/>
      <c r="T352" s="288"/>
      <c r="U352" s="80"/>
      <c r="V352" s="80"/>
      <c r="W352" s="80"/>
      <c r="X352" s="80"/>
    </row>
    <row r="353" spans="1:24" ht="15.75" customHeight="1">
      <c r="A353" s="96"/>
      <c r="B353" s="96">
        <v>46176</v>
      </c>
      <c r="C353" s="97" t="str">
        <f t="shared" si="7"/>
        <v>quarta-feira</v>
      </c>
      <c r="D353" s="82">
        <f>SUMIFS('📋 Despesas'!L:L,'📋 Despesas'!O:O,B353)</f>
        <v>0</v>
      </c>
      <c r="E353" s="80"/>
      <c r="F353" s="80"/>
      <c r="G353" s="451"/>
      <c r="H353" s="451"/>
      <c r="I353" s="458"/>
      <c r="J353" s="451"/>
      <c r="K353" s="452"/>
      <c r="L353" s="451"/>
      <c r="M353" s="451"/>
      <c r="N353" s="289"/>
      <c r="O353" s="289"/>
      <c r="P353" s="289"/>
      <c r="Q353" s="289"/>
      <c r="R353" s="289"/>
      <c r="S353" s="413"/>
      <c r="T353" s="288"/>
      <c r="U353" s="80"/>
      <c r="V353" s="80"/>
      <c r="W353" s="80"/>
      <c r="X353" s="80"/>
    </row>
    <row r="354" spans="1:24" ht="15.75" customHeight="1">
      <c r="A354" s="96"/>
      <c r="B354" s="96">
        <v>46177</v>
      </c>
      <c r="C354" s="97" t="str">
        <f t="shared" si="7"/>
        <v>quinta-feira</v>
      </c>
      <c r="D354" s="82">
        <f>SUMIFS('📋 Despesas'!L:L,'📋 Despesas'!O:O,B354)</f>
        <v>0</v>
      </c>
      <c r="E354" s="80"/>
      <c r="F354" s="80"/>
      <c r="G354" s="451"/>
      <c r="H354" s="451"/>
      <c r="I354" s="458"/>
      <c r="J354" s="451"/>
      <c r="K354" s="452"/>
      <c r="L354" s="451"/>
      <c r="M354" s="451"/>
      <c r="N354" s="289"/>
      <c r="O354" s="289"/>
      <c r="P354" s="289"/>
      <c r="Q354" s="289"/>
      <c r="R354" s="289"/>
      <c r="S354" s="413"/>
      <c r="T354" s="288"/>
      <c r="U354" s="80"/>
      <c r="V354" s="80"/>
      <c r="W354" s="80"/>
      <c r="X354" s="80"/>
    </row>
    <row r="355" spans="1:24" ht="15.75" customHeight="1">
      <c r="A355" s="96"/>
      <c r="B355" s="96">
        <v>46178</v>
      </c>
      <c r="C355" s="97" t="str">
        <f t="shared" si="7"/>
        <v>sexta-feira</v>
      </c>
      <c r="D355" s="82">
        <f>SUMIFS('📋 Despesas'!L:L,'📋 Despesas'!O:O,B355)</f>
        <v>0</v>
      </c>
      <c r="E355" s="80"/>
      <c r="F355" s="80"/>
      <c r="G355" s="451"/>
      <c r="H355" s="451"/>
      <c r="I355" s="458"/>
      <c r="J355" s="451"/>
      <c r="K355" s="452"/>
      <c r="L355" s="451"/>
      <c r="M355" s="451"/>
      <c r="N355" s="289"/>
      <c r="O355" s="289"/>
      <c r="P355" s="289"/>
      <c r="Q355" s="289"/>
      <c r="R355" s="289"/>
      <c r="S355" s="413"/>
      <c r="T355" s="288"/>
      <c r="U355" s="80"/>
      <c r="V355" s="80"/>
      <c r="W355" s="80"/>
      <c r="X355" s="80"/>
    </row>
    <row r="356" spans="1:24" ht="15.75" customHeight="1">
      <c r="A356" s="96"/>
      <c r="B356" s="96">
        <v>46179</v>
      </c>
      <c r="C356" s="97" t="str">
        <f t="shared" si="7"/>
        <v>sábado</v>
      </c>
      <c r="D356" s="82">
        <f>SUMIFS('📋 Despesas'!L:L,'📋 Despesas'!O:O,B356)</f>
        <v>0</v>
      </c>
      <c r="E356" s="80"/>
      <c r="F356" s="80"/>
      <c r="G356" s="451"/>
      <c r="H356" s="451"/>
      <c r="I356" s="458"/>
      <c r="J356" s="451"/>
      <c r="K356" s="452"/>
      <c r="L356" s="451"/>
      <c r="M356" s="451"/>
      <c r="N356" s="289"/>
      <c r="O356" s="289"/>
      <c r="P356" s="289"/>
      <c r="Q356" s="289"/>
      <c r="R356" s="289"/>
      <c r="S356" s="413"/>
      <c r="T356" s="288"/>
      <c r="U356" s="80"/>
      <c r="V356" s="80"/>
      <c r="W356" s="80"/>
      <c r="X356" s="80"/>
    </row>
    <row r="357" spans="1:24" ht="15.75" customHeight="1">
      <c r="A357" s="96"/>
      <c r="B357" s="96">
        <v>46180</v>
      </c>
      <c r="C357" s="97" t="str">
        <f t="shared" si="7"/>
        <v>domingo</v>
      </c>
      <c r="D357" s="82">
        <f>SUMIFS('📋 Despesas'!L:L,'📋 Despesas'!O:O,B357)</f>
        <v>0</v>
      </c>
      <c r="E357" s="80"/>
      <c r="F357" s="80"/>
      <c r="G357" s="451"/>
      <c r="H357" s="451"/>
      <c r="I357" s="458"/>
      <c r="J357" s="451"/>
      <c r="K357" s="452"/>
      <c r="L357" s="451"/>
      <c r="M357" s="451"/>
      <c r="N357" s="289"/>
      <c r="O357" s="289"/>
      <c r="P357" s="289"/>
      <c r="Q357" s="289"/>
      <c r="R357" s="289"/>
      <c r="S357" s="413"/>
      <c r="T357" s="288"/>
      <c r="U357" s="80"/>
      <c r="V357" s="80"/>
      <c r="W357" s="80"/>
      <c r="X357" s="80"/>
    </row>
    <row r="358" spans="1:24" ht="15.75" customHeight="1">
      <c r="A358" s="96"/>
      <c r="B358" s="96">
        <v>46181</v>
      </c>
      <c r="C358" s="97" t="str">
        <f t="shared" si="7"/>
        <v>segunda-feira</v>
      </c>
      <c r="D358" s="82">
        <f>SUMIFS('📋 Despesas'!L:L,'📋 Despesas'!O:O,B358)</f>
        <v>0</v>
      </c>
      <c r="E358" s="80"/>
      <c r="F358" s="80"/>
      <c r="G358" s="451"/>
      <c r="H358" s="451"/>
      <c r="I358" s="458"/>
      <c r="J358" s="451"/>
      <c r="K358" s="452"/>
      <c r="L358" s="451"/>
      <c r="M358" s="451"/>
      <c r="N358" s="289"/>
      <c r="O358" s="289"/>
      <c r="P358" s="289"/>
      <c r="Q358" s="289"/>
      <c r="R358" s="289"/>
      <c r="S358" s="413"/>
      <c r="T358" s="288"/>
      <c r="U358" s="80"/>
      <c r="V358" s="80"/>
      <c r="W358" s="80"/>
      <c r="X358" s="80"/>
    </row>
    <row r="359" spans="1:24" ht="15.75" customHeight="1">
      <c r="A359" s="96"/>
      <c r="B359" s="96">
        <v>46182</v>
      </c>
      <c r="C359" s="97" t="str">
        <f t="shared" si="7"/>
        <v>terça-feira</v>
      </c>
      <c r="D359" s="82">
        <f>SUMIFS('📋 Despesas'!L:L,'📋 Despesas'!O:O,B359)</f>
        <v>0</v>
      </c>
      <c r="E359" s="80"/>
      <c r="F359" s="80"/>
      <c r="G359" s="451"/>
      <c r="H359" s="451"/>
      <c r="I359" s="458"/>
      <c r="J359" s="451"/>
      <c r="K359" s="452"/>
      <c r="L359" s="451"/>
      <c r="M359" s="451"/>
      <c r="N359" s="289"/>
      <c r="O359" s="289"/>
      <c r="P359" s="289"/>
      <c r="Q359" s="289"/>
      <c r="R359" s="289"/>
      <c r="S359" s="413"/>
      <c r="T359" s="288"/>
      <c r="U359" s="80"/>
      <c r="V359" s="80"/>
      <c r="W359" s="80"/>
      <c r="X359" s="80"/>
    </row>
    <row r="360" spans="1:24" ht="15.75" customHeight="1">
      <c r="A360" s="96"/>
      <c r="B360" s="96">
        <v>46183</v>
      </c>
      <c r="C360" s="97" t="str">
        <f t="shared" si="7"/>
        <v>quarta-feira</v>
      </c>
      <c r="D360" s="82">
        <f>SUMIFS('📋 Despesas'!L:L,'📋 Despesas'!O:O,B360)</f>
        <v>0</v>
      </c>
      <c r="E360" s="80"/>
      <c r="F360" s="80"/>
      <c r="G360" s="451"/>
      <c r="H360" s="451"/>
      <c r="I360" s="458"/>
      <c r="J360" s="451"/>
      <c r="K360" s="452"/>
      <c r="L360" s="451"/>
      <c r="M360" s="451"/>
      <c r="N360" s="289"/>
      <c r="O360" s="289"/>
      <c r="P360" s="289"/>
      <c r="Q360" s="289"/>
      <c r="R360" s="289"/>
      <c r="S360" s="413"/>
      <c r="T360" s="288"/>
      <c r="U360" s="80"/>
      <c r="V360" s="80"/>
      <c r="W360" s="80"/>
      <c r="X360" s="80"/>
    </row>
    <row r="361" spans="1:24" ht="15.75" customHeight="1">
      <c r="A361" s="96"/>
      <c r="B361" s="96">
        <v>46184</v>
      </c>
      <c r="C361" s="97" t="str">
        <f t="shared" si="7"/>
        <v>quinta-feira</v>
      </c>
      <c r="D361" s="82">
        <f>SUMIFS('📋 Despesas'!L:L,'📋 Despesas'!O:O,B361)</f>
        <v>0</v>
      </c>
      <c r="E361" s="80"/>
      <c r="F361" s="80"/>
      <c r="G361" s="451"/>
      <c r="H361" s="451"/>
      <c r="I361" s="458"/>
      <c r="J361" s="451"/>
      <c r="K361" s="452"/>
      <c r="L361" s="451"/>
      <c r="M361" s="451"/>
      <c r="N361" s="289"/>
      <c r="O361" s="289"/>
      <c r="P361" s="289"/>
      <c r="Q361" s="289"/>
      <c r="R361" s="289"/>
      <c r="S361" s="413"/>
      <c r="T361" s="288"/>
      <c r="U361" s="80"/>
      <c r="V361" s="80"/>
      <c r="W361" s="80"/>
      <c r="X361" s="80"/>
    </row>
    <row r="362" spans="1:24" ht="15.75" customHeight="1">
      <c r="A362" s="96"/>
      <c r="B362" s="96">
        <v>46185</v>
      </c>
      <c r="C362" s="97" t="str">
        <f t="shared" si="7"/>
        <v>sexta-feira</v>
      </c>
      <c r="D362" s="82">
        <f>SUMIFS('📋 Despesas'!L:L,'📋 Despesas'!O:O,B362)</f>
        <v>0</v>
      </c>
      <c r="E362" s="80"/>
      <c r="F362" s="80"/>
      <c r="G362" s="451"/>
      <c r="H362" s="451"/>
      <c r="I362" s="458"/>
      <c r="J362" s="451"/>
      <c r="K362" s="452"/>
      <c r="L362" s="451"/>
      <c r="M362" s="451"/>
      <c r="N362" s="289"/>
      <c r="O362" s="289"/>
      <c r="P362" s="289"/>
      <c r="Q362" s="289"/>
      <c r="R362" s="289"/>
      <c r="S362" s="413"/>
      <c r="T362" s="288"/>
      <c r="U362" s="80"/>
      <c r="V362" s="80"/>
      <c r="W362" s="80"/>
      <c r="X362" s="80"/>
    </row>
    <row r="363" spans="1:24" ht="15.75" customHeight="1">
      <c r="A363" s="96"/>
      <c r="B363" s="96">
        <v>46186</v>
      </c>
      <c r="C363" s="97" t="str">
        <f t="shared" si="7"/>
        <v>sábado</v>
      </c>
      <c r="D363" s="82">
        <f>SUMIFS('📋 Despesas'!L:L,'📋 Despesas'!O:O,B363)</f>
        <v>0</v>
      </c>
      <c r="E363" s="80"/>
      <c r="F363" s="80"/>
      <c r="G363" s="451"/>
      <c r="H363" s="451"/>
      <c r="I363" s="458"/>
      <c r="J363" s="451"/>
      <c r="K363" s="452"/>
      <c r="L363" s="451"/>
      <c r="M363" s="451"/>
      <c r="N363" s="289"/>
      <c r="O363" s="289"/>
      <c r="P363" s="289"/>
      <c r="Q363" s="289"/>
      <c r="R363" s="289"/>
      <c r="S363" s="413"/>
      <c r="T363" s="288"/>
      <c r="U363" s="80"/>
      <c r="V363" s="80"/>
      <c r="W363" s="80"/>
      <c r="X363" s="80"/>
    </row>
    <row r="364" spans="1:24" ht="15.75" customHeight="1">
      <c r="A364" s="96"/>
      <c r="B364" s="96">
        <v>46187</v>
      </c>
      <c r="C364" s="97" t="str">
        <f t="shared" si="7"/>
        <v>domingo</v>
      </c>
      <c r="D364" s="82">
        <f>SUMIFS('📋 Despesas'!L:L,'📋 Despesas'!O:O,B364)</f>
        <v>0</v>
      </c>
      <c r="E364" s="80"/>
      <c r="F364" s="80"/>
      <c r="G364" s="451"/>
      <c r="H364" s="451"/>
      <c r="I364" s="458"/>
      <c r="J364" s="451"/>
      <c r="K364" s="452"/>
      <c r="L364" s="451"/>
      <c r="M364" s="451"/>
      <c r="N364" s="289"/>
      <c r="O364" s="289"/>
      <c r="P364" s="289"/>
      <c r="Q364" s="289"/>
      <c r="R364" s="289"/>
      <c r="S364" s="413"/>
      <c r="T364" s="288"/>
      <c r="U364" s="80"/>
      <c r="V364" s="80"/>
      <c r="W364" s="80"/>
      <c r="X364" s="80"/>
    </row>
    <row r="365" spans="1:24" ht="15.75" customHeight="1">
      <c r="A365" s="96"/>
      <c r="B365" s="96">
        <v>46188</v>
      </c>
      <c r="C365" s="97" t="str">
        <f t="shared" si="7"/>
        <v>segunda-feira</v>
      </c>
      <c r="D365" s="82">
        <f>SUMIFS('📋 Despesas'!L:L,'📋 Despesas'!O:O,B365)</f>
        <v>0</v>
      </c>
      <c r="E365" s="80"/>
      <c r="F365" s="80"/>
      <c r="G365" s="451"/>
      <c r="H365" s="451"/>
      <c r="I365" s="458"/>
      <c r="J365" s="451"/>
      <c r="K365" s="452"/>
      <c r="L365" s="451"/>
      <c r="M365" s="451"/>
      <c r="N365" s="289"/>
      <c r="O365" s="289"/>
      <c r="P365" s="289"/>
      <c r="Q365" s="289"/>
      <c r="R365" s="289"/>
      <c r="S365" s="413"/>
      <c r="T365" s="288"/>
      <c r="U365" s="80"/>
      <c r="V365" s="80"/>
      <c r="W365" s="80"/>
      <c r="X365" s="80"/>
    </row>
    <row r="366" spans="1:24" ht="15.75" customHeight="1">
      <c r="A366" s="96"/>
      <c r="B366" s="96">
        <v>46189</v>
      </c>
      <c r="C366" s="97" t="str">
        <f t="shared" si="7"/>
        <v>terça-feira</v>
      </c>
      <c r="D366" s="82">
        <f>SUMIFS('📋 Despesas'!L:L,'📋 Despesas'!O:O,B366)</f>
        <v>0</v>
      </c>
      <c r="E366" s="80"/>
      <c r="F366" s="80"/>
      <c r="G366" s="451"/>
      <c r="H366" s="451"/>
      <c r="I366" s="458"/>
      <c r="J366" s="451"/>
      <c r="K366" s="452"/>
      <c r="L366" s="451"/>
      <c r="M366" s="451"/>
      <c r="N366" s="289"/>
      <c r="O366" s="289"/>
      <c r="P366" s="289"/>
      <c r="Q366" s="289"/>
      <c r="R366" s="289"/>
      <c r="S366" s="413"/>
      <c r="T366" s="288"/>
      <c r="U366" s="80"/>
      <c r="V366" s="80"/>
      <c r="W366" s="80"/>
      <c r="X366" s="80"/>
    </row>
    <row r="367" spans="1:24" ht="15.75" customHeight="1">
      <c r="A367" s="96"/>
      <c r="B367" s="96">
        <v>46190</v>
      </c>
      <c r="C367" s="97" t="str">
        <f t="shared" si="7"/>
        <v>quarta-feira</v>
      </c>
      <c r="D367" s="82">
        <f>SUMIFS('📋 Despesas'!L:L,'📋 Despesas'!O:O,B367)</f>
        <v>0</v>
      </c>
      <c r="E367" s="80"/>
      <c r="F367" s="80"/>
      <c r="G367" s="451"/>
      <c r="H367" s="451"/>
      <c r="I367" s="458"/>
      <c r="J367" s="451"/>
      <c r="K367" s="452"/>
      <c r="L367" s="451"/>
      <c r="M367" s="451"/>
      <c r="N367" s="289"/>
      <c r="O367" s="289"/>
      <c r="P367" s="289"/>
      <c r="Q367" s="289"/>
      <c r="R367" s="289"/>
      <c r="S367" s="413"/>
      <c r="T367" s="288"/>
      <c r="U367" s="80"/>
      <c r="V367" s="80"/>
      <c r="W367" s="80"/>
      <c r="X367" s="80"/>
    </row>
    <row r="368" spans="1:24" ht="15.75" customHeight="1">
      <c r="A368" s="96"/>
      <c r="B368" s="96">
        <v>46191</v>
      </c>
      <c r="C368" s="97" t="str">
        <f t="shared" si="7"/>
        <v>quinta-feira</v>
      </c>
      <c r="D368" s="82">
        <f>SUMIFS('📋 Despesas'!L:L,'📋 Despesas'!O:O,B368)</f>
        <v>0</v>
      </c>
      <c r="E368" s="80"/>
      <c r="F368" s="80"/>
      <c r="G368" s="451"/>
      <c r="H368" s="451"/>
      <c r="I368" s="458"/>
      <c r="J368" s="451"/>
      <c r="K368" s="452"/>
      <c r="L368" s="451"/>
      <c r="M368" s="451"/>
      <c r="N368" s="289"/>
      <c r="O368" s="289"/>
      <c r="P368" s="289"/>
      <c r="Q368" s="289"/>
      <c r="R368" s="289"/>
      <c r="S368" s="413"/>
      <c r="T368" s="288"/>
      <c r="U368" s="80"/>
      <c r="V368" s="80"/>
      <c r="W368" s="80"/>
      <c r="X368" s="80"/>
    </row>
    <row r="369" spans="1:24" ht="15.75" customHeight="1">
      <c r="A369" s="96"/>
      <c r="B369" s="96">
        <v>46192</v>
      </c>
      <c r="C369" s="97" t="str">
        <f t="shared" si="7"/>
        <v>sexta-feira</v>
      </c>
      <c r="D369" s="82">
        <f>SUMIFS('📋 Despesas'!L:L,'📋 Despesas'!O:O,B369)</f>
        <v>0</v>
      </c>
      <c r="E369" s="80"/>
      <c r="F369" s="80"/>
      <c r="G369" s="451"/>
      <c r="H369" s="451"/>
      <c r="I369" s="458"/>
      <c r="J369" s="451"/>
      <c r="K369" s="452"/>
      <c r="L369" s="451"/>
      <c r="M369" s="451"/>
      <c r="N369" s="289"/>
      <c r="O369" s="289"/>
      <c r="P369" s="289"/>
      <c r="Q369" s="289"/>
      <c r="R369" s="289"/>
      <c r="S369" s="413"/>
      <c r="T369" s="288"/>
      <c r="U369" s="80"/>
      <c r="V369" s="80"/>
      <c r="W369" s="80"/>
      <c r="X369" s="80"/>
    </row>
    <row r="370" spans="1:24" ht="15.75" customHeight="1">
      <c r="A370" s="96"/>
      <c r="B370" s="96">
        <v>46193</v>
      </c>
      <c r="C370" s="97" t="str">
        <f t="shared" si="7"/>
        <v>sábado</v>
      </c>
      <c r="D370" s="82">
        <f>SUMIFS('📋 Despesas'!L:L,'📋 Despesas'!O:O,B370)</f>
        <v>0</v>
      </c>
      <c r="E370" s="80"/>
      <c r="F370" s="80"/>
      <c r="G370" s="451"/>
      <c r="H370" s="451"/>
      <c r="I370" s="458"/>
      <c r="J370" s="451"/>
      <c r="K370" s="452"/>
      <c r="L370" s="451"/>
      <c r="M370" s="451"/>
      <c r="N370" s="289"/>
      <c r="O370" s="289"/>
      <c r="P370" s="289"/>
      <c r="Q370" s="289"/>
      <c r="R370" s="289"/>
      <c r="S370" s="413"/>
      <c r="T370" s="288"/>
      <c r="U370" s="80"/>
      <c r="V370" s="80"/>
      <c r="W370" s="80"/>
      <c r="X370" s="80"/>
    </row>
    <row r="371" spans="1:24" ht="15.75" customHeight="1">
      <c r="A371" s="96"/>
      <c r="B371" s="96">
        <v>46194</v>
      </c>
      <c r="C371" s="97" t="str">
        <f t="shared" si="7"/>
        <v>domingo</v>
      </c>
      <c r="D371" s="82">
        <f>SUMIFS('📋 Despesas'!L:L,'📋 Despesas'!O:O,B371)</f>
        <v>0</v>
      </c>
      <c r="E371" s="80"/>
      <c r="F371" s="80"/>
      <c r="G371" s="451"/>
      <c r="H371" s="451"/>
      <c r="I371" s="458"/>
      <c r="J371" s="451"/>
      <c r="K371" s="452"/>
      <c r="L371" s="451"/>
      <c r="M371" s="451"/>
      <c r="N371" s="289"/>
      <c r="O371" s="289"/>
      <c r="P371" s="289"/>
      <c r="Q371" s="289"/>
      <c r="R371" s="289"/>
      <c r="S371" s="413"/>
      <c r="T371" s="288"/>
      <c r="U371" s="80"/>
      <c r="V371" s="80"/>
      <c r="W371" s="80"/>
      <c r="X371" s="80"/>
    </row>
    <row r="372" spans="1:24" ht="15.75" customHeight="1">
      <c r="A372" s="96"/>
      <c r="B372" s="96">
        <v>46195</v>
      </c>
      <c r="C372" s="97" t="str">
        <f t="shared" si="7"/>
        <v>segunda-feira</v>
      </c>
      <c r="D372" s="82">
        <f>SUMIFS('📋 Despesas'!L:L,'📋 Despesas'!O:O,B372)</f>
        <v>0</v>
      </c>
      <c r="E372" s="80"/>
      <c r="F372" s="80"/>
      <c r="G372" s="451"/>
      <c r="H372" s="451"/>
      <c r="I372" s="458"/>
      <c r="J372" s="451"/>
      <c r="K372" s="452"/>
      <c r="L372" s="451"/>
      <c r="M372" s="451"/>
      <c r="N372" s="289"/>
      <c r="O372" s="289"/>
      <c r="P372" s="289"/>
      <c r="Q372" s="289"/>
      <c r="R372" s="289"/>
      <c r="S372" s="413"/>
      <c r="T372" s="288"/>
      <c r="U372" s="80"/>
      <c r="V372" s="80"/>
      <c r="W372" s="80"/>
      <c r="X372" s="80"/>
    </row>
    <row r="373" spans="1:24" ht="15.75" customHeight="1">
      <c r="A373" s="96"/>
      <c r="B373" s="96">
        <v>46196</v>
      </c>
      <c r="C373" s="97" t="str">
        <f t="shared" si="7"/>
        <v>terça-feira</v>
      </c>
      <c r="D373" s="82">
        <f>SUMIFS('📋 Despesas'!L:L,'📋 Despesas'!O:O,B373)</f>
        <v>0</v>
      </c>
      <c r="E373" s="80"/>
      <c r="F373" s="80"/>
      <c r="G373" s="451"/>
      <c r="H373" s="451"/>
      <c r="I373" s="458"/>
      <c r="J373" s="451"/>
      <c r="K373" s="452"/>
      <c r="L373" s="451"/>
      <c r="M373" s="451"/>
      <c r="N373" s="289"/>
      <c r="O373" s="289"/>
      <c r="P373" s="289"/>
      <c r="Q373" s="289"/>
      <c r="R373" s="289"/>
      <c r="S373" s="413"/>
      <c r="T373" s="288"/>
      <c r="U373" s="80"/>
      <c r="V373" s="80"/>
      <c r="W373" s="80"/>
      <c r="X373" s="80"/>
    </row>
    <row r="374" spans="1:24" ht="15.75" customHeight="1">
      <c r="A374" s="96"/>
      <c r="B374" s="96">
        <v>46197</v>
      </c>
      <c r="C374" s="97" t="str">
        <f t="shared" si="7"/>
        <v>quarta-feira</v>
      </c>
      <c r="D374" s="82">
        <f>SUMIFS('📋 Despesas'!L:L,'📋 Despesas'!O:O,B374)</f>
        <v>0</v>
      </c>
      <c r="E374" s="80"/>
      <c r="F374" s="80"/>
      <c r="G374" s="451"/>
      <c r="H374" s="451"/>
      <c r="I374" s="458"/>
      <c r="J374" s="451"/>
      <c r="K374" s="452"/>
      <c r="L374" s="451"/>
      <c r="M374" s="451"/>
      <c r="N374" s="289"/>
      <c r="O374" s="289"/>
      <c r="P374" s="289"/>
      <c r="Q374" s="289"/>
      <c r="R374" s="289"/>
      <c r="S374" s="413"/>
      <c r="T374" s="288"/>
      <c r="U374" s="80"/>
      <c r="V374" s="80"/>
      <c r="W374" s="80"/>
      <c r="X374" s="80"/>
    </row>
    <row r="375" spans="1:24" ht="15.75" customHeight="1">
      <c r="A375" s="96"/>
      <c r="B375" s="96">
        <v>46198</v>
      </c>
      <c r="C375" s="97" t="str">
        <f t="shared" si="7"/>
        <v>quinta-feira</v>
      </c>
      <c r="D375" s="82">
        <f>SUMIFS('📋 Despesas'!L:L,'📋 Despesas'!O:O,B375)</f>
        <v>0</v>
      </c>
      <c r="E375" s="80"/>
      <c r="F375" s="80"/>
      <c r="G375" s="451"/>
      <c r="H375" s="451"/>
      <c r="I375" s="458"/>
      <c r="J375" s="451"/>
      <c r="K375" s="452"/>
      <c r="L375" s="451"/>
      <c r="M375" s="451"/>
      <c r="N375" s="289"/>
      <c r="O375" s="289"/>
      <c r="P375" s="289"/>
      <c r="Q375" s="289"/>
      <c r="R375" s="289"/>
      <c r="S375" s="413"/>
      <c r="T375" s="288"/>
      <c r="U375" s="80"/>
      <c r="V375" s="80"/>
      <c r="W375" s="80"/>
      <c r="X375" s="80"/>
    </row>
    <row r="376" spans="1:24" ht="15.75" customHeight="1">
      <c r="A376" s="96"/>
      <c r="B376" s="96">
        <v>46199</v>
      </c>
      <c r="C376" s="97" t="str">
        <f t="shared" si="7"/>
        <v>sexta-feira</v>
      </c>
      <c r="D376" s="82">
        <f>SUMIFS('📋 Despesas'!L:L,'📋 Despesas'!O:O,B376)</f>
        <v>0</v>
      </c>
      <c r="E376" s="80"/>
      <c r="F376" s="80"/>
      <c r="G376" s="451"/>
      <c r="H376" s="451"/>
      <c r="I376" s="458"/>
      <c r="J376" s="451"/>
      <c r="K376" s="452"/>
      <c r="L376" s="451"/>
      <c r="M376" s="451"/>
      <c r="N376" s="289"/>
      <c r="O376" s="289"/>
      <c r="P376" s="289"/>
      <c r="Q376" s="289"/>
      <c r="R376" s="289"/>
      <c r="S376" s="413"/>
      <c r="T376" s="288"/>
      <c r="U376" s="80"/>
      <c r="V376" s="80"/>
      <c r="W376" s="80"/>
      <c r="X376" s="80"/>
    </row>
    <row r="377" spans="1:24" ht="15.75" customHeight="1">
      <c r="A377" s="96"/>
      <c r="B377" s="96">
        <v>46200</v>
      </c>
      <c r="C377" s="97" t="str">
        <f t="shared" si="7"/>
        <v>sábado</v>
      </c>
      <c r="D377" s="82">
        <f>SUMIFS('📋 Despesas'!L:L,'📋 Despesas'!O:O,B377)</f>
        <v>0</v>
      </c>
      <c r="E377" s="80"/>
      <c r="F377" s="80"/>
      <c r="G377" s="451"/>
      <c r="H377" s="451"/>
      <c r="I377" s="458"/>
      <c r="J377" s="451"/>
      <c r="K377" s="452"/>
      <c r="L377" s="451"/>
      <c r="M377" s="451"/>
      <c r="N377" s="289"/>
      <c r="O377" s="289"/>
      <c r="P377" s="289"/>
      <c r="Q377" s="289"/>
      <c r="R377" s="289"/>
      <c r="S377" s="413"/>
      <c r="T377" s="288"/>
      <c r="U377" s="80"/>
      <c r="V377" s="80"/>
      <c r="W377" s="80"/>
      <c r="X377" s="80"/>
    </row>
    <row r="378" spans="1:24" ht="15.75" customHeight="1">
      <c r="A378" s="96"/>
      <c r="B378" s="96">
        <v>46201</v>
      </c>
      <c r="C378" s="97" t="str">
        <f t="shared" si="7"/>
        <v>domingo</v>
      </c>
      <c r="D378" s="82">
        <f>SUMIFS('📋 Despesas'!L:L,'📋 Despesas'!O:O,B378)</f>
        <v>0</v>
      </c>
      <c r="E378" s="80"/>
      <c r="F378" s="80"/>
      <c r="G378" s="451"/>
      <c r="H378" s="451"/>
      <c r="I378" s="458"/>
      <c r="J378" s="451"/>
      <c r="K378" s="452"/>
      <c r="L378" s="451"/>
      <c r="M378" s="451"/>
      <c r="N378" s="289"/>
      <c r="O378" s="289"/>
      <c r="P378" s="289"/>
      <c r="Q378" s="289"/>
      <c r="R378" s="289"/>
      <c r="S378" s="413"/>
      <c r="T378" s="288"/>
      <c r="U378" s="80"/>
      <c r="V378" s="80"/>
      <c r="W378" s="80"/>
      <c r="X378" s="80"/>
    </row>
    <row r="379" spans="1:24" ht="15.75" customHeight="1">
      <c r="A379" s="96"/>
      <c r="B379" s="96">
        <v>46202</v>
      </c>
      <c r="C379" s="97" t="str">
        <f t="shared" si="7"/>
        <v>segunda-feira</v>
      </c>
      <c r="D379" s="82">
        <f>SUMIFS('📋 Despesas'!L:L,'📋 Despesas'!O:O,B379)</f>
        <v>0</v>
      </c>
      <c r="E379" s="80"/>
      <c r="F379" s="80"/>
      <c r="G379" s="451"/>
      <c r="H379" s="451"/>
      <c r="I379" s="458"/>
      <c r="J379" s="451"/>
      <c r="K379" s="452"/>
      <c r="L379" s="451"/>
      <c r="M379" s="451"/>
      <c r="N379" s="289"/>
      <c r="O379" s="289"/>
      <c r="P379" s="289"/>
      <c r="Q379" s="289"/>
      <c r="R379" s="289"/>
      <c r="S379" s="413"/>
      <c r="T379" s="288"/>
      <c r="U379" s="80"/>
      <c r="V379" s="80"/>
      <c r="W379" s="80"/>
      <c r="X379" s="80"/>
    </row>
    <row r="380" spans="1:24" ht="15.75" customHeight="1">
      <c r="A380" s="96"/>
      <c r="B380" s="96">
        <v>46203</v>
      </c>
      <c r="C380" s="97" t="str">
        <f t="shared" si="7"/>
        <v>terça-feira</v>
      </c>
      <c r="D380" s="82">
        <f>SUMIFS('📋 Despesas'!L:L,'📋 Despesas'!O:O,B380)</f>
        <v>0</v>
      </c>
      <c r="E380" s="80"/>
      <c r="F380" s="80"/>
      <c r="G380" s="451"/>
      <c r="H380" s="451"/>
      <c r="I380" s="458"/>
      <c r="J380" s="451"/>
      <c r="K380" s="452"/>
      <c r="L380" s="451"/>
      <c r="M380" s="451"/>
      <c r="N380" s="289"/>
      <c r="O380" s="289"/>
      <c r="P380" s="289"/>
      <c r="Q380" s="289"/>
      <c r="R380" s="289"/>
      <c r="S380" s="413"/>
      <c r="T380" s="288"/>
      <c r="U380" s="80"/>
      <c r="V380" s="80"/>
      <c r="W380" s="80"/>
      <c r="X380" s="80"/>
    </row>
    <row r="381" spans="1:24" ht="15.75" customHeight="1">
      <c r="A381" s="96"/>
      <c r="B381" s="96"/>
      <c r="C381" s="97" t="str">
        <f t="shared" si="7"/>
        <v/>
      </c>
      <c r="D381" s="82">
        <f>SUMIFS('📋 Despesas'!L:L,'📋 Despesas'!O:O,B381)</f>
        <v>0</v>
      </c>
      <c r="E381" s="80"/>
      <c r="F381" s="80"/>
      <c r="G381" s="451"/>
      <c r="H381" s="451"/>
      <c r="I381" s="458"/>
      <c r="J381" s="451"/>
      <c r="K381" s="452"/>
      <c r="L381" s="451"/>
      <c r="M381" s="451"/>
      <c r="N381" s="289"/>
      <c r="O381" s="289"/>
      <c r="P381" s="289"/>
      <c r="Q381" s="289"/>
      <c r="R381" s="289"/>
      <c r="S381" s="413"/>
      <c r="T381" s="288"/>
      <c r="U381" s="80"/>
      <c r="V381" s="80"/>
      <c r="W381" s="80"/>
      <c r="X381" s="80"/>
    </row>
    <row r="382" spans="1:24" ht="15.75" customHeight="1">
      <c r="A382" s="96"/>
      <c r="B382" s="96"/>
      <c r="C382" s="97" t="str">
        <f t="shared" si="7"/>
        <v/>
      </c>
      <c r="D382" s="82">
        <f>SUMIFS('📋 Despesas'!L:L,'📋 Despesas'!O:O,B382)</f>
        <v>0</v>
      </c>
      <c r="E382" s="80"/>
      <c r="F382" s="80"/>
      <c r="G382" s="451"/>
      <c r="H382" s="451"/>
      <c r="I382" s="458"/>
      <c r="J382" s="451"/>
      <c r="K382" s="452"/>
      <c r="L382" s="451"/>
      <c r="M382" s="451"/>
      <c r="N382" s="289"/>
      <c r="O382" s="289"/>
      <c r="P382" s="289"/>
      <c r="Q382" s="289"/>
      <c r="R382" s="289"/>
      <c r="S382" s="413"/>
      <c r="T382" s="288"/>
      <c r="U382" s="80"/>
      <c r="V382" s="80"/>
      <c r="W382" s="80"/>
      <c r="X382" s="80"/>
    </row>
    <row r="383" spans="1:24" ht="15.75" customHeight="1">
      <c r="A383" s="96"/>
      <c r="B383" s="96"/>
      <c r="C383" s="97"/>
      <c r="D383" s="82"/>
      <c r="E383" s="80"/>
      <c r="F383" s="80"/>
      <c r="G383" s="451"/>
      <c r="H383" s="451"/>
      <c r="I383" s="458"/>
      <c r="J383" s="451"/>
      <c r="K383" s="452"/>
      <c r="L383" s="451"/>
      <c r="M383" s="451"/>
      <c r="N383" s="289"/>
      <c r="O383" s="289"/>
      <c r="P383" s="289"/>
      <c r="Q383" s="289"/>
      <c r="R383" s="289"/>
      <c r="S383" s="413"/>
      <c r="T383" s="288"/>
      <c r="U383" s="80"/>
      <c r="V383" s="80"/>
      <c r="W383" s="80"/>
      <c r="X383" s="80"/>
    </row>
    <row r="384" spans="1:24" ht="15.75" customHeight="1">
      <c r="A384" s="96"/>
      <c r="B384" s="96"/>
      <c r="C384" s="97" t="str">
        <f t="shared" si="7"/>
        <v/>
      </c>
      <c r="D384" s="82"/>
      <c r="E384" s="80"/>
      <c r="F384" s="80"/>
      <c r="G384" s="451"/>
      <c r="H384" s="451"/>
      <c r="I384" s="458"/>
      <c r="J384" s="451"/>
      <c r="K384" s="452"/>
      <c r="L384" s="451"/>
      <c r="M384" s="451"/>
      <c r="N384" s="289"/>
      <c r="O384" s="289"/>
      <c r="P384" s="289"/>
      <c r="Q384" s="289"/>
      <c r="R384" s="289"/>
      <c r="S384" s="413"/>
      <c r="T384" s="288"/>
      <c r="U384" s="80"/>
      <c r="V384" s="80"/>
      <c r="W384" s="80"/>
      <c r="X384" s="80"/>
    </row>
    <row r="385" spans="1:24" ht="15.75" customHeight="1">
      <c r="A385" s="96"/>
      <c r="B385" s="96"/>
      <c r="C385" s="97" t="str">
        <f t="shared" si="7"/>
        <v/>
      </c>
      <c r="D385" s="82"/>
      <c r="E385" s="80"/>
      <c r="F385" s="80"/>
      <c r="G385" s="451"/>
      <c r="H385" s="451"/>
      <c r="I385" s="458"/>
      <c r="J385" s="451"/>
      <c r="K385" s="452"/>
      <c r="L385" s="451"/>
      <c r="M385" s="451"/>
      <c r="N385" s="289"/>
      <c r="O385" s="289"/>
      <c r="P385" s="289"/>
      <c r="Q385" s="289"/>
      <c r="R385" s="289"/>
      <c r="S385" s="413"/>
      <c r="T385" s="288"/>
      <c r="U385" s="80"/>
      <c r="V385" s="80"/>
      <c r="W385" s="80"/>
      <c r="X385" s="80"/>
    </row>
    <row r="386" spans="1:24" ht="15.75" customHeight="1">
      <c r="A386" s="96"/>
      <c r="B386" s="96"/>
      <c r="C386" s="97" t="str">
        <f t="shared" si="7"/>
        <v/>
      </c>
      <c r="D386" s="82"/>
      <c r="E386" s="80"/>
      <c r="F386" s="80"/>
      <c r="G386" s="451"/>
      <c r="H386" s="451"/>
      <c r="I386" s="458"/>
      <c r="J386" s="451"/>
      <c r="K386" s="452"/>
      <c r="L386" s="451"/>
      <c r="M386" s="451"/>
      <c r="N386" s="289"/>
      <c r="O386" s="289"/>
      <c r="P386" s="289"/>
      <c r="Q386" s="289"/>
      <c r="R386" s="289"/>
      <c r="S386" s="413"/>
      <c r="T386" s="288"/>
      <c r="U386" s="80"/>
      <c r="V386" s="80"/>
      <c r="W386" s="80"/>
      <c r="X386" s="80"/>
    </row>
    <row r="387" spans="1:24" ht="15.75" customHeight="1">
      <c r="A387" s="96"/>
      <c r="B387" s="96"/>
      <c r="C387" s="97" t="str">
        <f t="shared" si="7"/>
        <v/>
      </c>
      <c r="D387" s="82"/>
      <c r="E387" s="80"/>
      <c r="F387" s="80"/>
      <c r="G387" s="451"/>
      <c r="H387" s="451"/>
      <c r="I387" s="458"/>
      <c r="J387" s="451"/>
      <c r="K387" s="452"/>
      <c r="L387" s="451"/>
      <c r="M387" s="451"/>
      <c r="N387" s="289"/>
      <c r="O387" s="289"/>
      <c r="P387" s="289"/>
      <c r="Q387" s="289"/>
      <c r="R387" s="289"/>
      <c r="S387" s="413"/>
      <c r="T387" s="288"/>
      <c r="U387" s="80"/>
      <c r="V387" s="80"/>
      <c r="W387" s="80"/>
      <c r="X387" s="80"/>
    </row>
    <row r="388" spans="1:24" ht="15.75" customHeight="1">
      <c r="A388" s="96"/>
      <c r="B388" s="96"/>
      <c r="C388" s="97" t="str">
        <f t="shared" si="7"/>
        <v/>
      </c>
      <c r="D388" s="82"/>
      <c r="E388" s="80"/>
      <c r="F388" s="80"/>
      <c r="G388" s="451"/>
      <c r="H388" s="451"/>
      <c r="I388" s="458"/>
      <c r="J388" s="451"/>
      <c r="K388" s="452"/>
      <c r="L388" s="451"/>
      <c r="M388" s="451"/>
      <c r="N388" s="289"/>
      <c r="O388" s="289"/>
      <c r="P388" s="289"/>
      <c r="Q388" s="289"/>
      <c r="R388" s="289"/>
      <c r="S388" s="413"/>
      <c r="T388" s="288"/>
      <c r="U388" s="80"/>
      <c r="V388" s="80"/>
      <c r="W388" s="80"/>
      <c r="X388" s="80"/>
    </row>
    <row r="389" spans="1:24" ht="15.75" customHeight="1">
      <c r="A389" s="96"/>
      <c r="B389" s="96"/>
      <c r="C389" s="97" t="str">
        <f t="shared" si="7"/>
        <v/>
      </c>
      <c r="D389" s="82"/>
      <c r="E389" s="80"/>
      <c r="F389" s="80"/>
      <c r="G389" s="451"/>
      <c r="H389" s="451"/>
      <c r="I389" s="458"/>
      <c r="J389" s="451"/>
      <c r="K389" s="452"/>
      <c r="L389" s="451"/>
      <c r="M389" s="451"/>
      <c r="N389" s="289"/>
      <c r="O389" s="289"/>
      <c r="P389" s="289"/>
      <c r="Q389" s="289"/>
      <c r="R389" s="289"/>
      <c r="S389" s="413"/>
      <c r="T389" s="288"/>
      <c r="U389" s="80"/>
      <c r="V389" s="80"/>
      <c r="W389" s="80"/>
      <c r="X389" s="80"/>
    </row>
    <row r="390" spans="1:24" ht="15.75" customHeight="1">
      <c r="A390" s="96"/>
      <c r="B390" s="96"/>
      <c r="C390" s="97" t="str">
        <f t="shared" si="7"/>
        <v/>
      </c>
      <c r="D390" s="82"/>
      <c r="E390" s="80"/>
      <c r="F390" s="80"/>
      <c r="G390" s="451"/>
      <c r="H390" s="451"/>
      <c r="I390" s="458"/>
      <c r="J390" s="451"/>
      <c r="K390" s="452"/>
      <c r="L390" s="451"/>
      <c r="M390" s="451"/>
      <c r="N390" s="289"/>
      <c r="O390" s="289"/>
      <c r="P390" s="289"/>
      <c r="Q390" s="289"/>
      <c r="R390" s="289"/>
      <c r="S390" s="413"/>
      <c r="T390" s="288"/>
      <c r="U390" s="80"/>
      <c r="V390" s="80"/>
      <c r="W390" s="80"/>
      <c r="X390" s="80"/>
    </row>
    <row r="391" spans="1:24" ht="15.75" customHeight="1">
      <c r="A391" s="96"/>
      <c r="B391" s="96"/>
      <c r="C391" s="97" t="str">
        <f t="shared" si="7"/>
        <v/>
      </c>
      <c r="D391" s="82"/>
      <c r="E391" s="80"/>
      <c r="F391" s="80"/>
      <c r="G391" s="451"/>
      <c r="H391" s="451"/>
      <c r="I391" s="458"/>
      <c r="J391" s="451"/>
      <c r="K391" s="452"/>
      <c r="L391" s="451"/>
      <c r="M391" s="451"/>
      <c r="N391" s="289"/>
      <c r="O391" s="289"/>
      <c r="P391" s="289"/>
      <c r="Q391" s="289"/>
      <c r="R391" s="289"/>
      <c r="S391" s="413"/>
      <c r="T391" s="288"/>
      <c r="U391" s="80"/>
      <c r="V391" s="80"/>
      <c r="W391" s="80"/>
      <c r="X391" s="80"/>
    </row>
    <row r="392" spans="1:24" ht="15.75" customHeight="1">
      <c r="A392" s="96"/>
      <c r="B392" s="96"/>
      <c r="C392" s="97" t="str">
        <f t="shared" si="7"/>
        <v/>
      </c>
      <c r="D392" s="82"/>
      <c r="E392" s="80"/>
      <c r="F392" s="80"/>
      <c r="G392" s="451"/>
      <c r="H392" s="451"/>
      <c r="I392" s="458"/>
      <c r="J392" s="451"/>
      <c r="K392" s="452"/>
      <c r="L392" s="451"/>
      <c r="M392" s="451"/>
      <c r="N392" s="289"/>
      <c r="O392" s="289"/>
      <c r="P392" s="289"/>
      <c r="Q392" s="289"/>
      <c r="R392" s="289"/>
      <c r="S392" s="413"/>
      <c r="T392" s="288"/>
      <c r="U392" s="80"/>
      <c r="V392" s="80"/>
      <c r="W392" s="80"/>
      <c r="X392" s="80"/>
    </row>
    <row r="393" spans="1:24" ht="15.75" customHeight="1">
      <c r="A393" s="96"/>
      <c r="B393" s="96"/>
      <c r="C393" s="97" t="str">
        <f t="shared" si="7"/>
        <v/>
      </c>
      <c r="D393" s="82"/>
      <c r="E393" s="80"/>
      <c r="F393" s="80"/>
      <c r="G393" s="451"/>
      <c r="H393" s="451"/>
      <c r="I393" s="458"/>
      <c r="J393" s="451"/>
      <c r="K393" s="452"/>
      <c r="L393" s="451"/>
      <c r="M393" s="451"/>
      <c r="N393" s="289"/>
      <c r="O393" s="289"/>
      <c r="P393" s="289"/>
      <c r="Q393" s="289"/>
      <c r="R393" s="289"/>
      <c r="S393" s="413"/>
      <c r="T393" s="288"/>
      <c r="U393" s="80"/>
      <c r="V393" s="80"/>
      <c r="W393" s="80"/>
      <c r="X393" s="80"/>
    </row>
    <row r="394" spans="1:24" ht="15.75" customHeight="1">
      <c r="A394" s="96"/>
      <c r="B394" s="96"/>
      <c r="C394" s="97" t="str">
        <f t="shared" si="7"/>
        <v/>
      </c>
      <c r="D394" s="82"/>
      <c r="E394" s="80"/>
      <c r="F394" s="80"/>
      <c r="G394" s="451"/>
      <c r="H394" s="451"/>
      <c r="I394" s="458"/>
      <c r="J394" s="451"/>
      <c r="K394" s="452"/>
      <c r="L394" s="451"/>
      <c r="M394" s="451"/>
      <c r="N394" s="289"/>
      <c r="O394" s="289"/>
      <c r="P394" s="289"/>
      <c r="Q394" s="289"/>
      <c r="R394" s="289"/>
      <c r="S394" s="413"/>
      <c r="T394" s="288"/>
      <c r="U394" s="80"/>
      <c r="V394" s="80"/>
      <c r="W394" s="80"/>
      <c r="X394" s="80"/>
    </row>
    <row r="395" spans="1:24" ht="15.75" customHeight="1">
      <c r="A395" s="96"/>
      <c r="B395" s="96"/>
      <c r="C395" s="97" t="str">
        <f t="shared" si="7"/>
        <v/>
      </c>
      <c r="D395" s="82"/>
      <c r="E395" s="80"/>
      <c r="F395" s="80"/>
      <c r="G395" s="451"/>
      <c r="H395" s="451"/>
      <c r="I395" s="458"/>
      <c r="J395" s="451"/>
      <c r="K395" s="452"/>
      <c r="L395" s="451"/>
      <c r="M395" s="451"/>
      <c r="N395" s="289"/>
      <c r="O395" s="289"/>
      <c r="P395" s="289"/>
      <c r="Q395" s="289"/>
      <c r="R395" s="289"/>
      <c r="S395" s="413"/>
      <c r="T395" s="288"/>
      <c r="U395" s="80"/>
      <c r="V395" s="80"/>
      <c r="W395" s="80"/>
      <c r="X395" s="80"/>
    </row>
    <row r="396" spans="1:24" ht="15.75" customHeight="1">
      <c r="A396" s="96"/>
      <c r="B396" s="96"/>
      <c r="C396" s="97" t="str">
        <f t="shared" si="7"/>
        <v/>
      </c>
      <c r="D396" s="82"/>
      <c r="E396" s="80"/>
      <c r="F396" s="80"/>
      <c r="G396" s="451"/>
      <c r="H396" s="451"/>
      <c r="I396" s="458"/>
      <c r="J396" s="451"/>
      <c r="K396" s="452"/>
      <c r="L396" s="451"/>
      <c r="M396" s="451"/>
      <c r="N396" s="289"/>
      <c r="O396" s="289"/>
      <c r="P396" s="289"/>
      <c r="Q396" s="289"/>
      <c r="R396" s="289"/>
      <c r="S396" s="413"/>
      <c r="T396" s="288"/>
      <c r="U396" s="80"/>
      <c r="V396" s="80"/>
      <c r="W396" s="80"/>
      <c r="X396" s="80"/>
    </row>
    <row r="397" spans="1:24" ht="15.75" customHeight="1">
      <c r="A397" s="96"/>
      <c r="B397" s="96"/>
      <c r="C397" s="97" t="str">
        <f t="shared" si="7"/>
        <v/>
      </c>
      <c r="D397" s="82"/>
      <c r="E397" s="80"/>
      <c r="F397" s="80"/>
      <c r="G397" s="451"/>
      <c r="H397" s="451"/>
      <c r="I397" s="458"/>
      <c r="J397" s="451"/>
      <c r="K397" s="452"/>
      <c r="L397" s="451"/>
      <c r="M397" s="451"/>
      <c r="N397" s="289"/>
      <c r="O397" s="289"/>
      <c r="P397" s="289"/>
      <c r="Q397" s="289"/>
      <c r="R397" s="289"/>
      <c r="S397" s="413"/>
      <c r="T397" s="288"/>
      <c r="U397" s="80"/>
      <c r="V397" s="80"/>
      <c r="W397" s="80"/>
      <c r="X397" s="80"/>
    </row>
    <row r="398" spans="1:24" ht="15.75" customHeight="1">
      <c r="A398" s="96"/>
      <c r="B398" s="96"/>
      <c r="C398" s="97" t="str">
        <f t="shared" si="7"/>
        <v/>
      </c>
      <c r="D398" s="82"/>
      <c r="E398" s="80"/>
      <c r="F398" s="80"/>
      <c r="G398" s="451"/>
      <c r="H398" s="451"/>
      <c r="I398" s="458"/>
      <c r="J398" s="451"/>
      <c r="K398" s="452"/>
      <c r="L398" s="451"/>
      <c r="M398" s="451"/>
      <c r="N398" s="289"/>
      <c r="O398" s="289"/>
      <c r="P398" s="289"/>
      <c r="Q398" s="289"/>
      <c r="R398" s="289"/>
      <c r="S398" s="413"/>
      <c r="T398" s="288"/>
      <c r="U398" s="80"/>
      <c r="V398" s="80"/>
      <c r="W398" s="80"/>
      <c r="X398" s="80"/>
    </row>
    <row r="399" spans="1:24" ht="15.75" customHeight="1">
      <c r="A399" s="96"/>
      <c r="B399" s="96"/>
      <c r="C399" s="97" t="str">
        <f t="shared" si="7"/>
        <v/>
      </c>
      <c r="D399" s="82"/>
      <c r="E399" s="80"/>
      <c r="F399" s="80"/>
      <c r="G399" s="451"/>
      <c r="H399" s="451"/>
      <c r="I399" s="458"/>
      <c r="J399" s="451"/>
      <c r="K399" s="452"/>
      <c r="L399" s="451"/>
      <c r="M399" s="451"/>
      <c r="N399" s="289"/>
      <c r="O399" s="289"/>
      <c r="P399" s="289"/>
      <c r="Q399" s="289"/>
      <c r="R399" s="289"/>
      <c r="S399" s="413"/>
      <c r="T399" s="288"/>
      <c r="U399" s="80"/>
      <c r="V399" s="80"/>
      <c r="W399" s="80"/>
      <c r="X399" s="80"/>
    </row>
    <row r="400" spans="1:24" ht="15.75" customHeight="1">
      <c r="A400" s="96"/>
      <c r="B400" s="96"/>
      <c r="C400" s="97" t="str">
        <f t="shared" si="7"/>
        <v/>
      </c>
      <c r="D400" s="82"/>
      <c r="E400" s="80"/>
      <c r="F400" s="80"/>
      <c r="G400" s="451"/>
      <c r="H400" s="451"/>
      <c r="I400" s="458"/>
      <c r="J400" s="451"/>
      <c r="K400" s="452"/>
      <c r="L400" s="451"/>
      <c r="M400" s="451"/>
      <c r="N400" s="289"/>
      <c r="O400" s="289"/>
      <c r="P400" s="289"/>
      <c r="Q400" s="289"/>
      <c r="R400" s="289"/>
      <c r="S400" s="413"/>
      <c r="T400" s="288"/>
      <c r="U400" s="80"/>
      <c r="V400" s="80"/>
      <c r="W400" s="80"/>
      <c r="X400" s="80"/>
    </row>
    <row r="401" spans="1:24" ht="15.75" customHeight="1">
      <c r="A401" s="96"/>
      <c r="B401" s="96"/>
      <c r="C401" s="97" t="str">
        <f t="shared" ref="C401:C464" si="8">IF(B401&lt;&gt;"",TEXT(WEEKDAY(B401),"dddd"),"")</f>
        <v/>
      </c>
      <c r="D401" s="82"/>
      <c r="E401" s="80"/>
      <c r="F401" s="80"/>
      <c r="G401" s="451"/>
      <c r="H401" s="451"/>
      <c r="I401" s="458"/>
      <c r="J401" s="451"/>
      <c r="K401" s="452"/>
      <c r="L401" s="451"/>
      <c r="M401" s="451"/>
      <c r="N401" s="289"/>
      <c r="O401" s="289"/>
      <c r="P401" s="289"/>
      <c r="Q401" s="289"/>
      <c r="R401" s="289"/>
      <c r="S401" s="413"/>
      <c r="T401" s="288"/>
      <c r="U401" s="80"/>
      <c r="V401" s="80"/>
      <c r="W401" s="80"/>
      <c r="X401" s="80"/>
    </row>
    <row r="402" spans="1:24" ht="15.75" customHeight="1">
      <c r="A402" s="96"/>
      <c r="B402" s="96"/>
      <c r="C402" s="97" t="str">
        <f t="shared" si="8"/>
        <v/>
      </c>
      <c r="D402" s="82"/>
      <c r="E402" s="80"/>
      <c r="F402" s="80"/>
      <c r="G402" s="451"/>
      <c r="H402" s="451"/>
      <c r="I402" s="458"/>
      <c r="J402" s="451"/>
      <c r="K402" s="452"/>
      <c r="L402" s="451"/>
      <c r="M402" s="451"/>
      <c r="N402" s="289"/>
      <c r="O402" s="289"/>
      <c r="P402" s="289"/>
      <c r="Q402" s="289"/>
      <c r="R402" s="289"/>
      <c r="S402" s="413"/>
      <c r="T402" s="288"/>
      <c r="U402" s="80"/>
      <c r="V402" s="80"/>
      <c r="W402" s="80"/>
      <c r="X402" s="80"/>
    </row>
    <row r="403" spans="1:24" ht="15.75" customHeight="1">
      <c r="A403" s="96"/>
      <c r="B403" s="96"/>
      <c r="C403" s="97" t="str">
        <f t="shared" si="8"/>
        <v/>
      </c>
      <c r="D403" s="82"/>
      <c r="E403" s="80"/>
      <c r="F403" s="80"/>
      <c r="G403" s="451"/>
      <c r="H403" s="451"/>
      <c r="I403" s="458"/>
      <c r="J403" s="451"/>
      <c r="K403" s="452"/>
      <c r="L403" s="451"/>
      <c r="M403" s="451"/>
      <c r="N403" s="289"/>
      <c r="O403" s="289"/>
      <c r="P403" s="289"/>
      <c r="Q403" s="289"/>
      <c r="R403" s="289"/>
      <c r="S403" s="413"/>
      <c r="T403" s="288"/>
      <c r="U403" s="80"/>
      <c r="V403" s="80"/>
      <c r="W403" s="80"/>
      <c r="X403" s="80"/>
    </row>
    <row r="404" spans="1:24" ht="15.75" customHeight="1">
      <c r="A404" s="96"/>
      <c r="B404" s="96"/>
      <c r="C404" s="97" t="str">
        <f t="shared" si="8"/>
        <v/>
      </c>
      <c r="D404" s="82"/>
      <c r="E404" s="80"/>
      <c r="F404" s="80"/>
      <c r="G404" s="451"/>
      <c r="H404" s="451"/>
      <c r="I404" s="458"/>
      <c r="J404" s="451"/>
      <c r="K404" s="452"/>
      <c r="L404" s="451"/>
      <c r="M404" s="451"/>
      <c r="N404" s="289"/>
      <c r="O404" s="289"/>
      <c r="P404" s="289"/>
      <c r="Q404" s="289"/>
      <c r="R404" s="289"/>
      <c r="S404" s="413"/>
      <c r="T404" s="288"/>
      <c r="U404" s="80"/>
      <c r="V404" s="80"/>
      <c r="W404" s="80"/>
      <c r="X404" s="80"/>
    </row>
    <row r="405" spans="1:24" ht="15.75" customHeight="1">
      <c r="A405" s="96"/>
      <c r="B405" s="96"/>
      <c r="C405" s="97" t="str">
        <f t="shared" si="8"/>
        <v/>
      </c>
      <c r="D405" s="82"/>
      <c r="E405" s="80"/>
      <c r="F405" s="80"/>
      <c r="G405" s="451"/>
      <c r="H405" s="451"/>
      <c r="I405" s="458"/>
      <c r="J405" s="451"/>
      <c r="K405" s="452"/>
      <c r="L405" s="451"/>
      <c r="M405" s="451"/>
      <c r="N405" s="289"/>
      <c r="O405" s="289"/>
      <c r="P405" s="289"/>
      <c r="Q405" s="289"/>
      <c r="R405" s="289"/>
      <c r="S405" s="413"/>
      <c r="T405" s="288"/>
      <c r="U405" s="80"/>
      <c r="V405" s="80"/>
      <c r="W405" s="80"/>
      <c r="X405" s="80"/>
    </row>
    <row r="406" spans="1:24" ht="15.75" customHeight="1">
      <c r="A406" s="96"/>
      <c r="B406" s="96"/>
      <c r="C406" s="97" t="str">
        <f t="shared" si="8"/>
        <v/>
      </c>
      <c r="D406" s="82"/>
      <c r="E406" s="80"/>
      <c r="F406" s="80"/>
      <c r="G406" s="451"/>
      <c r="H406" s="451"/>
      <c r="I406" s="458"/>
      <c r="J406" s="451"/>
      <c r="K406" s="452"/>
      <c r="L406" s="451"/>
      <c r="M406" s="451"/>
      <c r="N406" s="289"/>
      <c r="O406" s="289"/>
      <c r="P406" s="289"/>
      <c r="Q406" s="289"/>
      <c r="R406" s="289"/>
      <c r="S406" s="413"/>
      <c r="T406" s="288"/>
      <c r="U406" s="80"/>
      <c r="V406" s="80"/>
      <c r="W406" s="80"/>
      <c r="X406" s="80"/>
    </row>
    <row r="407" spans="1:24" ht="15.75" customHeight="1">
      <c r="A407" s="96"/>
      <c r="B407" s="96"/>
      <c r="C407" s="97" t="str">
        <f t="shared" si="8"/>
        <v/>
      </c>
      <c r="D407" s="82"/>
      <c r="E407" s="80"/>
      <c r="F407" s="80"/>
      <c r="G407" s="451"/>
      <c r="H407" s="451"/>
      <c r="I407" s="458"/>
      <c r="J407" s="451"/>
      <c r="K407" s="452"/>
      <c r="L407" s="451"/>
      <c r="M407" s="451"/>
      <c r="N407" s="289"/>
      <c r="O407" s="289"/>
      <c r="P407" s="289"/>
      <c r="Q407" s="289"/>
      <c r="R407" s="289"/>
      <c r="S407" s="413"/>
      <c r="T407" s="288"/>
      <c r="U407" s="80"/>
      <c r="V407" s="80"/>
      <c r="W407" s="80"/>
      <c r="X407" s="80"/>
    </row>
    <row r="408" spans="1:24" ht="15.75" customHeight="1">
      <c r="A408" s="96"/>
      <c r="B408" s="96"/>
      <c r="C408" s="97" t="str">
        <f t="shared" si="8"/>
        <v/>
      </c>
      <c r="D408" s="82"/>
      <c r="E408" s="80"/>
      <c r="F408" s="80"/>
      <c r="G408" s="451"/>
      <c r="H408" s="451"/>
      <c r="I408" s="458"/>
      <c r="J408" s="451"/>
      <c r="K408" s="452"/>
      <c r="L408" s="451"/>
      <c r="M408" s="451"/>
      <c r="N408" s="289"/>
      <c r="O408" s="289"/>
      <c r="P408" s="289"/>
      <c r="Q408" s="289"/>
      <c r="R408" s="289"/>
      <c r="S408" s="413"/>
      <c r="T408" s="288"/>
      <c r="U408" s="80"/>
      <c r="V408" s="80"/>
      <c r="W408" s="80"/>
      <c r="X408" s="80"/>
    </row>
    <row r="409" spans="1:24" ht="15.75" customHeight="1">
      <c r="A409" s="96"/>
      <c r="B409" s="96"/>
      <c r="C409" s="97" t="str">
        <f t="shared" si="8"/>
        <v/>
      </c>
      <c r="D409" s="82"/>
      <c r="E409" s="80"/>
      <c r="F409" s="80"/>
      <c r="G409" s="451"/>
      <c r="H409" s="451"/>
      <c r="I409" s="458"/>
      <c r="J409" s="451"/>
      <c r="K409" s="452"/>
      <c r="L409" s="451"/>
      <c r="M409" s="451"/>
      <c r="N409" s="289"/>
      <c r="O409" s="289"/>
      <c r="P409" s="289"/>
      <c r="Q409" s="289"/>
      <c r="R409" s="289"/>
      <c r="S409" s="413"/>
      <c r="T409" s="288"/>
      <c r="U409" s="80"/>
      <c r="V409" s="80"/>
      <c r="W409" s="80"/>
      <c r="X409" s="80"/>
    </row>
    <row r="410" spans="1:24" ht="15.75" customHeight="1">
      <c r="A410" s="96"/>
      <c r="B410" s="96"/>
      <c r="C410" s="97" t="str">
        <f t="shared" si="8"/>
        <v/>
      </c>
      <c r="D410" s="82"/>
      <c r="E410" s="80"/>
      <c r="F410" s="80"/>
      <c r="G410" s="451"/>
      <c r="H410" s="451"/>
      <c r="I410" s="458"/>
      <c r="J410" s="451"/>
      <c r="K410" s="452"/>
      <c r="L410" s="451"/>
      <c r="M410" s="451"/>
      <c r="N410" s="289"/>
      <c r="O410" s="289"/>
      <c r="P410" s="289"/>
      <c r="Q410" s="289"/>
      <c r="R410" s="289"/>
      <c r="S410" s="413"/>
      <c r="T410" s="288"/>
      <c r="U410" s="80"/>
      <c r="V410" s="80"/>
      <c r="W410" s="80"/>
      <c r="X410" s="80"/>
    </row>
    <row r="411" spans="1:24" ht="15.75" customHeight="1">
      <c r="A411" s="96"/>
      <c r="B411" s="96"/>
      <c r="C411" s="97" t="str">
        <f t="shared" si="8"/>
        <v/>
      </c>
      <c r="D411" s="82"/>
      <c r="E411" s="80"/>
      <c r="F411" s="80"/>
      <c r="G411" s="451"/>
      <c r="H411" s="451"/>
      <c r="I411" s="458"/>
      <c r="J411" s="451"/>
      <c r="K411" s="452"/>
      <c r="L411" s="451"/>
      <c r="M411" s="451"/>
      <c r="N411" s="289"/>
      <c r="O411" s="289"/>
      <c r="P411" s="289"/>
      <c r="Q411" s="289"/>
      <c r="R411" s="289"/>
      <c r="S411" s="413"/>
      <c r="T411" s="288"/>
      <c r="U411" s="80"/>
      <c r="V411" s="80"/>
      <c r="W411" s="80"/>
      <c r="X411" s="80"/>
    </row>
    <row r="412" spans="1:24" ht="15.75" customHeight="1">
      <c r="A412" s="96"/>
      <c r="B412" s="96"/>
      <c r="C412" s="97" t="str">
        <f t="shared" si="8"/>
        <v/>
      </c>
      <c r="D412" s="82"/>
      <c r="E412" s="80"/>
      <c r="F412" s="80"/>
      <c r="G412" s="451"/>
      <c r="H412" s="451"/>
      <c r="I412" s="458"/>
      <c r="J412" s="451"/>
      <c r="K412" s="452"/>
      <c r="L412" s="451"/>
      <c r="M412" s="451"/>
      <c r="N412" s="289"/>
      <c r="O412" s="289"/>
      <c r="P412" s="289"/>
      <c r="Q412" s="289"/>
      <c r="R412" s="289"/>
      <c r="S412" s="413"/>
      <c r="T412" s="288"/>
      <c r="U412" s="80"/>
      <c r="V412" s="80"/>
      <c r="W412" s="80"/>
      <c r="X412" s="80"/>
    </row>
    <row r="413" spans="1:24" ht="15.75" customHeight="1">
      <c r="A413" s="96"/>
      <c r="B413" s="96"/>
      <c r="C413" s="97" t="str">
        <f t="shared" si="8"/>
        <v/>
      </c>
      <c r="D413" s="82"/>
      <c r="E413" s="80"/>
      <c r="F413" s="80"/>
      <c r="G413" s="451"/>
      <c r="H413" s="451"/>
      <c r="I413" s="458"/>
      <c r="J413" s="451"/>
      <c r="K413" s="452"/>
      <c r="L413" s="451"/>
      <c r="M413" s="451"/>
      <c r="N413" s="289"/>
      <c r="O413" s="289"/>
      <c r="P413" s="289"/>
      <c r="Q413" s="289"/>
      <c r="R413" s="289"/>
      <c r="S413" s="413"/>
      <c r="T413" s="288"/>
      <c r="U413" s="80"/>
      <c r="V413" s="80"/>
      <c r="W413" s="80"/>
      <c r="X413" s="80"/>
    </row>
    <row r="414" spans="1:24" ht="15.75" customHeight="1">
      <c r="A414" s="96"/>
      <c r="B414" s="96"/>
      <c r="C414" s="97" t="str">
        <f t="shared" si="8"/>
        <v/>
      </c>
      <c r="D414" s="82"/>
      <c r="E414" s="80"/>
      <c r="F414" s="80"/>
      <c r="G414" s="451"/>
      <c r="H414" s="451"/>
      <c r="I414" s="458"/>
      <c r="J414" s="451"/>
      <c r="K414" s="452"/>
      <c r="L414" s="451"/>
      <c r="M414" s="451"/>
      <c r="N414" s="289"/>
      <c r="O414" s="289"/>
      <c r="P414" s="289"/>
      <c r="Q414" s="289"/>
      <c r="R414" s="289"/>
      <c r="S414" s="413"/>
      <c r="T414" s="288"/>
      <c r="U414" s="80"/>
      <c r="V414" s="80"/>
      <c r="W414" s="80"/>
      <c r="X414" s="80"/>
    </row>
    <row r="415" spans="1:24" ht="15.75" customHeight="1">
      <c r="A415" s="96"/>
      <c r="B415" s="96"/>
      <c r="C415" s="97" t="str">
        <f t="shared" si="8"/>
        <v/>
      </c>
      <c r="D415" s="82"/>
      <c r="E415" s="80"/>
      <c r="F415" s="80"/>
      <c r="G415" s="451"/>
      <c r="H415" s="451"/>
      <c r="I415" s="458"/>
      <c r="J415" s="451"/>
      <c r="K415" s="452"/>
      <c r="L415" s="451"/>
      <c r="M415" s="451"/>
      <c r="N415" s="289"/>
      <c r="O415" s="289"/>
      <c r="P415" s="289"/>
      <c r="Q415" s="289"/>
      <c r="R415" s="289"/>
      <c r="S415" s="413"/>
      <c r="T415" s="288"/>
      <c r="U415" s="80"/>
      <c r="V415" s="80"/>
      <c r="W415" s="80"/>
      <c r="X415" s="80"/>
    </row>
    <row r="416" spans="1:24" ht="15.75" customHeight="1">
      <c r="A416" s="96"/>
      <c r="B416" s="96"/>
      <c r="C416" s="97" t="str">
        <f t="shared" si="8"/>
        <v/>
      </c>
      <c r="D416" s="82"/>
      <c r="E416" s="80"/>
      <c r="F416" s="80"/>
      <c r="G416" s="451"/>
      <c r="H416" s="451"/>
      <c r="I416" s="458"/>
      <c r="J416" s="451"/>
      <c r="K416" s="452"/>
      <c r="L416" s="451"/>
      <c r="M416" s="451"/>
      <c r="N416" s="289"/>
      <c r="O416" s="289"/>
      <c r="P416" s="289"/>
      <c r="Q416" s="289"/>
      <c r="R416" s="289"/>
      <c r="S416" s="413"/>
      <c r="T416" s="288"/>
      <c r="U416" s="80"/>
      <c r="V416" s="80"/>
      <c r="W416" s="80"/>
      <c r="X416" s="80"/>
    </row>
    <row r="417" spans="1:24" ht="15.75" customHeight="1">
      <c r="A417" s="96"/>
      <c r="B417" s="96"/>
      <c r="C417" s="97" t="str">
        <f t="shared" si="8"/>
        <v/>
      </c>
      <c r="D417" s="82"/>
      <c r="E417" s="80"/>
      <c r="F417" s="80"/>
      <c r="G417" s="451"/>
      <c r="H417" s="451"/>
      <c r="I417" s="458"/>
      <c r="J417" s="451"/>
      <c r="K417" s="452"/>
      <c r="L417" s="451"/>
      <c r="M417" s="451"/>
      <c r="N417" s="289"/>
      <c r="O417" s="289"/>
      <c r="P417" s="289"/>
      <c r="Q417" s="289"/>
      <c r="R417" s="289"/>
      <c r="S417" s="413"/>
      <c r="T417" s="288"/>
      <c r="U417" s="80"/>
      <c r="V417" s="80"/>
      <c r="W417" s="80"/>
      <c r="X417" s="80"/>
    </row>
    <row r="418" spans="1:24" ht="15.75" customHeight="1">
      <c r="A418" s="96"/>
      <c r="B418" s="96"/>
      <c r="C418" s="97" t="str">
        <f t="shared" si="8"/>
        <v/>
      </c>
      <c r="D418" s="82"/>
      <c r="E418" s="80"/>
      <c r="F418" s="80"/>
      <c r="G418" s="451"/>
      <c r="H418" s="451"/>
      <c r="I418" s="458"/>
      <c r="J418" s="451"/>
      <c r="K418" s="452"/>
      <c r="L418" s="451"/>
      <c r="M418" s="451"/>
      <c r="N418" s="289"/>
      <c r="O418" s="289"/>
      <c r="P418" s="289"/>
      <c r="Q418" s="289"/>
      <c r="R418" s="289"/>
      <c r="S418" s="413"/>
      <c r="T418" s="288"/>
      <c r="U418" s="80"/>
      <c r="V418" s="80"/>
      <c r="W418" s="80"/>
      <c r="X418" s="80"/>
    </row>
    <row r="419" spans="1:24" ht="15.75" customHeight="1">
      <c r="A419" s="96"/>
      <c r="B419" s="96"/>
      <c r="C419" s="97" t="str">
        <f t="shared" si="8"/>
        <v/>
      </c>
      <c r="D419" s="82"/>
      <c r="E419" s="80"/>
      <c r="F419" s="80"/>
      <c r="G419" s="451"/>
      <c r="H419" s="451"/>
      <c r="I419" s="458"/>
      <c r="J419" s="451"/>
      <c r="K419" s="452"/>
      <c r="L419" s="451"/>
      <c r="M419" s="451"/>
      <c r="N419" s="289"/>
      <c r="O419" s="289"/>
      <c r="P419" s="289"/>
      <c r="Q419" s="289"/>
      <c r="R419" s="289"/>
      <c r="S419" s="413"/>
      <c r="T419" s="288"/>
      <c r="U419" s="80"/>
      <c r="V419" s="80"/>
      <c r="W419" s="80"/>
      <c r="X419" s="80"/>
    </row>
    <row r="420" spans="1:24" ht="15.75" customHeight="1">
      <c r="A420" s="96"/>
      <c r="B420" s="96"/>
      <c r="C420" s="97" t="str">
        <f t="shared" si="8"/>
        <v/>
      </c>
      <c r="D420" s="82"/>
      <c r="E420" s="80"/>
      <c r="F420" s="80"/>
      <c r="G420" s="451"/>
      <c r="H420" s="451"/>
      <c r="I420" s="458"/>
      <c r="J420" s="451"/>
      <c r="K420" s="452"/>
      <c r="L420" s="451"/>
      <c r="M420" s="451"/>
      <c r="N420" s="289"/>
      <c r="O420" s="289"/>
      <c r="P420" s="289"/>
      <c r="Q420" s="289"/>
      <c r="R420" s="289"/>
      <c r="S420" s="413"/>
      <c r="T420" s="288"/>
      <c r="U420" s="80"/>
      <c r="V420" s="80"/>
      <c r="W420" s="80"/>
      <c r="X420" s="80"/>
    </row>
    <row r="421" spans="1:24" ht="15.75" customHeight="1">
      <c r="A421" s="96"/>
      <c r="B421" s="96"/>
      <c r="C421" s="97" t="str">
        <f t="shared" si="8"/>
        <v/>
      </c>
      <c r="D421" s="82"/>
      <c r="E421" s="80"/>
      <c r="F421" s="80"/>
      <c r="G421" s="451"/>
      <c r="H421" s="451"/>
      <c r="I421" s="458"/>
      <c r="J421" s="451"/>
      <c r="K421" s="452"/>
      <c r="L421" s="451"/>
      <c r="M421" s="451"/>
      <c r="N421" s="289"/>
      <c r="O421" s="289"/>
      <c r="P421" s="289"/>
      <c r="Q421" s="289"/>
      <c r="R421" s="289"/>
      <c r="S421" s="413"/>
      <c r="T421" s="288"/>
      <c r="U421" s="80"/>
      <c r="V421" s="80"/>
      <c r="W421" s="80"/>
      <c r="X421" s="80"/>
    </row>
    <row r="422" spans="1:24" ht="15.75" customHeight="1">
      <c r="A422" s="96"/>
      <c r="B422" s="96"/>
      <c r="C422" s="97" t="str">
        <f t="shared" si="8"/>
        <v/>
      </c>
      <c r="D422" s="82"/>
      <c r="E422" s="80"/>
      <c r="F422" s="80"/>
      <c r="G422" s="451"/>
      <c r="H422" s="451"/>
      <c r="I422" s="458"/>
      <c r="J422" s="451"/>
      <c r="K422" s="452"/>
      <c r="L422" s="451"/>
      <c r="M422" s="451"/>
      <c r="N422" s="289"/>
      <c r="O422" s="289"/>
      <c r="P422" s="289"/>
      <c r="Q422" s="289"/>
      <c r="R422" s="289"/>
      <c r="S422" s="413"/>
      <c r="T422" s="288"/>
      <c r="U422" s="80"/>
      <c r="V422" s="80"/>
      <c r="W422" s="80"/>
      <c r="X422" s="80"/>
    </row>
    <row r="423" spans="1:24" ht="15.75" customHeight="1">
      <c r="A423" s="96"/>
      <c r="B423" s="96"/>
      <c r="C423" s="97" t="str">
        <f t="shared" si="8"/>
        <v/>
      </c>
      <c r="D423" s="82"/>
      <c r="E423" s="80"/>
      <c r="F423" s="80"/>
      <c r="G423" s="451"/>
      <c r="H423" s="451"/>
      <c r="I423" s="458"/>
      <c r="J423" s="451"/>
      <c r="K423" s="452"/>
      <c r="L423" s="451"/>
      <c r="M423" s="451"/>
      <c r="N423" s="289"/>
      <c r="O423" s="289"/>
      <c r="P423" s="289"/>
      <c r="Q423" s="289"/>
      <c r="R423" s="289"/>
      <c r="S423" s="413"/>
      <c r="T423" s="288"/>
      <c r="U423" s="80"/>
      <c r="V423" s="80"/>
      <c r="W423" s="80"/>
      <c r="X423" s="80"/>
    </row>
    <row r="424" spans="1:24" ht="15.75" customHeight="1">
      <c r="A424" s="96"/>
      <c r="B424" s="96"/>
      <c r="C424" s="97" t="str">
        <f t="shared" si="8"/>
        <v/>
      </c>
      <c r="D424" s="82"/>
      <c r="E424" s="80"/>
      <c r="F424" s="80"/>
      <c r="G424" s="451"/>
      <c r="H424" s="451"/>
      <c r="I424" s="458"/>
      <c r="J424" s="451"/>
      <c r="K424" s="452"/>
      <c r="L424" s="451"/>
      <c r="M424" s="451"/>
      <c r="N424" s="289"/>
      <c r="O424" s="289"/>
      <c r="P424" s="289"/>
      <c r="Q424" s="289"/>
      <c r="R424" s="289"/>
      <c r="S424" s="413"/>
      <c r="T424" s="288"/>
      <c r="U424" s="80"/>
      <c r="V424" s="80"/>
      <c r="W424" s="80"/>
      <c r="X424" s="80"/>
    </row>
    <row r="425" spans="1:24" ht="15.75" customHeight="1">
      <c r="A425" s="96"/>
      <c r="B425" s="96"/>
      <c r="C425" s="97" t="str">
        <f t="shared" si="8"/>
        <v/>
      </c>
      <c r="D425" s="82"/>
      <c r="E425" s="80"/>
      <c r="F425" s="80"/>
      <c r="G425" s="451"/>
      <c r="H425" s="451"/>
      <c r="I425" s="458"/>
      <c r="J425" s="451"/>
      <c r="K425" s="452"/>
      <c r="L425" s="451"/>
      <c r="M425" s="451"/>
      <c r="N425" s="289"/>
      <c r="O425" s="289"/>
      <c r="P425" s="289"/>
      <c r="Q425" s="289"/>
      <c r="R425" s="289"/>
      <c r="S425" s="413"/>
      <c r="T425" s="288"/>
      <c r="U425" s="80"/>
      <c r="V425" s="80"/>
      <c r="W425" s="80"/>
      <c r="X425" s="80"/>
    </row>
    <row r="426" spans="1:24" ht="15.75" customHeight="1">
      <c r="A426" s="96"/>
      <c r="B426" s="96"/>
      <c r="C426" s="97" t="str">
        <f t="shared" si="8"/>
        <v/>
      </c>
      <c r="D426" s="82"/>
      <c r="E426" s="80"/>
      <c r="F426" s="80"/>
      <c r="G426" s="451"/>
      <c r="H426" s="451"/>
      <c r="I426" s="458"/>
      <c r="J426" s="451"/>
      <c r="K426" s="452"/>
      <c r="L426" s="451"/>
      <c r="M426" s="451"/>
      <c r="N426" s="289"/>
      <c r="O426" s="289"/>
      <c r="P426" s="289"/>
      <c r="Q426" s="289"/>
      <c r="R426" s="289"/>
      <c r="S426" s="413"/>
      <c r="T426" s="288"/>
      <c r="U426" s="80"/>
      <c r="V426" s="80"/>
      <c r="W426" s="80"/>
      <c r="X426" s="80"/>
    </row>
    <row r="427" spans="1:24" ht="15.75" customHeight="1">
      <c r="A427" s="96"/>
      <c r="B427" s="96"/>
      <c r="C427" s="97" t="str">
        <f t="shared" si="8"/>
        <v/>
      </c>
      <c r="D427" s="82"/>
      <c r="E427" s="80"/>
      <c r="F427" s="80"/>
      <c r="G427" s="451"/>
      <c r="H427" s="451"/>
      <c r="I427" s="458"/>
      <c r="J427" s="451"/>
      <c r="K427" s="452"/>
      <c r="L427" s="451"/>
      <c r="M427" s="451"/>
      <c r="N427" s="289"/>
      <c r="O427" s="289"/>
      <c r="P427" s="289"/>
      <c r="Q427" s="289"/>
      <c r="R427" s="289"/>
      <c r="S427" s="413"/>
      <c r="T427" s="288"/>
      <c r="U427" s="80"/>
      <c r="V427" s="80"/>
      <c r="W427" s="80"/>
      <c r="X427" s="80"/>
    </row>
    <row r="428" spans="1:24" ht="15.75" customHeight="1">
      <c r="A428" s="96"/>
      <c r="B428" s="96"/>
      <c r="C428" s="97" t="str">
        <f t="shared" si="8"/>
        <v/>
      </c>
      <c r="D428" s="82"/>
      <c r="E428" s="80"/>
      <c r="F428" s="80"/>
      <c r="G428" s="451"/>
      <c r="H428" s="451"/>
      <c r="I428" s="458"/>
      <c r="J428" s="451"/>
      <c r="K428" s="452"/>
      <c r="L428" s="451"/>
      <c r="M428" s="451"/>
      <c r="N428" s="289"/>
      <c r="O428" s="289"/>
      <c r="P428" s="289"/>
      <c r="Q428" s="289"/>
      <c r="R428" s="289"/>
      <c r="S428" s="413"/>
      <c r="T428" s="288"/>
      <c r="U428" s="80"/>
      <c r="V428" s="80"/>
      <c r="W428" s="80"/>
      <c r="X428" s="80"/>
    </row>
    <row r="429" spans="1:24" ht="15.75" customHeight="1">
      <c r="A429" s="96"/>
      <c r="B429" s="96"/>
      <c r="C429" s="97" t="str">
        <f t="shared" si="8"/>
        <v/>
      </c>
      <c r="D429" s="82"/>
      <c r="E429" s="80"/>
      <c r="F429" s="80"/>
      <c r="G429" s="451"/>
      <c r="H429" s="451"/>
      <c r="I429" s="458"/>
      <c r="J429" s="451"/>
      <c r="K429" s="452"/>
      <c r="L429" s="451"/>
      <c r="M429" s="451"/>
      <c r="N429" s="289"/>
      <c r="O429" s="289"/>
      <c r="P429" s="289"/>
      <c r="Q429" s="289"/>
      <c r="R429" s="289"/>
      <c r="S429" s="413"/>
      <c r="T429" s="288"/>
      <c r="U429" s="80"/>
      <c r="V429" s="80"/>
      <c r="W429" s="80"/>
      <c r="X429" s="80"/>
    </row>
    <row r="430" spans="1:24" ht="15.75" customHeight="1">
      <c r="A430" s="96"/>
      <c r="B430" s="96"/>
      <c r="C430" s="97" t="str">
        <f t="shared" si="8"/>
        <v/>
      </c>
      <c r="D430" s="82"/>
      <c r="E430" s="80"/>
      <c r="F430" s="80"/>
      <c r="G430" s="451"/>
      <c r="H430" s="451"/>
      <c r="I430" s="458"/>
      <c r="J430" s="451"/>
      <c r="K430" s="452"/>
      <c r="L430" s="451"/>
      <c r="M430" s="451"/>
      <c r="N430" s="289"/>
      <c r="O430" s="289"/>
      <c r="P430" s="289"/>
      <c r="Q430" s="289"/>
      <c r="R430" s="289"/>
      <c r="S430" s="413"/>
      <c r="T430" s="288"/>
      <c r="U430" s="80"/>
      <c r="V430" s="80"/>
      <c r="W430" s="80"/>
      <c r="X430" s="80"/>
    </row>
    <row r="431" spans="1:24" ht="15.75" customHeight="1">
      <c r="A431" s="96"/>
      <c r="B431" s="96"/>
      <c r="C431" s="97" t="str">
        <f t="shared" si="8"/>
        <v/>
      </c>
      <c r="D431" s="82"/>
      <c r="E431" s="80"/>
      <c r="F431" s="80"/>
      <c r="G431" s="451"/>
      <c r="H431" s="451"/>
      <c r="I431" s="458"/>
      <c r="J431" s="451"/>
      <c r="K431" s="452"/>
      <c r="L431" s="451"/>
      <c r="M431" s="451"/>
      <c r="N431" s="289"/>
      <c r="O431" s="289"/>
      <c r="P431" s="289"/>
      <c r="Q431" s="289"/>
      <c r="R431" s="289"/>
      <c r="S431" s="413"/>
      <c r="T431" s="288"/>
      <c r="U431" s="80"/>
      <c r="V431" s="80"/>
      <c r="W431" s="80"/>
      <c r="X431" s="80"/>
    </row>
    <row r="432" spans="1:24" ht="15.75" customHeight="1">
      <c r="A432" s="96"/>
      <c r="B432" s="96"/>
      <c r="C432" s="97" t="str">
        <f t="shared" si="8"/>
        <v/>
      </c>
      <c r="D432" s="82"/>
      <c r="E432" s="80"/>
      <c r="F432" s="80"/>
      <c r="G432" s="451"/>
      <c r="H432" s="451"/>
      <c r="I432" s="458"/>
      <c r="J432" s="451"/>
      <c r="K432" s="452"/>
      <c r="L432" s="451"/>
      <c r="M432" s="451"/>
      <c r="N432" s="289"/>
      <c r="O432" s="289"/>
      <c r="P432" s="289"/>
      <c r="Q432" s="289"/>
      <c r="R432" s="289"/>
      <c r="S432" s="413"/>
      <c r="T432" s="288"/>
      <c r="U432" s="80"/>
      <c r="V432" s="80"/>
      <c r="W432" s="80"/>
      <c r="X432" s="80"/>
    </row>
    <row r="433" spans="1:24" ht="15.75" customHeight="1">
      <c r="A433" s="96"/>
      <c r="B433" s="96"/>
      <c r="C433" s="97" t="str">
        <f t="shared" si="8"/>
        <v/>
      </c>
      <c r="D433" s="82"/>
      <c r="E433" s="80"/>
      <c r="F433" s="80"/>
      <c r="G433" s="451"/>
      <c r="H433" s="451"/>
      <c r="I433" s="458"/>
      <c r="J433" s="451"/>
      <c r="K433" s="452"/>
      <c r="L433" s="451"/>
      <c r="M433" s="451"/>
      <c r="N433" s="289"/>
      <c r="O433" s="289"/>
      <c r="P433" s="289"/>
      <c r="Q433" s="289"/>
      <c r="R433" s="289"/>
      <c r="S433" s="413"/>
      <c r="T433" s="288"/>
      <c r="U433" s="80"/>
      <c r="V433" s="80"/>
      <c r="W433" s="80"/>
      <c r="X433" s="80"/>
    </row>
    <row r="434" spans="1:24" ht="15.75" customHeight="1">
      <c r="A434" s="96"/>
      <c r="B434" s="96"/>
      <c r="C434" s="97" t="str">
        <f t="shared" si="8"/>
        <v/>
      </c>
      <c r="D434" s="82"/>
      <c r="E434" s="80"/>
      <c r="F434" s="80"/>
      <c r="G434" s="451"/>
      <c r="H434" s="451"/>
      <c r="I434" s="458"/>
      <c r="J434" s="451"/>
      <c r="K434" s="452"/>
      <c r="L434" s="451"/>
      <c r="M434" s="451"/>
      <c r="N434" s="289"/>
      <c r="O434" s="289"/>
      <c r="P434" s="289"/>
      <c r="Q434" s="289"/>
      <c r="R434" s="289"/>
      <c r="S434" s="413"/>
      <c r="T434" s="288"/>
      <c r="U434" s="80"/>
      <c r="V434" s="80"/>
      <c r="W434" s="80"/>
      <c r="X434" s="80"/>
    </row>
    <row r="435" spans="1:24" ht="15.75" customHeight="1">
      <c r="A435" s="96"/>
      <c r="B435" s="96"/>
      <c r="C435" s="97" t="str">
        <f t="shared" si="8"/>
        <v/>
      </c>
      <c r="D435" s="82"/>
      <c r="E435" s="80"/>
      <c r="F435" s="80"/>
      <c r="G435" s="451"/>
      <c r="H435" s="451"/>
      <c r="I435" s="458"/>
      <c r="J435" s="451"/>
      <c r="K435" s="452"/>
      <c r="L435" s="451"/>
      <c r="M435" s="451"/>
      <c r="N435" s="289"/>
      <c r="O435" s="289"/>
      <c r="P435" s="289"/>
      <c r="Q435" s="289"/>
      <c r="R435" s="289"/>
      <c r="S435" s="413"/>
      <c r="T435" s="288"/>
      <c r="U435" s="80"/>
      <c r="V435" s="80"/>
      <c r="W435" s="80"/>
      <c r="X435" s="80"/>
    </row>
    <row r="436" spans="1:24" ht="15.75" customHeight="1">
      <c r="A436" s="96"/>
      <c r="B436" s="96"/>
      <c r="C436" s="97" t="str">
        <f t="shared" si="8"/>
        <v/>
      </c>
      <c r="D436" s="82"/>
      <c r="E436" s="80"/>
      <c r="F436" s="80"/>
      <c r="G436" s="451"/>
      <c r="H436" s="451"/>
      <c r="I436" s="458"/>
      <c r="J436" s="451"/>
      <c r="K436" s="452"/>
      <c r="L436" s="451"/>
      <c r="M436" s="451"/>
      <c r="N436" s="289"/>
      <c r="O436" s="289"/>
      <c r="P436" s="289"/>
      <c r="Q436" s="289"/>
      <c r="R436" s="289"/>
      <c r="S436" s="413"/>
      <c r="T436" s="288"/>
      <c r="U436" s="80"/>
      <c r="V436" s="80"/>
      <c r="W436" s="80"/>
      <c r="X436" s="80"/>
    </row>
    <row r="437" spans="1:24" ht="15.75" customHeight="1">
      <c r="A437" s="96"/>
      <c r="B437" s="96"/>
      <c r="C437" s="97" t="str">
        <f t="shared" si="8"/>
        <v/>
      </c>
      <c r="D437" s="82"/>
      <c r="E437" s="80"/>
      <c r="F437" s="80"/>
      <c r="G437" s="451"/>
      <c r="H437" s="451"/>
      <c r="I437" s="458"/>
      <c r="J437" s="451"/>
      <c r="K437" s="452"/>
      <c r="L437" s="451"/>
      <c r="M437" s="451"/>
      <c r="N437" s="289"/>
      <c r="O437" s="289"/>
      <c r="P437" s="289"/>
      <c r="Q437" s="289"/>
      <c r="R437" s="289"/>
      <c r="S437" s="413"/>
      <c r="T437" s="288"/>
      <c r="U437" s="80"/>
      <c r="V437" s="80"/>
      <c r="W437" s="80"/>
      <c r="X437" s="80"/>
    </row>
    <row r="438" spans="1:24" ht="15.75" customHeight="1">
      <c r="A438" s="96"/>
      <c r="B438" s="96"/>
      <c r="C438" s="97" t="str">
        <f t="shared" si="8"/>
        <v/>
      </c>
      <c r="D438" s="82"/>
      <c r="E438" s="80"/>
      <c r="F438" s="80"/>
      <c r="G438" s="451"/>
      <c r="H438" s="451"/>
      <c r="I438" s="458"/>
      <c r="J438" s="451"/>
      <c r="K438" s="452"/>
      <c r="L438" s="451"/>
      <c r="M438" s="451"/>
      <c r="N438" s="289"/>
      <c r="O438" s="289"/>
      <c r="P438" s="289"/>
      <c r="Q438" s="289"/>
      <c r="R438" s="289"/>
      <c r="S438" s="413"/>
      <c r="T438" s="288"/>
      <c r="U438" s="80"/>
      <c r="V438" s="80"/>
      <c r="W438" s="80"/>
      <c r="X438" s="80"/>
    </row>
    <row r="439" spans="1:24" ht="15.75" customHeight="1">
      <c r="A439" s="96"/>
      <c r="B439" s="96"/>
      <c r="C439" s="97" t="str">
        <f t="shared" si="8"/>
        <v/>
      </c>
      <c r="D439" s="82"/>
      <c r="E439" s="80"/>
      <c r="F439" s="80"/>
      <c r="G439" s="451"/>
      <c r="H439" s="451"/>
      <c r="I439" s="458"/>
      <c r="J439" s="451"/>
      <c r="K439" s="452"/>
      <c r="L439" s="451"/>
      <c r="M439" s="451"/>
      <c r="N439" s="289"/>
      <c r="O439" s="289"/>
      <c r="P439" s="289"/>
      <c r="Q439" s="289"/>
      <c r="R439" s="289"/>
      <c r="S439" s="413"/>
      <c r="T439" s="288"/>
      <c r="U439" s="80"/>
      <c r="V439" s="80"/>
      <c r="W439" s="80"/>
      <c r="X439" s="80"/>
    </row>
    <row r="440" spans="1:24" ht="15.75" customHeight="1">
      <c r="A440" s="96"/>
      <c r="B440" s="96"/>
      <c r="C440" s="97" t="str">
        <f t="shared" si="8"/>
        <v/>
      </c>
      <c r="D440" s="82"/>
      <c r="E440" s="80"/>
      <c r="F440" s="80"/>
      <c r="G440" s="451"/>
      <c r="H440" s="451"/>
      <c r="I440" s="458"/>
      <c r="J440" s="451"/>
      <c r="K440" s="452"/>
      <c r="L440" s="451"/>
      <c r="M440" s="451"/>
      <c r="N440" s="289"/>
      <c r="O440" s="289"/>
      <c r="P440" s="289"/>
      <c r="Q440" s="289"/>
      <c r="R440" s="289"/>
      <c r="S440" s="413"/>
      <c r="T440" s="288"/>
      <c r="U440" s="80"/>
      <c r="V440" s="80"/>
      <c r="W440" s="80"/>
      <c r="X440" s="80"/>
    </row>
    <row r="441" spans="1:24" ht="15.75" customHeight="1">
      <c r="A441" s="96"/>
      <c r="B441" s="96"/>
      <c r="C441" s="97" t="str">
        <f t="shared" si="8"/>
        <v/>
      </c>
      <c r="D441" s="82"/>
      <c r="E441" s="80"/>
      <c r="F441" s="80"/>
      <c r="G441" s="451"/>
      <c r="H441" s="451"/>
      <c r="I441" s="458"/>
      <c r="J441" s="451"/>
      <c r="K441" s="452"/>
      <c r="L441" s="451"/>
      <c r="M441" s="451"/>
      <c r="N441" s="289"/>
      <c r="O441" s="289"/>
      <c r="P441" s="289"/>
      <c r="Q441" s="289"/>
      <c r="R441" s="289"/>
      <c r="S441" s="413"/>
      <c r="T441" s="288"/>
      <c r="U441" s="80"/>
      <c r="V441" s="80"/>
      <c r="W441" s="80"/>
      <c r="X441" s="80"/>
    </row>
    <row r="442" spans="1:24" ht="15.75" customHeight="1">
      <c r="A442" s="96"/>
      <c r="B442" s="96"/>
      <c r="C442" s="97" t="str">
        <f t="shared" si="8"/>
        <v/>
      </c>
      <c r="D442" s="82"/>
      <c r="E442" s="80"/>
      <c r="F442" s="80"/>
      <c r="G442" s="451"/>
      <c r="H442" s="451"/>
      <c r="I442" s="458"/>
      <c r="J442" s="451"/>
      <c r="K442" s="452"/>
      <c r="L442" s="451"/>
      <c r="M442" s="451"/>
      <c r="N442" s="289"/>
      <c r="O442" s="289"/>
      <c r="P442" s="289"/>
      <c r="Q442" s="289"/>
      <c r="R442" s="289"/>
      <c r="S442" s="413"/>
      <c r="T442" s="288"/>
      <c r="U442" s="80"/>
      <c r="V442" s="80"/>
      <c r="W442" s="80"/>
      <c r="X442" s="80"/>
    </row>
    <row r="443" spans="1:24" ht="15.75" customHeight="1">
      <c r="A443" s="96"/>
      <c r="B443" s="96"/>
      <c r="C443" s="97" t="str">
        <f t="shared" si="8"/>
        <v/>
      </c>
      <c r="D443" s="82"/>
      <c r="E443" s="80"/>
      <c r="F443" s="80"/>
      <c r="G443" s="451"/>
      <c r="H443" s="451"/>
      <c r="I443" s="458"/>
      <c r="J443" s="451"/>
      <c r="K443" s="452"/>
      <c r="L443" s="451"/>
      <c r="M443" s="451"/>
      <c r="N443" s="289"/>
      <c r="O443" s="289"/>
      <c r="P443" s="289"/>
      <c r="Q443" s="289"/>
      <c r="R443" s="289"/>
      <c r="S443" s="413"/>
      <c r="T443" s="288"/>
      <c r="U443" s="80"/>
      <c r="V443" s="80"/>
      <c r="W443" s="80"/>
      <c r="X443" s="80"/>
    </row>
    <row r="444" spans="1:24" ht="15.75" customHeight="1">
      <c r="A444" s="96"/>
      <c r="B444" s="96"/>
      <c r="C444" s="97" t="str">
        <f t="shared" si="8"/>
        <v/>
      </c>
      <c r="D444" s="82"/>
      <c r="E444" s="80"/>
      <c r="F444" s="80"/>
      <c r="G444" s="451"/>
      <c r="H444" s="451"/>
      <c r="I444" s="458"/>
      <c r="J444" s="451"/>
      <c r="K444" s="452"/>
      <c r="L444" s="451"/>
      <c r="M444" s="451"/>
      <c r="N444" s="289"/>
      <c r="O444" s="289"/>
      <c r="P444" s="289"/>
      <c r="Q444" s="289"/>
      <c r="R444" s="289"/>
      <c r="S444" s="413"/>
      <c r="T444" s="288"/>
      <c r="U444" s="80"/>
      <c r="V444" s="80"/>
      <c r="W444" s="80"/>
      <c r="X444" s="80"/>
    </row>
    <row r="445" spans="1:24" ht="15.75" customHeight="1">
      <c r="A445" s="96"/>
      <c r="B445" s="96"/>
      <c r="C445" s="97" t="str">
        <f t="shared" si="8"/>
        <v/>
      </c>
      <c r="D445" s="82"/>
      <c r="E445" s="80"/>
      <c r="F445" s="80"/>
      <c r="G445" s="451"/>
      <c r="H445" s="451"/>
      <c r="I445" s="458"/>
      <c r="J445" s="451"/>
      <c r="K445" s="452"/>
      <c r="L445" s="451"/>
      <c r="M445" s="451"/>
      <c r="N445" s="289"/>
      <c r="O445" s="289"/>
      <c r="P445" s="289"/>
      <c r="Q445" s="289"/>
      <c r="R445" s="289"/>
      <c r="S445" s="413"/>
      <c r="T445" s="288"/>
      <c r="U445" s="80"/>
      <c r="V445" s="80"/>
      <c r="W445" s="80"/>
      <c r="X445" s="80"/>
    </row>
    <row r="446" spans="1:24" ht="15.75" customHeight="1">
      <c r="A446" s="96"/>
      <c r="B446" s="96"/>
      <c r="C446" s="97" t="str">
        <f t="shared" si="8"/>
        <v/>
      </c>
      <c r="D446" s="82"/>
      <c r="E446" s="80"/>
      <c r="F446" s="80"/>
      <c r="G446" s="451"/>
      <c r="H446" s="451"/>
      <c r="I446" s="458"/>
      <c r="J446" s="451"/>
      <c r="K446" s="452"/>
      <c r="L446" s="451"/>
      <c r="M446" s="451"/>
      <c r="N446" s="289"/>
      <c r="O446" s="289"/>
      <c r="P446" s="289"/>
      <c r="Q446" s="289"/>
      <c r="R446" s="289"/>
      <c r="S446" s="413"/>
      <c r="T446" s="288"/>
      <c r="U446" s="80"/>
      <c r="V446" s="80"/>
      <c r="W446" s="80"/>
      <c r="X446" s="80"/>
    </row>
    <row r="447" spans="1:24" ht="15.75" customHeight="1">
      <c r="A447" s="96"/>
      <c r="B447" s="96"/>
      <c r="C447" s="97" t="str">
        <f t="shared" si="8"/>
        <v/>
      </c>
      <c r="D447" s="82"/>
      <c r="E447" s="80"/>
      <c r="F447" s="80"/>
      <c r="G447" s="451"/>
      <c r="H447" s="451"/>
      <c r="I447" s="458"/>
      <c r="J447" s="451"/>
      <c r="K447" s="452"/>
      <c r="L447" s="451"/>
      <c r="M447" s="451"/>
      <c r="N447" s="289"/>
      <c r="O447" s="289"/>
      <c r="P447" s="289"/>
      <c r="Q447" s="289"/>
      <c r="R447" s="289"/>
      <c r="S447" s="413"/>
      <c r="T447" s="288"/>
      <c r="U447" s="80"/>
      <c r="V447" s="80"/>
      <c r="W447" s="80"/>
      <c r="X447" s="80"/>
    </row>
    <row r="448" spans="1:24" ht="15.75" customHeight="1">
      <c r="A448" s="96"/>
      <c r="B448" s="96"/>
      <c r="C448" s="97" t="str">
        <f t="shared" si="8"/>
        <v/>
      </c>
      <c r="D448" s="82"/>
      <c r="E448" s="80"/>
      <c r="F448" s="80"/>
      <c r="G448" s="451"/>
      <c r="H448" s="451"/>
      <c r="I448" s="458"/>
      <c r="J448" s="451"/>
      <c r="K448" s="452"/>
      <c r="L448" s="451"/>
      <c r="M448" s="451"/>
      <c r="N448" s="289"/>
      <c r="O448" s="289"/>
      <c r="P448" s="289"/>
      <c r="Q448" s="289"/>
      <c r="R448" s="289"/>
      <c r="S448" s="413"/>
      <c r="T448" s="288"/>
      <c r="U448" s="80"/>
      <c r="V448" s="80"/>
      <c r="W448" s="80"/>
      <c r="X448" s="80"/>
    </row>
    <row r="449" spans="1:24" ht="15.75" customHeight="1">
      <c r="A449" s="96"/>
      <c r="B449" s="96"/>
      <c r="C449" s="97" t="str">
        <f t="shared" si="8"/>
        <v/>
      </c>
      <c r="D449" s="82"/>
      <c r="E449" s="80"/>
      <c r="F449" s="80"/>
      <c r="G449" s="451"/>
      <c r="H449" s="451"/>
      <c r="I449" s="458"/>
      <c r="J449" s="451"/>
      <c r="K449" s="452"/>
      <c r="L449" s="451"/>
      <c r="M449" s="451"/>
      <c r="N449" s="289"/>
      <c r="O449" s="289"/>
      <c r="P449" s="289"/>
      <c r="Q449" s="289"/>
      <c r="R449" s="289"/>
      <c r="S449" s="413"/>
      <c r="T449" s="288"/>
      <c r="U449" s="80"/>
      <c r="V449" s="80"/>
      <c r="W449" s="80"/>
      <c r="X449" s="80"/>
    </row>
    <row r="450" spans="1:24" ht="15.75" customHeight="1">
      <c r="A450" s="96"/>
      <c r="B450" s="96"/>
      <c r="C450" s="97" t="str">
        <f t="shared" si="8"/>
        <v/>
      </c>
      <c r="D450" s="82"/>
      <c r="E450" s="80"/>
      <c r="F450" s="80"/>
      <c r="G450" s="451"/>
      <c r="H450" s="451"/>
      <c r="I450" s="458"/>
      <c r="J450" s="451"/>
      <c r="K450" s="452"/>
      <c r="L450" s="451"/>
      <c r="M450" s="451"/>
      <c r="N450" s="289"/>
      <c r="O450" s="289"/>
      <c r="P450" s="289"/>
      <c r="Q450" s="289"/>
      <c r="R450" s="289"/>
      <c r="S450" s="413"/>
      <c r="T450" s="288"/>
      <c r="U450" s="80"/>
      <c r="V450" s="80"/>
      <c r="W450" s="80"/>
      <c r="X450" s="80"/>
    </row>
    <row r="451" spans="1:24" ht="15.75" customHeight="1">
      <c r="A451" s="96"/>
      <c r="B451" s="96"/>
      <c r="C451" s="97" t="str">
        <f t="shared" si="8"/>
        <v/>
      </c>
      <c r="D451" s="82"/>
      <c r="E451" s="80"/>
      <c r="F451" s="80"/>
      <c r="G451" s="451"/>
      <c r="H451" s="451"/>
      <c r="I451" s="458"/>
      <c r="J451" s="451"/>
      <c r="K451" s="452"/>
      <c r="L451" s="451"/>
      <c r="M451" s="451"/>
      <c r="N451" s="289"/>
      <c r="O451" s="289"/>
      <c r="P451" s="289"/>
      <c r="Q451" s="289"/>
      <c r="R451" s="289"/>
      <c r="S451" s="413"/>
      <c r="T451" s="288"/>
      <c r="U451" s="80"/>
      <c r="V451" s="80"/>
      <c r="W451" s="80"/>
      <c r="X451" s="80"/>
    </row>
    <row r="452" spans="1:24" ht="15.75" customHeight="1">
      <c r="A452" s="96"/>
      <c r="B452" s="96"/>
      <c r="C452" s="97" t="str">
        <f t="shared" si="8"/>
        <v/>
      </c>
      <c r="D452" s="82"/>
      <c r="E452" s="80"/>
      <c r="F452" s="80"/>
      <c r="G452" s="451"/>
      <c r="H452" s="451"/>
      <c r="I452" s="458"/>
      <c r="J452" s="451"/>
      <c r="K452" s="452"/>
      <c r="L452" s="451"/>
      <c r="M452" s="451"/>
      <c r="N452" s="289"/>
      <c r="O452" s="289"/>
      <c r="P452" s="289"/>
      <c r="Q452" s="289"/>
      <c r="R452" s="289"/>
      <c r="S452" s="413"/>
      <c r="T452" s="288"/>
      <c r="U452" s="80"/>
      <c r="V452" s="80"/>
      <c r="W452" s="80"/>
      <c r="X452" s="80"/>
    </row>
    <row r="453" spans="1:24" ht="15.75" customHeight="1">
      <c r="A453" s="96"/>
      <c r="B453" s="96"/>
      <c r="C453" s="97" t="str">
        <f t="shared" si="8"/>
        <v/>
      </c>
      <c r="D453" s="82"/>
      <c r="E453" s="80"/>
      <c r="F453" s="80"/>
      <c r="G453" s="451"/>
      <c r="H453" s="451"/>
      <c r="I453" s="458"/>
      <c r="J453" s="451"/>
      <c r="K453" s="452"/>
      <c r="L453" s="451"/>
      <c r="M453" s="451"/>
      <c r="N453" s="289"/>
      <c r="O453" s="289"/>
      <c r="P453" s="289"/>
      <c r="Q453" s="289"/>
      <c r="R453" s="289"/>
      <c r="S453" s="413"/>
      <c r="T453" s="288"/>
      <c r="U453" s="80"/>
      <c r="V453" s="80"/>
      <c r="W453" s="80"/>
      <c r="X453" s="80"/>
    </row>
    <row r="454" spans="1:24" ht="15.75" customHeight="1">
      <c r="A454" s="96"/>
      <c r="B454" s="96"/>
      <c r="C454" s="97" t="str">
        <f t="shared" si="8"/>
        <v/>
      </c>
      <c r="D454" s="82"/>
      <c r="E454" s="80"/>
      <c r="F454" s="80"/>
      <c r="G454" s="451"/>
      <c r="H454" s="451"/>
      <c r="I454" s="458"/>
      <c r="J454" s="451"/>
      <c r="K454" s="452"/>
      <c r="L454" s="451"/>
      <c r="M454" s="451"/>
      <c r="N454" s="289"/>
      <c r="O454" s="289"/>
      <c r="P454" s="289"/>
      <c r="Q454" s="289"/>
      <c r="R454" s="289"/>
      <c r="S454" s="413"/>
      <c r="T454" s="288"/>
      <c r="U454" s="80"/>
      <c r="V454" s="80"/>
      <c r="W454" s="80"/>
      <c r="X454" s="80"/>
    </row>
    <row r="455" spans="1:24" ht="15.75" customHeight="1">
      <c r="A455" s="96"/>
      <c r="B455" s="96"/>
      <c r="C455" s="97" t="str">
        <f t="shared" si="8"/>
        <v/>
      </c>
      <c r="D455" s="82"/>
      <c r="E455" s="80"/>
      <c r="F455" s="80"/>
      <c r="G455" s="451"/>
      <c r="H455" s="451"/>
      <c r="I455" s="458"/>
      <c r="J455" s="451"/>
      <c r="K455" s="452"/>
      <c r="L455" s="451"/>
      <c r="M455" s="451"/>
      <c r="N455" s="289"/>
      <c r="O455" s="289"/>
      <c r="P455" s="289"/>
      <c r="Q455" s="289"/>
      <c r="R455" s="289"/>
      <c r="S455" s="413"/>
      <c r="T455" s="288"/>
      <c r="U455" s="80"/>
      <c r="V455" s="80"/>
      <c r="W455" s="80"/>
      <c r="X455" s="80"/>
    </row>
    <row r="456" spans="1:24" ht="15.75" customHeight="1">
      <c r="A456" s="96"/>
      <c r="B456" s="96"/>
      <c r="C456" s="97" t="str">
        <f t="shared" si="8"/>
        <v/>
      </c>
      <c r="D456" s="82"/>
      <c r="E456" s="80"/>
      <c r="F456" s="80"/>
      <c r="G456" s="451"/>
      <c r="H456" s="451"/>
      <c r="I456" s="458"/>
      <c r="J456" s="451"/>
      <c r="K456" s="452"/>
      <c r="L456" s="451"/>
      <c r="M456" s="451"/>
      <c r="N456" s="289"/>
      <c r="O456" s="289"/>
      <c r="P456" s="289"/>
      <c r="Q456" s="289"/>
      <c r="R456" s="289"/>
      <c r="S456" s="413"/>
      <c r="T456" s="288"/>
      <c r="U456" s="80"/>
      <c r="V456" s="80"/>
      <c r="W456" s="80"/>
      <c r="X456" s="80"/>
    </row>
    <row r="457" spans="1:24" ht="15.75" customHeight="1">
      <c r="A457" s="96"/>
      <c r="B457" s="96"/>
      <c r="C457" s="97" t="str">
        <f t="shared" si="8"/>
        <v/>
      </c>
      <c r="D457" s="82"/>
      <c r="E457" s="80"/>
      <c r="F457" s="80"/>
      <c r="G457" s="451"/>
      <c r="H457" s="451"/>
      <c r="I457" s="458"/>
      <c r="J457" s="451"/>
      <c r="K457" s="452"/>
      <c r="L457" s="451"/>
      <c r="M457" s="451"/>
      <c r="N457" s="289"/>
      <c r="O457" s="289"/>
      <c r="P457" s="289"/>
      <c r="Q457" s="289"/>
      <c r="R457" s="289"/>
      <c r="S457" s="413"/>
      <c r="T457" s="288"/>
      <c r="U457" s="80"/>
      <c r="V457" s="80"/>
      <c r="W457" s="80"/>
      <c r="X457" s="80"/>
    </row>
    <row r="458" spans="1:24" ht="15.75" customHeight="1">
      <c r="A458" s="96"/>
      <c r="B458" s="96"/>
      <c r="C458" s="97" t="str">
        <f t="shared" si="8"/>
        <v/>
      </c>
      <c r="D458" s="82"/>
      <c r="E458" s="80"/>
      <c r="F458" s="80"/>
      <c r="G458" s="451"/>
      <c r="H458" s="451"/>
      <c r="I458" s="458"/>
      <c r="J458" s="451"/>
      <c r="K458" s="452"/>
      <c r="L458" s="451"/>
      <c r="M458" s="451"/>
      <c r="N458" s="289"/>
      <c r="O458" s="289"/>
      <c r="P458" s="289"/>
      <c r="Q458" s="289"/>
      <c r="R458" s="289"/>
      <c r="S458" s="413"/>
      <c r="T458" s="288"/>
      <c r="U458" s="80"/>
      <c r="V458" s="80"/>
      <c r="W458" s="80"/>
      <c r="X458" s="80"/>
    </row>
    <row r="459" spans="1:24" ht="15.75" customHeight="1">
      <c r="A459" s="96"/>
      <c r="B459" s="96"/>
      <c r="C459" s="97" t="str">
        <f t="shared" si="8"/>
        <v/>
      </c>
      <c r="D459" s="82"/>
      <c r="E459" s="80"/>
      <c r="F459" s="80"/>
      <c r="G459" s="451"/>
      <c r="H459" s="451"/>
      <c r="I459" s="458"/>
      <c r="J459" s="451"/>
      <c r="K459" s="452"/>
      <c r="L459" s="451"/>
      <c r="M459" s="451"/>
      <c r="N459" s="289"/>
      <c r="O459" s="289"/>
      <c r="P459" s="289"/>
      <c r="Q459" s="289"/>
      <c r="R459" s="289"/>
      <c r="S459" s="413"/>
      <c r="T459" s="288"/>
      <c r="U459" s="80"/>
      <c r="V459" s="80"/>
      <c r="W459" s="80"/>
      <c r="X459" s="80"/>
    </row>
    <row r="460" spans="1:24" ht="15.75" customHeight="1">
      <c r="A460" s="96"/>
      <c r="B460" s="96"/>
      <c r="C460" s="97" t="str">
        <f t="shared" si="8"/>
        <v/>
      </c>
      <c r="D460" s="82"/>
      <c r="E460" s="80"/>
      <c r="F460" s="80"/>
      <c r="G460" s="451"/>
      <c r="H460" s="451"/>
      <c r="I460" s="458"/>
      <c r="J460" s="451"/>
      <c r="K460" s="452"/>
      <c r="L460" s="451"/>
      <c r="M460" s="451"/>
      <c r="N460" s="289"/>
      <c r="O460" s="289"/>
      <c r="P460" s="289"/>
      <c r="Q460" s="289"/>
      <c r="R460" s="289"/>
      <c r="S460" s="413"/>
      <c r="T460" s="288"/>
      <c r="U460" s="80"/>
      <c r="V460" s="80"/>
      <c r="W460" s="80"/>
      <c r="X460" s="80"/>
    </row>
    <row r="461" spans="1:24" ht="15.75" customHeight="1">
      <c r="A461" s="96"/>
      <c r="B461" s="96"/>
      <c r="C461" s="97" t="str">
        <f t="shared" si="8"/>
        <v/>
      </c>
      <c r="D461" s="82"/>
      <c r="E461" s="80"/>
      <c r="F461" s="80"/>
      <c r="G461" s="451"/>
      <c r="H461" s="451"/>
      <c r="I461" s="458"/>
      <c r="J461" s="451"/>
      <c r="K461" s="452"/>
      <c r="L461" s="451"/>
      <c r="M461" s="451"/>
      <c r="N461" s="289"/>
      <c r="O461" s="289"/>
      <c r="P461" s="289"/>
      <c r="Q461" s="289"/>
      <c r="R461" s="289"/>
      <c r="S461" s="413"/>
      <c r="T461" s="288"/>
      <c r="U461" s="80"/>
      <c r="V461" s="80"/>
      <c r="W461" s="80"/>
      <c r="X461" s="80"/>
    </row>
    <row r="462" spans="1:24" ht="15.75" customHeight="1">
      <c r="A462" s="96"/>
      <c r="B462" s="96"/>
      <c r="C462" s="97" t="str">
        <f t="shared" si="8"/>
        <v/>
      </c>
      <c r="D462" s="82"/>
      <c r="E462" s="80"/>
      <c r="F462" s="80"/>
      <c r="G462" s="451"/>
      <c r="H462" s="451"/>
      <c r="I462" s="458"/>
      <c r="J462" s="451"/>
      <c r="K462" s="452"/>
      <c r="L462" s="451"/>
      <c r="M462" s="451"/>
      <c r="N462" s="289"/>
      <c r="O462" s="289"/>
      <c r="P462" s="289"/>
      <c r="Q462" s="289"/>
      <c r="R462" s="289"/>
      <c r="S462" s="413"/>
      <c r="T462" s="288"/>
      <c r="U462" s="80"/>
      <c r="V462" s="80"/>
      <c r="W462" s="80"/>
      <c r="X462" s="80"/>
    </row>
    <row r="463" spans="1:24" ht="15.75" customHeight="1">
      <c r="A463" s="96"/>
      <c r="B463" s="96"/>
      <c r="C463" s="97" t="str">
        <f t="shared" si="8"/>
        <v/>
      </c>
      <c r="D463" s="82"/>
      <c r="E463" s="80"/>
      <c r="F463" s="80"/>
      <c r="G463" s="451"/>
      <c r="H463" s="451"/>
      <c r="I463" s="458"/>
      <c r="J463" s="451"/>
      <c r="K463" s="452"/>
      <c r="L463" s="451"/>
      <c r="M463" s="451"/>
      <c r="N463" s="289"/>
      <c r="O463" s="289"/>
      <c r="P463" s="289"/>
      <c r="Q463" s="289"/>
      <c r="R463" s="289"/>
      <c r="S463" s="413"/>
      <c r="T463" s="288"/>
      <c r="U463" s="80"/>
      <c r="V463" s="80"/>
      <c r="W463" s="80"/>
      <c r="X463" s="80"/>
    </row>
    <row r="464" spans="1:24" ht="15.75" customHeight="1">
      <c r="A464" s="96"/>
      <c r="B464" s="96"/>
      <c r="C464" s="97" t="str">
        <f t="shared" si="8"/>
        <v/>
      </c>
      <c r="D464" s="82"/>
      <c r="E464" s="80"/>
      <c r="F464" s="80"/>
      <c r="G464" s="451"/>
      <c r="H464" s="451"/>
      <c r="I464" s="458"/>
      <c r="J464" s="451"/>
      <c r="K464" s="452"/>
      <c r="L464" s="451"/>
      <c r="M464" s="451"/>
      <c r="N464" s="289"/>
      <c r="O464" s="289"/>
      <c r="P464" s="289"/>
      <c r="Q464" s="289"/>
      <c r="R464" s="289"/>
      <c r="S464" s="413"/>
      <c r="T464" s="288"/>
      <c r="U464" s="80"/>
      <c r="V464" s="80"/>
      <c r="W464" s="80"/>
      <c r="X464" s="80"/>
    </row>
    <row r="465" spans="1:24" ht="15.75" customHeight="1">
      <c r="A465" s="96"/>
      <c r="B465" s="96"/>
      <c r="C465" s="97" t="str">
        <f t="shared" ref="C465:C528" si="9">IF(B465&lt;&gt;"",TEXT(WEEKDAY(B465),"dddd"),"")</f>
        <v/>
      </c>
      <c r="D465" s="82"/>
      <c r="E465" s="80"/>
      <c r="F465" s="80"/>
      <c r="G465" s="451"/>
      <c r="H465" s="451"/>
      <c r="I465" s="458"/>
      <c r="J465" s="451"/>
      <c r="K465" s="452"/>
      <c r="L465" s="451"/>
      <c r="M465" s="451"/>
      <c r="N465" s="289"/>
      <c r="O465" s="289"/>
      <c r="P465" s="289"/>
      <c r="Q465" s="289"/>
      <c r="R465" s="289"/>
      <c r="S465" s="413"/>
      <c r="T465" s="288"/>
      <c r="U465" s="80"/>
      <c r="V465" s="80"/>
      <c r="W465" s="80"/>
      <c r="X465" s="80"/>
    </row>
    <row r="466" spans="1:24" ht="15.75" customHeight="1">
      <c r="A466" s="96"/>
      <c r="B466" s="96"/>
      <c r="C466" s="97" t="str">
        <f t="shared" si="9"/>
        <v/>
      </c>
      <c r="D466" s="82"/>
      <c r="E466" s="80"/>
      <c r="F466" s="80"/>
      <c r="G466" s="451"/>
      <c r="H466" s="451"/>
      <c r="I466" s="458"/>
      <c r="J466" s="451"/>
      <c r="K466" s="452"/>
      <c r="L466" s="451"/>
      <c r="M466" s="451"/>
      <c r="N466" s="289"/>
      <c r="O466" s="289"/>
      <c r="P466" s="289"/>
      <c r="Q466" s="289"/>
      <c r="R466" s="289"/>
      <c r="S466" s="413"/>
      <c r="T466" s="288"/>
      <c r="U466" s="80"/>
      <c r="V466" s="80"/>
      <c r="W466" s="80"/>
      <c r="X466" s="80"/>
    </row>
    <row r="467" spans="1:24" ht="15.75" customHeight="1">
      <c r="A467" s="96"/>
      <c r="B467" s="96"/>
      <c r="C467" s="97" t="str">
        <f t="shared" si="9"/>
        <v/>
      </c>
      <c r="D467" s="82"/>
      <c r="E467" s="80"/>
      <c r="F467" s="80"/>
      <c r="G467" s="451"/>
      <c r="H467" s="451"/>
      <c r="I467" s="458"/>
      <c r="J467" s="451"/>
      <c r="K467" s="452"/>
      <c r="L467" s="451"/>
      <c r="M467" s="451"/>
      <c r="N467" s="289"/>
      <c r="O467" s="289"/>
      <c r="P467" s="289"/>
      <c r="Q467" s="289"/>
      <c r="R467" s="289"/>
      <c r="S467" s="413"/>
      <c r="T467" s="288"/>
      <c r="U467" s="80"/>
      <c r="V467" s="80"/>
      <c r="W467" s="80"/>
      <c r="X467" s="80"/>
    </row>
    <row r="468" spans="1:24" ht="15.75" customHeight="1">
      <c r="A468" s="96"/>
      <c r="B468" s="96"/>
      <c r="C468" s="97" t="str">
        <f t="shared" si="9"/>
        <v/>
      </c>
      <c r="D468" s="82"/>
      <c r="E468" s="80"/>
      <c r="F468" s="80"/>
      <c r="G468" s="451"/>
      <c r="H468" s="451"/>
      <c r="I468" s="458"/>
      <c r="J468" s="451"/>
      <c r="K468" s="452"/>
      <c r="L468" s="451"/>
      <c r="M468" s="451"/>
      <c r="N468" s="289"/>
      <c r="O468" s="289"/>
      <c r="P468" s="289"/>
      <c r="Q468" s="289"/>
      <c r="R468" s="289"/>
      <c r="S468" s="413"/>
      <c r="T468" s="288"/>
      <c r="U468" s="80"/>
      <c r="V468" s="80"/>
      <c r="W468" s="80"/>
      <c r="X468" s="80"/>
    </row>
    <row r="469" spans="1:24" ht="15.75" customHeight="1">
      <c r="A469" s="96"/>
      <c r="B469" s="96"/>
      <c r="C469" s="97" t="str">
        <f t="shared" si="9"/>
        <v/>
      </c>
      <c r="D469" s="82"/>
      <c r="E469" s="80"/>
      <c r="F469" s="80"/>
      <c r="G469" s="451"/>
      <c r="H469" s="451"/>
      <c r="I469" s="458"/>
      <c r="J469" s="451"/>
      <c r="K469" s="452"/>
      <c r="L469" s="451"/>
      <c r="M469" s="451"/>
      <c r="N469" s="289"/>
      <c r="O469" s="289"/>
      <c r="P469" s="289"/>
      <c r="Q469" s="289"/>
      <c r="R469" s="289"/>
      <c r="S469" s="413"/>
      <c r="T469" s="288"/>
      <c r="U469" s="80"/>
      <c r="V469" s="80"/>
      <c r="W469" s="80"/>
      <c r="X469" s="80"/>
    </row>
    <row r="470" spans="1:24" ht="15.75" customHeight="1">
      <c r="A470" s="96"/>
      <c r="B470" s="96"/>
      <c r="C470" s="97" t="str">
        <f t="shared" si="9"/>
        <v/>
      </c>
      <c r="D470" s="82"/>
      <c r="E470" s="80"/>
      <c r="F470" s="80"/>
      <c r="G470" s="451"/>
      <c r="H470" s="451"/>
      <c r="I470" s="458"/>
      <c r="J470" s="451"/>
      <c r="K470" s="452"/>
      <c r="L470" s="451"/>
      <c r="M470" s="451"/>
      <c r="N470" s="289"/>
      <c r="O470" s="289"/>
      <c r="P470" s="289"/>
      <c r="Q470" s="289"/>
      <c r="R470" s="289"/>
      <c r="S470" s="413"/>
      <c r="T470" s="288"/>
      <c r="U470" s="80"/>
      <c r="V470" s="80"/>
      <c r="W470" s="80"/>
      <c r="X470" s="80"/>
    </row>
    <row r="471" spans="1:24" ht="15.75" customHeight="1">
      <c r="A471" s="96"/>
      <c r="B471" s="96"/>
      <c r="C471" s="97" t="str">
        <f t="shared" si="9"/>
        <v/>
      </c>
      <c r="D471" s="82"/>
      <c r="E471" s="80"/>
      <c r="F471" s="80"/>
      <c r="G471" s="451"/>
      <c r="H471" s="451"/>
      <c r="I471" s="458"/>
      <c r="J471" s="451"/>
      <c r="K471" s="452"/>
      <c r="L471" s="451"/>
      <c r="M471" s="451"/>
      <c r="N471" s="289"/>
      <c r="O471" s="289"/>
      <c r="P471" s="289"/>
      <c r="Q471" s="289"/>
      <c r="R471" s="289"/>
      <c r="S471" s="413"/>
      <c r="T471" s="288"/>
      <c r="U471" s="80"/>
      <c r="V471" s="80"/>
      <c r="W471" s="80"/>
      <c r="X471" s="80"/>
    </row>
    <row r="472" spans="1:24" ht="15.75" customHeight="1">
      <c r="A472" s="96"/>
      <c r="B472" s="96"/>
      <c r="C472" s="97" t="str">
        <f t="shared" si="9"/>
        <v/>
      </c>
      <c r="D472" s="82"/>
      <c r="E472" s="80"/>
      <c r="F472" s="80"/>
      <c r="G472" s="451"/>
      <c r="H472" s="451"/>
      <c r="I472" s="458"/>
      <c r="J472" s="451"/>
      <c r="K472" s="452"/>
      <c r="L472" s="451"/>
      <c r="M472" s="451"/>
      <c r="N472" s="289"/>
      <c r="O472" s="289"/>
      <c r="P472" s="289"/>
      <c r="Q472" s="289"/>
      <c r="R472" s="289"/>
      <c r="S472" s="413"/>
      <c r="T472" s="288"/>
      <c r="U472" s="80"/>
      <c r="V472" s="80"/>
      <c r="W472" s="80"/>
      <c r="X472" s="80"/>
    </row>
    <row r="473" spans="1:24" ht="15.75" customHeight="1">
      <c r="A473" s="96"/>
      <c r="B473" s="96"/>
      <c r="C473" s="97" t="str">
        <f t="shared" si="9"/>
        <v/>
      </c>
      <c r="D473" s="82"/>
      <c r="E473" s="80"/>
      <c r="F473" s="80"/>
      <c r="G473" s="451"/>
      <c r="H473" s="451"/>
      <c r="I473" s="458"/>
      <c r="J473" s="451"/>
      <c r="K473" s="452"/>
      <c r="L473" s="451"/>
      <c r="M473" s="451"/>
      <c r="N473" s="289"/>
      <c r="O473" s="289"/>
      <c r="P473" s="289"/>
      <c r="Q473" s="289"/>
      <c r="R473" s="289"/>
      <c r="S473" s="413"/>
      <c r="T473" s="288"/>
      <c r="U473" s="80"/>
      <c r="V473" s="80"/>
      <c r="W473" s="80"/>
      <c r="X473" s="80"/>
    </row>
    <row r="474" spans="1:24" ht="15.75" customHeight="1">
      <c r="A474" s="96"/>
      <c r="B474" s="96"/>
      <c r="C474" s="97" t="str">
        <f t="shared" si="9"/>
        <v/>
      </c>
      <c r="D474" s="82"/>
      <c r="E474" s="80"/>
      <c r="F474" s="80"/>
      <c r="G474" s="451"/>
      <c r="H474" s="451"/>
      <c r="I474" s="458"/>
      <c r="J474" s="451"/>
      <c r="K474" s="452"/>
      <c r="L474" s="451"/>
      <c r="M474" s="451"/>
      <c r="N474" s="289"/>
      <c r="O474" s="289"/>
      <c r="P474" s="289"/>
      <c r="Q474" s="289"/>
      <c r="R474" s="289"/>
      <c r="S474" s="413"/>
      <c r="T474" s="288"/>
      <c r="U474" s="80"/>
      <c r="V474" s="80"/>
      <c r="W474" s="80"/>
      <c r="X474" s="80"/>
    </row>
    <row r="475" spans="1:24" ht="15.75" customHeight="1">
      <c r="A475" s="96"/>
      <c r="B475" s="96"/>
      <c r="C475" s="97" t="str">
        <f t="shared" si="9"/>
        <v/>
      </c>
      <c r="D475" s="82"/>
      <c r="E475" s="80"/>
      <c r="F475" s="80"/>
      <c r="G475" s="451"/>
      <c r="H475" s="451"/>
      <c r="I475" s="458"/>
      <c r="J475" s="451"/>
      <c r="K475" s="452"/>
      <c r="L475" s="451"/>
      <c r="M475" s="451"/>
      <c r="N475" s="289"/>
      <c r="O475" s="289"/>
      <c r="P475" s="289"/>
      <c r="Q475" s="289"/>
      <c r="R475" s="289"/>
      <c r="S475" s="413"/>
      <c r="T475" s="288"/>
      <c r="U475" s="80"/>
      <c r="V475" s="80"/>
      <c r="W475" s="80"/>
      <c r="X475" s="80"/>
    </row>
    <row r="476" spans="1:24" ht="15.75" customHeight="1">
      <c r="A476" s="96"/>
      <c r="B476" s="96"/>
      <c r="C476" s="97" t="str">
        <f t="shared" si="9"/>
        <v/>
      </c>
      <c r="D476" s="82"/>
      <c r="E476" s="80"/>
      <c r="F476" s="80"/>
      <c r="G476" s="451"/>
      <c r="H476" s="451"/>
      <c r="I476" s="458"/>
      <c r="J476" s="451"/>
      <c r="K476" s="452"/>
      <c r="L476" s="451"/>
      <c r="M476" s="451"/>
      <c r="N476" s="289"/>
      <c r="O476" s="289"/>
      <c r="P476" s="289"/>
      <c r="Q476" s="289"/>
      <c r="R476" s="289"/>
      <c r="S476" s="413"/>
      <c r="T476" s="288"/>
      <c r="U476" s="80"/>
      <c r="V476" s="80"/>
      <c r="W476" s="80"/>
      <c r="X476" s="80"/>
    </row>
    <row r="477" spans="1:24" ht="15.75" customHeight="1">
      <c r="A477" s="96"/>
      <c r="B477" s="96"/>
      <c r="C477" s="97" t="str">
        <f t="shared" si="9"/>
        <v/>
      </c>
      <c r="D477" s="82"/>
      <c r="E477" s="80"/>
      <c r="F477" s="80"/>
      <c r="G477" s="451"/>
      <c r="H477" s="451"/>
      <c r="I477" s="458"/>
      <c r="J477" s="451"/>
      <c r="K477" s="452"/>
      <c r="L477" s="451"/>
      <c r="M477" s="451"/>
      <c r="N477" s="289"/>
      <c r="O477" s="289"/>
      <c r="P477" s="289"/>
      <c r="Q477" s="289"/>
      <c r="R477" s="289"/>
      <c r="S477" s="413"/>
      <c r="T477" s="288"/>
      <c r="U477" s="80"/>
      <c r="V477" s="80"/>
      <c r="W477" s="80"/>
      <c r="X477" s="80"/>
    </row>
    <row r="478" spans="1:24" ht="15.75" customHeight="1">
      <c r="A478" s="96"/>
      <c r="B478" s="96"/>
      <c r="C478" s="97" t="str">
        <f t="shared" si="9"/>
        <v/>
      </c>
      <c r="D478" s="82"/>
      <c r="E478" s="80"/>
      <c r="F478" s="80"/>
      <c r="G478" s="451"/>
      <c r="H478" s="451"/>
      <c r="I478" s="458"/>
      <c r="J478" s="451"/>
      <c r="K478" s="452"/>
      <c r="L478" s="451"/>
      <c r="M478" s="451"/>
      <c r="N478" s="289"/>
      <c r="O478" s="289"/>
      <c r="P478" s="289"/>
      <c r="Q478" s="289"/>
      <c r="R478" s="289"/>
      <c r="S478" s="413"/>
      <c r="T478" s="288"/>
      <c r="U478" s="80"/>
      <c r="V478" s="80"/>
      <c r="W478" s="80"/>
      <c r="X478" s="80"/>
    </row>
    <row r="479" spans="1:24" ht="15.75" customHeight="1">
      <c r="A479" s="96"/>
      <c r="B479" s="96"/>
      <c r="C479" s="97" t="str">
        <f t="shared" si="9"/>
        <v/>
      </c>
      <c r="D479" s="82"/>
      <c r="E479" s="80"/>
      <c r="F479" s="80"/>
      <c r="G479" s="451"/>
      <c r="H479" s="451"/>
      <c r="I479" s="458"/>
      <c r="J479" s="451"/>
      <c r="K479" s="452"/>
      <c r="L479" s="451"/>
      <c r="M479" s="451"/>
      <c r="N479" s="289"/>
      <c r="O479" s="289"/>
      <c r="P479" s="289"/>
      <c r="Q479" s="289"/>
      <c r="R479" s="289"/>
      <c r="S479" s="413"/>
      <c r="T479" s="288"/>
      <c r="U479" s="80"/>
      <c r="V479" s="80"/>
      <c r="W479" s="80"/>
      <c r="X479" s="80"/>
    </row>
    <row r="480" spans="1:24" ht="15.75" customHeight="1">
      <c r="A480" s="96"/>
      <c r="B480" s="96"/>
      <c r="C480" s="97" t="str">
        <f t="shared" si="9"/>
        <v/>
      </c>
      <c r="D480" s="82"/>
      <c r="E480" s="80"/>
      <c r="F480" s="80"/>
      <c r="G480" s="451"/>
      <c r="H480" s="451"/>
      <c r="I480" s="458"/>
      <c r="J480" s="451"/>
      <c r="K480" s="452"/>
      <c r="L480" s="451"/>
      <c r="M480" s="451"/>
      <c r="N480" s="289"/>
      <c r="O480" s="289"/>
      <c r="P480" s="289"/>
      <c r="Q480" s="289"/>
      <c r="R480" s="289"/>
      <c r="S480" s="413"/>
      <c r="T480" s="288"/>
      <c r="U480" s="80"/>
      <c r="V480" s="80"/>
      <c r="W480" s="80"/>
      <c r="X480" s="80"/>
    </row>
    <row r="481" spans="1:24" ht="15.75" customHeight="1">
      <c r="A481" s="96"/>
      <c r="B481" s="96"/>
      <c r="C481" s="97" t="str">
        <f t="shared" si="9"/>
        <v/>
      </c>
      <c r="D481" s="82"/>
      <c r="E481" s="80"/>
      <c r="F481" s="80"/>
      <c r="G481" s="451"/>
      <c r="H481" s="451"/>
      <c r="I481" s="458"/>
      <c r="J481" s="451"/>
      <c r="K481" s="452"/>
      <c r="L481" s="451"/>
      <c r="M481" s="451"/>
      <c r="N481" s="289"/>
      <c r="O481" s="289"/>
      <c r="P481" s="289"/>
      <c r="Q481" s="289"/>
      <c r="R481" s="289"/>
      <c r="S481" s="413"/>
      <c r="T481" s="288"/>
      <c r="U481" s="80"/>
      <c r="V481" s="80"/>
      <c r="W481" s="80"/>
      <c r="X481" s="80"/>
    </row>
    <row r="482" spans="1:24" ht="15.75" customHeight="1">
      <c r="A482" s="96"/>
      <c r="B482" s="96"/>
      <c r="C482" s="97" t="str">
        <f t="shared" si="9"/>
        <v/>
      </c>
      <c r="D482" s="82"/>
      <c r="E482" s="80"/>
      <c r="F482" s="80"/>
      <c r="G482" s="451"/>
      <c r="H482" s="451"/>
      <c r="I482" s="458"/>
      <c r="J482" s="451"/>
      <c r="K482" s="452"/>
      <c r="L482" s="451"/>
      <c r="M482" s="451"/>
      <c r="N482" s="289"/>
      <c r="O482" s="289"/>
      <c r="P482" s="289"/>
      <c r="Q482" s="289"/>
      <c r="R482" s="289"/>
      <c r="S482" s="413"/>
      <c r="T482" s="288"/>
      <c r="U482" s="80"/>
      <c r="V482" s="80"/>
      <c r="W482" s="80"/>
      <c r="X482" s="80"/>
    </row>
    <row r="483" spans="1:24" ht="15.75" customHeight="1">
      <c r="A483" s="96"/>
      <c r="B483" s="96"/>
      <c r="C483" s="97" t="str">
        <f t="shared" si="9"/>
        <v/>
      </c>
      <c r="D483" s="82"/>
      <c r="E483" s="80"/>
      <c r="F483" s="80"/>
      <c r="G483" s="451"/>
      <c r="H483" s="451"/>
      <c r="I483" s="458"/>
      <c r="J483" s="451"/>
      <c r="K483" s="452"/>
      <c r="L483" s="451"/>
      <c r="M483" s="451"/>
      <c r="N483" s="289"/>
      <c r="O483" s="289"/>
      <c r="P483" s="289"/>
      <c r="Q483" s="289"/>
      <c r="R483" s="289"/>
      <c r="S483" s="413"/>
      <c r="T483" s="288"/>
      <c r="U483" s="80"/>
      <c r="V483" s="80"/>
      <c r="W483" s="80"/>
      <c r="X483" s="80"/>
    </row>
    <row r="484" spans="1:24" ht="15.75" customHeight="1">
      <c r="A484" s="96"/>
      <c r="B484" s="96"/>
      <c r="C484" s="97" t="str">
        <f t="shared" si="9"/>
        <v/>
      </c>
      <c r="D484" s="82"/>
      <c r="E484" s="80"/>
      <c r="F484" s="80"/>
      <c r="G484" s="451"/>
      <c r="H484" s="451"/>
      <c r="I484" s="458"/>
      <c r="J484" s="451"/>
      <c r="K484" s="452"/>
      <c r="L484" s="451"/>
      <c r="M484" s="451"/>
      <c r="N484" s="289"/>
      <c r="O484" s="289"/>
      <c r="P484" s="289"/>
      <c r="Q484" s="289"/>
      <c r="R484" s="289"/>
      <c r="S484" s="413"/>
      <c r="T484" s="288"/>
      <c r="U484" s="80"/>
      <c r="V484" s="80"/>
      <c r="W484" s="80"/>
      <c r="X484" s="80"/>
    </row>
    <row r="485" spans="1:24" ht="15.75" customHeight="1">
      <c r="A485" s="96"/>
      <c r="B485" s="96"/>
      <c r="C485" s="97" t="str">
        <f t="shared" si="9"/>
        <v/>
      </c>
      <c r="D485" s="82"/>
      <c r="E485" s="80"/>
      <c r="F485" s="80"/>
      <c r="G485" s="451"/>
      <c r="H485" s="451"/>
      <c r="I485" s="458"/>
      <c r="J485" s="451"/>
      <c r="K485" s="452"/>
      <c r="L485" s="451"/>
      <c r="M485" s="451"/>
      <c r="N485" s="289"/>
      <c r="O485" s="289"/>
      <c r="P485" s="289"/>
      <c r="Q485" s="289"/>
      <c r="R485" s="289"/>
      <c r="S485" s="413"/>
      <c r="T485" s="288"/>
      <c r="U485" s="80"/>
      <c r="V485" s="80"/>
      <c r="W485" s="80"/>
      <c r="X485" s="80"/>
    </row>
    <row r="486" spans="1:24" ht="15.75" customHeight="1">
      <c r="A486" s="96"/>
      <c r="B486" s="96"/>
      <c r="C486" s="97" t="str">
        <f t="shared" si="9"/>
        <v/>
      </c>
      <c r="D486" s="82"/>
      <c r="E486" s="80"/>
      <c r="F486" s="80"/>
      <c r="G486" s="451"/>
      <c r="H486" s="451"/>
      <c r="I486" s="458"/>
      <c r="J486" s="451"/>
      <c r="K486" s="452"/>
      <c r="L486" s="451"/>
      <c r="M486" s="451"/>
      <c r="N486" s="289"/>
      <c r="O486" s="289"/>
      <c r="P486" s="289"/>
      <c r="Q486" s="289"/>
      <c r="R486" s="289"/>
      <c r="S486" s="413"/>
      <c r="T486" s="288"/>
      <c r="U486" s="80"/>
      <c r="V486" s="80"/>
      <c r="W486" s="80"/>
      <c r="X486" s="80"/>
    </row>
    <row r="487" spans="1:24" ht="15.75" customHeight="1">
      <c r="A487" s="96"/>
      <c r="B487" s="96"/>
      <c r="C487" s="97" t="str">
        <f t="shared" si="9"/>
        <v/>
      </c>
      <c r="D487" s="82"/>
      <c r="E487" s="80"/>
      <c r="F487" s="80"/>
      <c r="G487" s="451"/>
      <c r="H487" s="451"/>
      <c r="I487" s="458"/>
      <c r="J487" s="451"/>
      <c r="K487" s="452"/>
      <c r="L487" s="451"/>
      <c r="M487" s="451"/>
      <c r="N487" s="289"/>
      <c r="O487" s="289"/>
      <c r="P487" s="289"/>
      <c r="Q487" s="289"/>
      <c r="R487" s="289"/>
      <c r="S487" s="413"/>
      <c r="T487" s="288"/>
      <c r="U487" s="80"/>
      <c r="V487" s="80"/>
      <c r="W487" s="80"/>
      <c r="X487" s="80"/>
    </row>
    <row r="488" spans="1:24" ht="15.75" customHeight="1">
      <c r="A488" s="96"/>
      <c r="B488" s="96"/>
      <c r="C488" s="97" t="str">
        <f t="shared" si="9"/>
        <v/>
      </c>
      <c r="D488" s="82"/>
      <c r="E488" s="80"/>
      <c r="F488" s="80"/>
      <c r="G488" s="451"/>
      <c r="H488" s="451"/>
      <c r="I488" s="458"/>
      <c r="J488" s="451"/>
      <c r="K488" s="452"/>
      <c r="L488" s="451"/>
      <c r="M488" s="451"/>
      <c r="N488" s="289"/>
      <c r="O488" s="289"/>
      <c r="P488" s="289"/>
      <c r="Q488" s="289"/>
      <c r="R488" s="289"/>
      <c r="S488" s="413"/>
      <c r="T488" s="288"/>
      <c r="U488" s="80"/>
      <c r="V488" s="80"/>
      <c r="W488" s="80"/>
      <c r="X488" s="80"/>
    </row>
    <row r="489" spans="1:24" ht="15.75" customHeight="1">
      <c r="A489" s="96"/>
      <c r="B489" s="96"/>
      <c r="C489" s="97" t="str">
        <f t="shared" si="9"/>
        <v/>
      </c>
      <c r="D489" s="82"/>
      <c r="E489" s="80"/>
      <c r="F489" s="80"/>
      <c r="G489" s="451"/>
      <c r="H489" s="451"/>
      <c r="I489" s="458"/>
      <c r="J489" s="451"/>
      <c r="K489" s="452"/>
      <c r="L489" s="451"/>
      <c r="M489" s="451"/>
      <c r="N489" s="289"/>
      <c r="O489" s="289"/>
      <c r="P489" s="289"/>
      <c r="Q489" s="289"/>
      <c r="R489" s="289"/>
      <c r="S489" s="413"/>
      <c r="T489" s="288"/>
      <c r="U489" s="80"/>
      <c r="V489" s="80"/>
      <c r="W489" s="80"/>
      <c r="X489" s="80"/>
    </row>
    <row r="490" spans="1:24" ht="15.75" customHeight="1">
      <c r="A490" s="96"/>
      <c r="B490" s="96"/>
      <c r="C490" s="97" t="str">
        <f t="shared" si="9"/>
        <v/>
      </c>
      <c r="D490" s="82"/>
      <c r="E490" s="80"/>
      <c r="F490" s="80"/>
      <c r="G490" s="451"/>
      <c r="H490" s="451"/>
      <c r="I490" s="458"/>
      <c r="J490" s="451"/>
      <c r="K490" s="452"/>
      <c r="L490" s="451"/>
      <c r="M490" s="451"/>
      <c r="N490" s="289"/>
      <c r="O490" s="289"/>
      <c r="P490" s="289"/>
      <c r="Q490" s="289"/>
      <c r="R490" s="289"/>
      <c r="S490" s="413"/>
      <c r="T490" s="288"/>
      <c r="U490" s="80"/>
      <c r="V490" s="80"/>
      <c r="W490" s="80"/>
      <c r="X490" s="80"/>
    </row>
    <row r="491" spans="1:24" ht="15.75" customHeight="1">
      <c r="A491" s="96"/>
      <c r="B491" s="96"/>
      <c r="C491" s="97" t="str">
        <f t="shared" si="9"/>
        <v/>
      </c>
      <c r="D491" s="82"/>
      <c r="E491" s="80"/>
      <c r="F491" s="80"/>
      <c r="G491" s="451"/>
      <c r="H491" s="451"/>
      <c r="I491" s="458"/>
      <c r="J491" s="451"/>
      <c r="K491" s="452"/>
      <c r="L491" s="451"/>
      <c r="M491" s="451"/>
      <c r="N491" s="289"/>
      <c r="O491" s="289"/>
      <c r="P491" s="289"/>
      <c r="Q491" s="289"/>
      <c r="R491" s="289"/>
      <c r="S491" s="413"/>
      <c r="T491" s="288"/>
      <c r="U491" s="80"/>
      <c r="V491" s="80"/>
      <c r="W491" s="80"/>
      <c r="X491" s="80"/>
    </row>
    <row r="492" spans="1:24" ht="15.75" customHeight="1">
      <c r="A492" s="96"/>
      <c r="B492" s="96"/>
      <c r="C492" s="97" t="str">
        <f t="shared" si="9"/>
        <v/>
      </c>
      <c r="D492" s="82"/>
      <c r="E492" s="80"/>
      <c r="F492" s="80"/>
      <c r="G492" s="451"/>
      <c r="H492" s="451"/>
      <c r="I492" s="458"/>
      <c r="J492" s="451"/>
      <c r="K492" s="452"/>
      <c r="L492" s="451"/>
      <c r="M492" s="451"/>
      <c r="N492" s="289"/>
      <c r="O492" s="289"/>
      <c r="P492" s="289"/>
      <c r="Q492" s="289"/>
      <c r="R492" s="289"/>
      <c r="S492" s="413"/>
      <c r="T492" s="288"/>
      <c r="U492" s="80"/>
      <c r="V492" s="80"/>
      <c r="W492" s="80"/>
      <c r="X492" s="80"/>
    </row>
    <row r="493" spans="1:24" ht="15.75" customHeight="1">
      <c r="A493" s="96"/>
      <c r="B493" s="96"/>
      <c r="C493" s="97" t="str">
        <f t="shared" si="9"/>
        <v/>
      </c>
      <c r="D493" s="82"/>
      <c r="E493" s="80"/>
      <c r="F493" s="80"/>
      <c r="G493" s="451"/>
      <c r="H493" s="451"/>
      <c r="I493" s="458"/>
      <c r="J493" s="451"/>
      <c r="K493" s="452"/>
      <c r="L493" s="451"/>
      <c r="M493" s="451"/>
      <c r="N493" s="289"/>
      <c r="O493" s="289"/>
      <c r="P493" s="289"/>
      <c r="Q493" s="289"/>
      <c r="R493" s="289"/>
      <c r="S493" s="413"/>
      <c r="T493" s="288"/>
      <c r="U493" s="80"/>
      <c r="V493" s="80"/>
      <c r="W493" s="80"/>
      <c r="X493" s="80"/>
    </row>
    <row r="494" spans="1:24" ht="15.75" customHeight="1">
      <c r="A494" s="96"/>
      <c r="B494" s="96"/>
      <c r="C494" s="97" t="str">
        <f t="shared" si="9"/>
        <v/>
      </c>
      <c r="D494" s="82"/>
      <c r="E494" s="80"/>
      <c r="F494" s="80"/>
      <c r="G494" s="451"/>
      <c r="H494" s="451"/>
      <c r="I494" s="458"/>
      <c r="J494" s="451"/>
      <c r="K494" s="452"/>
      <c r="L494" s="451"/>
      <c r="M494" s="451"/>
      <c r="N494" s="289"/>
      <c r="O494" s="289"/>
      <c r="P494" s="289"/>
      <c r="Q494" s="289"/>
      <c r="R494" s="289"/>
      <c r="S494" s="413"/>
      <c r="T494" s="288"/>
      <c r="U494" s="80"/>
      <c r="V494" s="80"/>
      <c r="W494" s="80"/>
      <c r="X494" s="80"/>
    </row>
    <row r="495" spans="1:24" ht="15.75" customHeight="1">
      <c r="A495" s="96"/>
      <c r="B495" s="96"/>
      <c r="C495" s="97" t="str">
        <f t="shared" si="9"/>
        <v/>
      </c>
      <c r="D495" s="82"/>
      <c r="E495" s="80"/>
      <c r="F495" s="80"/>
      <c r="G495" s="451"/>
      <c r="H495" s="451"/>
      <c r="I495" s="458"/>
      <c r="J495" s="451"/>
      <c r="K495" s="452"/>
      <c r="L495" s="451"/>
      <c r="M495" s="451"/>
      <c r="N495" s="289"/>
      <c r="O495" s="289"/>
      <c r="P495" s="289"/>
      <c r="Q495" s="289"/>
      <c r="R495" s="289"/>
      <c r="S495" s="413"/>
      <c r="T495" s="288"/>
      <c r="U495" s="80"/>
      <c r="V495" s="80"/>
      <c r="W495" s="80"/>
      <c r="X495" s="80"/>
    </row>
    <row r="496" spans="1:24" ht="15.75" customHeight="1">
      <c r="A496" s="96"/>
      <c r="B496" s="96"/>
      <c r="C496" s="97" t="str">
        <f t="shared" si="9"/>
        <v/>
      </c>
      <c r="D496" s="82"/>
      <c r="E496" s="80"/>
      <c r="F496" s="80"/>
      <c r="G496" s="451"/>
      <c r="H496" s="451"/>
      <c r="I496" s="458"/>
      <c r="J496" s="451"/>
      <c r="K496" s="452"/>
      <c r="L496" s="451"/>
      <c r="M496" s="451"/>
      <c r="N496" s="289"/>
      <c r="O496" s="289"/>
      <c r="P496" s="289"/>
      <c r="Q496" s="289"/>
      <c r="R496" s="289"/>
      <c r="S496" s="413"/>
      <c r="T496" s="288"/>
      <c r="U496" s="80"/>
      <c r="V496" s="80"/>
      <c r="W496" s="80"/>
      <c r="X496" s="80"/>
    </row>
    <row r="497" spans="1:24" ht="15.75" customHeight="1">
      <c r="A497" s="96"/>
      <c r="B497" s="96"/>
      <c r="C497" s="97" t="str">
        <f t="shared" si="9"/>
        <v/>
      </c>
      <c r="D497" s="82"/>
      <c r="E497" s="80"/>
      <c r="F497" s="80"/>
      <c r="G497" s="451"/>
      <c r="H497" s="451"/>
      <c r="I497" s="458"/>
      <c r="J497" s="451"/>
      <c r="K497" s="452"/>
      <c r="L497" s="451"/>
      <c r="M497" s="451"/>
      <c r="N497" s="289"/>
      <c r="O497" s="289"/>
      <c r="P497" s="289"/>
      <c r="Q497" s="289"/>
      <c r="R497" s="289"/>
      <c r="S497" s="413"/>
      <c r="T497" s="288"/>
      <c r="U497" s="80"/>
      <c r="V497" s="80"/>
      <c r="W497" s="80"/>
      <c r="X497" s="80"/>
    </row>
    <row r="498" spans="1:24" ht="15.75" customHeight="1">
      <c r="A498" s="96"/>
      <c r="B498" s="96"/>
      <c r="C498" s="97" t="str">
        <f t="shared" si="9"/>
        <v/>
      </c>
      <c r="D498" s="82"/>
      <c r="E498" s="80"/>
      <c r="F498" s="80"/>
      <c r="G498" s="451"/>
      <c r="H498" s="451"/>
      <c r="I498" s="458"/>
      <c r="J498" s="451"/>
      <c r="K498" s="452"/>
      <c r="L498" s="451"/>
      <c r="M498" s="451"/>
      <c r="N498" s="289"/>
      <c r="O498" s="289"/>
      <c r="P498" s="289"/>
      <c r="Q498" s="289"/>
      <c r="R498" s="289"/>
      <c r="S498" s="413"/>
      <c r="T498" s="288"/>
      <c r="U498" s="80"/>
      <c r="V498" s="80"/>
      <c r="W498" s="80"/>
      <c r="X498" s="80"/>
    </row>
    <row r="499" spans="1:24" ht="15.75" customHeight="1">
      <c r="A499" s="96"/>
      <c r="B499" s="96"/>
      <c r="C499" s="97" t="str">
        <f t="shared" si="9"/>
        <v/>
      </c>
      <c r="D499" s="82"/>
      <c r="E499" s="80"/>
      <c r="F499" s="80"/>
      <c r="G499" s="451"/>
      <c r="H499" s="451"/>
      <c r="I499" s="458"/>
      <c r="J499" s="451"/>
      <c r="K499" s="452"/>
      <c r="L499" s="451"/>
      <c r="M499" s="451"/>
      <c r="N499" s="289"/>
      <c r="O499" s="289"/>
      <c r="P499" s="289"/>
      <c r="Q499" s="289"/>
      <c r="R499" s="289"/>
      <c r="S499" s="413"/>
      <c r="T499" s="288"/>
      <c r="U499" s="80"/>
      <c r="V499" s="80"/>
      <c r="W499" s="80"/>
      <c r="X499" s="80"/>
    </row>
    <row r="500" spans="1:24" ht="15.75" customHeight="1">
      <c r="A500" s="96"/>
      <c r="B500" s="96"/>
      <c r="C500" s="97" t="str">
        <f t="shared" si="9"/>
        <v/>
      </c>
      <c r="D500" s="82"/>
      <c r="E500" s="80"/>
      <c r="F500" s="80"/>
      <c r="G500" s="451"/>
      <c r="H500" s="451"/>
      <c r="I500" s="458"/>
      <c r="J500" s="451"/>
      <c r="K500" s="452"/>
      <c r="L500" s="451"/>
      <c r="M500" s="451"/>
      <c r="N500" s="289"/>
      <c r="O500" s="289"/>
      <c r="P500" s="289"/>
      <c r="Q500" s="289"/>
      <c r="R500" s="289"/>
      <c r="S500" s="413"/>
      <c r="T500" s="288"/>
      <c r="U500" s="80"/>
      <c r="V500" s="80"/>
      <c r="W500" s="80"/>
      <c r="X500" s="80"/>
    </row>
    <row r="501" spans="1:24" ht="15.75" customHeight="1">
      <c r="A501" s="96"/>
      <c r="B501" s="96"/>
      <c r="C501" s="97" t="str">
        <f t="shared" si="9"/>
        <v/>
      </c>
      <c r="D501" s="82"/>
      <c r="E501" s="80"/>
      <c r="F501" s="80"/>
      <c r="G501" s="451"/>
      <c r="H501" s="451"/>
      <c r="I501" s="458"/>
      <c r="J501" s="451"/>
      <c r="K501" s="452"/>
      <c r="L501" s="451"/>
      <c r="M501" s="451"/>
      <c r="N501" s="289"/>
      <c r="O501" s="289"/>
      <c r="P501" s="289"/>
      <c r="Q501" s="289"/>
      <c r="R501" s="289"/>
      <c r="S501" s="413"/>
      <c r="T501" s="288"/>
      <c r="U501" s="80"/>
      <c r="V501" s="80"/>
      <c r="W501" s="80"/>
      <c r="X501" s="80"/>
    </row>
    <row r="502" spans="1:24" ht="15.75" customHeight="1">
      <c r="A502" s="96"/>
      <c r="B502" s="96"/>
      <c r="C502" s="97" t="str">
        <f t="shared" si="9"/>
        <v/>
      </c>
      <c r="D502" s="82"/>
      <c r="E502" s="80"/>
      <c r="F502" s="80"/>
      <c r="G502" s="451"/>
      <c r="H502" s="451"/>
      <c r="I502" s="458"/>
      <c r="J502" s="451"/>
      <c r="K502" s="452"/>
      <c r="L502" s="451"/>
      <c r="M502" s="451"/>
      <c r="N502" s="289"/>
      <c r="O502" s="289"/>
      <c r="P502" s="289"/>
      <c r="Q502" s="289"/>
      <c r="R502" s="289"/>
      <c r="S502" s="413"/>
      <c r="T502" s="288"/>
      <c r="U502" s="80"/>
      <c r="V502" s="80"/>
      <c r="W502" s="80"/>
      <c r="X502" s="80"/>
    </row>
    <row r="503" spans="1:24" ht="15.75" customHeight="1">
      <c r="A503" s="96"/>
      <c r="B503" s="96"/>
      <c r="C503" s="97" t="str">
        <f t="shared" si="9"/>
        <v/>
      </c>
      <c r="D503" s="82"/>
      <c r="E503" s="80"/>
      <c r="F503" s="80"/>
      <c r="G503" s="451"/>
      <c r="H503" s="451"/>
      <c r="I503" s="458"/>
      <c r="J503" s="451"/>
      <c r="K503" s="452"/>
      <c r="L503" s="451"/>
      <c r="M503" s="451"/>
      <c r="N503" s="289"/>
      <c r="O503" s="289"/>
      <c r="P503" s="289"/>
      <c r="Q503" s="289"/>
      <c r="R503" s="289"/>
      <c r="S503" s="413"/>
      <c r="T503" s="288"/>
      <c r="U503" s="80"/>
      <c r="V503" s="80"/>
      <c r="W503" s="80"/>
      <c r="X503" s="80"/>
    </row>
    <row r="504" spans="1:24" ht="15.75" customHeight="1">
      <c r="A504" s="96"/>
      <c r="B504" s="96"/>
      <c r="C504" s="97" t="str">
        <f t="shared" si="9"/>
        <v/>
      </c>
      <c r="D504" s="82"/>
      <c r="E504" s="80"/>
      <c r="F504" s="80"/>
      <c r="G504" s="451"/>
      <c r="H504" s="451"/>
      <c r="I504" s="458"/>
      <c r="J504" s="451"/>
      <c r="K504" s="452"/>
      <c r="L504" s="451"/>
      <c r="M504" s="451"/>
      <c r="N504" s="289"/>
      <c r="O504" s="289"/>
      <c r="P504" s="289"/>
      <c r="Q504" s="289"/>
      <c r="R504" s="289"/>
      <c r="S504" s="413"/>
      <c r="T504" s="288"/>
      <c r="U504" s="80"/>
      <c r="V504" s="80"/>
      <c r="W504" s="80"/>
      <c r="X504" s="80"/>
    </row>
    <row r="505" spans="1:24" ht="15.75" customHeight="1">
      <c r="A505" s="96"/>
      <c r="B505" s="96"/>
      <c r="C505" s="97" t="str">
        <f t="shared" si="9"/>
        <v/>
      </c>
      <c r="D505" s="82"/>
      <c r="E505" s="80"/>
      <c r="F505" s="80"/>
      <c r="G505" s="451"/>
      <c r="H505" s="451"/>
      <c r="I505" s="458"/>
      <c r="J505" s="451"/>
      <c r="K505" s="452"/>
      <c r="L505" s="451"/>
      <c r="M505" s="451"/>
      <c r="N505" s="289"/>
      <c r="O505" s="289"/>
      <c r="P505" s="289"/>
      <c r="Q505" s="289"/>
      <c r="R505" s="289"/>
      <c r="S505" s="413"/>
      <c r="T505" s="288"/>
      <c r="U505" s="80"/>
      <c r="V505" s="80"/>
      <c r="W505" s="80"/>
      <c r="X505" s="80"/>
    </row>
    <row r="506" spans="1:24" ht="15.75" customHeight="1">
      <c r="A506" s="96"/>
      <c r="B506" s="96"/>
      <c r="C506" s="97" t="str">
        <f t="shared" si="9"/>
        <v/>
      </c>
      <c r="D506" s="82"/>
      <c r="E506" s="80"/>
      <c r="F506" s="80"/>
      <c r="G506" s="451"/>
      <c r="H506" s="451"/>
      <c r="I506" s="458"/>
      <c r="J506" s="451"/>
      <c r="K506" s="452"/>
      <c r="L506" s="451"/>
      <c r="M506" s="451"/>
      <c r="N506" s="289"/>
      <c r="O506" s="289"/>
      <c r="P506" s="289"/>
      <c r="Q506" s="289"/>
      <c r="R506" s="289"/>
      <c r="S506" s="413"/>
      <c r="T506" s="288"/>
      <c r="U506" s="80"/>
      <c r="V506" s="80"/>
      <c r="W506" s="80"/>
      <c r="X506" s="80"/>
    </row>
    <row r="507" spans="1:24" ht="15.75" customHeight="1">
      <c r="A507" s="96"/>
      <c r="B507" s="96"/>
      <c r="C507" s="97" t="str">
        <f t="shared" si="9"/>
        <v/>
      </c>
      <c r="D507" s="82"/>
      <c r="E507" s="80"/>
      <c r="F507" s="80"/>
      <c r="G507" s="451"/>
      <c r="H507" s="451"/>
      <c r="I507" s="458"/>
      <c r="J507" s="451"/>
      <c r="K507" s="452"/>
      <c r="L507" s="451"/>
      <c r="M507" s="451"/>
      <c r="N507" s="289"/>
      <c r="O507" s="289"/>
      <c r="P507" s="289"/>
      <c r="Q507" s="289"/>
      <c r="R507" s="289"/>
      <c r="S507" s="413"/>
      <c r="T507" s="288"/>
      <c r="U507" s="80"/>
      <c r="V507" s="80"/>
      <c r="W507" s="80"/>
      <c r="X507" s="80"/>
    </row>
    <row r="508" spans="1:24" ht="15.75" customHeight="1">
      <c r="A508" s="96"/>
      <c r="B508" s="96"/>
      <c r="C508" s="97" t="str">
        <f t="shared" si="9"/>
        <v/>
      </c>
      <c r="D508" s="82"/>
      <c r="E508" s="80"/>
      <c r="F508" s="80"/>
      <c r="G508" s="451"/>
      <c r="H508" s="451"/>
      <c r="I508" s="458"/>
      <c r="J508" s="451"/>
      <c r="K508" s="452"/>
      <c r="L508" s="451"/>
      <c r="M508" s="451"/>
      <c r="N508" s="289"/>
      <c r="O508" s="289"/>
      <c r="P508" s="289"/>
      <c r="Q508" s="289"/>
      <c r="R508" s="289"/>
      <c r="S508" s="413"/>
      <c r="T508" s="288"/>
      <c r="U508" s="80"/>
      <c r="V508" s="80"/>
      <c r="W508" s="80"/>
      <c r="X508" s="80"/>
    </row>
    <row r="509" spans="1:24" ht="15.75" customHeight="1">
      <c r="A509" s="96"/>
      <c r="B509" s="96"/>
      <c r="C509" s="97" t="str">
        <f t="shared" si="9"/>
        <v/>
      </c>
      <c r="D509" s="82"/>
      <c r="E509" s="80"/>
      <c r="F509" s="80"/>
      <c r="G509" s="451"/>
      <c r="H509" s="451"/>
      <c r="I509" s="458"/>
      <c r="J509" s="451"/>
      <c r="K509" s="452"/>
      <c r="L509" s="451"/>
      <c r="M509" s="451"/>
      <c r="N509" s="289"/>
      <c r="O509" s="289"/>
      <c r="P509" s="289"/>
      <c r="Q509" s="289"/>
      <c r="R509" s="289"/>
      <c r="S509" s="413"/>
      <c r="T509" s="288"/>
      <c r="U509" s="80"/>
      <c r="V509" s="80"/>
      <c r="W509" s="80"/>
      <c r="X509" s="80"/>
    </row>
    <row r="510" spans="1:24" ht="15.75" customHeight="1">
      <c r="A510" s="96"/>
      <c r="B510" s="96"/>
      <c r="C510" s="97" t="str">
        <f t="shared" si="9"/>
        <v/>
      </c>
      <c r="D510" s="82"/>
      <c r="E510" s="80"/>
      <c r="F510" s="80"/>
      <c r="G510" s="451"/>
      <c r="H510" s="451"/>
      <c r="I510" s="458"/>
      <c r="J510" s="451"/>
      <c r="K510" s="452"/>
      <c r="L510" s="451"/>
      <c r="M510" s="451"/>
      <c r="N510" s="289"/>
      <c r="O510" s="289"/>
      <c r="P510" s="289"/>
      <c r="Q510" s="289"/>
      <c r="R510" s="289"/>
      <c r="S510" s="413"/>
      <c r="T510" s="288"/>
      <c r="U510" s="80"/>
      <c r="V510" s="80"/>
      <c r="W510" s="80"/>
      <c r="X510" s="80"/>
    </row>
    <row r="511" spans="1:24" ht="15.75" customHeight="1">
      <c r="A511" s="96"/>
      <c r="B511" s="96"/>
      <c r="C511" s="97" t="str">
        <f t="shared" si="9"/>
        <v/>
      </c>
      <c r="D511" s="82"/>
      <c r="E511" s="80"/>
      <c r="F511" s="80"/>
      <c r="G511" s="451"/>
      <c r="H511" s="451"/>
      <c r="I511" s="458"/>
      <c r="J511" s="451"/>
      <c r="K511" s="452"/>
      <c r="L511" s="451"/>
      <c r="M511" s="451"/>
      <c r="N511" s="289"/>
      <c r="O511" s="289"/>
      <c r="P511" s="289"/>
      <c r="Q511" s="289"/>
      <c r="R511" s="289"/>
      <c r="S511" s="413"/>
      <c r="T511" s="288"/>
      <c r="U511" s="80"/>
      <c r="V511" s="80"/>
      <c r="W511" s="80"/>
      <c r="X511" s="80"/>
    </row>
    <row r="512" spans="1:24" ht="15.75" customHeight="1">
      <c r="A512" s="96"/>
      <c r="B512" s="96"/>
      <c r="C512" s="97" t="str">
        <f t="shared" si="9"/>
        <v/>
      </c>
      <c r="D512" s="82"/>
      <c r="E512" s="80"/>
      <c r="F512" s="80"/>
      <c r="G512" s="451"/>
      <c r="H512" s="451"/>
      <c r="I512" s="458"/>
      <c r="J512" s="451"/>
      <c r="K512" s="452"/>
      <c r="L512" s="451"/>
      <c r="M512" s="451"/>
      <c r="N512" s="289"/>
      <c r="O512" s="289"/>
      <c r="P512" s="289"/>
      <c r="Q512" s="289"/>
      <c r="R512" s="289"/>
      <c r="S512" s="413"/>
      <c r="T512" s="288"/>
      <c r="U512" s="80"/>
      <c r="V512" s="80"/>
      <c r="W512" s="80"/>
      <c r="X512" s="80"/>
    </row>
    <row r="513" spans="1:24" ht="15.75" customHeight="1">
      <c r="A513" s="96"/>
      <c r="B513" s="96"/>
      <c r="C513" s="97" t="str">
        <f t="shared" si="9"/>
        <v/>
      </c>
      <c r="D513" s="82"/>
      <c r="E513" s="80"/>
      <c r="F513" s="80"/>
      <c r="G513" s="451"/>
      <c r="H513" s="451"/>
      <c r="I513" s="458"/>
      <c r="J513" s="451"/>
      <c r="K513" s="452"/>
      <c r="L513" s="451"/>
      <c r="M513" s="451"/>
      <c r="N513" s="289"/>
      <c r="O513" s="289"/>
      <c r="P513" s="289"/>
      <c r="Q513" s="289"/>
      <c r="R513" s="289"/>
      <c r="S513" s="413"/>
      <c r="T513" s="288"/>
      <c r="U513" s="80"/>
      <c r="V513" s="80"/>
      <c r="W513" s="80"/>
      <c r="X513" s="80"/>
    </row>
    <row r="514" spans="1:24" ht="15.75" customHeight="1">
      <c r="A514" s="96"/>
      <c r="B514" s="96"/>
      <c r="C514" s="97" t="str">
        <f t="shared" si="9"/>
        <v/>
      </c>
      <c r="D514" s="82"/>
      <c r="E514" s="80"/>
      <c r="F514" s="80"/>
      <c r="G514" s="451"/>
      <c r="H514" s="451"/>
      <c r="I514" s="458"/>
      <c r="J514" s="451"/>
      <c r="K514" s="452"/>
      <c r="L514" s="451"/>
      <c r="M514" s="451"/>
      <c r="N514" s="289"/>
      <c r="O514" s="289"/>
      <c r="P514" s="289"/>
      <c r="Q514" s="289"/>
      <c r="R514" s="289"/>
      <c r="S514" s="413"/>
      <c r="T514" s="288"/>
      <c r="U514" s="80"/>
      <c r="V514" s="80"/>
      <c r="W514" s="80"/>
      <c r="X514" s="80"/>
    </row>
    <row r="515" spans="1:24" ht="15.75" customHeight="1">
      <c r="A515" s="96"/>
      <c r="B515" s="96"/>
      <c r="C515" s="97" t="str">
        <f t="shared" si="9"/>
        <v/>
      </c>
      <c r="D515" s="82"/>
      <c r="E515" s="80"/>
      <c r="F515" s="80"/>
      <c r="G515" s="451"/>
      <c r="H515" s="451"/>
      <c r="I515" s="458"/>
      <c r="J515" s="451"/>
      <c r="K515" s="452"/>
      <c r="L515" s="451"/>
      <c r="M515" s="451"/>
      <c r="N515" s="289"/>
      <c r="O515" s="289"/>
      <c r="P515" s="289"/>
      <c r="Q515" s="289"/>
      <c r="R515" s="289"/>
      <c r="S515" s="413"/>
      <c r="T515" s="288"/>
      <c r="U515" s="80"/>
      <c r="V515" s="80"/>
      <c r="W515" s="80"/>
      <c r="X515" s="80"/>
    </row>
    <row r="516" spans="1:24" ht="15.75" customHeight="1">
      <c r="A516" s="96"/>
      <c r="B516" s="96"/>
      <c r="C516" s="97" t="str">
        <f t="shared" si="9"/>
        <v/>
      </c>
      <c r="D516" s="82"/>
      <c r="E516" s="80"/>
      <c r="F516" s="80"/>
      <c r="G516" s="451"/>
      <c r="H516" s="451"/>
      <c r="I516" s="458"/>
      <c r="J516" s="451"/>
      <c r="K516" s="452"/>
      <c r="L516" s="451"/>
      <c r="M516" s="451"/>
      <c r="N516" s="289"/>
      <c r="O516" s="289"/>
      <c r="P516" s="289"/>
      <c r="Q516" s="289"/>
      <c r="R516" s="289"/>
      <c r="S516" s="413"/>
      <c r="T516" s="288"/>
      <c r="U516" s="80"/>
      <c r="V516" s="80"/>
      <c r="W516" s="80"/>
      <c r="X516" s="80"/>
    </row>
    <row r="517" spans="1:24" ht="15.75" customHeight="1">
      <c r="A517" s="96"/>
      <c r="B517" s="96"/>
      <c r="C517" s="97" t="str">
        <f t="shared" si="9"/>
        <v/>
      </c>
      <c r="D517" s="82"/>
      <c r="E517" s="80"/>
      <c r="F517" s="80"/>
      <c r="G517" s="451"/>
      <c r="H517" s="451"/>
      <c r="I517" s="458"/>
      <c r="J517" s="451"/>
      <c r="K517" s="452"/>
      <c r="L517" s="451"/>
      <c r="M517" s="451"/>
      <c r="N517" s="289"/>
      <c r="O517" s="289"/>
      <c r="P517" s="289"/>
      <c r="Q517" s="289"/>
      <c r="R517" s="289"/>
      <c r="S517" s="413"/>
      <c r="T517" s="288"/>
      <c r="U517" s="80"/>
      <c r="V517" s="80"/>
      <c r="W517" s="80"/>
      <c r="X517" s="80"/>
    </row>
    <row r="518" spans="1:24" ht="15.75" customHeight="1">
      <c r="A518" s="96"/>
      <c r="B518" s="96"/>
      <c r="C518" s="97" t="str">
        <f t="shared" si="9"/>
        <v/>
      </c>
      <c r="D518" s="82"/>
      <c r="E518" s="80"/>
      <c r="F518" s="80"/>
      <c r="G518" s="451"/>
      <c r="H518" s="451"/>
      <c r="I518" s="458"/>
      <c r="J518" s="451"/>
      <c r="K518" s="452"/>
      <c r="L518" s="451"/>
      <c r="M518" s="451"/>
      <c r="N518" s="289"/>
      <c r="O518" s="289"/>
      <c r="P518" s="289"/>
      <c r="Q518" s="289"/>
      <c r="R518" s="289"/>
      <c r="S518" s="413"/>
      <c r="T518" s="288"/>
      <c r="U518" s="80"/>
      <c r="V518" s="80"/>
      <c r="W518" s="80"/>
      <c r="X518" s="80"/>
    </row>
    <row r="519" spans="1:24" ht="15.75" customHeight="1">
      <c r="A519" s="96"/>
      <c r="B519" s="96"/>
      <c r="C519" s="97" t="str">
        <f t="shared" si="9"/>
        <v/>
      </c>
      <c r="D519" s="82"/>
      <c r="E519" s="80"/>
      <c r="F519" s="80"/>
      <c r="G519" s="451"/>
      <c r="H519" s="451"/>
      <c r="I519" s="458"/>
      <c r="J519" s="451"/>
      <c r="K519" s="452"/>
      <c r="L519" s="451"/>
      <c r="M519" s="451"/>
      <c r="N519" s="289"/>
      <c r="O519" s="289"/>
      <c r="P519" s="289"/>
      <c r="Q519" s="289"/>
      <c r="R519" s="289"/>
      <c r="S519" s="413"/>
      <c r="T519" s="288"/>
      <c r="U519" s="80"/>
      <c r="V519" s="80"/>
      <c r="W519" s="80"/>
      <c r="X519" s="80"/>
    </row>
    <row r="520" spans="1:24" ht="15.75" customHeight="1">
      <c r="A520" s="96"/>
      <c r="B520" s="96"/>
      <c r="C520" s="97" t="str">
        <f t="shared" si="9"/>
        <v/>
      </c>
      <c r="D520" s="82"/>
      <c r="E520" s="80"/>
      <c r="F520" s="80"/>
      <c r="G520" s="451"/>
      <c r="H520" s="451"/>
      <c r="I520" s="458"/>
      <c r="J520" s="451"/>
      <c r="K520" s="452"/>
      <c r="L520" s="451"/>
      <c r="M520" s="451"/>
      <c r="N520" s="289"/>
      <c r="O520" s="289"/>
      <c r="P520" s="289"/>
      <c r="Q520" s="289"/>
      <c r="R520" s="289"/>
      <c r="S520" s="413"/>
      <c r="T520" s="288"/>
      <c r="U520" s="80"/>
      <c r="V520" s="80"/>
      <c r="W520" s="80"/>
      <c r="X520" s="80"/>
    </row>
    <row r="521" spans="1:24" ht="15.75" customHeight="1">
      <c r="A521" s="96"/>
      <c r="B521" s="96"/>
      <c r="C521" s="97" t="str">
        <f t="shared" si="9"/>
        <v/>
      </c>
      <c r="D521" s="82"/>
      <c r="E521" s="80"/>
      <c r="F521" s="80"/>
      <c r="G521" s="451"/>
      <c r="H521" s="451"/>
      <c r="I521" s="458"/>
      <c r="J521" s="451"/>
      <c r="K521" s="452"/>
      <c r="L521" s="451"/>
      <c r="M521" s="451"/>
      <c r="N521" s="289"/>
      <c r="O521" s="289"/>
      <c r="P521" s="289"/>
      <c r="Q521" s="289"/>
      <c r="R521" s="289"/>
      <c r="S521" s="413"/>
      <c r="T521" s="288"/>
      <c r="U521" s="80"/>
      <c r="V521" s="80"/>
      <c r="W521" s="80"/>
      <c r="X521" s="80"/>
    </row>
    <row r="522" spans="1:24" ht="15.75" customHeight="1">
      <c r="A522" s="96"/>
      <c r="B522" s="96"/>
      <c r="C522" s="97" t="str">
        <f t="shared" si="9"/>
        <v/>
      </c>
      <c r="D522" s="82"/>
      <c r="E522" s="80"/>
      <c r="F522" s="80"/>
      <c r="G522" s="451"/>
      <c r="H522" s="451"/>
      <c r="I522" s="458"/>
      <c r="J522" s="451"/>
      <c r="K522" s="452"/>
      <c r="L522" s="451"/>
      <c r="M522" s="451"/>
      <c r="N522" s="289"/>
      <c r="O522" s="289"/>
      <c r="P522" s="289"/>
      <c r="Q522" s="289"/>
      <c r="R522" s="289"/>
      <c r="S522" s="413"/>
      <c r="T522" s="288"/>
      <c r="U522" s="80"/>
      <c r="V522" s="80"/>
      <c r="W522" s="80"/>
      <c r="X522" s="80"/>
    </row>
    <row r="523" spans="1:24" ht="15.75" customHeight="1">
      <c r="A523" s="96"/>
      <c r="B523" s="96"/>
      <c r="C523" s="97" t="str">
        <f t="shared" si="9"/>
        <v/>
      </c>
      <c r="D523" s="82"/>
      <c r="E523" s="80"/>
      <c r="F523" s="80"/>
      <c r="G523" s="451"/>
      <c r="H523" s="451"/>
      <c r="I523" s="458"/>
      <c r="J523" s="451"/>
      <c r="K523" s="452"/>
      <c r="L523" s="451"/>
      <c r="M523" s="451"/>
      <c r="N523" s="289"/>
      <c r="O523" s="289"/>
      <c r="P523" s="289"/>
      <c r="Q523" s="289"/>
      <c r="R523" s="289"/>
      <c r="S523" s="413"/>
      <c r="T523" s="288"/>
      <c r="U523" s="80"/>
      <c r="V523" s="80"/>
      <c r="W523" s="80"/>
      <c r="X523" s="80"/>
    </row>
    <row r="524" spans="1:24" ht="15.75" customHeight="1">
      <c r="A524" s="96"/>
      <c r="B524" s="96"/>
      <c r="C524" s="97" t="str">
        <f t="shared" si="9"/>
        <v/>
      </c>
      <c r="D524" s="82"/>
      <c r="E524" s="80"/>
      <c r="F524" s="80"/>
      <c r="G524" s="451"/>
      <c r="H524" s="451"/>
      <c r="I524" s="458"/>
      <c r="J524" s="451"/>
      <c r="K524" s="452"/>
      <c r="L524" s="451"/>
      <c r="M524" s="451"/>
      <c r="N524" s="289"/>
      <c r="O524" s="289"/>
      <c r="P524" s="289"/>
      <c r="Q524" s="289"/>
      <c r="R524" s="289"/>
      <c r="S524" s="413"/>
      <c r="T524" s="288"/>
      <c r="U524" s="80"/>
      <c r="V524" s="80"/>
      <c r="W524" s="80"/>
      <c r="X524" s="80"/>
    </row>
    <row r="525" spans="1:24" ht="15.75" customHeight="1">
      <c r="A525" s="96"/>
      <c r="B525" s="96"/>
      <c r="C525" s="97" t="str">
        <f t="shared" si="9"/>
        <v/>
      </c>
      <c r="D525" s="82"/>
      <c r="E525" s="80"/>
      <c r="F525" s="80"/>
      <c r="G525" s="451"/>
      <c r="H525" s="451"/>
      <c r="I525" s="458"/>
      <c r="J525" s="451"/>
      <c r="K525" s="452"/>
      <c r="L525" s="451"/>
      <c r="M525" s="451"/>
      <c r="N525" s="289"/>
      <c r="O525" s="289"/>
      <c r="P525" s="289"/>
      <c r="Q525" s="289"/>
      <c r="R525" s="289"/>
      <c r="S525" s="413"/>
      <c r="T525" s="288"/>
      <c r="U525" s="80"/>
      <c r="V525" s="80"/>
      <c r="W525" s="80"/>
      <c r="X525" s="80"/>
    </row>
    <row r="526" spans="1:24" ht="15.75" customHeight="1">
      <c r="A526" s="96"/>
      <c r="B526" s="96"/>
      <c r="C526" s="97" t="str">
        <f t="shared" si="9"/>
        <v/>
      </c>
      <c r="D526" s="82"/>
      <c r="E526" s="80"/>
      <c r="F526" s="80"/>
      <c r="G526" s="451"/>
      <c r="H526" s="451"/>
      <c r="I526" s="458"/>
      <c r="J526" s="451"/>
      <c r="K526" s="452"/>
      <c r="L526" s="451"/>
      <c r="M526" s="451"/>
      <c r="N526" s="289"/>
      <c r="O526" s="289"/>
      <c r="P526" s="289"/>
      <c r="Q526" s="289"/>
      <c r="R526" s="289"/>
      <c r="S526" s="413"/>
      <c r="T526" s="288"/>
      <c r="U526" s="80"/>
      <c r="V526" s="80"/>
      <c r="W526" s="80"/>
      <c r="X526" s="80"/>
    </row>
    <row r="527" spans="1:24" ht="15.75" customHeight="1">
      <c r="A527" s="96"/>
      <c r="B527" s="96"/>
      <c r="C527" s="97" t="str">
        <f t="shared" si="9"/>
        <v/>
      </c>
      <c r="D527" s="82"/>
      <c r="E527" s="80"/>
      <c r="F527" s="80"/>
      <c r="G527" s="451"/>
      <c r="H527" s="451"/>
      <c r="I527" s="458"/>
      <c r="J527" s="451"/>
      <c r="K527" s="452"/>
      <c r="L527" s="451"/>
      <c r="M527" s="451"/>
      <c r="N527" s="289"/>
      <c r="O527" s="289"/>
      <c r="P527" s="289"/>
      <c r="Q527" s="289"/>
      <c r="R527" s="289"/>
      <c r="S527" s="413"/>
      <c r="T527" s="288"/>
      <c r="U527" s="80"/>
      <c r="V527" s="80"/>
      <c r="W527" s="80"/>
      <c r="X527" s="80"/>
    </row>
    <row r="528" spans="1:24" ht="15.75" customHeight="1">
      <c r="A528" s="96"/>
      <c r="B528" s="96"/>
      <c r="C528" s="97" t="str">
        <f t="shared" si="9"/>
        <v/>
      </c>
      <c r="D528" s="82"/>
      <c r="E528" s="80"/>
      <c r="F528" s="80"/>
      <c r="G528" s="451"/>
      <c r="H528" s="451"/>
      <c r="I528" s="458"/>
      <c r="J528" s="451"/>
      <c r="K528" s="452"/>
      <c r="L528" s="451"/>
      <c r="M528" s="451"/>
      <c r="N528" s="289"/>
      <c r="O528" s="289"/>
      <c r="P528" s="289"/>
      <c r="Q528" s="289"/>
      <c r="R528" s="289"/>
      <c r="S528" s="413"/>
      <c r="T528" s="288"/>
      <c r="U528" s="80"/>
      <c r="V528" s="80"/>
      <c r="W528" s="80"/>
      <c r="X528" s="80"/>
    </row>
    <row r="529" spans="1:24" ht="15.75" customHeight="1">
      <c r="A529" s="96"/>
      <c r="B529" s="96"/>
      <c r="C529" s="97" t="str">
        <f t="shared" ref="C529:C592" si="10">IF(B529&lt;&gt;"",TEXT(WEEKDAY(B529),"dddd"),"")</f>
        <v/>
      </c>
      <c r="D529" s="82"/>
      <c r="E529" s="80"/>
      <c r="F529" s="80"/>
      <c r="G529" s="451"/>
      <c r="H529" s="451"/>
      <c r="I529" s="458"/>
      <c r="J529" s="451"/>
      <c r="K529" s="452"/>
      <c r="L529" s="451"/>
      <c r="M529" s="451"/>
      <c r="N529" s="289"/>
      <c r="O529" s="289"/>
      <c r="P529" s="289"/>
      <c r="Q529" s="289"/>
      <c r="R529" s="289"/>
      <c r="S529" s="413"/>
      <c r="T529" s="288"/>
      <c r="U529" s="80"/>
      <c r="V529" s="80"/>
      <c r="W529" s="80"/>
      <c r="X529" s="80"/>
    </row>
    <row r="530" spans="1:24" ht="15.75" customHeight="1">
      <c r="A530" s="96"/>
      <c r="B530" s="96"/>
      <c r="C530" s="97" t="str">
        <f t="shared" si="10"/>
        <v/>
      </c>
      <c r="D530" s="82"/>
      <c r="E530" s="80"/>
      <c r="F530" s="80"/>
      <c r="G530" s="451"/>
      <c r="H530" s="451"/>
      <c r="I530" s="458"/>
      <c r="J530" s="451"/>
      <c r="K530" s="452"/>
      <c r="L530" s="451"/>
      <c r="M530" s="451"/>
      <c r="N530" s="289"/>
      <c r="O530" s="289"/>
      <c r="P530" s="289"/>
      <c r="Q530" s="289"/>
      <c r="R530" s="289"/>
      <c r="S530" s="413"/>
      <c r="T530" s="288"/>
      <c r="U530" s="80"/>
      <c r="V530" s="80"/>
      <c r="W530" s="80"/>
      <c r="X530" s="80"/>
    </row>
    <row r="531" spans="1:24" ht="15.75" customHeight="1">
      <c r="A531" s="96"/>
      <c r="B531" s="96"/>
      <c r="C531" s="97" t="str">
        <f t="shared" si="10"/>
        <v/>
      </c>
      <c r="D531" s="82"/>
      <c r="E531" s="80"/>
      <c r="F531" s="80"/>
      <c r="G531" s="451"/>
      <c r="H531" s="451"/>
      <c r="I531" s="458"/>
      <c r="J531" s="451"/>
      <c r="K531" s="452"/>
      <c r="L531" s="451"/>
      <c r="M531" s="451"/>
      <c r="N531" s="289"/>
      <c r="O531" s="289"/>
      <c r="P531" s="289"/>
      <c r="Q531" s="289"/>
      <c r="R531" s="289"/>
      <c r="S531" s="413"/>
      <c r="T531" s="288"/>
      <c r="U531" s="80"/>
      <c r="V531" s="80"/>
      <c r="W531" s="80"/>
      <c r="X531" s="80"/>
    </row>
    <row r="532" spans="1:24" ht="15.75" customHeight="1">
      <c r="A532" s="96"/>
      <c r="B532" s="96"/>
      <c r="C532" s="97" t="str">
        <f t="shared" si="10"/>
        <v/>
      </c>
      <c r="D532" s="82"/>
      <c r="E532" s="80"/>
      <c r="F532" s="80"/>
      <c r="G532" s="451"/>
      <c r="H532" s="451"/>
      <c r="I532" s="458"/>
      <c r="J532" s="451"/>
      <c r="K532" s="452"/>
      <c r="L532" s="451"/>
      <c r="M532" s="451"/>
      <c r="N532" s="289"/>
      <c r="O532" s="289"/>
      <c r="P532" s="289"/>
      <c r="Q532" s="289"/>
      <c r="R532" s="289"/>
      <c r="S532" s="413"/>
      <c r="T532" s="288"/>
      <c r="U532" s="80"/>
      <c r="V532" s="80"/>
      <c r="W532" s="80"/>
      <c r="X532" s="80"/>
    </row>
    <row r="533" spans="1:24" ht="15.75" customHeight="1">
      <c r="A533" s="96"/>
      <c r="B533" s="96"/>
      <c r="C533" s="97" t="str">
        <f t="shared" si="10"/>
        <v/>
      </c>
      <c r="D533" s="82"/>
      <c r="E533" s="80"/>
      <c r="F533" s="80"/>
      <c r="G533" s="451"/>
      <c r="H533" s="451"/>
      <c r="I533" s="458"/>
      <c r="J533" s="451"/>
      <c r="K533" s="452"/>
      <c r="L533" s="451"/>
      <c r="M533" s="451"/>
      <c r="N533" s="289"/>
      <c r="O533" s="289"/>
      <c r="P533" s="289"/>
      <c r="Q533" s="289"/>
      <c r="R533" s="289"/>
      <c r="S533" s="413"/>
      <c r="T533" s="288"/>
      <c r="U533" s="80"/>
      <c r="V533" s="80"/>
      <c r="W533" s="80"/>
      <c r="X533" s="80"/>
    </row>
    <row r="534" spans="1:24" ht="15.75" customHeight="1">
      <c r="A534" s="96"/>
      <c r="B534" s="96"/>
      <c r="C534" s="97" t="str">
        <f t="shared" si="10"/>
        <v/>
      </c>
      <c r="D534" s="82"/>
      <c r="E534" s="80"/>
      <c r="F534" s="80"/>
      <c r="G534" s="451"/>
      <c r="H534" s="451"/>
      <c r="I534" s="458"/>
      <c r="J534" s="451"/>
      <c r="K534" s="452"/>
      <c r="L534" s="451"/>
      <c r="M534" s="451"/>
      <c r="N534" s="289"/>
      <c r="O534" s="289"/>
      <c r="P534" s="289"/>
      <c r="Q534" s="289"/>
      <c r="R534" s="289"/>
      <c r="S534" s="413"/>
      <c r="T534" s="288"/>
      <c r="U534" s="80"/>
      <c r="V534" s="80"/>
      <c r="W534" s="80"/>
      <c r="X534" s="80"/>
    </row>
    <row r="535" spans="1:24" ht="15.75" customHeight="1">
      <c r="A535" s="96"/>
      <c r="B535" s="96"/>
      <c r="C535" s="97" t="str">
        <f t="shared" si="10"/>
        <v/>
      </c>
      <c r="D535" s="82"/>
      <c r="E535" s="80"/>
      <c r="F535" s="80"/>
      <c r="G535" s="451"/>
      <c r="H535" s="451"/>
      <c r="I535" s="458"/>
      <c r="J535" s="451"/>
      <c r="K535" s="452"/>
      <c r="L535" s="451"/>
      <c r="M535" s="451"/>
      <c r="N535" s="289"/>
      <c r="O535" s="289"/>
      <c r="P535" s="289"/>
      <c r="Q535" s="289"/>
      <c r="R535" s="289"/>
      <c r="S535" s="413"/>
      <c r="T535" s="288"/>
      <c r="U535" s="80"/>
      <c r="V535" s="80"/>
      <c r="W535" s="80"/>
      <c r="X535" s="80"/>
    </row>
    <row r="536" spans="1:24" ht="15.75" customHeight="1">
      <c r="A536" s="96"/>
      <c r="B536" s="96"/>
      <c r="C536" s="97" t="str">
        <f t="shared" si="10"/>
        <v/>
      </c>
      <c r="D536" s="82"/>
      <c r="E536" s="80"/>
      <c r="F536" s="80"/>
      <c r="G536" s="451"/>
      <c r="H536" s="451"/>
      <c r="I536" s="458"/>
      <c r="J536" s="451"/>
      <c r="K536" s="452"/>
      <c r="L536" s="451"/>
      <c r="M536" s="451"/>
      <c r="N536" s="289"/>
      <c r="O536" s="289"/>
      <c r="P536" s="289"/>
      <c r="Q536" s="289"/>
      <c r="R536" s="289"/>
      <c r="S536" s="413"/>
      <c r="T536" s="288"/>
      <c r="U536" s="80"/>
      <c r="V536" s="80"/>
      <c r="W536" s="80"/>
      <c r="X536" s="80"/>
    </row>
    <row r="537" spans="1:24" ht="15.75" customHeight="1">
      <c r="A537" s="96"/>
      <c r="B537" s="96"/>
      <c r="C537" s="97" t="str">
        <f t="shared" si="10"/>
        <v/>
      </c>
      <c r="D537" s="82"/>
      <c r="E537" s="80"/>
      <c r="F537" s="80"/>
      <c r="G537" s="451"/>
      <c r="H537" s="451"/>
      <c r="I537" s="458"/>
      <c r="J537" s="451"/>
      <c r="K537" s="452"/>
      <c r="L537" s="451"/>
      <c r="M537" s="451"/>
      <c r="N537" s="289"/>
      <c r="O537" s="289"/>
      <c r="P537" s="289"/>
      <c r="Q537" s="289"/>
      <c r="R537" s="289"/>
      <c r="S537" s="413"/>
      <c r="T537" s="288"/>
      <c r="U537" s="80"/>
      <c r="V537" s="80"/>
      <c r="W537" s="80"/>
      <c r="X537" s="80"/>
    </row>
    <row r="538" spans="1:24" ht="15.75" customHeight="1">
      <c r="A538" s="96"/>
      <c r="B538" s="96"/>
      <c r="C538" s="97" t="str">
        <f t="shared" si="10"/>
        <v/>
      </c>
      <c r="D538" s="82"/>
      <c r="E538" s="80"/>
      <c r="F538" s="80"/>
      <c r="G538" s="451"/>
      <c r="H538" s="451"/>
      <c r="I538" s="458"/>
      <c r="J538" s="451"/>
      <c r="K538" s="452"/>
      <c r="L538" s="451"/>
      <c r="M538" s="451"/>
      <c r="N538" s="289"/>
      <c r="O538" s="289"/>
      <c r="P538" s="289"/>
      <c r="Q538" s="289"/>
      <c r="R538" s="289"/>
      <c r="S538" s="413"/>
      <c r="T538" s="288"/>
      <c r="U538" s="80"/>
      <c r="V538" s="80"/>
      <c r="W538" s="80"/>
      <c r="X538" s="80"/>
    </row>
    <row r="539" spans="1:24" ht="15.75" customHeight="1">
      <c r="A539" s="96"/>
      <c r="B539" s="96"/>
      <c r="C539" s="97" t="str">
        <f t="shared" si="10"/>
        <v/>
      </c>
      <c r="D539" s="82"/>
      <c r="E539" s="80"/>
      <c r="F539" s="80"/>
      <c r="G539" s="451"/>
      <c r="H539" s="451"/>
      <c r="I539" s="458"/>
      <c r="J539" s="451"/>
      <c r="K539" s="452"/>
      <c r="L539" s="451"/>
      <c r="M539" s="451"/>
      <c r="N539" s="289"/>
      <c r="O539" s="289"/>
      <c r="P539" s="289"/>
      <c r="Q539" s="289"/>
      <c r="R539" s="289"/>
      <c r="S539" s="413"/>
      <c r="T539" s="288"/>
      <c r="U539" s="80"/>
      <c r="V539" s="80"/>
      <c r="W539" s="80"/>
      <c r="X539" s="80"/>
    </row>
    <row r="540" spans="1:24" ht="15.75" customHeight="1">
      <c r="A540" s="96"/>
      <c r="B540" s="96"/>
      <c r="C540" s="97" t="str">
        <f t="shared" si="10"/>
        <v/>
      </c>
      <c r="D540" s="82"/>
      <c r="E540" s="80"/>
      <c r="F540" s="80"/>
      <c r="G540" s="451"/>
      <c r="H540" s="451"/>
      <c r="I540" s="458"/>
      <c r="J540" s="451"/>
      <c r="K540" s="452"/>
      <c r="L540" s="451"/>
      <c r="M540" s="451"/>
      <c r="N540" s="289"/>
      <c r="O540" s="289"/>
      <c r="P540" s="289"/>
      <c r="Q540" s="289"/>
      <c r="R540" s="289"/>
      <c r="S540" s="413"/>
      <c r="T540" s="288"/>
      <c r="U540" s="80"/>
      <c r="V540" s="80"/>
      <c r="W540" s="80"/>
      <c r="X540" s="80"/>
    </row>
    <row r="541" spans="1:24" ht="15.75" customHeight="1">
      <c r="A541" s="96"/>
      <c r="B541" s="96"/>
      <c r="C541" s="97" t="str">
        <f t="shared" si="10"/>
        <v/>
      </c>
      <c r="D541" s="82"/>
      <c r="E541" s="80"/>
      <c r="F541" s="80"/>
      <c r="G541" s="451"/>
      <c r="H541" s="451"/>
      <c r="I541" s="458"/>
      <c r="J541" s="451"/>
      <c r="K541" s="452"/>
      <c r="L541" s="451"/>
      <c r="M541" s="451"/>
      <c r="N541" s="289"/>
      <c r="O541" s="289"/>
      <c r="P541" s="289"/>
      <c r="Q541" s="289"/>
      <c r="R541" s="289"/>
      <c r="S541" s="413"/>
      <c r="T541" s="288"/>
      <c r="U541" s="80"/>
      <c r="V541" s="80"/>
      <c r="W541" s="80"/>
      <c r="X541" s="80"/>
    </row>
    <row r="542" spans="1:24" ht="15.75" customHeight="1">
      <c r="A542" s="96"/>
      <c r="B542" s="96"/>
      <c r="C542" s="97" t="str">
        <f t="shared" si="10"/>
        <v/>
      </c>
      <c r="D542" s="82"/>
      <c r="E542" s="80"/>
      <c r="F542" s="80"/>
      <c r="G542" s="451"/>
      <c r="H542" s="451"/>
      <c r="I542" s="458"/>
      <c r="J542" s="451"/>
      <c r="K542" s="452"/>
      <c r="L542" s="451"/>
      <c r="M542" s="451"/>
      <c r="N542" s="289"/>
      <c r="O542" s="289"/>
      <c r="P542" s="289"/>
      <c r="Q542" s="289"/>
      <c r="R542" s="289"/>
      <c r="S542" s="413"/>
      <c r="T542" s="288"/>
      <c r="U542" s="80"/>
      <c r="V542" s="80"/>
      <c r="W542" s="80"/>
      <c r="X542" s="80"/>
    </row>
    <row r="543" spans="1:24" ht="15.75" customHeight="1">
      <c r="A543" s="96"/>
      <c r="B543" s="96"/>
      <c r="C543" s="97" t="str">
        <f t="shared" si="10"/>
        <v/>
      </c>
      <c r="D543" s="82"/>
      <c r="E543" s="80"/>
      <c r="F543" s="80"/>
      <c r="G543" s="451"/>
      <c r="H543" s="451"/>
      <c r="I543" s="458"/>
      <c r="J543" s="451"/>
      <c r="K543" s="452"/>
      <c r="L543" s="451"/>
      <c r="M543" s="451"/>
      <c r="N543" s="289"/>
      <c r="O543" s="289"/>
      <c r="P543" s="289"/>
      <c r="Q543" s="289"/>
      <c r="R543" s="289"/>
      <c r="S543" s="413"/>
      <c r="T543" s="288"/>
      <c r="U543" s="80"/>
      <c r="V543" s="80"/>
      <c r="W543" s="80"/>
      <c r="X543" s="80"/>
    </row>
    <row r="544" spans="1:24" ht="15.75" customHeight="1">
      <c r="A544" s="96"/>
      <c r="B544" s="96"/>
      <c r="C544" s="97" t="str">
        <f t="shared" si="10"/>
        <v/>
      </c>
      <c r="D544" s="82"/>
      <c r="E544" s="80"/>
      <c r="F544" s="80"/>
      <c r="G544" s="451"/>
      <c r="H544" s="451"/>
      <c r="I544" s="458"/>
      <c r="J544" s="451"/>
      <c r="K544" s="452"/>
      <c r="L544" s="451"/>
      <c r="M544" s="451"/>
      <c r="N544" s="289"/>
      <c r="O544" s="289"/>
      <c r="P544" s="289"/>
      <c r="Q544" s="289"/>
      <c r="R544" s="289"/>
      <c r="S544" s="413"/>
      <c r="T544" s="288"/>
      <c r="U544" s="80"/>
      <c r="V544" s="80"/>
      <c r="W544" s="80"/>
      <c r="X544" s="80"/>
    </row>
    <row r="545" spans="1:24" ht="15.75" customHeight="1">
      <c r="A545" s="96"/>
      <c r="B545" s="96"/>
      <c r="C545" s="97" t="str">
        <f t="shared" si="10"/>
        <v/>
      </c>
      <c r="D545" s="82"/>
      <c r="E545" s="80"/>
      <c r="F545" s="80"/>
      <c r="G545" s="451"/>
      <c r="H545" s="451"/>
      <c r="I545" s="458"/>
      <c r="J545" s="451"/>
      <c r="K545" s="452"/>
      <c r="L545" s="451"/>
      <c r="M545" s="451"/>
      <c r="N545" s="289"/>
      <c r="O545" s="289"/>
      <c r="P545" s="289"/>
      <c r="Q545" s="289"/>
      <c r="R545" s="289"/>
      <c r="S545" s="413"/>
      <c r="T545" s="288"/>
      <c r="U545" s="80"/>
      <c r="V545" s="80"/>
      <c r="W545" s="80"/>
      <c r="X545" s="80"/>
    </row>
    <row r="546" spans="1:24" ht="15.75" customHeight="1">
      <c r="A546" s="96"/>
      <c r="B546" s="96"/>
      <c r="C546" s="97" t="str">
        <f t="shared" si="10"/>
        <v/>
      </c>
      <c r="D546" s="82"/>
      <c r="E546" s="80"/>
      <c r="F546" s="80"/>
      <c r="G546" s="451"/>
      <c r="H546" s="451"/>
      <c r="I546" s="458"/>
      <c r="J546" s="451"/>
      <c r="K546" s="452"/>
      <c r="L546" s="451"/>
      <c r="M546" s="451"/>
      <c r="N546" s="289"/>
      <c r="O546" s="289"/>
      <c r="P546" s="289"/>
      <c r="Q546" s="289"/>
      <c r="R546" s="289"/>
      <c r="S546" s="413"/>
      <c r="T546" s="288"/>
      <c r="U546" s="80"/>
      <c r="V546" s="80"/>
      <c r="W546" s="80"/>
      <c r="X546" s="80"/>
    </row>
    <row r="547" spans="1:24" ht="15.75" customHeight="1">
      <c r="A547" s="96"/>
      <c r="B547" s="96"/>
      <c r="C547" s="97" t="str">
        <f t="shared" si="10"/>
        <v/>
      </c>
      <c r="D547" s="82"/>
      <c r="E547" s="80"/>
      <c r="F547" s="80"/>
      <c r="G547" s="451"/>
      <c r="H547" s="451"/>
      <c r="I547" s="458"/>
      <c r="J547" s="451"/>
      <c r="K547" s="452"/>
      <c r="L547" s="451"/>
      <c r="M547" s="451"/>
      <c r="N547" s="289"/>
      <c r="O547" s="289"/>
      <c r="P547" s="289"/>
      <c r="Q547" s="289"/>
      <c r="R547" s="289"/>
      <c r="S547" s="413"/>
      <c r="T547" s="288"/>
      <c r="U547" s="80"/>
      <c r="V547" s="80"/>
      <c r="W547" s="80"/>
      <c r="X547" s="80"/>
    </row>
    <row r="548" spans="1:24" ht="15.75" customHeight="1">
      <c r="A548" s="96"/>
      <c r="B548" s="96"/>
      <c r="C548" s="97" t="str">
        <f t="shared" si="10"/>
        <v/>
      </c>
      <c r="D548" s="82"/>
      <c r="E548" s="80"/>
      <c r="F548" s="80"/>
      <c r="G548" s="451"/>
      <c r="H548" s="451"/>
      <c r="I548" s="458"/>
      <c r="J548" s="451"/>
      <c r="K548" s="452"/>
      <c r="L548" s="451"/>
      <c r="M548" s="451"/>
      <c r="N548" s="289"/>
      <c r="O548" s="289"/>
      <c r="P548" s="289"/>
      <c r="Q548" s="289"/>
      <c r="R548" s="289"/>
      <c r="S548" s="413"/>
      <c r="T548" s="288"/>
      <c r="U548" s="80"/>
      <c r="V548" s="80"/>
      <c r="W548" s="80"/>
      <c r="X548" s="80"/>
    </row>
    <row r="549" spans="1:24" ht="15.75" customHeight="1">
      <c r="A549" s="96"/>
      <c r="B549" s="96"/>
      <c r="C549" s="97" t="str">
        <f t="shared" si="10"/>
        <v/>
      </c>
      <c r="D549" s="82"/>
      <c r="E549" s="80"/>
      <c r="F549" s="80"/>
      <c r="G549" s="451"/>
      <c r="H549" s="451"/>
      <c r="I549" s="458"/>
      <c r="J549" s="451"/>
      <c r="K549" s="452"/>
      <c r="L549" s="451"/>
      <c r="M549" s="451"/>
      <c r="N549" s="289"/>
      <c r="O549" s="289"/>
      <c r="P549" s="289"/>
      <c r="Q549" s="289"/>
      <c r="R549" s="289"/>
      <c r="S549" s="413"/>
      <c r="T549" s="288"/>
      <c r="U549" s="80"/>
      <c r="V549" s="80"/>
      <c r="W549" s="80"/>
      <c r="X549" s="80"/>
    </row>
    <row r="550" spans="1:24" ht="15.75" customHeight="1">
      <c r="A550" s="96"/>
      <c r="B550" s="96"/>
      <c r="C550" s="97" t="str">
        <f t="shared" si="10"/>
        <v/>
      </c>
      <c r="D550" s="82"/>
      <c r="E550" s="80"/>
      <c r="F550" s="80"/>
      <c r="G550" s="451"/>
      <c r="H550" s="451"/>
      <c r="I550" s="458"/>
      <c r="J550" s="451"/>
      <c r="K550" s="452"/>
      <c r="L550" s="451"/>
      <c r="M550" s="451"/>
      <c r="N550" s="289"/>
      <c r="O550" s="289"/>
      <c r="P550" s="289"/>
      <c r="Q550" s="289"/>
      <c r="R550" s="289"/>
      <c r="S550" s="413"/>
      <c r="T550" s="288"/>
      <c r="U550" s="80"/>
      <c r="V550" s="80"/>
      <c r="W550" s="80"/>
      <c r="X550" s="80"/>
    </row>
    <row r="551" spans="1:24" ht="15.75" customHeight="1">
      <c r="A551" s="96"/>
      <c r="B551" s="96"/>
      <c r="C551" s="97" t="str">
        <f t="shared" si="10"/>
        <v/>
      </c>
      <c r="D551" s="82"/>
      <c r="E551" s="80"/>
      <c r="F551" s="80"/>
      <c r="G551" s="451"/>
      <c r="H551" s="451"/>
      <c r="I551" s="458"/>
      <c r="J551" s="451"/>
      <c r="K551" s="452"/>
      <c r="L551" s="451"/>
      <c r="M551" s="451"/>
      <c r="N551" s="289"/>
      <c r="O551" s="289"/>
      <c r="P551" s="289"/>
      <c r="Q551" s="289"/>
      <c r="R551" s="289"/>
      <c r="S551" s="413"/>
      <c r="T551" s="288"/>
      <c r="U551" s="80"/>
      <c r="V551" s="80"/>
      <c r="W551" s="80"/>
      <c r="X551" s="80"/>
    </row>
    <row r="552" spans="1:24" ht="15.75" customHeight="1">
      <c r="A552" s="96"/>
      <c r="B552" s="96"/>
      <c r="C552" s="97" t="str">
        <f t="shared" si="10"/>
        <v/>
      </c>
      <c r="D552" s="82"/>
      <c r="E552" s="80"/>
      <c r="F552" s="80"/>
      <c r="G552" s="451"/>
      <c r="H552" s="451"/>
      <c r="I552" s="458"/>
      <c r="J552" s="451"/>
      <c r="K552" s="452"/>
      <c r="L552" s="451"/>
      <c r="M552" s="451"/>
      <c r="N552" s="289"/>
      <c r="O552" s="289"/>
      <c r="P552" s="289"/>
      <c r="Q552" s="289"/>
      <c r="R552" s="289"/>
      <c r="S552" s="413"/>
      <c r="T552" s="288"/>
      <c r="U552" s="80"/>
      <c r="V552" s="80"/>
      <c r="W552" s="80"/>
      <c r="X552" s="80"/>
    </row>
    <row r="553" spans="1:24" ht="15.75" customHeight="1">
      <c r="A553" s="96"/>
      <c r="B553" s="96"/>
      <c r="C553" s="97" t="str">
        <f t="shared" si="10"/>
        <v/>
      </c>
      <c r="D553" s="82"/>
      <c r="E553" s="80"/>
      <c r="F553" s="80"/>
      <c r="G553" s="451"/>
      <c r="H553" s="451"/>
      <c r="I553" s="458"/>
      <c r="J553" s="451"/>
      <c r="K553" s="452"/>
      <c r="L553" s="451"/>
      <c r="M553" s="451"/>
      <c r="N553" s="289"/>
      <c r="O553" s="289"/>
      <c r="P553" s="289"/>
      <c r="Q553" s="289"/>
      <c r="R553" s="289"/>
      <c r="S553" s="413"/>
      <c r="T553" s="288"/>
      <c r="U553" s="80"/>
      <c r="V553" s="80"/>
      <c r="W553" s="80"/>
      <c r="X553" s="80"/>
    </row>
    <row r="554" spans="1:24" ht="15.75" customHeight="1">
      <c r="A554" s="96"/>
      <c r="B554" s="96"/>
      <c r="C554" s="97" t="str">
        <f t="shared" si="10"/>
        <v/>
      </c>
      <c r="D554" s="82"/>
      <c r="E554" s="80"/>
      <c r="F554" s="80"/>
      <c r="G554" s="451"/>
      <c r="H554" s="451"/>
      <c r="I554" s="458"/>
      <c r="J554" s="451"/>
      <c r="K554" s="452"/>
      <c r="L554" s="451"/>
      <c r="M554" s="451"/>
      <c r="N554" s="289"/>
      <c r="O554" s="289"/>
      <c r="P554" s="289"/>
      <c r="Q554" s="289"/>
      <c r="R554" s="289"/>
      <c r="S554" s="413"/>
      <c r="T554" s="288"/>
      <c r="U554" s="80"/>
      <c r="V554" s="80"/>
      <c r="W554" s="80"/>
      <c r="X554" s="80"/>
    </row>
    <row r="555" spans="1:24" ht="15.75" customHeight="1">
      <c r="A555" s="96"/>
      <c r="B555" s="96"/>
      <c r="C555" s="97" t="str">
        <f t="shared" si="10"/>
        <v/>
      </c>
      <c r="D555" s="82"/>
      <c r="E555" s="80"/>
      <c r="F555" s="80"/>
      <c r="G555" s="451"/>
      <c r="H555" s="451"/>
      <c r="I555" s="458"/>
      <c r="J555" s="451"/>
      <c r="K555" s="452"/>
      <c r="L555" s="451"/>
      <c r="M555" s="451"/>
      <c r="N555" s="289"/>
      <c r="O555" s="289"/>
      <c r="P555" s="289"/>
      <c r="Q555" s="289"/>
      <c r="R555" s="289"/>
      <c r="S555" s="413"/>
      <c r="T555" s="288"/>
      <c r="U555" s="80"/>
      <c r="V555" s="80"/>
      <c r="W555" s="80"/>
      <c r="X555" s="80"/>
    </row>
    <row r="556" spans="1:24" ht="15.75" customHeight="1">
      <c r="A556" s="96"/>
      <c r="B556" s="96"/>
      <c r="C556" s="97" t="str">
        <f t="shared" si="10"/>
        <v/>
      </c>
      <c r="D556" s="82"/>
      <c r="E556" s="80"/>
      <c r="F556" s="80"/>
      <c r="G556" s="451"/>
      <c r="H556" s="451"/>
      <c r="I556" s="458"/>
      <c r="J556" s="451"/>
      <c r="K556" s="452"/>
      <c r="L556" s="451"/>
      <c r="M556" s="451"/>
      <c r="N556" s="289"/>
      <c r="O556" s="289"/>
      <c r="P556" s="289"/>
      <c r="Q556" s="289"/>
      <c r="R556" s="289"/>
      <c r="S556" s="413"/>
      <c r="T556" s="288"/>
      <c r="U556" s="80"/>
      <c r="V556" s="80"/>
      <c r="W556" s="80"/>
      <c r="X556" s="80"/>
    </row>
    <row r="557" spans="1:24" ht="15.75" customHeight="1">
      <c r="A557" s="96"/>
      <c r="B557" s="96"/>
      <c r="C557" s="97" t="str">
        <f t="shared" si="10"/>
        <v/>
      </c>
      <c r="D557" s="82"/>
      <c r="E557" s="80"/>
      <c r="F557" s="80"/>
      <c r="G557" s="451"/>
      <c r="H557" s="451"/>
      <c r="I557" s="458"/>
      <c r="J557" s="451"/>
      <c r="K557" s="452"/>
      <c r="L557" s="451"/>
      <c r="M557" s="451"/>
      <c r="N557" s="289"/>
      <c r="O557" s="289"/>
      <c r="P557" s="289"/>
      <c r="Q557" s="289"/>
      <c r="R557" s="289"/>
      <c r="S557" s="413"/>
      <c r="T557" s="288"/>
      <c r="U557" s="80"/>
      <c r="V557" s="80"/>
      <c r="W557" s="80"/>
      <c r="X557" s="80"/>
    </row>
    <row r="558" spans="1:24" ht="15.75" customHeight="1">
      <c r="A558" s="96"/>
      <c r="B558" s="96"/>
      <c r="C558" s="97" t="str">
        <f t="shared" si="10"/>
        <v/>
      </c>
      <c r="D558" s="82"/>
      <c r="E558" s="80"/>
      <c r="F558" s="80"/>
      <c r="G558" s="451"/>
      <c r="H558" s="451"/>
      <c r="I558" s="458"/>
      <c r="J558" s="451"/>
      <c r="K558" s="452"/>
      <c r="L558" s="451"/>
      <c r="M558" s="451"/>
      <c r="N558" s="289"/>
      <c r="O558" s="289"/>
      <c r="P558" s="289"/>
      <c r="Q558" s="289"/>
      <c r="R558" s="289"/>
      <c r="S558" s="413"/>
      <c r="T558" s="288"/>
      <c r="U558" s="80"/>
      <c r="V558" s="80"/>
      <c r="W558" s="80"/>
      <c r="X558" s="80"/>
    </row>
    <row r="559" spans="1:24" ht="15.75" customHeight="1">
      <c r="A559" s="96"/>
      <c r="B559" s="96"/>
      <c r="C559" s="97" t="str">
        <f t="shared" si="10"/>
        <v/>
      </c>
      <c r="D559" s="82"/>
      <c r="E559" s="80"/>
      <c r="F559" s="80"/>
      <c r="G559" s="451"/>
      <c r="H559" s="451"/>
      <c r="I559" s="458"/>
      <c r="J559" s="451"/>
      <c r="K559" s="452"/>
      <c r="L559" s="451"/>
      <c r="M559" s="451"/>
      <c r="N559" s="289"/>
      <c r="O559" s="289"/>
      <c r="P559" s="289"/>
      <c r="Q559" s="289"/>
      <c r="R559" s="289"/>
      <c r="S559" s="413"/>
      <c r="T559" s="288"/>
      <c r="U559" s="80"/>
      <c r="V559" s="80"/>
      <c r="W559" s="80"/>
      <c r="X559" s="80"/>
    </row>
    <row r="560" spans="1:24" ht="15.75" customHeight="1">
      <c r="A560" s="96"/>
      <c r="B560" s="96"/>
      <c r="C560" s="97" t="str">
        <f t="shared" si="10"/>
        <v/>
      </c>
      <c r="D560" s="82"/>
      <c r="E560" s="80"/>
      <c r="F560" s="80"/>
      <c r="G560" s="451"/>
      <c r="H560" s="451"/>
      <c r="I560" s="458"/>
      <c r="J560" s="451"/>
      <c r="K560" s="452"/>
      <c r="L560" s="451"/>
      <c r="M560" s="451"/>
      <c r="N560" s="289"/>
      <c r="O560" s="289"/>
      <c r="P560" s="289"/>
      <c r="Q560" s="289"/>
      <c r="R560" s="289"/>
      <c r="S560" s="413"/>
      <c r="T560" s="288"/>
      <c r="U560" s="80"/>
      <c r="V560" s="80"/>
      <c r="W560" s="80"/>
      <c r="X560" s="80"/>
    </row>
    <row r="561" spans="1:24" ht="15.75" customHeight="1">
      <c r="A561" s="96"/>
      <c r="B561" s="96"/>
      <c r="C561" s="97" t="str">
        <f t="shared" si="10"/>
        <v/>
      </c>
      <c r="D561" s="82"/>
      <c r="E561" s="80"/>
      <c r="F561" s="80"/>
      <c r="G561" s="451"/>
      <c r="H561" s="451"/>
      <c r="I561" s="458"/>
      <c r="J561" s="451"/>
      <c r="K561" s="452"/>
      <c r="L561" s="451"/>
      <c r="M561" s="451"/>
      <c r="N561" s="289"/>
      <c r="O561" s="289"/>
      <c r="P561" s="289"/>
      <c r="Q561" s="289"/>
      <c r="R561" s="289"/>
      <c r="S561" s="413"/>
      <c r="T561" s="288"/>
      <c r="U561" s="80"/>
      <c r="V561" s="80"/>
      <c r="W561" s="80"/>
      <c r="X561" s="80"/>
    </row>
    <row r="562" spans="1:24" ht="15.75" customHeight="1">
      <c r="A562" s="96"/>
      <c r="B562" s="96"/>
      <c r="C562" s="97" t="str">
        <f t="shared" si="10"/>
        <v/>
      </c>
      <c r="D562" s="82"/>
      <c r="E562" s="80"/>
      <c r="F562" s="80"/>
      <c r="G562" s="451"/>
      <c r="H562" s="451"/>
      <c r="I562" s="458"/>
      <c r="J562" s="451"/>
      <c r="K562" s="452"/>
      <c r="L562" s="451"/>
      <c r="M562" s="451"/>
      <c r="N562" s="289"/>
      <c r="O562" s="289"/>
      <c r="P562" s="289"/>
      <c r="Q562" s="289"/>
      <c r="R562" s="289"/>
      <c r="S562" s="413"/>
      <c r="T562" s="288"/>
      <c r="U562" s="80"/>
      <c r="V562" s="80"/>
      <c r="W562" s="80"/>
      <c r="X562" s="80"/>
    </row>
    <row r="563" spans="1:24" ht="15.75" customHeight="1">
      <c r="A563" s="96"/>
      <c r="B563" s="96"/>
      <c r="C563" s="97" t="str">
        <f t="shared" si="10"/>
        <v/>
      </c>
      <c r="D563" s="82"/>
      <c r="E563" s="80"/>
      <c r="F563" s="80"/>
      <c r="G563" s="451"/>
      <c r="H563" s="451"/>
      <c r="I563" s="458"/>
      <c r="J563" s="451"/>
      <c r="K563" s="452"/>
      <c r="L563" s="451"/>
      <c r="M563" s="451"/>
      <c r="N563" s="289"/>
      <c r="O563" s="289"/>
      <c r="P563" s="289"/>
      <c r="Q563" s="289"/>
      <c r="R563" s="289"/>
      <c r="S563" s="413"/>
      <c r="T563" s="288"/>
      <c r="U563" s="80"/>
      <c r="V563" s="80"/>
      <c r="W563" s="80"/>
      <c r="X563" s="80"/>
    </row>
    <row r="564" spans="1:24" ht="15.75" customHeight="1">
      <c r="A564" s="96"/>
      <c r="B564" s="96"/>
      <c r="C564" s="97" t="str">
        <f t="shared" si="10"/>
        <v/>
      </c>
      <c r="D564" s="82"/>
      <c r="E564" s="80"/>
      <c r="F564" s="80"/>
      <c r="G564" s="451"/>
      <c r="H564" s="451"/>
      <c r="I564" s="458"/>
      <c r="J564" s="451"/>
      <c r="K564" s="452"/>
      <c r="L564" s="451"/>
      <c r="M564" s="451"/>
      <c r="N564" s="289"/>
      <c r="O564" s="289"/>
      <c r="P564" s="289"/>
      <c r="Q564" s="289"/>
      <c r="R564" s="289"/>
      <c r="S564" s="413"/>
      <c r="T564" s="288"/>
      <c r="U564" s="80"/>
      <c r="V564" s="80"/>
      <c r="W564" s="80"/>
      <c r="X564" s="80"/>
    </row>
    <row r="565" spans="1:24" ht="15.75" customHeight="1">
      <c r="A565" s="96"/>
      <c r="B565" s="96"/>
      <c r="C565" s="97" t="str">
        <f t="shared" si="10"/>
        <v/>
      </c>
      <c r="D565" s="82"/>
      <c r="E565" s="80"/>
      <c r="F565" s="80"/>
      <c r="G565" s="451"/>
      <c r="H565" s="451"/>
      <c r="I565" s="458"/>
      <c r="J565" s="451"/>
      <c r="K565" s="452"/>
      <c r="L565" s="451"/>
      <c r="M565" s="451"/>
      <c r="N565" s="289"/>
      <c r="O565" s="289"/>
      <c r="P565" s="289"/>
      <c r="Q565" s="289"/>
      <c r="R565" s="289"/>
      <c r="S565" s="413"/>
      <c r="T565" s="288"/>
      <c r="U565" s="80"/>
      <c r="V565" s="80"/>
      <c r="W565" s="80"/>
      <c r="X565" s="80"/>
    </row>
    <row r="566" spans="1:24" ht="15.75" customHeight="1">
      <c r="A566" s="96"/>
      <c r="B566" s="96"/>
      <c r="C566" s="97" t="str">
        <f t="shared" si="10"/>
        <v/>
      </c>
      <c r="D566" s="82"/>
      <c r="E566" s="80"/>
      <c r="F566" s="80"/>
      <c r="G566" s="451"/>
      <c r="H566" s="451"/>
      <c r="I566" s="458"/>
      <c r="J566" s="451"/>
      <c r="K566" s="452"/>
      <c r="L566" s="451"/>
      <c r="M566" s="451"/>
      <c r="N566" s="289"/>
      <c r="O566" s="289"/>
      <c r="P566" s="289"/>
      <c r="Q566" s="289"/>
      <c r="R566" s="289"/>
      <c r="S566" s="413"/>
      <c r="T566" s="288"/>
      <c r="U566" s="80"/>
      <c r="V566" s="80"/>
      <c r="W566" s="80"/>
      <c r="X566" s="80"/>
    </row>
    <row r="567" spans="1:24" ht="15.75" customHeight="1">
      <c r="A567" s="96"/>
      <c r="B567" s="96"/>
      <c r="C567" s="97" t="str">
        <f t="shared" si="10"/>
        <v/>
      </c>
      <c r="D567" s="82"/>
      <c r="E567" s="80"/>
      <c r="F567" s="80"/>
      <c r="G567" s="451"/>
      <c r="H567" s="451"/>
      <c r="I567" s="458"/>
      <c r="J567" s="451"/>
      <c r="K567" s="452"/>
      <c r="L567" s="451"/>
      <c r="M567" s="451"/>
      <c r="N567" s="289"/>
      <c r="O567" s="289"/>
      <c r="P567" s="289"/>
      <c r="Q567" s="289"/>
      <c r="R567" s="289"/>
      <c r="S567" s="413"/>
      <c r="T567" s="288"/>
      <c r="U567" s="80"/>
      <c r="V567" s="80"/>
      <c r="W567" s="80"/>
      <c r="X567" s="80"/>
    </row>
    <row r="568" spans="1:24" ht="15.75" customHeight="1">
      <c r="A568" s="96"/>
      <c r="B568" s="96"/>
      <c r="C568" s="97" t="str">
        <f t="shared" si="10"/>
        <v/>
      </c>
      <c r="D568" s="82"/>
      <c r="E568" s="80"/>
      <c r="F568" s="80"/>
      <c r="G568" s="451"/>
      <c r="H568" s="451"/>
      <c r="I568" s="458"/>
      <c r="J568" s="451"/>
      <c r="K568" s="452"/>
      <c r="L568" s="451"/>
      <c r="M568" s="451"/>
      <c r="N568" s="289"/>
      <c r="O568" s="289"/>
      <c r="P568" s="289"/>
      <c r="Q568" s="289"/>
      <c r="R568" s="289"/>
      <c r="S568" s="413"/>
      <c r="T568" s="288"/>
      <c r="U568" s="80"/>
      <c r="V568" s="80"/>
      <c r="W568" s="80"/>
      <c r="X568" s="80"/>
    </row>
    <row r="569" spans="1:24" ht="15.75" customHeight="1">
      <c r="A569" s="96"/>
      <c r="B569" s="96"/>
      <c r="C569" s="97" t="str">
        <f t="shared" si="10"/>
        <v/>
      </c>
      <c r="D569" s="82"/>
      <c r="E569" s="80"/>
      <c r="F569" s="80"/>
      <c r="G569" s="451"/>
      <c r="H569" s="451"/>
      <c r="I569" s="458"/>
      <c r="J569" s="451"/>
      <c r="K569" s="452"/>
      <c r="L569" s="451"/>
      <c r="M569" s="451"/>
      <c r="N569" s="289"/>
      <c r="O569" s="289"/>
      <c r="P569" s="289"/>
      <c r="Q569" s="289"/>
      <c r="R569" s="289"/>
      <c r="S569" s="413"/>
      <c r="T569" s="288"/>
      <c r="U569" s="80"/>
      <c r="V569" s="80"/>
      <c r="W569" s="80"/>
      <c r="X569" s="80"/>
    </row>
    <row r="570" spans="1:24" ht="15.75" customHeight="1">
      <c r="A570" s="96"/>
      <c r="B570" s="96"/>
      <c r="C570" s="97" t="str">
        <f t="shared" si="10"/>
        <v/>
      </c>
      <c r="D570" s="82"/>
      <c r="E570" s="80"/>
      <c r="F570" s="80"/>
      <c r="G570" s="451"/>
      <c r="H570" s="451"/>
      <c r="I570" s="458"/>
      <c r="J570" s="451"/>
      <c r="K570" s="452"/>
      <c r="L570" s="451"/>
      <c r="M570" s="451"/>
      <c r="N570" s="289"/>
      <c r="O570" s="289"/>
      <c r="P570" s="289"/>
      <c r="Q570" s="289"/>
      <c r="R570" s="289"/>
      <c r="S570" s="413"/>
      <c r="T570" s="288"/>
      <c r="U570" s="80"/>
      <c r="V570" s="80"/>
      <c r="W570" s="80"/>
      <c r="X570" s="80"/>
    </row>
    <row r="571" spans="1:24" ht="15.75" customHeight="1">
      <c r="A571" s="96"/>
      <c r="B571" s="96"/>
      <c r="C571" s="97" t="str">
        <f t="shared" si="10"/>
        <v/>
      </c>
      <c r="D571" s="82"/>
      <c r="E571" s="80"/>
      <c r="F571" s="80"/>
      <c r="G571" s="451"/>
      <c r="H571" s="451"/>
      <c r="I571" s="458"/>
      <c r="J571" s="451"/>
      <c r="K571" s="452"/>
      <c r="L571" s="451"/>
      <c r="M571" s="451"/>
      <c r="N571" s="289"/>
      <c r="O571" s="289"/>
      <c r="P571" s="289"/>
      <c r="Q571" s="289"/>
      <c r="R571" s="289"/>
      <c r="S571" s="413"/>
      <c r="T571" s="288"/>
      <c r="U571" s="80"/>
      <c r="V571" s="80"/>
      <c r="W571" s="80"/>
      <c r="X571" s="80"/>
    </row>
    <row r="572" spans="1:24" ht="15.75" customHeight="1">
      <c r="A572" s="96"/>
      <c r="B572" s="96"/>
      <c r="C572" s="97" t="str">
        <f t="shared" si="10"/>
        <v/>
      </c>
      <c r="D572" s="82"/>
      <c r="E572" s="80"/>
      <c r="F572" s="80"/>
      <c r="G572" s="451"/>
      <c r="H572" s="451"/>
      <c r="I572" s="458"/>
      <c r="J572" s="451"/>
      <c r="K572" s="452"/>
      <c r="L572" s="451"/>
      <c r="M572" s="451"/>
      <c r="N572" s="289"/>
      <c r="O572" s="289"/>
      <c r="P572" s="289"/>
      <c r="Q572" s="289"/>
      <c r="R572" s="289"/>
      <c r="S572" s="413"/>
      <c r="T572" s="288"/>
      <c r="U572" s="80"/>
      <c r="V572" s="80"/>
      <c r="W572" s="80"/>
      <c r="X572" s="80"/>
    </row>
    <row r="573" spans="1:24" ht="15.75" customHeight="1">
      <c r="A573" s="96"/>
      <c r="B573" s="96"/>
      <c r="C573" s="97" t="str">
        <f t="shared" si="10"/>
        <v/>
      </c>
      <c r="D573" s="82"/>
      <c r="E573" s="80"/>
      <c r="F573" s="80"/>
      <c r="G573" s="451"/>
      <c r="H573" s="451"/>
      <c r="I573" s="458"/>
      <c r="J573" s="451"/>
      <c r="K573" s="452"/>
      <c r="L573" s="451"/>
      <c r="M573" s="451"/>
      <c r="N573" s="289"/>
      <c r="O573" s="289"/>
      <c r="P573" s="289"/>
      <c r="Q573" s="289"/>
      <c r="R573" s="289"/>
      <c r="S573" s="413"/>
      <c r="T573" s="288"/>
      <c r="U573" s="80"/>
      <c r="V573" s="80"/>
      <c r="W573" s="80"/>
      <c r="X573" s="80"/>
    </row>
    <row r="574" spans="1:24" ht="15.75" customHeight="1">
      <c r="A574" s="96"/>
      <c r="B574" s="96"/>
      <c r="C574" s="97" t="str">
        <f t="shared" si="10"/>
        <v/>
      </c>
      <c r="D574" s="82"/>
      <c r="E574" s="80"/>
      <c r="F574" s="80"/>
      <c r="G574" s="451"/>
      <c r="H574" s="451"/>
      <c r="I574" s="458"/>
      <c r="J574" s="451"/>
      <c r="K574" s="452"/>
      <c r="L574" s="451"/>
      <c r="M574" s="451"/>
      <c r="N574" s="289"/>
      <c r="O574" s="289"/>
      <c r="P574" s="289"/>
      <c r="Q574" s="289"/>
      <c r="R574" s="289"/>
      <c r="S574" s="413"/>
      <c r="T574" s="288"/>
      <c r="U574" s="80"/>
      <c r="V574" s="80"/>
      <c r="W574" s="80"/>
      <c r="X574" s="80"/>
    </row>
    <row r="575" spans="1:24" ht="15.75" customHeight="1">
      <c r="A575" s="96"/>
      <c r="B575" s="96"/>
      <c r="C575" s="97" t="str">
        <f t="shared" si="10"/>
        <v/>
      </c>
      <c r="D575" s="82"/>
      <c r="E575" s="80"/>
      <c r="F575" s="80"/>
      <c r="G575" s="451"/>
      <c r="H575" s="451"/>
      <c r="I575" s="458"/>
      <c r="J575" s="451"/>
      <c r="K575" s="452"/>
      <c r="L575" s="451"/>
      <c r="M575" s="451"/>
      <c r="N575" s="289"/>
      <c r="O575" s="289"/>
      <c r="P575" s="289"/>
      <c r="Q575" s="289"/>
      <c r="R575" s="289"/>
      <c r="S575" s="413"/>
      <c r="T575" s="288"/>
      <c r="U575" s="80"/>
      <c r="V575" s="80"/>
      <c r="W575" s="80"/>
      <c r="X575" s="80"/>
    </row>
    <row r="576" spans="1:24" ht="15.75" customHeight="1">
      <c r="A576" s="96"/>
      <c r="B576" s="96"/>
      <c r="C576" s="97" t="str">
        <f t="shared" si="10"/>
        <v/>
      </c>
      <c r="D576" s="82"/>
      <c r="E576" s="80"/>
      <c r="F576" s="80"/>
      <c r="G576" s="451"/>
      <c r="H576" s="451"/>
      <c r="I576" s="458"/>
      <c r="J576" s="451"/>
      <c r="K576" s="452"/>
      <c r="L576" s="451"/>
      <c r="M576" s="451"/>
      <c r="N576" s="289"/>
      <c r="O576" s="289"/>
      <c r="P576" s="289"/>
      <c r="Q576" s="289"/>
      <c r="R576" s="289"/>
      <c r="S576" s="413"/>
      <c r="T576" s="288"/>
      <c r="U576" s="80"/>
      <c r="V576" s="80"/>
      <c r="W576" s="80"/>
      <c r="X576" s="80"/>
    </row>
    <row r="577" spans="1:24" ht="15.75" customHeight="1">
      <c r="A577" s="96"/>
      <c r="B577" s="96"/>
      <c r="C577" s="97" t="str">
        <f t="shared" si="10"/>
        <v/>
      </c>
      <c r="D577" s="82"/>
      <c r="E577" s="80"/>
      <c r="F577" s="80"/>
      <c r="G577" s="451"/>
      <c r="H577" s="451"/>
      <c r="I577" s="458"/>
      <c r="J577" s="451"/>
      <c r="K577" s="452"/>
      <c r="L577" s="451"/>
      <c r="M577" s="451"/>
      <c r="N577" s="289"/>
      <c r="O577" s="289"/>
      <c r="P577" s="289"/>
      <c r="Q577" s="289"/>
      <c r="R577" s="289"/>
      <c r="S577" s="413"/>
      <c r="T577" s="288"/>
      <c r="U577" s="80"/>
      <c r="V577" s="80"/>
      <c r="W577" s="80"/>
      <c r="X577" s="80"/>
    </row>
    <row r="578" spans="1:24" ht="15.75" customHeight="1">
      <c r="A578" s="96"/>
      <c r="B578" s="96"/>
      <c r="C578" s="97" t="str">
        <f t="shared" si="10"/>
        <v/>
      </c>
      <c r="D578" s="82"/>
      <c r="E578" s="80"/>
      <c r="F578" s="80"/>
      <c r="G578" s="451"/>
      <c r="H578" s="451"/>
      <c r="I578" s="458"/>
      <c r="J578" s="451"/>
      <c r="K578" s="452"/>
      <c r="L578" s="451"/>
      <c r="M578" s="451"/>
      <c r="N578" s="289"/>
      <c r="O578" s="289"/>
      <c r="P578" s="289"/>
      <c r="Q578" s="289"/>
      <c r="R578" s="289"/>
      <c r="S578" s="413"/>
      <c r="T578" s="288"/>
      <c r="U578" s="80"/>
      <c r="V578" s="80"/>
      <c r="W578" s="80"/>
      <c r="X578" s="80"/>
    </row>
    <row r="579" spans="1:24" ht="15.75" customHeight="1">
      <c r="A579" s="96"/>
      <c r="B579" s="96"/>
      <c r="C579" s="97" t="str">
        <f t="shared" si="10"/>
        <v/>
      </c>
      <c r="D579" s="82"/>
      <c r="E579" s="80"/>
      <c r="F579" s="80"/>
      <c r="G579" s="451"/>
      <c r="H579" s="451"/>
      <c r="I579" s="458"/>
      <c r="J579" s="451"/>
      <c r="K579" s="452"/>
      <c r="L579" s="451"/>
      <c r="M579" s="451"/>
      <c r="N579" s="289"/>
      <c r="O579" s="289"/>
      <c r="P579" s="289"/>
      <c r="Q579" s="289"/>
      <c r="R579" s="289"/>
      <c r="S579" s="413"/>
      <c r="T579" s="288"/>
      <c r="U579" s="80"/>
      <c r="V579" s="80"/>
      <c r="W579" s="80"/>
      <c r="X579" s="80"/>
    </row>
    <row r="580" spans="1:24" ht="15.75" customHeight="1">
      <c r="A580" s="96"/>
      <c r="B580" s="96"/>
      <c r="C580" s="97" t="str">
        <f t="shared" si="10"/>
        <v/>
      </c>
      <c r="D580" s="82"/>
      <c r="E580" s="80"/>
      <c r="F580" s="80"/>
      <c r="G580" s="451"/>
      <c r="H580" s="451"/>
      <c r="I580" s="458"/>
      <c r="J580" s="451"/>
      <c r="K580" s="452"/>
      <c r="L580" s="451"/>
      <c r="M580" s="451"/>
      <c r="N580" s="289"/>
      <c r="O580" s="289"/>
      <c r="P580" s="289"/>
      <c r="Q580" s="289"/>
      <c r="R580" s="289"/>
      <c r="S580" s="413"/>
      <c r="T580" s="288"/>
      <c r="U580" s="80"/>
      <c r="V580" s="80"/>
      <c r="W580" s="80"/>
      <c r="X580" s="80"/>
    </row>
    <row r="581" spans="1:24" ht="15.75" customHeight="1">
      <c r="A581" s="96"/>
      <c r="B581" s="96"/>
      <c r="C581" s="97" t="str">
        <f t="shared" si="10"/>
        <v/>
      </c>
      <c r="D581" s="82"/>
      <c r="E581" s="80"/>
      <c r="F581" s="80"/>
      <c r="G581" s="451"/>
      <c r="H581" s="451"/>
      <c r="I581" s="458"/>
      <c r="J581" s="451"/>
      <c r="K581" s="452"/>
      <c r="L581" s="451"/>
      <c r="M581" s="451"/>
      <c r="N581" s="289"/>
      <c r="O581" s="289"/>
      <c r="P581" s="289"/>
      <c r="Q581" s="289"/>
      <c r="R581" s="289"/>
      <c r="S581" s="413"/>
      <c r="T581" s="288"/>
      <c r="U581" s="80"/>
      <c r="V581" s="80"/>
      <c r="W581" s="80"/>
      <c r="X581" s="80"/>
    </row>
    <row r="582" spans="1:24" ht="15.75" customHeight="1">
      <c r="A582" s="96"/>
      <c r="B582" s="96"/>
      <c r="C582" s="97" t="str">
        <f t="shared" si="10"/>
        <v/>
      </c>
      <c r="D582" s="82"/>
      <c r="E582" s="80"/>
      <c r="F582" s="80"/>
      <c r="G582" s="451"/>
      <c r="H582" s="451"/>
      <c r="I582" s="458"/>
      <c r="J582" s="451"/>
      <c r="K582" s="452"/>
      <c r="L582" s="451"/>
      <c r="M582" s="451"/>
      <c r="N582" s="289"/>
      <c r="O582" s="289"/>
      <c r="P582" s="289"/>
      <c r="Q582" s="289"/>
      <c r="R582" s="289"/>
      <c r="S582" s="413"/>
      <c r="T582" s="288"/>
      <c r="U582" s="80"/>
      <c r="V582" s="80"/>
      <c r="W582" s="80"/>
      <c r="X582" s="80"/>
    </row>
    <row r="583" spans="1:24" ht="15.75" customHeight="1">
      <c r="A583" s="96"/>
      <c r="B583" s="96"/>
      <c r="C583" s="97" t="str">
        <f t="shared" si="10"/>
        <v/>
      </c>
      <c r="D583" s="82"/>
      <c r="E583" s="80"/>
      <c r="F583" s="80"/>
      <c r="G583" s="451"/>
      <c r="H583" s="451"/>
      <c r="I583" s="458"/>
      <c r="J583" s="451"/>
      <c r="K583" s="452"/>
      <c r="L583" s="451"/>
      <c r="M583" s="451"/>
      <c r="N583" s="289"/>
      <c r="O583" s="289"/>
      <c r="P583" s="289"/>
      <c r="Q583" s="289"/>
      <c r="R583" s="289"/>
      <c r="S583" s="413"/>
      <c r="T583" s="288"/>
      <c r="U583" s="80"/>
      <c r="V583" s="80"/>
      <c r="W583" s="80"/>
      <c r="X583" s="80"/>
    </row>
    <row r="584" spans="1:24" ht="15.75" customHeight="1">
      <c r="A584" s="96"/>
      <c r="B584" s="96"/>
      <c r="C584" s="97" t="str">
        <f t="shared" si="10"/>
        <v/>
      </c>
      <c r="D584" s="82"/>
      <c r="E584" s="80"/>
      <c r="F584" s="80"/>
      <c r="G584" s="451"/>
      <c r="H584" s="451"/>
      <c r="I584" s="458"/>
      <c r="J584" s="451"/>
      <c r="K584" s="452"/>
      <c r="L584" s="451"/>
      <c r="M584" s="451"/>
      <c r="N584" s="289"/>
      <c r="O584" s="289"/>
      <c r="P584" s="289"/>
      <c r="Q584" s="289"/>
      <c r="R584" s="289"/>
      <c r="S584" s="413"/>
      <c r="T584" s="288"/>
      <c r="U584" s="80"/>
      <c r="V584" s="80"/>
      <c r="W584" s="80"/>
      <c r="X584" s="80"/>
    </row>
    <row r="585" spans="1:24" ht="15.75" customHeight="1">
      <c r="A585" s="96"/>
      <c r="B585" s="96"/>
      <c r="C585" s="97" t="str">
        <f t="shared" si="10"/>
        <v/>
      </c>
      <c r="D585" s="82"/>
      <c r="E585" s="80"/>
      <c r="F585" s="80"/>
      <c r="G585" s="451"/>
      <c r="H585" s="451"/>
      <c r="I585" s="458"/>
      <c r="J585" s="451"/>
      <c r="K585" s="452"/>
      <c r="L585" s="451"/>
      <c r="M585" s="451"/>
      <c r="N585" s="289"/>
      <c r="O585" s="289"/>
      <c r="P585" s="289"/>
      <c r="Q585" s="289"/>
      <c r="R585" s="289"/>
      <c r="S585" s="413"/>
      <c r="T585" s="288"/>
      <c r="U585" s="80"/>
      <c r="V585" s="80"/>
      <c r="W585" s="80"/>
      <c r="X585" s="80"/>
    </row>
    <row r="586" spans="1:24" ht="15.75" customHeight="1">
      <c r="A586" s="96"/>
      <c r="B586" s="96"/>
      <c r="C586" s="97" t="str">
        <f t="shared" si="10"/>
        <v/>
      </c>
      <c r="D586" s="82"/>
      <c r="E586" s="80"/>
      <c r="F586" s="80"/>
      <c r="G586" s="451"/>
      <c r="H586" s="451"/>
      <c r="I586" s="458"/>
      <c r="J586" s="451"/>
      <c r="K586" s="452"/>
      <c r="L586" s="451"/>
      <c r="M586" s="451"/>
      <c r="N586" s="289"/>
      <c r="O586" s="289"/>
      <c r="P586" s="289"/>
      <c r="Q586" s="289"/>
      <c r="R586" s="289"/>
      <c r="S586" s="413"/>
      <c r="T586" s="288"/>
      <c r="U586" s="80"/>
      <c r="V586" s="80"/>
      <c r="W586" s="80"/>
      <c r="X586" s="80"/>
    </row>
    <row r="587" spans="1:24" ht="15.75" customHeight="1">
      <c r="A587" s="96"/>
      <c r="B587" s="96"/>
      <c r="C587" s="97" t="str">
        <f t="shared" si="10"/>
        <v/>
      </c>
      <c r="D587" s="82"/>
      <c r="E587" s="80"/>
      <c r="F587" s="80"/>
      <c r="G587" s="451"/>
      <c r="H587" s="451"/>
      <c r="I587" s="458"/>
      <c r="J587" s="451"/>
      <c r="K587" s="452"/>
      <c r="L587" s="451"/>
      <c r="M587" s="451"/>
      <c r="N587" s="289"/>
      <c r="O587" s="289"/>
      <c r="P587" s="289"/>
      <c r="Q587" s="289"/>
      <c r="R587" s="289"/>
      <c r="S587" s="413"/>
      <c r="T587" s="288"/>
      <c r="U587" s="80"/>
      <c r="V587" s="80"/>
      <c r="W587" s="80"/>
      <c r="X587" s="80"/>
    </row>
    <row r="588" spans="1:24" ht="15.75" customHeight="1">
      <c r="A588" s="96"/>
      <c r="B588" s="96"/>
      <c r="C588" s="97" t="str">
        <f t="shared" si="10"/>
        <v/>
      </c>
      <c r="D588" s="82"/>
      <c r="E588" s="80"/>
      <c r="F588" s="80"/>
      <c r="G588" s="451"/>
      <c r="H588" s="451"/>
      <c r="I588" s="458"/>
      <c r="J588" s="451"/>
      <c r="K588" s="452"/>
      <c r="L588" s="451"/>
      <c r="M588" s="451"/>
      <c r="N588" s="289"/>
      <c r="O588" s="289"/>
      <c r="P588" s="289"/>
      <c r="Q588" s="289"/>
      <c r="R588" s="289"/>
      <c r="S588" s="413"/>
      <c r="T588" s="288"/>
      <c r="U588" s="80"/>
      <c r="V588" s="80"/>
      <c r="W588" s="80"/>
      <c r="X588" s="80"/>
    </row>
    <row r="589" spans="1:24" ht="15.75" customHeight="1">
      <c r="A589" s="96"/>
      <c r="B589" s="96"/>
      <c r="C589" s="97" t="str">
        <f t="shared" si="10"/>
        <v/>
      </c>
      <c r="D589" s="82"/>
      <c r="E589" s="80"/>
      <c r="F589" s="80"/>
      <c r="G589" s="451"/>
      <c r="H589" s="451"/>
      <c r="I589" s="458"/>
      <c r="J589" s="451"/>
      <c r="K589" s="452"/>
      <c r="L589" s="451"/>
      <c r="M589" s="451"/>
      <c r="N589" s="289"/>
      <c r="O589" s="289"/>
      <c r="P589" s="289"/>
      <c r="Q589" s="289"/>
      <c r="R589" s="289"/>
      <c r="S589" s="413"/>
      <c r="T589" s="288"/>
      <c r="U589" s="80"/>
      <c r="V589" s="80"/>
      <c r="W589" s="80"/>
      <c r="X589" s="80"/>
    </row>
    <row r="590" spans="1:24" ht="15.75" customHeight="1">
      <c r="A590" s="96"/>
      <c r="B590" s="96"/>
      <c r="C590" s="97" t="str">
        <f t="shared" si="10"/>
        <v/>
      </c>
      <c r="D590" s="82"/>
      <c r="E590" s="80"/>
      <c r="F590" s="80"/>
      <c r="G590" s="451"/>
      <c r="H590" s="451"/>
      <c r="I590" s="458"/>
      <c r="J590" s="451"/>
      <c r="K590" s="452"/>
      <c r="L590" s="451"/>
      <c r="M590" s="451"/>
      <c r="N590" s="289"/>
      <c r="O590" s="289"/>
      <c r="P590" s="289"/>
      <c r="Q590" s="289"/>
      <c r="R590" s="289"/>
      <c r="S590" s="413"/>
      <c r="T590" s="288"/>
      <c r="U590" s="80"/>
      <c r="V590" s="80"/>
      <c r="W590" s="80"/>
      <c r="X590" s="80"/>
    </row>
    <row r="591" spans="1:24" ht="15.75" customHeight="1">
      <c r="A591" s="96"/>
      <c r="B591" s="96"/>
      <c r="C591" s="97" t="str">
        <f t="shared" si="10"/>
        <v/>
      </c>
      <c r="D591" s="82"/>
      <c r="E591" s="80"/>
      <c r="F591" s="80"/>
      <c r="G591" s="451"/>
      <c r="H591" s="451"/>
      <c r="I591" s="458"/>
      <c r="J591" s="451"/>
      <c r="K591" s="452"/>
      <c r="L591" s="451"/>
      <c r="M591" s="451"/>
      <c r="N591" s="289"/>
      <c r="O591" s="289"/>
      <c r="P591" s="289"/>
      <c r="Q591" s="289"/>
      <c r="R591" s="289"/>
      <c r="S591" s="413"/>
      <c r="T591" s="288"/>
      <c r="U591" s="80"/>
      <c r="V591" s="80"/>
      <c r="W591" s="80"/>
      <c r="X591" s="80"/>
    </row>
    <row r="592" spans="1:24" ht="15.75" customHeight="1">
      <c r="A592" s="96"/>
      <c r="B592" s="96"/>
      <c r="C592" s="97" t="str">
        <f t="shared" si="10"/>
        <v/>
      </c>
      <c r="D592" s="82"/>
      <c r="E592" s="80"/>
      <c r="F592" s="80"/>
      <c r="G592" s="451"/>
      <c r="H592" s="451"/>
      <c r="I592" s="458"/>
      <c r="J592" s="451"/>
      <c r="K592" s="452"/>
      <c r="L592" s="451"/>
      <c r="M592" s="451"/>
      <c r="N592" s="289"/>
      <c r="O592" s="289"/>
      <c r="P592" s="289"/>
      <c r="Q592" s="289"/>
      <c r="R592" s="289"/>
      <c r="S592" s="413"/>
      <c r="T592" s="288"/>
      <c r="U592" s="80"/>
      <c r="V592" s="80"/>
      <c r="W592" s="80"/>
      <c r="X592" s="80"/>
    </row>
    <row r="593" spans="1:24" ht="15.75" customHeight="1">
      <c r="A593" s="96"/>
      <c r="B593" s="96"/>
      <c r="C593" s="97" t="str">
        <f t="shared" ref="C593:C656" si="11">IF(B593&lt;&gt;"",TEXT(WEEKDAY(B593),"dddd"),"")</f>
        <v/>
      </c>
      <c r="D593" s="82"/>
      <c r="E593" s="80"/>
      <c r="F593" s="80"/>
      <c r="G593" s="451"/>
      <c r="H593" s="451"/>
      <c r="I593" s="458"/>
      <c r="J593" s="451"/>
      <c r="K593" s="452"/>
      <c r="L593" s="451"/>
      <c r="M593" s="451"/>
      <c r="N593" s="289"/>
      <c r="O593" s="289"/>
      <c r="P593" s="289"/>
      <c r="Q593" s="289"/>
      <c r="R593" s="289"/>
      <c r="S593" s="413"/>
      <c r="T593" s="288"/>
      <c r="U593" s="80"/>
      <c r="V593" s="80"/>
      <c r="W593" s="80"/>
      <c r="X593" s="80"/>
    </row>
    <row r="594" spans="1:24" ht="15.75" customHeight="1">
      <c r="A594" s="96"/>
      <c r="B594" s="96"/>
      <c r="C594" s="97" t="str">
        <f t="shared" si="11"/>
        <v/>
      </c>
      <c r="D594" s="82"/>
      <c r="E594" s="80"/>
      <c r="F594" s="80"/>
      <c r="G594" s="451"/>
      <c r="H594" s="451"/>
      <c r="I594" s="458"/>
      <c r="J594" s="451"/>
      <c r="K594" s="452"/>
      <c r="L594" s="451"/>
      <c r="M594" s="451"/>
      <c r="N594" s="289"/>
      <c r="O594" s="289"/>
      <c r="P594" s="289"/>
      <c r="Q594" s="289"/>
      <c r="R594" s="289"/>
      <c r="S594" s="413"/>
      <c r="T594" s="288"/>
      <c r="U594" s="80"/>
      <c r="V594" s="80"/>
      <c r="W594" s="80"/>
      <c r="X594" s="80"/>
    </row>
    <row r="595" spans="1:24" ht="15.75" customHeight="1">
      <c r="A595" s="96"/>
      <c r="B595" s="96"/>
      <c r="C595" s="97" t="str">
        <f t="shared" si="11"/>
        <v/>
      </c>
      <c r="D595" s="82"/>
      <c r="E595" s="80"/>
      <c r="F595" s="80"/>
      <c r="G595" s="451"/>
      <c r="H595" s="451"/>
      <c r="I595" s="458"/>
      <c r="J595" s="451"/>
      <c r="K595" s="452"/>
      <c r="L595" s="451"/>
      <c r="M595" s="451"/>
      <c r="N595" s="289"/>
      <c r="O595" s="289"/>
      <c r="P595" s="289"/>
      <c r="Q595" s="289"/>
      <c r="R595" s="289"/>
      <c r="S595" s="413"/>
      <c r="T595" s="288"/>
      <c r="U595" s="80"/>
      <c r="V595" s="80"/>
      <c r="W595" s="80"/>
      <c r="X595" s="80"/>
    </row>
    <row r="596" spans="1:24" ht="15.75" customHeight="1">
      <c r="A596" s="96"/>
      <c r="B596" s="96"/>
      <c r="C596" s="97" t="str">
        <f t="shared" si="11"/>
        <v/>
      </c>
      <c r="D596" s="82"/>
      <c r="E596" s="80"/>
      <c r="F596" s="80"/>
      <c r="G596" s="451"/>
      <c r="H596" s="451"/>
      <c r="I596" s="458"/>
      <c r="J596" s="451"/>
      <c r="K596" s="452"/>
      <c r="L596" s="451"/>
      <c r="M596" s="451"/>
      <c r="N596" s="289"/>
      <c r="O596" s="289"/>
      <c r="P596" s="289"/>
      <c r="Q596" s="289"/>
      <c r="R596" s="289"/>
      <c r="S596" s="413"/>
      <c r="T596" s="288"/>
      <c r="U596" s="80"/>
      <c r="V596" s="80"/>
      <c r="W596" s="80"/>
      <c r="X596" s="80"/>
    </row>
    <row r="597" spans="1:24" ht="15.75" customHeight="1">
      <c r="A597" s="96"/>
      <c r="B597" s="96"/>
      <c r="C597" s="97" t="str">
        <f t="shared" si="11"/>
        <v/>
      </c>
      <c r="D597" s="82"/>
      <c r="E597" s="80"/>
      <c r="F597" s="80"/>
      <c r="G597" s="451"/>
      <c r="H597" s="451"/>
      <c r="I597" s="458"/>
      <c r="J597" s="451"/>
      <c r="K597" s="452"/>
      <c r="L597" s="451"/>
      <c r="M597" s="451"/>
      <c r="N597" s="289"/>
      <c r="O597" s="289"/>
      <c r="P597" s="289"/>
      <c r="Q597" s="289"/>
      <c r="R597" s="289"/>
      <c r="S597" s="413"/>
      <c r="T597" s="288"/>
      <c r="U597" s="80"/>
      <c r="V597" s="80"/>
      <c r="W597" s="80"/>
      <c r="X597" s="80"/>
    </row>
    <row r="598" spans="1:24" ht="15.75" customHeight="1">
      <c r="A598" s="96"/>
      <c r="B598" s="96"/>
      <c r="C598" s="97" t="str">
        <f t="shared" si="11"/>
        <v/>
      </c>
      <c r="D598" s="82"/>
      <c r="E598" s="80"/>
      <c r="F598" s="80"/>
      <c r="G598" s="451"/>
      <c r="H598" s="451"/>
      <c r="I598" s="458"/>
      <c r="J598" s="451"/>
      <c r="K598" s="452"/>
      <c r="L598" s="451"/>
      <c r="M598" s="451"/>
      <c r="N598" s="289"/>
      <c r="O598" s="289"/>
      <c r="P598" s="289"/>
      <c r="Q598" s="289"/>
      <c r="R598" s="289"/>
      <c r="S598" s="413"/>
      <c r="T598" s="288"/>
      <c r="U598" s="80"/>
      <c r="V598" s="80"/>
      <c r="W598" s="80"/>
      <c r="X598" s="80"/>
    </row>
    <row r="599" spans="1:24" ht="15.75" customHeight="1">
      <c r="A599" s="96"/>
      <c r="B599" s="96"/>
      <c r="C599" s="97" t="str">
        <f t="shared" si="11"/>
        <v/>
      </c>
      <c r="D599" s="82"/>
      <c r="E599" s="80"/>
      <c r="F599" s="80"/>
      <c r="G599" s="451"/>
      <c r="H599" s="451"/>
      <c r="I599" s="458"/>
      <c r="J599" s="451"/>
      <c r="K599" s="452"/>
      <c r="L599" s="451"/>
      <c r="M599" s="451"/>
      <c r="N599" s="289"/>
      <c r="O599" s="289"/>
      <c r="P599" s="289"/>
      <c r="Q599" s="289"/>
      <c r="R599" s="289"/>
      <c r="S599" s="413"/>
      <c r="T599" s="288"/>
      <c r="U599" s="80"/>
      <c r="V599" s="80"/>
      <c r="W599" s="80"/>
      <c r="X599" s="80"/>
    </row>
    <row r="600" spans="1:24" ht="15.75" customHeight="1">
      <c r="A600" s="96"/>
      <c r="B600" s="96"/>
      <c r="C600" s="97" t="str">
        <f t="shared" si="11"/>
        <v/>
      </c>
      <c r="D600" s="82"/>
      <c r="E600" s="80"/>
      <c r="F600" s="80"/>
      <c r="G600" s="451"/>
      <c r="H600" s="451"/>
      <c r="I600" s="458"/>
      <c r="J600" s="451"/>
      <c r="K600" s="452"/>
      <c r="L600" s="451"/>
      <c r="M600" s="451"/>
      <c r="N600" s="289"/>
      <c r="O600" s="289"/>
      <c r="P600" s="289"/>
      <c r="Q600" s="289"/>
      <c r="R600" s="289"/>
      <c r="S600" s="413"/>
      <c r="T600" s="288"/>
      <c r="U600" s="80"/>
      <c r="V600" s="80"/>
      <c r="W600" s="80"/>
      <c r="X600" s="80"/>
    </row>
    <row r="601" spans="1:24" ht="15.75" customHeight="1">
      <c r="A601" s="96"/>
      <c r="B601" s="96"/>
      <c r="C601" s="97" t="str">
        <f t="shared" si="11"/>
        <v/>
      </c>
      <c r="D601" s="82"/>
      <c r="E601" s="80"/>
      <c r="F601" s="80"/>
      <c r="G601" s="451"/>
      <c r="H601" s="451"/>
      <c r="I601" s="458"/>
      <c r="J601" s="451"/>
      <c r="K601" s="452"/>
      <c r="L601" s="451"/>
      <c r="M601" s="451"/>
      <c r="N601" s="289"/>
      <c r="O601" s="289"/>
      <c r="P601" s="289"/>
      <c r="Q601" s="289"/>
      <c r="R601" s="289"/>
      <c r="S601" s="413"/>
      <c r="T601" s="288"/>
      <c r="U601" s="80"/>
      <c r="V601" s="80"/>
      <c r="W601" s="80"/>
      <c r="X601" s="80"/>
    </row>
    <row r="602" spans="1:24" ht="15.75" customHeight="1">
      <c r="A602" s="96"/>
      <c r="B602" s="96"/>
      <c r="C602" s="97" t="str">
        <f t="shared" si="11"/>
        <v/>
      </c>
      <c r="D602" s="82"/>
      <c r="E602" s="80"/>
      <c r="F602" s="80"/>
      <c r="G602" s="451"/>
      <c r="H602" s="451"/>
      <c r="I602" s="458"/>
      <c r="J602" s="451"/>
      <c r="K602" s="452"/>
      <c r="L602" s="451"/>
      <c r="M602" s="451"/>
      <c r="N602" s="289"/>
      <c r="O602" s="289"/>
      <c r="P602" s="289"/>
      <c r="Q602" s="289"/>
      <c r="R602" s="289"/>
      <c r="S602" s="413"/>
      <c r="T602" s="288"/>
      <c r="U602" s="80"/>
      <c r="V602" s="80"/>
      <c r="W602" s="80"/>
      <c r="X602" s="80"/>
    </row>
    <row r="603" spans="1:24" ht="15.75" customHeight="1">
      <c r="A603" s="96"/>
      <c r="B603" s="96"/>
      <c r="C603" s="97" t="str">
        <f t="shared" si="11"/>
        <v/>
      </c>
      <c r="D603" s="82"/>
      <c r="E603" s="80"/>
      <c r="F603" s="80"/>
      <c r="G603" s="451"/>
      <c r="H603" s="451"/>
      <c r="I603" s="458"/>
      <c r="J603" s="451"/>
      <c r="K603" s="452"/>
      <c r="L603" s="451"/>
      <c r="M603" s="451"/>
      <c r="N603" s="289"/>
      <c r="O603" s="289"/>
      <c r="P603" s="289"/>
      <c r="Q603" s="289"/>
      <c r="R603" s="289"/>
      <c r="S603" s="413"/>
      <c r="T603" s="288"/>
      <c r="U603" s="80"/>
      <c r="V603" s="80"/>
      <c r="W603" s="80"/>
      <c r="X603" s="80"/>
    </row>
    <row r="604" spans="1:24" ht="15.75" customHeight="1">
      <c r="A604" s="96"/>
      <c r="B604" s="96"/>
      <c r="C604" s="97" t="str">
        <f t="shared" si="11"/>
        <v/>
      </c>
      <c r="D604" s="82"/>
      <c r="E604" s="80"/>
      <c r="F604" s="80"/>
      <c r="G604" s="451"/>
      <c r="H604" s="451"/>
      <c r="I604" s="458"/>
      <c r="J604" s="451"/>
      <c r="K604" s="452"/>
      <c r="L604" s="451"/>
      <c r="M604" s="451"/>
      <c r="N604" s="289"/>
      <c r="O604" s="289"/>
      <c r="P604" s="289"/>
      <c r="Q604" s="289"/>
      <c r="R604" s="289"/>
      <c r="S604" s="413"/>
      <c r="T604" s="288"/>
      <c r="U604" s="80"/>
      <c r="V604" s="80"/>
      <c r="W604" s="80"/>
      <c r="X604" s="80"/>
    </row>
    <row r="605" spans="1:24" ht="15.75" customHeight="1">
      <c r="A605" s="96"/>
      <c r="B605" s="96"/>
      <c r="C605" s="97" t="str">
        <f t="shared" si="11"/>
        <v/>
      </c>
      <c r="D605" s="82"/>
      <c r="E605" s="80"/>
      <c r="F605" s="80"/>
      <c r="G605" s="451"/>
      <c r="H605" s="451"/>
      <c r="I605" s="458"/>
      <c r="J605" s="451"/>
      <c r="K605" s="452"/>
      <c r="L605" s="451"/>
      <c r="M605" s="451"/>
      <c r="N605" s="289"/>
      <c r="O605" s="289"/>
      <c r="P605" s="289"/>
      <c r="Q605" s="289"/>
      <c r="R605" s="289"/>
      <c r="S605" s="413"/>
      <c r="T605" s="288"/>
      <c r="U605" s="80"/>
      <c r="V605" s="80"/>
      <c r="W605" s="80"/>
      <c r="X605" s="80"/>
    </row>
    <row r="606" spans="1:24" ht="15.75" customHeight="1">
      <c r="A606" s="96"/>
      <c r="B606" s="96"/>
      <c r="C606" s="97" t="str">
        <f t="shared" si="11"/>
        <v/>
      </c>
      <c r="D606" s="82"/>
      <c r="E606" s="80"/>
      <c r="F606" s="80"/>
      <c r="G606" s="451"/>
      <c r="H606" s="451"/>
      <c r="I606" s="458"/>
      <c r="J606" s="451"/>
      <c r="K606" s="452"/>
      <c r="L606" s="451"/>
      <c r="M606" s="451"/>
      <c r="N606" s="289"/>
      <c r="O606" s="289"/>
      <c r="P606" s="289"/>
      <c r="Q606" s="289"/>
      <c r="R606" s="289"/>
      <c r="S606" s="413"/>
      <c r="T606" s="288"/>
      <c r="U606" s="80"/>
      <c r="V606" s="80"/>
      <c r="W606" s="80"/>
      <c r="X606" s="80"/>
    </row>
    <row r="607" spans="1:24" ht="15.75" customHeight="1">
      <c r="A607" s="96"/>
      <c r="B607" s="96"/>
      <c r="C607" s="97" t="str">
        <f t="shared" si="11"/>
        <v/>
      </c>
      <c r="D607" s="82"/>
      <c r="E607" s="80"/>
      <c r="F607" s="80"/>
      <c r="G607" s="451"/>
      <c r="H607" s="451"/>
      <c r="I607" s="458"/>
      <c r="J607" s="451"/>
      <c r="K607" s="452"/>
      <c r="L607" s="451"/>
      <c r="M607" s="451"/>
      <c r="N607" s="289"/>
      <c r="O607" s="289"/>
      <c r="P607" s="289"/>
      <c r="Q607" s="289"/>
      <c r="R607" s="289"/>
      <c r="S607" s="413"/>
      <c r="T607" s="288"/>
      <c r="U607" s="80"/>
      <c r="V607" s="80"/>
      <c r="W607" s="80"/>
      <c r="X607" s="80"/>
    </row>
    <row r="608" spans="1:24" ht="15.75" customHeight="1">
      <c r="A608" s="96"/>
      <c r="B608" s="96"/>
      <c r="C608" s="97" t="str">
        <f t="shared" si="11"/>
        <v/>
      </c>
      <c r="D608" s="82"/>
      <c r="E608" s="80"/>
      <c r="F608" s="80"/>
      <c r="G608" s="451"/>
      <c r="H608" s="451"/>
      <c r="I608" s="458"/>
      <c r="J608" s="451"/>
      <c r="K608" s="452"/>
      <c r="L608" s="451"/>
      <c r="M608" s="451"/>
      <c r="N608" s="289"/>
      <c r="O608" s="289"/>
      <c r="P608" s="289"/>
      <c r="Q608" s="289"/>
      <c r="R608" s="289"/>
      <c r="S608" s="413"/>
      <c r="T608" s="288"/>
      <c r="U608" s="80"/>
      <c r="V608" s="80"/>
      <c r="W608" s="80"/>
      <c r="X608" s="80"/>
    </row>
    <row r="609" spans="1:24" ht="15.75" customHeight="1">
      <c r="A609" s="96"/>
      <c r="B609" s="96"/>
      <c r="C609" s="97" t="str">
        <f t="shared" si="11"/>
        <v/>
      </c>
      <c r="D609" s="82"/>
      <c r="E609" s="80"/>
      <c r="F609" s="80"/>
      <c r="G609" s="451"/>
      <c r="H609" s="451"/>
      <c r="I609" s="458"/>
      <c r="J609" s="451"/>
      <c r="K609" s="452"/>
      <c r="L609" s="451"/>
      <c r="M609" s="451"/>
      <c r="N609" s="289"/>
      <c r="O609" s="289"/>
      <c r="P609" s="289"/>
      <c r="Q609" s="289"/>
      <c r="R609" s="289"/>
      <c r="S609" s="413"/>
      <c r="T609" s="288"/>
      <c r="U609" s="80"/>
      <c r="V609" s="80"/>
      <c r="W609" s="80"/>
      <c r="X609" s="80"/>
    </row>
    <row r="610" spans="1:24" ht="15.75" customHeight="1">
      <c r="A610" s="96"/>
      <c r="B610" s="96"/>
      <c r="C610" s="97" t="str">
        <f t="shared" si="11"/>
        <v/>
      </c>
      <c r="D610" s="82"/>
      <c r="E610" s="80"/>
      <c r="F610" s="80"/>
      <c r="G610" s="451"/>
      <c r="H610" s="451"/>
      <c r="I610" s="458"/>
      <c r="J610" s="451"/>
      <c r="K610" s="452"/>
      <c r="L610" s="451"/>
      <c r="M610" s="451"/>
      <c r="N610" s="289"/>
      <c r="O610" s="289"/>
      <c r="P610" s="289"/>
      <c r="Q610" s="289"/>
      <c r="R610" s="289"/>
      <c r="S610" s="413"/>
      <c r="T610" s="288"/>
      <c r="U610" s="80"/>
      <c r="V610" s="80"/>
      <c r="W610" s="80"/>
      <c r="X610" s="80"/>
    </row>
    <row r="611" spans="1:24" ht="15.75" customHeight="1">
      <c r="A611" s="96"/>
      <c r="B611" s="96"/>
      <c r="C611" s="97" t="str">
        <f t="shared" si="11"/>
        <v/>
      </c>
      <c r="D611" s="82"/>
      <c r="E611" s="80"/>
      <c r="F611" s="80"/>
      <c r="G611" s="451"/>
      <c r="H611" s="451"/>
      <c r="I611" s="458"/>
      <c r="J611" s="451"/>
      <c r="K611" s="452"/>
      <c r="L611" s="451"/>
      <c r="M611" s="451"/>
      <c r="N611" s="289"/>
      <c r="O611" s="289"/>
      <c r="P611" s="289"/>
      <c r="Q611" s="289"/>
      <c r="R611" s="289"/>
      <c r="S611" s="413"/>
      <c r="T611" s="288"/>
      <c r="U611" s="80"/>
      <c r="V611" s="80"/>
      <c r="W611" s="80"/>
      <c r="X611" s="80"/>
    </row>
    <row r="612" spans="1:24" ht="15.75" customHeight="1">
      <c r="A612" s="96"/>
      <c r="B612" s="96"/>
      <c r="C612" s="97" t="str">
        <f t="shared" si="11"/>
        <v/>
      </c>
      <c r="D612" s="82"/>
      <c r="E612" s="80"/>
      <c r="F612" s="80"/>
      <c r="G612" s="451"/>
      <c r="H612" s="451"/>
      <c r="I612" s="458"/>
      <c r="J612" s="451"/>
      <c r="K612" s="452"/>
      <c r="L612" s="451"/>
      <c r="M612" s="451"/>
      <c r="N612" s="289"/>
      <c r="O612" s="289"/>
      <c r="P612" s="289"/>
      <c r="Q612" s="289"/>
      <c r="R612" s="289"/>
      <c r="S612" s="413"/>
      <c r="T612" s="288"/>
      <c r="U612" s="80"/>
      <c r="V612" s="80"/>
      <c r="W612" s="80"/>
      <c r="X612" s="80"/>
    </row>
    <row r="613" spans="1:24" ht="15.75" customHeight="1">
      <c r="A613" s="96"/>
      <c r="B613" s="96"/>
      <c r="C613" s="97" t="str">
        <f t="shared" si="11"/>
        <v/>
      </c>
      <c r="D613" s="82"/>
      <c r="E613" s="80"/>
      <c r="F613" s="80"/>
      <c r="G613" s="451"/>
      <c r="H613" s="451"/>
      <c r="I613" s="458"/>
      <c r="J613" s="451"/>
      <c r="K613" s="452"/>
      <c r="L613" s="451"/>
      <c r="M613" s="451"/>
      <c r="N613" s="289"/>
      <c r="O613" s="289"/>
      <c r="P613" s="289"/>
      <c r="Q613" s="289"/>
      <c r="R613" s="289"/>
      <c r="S613" s="413"/>
      <c r="T613" s="288"/>
      <c r="U613" s="80"/>
      <c r="V613" s="80"/>
      <c r="W613" s="80"/>
      <c r="X613" s="80"/>
    </row>
    <row r="614" spans="1:24" ht="15.75" customHeight="1">
      <c r="A614" s="96"/>
      <c r="B614" s="96"/>
      <c r="C614" s="97" t="str">
        <f t="shared" si="11"/>
        <v/>
      </c>
      <c r="D614" s="82"/>
      <c r="E614" s="80"/>
      <c r="F614" s="80"/>
      <c r="G614" s="451"/>
      <c r="H614" s="451"/>
      <c r="I614" s="458"/>
      <c r="J614" s="451"/>
      <c r="K614" s="452"/>
      <c r="L614" s="451"/>
      <c r="M614" s="451"/>
      <c r="N614" s="289"/>
      <c r="O614" s="289"/>
      <c r="P614" s="289"/>
      <c r="Q614" s="289"/>
      <c r="R614" s="289"/>
      <c r="S614" s="413"/>
      <c r="T614" s="288"/>
      <c r="U614" s="80"/>
      <c r="V614" s="80"/>
      <c r="W614" s="80"/>
      <c r="X614" s="80"/>
    </row>
    <row r="615" spans="1:24" ht="15.75" customHeight="1">
      <c r="A615" s="96"/>
      <c r="B615" s="96"/>
      <c r="C615" s="97" t="str">
        <f t="shared" si="11"/>
        <v/>
      </c>
      <c r="D615" s="82"/>
      <c r="E615" s="80"/>
      <c r="F615" s="80"/>
      <c r="G615" s="451"/>
      <c r="H615" s="451"/>
      <c r="I615" s="458"/>
      <c r="J615" s="451"/>
      <c r="K615" s="452"/>
      <c r="L615" s="451"/>
      <c r="M615" s="451"/>
      <c r="N615" s="289"/>
      <c r="O615" s="289"/>
      <c r="P615" s="289"/>
      <c r="Q615" s="289"/>
      <c r="R615" s="289"/>
      <c r="S615" s="413"/>
      <c r="T615" s="288"/>
      <c r="U615" s="80"/>
      <c r="V615" s="80"/>
      <c r="W615" s="80"/>
      <c r="X615" s="80"/>
    </row>
    <row r="616" spans="1:24" ht="15.75" customHeight="1">
      <c r="A616" s="96"/>
      <c r="B616" s="96"/>
      <c r="C616" s="97" t="str">
        <f t="shared" si="11"/>
        <v/>
      </c>
      <c r="D616" s="82"/>
      <c r="E616" s="80"/>
      <c r="F616" s="80"/>
      <c r="G616" s="451"/>
      <c r="H616" s="451"/>
      <c r="I616" s="458"/>
      <c r="J616" s="451"/>
      <c r="K616" s="452"/>
      <c r="L616" s="451"/>
      <c r="M616" s="451"/>
      <c r="N616" s="289"/>
      <c r="O616" s="289"/>
      <c r="P616" s="289"/>
      <c r="Q616" s="289"/>
      <c r="R616" s="289"/>
      <c r="S616" s="413"/>
      <c r="T616" s="288"/>
      <c r="U616" s="80"/>
      <c r="V616" s="80"/>
      <c r="W616" s="80"/>
      <c r="X616" s="80"/>
    </row>
    <row r="617" spans="1:24" ht="15.75" customHeight="1">
      <c r="A617" s="96"/>
      <c r="B617" s="96"/>
      <c r="C617" s="97" t="str">
        <f t="shared" si="11"/>
        <v/>
      </c>
      <c r="D617" s="82"/>
      <c r="E617" s="80"/>
      <c r="F617" s="80"/>
      <c r="G617" s="451"/>
      <c r="H617" s="451"/>
      <c r="I617" s="458"/>
      <c r="J617" s="451"/>
      <c r="K617" s="452"/>
      <c r="L617" s="451"/>
      <c r="M617" s="451"/>
      <c r="N617" s="289"/>
      <c r="O617" s="289"/>
      <c r="P617" s="289"/>
      <c r="Q617" s="289"/>
      <c r="R617" s="289"/>
      <c r="S617" s="413"/>
      <c r="T617" s="288"/>
      <c r="U617" s="80"/>
      <c r="V617" s="80"/>
      <c r="W617" s="80"/>
      <c r="X617" s="80"/>
    </row>
    <row r="618" spans="1:24" ht="15.75" customHeight="1">
      <c r="A618" s="96"/>
      <c r="B618" s="96"/>
      <c r="C618" s="97" t="str">
        <f t="shared" si="11"/>
        <v/>
      </c>
      <c r="D618" s="82"/>
      <c r="E618" s="80"/>
      <c r="F618" s="80"/>
      <c r="G618" s="451"/>
      <c r="H618" s="451"/>
      <c r="I618" s="458"/>
      <c r="J618" s="451"/>
      <c r="K618" s="452"/>
      <c r="L618" s="451"/>
      <c r="M618" s="451"/>
      <c r="N618" s="289"/>
      <c r="O618" s="289"/>
      <c r="P618" s="289"/>
      <c r="Q618" s="289"/>
      <c r="R618" s="289"/>
      <c r="S618" s="413"/>
      <c r="T618" s="288"/>
      <c r="U618" s="80"/>
      <c r="V618" s="80"/>
      <c r="W618" s="80"/>
      <c r="X618" s="80"/>
    </row>
    <row r="619" spans="1:24" ht="15.75" customHeight="1">
      <c r="A619" s="96"/>
      <c r="B619" s="96"/>
      <c r="C619" s="97" t="str">
        <f t="shared" si="11"/>
        <v/>
      </c>
      <c r="D619" s="82"/>
      <c r="E619" s="80"/>
      <c r="F619" s="80"/>
      <c r="G619" s="451"/>
      <c r="H619" s="451"/>
      <c r="I619" s="458"/>
      <c r="J619" s="451"/>
      <c r="K619" s="452"/>
      <c r="L619" s="451"/>
      <c r="M619" s="451"/>
      <c r="N619" s="289"/>
      <c r="O619" s="289"/>
      <c r="P619" s="289"/>
      <c r="Q619" s="289"/>
      <c r="R619" s="289"/>
      <c r="S619" s="413"/>
      <c r="T619" s="288"/>
      <c r="U619" s="80"/>
      <c r="V619" s="80"/>
      <c r="W619" s="80"/>
      <c r="X619" s="80"/>
    </row>
    <row r="620" spans="1:24" ht="15.75" customHeight="1">
      <c r="A620" s="96"/>
      <c r="B620" s="96"/>
      <c r="C620" s="97" t="str">
        <f t="shared" si="11"/>
        <v/>
      </c>
      <c r="D620" s="82"/>
      <c r="E620" s="80"/>
      <c r="F620" s="80"/>
      <c r="G620" s="451"/>
      <c r="H620" s="451"/>
      <c r="I620" s="458"/>
      <c r="J620" s="451"/>
      <c r="K620" s="452"/>
      <c r="L620" s="451"/>
      <c r="M620" s="451"/>
      <c r="N620" s="289"/>
      <c r="O620" s="289"/>
      <c r="P620" s="289"/>
      <c r="Q620" s="289"/>
      <c r="R620" s="289"/>
      <c r="S620" s="413"/>
      <c r="T620" s="288"/>
      <c r="U620" s="80"/>
      <c r="V620" s="80"/>
      <c r="W620" s="80"/>
      <c r="X620" s="80"/>
    </row>
    <row r="621" spans="1:24" ht="15.75" customHeight="1">
      <c r="A621" s="96"/>
      <c r="B621" s="96"/>
      <c r="C621" s="97" t="str">
        <f t="shared" si="11"/>
        <v/>
      </c>
      <c r="D621" s="82"/>
      <c r="E621" s="80"/>
      <c r="F621" s="80"/>
      <c r="G621" s="451"/>
      <c r="H621" s="451"/>
      <c r="I621" s="458"/>
      <c r="J621" s="451"/>
      <c r="K621" s="452"/>
      <c r="L621" s="451"/>
      <c r="M621" s="451"/>
      <c r="N621" s="289"/>
      <c r="O621" s="289"/>
      <c r="P621" s="289"/>
      <c r="Q621" s="289"/>
      <c r="R621" s="289"/>
      <c r="S621" s="413"/>
      <c r="T621" s="288"/>
      <c r="U621" s="80"/>
      <c r="V621" s="80"/>
      <c r="W621" s="80"/>
      <c r="X621" s="80"/>
    </row>
    <row r="622" spans="1:24" ht="15.75" customHeight="1">
      <c r="A622" s="96"/>
      <c r="B622" s="96"/>
      <c r="C622" s="97" t="str">
        <f t="shared" si="11"/>
        <v/>
      </c>
      <c r="D622" s="82"/>
      <c r="E622" s="80"/>
      <c r="F622" s="80"/>
      <c r="G622" s="451"/>
      <c r="H622" s="451"/>
      <c r="I622" s="458"/>
      <c r="J622" s="451"/>
      <c r="K622" s="452"/>
      <c r="L622" s="451"/>
      <c r="M622" s="451"/>
      <c r="N622" s="289"/>
      <c r="O622" s="289"/>
      <c r="P622" s="289"/>
      <c r="Q622" s="289"/>
      <c r="R622" s="289"/>
      <c r="S622" s="413"/>
      <c r="T622" s="288"/>
      <c r="U622" s="80"/>
      <c r="V622" s="80"/>
      <c r="W622" s="80"/>
      <c r="X622" s="80"/>
    </row>
    <row r="623" spans="1:24" ht="15.75" customHeight="1">
      <c r="A623" s="96"/>
      <c r="B623" s="96"/>
      <c r="C623" s="97" t="str">
        <f t="shared" si="11"/>
        <v/>
      </c>
      <c r="D623" s="82"/>
      <c r="E623" s="80"/>
      <c r="F623" s="80"/>
      <c r="G623" s="451"/>
      <c r="H623" s="451"/>
      <c r="I623" s="458"/>
      <c r="J623" s="451"/>
      <c r="K623" s="452"/>
      <c r="L623" s="451"/>
      <c r="M623" s="451"/>
      <c r="N623" s="289"/>
      <c r="O623" s="289"/>
      <c r="P623" s="289"/>
      <c r="Q623" s="289"/>
      <c r="R623" s="289"/>
      <c r="S623" s="413"/>
      <c r="T623" s="288"/>
      <c r="U623" s="80"/>
      <c r="V623" s="80"/>
      <c r="W623" s="80"/>
      <c r="X623" s="80"/>
    </row>
    <row r="624" spans="1:24" ht="15.75" customHeight="1">
      <c r="A624" s="96"/>
      <c r="B624" s="96"/>
      <c r="C624" s="97" t="str">
        <f t="shared" si="11"/>
        <v/>
      </c>
      <c r="D624" s="82"/>
      <c r="E624" s="80"/>
      <c r="F624" s="80"/>
      <c r="G624" s="451"/>
      <c r="H624" s="451"/>
      <c r="I624" s="458"/>
      <c r="J624" s="451"/>
      <c r="K624" s="452"/>
      <c r="L624" s="451"/>
      <c r="M624" s="451"/>
      <c r="N624" s="289"/>
      <c r="O624" s="289"/>
      <c r="P624" s="289"/>
      <c r="Q624" s="289"/>
      <c r="R624" s="289"/>
      <c r="S624" s="413"/>
      <c r="T624" s="288"/>
      <c r="U624" s="80"/>
      <c r="V624" s="80"/>
      <c r="W624" s="80"/>
      <c r="X624" s="80"/>
    </row>
    <row r="625" spans="1:24" ht="15.75" customHeight="1">
      <c r="A625" s="96"/>
      <c r="B625" s="96"/>
      <c r="C625" s="97" t="str">
        <f t="shared" si="11"/>
        <v/>
      </c>
      <c r="D625" s="82"/>
      <c r="E625" s="80"/>
      <c r="F625" s="80"/>
      <c r="G625" s="451"/>
      <c r="H625" s="451"/>
      <c r="I625" s="458"/>
      <c r="J625" s="451"/>
      <c r="K625" s="452"/>
      <c r="L625" s="451"/>
      <c r="M625" s="451"/>
      <c r="N625" s="289"/>
      <c r="O625" s="289"/>
      <c r="P625" s="289"/>
      <c r="Q625" s="289"/>
      <c r="R625" s="289"/>
      <c r="S625" s="413"/>
      <c r="T625" s="288"/>
      <c r="U625" s="80"/>
      <c r="V625" s="80"/>
      <c r="W625" s="80"/>
      <c r="X625" s="80"/>
    </row>
    <row r="626" spans="1:24" ht="15.75" customHeight="1">
      <c r="A626" s="96"/>
      <c r="B626" s="96"/>
      <c r="C626" s="97" t="str">
        <f t="shared" si="11"/>
        <v/>
      </c>
      <c r="D626" s="82"/>
      <c r="E626" s="80"/>
      <c r="F626" s="80"/>
      <c r="G626" s="451"/>
      <c r="H626" s="451"/>
      <c r="I626" s="458"/>
      <c r="J626" s="451"/>
      <c r="K626" s="452"/>
      <c r="L626" s="451"/>
      <c r="M626" s="451"/>
      <c r="N626" s="289"/>
      <c r="O626" s="289"/>
      <c r="P626" s="289"/>
      <c r="Q626" s="289"/>
      <c r="R626" s="289"/>
      <c r="S626" s="413"/>
      <c r="T626" s="288"/>
      <c r="U626" s="80"/>
      <c r="V626" s="80"/>
      <c r="W626" s="80"/>
      <c r="X626" s="80"/>
    </row>
    <row r="627" spans="1:24" ht="15.75" customHeight="1">
      <c r="A627" s="96"/>
      <c r="B627" s="96"/>
      <c r="C627" s="97" t="str">
        <f t="shared" si="11"/>
        <v/>
      </c>
      <c r="D627" s="82"/>
      <c r="E627" s="80"/>
      <c r="F627" s="80"/>
      <c r="G627" s="451"/>
      <c r="H627" s="451"/>
      <c r="I627" s="458"/>
      <c r="J627" s="451"/>
      <c r="K627" s="452"/>
      <c r="L627" s="451"/>
      <c r="M627" s="451"/>
      <c r="N627" s="289"/>
      <c r="O627" s="289"/>
      <c r="P627" s="289"/>
      <c r="Q627" s="289"/>
      <c r="R627" s="289"/>
      <c r="S627" s="413"/>
      <c r="T627" s="288"/>
      <c r="U627" s="80"/>
      <c r="V627" s="80"/>
      <c r="W627" s="80"/>
      <c r="X627" s="80"/>
    </row>
    <row r="628" spans="1:24" ht="15.75" customHeight="1">
      <c r="A628" s="96"/>
      <c r="B628" s="96"/>
      <c r="C628" s="97" t="str">
        <f t="shared" si="11"/>
        <v/>
      </c>
      <c r="D628" s="82"/>
      <c r="E628" s="80"/>
      <c r="F628" s="80"/>
      <c r="G628" s="451"/>
      <c r="H628" s="451"/>
      <c r="I628" s="458"/>
      <c r="J628" s="451"/>
      <c r="K628" s="452"/>
      <c r="L628" s="451"/>
      <c r="M628" s="451"/>
      <c r="N628" s="289"/>
      <c r="O628" s="289"/>
      <c r="P628" s="289"/>
      <c r="Q628" s="289"/>
      <c r="R628" s="289"/>
      <c r="S628" s="413"/>
      <c r="T628" s="288"/>
      <c r="U628" s="80"/>
      <c r="V628" s="80"/>
      <c r="W628" s="80"/>
      <c r="X628" s="80"/>
    </row>
    <row r="629" spans="1:24" ht="15.75" customHeight="1">
      <c r="A629" s="96"/>
      <c r="B629" s="96"/>
      <c r="C629" s="97" t="str">
        <f t="shared" si="11"/>
        <v/>
      </c>
      <c r="D629" s="82"/>
      <c r="E629" s="80"/>
      <c r="F629" s="80"/>
      <c r="G629" s="451"/>
      <c r="H629" s="451"/>
      <c r="I629" s="458"/>
      <c r="J629" s="451"/>
      <c r="K629" s="452"/>
      <c r="L629" s="451"/>
      <c r="M629" s="451"/>
      <c r="N629" s="289"/>
      <c r="O629" s="289"/>
      <c r="P629" s="289"/>
      <c r="Q629" s="289"/>
      <c r="R629" s="289"/>
      <c r="S629" s="413"/>
      <c r="T629" s="288"/>
      <c r="U629" s="80"/>
      <c r="V629" s="80"/>
      <c r="W629" s="80"/>
      <c r="X629" s="80"/>
    </row>
    <row r="630" spans="1:24" ht="15.75" customHeight="1">
      <c r="A630" s="96"/>
      <c r="B630" s="96"/>
      <c r="C630" s="97" t="str">
        <f t="shared" si="11"/>
        <v/>
      </c>
      <c r="D630" s="82"/>
      <c r="E630" s="80"/>
      <c r="F630" s="80"/>
      <c r="G630" s="451"/>
      <c r="H630" s="451"/>
      <c r="I630" s="458"/>
      <c r="J630" s="451"/>
      <c r="K630" s="452"/>
      <c r="L630" s="451"/>
      <c r="M630" s="451"/>
      <c r="N630" s="289"/>
      <c r="O630" s="289"/>
      <c r="P630" s="289"/>
      <c r="Q630" s="289"/>
      <c r="R630" s="289"/>
      <c r="S630" s="413"/>
      <c r="T630" s="288"/>
      <c r="U630" s="80"/>
      <c r="V630" s="80"/>
      <c r="W630" s="80"/>
      <c r="X630" s="80"/>
    </row>
    <row r="631" spans="1:24" ht="15.75" customHeight="1">
      <c r="A631" s="96"/>
      <c r="B631" s="96"/>
      <c r="C631" s="97" t="str">
        <f t="shared" si="11"/>
        <v/>
      </c>
      <c r="D631" s="82"/>
      <c r="E631" s="80"/>
      <c r="F631" s="80"/>
      <c r="G631" s="451"/>
      <c r="H631" s="451"/>
      <c r="I631" s="458"/>
      <c r="J631" s="451"/>
      <c r="K631" s="452"/>
      <c r="L631" s="451"/>
      <c r="M631" s="451"/>
      <c r="N631" s="289"/>
      <c r="O631" s="289"/>
      <c r="P631" s="289"/>
      <c r="Q631" s="289"/>
      <c r="R631" s="289"/>
      <c r="S631" s="413"/>
      <c r="T631" s="288"/>
      <c r="U631" s="80"/>
      <c r="V631" s="80"/>
      <c r="W631" s="80"/>
      <c r="X631" s="80"/>
    </row>
    <row r="632" spans="1:24" ht="15.75" customHeight="1">
      <c r="A632" s="96"/>
      <c r="B632" s="96"/>
      <c r="C632" s="97" t="str">
        <f t="shared" si="11"/>
        <v/>
      </c>
      <c r="D632" s="82"/>
      <c r="E632" s="80"/>
      <c r="F632" s="80"/>
      <c r="G632" s="451"/>
      <c r="H632" s="451"/>
      <c r="I632" s="458"/>
      <c r="J632" s="451"/>
      <c r="K632" s="452"/>
      <c r="L632" s="451"/>
      <c r="M632" s="451"/>
      <c r="N632" s="289"/>
      <c r="O632" s="289"/>
      <c r="P632" s="289"/>
      <c r="Q632" s="289"/>
      <c r="R632" s="289"/>
      <c r="S632" s="413"/>
      <c r="T632" s="288"/>
      <c r="U632" s="80"/>
      <c r="V632" s="80"/>
      <c r="W632" s="80"/>
      <c r="X632" s="80"/>
    </row>
    <row r="633" spans="1:24" ht="15.75" customHeight="1">
      <c r="A633" s="96"/>
      <c r="B633" s="96"/>
      <c r="C633" s="97" t="str">
        <f t="shared" si="11"/>
        <v/>
      </c>
      <c r="D633" s="82"/>
      <c r="E633" s="80"/>
      <c r="F633" s="80"/>
      <c r="G633" s="451"/>
      <c r="H633" s="451"/>
      <c r="I633" s="458"/>
      <c r="J633" s="451"/>
      <c r="K633" s="452"/>
      <c r="L633" s="451"/>
      <c r="M633" s="451"/>
      <c r="N633" s="289"/>
      <c r="O633" s="289"/>
      <c r="P633" s="289"/>
      <c r="Q633" s="289"/>
      <c r="R633" s="289"/>
      <c r="S633" s="413"/>
      <c r="T633" s="288"/>
      <c r="U633" s="80"/>
      <c r="V633" s="80"/>
      <c r="W633" s="80"/>
      <c r="X633" s="80"/>
    </row>
    <row r="634" spans="1:24" ht="15.75" customHeight="1">
      <c r="A634" s="96"/>
      <c r="B634" s="96"/>
      <c r="C634" s="97" t="str">
        <f t="shared" si="11"/>
        <v/>
      </c>
      <c r="D634" s="82"/>
      <c r="E634" s="80"/>
      <c r="F634" s="80"/>
      <c r="G634" s="451"/>
      <c r="H634" s="451"/>
      <c r="I634" s="458"/>
      <c r="J634" s="451"/>
      <c r="K634" s="452"/>
      <c r="L634" s="451"/>
      <c r="M634" s="451"/>
      <c r="N634" s="289"/>
      <c r="O634" s="289"/>
      <c r="P634" s="289"/>
      <c r="Q634" s="289"/>
      <c r="R634" s="289"/>
      <c r="S634" s="413"/>
      <c r="T634" s="288"/>
      <c r="U634" s="80"/>
      <c r="V634" s="80"/>
      <c r="W634" s="80"/>
      <c r="X634" s="80"/>
    </row>
    <row r="635" spans="1:24" ht="15.75" customHeight="1">
      <c r="A635" s="96"/>
      <c r="B635" s="96"/>
      <c r="C635" s="97" t="str">
        <f t="shared" si="11"/>
        <v/>
      </c>
      <c r="D635" s="82"/>
      <c r="E635" s="80"/>
      <c r="F635" s="80"/>
      <c r="G635" s="451"/>
      <c r="H635" s="451"/>
      <c r="I635" s="458"/>
      <c r="J635" s="451"/>
      <c r="K635" s="452"/>
      <c r="L635" s="451"/>
      <c r="M635" s="451"/>
      <c r="N635" s="289"/>
      <c r="O635" s="289"/>
      <c r="P635" s="289"/>
      <c r="Q635" s="289"/>
      <c r="R635" s="289"/>
      <c r="S635" s="413"/>
      <c r="T635" s="288"/>
      <c r="U635" s="80"/>
      <c r="V635" s="80"/>
      <c r="W635" s="80"/>
      <c r="X635" s="80"/>
    </row>
    <row r="636" spans="1:24" ht="15.75" customHeight="1">
      <c r="A636" s="96"/>
      <c r="B636" s="96"/>
      <c r="C636" s="97" t="str">
        <f t="shared" si="11"/>
        <v/>
      </c>
      <c r="D636" s="82"/>
      <c r="E636" s="80"/>
      <c r="F636" s="80"/>
      <c r="G636" s="451"/>
      <c r="H636" s="451"/>
      <c r="I636" s="458"/>
      <c r="J636" s="451"/>
      <c r="K636" s="452"/>
      <c r="L636" s="451"/>
      <c r="M636" s="451"/>
      <c r="N636" s="289"/>
      <c r="O636" s="289"/>
      <c r="P636" s="289"/>
      <c r="Q636" s="289"/>
      <c r="R636" s="289"/>
      <c r="S636" s="413"/>
      <c r="T636" s="288"/>
      <c r="U636" s="80"/>
      <c r="V636" s="80"/>
      <c r="W636" s="80"/>
      <c r="X636" s="80"/>
    </row>
    <row r="637" spans="1:24" ht="15.75" customHeight="1">
      <c r="A637" s="96"/>
      <c r="B637" s="96"/>
      <c r="C637" s="97" t="str">
        <f t="shared" si="11"/>
        <v/>
      </c>
      <c r="D637" s="82"/>
      <c r="E637" s="80"/>
      <c r="F637" s="80"/>
      <c r="G637" s="451"/>
      <c r="H637" s="451"/>
      <c r="I637" s="458"/>
      <c r="J637" s="451"/>
      <c r="K637" s="452"/>
      <c r="L637" s="451"/>
      <c r="M637" s="451"/>
      <c r="N637" s="289"/>
      <c r="O637" s="289"/>
      <c r="P637" s="289"/>
      <c r="Q637" s="289"/>
      <c r="R637" s="289"/>
      <c r="S637" s="413"/>
      <c r="T637" s="288"/>
      <c r="U637" s="80"/>
      <c r="V637" s="80"/>
      <c r="W637" s="80"/>
      <c r="X637" s="80"/>
    </row>
    <row r="638" spans="1:24" ht="15.75" customHeight="1">
      <c r="A638" s="96"/>
      <c r="B638" s="96"/>
      <c r="C638" s="97" t="str">
        <f t="shared" si="11"/>
        <v/>
      </c>
      <c r="D638" s="82"/>
      <c r="E638" s="80"/>
      <c r="F638" s="80"/>
      <c r="G638" s="451"/>
      <c r="H638" s="451"/>
      <c r="I638" s="458"/>
      <c r="J638" s="451"/>
      <c r="K638" s="452"/>
      <c r="L638" s="451"/>
      <c r="M638" s="451"/>
      <c r="N638" s="289"/>
      <c r="O638" s="289"/>
      <c r="P638" s="289"/>
      <c r="Q638" s="289"/>
      <c r="R638" s="289"/>
      <c r="S638" s="413"/>
      <c r="T638" s="288"/>
      <c r="U638" s="80"/>
      <c r="V638" s="80"/>
      <c r="W638" s="80"/>
      <c r="X638" s="80"/>
    </row>
    <row r="639" spans="1:24" ht="15.75" customHeight="1">
      <c r="A639" s="96"/>
      <c r="B639" s="96"/>
      <c r="C639" s="97" t="str">
        <f t="shared" si="11"/>
        <v/>
      </c>
      <c r="D639" s="82"/>
      <c r="E639" s="80"/>
      <c r="F639" s="80"/>
      <c r="G639" s="451"/>
      <c r="H639" s="451"/>
      <c r="I639" s="458"/>
      <c r="J639" s="451"/>
      <c r="K639" s="452"/>
      <c r="L639" s="451"/>
      <c r="M639" s="451"/>
      <c r="N639" s="289"/>
      <c r="O639" s="289"/>
      <c r="P639" s="289"/>
      <c r="Q639" s="289"/>
      <c r="R639" s="289"/>
      <c r="S639" s="413"/>
      <c r="T639" s="288"/>
      <c r="U639" s="80"/>
      <c r="V639" s="80"/>
      <c r="W639" s="80"/>
      <c r="X639" s="80"/>
    </row>
    <row r="640" spans="1:24" ht="15.75" customHeight="1">
      <c r="A640" s="96"/>
      <c r="B640" s="96"/>
      <c r="C640" s="97" t="str">
        <f t="shared" si="11"/>
        <v/>
      </c>
      <c r="D640" s="82"/>
      <c r="E640" s="80"/>
      <c r="F640" s="80"/>
      <c r="G640" s="451"/>
      <c r="H640" s="451"/>
      <c r="I640" s="458"/>
      <c r="J640" s="451"/>
      <c r="K640" s="452"/>
      <c r="L640" s="451"/>
      <c r="M640" s="451"/>
      <c r="N640" s="289"/>
      <c r="O640" s="289"/>
      <c r="P640" s="289"/>
      <c r="Q640" s="289"/>
      <c r="R640" s="289"/>
      <c r="S640" s="413"/>
      <c r="T640" s="288"/>
      <c r="U640" s="80"/>
      <c r="V640" s="80"/>
      <c r="W640" s="80"/>
      <c r="X640" s="80"/>
    </row>
    <row r="641" spans="1:24" ht="15.75" customHeight="1">
      <c r="A641" s="96"/>
      <c r="B641" s="96"/>
      <c r="C641" s="97" t="str">
        <f t="shared" si="11"/>
        <v/>
      </c>
      <c r="D641" s="82"/>
      <c r="E641" s="80"/>
      <c r="F641" s="80"/>
      <c r="G641" s="451"/>
      <c r="H641" s="451"/>
      <c r="I641" s="458"/>
      <c r="J641" s="451"/>
      <c r="K641" s="452"/>
      <c r="L641" s="451"/>
      <c r="M641" s="451"/>
      <c r="N641" s="289"/>
      <c r="O641" s="289"/>
      <c r="P641" s="289"/>
      <c r="Q641" s="289"/>
      <c r="R641" s="289"/>
      <c r="S641" s="413"/>
      <c r="T641" s="288"/>
      <c r="U641" s="80"/>
      <c r="V641" s="80"/>
      <c r="W641" s="80"/>
      <c r="X641" s="80"/>
    </row>
    <row r="642" spans="1:24" ht="15.75" customHeight="1">
      <c r="A642" s="96"/>
      <c r="B642" s="96"/>
      <c r="C642" s="97" t="str">
        <f t="shared" si="11"/>
        <v/>
      </c>
      <c r="D642" s="82"/>
      <c r="E642" s="80"/>
      <c r="F642" s="80"/>
      <c r="G642" s="451"/>
      <c r="H642" s="451"/>
      <c r="I642" s="458"/>
      <c r="J642" s="451"/>
      <c r="K642" s="452"/>
      <c r="L642" s="451"/>
      <c r="M642" s="451"/>
      <c r="N642" s="289"/>
      <c r="O642" s="289"/>
      <c r="P642" s="289"/>
      <c r="Q642" s="289"/>
      <c r="R642" s="289"/>
      <c r="S642" s="413"/>
      <c r="T642" s="288"/>
      <c r="U642" s="80"/>
      <c r="V642" s="80"/>
      <c r="W642" s="80"/>
      <c r="X642" s="80"/>
    </row>
    <row r="643" spans="1:24" ht="15.75" customHeight="1">
      <c r="A643" s="96"/>
      <c r="B643" s="96"/>
      <c r="C643" s="97" t="str">
        <f t="shared" si="11"/>
        <v/>
      </c>
      <c r="D643" s="82"/>
      <c r="E643" s="80"/>
      <c r="F643" s="80"/>
      <c r="G643" s="451"/>
      <c r="H643" s="451"/>
      <c r="I643" s="458"/>
      <c r="J643" s="451"/>
      <c r="K643" s="452"/>
      <c r="L643" s="451"/>
      <c r="M643" s="451"/>
      <c r="N643" s="289"/>
      <c r="O643" s="289"/>
      <c r="P643" s="289"/>
      <c r="Q643" s="289"/>
      <c r="R643" s="289"/>
      <c r="S643" s="413"/>
      <c r="T643" s="288"/>
      <c r="U643" s="80"/>
      <c r="V643" s="80"/>
      <c r="W643" s="80"/>
      <c r="X643" s="80"/>
    </row>
    <row r="644" spans="1:24" ht="15.75" customHeight="1">
      <c r="A644" s="96"/>
      <c r="B644" s="96"/>
      <c r="C644" s="97" t="str">
        <f t="shared" si="11"/>
        <v/>
      </c>
      <c r="D644" s="82"/>
      <c r="E644" s="80"/>
      <c r="F644" s="80"/>
      <c r="G644" s="451"/>
      <c r="H644" s="451"/>
      <c r="I644" s="458"/>
      <c r="J644" s="451"/>
      <c r="K644" s="452"/>
      <c r="L644" s="451"/>
      <c r="M644" s="451"/>
      <c r="N644" s="289"/>
      <c r="O644" s="289"/>
      <c r="P644" s="289"/>
      <c r="Q644" s="289"/>
      <c r="R644" s="289"/>
      <c r="S644" s="413"/>
      <c r="T644" s="288"/>
      <c r="U644" s="80"/>
      <c r="V644" s="80"/>
      <c r="W644" s="80"/>
      <c r="X644" s="80"/>
    </row>
    <row r="645" spans="1:24" ht="15.75" customHeight="1">
      <c r="A645" s="96"/>
      <c r="B645" s="96"/>
      <c r="C645" s="97" t="str">
        <f t="shared" si="11"/>
        <v/>
      </c>
      <c r="D645" s="82"/>
      <c r="E645" s="80"/>
      <c r="F645" s="80"/>
      <c r="G645" s="451"/>
      <c r="H645" s="451"/>
      <c r="I645" s="458"/>
      <c r="J645" s="451"/>
      <c r="K645" s="452"/>
      <c r="L645" s="451"/>
      <c r="M645" s="451"/>
      <c r="N645" s="289"/>
      <c r="O645" s="289"/>
      <c r="P645" s="289"/>
      <c r="Q645" s="289"/>
      <c r="R645" s="289"/>
      <c r="S645" s="413"/>
      <c r="T645" s="288"/>
      <c r="U645" s="80"/>
      <c r="V645" s="80"/>
      <c r="W645" s="80"/>
      <c r="X645" s="80"/>
    </row>
    <row r="646" spans="1:24" ht="15.75" customHeight="1">
      <c r="A646" s="96"/>
      <c r="B646" s="96"/>
      <c r="C646" s="97" t="str">
        <f t="shared" si="11"/>
        <v/>
      </c>
      <c r="D646" s="82"/>
      <c r="E646" s="80"/>
      <c r="F646" s="80"/>
      <c r="G646" s="451"/>
      <c r="H646" s="451"/>
      <c r="I646" s="458"/>
      <c r="J646" s="451"/>
      <c r="K646" s="452"/>
      <c r="L646" s="451"/>
      <c r="M646" s="451"/>
      <c r="N646" s="289"/>
      <c r="O646" s="289"/>
      <c r="P646" s="289"/>
      <c r="Q646" s="289"/>
      <c r="R646" s="289"/>
      <c r="S646" s="413"/>
      <c r="T646" s="288"/>
      <c r="U646" s="80"/>
      <c r="V646" s="80"/>
      <c r="W646" s="80"/>
      <c r="X646" s="80"/>
    </row>
    <row r="647" spans="1:24" ht="15.75" customHeight="1">
      <c r="A647" s="96"/>
      <c r="B647" s="96"/>
      <c r="C647" s="97" t="str">
        <f t="shared" si="11"/>
        <v/>
      </c>
      <c r="D647" s="82"/>
      <c r="E647" s="80"/>
      <c r="F647" s="80"/>
      <c r="G647" s="451"/>
      <c r="H647" s="451"/>
      <c r="I647" s="458"/>
      <c r="J647" s="451"/>
      <c r="K647" s="452"/>
      <c r="L647" s="451"/>
      <c r="M647" s="451"/>
      <c r="N647" s="289"/>
      <c r="O647" s="289"/>
      <c r="P647" s="289"/>
      <c r="Q647" s="289"/>
      <c r="R647" s="289"/>
      <c r="S647" s="413"/>
      <c r="T647" s="288"/>
      <c r="U647" s="80"/>
      <c r="V647" s="80"/>
      <c r="W647" s="80"/>
      <c r="X647" s="80"/>
    </row>
    <row r="648" spans="1:24" ht="15.75" customHeight="1">
      <c r="A648" s="96"/>
      <c r="B648" s="96"/>
      <c r="C648" s="97" t="str">
        <f t="shared" si="11"/>
        <v/>
      </c>
      <c r="D648" s="82"/>
      <c r="E648" s="80"/>
      <c r="F648" s="80"/>
      <c r="G648" s="451"/>
      <c r="H648" s="451"/>
      <c r="I648" s="458"/>
      <c r="J648" s="451"/>
      <c r="K648" s="452"/>
      <c r="L648" s="451"/>
      <c r="M648" s="451"/>
      <c r="N648" s="289"/>
      <c r="O648" s="289"/>
      <c r="P648" s="289"/>
      <c r="Q648" s="289"/>
      <c r="R648" s="289"/>
      <c r="S648" s="413"/>
      <c r="T648" s="288"/>
      <c r="U648" s="80"/>
      <c r="V648" s="80"/>
      <c r="W648" s="80"/>
      <c r="X648" s="80"/>
    </row>
    <row r="649" spans="1:24" ht="15.75" customHeight="1">
      <c r="A649" s="96"/>
      <c r="B649" s="96"/>
      <c r="C649" s="97" t="str">
        <f t="shared" si="11"/>
        <v/>
      </c>
      <c r="D649" s="82"/>
      <c r="E649" s="80"/>
      <c r="F649" s="80"/>
      <c r="G649" s="451"/>
      <c r="H649" s="451"/>
      <c r="I649" s="458"/>
      <c r="J649" s="451"/>
      <c r="K649" s="452"/>
      <c r="L649" s="451"/>
      <c r="M649" s="451"/>
      <c r="N649" s="289"/>
      <c r="O649" s="289"/>
      <c r="P649" s="289"/>
      <c r="Q649" s="289"/>
      <c r="R649" s="289"/>
      <c r="S649" s="413"/>
      <c r="T649" s="288"/>
      <c r="U649" s="80"/>
      <c r="V649" s="80"/>
      <c r="W649" s="80"/>
      <c r="X649" s="80"/>
    </row>
    <row r="650" spans="1:24" ht="15.75" customHeight="1">
      <c r="A650" s="96"/>
      <c r="B650" s="96"/>
      <c r="C650" s="97" t="str">
        <f t="shared" si="11"/>
        <v/>
      </c>
      <c r="D650" s="82"/>
      <c r="E650" s="80"/>
      <c r="F650" s="80"/>
      <c r="G650" s="451"/>
      <c r="H650" s="451"/>
      <c r="I650" s="458"/>
      <c r="J650" s="451"/>
      <c r="K650" s="452"/>
      <c r="L650" s="451"/>
      <c r="M650" s="451"/>
      <c r="N650" s="289"/>
      <c r="O650" s="289"/>
      <c r="P650" s="289"/>
      <c r="Q650" s="289"/>
      <c r="R650" s="289"/>
      <c r="S650" s="413"/>
      <c r="T650" s="288"/>
      <c r="U650" s="80"/>
      <c r="V650" s="80"/>
      <c r="W650" s="80"/>
      <c r="X650" s="80"/>
    </row>
    <row r="651" spans="1:24" ht="15.75" customHeight="1">
      <c r="A651" s="96"/>
      <c r="B651" s="96"/>
      <c r="C651" s="97" t="str">
        <f t="shared" si="11"/>
        <v/>
      </c>
      <c r="D651" s="82"/>
      <c r="E651" s="80"/>
      <c r="F651" s="80"/>
      <c r="G651" s="451"/>
      <c r="H651" s="451"/>
      <c r="I651" s="458"/>
      <c r="J651" s="451"/>
      <c r="K651" s="452"/>
      <c r="L651" s="451"/>
      <c r="M651" s="451"/>
      <c r="N651" s="289"/>
      <c r="O651" s="289"/>
      <c r="P651" s="289"/>
      <c r="Q651" s="289"/>
      <c r="R651" s="289"/>
      <c r="S651" s="413"/>
      <c r="T651" s="288"/>
      <c r="U651" s="80"/>
      <c r="V651" s="80"/>
      <c r="W651" s="80"/>
      <c r="X651" s="80"/>
    </row>
    <row r="652" spans="1:24" ht="15.75" customHeight="1">
      <c r="A652" s="96"/>
      <c r="B652" s="96"/>
      <c r="C652" s="97" t="str">
        <f t="shared" si="11"/>
        <v/>
      </c>
      <c r="D652" s="82"/>
      <c r="E652" s="80"/>
      <c r="F652" s="80"/>
      <c r="G652" s="451"/>
      <c r="H652" s="451"/>
      <c r="I652" s="458"/>
      <c r="J652" s="451"/>
      <c r="K652" s="452"/>
      <c r="L652" s="451"/>
      <c r="M652" s="451"/>
      <c r="N652" s="289"/>
      <c r="O652" s="289"/>
      <c r="P652" s="289"/>
      <c r="Q652" s="289"/>
      <c r="R652" s="289"/>
      <c r="S652" s="413"/>
      <c r="T652" s="288"/>
      <c r="U652" s="80"/>
      <c r="V652" s="80"/>
      <c r="W652" s="80"/>
      <c r="X652" s="80"/>
    </row>
    <row r="653" spans="1:24" ht="15.75" customHeight="1">
      <c r="A653" s="96"/>
      <c r="B653" s="96"/>
      <c r="C653" s="97" t="str">
        <f t="shared" si="11"/>
        <v/>
      </c>
      <c r="D653" s="82"/>
      <c r="E653" s="80"/>
      <c r="F653" s="80"/>
      <c r="G653" s="451"/>
      <c r="H653" s="451"/>
      <c r="I653" s="458"/>
      <c r="J653" s="451"/>
      <c r="K653" s="452"/>
      <c r="L653" s="451"/>
      <c r="M653" s="451"/>
      <c r="N653" s="289"/>
      <c r="O653" s="289"/>
      <c r="P653" s="289"/>
      <c r="Q653" s="289"/>
      <c r="R653" s="289"/>
      <c r="S653" s="413"/>
      <c r="T653" s="288"/>
      <c r="U653" s="80"/>
      <c r="V653" s="80"/>
      <c r="W653" s="80"/>
      <c r="X653" s="80"/>
    </row>
    <row r="654" spans="1:24" ht="15.75" customHeight="1">
      <c r="A654" s="96"/>
      <c r="B654" s="96"/>
      <c r="C654" s="97" t="str">
        <f t="shared" si="11"/>
        <v/>
      </c>
      <c r="D654" s="82"/>
      <c r="E654" s="80"/>
      <c r="F654" s="80"/>
      <c r="G654" s="451"/>
      <c r="H654" s="451"/>
      <c r="I654" s="458"/>
      <c r="J654" s="451"/>
      <c r="K654" s="452"/>
      <c r="L654" s="451"/>
      <c r="M654" s="451"/>
      <c r="N654" s="289"/>
      <c r="O654" s="289"/>
      <c r="P654" s="289"/>
      <c r="Q654" s="289"/>
      <c r="R654" s="289"/>
      <c r="S654" s="413"/>
      <c r="T654" s="288"/>
      <c r="U654" s="80"/>
      <c r="V654" s="80"/>
      <c r="W654" s="80"/>
      <c r="X654" s="80"/>
    </row>
    <row r="655" spans="1:24" ht="15.75" customHeight="1">
      <c r="A655" s="96"/>
      <c r="B655" s="96"/>
      <c r="C655" s="97" t="str">
        <f t="shared" si="11"/>
        <v/>
      </c>
      <c r="D655" s="82"/>
      <c r="E655" s="80"/>
      <c r="F655" s="80"/>
      <c r="G655" s="451"/>
      <c r="H655" s="451"/>
      <c r="I655" s="458"/>
      <c r="J655" s="451"/>
      <c r="K655" s="452"/>
      <c r="L655" s="451"/>
      <c r="M655" s="451"/>
      <c r="N655" s="289"/>
      <c r="O655" s="289"/>
      <c r="P655" s="289"/>
      <c r="Q655" s="289"/>
      <c r="R655" s="289"/>
      <c r="S655" s="413"/>
      <c r="T655" s="288"/>
      <c r="U655" s="80"/>
      <c r="V655" s="80"/>
      <c r="W655" s="80"/>
      <c r="X655" s="80"/>
    </row>
    <row r="656" spans="1:24" ht="15.75" customHeight="1">
      <c r="A656" s="96"/>
      <c r="B656" s="96"/>
      <c r="C656" s="97" t="str">
        <f t="shared" si="11"/>
        <v/>
      </c>
      <c r="D656" s="82"/>
      <c r="E656" s="80"/>
      <c r="F656" s="80"/>
      <c r="G656" s="451"/>
      <c r="H656" s="451"/>
      <c r="I656" s="458"/>
      <c r="J656" s="451"/>
      <c r="K656" s="452"/>
      <c r="L656" s="451"/>
      <c r="M656" s="451"/>
      <c r="N656" s="289"/>
      <c r="O656" s="289"/>
      <c r="P656" s="289"/>
      <c r="Q656" s="289"/>
      <c r="R656" s="289"/>
      <c r="S656" s="413"/>
      <c r="T656" s="288"/>
      <c r="U656" s="80"/>
      <c r="V656" s="80"/>
      <c r="W656" s="80"/>
      <c r="X656" s="80"/>
    </row>
    <row r="657" spans="1:24" ht="15.75" customHeight="1">
      <c r="A657" s="96"/>
      <c r="B657" s="96"/>
      <c r="C657" s="97" t="str">
        <f t="shared" ref="C657:C720" si="12">IF(B657&lt;&gt;"",TEXT(WEEKDAY(B657),"dddd"),"")</f>
        <v/>
      </c>
      <c r="D657" s="82"/>
      <c r="E657" s="80"/>
      <c r="F657" s="80"/>
      <c r="G657" s="451"/>
      <c r="H657" s="451"/>
      <c r="I657" s="458"/>
      <c r="J657" s="451"/>
      <c r="K657" s="452"/>
      <c r="L657" s="451"/>
      <c r="M657" s="451"/>
      <c r="N657" s="289"/>
      <c r="O657" s="289"/>
      <c r="P657" s="289"/>
      <c r="Q657" s="289"/>
      <c r="R657" s="289"/>
      <c r="S657" s="413"/>
      <c r="T657" s="288"/>
      <c r="U657" s="80"/>
      <c r="V657" s="80"/>
      <c r="W657" s="80"/>
      <c r="X657" s="80"/>
    </row>
    <row r="658" spans="1:24" ht="15.75" customHeight="1">
      <c r="A658" s="96"/>
      <c r="B658" s="96"/>
      <c r="C658" s="97" t="str">
        <f t="shared" si="12"/>
        <v/>
      </c>
      <c r="D658" s="82"/>
      <c r="E658" s="80"/>
      <c r="F658" s="80"/>
      <c r="G658" s="451"/>
      <c r="H658" s="451"/>
      <c r="I658" s="458"/>
      <c r="J658" s="451"/>
      <c r="K658" s="452"/>
      <c r="L658" s="451"/>
      <c r="M658" s="451"/>
      <c r="N658" s="289"/>
      <c r="O658" s="289"/>
      <c r="P658" s="289"/>
      <c r="Q658" s="289"/>
      <c r="R658" s="289"/>
      <c r="S658" s="413"/>
      <c r="T658" s="288"/>
      <c r="U658" s="80"/>
      <c r="V658" s="80"/>
      <c r="W658" s="80"/>
      <c r="X658" s="80"/>
    </row>
    <row r="659" spans="1:24" ht="15.75" customHeight="1">
      <c r="A659" s="96"/>
      <c r="B659" s="96"/>
      <c r="C659" s="97" t="str">
        <f t="shared" si="12"/>
        <v/>
      </c>
      <c r="D659" s="82"/>
      <c r="E659" s="80"/>
      <c r="F659" s="80"/>
      <c r="G659" s="451"/>
      <c r="H659" s="451"/>
      <c r="I659" s="458"/>
      <c r="J659" s="451"/>
      <c r="K659" s="452"/>
      <c r="L659" s="451"/>
      <c r="M659" s="451"/>
      <c r="N659" s="289"/>
      <c r="O659" s="289"/>
      <c r="P659" s="289"/>
      <c r="Q659" s="289"/>
      <c r="R659" s="289"/>
      <c r="S659" s="413"/>
      <c r="T659" s="288"/>
      <c r="U659" s="80"/>
      <c r="V659" s="80"/>
      <c r="W659" s="80"/>
      <c r="X659" s="80"/>
    </row>
    <row r="660" spans="1:24" ht="15.75" customHeight="1">
      <c r="A660" s="96"/>
      <c r="B660" s="96"/>
      <c r="C660" s="97" t="str">
        <f t="shared" si="12"/>
        <v/>
      </c>
      <c r="D660" s="82"/>
      <c r="E660" s="80"/>
      <c r="F660" s="80"/>
      <c r="G660" s="451"/>
      <c r="H660" s="451"/>
      <c r="I660" s="458"/>
      <c r="J660" s="451"/>
      <c r="K660" s="452"/>
      <c r="L660" s="451"/>
      <c r="M660" s="451"/>
      <c r="N660" s="289"/>
      <c r="O660" s="289"/>
      <c r="P660" s="289"/>
      <c r="Q660" s="289"/>
      <c r="R660" s="289"/>
      <c r="S660" s="413"/>
      <c r="T660" s="288"/>
      <c r="U660" s="80"/>
      <c r="V660" s="80"/>
      <c r="W660" s="80"/>
      <c r="X660" s="80"/>
    </row>
    <row r="661" spans="1:24" ht="15.75" customHeight="1">
      <c r="A661" s="96"/>
      <c r="B661" s="96"/>
      <c r="C661" s="97" t="str">
        <f t="shared" si="12"/>
        <v/>
      </c>
      <c r="D661" s="82"/>
      <c r="E661" s="80"/>
      <c r="F661" s="80"/>
      <c r="G661" s="451"/>
      <c r="H661" s="451"/>
      <c r="I661" s="458"/>
      <c r="J661" s="451"/>
      <c r="K661" s="452"/>
      <c r="L661" s="451"/>
      <c r="M661" s="451"/>
      <c r="N661" s="289"/>
      <c r="O661" s="289"/>
      <c r="P661" s="289"/>
      <c r="Q661" s="289"/>
      <c r="R661" s="289"/>
      <c r="S661" s="413"/>
      <c r="T661" s="288"/>
      <c r="U661" s="80"/>
      <c r="V661" s="80"/>
      <c r="W661" s="80"/>
      <c r="X661" s="80"/>
    </row>
    <row r="662" spans="1:24" ht="15.75" customHeight="1">
      <c r="A662" s="96"/>
      <c r="B662" s="96"/>
      <c r="C662" s="97" t="str">
        <f t="shared" si="12"/>
        <v/>
      </c>
      <c r="D662" s="82"/>
      <c r="E662" s="80"/>
      <c r="F662" s="80"/>
      <c r="G662" s="451"/>
      <c r="H662" s="451"/>
      <c r="I662" s="458"/>
      <c r="J662" s="451"/>
      <c r="K662" s="452"/>
      <c r="L662" s="451"/>
      <c r="M662" s="451"/>
      <c r="N662" s="289"/>
      <c r="O662" s="289"/>
      <c r="P662" s="289"/>
      <c r="Q662" s="289"/>
      <c r="R662" s="289"/>
      <c r="S662" s="413"/>
      <c r="T662" s="288"/>
      <c r="U662" s="80"/>
      <c r="V662" s="80"/>
      <c r="W662" s="80"/>
      <c r="X662" s="80"/>
    </row>
    <row r="663" spans="1:24" ht="15.75" customHeight="1">
      <c r="A663" s="96"/>
      <c r="B663" s="96"/>
      <c r="C663" s="97" t="str">
        <f t="shared" si="12"/>
        <v/>
      </c>
      <c r="D663" s="82"/>
      <c r="E663" s="80"/>
      <c r="F663" s="80"/>
      <c r="G663" s="451"/>
      <c r="H663" s="451"/>
      <c r="I663" s="458"/>
      <c r="J663" s="451"/>
      <c r="K663" s="452"/>
      <c r="L663" s="451"/>
      <c r="M663" s="451"/>
      <c r="N663" s="289"/>
      <c r="O663" s="289"/>
      <c r="P663" s="289"/>
      <c r="Q663" s="289"/>
      <c r="R663" s="289"/>
      <c r="S663" s="413"/>
      <c r="T663" s="288"/>
      <c r="U663" s="80"/>
      <c r="V663" s="80"/>
      <c r="W663" s="80"/>
      <c r="X663" s="80"/>
    </row>
    <row r="664" spans="1:24" ht="15.75" customHeight="1">
      <c r="A664" s="96"/>
      <c r="B664" s="96"/>
      <c r="C664" s="97" t="str">
        <f t="shared" si="12"/>
        <v/>
      </c>
      <c r="D664" s="82"/>
      <c r="E664" s="80"/>
      <c r="F664" s="80"/>
      <c r="G664" s="451"/>
      <c r="H664" s="451"/>
      <c r="I664" s="458"/>
      <c r="J664" s="451"/>
      <c r="K664" s="452"/>
      <c r="L664" s="451"/>
      <c r="M664" s="451"/>
      <c r="N664" s="289"/>
      <c r="O664" s="289"/>
      <c r="P664" s="289"/>
      <c r="Q664" s="289"/>
      <c r="R664" s="289"/>
      <c r="S664" s="413"/>
      <c r="T664" s="288"/>
      <c r="U664" s="80"/>
      <c r="V664" s="80"/>
      <c r="W664" s="80"/>
      <c r="X664" s="80"/>
    </row>
    <row r="665" spans="1:24" ht="15.75" customHeight="1">
      <c r="A665" s="96"/>
      <c r="B665" s="96"/>
      <c r="C665" s="97" t="str">
        <f t="shared" si="12"/>
        <v/>
      </c>
      <c r="D665" s="82"/>
      <c r="E665" s="80"/>
      <c r="F665" s="80"/>
      <c r="G665" s="451"/>
      <c r="H665" s="451"/>
      <c r="I665" s="458"/>
      <c r="J665" s="451"/>
      <c r="K665" s="452"/>
      <c r="L665" s="451"/>
      <c r="M665" s="451"/>
      <c r="N665" s="289"/>
      <c r="O665" s="289"/>
      <c r="P665" s="289"/>
      <c r="Q665" s="289"/>
      <c r="R665" s="289"/>
      <c r="S665" s="413"/>
      <c r="T665" s="288"/>
      <c r="U665" s="80"/>
      <c r="V665" s="80"/>
      <c r="W665" s="80"/>
      <c r="X665" s="80"/>
    </row>
    <row r="666" spans="1:24" ht="15.75" customHeight="1">
      <c r="A666" s="96"/>
      <c r="B666" s="96"/>
      <c r="C666" s="97" t="str">
        <f t="shared" si="12"/>
        <v/>
      </c>
      <c r="D666" s="82"/>
      <c r="E666" s="80"/>
      <c r="F666" s="80"/>
      <c r="G666" s="451"/>
      <c r="H666" s="451"/>
      <c r="I666" s="458"/>
      <c r="J666" s="451"/>
      <c r="K666" s="452"/>
      <c r="L666" s="451"/>
      <c r="M666" s="451"/>
      <c r="N666" s="289"/>
      <c r="O666" s="289"/>
      <c r="P666" s="289"/>
      <c r="Q666" s="289"/>
      <c r="R666" s="289"/>
      <c r="S666" s="413"/>
      <c r="T666" s="288"/>
      <c r="U666" s="80"/>
      <c r="V666" s="80"/>
      <c r="W666" s="80"/>
      <c r="X666" s="80"/>
    </row>
    <row r="667" spans="1:24" ht="15.75" customHeight="1">
      <c r="A667" s="96"/>
      <c r="B667" s="96"/>
      <c r="C667" s="97" t="str">
        <f t="shared" si="12"/>
        <v/>
      </c>
      <c r="D667" s="82"/>
      <c r="E667" s="80"/>
      <c r="F667" s="80"/>
      <c r="G667" s="451"/>
      <c r="H667" s="451"/>
      <c r="I667" s="458"/>
      <c r="J667" s="451"/>
      <c r="K667" s="452"/>
      <c r="L667" s="451"/>
      <c r="M667" s="451"/>
      <c r="N667" s="289"/>
      <c r="O667" s="289"/>
      <c r="P667" s="289"/>
      <c r="Q667" s="289"/>
      <c r="R667" s="289"/>
      <c r="S667" s="413"/>
      <c r="T667" s="288"/>
      <c r="U667" s="80"/>
      <c r="V667" s="80"/>
      <c r="W667" s="80"/>
      <c r="X667" s="80"/>
    </row>
    <row r="668" spans="1:24" ht="15.75" customHeight="1">
      <c r="A668" s="96"/>
      <c r="B668" s="96"/>
      <c r="C668" s="97" t="str">
        <f t="shared" si="12"/>
        <v/>
      </c>
      <c r="D668" s="82"/>
      <c r="E668" s="80"/>
      <c r="F668" s="80"/>
      <c r="G668" s="451"/>
      <c r="H668" s="451"/>
      <c r="I668" s="458"/>
      <c r="J668" s="451"/>
      <c r="K668" s="452"/>
      <c r="L668" s="451"/>
      <c r="M668" s="451"/>
      <c r="N668" s="289"/>
      <c r="O668" s="289"/>
      <c r="P668" s="289"/>
      <c r="Q668" s="289"/>
      <c r="R668" s="289"/>
      <c r="S668" s="413"/>
      <c r="T668" s="288"/>
      <c r="U668" s="80"/>
      <c r="V668" s="80"/>
      <c r="W668" s="80"/>
      <c r="X668" s="80"/>
    </row>
    <row r="669" spans="1:24" ht="15.75" customHeight="1">
      <c r="A669" s="96"/>
      <c r="B669" s="96"/>
      <c r="C669" s="97" t="str">
        <f t="shared" si="12"/>
        <v/>
      </c>
      <c r="D669" s="82"/>
      <c r="E669" s="80"/>
      <c r="F669" s="80"/>
      <c r="G669" s="451"/>
      <c r="H669" s="451"/>
      <c r="I669" s="458"/>
      <c r="J669" s="451"/>
      <c r="K669" s="452"/>
      <c r="L669" s="451"/>
      <c r="M669" s="451"/>
      <c r="N669" s="289"/>
      <c r="O669" s="289"/>
      <c r="P669" s="289"/>
      <c r="Q669" s="289"/>
      <c r="R669" s="289"/>
      <c r="S669" s="413"/>
      <c r="T669" s="288"/>
      <c r="U669" s="80"/>
      <c r="V669" s="80"/>
      <c r="W669" s="80"/>
      <c r="X669" s="80"/>
    </row>
    <row r="670" spans="1:24" ht="15.75" customHeight="1">
      <c r="A670" s="96"/>
      <c r="B670" s="96"/>
      <c r="C670" s="97" t="str">
        <f t="shared" si="12"/>
        <v/>
      </c>
      <c r="D670" s="82"/>
      <c r="E670" s="80"/>
      <c r="F670" s="80"/>
      <c r="G670" s="451"/>
      <c r="H670" s="451"/>
      <c r="I670" s="458"/>
      <c r="J670" s="451"/>
      <c r="K670" s="452"/>
      <c r="L670" s="451"/>
      <c r="M670" s="451"/>
      <c r="N670" s="289"/>
      <c r="O670" s="289"/>
      <c r="P670" s="289"/>
      <c r="Q670" s="289"/>
      <c r="R670" s="289"/>
      <c r="S670" s="413"/>
      <c r="T670" s="288"/>
      <c r="U670" s="80"/>
      <c r="V670" s="80"/>
      <c r="W670" s="80"/>
      <c r="X670" s="80"/>
    </row>
    <row r="671" spans="1:24" ht="15.75" customHeight="1">
      <c r="A671" s="96"/>
      <c r="B671" s="96"/>
      <c r="C671" s="97" t="str">
        <f t="shared" si="12"/>
        <v/>
      </c>
      <c r="D671" s="82"/>
      <c r="E671" s="80"/>
      <c r="F671" s="80"/>
      <c r="G671" s="451"/>
      <c r="H671" s="451"/>
      <c r="I671" s="458"/>
      <c r="J671" s="451"/>
      <c r="K671" s="452"/>
      <c r="L671" s="451"/>
      <c r="M671" s="451"/>
      <c r="N671" s="289"/>
      <c r="O671" s="289"/>
      <c r="P671" s="289"/>
      <c r="Q671" s="289"/>
      <c r="R671" s="289"/>
      <c r="S671" s="413"/>
      <c r="T671" s="288"/>
      <c r="U671" s="80"/>
      <c r="V671" s="80"/>
      <c r="W671" s="80"/>
      <c r="X671" s="80"/>
    </row>
    <row r="672" spans="1:24" ht="15.75" customHeight="1">
      <c r="A672" s="96"/>
      <c r="B672" s="96"/>
      <c r="C672" s="97" t="str">
        <f t="shared" si="12"/>
        <v/>
      </c>
      <c r="D672" s="82"/>
      <c r="E672" s="80"/>
      <c r="F672" s="80"/>
      <c r="G672" s="451"/>
      <c r="H672" s="451"/>
      <c r="I672" s="458"/>
      <c r="J672" s="451"/>
      <c r="K672" s="452"/>
      <c r="L672" s="451"/>
      <c r="M672" s="451"/>
      <c r="N672" s="289"/>
      <c r="O672" s="289"/>
      <c r="P672" s="289"/>
      <c r="Q672" s="289"/>
      <c r="R672" s="289"/>
      <c r="S672" s="413"/>
      <c r="T672" s="288"/>
      <c r="U672" s="80"/>
      <c r="V672" s="80"/>
      <c r="W672" s="80"/>
      <c r="X672" s="80"/>
    </row>
    <row r="673" spans="1:24" ht="15.75" customHeight="1">
      <c r="A673" s="96"/>
      <c r="B673" s="96"/>
      <c r="C673" s="97" t="str">
        <f t="shared" si="12"/>
        <v/>
      </c>
      <c r="D673" s="82"/>
      <c r="E673" s="80"/>
      <c r="F673" s="80"/>
      <c r="G673" s="451"/>
      <c r="H673" s="451"/>
      <c r="I673" s="458"/>
      <c r="J673" s="451"/>
      <c r="K673" s="452"/>
      <c r="L673" s="451"/>
      <c r="M673" s="451"/>
      <c r="N673" s="289"/>
      <c r="O673" s="289"/>
      <c r="P673" s="289"/>
      <c r="Q673" s="289"/>
      <c r="R673" s="289"/>
      <c r="S673" s="413"/>
      <c r="T673" s="288"/>
      <c r="U673" s="80"/>
      <c r="V673" s="80"/>
      <c r="W673" s="80"/>
      <c r="X673" s="80"/>
    </row>
    <row r="674" spans="1:24" ht="15.75" customHeight="1">
      <c r="A674" s="96"/>
      <c r="B674" s="96"/>
      <c r="C674" s="97" t="str">
        <f t="shared" si="12"/>
        <v/>
      </c>
      <c r="D674" s="82"/>
      <c r="E674" s="80"/>
      <c r="F674" s="80"/>
      <c r="G674" s="451"/>
      <c r="H674" s="451"/>
      <c r="I674" s="458"/>
      <c r="J674" s="451"/>
      <c r="K674" s="452"/>
      <c r="L674" s="451"/>
      <c r="M674" s="451"/>
      <c r="N674" s="289"/>
      <c r="O674" s="289"/>
      <c r="P674" s="289"/>
      <c r="Q674" s="289"/>
      <c r="R674" s="289"/>
      <c r="S674" s="413"/>
      <c r="T674" s="288"/>
      <c r="U674" s="80"/>
      <c r="V674" s="80"/>
      <c r="W674" s="80"/>
      <c r="X674" s="80"/>
    </row>
    <row r="675" spans="1:24" ht="15.75" customHeight="1">
      <c r="A675" s="96"/>
      <c r="B675" s="96"/>
      <c r="C675" s="97" t="str">
        <f t="shared" si="12"/>
        <v/>
      </c>
      <c r="D675" s="82"/>
      <c r="E675" s="80"/>
      <c r="F675" s="80"/>
      <c r="G675" s="451"/>
      <c r="H675" s="451"/>
      <c r="I675" s="458"/>
      <c r="J675" s="451"/>
      <c r="K675" s="452"/>
      <c r="L675" s="451"/>
      <c r="M675" s="451"/>
      <c r="N675" s="289"/>
      <c r="O675" s="289"/>
      <c r="P675" s="289"/>
      <c r="Q675" s="289"/>
      <c r="R675" s="289"/>
      <c r="S675" s="413"/>
      <c r="T675" s="288"/>
      <c r="U675" s="80"/>
      <c r="V675" s="80"/>
      <c r="W675" s="80"/>
      <c r="X675" s="80"/>
    </row>
    <row r="676" spans="1:24" ht="15.75" customHeight="1">
      <c r="A676" s="96"/>
      <c r="B676" s="96"/>
      <c r="C676" s="97" t="str">
        <f t="shared" si="12"/>
        <v/>
      </c>
      <c r="D676" s="82"/>
      <c r="E676" s="80"/>
      <c r="F676" s="80"/>
      <c r="G676" s="451"/>
      <c r="H676" s="451"/>
      <c r="I676" s="458"/>
      <c r="J676" s="451"/>
      <c r="K676" s="452"/>
      <c r="L676" s="451"/>
      <c r="M676" s="451"/>
      <c r="N676" s="289"/>
      <c r="O676" s="289"/>
      <c r="P676" s="289"/>
      <c r="Q676" s="289"/>
      <c r="R676" s="289"/>
      <c r="S676" s="413"/>
      <c r="T676" s="288"/>
      <c r="U676" s="80"/>
      <c r="V676" s="80"/>
      <c r="W676" s="80"/>
      <c r="X676" s="80"/>
    </row>
    <row r="677" spans="1:24" ht="15.75" customHeight="1">
      <c r="A677" s="96"/>
      <c r="B677" s="96"/>
      <c r="C677" s="97" t="str">
        <f t="shared" si="12"/>
        <v/>
      </c>
      <c r="D677" s="82"/>
      <c r="E677" s="80"/>
      <c r="F677" s="80"/>
      <c r="G677" s="451"/>
      <c r="H677" s="451"/>
      <c r="I677" s="458"/>
      <c r="J677" s="451"/>
      <c r="K677" s="452"/>
      <c r="L677" s="451"/>
      <c r="M677" s="451"/>
      <c r="N677" s="289"/>
      <c r="O677" s="289"/>
      <c r="P677" s="289"/>
      <c r="Q677" s="289"/>
      <c r="R677" s="289"/>
      <c r="S677" s="413"/>
      <c r="T677" s="288"/>
      <c r="U677" s="80"/>
      <c r="V677" s="80"/>
      <c r="W677" s="80"/>
      <c r="X677" s="80"/>
    </row>
    <row r="678" spans="1:24" ht="15.75" customHeight="1">
      <c r="A678" s="96"/>
      <c r="B678" s="96"/>
      <c r="C678" s="97" t="str">
        <f t="shared" si="12"/>
        <v/>
      </c>
      <c r="D678" s="82"/>
      <c r="E678" s="80"/>
      <c r="F678" s="80"/>
      <c r="G678" s="451"/>
      <c r="H678" s="451"/>
      <c r="I678" s="458"/>
      <c r="J678" s="451"/>
      <c r="K678" s="452"/>
      <c r="L678" s="451"/>
      <c r="M678" s="451"/>
      <c r="N678" s="289"/>
      <c r="O678" s="289"/>
      <c r="P678" s="289"/>
      <c r="Q678" s="289"/>
      <c r="R678" s="289"/>
      <c r="S678" s="413"/>
      <c r="T678" s="288"/>
      <c r="U678" s="80"/>
      <c r="V678" s="80"/>
      <c r="W678" s="80"/>
      <c r="X678" s="80"/>
    </row>
    <row r="679" spans="1:24" ht="15.75" customHeight="1">
      <c r="A679" s="96"/>
      <c r="B679" s="96"/>
      <c r="C679" s="97" t="str">
        <f t="shared" si="12"/>
        <v/>
      </c>
      <c r="D679" s="82"/>
      <c r="E679" s="80"/>
      <c r="F679" s="80"/>
      <c r="G679" s="451"/>
      <c r="H679" s="451"/>
      <c r="I679" s="458"/>
      <c r="J679" s="451"/>
      <c r="K679" s="452"/>
      <c r="L679" s="451"/>
      <c r="M679" s="451"/>
      <c r="N679" s="289"/>
      <c r="O679" s="289"/>
      <c r="P679" s="289"/>
      <c r="Q679" s="289"/>
      <c r="R679" s="289"/>
      <c r="S679" s="413"/>
      <c r="T679" s="288"/>
      <c r="U679" s="80"/>
      <c r="V679" s="80"/>
      <c r="W679" s="80"/>
      <c r="X679" s="80"/>
    </row>
    <row r="680" spans="1:24" ht="15.75" customHeight="1">
      <c r="A680" s="96"/>
      <c r="B680" s="96"/>
      <c r="C680" s="97" t="str">
        <f t="shared" si="12"/>
        <v/>
      </c>
      <c r="D680" s="82"/>
      <c r="E680" s="80"/>
      <c r="F680" s="80"/>
      <c r="G680" s="451"/>
      <c r="H680" s="451"/>
      <c r="I680" s="458"/>
      <c r="J680" s="451"/>
      <c r="K680" s="452"/>
      <c r="L680" s="451"/>
      <c r="M680" s="451"/>
      <c r="N680" s="289"/>
      <c r="O680" s="289"/>
      <c r="P680" s="289"/>
      <c r="Q680" s="289"/>
      <c r="R680" s="289"/>
      <c r="S680" s="413"/>
      <c r="T680" s="288"/>
      <c r="U680" s="80"/>
      <c r="V680" s="80"/>
      <c r="W680" s="80"/>
      <c r="X680" s="80"/>
    </row>
    <row r="681" spans="1:24" ht="15.75" customHeight="1">
      <c r="A681" s="96"/>
      <c r="B681" s="96"/>
      <c r="C681" s="97" t="str">
        <f t="shared" si="12"/>
        <v/>
      </c>
      <c r="D681" s="82"/>
      <c r="E681" s="80"/>
      <c r="F681" s="80"/>
      <c r="G681" s="451"/>
      <c r="H681" s="451"/>
      <c r="I681" s="458"/>
      <c r="J681" s="451"/>
      <c r="K681" s="452"/>
      <c r="L681" s="451"/>
      <c r="M681" s="451"/>
      <c r="N681" s="289"/>
      <c r="O681" s="289"/>
      <c r="P681" s="289"/>
      <c r="Q681" s="289"/>
      <c r="R681" s="289"/>
      <c r="S681" s="413"/>
      <c r="T681" s="288"/>
      <c r="U681" s="80"/>
      <c r="V681" s="80"/>
      <c r="W681" s="80"/>
      <c r="X681" s="80"/>
    </row>
    <row r="682" spans="1:24" ht="15.75" customHeight="1">
      <c r="A682" s="96"/>
      <c r="B682" s="96"/>
      <c r="C682" s="97" t="str">
        <f t="shared" si="12"/>
        <v/>
      </c>
      <c r="D682" s="82"/>
      <c r="E682" s="80"/>
      <c r="F682" s="80"/>
      <c r="G682" s="451"/>
      <c r="H682" s="451"/>
      <c r="I682" s="458"/>
      <c r="J682" s="451"/>
      <c r="K682" s="452"/>
      <c r="L682" s="451"/>
      <c r="M682" s="451"/>
      <c r="N682" s="289"/>
      <c r="O682" s="289"/>
      <c r="P682" s="289"/>
      <c r="Q682" s="289"/>
      <c r="R682" s="289"/>
      <c r="S682" s="413"/>
      <c r="T682" s="288"/>
      <c r="U682" s="80"/>
      <c r="V682" s="80"/>
      <c r="W682" s="80"/>
      <c r="X682" s="80"/>
    </row>
    <row r="683" spans="1:24" ht="15.75" customHeight="1">
      <c r="A683" s="96"/>
      <c r="B683" s="96"/>
      <c r="C683" s="97" t="str">
        <f t="shared" si="12"/>
        <v/>
      </c>
      <c r="D683" s="82"/>
      <c r="E683" s="80"/>
      <c r="F683" s="80"/>
      <c r="G683" s="451"/>
      <c r="H683" s="451"/>
      <c r="I683" s="458"/>
      <c r="J683" s="451"/>
      <c r="K683" s="452"/>
      <c r="L683" s="451"/>
      <c r="M683" s="451"/>
      <c r="N683" s="289"/>
      <c r="O683" s="289"/>
      <c r="P683" s="289"/>
      <c r="Q683" s="289"/>
      <c r="R683" s="289"/>
      <c r="S683" s="413"/>
      <c r="T683" s="288"/>
      <c r="U683" s="80"/>
      <c r="V683" s="80"/>
      <c r="W683" s="80"/>
      <c r="X683" s="80"/>
    </row>
    <row r="684" spans="1:24" ht="15.75" customHeight="1">
      <c r="A684" s="96"/>
      <c r="B684" s="96"/>
      <c r="C684" s="97" t="str">
        <f t="shared" si="12"/>
        <v/>
      </c>
      <c r="D684" s="82"/>
      <c r="E684" s="80"/>
      <c r="F684" s="80"/>
      <c r="G684" s="451"/>
      <c r="H684" s="451"/>
      <c r="I684" s="458"/>
      <c r="J684" s="451"/>
      <c r="K684" s="452"/>
      <c r="L684" s="451"/>
      <c r="M684" s="451"/>
      <c r="N684" s="289"/>
      <c r="O684" s="289"/>
      <c r="P684" s="289"/>
      <c r="Q684" s="289"/>
      <c r="R684" s="289"/>
      <c r="S684" s="413"/>
      <c r="T684" s="288"/>
      <c r="U684" s="80"/>
      <c r="V684" s="80"/>
      <c r="W684" s="80"/>
      <c r="X684" s="80"/>
    </row>
    <row r="685" spans="1:24" ht="15.75" customHeight="1">
      <c r="A685" s="96"/>
      <c r="B685" s="96"/>
      <c r="C685" s="97" t="str">
        <f t="shared" si="12"/>
        <v/>
      </c>
      <c r="D685" s="82"/>
      <c r="E685" s="80"/>
      <c r="F685" s="80"/>
      <c r="G685" s="451"/>
      <c r="H685" s="451"/>
      <c r="I685" s="458"/>
      <c r="J685" s="451"/>
      <c r="K685" s="452"/>
      <c r="L685" s="451"/>
      <c r="M685" s="451"/>
      <c r="N685" s="289"/>
      <c r="O685" s="289"/>
      <c r="P685" s="289"/>
      <c r="Q685" s="289"/>
      <c r="R685" s="289"/>
      <c r="S685" s="413"/>
      <c r="T685" s="288"/>
      <c r="U685" s="80"/>
      <c r="V685" s="80"/>
      <c r="W685" s="80"/>
      <c r="X685" s="80"/>
    </row>
    <row r="686" spans="1:24" ht="15.75" customHeight="1">
      <c r="A686" s="96"/>
      <c r="B686" s="96"/>
      <c r="C686" s="97" t="str">
        <f t="shared" si="12"/>
        <v/>
      </c>
      <c r="D686" s="82"/>
      <c r="E686" s="80"/>
      <c r="F686" s="80"/>
      <c r="G686" s="451"/>
      <c r="H686" s="451"/>
      <c r="I686" s="458"/>
      <c r="J686" s="451"/>
      <c r="K686" s="452"/>
      <c r="L686" s="451"/>
      <c r="M686" s="451"/>
      <c r="N686" s="289"/>
      <c r="O686" s="289"/>
      <c r="P686" s="289"/>
      <c r="Q686" s="289"/>
      <c r="R686" s="289"/>
      <c r="S686" s="413"/>
      <c r="T686" s="288"/>
      <c r="U686" s="80"/>
      <c r="V686" s="80"/>
      <c r="W686" s="80"/>
      <c r="X686" s="80"/>
    </row>
    <row r="687" spans="1:24" ht="15.75" customHeight="1">
      <c r="A687" s="96"/>
      <c r="B687" s="96"/>
      <c r="C687" s="97" t="str">
        <f t="shared" si="12"/>
        <v/>
      </c>
      <c r="D687" s="82"/>
      <c r="E687" s="80"/>
      <c r="F687" s="80"/>
      <c r="G687" s="451"/>
      <c r="H687" s="451"/>
      <c r="I687" s="458"/>
      <c r="J687" s="451"/>
      <c r="K687" s="452"/>
      <c r="L687" s="451"/>
      <c r="M687" s="451"/>
      <c r="N687" s="289"/>
      <c r="O687" s="289"/>
      <c r="P687" s="289"/>
      <c r="Q687" s="289"/>
      <c r="R687" s="289"/>
      <c r="S687" s="413"/>
      <c r="T687" s="288"/>
      <c r="U687" s="80"/>
      <c r="V687" s="80"/>
      <c r="W687" s="80"/>
      <c r="X687" s="80"/>
    </row>
    <row r="688" spans="1:24" ht="15.75" customHeight="1">
      <c r="A688" s="96"/>
      <c r="B688" s="96"/>
      <c r="C688" s="97" t="str">
        <f t="shared" si="12"/>
        <v/>
      </c>
      <c r="D688" s="82"/>
      <c r="E688" s="80"/>
      <c r="F688" s="80"/>
      <c r="G688" s="451"/>
      <c r="H688" s="451"/>
      <c r="I688" s="458"/>
      <c r="J688" s="451"/>
      <c r="K688" s="452"/>
      <c r="L688" s="451"/>
      <c r="M688" s="451"/>
      <c r="N688" s="289"/>
      <c r="O688" s="289"/>
      <c r="P688" s="289"/>
      <c r="Q688" s="289"/>
      <c r="R688" s="289"/>
      <c r="S688" s="413"/>
      <c r="T688" s="288"/>
      <c r="U688" s="80"/>
      <c r="V688" s="80"/>
      <c r="W688" s="80"/>
      <c r="X688" s="80"/>
    </row>
    <row r="689" spans="1:24" ht="15.75" customHeight="1">
      <c r="A689" s="96"/>
      <c r="B689" s="96"/>
      <c r="C689" s="97" t="str">
        <f t="shared" si="12"/>
        <v/>
      </c>
      <c r="D689" s="82"/>
      <c r="E689" s="80"/>
      <c r="F689" s="80"/>
      <c r="G689" s="451"/>
      <c r="H689" s="451"/>
      <c r="I689" s="458"/>
      <c r="J689" s="451"/>
      <c r="K689" s="452"/>
      <c r="L689" s="451"/>
      <c r="M689" s="451"/>
      <c r="N689" s="289"/>
      <c r="O689" s="289"/>
      <c r="P689" s="289"/>
      <c r="Q689" s="289"/>
      <c r="R689" s="289"/>
      <c r="S689" s="413"/>
      <c r="T689" s="288"/>
      <c r="U689" s="80"/>
      <c r="V689" s="80"/>
      <c r="W689" s="80"/>
      <c r="X689" s="80"/>
    </row>
    <row r="690" spans="1:24" ht="15.75" customHeight="1">
      <c r="A690" s="96"/>
      <c r="B690" s="96"/>
      <c r="C690" s="97" t="str">
        <f t="shared" si="12"/>
        <v/>
      </c>
      <c r="D690" s="82"/>
      <c r="E690" s="80"/>
      <c r="F690" s="80"/>
      <c r="G690" s="451"/>
      <c r="H690" s="451"/>
      <c r="I690" s="458"/>
      <c r="J690" s="451"/>
      <c r="K690" s="452"/>
      <c r="L690" s="451"/>
      <c r="M690" s="451"/>
      <c r="N690" s="289"/>
      <c r="O690" s="289"/>
      <c r="P690" s="289"/>
      <c r="Q690" s="289"/>
      <c r="R690" s="289"/>
      <c r="S690" s="413"/>
      <c r="T690" s="288"/>
      <c r="U690" s="80"/>
      <c r="V690" s="80"/>
      <c r="W690" s="80"/>
      <c r="X690" s="80"/>
    </row>
    <row r="691" spans="1:24" ht="15.75" customHeight="1">
      <c r="A691" s="96"/>
      <c r="B691" s="96"/>
      <c r="C691" s="97" t="str">
        <f t="shared" si="12"/>
        <v/>
      </c>
      <c r="D691" s="82"/>
      <c r="E691" s="80"/>
      <c r="F691" s="80"/>
      <c r="G691" s="451"/>
      <c r="H691" s="451"/>
      <c r="I691" s="458"/>
      <c r="J691" s="451"/>
      <c r="K691" s="452"/>
      <c r="L691" s="451"/>
      <c r="M691" s="451"/>
      <c r="N691" s="289"/>
      <c r="O691" s="289"/>
      <c r="P691" s="289"/>
      <c r="Q691" s="289"/>
      <c r="R691" s="289"/>
      <c r="S691" s="413"/>
      <c r="T691" s="288"/>
      <c r="U691" s="80"/>
      <c r="V691" s="80"/>
      <c r="W691" s="80"/>
      <c r="X691" s="80"/>
    </row>
    <row r="692" spans="1:24" ht="15.75" customHeight="1">
      <c r="A692" s="96"/>
      <c r="B692" s="96"/>
      <c r="C692" s="97" t="str">
        <f t="shared" si="12"/>
        <v/>
      </c>
      <c r="D692" s="82"/>
      <c r="E692" s="80"/>
      <c r="F692" s="80"/>
      <c r="G692" s="451"/>
      <c r="H692" s="451"/>
      <c r="I692" s="458"/>
      <c r="J692" s="451"/>
      <c r="K692" s="452"/>
      <c r="L692" s="451"/>
      <c r="M692" s="451"/>
      <c r="N692" s="289"/>
      <c r="O692" s="289"/>
      <c r="P692" s="289"/>
      <c r="Q692" s="289"/>
      <c r="R692" s="289"/>
      <c r="S692" s="413"/>
      <c r="T692" s="288"/>
      <c r="U692" s="80"/>
      <c r="V692" s="80"/>
      <c r="W692" s="80"/>
      <c r="X692" s="80"/>
    </row>
    <row r="693" spans="1:24" ht="15.75" customHeight="1">
      <c r="A693" s="96"/>
      <c r="B693" s="96"/>
      <c r="C693" s="97" t="str">
        <f t="shared" si="12"/>
        <v/>
      </c>
      <c r="D693" s="82"/>
      <c r="E693" s="80"/>
      <c r="F693" s="80"/>
      <c r="G693" s="451"/>
      <c r="H693" s="451"/>
      <c r="I693" s="458"/>
      <c r="J693" s="451"/>
      <c r="K693" s="452"/>
      <c r="L693" s="451"/>
      <c r="M693" s="451"/>
      <c r="N693" s="289"/>
      <c r="O693" s="289"/>
      <c r="P693" s="289"/>
      <c r="Q693" s="289"/>
      <c r="R693" s="289"/>
      <c r="S693" s="413"/>
      <c r="T693" s="288"/>
      <c r="U693" s="80"/>
      <c r="V693" s="80"/>
      <c r="W693" s="80"/>
      <c r="X693" s="80"/>
    </row>
    <row r="694" spans="1:24" ht="15.75" customHeight="1">
      <c r="A694" s="96"/>
      <c r="B694" s="96"/>
      <c r="C694" s="97" t="str">
        <f t="shared" si="12"/>
        <v/>
      </c>
      <c r="D694" s="82"/>
      <c r="E694" s="80"/>
      <c r="F694" s="80"/>
      <c r="G694" s="451"/>
      <c r="H694" s="451"/>
      <c r="I694" s="458"/>
      <c r="J694" s="451"/>
      <c r="K694" s="452"/>
      <c r="L694" s="451"/>
      <c r="M694" s="451"/>
      <c r="N694" s="289"/>
      <c r="O694" s="289"/>
      <c r="P694" s="289"/>
      <c r="Q694" s="289"/>
      <c r="R694" s="289"/>
      <c r="S694" s="413"/>
      <c r="T694" s="288"/>
      <c r="U694" s="80"/>
      <c r="V694" s="80"/>
      <c r="W694" s="80"/>
      <c r="X694" s="80"/>
    </row>
    <row r="695" spans="1:24" ht="15.75" customHeight="1">
      <c r="A695" s="96"/>
      <c r="B695" s="96"/>
      <c r="C695" s="97" t="str">
        <f t="shared" si="12"/>
        <v/>
      </c>
      <c r="D695" s="82"/>
      <c r="E695" s="80"/>
      <c r="F695" s="80"/>
      <c r="G695" s="451"/>
      <c r="H695" s="451"/>
      <c r="I695" s="458"/>
      <c r="J695" s="451"/>
      <c r="K695" s="452"/>
      <c r="L695" s="451"/>
      <c r="M695" s="451"/>
      <c r="N695" s="289"/>
      <c r="O695" s="289"/>
      <c r="P695" s="289"/>
      <c r="Q695" s="289"/>
      <c r="R695" s="289"/>
      <c r="S695" s="413"/>
      <c r="T695" s="288"/>
      <c r="U695" s="80"/>
      <c r="V695" s="80"/>
      <c r="W695" s="80"/>
      <c r="X695" s="80"/>
    </row>
    <row r="696" spans="1:24" ht="15.75" customHeight="1">
      <c r="A696" s="96"/>
      <c r="B696" s="96"/>
      <c r="C696" s="97" t="str">
        <f t="shared" si="12"/>
        <v/>
      </c>
      <c r="D696" s="82"/>
      <c r="E696" s="80"/>
      <c r="F696" s="80"/>
      <c r="G696" s="451"/>
      <c r="H696" s="451"/>
      <c r="I696" s="458"/>
      <c r="J696" s="451"/>
      <c r="K696" s="452"/>
      <c r="L696" s="451"/>
      <c r="M696" s="451"/>
      <c r="N696" s="289"/>
      <c r="O696" s="289"/>
      <c r="P696" s="289"/>
      <c r="Q696" s="289"/>
      <c r="R696" s="289"/>
      <c r="S696" s="413"/>
      <c r="T696" s="288"/>
      <c r="U696" s="80"/>
      <c r="V696" s="80"/>
      <c r="W696" s="80"/>
      <c r="X696" s="80"/>
    </row>
    <row r="697" spans="1:24" ht="15.75" customHeight="1">
      <c r="A697" s="96"/>
      <c r="B697" s="96"/>
      <c r="C697" s="97" t="str">
        <f t="shared" si="12"/>
        <v/>
      </c>
      <c r="D697" s="82"/>
      <c r="E697" s="80"/>
      <c r="F697" s="80"/>
      <c r="G697" s="451"/>
      <c r="H697" s="451"/>
      <c r="I697" s="458"/>
      <c r="J697" s="451"/>
      <c r="K697" s="452"/>
      <c r="L697" s="451"/>
      <c r="M697" s="451"/>
      <c r="N697" s="289"/>
      <c r="O697" s="289"/>
      <c r="P697" s="289"/>
      <c r="Q697" s="289"/>
      <c r="R697" s="289"/>
      <c r="S697" s="413"/>
      <c r="T697" s="288"/>
      <c r="U697" s="80"/>
      <c r="V697" s="80"/>
      <c r="W697" s="80"/>
      <c r="X697" s="80"/>
    </row>
    <row r="698" spans="1:24" ht="15.75" customHeight="1">
      <c r="A698" s="96"/>
      <c r="B698" s="96"/>
      <c r="C698" s="97" t="str">
        <f t="shared" si="12"/>
        <v/>
      </c>
      <c r="D698" s="82"/>
      <c r="E698" s="80"/>
      <c r="F698" s="80"/>
      <c r="G698" s="451"/>
      <c r="H698" s="451"/>
      <c r="I698" s="458"/>
      <c r="J698" s="451"/>
      <c r="K698" s="452"/>
      <c r="L698" s="451"/>
      <c r="M698" s="451"/>
      <c r="N698" s="289"/>
      <c r="O698" s="289"/>
      <c r="P698" s="289"/>
      <c r="Q698" s="289"/>
      <c r="R698" s="289"/>
      <c r="S698" s="413"/>
      <c r="T698" s="288"/>
      <c r="U698" s="80"/>
      <c r="V698" s="80"/>
      <c r="W698" s="80"/>
      <c r="X698" s="80"/>
    </row>
    <row r="699" spans="1:24" ht="15.75" customHeight="1">
      <c r="A699" s="96"/>
      <c r="B699" s="96"/>
      <c r="C699" s="97" t="str">
        <f t="shared" si="12"/>
        <v/>
      </c>
      <c r="D699" s="82"/>
      <c r="E699" s="80"/>
      <c r="F699" s="80"/>
      <c r="G699" s="451"/>
      <c r="H699" s="451"/>
      <c r="I699" s="458"/>
      <c r="J699" s="451"/>
      <c r="K699" s="452"/>
      <c r="L699" s="451"/>
      <c r="M699" s="451"/>
      <c r="N699" s="289"/>
      <c r="O699" s="289"/>
      <c r="P699" s="289"/>
      <c r="Q699" s="289"/>
      <c r="R699" s="289"/>
      <c r="S699" s="413"/>
      <c r="T699" s="288"/>
      <c r="U699" s="80"/>
      <c r="V699" s="80"/>
      <c r="W699" s="80"/>
      <c r="X699" s="80"/>
    </row>
    <row r="700" spans="1:24" ht="15.75" customHeight="1">
      <c r="A700" s="96"/>
      <c r="B700" s="96"/>
      <c r="C700" s="97" t="str">
        <f t="shared" si="12"/>
        <v/>
      </c>
      <c r="D700" s="82"/>
      <c r="E700" s="80"/>
      <c r="F700" s="80"/>
      <c r="G700" s="451"/>
      <c r="H700" s="451"/>
      <c r="I700" s="458"/>
      <c r="J700" s="451"/>
      <c r="K700" s="452"/>
      <c r="L700" s="451"/>
      <c r="M700" s="451"/>
      <c r="N700" s="289"/>
      <c r="O700" s="289"/>
      <c r="P700" s="289"/>
      <c r="Q700" s="289"/>
      <c r="R700" s="289"/>
      <c r="S700" s="413"/>
      <c r="T700" s="288"/>
      <c r="U700" s="80"/>
      <c r="V700" s="80"/>
      <c r="W700" s="80"/>
      <c r="X700" s="80"/>
    </row>
    <row r="701" spans="1:24" ht="15.75" customHeight="1">
      <c r="A701" s="96"/>
      <c r="B701" s="96"/>
      <c r="C701" s="97" t="str">
        <f t="shared" si="12"/>
        <v/>
      </c>
      <c r="D701" s="82"/>
      <c r="E701" s="80"/>
      <c r="F701" s="80"/>
      <c r="G701" s="451"/>
      <c r="H701" s="451"/>
      <c r="I701" s="458"/>
      <c r="J701" s="451"/>
      <c r="K701" s="452"/>
      <c r="L701" s="451"/>
      <c r="M701" s="451"/>
      <c r="N701" s="289"/>
      <c r="O701" s="289"/>
      <c r="P701" s="289"/>
      <c r="Q701" s="289"/>
      <c r="R701" s="289"/>
      <c r="S701" s="413"/>
      <c r="T701" s="288"/>
      <c r="U701" s="80"/>
      <c r="V701" s="80"/>
      <c r="W701" s="80"/>
      <c r="X701" s="80"/>
    </row>
    <row r="702" spans="1:24" ht="15.75" customHeight="1">
      <c r="A702" s="96"/>
      <c r="B702" s="96"/>
      <c r="C702" s="97" t="str">
        <f t="shared" si="12"/>
        <v/>
      </c>
      <c r="D702" s="82"/>
      <c r="E702" s="80"/>
      <c r="F702" s="80"/>
      <c r="G702" s="451"/>
      <c r="H702" s="451"/>
      <c r="I702" s="458"/>
      <c r="J702" s="451"/>
      <c r="K702" s="452"/>
      <c r="L702" s="451"/>
      <c r="M702" s="451"/>
      <c r="N702" s="289"/>
      <c r="O702" s="289"/>
      <c r="P702" s="289"/>
      <c r="Q702" s="289"/>
      <c r="R702" s="289"/>
      <c r="S702" s="413"/>
      <c r="T702" s="288"/>
      <c r="U702" s="80"/>
      <c r="V702" s="80"/>
      <c r="W702" s="80"/>
      <c r="X702" s="80"/>
    </row>
    <row r="703" spans="1:24" ht="15.75" customHeight="1">
      <c r="A703" s="96"/>
      <c r="B703" s="96"/>
      <c r="C703" s="97" t="str">
        <f t="shared" si="12"/>
        <v/>
      </c>
      <c r="D703" s="82"/>
      <c r="E703" s="80"/>
      <c r="F703" s="80"/>
      <c r="G703" s="451"/>
      <c r="H703" s="451"/>
      <c r="I703" s="458"/>
      <c r="J703" s="451"/>
      <c r="K703" s="452"/>
      <c r="L703" s="451"/>
      <c r="M703" s="451"/>
      <c r="N703" s="289"/>
      <c r="O703" s="289"/>
      <c r="P703" s="289"/>
      <c r="Q703" s="289"/>
      <c r="R703" s="289"/>
      <c r="S703" s="413"/>
      <c r="T703" s="288"/>
      <c r="U703" s="80"/>
      <c r="V703" s="80"/>
      <c r="W703" s="80"/>
      <c r="X703" s="80"/>
    </row>
    <row r="704" spans="1:24" ht="15.75" customHeight="1">
      <c r="A704" s="96"/>
      <c r="B704" s="96"/>
      <c r="C704" s="97" t="str">
        <f t="shared" si="12"/>
        <v/>
      </c>
      <c r="D704" s="82"/>
      <c r="E704" s="80"/>
      <c r="F704" s="80"/>
      <c r="G704" s="451"/>
      <c r="H704" s="451"/>
      <c r="I704" s="458"/>
      <c r="J704" s="451"/>
      <c r="K704" s="452"/>
      <c r="L704" s="451"/>
      <c r="M704" s="451"/>
      <c r="N704" s="289"/>
      <c r="O704" s="289"/>
      <c r="P704" s="289"/>
      <c r="Q704" s="289"/>
      <c r="R704" s="289"/>
      <c r="S704" s="413"/>
      <c r="T704" s="288"/>
      <c r="U704" s="80"/>
      <c r="V704" s="80"/>
      <c r="W704" s="80"/>
      <c r="X704" s="80"/>
    </row>
    <row r="705" spans="1:24" ht="15.75" customHeight="1">
      <c r="A705" s="96"/>
      <c r="B705" s="96"/>
      <c r="C705" s="97" t="str">
        <f t="shared" si="12"/>
        <v/>
      </c>
      <c r="D705" s="82"/>
      <c r="E705" s="80"/>
      <c r="F705" s="80"/>
      <c r="G705" s="451"/>
      <c r="H705" s="451"/>
      <c r="I705" s="458"/>
      <c r="J705" s="451"/>
      <c r="K705" s="452"/>
      <c r="L705" s="451"/>
      <c r="M705" s="451"/>
      <c r="N705" s="289"/>
      <c r="O705" s="289"/>
      <c r="P705" s="289"/>
      <c r="Q705" s="289"/>
      <c r="R705" s="289"/>
      <c r="S705" s="413"/>
      <c r="T705" s="288"/>
      <c r="U705" s="80"/>
      <c r="V705" s="80"/>
      <c r="W705" s="80"/>
      <c r="X705" s="80"/>
    </row>
    <row r="706" spans="1:24" ht="15.75" customHeight="1">
      <c r="A706" s="96"/>
      <c r="B706" s="96"/>
      <c r="C706" s="97" t="str">
        <f t="shared" si="12"/>
        <v/>
      </c>
      <c r="D706" s="82"/>
      <c r="E706" s="80"/>
      <c r="F706" s="80"/>
      <c r="G706" s="451"/>
      <c r="H706" s="451"/>
      <c r="I706" s="458"/>
      <c r="J706" s="451"/>
      <c r="K706" s="452"/>
      <c r="L706" s="451"/>
      <c r="M706" s="451"/>
      <c r="N706" s="289"/>
      <c r="O706" s="289"/>
      <c r="P706" s="289"/>
      <c r="Q706" s="289"/>
      <c r="R706" s="289"/>
      <c r="S706" s="413"/>
      <c r="T706" s="288"/>
      <c r="U706" s="80"/>
      <c r="V706" s="80"/>
      <c r="W706" s="80"/>
      <c r="X706" s="80"/>
    </row>
    <row r="707" spans="1:24" ht="15.75" customHeight="1">
      <c r="A707" s="96"/>
      <c r="B707" s="96"/>
      <c r="C707" s="97" t="str">
        <f t="shared" si="12"/>
        <v/>
      </c>
      <c r="D707" s="82"/>
      <c r="E707" s="80"/>
      <c r="F707" s="80"/>
      <c r="G707" s="451"/>
      <c r="H707" s="451"/>
      <c r="I707" s="458"/>
      <c r="J707" s="451"/>
      <c r="K707" s="452"/>
      <c r="L707" s="451"/>
      <c r="M707" s="451"/>
      <c r="N707" s="289"/>
      <c r="O707" s="289"/>
      <c r="P707" s="289"/>
      <c r="Q707" s="289"/>
      <c r="R707" s="289"/>
      <c r="S707" s="413"/>
      <c r="T707" s="288"/>
      <c r="U707" s="80"/>
      <c r="V707" s="80"/>
      <c r="W707" s="80"/>
      <c r="X707" s="80"/>
    </row>
    <row r="708" spans="1:24" ht="15.75" customHeight="1">
      <c r="A708" s="96"/>
      <c r="B708" s="96"/>
      <c r="C708" s="97" t="str">
        <f t="shared" si="12"/>
        <v/>
      </c>
      <c r="D708" s="82"/>
      <c r="E708" s="80"/>
      <c r="F708" s="80"/>
      <c r="G708" s="451"/>
      <c r="H708" s="451"/>
      <c r="I708" s="458"/>
      <c r="J708" s="451"/>
      <c r="K708" s="452"/>
      <c r="L708" s="451"/>
      <c r="M708" s="451"/>
      <c r="N708" s="289"/>
      <c r="O708" s="289"/>
      <c r="P708" s="289"/>
      <c r="Q708" s="289"/>
      <c r="R708" s="289"/>
      <c r="S708" s="413"/>
      <c r="T708" s="288"/>
      <c r="U708" s="80"/>
      <c r="V708" s="80"/>
      <c r="W708" s="80"/>
      <c r="X708" s="80"/>
    </row>
    <row r="709" spans="1:24" ht="15.75" customHeight="1">
      <c r="A709" s="96"/>
      <c r="B709" s="96"/>
      <c r="C709" s="97" t="str">
        <f t="shared" si="12"/>
        <v/>
      </c>
      <c r="D709" s="82"/>
      <c r="E709" s="80"/>
      <c r="F709" s="80"/>
      <c r="G709" s="451"/>
      <c r="H709" s="451"/>
      <c r="I709" s="458"/>
      <c r="J709" s="451"/>
      <c r="K709" s="452"/>
      <c r="L709" s="451"/>
      <c r="M709" s="451"/>
      <c r="N709" s="289"/>
      <c r="O709" s="289"/>
      <c r="P709" s="289"/>
      <c r="Q709" s="289"/>
      <c r="R709" s="289"/>
      <c r="S709" s="413"/>
      <c r="T709" s="288"/>
      <c r="U709" s="80"/>
      <c r="V709" s="80"/>
      <c r="W709" s="80"/>
      <c r="X709" s="80"/>
    </row>
    <row r="710" spans="1:24" ht="15.75" customHeight="1">
      <c r="A710" s="96"/>
      <c r="B710" s="96"/>
      <c r="C710" s="97" t="str">
        <f t="shared" si="12"/>
        <v/>
      </c>
      <c r="D710" s="82"/>
      <c r="E710" s="80"/>
      <c r="F710" s="80"/>
      <c r="G710" s="451"/>
      <c r="H710" s="451"/>
      <c r="I710" s="458"/>
      <c r="J710" s="451"/>
      <c r="K710" s="452"/>
      <c r="L710" s="451"/>
      <c r="M710" s="451"/>
      <c r="N710" s="289"/>
      <c r="O710" s="289"/>
      <c r="P710" s="289"/>
      <c r="Q710" s="289"/>
      <c r="R710" s="289"/>
      <c r="S710" s="413"/>
      <c r="T710" s="288"/>
      <c r="U710" s="80"/>
      <c r="V710" s="80"/>
      <c r="W710" s="80"/>
      <c r="X710" s="80"/>
    </row>
    <row r="711" spans="1:24" ht="15.75" customHeight="1">
      <c r="A711" s="96"/>
      <c r="B711" s="96"/>
      <c r="C711" s="97" t="str">
        <f t="shared" si="12"/>
        <v/>
      </c>
      <c r="D711" s="82"/>
      <c r="E711" s="80"/>
      <c r="F711" s="80"/>
      <c r="G711" s="451"/>
      <c r="H711" s="451"/>
      <c r="I711" s="458"/>
      <c r="J711" s="451"/>
      <c r="K711" s="452"/>
      <c r="L711" s="451"/>
      <c r="M711" s="451"/>
      <c r="N711" s="289"/>
      <c r="O711" s="289"/>
      <c r="P711" s="289"/>
      <c r="Q711" s="289"/>
      <c r="R711" s="289"/>
      <c r="S711" s="413"/>
      <c r="T711" s="288"/>
      <c r="U711" s="80"/>
      <c r="V711" s="80"/>
      <c r="W711" s="80"/>
      <c r="X711" s="80"/>
    </row>
    <row r="712" spans="1:24" ht="15.75" customHeight="1">
      <c r="A712" s="96"/>
      <c r="B712" s="96"/>
      <c r="C712" s="97" t="str">
        <f t="shared" si="12"/>
        <v/>
      </c>
      <c r="D712" s="82"/>
      <c r="E712" s="80"/>
      <c r="F712" s="80"/>
      <c r="G712" s="451"/>
      <c r="H712" s="451"/>
      <c r="I712" s="458"/>
      <c r="J712" s="451"/>
      <c r="K712" s="452"/>
      <c r="L712" s="451"/>
      <c r="M712" s="451"/>
      <c r="N712" s="289"/>
      <c r="O712" s="289"/>
      <c r="P712" s="289"/>
      <c r="Q712" s="289"/>
      <c r="R712" s="289"/>
      <c r="S712" s="413"/>
      <c r="T712" s="288"/>
      <c r="U712" s="80"/>
      <c r="V712" s="80"/>
      <c r="W712" s="80"/>
      <c r="X712" s="80"/>
    </row>
    <row r="713" spans="1:24" ht="15.75" customHeight="1">
      <c r="A713" s="96"/>
      <c r="B713" s="96"/>
      <c r="C713" s="97" t="str">
        <f t="shared" si="12"/>
        <v/>
      </c>
      <c r="D713" s="82"/>
      <c r="E713" s="80"/>
      <c r="F713" s="80"/>
      <c r="G713" s="451"/>
      <c r="H713" s="451"/>
      <c r="I713" s="458"/>
      <c r="J713" s="451"/>
      <c r="K713" s="452"/>
      <c r="L713" s="451"/>
      <c r="M713" s="451"/>
      <c r="N713" s="289"/>
      <c r="O713" s="289"/>
      <c r="P713" s="289"/>
      <c r="Q713" s="289"/>
      <c r="R713" s="289"/>
      <c r="S713" s="413"/>
      <c r="T713" s="288"/>
      <c r="U713" s="80"/>
      <c r="V713" s="80"/>
      <c r="W713" s="80"/>
      <c r="X713" s="80"/>
    </row>
    <row r="714" spans="1:24" ht="15.75" customHeight="1">
      <c r="A714" s="96"/>
      <c r="B714" s="96"/>
      <c r="C714" s="97" t="str">
        <f t="shared" si="12"/>
        <v/>
      </c>
      <c r="D714" s="82"/>
      <c r="E714" s="80"/>
      <c r="F714" s="80"/>
      <c r="G714" s="451"/>
      <c r="H714" s="451"/>
      <c r="I714" s="458"/>
      <c r="J714" s="451"/>
      <c r="K714" s="452"/>
      <c r="L714" s="451"/>
      <c r="M714" s="451"/>
      <c r="N714" s="289"/>
      <c r="O714" s="289"/>
      <c r="P714" s="289"/>
      <c r="Q714" s="289"/>
      <c r="R714" s="289"/>
      <c r="S714" s="413"/>
      <c r="T714" s="288"/>
      <c r="U714" s="80"/>
      <c r="V714" s="80"/>
      <c r="W714" s="80"/>
      <c r="X714" s="80"/>
    </row>
    <row r="715" spans="1:24" ht="15.75" customHeight="1">
      <c r="A715" s="96"/>
      <c r="B715" s="96"/>
      <c r="C715" s="97" t="str">
        <f t="shared" si="12"/>
        <v/>
      </c>
      <c r="D715" s="82"/>
      <c r="E715" s="80"/>
      <c r="F715" s="80"/>
      <c r="G715" s="451"/>
      <c r="H715" s="451"/>
      <c r="I715" s="458"/>
      <c r="J715" s="451"/>
      <c r="K715" s="452"/>
      <c r="L715" s="451"/>
      <c r="M715" s="451"/>
      <c r="N715" s="289"/>
      <c r="O715" s="289"/>
      <c r="P715" s="289"/>
      <c r="Q715" s="289"/>
      <c r="R715" s="289"/>
      <c r="S715" s="413"/>
      <c r="T715" s="288"/>
      <c r="U715" s="80"/>
      <c r="V715" s="80"/>
      <c r="W715" s="80"/>
      <c r="X715" s="80"/>
    </row>
    <row r="716" spans="1:24" ht="15.75" customHeight="1">
      <c r="A716" s="96"/>
      <c r="B716" s="96"/>
      <c r="C716" s="97" t="str">
        <f t="shared" si="12"/>
        <v/>
      </c>
      <c r="D716" s="82"/>
      <c r="E716" s="80"/>
      <c r="F716" s="80"/>
      <c r="G716" s="451"/>
      <c r="H716" s="451"/>
      <c r="I716" s="458"/>
      <c r="J716" s="451"/>
      <c r="K716" s="452"/>
      <c r="L716" s="451"/>
      <c r="M716" s="451"/>
      <c r="N716" s="289"/>
      <c r="O716" s="289"/>
      <c r="P716" s="289"/>
      <c r="Q716" s="289"/>
      <c r="R716" s="289"/>
      <c r="S716" s="413"/>
      <c r="T716" s="288"/>
      <c r="U716" s="80"/>
      <c r="V716" s="80"/>
      <c r="W716" s="80"/>
      <c r="X716" s="80"/>
    </row>
    <row r="717" spans="1:24" ht="15.75" customHeight="1">
      <c r="A717" s="96"/>
      <c r="B717" s="96"/>
      <c r="C717" s="97" t="str">
        <f t="shared" si="12"/>
        <v/>
      </c>
      <c r="D717" s="82"/>
      <c r="E717" s="80"/>
      <c r="F717" s="80"/>
      <c r="G717" s="451"/>
      <c r="H717" s="451"/>
      <c r="I717" s="458"/>
      <c r="J717" s="451"/>
      <c r="K717" s="452"/>
      <c r="L717" s="451"/>
      <c r="M717" s="451"/>
      <c r="N717" s="289"/>
      <c r="O717" s="289"/>
      <c r="P717" s="289"/>
      <c r="Q717" s="289"/>
      <c r="R717" s="289"/>
      <c r="S717" s="413"/>
      <c r="T717" s="288"/>
      <c r="U717" s="80"/>
      <c r="V717" s="80"/>
      <c r="W717" s="80"/>
      <c r="X717" s="80"/>
    </row>
    <row r="718" spans="1:24" ht="15.75" customHeight="1">
      <c r="A718" s="96"/>
      <c r="B718" s="96"/>
      <c r="C718" s="97" t="str">
        <f t="shared" si="12"/>
        <v/>
      </c>
      <c r="D718" s="82"/>
      <c r="E718" s="80"/>
      <c r="F718" s="80"/>
      <c r="G718" s="451"/>
      <c r="H718" s="451"/>
      <c r="I718" s="458"/>
      <c r="J718" s="451"/>
      <c r="K718" s="452"/>
      <c r="L718" s="451"/>
      <c r="M718" s="451"/>
      <c r="N718" s="289"/>
      <c r="O718" s="289"/>
      <c r="P718" s="289"/>
      <c r="Q718" s="289"/>
      <c r="R718" s="289"/>
      <c r="S718" s="413"/>
      <c r="T718" s="288"/>
      <c r="U718" s="80"/>
      <c r="V718" s="80"/>
      <c r="W718" s="80"/>
      <c r="X718" s="80"/>
    </row>
    <row r="719" spans="1:24" ht="15.75" customHeight="1">
      <c r="A719" s="96"/>
      <c r="B719" s="96"/>
      <c r="C719" s="97" t="str">
        <f t="shared" si="12"/>
        <v/>
      </c>
      <c r="D719" s="82"/>
      <c r="E719" s="80"/>
      <c r="F719" s="80"/>
      <c r="G719" s="451"/>
      <c r="H719" s="451"/>
      <c r="I719" s="458"/>
      <c r="J719" s="451"/>
      <c r="K719" s="452"/>
      <c r="L719" s="451"/>
      <c r="M719" s="451"/>
      <c r="N719" s="289"/>
      <c r="O719" s="289"/>
      <c r="P719" s="289"/>
      <c r="Q719" s="289"/>
      <c r="R719" s="289"/>
      <c r="S719" s="413"/>
      <c r="T719" s="288"/>
      <c r="U719" s="80"/>
      <c r="V719" s="80"/>
      <c r="W719" s="80"/>
      <c r="X719" s="80"/>
    </row>
    <row r="720" spans="1:24" ht="15.75" customHeight="1">
      <c r="A720" s="96"/>
      <c r="B720" s="96"/>
      <c r="C720" s="97" t="str">
        <f t="shared" si="12"/>
        <v/>
      </c>
      <c r="D720" s="82"/>
      <c r="E720" s="80"/>
      <c r="F720" s="80"/>
      <c r="G720" s="451"/>
      <c r="H720" s="451"/>
      <c r="I720" s="458"/>
      <c r="J720" s="451"/>
      <c r="K720" s="452"/>
      <c r="L720" s="451"/>
      <c r="M720" s="451"/>
      <c r="N720" s="289"/>
      <c r="O720" s="289"/>
      <c r="P720" s="289"/>
      <c r="Q720" s="289"/>
      <c r="R720" s="289"/>
      <c r="S720" s="413"/>
      <c r="T720" s="288"/>
      <c r="U720" s="80"/>
      <c r="V720" s="80"/>
      <c r="W720" s="80"/>
      <c r="X720" s="80"/>
    </row>
    <row r="721" spans="1:24" ht="15.75" customHeight="1">
      <c r="A721" s="96"/>
      <c r="B721" s="96"/>
      <c r="C721" s="97" t="str">
        <f t="shared" ref="C721:C784" si="13">IF(B721&lt;&gt;"",TEXT(WEEKDAY(B721),"dddd"),"")</f>
        <v/>
      </c>
      <c r="D721" s="82"/>
      <c r="E721" s="80"/>
      <c r="F721" s="80"/>
      <c r="G721" s="451"/>
      <c r="H721" s="451"/>
      <c r="I721" s="458"/>
      <c r="J721" s="451"/>
      <c r="K721" s="452"/>
      <c r="L721" s="451"/>
      <c r="M721" s="451"/>
      <c r="N721" s="289"/>
      <c r="O721" s="289"/>
      <c r="P721" s="289"/>
      <c r="Q721" s="289"/>
      <c r="R721" s="289"/>
      <c r="S721" s="413"/>
      <c r="T721" s="288"/>
      <c r="U721" s="80"/>
      <c r="V721" s="80"/>
      <c r="W721" s="80"/>
      <c r="X721" s="80"/>
    </row>
    <row r="722" spans="1:24" ht="15.75" customHeight="1">
      <c r="A722" s="96"/>
      <c r="B722" s="96"/>
      <c r="C722" s="97" t="str">
        <f t="shared" si="13"/>
        <v/>
      </c>
      <c r="D722" s="82"/>
      <c r="E722" s="80"/>
      <c r="F722" s="80"/>
      <c r="G722" s="451"/>
      <c r="H722" s="451"/>
      <c r="I722" s="458"/>
      <c r="J722" s="451"/>
      <c r="K722" s="452"/>
      <c r="L722" s="451"/>
      <c r="M722" s="451"/>
      <c r="N722" s="289"/>
      <c r="O722" s="289"/>
      <c r="P722" s="289"/>
      <c r="Q722" s="289"/>
      <c r="R722" s="289"/>
      <c r="S722" s="413"/>
      <c r="T722" s="288"/>
      <c r="U722" s="80"/>
      <c r="V722" s="80"/>
      <c r="W722" s="80"/>
      <c r="X722" s="80"/>
    </row>
    <row r="723" spans="1:24" ht="15.75" customHeight="1">
      <c r="A723" s="96"/>
      <c r="B723" s="96"/>
      <c r="C723" s="97" t="str">
        <f t="shared" si="13"/>
        <v/>
      </c>
      <c r="D723" s="82"/>
      <c r="E723" s="80"/>
      <c r="F723" s="80"/>
      <c r="G723" s="451"/>
      <c r="H723" s="451"/>
      <c r="I723" s="458"/>
      <c r="J723" s="451"/>
      <c r="K723" s="452"/>
      <c r="L723" s="451"/>
      <c r="M723" s="451"/>
      <c r="N723" s="289"/>
      <c r="O723" s="289"/>
      <c r="P723" s="289"/>
      <c r="Q723" s="289"/>
      <c r="R723" s="289"/>
      <c r="S723" s="413"/>
      <c r="T723" s="288"/>
      <c r="U723" s="80"/>
      <c r="V723" s="80"/>
      <c r="W723" s="80"/>
      <c r="X723" s="80"/>
    </row>
    <row r="724" spans="1:24" ht="15.75" customHeight="1">
      <c r="A724" s="96"/>
      <c r="B724" s="96"/>
      <c r="C724" s="97" t="str">
        <f t="shared" si="13"/>
        <v/>
      </c>
      <c r="D724" s="82"/>
      <c r="E724" s="80"/>
      <c r="F724" s="80"/>
      <c r="G724" s="451"/>
      <c r="H724" s="451"/>
      <c r="I724" s="458"/>
      <c r="J724" s="451"/>
      <c r="K724" s="452"/>
      <c r="L724" s="451"/>
      <c r="M724" s="451"/>
      <c r="N724" s="289"/>
      <c r="O724" s="289"/>
      <c r="P724" s="289"/>
      <c r="Q724" s="289"/>
      <c r="R724" s="289"/>
      <c r="S724" s="413"/>
      <c r="T724" s="288"/>
      <c r="U724" s="80"/>
      <c r="V724" s="80"/>
      <c r="W724" s="80"/>
      <c r="X724" s="80"/>
    </row>
    <row r="725" spans="1:24" ht="15.75" customHeight="1">
      <c r="A725" s="96"/>
      <c r="B725" s="96"/>
      <c r="C725" s="97" t="str">
        <f t="shared" si="13"/>
        <v/>
      </c>
      <c r="D725" s="82"/>
      <c r="E725" s="80"/>
      <c r="F725" s="80"/>
      <c r="G725" s="451"/>
      <c r="H725" s="451"/>
      <c r="I725" s="458"/>
      <c r="J725" s="451"/>
      <c r="K725" s="452"/>
      <c r="L725" s="451"/>
      <c r="M725" s="451"/>
      <c r="N725" s="289"/>
      <c r="O725" s="289"/>
      <c r="P725" s="289"/>
      <c r="Q725" s="289"/>
      <c r="R725" s="289"/>
      <c r="S725" s="413"/>
      <c r="T725" s="288"/>
      <c r="U725" s="80"/>
      <c r="V725" s="80"/>
      <c r="W725" s="80"/>
      <c r="X725" s="80"/>
    </row>
    <row r="726" spans="1:24" ht="15.75" customHeight="1">
      <c r="A726" s="96"/>
      <c r="B726" s="96"/>
      <c r="C726" s="97" t="str">
        <f t="shared" si="13"/>
        <v/>
      </c>
      <c r="D726" s="82"/>
      <c r="E726" s="80"/>
      <c r="F726" s="80"/>
      <c r="G726" s="451"/>
      <c r="H726" s="451"/>
      <c r="I726" s="458"/>
      <c r="J726" s="451"/>
      <c r="K726" s="452"/>
      <c r="L726" s="451"/>
      <c r="M726" s="451"/>
      <c r="N726" s="289"/>
      <c r="O726" s="289"/>
      <c r="P726" s="289"/>
      <c r="Q726" s="289"/>
      <c r="R726" s="289"/>
      <c r="S726" s="413"/>
      <c r="T726" s="288"/>
      <c r="U726" s="80"/>
      <c r="V726" s="80"/>
      <c r="W726" s="80"/>
      <c r="X726" s="80"/>
    </row>
    <row r="727" spans="1:24" ht="15.75" customHeight="1">
      <c r="A727" s="96"/>
      <c r="B727" s="96"/>
      <c r="C727" s="97" t="str">
        <f t="shared" si="13"/>
        <v/>
      </c>
      <c r="D727" s="82"/>
      <c r="E727" s="80"/>
      <c r="F727" s="80"/>
      <c r="G727" s="451"/>
      <c r="H727" s="451"/>
      <c r="I727" s="458"/>
      <c r="J727" s="451"/>
      <c r="K727" s="452"/>
      <c r="L727" s="451"/>
      <c r="M727" s="451"/>
      <c r="N727" s="289"/>
      <c r="O727" s="289"/>
      <c r="P727" s="289"/>
      <c r="Q727" s="289"/>
      <c r="R727" s="289"/>
      <c r="S727" s="413"/>
      <c r="T727" s="288"/>
      <c r="U727" s="80"/>
      <c r="V727" s="80"/>
      <c r="W727" s="80"/>
      <c r="X727" s="80"/>
    </row>
    <row r="728" spans="1:24" ht="15.75" customHeight="1">
      <c r="A728" s="96"/>
      <c r="B728" s="96"/>
      <c r="C728" s="97" t="str">
        <f t="shared" si="13"/>
        <v/>
      </c>
      <c r="D728" s="82"/>
      <c r="E728" s="80"/>
      <c r="F728" s="80"/>
      <c r="G728" s="451"/>
      <c r="H728" s="451"/>
      <c r="I728" s="458"/>
      <c r="J728" s="451"/>
      <c r="K728" s="452"/>
      <c r="L728" s="451"/>
      <c r="M728" s="451"/>
      <c r="N728" s="289"/>
      <c r="O728" s="289"/>
      <c r="P728" s="289"/>
      <c r="Q728" s="289"/>
      <c r="R728" s="289"/>
      <c r="S728" s="413"/>
      <c r="T728" s="288"/>
      <c r="U728" s="80"/>
      <c r="V728" s="80"/>
      <c r="W728" s="80"/>
      <c r="X728" s="80"/>
    </row>
    <row r="729" spans="1:24" ht="15.75" customHeight="1">
      <c r="A729" s="96"/>
      <c r="B729" s="96"/>
      <c r="C729" s="97" t="str">
        <f t="shared" si="13"/>
        <v/>
      </c>
      <c r="D729" s="82"/>
      <c r="E729" s="80"/>
      <c r="F729" s="80"/>
      <c r="G729" s="451"/>
      <c r="H729" s="451"/>
      <c r="I729" s="458"/>
      <c r="J729" s="451"/>
      <c r="K729" s="452"/>
      <c r="L729" s="451"/>
      <c r="M729" s="451"/>
      <c r="N729" s="289"/>
      <c r="O729" s="289"/>
      <c r="P729" s="289"/>
      <c r="Q729" s="289"/>
      <c r="R729" s="289"/>
      <c r="S729" s="413"/>
      <c r="T729" s="288"/>
      <c r="U729" s="80"/>
      <c r="V729" s="80"/>
      <c r="W729" s="80"/>
      <c r="X729" s="80"/>
    </row>
    <row r="730" spans="1:24" ht="15.75" customHeight="1">
      <c r="A730" s="96"/>
      <c r="B730" s="96"/>
      <c r="C730" s="97" t="str">
        <f t="shared" si="13"/>
        <v/>
      </c>
      <c r="D730" s="82"/>
      <c r="E730" s="80"/>
      <c r="F730" s="80"/>
      <c r="G730" s="451"/>
      <c r="H730" s="451"/>
      <c r="I730" s="458"/>
      <c r="J730" s="451"/>
      <c r="K730" s="452"/>
      <c r="L730" s="451"/>
      <c r="M730" s="451"/>
      <c r="N730" s="289"/>
      <c r="O730" s="289"/>
      <c r="P730" s="289"/>
      <c r="Q730" s="289"/>
      <c r="R730" s="289"/>
      <c r="S730" s="413"/>
      <c r="T730" s="288"/>
      <c r="U730" s="80"/>
      <c r="V730" s="80"/>
      <c r="W730" s="80"/>
      <c r="X730" s="80"/>
    </row>
    <row r="731" spans="1:24" ht="15.75" customHeight="1">
      <c r="A731" s="96"/>
      <c r="B731" s="96"/>
      <c r="C731" s="97" t="str">
        <f t="shared" si="13"/>
        <v/>
      </c>
      <c r="D731" s="82"/>
      <c r="E731" s="80"/>
      <c r="F731" s="80"/>
      <c r="G731" s="451"/>
      <c r="H731" s="451"/>
      <c r="I731" s="458"/>
      <c r="J731" s="451"/>
      <c r="K731" s="452"/>
      <c r="L731" s="451"/>
      <c r="M731" s="451"/>
      <c r="N731" s="289"/>
      <c r="O731" s="289"/>
      <c r="P731" s="289"/>
      <c r="Q731" s="289"/>
      <c r="R731" s="289"/>
      <c r="S731" s="413"/>
      <c r="T731" s="288"/>
      <c r="U731" s="80"/>
      <c r="V731" s="80"/>
      <c r="W731" s="80"/>
      <c r="X731" s="80"/>
    </row>
    <row r="732" spans="1:24" ht="15.75" customHeight="1">
      <c r="A732" s="96"/>
      <c r="B732" s="96"/>
      <c r="C732" s="97" t="str">
        <f t="shared" si="13"/>
        <v/>
      </c>
      <c r="D732" s="82"/>
      <c r="E732" s="80"/>
      <c r="F732" s="80"/>
      <c r="G732" s="451"/>
      <c r="H732" s="451"/>
      <c r="I732" s="458"/>
      <c r="J732" s="451"/>
      <c r="K732" s="452"/>
      <c r="L732" s="451"/>
      <c r="M732" s="451"/>
      <c r="N732" s="289"/>
      <c r="O732" s="289"/>
      <c r="P732" s="289"/>
      <c r="Q732" s="289"/>
      <c r="R732" s="289"/>
      <c r="S732" s="413"/>
      <c r="T732" s="288"/>
      <c r="U732" s="80"/>
      <c r="V732" s="80"/>
      <c r="W732" s="80"/>
      <c r="X732" s="80"/>
    </row>
    <row r="733" spans="1:24" ht="15.75" customHeight="1">
      <c r="A733" s="96"/>
      <c r="B733" s="96"/>
      <c r="C733" s="97" t="str">
        <f t="shared" si="13"/>
        <v/>
      </c>
      <c r="D733" s="82"/>
      <c r="E733" s="80"/>
      <c r="F733" s="80"/>
      <c r="G733" s="451"/>
      <c r="H733" s="451"/>
      <c r="I733" s="458"/>
      <c r="J733" s="451"/>
      <c r="K733" s="452"/>
      <c r="L733" s="451"/>
      <c r="M733" s="451"/>
      <c r="N733" s="289"/>
      <c r="O733" s="289"/>
      <c r="P733" s="289"/>
      <c r="Q733" s="289"/>
      <c r="R733" s="289"/>
      <c r="S733" s="413"/>
      <c r="T733" s="288"/>
      <c r="U733" s="80"/>
      <c r="V733" s="80"/>
      <c r="W733" s="80"/>
      <c r="X733" s="80"/>
    </row>
    <row r="734" spans="1:24" ht="15.75" customHeight="1">
      <c r="A734" s="96"/>
      <c r="B734" s="96"/>
      <c r="C734" s="97" t="str">
        <f t="shared" si="13"/>
        <v/>
      </c>
      <c r="D734" s="82"/>
      <c r="E734" s="80"/>
      <c r="F734" s="80"/>
      <c r="G734" s="451"/>
      <c r="H734" s="451"/>
      <c r="I734" s="458"/>
      <c r="J734" s="451"/>
      <c r="K734" s="452"/>
      <c r="L734" s="451"/>
      <c r="M734" s="451"/>
      <c r="N734" s="289"/>
      <c r="O734" s="289"/>
      <c r="P734" s="289"/>
      <c r="Q734" s="289"/>
      <c r="R734" s="289"/>
      <c r="S734" s="413"/>
      <c r="T734" s="288"/>
      <c r="U734" s="80"/>
      <c r="V734" s="80"/>
      <c r="W734" s="80"/>
      <c r="X734" s="80"/>
    </row>
    <row r="735" spans="1:24" ht="15.75" customHeight="1">
      <c r="A735" s="96"/>
      <c r="B735" s="96"/>
      <c r="C735" s="97" t="str">
        <f t="shared" si="13"/>
        <v/>
      </c>
      <c r="D735" s="82"/>
      <c r="E735" s="80"/>
      <c r="F735" s="80"/>
      <c r="G735" s="451"/>
      <c r="H735" s="451"/>
      <c r="I735" s="458"/>
      <c r="J735" s="451"/>
      <c r="K735" s="452"/>
      <c r="L735" s="451"/>
      <c r="M735" s="451"/>
      <c r="N735" s="289"/>
      <c r="O735" s="289"/>
      <c r="P735" s="289"/>
      <c r="Q735" s="289"/>
      <c r="R735" s="289"/>
      <c r="S735" s="413"/>
      <c r="T735" s="288"/>
      <c r="U735" s="80"/>
      <c r="V735" s="80"/>
      <c r="W735" s="80"/>
      <c r="X735" s="80"/>
    </row>
    <row r="736" spans="1:24" ht="15.75" customHeight="1">
      <c r="A736" s="96"/>
      <c r="B736" s="96"/>
      <c r="C736" s="97" t="str">
        <f t="shared" si="13"/>
        <v/>
      </c>
      <c r="D736" s="82"/>
      <c r="E736" s="80"/>
      <c r="F736" s="80"/>
      <c r="G736" s="451"/>
      <c r="H736" s="451"/>
      <c r="I736" s="458"/>
      <c r="J736" s="451"/>
      <c r="K736" s="452"/>
      <c r="L736" s="451"/>
      <c r="M736" s="451"/>
      <c r="N736" s="289"/>
      <c r="O736" s="289"/>
      <c r="P736" s="289"/>
      <c r="Q736" s="289"/>
      <c r="R736" s="289"/>
      <c r="S736" s="413"/>
      <c r="T736" s="288"/>
      <c r="U736" s="80"/>
      <c r="V736" s="80"/>
      <c r="W736" s="80"/>
      <c r="X736" s="80"/>
    </row>
    <row r="737" spans="1:24" ht="15.75" customHeight="1">
      <c r="A737" s="96"/>
      <c r="B737" s="96"/>
      <c r="C737" s="97" t="str">
        <f t="shared" si="13"/>
        <v/>
      </c>
      <c r="D737" s="82"/>
      <c r="E737" s="80"/>
      <c r="F737" s="80"/>
      <c r="G737" s="451"/>
      <c r="H737" s="451"/>
      <c r="I737" s="458"/>
      <c r="J737" s="451"/>
      <c r="K737" s="452"/>
      <c r="L737" s="451"/>
      <c r="M737" s="451"/>
      <c r="N737" s="289"/>
      <c r="O737" s="289"/>
      <c r="P737" s="289"/>
      <c r="Q737" s="289"/>
      <c r="R737" s="289"/>
      <c r="S737" s="413"/>
      <c r="T737" s="288"/>
      <c r="U737" s="80"/>
      <c r="V737" s="80"/>
      <c r="W737" s="80"/>
      <c r="X737" s="80"/>
    </row>
    <row r="738" spans="1:24" ht="15.75" customHeight="1">
      <c r="A738" s="96"/>
      <c r="B738" s="96"/>
      <c r="C738" s="97" t="str">
        <f t="shared" si="13"/>
        <v/>
      </c>
      <c r="D738" s="82"/>
      <c r="E738" s="80"/>
      <c r="F738" s="80"/>
      <c r="G738" s="451"/>
      <c r="H738" s="451"/>
      <c r="I738" s="458"/>
      <c r="J738" s="451"/>
      <c r="K738" s="452"/>
      <c r="L738" s="451"/>
      <c r="M738" s="451"/>
      <c r="N738" s="289"/>
      <c r="O738" s="289"/>
      <c r="P738" s="289"/>
      <c r="Q738" s="289"/>
      <c r="R738" s="289"/>
      <c r="S738" s="413"/>
      <c r="T738" s="288"/>
      <c r="U738" s="80"/>
      <c r="V738" s="80"/>
      <c r="W738" s="80"/>
      <c r="X738" s="80"/>
    </row>
    <row r="739" spans="1:24" ht="15.75" customHeight="1">
      <c r="A739" s="96"/>
      <c r="B739" s="96"/>
      <c r="C739" s="97" t="str">
        <f t="shared" si="13"/>
        <v/>
      </c>
      <c r="D739" s="82"/>
      <c r="E739" s="80"/>
      <c r="F739" s="80"/>
      <c r="G739" s="451"/>
      <c r="H739" s="451"/>
      <c r="I739" s="458"/>
      <c r="J739" s="451"/>
      <c r="K739" s="452"/>
      <c r="L739" s="451"/>
      <c r="M739" s="451"/>
      <c r="N739" s="289"/>
      <c r="O739" s="289"/>
      <c r="P739" s="289"/>
      <c r="Q739" s="289"/>
      <c r="R739" s="289"/>
      <c r="S739" s="413"/>
      <c r="T739" s="288"/>
      <c r="U739" s="80"/>
      <c r="V739" s="80"/>
      <c r="W739" s="80"/>
      <c r="X739" s="80"/>
    </row>
    <row r="740" spans="1:24" ht="15.75" customHeight="1">
      <c r="A740" s="96"/>
      <c r="B740" s="96"/>
      <c r="C740" s="97" t="str">
        <f t="shared" si="13"/>
        <v/>
      </c>
      <c r="D740" s="82"/>
      <c r="E740" s="80"/>
      <c r="F740" s="80"/>
      <c r="G740" s="451"/>
      <c r="H740" s="451"/>
      <c r="I740" s="458"/>
      <c r="J740" s="451"/>
      <c r="K740" s="452"/>
      <c r="L740" s="451"/>
      <c r="M740" s="451"/>
      <c r="N740" s="289"/>
      <c r="O740" s="289"/>
      <c r="P740" s="289"/>
      <c r="Q740" s="289"/>
      <c r="R740" s="289"/>
      <c r="S740" s="413"/>
      <c r="T740" s="288"/>
      <c r="U740" s="80"/>
      <c r="V740" s="80"/>
      <c r="W740" s="80"/>
      <c r="X740" s="80"/>
    </row>
    <row r="741" spans="1:24" ht="15.75" customHeight="1">
      <c r="A741" s="96"/>
      <c r="B741" s="96"/>
      <c r="C741" s="97" t="str">
        <f t="shared" si="13"/>
        <v/>
      </c>
      <c r="D741" s="82"/>
      <c r="E741" s="80"/>
      <c r="F741" s="80"/>
      <c r="G741" s="451"/>
      <c r="H741" s="451"/>
      <c r="I741" s="458"/>
      <c r="J741" s="451"/>
      <c r="K741" s="452"/>
      <c r="L741" s="451"/>
      <c r="M741" s="451"/>
      <c r="N741" s="289"/>
      <c r="O741" s="289"/>
      <c r="P741" s="289"/>
      <c r="Q741" s="289"/>
      <c r="R741" s="289"/>
      <c r="S741" s="413"/>
      <c r="T741" s="288"/>
      <c r="U741" s="80"/>
      <c r="V741" s="80"/>
      <c r="W741" s="80"/>
      <c r="X741" s="80"/>
    </row>
    <row r="742" spans="1:24" ht="15.75" customHeight="1">
      <c r="A742" s="96"/>
      <c r="B742" s="96"/>
      <c r="C742" s="97" t="str">
        <f t="shared" si="13"/>
        <v/>
      </c>
      <c r="D742" s="82"/>
      <c r="E742" s="80"/>
      <c r="F742" s="80"/>
      <c r="G742" s="451"/>
      <c r="H742" s="451"/>
      <c r="I742" s="458"/>
      <c r="J742" s="451"/>
      <c r="K742" s="452"/>
      <c r="L742" s="451"/>
      <c r="M742" s="451"/>
      <c r="N742" s="289"/>
      <c r="O742" s="289"/>
      <c r="P742" s="289"/>
      <c r="Q742" s="289"/>
      <c r="R742" s="289"/>
      <c r="S742" s="413"/>
      <c r="T742" s="288"/>
      <c r="U742" s="80"/>
      <c r="V742" s="80"/>
      <c r="W742" s="80"/>
      <c r="X742" s="80"/>
    </row>
    <row r="743" spans="1:24" ht="15.75" customHeight="1">
      <c r="A743" s="96"/>
      <c r="B743" s="96"/>
      <c r="C743" s="97" t="str">
        <f t="shared" si="13"/>
        <v/>
      </c>
      <c r="D743" s="82"/>
      <c r="E743" s="80"/>
      <c r="F743" s="80"/>
      <c r="G743" s="451"/>
      <c r="H743" s="451"/>
      <c r="I743" s="458"/>
      <c r="J743" s="451"/>
      <c r="K743" s="452"/>
      <c r="L743" s="451"/>
      <c r="M743" s="451"/>
      <c r="N743" s="289"/>
      <c r="O743" s="289"/>
      <c r="P743" s="289"/>
      <c r="Q743" s="289"/>
      <c r="R743" s="289"/>
      <c r="S743" s="413"/>
      <c r="T743" s="288"/>
      <c r="U743" s="80"/>
      <c r="V743" s="80"/>
      <c r="W743" s="80"/>
      <c r="X743" s="80"/>
    </row>
    <row r="744" spans="1:24" ht="15.75" customHeight="1">
      <c r="A744" s="96"/>
      <c r="B744" s="96"/>
      <c r="C744" s="97" t="str">
        <f t="shared" si="13"/>
        <v/>
      </c>
      <c r="D744" s="82"/>
      <c r="E744" s="80"/>
      <c r="F744" s="80"/>
      <c r="G744" s="451"/>
      <c r="H744" s="451"/>
      <c r="I744" s="458"/>
      <c r="J744" s="451"/>
      <c r="K744" s="452"/>
      <c r="L744" s="451"/>
      <c r="M744" s="451"/>
      <c r="N744" s="289"/>
      <c r="O744" s="289"/>
      <c r="P744" s="289"/>
      <c r="Q744" s="289"/>
      <c r="R744" s="289"/>
      <c r="S744" s="413"/>
      <c r="T744" s="288"/>
      <c r="U744" s="80"/>
      <c r="V744" s="80"/>
      <c r="W744" s="80"/>
      <c r="X744" s="80"/>
    </row>
    <row r="745" spans="1:24" ht="15.75" customHeight="1">
      <c r="A745" s="96"/>
      <c r="B745" s="96"/>
      <c r="C745" s="97" t="str">
        <f t="shared" si="13"/>
        <v/>
      </c>
      <c r="D745" s="82"/>
      <c r="E745" s="80"/>
      <c r="F745" s="80"/>
      <c r="G745" s="451"/>
      <c r="H745" s="451"/>
      <c r="I745" s="458"/>
      <c r="J745" s="451"/>
      <c r="K745" s="452"/>
      <c r="L745" s="451"/>
      <c r="M745" s="451"/>
      <c r="N745" s="289"/>
      <c r="O745" s="289"/>
      <c r="P745" s="289"/>
      <c r="Q745" s="289"/>
      <c r="R745" s="289"/>
      <c r="S745" s="413"/>
      <c r="T745" s="288"/>
      <c r="U745" s="80"/>
      <c r="V745" s="80"/>
      <c r="W745" s="80"/>
      <c r="X745" s="80"/>
    </row>
    <row r="746" spans="1:24" ht="15.75" customHeight="1">
      <c r="A746" s="96"/>
      <c r="B746" s="96"/>
      <c r="C746" s="97" t="str">
        <f t="shared" si="13"/>
        <v/>
      </c>
      <c r="D746" s="82"/>
      <c r="E746" s="80"/>
      <c r="F746" s="80"/>
      <c r="G746" s="451"/>
      <c r="H746" s="451"/>
      <c r="I746" s="458"/>
      <c r="J746" s="451"/>
      <c r="K746" s="452"/>
      <c r="L746" s="451"/>
      <c r="M746" s="451"/>
      <c r="N746" s="289"/>
      <c r="O746" s="289"/>
      <c r="P746" s="289"/>
      <c r="Q746" s="289"/>
      <c r="R746" s="289"/>
      <c r="S746" s="413"/>
      <c r="T746" s="288"/>
      <c r="U746" s="80"/>
      <c r="V746" s="80"/>
      <c r="W746" s="80"/>
      <c r="X746" s="80"/>
    </row>
    <row r="747" spans="1:24" ht="15.75" customHeight="1">
      <c r="A747" s="96"/>
      <c r="B747" s="96"/>
      <c r="C747" s="97" t="str">
        <f t="shared" si="13"/>
        <v/>
      </c>
      <c r="D747" s="82"/>
      <c r="E747" s="80"/>
      <c r="F747" s="80"/>
      <c r="G747" s="451"/>
      <c r="H747" s="451"/>
      <c r="I747" s="458"/>
      <c r="J747" s="451"/>
      <c r="K747" s="452"/>
      <c r="L747" s="451"/>
      <c r="M747" s="451"/>
      <c r="N747" s="289"/>
      <c r="O747" s="289"/>
      <c r="P747" s="289"/>
      <c r="Q747" s="289"/>
      <c r="R747" s="289"/>
      <c r="S747" s="413"/>
      <c r="T747" s="288"/>
      <c r="U747" s="80"/>
      <c r="V747" s="80"/>
      <c r="W747" s="80"/>
      <c r="X747" s="80"/>
    </row>
    <row r="748" spans="1:24" ht="15.75" customHeight="1">
      <c r="A748" s="96"/>
      <c r="B748" s="96"/>
      <c r="C748" s="97" t="str">
        <f t="shared" si="13"/>
        <v/>
      </c>
      <c r="D748" s="82"/>
      <c r="E748" s="80"/>
      <c r="F748" s="80"/>
      <c r="G748" s="451"/>
      <c r="H748" s="451"/>
      <c r="I748" s="458"/>
      <c r="J748" s="451"/>
      <c r="K748" s="452"/>
      <c r="L748" s="451"/>
      <c r="M748" s="451"/>
      <c r="N748" s="289"/>
      <c r="O748" s="289"/>
      <c r="P748" s="289"/>
      <c r="Q748" s="289"/>
      <c r="R748" s="289"/>
      <c r="S748" s="413"/>
      <c r="T748" s="288"/>
      <c r="U748" s="80"/>
      <c r="V748" s="80"/>
      <c r="W748" s="80"/>
      <c r="X748" s="80"/>
    </row>
    <row r="749" spans="1:24" ht="15.75" customHeight="1">
      <c r="A749" s="96"/>
      <c r="B749" s="96"/>
      <c r="C749" s="97" t="str">
        <f t="shared" si="13"/>
        <v/>
      </c>
      <c r="D749" s="82"/>
      <c r="E749" s="80"/>
      <c r="F749" s="80"/>
      <c r="G749" s="451"/>
      <c r="H749" s="451"/>
      <c r="I749" s="458"/>
      <c r="J749" s="451"/>
      <c r="K749" s="452"/>
      <c r="L749" s="451"/>
      <c r="M749" s="451"/>
      <c r="N749" s="289"/>
      <c r="O749" s="289"/>
      <c r="P749" s="289"/>
      <c r="Q749" s="289"/>
      <c r="R749" s="289"/>
      <c r="S749" s="413"/>
      <c r="T749" s="288"/>
      <c r="U749" s="80"/>
      <c r="V749" s="80"/>
      <c r="W749" s="80"/>
      <c r="X749" s="80"/>
    </row>
    <row r="750" spans="1:24" ht="15.75" customHeight="1">
      <c r="A750" s="96"/>
      <c r="B750" s="96"/>
      <c r="C750" s="97" t="str">
        <f t="shared" si="13"/>
        <v/>
      </c>
      <c r="D750" s="82"/>
      <c r="E750" s="80"/>
      <c r="F750" s="80"/>
      <c r="G750" s="451"/>
      <c r="H750" s="451"/>
      <c r="I750" s="458"/>
      <c r="J750" s="451"/>
      <c r="K750" s="452"/>
      <c r="L750" s="451"/>
      <c r="M750" s="451"/>
      <c r="N750" s="289"/>
      <c r="O750" s="289"/>
      <c r="P750" s="289"/>
      <c r="Q750" s="289"/>
      <c r="R750" s="289"/>
      <c r="S750" s="413"/>
      <c r="T750" s="288"/>
      <c r="U750" s="80"/>
      <c r="V750" s="80"/>
      <c r="W750" s="80"/>
      <c r="X750" s="80"/>
    </row>
    <row r="751" spans="1:24" ht="15.75" customHeight="1">
      <c r="A751" s="96"/>
      <c r="B751" s="96"/>
      <c r="C751" s="97" t="str">
        <f t="shared" si="13"/>
        <v/>
      </c>
      <c r="D751" s="82"/>
      <c r="E751" s="80"/>
      <c r="F751" s="80"/>
      <c r="G751" s="451"/>
      <c r="H751" s="451"/>
      <c r="I751" s="458"/>
      <c r="J751" s="451"/>
      <c r="K751" s="452"/>
      <c r="L751" s="451"/>
      <c r="M751" s="451"/>
      <c r="N751" s="289"/>
      <c r="O751" s="289"/>
      <c r="P751" s="289"/>
      <c r="Q751" s="289"/>
      <c r="R751" s="289"/>
      <c r="S751" s="413"/>
      <c r="T751" s="288"/>
      <c r="U751" s="80"/>
      <c r="V751" s="80"/>
      <c r="W751" s="80"/>
      <c r="X751" s="80"/>
    </row>
    <row r="752" spans="1:24" ht="15.75" customHeight="1">
      <c r="A752" s="96"/>
      <c r="B752" s="96"/>
      <c r="C752" s="97" t="str">
        <f t="shared" si="13"/>
        <v/>
      </c>
      <c r="D752" s="82"/>
      <c r="E752" s="80"/>
      <c r="F752" s="80"/>
      <c r="G752" s="451"/>
      <c r="H752" s="451"/>
      <c r="I752" s="458"/>
      <c r="J752" s="451"/>
      <c r="K752" s="452"/>
      <c r="L752" s="451"/>
      <c r="M752" s="451"/>
      <c r="N752" s="289"/>
      <c r="O752" s="289"/>
      <c r="P752" s="289"/>
      <c r="Q752" s="289"/>
      <c r="R752" s="289"/>
      <c r="S752" s="413"/>
      <c r="T752" s="288"/>
      <c r="U752" s="80"/>
      <c r="V752" s="80"/>
      <c r="W752" s="80"/>
      <c r="X752" s="80"/>
    </row>
    <row r="753" spans="1:24" ht="15.75" customHeight="1">
      <c r="A753" s="96"/>
      <c r="B753" s="96"/>
      <c r="C753" s="97" t="str">
        <f t="shared" si="13"/>
        <v/>
      </c>
      <c r="D753" s="82"/>
      <c r="E753" s="80"/>
      <c r="F753" s="80"/>
      <c r="G753" s="451"/>
      <c r="H753" s="451"/>
      <c r="I753" s="458"/>
      <c r="J753" s="451"/>
      <c r="K753" s="452"/>
      <c r="L753" s="451"/>
      <c r="M753" s="451"/>
      <c r="N753" s="289"/>
      <c r="O753" s="289"/>
      <c r="P753" s="289"/>
      <c r="Q753" s="289"/>
      <c r="R753" s="289"/>
      <c r="S753" s="413"/>
      <c r="T753" s="288"/>
      <c r="U753" s="80"/>
      <c r="V753" s="80"/>
      <c r="W753" s="80"/>
      <c r="X753" s="80"/>
    </row>
    <row r="754" spans="1:24" ht="15.75" customHeight="1">
      <c r="A754" s="96"/>
      <c r="B754" s="96"/>
      <c r="C754" s="97" t="str">
        <f t="shared" si="13"/>
        <v/>
      </c>
      <c r="D754" s="82"/>
      <c r="E754" s="80"/>
      <c r="F754" s="80"/>
      <c r="G754" s="451"/>
      <c r="H754" s="451"/>
      <c r="I754" s="458"/>
      <c r="J754" s="451"/>
      <c r="K754" s="452"/>
      <c r="L754" s="451"/>
      <c r="M754" s="451"/>
      <c r="N754" s="289"/>
      <c r="O754" s="289"/>
      <c r="P754" s="289"/>
      <c r="Q754" s="289"/>
      <c r="R754" s="289"/>
      <c r="S754" s="413"/>
      <c r="T754" s="288"/>
      <c r="U754" s="80"/>
      <c r="V754" s="80"/>
      <c r="W754" s="80"/>
      <c r="X754" s="80"/>
    </row>
    <row r="755" spans="1:24" ht="15.75" customHeight="1">
      <c r="A755" s="96"/>
      <c r="B755" s="96"/>
      <c r="C755" s="97" t="str">
        <f t="shared" si="13"/>
        <v/>
      </c>
      <c r="D755" s="82"/>
      <c r="E755" s="80"/>
      <c r="F755" s="80"/>
      <c r="G755" s="451"/>
      <c r="H755" s="451"/>
      <c r="I755" s="458"/>
      <c r="J755" s="451"/>
      <c r="K755" s="452"/>
      <c r="L755" s="451"/>
      <c r="M755" s="451"/>
      <c r="N755" s="289"/>
      <c r="O755" s="289"/>
      <c r="P755" s="289"/>
      <c r="Q755" s="289"/>
      <c r="R755" s="289"/>
      <c r="S755" s="413"/>
      <c r="T755" s="288"/>
      <c r="U755" s="80"/>
      <c r="V755" s="80"/>
      <c r="W755" s="80"/>
      <c r="X755" s="80"/>
    </row>
    <row r="756" spans="1:24" ht="15.75" customHeight="1">
      <c r="A756" s="96"/>
      <c r="B756" s="96"/>
      <c r="C756" s="97" t="str">
        <f t="shared" si="13"/>
        <v/>
      </c>
      <c r="D756" s="82"/>
      <c r="E756" s="80"/>
      <c r="F756" s="80"/>
      <c r="G756" s="451"/>
      <c r="H756" s="451"/>
      <c r="I756" s="458"/>
      <c r="J756" s="451"/>
      <c r="K756" s="452"/>
      <c r="L756" s="451"/>
      <c r="M756" s="451"/>
      <c r="N756" s="289"/>
      <c r="O756" s="289"/>
      <c r="P756" s="289"/>
      <c r="Q756" s="289"/>
      <c r="R756" s="289"/>
      <c r="S756" s="413"/>
      <c r="T756" s="288"/>
      <c r="U756" s="80"/>
      <c r="V756" s="80"/>
      <c r="W756" s="80"/>
      <c r="X756" s="80"/>
    </row>
    <row r="757" spans="1:24" ht="15.75" customHeight="1">
      <c r="A757" s="96"/>
      <c r="B757" s="96"/>
      <c r="C757" s="97" t="str">
        <f t="shared" si="13"/>
        <v/>
      </c>
      <c r="D757" s="82"/>
      <c r="E757" s="80"/>
      <c r="F757" s="80"/>
      <c r="G757" s="451"/>
      <c r="H757" s="451"/>
      <c r="I757" s="458"/>
      <c r="J757" s="451"/>
      <c r="K757" s="452"/>
      <c r="L757" s="451"/>
      <c r="M757" s="451"/>
      <c r="N757" s="289"/>
      <c r="O757" s="289"/>
      <c r="P757" s="289"/>
      <c r="Q757" s="289"/>
      <c r="R757" s="289"/>
      <c r="S757" s="413"/>
      <c r="T757" s="288"/>
      <c r="U757" s="80"/>
      <c r="V757" s="80"/>
      <c r="W757" s="80"/>
      <c r="X757" s="80"/>
    </row>
    <row r="758" spans="1:24" ht="15.75" customHeight="1">
      <c r="A758" s="96"/>
      <c r="B758" s="96"/>
      <c r="C758" s="97" t="str">
        <f t="shared" si="13"/>
        <v/>
      </c>
      <c r="D758" s="82"/>
      <c r="E758" s="80"/>
      <c r="F758" s="80"/>
      <c r="G758" s="451"/>
      <c r="H758" s="451"/>
      <c r="I758" s="458"/>
      <c r="J758" s="451"/>
      <c r="K758" s="452"/>
      <c r="L758" s="451"/>
      <c r="M758" s="451"/>
      <c r="N758" s="289"/>
      <c r="O758" s="289"/>
      <c r="P758" s="289"/>
      <c r="Q758" s="289"/>
      <c r="R758" s="289"/>
      <c r="S758" s="413"/>
      <c r="T758" s="288"/>
      <c r="U758" s="80"/>
      <c r="V758" s="80"/>
      <c r="W758" s="80"/>
      <c r="X758" s="80"/>
    </row>
    <row r="759" spans="1:24" ht="15.75" customHeight="1">
      <c r="A759" s="96"/>
      <c r="B759" s="96"/>
      <c r="C759" s="97" t="str">
        <f t="shared" si="13"/>
        <v/>
      </c>
      <c r="D759" s="82"/>
      <c r="E759" s="80"/>
      <c r="F759" s="80"/>
      <c r="G759" s="451"/>
      <c r="H759" s="451"/>
      <c r="I759" s="458"/>
      <c r="J759" s="451"/>
      <c r="K759" s="452"/>
      <c r="L759" s="451"/>
      <c r="M759" s="451"/>
      <c r="N759" s="289"/>
      <c r="O759" s="289"/>
      <c r="P759" s="289"/>
      <c r="Q759" s="289"/>
      <c r="R759" s="289"/>
      <c r="S759" s="413"/>
      <c r="T759" s="288"/>
      <c r="U759" s="80"/>
      <c r="V759" s="80"/>
      <c r="W759" s="80"/>
      <c r="X759" s="80"/>
    </row>
    <row r="760" spans="1:24" ht="15.75" customHeight="1">
      <c r="A760" s="96"/>
      <c r="B760" s="96"/>
      <c r="C760" s="97" t="str">
        <f t="shared" si="13"/>
        <v/>
      </c>
      <c r="D760" s="82"/>
      <c r="E760" s="80"/>
      <c r="F760" s="80"/>
      <c r="G760" s="451"/>
      <c r="H760" s="451"/>
      <c r="I760" s="458"/>
      <c r="J760" s="451"/>
      <c r="K760" s="452"/>
      <c r="L760" s="451"/>
      <c r="M760" s="451"/>
      <c r="N760" s="289"/>
      <c r="O760" s="289"/>
      <c r="P760" s="289"/>
      <c r="Q760" s="289"/>
      <c r="R760" s="289"/>
      <c r="S760" s="413"/>
      <c r="T760" s="288"/>
      <c r="U760" s="80"/>
      <c r="V760" s="80"/>
      <c r="W760" s="80"/>
      <c r="X760" s="80"/>
    </row>
    <row r="761" spans="1:24" ht="15.75" customHeight="1">
      <c r="A761" s="96"/>
      <c r="B761" s="96"/>
      <c r="C761" s="97" t="str">
        <f t="shared" si="13"/>
        <v/>
      </c>
      <c r="D761" s="82"/>
      <c r="E761" s="80"/>
      <c r="F761" s="80"/>
      <c r="G761" s="451"/>
      <c r="H761" s="451"/>
      <c r="I761" s="458"/>
      <c r="J761" s="451"/>
      <c r="K761" s="452"/>
      <c r="L761" s="451"/>
      <c r="M761" s="451"/>
      <c r="N761" s="289"/>
      <c r="O761" s="289"/>
      <c r="P761" s="289"/>
      <c r="Q761" s="289"/>
      <c r="R761" s="289"/>
      <c r="S761" s="413"/>
      <c r="T761" s="288"/>
      <c r="U761" s="80"/>
      <c r="V761" s="80"/>
      <c r="W761" s="80"/>
      <c r="X761" s="80"/>
    </row>
    <row r="762" spans="1:24" ht="15.75" customHeight="1">
      <c r="A762" s="96"/>
      <c r="B762" s="96"/>
      <c r="C762" s="97" t="str">
        <f t="shared" si="13"/>
        <v/>
      </c>
      <c r="D762" s="82"/>
      <c r="E762" s="80"/>
      <c r="F762" s="80"/>
      <c r="G762" s="451"/>
      <c r="H762" s="451"/>
      <c r="I762" s="458"/>
      <c r="J762" s="451"/>
      <c r="K762" s="452"/>
      <c r="L762" s="451"/>
      <c r="M762" s="451"/>
      <c r="N762" s="289"/>
      <c r="O762" s="289"/>
      <c r="P762" s="289"/>
      <c r="Q762" s="289"/>
      <c r="R762" s="289"/>
      <c r="S762" s="413"/>
      <c r="T762" s="288"/>
      <c r="U762" s="80"/>
      <c r="V762" s="80"/>
      <c r="W762" s="80"/>
      <c r="X762" s="80"/>
    </row>
    <row r="763" spans="1:24" ht="15.75" customHeight="1">
      <c r="A763" s="96"/>
      <c r="B763" s="96"/>
      <c r="C763" s="97" t="str">
        <f t="shared" si="13"/>
        <v/>
      </c>
      <c r="D763" s="82"/>
      <c r="E763" s="80"/>
      <c r="F763" s="80"/>
      <c r="G763" s="451"/>
      <c r="H763" s="451"/>
      <c r="I763" s="458"/>
      <c r="J763" s="451"/>
      <c r="K763" s="452"/>
      <c r="L763" s="451"/>
      <c r="M763" s="451"/>
      <c r="N763" s="289"/>
      <c r="O763" s="289"/>
      <c r="P763" s="289"/>
      <c r="Q763" s="289"/>
      <c r="R763" s="289"/>
      <c r="S763" s="413"/>
      <c r="T763" s="288"/>
      <c r="U763" s="80"/>
      <c r="V763" s="80"/>
      <c r="W763" s="80"/>
      <c r="X763" s="80"/>
    </row>
    <row r="764" spans="1:24" ht="15.75" customHeight="1">
      <c r="A764" s="96"/>
      <c r="B764" s="96"/>
      <c r="C764" s="97" t="str">
        <f t="shared" si="13"/>
        <v/>
      </c>
      <c r="D764" s="82"/>
      <c r="E764" s="80"/>
      <c r="F764" s="80"/>
      <c r="G764" s="451"/>
      <c r="H764" s="451"/>
      <c r="I764" s="458"/>
      <c r="J764" s="451"/>
      <c r="K764" s="452"/>
      <c r="L764" s="451"/>
      <c r="M764" s="451"/>
      <c r="N764" s="289"/>
      <c r="O764" s="289"/>
      <c r="P764" s="289"/>
      <c r="Q764" s="289"/>
      <c r="R764" s="289"/>
      <c r="S764" s="413"/>
      <c r="T764" s="288"/>
      <c r="U764" s="80"/>
      <c r="V764" s="80"/>
      <c r="W764" s="80"/>
      <c r="X764" s="80"/>
    </row>
    <row r="765" spans="1:24" ht="15.75" customHeight="1">
      <c r="A765" s="96"/>
      <c r="B765" s="96"/>
      <c r="C765" s="97" t="str">
        <f t="shared" si="13"/>
        <v/>
      </c>
      <c r="D765" s="82"/>
      <c r="E765" s="80"/>
      <c r="F765" s="80"/>
      <c r="G765" s="451"/>
      <c r="H765" s="451"/>
      <c r="I765" s="458"/>
      <c r="J765" s="451"/>
      <c r="K765" s="452"/>
      <c r="L765" s="451"/>
      <c r="M765" s="451"/>
      <c r="N765" s="289"/>
      <c r="O765" s="289"/>
      <c r="P765" s="289"/>
      <c r="Q765" s="289"/>
      <c r="R765" s="289"/>
      <c r="S765" s="413"/>
      <c r="T765" s="288"/>
      <c r="U765" s="80"/>
      <c r="V765" s="80"/>
      <c r="W765" s="80"/>
      <c r="X765" s="80"/>
    </row>
    <row r="766" spans="1:24" ht="15.75" customHeight="1">
      <c r="A766" s="96"/>
      <c r="B766" s="96"/>
      <c r="C766" s="97" t="str">
        <f t="shared" si="13"/>
        <v/>
      </c>
      <c r="D766" s="82"/>
      <c r="E766" s="80"/>
      <c r="F766" s="80"/>
      <c r="G766" s="451"/>
      <c r="H766" s="451"/>
      <c r="I766" s="458"/>
      <c r="J766" s="451"/>
      <c r="K766" s="452"/>
      <c r="L766" s="451"/>
      <c r="M766" s="451"/>
      <c r="N766" s="289"/>
      <c r="O766" s="289"/>
      <c r="P766" s="289"/>
      <c r="Q766" s="289"/>
      <c r="R766" s="289"/>
      <c r="S766" s="413"/>
      <c r="T766" s="288"/>
      <c r="U766" s="80"/>
      <c r="V766" s="80"/>
      <c r="W766" s="80"/>
      <c r="X766" s="80"/>
    </row>
    <row r="767" spans="1:24" ht="15.75" customHeight="1">
      <c r="A767" s="96"/>
      <c r="B767" s="96"/>
      <c r="C767" s="97" t="str">
        <f t="shared" si="13"/>
        <v/>
      </c>
      <c r="D767" s="82"/>
      <c r="E767" s="80"/>
      <c r="F767" s="80"/>
      <c r="G767" s="451"/>
      <c r="H767" s="451"/>
      <c r="I767" s="458"/>
      <c r="J767" s="451"/>
      <c r="K767" s="452"/>
      <c r="L767" s="451"/>
      <c r="M767" s="451"/>
      <c r="N767" s="289"/>
      <c r="O767" s="289"/>
      <c r="P767" s="289"/>
      <c r="Q767" s="289"/>
      <c r="R767" s="289"/>
      <c r="S767" s="413"/>
      <c r="T767" s="288"/>
      <c r="U767" s="80"/>
      <c r="V767" s="80"/>
      <c r="W767" s="80"/>
      <c r="X767" s="80"/>
    </row>
    <row r="768" spans="1:24" ht="15.75" customHeight="1">
      <c r="A768" s="96"/>
      <c r="B768" s="96"/>
      <c r="C768" s="97" t="str">
        <f t="shared" si="13"/>
        <v/>
      </c>
      <c r="D768" s="82"/>
      <c r="E768" s="80"/>
      <c r="F768" s="80"/>
      <c r="G768" s="451"/>
      <c r="H768" s="451"/>
      <c r="I768" s="458"/>
      <c r="J768" s="451"/>
      <c r="K768" s="452"/>
      <c r="L768" s="451"/>
      <c r="M768" s="451"/>
      <c r="N768" s="289"/>
      <c r="O768" s="289"/>
      <c r="P768" s="289"/>
      <c r="Q768" s="289"/>
      <c r="R768" s="289"/>
      <c r="S768" s="413"/>
      <c r="T768" s="288"/>
      <c r="U768" s="80"/>
      <c r="V768" s="80"/>
      <c r="W768" s="80"/>
      <c r="X768" s="80"/>
    </row>
    <row r="769" spans="1:24" ht="15.75" customHeight="1">
      <c r="A769" s="96"/>
      <c r="B769" s="96"/>
      <c r="C769" s="97" t="str">
        <f t="shared" si="13"/>
        <v/>
      </c>
      <c r="D769" s="82"/>
      <c r="E769" s="80"/>
      <c r="F769" s="80"/>
      <c r="G769" s="451"/>
      <c r="H769" s="451"/>
      <c r="I769" s="458"/>
      <c r="J769" s="451"/>
      <c r="K769" s="452"/>
      <c r="L769" s="451"/>
      <c r="M769" s="451"/>
      <c r="N769" s="289"/>
      <c r="O769" s="289"/>
      <c r="P769" s="289"/>
      <c r="Q769" s="289"/>
      <c r="R769" s="289"/>
      <c r="S769" s="413"/>
      <c r="T769" s="288"/>
      <c r="U769" s="80"/>
      <c r="V769" s="80"/>
      <c r="W769" s="80"/>
      <c r="X769" s="80"/>
    </row>
    <row r="770" spans="1:24" ht="15.75" customHeight="1">
      <c r="A770" s="96"/>
      <c r="B770" s="96"/>
      <c r="C770" s="97" t="str">
        <f t="shared" si="13"/>
        <v/>
      </c>
      <c r="D770" s="82"/>
      <c r="E770" s="80"/>
      <c r="F770" s="80"/>
      <c r="G770" s="451"/>
      <c r="H770" s="451"/>
      <c r="I770" s="458"/>
      <c r="J770" s="451"/>
      <c r="K770" s="452"/>
      <c r="L770" s="451"/>
      <c r="M770" s="451"/>
      <c r="N770" s="289"/>
      <c r="O770" s="289"/>
      <c r="P770" s="289"/>
      <c r="Q770" s="289"/>
      <c r="R770" s="289"/>
      <c r="S770" s="413"/>
      <c r="T770" s="288"/>
      <c r="U770" s="80"/>
      <c r="V770" s="80"/>
      <c r="W770" s="80"/>
      <c r="X770" s="80"/>
    </row>
    <row r="771" spans="1:24" ht="15.75" customHeight="1">
      <c r="A771" s="96"/>
      <c r="B771" s="96"/>
      <c r="C771" s="97" t="str">
        <f t="shared" si="13"/>
        <v/>
      </c>
      <c r="D771" s="82"/>
      <c r="E771" s="80"/>
      <c r="F771" s="80"/>
      <c r="G771" s="451"/>
      <c r="H771" s="451"/>
      <c r="I771" s="458"/>
      <c r="J771" s="451"/>
      <c r="K771" s="452"/>
      <c r="L771" s="451"/>
      <c r="M771" s="451"/>
      <c r="N771" s="289"/>
      <c r="O771" s="289"/>
      <c r="P771" s="289"/>
      <c r="Q771" s="289"/>
      <c r="R771" s="289"/>
      <c r="S771" s="413"/>
      <c r="T771" s="288"/>
      <c r="U771" s="80"/>
      <c r="V771" s="80"/>
      <c r="W771" s="80"/>
      <c r="X771" s="80"/>
    </row>
    <row r="772" spans="1:24" ht="15.75" customHeight="1">
      <c r="A772" s="96"/>
      <c r="B772" s="96"/>
      <c r="C772" s="97" t="str">
        <f t="shared" si="13"/>
        <v/>
      </c>
      <c r="D772" s="82"/>
      <c r="E772" s="80"/>
      <c r="F772" s="80"/>
      <c r="G772" s="451"/>
      <c r="H772" s="451"/>
      <c r="I772" s="458"/>
      <c r="J772" s="451"/>
      <c r="K772" s="452"/>
      <c r="L772" s="451"/>
      <c r="M772" s="451"/>
      <c r="N772" s="289"/>
      <c r="O772" s="289"/>
      <c r="P772" s="289"/>
      <c r="Q772" s="289"/>
      <c r="R772" s="289"/>
      <c r="S772" s="413"/>
      <c r="T772" s="288"/>
      <c r="U772" s="80"/>
      <c r="V772" s="80"/>
      <c r="W772" s="80"/>
      <c r="X772" s="80"/>
    </row>
    <row r="773" spans="1:24" ht="15.75" customHeight="1">
      <c r="A773" s="96"/>
      <c r="B773" s="96"/>
      <c r="C773" s="97" t="str">
        <f t="shared" si="13"/>
        <v/>
      </c>
      <c r="D773" s="82"/>
      <c r="E773" s="80"/>
      <c r="F773" s="80"/>
      <c r="G773" s="451"/>
      <c r="H773" s="451"/>
      <c r="I773" s="458"/>
      <c r="J773" s="451"/>
      <c r="K773" s="452"/>
      <c r="L773" s="451"/>
      <c r="M773" s="451"/>
      <c r="N773" s="289"/>
      <c r="O773" s="289"/>
      <c r="P773" s="289"/>
      <c r="Q773" s="289"/>
      <c r="R773" s="289"/>
      <c r="S773" s="413"/>
      <c r="T773" s="288"/>
      <c r="U773" s="80"/>
      <c r="V773" s="80"/>
      <c r="W773" s="80"/>
      <c r="X773" s="80"/>
    </row>
    <row r="774" spans="1:24" ht="15.75" customHeight="1">
      <c r="A774" s="96"/>
      <c r="B774" s="96"/>
      <c r="C774" s="97" t="str">
        <f t="shared" si="13"/>
        <v/>
      </c>
      <c r="D774" s="82"/>
      <c r="E774" s="80"/>
      <c r="F774" s="80"/>
      <c r="G774" s="451"/>
      <c r="H774" s="451"/>
      <c r="I774" s="458"/>
      <c r="J774" s="451"/>
      <c r="K774" s="452"/>
      <c r="L774" s="451"/>
      <c r="M774" s="451"/>
      <c r="N774" s="289"/>
      <c r="O774" s="289"/>
      <c r="P774" s="289"/>
      <c r="Q774" s="289"/>
      <c r="R774" s="289"/>
      <c r="S774" s="413"/>
      <c r="T774" s="288"/>
      <c r="U774" s="80"/>
      <c r="V774" s="80"/>
      <c r="W774" s="80"/>
      <c r="X774" s="80"/>
    </row>
    <row r="775" spans="1:24" ht="15.75" customHeight="1">
      <c r="A775" s="96"/>
      <c r="B775" s="96"/>
      <c r="C775" s="97" t="str">
        <f t="shared" si="13"/>
        <v/>
      </c>
      <c r="D775" s="82"/>
      <c r="E775" s="80"/>
      <c r="F775" s="80"/>
      <c r="G775" s="451"/>
      <c r="H775" s="451"/>
      <c r="I775" s="458"/>
      <c r="J775" s="451"/>
      <c r="K775" s="452"/>
      <c r="L775" s="451"/>
      <c r="M775" s="451"/>
      <c r="N775" s="289"/>
      <c r="O775" s="289"/>
      <c r="P775" s="289"/>
      <c r="Q775" s="289"/>
      <c r="R775" s="289"/>
      <c r="S775" s="413"/>
      <c r="T775" s="288"/>
      <c r="U775" s="80"/>
      <c r="V775" s="80"/>
      <c r="W775" s="80"/>
      <c r="X775" s="80"/>
    </row>
    <row r="776" spans="1:24" ht="15.75" customHeight="1">
      <c r="A776" s="96"/>
      <c r="B776" s="96"/>
      <c r="C776" s="97" t="str">
        <f t="shared" si="13"/>
        <v/>
      </c>
      <c r="D776" s="82"/>
      <c r="E776" s="80"/>
      <c r="F776" s="80"/>
      <c r="G776" s="451"/>
      <c r="H776" s="451"/>
      <c r="I776" s="458"/>
      <c r="J776" s="451"/>
      <c r="K776" s="452"/>
      <c r="L776" s="451"/>
      <c r="M776" s="451"/>
      <c r="N776" s="289"/>
      <c r="O776" s="289"/>
      <c r="P776" s="289"/>
      <c r="Q776" s="289"/>
      <c r="R776" s="289"/>
      <c r="S776" s="413"/>
      <c r="T776" s="288"/>
      <c r="U776" s="80"/>
      <c r="V776" s="80"/>
      <c r="W776" s="80"/>
      <c r="X776" s="80"/>
    </row>
    <row r="777" spans="1:24" ht="15.75" customHeight="1">
      <c r="A777" s="96"/>
      <c r="B777" s="96"/>
      <c r="C777" s="97" t="str">
        <f t="shared" si="13"/>
        <v/>
      </c>
      <c r="D777" s="82"/>
      <c r="E777" s="80"/>
      <c r="F777" s="80"/>
      <c r="G777" s="451"/>
      <c r="H777" s="451"/>
      <c r="I777" s="458"/>
      <c r="J777" s="451"/>
      <c r="K777" s="452"/>
      <c r="L777" s="451"/>
      <c r="M777" s="451"/>
      <c r="N777" s="289"/>
      <c r="O777" s="289"/>
      <c r="P777" s="289"/>
      <c r="Q777" s="289"/>
      <c r="R777" s="289"/>
      <c r="S777" s="413"/>
      <c r="T777" s="288"/>
      <c r="U777" s="80"/>
      <c r="V777" s="80"/>
      <c r="W777" s="80"/>
      <c r="X777" s="80"/>
    </row>
    <row r="778" spans="1:24" ht="15.75" customHeight="1">
      <c r="A778" s="96"/>
      <c r="B778" s="96"/>
      <c r="C778" s="97" t="str">
        <f t="shared" si="13"/>
        <v/>
      </c>
      <c r="D778" s="82"/>
      <c r="E778" s="80"/>
      <c r="F778" s="80"/>
      <c r="G778" s="451"/>
      <c r="H778" s="451"/>
      <c r="I778" s="458"/>
      <c r="J778" s="451"/>
      <c r="K778" s="452"/>
      <c r="L778" s="451"/>
      <c r="M778" s="451"/>
      <c r="N778" s="289"/>
      <c r="O778" s="289"/>
      <c r="P778" s="289"/>
      <c r="Q778" s="289"/>
      <c r="R778" s="289"/>
      <c r="S778" s="413"/>
      <c r="T778" s="288"/>
      <c r="U778" s="80"/>
      <c r="V778" s="80"/>
      <c r="W778" s="80"/>
      <c r="X778" s="80"/>
    </row>
    <row r="779" spans="1:24" ht="15.75" customHeight="1">
      <c r="A779" s="96"/>
      <c r="B779" s="96"/>
      <c r="C779" s="97" t="str">
        <f t="shared" si="13"/>
        <v/>
      </c>
      <c r="D779" s="82"/>
      <c r="E779" s="80"/>
      <c r="F779" s="80"/>
      <c r="G779" s="451"/>
      <c r="H779" s="451"/>
      <c r="I779" s="458"/>
      <c r="J779" s="451"/>
      <c r="K779" s="452"/>
      <c r="L779" s="451"/>
      <c r="M779" s="451"/>
      <c r="N779" s="289"/>
      <c r="O779" s="289"/>
      <c r="P779" s="289"/>
      <c r="Q779" s="289"/>
      <c r="R779" s="289"/>
      <c r="S779" s="413"/>
      <c r="T779" s="288"/>
      <c r="U779" s="80"/>
      <c r="V779" s="80"/>
      <c r="W779" s="80"/>
      <c r="X779" s="80"/>
    </row>
    <row r="780" spans="1:24" ht="15.75" customHeight="1">
      <c r="A780" s="96"/>
      <c r="B780" s="96"/>
      <c r="C780" s="97" t="str">
        <f t="shared" si="13"/>
        <v/>
      </c>
      <c r="D780" s="82"/>
      <c r="E780" s="80"/>
      <c r="F780" s="80"/>
      <c r="G780" s="451"/>
      <c r="H780" s="451"/>
      <c r="I780" s="458"/>
      <c r="J780" s="451"/>
      <c r="K780" s="452"/>
      <c r="L780" s="451"/>
      <c r="M780" s="451"/>
      <c r="N780" s="289"/>
      <c r="O780" s="289"/>
      <c r="P780" s="289"/>
      <c r="Q780" s="289"/>
      <c r="R780" s="289"/>
      <c r="S780" s="413"/>
      <c r="T780" s="288"/>
      <c r="U780" s="80"/>
      <c r="V780" s="80"/>
      <c r="W780" s="80"/>
      <c r="X780" s="80"/>
    </row>
    <row r="781" spans="1:24" ht="15.75" customHeight="1">
      <c r="A781" s="96"/>
      <c r="B781" s="96"/>
      <c r="C781" s="97" t="str">
        <f t="shared" si="13"/>
        <v/>
      </c>
      <c r="D781" s="82"/>
      <c r="E781" s="80"/>
      <c r="F781" s="80"/>
      <c r="G781" s="451"/>
      <c r="H781" s="451"/>
      <c r="I781" s="458"/>
      <c r="J781" s="451"/>
      <c r="K781" s="452"/>
      <c r="L781" s="451"/>
      <c r="M781" s="451"/>
      <c r="N781" s="289"/>
      <c r="O781" s="289"/>
      <c r="P781" s="289"/>
      <c r="Q781" s="289"/>
      <c r="R781" s="289"/>
      <c r="S781" s="413"/>
      <c r="T781" s="288"/>
      <c r="U781" s="80"/>
      <c r="V781" s="80"/>
      <c r="W781" s="80"/>
      <c r="X781" s="80"/>
    </row>
    <row r="782" spans="1:24" ht="15.75" customHeight="1">
      <c r="A782" s="96"/>
      <c r="B782" s="96"/>
      <c r="C782" s="97" t="str">
        <f t="shared" si="13"/>
        <v/>
      </c>
      <c r="D782" s="82"/>
      <c r="E782" s="80"/>
      <c r="F782" s="80"/>
      <c r="G782" s="451"/>
      <c r="H782" s="451"/>
      <c r="I782" s="458"/>
      <c r="J782" s="451"/>
      <c r="K782" s="452"/>
      <c r="L782" s="451"/>
      <c r="M782" s="451"/>
      <c r="N782" s="289"/>
      <c r="O782" s="289"/>
      <c r="P782" s="289"/>
      <c r="Q782" s="289"/>
      <c r="R782" s="289"/>
      <c r="S782" s="413"/>
      <c r="T782" s="288"/>
      <c r="U782" s="80"/>
      <c r="V782" s="80"/>
      <c r="W782" s="80"/>
      <c r="X782" s="80"/>
    </row>
    <row r="783" spans="1:24" ht="15.75" customHeight="1">
      <c r="A783" s="96"/>
      <c r="B783" s="96"/>
      <c r="C783" s="97" t="str">
        <f t="shared" si="13"/>
        <v/>
      </c>
      <c r="D783" s="82"/>
      <c r="E783" s="80"/>
      <c r="F783" s="80"/>
      <c r="G783" s="451"/>
      <c r="H783" s="451"/>
      <c r="I783" s="458"/>
      <c r="J783" s="451"/>
      <c r="K783" s="452"/>
      <c r="L783" s="451"/>
      <c r="M783" s="451"/>
      <c r="N783" s="289"/>
      <c r="O783" s="289"/>
      <c r="P783" s="289"/>
      <c r="Q783" s="289"/>
      <c r="R783" s="289"/>
      <c r="S783" s="413"/>
      <c r="T783" s="288"/>
      <c r="U783" s="80"/>
      <c r="V783" s="80"/>
      <c r="W783" s="80"/>
      <c r="X783" s="80"/>
    </row>
    <row r="784" spans="1:24" ht="15.75" customHeight="1">
      <c r="A784" s="96"/>
      <c r="B784" s="96"/>
      <c r="C784" s="97" t="str">
        <f t="shared" si="13"/>
        <v/>
      </c>
      <c r="D784" s="82"/>
      <c r="E784" s="80"/>
      <c r="F784" s="80"/>
      <c r="G784" s="451"/>
      <c r="H784" s="451"/>
      <c r="I784" s="458"/>
      <c r="J784" s="451"/>
      <c r="K784" s="452"/>
      <c r="L784" s="451"/>
      <c r="M784" s="451"/>
      <c r="N784" s="289"/>
      <c r="O784" s="289"/>
      <c r="P784" s="289"/>
      <c r="Q784" s="289"/>
      <c r="R784" s="289"/>
      <c r="S784" s="413"/>
      <c r="T784" s="288"/>
      <c r="U784" s="80"/>
      <c r="V784" s="80"/>
      <c r="W784" s="80"/>
      <c r="X784" s="80"/>
    </row>
    <row r="785" spans="1:24" ht="15.75" customHeight="1">
      <c r="A785" s="96"/>
      <c r="B785" s="96"/>
      <c r="C785" s="97" t="str">
        <f t="shared" ref="C785:C848" si="14">IF(B785&lt;&gt;"",TEXT(WEEKDAY(B785),"dddd"),"")</f>
        <v/>
      </c>
      <c r="D785" s="82"/>
      <c r="E785" s="80"/>
      <c r="F785" s="80"/>
      <c r="G785" s="451"/>
      <c r="H785" s="451"/>
      <c r="I785" s="458"/>
      <c r="J785" s="451"/>
      <c r="K785" s="452"/>
      <c r="L785" s="451"/>
      <c r="M785" s="451"/>
      <c r="N785" s="289"/>
      <c r="O785" s="289"/>
      <c r="P785" s="289"/>
      <c r="Q785" s="289"/>
      <c r="R785" s="289"/>
      <c r="S785" s="413"/>
      <c r="T785" s="288"/>
      <c r="U785" s="80"/>
      <c r="V785" s="80"/>
      <c r="W785" s="80"/>
      <c r="X785" s="80"/>
    </row>
    <row r="786" spans="1:24" ht="15.75" customHeight="1">
      <c r="A786" s="96"/>
      <c r="B786" s="96"/>
      <c r="C786" s="97" t="str">
        <f t="shared" si="14"/>
        <v/>
      </c>
      <c r="D786" s="82"/>
      <c r="E786" s="80"/>
      <c r="F786" s="80"/>
      <c r="G786" s="451"/>
      <c r="H786" s="451"/>
      <c r="I786" s="458"/>
      <c r="J786" s="451"/>
      <c r="K786" s="452"/>
      <c r="L786" s="451"/>
      <c r="M786" s="451"/>
      <c r="N786" s="289"/>
      <c r="O786" s="289"/>
      <c r="P786" s="289"/>
      <c r="Q786" s="289"/>
      <c r="R786" s="289"/>
      <c r="S786" s="413"/>
      <c r="T786" s="288"/>
      <c r="U786" s="80"/>
      <c r="V786" s="80"/>
      <c r="W786" s="80"/>
      <c r="X786" s="80"/>
    </row>
    <row r="787" spans="1:24" ht="15.75" customHeight="1">
      <c r="A787" s="96"/>
      <c r="B787" s="96"/>
      <c r="C787" s="97" t="str">
        <f t="shared" si="14"/>
        <v/>
      </c>
      <c r="D787" s="82"/>
      <c r="E787" s="80"/>
      <c r="F787" s="80"/>
      <c r="G787" s="451"/>
      <c r="H787" s="451"/>
      <c r="I787" s="458"/>
      <c r="J787" s="451"/>
      <c r="K787" s="452"/>
      <c r="L787" s="451"/>
      <c r="M787" s="451"/>
      <c r="N787" s="289"/>
      <c r="O787" s="289"/>
      <c r="P787" s="289"/>
      <c r="Q787" s="289"/>
      <c r="R787" s="289"/>
      <c r="S787" s="413"/>
      <c r="T787" s="288"/>
      <c r="U787" s="80"/>
      <c r="V787" s="80"/>
      <c r="W787" s="80"/>
      <c r="X787" s="80"/>
    </row>
    <row r="788" spans="1:24" ht="15.75" customHeight="1">
      <c r="A788" s="96"/>
      <c r="B788" s="96"/>
      <c r="C788" s="97" t="str">
        <f t="shared" si="14"/>
        <v/>
      </c>
      <c r="D788" s="82"/>
      <c r="E788" s="80"/>
      <c r="F788" s="80"/>
      <c r="G788" s="451"/>
      <c r="H788" s="451"/>
      <c r="I788" s="458"/>
      <c r="J788" s="451"/>
      <c r="K788" s="452"/>
      <c r="L788" s="451"/>
      <c r="M788" s="451"/>
      <c r="N788" s="289"/>
      <c r="O788" s="289"/>
      <c r="P788" s="289"/>
      <c r="Q788" s="289"/>
      <c r="R788" s="289"/>
      <c r="S788" s="413"/>
      <c r="T788" s="288"/>
      <c r="U788" s="80"/>
      <c r="V788" s="80"/>
      <c r="W788" s="80"/>
      <c r="X788" s="80"/>
    </row>
    <row r="789" spans="1:24" ht="15.75" customHeight="1">
      <c r="A789" s="96"/>
      <c r="B789" s="96"/>
      <c r="C789" s="97" t="str">
        <f t="shared" si="14"/>
        <v/>
      </c>
      <c r="D789" s="82"/>
      <c r="E789" s="80"/>
      <c r="F789" s="80"/>
      <c r="G789" s="451"/>
      <c r="H789" s="451"/>
      <c r="I789" s="458"/>
      <c r="J789" s="451"/>
      <c r="K789" s="452"/>
      <c r="L789" s="451"/>
      <c r="M789" s="451"/>
      <c r="N789" s="289"/>
      <c r="O789" s="289"/>
      <c r="P789" s="289"/>
      <c r="Q789" s="289"/>
      <c r="R789" s="289"/>
      <c r="S789" s="413"/>
      <c r="T789" s="288"/>
      <c r="U789" s="80"/>
      <c r="V789" s="80"/>
      <c r="W789" s="80"/>
      <c r="X789" s="80"/>
    </row>
    <row r="790" spans="1:24" ht="15.75" customHeight="1">
      <c r="A790" s="96"/>
      <c r="B790" s="96"/>
      <c r="C790" s="97" t="str">
        <f t="shared" si="14"/>
        <v/>
      </c>
      <c r="D790" s="82"/>
      <c r="E790" s="80"/>
      <c r="F790" s="80"/>
      <c r="G790" s="451"/>
      <c r="H790" s="451"/>
      <c r="I790" s="458"/>
      <c r="J790" s="451"/>
      <c r="K790" s="452"/>
      <c r="L790" s="451"/>
      <c r="M790" s="451"/>
      <c r="N790" s="289"/>
      <c r="O790" s="289"/>
      <c r="P790" s="289"/>
      <c r="Q790" s="289"/>
      <c r="R790" s="289"/>
      <c r="S790" s="413"/>
      <c r="T790" s="288"/>
      <c r="U790" s="80"/>
      <c r="V790" s="80"/>
      <c r="W790" s="80"/>
      <c r="X790" s="80"/>
    </row>
    <row r="791" spans="1:24" ht="15.75" customHeight="1">
      <c r="A791" s="96"/>
      <c r="B791" s="96"/>
      <c r="C791" s="97" t="str">
        <f t="shared" si="14"/>
        <v/>
      </c>
      <c r="D791" s="82"/>
      <c r="E791" s="80"/>
      <c r="F791" s="80"/>
      <c r="G791" s="451"/>
      <c r="H791" s="451"/>
      <c r="I791" s="458"/>
      <c r="J791" s="451"/>
      <c r="K791" s="452"/>
      <c r="L791" s="451"/>
      <c r="M791" s="451"/>
      <c r="N791" s="289"/>
      <c r="O791" s="289"/>
      <c r="P791" s="289"/>
      <c r="Q791" s="289"/>
      <c r="R791" s="289"/>
      <c r="S791" s="413"/>
      <c r="T791" s="288"/>
      <c r="U791" s="80"/>
      <c r="V791" s="80"/>
      <c r="W791" s="80"/>
      <c r="X791" s="80"/>
    </row>
    <row r="792" spans="1:24" ht="15.75" customHeight="1">
      <c r="A792" s="96"/>
      <c r="B792" s="96"/>
      <c r="C792" s="97" t="str">
        <f t="shared" si="14"/>
        <v/>
      </c>
      <c r="D792" s="82"/>
      <c r="E792" s="80"/>
      <c r="F792" s="80"/>
      <c r="G792" s="451"/>
      <c r="H792" s="451"/>
      <c r="I792" s="458"/>
      <c r="J792" s="451"/>
      <c r="K792" s="452"/>
      <c r="L792" s="451"/>
      <c r="M792" s="451"/>
      <c r="N792" s="289"/>
      <c r="O792" s="289"/>
      <c r="P792" s="289"/>
      <c r="Q792" s="289"/>
      <c r="R792" s="289"/>
      <c r="S792" s="413"/>
      <c r="T792" s="288"/>
      <c r="U792" s="80"/>
      <c r="V792" s="80"/>
      <c r="W792" s="80"/>
      <c r="X792" s="80"/>
    </row>
    <row r="793" spans="1:24" ht="15.75" customHeight="1">
      <c r="A793" s="96"/>
      <c r="B793" s="96"/>
      <c r="C793" s="97" t="str">
        <f t="shared" si="14"/>
        <v/>
      </c>
      <c r="D793" s="82"/>
      <c r="E793" s="80"/>
      <c r="F793" s="80"/>
      <c r="G793" s="451"/>
      <c r="H793" s="451"/>
      <c r="I793" s="458"/>
      <c r="J793" s="451"/>
      <c r="K793" s="452"/>
      <c r="L793" s="451"/>
      <c r="M793" s="451"/>
      <c r="N793" s="289"/>
      <c r="O793" s="289"/>
      <c r="P793" s="289"/>
      <c r="Q793" s="289"/>
      <c r="R793" s="289"/>
      <c r="S793" s="413"/>
      <c r="T793" s="288"/>
      <c r="U793" s="80"/>
      <c r="V793" s="80"/>
      <c r="W793" s="80"/>
      <c r="X793" s="80"/>
    </row>
    <row r="794" spans="1:24" ht="15.75" customHeight="1">
      <c r="A794" s="96"/>
      <c r="B794" s="96"/>
      <c r="C794" s="97" t="str">
        <f t="shared" si="14"/>
        <v/>
      </c>
      <c r="D794" s="82"/>
      <c r="E794" s="80"/>
      <c r="F794" s="80"/>
      <c r="G794" s="451"/>
      <c r="H794" s="451"/>
      <c r="I794" s="458"/>
      <c r="J794" s="451"/>
      <c r="K794" s="452"/>
      <c r="L794" s="451"/>
      <c r="M794" s="451"/>
      <c r="N794" s="289"/>
      <c r="O794" s="289"/>
      <c r="P794" s="289"/>
      <c r="Q794" s="289"/>
      <c r="R794" s="289"/>
      <c r="S794" s="413"/>
      <c r="T794" s="288"/>
      <c r="U794" s="80"/>
      <c r="V794" s="80"/>
      <c r="W794" s="80"/>
      <c r="X794" s="80"/>
    </row>
    <row r="795" spans="1:24" ht="15.75" customHeight="1">
      <c r="A795" s="96"/>
      <c r="B795" s="96"/>
      <c r="C795" s="97" t="str">
        <f t="shared" si="14"/>
        <v/>
      </c>
      <c r="D795" s="82"/>
      <c r="E795" s="80"/>
      <c r="F795" s="80"/>
      <c r="G795" s="451"/>
      <c r="H795" s="451"/>
      <c r="I795" s="458"/>
      <c r="J795" s="451"/>
      <c r="K795" s="452"/>
      <c r="L795" s="451"/>
      <c r="M795" s="451"/>
      <c r="N795" s="289"/>
      <c r="O795" s="289"/>
      <c r="P795" s="289"/>
      <c r="Q795" s="289"/>
      <c r="R795" s="289"/>
      <c r="S795" s="413"/>
      <c r="T795" s="288"/>
      <c r="U795" s="80"/>
      <c r="V795" s="80"/>
      <c r="W795" s="80"/>
      <c r="X795" s="80"/>
    </row>
    <row r="796" spans="1:24" ht="15.75" customHeight="1">
      <c r="A796" s="96"/>
      <c r="B796" s="96"/>
      <c r="C796" s="97" t="str">
        <f t="shared" si="14"/>
        <v/>
      </c>
      <c r="D796" s="82"/>
      <c r="E796" s="80"/>
      <c r="F796" s="80"/>
      <c r="G796" s="451"/>
      <c r="H796" s="451"/>
      <c r="I796" s="458"/>
      <c r="J796" s="451"/>
      <c r="K796" s="452"/>
      <c r="L796" s="451"/>
      <c r="M796" s="451"/>
      <c r="N796" s="289"/>
      <c r="O796" s="289"/>
      <c r="P796" s="289"/>
      <c r="Q796" s="289"/>
      <c r="R796" s="289"/>
      <c r="S796" s="413"/>
      <c r="T796" s="288"/>
      <c r="U796" s="80"/>
      <c r="V796" s="80"/>
      <c r="W796" s="80"/>
      <c r="X796" s="80"/>
    </row>
    <row r="797" spans="1:24" ht="15.75" customHeight="1">
      <c r="A797" s="96"/>
      <c r="B797" s="96"/>
      <c r="C797" s="97" t="str">
        <f t="shared" si="14"/>
        <v/>
      </c>
      <c r="D797" s="82"/>
      <c r="E797" s="80"/>
      <c r="F797" s="80"/>
      <c r="G797" s="451"/>
      <c r="H797" s="451"/>
      <c r="I797" s="458"/>
      <c r="J797" s="451"/>
      <c r="K797" s="452"/>
      <c r="L797" s="451"/>
      <c r="M797" s="451"/>
      <c r="N797" s="289"/>
      <c r="O797" s="289"/>
      <c r="P797" s="289"/>
      <c r="Q797" s="289"/>
      <c r="R797" s="289"/>
      <c r="S797" s="413"/>
      <c r="T797" s="288"/>
      <c r="U797" s="80"/>
      <c r="V797" s="80"/>
      <c r="W797" s="80"/>
      <c r="X797" s="80"/>
    </row>
    <row r="798" spans="1:24" ht="15.75" customHeight="1">
      <c r="A798" s="96"/>
      <c r="B798" s="96"/>
      <c r="C798" s="97" t="str">
        <f t="shared" si="14"/>
        <v/>
      </c>
      <c r="D798" s="82"/>
      <c r="E798" s="80"/>
      <c r="F798" s="80"/>
      <c r="G798" s="451"/>
      <c r="H798" s="451"/>
      <c r="I798" s="458"/>
      <c r="J798" s="451"/>
      <c r="K798" s="452"/>
      <c r="L798" s="451"/>
      <c r="M798" s="451"/>
      <c r="N798" s="289"/>
      <c r="O798" s="289"/>
      <c r="P798" s="289"/>
      <c r="Q798" s="289"/>
      <c r="R798" s="289"/>
      <c r="S798" s="413"/>
      <c r="T798" s="288"/>
      <c r="U798" s="80"/>
      <c r="V798" s="80"/>
      <c r="W798" s="80"/>
      <c r="X798" s="80"/>
    </row>
    <row r="799" spans="1:24" ht="15.75" customHeight="1">
      <c r="A799" s="96"/>
      <c r="B799" s="96"/>
      <c r="C799" s="97" t="str">
        <f t="shared" si="14"/>
        <v/>
      </c>
      <c r="D799" s="82"/>
      <c r="E799" s="80"/>
      <c r="F799" s="80"/>
      <c r="G799" s="451"/>
      <c r="H799" s="451"/>
      <c r="I799" s="458"/>
      <c r="J799" s="451"/>
      <c r="K799" s="452"/>
      <c r="L799" s="451"/>
      <c r="M799" s="451"/>
      <c r="N799" s="289"/>
      <c r="O799" s="289"/>
      <c r="P799" s="289"/>
      <c r="Q799" s="289"/>
      <c r="R799" s="289"/>
      <c r="S799" s="413"/>
      <c r="T799" s="288"/>
      <c r="U799" s="80"/>
      <c r="V799" s="80"/>
      <c r="W799" s="80"/>
      <c r="X799" s="80"/>
    </row>
    <row r="800" spans="1:24" ht="15.75" customHeight="1">
      <c r="A800" s="96"/>
      <c r="B800" s="96"/>
      <c r="C800" s="97" t="str">
        <f t="shared" si="14"/>
        <v/>
      </c>
      <c r="D800" s="82"/>
      <c r="E800" s="80"/>
      <c r="F800" s="80"/>
      <c r="G800" s="451"/>
      <c r="H800" s="451"/>
      <c r="I800" s="458"/>
      <c r="J800" s="451"/>
      <c r="K800" s="452"/>
      <c r="L800" s="451"/>
      <c r="M800" s="451"/>
      <c r="N800" s="289"/>
      <c r="O800" s="289"/>
      <c r="P800" s="289"/>
      <c r="Q800" s="289"/>
      <c r="R800" s="289"/>
      <c r="S800" s="413"/>
      <c r="T800" s="288"/>
      <c r="U800" s="80"/>
      <c r="V800" s="80"/>
      <c r="W800" s="80"/>
      <c r="X800" s="80"/>
    </row>
    <row r="801" spans="1:24" ht="15.75" customHeight="1">
      <c r="A801" s="96"/>
      <c r="B801" s="96"/>
      <c r="C801" s="97" t="str">
        <f t="shared" si="14"/>
        <v/>
      </c>
      <c r="D801" s="82"/>
      <c r="E801" s="80"/>
      <c r="F801" s="80"/>
      <c r="G801" s="451"/>
      <c r="H801" s="451"/>
      <c r="I801" s="458"/>
      <c r="J801" s="451"/>
      <c r="K801" s="452"/>
      <c r="L801" s="451"/>
      <c r="M801" s="451"/>
      <c r="N801" s="289"/>
      <c r="O801" s="289"/>
      <c r="P801" s="289"/>
      <c r="Q801" s="289"/>
      <c r="R801" s="289"/>
      <c r="S801" s="413"/>
      <c r="T801" s="288"/>
      <c r="U801" s="80"/>
      <c r="V801" s="80"/>
      <c r="W801" s="80"/>
      <c r="X801" s="80"/>
    </row>
    <row r="802" spans="1:24" ht="15.75" customHeight="1">
      <c r="A802" s="96"/>
      <c r="B802" s="96"/>
      <c r="C802" s="97" t="str">
        <f t="shared" si="14"/>
        <v/>
      </c>
      <c r="D802" s="82"/>
      <c r="E802" s="80"/>
      <c r="F802" s="80"/>
      <c r="G802" s="451"/>
      <c r="H802" s="451"/>
      <c r="I802" s="458"/>
      <c r="J802" s="451"/>
      <c r="K802" s="452"/>
      <c r="L802" s="451"/>
      <c r="M802" s="451"/>
      <c r="N802" s="289"/>
      <c r="O802" s="289"/>
      <c r="P802" s="289"/>
      <c r="Q802" s="289"/>
      <c r="R802" s="289"/>
      <c r="S802" s="413"/>
      <c r="T802" s="288"/>
      <c r="U802" s="80"/>
      <c r="V802" s="80"/>
      <c r="W802" s="80"/>
      <c r="X802" s="80"/>
    </row>
    <row r="803" spans="1:24" ht="15.75" customHeight="1">
      <c r="A803" s="96"/>
      <c r="B803" s="96"/>
      <c r="C803" s="97" t="str">
        <f t="shared" si="14"/>
        <v/>
      </c>
      <c r="D803" s="82"/>
      <c r="E803" s="80"/>
      <c r="F803" s="80"/>
      <c r="G803" s="451"/>
      <c r="H803" s="451"/>
      <c r="I803" s="458"/>
      <c r="J803" s="451"/>
      <c r="K803" s="452"/>
      <c r="L803" s="451"/>
      <c r="M803" s="451"/>
      <c r="N803" s="289"/>
      <c r="O803" s="289"/>
      <c r="P803" s="289"/>
      <c r="Q803" s="289"/>
      <c r="R803" s="289"/>
      <c r="S803" s="413"/>
      <c r="T803" s="288"/>
      <c r="U803" s="80"/>
      <c r="V803" s="80"/>
      <c r="W803" s="80"/>
      <c r="X803" s="80"/>
    </row>
    <row r="804" spans="1:24" ht="15.75" customHeight="1">
      <c r="A804" s="96"/>
      <c r="B804" s="96"/>
      <c r="C804" s="97" t="str">
        <f t="shared" si="14"/>
        <v/>
      </c>
      <c r="D804" s="82"/>
      <c r="E804" s="80"/>
      <c r="F804" s="80"/>
      <c r="G804" s="451"/>
      <c r="H804" s="451"/>
      <c r="I804" s="458"/>
      <c r="J804" s="451"/>
      <c r="K804" s="452"/>
      <c r="L804" s="451"/>
      <c r="M804" s="451"/>
      <c r="N804" s="289"/>
      <c r="O804" s="289"/>
      <c r="P804" s="289"/>
      <c r="Q804" s="289"/>
      <c r="R804" s="289"/>
      <c r="S804" s="413"/>
      <c r="T804" s="288"/>
      <c r="U804" s="80"/>
      <c r="V804" s="80"/>
      <c r="W804" s="80"/>
      <c r="X804" s="80"/>
    </row>
    <row r="805" spans="1:24" ht="15.75" customHeight="1">
      <c r="A805" s="96"/>
      <c r="B805" s="96"/>
      <c r="C805" s="97" t="str">
        <f t="shared" si="14"/>
        <v/>
      </c>
      <c r="D805" s="82"/>
      <c r="E805" s="80"/>
      <c r="F805" s="80"/>
      <c r="G805" s="451"/>
      <c r="H805" s="451"/>
      <c r="I805" s="458"/>
      <c r="J805" s="451"/>
      <c r="K805" s="452"/>
      <c r="L805" s="451"/>
      <c r="M805" s="451"/>
      <c r="N805" s="289"/>
      <c r="O805" s="289"/>
      <c r="P805" s="289"/>
      <c r="Q805" s="289"/>
      <c r="R805" s="289"/>
      <c r="S805" s="413"/>
      <c r="T805" s="288"/>
      <c r="U805" s="80"/>
      <c r="V805" s="80"/>
      <c r="W805" s="80"/>
      <c r="X805" s="80"/>
    </row>
    <row r="806" spans="1:24" ht="15.75" customHeight="1">
      <c r="A806" s="96"/>
      <c r="B806" s="96"/>
      <c r="C806" s="97" t="str">
        <f t="shared" si="14"/>
        <v/>
      </c>
      <c r="D806" s="82"/>
      <c r="E806" s="80"/>
      <c r="F806" s="80"/>
      <c r="G806" s="451"/>
      <c r="H806" s="451"/>
      <c r="I806" s="458"/>
      <c r="J806" s="451"/>
      <c r="K806" s="452"/>
      <c r="L806" s="451"/>
      <c r="M806" s="451"/>
      <c r="N806" s="289"/>
      <c r="O806" s="289"/>
      <c r="P806" s="289"/>
      <c r="Q806" s="289"/>
      <c r="R806" s="289"/>
      <c r="S806" s="413"/>
      <c r="T806" s="288"/>
      <c r="U806" s="80"/>
      <c r="V806" s="80"/>
      <c r="W806" s="80"/>
      <c r="X806" s="80"/>
    </row>
    <row r="807" spans="1:24" ht="15.75" customHeight="1">
      <c r="A807" s="96"/>
      <c r="B807" s="96"/>
      <c r="C807" s="97" t="str">
        <f t="shared" si="14"/>
        <v/>
      </c>
      <c r="D807" s="82"/>
      <c r="E807" s="80"/>
      <c r="F807" s="80"/>
      <c r="G807" s="451"/>
      <c r="H807" s="451"/>
      <c r="I807" s="458"/>
      <c r="J807" s="451"/>
      <c r="K807" s="452"/>
      <c r="L807" s="451"/>
      <c r="M807" s="451"/>
      <c r="N807" s="289"/>
      <c r="O807" s="289"/>
      <c r="P807" s="289"/>
      <c r="Q807" s="289"/>
      <c r="R807" s="289"/>
      <c r="S807" s="413"/>
      <c r="T807" s="288"/>
      <c r="U807" s="80"/>
      <c r="V807" s="80"/>
      <c r="W807" s="80"/>
      <c r="X807" s="80"/>
    </row>
    <row r="808" spans="1:24" ht="15.75" customHeight="1">
      <c r="A808" s="96"/>
      <c r="B808" s="96"/>
      <c r="C808" s="97" t="str">
        <f t="shared" si="14"/>
        <v/>
      </c>
      <c r="D808" s="82"/>
      <c r="E808" s="80"/>
      <c r="F808" s="80"/>
      <c r="G808" s="451"/>
      <c r="H808" s="451"/>
      <c r="I808" s="458"/>
      <c r="J808" s="451"/>
      <c r="K808" s="452"/>
      <c r="L808" s="451"/>
      <c r="M808" s="451"/>
      <c r="N808" s="289"/>
      <c r="O808" s="289"/>
      <c r="P808" s="289"/>
      <c r="Q808" s="289"/>
      <c r="R808" s="289"/>
      <c r="S808" s="413"/>
      <c r="T808" s="288"/>
      <c r="U808" s="80"/>
      <c r="V808" s="80"/>
      <c r="W808" s="80"/>
      <c r="X808" s="80"/>
    </row>
    <row r="809" spans="1:24" ht="15.75" customHeight="1">
      <c r="A809" s="96"/>
      <c r="B809" s="96"/>
      <c r="C809" s="97" t="str">
        <f t="shared" si="14"/>
        <v/>
      </c>
      <c r="D809" s="82"/>
      <c r="E809" s="80"/>
      <c r="F809" s="80"/>
      <c r="G809" s="451"/>
      <c r="H809" s="451"/>
      <c r="I809" s="458"/>
      <c r="J809" s="451"/>
      <c r="K809" s="452"/>
      <c r="L809" s="451"/>
      <c r="M809" s="451"/>
      <c r="N809" s="289"/>
      <c r="O809" s="289"/>
      <c r="P809" s="289"/>
      <c r="Q809" s="289"/>
      <c r="R809" s="289"/>
      <c r="S809" s="413"/>
      <c r="T809" s="288"/>
      <c r="U809" s="80"/>
      <c r="V809" s="80"/>
      <c r="W809" s="80"/>
      <c r="X809" s="80"/>
    </row>
    <row r="810" spans="1:24" ht="15.75" customHeight="1">
      <c r="A810" s="96"/>
      <c r="B810" s="96"/>
      <c r="C810" s="97" t="str">
        <f t="shared" si="14"/>
        <v/>
      </c>
      <c r="D810" s="82"/>
      <c r="E810" s="80"/>
      <c r="F810" s="80"/>
      <c r="G810" s="451"/>
      <c r="H810" s="451"/>
      <c r="I810" s="458"/>
      <c r="J810" s="451"/>
      <c r="K810" s="452"/>
      <c r="L810" s="451"/>
      <c r="M810" s="451"/>
      <c r="N810" s="289"/>
      <c r="O810" s="289"/>
      <c r="P810" s="289"/>
      <c r="Q810" s="289"/>
      <c r="R810" s="289"/>
      <c r="S810" s="413"/>
      <c r="T810" s="288"/>
      <c r="U810" s="80"/>
      <c r="V810" s="80"/>
      <c r="W810" s="80"/>
      <c r="X810" s="80"/>
    </row>
    <row r="811" spans="1:24" ht="15.75" customHeight="1">
      <c r="A811" s="96"/>
      <c r="B811" s="96"/>
      <c r="C811" s="97" t="str">
        <f t="shared" si="14"/>
        <v/>
      </c>
      <c r="D811" s="82"/>
      <c r="E811" s="80"/>
      <c r="F811" s="80"/>
      <c r="G811" s="451"/>
      <c r="H811" s="451"/>
      <c r="I811" s="458"/>
      <c r="J811" s="451"/>
      <c r="K811" s="452"/>
      <c r="L811" s="451"/>
      <c r="M811" s="451"/>
      <c r="N811" s="289"/>
      <c r="O811" s="289"/>
      <c r="P811" s="289"/>
      <c r="Q811" s="289"/>
      <c r="R811" s="289"/>
      <c r="S811" s="413"/>
      <c r="T811" s="288"/>
      <c r="U811" s="80"/>
      <c r="V811" s="80"/>
      <c r="W811" s="80"/>
      <c r="X811" s="80"/>
    </row>
    <row r="812" spans="1:24" ht="15.75" customHeight="1">
      <c r="A812" s="96"/>
      <c r="B812" s="96"/>
      <c r="C812" s="97" t="str">
        <f t="shared" si="14"/>
        <v/>
      </c>
      <c r="D812" s="82"/>
      <c r="E812" s="80"/>
      <c r="F812" s="80"/>
      <c r="G812" s="451"/>
      <c r="H812" s="451"/>
      <c r="I812" s="458"/>
      <c r="J812" s="451"/>
      <c r="K812" s="452"/>
      <c r="L812" s="451"/>
      <c r="M812" s="451"/>
      <c r="N812" s="289"/>
      <c r="O812" s="289"/>
      <c r="P812" s="289"/>
      <c r="Q812" s="289"/>
      <c r="R812" s="289"/>
      <c r="S812" s="413"/>
      <c r="T812" s="288"/>
      <c r="U812" s="80"/>
      <c r="V812" s="80"/>
      <c r="W812" s="80"/>
      <c r="X812" s="80"/>
    </row>
    <row r="813" spans="1:24" ht="15.75" customHeight="1">
      <c r="A813" s="96"/>
      <c r="B813" s="96"/>
      <c r="C813" s="97" t="str">
        <f t="shared" si="14"/>
        <v/>
      </c>
      <c r="D813" s="82"/>
      <c r="E813" s="80"/>
      <c r="F813" s="80"/>
      <c r="G813" s="451"/>
      <c r="H813" s="451"/>
      <c r="I813" s="458"/>
      <c r="J813" s="451"/>
      <c r="K813" s="452"/>
      <c r="L813" s="451"/>
      <c r="M813" s="451"/>
      <c r="N813" s="289"/>
      <c r="O813" s="289"/>
      <c r="P813" s="289"/>
      <c r="Q813" s="289"/>
      <c r="R813" s="289"/>
      <c r="S813" s="413"/>
      <c r="T813" s="288"/>
      <c r="U813" s="80"/>
      <c r="V813" s="80"/>
      <c r="W813" s="80"/>
      <c r="X813" s="80"/>
    </row>
    <row r="814" spans="1:24" ht="15.75" customHeight="1">
      <c r="A814" s="96"/>
      <c r="B814" s="96"/>
      <c r="C814" s="97" t="str">
        <f t="shared" si="14"/>
        <v/>
      </c>
      <c r="D814" s="82"/>
      <c r="E814" s="80"/>
      <c r="F814" s="80"/>
      <c r="G814" s="451"/>
      <c r="H814" s="451"/>
      <c r="I814" s="458"/>
      <c r="J814" s="451"/>
      <c r="K814" s="452"/>
      <c r="L814" s="451"/>
      <c r="M814" s="451"/>
      <c r="N814" s="289"/>
      <c r="O814" s="289"/>
      <c r="P814" s="289"/>
      <c r="Q814" s="289"/>
      <c r="R814" s="289"/>
      <c r="S814" s="413"/>
      <c r="T814" s="288"/>
      <c r="U814" s="80"/>
      <c r="V814" s="80"/>
      <c r="W814" s="80"/>
      <c r="X814" s="80"/>
    </row>
    <row r="815" spans="1:24" ht="15.75" customHeight="1">
      <c r="A815" s="96"/>
      <c r="B815" s="96"/>
      <c r="C815" s="97" t="str">
        <f t="shared" si="14"/>
        <v/>
      </c>
      <c r="D815" s="82"/>
      <c r="E815" s="80"/>
      <c r="F815" s="80"/>
      <c r="G815" s="451"/>
      <c r="H815" s="451"/>
      <c r="I815" s="458"/>
      <c r="J815" s="451"/>
      <c r="K815" s="452"/>
      <c r="L815" s="451"/>
      <c r="M815" s="451"/>
      <c r="N815" s="289"/>
      <c r="O815" s="289"/>
      <c r="P815" s="289"/>
      <c r="Q815" s="289"/>
      <c r="R815" s="289"/>
      <c r="S815" s="413"/>
      <c r="T815" s="288"/>
      <c r="U815" s="80"/>
      <c r="V815" s="80"/>
      <c r="W815" s="80"/>
      <c r="X815" s="80"/>
    </row>
    <row r="816" spans="1:24" ht="15.75" customHeight="1">
      <c r="A816" s="96"/>
      <c r="B816" s="96"/>
      <c r="C816" s="97" t="str">
        <f t="shared" si="14"/>
        <v/>
      </c>
      <c r="D816" s="82"/>
      <c r="E816" s="80"/>
      <c r="F816" s="80"/>
      <c r="G816" s="451"/>
      <c r="H816" s="451"/>
      <c r="I816" s="458"/>
      <c r="J816" s="451"/>
      <c r="K816" s="452"/>
      <c r="L816" s="451"/>
      <c r="M816" s="451"/>
      <c r="N816" s="289"/>
      <c r="O816" s="289"/>
      <c r="P816" s="289"/>
      <c r="Q816" s="289"/>
      <c r="R816" s="289"/>
      <c r="S816" s="413"/>
      <c r="T816" s="288"/>
      <c r="U816" s="80"/>
      <c r="V816" s="80"/>
      <c r="W816" s="80"/>
      <c r="X816" s="80"/>
    </row>
    <row r="817" spans="1:24" ht="15.75" customHeight="1">
      <c r="A817" s="96"/>
      <c r="B817" s="96"/>
      <c r="C817" s="97" t="str">
        <f t="shared" si="14"/>
        <v/>
      </c>
      <c r="D817" s="82"/>
      <c r="E817" s="80"/>
      <c r="F817" s="80"/>
      <c r="G817" s="451"/>
      <c r="H817" s="451"/>
      <c r="I817" s="458"/>
      <c r="J817" s="451"/>
      <c r="K817" s="452"/>
      <c r="L817" s="451"/>
      <c r="M817" s="451"/>
      <c r="N817" s="289"/>
      <c r="O817" s="289"/>
      <c r="P817" s="289"/>
      <c r="Q817" s="289"/>
      <c r="R817" s="289"/>
      <c r="S817" s="413"/>
      <c r="T817" s="288"/>
      <c r="U817" s="80"/>
      <c r="V817" s="80"/>
      <c r="W817" s="80"/>
      <c r="X817" s="80"/>
    </row>
    <row r="818" spans="1:24" ht="15.75" customHeight="1">
      <c r="A818" s="96"/>
      <c r="B818" s="96"/>
      <c r="C818" s="97" t="str">
        <f t="shared" si="14"/>
        <v/>
      </c>
      <c r="D818" s="82"/>
      <c r="E818" s="80"/>
      <c r="F818" s="80"/>
      <c r="G818" s="451"/>
      <c r="H818" s="451"/>
      <c r="I818" s="458"/>
      <c r="J818" s="451"/>
      <c r="K818" s="452"/>
      <c r="L818" s="451"/>
      <c r="M818" s="451"/>
      <c r="N818" s="289"/>
      <c r="O818" s="289"/>
      <c r="P818" s="289"/>
      <c r="Q818" s="289"/>
      <c r="R818" s="289"/>
      <c r="S818" s="413"/>
      <c r="T818" s="288"/>
      <c r="U818" s="80"/>
      <c r="V818" s="80"/>
      <c r="W818" s="80"/>
      <c r="X818" s="80"/>
    </row>
    <row r="819" spans="1:24" ht="15.75" customHeight="1">
      <c r="A819" s="96"/>
      <c r="B819" s="96"/>
      <c r="C819" s="97" t="str">
        <f t="shared" si="14"/>
        <v/>
      </c>
      <c r="D819" s="82"/>
      <c r="E819" s="80"/>
      <c r="F819" s="80"/>
      <c r="G819" s="451"/>
      <c r="H819" s="451"/>
      <c r="I819" s="458"/>
      <c r="J819" s="451"/>
      <c r="K819" s="452"/>
      <c r="L819" s="451"/>
      <c r="M819" s="451"/>
      <c r="N819" s="289"/>
      <c r="O819" s="289"/>
      <c r="P819" s="289"/>
      <c r="Q819" s="289"/>
      <c r="R819" s="289"/>
      <c r="S819" s="413"/>
      <c r="T819" s="288"/>
      <c r="U819" s="80"/>
      <c r="V819" s="80"/>
      <c r="W819" s="80"/>
      <c r="X819" s="80"/>
    </row>
    <row r="820" spans="1:24" ht="15.75" customHeight="1">
      <c r="A820" s="96"/>
      <c r="B820" s="96"/>
      <c r="C820" s="97" t="str">
        <f t="shared" si="14"/>
        <v/>
      </c>
      <c r="D820" s="82"/>
      <c r="E820" s="80"/>
      <c r="F820" s="80"/>
      <c r="G820" s="451"/>
      <c r="H820" s="451"/>
      <c r="I820" s="458"/>
      <c r="J820" s="451"/>
      <c r="K820" s="452"/>
      <c r="L820" s="451"/>
      <c r="M820" s="451"/>
      <c r="N820" s="289"/>
      <c r="O820" s="289"/>
      <c r="P820" s="289"/>
      <c r="Q820" s="289"/>
      <c r="R820" s="289"/>
      <c r="S820" s="413"/>
      <c r="T820" s="288"/>
      <c r="U820" s="80"/>
      <c r="V820" s="80"/>
      <c r="W820" s="80"/>
      <c r="X820" s="80"/>
    </row>
    <row r="821" spans="1:24" ht="15.75" customHeight="1">
      <c r="A821" s="96"/>
      <c r="B821" s="96"/>
      <c r="C821" s="97" t="str">
        <f t="shared" si="14"/>
        <v/>
      </c>
      <c r="D821" s="82"/>
      <c r="E821" s="80"/>
      <c r="F821" s="80"/>
      <c r="G821" s="451"/>
      <c r="H821" s="451"/>
      <c r="I821" s="458"/>
      <c r="J821" s="451"/>
      <c r="K821" s="452"/>
      <c r="L821" s="451"/>
      <c r="M821" s="451"/>
      <c r="N821" s="289"/>
      <c r="O821" s="289"/>
      <c r="P821" s="289"/>
      <c r="Q821" s="289"/>
      <c r="R821" s="289"/>
      <c r="S821" s="413"/>
      <c r="T821" s="288"/>
      <c r="U821" s="80"/>
      <c r="V821" s="80"/>
      <c r="W821" s="80"/>
      <c r="X821" s="80"/>
    </row>
    <row r="822" spans="1:24" ht="15.75" customHeight="1">
      <c r="A822" s="96"/>
      <c r="B822" s="96"/>
      <c r="C822" s="97" t="str">
        <f t="shared" si="14"/>
        <v/>
      </c>
      <c r="D822" s="82"/>
      <c r="E822" s="80"/>
      <c r="F822" s="80"/>
      <c r="G822" s="451"/>
      <c r="H822" s="451"/>
      <c r="I822" s="458"/>
      <c r="J822" s="451"/>
      <c r="K822" s="452"/>
      <c r="L822" s="451"/>
      <c r="M822" s="451"/>
      <c r="N822" s="289"/>
      <c r="O822" s="289"/>
      <c r="P822" s="289"/>
      <c r="Q822" s="289"/>
      <c r="R822" s="289"/>
      <c r="S822" s="413"/>
      <c r="T822" s="288"/>
      <c r="U822" s="80"/>
      <c r="V822" s="80"/>
      <c r="W822" s="80"/>
      <c r="X822" s="80"/>
    </row>
    <row r="823" spans="1:24" ht="15.75" customHeight="1">
      <c r="A823" s="96"/>
      <c r="B823" s="96"/>
      <c r="C823" s="97" t="str">
        <f t="shared" si="14"/>
        <v/>
      </c>
      <c r="D823" s="82"/>
      <c r="E823" s="80"/>
      <c r="F823" s="80"/>
      <c r="G823" s="451"/>
      <c r="H823" s="451"/>
      <c r="I823" s="458"/>
      <c r="J823" s="451"/>
      <c r="K823" s="452"/>
      <c r="L823" s="451"/>
      <c r="M823" s="451"/>
      <c r="N823" s="289"/>
      <c r="O823" s="289"/>
      <c r="P823" s="289"/>
      <c r="Q823" s="289"/>
      <c r="R823" s="289"/>
      <c r="S823" s="413"/>
      <c r="T823" s="288"/>
      <c r="U823" s="80"/>
      <c r="V823" s="80"/>
      <c r="W823" s="80"/>
      <c r="X823" s="80"/>
    </row>
    <row r="824" spans="1:24" ht="15.75" customHeight="1">
      <c r="A824" s="96"/>
      <c r="B824" s="96"/>
      <c r="C824" s="97" t="str">
        <f t="shared" si="14"/>
        <v/>
      </c>
      <c r="D824" s="82"/>
      <c r="E824" s="80"/>
      <c r="F824" s="80"/>
      <c r="G824" s="451"/>
      <c r="H824" s="451"/>
      <c r="I824" s="458"/>
      <c r="J824" s="451"/>
      <c r="K824" s="452"/>
      <c r="L824" s="451"/>
      <c r="M824" s="451"/>
      <c r="N824" s="289"/>
      <c r="O824" s="289"/>
      <c r="P824" s="289"/>
      <c r="Q824" s="289"/>
      <c r="R824" s="289"/>
      <c r="S824" s="413"/>
      <c r="T824" s="288"/>
      <c r="U824" s="80"/>
      <c r="V824" s="80"/>
      <c r="W824" s="80"/>
      <c r="X824" s="80"/>
    </row>
    <row r="825" spans="1:24" ht="15.75" customHeight="1">
      <c r="A825" s="96"/>
      <c r="B825" s="96"/>
      <c r="C825" s="97" t="str">
        <f t="shared" si="14"/>
        <v/>
      </c>
      <c r="D825" s="82"/>
      <c r="E825" s="80"/>
      <c r="F825" s="80"/>
      <c r="G825" s="451"/>
      <c r="H825" s="451"/>
      <c r="I825" s="458"/>
      <c r="J825" s="451"/>
      <c r="K825" s="452"/>
      <c r="L825" s="451"/>
      <c r="M825" s="451"/>
      <c r="N825" s="289"/>
      <c r="O825" s="289"/>
      <c r="P825" s="289"/>
      <c r="Q825" s="289"/>
      <c r="R825" s="289"/>
      <c r="S825" s="413"/>
      <c r="T825" s="288"/>
      <c r="U825" s="80"/>
      <c r="V825" s="80"/>
      <c r="W825" s="80"/>
      <c r="X825" s="80"/>
    </row>
    <row r="826" spans="1:24" ht="15.75" customHeight="1">
      <c r="A826" s="96"/>
      <c r="B826" s="96"/>
      <c r="C826" s="97" t="str">
        <f t="shared" si="14"/>
        <v/>
      </c>
      <c r="D826" s="82"/>
      <c r="E826" s="80"/>
      <c r="F826" s="80"/>
      <c r="G826" s="451"/>
      <c r="H826" s="451"/>
      <c r="I826" s="458"/>
      <c r="J826" s="451"/>
      <c r="K826" s="452"/>
      <c r="L826" s="451"/>
      <c r="M826" s="451"/>
      <c r="N826" s="289"/>
      <c r="O826" s="289"/>
      <c r="P826" s="289"/>
      <c r="Q826" s="289"/>
      <c r="R826" s="289"/>
      <c r="S826" s="413"/>
      <c r="T826" s="288"/>
      <c r="U826" s="80"/>
      <c r="V826" s="80"/>
      <c r="W826" s="80"/>
      <c r="X826" s="80"/>
    </row>
    <row r="827" spans="1:24" ht="15.75" customHeight="1">
      <c r="A827" s="96"/>
      <c r="B827" s="96"/>
      <c r="C827" s="97" t="str">
        <f t="shared" si="14"/>
        <v/>
      </c>
      <c r="D827" s="82"/>
      <c r="E827" s="80"/>
      <c r="F827" s="80"/>
      <c r="G827" s="451"/>
      <c r="H827" s="451"/>
      <c r="I827" s="458"/>
      <c r="J827" s="451"/>
      <c r="K827" s="452"/>
      <c r="L827" s="451"/>
      <c r="M827" s="451"/>
      <c r="N827" s="289"/>
      <c r="O827" s="289"/>
      <c r="P827" s="289"/>
      <c r="Q827" s="289"/>
      <c r="R827" s="289"/>
      <c r="S827" s="413"/>
      <c r="T827" s="288"/>
      <c r="U827" s="80"/>
      <c r="V827" s="80"/>
      <c r="W827" s="80"/>
      <c r="X827" s="80"/>
    </row>
    <row r="828" spans="1:24" ht="15.75" customHeight="1">
      <c r="A828" s="96"/>
      <c r="B828" s="96"/>
      <c r="C828" s="97" t="str">
        <f t="shared" si="14"/>
        <v/>
      </c>
      <c r="D828" s="82"/>
      <c r="E828" s="80"/>
      <c r="F828" s="80"/>
      <c r="G828" s="451"/>
      <c r="H828" s="451"/>
      <c r="I828" s="458"/>
      <c r="J828" s="451"/>
      <c r="K828" s="452"/>
      <c r="L828" s="451"/>
      <c r="M828" s="451"/>
      <c r="N828" s="289"/>
      <c r="O828" s="289"/>
      <c r="P828" s="289"/>
      <c r="Q828" s="289"/>
      <c r="R828" s="289"/>
      <c r="S828" s="413"/>
      <c r="T828" s="288"/>
      <c r="U828" s="80"/>
      <c r="V828" s="80"/>
      <c r="W828" s="80"/>
      <c r="X828" s="80"/>
    </row>
    <row r="829" spans="1:24" ht="15.75" customHeight="1">
      <c r="A829" s="96"/>
      <c r="B829" s="96"/>
      <c r="C829" s="97" t="str">
        <f t="shared" si="14"/>
        <v/>
      </c>
      <c r="D829" s="82"/>
      <c r="E829" s="80"/>
      <c r="F829" s="80"/>
      <c r="G829" s="451"/>
      <c r="H829" s="451"/>
      <c r="I829" s="458"/>
      <c r="J829" s="451"/>
      <c r="K829" s="452"/>
      <c r="L829" s="451"/>
      <c r="M829" s="451"/>
      <c r="N829" s="289"/>
      <c r="O829" s="289"/>
      <c r="P829" s="289"/>
      <c r="Q829" s="289"/>
      <c r="R829" s="289"/>
      <c r="S829" s="413"/>
      <c r="T829" s="288"/>
      <c r="U829" s="80"/>
      <c r="V829" s="80"/>
      <c r="W829" s="80"/>
      <c r="X829" s="80"/>
    </row>
    <row r="830" spans="1:24" ht="15.75" customHeight="1">
      <c r="A830" s="96"/>
      <c r="B830" s="96"/>
      <c r="C830" s="97" t="str">
        <f t="shared" si="14"/>
        <v/>
      </c>
      <c r="D830" s="82"/>
      <c r="E830" s="80"/>
      <c r="F830" s="80"/>
      <c r="G830" s="451"/>
      <c r="H830" s="451"/>
      <c r="I830" s="458"/>
      <c r="J830" s="451"/>
      <c r="K830" s="452"/>
      <c r="L830" s="451"/>
      <c r="M830" s="451"/>
      <c r="N830" s="289"/>
      <c r="O830" s="289"/>
      <c r="P830" s="289"/>
      <c r="Q830" s="289"/>
      <c r="R830" s="289"/>
      <c r="S830" s="413"/>
      <c r="T830" s="288"/>
      <c r="U830" s="80"/>
      <c r="V830" s="80"/>
      <c r="W830" s="80"/>
      <c r="X830" s="80"/>
    </row>
    <row r="831" spans="1:24" ht="15.75" customHeight="1">
      <c r="A831" s="96"/>
      <c r="B831" s="96"/>
      <c r="C831" s="97" t="str">
        <f t="shared" si="14"/>
        <v/>
      </c>
      <c r="D831" s="82"/>
      <c r="E831" s="80"/>
      <c r="F831" s="80"/>
      <c r="G831" s="451"/>
      <c r="H831" s="451"/>
      <c r="I831" s="458"/>
      <c r="J831" s="451"/>
      <c r="K831" s="452"/>
      <c r="L831" s="451"/>
      <c r="M831" s="451"/>
      <c r="N831" s="289"/>
      <c r="O831" s="289"/>
      <c r="P831" s="289"/>
      <c r="Q831" s="289"/>
      <c r="R831" s="289"/>
      <c r="S831" s="413"/>
      <c r="T831" s="288"/>
      <c r="U831" s="80"/>
      <c r="V831" s="80"/>
      <c r="W831" s="80"/>
      <c r="X831" s="80"/>
    </row>
    <row r="832" spans="1:24" ht="15.75" customHeight="1">
      <c r="A832" s="96"/>
      <c r="B832" s="96"/>
      <c r="C832" s="97" t="str">
        <f t="shared" si="14"/>
        <v/>
      </c>
      <c r="D832" s="82"/>
      <c r="E832" s="80"/>
      <c r="F832" s="80"/>
      <c r="G832" s="451"/>
      <c r="H832" s="451"/>
      <c r="I832" s="458"/>
      <c r="J832" s="451"/>
      <c r="K832" s="452"/>
      <c r="L832" s="451"/>
      <c r="M832" s="451"/>
      <c r="N832" s="289"/>
      <c r="O832" s="289"/>
      <c r="P832" s="289"/>
      <c r="Q832" s="289"/>
      <c r="R832" s="289"/>
      <c r="S832" s="413"/>
      <c r="T832" s="288"/>
      <c r="U832" s="80"/>
      <c r="V832" s="80"/>
      <c r="W832" s="80"/>
      <c r="X832" s="80"/>
    </row>
    <row r="833" spans="1:24" ht="15.75" customHeight="1">
      <c r="A833" s="96"/>
      <c r="B833" s="96"/>
      <c r="C833" s="97" t="str">
        <f t="shared" si="14"/>
        <v/>
      </c>
      <c r="D833" s="82"/>
      <c r="E833" s="80"/>
      <c r="F833" s="80"/>
      <c r="G833" s="451"/>
      <c r="H833" s="451"/>
      <c r="I833" s="458"/>
      <c r="J833" s="451"/>
      <c r="K833" s="452"/>
      <c r="L833" s="451"/>
      <c r="M833" s="451"/>
      <c r="N833" s="289"/>
      <c r="O833" s="289"/>
      <c r="P833" s="289"/>
      <c r="Q833" s="289"/>
      <c r="R833" s="289"/>
      <c r="S833" s="413"/>
      <c r="T833" s="288"/>
      <c r="U833" s="80"/>
      <c r="V833" s="80"/>
      <c r="W833" s="80"/>
      <c r="X833" s="80"/>
    </row>
    <row r="834" spans="1:24" ht="15.75" customHeight="1">
      <c r="A834" s="96"/>
      <c r="B834" s="96"/>
      <c r="C834" s="97" t="str">
        <f t="shared" si="14"/>
        <v/>
      </c>
      <c r="D834" s="82"/>
      <c r="E834" s="80"/>
      <c r="F834" s="80"/>
      <c r="G834" s="451"/>
      <c r="H834" s="451"/>
      <c r="I834" s="458"/>
      <c r="J834" s="451"/>
      <c r="K834" s="452"/>
      <c r="L834" s="451"/>
      <c r="M834" s="451"/>
      <c r="N834" s="289"/>
      <c r="O834" s="289"/>
      <c r="P834" s="289"/>
      <c r="Q834" s="289"/>
      <c r="R834" s="289"/>
      <c r="S834" s="413"/>
      <c r="T834" s="288"/>
      <c r="U834" s="80"/>
      <c r="V834" s="80"/>
      <c r="W834" s="80"/>
      <c r="X834" s="80"/>
    </row>
    <row r="835" spans="1:24" ht="15.75" customHeight="1">
      <c r="A835" s="96"/>
      <c r="B835" s="96"/>
      <c r="C835" s="97" t="str">
        <f t="shared" si="14"/>
        <v/>
      </c>
      <c r="D835" s="82"/>
      <c r="E835" s="80"/>
      <c r="F835" s="80"/>
      <c r="G835" s="451"/>
      <c r="H835" s="451"/>
      <c r="I835" s="458"/>
      <c r="J835" s="451"/>
      <c r="K835" s="452"/>
      <c r="L835" s="451"/>
      <c r="M835" s="451"/>
      <c r="N835" s="289"/>
      <c r="O835" s="289"/>
      <c r="P835" s="289"/>
      <c r="Q835" s="289"/>
      <c r="R835" s="289"/>
      <c r="S835" s="413"/>
      <c r="T835" s="288"/>
      <c r="U835" s="80"/>
      <c r="V835" s="80"/>
      <c r="W835" s="80"/>
      <c r="X835" s="80"/>
    </row>
    <row r="836" spans="1:24" ht="15.75" customHeight="1">
      <c r="A836" s="96"/>
      <c r="B836" s="96"/>
      <c r="C836" s="97" t="str">
        <f t="shared" si="14"/>
        <v/>
      </c>
      <c r="D836" s="82"/>
      <c r="E836" s="80"/>
      <c r="F836" s="80"/>
      <c r="G836" s="451"/>
      <c r="H836" s="451"/>
      <c r="I836" s="458"/>
      <c r="J836" s="451"/>
      <c r="K836" s="452"/>
      <c r="L836" s="451"/>
      <c r="M836" s="451"/>
      <c r="N836" s="289"/>
      <c r="O836" s="289"/>
      <c r="P836" s="289"/>
      <c r="Q836" s="289"/>
      <c r="R836" s="289"/>
      <c r="S836" s="413"/>
      <c r="T836" s="288"/>
      <c r="U836" s="80"/>
      <c r="V836" s="80"/>
      <c r="W836" s="80"/>
      <c r="X836" s="80"/>
    </row>
    <row r="837" spans="1:24" ht="15.75" customHeight="1">
      <c r="A837" s="96"/>
      <c r="B837" s="96"/>
      <c r="C837" s="97" t="str">
        <f t="shared" si="14"/>
        <v/>
      </c>
      <c r="D837" s="82"/>
      <c r="E837" s="80"/>
      <c r="F837" s="80"/>
      <c r="G837" s="451"/>
      <c r="H837" s="451"/>
      <c r="I837" s="458"/>
      <c r="J837" s="451"/>
      <c r="K837" s="452"/>
      <c r="L837" s="451"/>
      <c r="M837" s="451"/>
      <c r="N837" s="289"/>
      <c r="O837" s="289"/>
      <c r="P837" s="289"/>
      <c r="Q837" s="289"/>
      <c r="R837" s="289"/>
      <c r="S837" s="413"/>
      <c r="T837" s="288"/>
      <c r="U837" s="80"/>
      <c r="V837" s="80"/>
      <c r="W837" s="80"/>
      <c r="X837" s="80"/>
    </row>
    <row r="838" spans="1:24" ht="15.75" customHeight="1">
      <c r="A838" s="96"/>
      <c r="B838" s="96"/>
      <c r="C838" s="97" t="str">
        <f t="shared" si="14"/>
        <v/>
      </c>
      <c r="D838" s="82"/>
      <c r="E838" s="80"/>
      <c r="F838" s="80"/>
      <c r="G838" s="451"/>
      <c r="H838" s="451"/>
      <c r="I838" s="458"/>
      <c r="J838" s="451"/>
      <c r="K838" s="452"/>
      <c r="L838" s="451"/>
      <c r="M838" s="451"/>
      <c r="N838" s="289"/>
      <c r="O838" s="289"/>
      <c r="P838" s="289"/>
      <c r="Q838" s="289"/>
      <c r="R838" s="289"/>
      <c r="S838" s="413"/>
      <c r="T838" s="288"/>
      <c r="U838" s="80"/>
      <c r="V838" s="80"/>
      <c r="W838" s="80"/>
      <c r="X838" s="80"/>
    </row>
    <row r="839" spans="1:24" ht="15.75" customHeight="1">
      <c r="A839" s="96"/>
      <c r="B839" s="96"/>
      <c r="C839" s="97" t="str">
        <f t="shared" si="14"/>
        <v/>
      </c>
      <c r="D839" s="82"/>
      <c r="E839" s="80"/>
      <c r="F839" s="80"/>
      <c r="G839" s="451"/>
      <c r="H839" s="451"/>
      <c r="I839" s="458"/>
      <c r="J839" s="451"/>
      <c r="K839" s="452"/>
      <c r="L839" s="451"/>
      <c r="M839" s="451"/>
      <c r="N839" s="289"/>
      <c r="O839" s="289"/>
      <c r="P839" s="289"/>
      <c r="Q839" s="289"/>
      <c r="R839" s="289"/>
      <c r="S839" s="413"/>
      <c r="T839" s="288"/>
      <c r="U839" s="80"/>
      <c r="V839" s="80"/>
      <c r="W839" s="80"/>
      <c r="X839" s="80"/>
    </row>
    <row r="840" spans="1:24" ht="15.75" customHeight="1">
      <c r="A840" s="96"/>
      <c r="B840" s="96"/>
      <c r="C840" s="97" t="str">
        <f t="shared" si="14"/>
        <v/>
      </c>
      <c r="D840" s="82"/>
      <c r="E840" s="80"/>
      <c r="F840" s="80"/>
      <c r="G840" s="451"/>
      <c r="H840" s="451"/>
      <c r="I840" s="458"/>
      <c r="J840" s="451"/>
      <c r="K840" s="452"/>
      <c r="L840" s="451"/>
      <c r="M840" s="451"/>
      <c r="N840" s="289"/>
      <c r="O840" s="289"/>
      <c r="P840" s="289"/>
      <c r="Q840" s="289"/>
      <c r="R840" s="289"/>
      <c r="S840" s="413"/>
      <c r="T840" s="288"/>
      <c r="U840" s="80"/>
      <c r="V840" s="80"/>
      <c r="W840" s="80"/>
      <c r="X840" s="80"/>
    </row>
    <row r="841" spans="1:24" ht="15.75" customHeight="1">
      <c r="A841" s="96"/>
      <c r="B841" s="96"/>
      <c r="C841" s="97" t="str">
        <f t="shared" si="14"/>
        <v/>
      </c>
      <c r="D841" s="82"/>
      <c r="E841" s="80"/>
      <c r="F841" s="80"/>
      <c r="G841" s="451"/>
      <c r="H841" s="451"/>
      <c r="I841" s="458"/>
      <c r="J841" s="451"/>
      <c r="K841" s="452"/>
      <c r="L841" s="451"/>
      <c r="M841" s="451"/>
      <c r="N841" s="289"/>
      <c r="O841" s="289"/>
      <c r="P841" s="289"/>
      <c r="Q841" s="289"/>
      <c r="R841" s="289"/>
      <c r="S841" s="413"/>
      <c r="T841" s="288"/>
      <c r="U841" s="80"/>
      <c r="V841" s="80"/>
      <c r="W841" s="80"/>
      <c r="X841" s="80"/>
    </row>
    <row r="842" spans="1:24" ht="15.75" customHeight="1">
      <c r="A842" s="96"/>
      <c r="B842" s="96"/>
      <c r="C842" s="97" t="str">
        <f t="shared" si="14"/>
        <v/>
      </c>
      <c r="D842" s="82"/>
      <c r="E842" s="80"/>
      <c r="F842" s="80"/>
      <c r="G842" s="451"/>
      <c r="H842" s="451"/>
      <c r="I842" s="458"/>
      <c r="J842" s="451"/>
      <c r="K842" s="452"/>
      <c r="L842" s="451"/>
      <c r="M842" s="451"/>
      <c r="N842" s="289"/>
      <c r="O842" s="289"/>
      <c r="P842" s="289"/>
      <c r="Q842" s="289"/>
      <c r="R842" s="289"/>
      <c r="S842" s="413"/>
      <c r="T842" s="288"/>
      <c r="U842" s="80"/>
      <c r="V842" s="80"/>
      <c r="W842" s="80"/>
      <c r="X842" s="80"/>
    </row>
    <row r="843" spans="1:24" ht="15.75" customHeight="1">
      <c r="A843" s="96"/>
      <c r="B843" s="96"/>
      <c r="C843" s="97" t="str">
        <f t="shared" si="14"/>
        <v/>
      </c>
      <c r="D843" s="82"/>
      <c r="E843" s="80"/>
      <c r="F843" s="80"/>
      <c r="G843" s="451"/>
      <c r="H843" s="451"/>
      <c r="I843" s="458"/>
      <c r="J843" s="451"/>
      <c r="K843" s="452"/>
      <c r="L843" s="451"/>
      <c r="M843" s="451"/>
      <c r="N843" s="289"/>
      <c r="O843" s="289"/>
      <c r="P843" s="289"/>
      <c r="Q843" s="289"/>
      <c r="R843" s="289"/>
      <c r="S843" s="413"/>
      <c r="T843" s="288"/>
      <c r="U843" s="80"/>
      <c r="V843" s="80"/>
      <c r="W843" s="80"/>
      <c r="X843" s="80"/>
    </row>
    <row r="844" spans="1:24" ht="15.75" customHeight="1">
      <c r="A844" s="96"/>
      <c r="B844" s="96"/>
      <c r="C844" s="97" t="str">
        <f t="shared" si="14"/>
        <v/>
      </c>
      <c r="D844" s="82"/>
      <c r="E844" s="80"/>
      <c r="F844" s="80"/>
      <c r="G844" s="451"/>
      <c r="H844" s="451"/>
      <c r="I844" s="458"/>
      <c r="J844" s="451"/>
      <c r="K844" s="452"/>
      <c r="L844" s="451"/>
      <c r="M844" s="451"/>
      <c r="N844" s="289"/>
      <c r="O844" s="289"/>
      <c r="P844" s="289"/>
      <c r="Q844" s="289"/>
      <c r="R844" s="289"/>
      <c r="S844" s="413"/>
      <c r="T844" s="288"/>
      <c r="U844" s="80"/>
      <c r="V844" s="80"/>
      <c r="W844" s="80"/>
      <c r="X844" s="80"/>
    </row>
    <row r="845" spans="1:24" ht="15.75" customHeight="1">
      <c r="A845" s="96"/>
      <c r="B845" s="96"/>
      <c r="C845" s="97" t="str">
        <f t="shared" si="14"/>
        <v/>
      </c>
      <c r="D845" s="82"/>
      <c r="E845" s="80"/>
      <c r="F845" s="80"/>
      <c r="G845" s="451"/>
      <c r="H845" s="451"/>
      <c r="I845" s="458"/>
      <c r="J845" s="451"/>
      <c r="K845" s="452"/>
      <c r="L845" s="451"/>
      <c r="M845" s="451"/>
      <c r="N845" s="289"/>
      <c r="O845" s="289"/>
      <c r="P845" s="289"/>
      <c r="Q845" s="289"/>
      <c r="R845" s="289"/>
      <c r="S845" s="413"/>
      <c r="T845" s="288"/>
      <c r="U845" s="80"/>
      <c r="V845" s="80"/>
      <c r="W845" s="80"/>
      <c r="X845" s="80"/>
    </row>
    <row r="846" spans="1:24" ht="15.75" customHeight="1">
      <c r="A846" s="96"/>
      <c r="B846" s="96"/>
      <c r="C846" s="97" t="str">
        <f t="shared" si="14"/>
        <v/>
      </c>
      <c r="D846" s="82"/>
      <c r="E846" s="80"/>
      <c r="F846" s="80"/>
      <c r="G846" s="451"/>
      <c r="H846" s="451"/>
      <c r="I846" s="458"/>
      <c r="J846" s="451"/>
      <c r="K846" s="452"/>
      <c r="L846" s="451"/>
      <c r="M846" s="451"/>
      <c r="N846" s="289"/>
      <c r="O846" s="289"/>
      <c r="P846" s="289"/>
      <c r="Q846" s="289"/>
      <c r="R846" s="289"/>
      <c r="S846" s="413"/>
      <c r="T846" s="288"/>
      <c r="U846" s="80"/>
      <c r="V846" s="80"/>
      <c r="W846" s="80"/>
      <c r="X846" s="80"/>
    </row>
    <row r="847" spans="1:24" ht="15.75" customHeight="1">
      <c r="A847" s="96"/>
      <c r="B847" s="96"/>
      <c r="C847" s="97" t="str">
        <f t="shared" si="14"/>
        <v/>
      </c>
      <c r="D847" s="82"/>
      <c r="E847" s="80"/>
      <c r="F847" s="80"/>
      <c r="G847" s="451"/>
      <c r="H847" s="451"/>
      <c r="I847" s="458"/>
      <c r="J847" s="451"/>
      <c r="K847" s="452"/>
      <c r="L847" s="451"/>
      <c r="M847" s="451"/>
      <c r="N847" s="289"/>
      <c r="O847" s="289"/>
      <c r="P847" s="289"/>
      <c r="Q847" s="289"/>
      <c r="R847" s="289"/>
      <c r="S847" s="413"/>
      <c r="T847" s="288"/>
      <c r="U847" s="80"/>
      <c r="V847" s="80"/>
      <c r="W847" s="80"/>
      <c r="X847" s="80"/>
    </row>
    <row r="848" spans="1:24" ht="15.75" customHeight="1">
      <c r="A848" s="96"/>
      <c r="B848" s="96"/>
      <c r="C848" s="97" t="str">
        <f t="shared" si="14"/>
        <v/>
      </c>
      <c r="D848" s="82"/>
      <c r="E848" s="80"/>
      <c r="F848" s="80"/>
      <c r="G848" s="451"/>
      <c r="H848" s="451"/>
      <c r="I848" s="458"/>
      <c r="J848" s="451"/>
      <c r="K848" s="452"/>
      <c r="L848" s="451"/>
      <c r="M848" s="451"/>
      <c r="N848" s="289"/>
      <c r="O848" s="289"/>
      <c r="P848" s="289"/>
      <c r="Q848" s="289"/>
      <c r="R848" s="289"/>
      <c r="S848" s="413"/>
      <c r="T848" s="288"/>
      <c r="U848" s="80"/>
      <c r="V848" s="80"/>
      <c r="W848" s="80"/>
      <c r="X848" s="80"/>
    </row>
    <row r="849" spans="1:24" ht="15.75" customHeight="1">
      <c r="A849" s="96"/>
      <c r="B849" s="96"/>
      <c r="C849" s="97" t="str">
        <f t="shared" ref="C849:C912" si="15">IF(B849&lt;&gt;"",TEXT(WEEKDAY(B849),"dddd"),"")</f>
        <v/>
      </c>
      <c r="D849" s="82"/>
      <c r="E849" s="80"/>
      <c r="F849" s="80"/>
      <c r="G849" s="451"/>
      <c r="H849" s="451"/>
      <c r="I849" s="458"/>
      <c r="J849" s="451"/>
      <c r="K849" s="452"/>
      <c r="L849" s="451"/>
      <c r="M849" s="451"/>
      <c r="N849" s="289"/>
      <c r="O849" s="289"/>
      <c r="P849" s="289"/>
      <c r="Q849" s="289"/>
      <c r="R849" s="289"/>
      <c r="S849" s="413"/>
      <c r="T849" s="288"/>
      <c r="U849" s="80"/>
      <c r="V849" s="80"/>
      <c r="W849" s="80"/>
      <c r="X849" s="80"/>
    </row>
    <row r="850" spans="1:24" ht="15.75" customHeight="1">
      <c r="A850" s="96"/>
      <c r="B850" s="96"/>
      <c r="C850" s="97" t="str">
        <f t="shared" si="15"/>
        <v/>
      </c>
      <c r="D850" s="82"/>
      <c r="E850" s="80"/>
      <c r="F850" s="80"/>
      <c r="G850" s="451"/>
      <c r="H850" s="451"/>
      <c r="I850" s="458"/>
      <c r="J850" s="451"/>
      <c r="K850" s="452"/>
      <c r="L850" s="451"/>
      <c r="M850" s="451"/>
      <c r="N850" s="289"/>
      <c r="O850" s="289"/>
      <c r="P850" s="289"/>
      <c r="Q850" s="289"/>
      <c r="R850" s="289"/>
      <c r="S850" s="413"/>
      <c r="T850" s="288"/>
      <c r="U850" s="80"/>
      <c r="V850" s="80"/>
      <c r="W850" s="80"/>
      <c r="X850" s="80"/>
    </row>
    <row r="851" spans="1:24" ht="15.75" customHeight="1">
      <c r="A851" s="96"/>
      <c r="B851" s="96"/>
      <c r="C851" s="97" t="str">
        <f t="shared" si="15"/>
        <v/>
      </c>
      <c r="D851" s="82"/>
      <c r="E851" s="80"/>
      <c r="F851" s="80"/>
      <c r="G851" s="451"/>
      <c r="H851" s="451"/>
      <c r="I851" s="458"/>
      <c r="J851" s="451"/>
      <c r="K851" s="452"/>
      <c r="L851" s="451"/>
      <c r="M851" s="451"/>
      <c r="N851" s="289"/>
      <c r="O851" s="289"/>
      <c r="P851" s="289"/>
      <c r="Q851" s="289"/>
      <c r="R851" s="289"/>
      <c r="S851" s="413"/>
      <c r="T851" s="288"/>
      <c r="U851" s="80"/>
      <c r="V851" s="80"/>
      <c r="W851" s="80"/>
      <c r="X851" s="80"/>
    </row>
    <row r="852" spans="1:24" ht="15.75" customHeight="1">
      <c r="A852" s="96"/>
      <c r="B852" s="96"/>
      <c r="C852" s="97" t="str">
        <f t="shared" si="15"/>
        <v/>
      </c>
      <c r="D852" s="82"/>
      <c r="E852" s="80"/>
      <c r="F852" s="80"/>
      <c r="G852" s="451"/>
      <c r="H852" s="451"/>
      <c r="I852" s="458"/>
      <c r="J852" s="451"/>
      <c r="K852" s="452"/>
      <c r="L852" s="451"/>
      <c r="M852" s="451"/>
      <c r="N852" s="289"/>
      <c r="O852" s="289"/>
      <c r="P852" s="289"/>
      <c r="Q852" s="289"/>
      <c r="R852" s="289"/>
      <c r="S852" s="413"/>
      <c r="T852" s="288"/>
      <c r="U852" s="80"/>
      <c r="V852" s="80"/>
      <c r="W852" s="80"/>
      <c r="X852" s="80"/>
    </row>
    <row r="853" spans="1:24" ht="15.75" customHeight="1">
      <c r="A853" s="96"/>
      <c r="B853" s="96"/>
      <c r="C853" s="97" t="str">
        <f t="shared" si="15"/>
        <v/>
      </c>
      <c r="D853" s="82"/>
      <c r="E853" s="80"/>
      <c r="F853" s="80"/>
      <c r="G853" s="451"/>
      <c r="H853" s="451"/>
      <c r="I853" s="458"/>
      <c r="J853" s="451"/>
      <c r="K853" s="452"/>
      <c r="L853" s="451"/>
      <c r="M853" s="451"/>
      <c r="N853" s="289"/>
      <c r="O853" s="289"/>
      <c r="P853" s="289"/>
      <c r="Q853" s="289"/>
      <c r="R853" s="289"/>
      <c r="S853" s="413"/>
      <c r="T853" s="288"/>
      <c r="U853" s="80"/>
      <c r="V853" s="80"/>
      <c r="W853" s="80"/>
      <c r="X853" s="80"/>
    </row>
    <row r="854" spans="1:24" ht="15.75" customHeight="1">
      <c r="A854" s="96"/>
      <c r="B854" s="96"/>
      <c r="C854" s="97" t="str">
        <f t="shared" si="15"/>
        <v/>
      </c>
      <c r="D854" s="82"/>
      <c r="E854" s="80"/>
      <c r="F854" s="80"/>
      <c r="G854" s="451"/>
      <c r="H854" s="451"/>
      <c r="I854" s="458"/>
      <c r="J854" s="451"/>
      <c r="K854" s="452"/>
      <c r="L854" s="451"/>
      <c r="M854" s="451"/>
      <c r="N854" s="289"/>
      <c r="O854" s="289"/>
      <c r="P854" s="289"/>
      <c r="Q854" s="289"/>
      <c r="R854" s="289"/>
      <c r="S854" s="413"/>
      <c r="T854" s="288"/>
      <c r="U854" s="80"/>
      <c r="V854" s="80"/>
      <c r="W854" s="80"/>
      <c r="X854" s="80"/>
    </row>
    <row r="855" spans="1:24" ht="15.75" customHeight="1">
      <c r="A855" s="96"/>
      <c r="B855" s="96"/>
      <c r="C855" s="97" t="str">
        <f t="shared" si="15"/>
        <v/>
      </c>
      <c r="D855" s="82"/>
      <c r="E855" s="80"/>
      <c r="F855" s="80"/>
      <c r="G855" s="451"/>
      <c r="H855" s="451"/>
      <c r="I855" s="458"/>
      <c r="J855" s="451"/>
      <c r="K855" s="452"/>
      <c r="L855" s="451"/>
      <c r="M855" s="451"/>
      <c r="N855" s="289"/>
      <c r="O855" s="289"/>
      <c r="P855" s="289"/>
      <c r="Q855" s="289"/>
      <c r="R855" s="289"/>
      <c r="S855" s="413"/>
      <c r="T855" s="288"/>
      <c r="U855" s="80"/>
      <c r="V855" s="80"/>
      <c r="W855" s="80"/>
      <c r="X855" s="80"/>
    </row>
    <row r="856" spans="1:24" ht="15.75" customHeight="1">
      <c r="A856" s="96"/>
      <c r="B856" s="96"/>
      <c r="C856" s="97" t="str">
        <f t="shared" si="15"/>
        <v/>
      </c>
      <c r="D856" s="82"/>
      <c r="E856" s="80"/>
      <c r="F856" s="80"/>
      <c r="G856" s="451"/>
      <c r="H856" s="451"/>
      <c r="I856" s="458"/>
      <c r="J856" s="451"/>
      <c r="K856" s="452"/>
      <c r="L856" s="451"/>
      <c r="M856" s="451"/>
      <c r="N856" s="289"/>
      <c r="O856" s="289"/>
      <c r="P856" s="289"/>
      <c r="Q856" s="289"/>
      <c r="R856" s="289"/>
      <c r="S856" s="413"/>
      <c r="T856" s="288"/>
      <c r="U856" s="80"/>
      <c r="V856" s="80"/>
      <c r="W856" s="80"/>
      <c r="X856" s="80"/>
    </row>
    <row r="857" spans="1:24" ht="15.75" customHeight="1">
      <c r="A857" s="96"/>
      <c r="B857" s="96"/>
      <c r="C857" s="97" t="str">
        <f t="shared" si="15"/>
        <v/>
      </c>
      <c r="D857" s="82"/>
      <c r="E857" s="80"/>
      <c r="F857" s="80"/>
      <c r="G857" s="451"/>
      <c r="H857" s="451"/>
      <c r="I857" s="458"/>
      <c r="J857" s="451"/>
      <c r="K857" s="452"/>
      <c r="L857" s="451"/>
      <c r="M857" s="451"/>
      <c r="N857" s="289"/>
      <c r="O857" s="289"/>
      <c r="P857" s="289"/>
      <c r="Q857" s="289"/>
      <c r="R857" s="289"/>
      <c r="S857" s="413"/>
      <c r="T857" s="288"/>
      <c r="U857" s="80"/>
      <c r="V857" s="80"/>
      <c r="W857" s="80"/>
      <c r="X857" s="80"/>
    </row>
    <row r="858" spans="1:24" ht="15.75" customHeight="1">
      <c r="A858" s="96"/>
      <c r="B858" s="96"/>
      <c r="C858" s="97" t="str">
        <f t="shared" si="15"/>
        <v/>
      </c>
      <c r="D858" s="82"/>
      <c r="E858" s="80"/>
      <c r="F858" s="80"/>
      <c r="G858" s="451"/>
      <c r="H858" s="451"/>
      <c r="I858" s="458"/>
      <c r="J858" s="451"/>
      <c r="K858" s="452"/>
      <c r="L858" s="451"/>
      <c r="M858" s="451"/>
      <c r="N858" s="289"/>
      <c r="O858" s="289"/>
      <c r="P858" s="289"/>
      <c r="Q858" s="289"/>
      <c r="R858" s="289"/>
      <c r="S858" s="413"/>
      <c r="T858" s="288"/>
      <c r="U858" s="80"/>
      <c r="V858" s="80"/>
      <c r="W858" s="80"/>
      <c r="X858" s="80"/>
    </row>
    <row r="859" spans="1:24" ht="15.75" customHeight="1">
      <c r="A859" s="96"/>
      <c r="B859" s="96"/>
      <c r="C859" s="97" t="str">
        <f t="shared" si="15"/>
        <v/>
      </c>
      <c r="D859" s="82"/>
      <c r="E859" s="80"/>
      <c r="F859" s="80"/>
      <c r="G859" s="451"/>
      <c r="H859" s="451"/>
      <c r="I859" s="458"/>
      <c r="J859" s="451"/>
      <c r="K859" s="452"/>
      <c r="L859" s="451"/>
      <c r="M859" s="451"/>
      <c r="N859" s="289"/>
      <c r="O859" s="289"/>
      <c r="P859" s="289"/>
      <c r="Q859" s="289"/>
      <c r="R859" s="289"/>
      <c r="S859" s="413"/>
      <c r="T859" s="288"/>
      <c r="U859" s="80"/>
      <c r="V859" s="80"/>
      <c r="W859" s="80"/>
      <c r="X859" s="80"/>
    </row>
    <row r="860" spans="1:24" ht="15.75" customHeight="1">
      <c r="A860" s="96"/>
      <c r="B860" s="96"/>
      <c r="C860" s="97" t="str">
        <f t="shared" si="15"/>
        <v/>
      </c>
      <c r="D860" s="82"/>
      <c r="E860" s="80"/>
      <c r="F860" s="80"/>
      <c r="G860" s="451"/>
      <c r="H860" s="451"/>
      <c r="I860" s="458"/>
      <c r="J860" s="451"/>
      <c r="K860" s="452"/>
      <c r="L860" s="451"/>
      <c r="M860" s="451"/>
      <c r="N860" s="289"/>
      <c r="O860" s="289"/>
      <c r="P860" s="289"/>
      <c r="Q860" s="289"/>
      <c r="R860" s="289"/>
      <c r="S860" s="413"/>
      <c r="T860" s="288"/>
      <c r="U860" s="80"/>
      <c r="V860" s="80"/>
      <c r="W860" s="80"/>
      <c r="X860" s="80"/>
    </row>
    <row r="861" spans="1:24" ht="15.75" customHeight="1">
      <c r="A861" s="96"/>
      <c r="B861" s="96"/>
      <c r="C861" s="97" t="str">
        <f t="shared" si="15"/>
        <v/>
      </c>
      <c r="D861" s="82"/>
      <c r="E861" s="80"/>
      <c r="F861" s="80"/>
      <c r="G861" s="451"/>
      <c r="H861" s="451"/>
      <c r="I861" s="458"/>
      <c r="J861" s="451"/>
      <c r="K861" s="452"/>
      <c r="L861" s="451"/>
      <c r="M861" s="451"/>
      <c r="N861" s="289"/>
      <c r="O861" s="289"/>
      <c r="P861" s="289"/>
      <c r="Q861" s="289"/>
      <c r="R861" s="289"/>
      <c r="S861" s="413"/>
      <c r="T861" s="288"/>
      <c r="U861" s="80"/>
      <c r="V861" s="80"/>
      <c r="W861" s="80"/>
      <c r="X861" s="80"/>
    </row>
    <row r="862" spans="1:24" ht="15.75" customHeight="1">
      <c r="A862" s="96"/>
      <c r="B862" s="96"/>
      <c r="C862" s="97" t="str">
        <f t="shared" si="15"/>
        <v/>
      </c>
      <c r="D862" s="82"/>
      <c r="E862" s="80"/>
      <c r="F862" s="80"/>
      <c r="G862" s="451"/>
      <c r="H862" s="451"/>
      <c r="I862" s="458"/>
      <c r="J862" s="451"/>
      <c r="K862" s="452"/>
      <c r="L862" s="451"/>
      <c r="M862" s="451"/>
      <c r="N862" s="289"/>
      <c r="O862" s="289"/>
      <c r="P862" s="289"/>
      <c r="Q862" s="289"/>
      <c r="R862" s="289"/>
      <c r="S862" s="413"/>
      <c r="T862" s="288"/>
      <c r="U862" s="80"/>
      <c r="V862" s="80"/>
      <c r="W862" s="80"/>
      <c r="X862" s="80"/>
    </row>
    <row r="863" spans="1:24" ht="15.75" customHeight="1">
      <c r="A863" s="96"/>
      <c r="B863" s="96"/>
      <c r="C863" s="97" t="str">
        <f t="shared" si="15"/>
        <v/>
      </c>
      <c r="D863" s="82"/>
      <c r="E863" s="80"/>
      <c r="F863" s="80"/>
      <c r="G863" s="451"/>
      <c r="H863" s="451"/>
      <c r="I863" s="458"/>
      <c r="J863" s="451"/>
      <c r="K863" s="452"/>
      <c r="L863" s="451"/>
      <c r="M863" s="451"/>
      <c r="N863" s="289"/>
      <c r="O863" s="289"/>
      <c r="P863" s="289"/>
      <c r="Q863" s="289"/>
      <c r="R863" s="289"/>
      <c r="S863" s="413"/>
      <c r="T863" s="288"/>
      <c r="U863" s="80"/>
      <c r="V863" s="80"/>
      <c r="W863" s="80"/>
      <c r="X863" s="80"/>
    </row>
    <row r="864" spans="1:24" ht="15.75" customHeight="1">
      <c r="A864" s="96"/>
      <c r="B864" s="96"/>
      <c r="C864" s="97" t="str">
        <f t="shared" si="15"/>
        <v/>
      </c>
      <c r="D864" s="82"/>
      <c r="E864" s="80"/>
      <c r="F864" s="80"/>
      <c r="G864" s="451"/>
      <c r="H864" s="451"/>
      <c r="I864" s="458"/>
      <c r="J864" s="451"/>
      <c r="K864" s="452"/>
      <c r="L864" s="451"/>
      <c r="M864" s="451"/>
      <c r="N864" s="289"/>
      <c r="O864" s="289"/>
      <c r="P864" s="289"/>
      <c r="Q864" s="289"/>
      <c r="R864" s="289"/>
      <c r="S864" s="413"/>
      <c r="T864" s="288"/>
      <c r="U864" s="80"/>
      <c r="V864" s="80"/>
      <c r="W864" s="80"/>
      <c r="X864" s="80"/>
    </row>
    <row r="865" spans="1:24" ht="15.75" customHeight="1">
      <c r="A865" s="96"/>
      <c r="B865" s="96"/>
      <c r="C865" s="97" t="str">
        <f t="shared" si="15"/>
        <v/>
      </c>
      <c r="D865" s="82"/>
      <c r="E865" s="80"/>
      <c r="F865" s="80"/>
      <c r="G865" s="451"/>
      <c r="H865" s="451"/>
      <c r="I865" s="458"/>
      <c r="J865" s="451"/>
      <c r="K865" s="452"/>
      <c r="L865" s="451"/>
      <c r="M865" s="451"/>
      <c r="N865" s="289"/>
      <c r="O865" s="289"/>
      <c r="P865" s="289"/>
      <c r="Q865" s="289"/>
      <c r="R865" s="289"/>
      <c r="S865" s="413"/>
      <c r="T865" s="288"/>
      <c r="U865" s="80"/>
      <c r="V865" s="80"/>
      <c r="W865" s="80"/>
      <c r="X865" s="80"/>
    </row>
    <row r="866" spans="1:24" ht="15.75" customHeight="1">
      <c r="A866" s="96"/>
      <c r="B866" s="96"/>
      <c r="C866" s="97" t="str">
        <f t="shared" si="15"/>
        <v/>
      </c>
      <c r="D866" s="82"/>
      <c r="E866" s="80"/>
      <c r="F866" s="80"/>
      <c r="G866" s="451"/>
      <c r="H866" s="451"/>
      <c r="I866" s="458"/>
      <c r="J866" s="451"/>
      <c r="K866" s="452"/>
      <c r="L866" s="451"/>
      <c r="M866" s="451"/>
      <c r="N866" s="289"/>
      <c r="O866" s="289"/>
      <c r="P866" s="289"/>
      <c r="Q866" s="289"/>
      <c r="R866" s="289"/>
      <c r="S866" s="413"/>
      <c r="T866" s="288"/>
      <c r="U866" s="80"/>
      <c r="V866" s="80"/>
      <c r="W866" s="80"/>
      <c r="X866" s="80"/>
    </row>
    <row r="867" spans="1:24" ht="15.75" customHeight="1">
      <c r="A867" s="96"/>
      <c r="B867" s="96"/>
      <c r="C867" s="97" t="str">
        <f t="shared" si="15"/>
        <v/>
      </c>
      <c r="D867" s="82"/>
      <c r="E867" s="80"/>
      <c r="F867" s="80"/>
      <c r="G867" s="451"/>
      <c r="H867" s="451"/>
      <c r="I867" s="458"/>
      <c r="J867" s="451"/>
      <c r="K867" s="452"/>
      <c r="L867" s="451"/>
      <c r="M867" s="451"/>
      <c r="N867" s="289"/>
      <c r="O867" s="289"/>
      <c r="P867" s="289"/>
      <c r="Q867" s="289"/>
      <c r="R867" s="289"/>
      <c r="S867" s="413"/>
      <c r="T867" s="288"/>
      <c r="U867" s="80"/>
      <c r="V867" s="80"/>
      <c r="W867" s="80"/>
      <c r="X867" s="80"/>
    </row>
    <row r="868" spans="1:24" ht="15.75" customHeight="1">
      <c r="A868" s="96"/>
      <c r="B868" s="96"/>
      <c r="C868" s="97" t="str">
        <f t="shared" si="15"/>
        <v/>
      </c>
      <c r="D868" s="82"/>
      <c r="E868" s="80"/>
      <c r="F868" s="80"/>
      <c r="G868" s="451"/>
      <c r="H868" s="451"/>
      <c r="I868" s="458"/>
      <c r="J868" s="451"/>
      <c r="K868" s="452"/>
      <c r="L868" s="451"/>
      <c r="M868" s="451"/>
      <c r="N868" s="289"/>
      <c r="O868" s="289"/>
      <c r="P868" s="289"/>
      <c r="Q868" s="289"/>
      <c r="R868" s="289"/>
      <c r="S868" s="413"/>
      <c r="T868" s="288"/>
      <c r="U868" s="80"/>
      <c r="V868" s="80"/>
      <c r="W868" s="80"/>
      <c r="X868" s="80"/>
    </row>
    <row r="869" spans="1:24" ht="15.75" customHeight="1">
      <c r="A869" s="96"/>
      <c r="B869" s="96"/>
      <c r="C869" s="97" t="str">
        <f t="shared" si="15"/>
        <v/>
      </c>
      <c r="D869" s="82"/>
      <c r="E869" s="80"/>
      <c r="F869" s="80"/>
      <c r="G869" s="451"/>
      <c r="H869" s="451"/>
      <c r="I869" s="458"/>
      <c r="J869" s="451"/>
      <c r="K869" s="452"/>
      <c r="L869" s="451"/>
      <c r="M869" s="451"/>
      <c r="N869" s="289"/>
      <c r="O869" s="289"/>
      <c r="P869" s="289"/>
      <c r="Q869" s="289"/>
      <c r="R869" s="289"/>
      <c r="S869" s="413"/>
      <c r="T869" s="288"/>
      <c r="U869" s="80"/>
      <c r="V869" s="80"/>
      <c r="W869" s="80"/>
      <c r="X869" s="80"/>
    </row>
    <row r="870" spans="1:24" ht="15.75" customHeight="1">
      <c r="A870" s="96"/>
      <c r="B870" s="96"/>
      <c r="C870" s="97" t="str">
        <f t="shared" si="15"/>
        <v/>
      </c>
      <c r="D870" s="82"/>
      <c r="E870" s="80"/>
      <c r="F870" s="80"/>
      <c r="G870" s="451"/>
      <c r="H870" s="451"/>
      <c r="I870" s="458"/>
      <c r="J870" s="451"/>
      <c r="K870" s="452"/>
      <c r="L870" s="451"/>
      <c r="M870" s="451"/>
      <c r="N870" s="289"/>
      <c r="O870" s="289"/>
      <c r="P870" s="289"/>
      <c r="Q870" s="289"/>
      <c r="R870" s="289"/>
      <c r="S870" s="413"/>
      <c r="T870" s="288"/>
      <c r="U870" s="80"/>
      <c r="V870" s="80"/>
      <c r="W870" s="80"/>
      <c r="X870" s="80"/>
    </row>
    <row r="871" spans="1:24" ht="15.75" customHeight="1">
      <c r="A871" s="96"/>
      <c r="B871" s="96"/>
      <c r="C871" s="97" t="str">
        <f t="shared" si="15"/>
        <v/>
      </c>
      <c r="D871" s="82"/>
      <c r="E871" s="80"/>
      <c r="F871" s="80"/>
      <c r="G871" s="451"/>
      <c r="H871" s="451"/>
      <c r="I871" s="458"/>
      <c r="J871" s="451"/>
      <c r="K871" s="452"/>
      <c r="L871" s="451"/>
      <c r="M871" s="451"/>
      <c r="N871" s="289"/>
      <c r="O871" s="289"/>
      <c r="P871" s="289"/>
      <c r="Q871" s="289"/>
      <c r="R871" s="289"/>
      <c r="S871" s="413"/>
      <c r="T871" s="288"/>
      <c r="U871" s="80"/>
      <c r="V871" s="80"/>
      <c r="W871" s="80"/>
      <c r="X871" s="80"/>
    </row>
    <row r="872" spans="1:24" ht="15.75" customHeight="1">
      <c r="A872" s="96"/>
      <c r="B872" s="96"/>
      <c r="C872" s="97" t="str">
        <f t="shared" si="15"/>
        <v/>
      </c>
      <c r="D872" s="82"/>
      <c r="E872" s="80"/>
      <c r="F872" s="80"/>
      <c r="G872" s="451"/>
      <c r="H872" s="451"/>
      <c r="I872" s="458"/>
      <c r="J872" s="451"/>
      <c r="K872" s="452"/>
      <c r="L872" s="451"/>
      <c r="M872" s="451"/>
      <c r="N872" s="289"/>
      <c r="O872" s="289"/>
      <c r="P872" s="289"/>
      <c r="Q872" s="289"/>
      <c r="R872" s="289"/>
      <c r="S872" s="413"/>
      <c r="T872" s="288"/>
      <c r="U872" s="80"/>
      <c r="V872" s="80"/>
      <c r="W872" s="80"/>
      <c r="X872" s="80"/>
    </row>
    <row r="873" spans="1:24" ht="15.75" customHeight="1">
      <c r="A873" s="96"/>
      <c r="B873" s="96"/>
      <c r="C873" s="97" t="str">
        <f t="shared" si="15"/>
        <v/>
      </c>
      <c r="D873" s="82"/>
      <c r="E873" s="80"/>
      <c r="F873" s="80"/>
      <c r="G873" s="451"/>
      <c r="H873" s="451"/>
      <c r="I873" s="458"/>
      <c r="J873" s="451"/>
      <c r="K873" s="452"/>
      <c r="L873" s="451"/>
      <c r="M873" s="451"/>
      <c r="N873" s="289"/>
      <c r="O873" s="289"/>
      <c r="P873" s="289"/>
      <c r="Q873" s="289"/>
      <c r="R873" s="289"/>
      <c r="S873" s="413"/>
      <c r="T873" s="288"/>
      <c r="U873" s="80"/>
      <c r="V873" s="80"/>
      <c r="W873" s="80"/>
      <c r="X873" s="80"/>
    </row>
    <row r="874" spans="1:24" ht="15.75" customHeight="1">
      <c r="A874" s="96"/>
      <c r="B874" s="96"/>
      <c r="C874" s="97" t="str">
        <f t="shared" si="15"/>
        <v/>
      </c>
      <c r="D874" s="82"/>
      <c r="E874" s="80"/>
      <c r="F874" s="80"/>
      <c r="G874" s="451"/>
      <c r="H874" s="451"/>
      <c r="I874" s="458"/>
      <c r="J874" s="451"/>
      <c r="K874" s="452"/>
      <c r="L874" s="451"/>
      <c r="M874" s="451"/>
      <c r="N874" s="289"/>
      <c r="O874" s="289"/>
      <c r="P874" s="289"/>
      <c r="Q874" s="289"/>
      <c r="R874" s="289"/>
      <c r="S874" s="413"/>
      <c r="T874" s="288"/>
      <c r="U874" s="80"/>
      <c r="V874" s="80"/>
      <c r="W874" s="80"/>
      <c r="X874" s="80"/>
    </row>
    <row r="875" spans="1:24" ht="15.75" customHeight="1">
      <c r="A875" s="96"/>
      <c r="B875" s="96"/>
      <c r="C875" s="97" t="str">
        <f t="shared" si="15"/>
        <v/>
      </c>
      <c r="D875" s="82"/>
      <c r="E875" s="80"/>
      <c r="F875" s="80"/>
      <c r="G875" s="451"/>
      <c r="H875" s="451"/>
      <c r="I875" s="458"/>
      <c r="J875" s="451"/>
      <c r="K875" s="452"/>
      <c r="L875" s="451"/>
      <c r="M875" s="451"/>
      <c r="N875" s="289"/>
      <c r="O875" s="289"/>
      <c r="P875" s="289"/>
      <c r="Q875" s="289"/>
      <c r="R875" s="289"/>
      <c r="S875" s="413"/>
      <c r="T875" s="288"/>
      <c r="U875" s="80"/>
      <c r="V875" s="80"/>
      <c r="W875" s="80"/>
      <c r="X875" s="80"/>
    </row>
    <row r="876" spans="1:24" ht="15.75" customHeight="1">
      <c r="A876" s="96"/>
      <c r="B876" s="96"/>
      <c r="C876" s="97" t="str">
        <f t="shared" si="15"/>
        <v/>
      </c>
      <c r="D876" s="82"/>
      <c r="E876" s="80"/>
      <c r="F876" s="80"/>
      <c r="G876" s="451"/>
      <c r="H876" s="451"/>
      <c r="I876" s="458"/>
      <c r="J876" s="451"/>
      <c r="K876" s="452"/>
      <c r="L876" s="451"/>
      <c r="M876" s="451"/>
      <c r="N876" s="289"/>
      <c r="O876" s="289"/>
      <c r="P876" s="289"/>
      <c r="Q876" s="289"/>
      <c r="R876" s="289"/>
      <c r="S876" s="413"/>
      <c r="T876" s="288"/>
      <c r="U876" s="80"/>
      <c r="V876" s="80"/>
      <c r="W876" s="80"/>
      <c r="X876" s="80"/>
    </row>
    <row r="877" spans="1:24" ht="15.75" customHeight="1">
      <c r="A877" s="96"/>
      <c r="B877" s="96"/>
      <c r="C877" s="97" t="str">
        <f t="shared" si="15"/>
        <v/>
      </c>
      <c r="D877" s="82"/>
      <c r="E877" s="80"/>
      <c r="F877" s="80"/>
      <c r="G877" s="451"/>
      <c r="H877" s="451"/>
      <c r="I877" s="458"/>
      <c r="J877" s="451"/>
      <c r="K877" s="452"/>
      <c r="L877" s="451"/>
      <c r="M877" s="451"/>
      <c r="N877" s="289"/>
      <c r="O877" s="289"/>
      <c r="P877" s="289"/>
      <c r="Q877" s="289"/>
      <c r="R877" s="289"/>
      <c r="S877" s="413"/>
      <c r="T877" s="288"/>
      <c r="U877" s="80"/>
      <c r="V877" s="80"/>
      <c r="W877" s="80"/>
      <c r="X877" s="80"/>
    </row>
    <row r="878" spans="1:24" ht="15.75" customHeight="1">
      <c r="A878" s="96"/>
      <c r="B878" s="96"/>
      <c r="C878" s="97" t="str">
        <f t="shared" si="15"/>
        <v/>
      </c>
      <c r="D878" s="82"/>
      <c r="E878" s="80"/>
      <c r="F878" s="80"/>
      <c r="G878" s="451"/>
      <c r="H878" s="451"/>
      <c r="I878" s="458"/>
      <c r="J878" s="451"/>
      <c r="K878" s="452"/>
      <c r="L878" s="451"/>
      <c r="M878" s="451"/>
      <c r="N878" s="289"/>
      <c r="O878" s="289"/>
      <c r="P878" s="289"/>
      <c r="Q878" s="289"/>
      <c r="R878" s="289"/>
      <c r="S878" s="413"/>
      <c r="T878" s="288"/>
      <c r="U878" s="80"/>
      <c r="V878" s="80"/>
      <c r="W878" s="80"/>
      <c r="X878" s="80"/>
    </row>
    <row r="879" spans="1:24" ht="15.75" customHeight="1">
      <c r="A879" s="96"/>
      <c r="B879" s="96"/>
      <c r="C879" s="97" t="str">
        <f t="shared" si="15"/>
        <v/>
      </c>
      <c r="D879" s="82"/>
      <c r="E879" s="80"/>
      <c r="F879" s="80"/>
      <c r="G879" s="451"/>
      <c r="H879" s="451"/>
      <c r="I879" s="458"/>
      <c r="J879" s="451"/>
      <c r="K879" s="452"/>
      <c r="L879" s="451"/>
      <c r="M879" s="451"/>
      <c r="N879" s="289"/>
      <c r="O879" s="289"/>
      <c r="P879" s="289"/>
      <c r="Q879" s="289"/>
      <c r="R879" s="289"/>
      <c r="S879" s="413"/>
      <c r="T879" s="288"/>
      <c r="U879" s="80"/>
      <c r="V879" s="80"/>
      <c r="W879" s="80"/>
      <c r="X879" s="80"/>
    </row>
    <row r="880" spans="1:24" ht="15.75" customHeight="1">
      <c r="A880" s="96"/>
      <c r="B880" s="96"/>
      <c r="C880" s="97" t="str">
        <f t="shared" si="15"/>
        <v/>
      </c>
      <c r="D880" s="82"/>
      <c r="E880" s="80"/>
      <c r="F880" s="80"/>
      <c r="G880" s="451"/>
      <c r="H880" s="451"/>
      <c r="I880" s="458"/>
      <c r="J880" s="451"/>
      <c r="K880" s="452"/>
      <c r="L880" s="451"/>
      <c r="M880" s="451"/>
      <c r="N880" s="289"/>
      <c r="O880" s="289"/>
      <c r="P880" s="289"/>
      <c r="Q880" s="289"/>
      <c r="R880" s="289"/>
      <c r="S880" s="413"/>
      <c r="T880" s="288"/>
      <c r="U880" s="80"/>
      <c r="V880" s="80"/>
      <c r="W880" s="80"/>
      <c r="X880" s="80"/>
    </row>
    <row r="881" spans="1:24" ht="15.75" customHeight="1">
      <c r="A881" s="96"/>
      <c r="B881" s="96"/>
      <c r="C881" s="97" t="str">
        <f t="shared" si="15"/>
        <v/>
      </c>
      <c r="D881" s="82"/>
      <c r="E881" s="80"/>
      <c r="F881" s="80"/>
      <c r="G881" s="451"/>
      <c r="H881" s="451"/>
      <c r="I881" s="458"/>
      <c r="J881" s="451"/>
      <c r="K881" s="452"/>
      <c r="L881" s="451"/>
      <c r="M881" s="451"/>
      <c r="N881" s="289"/>
      <c r="O881" s="289"/>
      <c r="P881" s="289"/>
      <c r="Q881" s="289"/>
      <c r="R881" s="289"/>
      <c r="S881" s="413"/>
      <c r="T881" s="288"/>
      <c r="U881" s="80"/>
      <c r="V881" s="80"/>
      <c r="W881" s="80"/>
      <c r="X881" s="80"/>
    </row>
    <row r="882" spans="1:24" ht="15.75" customHeight="1">
      <c r="A882" s="96"/>
      <c r="B882" s="96"/>
      <c r="C882" s="97" t="str">
        <f t="shared" si="15"/>
        <v/>
      </c>
      <c r="D882" s="82"/>
      <c r="E882" s="80"/>
      <c r="F882" s="80"/>
      <c r="G882" s="451"/>
      <c r="H882" s="451"/>
      <c r="I882" s="458"/>
      <c r="J882" s="451"/>
      <c r="K882" s="452"/>
      <c r="L882" s="451"/>
      <c r="M882" s="451"/>
      <c r="N882" s="289"/>
      <c r="O882" s="289"/>
      <c r="P882" s="289"/>
      <c r="Q882" s="289"/>
      <c r="R882" s="289"/>
      <c r="S882" s="413"/>
      <c r="T882" s="288"/>
      <c r="U882" s="80"/>
      <c r="V882" s="80"/>
      <c r="W882" s="80"/>
      <c r="X882" s="80"/>
    </row>
    <row r="883" spans="1:24" ht="15.75" customHeight="1">
      <c r="A883" s="96"/>
      <c r="B883" s="96"/>
      <c r="C883" s="97" t="str">
        <f t="shared" si="15"/>
        <v/>
      </c>
      <c r="D883" s="82"/>
      <c r="E883" s="80"/>
      <c r="F883" s="80"/>
      <c r="G883" s="451"/>
      <c r="H883" s="451"/>
      <c r="I883" s="458"/>
      <c r="J883" s="451"/>
      <c r="K883" s="452"/>
      <c r="L883" s="451"/>
      <c r="M883" s="451"/>
      <c r="N883" s="289"/>
      <c r="O883" s="289"/>
      <c r="P883" s="289"/>
      <c r="Q883" s="289"/>
      <c r="R883" s="289"/>
      <c r="S883" s="413"/>
      <c r="T883" s="288"/>
      <c r="U883" s="80"/>
      <c r="V883" s="80"/>
      <c r="W883" s="80"/>
      <c r="X883" s="80"/>
    </row>
    <row r="884" spans="1:24" ht="15.75" customHeight="1">
      <c r="A884" s="96"/>
      <c r="B884" s="96"/>
      <c r="C884" s="97" t="str">
        <f t="shared" si="15"/>
        <v/>
      </c>
      <c r="D884" s="82"/>
      <c r="E884" s="80"/>
      <c r="F884" s="80"/>
      <c r="G884" s="451"/>
      <c r="H884" s="451"/>
      <c r="I884" s="458"/>
      <c r="J884" s="451"/>
      <c r="K884" s="452"/>
      <c r="L884" s="451"/>
      <c r="M884" s="451"/>
      <c r="N884" s="289"/>
      <c r="O884" s="289"/>
      <c r="P884" s="289"/>
      <c r="Q884" s="289"/>
      <c r="R884" s="289"/>
      <c r="S884" s="413"/>
      <c r="T884" s="288"/>
      <c r="U884" s="80"/>
      <c r="V884" s="80"/>
      <c r="W884" s="80"/>
      <c r="X884" s="80"/>
    </row>
    <row r="885" spans="1:24" ht="15.75" customHeight="1">
      <c r="A885" s="96"/>
      <c r="B885" s="96"/>
      <c r="C885" s="97" t="str">
        <f t="shared" si="15"/>
        <v/>
      </c>
      <c r="D885" s="82"/>
      <c r="E885" s="80"/>
      <c r="F885" s="80"/>
      <c r="G885" s="451"/>
      <c r="H885" s="451"/>
      <c r="I885" s="458"/>
      <c r="J885" s="451"/>
      <c r="K885" s="452"/>
      <c r="L885" s="451"/>
      <c r="M885" s="451"/>
      <c r="N885" s="289"/>
      <c r="O885" s="289"/>
      <c r="P885" s="289"/>
      <c r="Q885" s="289"/>
      <c r="R885" s="289"/>
      <c r="S885" s="413"/>
      <c r="T885" s="288"/>
      <c r="U885" s="80"/>
      <c r="V885" s="80"/>
      <c r="W885" s="80"/>
      <c r="X885" s="80"/>
    </row>
    <row r="886" spans="1:24" ht="15.75" customHeight="1">
      <c r="A886" s="96"/>
      <c r="B886" s="96"/>
      <c r="C886" s="97" t="str">
        <f t="shared" si="15"/>
        <v/>
      </c>
      <c r="D886" s="82"/>
      <c r="E886" s="80"/>
      <c r="F886" s="80"/>
      <c r="G886" s="451"/>
      <c r="H886" s="451"/>
      <c r="I886" s="458"/>
      <c r="J886" s="451"/>
      <c r="K886" s="452"/>
      <c r="L886" s="451"/>
      <c r="M886" s="451"/>
      <c r="N886" s="289"/>
      <c r="O886" s="289"/>
      <c r="P886" s="289"/>
      <c r="Q886" s="289"/>
      <c r="R886" s="289"/>
      <c r="S886" s="413"/>
      <c r="T886" s="288"/>
      <c r="U886" s="80"/>
      <c r="V886" s="80"/>
      <c r="W886" s="80"/>
      <c r="X886" s="80"/>
    </row>
    <row r="887" spans="1:24" ht="15.75" customHeight="1">
      <c r="A887" s="96"/>
      <c r="B887" s="96"/>
      <c r="C887" s="97" t="str">
        <f t="shared" si="15"/>
        <v/>
      </c>
      <c r="D887" s="82"/>
      <c r="E887" s="80"/>
      <c r="F887" s="80"/>
      <c r="G887" s="451"/>
      <c r="H887" s="451"/>
      <c r="I887" s="458"/>
      <c r="J887" s="451"/>
      <c r="K887" s="452"/>
      <c r="L887" s="451"/>
      <c r="M887" s="451"/>
      <c r="N887" s="289"/>
      <c r="O887" s="289"/>
      <c r="P887" s="289"/>
      <c r="Q887" s="289"/>
      <c r="R887" s="289"/>
      <c r="S887" s="413"/>
      <c r="T887" s="288"/>
      <c r="U887" s="80"/>
      <c r="V887" s="80"/>
      <c r="W887" s="80"/>
      <c r="X887" s="80"/>
    </row>
    <row r="888" spans="1:24" ht="15.75" customHeight="1">
      <c r="A888" s="96"/>
      <c r="B888" s="96"/>
      <c r="C888" s="97" t="str">
        <f t="shared" si="15"/>
        <v/>
      </c>
      <c r="D888" s="82"/>
      <c r="E888" s="80"/>
      <c r="F888" s="80"/>
      <c r="G888" s="451"/>
      <c r="H888" s="451"/>
      <c r="I888" s="458"/>
      <c r="J888" s="451"/>
      <c r="K888" s="452"/>
      <c r="L888" s="451"/>
      <c r="M888" s="451"/>
      <c r="N888" s="289"/>
      <c r="O888" s="289"/>
      <c r="P888" s="289"/>
      <c r="Q888" s="289"/>
      <c r="R888" s="289"/>
      <c r="S888" s="413"/>
      <c r="T888" s="288"/>
      <c r="U888" s="80"/>
      <c r="V888" s="80"/>
      <c r="W888" s="80"/>
      <c r="X888" s="80"/>
    </row>
    <row r="889" spans="1:24" ht="15.75" customHeight="1">
      <c r="A889" s="96"/>
      <c r="B889" s="96"/>
      <c r="C889" s="97" t="str">
        <f t="shared" si="15"/>
        <v/>
      </c>
      <c r="D889" s="82"/>
      <c r="E889" s="80"/>
      <c r="F889" s="80"/>
      <c r="G889" s="451"/>
      <c r="H889" s="451"/>
      <c r="I889" s="458"/>
      <c r="J889" s="451"/>
      <c r="K889" s="452"/>
      <c r="L889" s="451"/>
      <c r="M889" s="451"/>
      <c r="N889" s="289"/>
      <c r="O889" s="289"/>
      <c r="P889" s="289"/>
      <c r="Q889" s="289"/>
      <c r="R889" s="289"/>
      <c r="S889" s="413"/>
      <c r="T889" s="288"/>
      <c r="U889" s="80"/>
      <c r="V889" s="80"/>
      <c r="W889" s="80"/>
      <c r="X889" s="80"/>
    </row>
    <row r="890" spans="1:24" ht="15.75" customHeight="1">
      <c r="A890" s="96"/>
      <c r="B890" s="96"/>
      <c r="C890" s="97" t="str">
        <f t="shared" si="15"/>
        <v/>
      </c>
      <c r="D890" s="82"/>
      <c r="E890" s="80"/>
      <c r="F890" s="80"/>
      <c r="G890" s="451"/>
      <c r="H890" s="451"/>
      <c r="I890" s="458"/>
      <c r="J890" s="451"/>
      <c r="K890" s="452"/>
      <c r="L890" s="451"/>
      <c r="M890" s="451"/>
      <c r="N890" s="289"/>
      <c r="O890" s="289"/>
      <c r="P890" s="289"/>
      <c r="Q890" s="289"/>
      <c r="R890" s="289"/>
      <c r="S890" s="413"/>
      <c r="T890" s="288"/>
      <c r="U890" s="80"/>
      <c r="V890" s="80"/>
      <c r="W890" s="80"/>
      <c r="X890" s="80"/>
    </row>
    <row r="891" spans="1:24" ht="15.75" customHeight="1">
      <c r="A891" s="96"/>
      <c r="B891" s="96"/>
      <c r="C891" s="97" t="str">
        <f t="shared" si="15"/>
        <v/>
      </c>
      <c r="D891" s="82"/>
      <c r="E891" s="80"/>
      <c r="F891" s="80"/>
      <c r="G891" s="451"/>
      <c r="H891" s="451"/>
      <c r="I891" s="458"/>
      <c r="J891" s="451"/>
      <c r="K891" s="452"/>
      <c r="L891" s="451"/>
      <c r="M891" s="451"/>
      <c r="N891" s="289"/>
      <c r="O891" s="289"/>
      <c r="P891" s="289"/>
      <c r="Q891" s="289"/>
      <c r="R891" s="289"/>
      <c r="S891" s="413"/>
      <c r="T891" s="288"/>
      <c r="U891" s="80"/>
      <c r="V891" s="80"/>
      <c r="W891" s="80"/>
      <c r="X891" s="80"/>
    </row>
    <row r="892" spans="1:24" ht="15.75" customHeight="1">
      <c r="A892" s="96"/>
      <c r="B892" s="96"/>
      <c r="C892" s="97" t="str">
        <f t="shared" si="15"/>
        <v/>
      </c>
      <c r="D892" s="82"/>
      <c r="E892" s="80"/>
      <c r="F892" s="80"/>
      <c r="G892" s="451"/>
      <c r="H892" s="451"/>
      <c r="I892" s="458"/>
      <c r="J892" s="451"/>
      <c r="K892" s="452"/>
      <c r="L892" s="451"/>
      <c r="M892" s="451"/>
      <c r="N892" s="289"/>
      <c r="O892" s="289"/>
      <c r="P892" s="289"/>
      <c r="Q892" s="289"/>
      <c r="R892" s="289"/>
      <c r="S892" s="413"/>
      <c r="T892" s="288"/>
      <c r="U892" s="80"/>
      <c r="V892" s="80"/>
      <c r="W892" s="80"/>
      <c r="X892" s="80"/>
    </row>
    <row r="893" spans="1:24" ht="15.75" customHeight="1">
      <c r="A893" s="96"/>
      <c r="B893" s="96"/>
      <c r="C893" s="97" t="str">
        <f t="shared" si="15"/>
        <v/>
      </c>
      <c r="D893" s="82"/>
      <c r="E893" s="80"/>
      <c r="F893" s="80"/>
      <c r="G893" s="451"/>
      <c r="H893" s="451"/>
      <c r="I893" s="458"/>
      <c r="J893" s="451"/>
      <c r="K893" s="452"/>
      <c r="L893" s="451"/>
      <c r="M893" s="451"/>
      <c r="N893" s="289"/>
      <c r="O893" s="289"/>
      <c r="P893" s="289"/>
      <c r="Q893" s="289"/>
      <c r="R893" s="289"/>
      <c r="S893" s="413"/>
      <c r="T893" s="288"/>
      <c r="U893" s="80"/>
      <c r="V893" s="80"/>
      <c r="W893" s="80"/>
      <c r="X893" s="80"/>
    </row>
    <row r="894" spans="1:24" ht="15.75" customHeight="1">
      <c r="A894" s="96"/>
      <c r="B894" s="96"/>
      <c r="C894" s="97" t="str">
        <f t="shared" si="15"/>
        <v/>
      </c>
      <c r="D894" s="82"/>
      <c r="E894" s="80"/>
      <c r="F894" s="80"/>
      <c r="G894" s="451"/>
      <c r="H894" s="451"/>
      <c r="I894" s="458"/>
      <c r="J894" s="451"/>
      <c r="K894" s="452"/>
      <c r="L894" s="451"/>
      <c r="M894" s="451"/>
      <c r="N894" s="289"/>
      <c r="O894" s="289"/>
      <c r="P894" s="289"/>
      <c r="Q894" s="289"/>
      <c r="R894" s="289"/>
      <c r="S894" s="413"/>
      <c r="T894" s="288"/>
      <c r="U894" s="80"/>
      <c r="V894" s="80"/>
      <c r="W894" s="80"/>
      <c r="X894" s="80"/>
    </row>
    <row r="895" spans="1:24" ht="15.75" customHeight="1">
      <c r="A895" s="96"/>
      <c r="B895" s="96"/>
      <c r="C895" s="97" t="str">
        <f t="shared" si="15"/>
        <v/>
      </c>
      <c r="D895" s="82"/>
      <c r="E895" s="80"/>
      <c r="F895" s="80"/>
      <c r="G895" s="451"/>
      <c r="H895" s="451"/>
      <c r="I895" s="458"/>
      <c r="J895" s="451"/>
      <c r="K895" s="452"/>
      <c r="L895" s="451"/>
      <c r="M895" s="451"/>
      <c r="N895" s="289"/>
      <c r="O895" s="289"/>
      <c r="P895" s="289"/>
      <c r="Q895" s="289"/>
      <c r="R895" s="289"/>
      <c r="S895" s="413"/>
      <c r="T895" s="288"/>
      <c r="U895" s="80"/>
      <c r="V895" s="80"/>
      <c r="W895" s="80"/>
      <c r="X895" s="80"/>
    </row>
    <row r="896" spans="1:24" ht="15.75" customHeight="1">
      <c r="A896" s="96"/>
      <c r="B896" s="96"/>
      <c r="C896" s="97" t="str">
        <f t="shared" si="15"/>
        <v/>
      </c>
      <c r="D896" s="82"/>
      <c r="E896" s="80"/>
      <c r="F896" s="80"/>
      <c r="G896" s="451"/>
      <c r="H896" s="451"/>
      <c r="I896" s="458"/>
      <c r="J896" s="451"/>
      <c r="K896" s="452"/>
      <c r="L896" s="451"/>
      <c r="M896" s="451"/>
      <c r="N896" s="289"/>
      <c r="O896" s="289"/>
      <c r="P896" s="289"/>
      <c r="Q896" s="289"/>
      <c r="R896" s="289"/>
      <c r="S896" s="413"/>
      <c r="T896" s="288"/>
      <c r="U896" s="80"/>
      <c r="V896" s="80"/>
      <c r="W896" s="80"/>
      <c r="X896" s="80"/>
    </row>
    <row r="897" spans="1:24" ht="15.75" customHeight="1">
      <c r="A897" s="96"/>
      <c r="B897" s="96"/>
      <c r="C897" s="97" t="str">
        <f t="shared" si="15"/>
        <v/>
      </c>
      <c r="D897" s="82"/>
      <c r="E897" s="80"/>
      <c r="F897" s="80"/>
      <c r="G897" s="451"/>
      <c r="H897" s="451"/>
      <c r="I897" s="458"/>
      <c r="J897" s="451"/>
      <c r="K897" s="452"/>
      <c r="L897" s="451"/>
      <c r="M897" s="451"/>
      <c r="N897" s="289"/>
      <c r="O897" s="289"/>
      <c r="P897" s="289"/>
      <c r="Q897" s="289"/>
      <c r="R897" s="289"/>
      <c r="S897" s="413"/>
      <c r="T897" s="288"/>
      <c r="U897" s="80"/>
      <c r="V897" s="80"/>
      <c r="W897" s="80"/>
      <c r="X897" s="80"/>
    </row>
    <row r="898" spans="1:24" ht="15.75" customHeight="1">
      <c r="A898" s="96"/>
      <c r="B898" s="96"/>
      <c r="C898" s="97" t="str">
        <f t="shared" si="15"/>
        <v/>
      </c>
      <c r="D898" s="82"/>
      <c r="E898" s="80"/>
      <c r="F898" s="80"/>
      <c r="G898" s="451"/>
      <c r="H898" s="451"/>
      <c r="I898" s="458"/>
      <c r="J898" s="451"/>
      <c r="K898" s="452"/>
      <c r="L898" s="451"/>
      <c r="M898" s="451"/>
      <c r="N898" s="289"/>
      <c r="O898" s="289"/>
      <c r="P898" s="289"/>
      <c r="Q898" s="289"/>
      <c r="R898" s="289"/>
      <c r="S898" s="413"/>
      <c r="T898" s="288"/>
      <c r="U898" s="80"/>
      <c r="V898" s="80"/>
      <c r="W898" s="80"/>
      <c r="X898" s="80"/>
    </row>
    <row r="899" spans="1:24" ht="15.75" customHeight="1">
      <c r="A899" s="96"/>
      <c r="B899" s="96"/>
      <c r="C899" s="97" t="str">
        <f t="shared" si="15"/>
        <v/>
      </c>
      <c r="D899" s="82"/>
      <c r="E899" s="80"/>
      <c r="F899" s="80"/>
      <c r="G899" s="451"/>
      <c r="H899" s="451"/>
      <c r="I899" s="458"/>
      <c r="J899" s="451"/>
      <c r="K899" s="452"/>
      <c r="L899" s="451"/>
      <c r="M899" s="451"/>
      <c r="N899" s="289"/>
      <c r="O899" s="289"/>
      <c r="P899" s="289"/>
      <c r="Q899" s="289"/>
      <c r="R899" s="289"/>
      <c r="S899" s="413"/>
      <c r="T899" s="288"/>
      <c r="U899" s="80"/>
      <c r="V899" s="80"/>
      <c r="W899" s="80"/>
      <c r="X899" s="80"/>
    </row>
    <row r="900" spans="1:24" ht="15.75" customHeight="1">
      <c r="A900" s="96"/>
      <c r="B900" s="96"/>
      <c r="C900" s="97" t="str">
        <f t="shared" si="15"/>
        <v/>
      </c>
      <c r="D900" s="82"/>
      <c r="E900" s="80"/>
      <c r="F900" s="80"/>
      <c r="G900" s="451"/>
      <c r="H900" s="451"/>
      <c r="I900" s="458"/>
      <c r="J900" s="451"/>
      <c r="K900" s="452"/>
      <c r="L900" s="451"/>
      <c r="M900" s="451"/>
      <c r="N900" s="289"/>
      <c r="O900" s="289"/>
      <c r="P900" s="289"/>
      <c r="Q900" s="289"/>
      <c r="R900" s="289"/>
      <c r="S900" s="413"/>
      <c r="T900" s="288"/>
      <c r="U900" s="80"/>
      <c r="V900" s="80"/>
      <c r="W900" s="80"/>
      <c r="X900" s="80"/>
    </row>
    <row r="901" spans="1:24" ht="15.75" customHeight="1">
      <c r="A901" s="96"/>
      <c r="B901" s="96"/>
      <c r="C901" s="97" t="str">
        <f t="shared" si="15"/>
        <v/>
      </c>
      <c r="D901" s="82"/>
      <c r="E901" s="80"/>
      <c r="F901" s="80"/>
      <c r="G901" s="451"/>
      <c r="H901" s="451"/>
      <c r="I901" s="458"/>
      <c r="J901" s="451"/>
      <c r="K901" s="452"/>
      <c r="L901" s="451"/>
      <c r="M901" s="451"/>
      <c r="N901" s="289"/>
      <c r="O901" s="289"/>
      <c r="P901" s="289"/>
      <c r="Q901" s="289"/>
      <c r="R901" s="289"/>
      <c r="S901" s="413"/>
      <c r="T901" s="288"/>
      <c r="U901" s="80"/>
      <c r="V901" s="80"/>
      <c r="W901" s="80"/>
      <c r="X901" s="80"/>
    </row>
    <row r="902" spans="1:24" ht="15.75" customHeight="1">
      <c r="A902" s="96"/>
      <c r="B902" s="96"/>
      <c r="C902" s="97" t="str">
        <f t="shared" si="15"/>
        <v/>
      </c>
      <c r="D902" s="82"/>
      <c r="E902" s="80"/>
      <c r="F902" s="80"/>
      <c r="G902" s="451"/>
      <c r="H902" s="451"/>
      <c r="I902" s="458"/>
      <c r="J902" s="451"/>
      <c r="K902" s="452"/>
      <c r="L902" s="451"/>
      <c r="M902" s="451"/>
      <c r="N902" s="289"/>
      <c r="O902" s="289"/>
      <c r="P902" s="289"/>
      <c r="Q902" s="289"/>
      <c r="R902" s="289"/>
      <c r="S902" s="413"/>
      <c r="T902" s="288"/>
      <c r="U902" s="80"/>
      <c r="V902" s="80"/>
      <c r="W902" s="80"/>
      <c r="X902" s="80"/>
    </row>
    <row r="903" spans="1:24" ht="15.75" customHeight="1">
      <c r="A903" s="96"/>
      <c r="B903" s="96"/>
      <c r="C903" s="97" t="str">
        <f t="shared" si="15"/>
        <v/>
      </c>
      <c r="D903" s="82"/>
      <c r="E903" s="80"/>
      <c r="F903" s="80"/>
      <c r="G903" s="451"/>
      <c r="H903" s="451"/>
      <c r="I903" s="458"/>
      <c r="J903" s="451"/>
      <c r="K903" s="452"/>
      <c r="L903" s="451"/>
      <c r="M903" s="451"/>
      <c r="N903" s="289"/>
      <c r="O903" s="289"/>
      <c r="P903" s="289"/>
      <c r="Q903" s="289"/>
      <c r="R903" s="289"/>
      <c r="S903" s="413"/>
      <c r="T903" s="288"/>
      <c r="U903" s="80"/>
      <c r="V903" s="80"/>
      <c r="W903" s="80"/>
      <c r="X903" s="80"/>
    </row>
    <row r="904" spans="1:24" ht="15.75" customHeight="1">
      <c r="A904" s="96"/>
      <c r="B904" s="96"/>
      <c r="C904" s="97" t="str">
        <f t="shared" si="15"/>
        <v/>
      </c>
      <c r="D904" s="82"/>
      <c r="E904" s="80"/>
      <c r="F904" s="80"/>
      <c r="G904" s="451"/>
      <c r="H904" s="451"/>
      <c r="I904" s="458"/>
      <c r="J904" s="451"/>
      <c r="K904" s="452"/>
      <c r="L904" s="451"/>
      <c r="M904" s="451"/>
      <c r="N904" s="289"/>
      <c r="O904" s="289"/>
      <c r="P904" s="289"/>
      <c r="Q904" s="289"/>
      <c r="R904" s="289"/>
      <c r="S904" s="413"/>
      <c r="T904" s="288"/>
      <c r="U904" s="80"/>
      <c r="V904" s="80"/>
      <c r="W904" s="80"/>
      <c r="X904" s="80"/>
    </row>
    <row r="905" spans="1:24" ht="15.75" customHeight="1">
      <c r="A905" s="96"/>
      <c r="B905" s="96"/>
      <c r="C905" s="97" t="str">
        <f t="shared" si="15"/>
        <v/>
      </c>
      <c r="D905" s="82"/>
      <c r="E905" s="80"/>
      <c r="F905" s="80"/>
      <c r="G905" s="451"/>
      <c r="H905" s="451"/>
      <c r="I905" s="458"/>
      <c r="J905" s="451"/>
      <c r="K905" s="452"/>
      <c r="L905" s="451"/>
      <c r="M905" s="451"/>
      <c r="N905" s="289"/>
      <c r="O905" s="289"/>
      <c r="P905" s="289"/>
      <c r="Q905" s="289"/>
      <c r="R905" s="289"/>
      <c r="S905" s="413"/>
      <c r="T905" s="288"/>
      <c r="U905" s="80"/>
      <c r="V905" s="80"/>
      <c r="W905" s="80"/>
      <c r="X905" s="80"/>
    </row>
    <row r="906" spans="1:24" ht="15.75" customHeight="1">
      <c r="A906" s="96"/>
      <c r="B906" s="96"/>
      <c r="C906" s="97" t="str">
        <f t="shared" si="15"/>
        <v/>
      </c>
      <c r="D906" s="82"/>
      <c r="E906" s="80"/>
      <c r="F906" s="80"/>
      <c r="G906" s="451"/>
      <c r="H906" s="451"/>
      <c r="I906" s="458"/>
      <c r="J906" s="451"/>
      <c r="K906" s="452"/>
      <c r="L906" s="451"/>
      <c r="M906" s="451"/>
      <c r="N906" s="289"/>
      <c r="O906" s="289"/>
      <c r="P906" s="289"/>
      <c r="Q906" s="289"/>
      <c r="R906" s="289"/>
      <c r="S906" s="413"/>
      <c r="T906" s="288"/>
      <c r="U906" s="80"/>
      <c r="V906" s="80"/>
      <c r="W906" s="80"/>
      <c r="X906" s="80"/>
    </row>
    <row r="907" spans="1:24" ht="15.75" customHeight="1">
      <c r="A907" s="96"/>
      <c r="B907" s="96"/>
      <c r="C907" s="97" t="str">
        <f t="shared" si="15"/>
        <v/>
      </c>
      <c r="D907" s="82"/>
      <c r="E907" s="80"/>
      <c r="F907" s="80"/>
      <c r="G907" s="451"/>
      <c r="H907" s="451"/>
      <c r="I907" s="458"/>
      <c r="J907" s="451"/>
      <c r="K907" s="452"/>
      <c r="L907" s="451"/>
      <c r="M907" s="451"/>
      <c r="N907" s="289"/>
      <c r="O907" s="289"/>
      <c r="P907" s="289"/>
      <c r="Q907" s="289"/>
      <c r="R907" s="289"/>
      <c r="S907" s="413"/>
      <c r="T907" s="288"/>
      <c r="U907" s="80"/>
      <c r="V907" s="80"/>
      <c r="W907" s="80"/>
      <c r="X907" s="80"/>
    </row>
    <row r="908" spans="1:24" ht="15.75" customHeight="1">
      <c r="A908" s="96"/>
      <c r="B908" s="96"/>
      <c r="C908" s="97" t="str">
        <f t="shared" si="15"/>
        <v/>
      </c>
      <c r="D908" s="82"/>
      <c r="E908" s="80"/>
      <c r="F908" s="80"/>
      <c r="G908" s="451"/>
      <c r="H908" s="451"/>
      <c r="I908" s="458"/>
      <c r="J908" s="451"/>
      <c r="K908" s="452"/>
      <c r="L908" s="451"/>
      <c r="M908" s="451"/>
      <c r="N908" s="289"/>
      <c r="O908" s="289"/>
      <c r="P908" s="289"/>
      <c r="Q908" s="289"/>
      <c r="R908" s="289"/>
      <c r="S908" s="413"/>
      <c r="T908" s="288"/>
      <c r="U908" s="80"/>
      <c r="V908" s="80"/>
      <c r="W908" s="80"/>
      <c r="X908" s="80"/>
    </row>
    <row r="909" spans="1:24" ht="15.75" customHeight="1">
      <c r="A909" s="96"/>
      <c r="B909" s="96"/>
      <c r="C909" s="97" t="str">
        <f t="shared" si="15"/>
        <v/>
      </c>
      <c r="D909" s="82"/>
      <c r="E909" s="80"/>
      <c r="F909" s="80"/>
      <c r="G909" s="451"/>
      <c r="H909" s="451"/>
      <c r="I909" s="458"/>
      <c r="J909" s="451"/>
      <c r="K909" s="452"/>
      <c r="L909" s="451"/>
      <c r="M909" s="451"/>
      <c r="N909" s="289"/>
      <c r="O909" s="289"/>
      <c r="P909" s="289"/>
      <c r="Q909" s="289"/>
      <c r="R909" s="289"/>
      <c r="S909" s="413"/>
      <c r="T909" s="288"/>
      <c r="U909" s="80"/>
      <c r="V909" s="80"/>
      <c r="W909" s="80"/>
      <c r="X909" s="80"/>
    </row>
    <row r="910" spans="1:24" ht="15.75" customHeight="1">
      <c r="A910" s="96"/>
      <c r="B910" s="96"/>
      <c r="C910" s="97" t="str">
        <f t="shared" si="15"/>
        <v/>
      </c>
      <c r="D910" s="82"/>
      <c r="E910" s="80"/>
      <c r="F910" s="80"/>
      <c r="G910" s="451"/>
      <c r="H910" s="451"/>
      <c r="I910" s="458"/>
      <c r="J910" s="451"/>
      <c r="K910" s="452"/>
      <c r="L910" s="451"/>
      <c r="M910" s="451"/>
      <c r="N910" s="289"/>
      <c r="O910" s="289"/>
      <c r="P910" s="289"/>
      <c r="Q910" s="289"/>
      <c r="R910" s="289"/>
      <c r="S910" s="413"/>
      <c r="T910" s="288"/>
      <c r="U910" s="80"/>
      <c r="V910" s="80"/>
      <c r="W910" s="80"/>
      <c r="X910" s="80"/>
    </row>
    <row r="911" spans="1:24" ht="15.75" customHeight="1">
      <c r="A911" s="96"/>
      <c r="B911" s="96"/>
      <c r="C911" s="97" t="str">
        <f t="shared" si="15"/>
        <v/>
      </c>
      <c r="D911" s="82"/>
      <c r="E911" s="80"/>
      <c r="F911" s="80"/>
      <c r="G911" s="451"/>
      <c r="H911" s="451"/>
      <c r="I911" s="458"/>
      <c r="J911" s="451"/>
      <c r="K911" s="452"/>
      <c r="L911" s="451"/>
      <c r="M911" s="451"/>
      <c r="N911" s="289"/>
      <c r="O911" s="289"/>
      <c r="P911" s="289"/>
      <c r="Q911" s="289"/>
      <c r="R911" s="289"/>
      <c r="S911" s="413"/>
      <c r="T911" s="288"/>
      <c r="U911" s="80"/>
      <c r="V911" s="80"/>
      <c r="W911" s="80"/>
      <c r="X911" s="80"/>
    </row>
    <row r="912" spans="1:24" ht="15.75" customHeight="1">
      <c r="A912" s="96"/>
      <c r="B912" s="96"/>
      <c r="C912" s="97" t="str">
        <f t="shared" si="15"/>
        <v/>
      </c>
      <c r="D912" s="82"/>
      <c r="E912" s="80"/>
      <c r="F912" s="80"/>
      <c r="G912" s="451"/>
      <c r="H912" s="451"/>
      <c r="I912" s="458"/>
      <c r="J912" s="451"/>
      <c r="K912" s="452"/>
      <c r="L912" s="451"/>
      <c r="M912" s="451"/>
      <c r="N912" s="289"/>
      <c r="O912" s="289"/>
      <c r="P912" s="289"/>
      <c r="Q912" s="289"/>
      <c r="R912" s="289"/>
      <c r="S912" s="413"/>
      <c r="T912" s="288"/>
      <c r="U912" s="80"/>
      <c r="V912" s="80"/>
      <c r="W912" s="80"/>
      <c r="X912" s="80"/>
    </row>
    <row r="913" spans="1:24" ht="15.75" customHeight="1">
      <c r="A913" s="96"/>
      <c r="B913" s="96"/>
      <c r="C913" s="97" t="str">
        <f t="shared" ref="C913:C976" si="16">IF(B913&lt;&gt;"",TEXT(WEEKDAY(B913),"dddd"),"")</f>
        <v/>
      </c>
      <c r="D913" s="82"/>
      <c r="E913" s="80"/>
      <c r="F913" s="80"/>
      <c r="G913" s="451"/>
      <c r="H913" s="451"/>
      <c r="I913" s="458"/>
      <c r="J913" s="451"/>
      <c r="K913" s="452"/>
      <c r="L913" s="451"/>
      <c r="M913" s="451"/>
      <c r="N913" s="289"/>
      <c r="O913" s="289"/>
      <c r="P913" s="289"/>
      <c r="Q913" s="289"/>
      <c r="R913" s="289"/>
      <c r="S913" s="413"/>
      <c r="T913" s="288"/>
      <c r="U913" s="80"/>
      <c r="V913" s="80"/>
      <c r="W913" s="80"/>
      <c r="X913" s="80"/>
    </row>
    <row r="914" spans="1:24" ht="15.75" customHeight="1">
      <c r="A914" s="96"/>
      <c r="B914" s="96"/>
      <c r="C914" s="97" t="str">
        <f t="shared" si="16"/>
        <v/>
      </c>
      <c r="D914" s="82"/>
      <c r="E914" s="80"/>
      <c r="F914" s="80"/>
      <c r="G914" s="451"/>
      <c r="H914" s="451"/>
      <c r="I914" s="458"/>
      <c r="J914" s="451"/>
      <c r="K914" s="452"/>
      <c r="L914" s="451"/>
      <c r="M914" s="451"/>
      <c r="N914" s="289"/>
      <c r="O914" s="289"/>
      <c r="P914" s="289"/>
      <c r="Q914" s="289"/>
      <c r="R914" s="289"/>
      <c r="S914" s="413"/>
      <c r="T914" s="288"/>
      <c r="U914" s="80"/>
      <c r="V914" s="80"/>
      <c r="W914" s="80"/>
      <c r="X914" s="80"/>
    </row>
    <row r="915" spans="1:24" ht="15.75" customHeight="1">
      <c r="A915" s="96"/>
      <c r="B915" s="96"/>
      <c r="C915" s="97" t="str">
        <f t="shared" si="16"/>
        <v/>
      </c>
      <c r="D915" s="82"/>
      <c r="E915" s="80"/>
      <c r="F915" s="80"/>
      <c r="G915" s="451"/>
      <c r="H915" s="451"/>
      <c r="I915" s="458"/>
      <c r="J915" s="451"/>
      <c r="K915" s="452"/>
      <c r="L915" s="451"/>
      <c r="M915" s="451"/>
      <c r="N915" s="289"/>
      <c r="O915" s="289"/>
      <c r="P915" s="289"/>
      <c r="Q915" s="289"/>
      <c r="R915" s="289"/>
      <c r="S915" s="413"/>
      <c r="T915" s="288"/>
      <c r="U915" s="80"/>
      <c r="V915" s="80"/>
      <c r="W915" s="80"/>
      <c r="X915" s="80"/>
    </row>
    <row r="916" spans="1:24" ht="15.75" customHeight="1">
      <c r="A916" s="96"/>
      <c r="B916" s="96"/>
      <c r="C916" s="97" t="str">
        <f t="shared" si="16"/>
        <v/>
      </c>
      <c r="D916" s="82"/>
      <c r="E916" s="80"/>
      <c r="F916" s="80"/>
      <c r="G916" s="451"/>
      <c r="H916" s="451"/>
      <c r="I916" s="458"/>
      <c r="J916" s="451"/>
      <c r="K916" s="452"/>
      <c r="L916" s="451"/>
      <c r="M916" s="451"/>
      <c r="N916" s="289"/>
      <c r="O916" s="289"/>
      <c r="P916" s="289"/>
      <c r="Q916" s="289"/>
      <c r="R916" s="289"/>
      <c r="S916" s="413"/>
      <c r="T916" s="288"/>
      <c r="U916" s="80"/>
      <c r="V916" s="80"/>
      <c r="W916" s="80"/>
      <c r="X916" s="80"/>
    </row>
    <row r="917" spans="1:24" ht="15.75" customHeight="1">
      <c r="A917" s="96"/>
      <c r="B917" s="96"/>
      <c r="C917" s="97" t="str">
        <f t="shared" si="16"/>
        <v/>
      </c>
      <c r="D917" s="82"/>
      <c r="E917" s="80"/>
      <c r="F917" s="80"/>
      <c r="G917" s="451"/>
      <c r="H917" s="451"/>
      <c r="I917" s="458"/>
      <c r="J917" s="451"/>
      <c r="K917" s="452"/>
      <c r="L917" s="451"/>
      <c r="M917" s="451"/>
      <c r="N917" s="289"/>
      <c r="O917" s="289"/>
      <c r="P917" s="289"/>
      <c r="Q917" s="289"/>
      <c r="R917" s="289"/>
      <c r="S917" s="413"/>
      <c r="T917" s="288"/>
      <c r="U917" s="80"/>
      <c r="V917" s="80"/>
      <c r="W917" s="80"/>
      <c r="X917" s="80"/>
    </row>
    <row r="918" spans="1:24" ht="15.75" customHeight="1">
      <c r="A918" s="96"/>
      <c r="B918" s="96"/>
      <c r="C918" s="97" t="str">
        <f t="shared" si="16"/>
        <v/>
      </c>
      <c r="D918" s="82"/>
      <c r="E918" s="80"/>
      <c r="F918" s="80"/>
      <c r="G918" s="451"/>
      <c r="H918" s="451"/>
      <c r="I918" s="458"/>
      <c r="J918" s="451"/>
      <c r="K918" s="452"/>
      <c r="L918" s="451"/>
      <c r="M918" s="451"/>
      <c r="N918" s="289"/>
      <c r="O918" s="289"/>
      <c r="P918" s="289"/>
      <c r="Q918" s="289"/>
      <c r="R918" s="289"/>
      <c r="S918" s="413"/>
      <c r="T918" s="288"/>
      <c r="U918" s="80"/>
      <c r="V918" s="80"/>
      <c r="W918" s="80"/>
      <c r="X918" s="80"/>
    </row>
    <row r="919" spans="1:24" ht="15.75" customHeight="1">
      <c r="A919" s="96"/>
      <c r="B919" s="96"/>
      <c r="C919" s="97" t="str">
        <f t="shared" si="16"/>
        <v/>
      </c>
      <c r="D919" s="82"/>
      <c r="E919" s="80"/>
      <c r="F919" s="80"/>
      <c r="G919" s="451"/>
      <c r="H919" s="451"/>
      <c r="I919" s="458"/>
      <c r="J919" s="451"/>
      <c r="K919" s="452"/>
      <c r="L919" s="451"/>
      <c r="M919" s="451"/>
      <c r="N919" s="289"/>
      <c r="O919" s="289"/>
      <c r="P919" s="289"/>
      <c r="Q919" s="289"/>
      <c r="R919" s="289"/>
      <c r="S919" s="413"/>
      <c r="T919" s="288"/>
      <c r="U919" s="80"/>
      <c r="V919" s="80"/>
      <c r="W919" s="80"/>
      <c r="X919" s="80"/>
    </row>
    <row r="920" spans="1:24" ht="15.75" customHeight="1">
      <c r="A920" s="96"/>
      <c r="B920" s="96"/>
      <c r="C920" s="97" t="str">
        <f t="shared" si="16"/>
        <v/>
      </c>
      <c r="D920" s="82"/>
      <c r="E920" s="80"/>
      <c r="F920" s="80"/>
      <c r="G920" s="451"/>
      <c r="H920" s="451"/>
      <c r="I920" s="458"/>
      <c r="J920" s="451"/>
      <c r="K920" s="452"/>
      <c r="L920" s="451"/>
      <c r="M920" s="451"/>
      <c r="N920" s="289"/>
      <c r="O920" s="289"/>
      <c r="P920" s="289"/>
      <c r="Q920" s="289"/>
      <c r="R920" s="289"/>
      <c r="S920" s="413"/>
      <c r="T920" s="288"/>
      <c r="U920" s="80"/>
      <c r="V920" s="80"/>
      <c r="W920" s="80"/>
      <c r="X920" s="80"/>
    </row>
    <row r="921" spans="1:24" ht="15.75" customHeight="1">
      <c r="A921" s="96"/>
      <c r="B921" s="96"/>
      <c r="C921" s="97" t="str">
        <f t="shared" si="16"/>
        <v/>
      </c>
      <c r="D921" s="82"/>
      <c r="E921" s="80"/>
      <c r="F921" s="80"/>
      <c r="G921" s="451"/>
      <c r="H921" s="451"/>
      <c r="I921" s="458"/>
      <c r="J921" s="451"/>
      <c r="K921" s="452"/>
      <c r="L921" s="451"/>
      <c r="M921" s="451"/>
      <c r="N921" s="289"/>
      <c r="O921" s="289"/>
      <c r="P921" s="289"/>
      <c r="Q921" s="289"/>
      <c r="R921" s="289"/>
      <c r="S921" s="413"/>
      <c r="T921" s="288"/>
      <c r="U921" s="80"/>
      <c r="V921" s="80"/>
      <c r="W921" s="80"/>
      <c r="X921" s="80"/>
    </row>
    <row r="922" spans="1:24" ht="15.75" customHeight="1">
      <c r="A922" s="96"/>
      <c r="B922" s="96"/>
      <c r="C922" s="97" t="str">
        <f t="shared" si="16"/>
        <v/>
      </c>
      <c r="D922" s="82"/>
      <c r="E922" s="80"/>
      <c r="F922" s="80"/>
      <c r="G922" s="451"/>
      <c r="H922" s="451"/>
      <c r="I922" s="458"/>
      <c r="J922" s="451"/>
      <c r="K922" s="452"/>
      <c r="L922" s="451"/>
      <c r="M922" s="451"/>
      <c r="N922" s="289"/>
      <c r="O922" s="289"/>
      <c r="P922" s="289"/>
      <c r="Q922" s="289"/>
      <c r="R922" s="289"/>
      <c r="S922" s="413"/>
      <c r="T922" s="288"/>
      <c r="U922" s="80"/>
      <c r="V922" s="80"/>
      <c r="W922" s="80"/>
      <c r="X922" s="80"/>
    </row>
    <row r="923" spans="1:24" ht="15.75" customHeight="1">
      <c r="A923" s="96"/>
      <c r="B923" s="96"/>
      <c r="C923" s="97" t="str">
        <f t="shared" si="16"/>
        <v/>
      </c>
      <c r="D923" s="82"/>
      <c r="E923" s="80"/>
      <c r="F923" s="80"/>
      <c r="G923" s="451"/>
      <c r="H923" s="451"/>
      <c r="I923" s="458"/>
      <c r="J923" s="451"/>
      <c r="K923" s="452"/>
      <c r="L923" s="451"/>
      <c r="M923" s="451"/>
      <c r="N923" s="289"/>
      <c r="O923" s="289"/>
      <c r="P923" s="289"/>
      <c r="Q923" s="289"/>
      <c r="R923" s="289"/>
      <c r="S923" s="413"/>
      <c r="T923" s="288"/>
      <c r="U923" s="80"/>
      <c r="V923" s="80"/>
      <c r="W923" s="80"/>
      <c r="X923" s="80"/>
    </row>
    <row r="924" spans="1:24" ht="15.75" customHeight="1">
      <c r="A924" s="96"/>
      <c r="B924" s="96"/>
      <c r="C924" s="97" t="str">
        <f t="shared" si="16"/>
        <v/>
      </c>
      <c r="D924" s="82"/>
      <c r="E924" s="80"/>
      <c r="F924" s="80"/>
      <c r="G924" s="451"/>
      <c r="H924" s="451"/>
      <c r="I924" s="458"/>
      <c r="J924" s="451"/>
      <c r="K924" s="452"/>
      <c r="L924" s="451"/>
      <c r="M924" s="451"/>
      <c r="N924" s="289"/>
      <c r="O924" s="289"/>
      <c r="P924" s="289"/>
      <c r="Q924" s="289"/>
      <c r="R924" s="289"/>
      <c r="S924" s="413"/>
      <c r="T924" s="288"/>
      <c r="U924" s="80"/>
      <c r="V924" s="80"/>
      <c r="W924" s="80"/>
      <c r="X924" s="80"/>
    </row>
    <row r="925" spans="1:24" ht="15.75" customHeight="1">
      <c r="A925" s="96"/>
      <c r="B925" s="96"/>
      <c r="C925" s="97" t="str">
        <f t="shared" si="16"/>
        <v/>
      </c>
      <c r="D925" s="82"/>
      <c r="E925" s="80"/>
      <c r="F925" s="80"/>
      <c r="G925" s="451"/>
      <c r="H925" s="451"/>
      <c r="I925" s="458"/>
      <c r="J925" s="451"/>
      <c r="K925" s="452"/>
      <c r="L925" s="451"/>
      <c r="M925" s="451"/>
      <c r="N925" s="289"/>
      <c r="O925" s="289"/>
      <c r="P925" s="289"/>
      <c r="Q925" s="289"/>
      <c r="R925" s="289"/>
      <c r="S925" s="413"/>
      <c r="T925" s="288"/>
      <c r="U925" s="80"/>
      <c r="V925" s="80"/>
      <c r="W925" s="80"/>
      <c r="X925" s="80"/>
    </row>
    <row r="926" spans="1:24" ht="15.75" customHeight="1">
      <c r="A926" s="96"/>
      <c r="B926" s="96"/>
      <c r="C926" s="97" t="str">
        <f t="shared" si="16"/>
        <v/>
      </c>
      <c r="D926" s="82"/>
      <c r="E926" s="80"/>
      <c r="F926" s="80"/>
      <c r="G926" s="451"/>
      <c r="H926" s="451"/>
      <c r="I926" s="458"/>
      <c r="J926" s="451"/>
      <c r="K926" s="452"/>
      <c r="L926" s="451"/>
      <c r="M926" s="451"/>
      <c r="N926" s="289"/>
      <c r="O926" s="289"/>
      <c r="P926" s="289"/>
      <c r="Q926" s="289"/>
      <c r="R926" s="289"/>
      <c r="S926" s="413"/>
      <c r="T926" s="288"/>
      <c r="U926" s="80"/>
      <c r="V926" s="80"/>
      <c r="W926" s="80"/>
      <c r="X926" s="80"/>
    </row>
    <row r="927" spans="1:24" ht="15.75" customHeight="1">
      <c r="A927" s="96"/>
      <c r="B927" s="96"/>
      <c r="C927" s="97" t="str">
        <f t="shared" si="16"/>
        <v/>
      </c>
      <c r="D927" s="82"/>
      <c r="E927" s="80"/>
      <c r="F927" s="80"/>
      <c r="G927" s="451"/>
      <c r="H927" s="451"/>
      <c r="I927" s="458"/>
      <c r="J927" s="451"/>
      <c r="K927" s="452"/>
      <c r="L927" s="451"/>
      <c r="M927" s="451"/>
      <c r="N927" s="289"/>
      <c r="O927" s="289"/>
      <c r="P927" s="289"/>
      <c r="Q927" s="289"/>
      <c r="R927" s="289"/>
      <c r="S927" s="413"/>
      <c r="T927" s="288"/>
      <c r="U927" s="80"/>
      <c r="V927" s="80"/>
      <c r="W927" s="80"/>
      <c r="X927" s="80"/>
    </row>
    <row r="928" spans="1:24" ht="15.75" customHeight="1">
      <c r="A928" s="96"/>
      <c r="B928" s="96"/>
      <c r="C928" s="97" t="str">
        <f t="shared" si="16"/>
        <v/>
      </c>
      <c r="D928" s="82"/>
      <c r="E928" s="80"/>
      <c r="F928" s="80"/>
      <c r="G928" s="451"/>
      <c r="H928" s="451"/>
      <c r="I928" s="458"/>
      <c r="J928" s="451"/>
      <c r="K928" s="452"/>
      <c r="L928" s="451"/>
      <c r="M928" s="451"/>
      <c r="N928" s="289"/>
      <c r="O928" s="289"/>
      <c r="P928" s="289"/>
      <c r="Q928" s="289"/>
      <c r="R928" s="289"/>
      <c r="S928" s="413"/>
      <c r="T928" s="288"/>
      <c r="U928" s="80"/>
      <c r="V928" s="80"/>
      <c r="W928" s="80"/>
      <c r="X928" s="80"/>
    </row>
    <row r="929" spans="1:24" ht="15.75" customHeight="1">
      <c r="A929" s="96"/>
      <c r="B929" s="96"/>
      <c r="C929" s="97" t="str">
        <f t="shared" si="16"/>
        <v/>
      </c>
      <c r="D929" s="82"/>
      <c r="E929" s="80"/>
      <c r="F929" s="80"/>
      <c r="G929" s="451"/>
      <c r="H929" s="451"/>
      <c r="I929" s="458"/>
      <c r="J929" s="451"/>
      <c r="K929" s="452"/>
      <c r="L929" s="451"/>
      <c r="M929" s="451"/>
      <c r="N929" s="289"/>
      <c r="O929" s="289"/>
      <c r="P929" s="289"/>
      <c r="Q929" s="289"/>
      <c r="R929" s="289"/>
      <c r="S929" s="413"/>
      <c r="T929" s="288"/>
      <c r="U929" s="80"/>
      <c r="V929" s="80"/>
      <c r="W929" s="80"/>
      <c r="X929" s="80"/>
    </row>
    <row r="930" spans="1:24" ht="15.75" customHeight="1">
      <c r="A930" s="96"/>
      <c r="B930" s="96"/>
      <c r="C930" s="97" t="str">
        <f t="shared" si="16"/>
        <v/>
      </c>
      <c r="D930" s="82"/>
      <c r="E930" s="80"/>
      <c r="F930" s="80"/>
      <c r="G930" s="451"/>
      <c r="H930" s="451"/>
      <c r="I930" s="458"/>
      <c r="J930" s="451"/>
      <c r="K930" s="452"/>
      <c r="L930" s="451"/>
      <c r="M930" s="451"/>
      <c r="N930" s="289"/>
      <c r="O930" s="289"/>
      <c r="P930" s="289"/>
      <c r="Q930" s="289"/>
      <c r="R930" s="289"/>
      <c r="S930" s="413"/>
      <c r="T930" s="288"/>
      <c r="U930" s="80"/>
      <c r="V930" s="80"/>
      <c r="W930" s="80"/>
      <c r="X930" s="80"/>
    </row>
    <row r="931" spans="1:24" ht="15.75" customHeight="1">
      <c r="A931" s="96"/>
      <c r="B931" s="96"/>
      <c r="C931" s="97" t="str">
        <f t="shared" si="16"/>
        <v/>
      </c>
      <c r="D931" s="82"/>
      <c r="E931" s="80"/>
      <c r="F931" s="80"/>
      <c r="G931" s="451"/>
      <c r="H931" s="451"/>
      <c r="I931" s="458"/>
      <c r="J931" s="451"/>
      <c r="K931" s="452"/>
      <c r="L931" s="451"/>
      <c r="M931" s="451"/>
      <c r="N931" s="289"/>
      <c r="O931" s="289"/>
      <c r="P931" s="289"/>
      <c r="Q931" s="289"/>
      <c r="R931" s="289"/>
      <c r="S931" s="413"/>
      <c r="T931" s="288"/>
      <c r="U931" s="80"/>
      <c r="V931" s="80"/>
      <c r="W931" s="80"/>
      <c r="X931" s="80"/>
    </row>
    <row r="932" spans="1:24" ht="15.75" customHeight="1">
      <c r="A932" s="96"/>
      <c r="B932" s="96"/>
      <c r="C932" s="97" t="str">
        <f t="shared" si="16"/>
        <v/>
      </c>
      <c r="D932" s="82"/>
      <c r="E932" s="80"/>
      <c r="F932" s="80"/>
      <c r="G932" s="451"/>
      <c r="H932" s="451"/>
      <c r="I932" s="458"/>
      <c r="J932" s="451"/>
      <c r="K932" s="452"/>
      <c r="L932" s="451"/>
      <c r="M932" s="451"/>
      <c r="N932" s="289"/>
      <c r="O932" s="289"/>
      <c r="P932" s="289"/>
      <c r="Q932" s="289"/>
      <c r="R932" s="289"/>
      <c r="S932" s="413"/>
      <c r="T932" s="288"/>
      <c r="U932" s="80"/>
      <c r="V932" s="80"/>
      <c r="W932" s="80"/>
      <c r="X932" s="80"/>
    </row>
    <row r="933" spans="1:24" ht="15.75" customHeight="1">
      <c r="A933" s="96"/>
      <c r="B933" s="96"/>
      <c r="C933" s="97" t="str">
        <f t="shared" si="16"/>
        <v/>
      </c>
      <c r="D933" s="82"/>
      <c r="E933" s="80"/>
      <c r="F933" s="80"/>
      <c r="G933" s="451"/>
      <c r="H933" s="451"/>
      <c r="I933" s="458"/>
      <c r="J933" s="451"/>
      <c r="K933" s="452"/>
      <c r="L933" s="451"/>
      <c r="M933" s="451"/>
      <c r="N933" s="289"/>
      <c r="O933" s="289"/>
      <c r="P933" s="289"/>
      <c r="Q933" s="289"/>
      <c r="R933" s="289"/>
      <c r="S933" s="413"/>
      <c r="T933" s="288"/>
      <c r="U933" s="80"/>
      <c r="V933" s="80"/>
      <c r="W933" s="80"/>
      <c r="X933" s="80"/>
    </row>
    <row r="934" spans="1:24" ht="15.75" customHeight="1">
      <c r="A934" s="96"/>
      <c r="B934" s="96"/>
      <c r="C934" s="97" t="str">
        <f t="shared" si="16"/>
        <v/>
      </c>
      <c r="D934" s="82"/>
      <c r="E934" s="80"/>
      <c r="F934" s="80"/>
      <c r="G934" s="451"/>
      <c r="H934" s="451"/>
      <c r="I934" s="458"/>
      <c r="J934" s="451"/>
      <c r="K934" s="452"/>
      <c r="L934" s="451"/>
      <c r="M934" s="451"/>
      <c r="N934" s="289"/>
      <c r="O934" s="289"/>
      <c r="P934" s="289"/>
      <c r="Q934" s="289"/>
      <c r="R934" s="289"/>
      <c r="S934" s="413"/>
      <c r="T934" s="288"/>
      <c r="U934" s="80"/>
      <c r="V934" s="80"/>
      <c r="W934" s="80"/>
      <c r="X934" s="80"/>
    </row>
    <row r="935" spans="1:24" ht="15.75" customHeight="1">
      <c r="A935" s="96"/>
      <c r="B935" s="96"/>
      <c r="C935" s="97" t="str">
        <f t="shared" si="16"/>
        <v/>
      </c>
      <c r="D935" s="82"/>
      <c r="E935" s="80"/>
      <c r="F935" s="80"/>
      <c r="G935" s="451"/>
      <c r="H935" s="451"/>
      <c r="I935" s="458"/>
      <c r="J935" s="451"/>
      <c r="K935" s="452"/>
      <c r="L935" s="451"/>
      <c r="M935" s="451"/>
      <c r="N935" s="289"/>
      <c r="O935" s="289"/>
      <c r="P935" s="289"/>
      <c r="Q935" s="289"/>
      <c r="R935" s="289"/>
      <c r="S935" s="413"/>
      <c r="T935" s="288"/>
      <c r="U935" s="80"/>
      <c r="V935" s="80"/>
      <c r="W935" s="80"/>
      <c r="X935" s="80"/>
    </row>
    <row r="936" spans="1:24" ht="15.75" customHeight="1">
      <c r="A936" s="96"/>
      <c r="B936" s="96"/>
      <c r="C936" s="97" t="str">
        <f t="shared" si="16"/>
        <v/>
      </c>
      <c r="D936" s="82"/>
      <c r="E936" s="80"/>
      <c r="F936" s="80"/>
      <c r="G936" s="451"/>
      <c r="H936" s="451"/>
      <c r="I936" s="458"/>
      <c r="J936" s="451"/>
      <c r="K936" s="452"/>
      <c r="L936" s="451"/>
      <c r="M936" s="451"/>
      <c r="N936" s="289"/>
      <c r="O936" s="289"/>
      <c r="P936" s="289"/>
      <c r="Q936" s="289"/>
      <c r="R936" s="289"/>
      <c r="S936" s="413"/>
      <c r="T936" s="288"/>
      <c r="U936" s="80"/>
      <c r="V936" s="80"/>
      <c r="W936" s="80"/>
      <c r="X936" s="80"/>
    </row>
    <row r="937" spans="1:24" ht="15.75" customHeight="1">
      <c r="A937" s="96"/>
      <c r="B937" s="96"/>
      <c r="C937" s="97" t="str">
        <f t="shared" si="16"/>
        <v/>
      </c>
      <c r="D937" s="82"/>
      <c r="E937" s="80"/>
      <c r="F937" s="80"/>
      <c r="G937" s="451"/>
      <c r="H937" s="451"/>
      <c r="I937" s="458"/>
      <c r="J937" s="451"/>
      <c r="K937" s="452"/>
      <c r="L937" s="451"/>
      <c r="M937" s="451"/>
      <c r="N937" s="289"/>
      <c r="O937" s="289"/>
      <c r="P937" s="289"/>
      <c r="Q937" s="289"/>
      <c r="R937" s="289"/>
      <c r="S937" s="413"/>
      <c r="T937" s="288"/>
      <c r="U937" s="80"/>
      <c r="V937" s="80"/>
      <c r="W937" s="80"/>
      <c r="X937" s="80"/>
    </row>
    <row r="938" spans="1:24" ht="15.75" customHeight="1">
      <c r="A938" s="96"/>
      <c r="B938" s="96"/>
      <c r="C938" s="97" t="str">
        <f t="shared" si="16"/>
        <v/>
      </c>
      <c r="D938" s="82"/>
      <c r="E938" s="80"/>
      <c r="F938" s="80"/>
      <c r="G938" s="451"/>
      <c r="H938" s="451"/>
      <c r="I938" s="458"/>
      <c r="J938" s="451"/>
      <c r="K938" s="452"/>
      <c r="L938" s="451"/>
      <c r="M938" s="451"/>
      <c r="N938" s="289"/>
      <c r="O938" s="289"/>
      <c r="P938" s="289"/>
      <c r="Q938" s="289"/>
      <c r="R938" s="289"/>
      <c r="S938" s="413"/>
      <c r="T938" s="288"/>
      <c r="U938" s="80"/>
      <c r="V938" s="80"/>
      <c r="W938" s="80"/>
      <c r="X938" s="80"/>
    </row>
    <row r="939" spans="1:24" ht="15.75" customHeight="1">
      <c r="A939" s="96"/>
      <c r="B939" s="96"/>
      <c r="C939" s="97" t="str">
        <f t="shared" si="16"/>
        <v/>
      </c>
      <c r="D939" s="82"/>
      <c r="E939" s="80"/>
      <c r="F939" s="80"/>
      <c r="G939" s="451"/>
      <c r="H939" s="451"/>
      <c r="I939" s="458"/>
      <c r="J939" s="451"/>
      <c r="K939" s="452"/>
      <c r="L939" s="451"/>
      <c r="M939" s="451"/>
      <c r="N939" s="289"/>
      <c r="O939" s="289"/>
      <c r="P939" s="289"/>
      <c r="Q939" s="289"/>
      <c r="R939" s="289"/>
      <c r="S939" s="413"/>
      <c r="T939" s="288"/>
      <c r="U939" s="80"/>
      <c r="V939" s="80"/>
      <c r="W939" s="80"/>
      <c r="X939" s="80"/>
    </row>
    <row r="940" spans="1:24" ht="15.75" customHeight="1">
      <c r="A940" s="96"/>
      <c r="B940" s="96"/>
      <c r="C940" s="97" t="str">
        <f t="shared" si="16"/>
        <v/>
      </c>
      <c r="D940" s="82"/>
      <c r="E940" s="80"/>
      <c r="F940" s="80"/>
      <c r="G940" s="451"/>
      <c r="H940" s="451"/>
      <c r="I940" s="458"/>
      <c r="J940" s="451"/>
      <c r="K940" s="452"/>
      <c r="L940" s="451"/>
      <c r="M940" s="451"/>
      <c r="N940" s="289"/>
      <c r="O940" s="289"/>
      <c r="P940" s="289"/>
      <c r="Q940" s="289"/>
      <c r="R940" s="289"/>
      <c r="S940" s="413"/>
      <c r="T940" s="288"/>
      <c r="U940" s="80"/>
      <c r="V940" s="80"/>
      <c r="W940" s="80"/>
      <c r="X940" s="80"/>
    </row>
    <row r="941" spans="1:24" ht="15.75" customHeight="1">
      <c r="A941" s="96"/>
      <c r="B941" s="96"/>
      <c r="C941" s="97" t="str">
        <f t="shared" si="16"/>
        <v/>
      </c>
      <c r="D941" s="82"/>
      <c r="E941" s="80"/>
      <c r="F941" s="80"/>
      <c r="G941" s="451"/>
      <c r="H941" s="451"/>
      <c r="I941" s="458"/>
      <c r="J941" s="451"/>
      <c r="K941" s="452"/>
      <c r="L941" s="451"/>
      <c r="M941" s="451"/>
      <c r="N941" s="289"/>
      <c r="O941" s="289"/>
      <c r="P941" s="289"/>
      <c r="Q941" s="289"/>
      <c r="R941" s="289"/>
      <c r="S941" s="413"/>
      <c r="T941" s="288"/>
      <c r="U941" s="80"/>
      <c r="V941" s="80"/>
      <c r="W941" s="80"/>
      <c r="X941" s="80"/>
    </row>
    <row r="942" spans="1:24" ht="15.75" customHeight="1">
      <c r="A942" s="96"/>
      <c r="B942" s="96"/>
      <c r="C942" s="97" t="str">
        <f t="shared" si="16"/>
        <v/>
      </c>
      <c r="D942" s="82"/>
      <c r="E942" s="80"/>
      <c r="F942" s="80"/>
      <c r="G942" s="451"/>
      <c r="H942" s="451"/>
      <c r="I942" s="458"/>
      <c r="J942" s="451"/>
      <c r="K942" s="452"/>
      <c r="L942" s="451"/>
      <c r="M942" s="451"/>
      <c r="N942" s="289"/>
      <c r="O942" s="289"/>
      <c r="P942" s="289"/>
      <c r="Q942" s="289"/>
      <c r="R942" s="289"/>
      <c r="S942" s="413"/>
      <c r="T942" s="288"/>
      <c r="U942" s="80"/>
      <c r="V942" s="80"/>
      <c r="W942" s="80"/>
      <c r="X942" s="80"/>
    </row>
    <row r="943" spans="1:24" ht="15.75" customHeight="1">
      <c r="A943" s="96"/>
      <c r="B943" s="96"/>
      <c r="C943" s="97" t="str">
        <f t="shared" si="16"/>
        <v/>
      </c>
      <c r="D943" s="82"/>
      <c r="E943" s="80"/>
      <c r="F943" s="80"/>
      <c r="G943" s="451"/>
      <c r="H943" s="451"/>
      <c r="I943" s="458"/>
      <c r="J943" s="451"/>
      <c r="K943" s="452"/>
      <c r="L943" s="451"/>
      <c r="M943" s="451"/>
      <c r="N943" s="289"/>
      <c r="O943" s="289"/>
      <c r="P943" s="289"/>
      <c r="Q943" s="289"/>
      <c r="R943" s="289"/>
      <c r="S943" s="413"/>
      <c r="T943" s="288"/>
      <c r="U943" s="80"/>
      <c r="V943" s="80"/>
      <c r="W943" s="80"/>
      <c r="X943" s="80"/>
    </row>
    <row r="944" spans="1:24" ht="15.75" customHeight="1">
      <c r="A944" s="96"/>
      <c r="B944" s="96"/>
      <c r="C944" s="97" t="str">
        <f t="shared" si="16"/>
        <v/>
      </c>
      <c r="D944" s="82"/>
      <c r="E944" s="80"/>
      <c r="F944" s="80"/>
      <c r="G944" s="451"/>
      <c r="H944" s="451"/>
      <c r="I944" s="458"/>
      <c r="J944" s="451"/>
      <c r="K944" s="452"/>
      <c r="L944" s="451"/>
      <c r="M944" s="451"/>
      <c r="N944" s="289"/>
      <c r="O944" s="289"/>
      <c r="P944" s="289"/>
      <c r="Q944" s="289"/>
      <c r="R944" s="289"/>
      <c r="S944" s="413"/>
      <c r="T944" s="288"/>
      <c r="U944" s="80"/>
      <c r="V944" s="80"/>
      <c r="W944" s="80"/>
      <c r="X944" s="80"/>
    </row>
    <row r="945" spans="1:24" ht="15.75" customHeight="1">
      <c r="A945" s="96"/>
      <c r="B945" s="96"/>
      <c r="C945" s="97" t="str">
        <f t="shared" si="16"/>
        <v/>
      </c>
      <c r="D945" s="82"/>
      <c r="E945" s="80"/>
      <c r="F945" s="80"/>
      <c r="G945" s="451"/>
      <c r="H945" s="451"/>
      <c r="I945" s="458"/>
      <c r="J945" s="451"/>
      <c r="K945" s="452"/>
      <c r="L945" s="451"/>
      <c r="M945" s="451"/>
      <c r="N945" s="289"/>
      <c r="O945" s="289"/>
      <c r="P945" s="289"/>
      <c r="Q945" s="289"/>
      <c r="R945" s="289"/>
      <c r="S945" s="413"/>
      <c r="T945" s="288"/>
      <c r="U945" s="80"/>
      <c r="V945" s="80"/>
      <c r="W945" s="80"/>
      <c r="X945" s="80"/>
    </row>
    <row r="946" spans="1:24" ht="15.75" customHeight="1">
      <c r="A946" s="96"/>
      <c r="B946" s="96"/>
      <c r="C946" s="97" t="str">
        <f t="shared" si="16"/>
        <v/>
      </c>
      <c r="D946" s="82"/>
      <c r="E946" s="80"/>
      <c r="F946" s="80"/>
      <c r="G946" s="451"/>
      <c r="H946" s="451"/>
      <c r="I946" s="458"/>
      <c r="J946" s="451"/>
      <c r="K946" s="452"/>
      <c r="L946" s="451"/>
      <c r="M946" s="451"/>
      <c r="N946" s="289"/>
      <c r="O946" s="289"/>
      <c r="P946" s="289"/>
      <c r="Q946" s="289"/>
      <c r="R946" s="289"/>
      <c r="S946" s="413"/>
      <c r="T946" s="288"/>
      <c r="U946" s="80"/>
      <c r="V946" s="80"/>
      <c r="W946" s="80"/>
      <c r="X946" s="80"/>
    </row>
    <row r="947" spans="1:24" ht="15.75" customHeight="1">
      <c r="A947" s="282"/>
      <c r="B947" s="282"/>
      <c r="C947" s="97" t="str">
        <f t="shared" si="16"/>
        <v/>
      </c>
    </row>
    <row r="948" spans="1:24" ht="15.75" customHeight="1">
      <c r="A948" s="282"/>
      <c r="B948" s="282"/>
      <c r="C948" s="97" t="str">
        <f t="shared" si="16"/>
        <v/>
      </c>
    </row>
    <row r="949" spans="1:24" ht="15.75" customHeight="1">
      <c r="A949" s="282"/>
      <c r="B949" s="282"/>
      <c r="C949" s="97" t="str">
        <f t="shared" si="16"/>
        <v/>
      </c>
    </row>
    <row r="950" spans="1:24" ht="15.75" customHeight="1">
      <c r="A950" s="282"/>
      <c r="B950" s="282"/>
      <c r="C950" s="97" t="str">
        <f t="shared" si="16"/>
        <v/>
      </c>
    </row>
    <row r="951" spans="1:24" ht="15.75" customHeight="1">
      <c r="A951" s="282"/>
      <c r="B951" s="282"/>
      <c r="C951" s="97" t="str">
        <f t="shared" si="16"/>
        <v/>
      </c>
    </row>
    <row r="952" spans="1:24" ht="15.75" customHeight="1">
      <c r="A952" s="282"/>
      <c r="B952" s="282"/>
      <c r="C952" s="97" t="str">
        <f t="shared" si="16"/>
        <v/>
      </c>
    </row>
    <row r="953" spans="1:24" ht="15.75" customHeight="1">
      <c r="A953" s="282"/>
      <c r="B953" s="282"/>
      <c r="C953" s="97" t="str">
        <f t="shared" si="16"/>
        <v/>
      </c>
    </row>
    <row r="954" spans="1:24" ht="15.75" customHeight="1">
      <c r="A954" s="282"/>
      <c r="B954" s="282"/>
      <c r="C954" s="97" t="str">
        <f t="shared" si="16"/>
        <v/>
      </c>
    </row>
    <row r="955" spans="1:24" ht="15.75" customHeight="1">
      <c r="A955" s="282"/>
      <c r="B955" s="282"/>
      <c r="C955" s="97" t="str">
        <f t="shared" si="16"/>
        <v/>
      </c>
    </row>
    <row r="956" spans="1:24" ht="15.75" customHeight="1">
      <c r="A956" s="282"/>
      <c r="B956" s="282"/>
      <c r="C956" s="97" t="str">
        <f t="shared" si="16"/>
        <v/>
      </c>
    </row>
    <row r="957" spans="1:24" ht="15.75" customHeight="1">
      <c r="A957" s="282"/>
      <c r="B957" s="282"/>
      <c r="C957" s="97" t="str">
        <f t="shared" si="16"/>
        <v/>
      </c>
    </row>
    <row r="958" spans="1:24" ht="15.75" customHeight="1">
      <c r="A958" s="282"/>
      <c r="B958" s="282"/>
      <c r="C958" s="97" t="str">
        <f t="shared" si="16"/>
        <v/>
      </c>
    </row>
    <row r="959" spans="1:24" ht="15.75" customHeight="1">
      <c r="A959" s="282"/>
      <c r="B959" s="282"/>
      <c r="C959" s="97" t="str">
        <f t="shared" si="16"/>
        <v/>
      </c>
    </row>
    <row r="960" spans="1:24" ht="15.75" customHeight="1">
      <c r="A960" s="282"/>
      <c r="B960" s="282"/>
      <c r="C960" s="97" t="str">
        <f t="shared" si="16"/>
        <v/>
      </c>
    </row>
    <row r="961" spans="1:3" ht="15.75" customHeight="1">
      <c r="A961" s="282"/>
      <c r="B961" s="282"/>
      <c r="C961" s="97" t="str">
        <f t="shared" si="16"/>
        <v/>
      </c>
    </row>
    <row r="962" spans="1:3" ht="15.75" customHeight="1">
      <c r="A962" s="282"/>
      <c r="B962" s="282"/>
      <c r="C962" s="97" t="str">
        <f t="shared" si="16"/>
        <v/>
      </c>
    </row>
    <row r="963" spans="1:3" ht="15.75" customHeight="1">
      <c r="A963" s="282"/>
      <c r="B963" s="282"/>
      <c r="C963" s="97" t="str">
        <f t="shared" si="16"/>
        <v/>
      </c>
    </row>
    <row r="964" spans="1:3" ht="15.75" customHeight="1">
      <c r="A964" s="282"/>
      <c r="B964" s="282"/>
      <c r="C964" s="97" t="str">
        <f t="shared" si="16"/>
        <v/>
      </c>
    </row>
    <row r="965" spans="1:3" ht="15.75" customHeight="1">
      <c r="A965" s="282"/>
      <c r="B965" s="282"/>
      <c r="C965" s="97" t="str">
        <f t="shared" si="16"/>
        <v/>
      </c>
    </row>
    <row r="966" spans="1:3" ht="15.75" customHeight="1">
      <c r="A966" s="282"/>
      <c r="B966" s="282"/>
      <c r="C966" s="97" t="str">
        <f t="shared" si="16"/>
        <v/>
      </c>
    </row>
    <row r="967" spans="1:3" ht="15.75" customHeight="1">
      <c r="A967" s="282"/>
      <c r="B967" s="282"/>
      <c r="C967" s="97" t="str">
        <f t="shared" si="16"/>
        <v/>
      </c>
    </row>
    <row r="968" spans="1:3" ht="15.75" customHeight="1">
      <c r="A968" s="282"/>
      <c r="B968" s="282"/>
      <c r="C968" s="97" t="str">
        <f t="shared" si="16"/>
        <v/>
      </c>
    </row>
    <row r="969" spans="1:3" ht="15.75" customHeight="1">
      <c r="A969" s="282"/>
      <c r="B969" s="282"/>
      <c r="C969" s="97" t="str">
        <f t="shared" si="16"/>
        <v/>
      </c>
    </row>
    <row r="970" spans="1:3" ht="15.75" customHeight="1">
      <c r="A970" s="282"/>
      <c r="B970" s="282"/>
      <c r="C970" s="97" t="str">
        <f t="shared" si="16"/>
        <v/>
      </c>
    </row>
    <row r="971" spans="1:3" ht="15.75" customHeight="1">
      <c r="A971" s="282"/>
      <c r="B971" s="282"/>
      <c r="C971" s="97" t="str">
        <f t="shared" si="16"/>
        <v/>
      </c>
    </row>
    <row r="972" spans="1:3" ht="15.75" customHeight="1">
      <c r="A972" s="282"/>
      <c r="B972" s="282"/>
      <c r="C972" s="97" t="str">
        <f t="shared" si="16"/>
        <v/>
      </c>
    </row>
    <row r="973" spans="1:3" ht="15.75" customHeight="1">
      <c r="A973" s="282"/>
      <c r="B973" s="282"/>
      <c r="C973" s="97" t="str">
        <f t="shared" si="16"/>
        <v/>
      </c>
    </row>
    <row r="974" spans="1:3" ht="15.75" customHeight="1">
      <c r="A974" s="282"/>
      <c r="B974" s="282"/>
      <c r="C974" s="97" t="str">
        <f t="shared" si="16"/>
        <v/>
      </c>
    </row>
    <row r="975" spans="1:3" ht="15.75" customHeight="1">
      <c r="A975" s="282"/>
      <c r="B975" s="282"/>
      <c r="C975" s="97" t="str">
        <f t="shared" si="16"/>
        <v/>
      </c>
    </row>
    <row r="976" spans="1:3" ht="15.75" customHeight="1">
      <c r="A976" s="282"/>
      <c r="B976" s="282"/>
      <c r="C976" s="97" t="str">
        <f t="shared" si="16"/>
        <v/>
      </c>
    </row>
    <row r="977" spans="1:3" ht="15.75" customHeight="1">
      <c r="A977" s="282"/>
      <c r="B977" s="282"/>
      <c r="C977" s="97" t="str">
        <f t="shared" ref="C977:C1040" si="17">IF(B977&lt;&gt;"",TEXT(WEEKDAY(B977),"dddd"),"")</f>
        <v/>
      </c>
    </row>
    <row r="978" spans="1:3" ht="15.75" customHeight="1">
      <c r="A978" s="282"/>
      <c r="B978" s="282"/>
      <c r="C978" s="97" t="str">
        <f t="shared" si="17"/>
        <v/>
      </c>
    </row>
    <row r="979" spans="1:3" ht="15.75" customHeight="1">
      <c r="A979" s="282"/>
      <c r="B979" s="282"/>
      <c r="C979" s="97" t="str">
        <f t="shared" si="17"/>
        <v/>
      </c>
    </row>
    <row r="980" spans="1:3" ht="15.75" customHeight="1">
      <c r="A980" s="282"/>
      <c r="B980" s="282"/>
      <c r="C980" s="97" t="str">
        <f t="shared" si="17"/>
        <v/>
      </c>
    </row>
    <row r="981" spans="1:3" ht="15.75" customHeight="1">
      <c r="A981" s="282"/>
      <c r="B981" s="282"/>
      <c r="C981" s="97" t="str">
        <f t="shared" si="17"/>
        <v/>
      </c>
    </row>
    <row r="982" spans="1:3" ht="15.75" customHeight="1">
      <c r="A982" s="282"/>
      <c r="B982" s="282"/>
      <c r="C982" s="97" t="str">
        <f t="shared" si="17"/>
        <v/>
      </c>
    </row>
    <row r="983" spans="1:3" ht="15.75" customHeight="1">
      <c r="A983" s="282"/>
      <c r="B983" s="282"/>
      <c r="C983" s="97" t="str">
        <f t="shared" si="17"/>
        <v/>
      </c>
    </row>
    <row r="984" spans="1:3" ht="15.75" customHeight="1">
      <c r="A984" s="282"/>
      <c r="B984" s="282"/>
      <c r="C984" s="97" t="str">
        <f t="shared" si="17"/>
        <v/>
      </c>
    </row>
    <row r="985" spans="1:3" ht="15.75" customHeight="1">
      <c r="A985" s="282"/>
      <c r="B985" s="282"/>
      <c r="C985" s="97" t="str">
        <f t="shared" si="17"/>
        <v/>
      </c>
    </row>
    <row r="986" spans="1:3" ht="15.75" customHeight="1">
      <c r="A986" s="282"/>
      <c r="B986" s="282"/>
      <c r="C986" s="97" t="str">
        <f t="shared" si="17"/>
        <v/>
      </c>
    </row>
    <row r="987" spans="1:3" ht="15.75" customHeight="1">
      <c r="A987" s="282"/>
      <c r="B987" s="282"/>
      <c r="C987" s="97" t="str">
        <f t="shared" si="17"/>
        <v/>
      </c>
    </row>
    <row r="988" spans="1:3" ht="15.75" customHeight="1">
      <c r="A988" s="282"/>
      <c r="B988" s="282"/>
      <c r="C988" s="97" t="str">
        <f t="shared" si="17"/>
        <v/>
      </c>
    </row>
    <row r="989" spans="1:3" ht="15.75" customHeight="1">
      <c r="A989" s="282"/>
      <c r="B989" s="282"/>
      <c r="C989" s="97" t="str">
        <f t="shared" si="17"/>
        <v/>
      </c>
    </row>
    <row r="990" spans="1:3" ht="15.75" customHeight="1">
      <c r="A990" s="282"/>
      <c r="B990" s="282"/>
      <c r="C990" s="97" t="str">
        <f t="shared" si="17"/>
        <v/>
      </c>
    </row>
    <row r="991" spans="1:3" ht="15.75" customHeight="1">
      <c r="A991" s="282"/>
      <c r="B991" s="282"/>
      <c r="C991" s="97" t="str">
        <f t="shared" si="17"/>
        <v/>
      </c>
    </row>
    <row r="992" spans="1:3" ht="15.75" customHeight="1">
      <c r="A992" s="282"/>
      <c r="B992" s="282"/>
      <c r="C992" s="97" t="str">
        <f t="shared" si="17"/>
        <v/>
      </c>
    </row>
    <row r="993" spans="1:3" ht="15.75" customHeight="1">
      <c r="A993" s="282"/>
      <c r="B993" s="282"/>
      <c r="C993" s="97" t="str">
        <f t="shared" si="17"/>
        <v/>
      </c>
    </row>
    <row r="994" spans="1:3" ht="15.75" customHeight="1">
      <c r="A994" s="282"/>
      <c r="B994" s="282"/>
      <c r="C994" s="97" t="str">
        <f t="shared" si="17"/>
        <v/>
      </c>
    </row>
    <row r="995" spans="1:3" ht="15.75" customHeight="1">
      <c r="A995" s="282"/>
      <c r="B995" s="282"/>
      <c r="C995" s="97" t="str">
        <f t="shared" si="17"/>
        <v/>
      </c>
    </row>
    <row r="996" spans="1:3" ht="15.75" customHeight="1">
      <c r="A996" s="282"/>
      <c r="B996" s="282"/>
      <c r="C996" s="97" t="str">
        <f t="shared" si="17"/>
        <v/>
      </c>
    </row>
    <row r="997" spans="1:3" ht="15.75" customHeight="1">
      <c r="A997" s="282"/>
      <c r="B997" s="282"/>
      <c r="C997" s="97" t="str">
        <f t="shared" si="17"/>
        <v/>
      </c>
    </row>
    <row r="998" spans="1:3" ht="15.75" customHeight="1">
      <c r="A998" s="282"/>
      <c r="B998" s="282"/>
      <c r="C998" s="97" t="str">
        <f t="shared" si="17"/>
        <v/>
      </c>
    </row>
    <row r="999" spans="1:3" ht="15.75" customHeight="1">
      <c r="A999" s="282"/>
      <c r="B999" s="282"/>
      <c r="C999" s="97" t="str">
        <f t="shared" si="17"/>
        <v/>
      </c>
    </row>
    <row r="1000" spans="1:3" ht="15.75" customHeight="1">
      <c r="A1000" s="282"/>
      <c r="B1000" s="282"/>
      <c r="C1000" s="97" t="str">
        <f t="shared" si="17"/>
        <v/>
      </c>
    </row>
    <row r="1001" spans="1:3" ht="15.75" customHeight="1">
      <c r="A1001" s="282"/>
      <c r="B1001" s="282"/>
      <c r="C1001" s="97" t="str">
        <f t="shared" si="17"/>
        <v/>
      </c>
    </row>
    <row r="1002" spans="1:3" ht="15.75" customHeight="1">
      <c r="C1002" s="97" t="str">
        <f t="shared" si="17"/>
        <v/>
      </c>
    </row>
    <row r="1003" spans="1:3" ht="15.75" customHeight="1">
      <c r="C1003" s="97" t="str">
        <f t="shared" si="17"/>
        <v/>
      </c>
    </row>
    <row r="1004" spans="1:3" ht="15.75" customHeight="1">
      <c r="C1004" s="97" t="str">
        <f t="shared" si="17"/>
        <v/>
      </c>
    </row>
    <row r="1005" spans="1:3" ht="15.75" customHeight="1">
      <c r="C1005" s="97" t="str">
        <f t="shared" si="17"/>
        <v/>
      </c>
    </row>
    <row r="1006" spans="1:3" ht="15" customHeight="1">
      <c r="C1006" s="97" t="str">
        <f t="shared" si="17"/>
        <v/>
      </c>
    </row>
    <row r="1007" spans="1:3" ht="15" customHeight="1">
      <c r="C1007" s="97" t="str">
        <f t="shared" si="17"/>
        <v/>
      </c>
    </row>
    <row r="1008" spans="1:3" ht="15" customHeight="1">
      <c r="C1008" s="97" t="str">
        <f t="shared" si="17"/>
        <v/>
      </c>
    </row>
    <row r="1009" spans="3:3" ht="15" customHeight="1">
      <c r="C1009" s="97" t="str">
        <f t="shared" si="17"/>
        <v/>
      </c>
    </row>
    <row r="1010" spans="3:3" ht="15" customHeight="1">
      <c r="C1010" s="97" t="str">
        <f t="shared" si="17"/>
        <v/>
      </c>
    </row>
    <row r="1011" spans="3:3" ht="15" customHeight="1">
      <c r="C1011" s="97" t="str">
        <f t="shared" si="17"/>
        <v/>
      </c>
    </row>
    <row r="1012" spans="3:3" ht="15" customHeight="1">
      <c r="C1012" s="97" t="str">
        <f t="shared" si="17"/>
        <v/>
      </c>
    </row>
    <row r="1013" spans="3:3" ht="15" customHeight="1">
      <c r="C1013" s="97" t="str">
        <f t="shared" si="17"/>
        <v/>
      </c>
    </row>
    <row r="1014" spans="3:3" ht="15" customHeight="1">
      <c r="C1014" s="97" t="str">
        <f t="shared" si="17"/>
        <v/>
      </c>
    </row>
    <row r="1015" spans="3:3" ht="15" customHeight="1">
      <c r="C1015" s="97" t="str">
        <f t="shared" si="17"/>
        <v/>
      </c>
    </row>
    <row r="1016" spans="3:3" ht="15" customHeight="1">
      <c r="C1016" s="97" t="str">
        <f t="shared" si="17"/>
        <v/>
      </c>
    </row>
    <row r="1017" spans="3:3" ht="15" customHeight="1">
      <c r="C1017" s="97" t="str">
        <f t="shared" si="17"/>
        <v/>
      </c>
    </row>
    <row r="1018" spans="3:3" ht="15" customHeight="1">
      <c r="C1018" s="97" t="str">
        <f t="shared" si="17"/>
        <v/>
      </c>
    </row>
    <row r="1019" spans="3:3" ht="15" customHeight="1">
      <c r="C1019" s="97" t="str">
        <f t="shared" si="17"/>
        <v/>
      </c>
    </row>
    <row r="1020" spans="3:3" ht="15" customHeight="1">
      <c r="C1020" s="97" t="str">
        <f t="shared" si="17"/>
        <v/>
      </c>
    </row>
    <row r="1021" spans="3:3" ht="15" customHeight="1">
      <c r="C1021" s="97" t="str">
        <f t="shared" si="17"/>
        <v/>
      </c>
    </row>
    <row r="1022" spans="3:3" ht="15" customHeight="1">
      <c r="C1022" s="97" t="str">
        <f t="shared" si="17"/>
        <v/>
      </c>
    </row>
    <row r="1023" spans="3:3" ht="15" customHeight="1">
      <c r="C1023" s="97" t="str">
        <f t="shared" si="17"/>
        <v/>
      </c>
    </row>
    <row r="1024" spans="3:3" ht="15" customHeight="1">
      <c r="C1024" s="97" t="str">
        <f t="shared" si="17"/>
        <v/>
      </c>
    </row>
    <row r="1025" spans="3:3" ht="15" customHeight="1">
      <c r="C1025" s="97" t="str">
        <f t="shared" si="17"/>
        <v/>
      </c>
    </row>
    <row r="1026" spans="3:3" ht="15" customHeight="1">
      <c r="C1026" s="97" t="str">
        <f t="shared" si="17"/>
        <v/>
      </c>
    </row>
    <row r="1027" spans="3:3" ht="15" customHeight="1">
      <c r="C1027" s="97" t="str">
        <f t="shared" si="17"/>
        <v/>
      </c>
    </row>
    <row r="1028" spans="3:3" ht="15" customHeight="1">
      <c r="C1028" s="97" t="str">
        <f t="shared" si="17"/>
        <v/>
      </c>
    </row>
    <row r="1029" spans="3:3" ht="15" customHeight="1">
      <c r="C1029" s="97" t="str">
        <f t="shared" si="17"/>
        <v/>
      </c>
    </row>
    <row r="1030" spans="3:3" ht="15" customHeight="1">
      <c r="C1030" s="97" t="str">
        <f t="shared" si="17"/>
        <v/>
      </c>
    </row>
    <row r="1031" spans="3:3" ht="15" customHeight="1">
      <c r="C1031" s="97" t="str">
        <f t="shared" si="17"/>
        <v/>
      </c>
    </row>
    <row r="1032" spans="3:3" ht="15" customHeight="1">
      <c r="C1032" s="97" t="str">
        <f t="shared" si="17"/>
        <v/>
      </c>
    </row>
    <row r="1033" spans="3:3" ht="15" customHeight="1">
      <c r="C1033" s="97" t="str">
        <f t="shared" si="17"/>
        <v/>
      </c>
    </row>
    <row r="1034" spans="3:3" ht="15" customHeight="1">
      <c r="C1034" s="97" t="str">
        <f t="shared" si="17"/>
        <v/>
      </c>
    </row>
    <row r="1035" spans="3:3" ht="15" customHeight="1">
      <c r="C1035" s="97" t="str">
        <f t="shared" si="17"/>
        <v/>
      </c>
    </row>
    <row r="1036" spans="3:3" ht="15" customHeight="1">
      <c r="C1036" s="97" t="str">
        <f t="shared" si="17"/>
        <v/>
      </c>
    </row>
    <row r="1037" spans="3:3" ht="15" customHeight="1">
      <c r="C1037" s="97" t="str">
        <f t="shared" si="17"/>
        <v/>
      </c>
    </row>
    <row r="1038" spans="3:3" ht="15" customHeight="1">
      <c r="C1038" s="97" t="str">
        <f t="shared" si="17"/>
        <v/>
      </c>
    </row>
    <row r="1039" spans="3:3" ht="15" customHeight="1">
      <c r="C1039" s="97" t="str">
        <f t="shared" si="17"/>
        <v/>
      </c>
    </row>
    <row r="1040" spans="3:3" ht="15" customHeight="1">
      <c r="C1040" s="97" t="str">
        <f t="shared" si="17"/>
        <v/>
      </c>
    </row>
    <row r="1041" spans="3:3" ht="15" customHeight="1">
      <c r="C1041" s="97" t="str">
        <f t="shared" ref="C1041:C1104" si="18">IF(B1041&lt;&gt;"",TEXT(WEEKDAY(B1041),"dddd"),"")</f>
        <v/>
      </c>
    </row>
    <row r="1042" spans="3:3" ht="15" customHeight="1">
      <c r="C1042" s="97" t="str">
        <f t="shared" si="18"/>
        <v/>
      </c>
    </row>
    <row r="1043" spans="3:3" ht="15" customHeight="1">
      <c r="C1043" s="97" t="str">
        <f t="shared" si="18"/>
        <v/>
      </c>
    </row>
    <row r="1044" spans="3:3" ht="15" customHeight="1">
      <c r="C1044" s="97" t="str">
        <f t="shared" si="18"/>
        <v/>
      </c>
    </row>
    <row r="1045" spans="3:3" ht="15" customHeight="1">
      <c r="C1045" s="97" t="str">
        <f t="shared" si="18"/>
        <v/>
      </c>
    </row>
    <row r="1046" spans="3:3" ht="15" customHeight="1">
      <c r="C1046" s="97" t="str">
        <f t="shared" si="18"/>
        <v/>
      </c>
    </row>
    <row r="1047" spans="3:3" ht="15" customHeight="1">
      <c r="C1047" s="97" t="str">
        <f t="shared" si="18"/>
        <v/>
      </c>
    </row>
    <row r="1048" spans="3:3" ht="15" customHeight="1">
      <c r="C1048" s="97" t="str">
        <f t="shared" si="18"/>
        <v/>
      </c>
    </row>
    <row r="1049" spans="3:3" ht="15" customHeight="1">
      <c r="C1049" s="97" t="str">
        <f t="shared" si="18"/>
        <v/>
      </c>
    </row>
    <row r="1050" spans="3:3" ht="15" customHeight="1">
      <c r="C1050" s="97" t="str">
        <f t="shared" si="18"/>
        <v/>
      </c>
    </row>
    <row r="1051" spans="3:3" ht="15" customHeight="1">
      <c r="C1051" s="97" t="str">
        <f t="shared" si="18"/>
        <v/>
      </c>
    </row>
    <row r="1052" spans="3:3" ht="15" customHeight="1">
      <c r="C1052" s="97" t="str">
        <f t="shared" si="18"/>
        <v/>
      </c>
    </row>
    <row r="1053" spans="3:3" ht="15" customHeight="1">
      <c r="C1053" s="97" t="str">
        <f t="shared" si="18"/>
        <v/>
      </c>
    </row>
    <row r="1054" spans="3:3" ht="15" customHeight="1">
      <c r="C1054" s="97" t="str">
        <f t="shared" si="18"/>
        <v/>
      </c>
    </row>
    <row r="1055" spans="3:3" ht="15" customHeight="1">
      <c r="C1055" s="97" t="str">
        <f t="shared" si="18"/>
        <v/>
      </c>
    </row>
    <row r="1056" spans="3:3" ht="15" customHeight="1">
      <c r="C1056" s="97" t="str">
        <f t="shared" si="18"/>
        <v/>
      </c>
    </row>
    <row r="1057" spans="3:3" ht="15" customHeight="1">
      <c r="C1057" s="97" t="str">
        <f t="shared" si="18"/>
        <v/>
      </c>
    </row>
    <row r="1058" spans="3:3" ht="15" customHeight="1">
      <c r="C1058" s="97" t="str">
        <f t="shared" si="18"/>
        <v/>
      </c>
    </row>
    <row r="1059" spans="3:3" ht="15" customHeight="1">
      <c r="C1059" s="97" t="str">
        <f t="shared" si="18"/>
        <v/>
      </c>
    </row>
    <row r="1060" spans="3:3" ht="15" customHeight="1">
      <c r="C1060" s="97" t="str">
        <f t="shared" si="18"/>
        <v/>
      </c>
    </row>
    <row r="1061" spans="3:3" ht="15" customHeight="1">
      <c r="C1061" s="97" t="str">
        <f t="shared" si="18"/>
        <v/>
      </c>
    </row>
    <row r="1062" spans="3:3" ht="15" customHeight="1">
      <c r="C1062" s="97" t="str">
        <f t="shared" si="18"/>
        <v/>
      </c>
    </row>
    <row r="1063" spans="3:3" ht="15" customHeight="1">
      <c r="C1063" s="97" t="str">
        <f t="shared" si="18"/>
        <v/>
      </c>
    </row>
    <row r="1064" spans="3:3" ht="15" customHeight="1">
      <c r="C1064" s="97" t="str">
        <f t="shared" si="18"/>
        <v/>
      </c>
    </row>
    <row r="1065" spans="3:3" ht="15" customHeight="1">
      <c r="C1065" s="97" t="str">
        <f t="shared" si="18"/>
        <v/>
      </c>
    </row>
    <row r="1066" spans="3:3" ht="15" customHeight="1">
      <c r="C1066" s="97" t="str">
        <f t="shared" si="18"/>
        <v/>
      </c>
    </row>
    <row r="1067" spans="3:3" ht="15" customHeight="1">
      <c r="C1067" s="97" t="str">
        <f t="shared" si="18"/>
        <v/>
      </c>
    </row>
    <row r="1068" spans="3:3" ht="15" customHeight="1">
      <c r="C1068" s="97" t="str">
        <f t="shared" si="18"/>
        <v/>
      </c>
    </row>
    <row r="1069" spans="3:3" ht="15" customHeight="1">
      <c r="C1069" s="97" t="str">
        <f t="shared" si="18"/>
        <v/>
      </c>
    </row>
    <row r="1070" spans="3:3" ht="15" customHeight="1">
      <c r="C1070" s="97" t="str">
        <f t="shared" si="18"/>
        <v/>
      </c>
    </row>
    <row r="1071" spans="3:3" ht="15" customHeight="1">
      <c r="C1071" s="97" t="str">
        <f t="shared" si="18"/>
        <v/>
      </c>
    </row>
    <row r="1072" spans="3:3" ht="15" customHeight="1">
      <c r="C1072" s="97" t="str">
        <f t="shared" si="18"/>
        <v/>
      </c>
    </row>
    <row r="1073" spans="3:3" ht="15" customHeight="1">
      <c r="C1073" s="97" t="str">
        <f t="shared" si="18"/>
        <v/>
      </c>
    </row>
    <row r="1074" spans="3:3" ht="15" customHeight="1">
      <c r="C1074" s="97" t="str">
        <f t="shared" si="18"/>
        <v/>
      </c>
    </row>
    <row r="1075" spans="3:3" ht="15" customHeight="1">
      <c r="C1075" s="97" t="str">
        <f t="shared" si="18"/>
        <v/>
      </c>
    </row>
    <row r="1076" spans="3:3" ht="15" customHeight="1">
      <c r="C1076" s="97" t="str">
        <f t="shared" si="18"/>
        <v/>
      </c>
    </row>
    <row r="1077" spans="3:3" ht="15" customHeight="1">
      <c r="C1077" s="97" t="str">
        <f t="shared" si="18"/>
        <v/>
      </c>
    </row>
    <row r="1078" spans="3:3" ht="15" customHeight="1">
      <c r="C1078" s="97" t="str">
        <f t="shared" si="18"/>
        <v/>
      </c>
    </row>
    <row r="1079" spans="3:3" ht="15" customHeight="1">
      <c r="C1079" s="97" t="str">
        <f t="shared" si="18"/>
        <v/>
      </c>
    </row>
    <row r="1080" spans="3:3" ht="15" customHeight="1">
      <c r="C1080" s="97" t="str">
        <f t="shared" si="18"/>
        <v/>
      </c>
    </row>
    <row r="1081" spans="3:3" ht="15" customHeight="1">
      <c r="C1081" s="97" t="str">
        <f t="shared" si="18"/>
        <v/>
      </c>
    </row>
    <row r="1082" spans="3:3" ht="15" customHeight="1">
      <c r="C1082" s="97" t="str">
        <f t="shared" si="18"/>
        <v/>
      </c>
    </row>
    <row r="1083" spans="3:3" ht="15" customHeight="1">
      <c r="C1083" s="97" t="str">
        <f t="shared" si="18"/>
        <v/>
      </c>
    </row>
    <row r="1084" spans="3:3" ht="15" customHeight="1">
      <c r="C1084" s="97" t="str">
        <f t="shared" si="18"/>
        <v/>
      </c>
    </row>
    <row r="1085" spans="3:3" ht="15" customHeight="1">
      <c r="C1085" s="97" t="str">
        <f t="shared" si="18"/>
        <v/>
      </c>
    </row>
    <row r="1086" spans="3:3" ht="15" customHeight="1">
      <c r="C1086" s="97" t="str">
        <f t="shared" si="18"/>
        <v/>
      </c>
    </row>
    <row r="1087" spans="3:3" ht="15" customHeight="1">
      <c r="C1087" s="97" t="str">
        <f t="shared" si="18"/>
        <v/>
      </c>
    </row>
    <row r="1088" spans="3:3" ht="15" customHeight="1">
      <c r="C1088" s="97" t="str">
        <f t="shared" si="18"/>
        <v/>
      </c>
    </row>
    <row r="1089" spans="3:3" ht="15" customHeight="1">
      <c r="C1089" s="97" t="str">
        <f t="shared" si="18"/>
        <v/>
      </c>
    </row>
    <row r="1090" spans="3:3" ht="15" customHeight="1">
      <c r="C1090" s="97" t="str">
        <f t="shared" si="18"/>
        <v/>
      </c>
    </row>
    <row r="1091" spans="3:3" ht="15" customHeight="1">
      <c r="C1091" s="97" t="str">
        <f t="shared" si="18"/>
        <v/>
      </c>
    </row>
    <row r="1092" spans="3:3" ht="15" customHeight="1">
      <c r="C1092" s="97" t="str">
        <f t="shared" si="18"/>
        <v/>
      </c>
    </row>
    <row r="1093" spans="3:3" ht="15" customHeight="1">
      <c r="C1093" s="97" t="str">
        <f t="shared" si="18"/>
        <v/>
      </c>
    </row>
    <row r="1094" spans="3:3" ht="15" customHeight="1">
      <c r="C1094" s="97" t="str">
        <f t="shared" si="18"/>
        <v/>
      </c>
    </row>
    <row r="1095" spans="3:3" ht="15" customHeight="1">
      <c r="C1095" s="97" t="str">
        <f t="shared" si="18"/>
        <v/>
      </c>
    </row>
    <row r="1096" spans="3:3" ht="15" customHeight="1">
      <c r="C1096" s="97" t="str">
        <f t="shared" si="18"/>
        <v/>
      </c>
    </row>
    <row r="1097" spans="3:3" ht="15" customHeight="1">
      <c r="C1097" s="97" t="str">
        <f t="shared" si="18"/>
        <v/>
      </c>
    </row>
    <row r="1098" spans="3:3" ht="15" customHeight="1">
      <c r="C1098" s="97" t="str">
        <f t="shared" si="18"/>
        <v/>
      </c>
    </row>
    <row r="1099" spans="3:3" ht="15" customHeight="1">
      <c r="C1099" s="97" t="str">
        <f t="shared" si="18"/>
        <v/>
      </c>
    </row>
    <row r="1100" spans="3:3" ht="15" customHeight="1">
      <c r="C1100" s="97" t="str">
        <f t="shared" si="18"/>
        <v/>
      </c>
    </row>
    <row r="1101" spans="3:3" ht="15" customHeight="1">
      <c r="C1101" s="97" t="str">
        <f t="shared" si="18"/>
        <v/>
      </c>
    </row>
    <row r="1102" spans="3:3" ht="15" customHeight="1">
      <c r="C1102" s="97" t="str">
        <f t="shared" si="18"/>
        <v/>
      </c>
    </row>
    <row r="1103" spans="3:3" ht="15" customHeight="1">
      <c r="C1103" s="97" t="str">
        <f t="shared" si="18"/>
        <v/>
      </c>
    </row>
    <row r="1104" spans="3:3" ht="15" customHeight="1">
      <c r="C1104" s="97" t="str">
        <f t="shared" si="18"/>
        <v/>
      </c>
    </row>
    <row r="1105" spans="3:3" ht="15" customHeight="1">
      <c r="C1105" s="97" t="str">
        <f t="shared" ref="C1105:C1168" si="19">IF(B1105&lt;&gt;"",TEXT(WEEKDAY(B1105),"dddd"),"")</f>
        <v/>
      </c>
    </row>
    <row r="1106" spans="3:3" ht="15" customHeight="1">
      <c r="C1106" s="97" t="str">
        <f t="shared" si="19"/>
        <v/>
      </c>
    </row>
    <row r="1107" spans="3:3" ht="15" customHeight="1">
      <c r="C1107" s="97" t="str">
        <f t="shared" si="19"/>
        <v/>
      </c>
    </row>
    <row r="1108" spans="3:3" ht="15" customHeight="1">
      <c r="C1108" s="97" t="str">
        <f t="shared" si="19"/>
        <v/>
      </c>
    </row>
    <row r="1109" spans="3:3" ht="15" customHeight="1">
      <c r="C1109" s="97" t="str">
        <f t="shared" si="19"/>
        <v/>
      </c>
    </row>
    <row r="1110" spans="3:3" ht="15" customHeight="1">
      <c r="C1110" s="97" t="str">
        <f t="shared" si="19"/>
        <v/>
      </c>
    </row>
    <row r="1111" spans="3:3" ht="15" customHeight="1">
      <c r="C1111" s="97" t="str">
        <f t="shared" si="19"/>
        <v/>
      </c>
    </row>
    <row r="1112" spans="3:3" ht="15" customHeight="1">
      <c r="C1112" s="97" t="str">
        <f t="shared" si="19"/>
        <v/>
      </c>
    </row>
    <row r="1113" spans="3:3" ht="15" customHeight="1">
      <c r="C1113" s="97" t="str">
        <f t="shared" si="19"/>
        <v/>
      </c>
    </row>
    <row r="1114" spans="3:3" ht="15" customHeight="1">
      <c r="C1114" s="97" t="str">
        <f t="shared" si="19"/>
        <v/>
      </c>
    </row>
    <row r="1115" spans="3:3" ht="15" customHeight="1">
      <c r="C1115" s="97" t="str">
        <f t="shared" si="19"/>
        <v/>
      </c>
    </row>
    <row r="1116" spans="3:3" ht="15" customHeight="1">
      <c r="C1116" s="97" t="str">
        <f t="shared" si="19"/>
        <v/>
      </c>
    </row>
    <row r="1117" spans="3:3" ht="15" customHeight="1">
      <c r="C1117" s="97" t="str">
        <f t="shared" si="19"/>
        <v/>
      </c>
    </row>
    <row r="1118" spans="3:3" ht="15" customHeight="1">
      <c r="C1118" s="97" t="str">
        <f t="shared" si="19"/>
        <v/>
      </c>
    </row>
    <row r="1119" spans="3:3" ht="15" customHeight="1">
      <c r="C1119" s="97" t="str">
        <f t="shared" si="19"/>
        <v/>
      </c>
    </row>
    <row r="1120" spans="3:3" ht="15" customHeight="1">
      <c r="C1120" s="97" t="str">
        <f t="shared" si="19"/>
        <v/>
      </c>
    </row>
    <row r="1121" spans="3:3" ht="15" customHeight="1">
      <c r="C1121" s="97" t="str">
        <f t="shared" si="19"/>
        <v/>
      </c>
    </row>
    <row r="1122" spans="3:3" ht="15" customHeight="1">
      <c r="C1122" s="97" t="str">
        <f t="shared" si="19"/>
        <v/>
      </c>
    </row>
    <row r="1123" spans="3:3" ht="15" customHeight="1">
      <c r="C1123" s="97" t="str">
        <f t="shared" si="19"/>
        <v/>
      </c>
    </row>
    <row r="1124" spans="3:3" ht="15" customHeight="1">
      <c r="C1124" s="97" t="str">
        <f t="shared" si="19"/>
        <v/>
      </c>
    </row>
    <row r="1125" spans="3:3" ht="15" customHeight="1">
      <c r="C1125" s="97" t="str">
        <f t="shared" si="19"/>
        <v/>
      </c>
    </row>
    <row r="1126" spans="3:3" ht="15" customHeight="1">
      <c r="C1126" s="97" t="str">
        <f t="shared" si="19"/>
        <v/>
      </c>
    </row>
    <row r="1127" spans="3:3" ht="15" customHeight="1">
      <c r="C1127" s="97" t="str">
        <f t="shared" si="19"/>
        <v/>
      </c>
    </row>
    <row r="1128" spans="3:3" ht="15" customHeight="1">
      <c r="C1128" s="97" t="str">
        <f t="shared" si="19"/>
        <v/>
      </c>
    </row>
    <row r="1129" spans="3:3" ht="15" customHeight="1">
      <c r="C1129" s="97" t="str">
        <f t="shared" si="19"/>
        <v/>
      </c>
    </row>
    <row r="1130" spans="3:3" ht="15" customHeight="1">
      <c r="C1130" s="97" t="str">
        <f t="shared" si="19"/>
        <v/>
      </c>
    </row>
    <row r="1131" spans="3:3" ht="15" customHeight="1">
      <c r="C1131" s="97" t="str">
        <f t="shared" si="19"/>
        <v/>
      </c>
    </row>
    <row r="1132" spans="3:3" ht="15" customHeight="1">
      <c r="C1132" s="97" t="str">
        <f t="shared" si="19"/>
        <v/>
      </c>
    </row>
    <row r="1133" spans="3:3" ht="15" customHeight="1">
      <c r="C1133" s="97" t="str">
        <f t="shared" si="19"/>
        <v/>
      </c>
    </row>
    <row r="1134" spans="3:3" ht="15" customHeight="1">
      <c r="C1134" s="97" t="str">
        <f t="shared" si="19"/>
        <v/>
      </c>
    </row>
    <row r="1135" spans="3:3" ht="15" customHeight="1">
      <c r="C1135" s="97" t="str">
        <f t="shared" si="19"/>
        <v/>
      </c>
    </row>
    <row r="1136" spans="3:3" ht="15" customHeight="1">
      <c r="C1136" s="97" t="str">
        <f t="shared" si="19"/>
        <v/>
      </c>
    </row>
    <row r="1137" spans="3:3" ht="15" customHeight="1">
      <c r="C1137" s="97" t="str">
        <f t="shared" si="19"/>
        <v/>
      </c>
    </row>
    <row r="1138" spans="3:3" ht="15" customHeight="1">
      <c r="C1138" s="97" t="str">
        <f t="shared" si="19"/>
        <v/>
      </c>
    </row>
    <row r="1139" spans="3:3" ht="15" customHeight="1">
      <c r="C1139" s="97" t="str">
        <f t="shared" si="19"/>
        <v/>
      </c>
    </row>
    <row r="1140" spans="3:3" ht="15" customHeight="1">
      <c r="C1140" s="97" t="str">
        <f t="shared" si="19"/>
        <v/>
      </c>
    </row>
    <row r="1141" spans="3:3" ht="15" customHeight="1">
      <c r="C1141" s="97" t="str">
        <f t="shared" si="19"/>
        <v/>
      </c>
    </row>
    <row r="1142" spans="3:3" ht="15" customHeight="1">
      <c r="C1142" s="97" t="str">
        <f t="shared" si="19"/>
        <v/>
      </c>
    </row>
    <row r="1143" spans="3:3" ht="15" customHeight="1">
      <c r="C1143" s="97" t="str">
        <f t="shared" si="19"/>
        <v/>
      </c>
    </row>
    <row r="1144" spans="3:3" ht="15" customHeight="1">
      <c r="C1144" s="97" t="str">
        <f t="shared" si="19"/>
        <v/>
      </c>
    </row>
    <row r="1145" spans="3:3" ht="15" customHeight="1">
      <c r="C1145" s="97" t="str">
        <f t="shared" si="19"/>
        <v/>
      </c>
    </row>
    <row r="1146" spans="3:3" ht="15" customHeight="1">
      <c r="C1146" s="97" t="str">
        <f t="shared" si="19"/>
        <v/>
      </c>
    </row>
    <row r="1147" spans="3:3" ht="15" customHeight="1">
      <c r="C1147" s="97" t="str">
        <f t="shared" si="19"/>
        <v/>
      </c>
    </row>
    <row r="1148" spans="3:3" ht="15" customHeight="1">
      <c r="C1148" s="97" t="str">
        <f t="shared" si="19"/>
        <v/>
      </c>
    </row>
    <row r="1149" spans="3:3" ht="15" customHeight="1">
      <c r="C1149" s="97" t="str">
        <f t="shared" si="19"/>
        <v/>
      </c>
    </row>
    <row r="1150" spans="3:3" ht="15" customHeight="1">
      <c r="C1150" s="97" t="str">
        <f t="shared" si="19"/>
        <v/>
      </c>
    </row>
    <row r="1151" spans="3:3" ht="15" customHeight="1">
      <c r="C1151" s="97" t="str">
        <f t="shared" si="19"/>
        <v/>
      </c>
    </row>
    <row r="1152" spans="3:3" ht="15" customHeight="1">
      <c r="C1152" s="97" t="str">
        <f t="shared" si="19"/>
        <v/>
      </c>
    </row>
    <row r="1153" spans="3:3" ht="15" customHeight="1">
      <c r="C1153" s="97" t="str">
        <f t="shared" si="19"/>
        <v/>
      </c>
    </row>
    <row r="1154" spans="3:3" ht="15" customHeight="1">
      <c r="C1154" s="97" t="str">
        <f t="shared" si="19"/>
        <v/>
      </c>
    </row>
    <row r="1155" spans="3:3" ht="15" customHeight="1">
      <c r="C1155" s="97" t="str">
        <f t="shared" si="19"/>
        <v/>
      </c>
    </row>
    <row r="1156" spans="3:3" ht="15" customHeight="1">
      <c r="C1156" s="97" t="str">
        <f t="shared" si="19"/>
        <v/>
      </c>
    </row>
    <row r="1157" spans="3:3" ht="15" customHeight="1">
      <c r="C1157" s="97" t="str">
        <f t="shared" si="19"/>
        <v/>
      </c>
    </row>
    <row r="1158" spans="3:3" ht="15" customHeight="1">
      <c r="C1158" s="97" t="str">
        <f t="shared" si="19"/>
        <v/>
      </c>
    </row>
    <row r="1159" spans="3:3" ht="15" customHeight="1">
      <c r="C1159" s="97" t="str">
        <f t="shared" si="19"/>
        <v/>
      </c>
    </row>
    <row r="1160" spans="3:3" ht="15" customHeight="1">
      <c r="C1160" s="97" t="str">
        <f t="shared" si="19"/>
        <v/>
      </c>
    </row>
    <row r="1161" spans="3:3" ht="15" customHeight="1">
      <c r="C1161" s="97" t="str">
        <f t="shared" si="19"/>
        <v/>
      </c>
    </row>
    <row r="1162" spans="3:3" ht="15" customHeight="1">
      <c r="C1162" s="97" t="str">
        <f t="shared" si="19"/>
        <v/>
      </c>
    </row>
    <row r="1163" spans="3:3" ht="15" customHeight="1">
      <c r="C1163" s="97" t="str">
        <f t="shared" si="19"/>
        <v/>
      </c>
    </row>
    <row r="1164" spans="3:3" ht="15" customHeight="1">
      <c r="C1164" s="97" t="str">
        <f t="shared" si="19"/>
        <v/>
      </c>
    </row>
    <row r="1165" spans="3:3" ht="15" customHeight="1">
      <c r="C1165" s="97" t="str">
        <f t="shared" si="19"/>
        <v/>
      </c>
    </row>
    <row r="1166" spans="3:3" ht="15" customHeight="1">
      <c r="C1166" s="97" t="str">
        <f t="shared" si="19"/>
        <v/>
      </c>
    </row>
    <row r="1167" spans="3:3" ht="15" customHeight="1">
      <c r="C1167" s="97" t="str">
        <f t="shared" si="19"/>
        <v/>
      </c>
    </row>
    <row r="1168" spans="3:3" ht="15" customHeight="1">
      <c r="C1168" s="97" t="str">
        <f t="shared" si="19"/>
        <v/>
      </c>
    </row>
    <row r="1169" spans="3:3" ht="15" customHeight="1">
      <c r="C1169" s="97" t="str">
        <f t="shared" ref="C1169:C1232" si="20">IF(B1169&lt;&gt;"",TEXT(WEEKDAY(B1169),"dddd"),"")</f>
        <v/>
      </c>
    </row>
    <row r="1170" spans="3:3" ht="15" customHeight="1">
      <c r="C1170" s="97" t="str">
        <f t="shared" si="20"/>
        <v/>
      </c>
    </row>
    <row r="1171" spans="3:3" ht="15" customHeight="1">
      <c r="C1171" s="97" t="str">
        <f t="shared" si="20"/>
        <v/>
      </c>
    </row>
    <row r="1172" spans="3:3" ht="15" customHeight="1">
      <c r="C1172" s="97" t="str">
        <f t="shared" si="20"/>
        <v/>
      </c>
    </row>
    <row r="1173" spans="3:3" ht="15" customHeight="1">
      <c r="C1173" s="97" t="str">
        <f t="shared" si="20"/>
        <v/>
      </c>
    </row>
    <row r="1174" spans="3:3" ht="15" customHeight="1">
      <c r="C1174" s="97" t="str">
        <f t="shared" si="20"/>
        <v/>
      </c>
    </row>
    <row r="1175" spans="3:3" ht="15" customHeight="1">
      <c r="C1175" s="97" t="str">
        <f t="shared" si="20"/>
        <v/>
      </c>
    </row>
    <row r="1176" spans="3:3" ht="15" customHeight="1">
      <c r="C1176" s="97" t="str">
        <f t="shared" si="20"/>
        <v/>
      </c>
    </row>
    <row r="1177" spans="3:3" ht="15" customHeight="1">
      <c r="C1177" s="97" t="str">
        <f t="shared" si="20"/>
        <v/>
      </c>
    </row>
    <row r="1178" spans="3:3" ht="15" customHeight="1">
      <c r="C1178" s="97" t="str">
        <f t="shared" si="20"/>
        <v/>
      </c>
    </row>
    <row r="1179" spans="3:3" ht="15" customHeight="1">
      <c r="C1179" s="97" t="str">
        <f t="shared" si="20"/>
        <v/>
      </c>
    </row>
    <row r="1180" spans="3:3" ht="15" customHeight="1">
      <c r="C1180" s="97" t="str">
        <f t="shared" si="20"/>
        <v/>
      </c>
    </row>
    <row r="1181" spans="3:3" ht="15" customHeight="1">
      <c r="C1181" s="97" t="str">
        <f t="shared" si="20"/>
        <v/>
      </c>
    </row>
    <row r="1182" spans="3:3" ht="15" customHeight="1">
      <c r="C1182" s="97" t="str">
        <f t="shared" si="20"/>
        <v/>
      </c>
    </row>
    <row r="1183" spans="3:3" ht="15" customHeight="1">
      <c r="C1183" s="97" t="str">
        <f t="shared" si="20"/>
        <v/>
      </c>
    </row>
    <row r="1184" spans="3:3" ht="15" customHeight="1">
      <c r="C1184" s="97" t="str">
        <f t="shared" si="20"/>
        <v/>
      </c>
    </row>
    <row r="1185" spans="3:3" ht="15" customHeight="1">
      <c r="C1185" s="97" t="str">
        <f t="shared" si="20"/>
        <v/>
      </c>
    </row>
    <row r="1186" spans="3:3" ht="15" customHeight="1">
      <c r="C1186" s="97" t="str">
        <f t="shared" si="20"/>
        <v/>
      </c>
    </row>
    <row r="1187" spans="3:3" ht="15" customHeight="1">
      <c r="C1187" s="97" t="str">
        <f t="shared" si="20"/>
        <v/>
      </c>
    </row>
    <row r="1188" spans="3:3" ht="15" customHeight="1">
      <c r="C1188" s="97" t="str">
        <f t="shared" si="20"/>
        <v/>
      </c>
    </row>
    <row r="1189" spans="3:3" ht="15" customHeight="1">
      <c r="C1189" s="97" t="str">
        <f t="shared" si="20"/>
        <v/>
      </c>
    </row>
    <row r="1190" spans="3:3" ht="15" customHeight="1">
      <c r="C1190" s="97" t="str">
        <f t="shared" si="20"/>
        <v/>
      </c>
    </row>
    <row r="1191" spans="3:3" ht="15" customHeight="1">
      <c r="C1191" s="97" t="str">
        <f t="shared" si="20"/>
        <v/>
      </c>
    </row>
    <row r="1192" spans="3:3" ht="15" customHeight="1">
      <c r="C1192" s="97" t="str">
        <f t="shared" si="20"/>
        <v/>
      </c>
    </row>
    <row r="1193" spans="3:3" ht="15" customHeight="1">
      <c r="C1193" s="97" t="str">
        <f t="shared" si="20"/>
        <v/>
      </c>
    </row>
    <row r="1194" spans="3:3" ht="15" customHeight="1">
      <c r="C1194" s="97" t="str">
        <f t="shared" si="20"/>
        <v/>
      </c>
    </row>
    <row r="1195" spans="3:3" ht="15" customHeight="1">
      <c r="C1195" s="97" t="str">
        <f t="shared" si="20"/>
        <v/>
      </c>
    </row>
    <row r="1196" spans="3:3" ht="15" customHeight="1">
      <c r="C1196" s="97" t="str">
        <f t="shared" si="20"/>
        <v/>
      </c>
    </row>
    <row r="1197" spans="3:3" ht="15" customHeight="1">
      <c r="C1197" s="97" t="str">
        <f t="shared" si="20"/>
        <v/>
      </c>
    </row>
    <row r="1198" spans="3:3" ht="15" customHeight="1">
      <c r="C1198" s="97" t="str">
        <f t="shared" si="20"/>
        <v/>
      </c>
    </row>
    <row r="1199" spans="3:3" ht="15" customHeight="1">
      <c r="C1199" s="97" t="str">
        <f t="shared" si="20"/>
        <v/>
      </c>
    </row>
    <row r="1200" spans="3:3" ht="15" customHeight="1">
      <c r="C1200" s="97" t="str">
        <f t="shared" si="20"/>
        <v/>
      </c>
    </row>
    <row r="1201" spans="3:3" ht="15" customHeight="1">
      <c r="C1201" s="97" t="str">
        <f t="shared" si="20"/>
        <v/>
      </c>
    </row>
    <row r="1202" spans="3:3" ht="15" customHeight="1">
      <c r="C1202" s="97" t="str">
        <f t="shared" si="20"/>
        <v/>
      </c>
    </row>
    <row r="1203" spans="3:3" ht="15" customHeight="1">
      <c r="C1203" s="97" t="str">
        <f t="shared" si="20"/>
        <v/>
      </c>
    </row>
    <row r="1204" spans="3:3" ht="15" customHeight="1">
      <c r="C1204" s="97" t="str">
        <f t="shared" si="20"/>
        <v/>
      </c>
    </row>
    <row r="1205" spans="3:3" ht="15" customHeight="1">
      <c r="C1205" s="97" t="str">
        <f t="shared" si="20"/>
        <v/>
      </c>
    </row>
    <row r="1206" spans="3:3" ht="15" customHeight="1">
      <c r="C1206" s="97" t="str">
        <f t="shared" si="20"/>
        <v/>
      </c>
    </row>
    <row r="1207" spans="3:3" ht="15" customHeight="1">
      <c r="C1207" s="97" t="str">
        <f t="shared" si="20"/>
        <v/>
      </c>
    </row>
    <row r="1208" spans="3:3" ht="15" customHeight="1">
      <c r="C1208" s="97" t="str">
        <f t="shared" si="20"/>
        <v/>
      </c>
    </row>
    <row r="1209" spans="3:3" ht="15" customHeight="1">
      <c r="C1209" s="97" t="str">
        <f t="shared" si="20"/>
        <v/>
      </c>
    </row>
    <row r="1210" spans="3:3" ht="15" customHeight="1">
      <c r="C1210" s="97" t="str">
        <f t="shared" si="20"/>
        <v/>
      </c>
    </row>
    <row r="1211" spans="3:3" ht="15" customHeight="1">
      <c r="C1211" s="97" t="str">
        <f t="shared" si="20"/>
        <v/>
      </c>
    </row>
    <row r="1212" spans="3:3" ht="15" customHeight="1">
      <c r="C1212" s="97" t="str">
        <f t="shared" si="20"/>
        <v/>
      </c>
    </row>
    <row r="1213" spans="3:3" ht="15" customHeight="1">
      <c r="C1213" s="97" t="str">
        <f t="shared" si="20"/>
        <v/>
      </c>
    </row>
    <row r="1214" spans="3:3" ht="15" customHeight="1">
      <c r="C1214" s="97" t="str">
        <f t="shared" si="20"/>
        <v/>
      </c>
    </row>
    <row r="1215" spans="3:3" ht="15" customHeight="1">
      <c r="C1215" s="97" t="str">
        <f t="shared" si="20"/>
        <v/>
      </c>
    </row>
    <row r="1216" spans="3:3" ht="15" customHeight="1">
      <c r="C1216" s="97" t="str">
        <f t="shared" si="20"/>
        <v/>
      </c>
    </row>
    <row r="1217" spans="3:3" ht="15" customHeight="1">
      <c r="C1217" s="97" t="str">
        <f t="shared" si="20"/>
        <v/>
      </c>
    </row>
    <row r="1218" spans="3:3" ht="15" customHeight="1">
      <c r="C1218" s="97" t="str">
        <f t="shared" si="20"/>
        <v/>
      </c>
    </row>
    <row r="1219" spans="3:3" ht="15" customHeight="1">
      <c r="C1219" s="97" t="str">
        <f t="shared" si="20"/>
        <v/>
      </c>
    </row>
    <row r="1220" spans="3:3" ht="15" customHeight="1">
      <c r="C1220" s="97" t="str">
        <f t="shared" si="20"/>
        <v/>
      </c>
    </row>
    <row r="1221" spans="3:3" ht="15" customHeight="1">
      <c r="C1221" s="97" t="str">
        <f t="shared" si="20"/>
        <v/>
      </c>
    </row>
    <row r="1222" spans="3:3" ht="15" customHeight="1">
      <c r="C1222" s="97" t="str">
        <f t="shared" si="20"/>
        <v/>
      </c>
    </row>
    <row r="1223" spans="3:3" ht="15" customHeight="1">
      <c r="C1223" s="97" t="str">
        <f t="shared" si="20"/>
        <v/>
      </c>
    </row>
    <row r="1224" spans="3:3" ht="15" customHeight="1">
      <c r="C1224" s="97" t="str">
        <f t="shared" si="20"/>
        <v/>
      </c>
    </row>
    <row r="1225" spans="3:3" ht="15" customHeight="1">
      <c r="C1225" s="97" t="str">
        <f t="shared" si="20"/>
        <v/>
      </c>
    </row>
    <row r="1226" spans="3:3" ht="15" customHeight="1">
      <c r="C1226" s="97" t="str">
        <f t="shared" si="20"/>
        <v/>
      </c>
    </row>
    <row r="1227" spans="3:3" ht="15" customHeight="1">
      <c r="C1227" s="97" t="str">
        <f t="shared" si="20"/>
        <v/>
      </c>
    </row>
    <row r="1228" spans="3:3" ht="15" customHeight="1">
      <c r="C1228" s="97" t="str">
        <f t="shared" si="20"/>
        <v/>
      </c>
    </row>
    <row r="1229" spans="3:3" ht="15" customHeight="1">
      <c r="C1229" s="97" t="str">
        <f t="shared" si="20"/>
        <v/>
      </c>
    </row>
    <row r="1230" spans="3:3" ht="15" customHeight="1">
      <c r="C1230" s="97" t="str">
        <f t="shared" si="20"/>
        <v/>
      </c>
    </row>
    <row r="1231" spans="3:3" ht="15" customHeight="1">
      <c r="C1231" s="97" t="str">
        <f t="shared" si="20"/>
        <v/>
      </c>
    </row>
    <row r="1232" spans="3:3" ht="15" customHeight="1">
      <c r="C1232" s="97" t="str">
        <f t="shared" si="20"/>
        <v/>
      </c>
    </row>
    <row r="1233" spans="3:3" ht="15" customHeight="1">
      <c r="C1233" s="97" t="str">
        <f t="shared" ref="C1233:C1296" si="21">IF(B1233&lt;&gt;"",TEXT(WEEKDAY(B1233),"dddd"),"")</f>
        <v/>
      </c>
    </row>
    <row r="1234" spans="3:3" ht="15" customHeight="1">
      <c r="C1234" s="97" t="str">
        <f t="shared" si="21"/>
        <v/>
      </c>
    </row>
    <row r="1235" spans="3:3" ht="15" customHeight="1">
      <c r="C1235" s="97" t="str">
        <f t="shared" si="21"/>
        <v/>
      </c>
    </row>
    <row r="1236" spans="3:3" ht="15" customHeight="1">
      <c r="C1236" s="97" t="str">
        <f t="shared" si="21"/>
        <v/>
      </c>
    </row>
    <row r="1237" spans="3:3" ht="15" customHeight="1">
      <c r="C1237" s="97" t="str">
        <f t="shared" si="21"/>
        <v/>
      </c>
    </row>
    <row r="1238" spans="3:3" ht="15" customHeight="1">
      <c r="C1238" s="97" t="str">
        <f t="shared" si="21"/>
        <v/>
      </c>
    </row>
    <row r="1239" spans="3:3" ht="15" customHeight="1">
      <c r="C1239" s="97" t="str">
        <f t="shared" si="21"/>
        <v/>
      </c>
    </row>
    <row r="1240" spans="3:3" ht="15" customHeight="1">
      <c r="C1240" s="97" t="str">
        <f t="shared" si="21"/>
        <v/>
      </c>
    </row>
    <row r="1241" spans="3:3" ht="15" customHeight="1">
      <c r="C1241" s="97" t="str">
        <f t="shared" si="21"/>
        <v/>
      </c>
    </row>
    <row r="1242" spans="3:3" ht="15" customHeight="1">
      <c r="C1242" s="97" t="str">
        <f t="shared" si="21"/>
        <v/>
      </c>
    </row>
    <row r="1243" spans="3:3" ht="15" customHeight="1">
      <c r="C1243" s="97" t="str">
        <f t="shared" si="21"/>
        <v/>
      </c>
    </row>
    <row r="1244" spans="3:3" ht="15" customHeight="1">
      <c r="C1244" s="97" t="str">
        <f t="shared" si="21"/>
        <v/>
      </c>
    </row>
    <row r="1245" spans="3:3" ht="15" customHeight="1">
      <c r="C1245" s="97" t="str">
        <f t="shared" si="21"/>
        <v/>
      </c>
    </row>
    <row r="1246" spans="3:3" ht="15" customHeight="1">
      <c r="C1246" s="97" t="str">
        <f t="shared" si="21"/>
        <v/>
      </c>
    </row>
    <row r="1247" spans="3:3" ht="15" customHeight="1">
      <c r="C1247" s="97" t="str">
        <f t="shared" si="21"/>
        <v/>
      </c>
    </row>
    <row r="1248" spans="3:3" ht="15" customHeight="1">
      <c r="C1248" s="97" t="str">
        <f t="shared" si="21"/>
        <v/>
      </c>
    </row>
    <row r="1249" spans="3:3" ht="15" customHeight="1">
      <c r="C1249" s="97" t="str">
        <f t="shared" si="21"/>
        <v/>
      </c>
    </row>
    <row r="1250" spans="3:3" ht="15" customHeight="1">
      <c r="C1250" s="97" t="str">
        <f t="shared" si="21"/>
        <v/>
      </c>
    </row>
    <row r="1251" spans="3:3" ht="15" customHeight="1">
      <c r="C1251" s="97" t="str">
        <f t="shared" si="21"/>
        <v/>
      </c>
    </row>
    <row r="1252" spans="3:3" ht="15" customHeight="1">
      <c r="C1252" s="97" t="str">
        <f t="shared" si="21"/>
        <v/>
      </c>
    </row>
    <row r="1253" spans="3:3" ht="15" customHeight="1">
      <c r="C1253" s="97" t="str">
        <f t="shared" si="21"/>
        <v/>
      </c>
    </row>
    <row r="1254" spans="3:3" ht="15" customHeight="1">
      <c r="C1254" s="97" t="str">
        <f t="shared" si="21"/>
        <v/>
      </c>
    </row>
    <row r="1255" spans="3:3" ht="15" customHeight="1">
      <c r="C1255" s="97" t="str">
        <f t="shared" si="21"/>
        <v/>
      </c>
    </row>
    <row r="1256" spans="3:3" ht="15" customHeight="1">
      <c r="C1256" s="97" t="str">
        <f t="shared" si="21"/>
        <v/>
      </c>
    </row>
    <row r="1257" spans="3:3" ht="15" customHeight="1">
      <c r="C1257" s="97" t="str">
        <f t="shared" si="21"/>
        <v/>
      </c>
    </row>
    <row r="1258" spans="3:3" ht="15" customHeight="1">
      <c r="C1258" s="97" t="str">
        <f t="shared" si="21"/>
        <v/>
      </c>
    </row>
    <row r="1259" spans="3:3" ht="15" customHeight="1">
      <c r="C1259" s="97" t="str">
        <f t="shared" si="21"/>
        <v/>
      </c>
    </row>
    <row r="1260" spans="3:3" ht="15" customHeight="1">
      <c r="C1260" s="97" t="str">
        <f t="shared" si="21"/>
        <v/>
      </c>
    </row>
    <row r="1261" spans="3:3" ht="15" customHeight="1">
      <c r="C1261" s="97" t="str">
        <f t="shared" si="21"/>
        <v/>
      </c>
    </row>
    <row r="1262" spans="3:3" ht="15" customHeight="1">
      <c r="C1262" s="97" t="str">
        <f t="shared" si="21"/>
        <v/>
      </c>
    </row>
    <row r="1263" spans="3:3" ht="15" customHeight="1">
      <c r="C1263" s="97" t="str">
        <f t="shared" si="21"/>
        <v/>
      </c>
    </row>
    <row r="1264" spans="3:3" ht="15" customHeight="1">
      <c r="C1264" s="97" t="str">
        <f t="shared" si="21"/>
        <v/>
      </c>
    </row>
    <row r="1265" spans="3:3" ht="15" customHeight="1">
      <c r="C1265" s="97" t="str">
        <f t="shared" si="21"/>
        <v/>
      </c>
    </row>
    <row r="1266" spans="3:3" ht="15" customHeight="1">
      <c r="C1266" s="97" t="str">
        <f t="shared" si="21"/>
        <v/>
      </c>
    </row>
    <row r="1267" spans="3:3" ht="15" customHeight="1">
      <c r="C1267" s="97" t="str">
        <f t="shared" si="21"/>
        <v/>
      </c>
    </row>
    <row r="1268" spans="3:3" ht="15" customHeight="1">
      <c r="C1268" s="97" t="str">
        <f t="shared" si="21"/>
        <v/>
      </c>
    </row>
    <row r="1269" spans="3:3" ht="15" customHeight="1">
      <c r="C1269" s="97" t="str">
        <f t="shared" si="21"/>
        <v/>
      </c>
    </row>
    <row r="1270" spans="3:3" ht="15" customHeight="1">
      <c r="C1270" s="97" t="str">
        <f t="shared" si="21"/>
        <v/>
      </c>
    </row>
    <row r="1271" spans="3:3" ht="15" customHeight="1">
      <c r="C1271" s="97" t="str">
        <f t="shared" si="21"/>
        <v/>
      </c>
    </row>
    <row r="1272" spans="3:3" ht="15" customHeight="1">
      <c r="C1272" s="97" t="str">
        <f t="shared" si="21"/>
        <v/>
      </c>
    </row>
    <row r="1273" spans="3:3" ht="15" customHeight="1">
      <c r="C1273" s="97" t="str">
        <f t="shared" si="21"/>
        <v/>
      </c>
    </row>
    <row r="1274" spans="3:3" ht="15" customHeight="1">
      <c r="C1274" s="97" t="str">
        <f t="shared" si="21"/>
        <v/>
      </c>
    </row>
    <row r="1275" spans="3:3" ht="15" customHeight="1">
      <c r="C1275" s="97" t="str">
        <f t="shared" si="21"/>
        <v/>
      </c>
    </row>
    <row r="1276" spans="3:3" ht="15" customHeight="1">
      <c r="C1276" s="97" t="str">
        <f t="shared" si="21"/>
        <v/>
      </c>
    </row>
    <row r="1277" spans="3:3" ht="15" customHeight="1">
      <c r="C1277" s="97" t="str">
        <f t="shared" si="21"/>
        <v/>
      </c>
    </row>
    <row r="1278" spans="3:3" ht="15" customHeight="1">
      <c r="C1278" s="97" t="str">
        <f t="shared" si="21"/>
        <v/>
      </c>
    </row>
    <row r="1279" spans="3:3" ht="15" customHeight="1">
      <c r="C1279" s="97" t="str">
        <f t="shared" si="21"/>
        <v/>
      </c>
    </row>
    <row r="1280" spans="3:3" ht="15" customHeight="1">
      <c r="C1280" s="97" t="str">
        <f t="shared" si="21"/>
        <v/>
      </c>
    </row>
    <row r="1281" spans="3:3" ht="15" customHeight="1">
      <c r="C1281" s="97" t="str">
        <f t="shared" si="21"/>
        <v/>
      </c>
    </row>
    <row r="1282" spans="3:3" ht="15" customHeight="1">
      <c r="C1282" s="97" t="str">
        <f t="shared" si="21"/>
        <v/>
      </c>
    </row>
    <row r="1283" spans="3:3" ht="15" customHeight="1">
      <c r="C1283" s="97" t="str">
        <f t="shared" si="21"/>
        <v/>
      </c>
    </row>
    <row r="1284" spans="3:3" ht="15" customHeight="1">
      <c r="C1284" s="97" t="str">
        <f t="shared" si="21"/>
        <v/>
      </c>
    </row>
    <row r="1285" spans="3:3" ht="15" customHeight="1">
      <c r="C1285" s="97" t="str">
        <f t="shared" si="21"/>
        <v/>
      </c>
    </row>
    <row r="1286" spans="3:3" ht="15" customHeight="1">
      <c r="C1286" s="97" t="str">
        <f t="shared" si="21"/>
        <v/>
      </c>
    </row>
    <row r="1287" spans="3:3" ht="15" customHeight="1">
      <c r="C1287" s="97" t="str">
        <f t="shared" si="21"/>
        <v/>
      </c>
    </row>
    <row r="1288" spans="3:3" ht="15" customHeight="1">
      <c r="C1288" s="97" t="str">
        <f t="shared" si="21"/>
        <v/>
      </c>
    </row>
    <row r="1289" spans="3:3" ht="15" customHeight="1">
      <c r="C1289" s="97" t="str">
        <f t="shared" si="21"/>
        <v/>
      </c>
    </row>
    <row r="1290" spans="3:3" ht="15" customHeight="1">
      <c r="C1290" s="97" t="str">
        <f t="shared" si="21"/>
        <v/>
      </c>
    </row>
    <row r="1291" spans="3:3" ht="15" customHeight="1">
      <c r="C1291" s="97" t="str">
        <f t="shared" si="21"/>
        <v/>
      </c>
    </row>
    <row r="1292" spans="3:3" ht="15" customHeight="1">
      <c r="C1292" s="97" t="str">
        <f t="shared" si="21"/>
        <v/>
      </c>
    </row>
    <row r="1293" spans="3:3" ht="15" customHeight="1">
      <c r="C1293" s="97" t="str">
        <f t="shared" si="21"/>
        <v/>
      </c>
    </row>
    <row r="1294" spans="3:3" ht="15" customHeight="1">
      <c r="C1294" s="97" t="str">
        <f t="shared" si="21"/>
        <v/>
      </c>
    </row>
    <row r="1295" spans="3:3" ht="15" customHeight="1">
      <c r="C1295" s="97" t="str">
        <f t="shared" si="21"/>
        <v/>
      </c>
    </row>
    <row r="1296" spans="3:3" ht="15" customHeight="1">
      <c r="C1296" s="97" t="str">
        <f t="shared" si="21"/>
        <v/>
      </c>
    </row>
    <row r="1297" spans="3:3" ht="15" customHeight="1">
      <c r="C1297" s="97" t="str">
        <f t="shared" ref="C1297:C1360" si="22">IF(B1297&lt;&gt;"",TEXT(WEEKDAY(B1297),"dddd"),"")</f>
        <v/>
      </c>
    </row>
    <row r="1298" spans="3:3" ht="15" customHeight="1">
      <c r="C1298" s="97" t="str">
        <f t="shared" si="22"/>
        <v/>
      </c>
    </row>
    <row r="1299" spans="3:3" ht="15" customHeight="1">
      <c r="C1299" s="97" t="str">
        <f t="shared" si="22"/>
        <v/>
      </c>
    </row>
    <row r="1300" spans="3:3" ht="15" customHeight="1">
      <c r="C1300" s="97" t="str">
        <f t="shared" si="22"/>
        <v/>
      </c>
    </row>
    <row r="1301" spans="3:3" ht="15" customHeight="1">
      <c r="C1301" s="97" t="str">
        <f t="shared" si="22"/>
        <v/>
      </c>
    </row>
    <row r="1302" spans="3:3" ht="15" customHeight="1">
      <c r="C1302" s="97" t="str">
        <f t="shared" si="22"/>
        <v/>
      </c>
    </row>
    <row r="1303" spans="3:3" ht="15" customHeight="1">
      <c r="C1303" s="97" t="str">
        <f t="shared" si="22"/>
        <v/>
      </c>
    </row>
    <row r="1304" spans="3:3" ht="15" customHeight="1">
      <c r="C1304" s="97" t="str">
        <f t="shared" si="22"/>
        <v/>
      </c>
    </row>
    <row r="1305" spans="3:3" ht="15" customHeight="1">
      <c r="C1305" s="97" t="str">
        <f t="shared" si="22"/>
        <v/>
      </c>
    </row>
    <row r="1306" spans="3:3" ht="15" customHeight="1">
      <c r="C1306" s="97" t="str">
        <f t="shared" si="22"/>
        <v/>
      </c>
    </row>
    <row r="1307" spans="3:3" ht="15" customHeight="1">
      <c r="C1307" s="97" t="str">
        <f t="shared" si="22"/>
        <v/>
      </c>
    </row>
    <row r="1308" spans="3:3" ht="15" customHeight="1">
      <c r="C1308" s="97" t="str">
        <f t="shared" si="22"/>
        <v/>
      </c>
    </row>
    <row r="1309" spans="3:3" ht="15" customHeight="1">
      <c r="C1309" s="97" t="str">
        <f t="shared" si="22"/>
        <v/>
      </c>
    </row>
    <row r="1310" spans="3:3" ht="15" customHeight="1">
      <c r="C1310" s="97" t="str">
        <f t="shared" si="22"/>
        <v/>
      </c>
    </row>
    <row r="1311" spans="3:3" ht="15" customHeight="1">
      <c r="C1311" s="97" t="str">
        <f t="shared" si="22"/>
        <v/>
      </c>
    </row>
    <row r="1312" spans="3:3" ht="15" customHeight="1">
      <c r="C1312" s="97" t="str">
        <f t="shared" si="22"/>
        <v/>
      </c>
    </row>
    <row r="1313" spans="3:3" ht="15" customHeight="1">
      <c r="C1313" s="97" t="str">
        <f t="shared" si="22"/>
        <v/>
      </c>
    </row>
    <row r="1314" spans="3:3" ht="15" customHeight="1">
      <c r="C1314" s="97" t="str">
        <f t="shared" si="22"/>
        <v/>
      </c>
    </row>
    <row r="1315" spans="3:3" ht="15" customHeight="1">
      <c r="C1315" s="97" t="str">
        <f t="shared" si="22"/>
        <v/>
      </c>
    </row>
    <row r="1316" spans="3:3" ht="15" customHeight="1">
      <c r="C1316" s="97" t="str">
        <f t="shared" si="22"/>
        <v/>
      </c>
    </row>
    <row r="1317" spans="3:3" ht="15" customHeight="1">
      <c r="C1317" s="97" t="str">
        <f t="shared" si="22"/>
        <v/>
      </c>
    </row>
    <row r="1318" spans="3:3" ht="15" customHeight="1">
      <c r="C1318" s="97" t="str">
        <f t="shared" si="22"/>
        <v/>
      </c>
    </row>
    <row r="1319" spans="3:3" ht="15" customHeight="1">
      <c r="C1319" s="97" t="str">
        <f t="shared" si="22"/>
        <v/>
      </c>
    </row>
    <row r="1320" spans="3:3" ht="15" customHeight="1">
      <c r="C1320" s="97" t="str">
        <f t="shared" si="22"/>
        <v/>
      </c>
    </row>
    <row r="1321" spans="3:3" ht="15" customHeight="1">
      <c r="C1321" s="97" t="str">
        <f t="shared" si="22"/>
        <v/>
      </c>
    </row>
    <row r="1322" spans="3:3" ht="15" customHeight="1">
      <c r="C1322" s="97" t="str">
        <f t="shared" si="22"/>
        <v/>
      </c>
    </row>
    <row r="1323" spans="3:3" ht="15" customHeight="1">
      <c r="C1323" s="97" t="str">
        <f t="shared" si="22"/>
        <v/>
      </c>
    </row>
    <row r="1324" spans="3:3" ht="15" customHeight="1">
      <c r="C1324" s="97" t="str">
        <f t="shared" si="22"/>
        <v/>
      </c>
    </row>
    <row r="1325" spans="3:3" ht="15" customHeight="1">
      <c r="C1325" s="97" t="str">
        <f t="shared" si="22"/>
        <v/>
      </c>
    </row>
    <row r="1326" spans="3:3" ht="15" customHeight="1">
      <c r="C1326" s="97" t="str">
        <f t="shared" si="22"/>
        <v/>
      </c>
    </row>
    <row r="1327" spans="3:3" ht="15" customHeight="1">
      <c r="C1327" s="97" t="str">
        <f t="shared" si="22"/>
        <v/>
      </c>
    </row>
    <row r="1328" spans="3:3" ht="15" customHeight="1">
      <c r="C1328" s="97" t="str">
        <f t="shared" si="22"/>
        <v/>
      </c>
    </row>
    <row r="1329" spans="3:3" ht="15" customHeight="1">
      <c r="C1329" s="97" t="str">
        <f t="shared" si="22"/>
        <v/>
      </c>
    </row>
    <row r="1330" spans="3:3" ht="15" customHeight="1">
      <c r="C1330" s="97" t="str">
        <f t="shared" si="22"/>
        <v/>
      </c>
    </row>
    <row r="1331" spans="3:3" ht="15" customHeight="1">
      <c r="C1331" s="97" t="str">
        <f t="shared" si="22"/>
        <v/>
      </c>
    </row>
    <row r="1332" spans="3:3" ht="15" customHeight="1">
      <c r="C1332" s="97" t="str">
        <f t="shared" si="22"/>
        <v/>
      </c>
    </row>
    <row r="1333" spans="3:3" ht="15" customHeight="1">
      <c r="C1333" s="97" t="str">
        <f t="shared" si="22"/>
        <v/>
      </c>
    </row>
    <row r="1334" spans="3:3" ht="15" customHeight="1">
      <c r="C1334" s="97" t="str">
        <f t="shared" si="22"/>
        <v/>
      </c>
    </row>
    <row r="1335" spans="3:3" ht="15" customHeight="1">
      <c r="C1335" s="97" t="str">
        <f t="shared" si="22"/>
        <v/>
      </c>
    </row>
    <row r="1336" spans="3:3" ht="15" customHeight="1">
      <c r="C1336" s="97" t="str">
        <f t="shared" si="22"/>
        <v/>
      </c>
    </row>
    <row r="1337" spans="3:3" ht="15" customHeight="1">
      <c r="C1337" s="97" t="str">
        <f t="shared" si="22"/>
        <v/>
      </c>
    </row>
    <row r="1338" spans="3:3" ht="15" customHeight="1">
      <c r="C1338" s="97" t="str">
        <f t="shared" si="22"/>
        <v/>
      </c>
    </row>
    <row r="1339" spans="3:3" ht="15" customHeight="1">
      <c r="C1339" s="97" t="str">
        <f t="shared" si="22"/>
        <v/>
      </c>
    </row>
    <row r="1340" spans="3:3" ht="15" customHeight="1">
      <c r="C1340" s="97" t="str">
        <f t="shared" si="22"/>
        <v/>
      </c>
    </row>
    <row r="1341" spans="3:3" ht="15" customHeight="1">
      <c r="C1341" s="97" t="str">
        <f t="shared" si="22"/>
        <v/>
      </c>
    </row>
    <row r="1342" spans="3:3" ht="15" customHeight="1">
      <c r="C1342" s="97" t="str">
        <f t="shared" si="22"/>
        <v/>
      </c>
    </row>
    <row r="1343" spans="3:3" ht="15" customHeight="1">
      <c r="C1343" s="97" t="str">
        <f t="shared" si="22"/>
        <v/>
      </c>
    </row>
    <row r="1344" spans="3:3" ht="15" customHeight="1">
      <c r="C1344" s="97" t="str">
        <f t="shared" si="22"/>
        <v/>
      </c>
    </row>
    <row r="1345" spans="3:3" ht="15" customHeight="1">
      <c r="C1345" s="97" t="str">
        <f t="shared" si="22"/>
        <v/>
      </c>
    </row>
    <row r="1346" spans="3:3" ht="15" customHeight="1">
      <c r="C1346" s="97" t="str">
        <f t="shared" si="22"/>
        <v/>
      </c>
    </row>
    <row r="1347" spans="3:3" ht="15" customHeight="1">
      <c r="C1347" s="97" t="str">
        <f t="shared" si="22"/>
        <v/>
      </c>
    </row>
    <row r="1348" spans="3:3" ht="15" customHeight="1">
      <c r="C1348" s="97" t="str">
        <f t="shared" si="22"/>
        <v/>
      </c>
    </row>
    <row r="1349" spans="3:3" ht="15" customHeight="1">
      <c r="C1349" s="97" t="str">
        <f t="shared" si="22"/>
        <v/>
      </c>
    </row>
    <row r="1350" spans="3:3" ht="15" customHeight="1">
      <c r="C1350" s="97" t="str">
        <f t="shared" si="22"/>
        <v/>
      </c>
    </row>
    <row r="1351" spans="3:3" ht="15" customHeight="1">
      <c r="C1351" s="97" t="str">
        <f t="shared" si="22"/>
        <v/>
      </c>
    </row>
    <row r="1352" spans="3:3" ht="15" customHeight="1">
      <c r="C1352" s="97" t="str">
        <f t="shared" si="22"/>
        <v/>
      </c>
    </row>
    <row r="1353" spans="3:3" ht="15" customHeight="1">
      <c r="C1353" s="97" t="str">
        <f t="shared" si="22"/>
        <v/>
      </c>
    </row>
    <row r="1354" spans="3:3" ht="15" customHeight="1">
      <c r="C1354" s="97" t="str">
        <f t="shared" si="22"/>
        <v/>
      </c>
    </row>
    <row r="1355" spans="3:3" ht="15" customHeight="1">
      <c r="C1355" s="97" t="str">
        <f t="shared" si="22"/>
        <v/>
      </c>
    </row>
    <row r="1356" spans="3:3" ht="15" customHeight="1">
      <c r="C1356" s="97" t="str">
        <f t="shared" si="22"/>
        <v/>
      </c>
    </row>
    <row r="1357" spans="3:3" ht="15" customHeight="1">
      <c r="C1357" s="97" t="str">
        <f t="shared" si="22"/>
        <v/>
      </c>
    </row>
    <row r="1358" spans="3:3" ht="15" customHeight="1">
      <c r="C1358" s="97" t="str">
        <f t="shared" si="22"/>
        <v/>
      </c>
    </row>
    <row r="1359" spans="3:3" ht="15" customHeight="1">
      <c r="C1359" s="97" t="str">
        <f t="shared" si="22"/>
        <v/>
      </c>
    </row>
    <row r="1360" spans="3:3" ht="15" customHeight="1">
      <c r="C1360" s="97" t="str">
        <f t="shared" si="22"/>
        <v/>
      </c>
    </row>
    <row r="1361" spans="3:3" ht="15" customHeight="1">
      <c r="C1361" s="97" t="str">
        <f t="shared" ref="C1361:C1424" si="23">IF(B1361&lt;&gt;"",TEXT(WEEKDAY(B1361),"dddd"),"")</f>
        <v/>
      </c>
    </row>
    <row r="1362" spans="3:3" ht="15" customHeight="1">
      <c r="C1362" s="97" t="str">
        <f t="shared" si="23"/>
        <v/>
      </c>
    </row>
    <row r="1363" spans="3:3" ht="15" customHeight="1">
      <c r="C1363" s="97" t="str">
        <f t="shared" si="23"/>
        <v/>
      </c>
    </row>
    <row r="1364" spans="3:3" ht="15" customHeight="1">
      <c r="C1364" s="97" t="str">
        <f t="shared" si="23"/>
        <v/>
      </c>
    </row>
    <row r="1365" spans="3:3" ht="15" customHeight="1">
      <c r="C1365" s="97" t="str">
        <f t="shared" si="23"/>
        <v/>
      </c>
    </row>
    <row r="1366" spans="3:3" ht="15" customHeight="1">
      <c r="C1366" s="97" t="str">
        <f t="shared" si="23"/>
        <v/>
      </c>
    </row>
    <row r="1367" spans="3:3" ht="15" customHeight="1">
      <c r="C1367" s="97" t="str">
        <f t="shared" si="23"/>
        <v/>
      </c>
    </row>
    <row r="1368" spans="3:3" ht="15" customHeight="1">
      <c r="C1368" s="97" t="str">
        <f t="shared" si="23"/>
        <v/>
      </c>
    </row>
    <row r="1369" spans="3:3" ht="15" customHeight="1">
      <c r="C1369" s="97" t="str">
        <f t="shared" si="23"/>
        <v/>
      </c>
    </row>
    <row r="1370" spans="3:3" ht="15" customHeight="1">
      <c r="C1370" s="97" t="str">
        <f t="shared" si="23"/>
        <v/>
      </c>
    </row>
    <row r="1371" spans="3:3" ht="15" customHeight="1">
      <c r="C1371" s="97" t="str">
        <f t="shared" si="23"/>
        <v/>
      </c>
    </row>
    <row r="1372" spans="3:3" ht="15" customHeight="1">
      <c r="C1372" s="97" t="str">
        <f t="shared" si="23"/>
        <v/>
      </c>
    </row>
    <row r="1373" spans="3:3" ht="15" customHeight="1">
      <c r="C1373" s="97" t="str">
        <f t="shared" si="23"/>
        <v/>
      </c>
    </row>
    <row r="1374" spans="3:3" ht="15" customHeight="1">
      <c r="C1374" s="97" t="str">
        <f t="shared" si="23"/>
        <v/>
      </c>
    </row>
    <row r="1375" spans="3:3" ht="15" customHeight="1">
      <c r="C1375" s="97" t="str">
        <f t="shared" si="23"/>
        <v/>
      </c>
    </row>
    <row r="1376" spans="3:3" ht="15" customHeight="1">
      <c r="C1376" s="97" t="str">
        <f t="shared" si="23"/>
        <v/>
      </c>
    </row>
    <row r="1377" spans="3:3" ht="15" customHeight="1">
      <c r="C1377" s="97" t="str">
        <f t="shared" si="23"/>
        <v/>
      </c>
    </row>
    <row r="1378" spans="3:3" ht="15" customHeight="1">
      <c r="C1378" s="97" t="str">
        <f t="shared" si="23"/>
        <v/>
      </c>
    </row>
    <row r="1379" spans="3:3" ht="15" customHeight="1">
      <c r="C1379" s="97" t="str">
        <f t="shared" si="23"/>
        <v/>
      </c>
    </row>
    <row r="1380" spans="3:3" ht="15" customHeight="1">
      <c r="C1380" s="97" t="str">
        <f t="shared" si="23"/>
        <v/>
      </c>
    </row>
    <row r="1381" spans="3:3" ht="15" customHeight="1">
      <c r="C1381" s="97" t="str">
        <f t="shared" si="23"/>
        <v/>
      </c>
    </row>
    <row r="1382" spans="3:3" ht="15" customHeight="1">
      <c r="C1382" s="97" t="str">
        <f t="shared" si="23"/>
        <v/>
      </c>
    </row>
    <row r="1383" spans="3:3" ht="15" customHeight="1">
      <c r="C1383" s="97" t="str">
        <f t="shared" si="23"/>
        <v/>
      </c>
    </row>
    <row r="1384" spans="3:3" ht="15" customHeight="1">
      <c r="C1384" s="97" t="str">
        <f t="shared" si="23"/>
        <v/>
      </c>
    </row>
    <row r="1385" spans="3:3" ht="15" customHeight="1">
      <c r="C1385" s="97" t="str">
        <f t="shared" si="23"/>
        <v/>
      </c>
    </row>
    <row r="1386" spans="3:3" ht="15" customHeight="1">
      <c r="C1386" s="97" t="str">
        <f t="shared" si="23"/>
        <v/>
      </c>
    </row>
    <row r="1387" spans="3:3" ht="15" customHeight="1">
      <c r="C1387" s="97" t="str">
        <f t="shared" si="23"/>
        <v/>
      </c>
    </row>
    <row r="1388" spans="3:3" ht="15" customHeight="1">
      <c r="C1388" s="97" t="str">
        <f t="shared" si="23"/>
        <v/>
      </c>
    </row>
    <row r="1389" spans="3:3" ht="15" customHeight="1">
      <c r="C1389" s="97" t="str">
        <f t="shared" si="23"/>
        <v/>
      </c>
    </row>
    <row r="1390" spans="3:3" ht="15" customHeight="1">
      <c r="C1390" s="97" t="str">
        <f t="shared" si="23"/>
        <v/>
      </c>
    </row>
    <row r="1391" spans="3:3" ht="15" customHeight="1">
      <c r="C1391" s="97" t="str">
        <f t="shared" si="23"/>
        <v/>
      </c>
    </row>
    <row r="1392" spans="3:3" ht="15" customHeight="1">
      <c r="C1392" s="97" t="str">
        <f t="shared" si="23"/>
        <v/>
      </c>
    </row>
    <row r="1393" spans="3:3" ht="15" customHeight="1">
      <c r="C1393" s="97" t="str">
        <f t="shared" si="23"/>
        <v/>
      </c>
    </row>
    <row r="1394" spans="3:3" ht="15" customHeight="1">
      <c r="C1394" s="97" t="str">
        <f t="shared" si="23"/>
        <v/>
      </c>
    </row>
    <row r="1395" spans="3:3" ht="15" customHeight="1">
      <c r="C1395" s="97" t="str">
        <f t="shared" si="23"/>
        <v/>
      </c>
    </row>
    <row r="1396" spans="3:3" ht="15" customHeight="1">
      <c r="C1396" s="97" t="str">
        <f t="shared" si="23"/>
        <v/>
      </c>
    </row>
    <row r="1397" spans="3:3" ht="15" customHeight="1">
      <c r="C1397" s="97" t="str">
        <f t="shared" si="23"/>
        <v/>
      </c>
    </row>
    <row r="1398" spans="3:3" ht="15" customHeight="1">
      <c r="C1398" s="97" t="str">
        <f t="shared" si="23"/>
        <v/>
      </c>
    </row>
    <row r="1399" spans="3:3" ht="15" customHeight="1">
      <c r="C1399" s="97" t="str">
        <f t="shared" si="23"/>
        <v/>
      </c>
    </row>
    <row r="1400" spans="3:3" ht="15" customHeight="1">
      <c r="C1400" s="97" t="str">
        <f t="shared" si="23"/>
        <v/>
      </c>
    </row>
    <row r="1401" spans="3:3" ht="15" customHeight="1">
      <c r="C1401" s="97" t="str">
        <f t="shared" si="23"/>
        <v/>
      </c>
    </row>
    <row r="1402" spans="3:3" ht="15" customHeight="1">
      <c r="C1402" s="97" t="str">
        <f t="shared" si="23"/>
        <v/>
      </c>
    </row>
    <row r="1403" spans="3:3" ht="15" customHeight="1">
      <c r="C1403" s="97" t="str">
        <f t="shared" si="23"/>
        <v/>
      </c>
    </row>
    <row r="1404" spans="3:3" ht="15" customHeight="1">
      <c r="C1404" s="97" t="str">
        <f t="shared" si="23"/>
        <v/>
      </c>
    </row>
    <row r="1405" spans="3:3" ht="15" customHeight="1">
      <c r="C1405" s="97" t="str">
        <f t="shared" si="23"/>
        <v/>
      </c>
    </row>
    <row r="1406" spans="3:3" ht="15" customHeight="1">
      <c r="C1406" s="97" t="str">
        <f t="shared" si="23"/>
        <v/>
      </c>
    </row>
    <row r="1407" spans="3:3" ht="15" customHeight="1">
      <c r="C1407" s="97" t="str">
        <f t="shared" si="23"/>
        <v/>
      </c>
    </row>
    <row r="1408" spans="3:3" ht="15" customHeight="1">
      <c r="C1408" s="97" t="str">
        <f t="shared" si="23"/>
        <v/>
      </c>
    </row>
    <row r="1409" spans="3:3" ht="15" customHeight="1">
      <c r="C1409" s="97" t="str">
        <f t="shared" si="23"/>
        <v/>
      </c>
    </row>
    <row r="1410" spans="3:3" ht="15" customHeight="1">
      <c r="C1410" s="97" t="str">
        <f t="shared" si="23"/>
        <v/>
      </c>
    </row>
    <row r="1411" spans="3:3" ht="15" customHeight="1">
      <c r="C1411" s="97" t="str">
        <f t="shared" si="23"/>
        <v/>
      </c>
    </row>
    <row r="1412" spans="3:3" ht="15" customHeight="1">
      <c r="C1412" s="97" t="str">
        <f t="shared" si="23"/>
        <v/>
      </c>
    </row>
    <row r="1413" spans="3:3" ht="15" customHeight="1">
      <c r="C1413" s="97" t="str">
        <f t="shared" si="23"/>
        <v/>
      </c>
    </row>
    <row r="1414" spans="3:3" ht="15" customHeight="1">
      <c r="C1414" s="97" t="str">
        <f t="shared" si="23"/>
        <v/>
      </c>
    </row>
    <row r="1415" spans="3:3" ht="15" customHeight="1">
      <c r="C1415" s="97" t="str">
        <f t="shared" si="23"/>
        <v/>
      </c>
    </row>
    <row r="1416" spans="3:3" ht="15" customHeight="1">
      <c r="C1416" s="97" t="str">
        <f t="shared" si="23"/>
        <v/>
      </c>
    </row>
    <row r="1417" spans="3:3" ht="15" customHeight="1">
      <c r="C1417" s="97" t="str">
        <f t="shared" si="23"/>
        <v/>
      </c>
    </row>
    <row r="1418" spans="3:3" ht="15" customHeight="1">
      <c r="C1418" s="97" t="str">
        <f t="shared" si="23"/>
        <v/>
      </c>
    </row>
    <row r="1419" spans="3:3" ht="15" customHeight="1">
      <c r="C1419" s="97" t="str">
        <f t="shared" si="23"/>
        <v/>
      </c>
    </row>
    <row r="1420" spans="3:3" ht="15" customHeight="1">
      <c r="C1420" s="97" t="str">
        <f t="shared" si="23"/>
        <v/>
      </c>
    </row>
    <row r="1421" spans="3:3" ht="15" customHeight="1">
      <c r="C1421" s="97" t="str">
        <f t="shared" si="23"/>
        <v/>
      </c>
    </row>
    <row r="1422" spans="3:3" ht="15" customHeight="1">
      <c r="C1422" s="97" t="str">
        <f t="shared" si="23"/>
        <v/>
      </c>
    </row>
    <row r="1423" spans="3:3" ht="15" customHeight="1">
      <c r="C1423" s="97" t="str">
        <f t="shared" si="23"/>
        <v/>
      </c>
    </row>
    <row r="1424" spans="3:3" ht="15" customHeight="1">
      <c r="C1424" s="97" t="str">
        <f t="shared" si="23"/>
        <v/>
      </c>
    </row>
    <row r="1425" spans="3:3" ht="15" customHeight="1">
      <c r="C1425" s="97" t="str">
        <f t="shared" ref="C1425:C1488" si="24">IF(B1425&lt;&gt;"",TEXT(WEEKDAY(B1425),"dddd"),"")</f>
        <v/>
      </c>
    </row>
    <row r="1426" spans="3:3" ht="15" customHeight="1">
      <c r="C1426" s="97" t="str">
        <f t="shared" si="24"/>
        <v/>
      </c>
    </row>
    <row r="1427" spans="3:3" ht="15" customHeight="1">
      <c r="C1427" s="97" t="str">
        <f t="shared" si="24"/>
        <v/>
      </c>
    </row>
    <row r="1428" spans="3:3" ht="15" customHeight="1">
      <c r="C1428" s="97" t="str">
        <f t="shared" si="24"/>
        <v/>
      </c>
    </row>
    <row r="1429" spans="3:3" ht="15" customHeight="1">
      <c r="C1429" s="97" t="str">
        <f t="shared" si="24"/>
        <v/>
      </c>
    </row>
    <row r="1430" spans="3:3" ht="15" customHeight="1">
      <c r="C1430" s="97" t="str">
        <f t="shared" si="24"/>
        <v/>
      </c>
    </row>
    <row r="1431" spans="3:3" ht="15" customHeight="1">
      <c r="C1431" s="97" t="str">
        <f t="shared" si="24"/>
        <v/>
      </c>
    </row>
    <row r="1432" spans="3:3" ht="15" customHeight="1">
      <c r="C1432" s="97" t="str">
        <f t="shared" si="24"/>
        <v/>
      </c>
    </row>
    <row r="1433" spans="3:3" ht="15" customHeight="1">
      <c r="C1433" s="97" t="str">
        <f t="shared" si="24"/>
        <v/>
      </c>
    </row>
    <row r="1434" spans="3:3" ht="15" customHeight="1">
      <c r="C1434" s="97" t="str">
        <f t="shared" si="24"/>
        <v/>
      </c>
    </row>
    <row r="1435" spans="3:3" ht="15" customHeight="1">
      <c r="C1435" s="97" t="str">
        <f t="shared" si="24"/>
        <v/>
      </c>
    </row>
    <row r="1436" spans="3:3" ht="15" customHeight="1">
      <c r="C1436" s="97" t="str">
        <f t="shared" si="24"/>
        <v/>
      </c>
    </row>
    <row r="1437" spans="3:3" ht="15" customHeight="1">
      <c r="C1437" s="97" t="str">
        <f t="shared" si="24"/>
        <v/>
      </c>
    </row>
    <row r="1438" spans="3:3" ht="15" customHeight="1">
      <c r="C1438" s="97" t="str">
        <f t="shared" si="24"/>
        <v/>
      </c>
    </row>
    <row r="1439" spans="3:3" ht="15" customHeight="1">
      <c r="C1439" s="97" t="str">
        <f t="shared" si="24"/>
        <v/>
      </c>
    </row>
    <row r="1440" spans="3:3" ht="15" customHeight="1">
      <c r="C1440" s="97" t="str">
        <f t="shared" si="24"/>
        <v/>
      </c>
    </row>
    <row r="1441" spans="3:3" ht="15" customHeight="1">
      <c r="C1441" s="97" t="str">
        <f t="shared" si="24"/>
        <v/>
      </c>
    </row>
    <row r="1442" spans="3:3" ht="15" customHeight="1">
      <c r="C1442" s="97" t="str">
        <f t="shared" si="24"/>
        <v/>
      </c>
    </row>
    <row r="1443" spans="3:3" ht="15" customHeight="1">
      <c r="C1443" s="97" t="str">
        <f t="shared" si="24"/>
        <v/>
      </c>
    </row>
    <row r="1444" spans="3:3" ht="15" customHeight="1">
      <c r="C1444" s="97" t="str">
        <f t="shared" si="24"/>
        <v/>
      </c>
    </row>
    <row r="1445" spans="3:3" ht="15" customHeight="1">
      <c r="C1445" s="97" t="str">
        <f t="shared" si="24"/>
        <v/>
      </c>
    </row>
    <row r="1446" spans="3:3" ht="15" customHeight="1">
      <c r="C1446" s="97" t="str">
        <f t="shared" si="24"/>
        <v/>
      </c>
    </row>
    <row r="1447" spans="3:3" ht="15" customHeight="1">
      <c r="C1447" s="97" t="str">
        <f t="shared" si="24"/>
        <v/>
      </c>
    </row>
    <row r="1448" spans="3:3" ht="15" customHeight="1">
      <c r="C1448" s="97" t="str">
        <f t="shared" si="24"/>
        <v/>
      </c>
    </row>
    <row r="1449" spans="3:3" ht="15" customHeight="1">
      <c r="C1449" s="97" t="str">
        <f t="shared" si="24"/>
        <v/>
      </c>
    </row>
    <row r="1450" spans="3:3" ht="15" customHeight="1">
      <c r="C1450" s="97" t="str">
        <f t="shared" si="24"/>
        <v/>
      </c>
    </row>
    <row r="1451" spans="3:3" ht="15" customHeight="1">
      <c r="C1451" s="97" t="str">
        <f t="shared" si="24"/>
        <v/>
      </c>
    </row>
    <row r="1452" spans="3:3" ht="15" customHeight="1">
      <c r="C1452" s="97" t="str">
        <f t="shared" si="24"/>
        <v/>
      </c>
    </row>
    <row r="1453" spans="3:3" ht="15" customHeight="1">
      <c r="C1453" s="97" t="str">
        <f t="shared" si="24"/>
        <v/>
      </c>
    </row>
    <row r="1454" spans="3:3" ht="15" customHeight="1">
      <c r="C1454" s="97" t="str">
        <f t="shared" si="24"/>
        <v/>
      </c>
    </row>
    <row r="1455" spans="3:3" ht="15" customHeight="1">
      <c r="C1455" s="97" t="str">
        <f t="shared" si="24"/>
        <v/>
      </c>
    </row>
    <row r="1456" spans="3:3" ht="15" customHeight="1">
      <c r="C1456" s="97" t="str">
        <f t="shared" si="24"/>
        <v/>
      </c>
    </row>
    <row r="1457" spans="3:3" ht="15" customHeight="1">
      <c r="C1457" s="97" t="str">
        <f t="shared" si="24"/>
        <v/>
      </c>
    </row>
    <row r="1458" spans="3:3" ht="15" customHeight="1">
      <c r="C1458" s="97" t="str">
        <f t="shared" si="24"/>
        <v/>
      </c>
    </row>
    <row r="1459" spans="3:3" ht="15" customHeight="1">
      <c r="C1459" s="97" t="str">
        <f t="shared" si="24"/>
        <v/>
      </c>
    </row>
    <row r="1460" spans="3:3" ht="15" customHeight="1">
      <c r="C1460" s="97" t="str">
        <f t="shared" si="24"/>
        <v/>
      </c>
    </row>
    <row r="1461" spans="3:3" ht="15" customHeight="1">
      <c r="C1461" s="97" t="str">
        <f t="shared" si="24"/>
        <v/>
      </c>
    </row>
    <row r="1462" spans="3:3" ht="15" customHeight="1">
      <c r="C1462" s="97" t="str">
        <f t="shared" si="24"/>
        <v/>
      </c>
    </row>
    <row r="1463" spans="3:3" ht="15" customHeight="1">
      <c r="C1463" s="97" t="str">
        <f t="shared" si="24"/>
        <v/>
      </c>
    </row>
    <row r="1464" spans="3:3" ht="15" customHeight="1">
      <c r="C1464" s="97" t="str">
        <f t="shared" si="24"/>
        <v/>
      </c>
    </row>
    <row r="1465" spans="3:3" ht="15" customHeight="1">
      <c r="C1465" s="97" t="str">
        <f t="shared" si="24"/>
        <v/>
      </c>
    </row>
    <row r="1466" spans="3:3" ht="15" customHeight="1">
      <c r="C1466" s="97" t="str">
        <f t="shared" si="24"/>
        <v/>
      </c>
    </row>
    <row r="1467" spans="3:3" ht="15" customHeight="1">
      <c r="C1467" s="97" t="str">
        <f t="shared" si="24"/>
        <v/>
      </c>
    </row>
    <row r="1468" spans="3:3" ht="15" customHeight="1">
      <c r="C1468" s="97" t="str">
        <f t="shared" si="24"/>
        <v/>
      </c>
    </row>
    <row r="1469" spans="3:3" ht="15" customHeight="1">
      <c r="C1469" s="97" t="str">
        <f t="shared" si="24"/>
        <v/>
      </c>
    </row>
    <row r="1470" spans="3:3" ht="15" customHeight="1">
      <c r="C1470" s="97" t="str">
        <f t="shared" si="24"/>
        <v/>
      </c>
    </row>
    <row r="1471" spans="3:3" ht="15" customHeight="1">
      <c r="C1471" s="97" t="str">
        <f t="shared" si="24"/>
        <v/>
      </c>
    </row>
    <row r="1472" spans="3:3" ht="15" customHeight="1">
      <c r="C1472" s="97" t="str">
        <f t="shared" si="24"/>
        <v/>
      </c>
    </row>
    <row r="1473" spans="3:3" ht="15" customHeight="1">
      <c r="C1473" s="97" t="str">
        <f t="shared" si="24"/>
        <v/>
      </c>
    </row>
    <row r="1474" spans="3:3" ht="15" customHeight="1">
      <c r="C1474" s="97" t="str">
        <f t="shared" si="24"/>
        <v/>
      </c>
    </row>
    <row r="1475" spans="3:3" ht="15" customHeight="1">
      <c r="C1475" s="97" t="str">
        <f t="shared" si="24"/>
        <v/>
      </c>
    </row>
    <row r="1476" spans="3:3" ht="15" customHeight="1">
      <c r="C1476" s="97" t="str">
        <f t="shared" si="24"/>
        <v/>
      </c>
    </row>
    <row r="1477" spans="3:3" ht="15" customHeight="1">
      <c r="C1477" s="97" t="str">
        <f t="shared" si="24"/>
        <v/>
      </c>
    </row>
    <row r="1478" spans="3:3" ht="15" customHeight="1">
      <c r="C1478" s="97" t="str">
        <f t="shared" si="24"/>
        <v/>
      </c>
    </row>
    <row r="1479" spans="3:3" ht="15" customHeight="1">
      <c r="C1479" s="97" t="str">
        <f t="shared" si="24"/>
        <v/>
      </c>
    </row>
    <row r="1480" spans="3:3" ht="15" customHeight="1">
      <c r="C1480" s="97" t="str">
        <f t="shared" si="24"/>
        <v/>
      </c>
    </row>
    <row r="1481" spans="3:3" ht="15" customHeight="1">
      <c r="C1481" s="97" t="str">
        <f t="shared" si="24"/>
        <v/>
      </c>
    </row>
    <row r="1482" spans="3:3" ht="15" customHeight="1">
      <c r="C1482" s="97" t="str">
        <f t="shared" si="24"/>
        <v/>
      </c>
    </row>
    <row r="1483" spans="3:3" ht="15" customHeight="1">
      <c r="C1483" s="97" t="str">
        <f t="shared" si="24"/>
        <v/>
      </c>
    </row>
    <row r="1484" spans="3:3" ht="15" customHeight="1">
      <c r="C1484" s="97" t="str">
        <f t="shared" si="24"/>
        <v/>
      </c>
    </row>
    <row r="1485" spans="3:3" ht="15" customHeight="1">
      <c r="C1485" s="97" t="str">
        <f t="shared" si="24"/>
        <v/>
      </c>
    </row>
    <row r="1486" spans="3:3" ht="15" customHeight="1">
      <c r="C1486" s="97" t="str">
        <f t="shared" si="24"/>
        <v/>
      </c>
    </row>
    <row r="1487" spans="3:3" ht="15" customHeight="1">
      <c r="C1487" s="97" t="str">
        <f t="shared" si="24"/>
        <v/>
      </c>
    </row>
    <row r="1488" spans="3:3" ht="15" customHeight="1">
      <c r="C1488" s="97" t="str">
        <f t="shared" si="24"/>
        <v/>
      </c>
    </row>
    <row r="1489" spans="3:3" ht="15" customHeight="1">
      <c r="C1489" s="97" t="str">
        <f t="shared" ref="C1489:C1552" si="25">IF(B1489&lt;&gt;"",TEXT(WEEKDAY(B1489),"dddd"),"")</f>
        <v/>
      </c>
    </row>
    <row r="1490" spans="3:3" ht="15" customHeight="1">
      <c r="C1490" s="97" t="str">
        <f t="shared" si="25"/>
        <v/>
      </c>
    </row>
    <row r="1491" spans="3:3" ht="15" customHeight="1">
      <c r="C1491" s="97" t="str">
        <f t="shared" si="25"/>
        <v/>
      </c>
    </row>
    <row r="1492" spans="3:3" ht="15" customHeight="1">
      <c r="C1492" s="97" t="str">
        <f t="shared" si="25"/>
        <v/>
      </c>
    </row>
    <row r="1493" spans="3:3" ht="15" customHeight="1">
      <c r="C1493" s="97" t="str">
        <f t="shared" si="25"/>
        <v/>
      </c>
    </row>
    <row r="1494" spans="3:3" ht="15" customHeight="1">
      <c r="C1494" s="97" t="str">
        <f t="shared" si="25"/>
        <v/>
      </c>
    </row>
    <row r="1495" spans="3:3" ht="15" customHeight="1">
      <c r="C1495" s="97" t="str">
        <f t="shared" si="25"/>
        <v/>
      </c>
    </row>
    <row r="1496" spans="3:3" ht="15" customHeight="1">
      <c r="C1496" s="97" t="str">
        <f t="shared" si="25"/>
        <v/>
      </c>
    </row>
    <row r="1497" spans="3:3" ht="15" customHeight="1">
      <c r="C1497" s="97" t="str">
        <f t="shared" si="25"/>
        <v/>
      </c>
    </row>
    <row r="1498" spans="3:3" ht="15" customHeight="1">
      <c r="C1498" s="97" t="str">
        <f t="shared" si="25"/>
        <v/>
      </c>
    </row>
    <row r="1499" spans="3:3" ht="15" customHeight="1">
      <c r="C1499" s="97" t="str">
        <f t="shared" si="25"/>
        <v/>
      </c>
    </row>
    <row r="1500" spans="3:3" ht="15" customHeight="1">
      <c r="C1500" s="97" t="str">
        <f t="shared" si="25"/>
        <v/>
      </c>
    </row>
    <row r="1501" spans="3:3" ht="15" customHeight="1">
      <c r="C1501" s="97" t="str">
        <f t="shared" si="25"/>
        <v/>
      </c>
    </row>
    <row r="1502" spans="3:3" ht="15" customHeight="1">
      <c r="C1502" s="97" t="str">
        <f t="shared" si="25"/>
        <v/>
      </c>
    </row>
    <row r="1503" spans="3:3" ht="15" customHeight="1">
      <c r="C1503" s="97" t="str">
        <f t="shared" si="25"/>
        <v/>
      </c>
    </row>
    <row r="1504" spans="3:3" ht="15" customHeight="1">
      <c r="C1504" s="97" t="str">
        <f t="shared" si="25"/>
        <v/>
      </c>
    </row>
    <row r="1505" spans="3:3" ht="15" customHeight="1">
      <c r="C1505" s="97" t="str">
        <f t="shared" si="25"/>
        <v/>
      </c>
    </row>
    <row r="1506" spans="3:3" ht="15" customHeight="1">
      <c r="C1506" s="97" t="str">
        <f t="shared" si="25"/>
        <v/>
      </c>
    </row>
    <row r="1507" spans="3:3" ht="15" customHeight="1">
      <c r="C1507" s="97" t="str">
        <f t="shared" si="25"/>
        <v/>
      </c>
    </row>
    <row r="1508" spans="3:3" ht="15" customHeight="1">
      <c r="C1508" s="97" t="str">
        <f t="shared" si="25"/>
        <v/>
      </c>
    </row>
    <row r="1509" spans="3:3" ht="15" customHeight="1">
      <c r="C1509" s="97" t="str">
        <f t="shared" si="25"/>
        <v/>
      </c>
    </row>
    <row r="1510" spans="3:3" ht="15" customHeight="1">
      <c r="C1510" s="97" t="str">
        <f t="shared" si="25"/>
        <v/>
      </c>
    </row>
    <row r="1511" spans="3:3" ht="15" customHeight="1">
      <c r="C1511" s="97" t="str">
        <f t="shared" si="25"/>
        <v/>
      </c>
    </row>
    <row r="1512" spans="3:3" ht="15" customHeight="1">
      <c r="C1512" s="97" t="str">
        <f t="shared" si="25"/>
        <v/>
      </c>
    </row>
    <row r="1513" spans="3:3" ht="15" customHeight="1">
      <c r="C1513" s="97" t="str">
        <f t="shared" si="25"/>
        <v/>
      </c>
    </row>
    <row r="1514" spans="3:3" ht="15" customHeight="1">
      <c r="C1514" s="97" t="str">
        <f t="shared" si="25"/>
        <v/>
      </c>
    </row>
    <row r="1515" spans="3:3" ht="15" customHeight="1">
      <c r="C1515" s="97" t="str">
        <f t="shared" si="25"/>
        <v/>
      </c>
    </row>
    <row r="1516" spans="3:3" ht="15" customHeight="1">
      <c r="C1516" s="97" t="str">
        <f t="shared" si="25"/>
        <v/>
      </c>
    </row>
    <row r="1517" spans="3:3" ht="15" customHeight="1">
      <c r="C1517" s="97" t="str">
        <f t="shared" si="25"/>
        <v/>
      </c>
    </row>
    <row r="1518" spans="3:3" ht="15" customHeight="1">
      <c r="C1518" s="97" t="str">
        <f t="shared" si="25"/>
        <v/>
      </c>
    </row>
    <row r="1519" spans="3:3" ht="15" customHeight="1">
      <c r="C1519" s="97" t="str">
        <f t="shared" si="25"/>
        <v/>
      </c>
    </row>
    <row r="1520" spans="3:3" ht="15" customHeight="1">
      <c r="C1520" s="97" t="str">
        <f t="shared" si="25"/>
        <v/>
      </c>
    </row>
    <row r="1521" spans="3:3" ht="15" customHeight="1">
      <c r="C1521" s="97" t="str">
        <f t="shared" si="25"/>
        <v/>
      </c>
    </row>
    <row r="1522" spans="3:3" ht="15" customHeight="1">
      <c r="C1522" s="97" t="str">
        <f t="shared" si="25"/>
        <v/>
      </c>
    </row>
    <row r="1523" spans="3:3" ht="15" customHeight="1">
      <c r="C1523" s="97" t="str">
        <f t="shared" si="25"/>
        <v/>
      </c>
    </row>
    <row r="1524" spans="3:3" ht="15" customHeight="1">
      <c r="C1524" s="97" t="str">
        <f t="shared" si="25"/>
        <v/>
      </c>
    </row>
    <row r="1525" spans="3:3" ht="15" customHeight="1">
      <c r="C1525" s="97" t="str">
        <f t="shared" si="25"/>
        <v/>
      </c>
    </row>
    <row r="1526" spans="3:3" ht="15" customHeight="1">
      <c r="C1526" s="97" t="str">
        <f t="shared" si="25"/>
        <v/>
      </c>
    </row>
    <row r="1527" spans="3:3" ht="15" customHeight="1">
      <c r="C1527" s="97" t="str">
        <f t="shared" si="25"/>
        <v/>
      </c>
    </row>
    <row r="1528" spans="3:3" ht="15" customHeight="1">
      <c r="C1528" s="97" t="str">
        <f t="shared" si="25"/>
        <v/>
      </c>
    </row>
    <row r="1529" spans="3:3" ht="15" customHeight="1">
      <c r="C1529" s="97" t="str">
        <f t="shared" si="25"/>
        <v/>
      </c>
    </row>
    <row r="1530" spans="3:3" ht="15" customHeight="1">
      <c r="C1530" s="97" t="str">
        <f t="shared" si="25"/>
        <v/>
      </c>
    </row>
    <row r="1531" spans="3:3" ht="15" customHeight="1">
      <c r="C1531" s="97" t="str">
        <f t="shared" si="25"/>
        <v/>
      </c>
    </row>
    <row r="1532" spans="3:3" ht="15" customHeight="1">
      <c r="C1532" s="97" t="str">
        <f t="shared" si="25"/>
        <v/>
      </c>
    </row>
    <row r="1533" spans="3:3" ht="15" customHeight="1">
      <c r="C1533" s="97" t="str">
        <f t="shared" si="25"/>
        <v/>
      </c>
    </row>
    <row r="1534" spans="3:3" ht="15" customHeight="1">
      <c r="C1534" s="97" t="str">
        <f t="shared" si="25"/>
        <v/>
      </c>
    </row>
    <row r="1535" spans="3:3" ht="15" customHeight="1">
      <c r="C1535" s="97" t="str">
        <f t="shared" si="25"/>
        <v/>
      </c>
    </row>
    <row r="1536" spans="3:3" ht="15" customHeight="1">
      <c r="C1536" s="97" t="str">
        <f t="shared" si="25"/>
        <v/>
      </c>
    </row>
    <row r="1537" spans="3:3" ht="15" customHeight="1">
      <c r="C1537" s="97" t="str">
        <f t="shared" si="25"/>
        <v/>
      </c>
    </row>
    <row r="1538" spans="3:3" ht="15" customHeight="1">
      <c r="C1538" s="97" t="str">
        <f t="shared" si="25"/>
        <v/>
      </c>
    </row>
    <row r="1539" spans="3:3" ht="15" customHeight="1">
      <c r="C1539" s="97" t="str">
        <f t="shared" si="25"/>
        <v/>
      </c>
    </row>
    <row r="1540" spans="3:3" ht="15" customHeight="1">
      <c r="C1540" s="97" t="str">
        <f t="shared" si="25"/>
        <v/>
      </c>
    </row>
    <row r="1541" spans="3:3" ht="15" customHeight="1">
      <c r="C1541" s="97" t="str">
        <f t="shared" si="25"/>
        <v/>
      </c>
    </row>
    <row r="1542" spans="3:3" ht="15" customHeight="1">
      <c r="C1542" s="97" t="str">
        <f t="shared" si="25"/>
        <v/>
      </c>
    </row>
    <row r="1543" spans="3:3" ht="15" customHeight="1">
      <c r="C1543" s="97" t="str">
        <f t="shared" si="25"/>
        <v/>
      </c>
    </row>
    <row r="1544" spans="3:3" ht="15" customHeight="1">
      <c r="C1544" s="97" t="str">
        <f t="shared" si="25"/>
        <v/>
      </c>
    </row>
    <row r="1545" spans="3:3" ht="15" customHeight="1">
      <c r="C1545" s="97" t="str">
        <f t="shared" si="25"/>
        <v/>
      </c>
    </row>
    <row r="1546" spans="3:3" ht="15" customHeight="1">
      <c r="C1546" s="97" t="str">
        <f t="shared" si="25"/>
        <v/>
      </c>
    </row>
    <row r="1547" spans="3:3" ht="15" customHeight="1">
      <c r="C1547" s="97" t="str">
        <f t="shared" si="25"/>
        <v/>
      </c>
    </row>
    <row r="1548" spans="3:3" ht="15" customHeight="1">
      <c r="C1548" s="97" t="str">
        <f t="shared" si="25"/>
        <v/>
      </c>
    </row>
    <row r="1549" spans="3:3" ht="15" customHeight="1">
      <c r="C1549" s="97" t="str">
        <f t="shared" si="25"/>
        <v/>
      </c>
    </row>
    <row r="1550" spans="3:3" ht="15" customHeight="1">
      <c r="C1550" s="97" t="str">
        <f t="shared" si="25"/>
        <v/>
      </c>
    </row>
    <row r="1551" spans="3:3" ht="15" customHeight="1">
      <c r="C1551" s="97" t="str">
        <f t="shared" si="25"/>
        <v/>
      </c>
    </row>
    <row r="1552" spans="3:3" ht="15" customHeight="1">
      <c r="C1552" s="97" t="str">
        <f t="shared" si="25"/>
        <v/>
      </c>
    </row>
    <row r="1553" spans="3:3" ht="15" customHeight="1">
      <c r="C1553" s="97" t="str">
        <f t="shared" ref="C1553:C1616" si="26">IF(B1553&lt;&gt;"",TEXT(WEEKDAY(B1553),"dddd"),"")</f>
        <v/>
      </c>
    </row>
    <row r="1554" spans="3:3" ht="15" customHeight="1">
      <c r="C1554" s="97" t="str">
        <f t="shared" si="26"/>
        <v/>
      </c>
    </row>
    <row r="1555" spans="3:3" ht="15" customHeight="1">
      <c r="C1555" s="97" t="str">
        <f t="shared" si="26"/>
        <v/>
      </c>
    </row>
    <row r="1556" spans="3:3" ht="15" customHeight="1">
      <c r="C1556" s="97" t="str">
        <f t="shared" si="26"/>
        <v/>
      </c>
    </row>
    <row r="1557" spans="3:3" ht="15" customHeight="1">
      <c r="C1557" s="97" t="str">
        <f t="shared" si="26"/>
        <v/>
      </c>
    </row>
    <row r="1558" spans="3:3" ht="15" customHeight="1">
      <c r="C1558" s="97" t="str">
        <f t="shared" si="26"/>
        <v/>
      </c>
    </row>
    <row r="1559" spans="3:3" ht="15" customHeight="1">
      <c r="C1559" s="97" t="str">
        <f t="shared" si="26"/>
        <v/>
      </c>
    </row>
    <row r="1560" spans="3:3" ht="15" customHeight="1">
      <c r="C1560" s="97" t="str">
        <f t="shared" si="26"/>
        <v/>
      </c>
    </row>
    <row r="1561" spans="3:3" ht="15" customHeight="1">
      <c r="C1561" s="97" t="str">
        <f t="shared" si="26"/>
        <v/>
      </c>
    </row>
    <row r="1562" spans="3:3" ht="15" customHeight="1">
      <c r="C1562" s="97" t="str">
        <f t="shared" si="26"/>
        <v/>
      </c>
    </row>
    <row r="1563" spans="3:3" ht="15" customHeight="1">
      <c r="C1563" s="97" t="str">
        <f t="shared" si="26"/>
        <v/>
      </c>
    </row>
    <row r="1564" spans="3:3" ht="15" customHeight="1">
      <c r="C1564" s="97" t="str">
        <f t="shared" si="26"/>
        <v/>
      </c>
    </row>
    <row r="1565" spans="3:3" ht="15" customHeight="1">
      <c r="C1565" s="97" t="str">
        <f t="shared" si="26"/>
        <v/>
      </c>
    </row>
    <row r="1566" spans="3:3" ht="15" customHeight="1">
      <c r="C1566" s="97" t="str">
        <f t="shared" si="26"/>
        <v/>
      </c>
    </row>
    <row r="1567" spans="3:3" ht="15" customHeight="1">
      <c r="C1567" s="97" t="str">
        <f t="shared" si="26"/>
        <v/>
      </c>
    </row>
    <row r="1568" spans="3:3" ht="15" customHeight="1">
      <c r="C1568" s="97" t="str">
        <f t="shared" si="26"/>
        <v/>
      </c>
    </row>
    <row r="1569" spans="3:3" ht="15" customHeight="1">
      <c r="C1569" s="97" t="str">
        <f t="shared" si="26"/>
        <v/>
      </c>
    </row>
    <row r="1570" spans="3:3" ht="15" customHeight="1">
      <c r="C1570" s="97" t="str">
        <f t="shared" si="26"/>
        <v/>
      </c>
    </row>
    <row r="1571" spans="3:3" ht="15" customHeight="1">
      <c r="C1571" s="97" t="str">
        <f t="shared" si="26"/>
        <v/>
      </c>
    </row>
    <row r="1572" spans="3:3" ht="15" customHeight="1">
      <c r="C1572" s="97" t="str">
        <f t="shared" si="26"/>
        <v/>
      </c>
    </row>
    <row r="1573" spans="3:3" ht="15" customHeight="1">
      <c r="C1573" s="97" t="str">
        <f t="shared" si="26"/>
        <v/>
      </c>
    </row>
    <row r="1574" spans="3:3" ht="15" customHeight="1">
      <c r="C1574" s="97" t="str">
        <f t="shared" si="26"/>
        <v/>
      </c>
    </row>
    <row r="1575" spans="3:3" ht="15" customHeight="1">
      <c r="C1575" s="97" t="str">
        <f t="shared" si="26"/>
        <v/>
      </c>
    </row>
    <row r="1576" spans="3:3" ht="15" customHeight="1">
      <c r="C1576" s="97" t="str">
        <f t="shared" si="26"/>
        <v/>
      </c>
    </row>
    <row r="1577" spans="3:3" ht="15" customHeight="1">
      <c r="C1577" s="97" t="str">
        <f t="shared" si="26"/>
        <v/>
      </c>
    </row>
    <row r="1578" spans="3:3" ht="15" customHeight="1">
      <c r="C1578" s="97" t="str">
        <f t="shared" si="26"/>
        <v/>
      </c>
    </row>
    <row r="1579" spans="3:3" ht="15" customHeight="1">
      <c r="C1579" s="97" t="str">
        <f t="shared" si="26"/>
        <v/>
      </c>
    </row>
    <row r="1580" spans="3:3" ht="15" customHeight="1">
      <c r="C1580" s="97" t="str">
        <f t="shared" si="26"/>
        <v/>
      </c>
    </row>
    <row r="1581" spans="3:3" ht="15" customHeight="1">
      <c r="C1581" s="97" t="str">
        <f t="shared" si="26"/>
        <v/>
      </c>
    </row>
    <row r="1582" spans="3:3" ht="15" customHeight="1">
      <c r="C1582" s="97" t="str">
        <f t="shared" si="26"/>
        <v/>
      </c>
    </row>
    <row r="1583" spans="3:3" ht="15" customHeight="1">
      <c r="C1583" s="97" t="str">
        <f t="shared" si="26"/>
        <v/>
      </c>
    </row>
    <row r="1584" spans="3:3" ht="15" customHeight="1">
      <c r="C1584" s="97" t="str">
        <f t="shared" si="26"/>
        <v/>
      </c>
    </row>
    <row r="1585" spans="3:3" ht="15" customHeight="1">
      <c r="C1585" s="97" t="str">
        <f t="shared" si="26"/>
        <v/>
      </c>
    </row>
    <row r="1586" spans="3:3" ht="15" customHeight="1">
      <c r="C1586" s="97" t="str">
        <f t="shared" si="26"/>
        <v/>
      </c>
    </row>
    <row r="1587" spans="3:3" ht="15" customHeight="1">
      <c r="C1587" s="97" t="str">
        <f t="shared" si="26"/>
        <v/>
      </c>
    </row>
    <row r="1588" spans="3:3" ht="15" customHeight="1">
      <c r="C1588" s="97" t="str">
        <f t="shared" si="26"/>
        <v/>
      </c>
    </row>
    <row r="1589" spans="3:3" ht="15" customHeight="1">
      <c r="C1589" s="97" t="str">
        <f t="shared" si="26"/>
        <v/>
      </c>
    </row>
    <row r="1590" spans="3:3" ht="15" customHeight="1">
      <c r="C1590" s="97" t="str">
        <f t="shared" si="26"/>
        <v/>
      </c>
    </row>
    <row r="1591" spans="3:3" ht="15" customHeight="1">
      <c r="C1591" s="97" t="str">
        <f t="shared" si="26"/>
        <v/>
      </c>
    </row>
    <row r="1592" spans="3:3" ht="15" customHeight="1">
      <c r="C1592" s="97" t="str">
        <f t="shared" si="26"/>
        <v/>
      </c>
    </row>
    <row r="1593" spans="3:3" ht="15" customHeight="1">
      <c r="C1593" s="97" t="str">
        <f t="shared" si="26"/>
        <v/>
      </c>
    </row>
    <row r="1594" spans="3:3" ht="15" customHeight="1">
      <c r="C1594" s="97" t="str">
        <f t="shared" si="26"/>
        <v/>
      </c>
    </row>
    <row r="1595" spans="3:3" ht="15" customHeight="1">
      <c r="C1595" s="97" t="str">
        <f t="shared" si="26"/>
        <v/>
      </c>
    </row>
    <row r="1596" spans="3:3" ht="15" customHeight="1">
      <c r="C1596" s="97" t="str">
        <f t="shared" si="26"/>
        <v/>
      </c>
    </row>
    <row r="1597" spans="3:3" ht="15" customHeight="1">
      <c r="C1597" s="97" t="str">
        <f t="shared" si="26"/>
        <v/>
      </c>
    </row>
    <row r="1598" spans="3:3" ht="15" customHeight="1">
      <c r="C1598" s="97" t="str">
        <f t="shared" si="26"/>
        <v/>
      </c>
    </row>
    <row r="1599" spans="3:3" ht="15" customHeight="1">
      <c r="C1599" s="97" t="str">
        <f t="shared" si="26"/>
        <v/>
      </c>
    </row>
    <row r="1600" spans="3:3" ht="15" customHeight="1">
      <c r="C1600" s="97" t="str">
        <f t="shared" si="26"/>
        <v/>
      </c>
    </row>
    <row r="1601" spans="3:3" ht="15" customHeight="1">
      <c r="C1601" s="97" t="str">
        <f t="shared" si="26"/>
        <v/>
      </c>
    </row>
    <row r="1602" spans="3:3" ht="15" customHeight="1">
      <c r="C1602" s="97" t="str">
        <f t="shared" si="26"/>
        <v/>
      </c>
    </row>
    <row r="1603" spans="3:3" ht="15" customHeight="1">
      <c r="C1603" s="97" t="str">
        <f t="shared" si="26"/>
        <v/>
      </c>
    </row>
    <row r="1604" spans="3:3" ht="15" customHeight="1">
      <c r="C1604" s="97" t="str">
        <f t="shared" si="26"/>
        <v/>
      </c>
    </row>
    <row r="1605" spans="3:3" ht="15" customHeight="1">
      <c r="C1605" s="97" t="str">
        <f t="shared" si="26"/>
        <v/>
      </c>
    </row>
    <row r="1606" spans="3:3" ht="15" customHeight="1">
      <c r="C1606" s="97" t="str">
        <f t="shared" si="26"/>
        <v/>
      </c>
    </row>
    <row r="1607" spans="3:3" ht="15" customHeight="1">
      <c r="C1607" s="97" t="str">
        <f t="shared" si="26"/>
        <v/>
      </c>
    </row>
    <row r="1608" spans="3:3" ht="15" customHeight="1">
      <c r="C1608" s="97" t="str">
        <f t="shared" si="26"/>
        <v/>
      </c>
    </row>
    <row r="1609" spans="3:3" ht="15" customHeight="1">
      <c r="C1609" s="97" t="str">
        <f t="shared" si="26"/>
        <v/>
      </c>
    </row>
    <row r="1610" spans="3:3" ht="15" customHeight="1">
      <c r="C1610" s="97" t="str">
        <f t="shared" si="26"/>
        <v/>
      </c>
    </row>
    <row r="1611" spans="3:3" ht="15" customHeight="1">
      <c r="C1611" s="97" t="str">
        <f t="shared" si="26"/>
        <v/>
      </c>
    </row>
    <row r="1612" spans="3:3" ht="15" customHeight="1">
      <c r="C1612" s="97" t="str">
        <f t="shared" si="26"/>
        <v/>
      </c>
    </row>
    <row r="1613" spans="3:3" ht="15" customHeight="1">
      <c r="C1613" s="97" t="str">
        <f t="shared" si="26"/>
        <v/>
      </c>
    </row>
    <row r="1614" spans="3:3" ht="15" customHeight="1">
      <c r="C1614" s="97" t="str">
        <f t="shared" si="26"/>
        <v/>
      </c>
    </row>
    <row r="1615" spans="3:3" ht="15" customHeight="1">
      <c r="C1615" s="97" t="str">
        <f t="shared" si="26"/>
        <v/>
      </c>
    </row>
    <row r="1616" spans="3:3" ht="15" customHeight="1">
      <c r="C1616" s="97" t="str">
        <f t="shared" si="26"/>
        <v/>
      </c>
    </row>
    <row r="1617" spans="3:3" ht="15" customHeight="1">
      <c r="C1617" s="97" t="str">
        <f t="shared" ref="C1617:C1680" si="27">IF(B1617&lt;&gt;"",TEXT(WEEKDAY(B1617),"dddd"),"")</f>
        <v/>
      </c>
    </row>
    <row r="1618" spans="3:3" ht="15" customHeight="1">
      <c r="C1618" s="97" t="str">
        <f t="shared" si="27"/>
        <v/>
      </c>
    </row>
    <row r="1619" spans="3:3" ht="15" customHeight="1">
      <c r="C1619" s="97" t="str">
        <f t="shared" si="27"/>
        <v/>
      </c>
    </row>
    <row r="1620" spans="3:3" ht="15" customHeight="1">
      <c r="C1620" s="97" t="str">
        <f t="shared" si="27"/>
        <v/>
      </c>
    </row>
    <row r="1621" spans="3:3" ht="15" customHeight="1">
      <c r="C1621" s="97" t="str">
        <f t="shared" si="27"/>
        <v/>
      </c>
    </row>
    <row r="1622" spans="3:3" ht="15" customHeight="1">
      <c r="C1622" s="97" t="str">
        <f t="shared" si="27"/>
        <v/>
      </c>
    </row>
    <row r="1623" spans="3:3" ht="15" customHeight="1">
      <c r="C1623" s="97" t="str">
        <f t="shared" si="27"/>
        <v/>
      </c>
    </row>
    <row r="1624" spans="3:3" ht="15" customHeight="1">
      <c r="C1624" s="97" t="str">
        <f t="shared" si="27"/>
        <v/>
      </c>
    </row>
    <row r="1625" spans="3:3" ht="15" customHeight="1">
      <c r="C1625" s="97" t="str">
        <f t="shared" si="27"/>
        <v/>
      </c>
    </row>
    <row r="1626" spans="3:3" ht="15" customHeight="1">
      <c r="C1626" s="97" t="str">
        <f t="shared" si="27"/>
        <v/>
      </c>
    </row>
    <row r="1627" spans="3:3" ht="15" customHeight="1">
      <c r="C1627" s="97" t="str">
        <f t="shared" si="27"/>
        <v/>
      </c>
    </row>
    <row r="1628" spans="3:3" ht="15" customHeight="1">
      <c r="C1628" s="97" t="str">
        <f t="shared" si="27"/>
        <v/>
      </c>
    </row>
    <row r="1629" spans="3:3" ht="15" customHeight="1">
      <c r="C1629" s="97" t="str">
        <f t="shared" si="27"/>
        <v/>
      </c>
    </row>
    <row r="1630" spans="3:3" ht="15" customHeight="1">
      <c r="C1630" s="97" t="str">
        <f t="shared" si="27"/>
        <v/>
      </c>
    </row>
    <row r="1631" spans="3:3" ht="15" customHeight="1">
      <c r="C1631" s="97" t="str">
        <f t="shared" si="27"/>
        <v/>
      </c>
    </row>
    <row r="1632" spans="3:3" ht="15" customHeight="1">
      <c r="C1632" s="97" t="str">
        <f t="shared" si="27"/>
        <v/>
      </c>
    </row>
    <row r="1633" spans="3:3" ht="15" customHeight="1">
      <c r="C1633" s="97" t="str">
        <f t="shared" si="27"/>
        <v/>
      </c>
    </row>
    <row r="1634" spans="3:3" ht="15" customHeight="1">
      <c r="C1634" s="97" t="str">
        <f t="shared" si="27"/>
        <v/>
      </c>
    </row>
    <row r="1635" spans="3:3" ht="15" customHeight="1">
      <c r="C1635" s="97" t="str">
        <f t="shared" si="27"/>
        <v/>
      </c>
    </row>
    <row r="1636" spans="3:3" ht="15" customHeight="1">
      <c r="C1636" s="97" t="str">
        <f t="shared" si="27"/>
        <v/>
      </c>
    </row>
    <row r="1637" spans="3:3" ht="15" customHeight="1">
      <c r="C1637" s="97" t="str">
        <f t="shared" si="27"/>
        <v/>
      </c>
    </row>
    <row r="1638" spans="3:3" ht="15" customHeight="1">
      <c r="C1638" s="97" t="str">
        <f t="shared" si="27"/>
        <v/>
      </c>
    </row>
    <row r="1639" spans="3:3" ht="15" customHeight="1">
      <c r="C1639" s="97" t="str">
        <f t="shared" si="27"/>
        <v/>
      </c>
    </row>
    <row r="1640" spans="3:3" ht="15" customHeight="1">
      <c r="C1640" s="97" t="str">
        <f t="shared" si="27"/>
        <v/>
      </c>
    </row>
    <row r="1641" spans="3:3" ht="15" customHeight="1">
      <c r="C1641" s="97" t="str">
        <f t="shared" si="27"/>
        <v/>
      </c>
    </row>
    <row r="1642" spans="3:3" ht="15" customHeight="1">
      <c r="C1642" s="97" t="str">
        <f t="shared" si="27"/>
        <v/>
      </c>
    </row>
    <row r="1643" spans="3:3" ht="15" customHeight="1">
      <c r="C1643" s="97" t="str">
        <f t="shared" si="27"/>
        <v/>
      </c>
    </row>
    <row r="1644" spans="3:3" ht="15" customHeight="1">
      <c r="C1644" s="97" t="str">
        <f t="shared" si="27"/>
        <v/>
      </c>
    </row>
    <row r="1645" spans="3:3" ht="15" customHeight="1">
      <c r="C1645" s="97" t="str">
        <f t="shared" si="27"/>
        <v/>
      </c>
    </row>
    <row r="1646" spans="3:3" ht="15" customHeight="1">
      <c r="C1646" s="97" t="str">
        <f t="shared" si="27"/>
        <v/>
      </c>
    </row>
    <row r="1647" spans="3:3" ht="15" customHeight="1">
      <c r="C1647" s="97" t="str">
        <f t="shared" si="27"/>
        <v/>
      </c>
    </row>
    <row r="1648" spans="3:3" ht="15" customHeight="1">
      <c r="C1648" s="97" t="str">
        <f t="shared" si="27"/>
        <v/>
      </c>
    </row>
    <row r="1649" spans="3:3" ht="15" customHeight="1">
      <c r="C1649" s="97" t="str">
        <f t="shared" si="27"/>
        <v/>
      </c>
    </row>
    <row r="1650" spans="3:3" ht="15" customHeight="1">
      <c r="C1650" s="97" t="str">
        <f t="shared" si="27"/>
        <v/>
      </c>
    </row>
    <row r="1651" spans="3:3" ht="15" customHeight="1">
      <c r="C1651" s="97" t="str">
        <f t="shared" si="27"/>
        <v/>
      </c>
    </row>
    <row r="1652" spans="3:3" ht="15" customHeight="1">
      <c r="C1652" s="97" t="str">
        <f t="shared" si="27"/>
        <v/>
      </c>
    </row>
    <row r="1653" spans="3:3" ht="15" customHeight="1">
      <c r="C1653" s="97" t="str">
        <f t="shared" si="27"/>
        <v/>
      </c>
    </row>
    <row r="1654" spans="3:3" ht="15" customHeight="1">
      <c r="C1654" s="97" t="str">
        <f t="shared" si="27"/>
        <v/>
      </c>
    </row>
    <row r="1655" spans="3:3" ht="15" customHeight="1">
      <c r="C1655" s="97" t="str">
        <f t="shared" si="27"/>
        <v/>
      </c>
    </row>
    <row r="1656" spans="3:3" ht="15" customHeight="1">
      <c r="C1656" s="97" t="str">
        <f t="shared" si="27"/>
        <v/>
      </c>
    </row>
    <row r="1657" spans="3:3" ht="15" customHeight="1">
      <c r="C1657" s="97" t="str">
        <f t="shared" si="27"/>
        <v/>
      </c>
    </row>
    <row r="1658" spans="3:3" ht="15" customHeight="1">
      <c r="C1658" s="97" t="str">
        <f t="shared" si="27"/>
        <v/>
      </c>
    </row>
    <row r="1659" spans="3:3" ht="15" customHeight="1">
      <c r="C1659" s="97" t="str">
        <f t="shared" si="27"/>
        <v/>
      </c>
    </row>
    <row r="1660" spans="3:3" ht="15" customHeight="1">
      <c r="C1660" s="97" t="str">
        <f t="shared" si="27"/>
        <v/>
      </c>
    </row>
    <row r="1661" spans="3:3" ht="15" customHeight="1">
      <c r="C1661" s="97" t="str">
        <f t="shared" si="27"/>
        <v/>
      </c>
    </row>
    <row r="1662" spans="3:3" ht="15" customHeight="1">
      <c r="C1662" s="97" t="str">
        <f t="shared" si="27"/>
        <v/>
      </c>
    </row>
    <row r="1663" spans="3:3" ht="15" customHeight="1">
      <c r="C1663" s="97" t="str">
        <f t="shared" si="27"/>
        <v/>
      </c>
    </row>
    <row r="1664" spans="3:3" ht="15" customHeight="1">
      <c r="C1664" s="97" t="str">
        <f t="shared" si="27"/>
        <v/>
      </c>
    </row>
    <row r="1665" spans="3:3" ht="15" customHeight="1">
      <c r="C1665" s="97" t="str">
        <f t="shared" si="27"/>
        <v/>
      </c>
    </row>
    <row r="1666" spans="3:3" ht="15" customHeight="1">
      <c r="C1666" s="97" t="str">
        <f t="shared" si="27"/>
        <v/>
      </c>
    </row>
    <row r="1667" spans="3:3" ht="15" customHeight="1">
      <c r="C1667" s="97" t="str">
        <f t="shared" si="27"/>
        <v/>
      </c>
    </row>
    <row r="1668" spans="3:3" ht="15" customHeight="1">
      <c r="C1668" s="97" t="str">
        <f t="shared" si="27"/>
        <v/>
      </c>
    </row>
    <row r="1669" spans="3:3" ht="15" customHeight="1">
      <c r="C1669" s="97" t="str">
        <f t="shared" si="27"/>
        <v/>
      </c>
    </row>
    <row r="1670" spans="3:3" ht="15" customHeight="1">
      <c r="C1670" s="97" t="str">
        <f t="shared" si="27"/>
        <v/>
      </c>
    </row>
    <row r="1671" spans="3:3" ht="15" customHeight="1">
      <c r="C1671" s="97" t="str">
        <f t="shared" si="27"/>
        <v/>
      </c>
    </row>
    <row r="1672" spans="3:3" ht="15" customHeight="1">
      <c r="C1672" s="97" t="str">
        <f t="shared" si="27"/>
        <v/>
      </c>
    </row>
    <row r="1673" spans="3:3" ht="15" customHeight="1">
      <c r="C1673" s="97" t="str">
        <f t="shared" si="27"/>
        <v/>
      </c>
    </row>
    <row r="1674" spans="3:3" ht="15" customHeight="1">
      <c r="C1674" s="97" t="str">
        <f t="shared" si="27"/>
        <v/>
      </c>
    </row>
    <row r="1675" spans="3:3" ht="15" customHeight="1">
      <c r="C1675" s="97" t="str">
        <f t="shared" si="27"/>
        <v/>
      </c>
    </row>
    <row r="1676" spans="3:3" ht="15" customHeight="1">
      <c r="C1676" s="97" t="str">
        <f t="shared" si="27"/>
        <v/>
      </c>
    </row>
    <row r="1677" spans="3:3" ht="15" customHeight="1">
      <c r="C1677" s="97" t="str">
        <f t="shared" si="27"/>
        <v/>
      </c>
    </row>
    <row r="1678" spans="3:3" ht="15" customHeight="1">
      <c r="C1678" s="97" t="str">
        <f t="shared" si="27"/>
        <v/>
      </c>
    </row>
    <row r="1679" spans="3:3" ht="15" customHeight="1">
      <c r="C1679" s="97" t="str">
        <f t="shared" si="27"/>
        <v/>
      </c>
    </row>
    <row r="1680" spans="3:3" ht="15" customHeight="1">
      <c r="C1680" s="97" t="str">
        <f t="shared" si="27"/>
        <v/>
      </c>
    </row>
    <row r="1681" spans="3:3" ht="15" customHeight="1">
      <c r="C1681" s="97" t="str">
        <f t="shared" ref="C1681:C1744" si="28">IF(B1681&lt;&gt;"",TEXT(WEEKDAY(B1681),"dddd"),"")</f>
        <v/>
      </c>
    </row>
    <row r="1682" spans="3:3" ht="15" customHeight="1">
      <c r="C1682" s="97" t="str">
        <f t="shared" si="28"/>
        <v/>
      </c>
    </row>
    <row r="1683" spans="3:3" ht="15" customHeight="1">
      <c r="C1683" s="97" t="str">
        <f t="shared" si="28"/>
        <v/>
      </c>
    </row>
    <row r="1684" spans="3:3" ht="15" customHeight="1">
      <c r="C1684" s="97" t="str">
        <f t="shared" si="28"/>
        <v/>
      </c>
    </row>
    <row r="1685" spans="3:3" ht="15" customHeight="1">
      <c r="C1685" s="97" t="str">
        <f t="shared" si="28"/>
        <v/>
      </c>
    </row>
    <row r="1686" spans="3:3" ht="15" customHeight="1">
      <c r="C1686" s="97" t="str">
        <f t="shared" si="28"/>
        <v/>
      </c>
    </row>
    <row r="1687" spans="3:3" ht="15" customHeight="1">
      <c r="C1687" s="97" t="str">
        <f t="shared" si="28"/>
        <v/>
      </c>
    </row>
    <row r="1688" spans="3:3" ht="15" customHeight="1">
      <c r="C1688" s="97" t="str">
        <f t="shared" si="28"/>
        <v/>
      </c>
    </row>
    <row r="1689" spans="3:3" ht="15" customHeight="1">
      <c r="C1689" s="97" t="str">
        <f t="shared" si="28"/>
        <v/>
      </c>
    </row>
    <row r="1690" spans="3:3" ht="15" customHeight="1">
      <c r="C1690" s="97" t="str">
        <f t="shared" si="28"/>
        <v/>
      </c>
    </row>
    <row r="1691" spans="3:3" ht="15" customHeight="1">
      <c r="C1691" s="97" t="str">
        <f t="shared" si="28"/>
        <v/>
      </c>
    </row>
    <row r="1692" spans="3:3" ht="15" customHeight="1">
      <c r="C1692" s="97" t="str">
        <f t="shared" si="28"/>
        <v/>
      </c>
    </row>
    <row r="1693" spans="3:3" ht="15" customHeight="1">
      <c r="C1693" s="97" t="str">
        <f t="shared" si="28"/>
        <v/>
      </c>
    </row>
    <row r="1694" spans="3:3" ht="15" customHeight="1">
      <c r="C1694" s="97" t="str">
        <f t="shared" si="28"/>
        <v/>
      </c>
    </row>
    <row r="1695" spans="3:3" ht="15" customHeight="1">
      <c r="C1695" s="97" t="str">
        <f t="shared" si="28"/>
        <v/>
      </c>
    </row>
    <row r="1696" spans="3:3" ht="15" customHeight="1">
      <c r="C1696" s="97" t="str">
        <f t="shared" si="28"/>
        <v/>
      </c>
    </row>
    <row r="1697" spans="3:3" ht="15" customHeight="1">
      <c r="C1697" s="97" t="str">
        <f t="shared" si="28"/>
        <v/>
      </c>
    </row>
    <row r="1698" spans="3:3" ht="15" customHeight="1">
      <c r="C1698" s="97" t="str">
        <f t="shared" si="28"/>
        <v/>
      </c>
    </row>
    <row r="1699" spans="3:3" ht="15" customHeight="1">
      <c r="C1699" s="97" t="str">
        <f t="shared" si="28"/>
        <v/>
      </c>
    </row>
    <row r="1700" spans="3:3" ht="15" customHeight="1">
      <c r="C1700" s="97" t="str">
        <f t="shared" si="28"/>
        <v/>
      </c>
    </row>
    <row r="1701" spans="3:3" ht="15" customHeight="1">
      <c r="C1701" s="97" t="str">
        <f t="shared" si="28"/>
        <v/>
      </c>
    </row>
    <row r="1702" spans="3:3" ht="15" customHeight="1">
      <c r="C1702" s="97" t="str">
        <f t="shared" si="28"/>
        <v/>
      </c>
    </row>
    <row r="1703" spans="3:3" ht="15" customHeight="1">
      <c r="C1703" s="97" t="str">
        <f t="shared" si="28"/>
        <v/>
      </c>
    </row>
    <row r="1704" spans="3:3" ht="15" customHeight="1">
      <c r="C1704" s="97" t="str">
        <f t="shared" si="28"/>
        <v/>
      </c>
    </row>
    <row r="1705" spans="3:3" ht="15" customHeight="1">
      <c r="C1705" s="97" t="str">
        <f t="shared" si="28"/>
        <v/>
      </c>
    </row>
    <row r="1706" spans="3:3" ht="15" customHeight="1">
      <c r="C1706" s="97" t="str">
        <f t="shared" si="28"/>
        <v/>
      </c>
    </row>
    <row r="1707" spans="3:3" ht="15" customHeight="1">
      <c r="C1707" s="97" t="str">
        <f t="shared" si="28"/>
        <v/>
      </c>
    </row>
    <row r="1708" spans="3:3" ht="15" customHeight="1">
      <c r="C1708" s="97" t="str">
        <f t="shared" si="28"/>
        <v/>
      </c>
    </row>
    <row r="1709" spans="3:3" ht="15" customHeight="1">
      <c r="C1709" s="97" t="str">
        <f t="shared" si="28"/>
        <v/>
      </c>
    </row>
    <row r="1710" spans="3:3" ht="15" customHeight="1">
      <c r="C1710" s="97" t="str">
        <f t="shared" si="28"/>
        <v/>
      </c>
    </row>
    <row r="1711" spans="3:3" ht="15" customHeight="1">
      <c r="C1711" s="97" t="str">
        <f t="shared" si="28"/>
        <v/>
      </c>
    </row>
    <row r="1712" spans="3:3" ht="15" customHeight="1">
      <c r="C1712" s="97" t="str">
        <f t="shared" si="28"/>
        <v/>
      </c>
    </row>
    <row r="1713" spans="3:3" ht="15" customHeight="1">
      <c r="C1713" s="97" t="str">
        <f t="shared" si="28"/>
        <v/>
      </c>
    </row>
    <row r="1714" spans="3:3" ht="15" customHeight="1">
      <c r="C1714" s="97" t="str">
        <f t="shared" si="28"/>
        <v/>
      </c>
    </row>
    <row r="1715" spans="3:3" ht="15" customHeight="1">
      <c r="C1715" s="97" t="str">
        <f t="shared" si="28"/>
        <v/>
      </c>
    </row>
    <row r="1716" spans="3:3" ht="15" customHeight="1">
      <c r="C1716" s="97" t="str">
        <f t="shared" si="28"/>
        <v/>
      </c>
    </row>
    <row r="1717" spans="3:3" ht="15" customHeight="1">
      <c r="C1717" s="97" t="str">
        <f t="shared" si="28"/>
        <v/>
      </c>
    </row>
    <row r="1718" spans="3:3" ht="15" customHeight="1">
      <c r="C1718" s="97" t="str">
        <f t="shared" si="28"/>
        <v/>
      </c>
    </row>
    <row r="1719" spans="3:3" ht="15" customHeight="1">
      <c r="C1719" s="97" t="str">
        <f t="shared" si="28"/>
        <v/>
      </c>
    </row>
    <row r="1720" spans="3:3" ht="15" customHeight="1">
      <c r="C1720" s="97" t="str">
        <f t="shared" si="28"/>
        <v/>
      </c>
    </row>
    <row r="1721" spans="3:3" ht="15" customHeight="1">
      <c r="C1721" s="97" t="str">
        <f t="shared" si="28"/>
        <v/>
      </c>
    </row>
    <row r="1722" spans="3:3" ht="15" customHeight="1">
      <c r="C1722" s="97" t="str">
        <f t="shared" si="28"/>
        <v/>
      </c>
    </row>
    <row r="1723" spans="3:3" ht="15" customHeight="1">
      <c r="C1723" s="97" t="str">
        <f t="shared" si="28"/>
        <v/>
      </c>
    </row>
    <row r="1724" spans="3:3" ht="15" customHeight="1">
      <c r="C1724" s="97" t="str">
        <f t="shared" si="28"/>
        <v/>
      </c>
    </row>
    <row r="1725" spans="3:3" ht="15" customHeight="1">
      <c r="C1725" s="97" t="str">
        <f t="shared" si="28"/>
        <v/>
      </c>
    </row>
    <row r="1726" spans="3:3" ht="15" customHeight="1">
      <c r="C1726" s="97" t="str">
        <f t="shared" si="28"/>
        <v/>
      </c>
    </row>
    <row r="1727" spans="3:3" ht="15" customHeight="1">
      <c r="C1727" s="97" t="str">
        <f t="shared" si="28"/>
        <v/>
      </c>
    </row>
    <row r="1728" spans="3:3" ht="15" customHeight="1">
      <c r="C1728" s="97" t="str">
        <f t="shared" si="28"/>
        <v/>
      </c>
    </row>
    <row r="1729" spans="3:3" ht="15" customHeight="1">
      <c r="C1729" s="97" t="str">
        <f t="shared" si="28"/>
        <v/>
      </c>
    </row>
    <row r="1730" spans="3:3" ht="15" customHeight="1">
      <c r="C1730" s="97" t="str">
        <f t="shared" si="28"/>
        <v/>
      </c>
    </row>
    <row r="1731" spans="3:3" ht="15" customHeight="1">
      <c r="C1731" s="97" t="str">
        <f t="shared" si="28"/>
        <v/>
      </c>
    </row>
    <row r="1732" spans="3:3" ht="15" customHeight="1">
      <c r="C1732" s="97" t="str">
        <f t="shared" si="28"/>
        <v/>
      </c>
    </row>
    <row r="1733" spans="3:3" ht="15" customHeight="1">
      <c r="C1733" s="97" t="str">
        <f t="shared" si="28"/>
        <v/>
      </c>
    </row>
    <row r="1734" spans="3:3" ht="15" customHeight="1">
      <c r="C1734" s="97" t="str">
        <f t="shared" si="28"/>
        <v/>
      </c>
    </row>
    <row r="1735" spans="3:3" ht="15" customHeight="1">
      <c r="C1735" s="97" t="str">
        <f t="shared" si="28"/>
        <v/>
      </c>
    </row>
    <row r="1736" spans="3:3" ht="15" customHeight="1">
      <c r="C1736" s="97" t="str">
        <f t="shared" si="28"/>
        <v/>
      </c>
    </row>
    <row r="1737" spans="3:3" ht="15" customHeight="1">
      <c r="C1737" s="97" t="str">
        <f t="shared" si="28"/>
        <v/>
      </c>
    </row>
    <row r="1738" spans="3:3" ht="15" customHeight="1">
      <c r="C1738" s="97" t="str">
        <f t="shared" si="28"/>
        <v/>
      </c>
    </row>
    <row r="1739" spans="3:3" ht="15" customHeight="1">
      <c r="C1739" s="97" t="str">
        <f t="shared" si="28"/>
        <v/>
      </c>
    </row>
    <row r="1740" spans="3:3" ht="15" customHeight="1">
      <c r="C1740" s="97" t="str">
        <f t="shared" si="28"/>
        <v/>
      </c>
    </row>
    <row r="1741" spans="3:3" ht="15" customHeight="1">
      <c r="C1741" s="97" t="str">
        <f t="shared" si="28"/>
        <v/>
      </c>
    </row>
    <row r="1742" spans="3:3" ht="15" customHeight="1">
      <c r="C1742" s="97" t="str">
        <f t="shared" si="28"/>
        <v/>
      </c>
    </row>
    <row r="1743" spans="3:3" ht="15" customHeight="1">
      <c r="C1743" s="97" t="str">
        <f t="shared" si="28"/>
        <v/>
      </c>
    </row>
    <row r="1744" spans="3:3" ht="15" customHeight="1">
      <c r="C1744" s="97" t="str">
        <f t="shared" si="28"/>
        <v/>
      </c>
    </row>
    <row r="1745" spans="3:3" ht="15" customHeight="1">
      <c r="C1745" s="97" t="str">
        <f t="shared" ref="C1745:C1808" si="29">IF(B1745&lt;&gt;"",TEXT(WEEKDAY(B1745),"dddd"),"")</f>
        <v/>
      </c>
    </row>
    <row r="1746" spans="3:3" ht="15" customHeight="1">
      <c r="C1746" s="97" t="str">
        <f t="shared" si="29"/>
        <v/>
      </c>
    </row>
    <row r="1747" spans="3:3" ht="15" customHeight="1">
      <c r="C1747" s="97" t="str">
        <f t="shared" si="29"/>
        <v/>
      </c>
    </row>
    <row r="1748" spans="3:3" ht="15" customHeight="1">
      <c r="C1748" s="97" t="str">
        <f t="shared" si="29"/>
        <v/>
      </c>
    </row>
    <row r="1749" spans="3:3" ht="15" customHeight="1">
      <c r="C1749" s="97" t="str">
        <f t="shared" si="29"/>
        <v/>
      </c>
    </row>
    <row r="1750" spans="3:3" ht="15" customHeight="1">
      <c r="C1750" s="97" t="str">
        <f t="shared" si="29"/>
        <v/>
      </c>
    </row>
    <row r="1751" spans="3:3" ht="15" customHeight="1">
      <c r="C1751" s="97" t="str">
        <f t="shared" si="29"/>
        <v/>
      </c>
    </row>
    <row r="1752" spans="3:3" ht="15" customHeight="1">
      <c r="C1752" s="97" t="str">
        <f t="shared" si="29"/>
        <v/>
      </c>
    </row>
    <row r="1753" spans="3:3" ht="15" customHeight="1">
      <c r="C1753" s="97" t="str">
        <f t="shared" si="29"/>
        <v/>
      </c>
    </row>
    <row r="1754" spans="3:3" ht="15" customHeight="1">
      <c r="C1754" s="97" t="str">
        <f t="shared" si="29"/>
        <v/>
      </c>
    </row>
    <row r="1755" spans="3:3" ht="15" customHeight="1">
      <c r="C1755" s="97" t="str">
        <f t="shared" si="29"/>
        <v/>
      </c>
    </row>
    <row r="1756" spans="3:3" ht="15" customHeight="1">
      <c r="C1756" s="97" t="str">
        <f t="shared" si="29"/>
        <v/>
      </c>
    </row>
    <row r="1757" spans="3:3" ht="15" customHeight="1">
      <c r="C1757" s="97" t="str">
        <f t="shared" si="29"/>
        <v/>
      </c>
    </row>
    <row r="1758" spans="3:3" ht="15" customHeight="1">
      <c r="C1758" s="97" t="str">
        <f t="shared" si="29"/>
        <v/>
      </c>
    </row>
    <row r="1759" spans="3:3" ht="15" customHeight="1">
      <c r="C1759" s="97" t="str">
        <f t="shared" si="29"/>
        <v/>
      </c>
    </row>
    <row r="1760" spans="3:3" ht="15" customHeight="1">
      <c r="C1760" s="97" t="str">
        <f t="shared" si="29"/>
        <v/>
      </c>
    </row>
    <row r="1761" spans="3:3" ht="15" customHeight="1">
      <c r="C1761" s="97" t="str">
        <f t="shared" si="29"/>
        <v/>
      </c>
    </row>
    <row r="1762" spans="3:3" ht="15" customHeight="1">
      <c r="C1762" s="97" t="str">
        <f t="shared" si="29"/>
        <v/>
      </c>
    </row>
    <row r="1763" spans="3:3" ht="15" customHeight="1">
      <c r="C1763" s="97" t="str">
        <f t="shared" si="29"/>
        <v/>
      </c>
    </row>
    <row r="1764" spans="3:3" ht="15" customHeight="1">
      <c r="C1764" s="97" t="str">
        <f t="shared" si="29"/>
        <v/>
      </c>
    </row>
    <row r="1765" spans="3:3" ht="15" customHeight="1">
      <c r="C1765" s="97" t="str">
        <f t="shared" si="29"/>
        <v/>
      </c>
    </row>
    <row r="1766" spans="3:3" ht="15" customHeight="1">
      <c r="C1766" s="97" t="str">
        <f t="shared" si="29"/>
        <v/>
      </c>
    </row>
    <row r="1767" spans="3:3" ht="15" customHeight="1">
      <c r="C1767" s="97" t="str">
        <f t="shared" si="29"/>
        <v/>
      </c>
    </row>
    <row r="1768" spans="3:3" ht="15" customHeight="1">
      <c r="C1768" s="97" t="str">
        <f t="shared" si="29"/>
        <v/>
      </c>
    </row>
    <row r="1769" spans="3:3" ht="15" customHeight="1">
      <c r="C1769" s="97" t="str">
        <f t="shared" si="29"/>
        <v/>
      </c>
    </row>
    <row r="1770" spans="3:3" ht="15" customHeight="1">
      <c r="C1770" s="97" t="str">
        <f t="shared" si="29"/>
        <v/>
      </c>
    </row>
    <row r="1771" spans="3:3" ht="15" customHeight="1">
      <c r="C1771" s="97" t="str">
        <f t="shared" si="29"/>
        <v/>
      </c>
    </row>
    <row r="1772" spans="3:3" ht="15" customHeight="1">
      <c r="C1772" s="97" t="str">
        <f t="shared" si="29"/>
        <v/>
      </c>
    </row>
    <row r="1773" spans="3:3" ht="15" customHeight="1">
      <c r="C1773" s="97" t="str">
        <f t="shared" si="29"/>
        <v/>
      </c>
    </row>
    <row r="1774" spans="3:3" ht="15" customHeight="1">
      <c r="C1774" s="97" t="str">
        <f t="shared" si="29"/>
        <v/>
      </c>
    </row>
    <row r="1775" spans="3:3" ht="15" customHeight="1">
      <c r="C1775" s="97" t="str">
        <f t="shared" si="29"/>
        <v/>
      </c>
    </row>
    <row r="1776" spans="3:3" ht="15" customHeight="1">
      <c r="C1776" s="97" t="str">
        <f t="shared" si="29"/>
        <v/>
      </c>
    </row>
    <row r="1777" spans="3:3" ht="15" customHeight="1">
      <c r="C1777" s="97" t="str">
        <f t="shared" si="29"/>
        <v/>
      </c>
    </row>
    <row r="1778" spans="3:3" ht="15" customHeight="1">
      <c r="C1778" s="97" t="str">
        <f t="shared" si="29"/>
        <v/>
      </c>
    </row>
    <row r="1779" spans="3:3" ht="15" customHeight="1">
      <c r="C1779" s="97" t="str">
        <f t="shared" si="29"/>
        <v/>
      </c>
    </row>
    <row r="1780" spans="3:3" ht="15" customHeight="1">
      <c r="C1780" s="97" t="str">
        <f t="shared" si="29"/>
        <v/>
      </c>
    </row>
    <row r="1781" spans="3:3" ht="15" customHeight="1">
      <c r="C1781" s="97" t="str">
        <f t="shared" si="29"/>
        <v/>
      </c>
    </row>
    <row r="1782" spans="3:3" ht="15" customHeight="1">
      <c r="C1782" s="97" t="str">
        <f t="shared" si="29"/>
        <v/>
      </c>
    </row>
    <row r="1783" spans="3:3" ht="15" customHeight="1">
      <c r="C1783" s="97" t="str">
        <f t="shared" si="29"/>
        <v/>
      </c>
    </row>
    <row r="1784" spans="3:3" ht="15" customHeight="1">
      <c r="C1784" s="97" t="str">
        <f t="shared" si="29"/>
        <v/>
      </c>
    </row>
    <row r="1785" spans="3:3" ht="15" customHeight="1">
      <c r="C1785" s="97" t="str">
        <f t="shared" si="29"/>
        <v/>
      </c>
    </row>
    <row r="1786" spans="3:3" ht="15" customHeight="1">
      <c r="C1786" s="97" t="str">
        <f t="shared" si="29"/>
        <v/>
      </c>
    </row>
    <row r="1787" spans="3:3" ht="15" customHeight="1">
      <c r="C1787" s="97" t="str">
        <f t="shared" si="29"/>
        <v/>
      </c>
    </row>
    <row r="1788" spans="3:3" ht="15" customHeight="1">
      <c r="C1788" s="97" t="str">
        <f t="shared" si="29"/>
        <v/>
      </c>
    </row>
    <row r="1789" spans="3:3" ht="15" customHeight="1">
      <c r="C1789" s="97" t="str">
        <f t="shared" si="29"/>
        <v/>
      </c>
    </row>
    <row r="1790" spans="3:3" ht="15" customHeight="1">
      <c r="C1790" s="97" t="str">
        <f t="shared" si="29"/>
        <v/>
      </c>
    </row>
    <row r="1791" spans="3:3" ht="15" customHeight="1">
      <c r="C1791" s="97" t="str">
        <f t="shared" si="29"/>
        <v/>
      </c>
    </row>
    <row r="1792" spans="3:3" ht="15" customHeight="1">
      <c r="C1792" s="97" t="str">
        <f t="shared" si="29"/>
        <v/>
      </c>
    </row>
    <row r="1793" spans="3:3" ht="15" customHeight="1">
      <c r="C1793" s="97" t="str">
        <f t="shared" si="29"/>
        <v/>
      </c>
    </row>
    <row r="1794" spans="3:3" ht="15" customHeight="1">
      <c r="C1794" s="97" t="str">
        <f t="shared" si="29"/>
        <v/>
      </c>
    </row>
    <row r="1795" spans="3:3" ht="15" customHeight="1">
      <c r="C1795" s="97" t="str">
        <f t="shared" si="29"/>
        <v/>
      </c>
    </row>
    <row r="1796" spans="3:3" ht="15" customHeight="1">
      <c r="C1796" s="97" t="str">
        <f t="shared" si="29"/>
        <v/>
      </c>
    </row>
    <row r="1797" spans="3:3" ht="15" customHeight="1">
      <c r="C1797" s="97" t="str">
        <f t="shared" si="29"/>
        <v/>
      </c>
    </row>
    <row r="1798" spans="3:3" ht="15" customHeight="1">
      <c r="C1798" s="97" t="str">
        <f t="shared" si="29"/>
        <v/>
      </c>
    </row>
    <row r="1799" spans="3:3" ht="15" customHeight="1">
      <c r="C1799" s="97" t="str">
        <f t="shared" si="29"/>
        <v/>
      </c>
    </row>
    <row r="1800" spans="3:3" ht="15" customHeight="1">
      <c r="C1800" s="97" t="str">
        <f t="shared" si="29"/>
        <v/>
      </c>
    </row>
    <row r="1801" spans="3:3" ht="15" customHeight="1">
      <c r="C1801" s="97" t="str">
        <f t="shared" si="29"/>
        <v/>
      </c>
    </row>
    <row r="1802" spans="3:3" ht="15" customHeight="1">
      <c r="C1802" s="97" t="str">
        <f t="shared" si="29"/>
        <v/>
      </c>
    </row>
    <row r="1803" spans="3:3" ht="15" customHeight="1">
      <c r="C1803" s="97" t="str">
        <f t="shared" si="29"/>
        <v/>
      </c>
    </row>
    <row r="1804" spans="3:3" ht="15" customHeight="1">
      <c r="C1804" s="97" t="str">
        <f t="shared" si="29"/>
        <v/>
      </c>
    </row>
    <row r="1805" spans="3:3" ht="15" customHeight="1">
      <c r="C1805" s="97" t="str">
        <f t="shared" si="29"/>
        <v/>
      </c>
    </row>
    <row r="1806" spans="3:3" ht="15" customHeight="1">
      <c r="C1806" s="97" t="str">
        <f t="shared" si="29"/>
        <v/>
      </c>
    </row>
    <row r="1807" spans="3:3" ht="15" customHeight="1">
      <c r="C1807" s="97" t="str">
        <f t="shared" si="29"/>
        <v/>
      </c>
    </row>
    <row r="1808" spans="3:3" ht="15" customHeight="1">
      <c r="C1808" s="97" t="str">
        <f t="shared" si="29"/>
        <v/>
      </c>
    </row>
    <row r="1809" spans="3:3" ht="15" customHeight="1">
      <c r="C1809" s="97" t="str">
        <f t="shared" ref="C1809:C1872" si="30">IF(B1809&lt;&gt;"",TEXT(WEEKDAY(B1809),"dddd"),"")</f>
        <v/>
      </c>
    </row>
    <row r="1810" spans="3:3" ht="15" customHeight="1">
      <c r="C1810" s="97" t="str">
        <f t="shared" si="30"/>
        <v/>
      </c>
    </row>
    <row r="1811" spans="3:3" ht="15" customHeight="1">
      <c r="C1811" s="97" t="str">
        <f t="shared" si="30"/>
        <v/>
      </c>
    </row>
    <row r="1812" spans="3:3" ht="15" customHeight="1">
      <c r="C1812" s="97" t="str">
        <f t="shared" si="30"/>
        <v/>
      </c>
    </row>
    <row r="1813" spans="3:3" ht="15" customHeight="1">
      <c r="C1813" s="97" t="str">
        <f t="shared" si="30"/>
        <v/>
      </c>
    </row>
    <row r="1814" spans="3:3" ht="15" customHeight="1">
      <c r="C1814" s="97" t="str">
        <f t="shared" si="30"/>
        <v/>
      </c>
    </row>
    <row r="1815" spans="3:3" ht="15" customHeight="1">
      <c r="C1815" s="97" t="str">
        <f t="shared" si="30"/>
        <v/>
      </c>
    </row>
    <row r="1816" spans="3:3" ht="15" customHeight="1">
      <c r="C1816" s="97" t="str">
        <f t="shared" si="30"/>
        <v/>
      </c>
    </row>
    <row r="1817" spans="3:3" ht="15" customHeight="1">
      <c r="C1817" s="97" t="str">
        <f t="shared" si="30"/>
        <v/>
      </c>
    </row>
    <row r="1818" spans="3:3" ht="15" customHeight="1">
      <c r="C1818" s="97" t="str">
        <f t="shared" si="30"/>
        <v/>
      </c>
    </row>
    <row r="1819" spans="3:3" ht="15" customHeight="1">
      <c r="C1819" s="97" t="str">
        <f t="shared" si="30"/>
        <v/>
      </c>
    </row>
    <row r="1820" spans="3:3" ht="15" customHeight="1">
      <c r="C1820" s="97" t="str">
        <f t="shared" si="30"/>
        <v/>
      </c>
    </row>
    <row r="1821" spans="3:3" ht="15" customHeight="1">
      <c r="C1821" s="97" t="str">
        <f t="shared" si="30"/>
        <v/>
      </c>
    </row>
    <row r="1822" spans="3:3" ht="15" customHeight="1">
      <c r="C1822" s="97" t="str">
        <f t="shared" si="30"/>
        <v/>
      </c>
    </row>
    <row r="1823" spans="3:3" ht="15" customHeight="1">
      <c r="C1823" s="97" t="str">
        <f t="shared" si="30"/>
        <v/>
      </c>
    </row>
    <row r="1824" spans="3:3" ht="15" customHeight="1">
      <c r="C1824" s="97" t="str">
        <f t="shared" si="30"/>
        <v/>
      </c>
    </row>
    <row r="1825" spans="3:3" ht="15" customHeight="1">
      <c r="C1825" s="97" t="str">
        <f t="shared" si="30"/>
        <v/>
      </c>
    </row>
    <row r="1826" spans="3:3" ht="15" customHeight="1">
      <c r="C1826" s="97" t="str">
        <f t="shared" si="30"/>
        <v/>
      </c>
    </row>
    <row r="1827" spans="3:3" ht="15" customHeight="1">
      <c r="C1827" s="97" t="str">
        <f t="shared" si="30"/>
        <v/>
      </c>
    </row>
    <row r="1828" spans="3:3" ht="15" customHeight="1">
      <c r="C1828" s="97" t="str">
        <f t="shared" si="30"/>
        <v/>
      </c>
    </row>
    <row r="1829" spans="3:3" ht="15" customHeight="1">
      <c r="C1829" s="97" t="str">
        <f t="shared" si="30"/>
        <v/>
      </c>
    </row>
    <row r="1830" spans="3:3" ht="15" customHeight="1">
      <c r="C1830" s="97" t="str">
        <f t="shared" si="30"/>
        <v/>
      </c>
    </row>
    <row r="1831" spans="3:3" ht="15" customHeight="1">
      <c r="C1831" s="97" t="str">
        <f t="shared" si="30"/>
        <v/>
      </c>
    </row>
    <row r="1832" spans="3:3" ht="15" customHeight="1">
      <c r="C1832" s="97" t="str">
        <f t="shared" si="30"/>
        <v/>
      </c>
    </row>
    <row r="1833" spans="3:3" ht="15" customHeight="1">
      <c r="C1833" s="97" t="str">
        <f t="shared" si="30"/>
        <v/>
      </c>
    </row>
    <row r="1834" spans="3:3" ht="15" customHeight="1">
      <c r="C1834" s="97" t="str">
        <f t="shared" si="30"/>
        <v/>
      </c>
    </row>
    <row r="1835" spans="3:3" ht="15" customHeight="1">
      <c r="C1835" s="97" t="str">
        <f t="shared" si="30"/>
        <v/>
      </c>
    </row>
    <row r="1836" spans="3:3" ht="15" customHeight="1">
      <c r="C1836" s="97" t="str">
        <f t="shared" si="30"/>
        <v/>
      </c>
    </row>
    <row r="1837" spans="3:3" ht="15" customHeight="1">
      <c r="C1837" s="97" t="str">
        <f t="shared" si="30"/>
        <v/>
      </c>
    </row>
    <row r="1838" spans="3:3" ht="15" customHeight="1">
      <c r="C1838" s="97" t="str">
        <f t="shared" si="30"/>
        <v/>
      </c>
    </row>
    <row r="1839" spans="3:3" ht="15" customHeight="1">
      <c r="C1839" s="97" t="str">
        <f t="shared" si="30"/>
        <v/>
      </c>
    </row>
    <row r="1840" spans="3:3" ht="15" customHeight="1">
      <c r="C1840" s="97" t="str">
        <f t="shared" si="30"/>
        <v/>
      </c>
    </row>
    <row r="1841" spans="3:3" ht="15" customHeight="1">
      <c r="C1841" s="97" t="str">
        <f t="shared" si="30"/>
        <v/>
      </c>
    </row>
    <row r="1842" spans="3:3" ht="15" customHeight="1">
      <c r="C1842" s="97" t="str">
        <f t="shared" si="30"/>
        <v/>
      </c>
    </row>
    <row r="1843" spans="3:3" ht="15" customHeight="1">
      <c r="C1843" s="97" t="str">
        <f t="shared" si="30"/>
        <v/>
      </c>
    </row>
    <row r="1844" spans="3:3" ht="15" customHeight="1">
      <c r="C1844" s="97" t="str">
        <f t="shared" si="30"/>
        <v/>
      </c>
    </row>
    <row r="1845" spans="3:3" ht="15" customHeight="1">
      <c r="C1845" s="97" t="str">
        <f t="shared" si="30"/>
        <v/>
      </c>
    </row>
    <row r="1846" spans="3:3" ht="15" customHeight="1">
      <c r="C1846" s="97" t="str">
        <f t="shared" si="30"/>
        <v/>
      </c>
    </row>
    <row r="1847" spans="3:3" ht="15" customHeight="1">
      <c r="C1847" s="97" t="str">
        <f t="shared" si="30"/>
        <v/>
      </c>
    </row>
    <row r="1848" spans="3:3" ht="15" customHeight="1">
      <c r="C1848" s="97" t="str">
        <f t="shared" si="30"/>
        <v/>
      </c>
    </row>
    <row r="1849" spans="3:3" ht="15" customHeight="1">
      <c r="C1849" s="97" t="str">
        <f t="shared" si="30"/>
        <v/>
      </c>
    </row>
    <row r="1850" spans="3:3" ht="15" customHeight="1">
      <c r="C1850" s="97" t="str">
        <f t="shared" si="30"/>
        <v/>
      </c>
    </row>
    <row r="1851" spans="3:3" ht="15" customHeight="1">
      <c r="C1851" s="97" t="str">
        <f t="shared" si="30"/>
        <v/>
      </c>
    </row>
    <row r="1852" spans="3:3" ht="15" customHeight="1">
      <c r="C1852" s="97" t="str">
        <f t="shared" si="30"/>
        <v/>
      </c>
    </row>
    <row r="1853" spans="3:3" ht="15" customHeight="1">
      <c r="C1853" s="97" t="str">
        <f t="shared" si="30"/>
        <v/>
      </c>
    </row>
    <row r="1854" spans="3:3" ht="15" customHeight="1">
      <c r="C1854" s="97" t="str">
        <f t="shared" si="30"/>
        <v/>
      </c>
    </row>
    <row r="1855" spans="3:3" ht="15" customHeight="1">
      <c r="C1855" s="97" t="str">
        <f t="shared" si="30"/>
        <v/>
      </c>
    </row>
    <row r="1856" spans="3:3" ht="15" customHeight="1">
      <c r="C1856" s="97" t="str">
        <f t="shared" si="30"/>
        <v/>
      </c>
    </row>
    <row r="1857" spans="3:3" ht="15" customHeight="1">
      <c r="C1857" s="97" t="str">
        <f t="shared" si="30"/>
        <v/>
      </c>
    </row>
    <row r="1858" spans="3:3" ht="15" customHeight="1">
      <c r="C1858" s="97" t="str">
        <f t="shared" si="30"/>
        <v/>
      </c>
    </row>
    <row r="1859" spans="3:3" ht="15" customHeight="1">
      <c r="C1859" s="97" t="str">
        <f t="shared" si="30"/>
        <v/>
      </c>
    </row>
    <row r="1860" spans="3:3" ht="15" customHeight="1">
      <c r="C1860" s="97" t="str">
        <f t="shared" si="30"/>
        <v/>
      </c>
    </row>
    <row r="1861" spans="3:3" ht="15" customHeight="1">
      <c r="C1861" s="97" t="str">
        <f t="shared" si="30"/>
        <v/>
      </c>
    </row>
    <row r="1862" spans="3:3" ht="15" customHeight="1">
      <c r="C1862" s="97" t="str">
        <f t="shared" si="30"/>
        <v/>
      </c>
    </row>
    <row r="1863" spans="3:3" ht="15" customHeight="1">
      <c r="C1863" s="97" t="str">
        <f t="shared" si="30"/>
        <v/>
      </c>
    </row>
    <row r="1864" spans="3:3" ht="15" customHeight="1">
      <c r="C1864" s="97" t="str">
        <f t="shared" si="30"/>
        <v/>
      </c>
    </row>
    <row r="1865" spans="3:3" ht="15" customHeight="1">
      <c r="C1865" s="97" t="str">
        <f t="shared" si="30"/>
        <v/>
      </c>
    </row>
    <row r="1866" spans="3:3" ht="15" customHeight="1">
      <c r="C1866" s="97" t="str">
        <f t="shared" si="30"/>
        <v/>
      </c>
    </row>
    <row r="1867" spans="3:3" ht="15" customHeight="1">
      <c r="C1867" s="97" t="str">
        <f t="shared" si="30"/>
        <v/>
      </c>
    </row>
    <row r="1868" spans="3:3" ht="15" customHeight="1">
      <c r="C1868" s="97" t="str">
        <f t="shared" si="30"/>
        <v/>
      </c>
    </row>
    <row r="1869" spans="3:3" ht="15" customHeight="1">
      <c r="C1869" s="97" t="str">
        <f t="shared" si="30"/>
        <v/>
      </c>
    </row>
    <row r="1870" spans="3:3" ht="15" customHeight="1">
      <c r="C1870" s="97" t="str">
        <f t="shared" si="30"/>
        <v/>
      </c>
    </row>
    <row r="1871" spans="3:3" ht="15" customHeight="1">
      <c r="C1871" s="97" t="str">
        <f t="shared" si="30"/>
        <v/>
      </c>
    </row>
    <row r="1872" spans="3:3" ht="15" customHeight="1">
      <c r="C1872" s="97" t="str">
        <f t="shared" si="30"/>
        <v/>
      </c>
    </row>
    <row r="1873" spans="3:3" ht="15" customHeight="1">
      <c r="C1873" s="97" t="str">
        <f t="shared" ref="C1873:C1936" si="31">IF(B1873&lt;&gt;"",TEXT(WEEKDAY(B1873),"dddd"),"")</f>
        <v/>
      </c>
    </row>
    <row r="1874" spans="3:3" ht="15" customHeight="1">
      <c r="C1874" s="97" t="str">
        <f t="shared" si="31"/>
        <v/>
      </c>
    </row>
    <row r="1875" spans="3:3" ht="15" customHeight="1">
      <c r="C1875" s="97" t="str">
        <f t="shared" si="31"/>
        <v/>
      </c>
    </row>
    <row r="1876" spans="3:3" ht="15" customHeight="1">
      <c r="C1876" s="97" t="str">
        <f t="shared" si="31"/>
        <v/>
      </c>
    </row>
    <row r="1877" spans="3:3" ht="15" customHeight="1">
      <c r="C1877" s="97" t="str">
        <f t="shared" si="31"/>
        <v/>
      </c>
    </row>
    <row r="1878" spans="3:3" ht="15" customHeight="1">
      <c r="C1878" s="97" t="str">
        <f t="shared" si="31"/>
        <v/>
      </c>
    </row>
    <row r="1879" spans="3:3" ht="15" customHeight="1">
      <c r="C1879" s="97" t="str">
        <f t="shared" si="31"/>
        <v/>
      </c>
    </row>
    <row r="1880" spans="3:3" ht="15" customHeight="1">
      <c r="C1880" s="97" t="str">
        <f t="shared" si="31"/>
        <v/>
      </c>
    </row>
    <row r="1881" spans="3:3" ht="15" customHeight="1">
      <c r="C1881" s="97" t="str">
        <f t="shared" si="31"/>
        <v/>
      </c>
    </row>
    <row r="1882" spans="3:3" ht="15" customHeight="1">
      <c r="C1882" s="97" t="str">
        <f t="shared" si="31"/>
        <v/>
      </c>
    </row>
    <row r="1883" spans="3:3" ht="15" customHeight="1">
      <c r="C1883" s="97" t="str">
        <f t="shared" si="31"/>
        <v/>
      </c>
    </row>
    <row r="1884" spans="3:3" ht="15" customHeight="1">
      <c r="C1884" s="97" t="str">
        <f t="shared" si="31"/>
        <v/>
      </c>
    </row>
    <row r="1885" spans="3:3" ht="15" customHeight="1">
      <c r="C1885" s="97" t="str">
        <f t="shared" si="31"/>
        <v/>
      </c>
    </row>
    <row r="1886" spans="3:3" ht="15" customHeight="1">
      <c r="C1886" s="97" t="str">
        <f t="shared" si="31"/>
        <v/>
      </c>
    </row>
    <row r="1887" spans="3:3" ht="15" customHeight="1">
      <c r="C1887" s="97" t="str">
        <f t="shared" si="31"/>
        <v/>
      </c>
    </row>
    <row r="1888" spans="3:3" ht="15" customHeight="1">
      <c r="C1888" s="97" t="str">
        <f t="shared" si="31"/>
        <v/>
      </c>
    </row>
    <row r="1889" spans="3:3" ht="15" customHeight="1">
      <c r="C1889" s="97" t="str">
        <f t="shared" si="31"/>
        <v/>
      </c>
    </row>
    <row r="1890" spans="3:3" ht="15" customHeight="1">
      <c r="C1890" s="97" t="str">
        <f t="shared" si="31"/>
        <v/>
      </c>
    </row>
    <row r="1891" spans="3:3" ht="15" customHeight="1">
      <c r="C1891" s="97" t="str">
        <f t="shared" si="31"/>
        <v/>
      </c>
    </row>
    <row r="1892" spans="3:3" ht="15" customHeight="1">
      <c r="C1892" s="97" t="str">
        <f t="shared" si="31"/>
        <v/>
      </c>
    </row>
    <row r="1893" spans="3:3" ht="15" customHeight="1">
      <c r="C1893" s="97" t="str">
        <f t="shared" si="31"/>
        <v/>
      </c>
    </row>
    <row r="1894" spans="3:3" ht="15" customHeight="1">
      <c r="C1894" s="97" t="str">
        <f t="shared" si="31"/>
        <v/>
      </c>
    </row>
    <row r="1895" spans="3:3" ht="15" customHeight="1">
      <c r="C1895" s="97" t="str">
        <f t="shared" si="31"/>
        <v/>
      </c>
    </row>
    <row r="1896" spans="3:3" ht="15" customHeight="1">
      <c r="C1896" s="97" t="str">
        <f t="shared" si="31"/>
        <v/>
      </c>
    </row>
    <row r="1897" spans="3:3" ht="15" customHeight="1">
      <c r="C1897" s="97" t="str">
        <f t="shared" si="31"/>
        <v/>
      </c>
    </row>
    <row r="1898" spans="3:3" ht="15" customHeight="1">
      <c r="C1898" s="97" t="str">
        <f t="shared" si="31"/>
        <v/>
      </c>
    </row>
    <row r="1899" spans="3:3" ht="15" customHeight="1">
      <c r="C1899" s="97" t="str">
        <f t="shared" si="31"/>
        <v/>
      </c>
    </row>
    <row r="1900" spans="3:3" ht="15" customHeight="1">
      <c r="C1900" s="97" t="str">
        <f t="shared" si="31"/>
        <v/>
      </c>
    </row>
    <row r="1901" spans="3:3" ht="15" customHeight="1">
      <c r="C1901" s="97" t="str">
        <f t="shared" si="31"/>
        <v/>
      </c>
    </row>
    <row r="1902" spans="3:3" ht="15" customHeight="1">
      <c r="C1902" s="97" t="str">
        <f t="shared" si="31"/>
        <v/>
      </c>
    </row>
    <row r="1903" spans="3:3" ht="15" customHeight="1">
      <c r="C1903" s="97" t="str">
        <f t="shared" si="31"/>
        <v/>
      </c>
    </row>
    <row r="1904" spans="3:3" ht="15" customHeight="1">
      <c r="C1904" s="97" t="str">
        <f t="shared" si="31"/>
        <v/>
      </c>
    </row>
    <row r="1905" spans="3:3" ht="15" customHeight="1">
      <c r="C1905" s="97" t="str">
        <f t="shared" si="31"/>
        <v/>
      </c>
    </row>
    <row r="1906" spans="3:3" ht="15" customHeight="1">
      <c r="C1906" s="97" t="str">
        <f t="shared" si="31"/>
        <v/>
      </c>
    </row>
    <row r="1907" spans="3:3" ht="15" customHeight="1">
      <c r="C1907" s="97" t="str">
        <f t="shared" si="31"/>
        <v/>
      </c>
    </row>
    <row r="1908" spans="3:3" ht="15" customHeight="1">
      <c r="C1908" s="97" t="str">
        <f t="shared" si="31"/>
        <v/>
      </c>
    </row>
    <row r="1909" spans="3:3" ht="15" customHeight="1">
      <c r="C1909" s="97" t="str">
        <f t="shared" si="31"/>
        <v/>
      </c>
    </row>
    <row r="1910" spans="3:3" ht="15" customHeight="1">
      <c r="C1910" s="97" t="str">
        <f t="shared" si="31"/>
        <v/>
      </c>
    </row>
    <row r="1911" spans="3:3" ht="15" customHeight="1">
      <c r="C1911" s="97" t="str">
        <f t="shared" si="31"/>
        <v/>
      </c>
    </row>
    <row r="1912" spans="3:3" ht="15" customHeight="1">
      <c r="C1912" s="97" t="str">
        <f t="shared" si="31"/>
        <v/>
      </c>
    </row>
    <row r="1913" spans="3:3" ht="15" customHeight="1">
      <c r="C1913" s="97" t="str">
        <f t="shared" si="31"/>
        <v/>
      </c>
    </row>
    <row r="1914" spans="3:3" ht="15" customHeight="1">
      <c r="C1914" s="97" t="str">
        <f t="shared" si="31"/>
        <v/>
      </c>
    </row>
    <row r="1915" spans="3:3" ht="15" customHeight="1">
      <c r="C1915" s="97" t="str">
        <f t="shared" si="31"/>
        <v/>
      </c>
    </row>
    <row r="1916" spans="3:3" ht="15" customHeight="1">
      <c r="C1916" s="97" t="str">
        <f t="shared" si="31"/>
        <v/>
      </c>
    </row>
    <row r="1917" spans="3:3" ht="15" customHeight="1">
      <c r="C1917" s="97" t="str">
        <f t="shared" si="31"/>
        <v/>
      </c>
    </row>
    <row r="1918" spans="3:3" ht="15" customHeight="1">
      <c r="C1918" s="97" t="str">
        <f t="shared" si="31"/>
        <v/>
      </c>
    </row>
    <row r="1919" spans="3:3" ht="15" customHeight="1">
      <c r="C1919" s="97" t="str">
        <f t="shared" si="31"/>
        <v/>
      </c>
    </row>
    <row r="1920" spans="3:3" ht="15" customHeight="1">
      <c r="C1920" s="97" t="str">
        <f t="shared" si="31"/>
        <v/>
      </c>
    </row>
    <row r="1921" spans="3:3" ht="15" customHeight="1">
      <c r="C1921" s="97" t="str">
        <f t="shared" si="31"/>
        <v/>
      </c>
    </row>
    <row r="1922" spans="3:3" ht="15" customHeight="1">
      <c r="C1922" s="97" t="str">
        <f t="shared" si="31"/>
        <v/>
      </c>
    </row>
    <row r="1923" spans="3:3" ht="15" customHeight="1">
      <c r="C1923" s="97" t="str">
        <f t="shared" si="31"/>
        <v/>
      </c>
    </row>
    <row r="1924" spans="3:3" ht="15" customHeight="1">
      <c r="C1924" s="97" t="str">
        <f t="shared" si="31"/>
        <v/>
      </c>
    </row>
    <row r="1925" spans="3:3" ht="15" customHeight="1">
      <c r="C1925" s="97" t="str">
        <f t="shared" si="31"/>
        <v/>
      </c>
    </row>
    <row r="1926" spans="3:3" ht="15" customHeight="1">
      <c r="C1926" s="97" t="str">
        <f t="shared" si="31"/>
        <v/>
      </c>
    </row>
    <row r="1927" spans="3:3" ht="15" customHeight="1">
      <c r="C1927" s="97" t="str">
        <f t="shared" si="31"/>
        <v/>
      </c>
    </row>
    <row r="1928" spans="3:3" ht="15" customHeight="1">
      <c r="C1928" s="97" t="str">
        <f t="shared" si="31"/>
        <v/>
      </c>
    </row>
    <row r="1929" spans="3:3" ht="15" customHeight="1">
      <c r="C1929" s="97" t="str">
        <f t="shared" si="31"/>
        <v/>
      </c>
    </row>
    <row r="1930" spans="3:3" ht="15" customHeight="1">
      <c r="C1930" s="97" t="str">
        <f t="shared" si="31"/>
        <v/>
      </c>
    </row>
    <row r="1931" spans="3:3" ht="15" customHeight="1">
      <c r="C1931" s="97" t="str">
        <f t="shared" si="31"/>
        <v/>
      </c>
    </row>
    <row r="1932" spans="3:3" ht="15" customHeight="1">
      <c r="C1932" s="97" t="str">
        <f t="shared" si="31"/>
        <v/>
      </c>
    </row>
    <row r="1933" spans="3:3" ht="15" customHeight="1">
      <c r="C1933" s="97" t="str">
        <f t="shared" si="31"/>
        <v/>
      </c>
    </row>
    <row r="1934" spans="3:3" ht="15" customHeight="1">
      <c r="C1934" s="97" t="str">
        <f t="shared" si="31"/>
        <v/>
      </c>
    </row>
    <row r="1935" spans="3:3" ht="15" customHeight="1">
      <c r="C1935" s="97" t="str">
        <f t="shared" si="31"/>
        <v/>
      </c>
    </row>
    <row r="1936" spans="3:3" ht="15" customHeight="1">
      <c r="C1936" s="97" t="str">
        <f t="shared" si="31"/>
        <v/>
      </c>
    </row>
    <row r="1937" spans="3:3" ht="15" customHeight="1">
      <c r="C1937" s="97" t="str">
        <f t="shared" ref="C1937:C2000" si="32">IF(B1937&lt;&gt;"",TEXT(WEEKDAY(B1937),"dddd"),"")</f>
        <v/>
      </c>
    </row>
    <row r="1938" spans="3:3" ht="15" customHeight="1">
      <c r="C1938" s="97" t="str">
        <f t="shared" si="32"/>
        <v/>
      </c>
    </row>
    <row r="1939" spans="3:3" ht="15" customHeight="1">
      <c r="C1939" s="97" t="str">
        <f t="shared" si="32"/>
        <v/>
      </c>
    </row>
    <row r="1940" spans="3:3" ht="15" customHeight="1">
      <c r="C1940" s="97" t="str">
        <f t="shared" si="32"/>
        <v/>
      </c>
    </row>
    <row r="1941" spans="3:3" ht="15" customHeight="1">
      <c r="C1941" s="97" t="str">
        <f t="shared" si="32"/>
        <v/>
      </c>
    </row>
    <row r="1942" spans="3:3" ht="15" customHeight="1">
      <c r="C1942" s="97" t="str">
        <f t="shared" si="32"/>
        <v/>
      </c>
    </row>
    <row r="1943" spans="3:3" ht="15" customHeight="1">
      <c r="C1943" s="97" t="str">
        <f t="shared" si="32"/>
        <v/>
      </c>
    </row>
    <row r="1944" spans="3:3" ht="15" customHeight="1">
      <c r="C1944" s="97" t="str">
        <f t="shared" si="32"/>
        <v/>
      </c>
    </row>
    <row r="1945" spans="3:3" ht="15" customHeight="1">
      <c r="C1945" s="97" t="str">
        <f t="shared" si="32"/>
        <v/>
      </c>
    </row>
    <row r="1946" spans="3:3" ht="15" customHeight="1">
      <c r="C1946" s="97" t="str">
        <f t="shared" si="32"/>
        <v/>
      </c>
    </row>
    <row r="1947" spans="3:3" ht="15" customHeight="1">
      <c r="C1947" s="97" t="str">
        <f t="shared" si="32"/>
        <v/>
      </c>
    </row>
    <row r="1948" spans="3:3" ht="15" customHeight="1">
      <c r="C1948" s="97" t="str">
        <f t="shared" si="32"/>
        <v/>
      </c>
    </row>
    <row r="1949" spans="3:3" ht="15" customHeight="1">
      <c r="C1949" s="97" t="str">
        <f t="shared" si="32"/>
        <v/>
      </c>
    </row>
    <row r="1950" spans="3:3" ht="15" customHeight="1">
      <c r="C1950" s="97" t="str">
        <f t="shared" si="32"/>
        <v/>
      </c>
    </row>
    <row r="1951" spans="3:3" ht="15" customHeight="1">
      <c r="C1951" s="97" t="str">
        <f t="shared" si="32"/>
        <v/>
      </c>
    </row>
    <row r="1952" spans="3:3" ht="15" customHeight="1">
      <c r="C1952" s="97" t="str">
        <f t="shared" si="32"/>
        <v/>
      </c>
    </row>
    <row r="1953" spans="3:3" ht="15" customHeight="1">
      <c r="C1953" s="97" t="str">
        <f t="shared" si="32"/>
        <v/>
      </c>
    </row>
    <row r="1954" spans="3:3" ht="15" customHeight="1">
      <c r="C1954" s="97" t="str">
        <f t="shared" si="32"/>
        <v/>
      </c>
    </row>
    <row r="1955" spans="3:3" ht="15" customHeight="1">
      <c r="C1955" s="97" t="str">
        <f t="shared" si="32"/>
        <v/>
      </c>
    </row>
    <row r="1956" spans="3:3" ht="15" customHeight="1">
      <c r="C1956" s="97" t="str">
        <f t="shared" si="32"/>
        <v/>
      </c>
    </row>
    <row r="1957" spans="3:3" ht="15" customHeight="1">
      <c r="C1957" s="97" t="str">
        <f t="shared" si="32"/>
        <v/>
      </c>
    </row>
    <row r="1958" spans="3:3" ht="15" customHeight="1">
      <c r="C1958" s="97" t="str">
        <f t="shared" si="32"/>
        <v/>
      </c>
    </row>
    <row r="1959" spans="3:3" ht="15" customHeight="1">
      <c r="C1959" s="97" t="str">
        <f t="shared" si="32"/>
        <v/>
      </c>
    </row>
    <row r="1960" spans="3:3" ht="15" customHeight="1">
      <c r="C1960" s="97" t="str">
        <f t="shared" si="32"/>
        <v/>
      </c>
    </row>
    <row r="1961" spans="3:3" ht="15" customHeight="1">
      <c r="C1961" s="97" t="str">
        <f t="shared" si="32"/>
        <v/>
      </c>
    </row>
    <row r="1962" spans="3:3" ht="15" customHeight="1">
      <c r="C1962" s="97" t="str">
        <f t="shared" si="32"/>
        <v/>
      </c>
    </row>
    <row r="1963" spans="3:3" ht="15" customHeight="1">
      <c r="C1963" s="97" t="str">
        <f t="shared" si="32"/>
        <v/>
      </c>
    </row>
    <row r="1964" spans="3:3" ht="15" customHeight="1">
      <c r="C1964" s="97" t="str">
        <f t="shared" si="32"/>
        <v/>
      </c>
    </row>
    <row r="1965" spans="3:3" ht="15" customHeight="1">
      <c r="C1965" s="97" t="str">
        <f t="shared" si="32"/>
        <v/>
      </c>
    </row>
    <row r="1966" spans="3:3" ht="15" customHeight="1">
      <c r="C1966" s="97" t="str">
        <f t="shared" si="32"/>
        <v/>
      </c>
    </row>
    <row r="1967" spans="3:3" ht="15" customHeight="1">
      <c r="C1967" s="97" t="str">
        <f t="shared" si="32"/>
        <v/>
      </c>
    </row>
    <row r="1968" spans="3:3" ht="15" customHeight="1">
      <c r="C1968" s="97" t="str">
        <f t="shared" si="32"/>
        <v/>
      </c>
    </row>
    <row r="1969" spans="3:3" ht="15" customHeight="1">
      <c r="C1969" s="97" t="str">
        <f t="shared" si="32"/>
        <v/>
      </c>
    </row>
    <row r="1970" spans="3:3" ht="15" customHeight="1">
      <c r="C1970" s="97" t="str">
        <f t="shared" si="32"/>
        <v/>
      </c>
    </row>
    <row r="1971" spans="3:3" ht="15" customHeight="1">
      <c r="C1971" s="97" t="str">
        <f t="shared" si="32"/>
        <v/>
      </c>
    </row>
    <row r="1972" spans="3:3" ht="15" customHeight="1">
      <c r="C1972" s="97" t="str">
        <f t="shared" si="32"/>
        <v/>
      </c>
    </row>
    <row r="1973" spans="3:3" ht="15" customHeight="1">
      <c r="C1973" s="97" t="str">
        <f t="shared" si="32"/>
        <v/>
      </c>
    </row>
    <row r="1974" spans="3:3" ht="15" customHeight="1">
      <c r="C1974" s="97" t="str">
        <f t="shared" si="32"/>
        <v/>
      </c>
    </row>
    <row r="1975" spans="3:3" ht="15" customHeight="1">
      <c r="C1975" s="97" t="str">
        <f t="shared" si="32"/>
        <v/>
      </c>
    </row>
    <row r="1976" spans="3:3" ht="15" customHeight="1">
      <c r="C1976" s="97" t="str">
        <f t="shared" si="32"/>
        <v/>
      </c>
    </row>
    <row r="1977" spans="3:3" ht="15" customHeight="1">
      <c r="C1977" s="97" t="str">
        <f t="shared" si="32"/>
        <v/>
      </c>
    </row>
    <row r="1978" spans="3:3" ht="15" customHeight="1">
      <c r="C1978" s="97" t="str">
        <f t="shared" si="32"/>
        <v/>
      </c>
    </row>
    <row r="1979" spans="3:3" ht="15" customHeight="1">
      <c r="C1979" s="97" t="str">
        <f t="shared" si="32"/>
        <v/>
      </c>
    </row>
    <row r="1980" spans="3:3" ht="15" customHeight="1">
      <c r="C1980" s="97" t="str">
        <f t="shared" si="32"/>
        <v/>
      </c>
    </row>
    <row r="1981" spans="3:3" ht="15" customHeight="1">
      <c r="C1981" s="97" t="str">
        <f t="shared" si="32"/>
        <v/>
      </c>
    </row>
    <row r="1982" spans="3:3" ht="15" customHeight="1">
      <c r="C1982" s="97" t="str">
        <f t="shared" si="32"/>
        <v/>
      </c>
    </row>
    <row r="1983" spans="3:3" ht="15" customHeight="1">
      <c r="C1983" s="97" t="str">
        <f t="shared" si="32"/>
        <v/>
      </c>
    </row>
    <row r="1984" spans="3:3" ht="15" customHeight="1">
      <c r="C1984" s="97" t="str">
        <f t="shared" si="32"/>
        <v/>
      </c>
    </row>
    <row r="1985" spans="3:3" ht="15" customHeight="1">
      <c r="C1985" s="97" t="str">
        <f t="shared" si="32"/>
        <v/>
      </c>
    </row>
    <row r="1986" spans="3:3" ht="15" customHeight="1">
      <c r="C1986" s="97" t="str">
        <f t="shared" si="32"/>
        <v/>
      </c>
    </row>
    <row r="1987" spans="3:3" ht="15" customHeight="1">
      <c r="C1987" s="97" t="str">
        <f t="shared" si="32"/>
        <v/>
      </c>
    </row>
    <row r="1988" spans="3:3" ht="15" customHeight="1">
      <c r="C1988" s="97" t="str">
        <f t="shared" si="32"/>
        <v/>
      </c>
    </row>
    <row r="1989" spans="3:3" ht="15" customHeight="1">
      <c r="C1989" s="97" t="str">
        <f t="shared" si="32"/>
        <v/>
      </c>
    </row>
    <row r="1990" spans="3:3" ht="15" customHeight="1">
      <c r="C1990" s="97" t="str">
        <f t="shared" si="32"/>
        <v/>
      </c>
    </row>
    <row r="1991" spans="3:3" ht="15" customHeight="1">
      <c r="C1991" s="97" t="str">
        <f t="shared" si="32"/>
        <v/>
      </c>
    </row>
    <row r="1992" spans="3:3" ht="15" customHeight="1">
      <c r="C1992" s="97" t="str">
        <f t="shared" si="32"/>
        <v/>
      </c>
    </row>
    <row r="1993" spans="3:3" ht="15" customHeight="1">
      <c r="C1993" s="97" t="str">
        <f t="shared" si="32"/>
        <v/>
      </c>
    </row>
    <row r="1994" spans="3:3" ht="15" customHeight="1">
      <c r="C1994" s="97" t="str">
        <f t="shared" si="32"/>
        <v/>
      </c>
    </row>
    <row r="1995" spans="3:3" ht="15" customHeight="1">
      <c r="C1995" s="97" t="str">
        <f t="shared" si="32"/>
        <v/>
      </c>
    </row>
    <row r="1996" spans="3:3" ht="15" customHeight="1">
      <c r="C1996" s="97" t="str">
        <f t="shared" si="32"/>
        <v/>
      </c>
    </row>
    <row r="1997" spans="3:3" ht="15" customHeight="1">
      <c r="C1997" s="97" t="str">
        <f t="shared" si="32"/>
        <v/>
      </c>
    </row>
    <row r="1998" spans="3:3" ht="15" customHeight="1">
      <c r="C1998" s="97" t="str">
        <f t="shared" si="32"/>
        <v/>
      </c>
    </row>
    <row r="1999" spans="3:3" ht="15" customHeight="1">
      <c r="C1999" s="97" t="str">
        <f t="shared" si="32"/>
        <v/>
      </c>
    </row>
    <row r="2000" spans="3:3" ht="15" customHeight="1">
      <c r="C2000" s="97" t="str">
        <f t="shared" si="32"/>
        <v/>
      </c>
    </row>
    <row r="2001" spans="3:3" ht="15" customHeight="1">
      <c r="C2001" s="97" t="str">
        <f t="shared" ref="C2001:C2064" si="33">IF(B2001&lt;&gt;"",TEXT(WEEKDAY(B2001),"dddd"),"")</f>
        <v/>
      </c>
    </row>
    <row r="2002" spans="3:3" ht="15" customHeight="1">
      <c r="C2002" s="97" t="str">
        <f t="shared" si="33"/>
        <v/>
      </c>
    </row>
    <row r="2003" spans="3:3" ht="15" customHeight="1">
      <c r="C2003" s="97" t="str">
        <f t="shared" si="33"/>
        <v/>
      </c>
    </row>
    <row r="2004" spans="3:3" ht="15" customHeight="1">
      <c r="C2004" s="97" t="str">
        <f t="shared" si="33"/>
        <v/>
      </c>
    </row>
    <row r="2005" spans="3:3" ht="15" customHeight="1">
      <c r="C2005" s="97" t="str">
        <f t="shared" si="33"/>
        <v/>
      </c>
    </row>
    <row r="2006" spans="3:3" ht="15" customHeight="1">
      <c r="C2006" s="97" t="str">
        <f t="shared" si="33"/>
        <v/>
      </c>
    </row>
    <row r="2007" spans="3:3" ht="15" customHeight="1">
      <c r="C2007" s="97" t="str">
        <f t="shared" si="33"/>
        <v/>
      </c>
    </row>
    <row r="2008" spans="3:3" ht="15" customHeight="1">
      <c r="C2008" s="97" t="str">
        <f t="shared" si="33"/>
        <v/>
      </c>
    </row>
    <row r="2009" spans="3:3" ht="15" customHeight="1">
      <c r="C2009" s="97" t="str">
        <f t="shared" si="33"/>
        <v/>
      </c>
    </row>
    <row r="2010" spans="3:3" ht="15" customHeight="1">
      <c r="C2010" s="97" t="str">
        <f t="shared" si="33"/>
        <v/>
      </c>
    </row>
    <row r="2011" spans="3:3" ht="15" customHeight="1">
      <c r="C2011" s="97" t="str">
        <f t="shared" si="33"/>
        <v/>
      </c>
    </row>
    <row r="2012" spans="3:3" ht="15" customHeight="1">
      <c r="C2012" s="97" t="str">
        <f t="shared" si="33"/>
        <v/>
      </c>
    </row>
    <row r="2013" spans="3:3" ht="15" customHeight="1">
      <c r="C2013" s="97" t="str">
        <f t="shared" si="33"/>
        <v/>
      </c>
    </row>
    <row r="2014" spans="3:3" ht="15" customHeight="1">
      <c r="C2014" s="97" t="str">
        <f t="shared" si="33"/>
        <v/>
      </c>
    </row>
    <row r="2015" spans="3:3" ht="15" customHeight="1">
      <c r="C2015" s="97" t="str">
        <f t="shared" si="33"/>
        <v/>
      </c>
    </row>
    <row r="2016" spans="3:3" ht="15" customHeight="1">
      <c r="C2016" s="97" t="str">
        <f t="shared" si="33"/>
        <v/>
      </c>
    </row>
    <row r="2017" spans="3:3" ht="15" customHeight="1">
      <c r="C2017" s="97" t="str">
        <f t="shared" si="33"/>
        <v/>
      </c>
    </row>
    <row r="2018" spans="3:3" ht="15" customHeight="1">
      <c r="C2018" s="97" t="str">
        <f t="shared" si="33"/>
        <v/>
      </c>
    </row>
    <row r="2019" spans="3:3" ht="15" customHeight="1">
      <c r="C2019" s="97" t="str">
        <f t="shared" si="33"/>
        <v/>
      </c>
    </row>
    <row r="2020" spans="3:3" ht="15" customHeight="1">
      <c r="C2020" s="97" t="str">
        <f t="shared" si="33"/>
        <v/>
      </c>
    </row>
    <row r="2021" spans="3:3" ht="15" customHeight="1">
      <c r="C2021" s="97" t="str">
        <f t="shared" si="33"/>
        <v/>
      </c>
    </row>
    <row r="2022" spans="3:3" ht="15" customHeight="1">
      <c r="C2022" s="97" t="str">
        <f t="shared" si="33"/>
        <v/>
      </c>
    </row>
    <row r="2023" spans="3:3" ht="15" customHeight="1">
      <c r="C2023" s="97" t="str">
        <f t="shared" si="33"/>
        <v/>
      </c>
    </row>
    <row r="2024" spans="3:3" ht="15" customHeight="1">
      <c r="C2024" s="97" t="str">
        <f t="shared" si="33"/>
        <v/>
      </c>
    </row>
    <row r="2025" spans="3:3" ht="15" customHeight="1">
      <c r="C2025" s="97" t="str">
        <f t="shared" si="33"/>
        <v/>
      </c>
    </row>
    <row r="2026" spans="3:3" ht="15" customHeight="1">
      <c r="C2026" s="97" t="str">
        <f t="shared" si="33"/>
        <v/>
      </c>
    </row>
    <row r="2027" spans="3:3" ht="15" customHeight="1">
      <c r="C2027" s="97" t="str">
        <f t="shared" si="33"/>
        <v/>
      </c>
    </row>
    <row r="2028" spans="3:3" ht="15" customHeight="1">
      <c r="C2028" s="97" t="str">
        <f t="shared" si="33"/>
        <v/>
      </c>
    </row>
    <row r="2029" spans="3:3" ht="15" customHeight="1">
      <c r="C2029" s="97" t="str">
        <f t="shared" si="33"/>
        <v/>
      </c>
    </row>
    <row r="2030" spans="3:3" ht="15" customHeight="1">
      <c r="C2030" s="97" t="str">
        <f t="shared" si="33"/>
        <v/>
      </c>
    </row>
    <row r="2031" spans="3:3" ht="15" customHeight="1">
      <c r="C2031" s="97" t="str">
        <f t="shared" si="33"/>
        <v/>
      </c>
    </row>
    <row r="2032" spans="3:3" ht="15" customHeight="1">
      <c r="C2032" s="97" t="str">
        <f t="shared" si="33"/>
        <v/>
      </c>
    </row>
    <row r="2033" spans="3:3" ht="15" customHeight="1">
      <c r="C2033" s="97" t="str">
        <f t="shared" si="33"/>
        <v/>
      </c>
    </row>
    <row r="2034" spans="3:3" ht="15" customHeight="1">
      <c r="C2034" s="97" t="str">
        <f t="shared" si="33"/>
        <v/>
      </c>
    </row>
    <row r="2035" spans="3:3" ht="15" customHeight="1">
      <c r="C2035" s="97" t="str">
        <f t="shared" si="33"/>
        <v/>
      </c>
    </row>
    <row r="2036" spans="3:3" ht="15" customHeight="1">
      <c r="C2036" s="97" t="str">
        <f t="shared" si="33"/>
        <v/>
      </c>
    </row>
    <row r="2037" spans="3:3" ht="15" customHeight="1">
      <c r="C2037" s="97" t="str">
        <f t="shared" si="33"/>
        <v/>
      </c>
    </row>
    <row r="2038" spans="3:3" ht="15" customHeight="1">
      <c r="C2038" s="97" t="str">
        <f t="shared" si="33"/>
        <v/>
      </c>
    </row>
    <row r="2039" spans="3:3" ht="15" customHeight="1">
      <c r="C2039" s="97" t="str">
        <f t="shared" si="33"/>
        <v/>
      </c>
    </row>
    <row r="2040" spans="3:3" ht="15" customHeight="1">
      <c r="C2040" s="97" t="str">
        <f t="shared" si="33"/>
        <v/>
      </c>
    </row>
    <row r="2041" spans="3:3" ht="15" customHeight="1">
      <c r="C2041" s="97" t="str">
        <f t="shared" si="33"/>
        <v/>
      </c>
    </row>
    <row r="2042" spans="3:3" ht="15" customHeight="1">
      <c r="C2042" s="97" t="str">
        <f t="shared" si="33"/>
        <v/>
      </c>
    </row>
    <row r="2043" spans="3:3" ht="15" customHeight="1">
      <c r="C2043" s="97" t="str">
        <f t="shared" si="33"/>
        <v/>
      </c>
    </row>
    <row r="2044" spans="3:3" ht="15" customHeight="1">
      <c r="C2044" s="97" t="str">
        <f t="shared" si="33"/>
        <v/>
      </c>
    </row>
    <row r="2045" spans="3:3" ht="15" customHeight="1">
      <c r="C2045" s="97" t="str">
        <f t="shared" si="33"/>
        <v/>
      </c>
    </row>
    <row r="2046" spans="3:3" ht="15" customHeight="1">
      <c r="C2046" s="97" t="str">
        <f t="shared" si="33"/>
        <v/>
      </c>
    </row>
    <row r="2047" spans="3:3" ht="15" customHeight="1">
      <c r="C2047" s="97" t="str">
        <f t="shared" si="33"/>
        <v/>
      </c>
    </row>
    <row r="2048" spans="3:3" ht="15" customHeight="1">
      <c r="C2048" s="97" t="str">
        <f t="shared" si="33"/>
        <v/>
      </c>
    </row>
    <row r="2049" spans="3:3" ht="15" customHeight="1">
      <c r="C2049" s="97" t="str">
        <f t="shared" si="33"/>
        <v/>
      </c>
    </row>
    <row r="2050" spans="3:3" ht="15" customHeight="1">
      <c r="C2050" s="97" t="str">
        <f t="shared" si="33"/>
        <v/>
      </c>
    </row>
    <row r="2051" spans="3:3" ht="15" customHeight="1">
      <c r="C2051" s="97" t="str">
        <f t="shared" si="33"/>
        <v/>
      </c>
    </row>
    <row r="2052" spans="3:3" ht="15" customHeight="1">
      <c r="C2052" s="97" t="str">
        <f t="shared" si="33"/>
        <v/>
      </c>
    </row>
    <row r="2053" spans="3:3" ht="15" customHeight="1">
      <c r="C2053" s="97" t="str">
        <f t="shared" si="33"/>
        <v/>
      </c>
    </row>
    <row r="2054" spans="3:3" ht="15" customHeight="1">
      <c r="C2054" s="97" t="str">
        <f t="shared" si="33"/>
        <v/>
      </c>
    </row>
    <row r="2055" spans="3:3" ht="15" customHeight="1">
      <c r="C2055" s="97" t="str">
        <f t="shared" si="33"/>
        <v/>
      </c>
    </row>
    <row r="2056" spans="3:3" ht="15" customHeight="1">
      <c r="C2056" s="97" t="str">
        <f t="shared" si="33"/>
        <v/>
      </c>
    </row>
    <row r="2057" spans="3:3" ht="15" customHeight="1">
      <c r="C2057" s="97" t="str">
        <f t="shared" si="33"/>
        <v/>
      </c>
    </row>
    <row r="2058" spans="3:3" ht="15" customHeight="1">
      <c r="C2058" s="97" t="str">
        <f t="shared" si="33"/>
        <v/>
      </c>
    </row>
    <row r="2059" spans="3:3" ht="15" customHeight="1">
      <c r="C2059" s="97" t="str">
        <f t="shared" si="33"/>
        <v/>
      </c>
    </row>
    <row r="2060" spans="3:3" ht="15" customHeight="1">
      <c r="C2060" s="97" t="str">
        <f t="shared" si="33"/>
        <v/>
      </c>
    </row>
    <row r="2061" spans="3:3" ht="15" customHeight="1">
      <c r="C2061" s="97" t="str">
        <f t="shared" si="33"/>
        <v/>
      </c>
    </row>
    <row r="2062" spans="3:3" ht="15" customHeight="1">
      <c r="C2062" s="97" t="str">
        <f t="shared" si="33"/>
        <v/>
      </c>
    </row>
    <row r="2063" spans="3:3" ht="15" customHeight="1">
      <c r="C2063" s="97" t="str">
        <f t="shared" si="33"/>
        <v/>
      </c>
    </row>
    <row r="2064" spans="3:3" ht="15" customHeight="1">
      <c r="C2064" s="97" t="str">
        <f t="shared" si="33"/>
        <v/>
      </c>
    </row>
    <row r="2065" spans="3:3" ht="15" customHeight="1">
      <c r="C2065" s="97" t="str">
        <f t="shared" ref="C2065:C2128" si="34">IF(B2065&lt;&gt;"",TEXT(WEEKDAY(B2065),"dddd"),"")</f>
        <v/>
      </c>
    </row>
    <row r="2066" spans="3:3" ht="15" customHeight="1">
      <c r="C2066" s="97" t="str">
        <f t="shared" si="34"/>
        <v/>
      </c>
    </row>
    <row r="2067" spans="3:3" ht="15" customHeight="1">
      <c r="C2067" s="97" t="str">
        <f t="shared" si="34"/>
        <v/>
      </c>
    </row>
    <row r="2068" spans="3:3" ht="15" customHeight="1">
      <c r="C2068" s="97" t="str">
        <f t="shared" si="34"/>
        <v/>
      </c>
    </row>
    <row r="2069" spans="3:3" ht="15" customHeight="1">
      <c r="C2069" s="97" t="str">
        <f t="shared" si="34"/>
        <v/>
      </c>
    </row>
    <row r="2070" spans="3:3" ht="15" customHeight="1">
      <c r="C2070" s="97" t="str">
        <f t="shared" si="34"/>
        <v/>
      </c>
    </row>
    <row r="2071" spans="3:3" ht="15" customHeight="1">
      <c r="C2071" s="97" t="str">
        <f t="shared" si="34"/>
        <v/>
      </c>
    </row>
    <row r="2072" spans="3:3" ht="15" customHeight="1">
      <c r="C2072" s="97" t="str">
        <f t="shared" si="34"/>
        <v/>
      </c>
    </row>
    <row r="2073" spans="3:3" ht="15" customHeight="1">
      <c r="C2073" s="97" t="str">
        <f t="shared" si="34"/>
        <v/>
      </c>
    </row>
    <row r="2074" spans="3:3" ht="15" customHeight="1">
      <c r="C2074" s="97" t="str">
        <f t="shared" si="34"/>
        <v/>
      </c>
    </row>
    <row r="2075" spans="3:3" ht="15" customHeight="1">
      <c r="C2075" s="97" t="str">
        <f t="shared" si="34"/>
        <v/>
      </c>
    </row>
    <row r="2076" spans="3:3" ht="15" customHeight="1">
      <c r="C2076" s="97" t="str">
        <f t="shared" si="34"/>
        <v/>
      </c>
    </row>
    <row r="2077" spans="3:3" ht="15" customHeight="1">
      <c r="C2077" s="97" t="str">
        <f t="shared" si="34"/>
        <v/>
      </c>
    </row>
    <row r="2078" spans="3:3" ht="15" customHeight="1">
      <c r="C2078" s="97" t="str">
        <f t="shared" si="34"/>
        <v/>
      </c>
    </row>
    <row r="2079" spans="3:3" ht="15" customHeight="1">
      <c r="C2079" s="97" t="str">
        <f t="shared" si="34"/>
        <v/>
      </c>
    </row>
    <row r="2080" spans="3:3" ht="15" customHeight="1">
      <c r="C2080" s="97" t="str">
        <f t="shared" si="34"/>
        <v/>
      </c>
    </row>
    <row r="2081" spans="3:3" ht="15" customHeight="1">
      <c r="C2081" s="97" t="str">
        <f t="shared" si="34"/>
        <v/>
      </c>
    </row>
    <row r="2082" spans="3:3" ht="15" customHeight="1">
      <c r="C2082" s="97" t="str">
        <f t="shared" si="34"/>
        <v/>
      </c>
    </row>
    <row r="2083" spans="3:3" ht="15" customHeight="1">
      <c r="C2083" s="97" t="str">
        <f t="shared" si="34"/>
        <v/>
      </c>
    </row>
    <row r="2084" spans="3:3" ht="15" customHeight="1">
      <c r="C2084" s="97" t="str">
        <f t="shared" si="34"/>
        <v/>
      </c>
    </row>
    <row r="2085" spans="3:3" ht="15" customHeight="1">
      <c r="C2085" s="97" t="str">
        <f t="shared" si="34"/>
        <v/>
      </c>
    </row>
    <row r="2086" spans="3:3" ht="15" customHeight="1">
      <c r="C2086" s="97" t="str">
        <f t="shared" si="34"/>
        <v/>
      </c>
    </row>
    <row r="2087" spans="3:3" ht="15" customHeight="1">
      <c r="C2087" s="97" t="str">
        <f t="shared" si="34"/>
        <v/>
      </c>
    </row>
    <row r="2088" spans="3:3" ht="15" customHeight="1">
      <c r="C2088" s="97" t="str">
        <f t="shared" si="34"/>
        <v/>
      </c>
    </row>
    <row r="2089" spans="3:3" ht="15" customHeight="1">
      <c r="C2089" s="97" t="str">
        <f t="shared" si="34"/>
        <v/>
      </c>
    </row>
    <row r="2090" spans="3:3" ht="15" customHeight="1">
      <c r="C2090" s="97" t="str">
        <f t="shared" si="34"/>
        <v/>
      </c>
    </row>
    <row r="2091" spans="3:3" ht="15" customHeight="1">
      <c r="C2091" s="97" t="str">
        <f t="shared" si="34"/>
        <v/>
      </c>
    </row>
    <row r="2092" spans="3:3" ht="15" customHeight="1">
      <c r="C2092" s="97" t="str">
        <f t="shared" si="34"/>
        <v/>
      </c>
    </row>
    <row r="2093" spans="3:3" ht="15" customHeight="1">
      <c r="C2093" s="97" t="str">
        <f t="shared" si="34"/>
        <v/>
      </c>
    </row>
    <row r="2094" spans="3:3" ht="15" customHeight="1">
      <c r="C2094" s="97" t="str">
        <f t="shared" si="34"/>
        <v/>
      </c>
    </row>
    <row r="2095" spans="3:3" ht="15" customHeight="1">
      <c r="C2095" s="97" t="str">
        <f t="shared" si="34"/>
        <v/>
      </c>
    </row>
    <row r="2096" spans="3:3" ht="15" customHeight="1">
      <c r="C2096" s="97" t="str">
        <f t="shared" si="34"/>
        <v/>
      </c>
    </row>
    <row r="2097" spans="3:3" ht="15" customHeight="1">
      <c r="C2097" s="97" t="str">
        <f t="shared" si="34"/>
        <v/>
      </c>
    </row>
    <row r="2098" spans="3:3" ht="15" customHeight="1">
      <c r="C2098" s="97" t="str">
        <f t="shared" si="34"/>
        <v/>
      </c>
    </row>
    <row r="2099" spans="3:3" ht="15" customHeight="1">
      <c r="C2099" s="97" t="str">
        <f t="shared" si="34"/>
        <v/>
      </c>
    </row>
    <row r="2100" spans="3:3" ht="15" customHeight="1">
      <c r="C2100" s="97" t="str">
        <f t="shared" si="34"/>
        <v/>
      </c>
    </row>
    <row r="2101" spans="3:3" ht="15" customHeight="1">
      <c r="C2101" s="97" t="str">
        <f t="shared" si="34"/>
        <v/>
      </c>
    </row>
    <row r="2102" spans="3:3" ht="15" customHeight="1">
      <c r="C2102" s="97" t="str">
        <f t="shared" si="34"/>
        <v/>
      </c>
    </row>
    <row r="2103" spans="3:3" ht="15" customHeight="1">
      <c r="C2103" s="97" t="str">
        <f t="shared" si="34"/>
        <v/>
      </c>
    </row>
    <row r="2104" spans="3:3" ht="15" customHeight="1">
      <c r="C2104" s="97" t="str">
        <f t="shared" si="34"/>
        <v/>
      </c>
    </row>
    <row r="2105" spans="3:3" ht="15" customHeight="1">
      <c r="C2105" s="97" t="str">
        <f t="shared" si="34"/>
        <v/>
      </c>
    </row>
    <row r="2106" spans="3:3" ht="15" customHeight="1">
      <c r="C2106" s="97" t="str">
        <f t="shared" si="34"/>
        <v/>
      </c>
    </row>
    <row r="2107" spans="3:3" ht="15" customHeight="1">
      <c r="C2107" s="97" t="str">
        <f t="shared" si="34"/>
        <v/>
      </c>
    </row>
    <row r="2108" spans="3:3" ht="15" customHeight="1">
      <c r="C2108" s="97" t="str">
        <f t="shared" si="34"/>
        <v/>
      </c>
    </row>
    <row r="2109" spans="3:3" ht="15" customHeight="1">
      <c r="C2109" s="97" t="str">
        <f t="shared" si="34"/>
        <v/>
      </c>
    </row>
    <row r="2110" spans="3:3" ht="15" customHeight="1">
      <c r="C2110" s="97" t="str">
        <f t="shared" si="34"/>
        <v/>
      </c>
    </row>
    <row r="2111" spans="3:3" ht="15" customHeight="1">
      <c r="C2111" s="97" t="str">
        <f t="shared" si="34"/>
        <v/>
      </c>
    </row>
    <row r="2112" spans="3:3" ht="15" customHeight="1">
      <c r="C2112" s="97" t="str">
        <f t="shared" si="34"/>
        <v/>
      </c>
    </row>
    <row r="2113" spans="3:3" ht="15" customHeight="1">
      <c r="C2113" s="97" t="str">
        <f t="shared" si="34"/>
        <v/>
      </c>
    </row>
    <row r="2114" spans="3:3" ht="15" customHeight="1">
      <c r="C2114" s="97" t="str">
        <f t="shared" si="34"/>
        <v/>
      </c>
    </row>
    <row r="2115" spans="3:3" ht="15" customHeight="1">
      <c r="C2115" s="97" t="str">
        <f t="shared" si="34"/>
        <v/>
      </c>
    </row>
    <row r="2116" spans="3:3" ht="15" customHeight="1">
      <c r="C2116" s="97" t="str">
        <f t="shared" si="34"/>
        <v/>
      </c>
    </row>
    <row r="2117" spans="3:3" ht="15" customHeight="1">
      <c r="C2117" s="97" t="str">
        <f t="shared" si="34"/>
        <v/>
      </c>
    </row>
    <row r="2118" spans="3:3" ht="15" customHeight="1">
      <c r="C2118" s="97" t="str">
        <f t="shared" si="34"/>
        <v/>
      </c>
    </row>
    <row r="2119" spans="3:3" ht="15" customHeight="1">
      <c r="C2119" s="97" t="str">
        <f t="shared" si="34"/>
        <v/>
      </c>
    </row>
    <row r="2120" spans="3:3" ht="15" customHeight="1">
      <c r="C2120" s="97" t="str">
        <f t="shared" si="34"/>
        <v/>
      </c>
    </row>
    <row r="2121" spans="3:3" ht="15" customHeight="1">
      <c r="C2121" s="97" t="str">
        <f t="shared" si="34"/>
        <v/>
      </c>
    </row>
    <row r="2122" spans="3:3" ht="15" customHeight="1">
      <c r="C2122" s="97" t="str">
        <f t="shared" si="34"/>
        <v/>
      </c>
    </row>
    <row r="2123" spans="3:3" ht="15" customHeight="1">
      <c r="C2123" s="97" t="str">
        <f t="shared" si="34"/>
        <v/>
      </c>
    </row>
    <row r="2124" spans="3:3" ht="15" customHeight="1">
      <c r="C2124" s="97" t="str">
        <f t="shared" si="34"/>
        <v/>
      </c>
    </row>
    <row r="2125" spans="3:3" ht="15" customHeight="1">
      <c r="C2125" s="97" t="str">
        <f t="shared" si="34"/>
        <v/>
      </c>
    </row>
    <row r="2126" spans="3:3" ht="15" customHeight="1">
      <c r="C2126" s="97" t="str">
        <f t="shared" si="34"/>
        <v/>
      </c>
    </row>
    <row r="2127" spans="3:3" ht="15" customHeight="1">
      <c r="C2127" s="97" t="str">
        <f t="shared" si="34"/>
        <v/>
      </c>
    </row>
    <row r="2128" spans="3:3" ht="15" customHeight="1">
      <c r="C2128" s="97" t="str">
        <f t="shared" si="34"/>
        <v/>
      </c>
    </row>
    <row r="2129" spans="3:3" ht="15" customHeight="1">
      <c r="C2129" s="97" t="str">
        <f t="shared" ref="C2129:C2192" si="35">IF(B2129&lt;&gt;"",TEXT(WEEKDAY(B2129),"dddd"),"")</f>
        <v/>
      </c>
    </row>
    <row r="2130" spans="3:3" ht="15" customHeight="1">
      <c r="C2130" s="97" t="str">
        <f t="shared" si="35"/>
        <v/>
      </c>
    </row>
    <row r="2131" spans="3:3" ht="15" customHeight="1">
      <c r="C2131" s="97" t="str">
        <f t="shared" si="35"/>
        <v/>
      </c>
    </row>
    <row r="2132" spans="3:3" ht="15" customHeight="1">
      <c r="C2132" s="97" t="str">
        <f t="shared" si="35"/>
        <v/>
      </c>
    </row>
    <row r="2133" spans="3:3" ht="15" customHeight="1">
      <c r="C2133" s="97" t="str">
        <f t="shared" si="35"/>
        <v/>
      </c>
    </row>
    <row r="2134" spans="3:3" ht="15" customHeight="1">
      <c r="C2134" s="97" t="str">
        <f t="shared" si="35"/>
        <v/>
      </c>
    </row>
    <row r="2135" spans="3:3" ht="15" customHeight="1">
      <c r="C2135" s="97" t="str">
        <f t="shared" si="35"/>
        <v/>
      </c>
    </row>
    <row r="2136" spans="3:3" ht="15" customHeight="1">
      <c r="C2136" s="97" t="str">
        <f t="shared" si="35"/>
        <v/>
      </c>
    </row>
    <row r="2137" spans="3:3" ht="15" customHeight="1">
      <c r="C2137" s="97" t="str">
        <f t="shared" si="35"/>
        <v/>
      </c>
    </row>
    <row r="2138" spans="3:3" ht="15" customHeight="1">
      <c r="C2138" s="97" t="str">
        <f t="shared" si="35"/>
        <v/>
      </c>
    </row>
    <row r="2139" spans="3:3" ht="15" customHeight="1">
      <c r="C2139" s="97" t="str">
        <f t="shared" si="35"/>
        <v/>
      </c>
    </row>
    <row r="2140" spans="3:3" ht="15" customHeight="1">
      <c r="C2140" s="97" t="str">
        <f t="shared" si="35"/>
        <v/>
      </c>
    </row>
    <row r="2141" spans="3:3" ht="15" customHeight="1">
      <c r="C2141" s="97" t="str">
        <f t="shared" si="35"/>
        <v/>
      </c>
    </row>
    <row r="2142" spans="3:3" ht="15" customHeight="1">
      <c r="C2142" s="97" t="str">
        <f t="shared" si="35"/>
        <v/>
      </c>
    </row>
    <row r="2143" spans="3:3" ht="15" customHeight="1">
      <c r="C2143" s="97" t="str">
        <f t="shared" si="35"/>
        <v/>
      </c>
    </row>
    <row r="2144" spans="3:3" ht="15" customHeight="1">
      <c r="C2144" s="97" t="str">
        <f t="shared" si="35"/>
        <v/>
      </c>
    </row>
    <row r="2145" spans="3:3" ht="15" customHeight="1">
      <c r="C2145" s="97" t="str">
        <f t="shared" si="35"/>
        <v/>
      </c>
    </row>
    <row r="2146" spans="3:3" ht="15" customHeight="1">
      <c r="C2146" s="97" t="str">
        <f t="shared" si="35"/>
        <v/>
      </c>
    </row>
    <row r="2147" spans="3:3" ht="15" customHeight="1">
      <c r="C2147" s="97" t="str">
        <f t="shared" si="35"/>
        <v/>
      </c>
    </row>
    <row r="2148" spans="3:3" ht="15" customHeight="1">
      <c r="C2148" s="97" t="str">
        <f t="shared" si="35"/>
        <v/>
      </c>
    </row>
    <row r="2149" spans="3:3" ht="15" customHeight="1">
      <c r="C2149" s="97" t="str">
        <f t="shared" si="35"/>
        <v/>
      </c>
    </row>
    <row r="2150" spans="3:3" ht="15" customHeight="1">
      <c r="C2150" s="97" t="str">
        <f t="shared" si="35"/>
        <v/>
      </c>
    </row>
    <row r="2151" spans="3:3" ht="15" customHeight="1">
      <c r="C2151" s="97" t="str">
        <f t="shared" si="35"/>
        <v/>
      </c>
    </row>
    <row r="2152" spans="3:3" ht="15" customHeight="1">
      <c r="C2152" s="97" t="str">
        <f t="shared" si="35"/>
        <v/>
      </c>
    </row>
    <row r="2153" spans="3:3" ht="15" customHeight="1">
      <c r="C2153" s="97" t="str">
        <f t="shared" si="35"/>
        <v/>
      </c>
    </row>
    <row r="2154" spans="3:3" ht="15" customHeight="1">
      <c r="C2154" s="97" t="str">
        <f t="shared" si="35"/>
        <v/>
      </c>
    </row>
    <row r="2155" spans="3:3" ht="15" customHeight="1">
      <c r="C2155" s="97" t="str">
        <f t="shared" si="35"/>
        <v/>
      </c>
    </row>
    <row r="2156" spans="3:3" ht="15" customHeight="1">
      <c r="C2156" s="97" t="str">
        <f t="shared" si="35"/>
        <v/>
      </c>
    </row>
    <row r="2157" spans="3:3" ht="15" customHeight="1">
      <c r="C2157" s="97" t="str">
        <f t="shared" si="35"/>
        <v/>
      </c>
    </row>
    <row r="2158" spans="3:3" ht="15" customHeight="1">
      <c r="C2158" s="97" t="str">
        <f t="shared" si="35"/>
        <v/>
      </c>
    </row>
    <row r="2159" spans="3:3" ht="15" customHeight="1">
      <c r="C2159" s="97" t="str">
        <f t="shared" si="35"/>
        <v/>
      </c>
    </row>
    <row r="2160" spans="3:3" ht="15" customHeight="1">
      <c r="C2160" s="97" t="str">
        <f t="shared" si="35"/>
        <v/>
      </c>
    </row>
    <row r="2161" spans="3:3" ht="15" customHeight="1">
      <c r="C2161" s="97" t="str">
        <f t="shared" si="35"/>
        <v/>
      </c>
    </row>
    <row r="2162" spans="3:3" ht="15" customHeight="1">
      <c r="C2162" s="97" t="str">
        <f t="shared" si="35"/>
        <v/>
      </c>
    </row>
    <row r="2163" spans="3:3" ht="15" customHeight="1">
      <c r="C2163" s="97" t="str">
        <f t="shared" si="35"/>
        <v/>
      </c>
    </row>
    <row r="2164" spans="3:3" ht="15" customHeight="1">
      <c r="C2164" s="97" t="str">
        <f t="shared" si="35"/>
        <v/>
      </c>
    </row>
    <row r="2165" spans="3:3" ht="15" customHeight="1">
      <c r="C2165" s="97" t="str">
        <f t="shared" si="35"/>
        <v/>
      </c>
    </row>
    <row r="2166" spans="3:3" ht="15" customHeight="1">
      <c r="C2166" s="97" t="str">
        <f t="shared" si="35"/>
        <v/>
      </c>
    </row>
    <row r="2167" spans="3:3" ht="15" customHeight="1">
      <c r="C2167" s="97" t="str">
        <f t="shared" si="35"/>
        <v/>
      </c>
    </row>
    <row r="2168" spans="3:3" ht="15" customHeight="1">
      <c r="C2168" s="97" t="str">
        <f t="shared" si="35"/>
        <v/>
      </c>
    </row>
    <row r="2169" spans="3:3" ht="15" customHeight="1">
      <c r="C2169" s="97" t="str">
        <f t="shared" si="35"/>
        <v/>
      </c>
    </row>
    <row r="2170" spans="3:3" ht="15" customHeight="1">
      <c r="C2170" s="97" t="str">
        <f t="shared" si="35"/>
        <v/>
      </c>
    </row>
    <row r="2171" spans="3:3" ht="15" customHeight="1">
      <c r="C2171" s="97" t="str">
        <f t="shared" si="35"/>
        <v/>
      </c>
    </row>
    <row r="2172" spans="3:3" ht="15" customHeight="1">
      <c r="C2172" s="97" t="str">
        <f t="shared" si="35"/>
        <v/>
      </c>
    </row>
    <row r="2173" spans="3:3" ht="15" customHeight="1">
      <c r="C2173" s="97" t="str">
        <f t="shared" si="35"/>
        <v/>
      </c>
    </row>
    <row r="2174" spans="3:3" ht="15" customHeight="1">
      <c r="C2174" s="97" t="str">
        <f t="shared" si="35"/>
        <v/>
      </c>
    </row>
    <row r="2175" spans="3:3" ht="15" customHeight="1">
      <c r="C2175" s="97" t="str">
        <f t="shared" si="35"/>
        <v/>
      </c>
    </row>
    <row r="2176" spans="3:3" ht="15" customHeight="1">
      <c r="C2176" s="97" t="str">
        <f t="shared" si="35"/>
        <v/>
      </c>
    </row>
    <row r="2177" spans="3:3" ht="15" customHeight="1">
      <c r="C2177" s="97" t="str">
        <f t="shared" si="35"/>
        <v/>
      </c>
    </row>
    <row r="2178" spans="3:3" ht="15" customHeight="1">
      <c r="C2178" s="97" t="str">
        <f t="shared" si="35"/>
        <v/>
      </c>
    </row>
    <row r="2179" spans="3:3" ht="15" customHeight="1">
      <c r="C2179" s="97" t="str">
        <f t="shared" si="35"/>
        <v/>
      </c>
    </row>
    <row r="2180" spans="3:3" ht="15" customHeight="1">
      <c r="C2180" s="97" t="str">
        <f t="shared" si="35"/>
        <v/>
      </c>
    </row>
    <row r="2181" spans="3:3" ht="15" customHeight="1">
      <c r="C2181" s="97" t="str">
        <f t="shared" si="35"/>
        <v/>
      </c>
    </row>
    <row r="2182" spans="3:3" ht="15" customHeight="1">
      <c r="C2182" s="97" t="str">
        <f t="shared" si="35"/>
        <v/>
      </c>
    </row>
    <row r="2183" spans="3:3" ht="15" customHeight="1">
      <c r="C2183" s="97" t="str">
        <f t="shared" si="35"/>
        <v/>
      </c>
    </row>
    <row r="2184" spans="3:3" ht="15" customHeight="1">
      <c r="C2184" s="97" t="str">
        <f t="shared" si="35"/>
        <v/>
      </c>
    </row>
    <row r="2185" spans="3:3" ht="15" customHeight="1">
      <c r="C2185" s="97" t="str">
        <f t="shared" si="35"/>
        <v/>
      </c>
    </row>
    <row r="2186" spans="3:3" ht="15" customHeight="1">
      <c r="C2186" s="97" t="str">
        <f t="shared" si="35"/>
        <v/>
      </c>
    </row>
    <row r="2187" spans="3:3" ht="15" customHeight="1">
      <c r="C2187" s="97" t="str">
        <f t="shared" si="35"/>
        <v/>
      </c>
    </row>
    <row r="2188" spans="3:3" ht="15" customHeight="1">
      <c r="C2188" s="97" t="str">
        <f t="shared" si="35"/>
        <v/>
      </c>
    </row>
    <row r="2189" spans="3:3" ht="15" customHeight="1">
      <c r="C2189" s="97" t="str">
        <f t="shared" si="35"/>
        <v/>
      </c>
    </row>
    <row r="2190" spans="3:3" ht="15" customHeight="1">
      <c r="C2190" s="97" t="str">
        <f t="shared" si="35"/>
        <v/>
      </c>
    </row>
    <row r="2191" spans="3:3" ht="15" customHeight="1">
      <c r="C2191" s="97" t="str">
        <f t="shared" si="35"/>
        <v/>
      </c>
    </row>
    <row r="2192" spans="3:3" ht="15" customHeight="1">
      <c r="C2192" s="97" t="str">
        <f t="shared" si="35"/>
        <v/>
      </c>
    </row>
    <row r="2193" spans="3:3" ht="15" customHeight="1">
      <c r="C2193" s="97" t="str">
        <f t="shared" ref="C2193:C2256" si="36">IF(B2193&lt;&gt;"",TEXT(WEEKDAY(B2193),"dddd"),"")</f>
        <v/>
      </c>
    </row>
    <row r="2194" spans="3:3" ht="15" customHeight="1">
      <c r="C2194" s="97" t="str">
        <f t="shared" si="36"/>
        <v/>
      </c>
    </row>
    <row r="2195" spans="3:3" ht="15" customHeight="1">
      <c r="C2195" s="97" t="str">
        <f t="shared" si="36"/>
        <v/>
      </c>
    </row>
    <row r="2196" spans="3:3" ht="15" customHeight="1">
      <c r="C2196" s="97" t="str">
        <f t="shared" si="36"/>
        <v/>
      </c>
    </row>
    <row r="2197" spans="3:3" ht="15" customHeight="1">
      <c r="C2197" s="97" t="str">
        <f t="shared" si="36"/>
        <v/>
      </c>
    </row>
    <row r="2198" spans="3:3" ht="15" customHeight="1">
      <c r="C2198" s="97" t="str">
        <f t="shared" si="36"/>
        <v/>
      </c>
    </row>
    <row r="2199" spans="3:3" ht="15" customHeight="1">
      <c r="C2199" s="97" t="str">
        <f t="shared" si="36"/>
        <v/>
      </c>
    </row>
    <row r="2200" spans="3:3" ht="15" customHeight="1">
      <c r="C2200" s="97" t="str">
        <f t="shared" si="36"/>
        <v/>
      </c>
    </row>
    <row r="2201" spans="3:3" ht="15" customHeight="1">
      <c r="C2201" s="97" t="str">
        <f t="shared" si="36"/>
        <v/>
      </c>
    </row>
    <row r="2202" spans="3:3" ht="15" customHeight="1">
      <c r="C2202" s="97" t="str">
        <f t="shared" si="36"/>
        <v/>
      </c>
    </row>
    <row r="2203" spans="3:3" ht="15" customHeight="1">
      <c r="C2203" s="97" t="str">
        <f t="shared" si="36"/>
        <v/>
      </c>
    </row>
    <row r="2204" spans="3:3" ht="15" customHeight="1">
      <c r="C2204" s="97" t="str">
        <f t="shared" si="36"/>
        <v/>
      </c>
    </row>
    <row r="2205" spans="3:3" ht="15" customHeight="1">
      <c r="C2205" s="97" t="str">
        <f t="shared" si="36"/>
        <v/>
      </c>
    </row>
    <row r="2206" spans="3:3" ht="15" customHeight="1">
      <c r="C2206" s="97" t="str">
        <f t="shared" si="36"/>
        <v/>
      </c>
    </row>
    <row r="2207" spans="3:3" ht="15" customHeight="1">
      <c r="C2207" s="97" t="str">
        <f t="shared" si="36"/>
        <v/>
      </c>
    </row>
    <row r="2208" spans="3:3" ht="15" customHeight="1">
      <c r="C2208" s="97" t="str">
        <f t="shared" si="36"/>
        <v/>
      </c>
    </row>
    <row r="2209" spans="3:3" ht="15" customHeight="1">
      <c r="C2209" s="97" t="str">
        <f t="shared" si="36"/>
        <v/>
      </c>
    </row>
    <row r="2210" spans="3:3" ht="15" customHeight="1">
      <c r="C2210" s="97" t="str">
        <f t="shared" si="36"/>
        <v/>
      </c>
    </row>
    <row r="2211" spans="3:3" ht="15" customHeight="1">
      <c r="C2211" s="97" t="str">
        <f t="shared" si="36"/>
        <v/>
      </c>
    </row>
    <row r="2212" spans="3:3" ht="15" customHeight="1">
      <c r="C2212" s="97" t="str">
        <f t="shared" si="36"/>
        <v/>
      </c>
    </row>
    <row r="2213" spans="3:3" ht="15" customHeight="1">
      <c r="C2213" s="97" t="str">
        <f t="shared" si="36"/>
        <v/>
      </c>
    </row>
    <row r="2214" spans="3:3" ht="15" customHeight="1">
      <c r="C2214" s="97" t="str">
        <f t="shared" si="36"/>
        <v/>
      </c>
    </row>
    <row r="2215" spans="3:3" ht="15" customHeight="1">
      <c r="C2215" s="97" t="str">
        <f t="shared" si="36"/>
        <v/>
      </c>
    </row>
    <row r="2216" spans="3:3" ht="15" customHeight="1">
      <c r="C2216" s="97" t="str">
        <f t="shared" si="36"/>
        <v/>
      </c>
    </row>
    <row r="2217" spans="3:3" ht="15" customHeight="1">
      <c r="C2217" s="97" t="str">
        <f t="shared" si="36"/>
        <v/>
      </c>
    </row>
    <row r="2218" spans="3:3" ht="15" customHeight="1">
      <c r="C2218" s="97" t="str">
        <f t="shared" si="36"/>
        <v/>
      </c>
    </row>
    <row r="2219" spans="3:3" ht="15" customHeight="1">
      <c r="C2219" s="97" t="str">
        <f t="shared" si="36"/>
        <v/>
      </c>
    </row>
    <row r="2220" spans="3:3" ht="15" customHeight="1">
      <c r="C2220" s="97" t="str">
        <f t="shared" si="36"/>
        <v/>
      </c>
    </row>
    <row r="2221" spans="3:3" ht="15" customHeight="1">
      <c r="C2221" s="97" t="str">
        <f t="shared" si="36"/>
        <v/>
      </c>
    </row>
    <row r="2222" spans="3:3" ht="15" customHeight="1">
      <c r="C2222" s="97" t="str">
        <f t="shared" si="36"/>
        <v/>
      </c>
    </row>
    <row r="2223" spans="3:3" ht="15" customHeight="1">
      <c r="C2223" s="97" t="str">
        <f t="shared" si="36"/>
        <v/>
      </c>
    </row>
    <row r="2224" spans="3:3" ht="15" customHeight="1">
      <c r="C2224" s="97" t="str">
        <f t="shared" si="36"/>
        <v/>
      </c>
    </row>
    <row r="2225" spans="3:3" ht="15" customHeight="1">
      <c r="C2225" s="97" t="str">
        <f t="shared" si="36"/>
        <v/>
      </c>
    </row>
    <row r="2226" spans="3:3" ht="15" customHeight="1">
      <c r="C2226" s="97" t="str">
        <f t="shared" si="36"/>
        <v/>
      </c>
    </row>
    <row r="2227" spans="3:3" ht="15" customHeight="1">
      <c r="C2227" s="97" t="str">
        <f t="shared" si="36"/>
        <v/>
      </c>
    </row>
    <row r="2228" spans="3:3" ht="15" customHeight="1">
      <c r="C2228" s="97" t="str">
        <f t="shared" si="36"/>
        <v/>
      </c>
    </row>
    <row r="2229" spans="3:3" ht="15" customHeight="1">
      <c r="C2229" s="97" t="str">
        <f t="shared" si="36"/>
        <v/>
      </c>
    </row>
    <row r="2230" spans="3:3" ht="15" customHeight="1">
      <c r="C2230" s="97" t="str">
        <f t="shared" si="36"/>
        <v/>
      </c>
    </row>
    <row r="2231" spans="3:3" ht="15" customHeight="1">
      <c r="C2231" s="97" t="str">
        <f t="shared" si="36"/>
        <v/>
      </c>
    </row>
    <row r="2232" spans="3:3" ht="15" customHeight="1">
      <c r="C2232" s="97" t="str">
        <f t="shared" si="36"/>
        <v/>
      </c>
    </row>
    <row r="2233" spans="3:3" ht="15" customHeight="1">
      <c r="C2233" s="97" t="str">
        <f t="shared" si="36"/>
        <v/>
      </c>
    </row>
    <row r="2234" spans="3:3" ht="15" customHeight="1">
      <c r="C2234" s="97" t="str">
        <f t="shared" si="36"/>
        <v/>
      </c>
    </row>
    <row r="2235" spans="3:3" ht="15" customHeight="1">
      <c r="C2235" s="97" t="str">
        <f t="shared" si="36"/>
        <v/>
      </c>
    </row>
    <row r="2236" spans="3:3" ht="15" customHeight="1">
      <c r="C2236" s="97" t="str">
        <f t="shared" si="36"/>
        <v/>
      </c>
    </row>
    <row r="2237" spans="3:3" ht="15" customHeight="1">
      <c r="C2237" s="97" t="str">
        <f t="shared" si="36"/>
        <v/>
      </c>
    </row>
    <row r="2238" spans="3:3" ht="15" customHeight="1">
      <c r="C2238" s="97" t="str">
        <f t="shared" si="36"/>
        <v/>
      </c>
    </row>
    <row r="2239" spans="3:3" ht="15" customHeight="1">
      <c r="C2239" s="97" t="str">
        <f t="shared" si="36"/>
        <v/>
      </c>
    </row>
    <row r="2240" spans="3:3" ht="15" customHeight="1">
      <c r="C2240" s="97" t="str">
        <f t="shared" si="36"/>
        <v/>
      </c>
    </row>
    <row r="2241" spans="3:3" ht="15" customHeight="1">
      <c r="C2241" s="97" t="str">
        <f t="shared" si="36"/>
        <v/>
      </c>
    </row>
    <row r="2242" spans="3:3" ht="15" customHeight="1">
      <c r="C2242" s="97" t="str">
        <f t="shared" si="36"/>
        <v/>
      </c>
    </row>
    <row r="2243" spans="3:3" ht="15" customHeight="1">
      <c r="C2243" s="97" t="str">
        <f t="shared" si="36"/>
        <v/>
      </c>
    </row>
    <row r="2244" spans="3:3" ht="15" customHeight="1">
      <c r="C2244" s="97" t="str">
        <f t="shared" si="36"/>
        <v/>
      </c>
    </row>
    <row r="2245" spans="3:3" ht="15" customHeight="1">
      <c r="C2245" s="97" t="str">
        <f t="shared" si="36"/>
        <v/>
      </c>
    </row>
    <row r="2246" spans="3:3" ht="15" customHeight="1">
      <c r="C2246" s="97" t="str">
        <f t="shared" si="36"/>
        <v/>
      </c>
    </row>
    <row r="2247" spans="3:3" ht="15" customHeight="1">
      <c r="C2247" s="97" t="str">
        <f t="shared" si="36"/>
        <v/>
      </c>
    </row>
    <row r="2248" spans="3:3" ht="15" customHeight="1">
      <c r="C2248" s="97" t="str">
        <f t="shared" si="36"/>
        <v/>
      </c>
    </row>
    <row r="2249" spans="3:3" ht="15" customHeight="1">
      <c r="C2249" s="97" t="str">
        <f t="shared" si="36"/>
        <v/>
      </c>
    </row>
    <row r="2250" spans="3:3" ht="15" customHeight="1">
      <c r="C2250" s="97" t="str">
        <f t="shared" si="36"/>
        <v/>
      </c>
    </row>
    <row r="2251" spans="3:3" ht="15" customHeight="1">
      <c r="C2251" s="97" t="str">
        <f t="shared" si="36"/>
        <v/>
      </c>
    </row>
    <row r="2252" spans="3:3" ht="15" customHeight="1">
      <c r="C2252" s="97" t="str">
        <f t="shared" si="36"/>
        <v/>
      </c>
    </row>
    <row r="2253" spans="3:3" ht="15" customHeight="1">
      <c r="C2253" s="97" t="str">
        <f t="shared" si="36"/>
        <v/>
      </c>
    </row>
    <row r="2254" spans="3:3" ht="15" customHeight="1">
      <c r="C2254" s="97" t="str">
        <f t="shared" si="36"/>
        <v/>
      </c>
    </row>
    <row r="2255" spans="3:3" ht="15" customHeight="1">
      <c r="C2255" s="97" t="str">
        <f t="shared" si="36"/>
        <v/>
      </c>
    </row>
    <row r="2256" spans="3:3" ht="15" customHeight="1">
      <c r="C2256" s="97" t="str">
        <f t="shared" si="36"/>
        <v/>
      </c>
    </row>
    <row r="2257" spans="3:3" ht="15" customHeight="1">
      <c r="C2257" s="97" t="str">
        <f t="shared" ref="C2257:C2320" si="37">IF(B2257&lt;&gt;"",TEXT(WEEKDAY(B2257),"dddd"),"")</f>
        <v/>
      </c>
    </row>
    <row r="2258" spans="3:3" ht="15" customHeight="1">
      <c r="C2258" s="97" t="str">
        <f t="shared" si="37"/>
        <v/>
      </c>
    </row>
    <row r="2259" spans="3:3" ht="15" customHeight="1">
      <c r="C2259" s="97" t="str">
        <f t="shared" si="37"/>
        <v/>
      </c>
    </row>
    <row r="2260" spans="3:3" ht="15" customHeight="1">
      <c r="C2260" s="97" t="str">
        <f t="shared" si="37"/>
        <v/>
      </c>
    </row>
    <row r="2261" spans="3:3" ht="15" customHeight="1">
      <c r="C2261" s="97" t="str">
        <f t="shared" si="37"/>
        <v/>
      </c>
    </row>
    <row r="2262" spans="3:3" ht="15" customHeight="1">
      <c r="C2262" s="97" t="str">
        <f t="shared" si="37"/>
        <v/>
      </c>
    </row>
    <row r="2263" spans="3:3" ht="15" customHeight="1">
      <c r="C2263" s="97" t="str">
        <f t="shared" si="37"/>
        <v/>
      </c>
    </row>
    <row r="2264" spans="3:3" ht="15" customHeight="1">
      <c r="C2264" s="97" t="str">
        <f t="shared" si="37"/>
        <v/>
      </c>
    </row>
    <row r="2265" spans="3:3" ht="15" customHeight="1">
      <c r="C2265" s="97" t="str">
        <f t="shared" si="37"/>
        <v/>
      </c>
    </row>
    <row r="2266" spans="3:3" ht="15" customHeight="1">
      <c r="C2266" s="97" t="str">
        <f t="shared" si="37"/>
        <v/>
      </c>
    </row>
    <row r="2267" spans="3:3" ht="15" customHeight="1">
      <c r="C2267" s="97" t="str">
        <f t="shared" si="37"/>
        <v/>
      </c>
    </row>
    <row r="2268" spans="3:3" ht="15" customHeight="1">
      <c r="C2268" s="97" t="str">
        <f t="shared" si="37"/>
        <v/>
      </c>
    </row>
    <row r="2269" spans="3:3" ht="15" customHeight="1">
      <c r="C2269" s="97" t="str">
        <f t="shared" si="37"/>
        <v/>
      </c>
    </row>
    <row r="2270" spans="3:3" ht="15" customHeight="1">
      <c r="C2270" s="97" t="str">
        <f t="shared" si="37"/>
        <v/>
      </c>
    </row>
    <row r="2271" spans="3:3" ht="15" customHeight="1">
      <c r="C2271" s="97" t="str">
        <f t="shared" si="37"/>
        <v/>
      </c>
    </row>
    <row r="2272" spans="3:3" ht="15" customHeight="1">
      <c r="C2272" s="97" t="str">
        <f t="shared" si="37"/>
        <v/>
      </c>
    </row>
    <row r="2273" spans="3:3" ht="15" customHeight="1">
      <c r="C2273" s="97" t="str">
        <f t="shared" si="37"/>
        <v/>
      </c>
    </row>
    <row r="2274" spans="3:3" ht="15" customHeight="1">
      <c r="C2274" s="97" t="str">
        <f t="shared" si="37"/>
        <v/>
      </c>
    </row>
    <row r="2275" spans="3:3" ht="15" customHeight="1">
      <c r="C2275" s="97" t="str">
        <f t="shared" si="37"/>
        <v/>
      </c>
    </row>
    <row r="2276" spans="3:3" ht="15" customHeight="1">
      <c r="C2276" s="97" t="str">
        <f t="shared" si="37"/>
        <v/>
      </c>
    </row>
    <row r="2277" spans="3:3" ht="15" customHeight="1">
      <c r="C2277" s="97" t="str">
        <f t="shared" si="37"/>
        <v/>
      </c>
    </row>
    <row r="2278" spans="3:3" ht="15" customHeight="1">
      <c r="C2278" s="97" t="str">
        <f t="shared" si="37"/>
        <v/>
      </c>
    </row>
    <row r="2279" spans="3:3" ht="15" customHeight="1">
      <c r="C2279" s="97" t="str">
        <f t="shared" si="37"/>
        <v/>
      </c>
    </row>
    <row r="2280" spans="3:3" ht="15" customHeight="1">
      <c r="C2280" s="97" t="str">
        <f t="shared" si="37"/>
        <v/>
      </c>
    </row>
    <row r="2281" spans="3:3" ht="15" customHeight="1">
      <c r="C2281" s="97" t="str">
        <f t="shared" si="37"/>
        <v/>
      </c>
    </row>
    <row r="2282" spans="3:3" ht="15" customHeight="1">
      <c r="C2282" s="97" t="str">
        <f t="shared" si="37"/>
        <v/>
      </c>
    </row>
    <row r="2283" spans="3:3" ht="15" customHeight="1">
      <c r="C2283" s="97" t="str">
        <f t="shared" si="37"/>
        <v/>
      </c>
    </row>
    <row r="2284" spans="3:3" ht="15" customHeight="1">
      <c r="C2284" s="97" t="str">
        <f t="shared" si="37"/>
        <v/>
      </c>
    </row>
    <row r="2285" spans="3:3" ht="15" customHeight="1">
      <c r="C2285" s="97" t="str">
        <f t="shared" si="37"/>
        <v/>
      </c>
    </row>
    <row r="2286" spans="3:3" ht="15" customHeight="1">
      <c r="C2286" s="97" t="str">
        <f t="shared" si="37"/>
        <v/>
      </c>
    </row>
    <row r="2287" spans="3:3" ht="15" customHeight="1">
      <c r="C2287" s="97" t="str">
        <f t="shared" si="37"/>
        <v/>
      </c>
    </row>
    <row r="2288" spans="3:3" ht="15" customHeight="1">
      <c r="C2288" s="97" t="str">
        <f t="shared" si="37"/>
        <v/>
      </c>
    </row>
    <row r="2289" spans="3:3" ht="15" customHeight="1">
      <c r="C2289" s="97" t="str">
        <f t="shared" si="37"/>
        <v/>
      </c>
    </row>
    <row r="2290" spans="3:3" ht="15" customHeight="1">
      <c r="C2290" s="97" t="str">
        <f t="shared" si="37"/>
        <v/>
      </c>
    </row>
    <row r="2291" spans="3:3" ht="15" customHeight="1">
      <c r="C2291" s="97" t="str">
        <f t="shared" si="37"/>
        <v/>
      </c>
    </row>
    <row r="2292" spans="3:3" ht="15" customHeight="1">
      <c r="C2292" s="97" t="str">
        <f t="shared" si="37"/>
        <v/>
      </c>
    </row>
    <row r="2293" spans="3:3" ht="15" customHeight="1">
      <c r="C2293" s="97" t="str">
        <f t="shared" si="37"/>
        <v/>
      </c>
    </row>
    <row r="2294" spans="3:3" ht="15" customHeight="1">
      <c r="C2294" s="97" t="str">
        <f t="shared" si="37"/>
        <v/>
      </c>
    </row>
    <row r="2295" spans="3:3" ht="15" customHeight="1">
      <c r="C2295" s="97" t="str">
        <f t="shared" si="37"/>
        <v/>
      </c>
    </row>
    <row r="2296" spans="3:3" ht="15" customHeight="1">
      <c r="C2296" s="97" t="str">
        <f t="shared" si="37"/>
        <v/>
      </c>
    </row>
    <row r="2297" spans="3:3" ht="15" customHeight="1">
      <c r="C2297" s="97" t="str">
        <f t="shared" si="37"/>
        <v/>
      </c>
    </row>
    <row r="2298" spans="3:3" ht="15" customHeight="1">
      <c r="C2298" s="97" t="str">
        <f t="shared" si="37"/>
        <v/>
      </c>
    </row>
    <row r="2299" spans="3:3" ht="15" customHeight="1">
      <c r="C2299" s="97" t="str">
        <f t="shared" si="37"/>
        <v/>
      </c>
    </row>
    <row r="2300" spans="3:3" ht="15" customHeight="1">
      <c r="C2300" s="97" t="str">
        <f t="shared" si="37"/>
        <v/>
      </c>
    </row>
    <row r="2301" spans="3:3" ht="15" customHeight="1">
      <c r="C2301" s="97" t="str">
        <f t="shared" si="37"/>
        <v/>
      </c>
    </row>
    <row r="2302" spans="3:3" ht="15" customHeight="1">
      <c r="C2302" s="97" t="str">
        <f t="shared" si="37"/>
        <v/>
      </c>
    </row>
    <row r="2303" spans="3:3" ht="15" customHeight="1">
      <c r="C2303" s="97" t="str">
        <f t="shared" si="37"/>
        <v/>
      </c>
    </row>
    <row r="2304" spans="3:3" ht="15" customHeight="1">
      <c r="C2304" s="97" t="str">
        <f t="shared" si="37"/>
        <v/>
      </c>
    </row>
    <row r="2305" spans="3:3" ht="15" customHeight="1">
      <c r="C2305" s="97" t="str">
        <f t="shared" si="37"/>
        <v/>
      </c>
    </row>
    <row r="2306" spans="3:3" ht="15" customHeight="1">
      <c r="C2306" s="97" t="str">
        <f t="shared" si="37"/>
        <v/>
      </c>
    </row>
    <row r="2307" spans="3:3" ht="15" customHeight="1">
      <c r="C2307" s="97" t="str">
        <f t="shared" si="37"/>
        <v/>
      </c>
    </row>
    <row r="2308" spans="3:3" ht="15" customHeight="1">
      <c r="C2308" s="97" t="str">
        <f t="shared" si="37"/>
        <v/>
      </c>
    </row>
    <row r="2309" spans="3:3" ht="15" customHeight="1">
      <c r="C2309" s="97" t="str">
        <f t="shared" si="37"/>
        <v/>
      </c>
    </row>
    <row r="2310" spans="3:3" ht="15" customHeight="1">
      <c r="C2310" s="97" t="str">
        <f t="shared" si="37"/>
        <v/>
      </c>
    </row>
    <row r="2311" spans="3:3" ht="15" customHeight="1">
      <c r="C2311" s="97" t="str">
        <f t="shared" si="37"/>
        <v/>
      </c>
    </row>
    <row r="2312" spans="3:3" ht="15" customHeight="1">
      <c r="C2312" s="97" t="str">
        <f t="shared" si="37"/>
        <v/>
      </c>
    </row>
    <row r="2313" spans="3:3" ht="15" customHeight="1">
      <c r="C2313" s="97" t="str">
        <f t="shared" si="37"/>
        <v/>
      </c>
    </row>
    <row r="2314" spans="3:3" ht="15" customHeight="1">
      <c r="C2314" s="97" t="str">
        <f t="shared" si="37"/>
        <v/>
      </c>
    </row>
    <row r="2315" spans="3:3" ht="15" customHeight="1">
      <c r="C2315" s="97" t="str">
        <f t="shared" si="37"/>
        <v/>
      </c>
    </row>
    <row r="2316" spans="3:3" ht="15" customHeight="1">
      <c r="C2316" s="97" t="str">
        <f t="shared" si="37"/>
        <v/>
      </c>
    </row>
    <row r="2317" spans="3:3" ht="15" customHeight="1">
      <c r="C2317" s="97" t="str">
        <f t="shared" si="37"/>
        <v/>
      </c>
    </row>
    <row r="2318" spans="3:3" ht="15" customHeight="1">
      <c r="C2318" s="97" t="str">
        <f t="shared" si="37"/>
        <v/>
      </c>
    </row>
    <row r="2319" spans="3:3" ht="15" customHeight="1">
      <c r="C2319" s="97" t="str">
        <f t="shared" si="37"/>
        <v/>
      </c>
    </row>
    <row r="2320" spans="3:3" ht="15" customHeight="1">
      <c r="C2320" s="97" t="str">
        <f t="shared" si="37"/>
        <v/>
      </c>
    </row>
    <row r="2321" spans="3:3" ht="15" customHeight="1">
      <c r="C2321" s="97" t="str">
        <f t="shared" ref="C2321:C2384" si="38">IF(B2321&lt;&gt;"",TEXT(WEEKDAY(B2321),"dddd"),"")</f>
        <v/>
      </c>
    </row>
    <row r="2322" spans="3:3" ht="15" customHeight="1">
      <c r="C2322" s="97" t="str">
        <f t="shared" si="38"/>
        <v/>
      </c>
    </row>
    <row r="2323" spans="3:3" ht="15" customHeight="1">
      <c r="C2323" s="97" t="str">
        <f t="shared" si="38"/>
        <v/>
      </c>
    </row>
    <row r="2324" spans="3:3" ht="15" customHeight="1">
      <c r="C2324" s="97" t="str">
        <f t="shared" si="38"/>
        <v/>
      </c>
    </row>
    <row r="2325" spans="3:3" ht="15" customHeight="1">
      <c r="C2325" s="97" t="str">
        <f t="shared" si="38"/>
        <v/>
      </c>
    </row>
    <row r="2326" spans="3:3" ht="15" customHeight="1">
      <c r="C2326" s="97" t="str">
        <f t="shared" si="38"/>
        <v/>
      </c>
    </row>
    <row r="2327" spans="3:3" ht="15" customHeight="1">
      <c r="C2327" s="97" t="str">
        <f t="shared" si="38"/>
        <v/>
      </c>
    </row>
    <row r="2328" spans="3:3" ht="15" customHeight="1">
      <c r="C2328" s="97" t="str">
        <f t="shared" si="38"/>
        <v/>
      </c>
    </row>
    <row r="2329" spans="3:3" ht="15" customHeight="1">
      <c r="C2329" s="97" t="str">
        <f t="shared" si="38"/>
        <v/>
      </c>
    </row>
    <row r="2330" spans="3:3" ht="15" customHeight="1">
      <c r="C2330" s="97" t="str">
        <f t="shared" si="38"/>
        <v/>
      </c>
    </row>
    <row r="2331" spans="3:3" ht="15" customHeight="1">
      <c r="C2331" s="97" t="str">
        <f t="shared" si="38"/>
        <v/>
      </c>
    </row>
    <row r="2332" spans="3:3" ht="15" customHeight="1">
      <c r="C2332" s="97" t="str">
        <f t="shared" si="38"/>
        <v/>
      </c>
    </row>
    <row r="2333" spans="3:3" ht="15" customHeight="1">
      <c r="C2333" s="97" t="str">
        <f t="shared" si="38"/>
        <v/>
      </c>
    </row>
    <row r="2334" spans="3:3" ht="15" customHeight="1">
      <c r="C2334" s="97" t="str">
        <f t="shared" si="38"/>
        <v/>
      </c>
    </row>
    <row r="2335" spans="3:3" ht="15" customHeight="1">
      <c r="C2335" s="97" t="str">
        <f t="shared" si="38"/>
        <v/>
      </c>
    </row>
    <row r="2336" spans="3:3" ht="15" customHeight="1">
      <c r="C2336" s="97" t="str">
        <f t="shared" si="38"/>
        <v/>
      </c>
    </row>
    <row r="2337" spans="3:3" ht="15" customHeight="1">
      <c r="C2337" s="97" t="str">
        <f t="shared" si="38"/>
        <v/>
      </c>
    </row>
    <row r="2338" spans="3:3" ht="15" customHeight="1">
      <c r="C2338" s="97" t="str">
        <f t="shared" si="38"/>
        <v/>
      </c>
    </row>
    <row r="2339" spans="3:3" ht="15" customHeight="1">
      <c r="C2339" s="97" t="str">
        <f t="shared" si="38"/>
        <v/>
      </c>
    </row>
    <row r="2340" spans="3:3" ht="15" customHeight="1">
      <c r="C2340" s="97" t="str">
        <f t="shared" si="38"/>
        <v/>
      </c>
    </row>
    <row r="2341" spans="3:3" ht="15" customHeight="1">
      <c r="C2341" s="97" t="str">
        <f t="shared" si="38"/>
        <v/>
      </c>
    </row>
    <row r="2342" spans="3:3" ht="15" customHeight="1">
      <c r="C2342" s="97" t="str">
        <f t="shared" si="38"/>
        <v/>
      </c>
    </row>
    <row r="2343" spans="3:3" ht="15" customHeight="1">
      <c r="C2343" s="97" t="str">
        <f t="shared" si="38"/>
        <v/>
      </c>
    </row>
    <row r="2344" spans="3:3" ht="15" customHeight="1">
      <c r="C2344" s="97" t="str">
        <f t="shared" si="38"/>
        <v/>
      </c>
    </row>
    <row r="2345" spans="3:3" ht="15" customHeight="1">
      <c r="C2345" s="97" t="str">
        <f t="shared" si="38"/>
        <v/>
      </c>
    </row>
    <row r="2346" spans="3:3" ht="15" customHeight="1">
      <c r="C2346" s="97" t="str">
        <f t="shared" si="38"/>
        <v/>
      </c>
    </row>
    <row r="2347" spans="3:3" ht="15" customHeight="1">
      <c r="C2347" s="97" t="str">
        <f t="shared" si="38"/>
        <v/>
      </c>
    </row>
    <row r="2348" spans="3:3" ht="15" customHeight="1">
      <c r="C2348" s="97" t="str">
        <f t="shared" si="38"/>
        <v/>
      </c>
    </row>
    <row r="2349" spans="3:3" ht="15" customHeight="1">
      <c r="C2349" s="97" t="str">
        <f t="shared" si="38"/>
        <v/>
      </c>
    </row>
    <row r="2350" spans="3:3" ht="15" customHeight="1">
      <c r="C2350" s="97" t="str">
        <f t="shared" si="38"/>
        <v/>
      </c>
    </row>
    <row r="2351" spans="3:3" ht="15" customHeight="1">
      <c r="C2351" s="97" t="str">
        <f t="shared" si="38"/>
        <v/>
      </c>
    </row>
    <row r="2352" spans="3:3" ht="15" customHeight="1">
      <c r="C2352" s="97" t="str">
        <f t="shared" si="38"/>
        <v/>
      </c>
    </row>
    <row r="2353" spans="3:3" ht="15" customHeight="1">
      <c r="C2353" s="97" t="str">
        <f t="shared" si="38"/>
        <v/>
      </c>
    </row>
    <row r="2354" spans="3:3" ht="15" customHeight="1">
      <c r="C2354" s="97" t="str">
        <f t="shared" si="38"/>
        <v/>
      </c>
    </row>
    <row r="2355" spans="3:3" ht="15" customHeight="1">
      <c r="C2355" s="97" t="str">
        <f t="shared" si="38"/>
        <v/>
      </c>
    </row>
    <row r="2356" spans="3:3" ht="15" customHeight="1">
      <c r="C2356" s="97" t="str">
        <f t="shared" si="38"/>
        <v/>
      </c>
    </row>
    <row r="2357" spans="3:3" ht="15" customHeight="1">
      <c r="C2357" s="97" t="str">
        <f t="shared" si="38"/>
        <v/>
      </c>
    </row>
    <row r="2358" spans="3:3" ht="15" customHeight="1">
      <c r="C2358" s="97" t="str">
        <f t="shared" si="38"/>
        <v/>
      </c>
    </row>
    <row r="2359" spans="3:3" ht="15" customHeight="1">
      <c r="C2359" s="97" t="str">
        <f t="shared" si="38"/>
        <v/>
      </c>
    </row>
    <row r="2360" spans="3:3" ht="15" customHeight="1">
      <c r="C2360" s="97" t="str">
        <f t="shared" si="38"/>
        <v/>
      </c>
    </row>
    <row r="2361" spans="3:3" ht="15" customHeight="1">
      <c r="C2361" s="97" t="str">
        <f t="shared" si="38"/>
        <v/>
      </c>
    </row>
    <row r="2362" spans="3:3" ht="15" customHeight="1">
      <c r="C2362" s="97" t="str">
        <f t="shared" si="38"/>
        <v/>
      </c>
    </row>
    <row r="2363" spans="3:3" ht="15" customHeight="1">
      <c r="C2363" s="97" t="str">
        <f t="shared" si="38"/>
        <v/>
      </c>
    </row>
    <row r="2364" spans="3:3" ht="15" customHeight="1">
      <c r="C2364" s="97" t="str">
        <f t="shared" si="38"/>
        <v/>
      </c>
    </row>
    <row r="2365" spans="3:3" ht="15" customHeight="1">
      <c r="C2365" s="97" t="str">
        <f t="shared" si="38"/>
        <v/>
      </c>
    </row>
    <row r="2366" spans="3:3" ht="15" customHeight="1">
      <c r="C2366" s="97" t="str">
        <f t="shared" si="38"/>
        <v/>
      </c>
    </row>
    <row r="2367" spans="3:3" ht="15" customHeight="1">
      <c r="C2367" s="97" t="str">
        <f t="shared" si="38"/>
        <v/>
      </c>
    </row>
    <row r="2368" spans="3:3" ht="15" customHeight="1">
      <c r="C2368" s="97" t="str">
        <f t="shared" si="38"/>
        <v/>
      </c>
    </row>
    <row r="2369" spans="3:3" ht="15" customHeight="1">
      <c r="C2369" s="97" t="str">
        <f t="shared" si="38"/>
        <v/>
      </c>
    </row>
    <row r="2370" spans="3:3" ht="15" customHeight="1">
      <c r="C2370" s="97" t="str">
        <f t="shared" si="38"/>
        <v/>
      </c>
    </row>
    <row r="2371" spans="3:3" ht="15" customHeight="1">
      <c r="C2371" s="97" t="str">
        <f t="shared" si="38"/>
        <v/>
      </c>
    </row>
    <row r="2372" spans="3:3" ht="15" customHeight="1">
      <c r="C2372" s="97" t="str">
        <f t="shared" si="38"/>
        <v/>
      </c>
    </row>
    <row r="2373" spans="3:3" ht="15" customHeight="1">
      <c r="C2373" s="97" t="str">
        <f t="shared" si="38"/>
        <v/>
      </c>
    </row>
    <row r="2374" spans="3:3" ht="15" customHeight="1">
      <c r="C2374" s="97" t="str">
        <f t="shared" si="38"/>
        <v/>
      </c>
    </row>
    <row r="2375" spans="3:3" ht="15" customHeight="1">
      <c r="C2375" s="97" t="str">
        <f t="shared" si="38"/>
        <v/>
      </c>
    </row>
    <row r="2376" spans="3:3" ht="15" customHeight="1">
      <c r="C2376" s="97" t="str">
        <f t="shared" si="38"/>
        <v/>
      </c>
    </row>
    <row r="2377" spans="3:3" ht="15" customHeight="1">
      <c r="C2377" s="97" t="str">
        <f t="shared" si="38"/>
        <v/>
      </c>
    </row>
    <row r="2378" spans="3:3" ht="15" customHeight="1">
      <c r="C2378" s="97" t="str">
        <f t="shared" si="38"/>
        <v/>
      </c>
    </row>
    <row r="2379" spans="3:3" ht="15" customHeight="1">
      <c r="C2379" s="97" t="str">
        <f t="shared" si="38"/>
        <v/>
      </c>
    </row>
    <row r="2380" spans="3:3" ht="15" customHeight="1">
      <c r="C2380" s="97" t="str">
        <f t="shared" si="38"/>
        <v/>
      </c>
    </row>
    <row r="2381" spans="3:3" ht="15" customHeight="1">
      <c r="C2381" s="97" t="str">
        <f t="shared" si="38"/>
        <v/>
      </c>
    </row>
    <row r="2382" spans="3:3" ht="15" customHeight="1">
      <c r="C2382" s="97" t="str">
        <f t="shared" si="38"/>
        <v/>
      </c>
    </row>
    <row r="2383" spans="3:3" ht="15" customHeight="1">
      <c r="C2383" s="97" t="str">
        <f t="shared" si="38"/>
        <v/>
      </c>
    </row>
    <row r="2384" spans="3:3" ht="15" customHeight="1">
      <c r="C2384" s="97" t="str">
        <f t="shared" si="38"/>
        <v/>
      </c>
    </row>
    <row r="2385" spans="3:3" ht="15" customHeight="1">
      <c r="C2385" s="97" t="str">
        <f t="shared" ref="C2385:C2448" si="39">IF(B2385&lt;&gt;"",TEXT(WEEKDAY(B2385),"dddd"),"")</f>
        <v/>
      </c>
    </row>
    <row r="2386" spans="3:3" ht="15" customHeight="1">
      <c r="C2386" s="97" t="str">
        <f t="shared" si="39"/>
        <v/>
      </c>
    </row>
    <row r="2387" spans="3:3" ht="15" customHeight="1">
      <c r="C2387" s="97" t="str">
        <f t="shared" si="39"/>
        <v/>
      </c>
    </row>
    <row r="2388" spans="3:3" ht="15" customHeight="1">
      <c r="C2388" s="97" t="str">
        <f t="shared" si="39"/>
        <v/>
      </c>
    </row>
    <row r="2389" spans="3:3" ht="15" customHeight="1">
      <c r="C2389" s="97" t="str">
        <f t="shared" si="39"/>
        <v/>
      </c>
    </row>
    <row r="2390" spans="3:3" ht="15" customHeight="1">
      <c r="C2390" s="97" t="str">
        <f t="shared" si="39"/>
        <v/>
      </c>
    </row>
    <row r="2391" spans="3:3" ht="15" customHeight="1">
      <c r="C2391" s="97" t="str">
        <f t="shared" si="39"/>
        <v/>
      </c>
    </row>
    <row r="2392" spans="3:3" ht="15" customHeight="1">
      <c r="C2392" s="97" t="str">
        <f t="shared" si="39"/>
        <v/>
      </c>
    </row>
    <row r="2393" spans="3:3" ht="15" customHeight="1">
      <c r="C2393" s="97" t="str">
        <f t="shared" si="39"/>
        <v/>
      </c>
    </row>
    <row r="2394" spans="3:3" ht="15" customHeight="1">
      <c r="C2394" s="97" t="str">
        <f t="shared" si="39"/>
        <v/>
      </c>
    </row>
    <row r="2395" spans="3:3" ht="15" customHeight="1">
      <c r="C2395" s="97" t="str">
        <f t="shared" si="39"/>
        <v/>
      </c>
    </row>
    <row r="2396" spans="3:3" ht="15" customHeight="1">
      <c r="C2396" s="97" t="str">
        <f t="shared" si="39"/>
        <v/>
      </c>
    </row>
    <row r="2397" spans="3:3" ht="15" customHeight="1">
      <c r="C2397" s="97" t="str">
        <f t="shared" si="39"/>
        <v/>
      </c>
    </row>
    <row r="2398" spans="3:3" ht="15" customHeight="1">
      <c r="C2398" s="97" t="str">
        <f t="shared" si="39"/>
        <v/>
      </c>
    </row>
    <row r="2399" spans="3:3" ht="15" customHeight="1">
      <c r="C2399" s="97" t="str">
        <f t="shared" si="39"/>
        <v/>
      </c>
    </row>
    <row r="2400" spans="3:3" ht="15" customHeight="1">
      <c r="C2400" s="97" t="str">
        <f t="shared" si="39"/>
        <v/>
      </c>
    </row>
    <row r="2401" spans="3:3" ht="15" customHeight="1">
      <c r="C2401" s="97" t="str">
        <f t="shared" si="39"/>
        <v/>
      </c>
    </row>
    <row r="2402" spans="3:3" ht="15" customHeight="1">
      <c r="C2402" s="97" t="str">
        <f t="shared" si="39"/>
        <v/>
      </c>
    </row>
    <row r="2403" spans="3:3" ht="15" customHeight="1">
      <c r="C2403" s="97" t="str">
        <f t="shared" si="39"/>
        <v/>
      </c>
    </row>
    <row r="2404" spans="3:3" ht="15" customHeight="1">
      <c r="C2404" s="97" t="str">
        <f t="shared" si="39"/>
        <v/>
      </c>
    </row>
    <row r="2405" spans="3:3" ht="15" customHeight="1">
      <c r="C2405" s="97" t="str">
        <f t="shared" si="39"/>
        <v/>
      </c>
    </row>
    <row r="2406" spans="3:3" ht="15" customHeight="1">
      <c r="C2406" s="97" t="str">
        <f t="shared" si="39"/>
        <v/>
      </c>
    </row>
    <row r="2407" spans="3:3" ht="15" customHeight="1">
      <c r="C2407" s="97" t="str">
        <f t="shared" si="39"/>
        <v/>
      </c>
    </row>
    <row r="2408" spans="3:3" ht="15" customHeight="1">
      <c r="C2408" s="97" t="str">
        <f t="shared" si="39"/>
        <v/>
      </c>
    </row>
    <row r="2409" spans="3:3" ht="15" customHeight="1">
      <c r="C2409" s="97" t="str">
        <f t="shared" si="39"/>
        <v/>
      </c>
    </row>
    <row r="2410" spans="3:3" ht="15" customHeight="1">
      <c r="C2410" s="97" t="str">
        <f t="shared" si="39"/>
        <v/>
      </c>
    </row>
    <row r="2411" spans="3:3" ht="15" customHeight="1">
      <c r="C2411" s="97" t="str">
        <f t="shared" si="39"/>
        <v/>
      </c>
    </row>
    <row r="2412" spans="3:3" ht="15" customHeight="1">
      <c r="C2412" s="97" t="str">
        <f t="shared" si="39"/>
        <v/>
      </c>
    </row>
    <row r="2413" spans="3:3" ht="15" customHeight="1">
      <c r="C2413" s="97" t="str">
        <f t="shared" si="39"/>
        <v/>
      </c>
    </row>
    <row r="2414" spans="3:3" ht="15" customHeight="1">
      <c r="C2414" s="97" t="str">
        <f t="shared" si="39"/>
        <v/>
      </c>
    </row>
    <row r="2415" spans="3:3" ht="15" customHeight="1">
      <c r="C2415" s="97" t="str">
        <f t="shared" si="39"/>
        <v/>
      </c>
    </row>
    <row r="2416" spans="3:3" ht="15" customHeight="1">
      <c r="C2416" s="97" t="str">
        <f t="shared" si="39"/>
        <v/>
      </c>
    </row>
    <row r="2417" spans="3:3" ht="15" customHeight="1">
      <c r="C2417" s="97" t="str">
        <f t="shared" si="39"/>
        <v/>
      </c>
    </row>
    <row r="2418" spans="3:3" ht="15" customHeight="1">
      <c r="C2418" s="97" t="str">
        <f t="shared" si="39"/>
        <v/>
      </c>
    </row>
    <row r="2419" spans="3:3" ht="15" customHeight="1">
      <c r="C2419" s="97" t="str">
        <f t="shared" si="39"/>
        <v/>
      </c>
    </row>
    <row r="2420" spans="3:3" ht="15" customHeight="1">
      <c r="C2420" s="97" t="str">
        <f t="shared" si="39"/>
        <v/>
      </c>
    </row>
    <row r="2421" spans="3:3" ht="15" customHeight="1">
      <c r="C2421" s="97" t="str">
        <f t="shared" si="39"/>
        <v/>
      </c>
    </row>
    <row r="2422" spans="3:3" ht="15" customHeight="1">
      <c r="C2422" s="97" t="str">
        <f t="shared" si="39"/>
        <v/>
      </c>
    </row>
    <row r="2423" spans="3:3" ht="15" customHeight="1">
      <c r="C2423" s="97" t="str">
        <f t="shared" si="39"/>
        <v/>
      </c>
    </row>
    <row r="2424" spans="3:3" ht="15" customHeight="1">
      <c r="C2424" s="97" t="str">
        <f t="shared" si="39"/>
        <v/>
      </c>
    </row>
    <row r="2425" spans="3:3" ht="15" customHeight="1">
      <c r="C2425" s="97" t="str">
        <f t="shared" si="39"/>
        <v/>
      </c>
    </row>
    <row r="2426" spans="3:3" ht="15" customHeight="1">
      <c r="C2426" s="97" t="str">
        <f t="shared" si="39"/>
        <v/>
      </c>
    </row>
    <row r="2427" spans="3:3" ht="15" customHeight="1">
      <c r="C2427" s="97" t="str">
        <f t="shared" si="39"/>
        <v/>
      </c>
    </row>
    <row r="2428" spans="3:3" ht="15" customHeight="1">
      <c r="C2428" s="97" t="str">
        <f t="shared" si="39"/>
        <v/>
      </c>
    </row>
    <row r="2429" spans="3:3" ht="15" customHeight="1">
      <c r="C2429" s="97" t="str">
        <f t="shared" si="39"/>
        <v/>
      </c>
    </row>
    <row r="2430" spans="3:3" ht="15" customHeight="1">
      <c r="C2430" s="97" t="str">
        <f t="shared" si="39"/>
        <v/>
      </c>
    </row>
    <row r="2431" spans="3:3" ht="15" customHeight="1">
      <c r="C2431" s="97" t="str">
        <f t="shared" si="39"/>
        <v/>
      </c>
    </row>
    <row r="2432" spans="3:3" ht="15" customHeight="1">
      <c r="C2432" s="97" t="str">
        <f t="shared" si="39"/>
        <v/>
      </c>
    </row>
    <row r="2433" spans="3:3" ht="15" customHeight="1">
      <c r="C2433" s="97" t="str">
        <f t="shared" si="39"/>
        <v/>
      </c>
    </row>
    <row r="2434" spans="3:3" ht="15" customHeight="1">
      <c r="C2434" s="97" t="str">
        <f t="shared" si="39"/>
        <v/>
      </c>
    </row>
    <row r="2435" spans="3:3" ht="15" customHeight="1">
      <c r="C2435" s="97" t="str">
        <f t="shared" si="39"/>
        <v/>
      </c>
    </row>
    <row r="2436" spans="3:3" ht="15" customHeight="1">
      <c r="C2436" s="97" t="str">
        <f t="shared" si="39"/>
        <v/>
      </c>
    </row>
    <row r="2437" spans="3:3" ht="15" customHeight="1">
      <c r="C2437" s="97" t="str">
        <f t="shared" si="39"/>
        <v/>
      </c>
    </row>
    <row r="2438" spans="3:3" ht="15" customHeight="1">
      <c r="C2438" s="97" t="str">
        <f t="shared" si="39"/>
        <v/>
      </c>
    </row>
    <row r="2439" spans="3:3" ht="15" customHeight="1">
      <c r="C2439" s="97" t="str">
        <f t="shared" si="39"/>
        <v/>
      </c>
    </row>
    <row r="2440" spans="3:3" ht="15" customHeight="1">
      <c r="C2440" s="97" t="str">
        <f t="shared" si="39"/>
        <v/>
      </c>
    </row>
    <row r="2441" spans="3:3" ht="15" customHeight="1">
      <c r="C2441" s="97" t="str">
        <f t="shared" si="39"/>
        <v/>
      </c>
    </row>
    <row r="2442" spans="3:3" ht="15" customHeight="1">
      <c r="C2442" s="97" t="str">
        <f t="shared" si="39"/>
        <v/>
      </c>
    </row>
    <row r="2443" spans="3:3" ht="15" customHeight="1">
      <c r="C2443" s="97" t="str">
        <f t="shared" si="39"/>
        <v/>
      </c>
    </row>
    <row r="2444" spans="3:3" ht="15" customHeight="1">
      <c r="C2444" s="97" t="str">
        <f t="shared" si="39"/>
        <v/>
      </c>
    </row>
    <row r="2445" spans="3:3" ht="15" customHeight="1">
      <c r="C2445" s="97" t="str">
        <f t="shared" si="39"/>
        <v/>
      </c>
    </row>
    <row r="2446" spans="3:3" ht="15" customHeight="1">
      <c r="C2446" s="97" t="str">
        <f t="shared" si="39"/>
        <v/>
      </c>
    </row>
    <row r="2447" spans="3:3" ht="15" customHeight="1">
      <c r="C2447" s="97" t="str">
        <f t="shared" si="39"/>
        <v/>
      </c>
    </row>
    <row r="2448" spans="3:3" ht="15" customHeight="1">
      <c r="C2448" s="97" t="str">
        <f t="shared" si="39"/>
        <v/>
      </c>
    </row>
    <row r="2449" spans="3:3" ht="15" customHeight="1">
      <c r="C2449" s="97" t="str">
        <f t="shared" ref="C2449:C2512" si="40">IF(B2449&lt;&gt;"",TEXT(WEEKDAY(B2449),"dddd"),"")</f>
        <v/>
      </c>
    </row>
    <row r="2450" spans="3:3" ht="15" customHeight="1">
      <c r="C2450" s="97" t="str">
        <f t="shared" si="40"/>
        <v/>
      </c>
    </row>
    <row r="2451" spans="3:3" ht="15" customHeight="1">
      <c r="C2451" s="97" t="str">
        <f t="shared" si="40"/>
        <v/>
      </c>
    </row>
    <row r="2452" spans="3:3" ht="15" customHeight="1">
      <c r="C2452" s="97" t="str">
        <f t="shared" si="40"/>
        <v/>
      </c>
    </row>
    <row r="2453" spans="3:3" ht="15" customHeight="1">
      <c r="C2453" s="97" t="str">
        <f t="shared" si="40"/>
        <v/>
      </c>
    </row>
    <row r="2454" spans="3:3" ht="15" customHeight="1">
      <c r="C2454" s="97" t="str">
        <f t="shared" si="40"/>
        <v/>
      </c>
    </row>
    <row r="2455" spans="3:3" ht="15" customHeight="1">
      <c r="C2455" s="97" t="str">
        <f t="shared" si="40"/>
        <v/>
      </c>
    </row>
    <row r="2456" spans="3:3" ht="15" customHeight="1">
      <c r="C2456" s="97" t="str">
        <f t="shared" si="40"/>
        <v/>
      </c>
    </row>
    <row r="2457" spans="3:3" ht="15" customHeight="1">
      <c r="C2457" s="97" t="str">
        <f t="shared" si="40"/>
        <v/>
      </c>
    </row>
    <row r="2458" spans="3:3" ht="15" customHeight="1">
      <c r="C2458" s="97" t="str">
        <f t="shared" si="40"/>
        <v/>
      </c>
    </row>
    <row r="2459" spans="3:3" ht="15" customHeight="1">
      <c r="C2459" s="97" t="str">
        <f t="shared" si="40"/>
        <v/>
      </c>
    </row>
    <row r="2460" spans="3:3" ht="15" customHeight="1">
      <c r="C2460" s="97" t="str">
        <f t="shared" si="40"/>
        <v/>
      </c>
    </row>
    <row r="2461" spans="3:3" ht="15" customHeight="1">
      <c r="C2461" s="97" t="str">
        <f t="shared" si="40"/>
        <v/>
      </c>
    </row>
    <row r="2462" spans="3:3" ht="15" customHeight="1">
      <c r="C2462" s="97" t="str">
        <f t="shared" si="40"/>
        <v/>
      </c>
    </row>
    <row r="2463" spans="3:3" ht="15" customHeight="1">
      <c r="C2463" s="97" t="str">
        <f t="shared" si="40"/>
        <v/>
      </c>
    </row>
    <row r="2464" spans="3:3" ht="15" customHeight="1">
      <c r="C2464" s="97" t="str">
        <f t="shared" si="40"/>
        <v/>
      </c>
    </row>
    <row r="2465" spans="3:3" ht="15" customHeight="1">
      <c r="C2465" s="97" t="str">
        <f t="shared" si="40"/>
        <v/>
      </c>
    </row>
    <row r="2466" spans="3:3" ht="15" customHeight="1">
      <c r="C2466" s="97" t="str">
        <f t="shared" si="40"/>
        <v/>
      </c>
    </row>
    <row r="2467" spans="3:3" ht="15" customHeight="1">
      <c r="C2467" s="97" t="str">
        <f t="shared" si="40"/>
        <v/>
      </c>
    </row>
    <row r="2468" spans="3:3" ht="15" customHeight="1">
      <c r="C2468" s="97" t="str">
        <f t="shared" si="40"/>
        <v/>
      </c>
    </row>
    <row r="2469" spans="3:3" ht="15" customHeight="1">
      <c r="C2469" s="97" t="str">
        <f t="shared" si="40"/>
        <v/>
      </c>
    </row>
    <row r="2470" spans="3:3" ht="15" customHeight="1">
      <c r="C2470" s="97" t="str">
        <f t="shared" si="40"/>
        <v/>
      </c>
    </row>
    <row r="2471" spans="3:3" ht="15" customHeight="1">
      <c r="C2471" s="97" t="str">
        <f t="shared" si="40"/>
        <v/>
      </c>
    </row>
    <row r="2472" spans="3:3" ht="15" customHeight="1">
      <c r="C2472" s="97" t="str">
        <f t="shared" si="40"/>
        <v/>
      </c>
    </row>
    <row r="2473" spans="3:3" ht="15" customHeight="1">
      <c r="C2473" s="97" t="str">
        <f t="shared" si="40"/>
        <v/>
      </c>
    </row>
    <row r="2474" spans="3:3" ht="15" customHeight="1">
      <c r="C2474" s="97" t="str">
        <f t="shared" si="40"/>
        <v/>
      </c>
    </row>
    <row r="2475" spans="3:3" ht="15" customHeight="1">
      <c r="C2475" s="97" t="str">
        <f t="shared" si="40"/>
        <v/>
      </c>
    </row>
    <row r="2476" spans="3:3" ht="15" customHeight="1">
      <c r="C2476" s="97" t="str">
        <f t="shared" si="40"/>
        <v/>
      </c>
    </row>
    <row r="2477" spans="3:3" ht="15" customHeight="1">
      <c r="C2477" s="97" t="str">
        <f t="shared" si="40"/>
        <v/>
      </c>
    </row>
    <row r="2478" spans="3:3" ht="15" customHeight="1">
      <c r="C2478" s="97" t="str">
        <f t="shared" si="40"/>
        <v/>
      </c>
    </row>
    <row r="2479" spans="3:3" ht="15" customHeight="1">
      <c r="C2479" s="97" t="str">
        <f t="shared" si="40"/>
        <v/>
      </c>
    </row>
    <row r="2480" spans="3:3" ht="15" customHeight="1">
      <c r="C2480" s="97" t="str">
        <f t="shared" si="40"/>
        <v/>
      </c>
    </row>
    <row r="2481" spans="3:3" ht="15" customHeight="1">
      <c r="C2481" s="97" t="str">
        <f t="shared" si="40"/>
        <v/>
      </c>
    </row>
    <row r="2482" spans="3:3" ht="15" customHeight="1">
      <c r="C2482" s="97" t="str">
        <f t="shared" si="40"/>
        <v/>
      </c>
    </row>
    <row r="2483" spans="3:3" ht="15" customHeight="1">
      <c r="C2483" s="97" t="str">
        <f t="shared" si="40"/>
        <v/>
      </c>
    </row>
    <row r="2484" spans="3:3" ht="15" customHeight="1">
      <c r="C2484" s="97" t="str">
        <f t="shared" si="40"/>
        <v/>
      </c>
    </row>
    <row r="2485" spans="3:3" ht="15" customHeight="1">
      <c r="C2485" s="97" t="str">
        <f t="shared" si="40"/>
        <v/>
      </c>
    </row>
    <row r="2486" spans="3:3" ht="15" customHeight="1">
      <c r="C2486" s="97" t="str">
        <f t="shared" si="40"/>
        <v/>
      </c>
    </row>
    <row r="2487" spans="3:3" ht="15" customHeight="1">
      <c r="C2487" s="97" t="str">
        <f t="shared" si="40"/>
        <v/>
      </c>
    </row>
    <row r="2488" spans="3:3" ht="15" customHeight="1">
      <c r="C2488" s="97" t="str">
        <f t="shared" si="40"/>
        <v/>
      </c>
    </row>
    <row r="2489" spans="3:3" ht="15" customHeight="1">
      <c r="C2489" s="97" t="str">
        <f t="shared" si="40"/>
        <v/>
      </c>
    </row>
    <row r="2490" spans="3:3" ht="15" customHeight="1">
      <c r="C2490" s="97" t="str">
        <f t="shared" si="40"/>
        <v/>
      </c>
    </row>
    <row r="2491" spans="3:3" ht="15" customHeight="1">
      <c r="C2491" s="97" t="str">
        <f t="shared" si="40"/>
        <v/>
      </c>
    </row>
    <row r="2492" spans="3:3" ht="15" customHeight="1">
      <c r="C2492" s="97" t="str">
        <f t="shared" si="40"/>
        <v/>
      </c>
    </row>
    <row r="2493" spans="3:3" ht="15" customHeight="1">
      <c r="C2493" s="97" t="str">
        <f t="shared" si="40"/>
        <v/>
      </c>
    </row>
    <row r="2494" spans="3:3" ht="15" customHeight="1">
      <c r="C2494" s="97" t="str">
        <f t="shared" si="40"/>
        <v/>
      </c>
    </row>
    <row r="2495" spans="3:3" ht="15" customHeight="1">
      <c r="C2495" s="97" t="str">
        <f t="shared" si="40"/>
        <v/>
      </c>
    </row>
    <row r="2496" spans="3:3" ht="15" customHeight="1">
      <c r="C2496" s="97" t="str">
        <f t="shared" si="40"/>
        <v/>
      </c>
    </row>
    <row r="2497" spans="3:3" ht="15" customHeight="1">
      <c r="C2497" s="97" t="str">
        <f t="shared" si="40"/>
        <v/>
      </c>
    </row>
    <row r="2498" spans="3:3" ht="15" customHeight="1">
      <c r="C2498" s="97" t="str">
        <f t="shared" si="40"/>
        <v/>
      </c>
    </row>
    <row r="2499" spans="3:3" ht="15" customHeight="1">
      <c r="C2499" s="97" t="str">
        <f t="shared" si="40"/>
        <v/>
      </c>
    </row>
    <row r="2500" spans="3:3" ht="15" customHeight="1">
      <c r="C2500" s="97" t="str">
        <f t="shared" si="40"/>
        <v/>
      </c>
    </row>
    <row r="2501" spans="3:3" ht="15" customHeight="1">
      <c r="C2501" s="97" t="str">
        <f t="shared" si="40"/>
        <v/>
      </c>
    </row>
    <row r="2502" spans="3:3" ht="15" customHeight="1">
      <c r="C2502" s="97" t="str">
        <f t="shared" si="40"/>
        <v/>
      </c>
    </row>
    <row r="2503" spans="3:3" ht="15" customHeight="1">
      <c r="C2503" s="97" t="str">
        <f t="shared" si="40"/>
        <v/>
      </c>
    </row>
    <row r="2504" spans="3:3" ht="15" customHeight="1">
      <c r="C2504" s="97" t="str">
        <f t="shared" si="40"/>
        <v/>
      </c>
    </row>
    <row r="2505" spans="3:3" ht="15" customHeight="1">
      <c r="C2505" s="97" t="str">
        <f t="shared" si="40"/>
        <v/>
      </c>
    </row>
    <row r="2506" spans="3:3" ht="15" customHeight="1">
      <c r="C2506" s="97" t="str">
        <f t="shared" si="40"/>
        <v/>
      </c>
    </row>
    <row r="2507" spans="3:3" ht="15" customHeight="1">
      <c r="C2507" s="97" t="str">
        <f t="shared" si="40"/>
        <v/>
      </c>
    </row>
    <row r="2508" spans="3:3" ht="15" customHeight="1">
      <c r="C2508" s="97" t="str">
        <f t="shared" si="40"/>
        <v/>
      </c>
    </row>
    <row r="2509" spans="3:3" ht="15" customHeight="1">
      <c r="C2509" s="97" t="str">
        <f t="shared" si="40"/>
        <v/>
      </c>
    </row>
    <row r="2510" spans="3:3" ht="15" customHeight="1">
      <c r="C2510" s="97" t="str">
        <f t="shared" si="40"/>
        <v/>
      </c>
    </row>
    <row r="2511" spans="3:3" ht="15" customHeight="1">
      <c r="C2511" s="97" t="str">
        <f t="shared" si="40"/>
        <v/>
      </c>
    </row>
    <row r="2512" spans="3:3" ht="15" customHeight="1">
      <c r="C2512" s="97" t="str">
        <f t="shared" si="40"/>
        <v/>
      </c>
    </row>
    <row r="2513" spans="3:3" ht="15" customHeight="1">
      <c r="C2513" s="97" t="str">
        <f t="shared" ref="C2513:C2576" si="41">IF(B2513&lt;&gt;"",TEXT(WEEKDAY(B2513),"dddd"),"")</f>
        <v/>
      </c>
    </row>
    <row r="2514" spans="3:3" ht="15" customHeight="1">
      <c r="C2514" s="97" t="str">
        <f t="shared" si="41"/>
        <v/>
      </c>
    </row>
    <row r="2515" spans="3:3" ht="15" customHeight="1">
      <c r="C2515" s="97" t="str">
        <f t="shared" si="41"/>
        <v/>
      </c>
    </row>
    <row r="2516" spans="3:3" ht="15" customHeight="1">
      <c r="C2516" s="97" t="str">
        <f t="shared" si="41"/>
        <v/>
      </c>
    </row>
    <row r="2517" spans="3:3" ht="15" customHeight="1">
      <c r="C2517" s="97" t="str">
        <f t="shared" si="41"/>
        <v/>
      </c>
    </row>
    <row r="2518" spans="3:3" ht="15" customHeight="1">
      <c r="C2518" s="97" t="str">
        <f t="shared" si="41"/>
        <v/>
      </c>
    </row>
    <row r="2519" spans="3:3" ht="15" customHeight="1">
      <c r="C2519" s="97" t="str">
        <f t="shared" si="41"/>
        <v/>
      </c>
    </row>
    <row r="2520" spans="3:3" ht="15" customHeight="1">
      <c r="C2520" s="97" t="str">
        <f t="shared" si="41"/>
        <v/>
      </c>
    </row>
    <row r="2521" spans="3:3" ht="15" customHeight="1">
      <c r="C2521" s="97" t="str">
        <f t="shared" si="41"/>
        <v/>
      </c>
    </row>
    <row r="2522" spans="3:3" ht="15" customHeight="1">
      <c r="C2522" s="97" t="str">
        <f t="shared" si="41"/>
        <v/>
      </c>
    </row>
    <row r="2523" spans="3:3" ht="15" customHeight="1">
      <c r="C2523" s="97" t="str">
        <f t="shared" si="41"/>
        <v/>
      </c>
    </row>
    <row r="2524" spans="3:3" ht="15" customHeight="1">
      <c r="C2524" s="97" t="str">
        <f t="shared" si="41"/>
        <v/>
      </c>
    </row>
    <row r="2525" spans="3:3" ht="15" customHeight="1">
      <c r="C2525" s="97" t="str">
        <f t="shared" si="41"/>
        <v/>
      </c>
    </row>
    <row r="2526" spans="3:3" ht="15" customHeight="1">
      <c r="C2526" s="97" t="str">
        <f t="shared" si="41"/>
        <v/>
      </c>
    </row>
    <row r="2527" spans="3:3" ht="15" customHeight="1">
      <c r="C2527" s="97" t="str">
        <f t="shared" si="41"/>
        <v/>
      </c>
    </row>
    <row r="2528" spans="3:3" ht="15" customHeight="1">
      <c r="C2528" s="97" t="str">
        <f t="shared" si="41"/>
        <v/>
      </c>
    </row>
    <row r="2529" spans="3:3" ht="15" customHeight="1">
      <c r="C2529" s="97" t="str">
        <f t="shared" si="41"/>
        <v/>
      </c>
    </row>
    <row r="2530" spans="3:3" ht="15" customHeight="1">
      <c r="C2530" s="97" t="str">
        <f t="shared" si="41"/>
        <v/>
      </c>
    </row>
    <row r="2531" spans="3:3" ht="15" customHeight="1">
      <c r="C2531" s="97" t="str">
        <f t="shared" si="41"/>
        <v/>
      </c>
    </row>
    <row r="2532" spans="3:3" ht="15" customHeight="1">
      <c r="C2532" s="97" t="str">
        <f t="shared" si="41"/>
        <v/>
      </c>
    </row>
    <row r="2533" spans="3:3" ht="15" customHeight="1">
      <c r="C2533" s="97" t="str">
        <f t="shared" si="41"/>
        <v/>
      </c>
    </row>
    <row r="2534" spans="3:3" ht="15" customHeight="1">
      <c r="C2534" s="97" t="str">
        <f t="shared" si="41"/>
        <v/>
      </c>
    </row>
    <row r="2535" spans="3:3" ht="15" customHeight="1">
      <c r="C2535" s="97" t="str">
        <f t="shared" si="41"/>
        <v/>
      </c>
    </row>
    <row r="2536" spans="3:3" ht="15" customHeight="1">
      <c r="C2536" s="97" t="str">
        <f t="shared" si="41"/>
        <v/>
      </c>
    </row>
    <row r="2537" spans="3:3" ht="15" customHeight="1">
      <c r="C2537" s="97" t="str">
        <f t="shared" si="41"/>
        <v/>
      </c>
    </row>
    <row r="2538" spans="3:3" ht="15" customHeight="1">
      <c r="C2538" s="97" t="str">
        <f t="shared" si="41"/>
        <v/>
      </c>
    </row>
    <row r="2539" spans="3:3" ht="15" customHeight="1">
      <c r="C2539" s="97" t="str">
        <f t="shared" si="41"/>
        <v/>
      </c>
    </row>
    <row r="2540" spans="3:3" ht="15" customHeight="1">
      <c r="C2540" s="97" t="str">
        <f t="shared" si="41"/>
        <v/>
      </c>
    </row>
    <row r="2541" spans="3:3" ht="15" customHeight="1">
      <c r="C2541" s="97" t="str">
        <f t="shared" si="41"/>
        <v/>
      </c>
    </row>
    <row r="2542" spans="3:3" ht="15" customHeight="1">
      <c r="C2542" s="97" t="str">
        <f t="shared" si="41"/>
        <v/>
      </c>
    </row>
    <row r="2543" spans="3:3" ht="15" customHeight="1">
      <c r="C2543" s="97" t="str">
        <f t="shared" si="41"/>
        <v/>
      </c>
    </row>
    <row r="2544" spans="3:3" ht="15" customHeight="1">
      <c r="C2544" s="97" t="str">
        <f t="shared" si="41"/>
        <v/>
      </c>
    </row>
    <row r="2545" spans="3:3" ht="15" customHeight="1">
      <c r="C2545" s="97" t="str">
        <f t="shared" si="41"/>
        <v/>
      </c>
    </row>
    <row r="2546" spans="3:3" ht="15" customHeight="1">
      <c r="C2546" s="97" t="str">
        <f t="shared" si="41"/>
        <v/>
      </c>
    </row>
    <row r="2547" spans="3:3" ht="15" customHeight="1">
      <c r="C2547" s="97" t="str">
        <f t="shared" si="41"/>
        <v/>
      </c>
    </row>
    <row r="2548" spans="3:3" ht="15" customHeight="1">
      <c r="C2548" s="97" t="str">
        <f t="shared" si="41"/>
        <v/>
      </c>
    </row>
    <row r="2549" spans="3:3" ht="15" customHeight="1">
      <c r="C2549" s="97" t="str">
        <f t="shared" si="41"/>
        <v/>
      </c>
    </row>
    <row r="2550" spans="3:3" ht="15" customHeight="1">
      <c r="C2550" s="97" t="str">
        <f t="shared" si="41"/>
        <v/>
      </c>
    </row>
    <row r="2551" spans="3:3" ht="15" customHeight="1">
      <c r="C2551" s="97" t="str">
        <f t="shared" si="41"/>
        <v/>
      </c>
    </row>
    <row r="2552" spans="3:3" ht="15" customHeight="1">
      <c r="C2552" s="97" t="str">
        <f t="shared" si="41"/>
        <v/>
      </c>
    </row>
    <row r="2553" spans="3:3" ht="15" customHeight="1">
      <c r="C2553" s="97" t="str">
        <f t="shared" si="41"/>
        <v/>
      </c>
    </row>
    <row r="2554" spans="3:3" ht="15" customHeight="1">
      <c r="C2554" s="97" t="str">
        <f t="shared" si="41"/>
        <v/>
      </c>
    </row>
    <row r="2555" spans="3:3" ht="15" customHeight="1">
      <c r="C2555" s="97" t="str">
        <f t="shared" si="41"/>
        <v/>
      </c>
    </row>
    <row r="2556" spans="3:3" ht="15" customHeight="1">
      <c r="C2556" s="97" t="str">
        <f t="shared" si="41"/>
        <v/>
      </c>
    </row>
    <row r="2557" spans="3:3" ht="15" customHeight="1">
      <c r="C2557" s="97" t="str">
        <f t="shared" si="41"/>
        <v/>
      </c>
    </row>
    <row r="2558" spans="3:3" ht="15" customHeight="1">
      <c r="C2558" s="97" t="str">
        <f t="shared" si="41"/>
        <v/>
      </c>
    </row>
    <row r="2559" spans="3:3" ht="15" customHeight="1">
      <c r="C2559" s="97" t="str">
        <f t="shared" si="41"/>
        <v/>
      </c>
    </row>
    <row r="2560" spans="3:3" ht="15" customHeight="1">
      <c r="C2560" s="97" t="str">
        <f t="shared" si="41"/>
        <v/>
      </c>
    </row>
    <row r="2561" spans="3:3" ht="15" customHeight="1">
      <c r="C2561" s="97" t="str">
        <f t="shared" si="41"/>
        <v/>
      </c>
    </row>
    <row r="2562" spans="3:3" ht="15" customHeight="1">
      <c r="C2562" s="97" t="str">
        <f t="shared" si="41"/>
        <v/>
      </c>
    </row>
    <row r="2563" spans="3:3" ht="15" customHeight="1">
      <c r="C2563" s="97" t="str">
        <f t="shared" si="41"/>
        <v/>
      </c>
    </row>
    <row r="2564" spans="3:3" ht="15" customHeight="1">
      <c r="C2564" s="97" t="str">
        <f t="shared" si="41"/>
        <v/>
      </c>
    </row>
    <row r="2565" spans="3:3" ht="15" customHeight="1">
      <c r="C2565" s="97" t="str">
        <f t="shared" si="41"/>
        <v/>
      </c>
    </row>
    <row r="2566" spans="3:3" ht="15" customHeight="1">
      <c r="C2566" s="97" t="str">
        <f t="shared" si="41"/>
        <v/>
      </c>
    </row>
    <row r="2567" spans="3:3" ht="15" customHeight="1">
      <c r="C2567" s="97" t="str">
        <f t="shared" si="41"/>
        <v/>
      </c>
    </row>
    <row r="2568" spans="3:3" ht="15" customHeight="1">
      <c r="C2568" s="97" t="str">
        <f t="shared" si="41"/>
        <v/>
      </c>
    </row>
    <row r="2569" spans="3:3" ht="15" customHeight="1">
      <c r="C2569" s="97" t="str">
        <f t="shared" si="41"/>
        <v/>
      </c>
    </row>
    <row r="2570" spans="3:3" ht="15" customHeight="1">
      <c r="C2570" s="97" t="str">
        <f t="shared" si="41"/>
        <v/>
      </c>
    </row>
    <row r="2571" spans="3:3" ht="15" customHeight="1">
      <c r="C2571" s="97" t="str">
        <f t="shared" si="41"/>
        <v/>
      </c>
    </row>
    <row r="2572" spans="3:3" ht="15" customHeight="1">
      <c r="C2572" s="97" t="str">
        <f t="shared" si="41"/>
        <v/>
      </c>
    </row>
    <row r="2573" spans="3:3" ht="15" customHeight="1">
      <c r="C2573" s="97" t="str">
        <f t="shared" si="41"/>
        <v/>
      </c>
    </row>
    <row r="2574" spans="3:3" ht="15" customHeight="1">
      <c r="C2574" s="97" t="str">
        <f t="shared" si="41"/>
        <v/>
      </c>
    </row>
    <row r="2575" spans="3:3" ht="15" customHeight="1">
      <c r="C2575" s="97" t="str">
        <f t="shared" si="41"/>
        <v/>
      </c>
    </row>
    <row r="2576" spans="3:3" ht="15" customHeight="1">
      <c r="C2576" s="97" t="str">
        <f t="shared" si="41"/>
        <v/>
      </c>
    </row>
    <row r="2577" spans="3:3" ht="15" customHeight="1">
      <c r="C2577" s="97" t="str">
        <f t="shared" ref="C2577:C2640" si="42">IF(B2577&lt;&gt;"",TEXT(WEEKDAY(B2577),"dddd"),"")</f>
        <v/>
      </c>
    </row>
    <row r="2578" spans="3:3" ht="15" customHeight="1">
      <c r="C2578" s="97" t="str">
        <f t="shared" si="42"/>
        <v/>
      </c>
    </row>
    <row r="2579" spans="3:3" ht="15" customHeight="1">
      <c r="C2579" s="97" t="str">
        <f t="shared" si="42"/>
        <v/>
      </c>
    </row>
    <row r="2580" spans="3:3" ht="15" customHeight="1">
      <c r="C2580" s="97" t="str">
        <f t="shared" si="42"/>
        <v/>
      </c>
    </row>
    <row r="2581" spans="3:3" ht="15" customHeight="1">
      <c r="C2581" s="97" t="str">
        <f t="shared" si="42"/>
        <v/>
      </c>
    </row>
    <row r="2582" spans="3:3" ht="15" customHeight="1">
      <c r="C2582" s="97" t="str">
        <f t="shared" si="42"/>
        <v/>
      </c>
    </row>
    <row r="2583" spans="3:3" ht="15" customHeight="1">
      <c r="C2583" s="97" t="str">
        <f t="shared" si="42"/>
        <v/>
      </c>
    </row>
    <row r="2584" spans="3:3" ht="15" customHeight="1">
      <c r="C2584" s="97" t="str">
        <f t="shared" si="42"/>
        <v/>
      </c>
    </row>
    <row r="2585" spans="3:3" ht="15" customHeight="1">
      <c r="C2585" s="97" t="str">
        <f t="shared" si="42"/>
        <v/>
      </c>
    </row>
    <row r="2586" spans="3:3" ht="15" customHeight="1">
      <c r="C2586" s="97" t="str">
        <f t="shared" si="42"/>
        <v/>
      </c>
    </row>
    <row r="2587" spans="3:3" ht="15" customHeight="1">
      <c r="C2587" s="97" t="str">
        <f t="shared" si="42"/>
        <v/>
      </c>
    </row>
    <row r="2588" spans="3:3" ht="15" customHeight="1">
      <c r="C2588" s="97" t="str">
        <f t="shared" si="42"/>
        <v/>
      </c>
    </row>
    <row r="2589" spans="3:3" ht="15" customHeight="1">
      <c r="C2589" s="97" t="str">
        <f t="shared" si="42"/>
        <v/>
      </c>
    </row>
    <row r="2590" spans="3:3" ht="15" customHeight="1">
      <c r="C2590" s="97" t="str">
        <f t="shared" si="42"/>
        <v/>
      </c>
    </row>
    <row r="2591" spans="3:3" ht="15" customHeight="1">
      <c r="C2591" s="97" t="str">
        <f t="shared" si="42"/>
        <v/>
      </c>
    </row>
    <row r="2592" spans="3:3" ht="15" customHeight="1">
      <c r="C2592" s="97" t="str">
        <f t="shared" si="42"/>
        <v/>
      </c>
    </row>
    <row r="2593" spans="3:3" ht="15" customHeight="1">
      <c r="C2593" s="97" t="str">
        <f t="shared" si="42"/>
        <v/>
      </c>
    </row>
    <row r="2594" spans="3:3" ht="15" customHeight="1">
      <c r="C2594" s="97" t="str">
        <f t="shared" si="42"/>
        <v/>
      </c>
    </row>
    <row r="2595" spans="3:3" ht="15" customHeight="1">
      <c r="C2595" s="97" t="str">
        <f t="shared" si="42"/>
        <v/>
      </c>
    </row>
    <row r="2596" spans="3:3" ht="15" customHeight="1">
      <c r="C2596" s="97" t="str">
        <f t="shared" si="42"/>
        <v/>
      </c>
    </row>
    <row r="2597" spans="3:3" ht="15" customHeight="1">
      <c r="C2597" s="97" t="str">
        <f t="shared" si="42"/>
        <v/>
      </c>
    </row>
    <row r="2598" spans="3:3" ht="15" customHeight="1">
      <c r="C2598" s="97" t="str">
        <f t="shared" si="42"/>
        <v/>
      </c>
    </row>
    <row r="2599" spans="3:3" ht="15" customHeight="1">
      <c r="C2599" s="97" t="str">
        <f t="shared" si="42"/>
        <v/>
      </c>
    </row>
    <row r="2600" spans="3:3" ht="15" customHeight="1">
      <c r="C2600" s="97" t="str">
        <f t="shared" si="42"/>
        <v/>
      </c>
    </row>
    <row r="2601" spans="3:3" ht="15" customHeight="1">
      <c r="C2601" s="97" t="str">
        <f t="shared" si="42"/>
        <v/>
      </c>
    </row>
    <row r="2602" spans="3:3" ht="15" customHeight="1">
      <c r="C2602" s="97" t="str">
        <f t="shared" si="42"/>
        <v/>
      </c>
    </row>
    <row r="2603" spans="3:3" ht="15" customHeight="1">
      <c r="C2603" s="97" t="str">
        <f t="shared" si="42"/>
        <v/>
      </c>
    </row>
    <row r="2604" spans="3:3" ht="15" customHeight="1">
      <c r="C2604" s="97" t="str">
        <f t="shared" si="42"/>
        <v/>
      </c>
    </row>
    <row r="2605" spans="3:3" ht="15" customHeight="1">
      <c r="C2605" s="97" t="str">
        <f t="shared" si="42"/>
        <v/>
      </c>
    </row>
    <row r="2606" spans="3:3" ht="15" customHeight="1">
      <c r="C2606" s="97" t="str">
        <f t="shared" si="42"/>
        <v/>
      </c>
    </row>
    <row r="2607" spans="3:3" ht="15" customHeight="1">
      <c r="C2607" s="97" t="str">
        <f t="shared" si="42"/>
        <v/>
      </c>
    </row>
    <row r="2608" spans="3:3" ht="15" customHeight="1">
      <c r="C2608" s="97" t="str">
        <f t="shared" si="42"/>
        <v/>
      </c>
    </row>
    <row r="2609" spans="3:3" ht="15" customHeight="1">
      <c r="C2609" s="97" t="str">
        <f t="shared" si="42"/>
        <v/>
      </c>
    </row>
    <row r="2610" spans="3:3" ht="15" customHeight="1">
      <c r="C2610" s="97" t="str">
        <f t="shared" si="42"/>
        <v/>
      </c>
    </row>
    <row r="2611" spans="3:3" ht="15" customHeight="1">
      <c r="C2611" s="97" t="str">
        <f t="shared" si="42"/>
        <v/>
      </c>
    </row>
    <row r="2612" spans="3:3" ht="15" customHeight="1">
      <c r="C2612" s="97" t="str">
        <f t="shared" si="42"/>
        <v/>
      </c>
    </row>
    <row r="2613" spans="3:3" ht="15" customHeight="1">
      <c r="C2613" s="97" t="str">
        <f t="shared" si="42"/>
        <v/>
      </c>
    </row>
    <row r="2614" spans="3:3" ht="15" customHeight="1">
      <c r="C2614" s="97" t="str">
        <f t="shared" si="42"/>
        <v/>
      </c>
    </row>
    <row r="2615" spans="3:3" ht="15" customHeight="1">
      <c r="C2615" s="97" t="str">
        <f t="shared" si="42"/>
        <v/>
      </c>
    </row>
    <row r="2616" spans="3:3" ht="15" customHeight="1">
      <c r="C2616" s="97" t="str">
        <f t="shared" si="42"/>
        <v/>
      </c>
    </row>
    <row r="2617" spans="3:3" ht="15" customHeight="1">
      <c r="C2617" s="97" t="str">
        <f t="shared" si="42"/>
        <v/>
      </c>
    </row>
    <row r="2618" spans="3:3" ht="15" customHeight="1">
      <c r="C2618" s="97" t="str">
        <f t="shared" si="42"/>
        <v/>
      </c>
    </row>
    <row r="2619" spans="3:3" ht="15" customHeight="1">
      <c r="C2619" s="97" t="str">
        <f t="shared" si="42"/>
        <v/>
      </c>
    </row>
    <row r="2620" spans="3:3" ht="15" customHeight="1">
      <c r="C2620" s="97" t="str">
        <f t="shared" si="42"/>
        <v/>
      </c>
    </row>
    <row r="2621" spans="3:3" ht="15" customHeight="1">
      <c r="C2621" s="97" t="str">
        <f t="shared" si="42"/>
        <v/>
      </c>
    </row>
    <row r="2622" spans="3:3" ht="15" customHeight="1">
      <c r="C2622" s="97" t="str">
        <f t="shared" si="42"/>
        <v/>
      </c>
    </row>
    <row r="2623" spans="3:3" ht="15" customHeight="1">
      <c r="C2623" s="97" t="str">
        <f t="shared" si="42"/>
        <v/>
      </c>
    </row>
    <row r="2624" spans="3:3" ht="15" customHeight="1">
      <c r="C2624" s="97" t="str">
        <f t="shared" si="42"/>
        <v/>
      </c>
    </row>
    <row r="2625" spans="3:3" ht="15" customHeight="1">
      <c r="C2625" s="97" t="str">
        <f t="shared" si="42"/>
        <v/>
      </c>
    </row>
    <row r="2626" spans="3:3" ht="15" customHeight="1">
      <c r="C2626" s="97" t="str">
        <f t="shared" si="42"/>
        <v/>
      </c>
    </row>
    <row r="2627" spans="3:3" ht="15" customHeight="1">
      <c r="C2627" s="97" t="str">
        <f t="shared" si="42"/>
        <v/>
      </c>
    </row>
    <row r="2628" spans="3:3" ht="15" customHeight="1">
      <c r="C2628" s="97" t="str">
        <f t="shared" si="42"/>
        <v/>
      </c>
    </row>
    <row r="2629" spans="3:3" ht="15" customHeight="1">
      <c r="C2629" s="97" t="str">
        <f t="shared" si="42"/>
        <v/>
      </c>
    </row>
    <row r="2630" spans="3:3" ht="15" customHeight="1">
      <c r="C2630" s="97" t="str">
        <f t="shared" si="42"/>
        <v/>
      </c>
    </row>
    <row r="2631" spans="3:3" ht="15" customHeight="1">
      <c r="C2631" s="97" t="str">
        <f t="shared" si="42"/>
        <v/>
      </c>
    </row>
    <row r="2632" spans="3:3" ht="15" customHeight="1">
      <c r="C2632" s="97" t="str">
        <f t="shared" si="42"/>
        <v/>
      </c>
    </row>
    <row r="2633" spans="3:3" ht="15" customHeight="1">
      <c r="C2633" s="97" t="str">
        <f t="shared" si="42"/>
        <v/>
      </c>
    </row>
    <row r="2634" spans="3:3" ht="15" customHeight="1">
      <c r="C2634" s="97" t="str">
        <f t="shared" si="42"/>
        <v/>
      </c>
    </row>
    <row r="2635" spans="3:3" ht="15" customHeight="1">
      <c r="C2635" s="97" t="str">
        <f t="shared" si="42"/>
        <v/>
      </c>
    </row>
    <row r="2636" spans="3:3" ht="15" customHeight="1">
      <c r="C2636" s="97" t="str">
        <f t="shared" si="42"/>
        <v/>
      </c>
    </row>
    <row r="2637" spans="3:3" ht="15" customHeight="1">
      <c r="C2637" s="97" t="str">
        <f t="shared" si="42"/>
        <v/>
      </c>
    </row>
    <row r="2638" spans="3:3" ht="15" customHeight="1">
      <c r="C2638" s="97" t="str">
        <f t="shared" si="42"/>
        <v/>
      </c>
    </row>
    <row r="2639" spans="3:3" ht="15" customHeight="1">
      <c r="C2639" s="97" t="str">
        <f t="shared" si="42"/>
        <v/>
      </c>
    </row>
    <row r="2640" spans="3:3" ht="15" customHeight="1">
      <c r="C2640" s="97" t="str">
        <f t="shared" si="42"/>
        <v/>
      </c>
    </row>
    <row r="2641" spans="3:3" ht="15" customHeight="1">
      <c r="C2641" s="97" t="str">
        <f t="shared" ref="C2641:C2704" si="43">IF(B2641&lt;&gt;"",TEXT(WEEKDAY(B2641),"dddd"),"")</f>
        <v/>
      </c>
    </row>
    <row r="2642" spans="3:3" ht="15" customHeight="1">
      <c r="C2642" s="97" t="str">
        <f t="shared" si="43"/>
        <v/>
      </c>
    </row>
    <row r="2643" spans="3:3" ht="15" customHeight="1">
      <c r="C2643" s="97" t="str">
        <f t="shared" si="43"/>
        <v/>
      </c>
    </row>
    <row r="2644" spans="3:3" ht="15" customHeight="1">
      <c r="C2644" s="97" t="str">
        <f t="shared" si="43"/>
        <v/>
      </c>
    </row>
    <row r="2645" spans="3:3" ht="15" customHeight="1">
      <c r="C2645" s="97" t="str">
        <f t="shared" si="43"/>
        <v/>
      </c>
    </row>
    <row r="2646" spans="3:3" ht="15" customHeight="1">
      <c r="C2646" s="97" t="str">
        <f t="shared" si="43"/>
        <v/>
      </c>
    </row>
    <row r="2647" spans="3:3" ht="15" customHeight="1">
      <c r="C2647" s="97" t="str">
        <f t="shared" si="43"/>
        <v/>
      </c>
    </row>
    <row r="2648" spans="3:3" ht="15" customHeight="1">
      <c r="C2648" s="97" t="str">
        <f t="shared" si="43"/>
        <v/>
      </c>
    </row>
    <row r="2649" spans="3:3" ht="15" customHeight="1">
      <c r="C2649" s="97" t="str">
        <f t="shared" si="43"/>
        <v/>
      </c>
    </row>
    <row r="2650" spans="3:3" ht="15" customHeight="1">
      <c r="C2650" s="97" t="str">
        <f t="shared" si="43"/>
        <v/>
      </c>
    </row>
    <row r="2651" spans="3:3" ht="15" customHeight="1">
      <c r="C2651" s="97" t="str">
        <f t="shared" si="43"/>
        <v/>
      </c>
    </row>
    <row r="2652" spans="3:3" ht="15" customHeight="1">
      <c r="C2652" s="97" t="str">
        <f t="shared" si="43"/>
        <v/>
      </c>
    </row>
    <row r="2653" spans="3:3" ht="15" customHeight="1">
      <c r="C2653" s="97" t="str">
        <f t="shared" si="43"/>
        <v/>
      </c>
    </row>
    <row r="2654" spans="3:3" ht="15" customHeight="1">
      <c r="C2654" s="97" t="str">
        <f t="shared" si="43"/>
        <v/>
      </c>
    </row>
    <row r="2655" spans="3:3" ht="15" customHeight="1">
      <c r="C2655" s="97" t="str">
        <f t="shared" si="43"/>
        <v/>
      </c>
    </row>
    <row r="2656" spans="3:3" ht="15" customHeight="1">
      <c r="C2656" s="97" t="str">
        <f t="shared" si="43"/>
        <v/>
      </c>
    </row>
    <row r="2657" spans="3:3" ht="15" customHeight="1">
      <c r="C2657" s="97" t="str">
        <f t="shared" si="43"/>
        <v/>
      </c>
    </row>
    <row r="2658" spans="3:3" ht="15" customHeight="1">
      <c r="C2658" s="97" t="str">
        <f t="shared" si="43"/>
        <v/>
      </c>
    </row>
    <row r="2659" spans="3:3" ht="15" customHeight="1">
      <c r="C2659" s="97" t="str">
        <f t="shared" si="43"/>
        <v/>
      </c>
    </row>
    <row r="2660" spans="3:3" ht="15" customHeight="1">
      <c r="C2660" s="97" t="str">
        <f t="shared" si="43"/>
        <v/>
      </c>
    </row>
    <row r="2661" spans="3:3" ht="15" customHeight="1">
      <c r="C2661" s="97" t="str">
        <f t="shared" si="43"/>
        <v/>
      </c>
    </row>
    <row r="2662" spans="3:3" ht="15" customHeight="1">
      <c r="C2662" s="97" t="str">
        <f t="shared" si="43"/>
        <v/>
      </c>
    </row>
    <row r="2663" spans="3:3" ht="15" customHeight="1">
      <c r="C2663" s="97" t="str">
        <f t="shared" si="43"/>
        <v/>
      </c>
    </row>
    <row r="2664" spans="3:3" ht="15" customHeight="1">
      <c r="C2664" s="97" t="str">
        <f t="shared" si="43"/>
        <v/>
      </c>
    </row>
    <row r="2665" spans="3:3" ht="15" customHeight="1">
      <c r="C2665" s="97" t="str">
        <f t="shared" si="43"/>
        <v/>
      </c>
    </row>
    <row r="2666" spans="3:3" ht="15" customHeight="1">
      <c r="C2666" s="97" t="str">
        <f t="shared" si="43"/>
        <v/>
      </c>
    </row>
    <row r="2667" spans="3:3" ht="15" customHeight="1">
      <c r="C2667" s="97" t="str">
        <f t="shared" si="43"/>
        <v/>
      </c>
    </row>
    <row r="2668" spans="3:3" ht="15" customHeight="1">
      <c r="C2668" s="97" t="str">
        <f t="shared" si="43"/>
        <v/>
      </c>
    </row>
    <row r="2669" spans="3:3" ht="15" customHeight="1">
      <c r="C2669" s="97" t="str">
        <f t="shared" si="43"/>
        <v/>
      </c>
    </row>
    <row r="2670" spans="3:3" ht="15" customHeight="1">
      <c r="C2670" s="97" t="str">
        <f t="shared" si="43"/>
        <v/>
      </c>
    </row>
    <row r="2671" spans="3:3" ht="15" customHeight="1">
      <c r="C2671" s="97" t="str">
        <f t="shared" si="43"/>
        <v/>
      </c>
    </row>
    <row r="2672" spans="3:3" ht="15" customHeight="1">
      <c r="C2672" s="97" t="str">
        <f t="shared" si="43"/>
        <v/>
      </c>
    </row>
    <row r="2673" spans="3:3" ht="15" customHeight="1">
      <c r="C2673" s="97" t="str">
        <f t="shared" si="43"/>
        <v/>
      </c>
    </row>
    <row r="2674" spans="3:3" ht="15" customHeight="1">
      <c r="C2674" s="97" t="str">
        <f t="shared" si="43"/>
        <v/>
      </c>
    </row>
    <row r="2675" spans="3:3" ht="15" customHeight="1">
      <c r="C2675" s="97" t="str">
        <f t="shared" si="43"/>
        <v/>
      </c>
    </row>
    <row r="2676" spans="3:3" ht="15" customHeight="1">
      <c r="C2676" s="97" t="str">
        <f t="shared" si="43"/>
        <v/>
      </c>
    </row>
    <row r="2677" spans="3:3" ht="15" customHeight="1">
      <c r="C2677" s="97" t="str">
        <f t="shared" si="43"/>
        <v/>
      </c>
    </row>
    <row r="2678" spans="3:3" ht="15" customHeight="1">
      <c r="C2678" s="97" t="str">
        <f t="shared" si="43"/>
        <v/>
      </c>
    </row>
    <row r="2679" spans="3:3" ht="15" customHeight="1">
      <c r="C2679" s="97" t="str">
        <f t="shared" si="43"/>
        <v/>
      </c>
    </row>
    <row r="2680" spans="3:3" ht="15" customHeight="1">
      <c r="C2680" s="97" t="str">
        <f t="shared" si="43"/>
        <v/>
      </c>
    </row>
    <row r="2681" spans="3:3" ht="15" customHeight="1">
      <c r="C2681" s="97" t="str">
        <f t="shared" si="43"/>
        <v/>
      </c>
    </row>
    <row r="2682" spans="3:3" ht="15" customHeight="1">
      <c r="C2682" s="97" t="str">
        <f t="shared" si="43"/>
        <v/>
      </c>
    </row>
    <row r="2683" spans="3:3" ht="15" customHeight="1">
      <c r="C2683" s="97" t="str">
        <f t="shared" si="43"/>
        <v/>
      </c>
    </row>
    <row r="2684" spans="3:3" ht="15" customHeight="1">
      <c r="C2684" s="97" t="str">
        <f t="shared" si="43"/>
        <v/>
      </c>
    </row>
    <row r="2685" spans="3:3" ht="15" customHeight="1">
      <c r="C2685" s="97" t="str">
        <f t="shared" si="43"/>
        <v/>
      </c>
    </row>
    <row r="2686" spans="3:3" ht="15" customHeight="1">
      <c r="C2686" s="97" t="str">
        <f t="shared" si="43"/>
        <v/>
      </c>
    </row>
    <row r="2687" spans="3:3" ht="15" customHeight="1">
      <c r="C2687" s="97" t="str">
        <f t="shared" si="43"/>
        <v/>
      </c>
    </row>
    <row r="2688" spans="3:3" ht="15" customHeight="1">
      <c r="C2688" s="97" t="str">
        <f t="shared" si="43"/>
        <v/>
      </c>
    </row>
    <row r="2689" spans="3:3" ht="15" customHeight="1">
      <c r="C2689" s="97" t="str">
        <f t="shared" si="43"/>
        <v/>
      </c>
    </row>
    <row r="2690" spans="3:3" ht="15" customHeight="1">
      <c r="C2690" s="97" t="str">
        <f t="shared" si="43"/>
        <v/>
      </c>
    </row>
    <row r="2691" spans="3:3" ht="15" customHeight="1">
      <c r="C2691" s="97" t="str">
        <f t="shared" si="43"/>
        <v/>
      </c>
    </row>
    <row r="2692" spans="3:3" ht="15" customHeight="1">
      <c r="C2692" s="97" t="str">
        <f t="shared" si="43"/>
        <v/>
      </c>
    </row>
    <row r="2693" spans="3:3" ht="15" customHeight="1">
      <c r="C2693" s="97" t="str">
        <f t="shared" si="43"/>
        <v/>
      </c>
    </row>
    <row r="2694" spans="3:3" ht="15" customHeight="1">
      <c r="C2694" s="97" t="str">
        <f t="shared" si="43"/>
        <v/>
      </c>
    </row>
    <row r="2695" spans="3:3" ht="15" customHeight="1">
      <c r="C2695" s="97" t="str">
        <f t="shared" si="43"/>
        <v/>
      </c>
    </row>
    <row r="2696" spans="3:3" ht="15" customHeight="1">
      <c r="C2696" s="97" t="str">
        <f t="shared" si="43"/>
        <v/>
      </c>
    </row>
    <row r="2697" spans="3:3" ht="15" customHeight="1">
      <c r="C2697" s="97" t="str">
        <f t="shared" si="43"/>
        <v/>
      </c>
    </row>
    <row r="2698" spans="3:3" ht="15" customHeight="1">
      <c r="C2698" s="97" t="str">
        <f t="shared" si="43"/>
        <v/>
      </c>
    </row>
    <row r="2699" spans="3:3" ht="15" customHeight="1">
      <c r="C2699" s="97" t="str">
        <f t="shared" si="43"/>
        <v/>
      </c>
    </row>
    <row r="2700" spans="3:3" ht="15" customHeight="1">
      <c r="C2700" s="97" t="str">
        <f t="shared" si="43"/>
        <v/>
      </c>
    </row>
    <row r="2701" spans="3:3" ht="15" customHeight="1">
      <c r="C2701" s="97" t="str">
        <f t="shared" si="43"/>
        <v/>
      </c>
    </row>
    <row r="2702" spans="3:3" ht="15" customHeight="1">
      <c r="C2702" s="97" t="str">
        <f t="shared" si="43"/>
        <v/>
      </c>
    </row>
    <row r="2703" spans="3:3" ht="15" customHeight="1">
      <c r="C2703" s="97" t="str">
        <f t="shared" si="43"/>
        <v/>
      </c>
    </row>
    <row r="2704" spans="3:3" ht="15" customHeight="1">
      <c r="C2704" s="97" t="str">
        <f t="shared" si="43"/>
        <v/>
      </c>
    </row>
    <row r="2705" spans="3:3" ht="15" customHeight="1">
      <c r="C2705" s="97" t="str">
        <f t="shared" ref="C2705:C2768" si="44">IF(B2705&lt;&gt;"",TEXT(WEEKDAY(B2705),"dddd"),"")</f>
        <v/>
      </c>
    </row>
    <row r="2706" spans="3:3" ht="15" customHeight="1">
      <c r="C2706" s="97" t="str">
        <f t="shared" si="44"/>
        <v/>
      </c>
    </row>
    <row r="2707" spans="3:3" ht="15" customHeight="1">
      <c r="C2707" s="97" t="str">
        <f t="shared" si="44"/>
        <v/>
      </c>
    </row>
    <row r="2708" spans="3:3" ht="15" customHeight="1">
      <c r="C2708" s="97" t="str">
        <f t="shared" si="44"/>
        <v/>
      </c>
    </row>
    <row r="2709" spans="3:3" ht="15" customHeight="1">
      <c r="C2709" s="97" t="str">
        <f t="shared" si="44"/>
        <v/>
      </c>
    </row>
    <row r="2710" spans="3:3" ht="15" customHeight="1">
      <c r="C2710" s="97" t="str">
        <f t="shared" si="44"/>
        <v/>
      </c>
    </row>
    <row r="2711" spans="3:3" ht="15" customHeight="1">
      <c r="C2711" s="97" t="str">
        <f t="shared" si="44"/>
        <v/>
      </c>
    </row>
    <row r="2712" spans="3:3" ht="15" customHeight="1">
      <c r="C2712" s="97" t="str">
        <f t="shared" si="44"/>
        <v/>
      </c>
    </row>
    <row r="2713" spans="3:3" ht="15" customHeight="1">
      <c r="C2713" s="97" t="str">
        <f t="shared" si="44"/>
        <v/>
      </c>
    </row>
    <row r="2714" spans="3:3" ht="15" customHeight="1">
      <c r="C2714" s="97" t="str">
        <f t="shared" si="44"/>
        <v/>
      </c>
    </row>
    <row r="2715" spans="3:3" ht="15" customHeight="1">
      <c r="C2715" s="97" t="str">
        <f t="shared" si="44"/>
        <v/>
      </c>
    </row>
    <row r="2716" spans="3:3" ht="15" customHeight="1">
      <c r="C2716" s="97" t="str">
        <f t="shared" si="44"/>
        <v/>
      </c>
    </row>
    <row r="2717" spans="3:3" ht="15" customHeight="1">
      <c r="C2717" s="97" t="str">
        <f t="shared" si="44"/>
        <v/>
      </c>
    </row>
    <row r="2718" spans="3:3" ht="15" customHeight="1">
      <c r="C2718" s="97" t="str">
        <f t="shared" si="44"/>
        <v/>
      </c>
    </row>
    <row r="2719" spans="3:3" ht="15" customHeight="1">
      <c r="C2719" s="97" t="str">
        <f t="shared" si="44"/>
        <v/>
      </c>
    </row>
    <row r="2720" spans="3:3" ht="15" customHeight="1">
      <c r="C2720" s="97" t="str">
        <f t="shared" si="44"/>
        <v/>
      </c>
    </row>
    <row r="2721" spans="3:3" ht="15" customHeight="1">
      <c r="C2721" s="97" t="str">
        <f t="shared" si="44"/>
        <v/>
      </c>
    </row>
    <row r="2722" spans="3:3" ht="15" customHeight="1">
      <c r="C2722" s="97" t="str">
        <f t="shared" si="44"/>
        <v/>
      </c>
    </row>
    <row r="2723" spans="3:3" ht="15" customHeight="1">
      <c r="C2723" s="97" t="str">
        <f t="shared" si="44"/>
        <v/>
      </c>
    </row>
    <row r="2724" spans="3:3" ht="15" customHeight="1">
      <c r="C2724" s="97" t="str">
        <f t="shared" si="44"/>
        <v/>
      </c>
    </row>
    <row r="2725" spans="3:3" ht="15" customHeight="1">
      <c r="C2725" s="97" t="str">
        <f t="shared" si="44"/>
        <v/>
      </c>
    </row>
    <row r="2726" spans="3:3" ht="15" customHeight="1">
      <c r="C2726" s="97" t="str">
        <f t="shared" si="44"/>
        <v/>
      </c>
    </row>
    <row r="2727" spans="3:3" ht="15" customHeight="1">
      <c r="C2727" s="97" t="str">
        <f t="shared" si="44"/>
        <v/>
      </c>
    </row>
    <row r="2728" spans="3:3" ht="15" customHeight="1">
      <c r="C2728" s="97" t="str">
        <f t="shared" si="44"/>
        <v/>
      </c>
    </row>
    <row r="2729" spans="3:3" ht="15" customHeight="1">
      <c r="C2729" s="97" t="str">
        <f t="shared" si="44"/>
        <v/>
      </c>
    </row>
    <row r="2730" spans="3:3" ht="15" customHeight="1">
      <c r="C2730" s="97" t="str">
        <f t="shared" si="44"/>
        <v/>
      </c>
    </row>
    <row r="2731" spans="3:3" ht="15" customHeight="1">
      <c r="C2731" s="97" t="str">
        <f t="shared" si="44"/>
        <v/>
      </c>
    </row>
    <row r="2732" spans="3:3" ht="15" customHeight="1">
      <c r="C2732" s="97" t="str">
        <f t="shared" si="44"/>
        <v/>
      </c>
    </row>
    <row r="2733" spans="3:3" ht="15" customHeight="1">
      <c r="C2733" s="97" t="str">
        <f t="shared" si="44"/>
        <v/>
      </c>
    </row>
    <row r="2734" spans="3:3" ht="15" customHeight="1">
      <c r="C2734" s="97" t="str">
        <f t="shared" si="44"/>
        <v/>
      </c>
    </row>
    <row r="2735" spans="3:3" ht="15" customHeight="1">
      <c r="C2735" s="97" t="str">
        <f t="shared" si="44"/>
        <v/>
      </c>
    </row>
    <row r="2736" spans="3:3" ht="15" customHeight="1">
      <c r="C2736" s="97" t="str">
        <f t="shared" si="44"/>
        <v/>
      </c>
    </row>
    <row r="2737" spans="3:3" ht="15" customHeight="1">
      <c r="C2737" s="97" t="str">
        <f t="shared" si="44"/>
        <v/>
      </c>
    </row>
    <row r="2738" spans="3:3" ht="15" customHeight="1">
      <c r="C2738" s="97" t="str">
        <f t="shared" si="44"/>
        <v/>
      </c>
    </row>
    <row r="2739" spans="3:3" ht="15" customHeight="1">
      <c r="C2739" s="97" t="str">
        <f t="shared" si="44"/>
        <v/>
      </c>
    </row>
    <row r="2740" spans="3:3" ht="15" customHeight="1">
      <c r="C2740" s="97" t="str">
        <f t="shared" si="44"/>
        <v/>
      </c>
    </row>
    <row r="2741" spans="3:3" ht="15" customHeight="1">
      <c r="C2741" s="97" t="str">
        <f t="shared" si="44"/>
        <v/>
      </c>
    </row>
    <row r="2742" spans="3:3" ht="15" customHeight="1">
      <c r="C2742" s="97" t="str">
        <f t="shared" si="44"/>
        <v/>
      </c>
    </row>
    <row r="2743" spans="3:3" ht="15" customHeight="1">
      <c r="C2743" s="97" t="str">
        <f t="shared" si="44"/>
        <v/>
      </c>
    </row>
    <row r="2744" spans="3:3" ht="15" customHeight="1">
      <c r="C2744" s="97" t="str">
        <f t="shared" si="44"/>
        <v/>
      </c>
    </row>
    <row r="2745" spans="3:3" ht="15" customHeight="1">
      <c r="C2745" s="97" t="str">
        <f t="shared" si="44"/>
        <v/>
      </c>
    </row>
    <row r="2746" spans="3:3" ht="15" customHeight="1">
      <c r="C2746" s="97" t="str">
        <f t="shared" si="44"/>
        <v/>
      </c>
    </row>
    <row r="2747" spans="3:3" ht="15" customHeight="1">
      <c r="C2747" s="97" t="str">
        <f t="shared" si="44"/>
        <v/>
      </c>
    </row>
    <row r="2748" spans="3:3" ht="15" customHeight="1">
      <c r="C2748" s="97" t="str">
        <f t="shared" si="44"/>
        <v/>
      </c>
    </row>
    <row r="2749" spans="3:3" ht="15" customHeight="1">
      <c r="C2749" s="97" t="str">
        <f t="shared" si="44"/>
        <v/>
      </c>
    </row>
    <row r="2750" spans="3:3" ht="15" customHeight="1">
      <c r="C2750" s="97" t="str">
        <f t="shared" si="44"/>
        <v/>
      </c>
    </row>
    <row r="2751" spans="3:3" ht="15" customHeight="1">
      <c r="C2751" s="97" t="str">
        <f t="shared" si="44"/>
        <v/>
      </c>
    </row>
    <row r="2752" spans="3:3" ht="15" customHeight="1">
      <c r="C2752" s="97" t="str">
        <f t="shared" si="44"/>
        <v/>
      </c>
    </row>
    <row r="2753" spans="3:3" ht="15" customHeight="1">
      <c r="C2753" s="97" t="str">
        <f t="shared" si="44"/>
        <v/>
      </c>
    </row>
    <row r="2754" spans="3:3" ht="15" customHeight="1">
      <c r="C2754" s="97" t="str">
        <f t="shared" si="44"/>
        <v/>
      </c>
    </row>
    <row r="2755" spans="3:3" ht="15" customHeight="1">
      <c r="C2755" s="97" t="str">
        <f t="shared" si="44"/>
        <v/>
      </c>
    </row>
    <row r="2756" spans="3:3" ht="15" customHeight="1">
      <c r="C2756" s="97" t="str">
        <f t="shared" si="44"/>
        <v/>
      </c>
    </row>
    <row r="2757" spans="3:3" ht="15" customHeight="1">
      <c r="C2757" s="97" t="str">
        <f t="shared" si="44"/>
        <v/>
      </c>
    </row>
    <row r="2758" spans="3:3" ht="15" customHeight="1">
      <c r="C2758" s="97" t="str">
        <f t="shared" si="44"/>
        <v/>
      </c>
    </row>
    <row r="2759" spans="3:3" ht="15" customHeight="1">
      <c r="C2759" s="97" t="str">
        <f t="shared" si="44"/>
        <v/>
      </c>
    </row>
    <row r="2760" spans="3:3" ht="15" customHeight="1">
      <c r="C2760" s="97" t="str">
        <f t="shared" si="44"/>
        <v/>
      </c>
    </row>
    <row r="2761" spans="3:3" ht="15" customHeight="1">
      <c r="C2761" s="97" t="str">
        <f t="shared" si="44"/>
        <v/>
      </c>
    </row>
    <row r="2762" spans="3:3" ht="15" customHeight="1">
      <c r="C2762" s="97" t="str">
        <f t="shared" si="44"/>
        <v/>
      </c>
    </row>
    <row r="2763" spans="3:3" ht="15" customHeight="1">
      <c r="C2763" s="97" t="str">
        <f t="shared" si="44"/>
        <v/>
      </c>
    </row>
    <row r="2764" spans="3:3" ht="15" customHeight="1">
      <c r="C2764" s="97" t="str">
        <f t="shared" si="44"/>
        <v/>
      </c>
    </row>
    <row r="2765" spans="3:3" ht="15" customHeight="1">
      <c r="C2765" s="97" t="str">
        <f t="shared" si="44"/>
        <v/>
      </c>
    </row>
    <row r="2766" spans="3:3" ht="15" customHeight="1">
      <c r="C2766" s="97" t="str">
        <f t="shared" si="44"/>
        <v/>
      </c>
    </row>
    <row r="2767" spans="3:3" ht="15" customHeight="1">
      <c r="C2767" s="97" t="str">
        <f t="shared" si="44"/>
        <v/>
      </c>
    </row>
    <row r="2768" spans="3:3" ht="15" customHeight="1">
      <c r="C2768" s="97" t="str">
        <f t="shared" si="44"/>
        <v/>
      </c>
    </row>
    <row r="2769" spans="3:3" ht="15" customHeight="1">
      <c r="C2769" s="97" t="str">
        <f t="shared" ref="C2769:C2832" si="45">IF(B2769&lt;&gt;"",TEXT(WEEKDAY(B2769),"dddd"),"")</f>
        <v/>
      </c>
    </row>
    <row r="2770" spans="3:3" ht="15" customHeight="1">
      <c r="C2770" s="97" t="str">
        <f t="shared" si="45"/>
        <v/>
      </c>
    </row>
    <row r="2771" spans="3:3" ht="15" customHeight="1">
      <c r="C2771" s="97" t="str">
        <f t="shared" si="45"/>
        <v/>
      </c>
    </row>
    <row r="2772" spans="3:3" ht="15" customHeight="1">
      <c r="C2772" s="97" t="str">
        <f t="shared" si="45"/>
        <v/>
      </c>
    </row>
    <row r="2773" spans="3:3" ht="15" customHeight="1">
      <c r="C2773" s="97" t="str">
        <f t="shared" si="45"/>
        <v/>
      </c>
    </row>
    <row r="2774" spans="3:3" ht="15" customHeight="1">
      <c r="C2774" s="97" t="str">
        <f t="shared" si="45"/>
        <v/>
      </c>
    </row>
    <row r="2775" spans="3:3" ht="15" customHeight="1">
      <c r="C2775" s="97" t="str">
        <f t="shared" si="45"/>
        <v/>
      </c>
    </row>
    <row r="2776" spans="3:3" ht="15" customHeight="1">
      <c r="C2776" s="97" t="str">
        <f t="shared" si="45"/>
        <v/>
      </c>
    </row>
    <row r="2777" spans="3:3" ht="15" customHeight="1">
      <c r="C2777" s="97" t="str">
        <f t="shared" si="45"/>
        <v/>
      </c>
    </row>
    <row r="2778" spans="3:3" ht="15" customHeight="1">
      <c r="C2778" s="97" t="str">
        <f t="shared" si="45"/>
        <v/>
      </c>
    </row>
    <row r="2779" spans="3:3" ht="15" customHeight="1">
      <c r="C2779" s="97" t="str">
        <f t="shared" si="45"/>
        <v/>
      </c>
    </row>
    <row r="2780" spans="3:3" ht="15" customHeight="1">
      <c r="C2780" s="97" t="str">
        <f t="shared" si="45"/>
        <v/>
      </c>
    </row>
    <row r="2781" spans="3:3" ht="15" customHeight="1">
      <c r="C2781" s="97" t="str">
        <f t="shared" si="45"/>
        <v/>
      </c>
    </row>
    <row r="2782" spans="3:3" ht="15" customHeight="1">
      <c r="C2782" s="97" t="str">
        <f t="shared" si="45"/>
        <v/>
      </c>
    </row>
    <row r="2783" spans="3:3" ht="15" customHeight="1">
      <c r="C2783" s="97" t="str">
        <f t="shared" si="45"/>
        <v/>
      </c>
    </row>
    <row r="2784" spans="3:3" ht="15" customHeight="1">
      <c r="C2784" s="97" t="str">
        <f t="shared" si="45"/>
        <v/>
      </c>
    </row>
    <row r="2785" spans="3:3" ht="15" customHeight="1">
      <c r="C2785" s="97" t="str">
        <f t="shared" si="45"/>
        <v/>
      </c>
    </row>
    <row r="2786" spans="3:3" ht="15" customHeight="1">
      <c r="C2786" s="97" t="str">
        <f t="shared" si="45"/>
        <v/>
      </c>
    </row>
    <row r="2787" spans="3:3" ht="15" customHeight="1">
      <c r="C2787" s="97" t="str">
        <f t="shared" si="45"/>
        <v/>
      </c>
    </row>
    <row r="2788" spans="3:3" ht="15" customHeight="1">
      <c r="C2788" s="97" t="str">
        <f t="shared" si="45"/>
        <v/>
      </c>
    </row>
    <row r="2789" spans="3:3" ht="15" customHeight="1">
      <c r="C2789" s="97" t="str">
        <f t="shared" si="45"/>
        <v/>
      </c>
    </row>
    <row r="2790" spans="3:3" ht="15" customHeight="1">
      <c r="C2790" s="97" t="str">
        <f t="shared" si="45"/>
        <v/>
      </c>
    </row>
    <row r="2791" spans="3:3" ht="15" customHeight="1">
      <c r="C2791" s="97" t="str">
        <f t="shared" si="45"/>
        <v/>
      </c>
    </row>
    <row r="2792" spans="3:3" ht="15" customHeight="1">
      <c r="C2792" s="97" t="str">
        <f t="shared" si="45"/>
        <v/>
      </c>
    </row>
    <row r="2793" spans="3:3" ht="15" customHeight="1">
      <c r="C2793" s="97" t="str">
        <f t="shared" si="45"/>
        <v/>
      </c>
    </row>
    <row r="2794" spans="3:3" ht="15" customHeight="1">
      <c r="C2794" s="97" t="str">
        <f t="shared" si="45"/>
        <v/>
      </c>
    </row>
    <row r="2795" spans="3:3" ht="15" customHeight="1">
      <c r="C2795" s="97" t="str">
        <f t="shared" si="45"/>
        <v/>
      </c>
    </row>
    <row r="2796" spans="3:3" ht="15" customHeight="1">
      <c r="C2796" s="97" t="str">
        <f t="shared" si="45"/>
        <v/>
      </c>
    </row>
    <row r="2797" spans="3:3" ht="15" customHeight="1">
      <c r="C2797" s="97" t="str">
        <f t="shared" si="45"/>
        <v/>
      </c>
    </row>
    <row r="2798" spans="3:3" ht="15" customHeight="1">
      <c r="C2798" s="97" t="str">
        <f t="shared" si="45"/>
        <v/>
      </c>
    </row>
    <row r="2799" spans="3:3" ht="15" customHeight="1">
      <c r="C2799" s="97" t="str">
        <f t="shared" si="45"/>
        <v/>
      </c>
    </row>
    <row r="2800" spans="3:3" ht="15" customHeight="1">
      <c r="C2800" s="97" t="str">
        <f t="shared" si="45"/>
        <v/>
      </c>
    </row>
    <row r="2801" spans="3:3" ht="15" customHeight="1">
      <c r="C2801" s="97" t="str">
        <f t="shared" si="45"/>
        <v/>
      </c>
    </row>
    <row r="2802" spans="3:3" ht="15" customHeight="1">
      <c r="C2802" s="97" t="str">
        <f t="shared" si="45"/>
        <v/>
      </c>
    </row>
    <row r="2803" spans="3:3" ht="15" customHeight="1">
      <c r="C2803" s="97" t="str">
        <f t="shared" si="45"/>
        <v/>
      </c>
    </row>
    <row r="2804" spans="3:3" ht="15" customHeight="1">
      <c r="C2804" s="97" t="str">
        <f t="shared" si="45"/>
        <v/>
      </c>
    </row>
    <row r="2805" spans="3:3" ht="15" customHeight="1">
      <c r="C2805" s="97" t="str">
        <f t="shared" si="45"/>
        <v/>
      </c>
    </row>
    <row r="2806" spans="3:3" ht="15" customHeight="1">
      <c r="C2806" s="97" t="str">
        <f t="shared" si="45"/>
        <v/>
      </c>
    </row>
    <row r="2807" spans="3:3" ht="15" customHeight="1">
      <c r="C2807" s="97" t="str">
        <f t="shared" si="45"/>
        <v/>
      </c>
    </row>
    <row r="2808" spans="3:3" ht="15" customHeight="1">
      <c r="C2808" s="97" t="str">
        <f t="shared" si="45"/>
        <v/>
      </c>
    </row>
    <row r="2809" spans="3:3" ht="15" customHeight="1">
      <c r="C2809" s="97" t="str">
        <f t="shared" si="45"/>
        <v/>
      </c>
    </row>
    <row r="2810" spans="3:3" ht="15" customHeight="1">
      <c r="C2810" s="97" t="str">
        <f t="shared" si="45"/>
        <v/>
      </c>
    </row>
    <row r="2811" spans="3:3" ht="15" customHeight="1">
      <c r="C2811" s="97" t="str">
        <f t="shared" si="45"/>
        <v/>
      </c>
    </row>
    <row r="2812" spans="3:3" ht="15" customHeight="1">
      <c r="C2812" s="97" t="str">
        <f t="shared" si="45"/>
        <v/>
      </c>
    </row>
    <row r="2813" spans="3:3" ht="15" customHeight="1">
      <c r="C2813" s="97" t="str">
        <f t="shared" si="45"/>
        <v/>
      </c>
    </row>
    <row r="2814" spans="3:3" ht="15" customHeight="1">
      <c r="C2814" s="97" t="str">
        <f t="shared" si="45"/>
        <v/>
      </c>
    </row>
    <row r="2815" spans="3:3" ht="15" customHeight="1">
      <c r="C2815" s="97" t="str">
        <f t="shared" si="45"/>
        <v/>
      </c>
    </row>
    <row r="2816" spans="3:3" ht="15" customHeight="1">
      <c r="C2816" s="97" t="str">
        <f t="shared" si="45"/>
        <v/>
      </c>
    </row>
    <row r="2817" spans="3:3" ht="15" customHeight="1">
      <c r="C2817" s="97" t="str">
        <f t="shared" si="45"/>
        <v/>
      </c>
    </row>
    <row r="2818" spans="3:3" ht="15" customHeight="1">
      <c r="C2818" s="97" t="str">
        <f t="shared" si="45"/>
        <v/>
      </c>
    </row>
    <row r="2819" spans="3:3" ht="15" customHeight="1">
      <c r="C2819" s="97" t="str">
        <f t="shared" si="45"/>
        <v/>
      </c>
    </row>
    <row r="2820" spans="3:3" ht="15" customHeight="1">
      <c r="C2820" s="97" t="str">
        <f t="shared" si="45"/>
        <v/>
      </c>
    </row>
    <row r="2821" spans="3:3" ht="15" customHeight="1">
      <c r="C2821" s="97" t="str">
        <f t="shared" si="45"/>
        <v/>
      </c>
    </row>
    <row r="2822" spans="3:3" ht="15" customHeight="1">
      <c r="C2822" s="97" t="str">
        <f t="shared" si="45"/>
        <v/>
      </c>
    </row>
    <row r="2823" spans="3:3" ht="15" customHeight="1">
      <c r="C2823" s="97" t="str">
        <f t="shared" si="45"/>
        <v/>
      </c>
    </row>
    <row r="2824" spans="3:3" ht="15" customHeight="1">
      <c r="C2824" s="97" t="str">
        <f t="shared" si="45"/>
        <v/>
      </c>
    </row>
    <row r="2825" spans="3:3" ht="15" customHeight="1">
      <c r="C2825" s="97" t="str">
        <f t="shared" si="45"/>
        <v/>
      </c>
    </row>
    <row r="2826" spans="3:3" ht="15" customHeight="1">
      <c r="C2826" s="97" t="str">
        <f t="shared" si="45"/>
        <v/>
      </c>
    </row>
    <row r="2827" spans="3:3" ht="15" customHeight="1">
      <c r="C2827" s="97" t="str">
        <f t="shared" si="45"/>
        <v/>
      </c>
    </row>
    <row r="2828" spans="3:3" ht="15" customHeight="1">
      <c r="C2828" s="97" t="str">
        <f t="shared" si="45"/>
        <v/>
      </c>
    </row>
    <row r="2829" spans="3:3" ht="15" customHeight="1">
      <c r="C2829" s="97" t="str">
        <f t="shared" si="45"/>
        <v/>
      </c>
    </row>
    <row r="2830" spans="3:3" ht="15" customHeight="1">
      <c r="C2830" s="97" t="str">
        <f t="shared" si="45"/>
        <v/>
      </c>
    </row>
    <row r="2831" spans="3:3" ht="15" customHeight="1">
      <c r="C2831" s="97" t="str">
        <f t="shared" si="45"/>
        <v/>
      </c>
    </row>
    <row r="2832" spans="3:3" ht="15" customHeight="1">
      <c r="C2832" s="97" t="str">
        <f t="shared" si="45"/>
        <v/>
      </c>
    </row>
    <row r="2833" spans="3:3" ht="15" customHeight="1">
      <c r="C2833" s="97" t="str">
        <f t="shared" ref="C2833:C2896" si="46">IF(B2833&lt;&gt;"",TEXT(WEEKDAY(B2833),"dddd"),"")</f>
        <v/>
      </c>
    </row>
    <row r="2834" spans="3:3" ht="15" customHeight="1">
      <c r="C2834" s="97" t="str">
        <f t="shared" si="46"/>
        <v/>
      </c>
    </row>
    <row r="2835" spans="3:3" ht="15" customHeight="1">
      <c r="C2835" s="97" t="str">
        <f t="shared" si="46"/>
        <v/>
      </c>
    </row>
    <row r="2836" spans="3:3" ht="15" customHeight="1">
      <c r="C2836" s="97" t="str">
        <f t="shared" si="46"/>
        <v/>
      </c>
    </row>
    <row r="2837" spans="3:3" ht="15" customHeight="1">
      <c r="C2837" s="97" t="str">
        <f t="shared" si="46"/>
        <v/>
      </c>
    </row>
    <row r="2838" spans="3:3" ht="15" customHeight="1">
      <c r="C2838" s="97" t="str">
        <f t="shared" si="46"/>
        <v/>
      </c>
    </row>
    <row r="2839" spans="3:3" ht="15" customHeight="1">
      <c r="C2839" s="97" t="str">
        <f t="shared" si="46"/>
        <v/>
      </c>
    </row>
    <row r="2840" spans="3:3" ht="15" customHeight="1">
      <c r="C2840" s="97" t="str">
        <f t="shared" si="46"/>
        <v/>
      </c>
    </row>
    <row r="2841" spans="3:3" ht="15" customHeight="1">
      <c r="C2841" s="97" t="str">
        <f t="shared" si="46"/>
        <v/>
      </c>
    </row>
    <row r="2842" spans="3:3" ht="15" customHeight="1">
      <c r="C2842" s="97" t="str">
        <f t="shared" si="46"/>
        <v/>
      </c>
    </row>
    <row r="2843" spans="3:3" ht="15" customHeight="1">
      <c r="C2843" s="97" t="str">
        <f t="shared" si="46"/>
        <v/>
      </c>
    </row>
    <row r="2844" spans="3:3" ht="15" customHeight="1">
      <c r="C2844" s="97" t="str">
        <f t="shared" si="46"/>
        <v/>
      </c>
    </row>
    <row r="2845" spans="3:3" ht="15" customHeight="1">
      <c r="C2845" s="97" t="str">
        <f t="shared" si="46"/>
        <v/>
      </c>
    </row>
    <row r="2846" spans="3:3" ht="15" customHeight="1">
      <c r="C2846" s="97" t="str">
        <f t="shared" si="46"/>
        <v/>
      </c>
    </row>
    <row r="2847" spans="3:3" ht="15" customHeight="1">
      <c r="C2847" s="97" t="str">
        <f t="shared" si="46"/>
        <v/>
      </c>
    </row>
    <row r="2848" spans="3:3" ht="15" customHeight="1">
      <c r="C2848" s="97" t="str">
        <f t="shared" si="46"/>
        <v/>
      </c>
    </row>
    <row r="2849" spans="3:3" ht="15" customHeight="1">
      <c r="C2849" s="97" t="str">
        <f t="shared" si="46"/>
        <v/>
      </c>
    </row>
    <row r="2850" spans="3:3" ht="15" customHeight="1">
      <c r="C2850" s="97" t="str">
        <f t="shared" si="46"/>
        <v/>
      </c>
    </row>
    <row r="2851" spans="3:3" ht="15" customHeight="1">
      <c r="C2851" s="97" t="str">
        <f t="shared" si="46"/>
        <v/>
      </c>
    </row>
    <row r="2852" spans="3:3" ht="15" customHeight="1">
      <c r="C2852" s="97" t="str">
        <f t="shared" si="46"/>
        <v/>
      </c>
    </row>
    <row r="2853" spans="3:3" ht="15" customHeight="1">
      <c r="C2853" s="97" t="str">
        <f t="shared" si="46"/>
        <v/>
      </c>
    </row>
    <row r="2854" spans="3:3" ht="15" customHeight="1">
      <c r="C2854" s="97" t="str">
        <f t="shared" si="46"/>
        <v/>
      </c>
    </row>
    <row r="2855" spans="3:3" ht="15" customHeight="1">
      <c r="C2855" s="97" t="str">
        <f t="shared" si="46"/>
        <v/>
      </c>
    </row>
    <row r="2856" spans="3:3" ht="15" customHeight="1">
      <c r="C2856" s="97" t="str">
        <f t="shared" si="46"/>
        <v/>
      </c>
    </row>
    <row r="2857" spans="3:3" ht="15" customHeight="1">
      <c r="C2857" s="97" t="str">
        <f t="shared" si="46"/>
        <v/>
      </c>
    </row>
    <row r="2858" spans="3:3" ht="15" customHeight="1">
      <c r="C2858" s="97" t="str">
        <f t="shared" si="46"/>
        <v/>
      </c>
    </row>
    <row r="2859" spans="3:3" ht="15" customHeight="1">
      <c r="C2859" s="97" t="str">
        <f t="shared" si="46"/>
        <v/>
      </c>
    </row>
    <row r="2860" spans="3:3" ht="15" customHeight="1">
      <c r="C2860" s="97" t="str">
        <f t="shared" si="46"/>
        <v/>
      </c>
    </row>
    <row r="2861" spans="3:3" ht="15" customHeight="1">
      <c r="C2861" s="97" t="str">
        <f t="shared" si="46"/>
        <v/>
      </c>
    </row>
    <row r="2862" spans="3:3" ht="15" customHeight="1">
      <c r="C2862" s="97" t="str">
        <f t="shared" si="46"/>
        <v/>
      </c>
    </row>
    <row r="2863" spans="3:3" ht="15" customHeight="1">
      <c r="C2863" s="97" t="str">
        <f t="shared" si="46"/>
        <v/>
      </c>
    </row>
    <row r="2864" spans="3:3" ht="15" customHeight="1">
      <c r="C2864" s="97" t="str">
        <f t="shared" si="46"/>
        <v/>
      </c>
    </row>
    <row r="2865" spans="3:3" ht="15" customHeight="1">
      <c r="C2865" s="97" t="str">
        <f t="shared" si="46"/>
        <v/>
      </c>
    </row>
    <row r="2866" spans="3:3" ht="15" customHeight="1">
      <c r="C2866" s="97" t="str">
        <f t="shared" si="46"/>
        <v/>
      </c>
    </row>
    <row r="2867" spans="3:3" ht="15" customHeight="1">
      <c r="C2867" s="97" t="str">
        <f t="shared" si="46"/>
        <v/>
      </c>
    </row>
    <row r="2868" spans="3:3" ht="15" customHeight="1">
      <c r="C2868" s="97" t="str">
        <f t="shared" si="46"/>
        <v/>
      </c>
    </row>
    <row r="2869" spans="3:3" ht="15" customHeight="1">
      <c r="C2869" s="97" t="str">
        <f t="shared" si="46"/>
        <v/>
      </c>
    </row>
    <row r="2870" spans="3:3" ht="15" customHeight="1">
      <c r="C2870" s="97" t="str">
        <f t="shared" si="46"/>
        <v/>
      </c>
    </row>
    <row r="2871" spans="3:3" ht="15" customHeight="1">
      <c r="C2871" s="97" t="str">
        <f t="shared" si="46"/>
        <v/>
      </c>
    </row>
    <row r="2872" spans="3:3" ht="15" customHeight="1">
      <c r="C2872" s="97" t="str">
        <f t="shared" si="46"/>
        <v/>
      </c>
    </row>
    <row r="2873" spans="3:3" ht="15" customHeight="1">
      <c r="C2873" s="97" t="str">
        <f t="shared" si="46"/>
        <v/>
      </c>
    </row>
    <row r="2874" spans="3:3" ht="15" customHeight="1">
      <c r="C2874" s="97" t="str">
        <f t="shared" si="46"/>
        <v/>
      </c>
    </row>
    <row r="2875" spans="3:3" ht="15" customHeight="1">
      <c r="C2875" s="97" t="str">
        <f t="shared" si="46"/>
        <v/>
      </c>
    </row>
    <row r="2876" spans="3:3" ht="15" customHeight="1">
      <c r="C2876" s="97" t="str">
        <f t="shared" si="46"/>
        <v/>
      </c>
    </row>
    <row r="2877" spans="3:3" ht="15" customHeight="1">
      <c r="C2877" s="97" t="str">
        <f t="shared" si="46"/>
        <v/>
      </c>
    </row>
    <row r="2878" spans="3:3" ht="15" customHeight="1">
      <c r="C2878" s="97" t="str">
        <f t="shared" si="46"/>
        <v/>
      </c>
    </row>
    <row r="2879" spans="3:3" ht="15" customHeight="1">
      <c r="C2879" s="97" t="str">
        <f t="shared" si="46"/>
        <v/>
      </c>
    </row>
    <row r="2880" spans="3:3" ht="15" customHeight="1">
      <c r="C2880" s="97" t="str">
        <f t="shared" si="46"/>
        <v/>
      </c>
    </row>
    <row r="2881" spans="3:3" ht="15" customHeight="1">
      <c r="C2881" s="97" t="str">
        <f t="shared" si="46"/>
        <v/>
      </c>
    </row>
    <row r="2882" spans="3:3" ht="15" customHeight="1">
      <c r="C2882" s="97" t="str">
        <f t="shared" si="46"/>
        <v/>
      </c>
    </row>
    <row r="2883" spans="3:3" ht="15" customHeight="1">
      <c r="C2883" s="97" t="str">
        <f t="shared" si="46"/>
        <v/>
      </c>
    </row>
    <row r="2884" spans="3:3" ht="15" customHeight="1">
      <c r="C2884" s="97" t="str">
        <f t="shared" si="46"/>
        <v/>
      </c>
    </row>
    <row r="2885" spans="3:3" ht="15" customHeight="1">
      <c r="C2885" s="97" t="str">
        <f t="shared" si="46"/>
        <v/>
      </c>
    </row>
    <row r="2886" spans="3:3" ht="15" customHeight="1">
      <c r="C2886" s="97" t="str">
        <f t="shared" si="46"/>
        <v/>
      </c>
    </row>
    <row r="2887" spans="3:3" ht="15" customHeight="1">
      <c r="C2887" s="97" t="str">
        <f t="shared" si="46"/>
        <v/>
      </c>
    </row>
    <row r="2888" spans="3:3" ht="15" customHeight="1">
      <c r="C2888" s="97" t="str">
        <f t="shared" si="46"/>
        <v/>
      </c>
    </row>
    <row r="2889" spans="3:3" ht="15" customHeight="1">
      <c r="C2889" s="97" t="str">
        <f t="shared" si="46"/>
        <v/>
      </c>
    </row>
    <row r="2890" spans="3:3" ht="15" customHeight="1">
      <c r="C2890" s="97" t="str">
        <f t="shared" si="46"/>
        <v/>
      </c>
    </row>
    <row r="2891" spans="3:3" ht="15" customHeight="1">
      <c r="C2891" s="97" t="str">
        <f t="shared" si="46"/>
        <v/>
      </c>
    </row>
    <row r="2892" spans="3:3" ht="15" customHeight="1">
      <c r="C2892" s="97" t="str">
        <f t="shared" si="46"/>
        <v/>
      </c>
    </row>
    <row r="2893" spans="3:3" ht="15" customHeight="1">
      <c r="C2893" s="97" t="str">
        <f t="shared" si="46"/>
        <v/>
      </c>
    </row>
    <row r="2894" spans="3:3" ht="15" customHeight="1">
      <c r="C2894" s="97" t="str">
        <f t="shared" si="46"/>
        <v/>
      </c>
    </row>
    <row r="2895" spans="3:3" ht="15" customHeight="1">
      <c r="C2895" s="97" t="str">
        <f t="shared" si="46"/>
        <v/>
      </c>
    </row>
    <row r="2896" spans="3:3" ht="15" customHeight="1">
      <c r="C2896" s="97" t="str">
        <f t="shared" si="46"/>
        <v/>
      </c>
    </row>
    <row r="2897" spans="3:3" ht="15" customHeight="1">
      <c r="C2897" s="97" t="str">
        <f t="shared" ref="C2897:C2960" si="47">IF(B2897&lt;&gt;"",TEXT(WEEKDAY(B2897),"dddd"),"")</f>
        <v/>
      </c>
    </row>
    <row r="2898" spans="3:3" ht="15" customHeight="1">
      <c r="C2898" s="97" t="str">
        <f t="shared" si="47"/>
        <v/>
      </c>
    </row>
    <row r="2899" spans="3:3" ht="15" customHeight="1">
      <c r="C2899" s="97" t="str">
        <f t="shared" si="47"/>
        <v/>
      </c>
    </row>
    <row r="2900" spans="3:3" ht="15" customHeight="1">
      <c r="C2900" s="97" t="str">
        <f t="shared" si="47"/>
        <v/>
      </c>
    </row>
    <row r="2901" spans="3:3" ht="15" customHeight="1">
      <c r="C2901" s="97" t="str">
        <f t="shared" si="47"/>
        <v/>
      </c>
    </row>
    <row r="2902" spans="3:3" ht="15" customHeight="1">
      <c r="C2902" s="97" t="str">
        <f t="shared" si="47"/>
        <v/>
      </c>
    </row>
    <row r="2903" spans="3:3" ht="15" customHeight="1">
      <c r="C2903" s="97" t="str">
        <f t="shared" si="47"/>
        <v/>
      </c>
    </row>
    <row r="2904" spans="3:3" ht="15" customHeight="1">
      <c r="C2904" s="97" t="str">
        <f t="shared" si="47"/>
        <v/>
      </c>
    </row>
    <row r="2905" spans="3:3" ht="15" customHeight="1">
      <c r="C2905" s="97" t="str">
        <f t="shared" si="47"/>
        <v/>
      </c>
    </row>
    <row r="2906" spans="3:3" ht="15" customHeight="1">
      <c r="C2906" s="97" t="str">
        <f t="shared" si="47"/>
        <v/>
      </c>
    </row>
    <row r="2907" spans="3:3" ht="15" customHeight="1">
      <c r="C2907" s="97" t="str">
        <f t="shared" si="47"/>
        <v/>
      </c>
    </row>
    <row r="2908" spans="3:3" ht="15" customHeight="1">
      <c r="C2908" s="97" t="str">
        <f t="shared" si="47"/>
        <v/>
      </c>
    </row>
    <row r="2909" spans="3:3" ht="15" customHeight="1">
      <c r="C2909" s="97" t="str">
        <f t="shared" si="47"/>
        <v/>
      </c>
    </row>
    <row r="2910" spans="3:3" ht="15" customHeight="1">
      <c r="C2910" s="97" t="str">
        <f t="shared" si="47"/>
        <v/>
      </c>
    </row>
    <row r="2911" spans="3:3" ht="15" customHeight="1">
      <c r="C2911" s="97" t="str">
        <f t="shared" si="47"/>
        <v/>
      </c>
    </row>
    <row r="2912" spans="3:3" ht="15" customHeight="1">
      <c r="C2912" s="97" t="str">
        <f t="shared" si="47"/>
        <v/>
      </c>
    </row>
    <row r="2913" spans="3:3" ht="15" customHeight="1">
      <c r="C2913" s="97" t="str">
        <f t="shared" si="47"/>
        <v/>
      </c>
    </row>
    <row r="2914" spans="3:3" ht="15" customHeight="1">
      <c r="C2914" s="97" t="str">
        <f t="shared" si="47"/>
        <v/>
      </c>
    </row>
    <row r="2915" spans="3:3" ht="15" customHeight="1">
      <c r="C2915" s="97" t="str">
        <f t="shared" si="47"/>
        <v/>
      </c>
    </row>
    <row r="2916" spans="3:3" ht="15" customHeight="1">
      <c r="C2916" s="97" t="str">
        <f t="shared" si="47"/>
        <v/>
      </c>
    </row>
    <row r="2917" spans="3:3" ht="15" customHeight="1">
      <c r="C2917" s="97" t="str">
        <f t="shared" si="47"/>
        <v/>
      </c>
    </row>
    <row r="2918" spans="3:3" ht="15" customHeight="1">
      <c r="C2918" s="97" t="str">
        <f t="shared" si="47"/>
        <v/>
      </c>
    </row>
    <row r="2919" spans="3:3" ht="15" customHeight="1">
      <c r="C2919" s="97" t="str">
        <f t="shared" si="47"/>
        <v/>
      </c>
    </row>
    <row r="2920" spans="3:3" ht="15" customHeight="1">
      <c r="C2920" s="97" t="str">
        <f t="shared" si="47"/>
        <v/>
      </c>
    </row>
    <row r="2921" spans="3:3" ht="15" customHeight="1">
      <c r="C2921" s="97" t="str">
        <f t="shared" si="47"/>
        <v/>
      </c>
    </row>
    <row r="2922" spans="3:3" ht="15" customHeight="1">
      <c r="C2922" s="97" t="str">
        <f t="shared" si="47"/>
        <v/>
      </c>
    </row>
    <row r="2923" spans="3:3" ht="15" customHeight="1">
      <c r="C2923" s="97" t="str">
        <f t="shared" si="47"/>
        <v/>
      </c>
    </row>
    <row r="2924" spans="3:3" ht="15" customHeight="1">
      <c r="C2924" s="97" t="str">
        <f t="shared" si="47"/>
        <v/>
      </c>
    </row>
    <row r="2925" spans="3:3" ht="15" customHeight="1">
      <c r="C2925" s="97" t="str">
        <f t="shared" si="47"/>
        <v/>
      </c>
    </row>
    <row r="2926" spans="3:3" ht="15" customHeight="1">
      <c r="C2926" s="97" t="str">
        <f t="shared" si="47"/>
        <v/>
      </c>
    </row>
    <row r="2927" spans="3:3" ht="15" customHeight="1">
      <c r="C2927" s="97" t="str">
        <f t="shared" si="47"/>
        <v/>
      </c>
    </row>
    <row r="2928" spans="3:3" ht="15" customHeight="1">
      <c r="C2928" s="97" t="str">
        <f t="shared" si="47"/>
        <v/>
      </c>
    </row>
    <row r="2929" spans="3:3" ht="15" customHeight="1">
      <c r="C2929" s="97" t="str">
        <f t="shared" si="47"/>
        <v/>
      </c>
    </row>
    <row r="2930" spans="3:3" ht="15" customHeight="1">
      <c r="C2930" s="97" t="str">
        <f t="shared" si="47"/>
        <v/>
      </c>
    </row>
    <row r="2931" spans="3:3" ht="15" customHeight="1">
      <c r="C2931" s="97" t="str">
        <f t="shared" si="47"/>
        <v/>
      </c>
    </row>
    <row r="2932" spans="3:3" ht="15" customHeight="1">
      <c r="C2932" s="97" t="str">
        <f t="shared" si="47"/>
        <v/>
      </c>
    </row>
    <row r="2933" spans="3:3" ht="15" customHeight="1">
      <c r="C2933" s="97" t="str">
        <f t="shared" si="47"/>
        <v/>
      </c>
    </row>
    <row r="2934" spans="3:3" ht="15" customHeight="1">
      <c r="C2934" s="97" t="str">
        <f t="shared" si="47"/>
        <v/>
      </c>
    </row>
    <row r="2935" spans="3:3" ht="15" customHeight="1">
      <c r="C2935" s="97" t="str">
        <f t="shared" si="47"/>
        <v/>
      </c>
    </row>
    <row r="2936" spans="3:3" ht="15" customHeight="1">
      <c r="C2936" s="97" t="str">
        <f t="shared" si="47"/>
        <v/>
      </c>
    </row>
    <row r="2937" spans="3:3" ht="15" customHeight="1">
      <c r="C2937" s="97" t="str">
        <f t="shared" si="47"/>
        <v/>
      </c>
    </row>
    <row r="2938" spans="3:3" ht="15" customHeight="1">
      <c r="C2938" s="97" t="str">
        <f t="shared" si="47"/>
        <v/>
      </c>
    </row>
    <row r="2939" spans="3:3" ht="15" customHeight="1">
      <c r="C2939" s="97" t="str">
        <f t="shared" si="47"/>
        <v/>
      </c>
    </row>
    <row r="2940" spans="3:3" ht="15" customHeight="1">
      <c r="C2940" s="97" t="str">
        <f t="shared" si="47"/>
        <v/>
      </c>
    </row>
    <row r="2941" spans="3:3" ht="15" customHeight="1">
      <c r="C2941" s="97" t="str">
        <f t="shared" si="47"/>
        <v/>
      </c>
    </row>
    <row r="2942" spans="3:3" ht="15" customHeight="1">
      <c r="C2942" s="97" t="str">
        <f t="shared" si="47"/>
        <v/>
      </c>
    </row>
    <row r="2943" spans="3:3" ht="15" customHeight="1">
      <c r="C2943" s="97" t="str">
        <f t="shared" si="47"/>
        <v/>
      </c>
    </row>
    <row r="2944" spans="3:3" ht="15" customHeight="1">
      <c r="C2944" s="97" t="str">
        <f t="shared" si="47"/>
        <v/>
      </c>
    </row>
    <row r="2945" spans="3:3" ht="15" customHeight="1">
      <c r="C2945" s="97" t="str">
        <f t="shared" si="47"/>
        <v/>
      </c>
    </row>
    <row r="2946" spans="3:3" ht="15" customHeight="1">
      <c r="C2946" s="97" t="str">
        <f t="shared" si="47"/>
        <v/>
      </c>
    </row>
    <row r="2947" spans="3:3" ht="15" customHeight="1">
      <c r="C2947" s="97" t="str">
        <f t="shared" si="47"/>
        <v/>
      </c>
    </row>
    <row r="2948" spans="3:3" ht="15" customHeight="1">
      <c r="C2948" s="97" t="str">
        <f t="shared" si="47"/>
        <v/>
      </c>
    </row>
    <row r="2949" spans="3:3" ht="15" customHeight="1">
      <c r="C2949" s="97" t="str">
        <f t="shared" si="47"/>
        <v/>
      </c>
    </row>
    <row r="2950" spans="3:3" ht="15" customHeight="1">
      <c r="C2950" s="97" t="str">
        <f t="shared" si="47"/>
        <v/>
      </c>
    </row>
    <row r="2951" spans="3:3" ht="15" customHeight="1">
      <c r="C2951" s="97" t="str">
        <f t="shared" si="47"/>
        <v/>
      </c>
    </row>
    <row r="2952" spans="3:3" ht="15" customHeight="1">
      <c r="C2952" s="97" t="str">
        <f t="shared" si="47"/>
        <v/>
      </c>
    </row>
    <row r="2953" spans="3:3" ht="15" customHeight="1">
      <c r="C2953" s="97" t="str">
        <f t="shared" si="47"/>
        <v/>
      </c>
    </row>
    <row r="2954" spans="3:3" ht="15" customHeight="1">
      <c r="C2954" s="97" t="str">
        <f t="shared" si="47"/>
        <v/>
      </c>
    </row>
    <row r="2955" spans="3:3" ht="15" customHeight="1">
      <c r="C2955" s="97" t="str">
        <f t="shared" si="47"/>
        <v/>
      </c>
    </row>
    <row r="2956" spans="3:3" ht="15" customHeight="1">
      <c r="C2956" s="97" t="str">
        <f t="shared" si="47"/>
        <v/>
      </c>
    </row>
    <row r="2957" spans="3:3" ht="15" customHeight="1">
      <c r="C2957" s="97" t="str">
        <f t="shared" si="47"/>
        <v/>
      </c>
    </row>
    <row r="2958" spans="3:3" ht="15" customHeight="1">
      <c r="C2958" s="97" t="str">
        <f t="shared" si="47"/>
        <v/>
      </c>
    </row>
    <row r="2959" spans="3:3" ht="15" customHeight="1">
      <c r="C2959" s="97" t="str">
        <f t="shared" si="47"/>
        <v/>
      </c>
    </row>
    <row r="2960" spans="3:3" ht="15" customHeight="1">
      <c r="C2960" s="97" t="str">
        <f t="shared" si="47"/>
        <v/>
      </c>
    </row>
    <row r="2961" spans="3:3" ht="15" customHeight="1">
      <c r="C2961" s="97" t="str">
        <f t="shared" ref="C2961:C3024" si="48">IF(B2961&lt;&gt;"",TEXT(WEEKDAY(B2961),"dddd"),"")</f>
        <v/>
      </c>
    </row>
    <row r="2962" spans="3:3" ht="15" customHeight="1">
      <c r="C2962" s="97" t="str">
        <f t="shared" si="48"/>
        <v/>
      </c>
    </row>
    <row r="2963" spans="3:3" ht="15" customHeight="1">
      <c r="C2963" s="97" t="str">
        <f t="shared" si="48"/>
        <v/>
      </c>
    </row>
    <row r="2964" spans="3:3" ht="15" customHeight="1">
      <c r="C2964" s="97" t="str">
        <f t="shared" si="48"/>
        <v/>
      </c>
    </row>
    <row r="2965" spans="3:3" ht="15" customHeight="1">
      <c r="C2965" s="97" t="str">
        <f t="shared" si="48"/>
        <v/>
      </c>
    </row>
    <row r="2966" spans="3:3" ht="15" customHeight="1">
      <c r="C2966" s="97" t="str">
        <f t="shared" si="48"/>
        <v/>
      </c>
    </row>
    <row r="2967" spans="3:3" ht="15" customHeight="1">
      <c r="C2967" s="97" t="str">
        <f t="shared" si="48"/>
        <v/>
      </c>
    </row>
    <row r="2968" spans="3:3" ht="15" customHeight="1">
      <c r="C2968" s="97" t="str">
        <f t="shared" si="48"/>
        <v/>
      </c>
    </row>
    <row r="2969" spans="3:3" ht="15" customHeight="1">
      <c r="C2969" s="97" t="str">
        <f t="shared" si="48"/>
        <v/>
      </c>
    </row>
    <row r="2970" spans="3:3" ht="15" customHeight="1">
      <c r="C2970" s="97" t="str">
        <f t="shared" si="48"/>
        <v/>
      </c>
    </row>
    <row r="2971" spans="3:3" ht="15" customHeight="1">
      <c r="C2971" s="97" t="str">
        <f t="shared" si="48"/>
        <v/>
      </c>
    </row>
    <row r="2972" spans="3:3" ht="15" customHeight="1">
      <c r="C2972" s="97" t="str">
        <f t="shared" si="48"/>
        <v/>
      </c>
    </row>
    <row r="2973" spans="3:3" ht="15" customHeight="1">
      <c r="C2973" s="97" t="str">
        <f t="shared" si="48"/>
        <v/>
      </c>
    </row>
    <row r="2974" spans="3:3" ht="15" customHeight="1">
      <c r="C2974" s="97" t="str">
        <f t="shared" si="48"/>
        <v/>
      </c>
    </row>
    <row r="2975" spans="3:3" ht="15" customHeight="1">
      <c r="C2975" s="97" t="str">
        <f t="shared" si="48"/>
        <v/>
      </c>
    </row>
    <row r="2976" spans="3:3" ht="15" customHeight="1">
      <c r="C2976" s="97" t="str">
        <f t="shared" si="48"/>
        <v/>
      </c>
    </row>
    <row r="2977" spans="3:3" ht="15" customHeight="1">
      <c r="C2977" s="97" t="str">
        <f t="shared" si="48"/>
        <v/>
      </c>
    </row>
    <row r="2978" spans="3:3" ht="15" customHeight="1">
      <c r="C2978" s="97" t="str">
        <f t="shared" si="48"/>
        <v/>
      </c>
    </row>
    <row r="2979" spans="3:3" ht="15" customHeight="1">
      <c r="C2979" s="97" t="str">
        <f t="shared" si="48"/>
        <v/>
      </c>
    </row>
    <row r="2980" spans="3:3" ht="15" customHeight="1">
      <c r="C2980" s="97" t="str">
        <f t="shared" si="48"/>
        <v/>
      </c>
    </row>
    <row r="2981" spans="3:3" ht="15" customHeight="1">
      <c r="C2981" s="97" t="str">
        <f t="shared" si="48"/>
        <v/>
      </c>
    </row>
    <row r="2982" spans="3:3" ht="15" customHeight="1">
      <c r="C2982" s="97" t="str">
        <f t="shared" si="48"/>
        <v/>
      </c>
    </row>
    <row r="2983" spans="3:3" ht="15" customHeight="1">
      <c r="C2983" s="97" t="str">
        <f t="shared" si="48"/>
        <v/>
      </c>
    </row>
    <row r="2984" spans="3:3" ht="15" customHeight="1">
      <c r="C2984" s="97" t="str">
        <f t="shared" si="48"/>
        <v/>
      </c>
    </row>
    <row r="2985" spans="3:3" ht="15" customHeight="1">
      <c r="C2985" s="97" t="str">
        <f t="shared" si="48"/>
        <v/>
      </c>
    </row>
    <row r="2986" spans="3:3" ht="15" customHeight="1">
      <c r="C2986" s="97" t="str">
        <f t="shared" si="48"/>
        <v/>
      </c>
    </row>
    <row r="2987" spans="3:3" ht="15" customHeight="1">
      <c r="C2987" s="97" t="str">
        <f t="shared" si="48"/>
        <v/>
      </c>
    </row>
    <row r="2988" spans="3:3" ht="15" customHeight="1">
      <c r="C2988" s="97" t="str">
        <f t="shared" si="48"/>
        <v/>
      </c>
    </row>
    <row r="2989" spans="3:3" ht="15" customHeight="1">
      <c r="C2989" s="97" t="str">
        <f t="shared" si="48"/>
        <v/>
      </c>
    </row>
    <row r="2990" spans="3:3" ht="15" customHeight="1">
      <c r="C2990" s="97" t="str">
        <f t="shared" si="48"/>
        <v/>
      </c>
    </row>
    <row r="2991" spans="3:3" ht="15" customHeight="1">
      <c r="C2991" s="97" t="str">
        <f t="shared" si="48"/>
        <v/>
      </c>
    </row>
    <row r="2992" spans="3:3" ht="15" customHeight="1">
      <c r="C2992" s="97" t="str">
        <f t="shared" si="48"/>
        <v/>
      </c>
    </row>
    <row r="2993" spans="3:3" ht="15" customHeight="1">
      <c r="C2993" s="97" t="str">
        <f t="shared" si="48"/>
        <v/>
      </c>
    </row>
    <row r="2994" spans="3:3" ht="15" customHeight="1">
      <c r="C2994" s="97" t="str">
        <f t="shared" si="48"/>
        <v/>
      </c>
    </row>
    <row r="2995" spans="3:3" ht="15" customHeight="1">
      <c r="C2995" s="97" t="str">
        <f t="shared" si="48"/>
        <v/>
      </c>
    </row>
    <row r="2996" spans="3:3" ht="15" customHeight="1">
      <c r="C2996" s="97" t="str">
        <f t="shared" si="48"/>
        <v/>
      </c>
    </row>
    <row r="2997" spans="3:3" ht="15" customHeight="1">
      <c r="C2997" s="97" t="str">
        <f t="shared" si="48"/>
        <v/>
      </c>
    </row>
    <row r="2998" spans="3:3" ht="15" customHeight="1">
      <c r="C2998" s="97" t="str">
        <f t="shared" si="48"/>
        <v/>
      </c>
    </row>
    <row r="2999" spans="3:3" ht="15" customHeight="1">
      <c r="C2999" s="97" t="str">
        <f t="shared" si="48"/>
        <v/>
      </c>
    </row>
    <row r="3000" spans="3:3" ht="15" customHeight="1">
      <c r="C3000" s="97" t="str">
        <f t="shared" si="48"/>
        <v/>
      </c>
    </row>
    <row r="3001" spans="3:3" ht="15" customHeight="1">
      <c r="C3001" s="97" t="str">
        <f t="shared" si="48"/>
        <v/>
      </c>
    </row>
    <row r="3002" spans="3:3" ht="15" customHeight="1">
      <c r="C3002" s="97" t="str">
        <f t="shared" si="48"/>
        <v/>
      </c>
    </row>
    <row r="3003" spans="3:3" ht="15" customHeight="1">
      <c r="C3003" s="97" t="str">
        <f t="shared" si="48"/>
        <v/>
      </c>
    </row>
    <row r="3004" spans="3:3" ht="15" customHeight="1">
      <c r="C3004" s="97" t="str">
        <f t="shared" si="48"/>
        <v/>
      </c>
    </row>
    <row r="3005" spans="3:3" ht="15" customHeight="1">
      <c r="C3005" s="97" t="str">
        <f t="shared" si="48"/>
        <v/>
      </c>
    </row>
    <row r="3006" spans="3:3" ht="15" customHeight="1">
      <c r="C3006" s="97" t="str">
        <f t="shared" si="48"/>
        <v/>
      </c>
    </row>
    <row r="3007" spans="3:3" ht="15" customHeight="1">
      <c r="C3007" s="97" t="str">
        <f t="shared" si="48"/>
        <v/>
      </c>
    </row>
    <row r="3008" spans="3:3" ht="15" customHeight="1">
      <c r="C3008" s="97" t="str">
        <f t="shared" si="48"/>
        <v/>
      </c>
    </row>
    <row r="3009" spans="3:3" ht="15" customHeight="1">
      <c r="C3009" s="97" t="str">
        <f t="shared" si="48"/>
        <v/>
      </c>
    </row>
    <row r="3010" spans="3:3" ht="15" customHeight="1">
      <c r="C3010" s="97" t="str">
        <f t="shared" si="48"/>
        <v/>
      </c>
    </row>
    <row r="3011" spans="3:3" ht="15" customHeight="1">
      <c r="C3011" s="97" t="str">
        <f t="shared" si="48"/>
        <v/>
      </c>
    </row>
    <row r="3012" spans="3:3" ht="15" customHeight="1">
      <c r="C3012" s="97" t="str">
        <f t="shared" si="48"/>
        <v/>
      </c>
    </row>
    <row r="3013" spans="3:3" ht="15" customHeight="1">
      <c r="C3013" s="97" t="str">
        <f t="shared" si="48"/>
        <v/>
      </c>
    </row>
    <row r="3014" spans="3:3" ht="15" customHeight="1">
      <c r="C3014" s="97" t="str">
        <f t="shared" si="48"/>
        <v/>
      </c>
    </row>
    <row r="3015" spans="3:3" ht="15" customHeight="1">
      <c r="C3015" s="97" t="str">
        <f t="shared" si="48"/>
        <v/>
      </c>
    </row>
    <row r="3016" spans="3:3" ht="15" customHeight="1">
      <c r="C3016" s="97" t="str">
        <f t="shared" si="48"/>
        <v/>
      </c>
    </row>
    <row r="3017" spans="3:3" ht="15" customHeight="1">
      <c r="C3017" s="97" t="str">
        <f t="shared" si="48"/>
        <v/>
      </c>
    </row>
    <row r="3018" spans="3:3" ht="15" customHeight="1">
      <c r="C3018" s="97" t="str">
        <f t="shared" si="48"/>
        <v/>
      </c>
    </row>
    <row r="3019" spans="3:3" ht="15" customHeight="1">
      <c r="C3019" s="97" t="str">
        <f t="shared" si="48"/>
        <v/>
      </c>
    </row>
    <row r="3020" spans="3:3" ht="15" customHeight="1">
      <c r="C3020" s="97" t="str">
        <f t="shared" si="48"/>
        <v/>
      </c>
    </row>
    <row r="3021" spans="3:3" ht="15" customHeight="1">
      <c r="C3021" s="97" t="str">
        <f t="shared" si="48"/>
        <v/>
      </c>
    </row>
    <row r="3022" spans="3:3" ht="15" customHeight="1">
      <c r="C3022" s="97" t="str">
        <f t="shared" si="48"/>
        <v/>
      </c>
    </row>
    <row r="3023" spans="3:3" ht="15" customHeight="1">
      <c r="C3023" s="97" t="str">
        <f t="shared" si="48"/>
        <v/>
      </c>
    </row>
    <row r="3024" spans="3:3" ht="15" customHeight="1">
      <c r="C3024" s="97" t="str">
        <f t="shared" si="48"/>
        <v/>
      </c>
    </row>
    <row r="3025" spans="3:3" ht="15" customHeight="1">
      <c r="C3025" s="97" t="str">
        <f t="shared" ref="C3025:C3088" si="49">IF(B3025&lt;&gt;"",TEXT(WEEKDAY(B3025),"dddd"),"")</f>
        <v/>
      </c>
    </row>
    <row r="3026" spans="3:3" ht="15" customHeight="1">
      <c r="C3026" s="97" t="str">
        <f t="shared" si="49"/>
        <v/>
      </c>
    </row>
    <row r="3027" spans="3:3" ht="15" customHeight="1">
      <c r="C3027" s="97" t="str">
        <f t="shared" si="49"/>
        <v/>
      </c>
    </row>
    <row r="3028" spans="3:3" ht="15" customHeight="1">
      <c r="C3028" s="97" t="str">
        <f t="shared" si="49"/>
        <v/>
      </c>
    </row>
    <row r="3029" spans="3:3" ht="15" customHeight="1">
      <c r="C3029" s="97" t="str">
        <f t="shared" si="49"/>
        <v/>
      </c>
    </row>
    <row r="3030" spans="3:3" ht="15" customHeight="1">
      <c r="C3030" s="97" t="str">
        <f t="shared" si="49"/>
        <v/>
      </c>
    </row>
    <row r="3031" spans="3:3" ht="15" customHeight="1">
      <c r="C3031" s="97" t="str">
        <f t="shared" si="49"/>
        <v/>
      </c>
    </row>
    <row r="3032" spans="3:3" ht="15" customHeight="1">
      <c r="C3032" s="97" t="str">
        <f t="shared" si="49"/>
        <v/>
      </c>
    </row>
    <row r="3033" spans="3:3" ht="15" customHeight="1">
      <c r="C3033" s="97" t="str">
        <f t="shared" si="49"/>
        <v/>
      </c>
    </row>
    <row r="3034" spans="3:3" ht="15" customHeight="1">
      <c r="C3034" s="97" t="str">
        <f t="shared" si="49"/>
        <v/>
      </c>
    </row>
    <row r="3035" spans="3:3" ht="15" customHeight="1">
      <c r="C3035" s="97" t="str">
        <f t="shared" si="49"/>
        <v/>
      </c>
    </row>
    <row r="3036" spans="3:3" ht="15" customHeight="1">
      <c r="C3036" s="97" t="str">
        <f t="shared" si="49"/>
        <v/>
      </c>
    </row>
    <row r="3037" spans="3:3" ht="15" customHeight="1">
      <c r="C3037" s="97" t="str">
        <f t="shared" si="49"/>
        <v/>
      </c>
    </row>
    <row r="3038" spans="3:3" ht="15" customHeight="1">
      <c r="C3038" s="97" t="str">
        <f t="shared" si="49"/>
        <v/>
      </c>
    </row>
    <row r="3039" spans="3:3" ht="15" customHeight="1">
      <c r="C3039" s="97" t="str">
        <f t="shared" si="49"/>
        <v/>
      </c>
    </row>
    <row r="3040" spans="3:3" ht="15" customHeight="1">
      <c r="C3040" s="97" t="str">
        <f t="shared" si="49"/>
        <v/>
      </c>
    </row>
    <row r="3041" spans="3:3" ht="15" customHeight="1">
      <c r="C3041" s="97" t="str">
        <f t="shared" si="49"/>
        <v/>
      </c>
    </row>
    <row r="3042" spans="3:3" ht="15" customHeight="1">
      <c r="C3042" s="97" t="str">
        <f t="shared" si="49"/>
        <v/>
      </c>
    </row>
    <row r="3043" spans="3:3" ht="15" customHeight="1">
      <c r="C3043" s="97" t="str">
        <f t="shared" si="49"/>
        <v/>
      </c>
    </row>
    <row r="3044" spans="3:3" ht="15" customHeight="1">
      <c r="C3044" s="97" t="str">
        <f t="shared" si="49"/>
        <v/>
      </c>
    </row>
    <row r="3045" spans="3:3" ht="15" customHeight="1">
      <c r="C3045" s="97" t="str">
        <f t="shared" si="49"/>
        <v/>
      </c>
    </row>
    <row r="3046" spans="3:3" ht="15" customHeight="1">
      <c r="C3046" s="97" t="str">
        <f t="shared" si="49"/>
        <v/>
      </c>
    </row>
    <row r="3047" spans="3:3" ht="15" customHeight="1">
      <c r="C3047" s="97" t="str">
        <f t="shared" si="49"/>
        <v/>
      </c>
    </row>
    <row r="3048" spans="3:3" ht="15" customHeight="1">
      <c r="C3048" s="97" t="str">
        <f t="shared" si="49"/>
        <v/>
      </c>
    </row>
    <row r="3049" spans="3:3" ht="15" customHeight="1">
      <c r="C3049" s="97" t="str">
        <f t="shared" si="49"/>
        <v/>
      </c>
    </row>
    <row r="3050" spans="3:3" ht="15" customHeight="1">
      <c r="C3050" s="97" t="str">
        <f t="shared" si="49"/>
        <v/>
      </c>
    </row>
    <row r="3051" spans="3:3" ht="15" customHeight="1">
      <c r="C3051" s="97" t="str">
        <f t="shared" si="49"/>
        <v/>
      </c>
    </row>
    <row r="3052" spans="3:3" ht="15" customHeight="1">
      <c r="C3052" s="97" t="str">
        <f t="shared" si="49"/>
        <v/>
      </c>
    </row>
    <row r="3053" spans="3:3" ht="15" customHeight="1">
      <c r="C3053" s="97" t="str">
        <f t="shared" si="49"/>
        <v/>
      </c>
    </row>
    <row r="3054" spans="3:3" ht="15" customHeight="1">
      <c r="C3054" s="97" t="str">
        <f t="shared" si="49"/>
        <v/>
      </c>
    </row>
    <row r="3055" spans="3:3" ht="15" customHeight="1">
      <c r="C3055" s="97" t="str">
        <f t="shared" si="49"/>
        <v/>
      </c>
    </row>
    <row r="3056" spans="3:3" ht="15" customHeight="1">
      <c r="C3056" s="97" t="str">
        <f t="shared" si="49"/>
        <v/>
      </c>
    </row>
    <row r="3057" spans="3:3" ht="15" customHeight="1">
      <c r="C3057" s="97" t="str">
        <f t="shared" si="49"/>
        <v/>
      </c>
    </row>
    <row r="3058" spans="3:3" ht="15" customHeight="1">
      <c r="C3058" s="97" t="str">
        <f t="shared" si="49"/>
        <v/>
      </c>
    </row>
    <row r="3059" spans="3:3" ht="15" customHeight="1">
      <c r="C3059" s="97" t="str">
        <f t="shared" si="49"/>
        <v/>
      </c>
    </row>
    <row r="3060" spans="3:3" ht="15" customHeight="1">
      <c r="C3060" s="97" t="str">
        <f t="shared" si="49"/>
        <v/>
      </c>
    </row>
    <row r="3061" spans="3:3" ht="15" customHeight="1">
      <c r="C3061" s="97" t="str">
        <f t="shared" si="49"/>
        <v/>
      </c>
    </row>
    <row r="3062" spans="3:3" ht="15" customHeight="1">
      <c r="C3062" s="97" t="str">
        <f t="shared" si="49"/>
        <v/>
      </c>
    </row>
    <row r="3063" spans="3:3" ht="15" customHeight="1">
      <c r="C3063" s="97" t="str">
        <f t="shared" si="49"/>
        <v/>
      </c>
    </row>
    <row r="3064" spans="3:3" ht="15" customHeight="1">
      <c r="C3064" s="97" t="str">
        <f t="shared" si="49"/>
        <v/>
      </c>
    </row>
    <row r="3065" spans="3:3" ht="15" customHeight="1">
      <c r="C3065" s="97" t="str">
        <f t="shared" si="49"/>
        <v/>
      </c>
    </row>
    <row r="3066" spans="3:3" ht="15" customHeight="1">
      <c r="C3066" s="97" t="str">
        <f t="shared" si="49"/>
        <v/>
      </c>
    </row>
    <row r="3067" spans="3:3" ht="15" customHeight="1">
      <c r="C3067" s="97" t="str">
        <f t="shared" si="49"/>
        <v/>
      </c>
    </row>
    <row r="3068" spans="3:3" ht="15" customHeight="1">
      <c r="C3068" s="97" t="str">
        <f t="shared" si="49"/>
        <v/>
      </c>
    </row>
    <row r="3069" spans="3:3" ht="15" customHeight="1">
      <c r="C3069" s="97" t="str">
        <f t="shared" si="49"/>
        <v/>
      </c>
    </row>
    <row r="3070" spans="3:3" ht="15" customHeight="1">
      <c r="C3070" s="97" t="str">
        <f t="shared" si="49"/>
        <v/>
      </c>
    </row>
    <row r="3071" spans="3:3" ht="15" customHeight="1">
      <c r="C3071" s="97" t="str">
        <f t="shared" si="49"/>
        <v/>
      </c>
    </row>
    <row r="3072" spans="3:3" ht="15" customHeight="1">
      <c r="C3072" s="97" t="str">
        <f t="shared" si="49"/>
        <v/>
      </c>
    </row>
    <row r="3073" spans="3:3" ht="15" customHeight="1">
      <c r="C3073" s="97" t="str">
        <f t="shared" si="49"/>
        <v/>
      </c>
    </row>
    <row r="3074" spans="3:3" ht="15" customHeight="1">
      <c r="C3074" s="97" t="str">
        <f t="shared" si="49"/>
        <v/>
      </c>
    </row>
    <row r="3075" spans="3:3" ht="15" customHeight="1">
      <c r="C3075" s="97" t="str">
        <f t="shared" si="49"/>
        <v/>
      </c>
    </row>
    <row r="3076" spans="3:3" ht="15" customHeight="1">
      <c r="C3076" s="97" t="str">
        <f t="shared" si="49"/>
        <v/>
      </c>
    </row>
    <row r="3077" spans="3:3" ht="15" customHeight="1">
      <c r="C3077" s="97" t="str">
        <f t="shared" si="49"/>
        <v/>
      </c>
    </row>
    <row r="3078" spans="3:3" ht="15" customHeight="1">
      <c r="C3078" s="97" t="str">
        <f t="shared" si="49"/>
        <v/>
      </c>
    </row>
    <row r="3079" spans="3:3" ht="15" customHeight="1">
      <c r="C3079" s="97" t="str">
        <f t="shared" si="49"/>
        <v/>
      </c>
    </row>
    <row r="3080" spans="3:3" ht="15" customHeight="1">
      <c r="C3080" s="97" t="str">
        <f t="shared" si="49"/>
        <v/>
      </c>
    </row>
    <row r="3081" spans="3:3" ht="15" customHeight="1">
      <c r="C3081" s="97" t="str">
        <f t="shared" si="49"/>
        <v/>
      </c>
    </row>
    <row r="3082" spans="3:3" ht="15" customHeight="1">
      <c r="C3082" s="97" t="str">
        <f t="shared" si="49"/>
        <v/>
      </c>
    </row>
    <row r="3083" spans="3:3" ht="15" customHeight="1">
      <c r="C3083" s="97" t="str">
        <f t="shared" si="49"/>
        <v/>
      </c>
    </row>
    <row r="3084" spans="3:3" ht="15" customHeight="1">
      <c r="C3084" s="97" t="str">
        <f t="shared" si="49"/>
        <v/>
      </c>
    </row>
    <row r="3085" spans="3:3" ht="15" customHeight="1">
      <c r="C3085" s="97" t="str">
        <f t="shared" si="49"/>
        <v/>
      </c>
    </row>
    <row r="3086" spans="3:3" ht="15" customHeight="1">
      <c r="C3086" s="97" t="str">
        <f t="shared" si="49"/>
        <v/>
      </c>
    </row>
    <row r="3087" spans="3:3" ht="15" customHeight="1">
      <c r="C3087" s="97" t="str">
        <f t="shared" si="49"/>
        <v/>
      </c>
    </row>
    <row r="3088" spans="3:3" ht="15" customHeight="1">
      <c r="C3088" s="97" t="str">
        <f t="shared" si="49"/>
        <v/>
      </c>
    </row>
    <row r="3089" spans="3:3" ht="15" customHeight="1">
      <c r="C3089" s="97" t="str">
        <f t="shared" ref="C3089:C3152" si="50">IF(B3089&lt;&gt;"",TEXT(WEEKDAY(B3089),"dddd"),"")</f>
        <v/>
      </c>
    </row>
    <row r="3090" spans="3:3" ht="15" customHeight="1">
      <c r="C3090" s="97" t="str">
        <f t="shared" si="50"/>
        <v/>
      </c>
    </row>
    <row r="3091" spans="3:3" ht="15" customHeight="1">
      <c r="C3091" s="97" t="str">
        <f t="shared" si="50"/>
        <v/>
      </c>
    </row>
    <row r="3092" spans="3:3" ht="15" customHeight="1">
      <c r="C3092" s="97" t="str">
        <f t="shared" si="50"/>
        <v/>
      </c>
    </row>
    <row r="3093" spans="3:3" ht="15" customHeight="1">
      <c r="C3093" s="97" t="str">
        <f t="shared" si="50"/>
        <v/>
      </c>
    </row>
    <row r="3094" spans="3:3" ht="15" customHeight="1">
      <c r="C3094" s="97" t="str">
        <f t="shared" si="50"/>
        <v/>
      </c>
    </row>
    <row r="3095" spans="3:3" ht="15" customHeight="1">
      <c r="C3095" s="97" t="str">
        <f t="shared" si="50"/>
        <v/>
      </c>
    </row>
    <row r="3096" spans="3:3" ht="15" customHeight="1">
      <c r="C3096" s="97" t="str">
        <f t="shared" si="50"/>
        <v/>
      </c>
    </row>
    <row r="3097" spans="3:3" ht="15" customHeight="1">
      <c r="C3097" s="97" t="str">
        <f t="shared" si="50"/>
        <v/>
      </c>
    </row>
    <row r="3098" spans="3:3" ht="15" customHeight="1">
      <c r="C3098" s="97" t="str">
        <f t="shared" si="50"/>
        <v/>
      </c>
    </row>
    <row r="3099" spans="3:3" ht="15" customHeight="1">
      <c r="C3099" s="97" t="str">
        <f t="shared" si="50"/>
        <v/>
      </c>
    </row>
    <row r="3100" spans="3:3" ht="15" customHeight="1">
      <c r="C3100" s="97" t="str">
        <f t="shared" si="50"/>
        <v/>
      </c>
    </row>
    <row r="3101" spans="3:3" ht="15" customHeight="1">
      <c r="C3101" s="97" t="str">
        <f t="shared" si="50"/>
        <v/>
      </c>
    </row>
    <row r="3102" spans="3:3" ht="15" customHeight="1">
      <c r="C3102" s="97" t="str">
        <f t="shared" si="50"/>
        <v/>
      </c>
    </row>
    <row r="3103" spans="3:3" ht="15" customHeight="1">
      <c r="C3103" s="97" t="str">
        <f t="shared" si="50"/>
        <v/>
      </c>
    </row>
    <row r="3104" spans="3:3" ht="15" customHeight="1">
      <c r="C3104" s="97" t="str">
        <f t="shared" si="50"/>
        <v/>
      </c>
    </row>
    <row r="3105" spans="3:3" ht="15" customHeight="1">
      <c r="C3105" s="97" t="str">
        <f t="shared" si="50"/>
        <v/>
      </c>
    </row>
    <row r="3106" spans="3:3" ht="15" customHeight="1">
      <c r="C3106" s="97" t="str">
        <f t="shared" si="50"/>
        <v/>
      </c>
    </row>
    <row r="3107" spans="3:3" ht="15" customHeight="1">
      <c r="C3107" s="97" t="str">
        <f t="shared" si="50"/>
        <v/>
      </c>
    </row>
    <row r="3108" spans="3:3" ht="15" customHeight="1">
      <c r="C3108" s="97" t="str">
        <f t="shared" si="50"/>
        <v/>
      </c>
    </row>
    <row r="3109" spans="3:3" ht="15" customHeight="1">
      <c r="C3109" s="97" t="str">
        <f t="shared" si="50"/>
        <v/>
      </c>
    </row>
    <row r="3110" spans="3:3" ht="15" customHeight="1">
      <c r="C3110" s="97" t="str">
        <f t="shared" si="50"/>
        <v/>
      </c>
    </row>
    <row r="3111" spans="3:3" ht="15" customHeight="1">
      <c r="C3111" s="97" t="str">
        <f t="shared" si="50"/>
        <v/>
      </c>
    </row>
    <row r="3112" spans="3:3" ht="15" customHeight="1">
      <c r="C3112" s="97" t="str">
        <f t="shared" si="50"/>
        <v/>
      </c>
    </row>
    <row r="3113" spans="3:3" ht="15" customHeight="1">
      <c r="C3113" s="97" t="str">
        <f t="shared" si="50"/>
        <v/>
      </c>
    </row>
    <row r="3114" spans="3:3" ht="15" customHeight="1">
      <c r="C3114" s="97" t="str">
        <f t="shared" si="50"/>
        <v/>
      </c>
    </row>
    <row r="3115" spans="3:3" ht="15" customHeight="1">
      <c r="C3115" s="97" t="str">
        <f t="shared" si="50"/>
        <v/>
      </c>
    </row>
    <row r="3116" spans="3:3" ht="15" customHeight="1">
      <c r="C3116" s="97" t="str">
        <f t="shared" si="50"/>
        <v/>
      </c>
    </row>
    <row r="3117" spans="3:3" ht="15" customHeight="1">
      <c r="C3117" s="97" t="str">
        <f t="shared" si="50"/>
        <v/>
      </c>
    </row>
    <row r="3118" spans="3:3" ht="15" customHeight="1">
      <c r="C3118" s="97" t="str">
        <f t="shared" si="50"/>
        <v/>
      </c>
    </row>
    <row r="3119" spans="3:3" ht="15" customHeight="1">
      <c r="C3119" s="97" t="str">
        <f t="shared" si="50"/>
        <v/>
      </c>
    </row>
    <row r="3120" spans="3:3" ht="15" customHeight="1">
      <c r="C3120" s="97" t="str">
        <f t="shared" si="50"/>
        <v/>
      </c>
    </row>
    <row r="3121" spans="3:3" ht="15" customHeight="1">
      <c r="C3121" s="97" t="str">
        <f t="shared" si="50"/>
        <v/>
      </c>
    </row>
    <row r="3122" spans="3:3" ht="15" customHeight="1">
      <c r="C3122" s="97" t="str">
        <f t="shared" si="50"/>
        <v/>
      </c>
    </row>
    <row r="3123" spans="3:3" ht="15" customHeight="1">
      <c r="C3123" s="97" t="str">
        <f t="shared" si="50"/>
        <v/>
      </c>
    </row>
    <row r="3124" spans="3:3" ht="15" customHeight="1">
      <c r="C3124" s="97" t="str">
        <f t="shared" si="50"/>
        <v/>
      </c>
    </row>
    <row r="3125" spans="3:3" ht="15" customHeight="1">
      <c r="C3125" s="97" t="str">
        <f t="shared" si="50"/>
        <v/>
      </c>
    </row>
    <row r="3126" spans="3:3" ht="15" customHeight="1">
      <c r="C3126" s="97" t="str">
        <f t="shared" si="50"/>
        <v/>
      </c>
    </row>
    <row r="3127" spans="3:3" ht="15" customHeight="1">
      <c r="C3127" s="97" t="str">
        <f t="shared" si="50"/>
        <v/>
      </c>
    </row>
    <row r="3128" spans="3:3" ht="15" customHeight="1">
      <c r="C3128" s="97" t="str">
        <f t="shared" si="50"/>
        <v/>
      </c>
    </row>
    <row r="3129" spans="3:3" ht="15" customHeight="1">
      <c r="C3129" s="97" t="str">
        <f t="shared" si="50"/>
        <v/>
      </c>
    </row>
    <row r="3130" spans="3:3" ht="15" customHeight="1">
      <c r="C3130" s="97" t="str">
        <f t="shared" si="50"/>
        <v/>
      </c>
    </row>
    <row r="3131" spans="3:3" ht="15" customHeight="1">
      <c r="C3131" s="97" t="str">
        <f t="shared" si="50"/>
        <v/>
      </c>
    </row>
    <row r="3132" spans="3:3" ht="15" customHeight="1">
      <c r="C3132" s="97" t="str">
        <f t="shared" si="50"/>
        <v/>
      </c>
    </row>
    <row r="3133" spans="3:3" ht="15" customHeight="1">
      <c r="C3133" s="97" t="str">
        <f t="shared" si="50"/>
        <v/>
      </c>
    </row>
    <row r="3134" spans="3:3" ht="15" customHeight="1">
      <c r="C3134" s="97" t="str">
        <f t="shared" si="50"/>
        <v/>
      </c>
    </row>
    <row r="3135" spans="3:3" ht="15" customHeight="1">
      <c r="C3135" s="97" t="str">
        <f t="shared" si="50"/>
        <v/>
      </c>
    </row>
    <row r="3136" spans="3:3" ht="15" customHeight="1">
      <c r="C3136" s="97" t="str">
        <f t="shared" si="50"/>
        <v/>
      </c>
    </row>
    <row r="3137" spans="3:3" ht="15" customHeight="1">
      <c r="C3137" s="97" t="str">
        <f t="shared" si="50"/>
        <v/>
      </c>
    </row>
    <row r="3138" spans="3:3" ht="15" customHeight="1">
      <c r="C3138" s="97" t="str">
        <f t="shared" si="50"/>
        <v/>
      </c>
    </row>
    <row r="3139" spans="3:3" ht="15" customHeight="1">
      <c r="C3139" s="97" t="str">
        <f t="shared" si="50"/>
        <v/>
      </c>
    </row>
    <row r="3140" spans="3:3" ht="15" customHeight="1">
      <c r="C3140" s="97" t="str">
        <f t="shared" si="50"/>
        <v/>
      </c>
    </row>
    <row r="3141" spans="3:3" ht="15" customHeight="1">
      <c r="C3141" s="97" t="str">
        <f t="shared" si="50"/>
        <v/>
      </c>
    </row>
    <row r="3142" spans="3:3" ht="15" customHeight="1">
      <c r="C3142" s="97" t="str">
        <f t="shared" si="50"/>
        <v/>
      </c>
    </row>
    <row r="3143" spans="3:3" ht="15" customHeight="1">
      <c r="C3143" s="97" t="str">
        <f t="shared" si="50"/>
        <v/>
      </c>
    </row>
    <row r="3144" spans="3:3" ht="15" customHeight="1">
      <c r="C3144" s="97" t="str">
        <f t="shared" si="50"/>
        <v/>
      </c>
    </row>
    <row r="3145" spans="3:3" ht="15" customHeight="1">
      <c r="C3145" s="97" t="str">
        <f t="shared" si="50"/>
        <v/>
      </c>
    </row>
    <row r="3146" spans="3:3" ht="15" customHeight="1">
      <c r="C3146" s="97" t="str">
        <f t="shared" si="50"/>
        <v/>
      </c>
    </row>
    <row r="3147" spans="3:3" ht="15" customHeight="1">
      <c r="C3147" s="97" t="str">
        <f t="shared" si="50"/>
        <v/>
      </c>
    </row>
    <row r="3148" spans="3:3" ht="15" customHeight="1">
      <c r="C3148" s="97" t="str">
        <f t="shared" si="50"/>
        <v/>
      </c>
    </row>
    <row r="3149" spans="3:3" ht="15" customHeight="1">
      <c r="C3149" s="97" t="str">
        <f t="shared" si="50"/>
        <v/>
      </c>
    </row>
    <row r="3150" spans="3:3" ht="15" customHeight="1">
      <c r="C3150" s="97" t="str">
        <f t="shared" si="50"/>
        <v/>
      </c>
    </row>
    <row r="3151" spans="3:3" ht="15" customHeight="1">
      <c r="C3151" s="97" t="str">
        <f t="shared" si="50"/>
        <v/>
      </c>
    </row>
    <row r="3152" spans="3:3" ht="15" customHeight="1">
      <c r="C3152" s="97" t="str">
        <f t="shared" si="50"/>
        <v/>
      </c>
    </row>
    <row r="3153" spans="3:3" ht="15" customHeight="1">
      <c r="C3153" s="97" t="str">
        <f t="shared" ref="C3153:C3216" si="51">IF(B3153&lt;&gt;"",TEXT(WEEKDAY(B3153),"dddd"),"")</f>
        <v/>
      </c>
    </row>
    <row r="3154" spans="3:3" ht="15" customHeight="1">
      <c r="C3154" s="97" t="str">
        <f t="shared" si="51"/>
        <v/>
      </c>
    </row>
    <row r="3155" spans="3:3" ht="15" customHeight="1">
      <c r="C3155" s="97" t="str">
        <f t="shared" si="51"/>
        <v/>
      </c>
    </row>
    <row r="3156" spans="3:3" ht="15" customHeight="1">
      <c r="C3156" s="97" t="str">
        <f t="shared" si="51"/>
        <v/>
      </c>
    </row>
    <row r="3157" spans="3:3" ht="15" customHeight="1">
      <c r="C3157" s="97" t="str">
        <f t="shared" si="51"/>
        <v/>
      </c>
    </row>
    <row r="3158" spans="3:3" ht="15" customHeight="1">
      <c r="C3158" s="97" t="str">
        <f t="shared" si="51"/>
        <v/>
      </c>
    </row>
    <row r="3159" spans="3:3" ht="15" customHeight="1">
      <c r="C3159" s="97" t="str">
        <f t="shared" si="51"/>
        <v/>
      </c>
    </row>
    <row r="3160" spans="3:3" ht="15" customHeight="1">
      <c r="C3160" s="97" t="str">
        <f t="shared" si="51"/>
        <v/>
      </c>
    </row>
    <row r="3161" spans="3:3" ht="15" customHeight="1">
      <c r="C3161" s="97" t="str">
        <f t="shared" si="51"/>
        <v/>
      </c>
    </row>
    <row r="3162" spans="3:3" ht="15" customHeight="1">
      <c r="C3162" s="97" t="str">
        <f t="shared" si="51"/>
        <v/>
      </c>
    </row>
    <row r="3163" spans="3:3" ht="15" customHeight="1">
      <c r="C3163" s="97" t="str">
        <f t="shared" si="51"/>
        <v/>
      </c>
    </row>
    <row r="3164" spans="3:3" ht="15" customHeight="1">
      <c r="C3164" s="97" t="str">
        <f t="shared" si="51"/>
        <v/>
      </c>
    </row>
    <row r="3165" spans="3:3" ht="15" customHeight="1">
      <c r="C3165" s="97" t="str">
        <f t="shared" si="51"/>
        <v/>
      </c>
    </row>
    <row r="3166" spans="3:3" ht="15" customHeight="1">
      <c r="C3166" s="97" t="str">
        <f t="shared" si="51"/>
        <v/>
      </c>
    </row>
    <row r="3167" spans="3:3" ht="15" customHeight="1">
      <c r="C3167" s="97" t="str">
        <f t="shared" si="51"/>
        <v/>
      </c>
    </row>
    <row r="3168" spans="3:3" ht="15" customHeight="1">
      <c r="C3168" s="97" t="str">
        <f t="shared" si="51"/>
        <v/>
      </c>
    </row>
    <row r="3169" spans="3:3" ht="15" customHeight="1">
      <c r="C3169" s="97" t="str">
        <f t="shared" si="51"/>
        <v/>
      </c>
    </row>
    <row r="3170" spans="3:3" ht="15" customHeight="1">
      <c r="C3170" s="97" t="str">
        <f t="shared" si="51"/>
        <v/>
      </c>
    </row>
    <row r="3171" spans="3:3" ht="15" customHeight="1">
      <c r="C3171" s="97" t="str">
        <f t="shared" si="51"/>
        <v/>
      </c>
    </row>
    <row r="3172" spans="3:3" ht="15" customHeight="1">
      <c r="C3172" s="97" t="str">
        <f t="shared" si="51"/>
        <v/>
      </c>
    </row>
    <row r="3173" spans="3:3" ht="15" customHeight="1">
      <c r="C3173" s="97" t="str">
        <f t="shared" si="51"/>
        <v/>
      </c>
    </row>
    <row r="3174" spans="3:3" ht="15" customHeight="1">
      <c r="C3174" s="97" t="str">
        <f t="shared" si="51"/>
        <v/>
      </c>
    </row>
    <row r="3175" spans="3:3" ht="15" customHeight="1">
      <c r="C3175" s="97" t="str">
        <f t="shared" si="51"/>
        <v/>
      </c>
    </row>
    <row r="3176" spans="3:3" ht="15" customHeight="1">
      <c r="C3176" s="97" t="str">
        <f t="shared" si="51"/>
        <v/>
      </c>
    </row>
    <row r="3177" spans="3:3" ht="15" customHeight="1">
      <c r="C3177" s="97" t="str">
        <f t="shared" si="51"/>
        <v/>
      </c>
    </row>
    <row r="3178" spans="3:3" ht="15" customHeight="1">
      <c r="C3178" s="97" t="str">
        <f t="shared" si="51"/>
        <v/>
      </c>
    </row>
    <row r="3179" spans="3:3" ht="15" customHeight="1">
      <c r="C3179" s="97" t="str">
        <f t="shared" si="51"/>
        <v/>
      </c>
    </row>
    <row r="3180" spans="3:3" ht="15" customHeight="1">
      <c r="C3180" s="97" t="str">
        <f t="shared" si="51"/>
        <v/>
      </c>
    </row>
    <row r="3181" spans="3:3" ht="15" customHeight="1">
      <c r="C3181" s="97" t="str">
        <f t="shared" si="51"/>
        <v/>
      </c>
    </row>
    <row r="3182" spans="3:3" ht="15" customHeight="1">
      <c r="C3182" s="97" t="str">
        <f t="shared" si="51"/>
        <v/>
      </c>
    </row>
    <row r="3183" spans="3:3" ht="15" customHeight="1">
      <c r="C3183" s="97" t="str">
        <f t="shared" si="51"/>
        <v/>
      </c>
    </row>
    <row r="3184" spans="3:3" ht="15" customHeight="1">
      <c r="C3184" s="97" t="str">
        <f t="shared" si="51"/>
        <v/>
      </c>
    </row>
    <row r="3185" spans="3:3" ht="15" customHeight="1">
      <c r="C3185" s="97" t="str">
        <f t="shared" si="51"/>
        <v/>
      </c>
    </row>
    <row r="3186" spans="3:3" ht="15" customHeight="1">
      <c r="C3186" s="97" t="str">
        <f t="shared" si="51"/>
        <v/>
      </c>
    </row>
    <row r="3187" spans="3:3" ht="15" customHeight="1">
      <c r="C3187" s="97" t="str">
        <f t="shared" si="51"/>
        <v/>
      </c>
    </row>
    <row r="3188" spans="3:3" ht="15" customHeight="1">
      <c r="C3188" s="97" t="str">
        <f t="shared" si="51"/>
        <v/>
      </c>
    </row>
    <row r="3189" spans="3:3" ht="15" customHeight="1">
      <c r="C3189" s="97" t="str">
        <f t="shared" si="51"/>
        <v/>
      </c>
    </row>
    <row r="3190" spans="3:3" ht="15" customHeight="1">
      <c r="C3190" s="97" t="str">
        <f t="shared" si="51"/>
        <v/>
      </c>
    </row>
    <row r="3191" spans="3:3" ht="15" customHeight="1">
      <c r="C3191" s="97" t="str">
        <f t="shared" si="51"/>
        <v/>
      </c>
    </row>
    <row r="3192" spans="3:3" ht="15" customHeight="1">
      <c r="C3192" s="97" t="str">
        <f t="shared" si="51"/>
        <v/>
      </c>
    </row>
    <row r="3193" spans="3:3" ht="15" customHeight="1">
      <c r="C3193" s="97" t="str">
        <f t="shared" si="51"/>
        <v/>
      </c>
    </row>
    <row r="3194" spans="3:3" ht="15" customHeight="1">
      <c r="C3194" s="97" t="str">
        <f t="shared" si="51"/>
        <v/>
      </c>
    </row>
    <row r="3195" spans="3:3" ht="15" customHeight="1">
      <c r="C3195" s="97" t="str">
        <f t="shared" si="51"/>
        <v/>
      </c>
    </row>
    <row r="3196" spans="3:3" ht="15" customHeight="1">
      <c r="C3196" s="97" t="str">
        <f t="shared" si="51"/>
        <v/>
      </c>
    </row>
    <row r="3197" spans="3:3" ht="15" customHeight="1">
      <c r="C3197" s="97" t="str">
        <f t="shared" si="51"/>
        <v/>
      </c>
    </row>
    <row r="3198" spans="3:3" ht="15" customHeight="1">
      <c r="C3198" s="97" t="str">
        <f t="shared" si="51"/>
        <v/>
      </c>
    </row>
    <row r="3199" spans="3:3" ht="15" customHeight="1">
      <c r="C3199" s="97" t="str">
        <f t="shared" si="51"/>
        <v/>
      </c>
    </row>
    <row r="3200" spans="3:3" ht="15" customHeight="1">
      <c r="C3200" s="97" t="str">
        <f t="shared" si="51"/>
        <v/>
      </c>
    </row>
    <row r="3201" spans="3:3" ht="15" customHeight="1">
      <c r="C3201" s="97" t="str">
        <f t="shared" si="51"/>
        <v/>
      </c>
    </row>
    <row r="3202" spans="3:3" ht="15" customHeight="1">
      <c r="C3202" s="97" t="str">
        <f t="shared" si="51"/>
        <v/>
      </c>
    </row>
    <row r="3203" spans="3:3" ht="15" customHeight="1">
      <c r="C3203" s="97" t="str">
        <f t="shared" si="51"/>
        <v/>
      </c>
    </row>
    <row r="3204" spans="3:3" ht="15" customHeight="1">
      <c r="C3204" s="97" t="str">
        <f t="shared" si="51"/>
        <v/>
      </c>
    </row>
    <row r="3205" spans="3:3" ht="15" customHeight="1">
      <c r="C3205" s="97" t="str">
        <f t="shared" si="51"/>
        <v/>
      </c>
    </row>
    <row r="3206" spans="3:3" ht="15" customHeight="1">
      <c r="C3206" s="97" t="str">
        <f t="shared" si="51"/>
        <v/>
      </c>
    </row>
    <row r="3207" spans="3:3" ht="15" customHeight="1">
      <c r="C3207" s="97" t="str">
        <f t="shared" si="51"/>
        <v/>
      </c>
    </row>
    <row r="3208" spans="3:3" ht="15" customHeight="1">
      <c r="C3208" s="97" t="str">
        <f t="shared" si="51"/>
        <v/>
      </c>
    </row>
    <row r="3209" spans="3:3" ht="15" customHeight="1">
      <c r="C3209" s="97" t="str">
        <f t="shared" si="51"/>
        <v/>
      </c>
    </row>
    <row r="3210" spans="3:3" ht="15" customHeight="1">
      <c r="C3210" s="97" t="str">
        <f t="shared" si="51"/>
        <v/>
      </c>
    </row>
    <row r="3211" spans="3:3" ht="15" customHeight="1">
      <c r="C3211" s="97" t="str">
        <f t="shared" si="51"/>
        <v/>
      </c>
    </row>
    <row r="3212" spans="3:3" ht="15" customHeight="1">
      <c r="C3212" s="97" t="str">
        <f t="shared" si="51"/>
        <v/>
      </c>
    </row>
    <row r="3213" spans="3:3" ht="15" customHeight="1">
      <c r="C3213" s="97" t="str">
        <f t="shared" si="51"/>
        <v/>
      </c>
    </row>
    <row r="3214" spans="3:3" ht="15" customHeight="1">
      <c r="C3214" s="97" t="str">
        <f t="shared" si="51"/>
        <v/>
      </c>
    </row>
    <row r="3215" spans="3:3" ht="15" customHeight="1">
      <c r="C3215" s="97" t="str">
        <f t="shared" si="51"/>
        <v/>
      </c>
    </row>
    <row r="3216" spans="3:3" ht="15" customHeight="1">
      <c r="C3216" s="97" t="str">
        <f t="shared" si="51"/>
        <v/>
      </c>
    </row>
    <row r="3217" spans="3:3" ht="15" customHeight="1">
      <c r="C3217" s="97" t="str">
        <f t="shared" ref="C3217:C3280" si="52">IF(B3217&lt;&gt;"",TEXT(WEEKDAY(B3217),"dddd"),"")</f>
        <v/>
      </c>
    </row>
    <row r="3218" spans="3:3" ht="15" customHeight="1">
      <c r="C3218" s="97" t="str">
        <f t="shared" si="52"/>
        <v/>
      </c>
    </row>
    <row r="3219" spans="3:3" ht="15" customHeight="1">
      <c r="C3219" s="97" t="str">
        <f t="shared" si="52"/>
        <v/>
      </c>
    </row>
    <row r="3220" spans="3:3" ht="15" customHeight="1">
      <c r="C3220" s="97" t="str">
        <f t="shared" si="52"/>
        <v/>
      </c>
    </row>
    <row r="3221" spans="3:3" ht="15" customHeight="1">
      <c r="C3221" s="97" t="str">
        <f t="shared" si="52"/>
        <v/>
      </c>
    </row>
    <row r="3222" spans="3:3" ht="15" customHeight="1">
      <c r="C3222" s="97" t="str">
        <f t="shared" si="52"/>
        <v/>
      </c>
    </row>
    <row r="3223" spans="3:3" ht="15" customHeight="1">
      <c r="C3223" s="97" t="str">
        <f t="shared" si="52"/>
        <v/>
      </c>
    </row>
    <row r="3224" spans="3:3" ht="15" customHeight="1">
      <c r="C3224" s="97" t="str">
        <f t="shared" si="52"/>
        <v/>
      </c>
    </row>
    <row r="3225" spans="3:3" ht="15" customHeight="1">
      <c r="C3225" s="97" t="str">
        <f t="shared" si="52"/>
        <v/>
      </c>
    </row>
    <row r="3226" spans="3:3" ht="15" customHeight="1">
      <c r="C3226" s="97" t="str">
        <f t="shared" si="52"/>
        <v/>
      </c>
    </row>
    <row r="3227" spans="3:3" ht="15" customHeight="1">
      <c r="C3227" s="97" t="str">
        <f t="shared" si="52"/>
        <v/>
      </c>
    </row>
    <row r="3228" spans="3:3" ht="15" customHeight="1">
      <c r="C3228" s="97" t="str">
        <f t="shared" si="52"/>
        <v/>
      </c>
    </row>
    <row r="3229" spans="3:3" ht="15" customHeight="1">
      <c r="C3229" s="97" t="str">
        <f t="shared" si="52"/>
        <v/>
      </c>
    </row>
    <row r="3230" spans="3:3" ht="15" customHeight="1">
      <c r="C3230" s="97" t="str">
        <f t="shared" si="52"/>
        <v/>
      </c>
    </row>
    <row r="3231" spans="3:3" ht="15" customHeight="1">
      <c r="C3231" s="97" t="str">
        <f t="shared" si="52"/>
        <v/>
      </c>
    </row>
    <row r="3232" spans="3:3" ht="15" customHeight="1">
      <c r="C3232" s="97" t="str">
        <f t="shared" si="52"/>
        <v/>
      </c>
    </row>
    <row r="3233" spans="3:3" ht="15" customHeight="1">
      <c r="C3233" s="97" t="str">
        <f t="shared" si="52"/>
        <v/>
      </c>
    </row>
    <row r="3234" spans="3:3" ht="15" customHeight="1">
      <c r="C3234" s="97" t="str">
        <f t="shared" si="52"/>
        <v/>
      </c>
    </row>
    <row r="3235" spans="3:3" ht="15" customHeight="1">
      <c r="C3235" s="97" t="str">
        <f t="shared" si="52"/>
        <v/>
      </c>
    </row>
    <row r="3236" spans="3:3" ht="15" customHeight="1">
      <c r="C3236" s="97" t="str">
        <f t="shared" si="52"/>
        <v/>
      </c>
    </row>
    <row r="3237" spans="3:3" ht="15" customHeight="1">
      <c r="C3237" s="97" t="str">
        <f t="shared" si="52"/>
        <v/>
      </c>
    </row>
    <row r="3238" spans="3:3" ht="15" customHeight="1">
      <c r="C3238" s="97" t="str">
        <f t="shared" si="52"/>
        <v/>
      </c>
    </row>
    <row r="3239" spans="3:3" ht="15" customHeight="1">
      <c r="C3239" s="97" t="str">
        <f t="shared" si="52"/>
        <v/>
      </c>
    </row>
    <row r="3240" spans="3:3" ht="15" customHeight="1">
      <c r="C3240" s="97" t="str">
        <f t="shared" si="52"/>
        <v/>
      </c>
    </row>
    <row r="3241" spans="3:3" ht="15" customHeight="1">
      <c r="C3241" s="97" t="str">
        <f t="shared" si="52"/>
        <v/>
      </c>
    </row>
    <row r="3242" spans="3:3" ht="15" customHeight="1">
      <c r="C3242" s="97" t="str">
        <f t="shared" si="52"/>
        <v/>
      </c>
    </row>
    <row r="3243" spans="3:3" ht="15" customHeight="1">
      <c r="C3243" s="97" t="str">
        <f t="shared" si="52"/>
        <v/>
      </c>
    </row>
    <row r="3244" spans="3:3" ht="15" customHeight="1">
      <c r="C3244" s="97" t="str">
        <f t="shared" si="52"/>
        <v/>
      </c>
    </row>
    <row r="3245" spans="3:3" ht="15" customHeight="1">
      <c r="C3245" s="97" t="str">
        <f t="shared" si="52"/>
        <v/>
      </c>
    </row>
    <row r="3246" spans="3:3" ht="15" customHeight="1">
      <c r="C3246" s="97" t="str">
        <f t="shared" si="52"/>
        <v/>
      </c>
    </row>
    <row r="3247" spans="3:3" ht="15" customHeight="1">
      <c r="C3247" s="97" t="str">
        <f t="shared" si="52"/>
        <v/>
      </c>
    </row>
    <row r="3248" spans="3:3" ht="15" customHeight="1">
      <c r="C3248" s="97" t="str">
        <f t="shared" si="52"/>
        <v/>
      </c>
    </row>
    <row r="3249" spans="3:3" ht="15" customHeight="1">
      <c r="C3249" s="97" t="str">
        <f t="shared" si="52"/>
        <v/>
      </c>
    </row>
    <row r="3250" spans="3:3" ht="15" customHeight="1">
      <c r="C3250" s="97" t="str">
        <f t="shared" si="52"/>
        <v/>
      </c>
    </row>
    <row r="3251" spans="3:3" ht="15" customHeight="1">
      <c r="C3251" s="97" t="str">
        <f t="shared" si="52"/>
        <v/>
      </c>
    </row>
    <row r="3252" spans="3:3" ht="15" customHeight="1">
      <c r="C3252" s="97" t="str">
        <f t="shared" si="52"/>
        <v/>
      </c>
    </row>
    <row r="3253" spans="3:3" ht="15" customHeight="1">
      <c r="C3253" s="97" t="str">
        <f t="shared" si="52"/>
        <v/>
      </c>
    </row>
    <row r="3254" spans="3:3" ht="15" customHeight="1">
      <c r="C3254" s="97" t="str">
        <f t="shared" si="52"/>
        <v/>
      </c>
    </row>
    <row r="3255" spans="3:3" ht="15" customHeight="1">
      <c r="C3255" s="97" t="str">
        <f t="shared" si="52"/>
        <v/>
      </c>
    </row>
    <row r="3256" spans="3:3" ht="15" customHeight="1">
      <c r="C3256" s="97" t="str">
        <f t="shared" si="52"/>
        <v/>
      </c>
    </row>
    <row r="3257" spans="3:3" ht="15" customHeight="1">
      <c r="C3257" s="97" t="str">
        <f t="shared" si="52"/>
        <v/>
      </c>
    </row>
    <row r="3258" spans="3:3" ht="15" customHeight="1">
      <c r="C3258" s="97" t="str">
        <f t="shared" si="52"/>
        <v/>
      </c>
    </row>
    <row r="3259" spans="3:3" ht="15" customHeight="1">
      <c r="C3259" s="97" t="str">
        <f t="shared" si="52"/>
        <v/>
      </c>
    </row>
    <row r="3260" spans="3:3" ht="15" customHeight="1">
      <c r="C3260" s="97" t="str">
        <f t="shared" si="52"/>
        <v/>
      </c>
    </row>
    <row r="3261" spans="3:3" ht="15" customHeight="1">
      <c r="C3261" s="97" t="str">
        <f t="shared" si="52"/>
        <v/>
      </c>
    </row>
    <row r="3262" spans="3:3" ht="15" customHeight="1">
      <c r="C3262" s="97" t="str">
        <f t="shared" si="52"/>
        <v/>
      </c>
    </row>
    <row r="3263" spans="3:3" ht="15" customHeight="1">
      <c r="C3263" s="97" t="str">
        <f t="shared" si="52"/>
        <v/>
      </c>
    </row>
    <row r="3264" spans="3:3" ht="15" customHeight="1">
      <c r="C3264" s="97" t="str">
        <f t="shared" si="52"/>
        <v/>
      </c>
    </row>
    <row r="3265" spans="3:3" ht="15" customHeight="1">
      <c r="C3265" s="97" t="str">
        <f t="shared" si="52"/>
        <v/>
      </c>
    </row>
    <row r="3266" spans="3:3" ht="15" customHeight="1">
      <c r="C3266" s="97" t="str">
        <f t="shared" si="52"/>
        <v/>
      </c>
    </row>
    <row r="3267" spans="3:3" ht="15" customHeight="1">
      <c r="C3267" s="97" t="str">
        <f t="shared" si="52"/>
        <v/>
      </c>
    </row>
    <row r="3268" spans="3:3" ht="15" customHeight="1">
      <c r="C3268" s="97" t="str">
        <f t="shared" si="52"/>
        <v/>
      </c>
    </row>
    <row r="3269" spans="3:3" ht="15" customHeight="1">
      <c r="C3269" s="97" t="str">
        <f t="shared" si="52"/>
        <v/>
      </c>
    </row>
    <row r="3270" spans="3:3" ht="15" customHeight="1">
      <c r="C3270" s="97" t="str">
        <f t="shared" si="52"/>
        <v/>
      </c>
    </row>
    <row r="3271" spans="3:3" ht="15" customHeight="1">
      <c r="C3271" s="97" t="str">
        <f t="shared" si="52"/>
        <v/>
      </c>
    </row>
    <row r="3272" spans="3:3" ht="15" customHeight="1">
      <c r="C3272" s="97" t="str">
        <f t="shared" si="52"/>
        <v/>
      </c>
    </row>
    <row r="3273" spans="3:3" ht="15" customHeight="1">
      <c r="C3273" s="97" t="str">
        <f t="shared" si="52"/>
        <v/>
      </c>
    </row>
    <row r="3274" spans="3:3" ht="15" customHeight="1">
      <c r="C3274" s="97" t="str">
        <f t="shared" si="52"/>
        <v/>
      </c>
    </row>
    <row r="3275" spans="3:3" ht="15" customHeight="1">
      <c r="C3275" s="97" t="str">
        <f t="shared" si="52"/>
        <v/>
      </c>
    </row>
    <row r="3276" spans="3:3" ht="15" customHeight="1">
      <c r="C3276" s="97" t="str">
        <f t="shared" si="52"/>
        <v/>
      </c>
    </row>
    <row r="3277" spans="3:3" ht="15" customHeight="1">
      <c r="C3277" s="97" t="str">
        <f t="shared" si="52"/>
        <v/>
      </c>
    </row>
    <row r="3278" spans="3:3" ht="15" customHeight="1">
      <c r="C3278" s="97" t="str">
        <f t="shared" si="52"/>
        <v/>
      </c>
    </row>
    <row r="3279" spans="3:3" ht="15" customHeight="1">
      <c r="C3279" s="97" t="str">
        <f t="shared" si="52"/>
        <v/>
      </c>
    </row>
    <row r="3280" spans="3:3" ht="15" customHeight="1">
      <c r="C3280" s="97" t="str">
        <f t="shared" si="52"/>
        <v/>
      </c>
    </row>
    <row r="3281" spans="3:3" ht="15" customHeight="1">
      <c r="C3281" s="97" t="str">
        <f t="shared" ref="C3281:C3344" si="53">IF(B3281&lt;&gt;"",TEXT(WEEKDAY(B3281),"dddd"),"")</f>
        <v/>
      </c>
    </row>
    <row r="3282" spans="3:3" ht="15" customHeight="1">
      <c r="C3282" s="97" t="str">
        <f t="shared" si="53"/>
        <v/>
      </c>
    </row>
    <row r="3283" spans="3:3" ht="15" customHeight="1">
      <c r="C3283" s="97" t="str">
        <f t="shared" si="53"/>
        <v/>
      </c>
    </row>
    <row r="3284" spans="3:3" ht="15" customHeight="1">
      <c r="C3284" s="97" t="str">
        <f t="shared" si="53"/>
        <v/>
      </c>
    </row>
    <row r="3285" spans="3:3" ht="15" customHeight="1">
      <c r="C3285" s="97" t="str">
        <f t="shared" si="53"/>
        <v/>
      </c>
    </row>
    <row r="3286" spans="3:3" ht="15" customHeight="1">
      <c r="C3286" s="97" t="str">
        <f t="shared" si="53"/>
        <v/>
      </c>
    </row>
    <row r="3287" spans="3:3" ht="15" customHeight="1">
      <c r="C3287" s="97" t="str">
        <f t="shared" si="53"/>
        <v/>
      </c>
    </row>
    <row r="3288" spans="3:3" ht="15" customHeight="1">
      <c r="C3288" s="97" t="str">
        <f t="shared" si="53"/>
        <v/>
      </c>
    </row>
    <row r="3289" spans="3:3" ht="15" customHeight="1">
      <c r="C3289" s="97" t="str">
        <f t="shared" si="53"/>
        <v/>
      </c>
    </row>
    <row r="3290" spans="3:3" ht="15" customHeight="1">
      <c r="C3290" s="97" t="str">
        <f t="shared" si="53"/>
        <v/>
      </c>
    </row>
    <row r="3291" spans="3:3" ht="15" customHeight="1">
      <c r="C3291" s="97" t="str">
        <f t="shared" si="53"/>
        <v/>
      </c>
    </row>
    <row r="3292" spans="3:3" ht="15" customHeight="1">
      <c r="C3292" s="97" t="str">
        <f t="shared" si="53"/>
        <v/>
      </c>
    </row>
    <row r="3293" spans="3:3" ht="15" customHeight="1">
      <c r="C3293" s="97" t="str">
        <f t="shared" si="53"/>
        <v/>
      </c>
    </row>
    <row r="3294" spans="3:3" ht="15" customHeight="1">
      <c r="C3294" s="97" t="str">
        <f t="shared" si="53"/>
        <v/>
      </c>
    </row>
    <row r="3295" spans="3:3" ht="15" customHeight="1">
      <c r="C3295" s="97" t="str">
        <f t="shared" si="53"/>
        <v/>
      </c>
    </row>
    <row r="3296" spans="3:3" ht="15" customHeight="1">
      <c r="C3296" s="97" t="str">
        <f t="shared" si="53"/>
        <v/>
      </c>
    </row>
    <row r="3297" spans="3:3" ht="15" customHeight="1">
      <c r="C3297" s="97" t="str">
        <f t="shared" si="53"/>
        <v/>
      </c>
    </row>
    <row r="3298" spans="3:3" ht="15" customHeight="1">
      <c r="C3298" s="97" t="str">
        <f t="shared" si="53"/>
        <v/>
      </c>
    </row>
    <row r="3299" spans="3:3" ht="15" customHeight="1">
      <c r="C3299" s="97" t="str">
        <f t="shared" si="53"/>
        <v/>
      </c>
    </row>
    <row r="3300" spans="3:3" ht="15" customHeight="1">
      <c r="C3300" s="97" t="str">
        <f t="shared" si="53"/>
        <v/>
      </c>
    </row>
    <row r="3301" spans="3:3" ht="15" customHeight="1">
      <c r="C3301" s="97" t="str">
        <f t="shared" si="53"/>
        <v/>
      </c>
    </row>
    <row r="3302" spans="3:3" ht="15" customHeight="1">
      <c r="C3302" s="97" t="str">
        <f t="shared" si="53"/>
        <v/>
      </c>
    </row>
    <row r="3303" spans="3:3" ht="15" customHeight="1">
      <c r="C3303" s="97" t="str">
        <f t="shared" si="53"/>
        <v/>
      </c>
    </row>
    <row r="3304" spans="3:3" ht="15" customHeight="1">
      <c r="C3304" s="97" t="str">
        <f t="shared" si="53"/>
        <v/>
      </c>
    </row>
    <row r="3305" spans="3:3" ht="15" customHeight="1">
      <c r="C3305" s="97" t="str">
        <f t="shared" si="53"/>
        <v/>
      </c>
    </row>
    <row r="3306" spans="3:3" ht="15" customHeight="1">
      <c r="C3306" s="97" t="str">
        <f t="shared" si="53"/>
        <v/>
      </c>
    </row>
    <row r="3307" spans="3:3" ht="15" customHeight="1">
      <c r="C3307" s="97" t="str">
        <f t="shared" si="53"/>
        <v/>
      </c>
    </row>
    <row r="3308" spans="3:3" ht="15" customHeight="1">
      <c r="C3308" s="97" t="str">
        <f t="shared" si="53"/>
        <v/>
      </c>
    </row>
    <row r="3309" spans="3:3" ht="15" customHeight="1">
      <c r="C3309" s="97" t="str">
        <f t="shared" si="53"/>
        <v/>
      </c>
    </row>
    <row r="3310" spans="3:3" ht="15" customHeight="1">
      <c r="C3310" s="97" t="str">
        <f t="shared" si="53"/>
        <v/>
      </c>
    </row>
    <row r="3311" spans="3:3" ht="15" customHeight="1">
      <c r="C3311" s="97" t="str">
        <f t="shared" si="53"/>
        <v/>
      </c>
    </row>
    <row r="3312" spans="3:3" ht="15" customHeight="1">
      <c r="C3312" s="97" t="str">
        <f t="shared" si="53"/>
        <v/>
      </c>
    </row>
    <row r="3313" spans="3:3" ht="15" customHeight="1">
      <c r="C3313" s="97" t="str">
        <f t="shared" si="53"/>
        <v/>
      </c>
    </row>
    <row r="3314" spans="3:3" ht="15" customHeight="1">
      <c r="C3314" s="97" t="str">
        <f t="shared" si="53"/>
        <v/>
      </c>
    </row>
    <row r="3315" spans="3:3" ht="15" customHeight="1">
      <c r="C3315" s="97" t="str">
        <f t="shared" si="53"/>
        <v/>
      </c>
    </row>
    <row r="3316" spans="3:3" ht="15" customHeight="1">
      <c r="C3316" s="97" t="str">
        <f t="shared" si="53"/>
        <v/>
      </c>
    </row>
    <row r="3317" spans="3:3" ht="15" customHeight="1">
      <c r="C3317" s="97" t="str">
        <f t="shared" si="53"/>
        <v/>
      </c>
    </row>
    <row r="3318" spans="3:3" ht="15" customHeight="1">
      <c r="C3318" s="97" t="str">
        <f t="shared" si="53"/>
        <v/>
      </c>
    </row>
    <row r="3319" spans="3:3" ht="15" customHeight="1">
      <c r="C3319" s="97" t="str">
        <f t="shared" si="53"/>
        <v/>
      </c>
    </row>
    <row r="3320" spans="3:3" ht="15" customHeight="1">
      <c r="C3320" s="97" t="str">
        <f t="shared" si="53"/>
        <v/>
      </c>
    </row>
    <row r="3321" spans="3:3" ht="15" customHeight="1">
      <c r="C3321" s="97" t="str">
        <f t="shared" si="53"/>
        <v/>
      </c>
    </row>
    <row r="3322" spans="3:3" ht="15" customHeight="1">
      <c r="C3322" s="97" t="str">
        <f t="shared" si="53"/>
        <v/>
      </c>
    </row>
    <row r="3323" spans="3:3" ht="15" customHeight="1">
      <c r="C3323" s="97" t="str">
        <f t="shared" si="53"/>
        <v/>
      </c>
    </row>
    <row r="3324" spans="3:3" ht="15" customHeight="1">
      <c r="C3324" s="97" t="str">
        <f t="shared" si="53"/>
        <v/>
      </c>
    </row>
    <row r="3325" spans="3:3" ht="15" customHeight="1">
      <c r="C3325" s="97" t="str">
        <f t="shared" si="53"/>
        <v/>
      </c>
    </row>
    <row r="3326" spans="3:3" ht="15" customHeight="1">
      <c r="C3326" s="97" t="str">
        <f t="shared" si="53"/>
        <v/>
      </c>
    </row>
    <row r="3327" spans="3:3" ht="15" customHeight="1">
      <c r="C3327" s="97" t="str">
        <f t="shared" si="53"/>
        <v/>
      </c>
    </row>
    <row r="3328" spans="3:3" ht="15" customHeight="1">
      <c r="C3328" s="97" t="str">
        <f t="shared" si="53"/>
        <v/>
      </c>
    </row>
    <row r="3329" spans="3:3" ht="15" customHeight="1">
      <c r="C3329" s="97" t="str">
        <f t="shared" si="53"/>
        <v/>
      </c>
    </row>
    <row r="3330" spans="3:3" ht="15" customHeight="1">
      <c r="C3330" s="97" t="str">
        <f t="shared" si="53"/>
        <v/>
      </c>
    </row>
    <row r="3331" spans="3:3" ht="15" customHeight="1">
      <c r="C3331" s="97" t="str">
        <f t="shared" si="53"/>
        <v/>
      </c>
    </row>
    <row r="3332" spans="3:3" ht="15" customHeight="1">
      <c r="C3332" s="97" t="str">
        <f t="shared" si="53"/>
        <v/>
      </c>
    </row>
    <row r="3333" spans="3:3" ht="15" customHeight="1">
      <c r="C3333" s="97" t="str">
        <f t="shared" si="53"/>
        <v/>
      </c>
    </row>
    <row r="3334" spans="3:3" ht="15" customHeight="1">
      <c r="C3334" s="97" t="str">
        <f t="shared" si="53"/>
        <v/>
      </c>
    </row>
    <row r="3335" spans="3:3" ht="15" customHeight="1">
      <c r="C3335" s="97" t="str">
        <f t="shared" si="53"/>
        <v/>
      </c>
    </row>
    <row r="3336" spans="3:3" ht="15" customHeight="1">
      <c r="C3336" s="97" t="str">
        <f t="shared" si="53"/>
        <v/>
      </c>
    </row>
    <row r="3337" spans="3:3" ht="15" customHeight="1">
      <c r="C3337" s="97" t="str">
        <f t="shared" si="53"/>
        <v/>
      </c>
    </row>
    <row r="3338" spans="3:3" ht="15" customHeight="1">
      <c r="C3338" s="97" t="str">
        <f t="shared" si="53"/>
        <v/>
      </c>
    </row>
    <row r="3339" spans="3:3" ht="15" customHeight="1">
      <c r="C3339" s="97" t="str">
        <f t="shared" si="53"/>
        <v/>
      </c>
    </row>
    <row r="3340" spans="3:3" ht="15" customHeight="1">
      <c r="C3340" s="97" t="str">
        <f t="shared" si="53"/>
        <v/>
      </c>
    </row>
    <row r="3341" spans="3:3" ht="15" customHeight="1">
      <c r="C3341" s="97" t="str">
        <f t="shared" si="53"/>
        <v/>
      </c>
    </row>
    <row r="3342" spans="3:3" ht="15" customHeight="1">
      <c r="C3342" s="97" t="str">
        <f t="shared" si="53"/>
        <v/>
      </c>
    </row>
    <row r="3343" spans="3:3" ht="15" customHeight="1">
      <c r="C3343" s="97" t="str">
        <f t="shared" si="53"/>
        <v/>
      </c>
    </row>
    <row r="3344" spans="3:3" ht="15" customHeight="1">
      <c r="C3344" s="97" t="str">
        <f t="shared" si="53"/>
        <v/>
      </c>
    </row>
    <row r="3345" spans="3:3" ht="15" customHeight="1">
      <c r="C3345" s="97" t="str">
        <f t="shared" ref="C3345:C3408" si="54">IF(B3345&lt;&gt;"",TEXT(WEEKDAY(B3345),"dddd"),"")</f>
        <v/>
      </c>
    </row>
    <row r="3346" spans="3:3" ht="15" customHeight="1">
      <c r="C3346" s="97" t="str">
        <f t="shared" si="54"/>
        <v/>
      </c>
    </row>
    <row r="3347" spans="3:3" ht="15" customHeight="1">
      <c r="C3347" s="97" t="str">
        <f t="shared" si="54"/>
        <v/>
      </c>
    </row>
    <row r="3348" spans="3:3" ht="15" customHeight="1">
      <c r="C3348" s="97" t="str">
        <f t="shared" si="54"/>
        <v/>
      </c>
    </row>
    <row r="3349" spans="3:3" ht="15" customHeight="1">
      <c r="C3349" s="97" t="str">
        <f t="shared" si="54"/>
        <v/>
      </c>
    </row>
    <row r="3350" spans="3:3" ht="15" customHeight="1">
      <c r="C3350" s="97" t="str">
        <f t="shared" si="54"/>
        <v/>
      </c>
    </row>
    <row r="3351" spans="3:3" ht="15" customHeight="1">
      <c r="C3351" s="97" t="str">
        <f t="shared" si="54"/>
        <v/>
      </c>
    </row>
    <row r="3352" spans="3:3" ht="15" customHeight="1">
      <c r="C3352" s="97" t="str">
        <f t="shared" si="54"/>
        <v/>
      </c>
    </row>
    <row r="3353" spans="3:3" ht="15" customHeight="1">
      <c r="C3353" s="97" t="str">
        <f t="shared" si="54"/>
        <v/>
      </c>
    </row>
    <row r="3354" spans="3:3" ht="15" customHeight="1">
      <c r="C3354" s="97" t="str">
        <f t="shared" si="54"/>
        <v/>
      </c>
    </row>
    <row r="3355" spans="3:3" ht="15" customHeight="1">
      <c r="C3355" s="97" t="str">
        <f t="shared" si="54"/>
        <v/>
      </c>
    </row>
    <row r="3356" spans="3:3" ht="15" customHeight="1">
      <c r="C3356" s="97" t="str">
        <f t="shared" si="54"/>
        <v/>
      </c>
    </row>
    <row r="3357" spans="3:3" ht="15" customHeight="1">
      <c r="C3357" s="97" t="str">
        <f t="shared" si="54"/>
        <v/>
      </c>
    </row>
    <row r="3358" spans="3:3" ht="15" customHeight="1">
      <c r="C3358" s="97" t="str">
        <f t="shared" si="54"/>
        <v/>
      </c>
    </row>
    <row r="3359" spans="3:3" ht="15" customHeight="1">
      <c r="C3359" s="97" t="str">
        <f t="shared" si="54"/>
        <v/>
      </c>
    </row>
    <row r="3360" spans="3:3" ht="15" customHeight="1">
      <c r="C3360" s="97" t="str">
        <f t="shared" si="54"/>
        <v/>
      </c>
    </row>
    <row r="3361" spans="3:3" ht="15" customHeight="1">
      <c r="C3361" s="97" t="str">
        <f t="shared" si="54"/>
        <v/>
      </c>
    </row>
    <row r="3362" spans="3:3" ht="15" customHeight="1">
      <c r="C3362" s="97" t="str">
        <f t="shared" si="54"/>
        <v/>
      </c>
    </row>
    <row r="3363" spans="3:3" ht="15" customHeight="1">
      <c r="C3363" s="97" t="str">
        <f t="shared" si="54"/>
        <v/>
      </c>
    </row>
    <row r="3364" spans="3:3" ht="15" customHeight="1">
      <c r="C3364" s="97" t="str">
        <f t="shared" si="54"/>
        <v/>
      </c>
    </row>
    <row r="3365" spans="3:3" ht="15" customHeight="1">
      <c r="C3365" s="97" t="str">
        <f t="shared" si="54"/>
        <v/>
      </c>
    </row>
    <row r="3366" spans="3:3" ht="15" customHeight="1">
      <c r="C3366" s="97" t="str">
        <f t="shared" si="54"/>
        <v/>
      </c>
    </row>
    <row r="3367" spans="3:3" ht="15" customHeight="1">
      <c r="C3367" s="97" t="str">
        <f t="shared" si="54"/>
        <v/>
      </c>
    </row>
    <row r="3368" spans="3:3" ht="15" customHeight="1">
      <c r="C3368" s="97" t="str">
        <f t="shared" si="54"/>
        <v/>
      </c>
    </row>
    <row r="3369" spans="3:3" ht="15" customHeight="1">
      <c r="C3369" s="97" t="str">
        <f t="shared" si="54"/>
        <v/>
      </c>
    </row>
    <row r="3370" spans="3:3" ht="15" customHeight="1">
      <c r="C3370" s="97" t="str">
        <f t="shared" si="54"/>
        <v/>
      </c>
    </row>
    <row r="3371" spans="3:3" ht="15" customHeight="1">
      <c r="C3371" s="97" t="str">
        <f t="shared" si="54"/>
        <v/>
      </c>
    </row>
    <row r="3372" spans="3:3" ht="15" customHeight="1">
      <c r="C3372" s="97" t="str">
        <f t="shared" si="54"/>
        <v/>
      </c>
    </row>
    <row r="3373" spans="3:3" ht="15" customHeight="1">
      <c r="C3373" s="97" t="str">
        <f t="shared" si="54"/>
        <v/>
      </c>
    </row>
    <row r="3374" spans="3:3" ht="15" customHeight="1">
      <c r="C3374" s="97" t="str">
        <f t="shared" si="54"/>
        <v/>
      </c>
    </row>
    <row r="3375" spans="3:3" ht="15" customHeight="1">
      <c r="C3375" s="97" t="str">
        <f t="shared" si="54"/>
        <v/>
      </c>
    </row>
    <row r="3376" spans="3:3" ht="15" customHeight="1">
      <c r="C3376" s="97" t="str">
        <f t="shared" si="54"/>
        <v/>
      </c>
    </row>
    <row r="3377" spans="3:3" ht="15" customHeight="1">
      <c r="C3377" s="97" t="str">
        <f t="shared" si="54"/>
        <v/>
      </c>
    </row>
    <row r="3378" spans="3:3" ht="15" customHeight="1">
      <c r="C3378" s="97" t="str">
        <f t="shared" si="54"/>
        <v/>
      </c>
    </row>
    <row r="3379" spans="3:3" ht="15" customHeight="1">
      <c r="C3379" s="97" t="str">
        <f t="shared" si="54"/>
        <v/>
      </c>
    </row>
    <row r="3380" spans="3:3" ht="15" customHeight="1">
      <c r="C3380" s="97" t="str">
        <f t="shared" si="54"/>
        <v/>
      </c>
    </row>
    <row r="3381" spans="3:3" ht="15" customHeight="1">
      <c r="C3381" s="97" t="str">
        <f t="shared" si="54"/>
        <v/>
      </c>
    </row>
    <row r="3382" spans="3:3" ht="15" customHeight="1">
      <c r="C3382" s="97" t="str">
        <f t="shared" si="54"/>
        <v/>
      </c>
    </row>
    <row r="3383" spans="3:3" ht="15" customHeight="1">
      <c r="C3383" s="97" t="str">
        <f t="shared" si="54"/>
        <v/>
      </c>
    </row>
    <row r="3384" spans="3:3" ht="15" customHeight="1">
      <c r="C3384" s="97" t="str">
        <f t="shared" si="54"/>
        <v/>
      </c>
    </row>
    <row r="3385" spans="3:3" ht="15" customHeight="1">
      <c r="C3385" s="97" t="str">
        <f t="shared" si="54"/>
        <v/>
      </c>
    </row>
    <row r="3386" spans="3:3" ht="15" customHeight="1">
      <c r="C3386" s="97" t="str">
        <f t="shared" si="54"/>
        <v/>
      </c>
    </row>
    <row r="3387" spans="3:3" ht="15" customHeight="1">
      <c r="C3387" s="97" t="str">
        <f t="shared" si="54"/>
        <v/>
      </c>
    </row>
    <row r="3388" spans="3:3" ht="15" customHeight="1">
      <c r="C3388" s="97" t="str">
        <f t="shared" si="54"/>
        <v/>
      </c>
    </row>
    <row r="3389" spans="3:3" ht="15" customHeight="1">
      <c r="C3389" s="97" t="str">
        <f t="shared" si="54"/>
        <v/>
      </c>
    </row>
    <row r="3390" spans="3:3" ht="15" customHeight="1">
      <c r="C3390" s="97" t="str">
        <f t="shared" si="54"/>
        <v/>
      </c>
    </row>
    <row r="3391" spans="3:3" ht="15" customHeight="1">
      <c r="C3391" s="97" t="str">
        <f t="shared" si="54"/>
        <v/>
      </c>
    </row>
    <row r="3392" spans="3:3" ht="15" customHeight="1">
      <c r="C3392" s="97" t="str">
        <f t="shared" si="54"/>
        <v/>
      </c>
    </row>
    <row r="3393" spans="3:3" ht="15" customHeight="1">
      <c r="C3393" s="97" t="str">
        <f t="shared" si="54"/>
        <v/>
      </c>
    </row>
    <row r="3394" spans="3:3" ht="15" customHeight="1">
      <c r="C3394" s="97" t="str">
        <f t="shared" si="54"/>
        <v/>
      </c>
    </row>
    <row r="3395" spans="3:3" ht="15" customHeight="1">
      <c r="C3395" s="97" t="str">
        <f t="shared" si="54"/>
        <v/>
      </c>
    </row>
    <row r="3396" spans="3:3" ht="15" customHeight="1">
      <c r="C3396" s="97" t="str">
        <f t="shared" si="54"/>
        <v/>
      </c>
    </row>
    <row r="3397" spans="3:3" ht="15" customHeight="1">
      <c r="C3397" s="97" t="str">
        <f t="shared" si="54"/>
        <v/>
      </c>
    </row>
    <row r="3398" spans="3:3" ht="15" customHeight="1">
      <c r="C3398" s="97" t="str">
        <f t="shared" si="54"/>
        <v/>
      </c>
    </row>
    <row r="3399" spans="3:3" ht="15" customHeight="1">
      <c r="C3399" s="97" t="str">
        <f t="shared" si="54"/>
        <v/>
      </c>
    </row>
    <row r="3400" spans="3:3" ht="15" customHeight="1">
      <c r="C3400" s="97" t="str">
        <f t="shared" si="54"/>
        <v/>
      </c>
    </row>
    <row r="3401" spans="3:3" ht="15" customHeight="1">
      <c r="C3401" s="97" t="str">
        <f t="shared" si="54"/>
        <v/>
      </c>
    </row>
    <row r="3402" spans="3:3" ht="15" customHeight="1">
      <c r="C3402" s="97" t="str">
        <f t="shared" si="54"/>
        <v/>
      </c>
    </row>
    <row r="3403" spans="3:3" ht="15" customHeight="1">
      <c r="C3403" s="97" t="str">
        <f t="shared" si="54"/>
        <v/>
      </c>
    </row>
    <row r="3404" spans="3:3" ht="15" customHeight="1">
      <c r="C3404" s="97" t="str">
        <f t="shared" si="54"/>
        <v/>
      </c>
    </row>
    <row r="3405" spans="3:3" ht="15" customHeight="1">
      <c r="C3405" s="97" t="str">
        <f t="shared" si="54"/>
        <v/>
      </c>
    </row>
    <row r="3406" spans="3:3" ht="15" customHeight="1">
      <c r="C3406" s="97" t="str">
        <f t="shared" si="54"/>
        <v/>
      </c>
    </row>
    <row r="3407" spans="3:3" ht="15" customHeight="1">
      <c r="C3407" s="97" t="str">
        <f t="shared" si="54"/>
        <v/>
      </c>
    </row>
    <row r="3408" spans="3:3" ht="15" customHeight="1">
      <c r="C3408" s="97" t="str">
        <f t="shared" si="54"/>
        <v/>
      </c>
    </row>
    <row r="3409" spans="3:3" ht="15" customHeight="1">
      <c r="C3409" s="97" t="str">
        <f t="shared" ref="C3409:C3472" si="55">IF(B3409&lt;&gt;"",TEXT(WEEKDAY(B3409),"dddd"),"")</f>
        <v/>
      </c>
    </row>
    <row r="3410" spans="3:3" ht="15" customHeight="1">
      <c r="C3410" s="97" t="str">
        <f t="shared" si="55"/>
        <v/>
      </c>
    </row>
    <row r="3411" spans="3:3" ht="15" customHeight="1">
      <c r="C3411" s="97" t="str">
        <f t="shared" si="55"/>
        <v/>
      </c>
    </row>
    <row r="3412" spans="3:3" ht="15" customHeight="1">
      <c r="C3412" s="97" t="str">
        <f t="shared" si="55"/>
        <v/>
      </c>
    </row>
    <row r="3413" spans="3:3" ht="15" customHeight="1">
      <c r="C3413" s="97" t="str">
        <f t="shared" si="55"/>
        <v/>
      </c>
    </row>
    <row r="3414" spans="3:3" ht="15" customHeight="1">
      <c r="C3414" s="97" t="str">
        <f t="shared" si="55"/>
        <v/>
      </c>
    </row>
    <row r="3415" spans="3:3" ht="15" customHeight="1">
      <c r="C3415" s="97" t="str">
        <f t="shared" si="55"/>
        <v/>
      </c>
    </row>
    <row r="3416" spans="3:3" ht="15" customHeight="1">
      <c r="C3416" s="97" t="str">
        <f t="shared" si="55"/>
        <v/>
      </c>
    </row>
    <row r="3417" spans="3:3" ht="15" customHeight="1">
      <c r="C3417" s="97" t="str">
        <f t="shared" si="55"/>
        <v/>
      </c>
    </row>
    <row r="3418" spans="3:3" ht="15" customHeight="1">
      <c r="C3418" s="97" t="str">
        <f t="shared" si="55"/>
        <v/>
      </c>
    </row>
    <row r="3419" spans="3:3" ht="15" customHeight="1">
      <c r="C3419" s="97" t="str">
        <f t="shared" si="55"/>
        <v/>
      </c>
    </row>
    <row r="3420" spans="3:3" ht="15" customHeight="1">
      <c r="C3420" s="97" t="str">
        <f t="shared" si="55"/>
        <v/>
      </c>
    </row>
    <row r="3421" spans="3:3" ht="15" customHeight="1">
      <c r="C3421" s="97" t="str">
        <f t="shared" si="55"/>
        <v/>
      </c>
    </row>
    <row r="3422" spans="3:3" ht="15" customHeight="1">
      <c r="C3422" s="97" t="str">
        <f t="shared" si="55"/>
        <v/>
      </c>
    </row>
    <row r="3423" spans="3:3" ht="15" customHeight="1">
      <c r="C3423" s="97" t="str">
        <f t="shared" si="55"/>
        <v/>
      </c>
    </row>
    <row r="3424" spans="3:3" ht="15" customHeight="1">
      <c r="C3424" s="97" t="str">
        <f t="shared" si="55"/>
        <v/>
      </c>
    </row>
    <row r="3425" spans="3:3" ht="15" customHeight="1">
      <c r="C3425" s="97" t="str">
        <f t="shared" si="55"/>
        <v/>
      </c>
    </row>
    <row r="3426" spans="3:3" ht="15" customHeight="1">
      <c r="C3426" s="97" t="str">
        <f t="shared" si="55"/>
        <v/>
      </c>
    </row>
    <row r="3427" spans="3:3" ht="15" customHeight="1">
      <c r="C3427" s="97" t="str">
        <f t="shared" si="55"/>
        <v/>
      </c>
    </row>
    <row r="3428" spans="3:3" ht="15" customHeight="1">
      <c r="C3428" s="97" t="str">
        <f t="shared" si="55"/>
        <v/>
      </c>
    </row>
    <row r="3429" spans="3:3" ht="15" customHeight="1">
      <c r="C3429" s="97" t="str">
        <f t="shared" si="55"/>
        <v/>
      </c>
    </row>
    <row r="3430" spans="3:3" ht="15" customHeight="1">
      <c r="C3430" s="97" t="str">
        <f t="shared" si="55"/>
        <v/>
      </c>
    </row>
    <row r="3431" spans="3:3" ht="15" customHeight="1">
      <c r="C3431" s="97" t="str">
        <f t="shared" si="55"/>
        <v/>
      </c>
    </row>
    <row r="3432" spans="3:3" ht="15" customHeight="1">
      <c r="C3432" s="97" t="str">
        <f t="shared" si="55"/>
        <v/>
      </c>
    </row>
    <row r="3433" spans="3:3" ht="15" customHeight="1">
      <c r="C3433" s="97" t="str">
        <f t="shared" si="55"/>
        <v/>
      </c>
    </row>
    <row r="3434" spans="3:3" ht="15" customHeight="1">
      <c r="C3434" s="97" t="str">
        <f t="shared" si="55"/>
        <v/>
      </c>
    </row>
    <row r="3435" spans="3:3" ht="15" customHeight="1">
      <c r="C3435" s="97" t="str">
        <f t="shared" si="55"/>
        <v/>
      </c>
    </row>
    <row r="3436" spans="3:3" ht="15" customHeight="1">
      <c r="C3436" s="97" t="str">
        <f t="shared" si="55"/>
        <v/>
      </c>
    </row>
    <row r="3437" spans="3:3" ht="15" customHeight="1">
      <c r="C3437" s="97" t="str">
        <f t="shared" si="55"/>
        <v/>
      </c>
    </row>
    <row r="3438" spans="3:3" ht="15" customHeight="1">
      <c r="C3438" s="97" t="str">
        <f t="shared" si="55"/>
        <v/>
      </c>
    </row>
    <row r="3439" spans="3:3" ht="15" customHeight="1">
      <c r="C3439" s="97" t="str">
        <f t="shared" si="55"/>
        <v/>
      </c>
    </row>
    <row r="3440" spans="3:3" ht="15" customHeight="1">
      <c r="C3440" s="97" t="str">
        <f t="shared" si="55"/>
        <v/>
      </c>
    </row>
    <row r="3441" spans="3:3" ht="15" customHeight="1">
      <c r="C3441" s="97" t="str">
        <f t="shared" si="55"/>
        <v/>
      </c>
    </row>
    <row r="3442" spans="3:3" ht="15" customHeight="1">
      <c r="C3442" s="97" t="str">
        <f t="shared" si="55"/>
        <v/>
      </c>
    </row>
    <row r="3443" spans="3:3" ht="15" customHeight="1">
      <c r="C3443" s="97" t="str">
        <f t="shared" si="55"/>
        <v/>
      </c>
    </row>
    <row r="3444" spans="3:3" ht="15" customHeight="1">
      <c r="C3444" s="97" t="str">
        <f t="shared" si="55"/>
        <v/>
      </c>
    </row>
    <row r="3445" spans="3:3" ht="15" customHeight="1">
      <c r="C3445" s="97" t="str">
        <f t="shared" si="55"/>
        <v/>
      </c>
    </row>
    <row r="3446" spans="3:3" ht="15" customHeight="1">
      <c r="C3446" s="97" t="str">
        <f t="shared" si="55"/>
        <v/>
      </c>
    </row>
    <row r="3447" spans="3:3" ht="15" customHeight="1">
      <c r="C3447" s="97" t="str">
        <f t="shared" si="55"/>
        <v/>
      </c>
    </row>
    <row r="3448" spans="3:3" ht="15" customHeight="1">
      <c r="C3448" s="97" t="str">
        <f t="shared" si="55"/>
        <v/>
      </c>
    </row>
    <row r="3449" spans="3:3" ht="15" customHeight="1">
      <c r="C3449" s="97" t="str">
        <f t="shared" si="55"/>
        <v/>
      </c>
    </row>
    <row r="3450" spans="3:3" ht="15" customHeight="1">
      <c r="C3450" s="97" t="str">
        <f t="shared" si="55"/>
        <v/>
      </c>
    </row>
    <row r="3451" spans="3:3" ht="15" customHeight="1">
      <c r="C3451" s="97" t="str">
        <f t="shared" si="55"/>
        <v/>
      </c>
    </row>
    <row r="3452" spans="3:3" ht="15" customHeight="1">
      <c r="C3452" s="97" t="str">
        <f t="shared" si="55"/>
        <v/>
      </c>
    </row>
    <row r="3453" spans="3:3" ht="15" customHeight="1">
      <c r="C3453" s="97" t="str">
        <f t="shared" si="55"/>
        <v/>
      </c>
    </row>
    <row r="3454" spans="3:3" ht="15" customHeight="1">
      <c r="C3454" s="97" t="str">
        <f t="shared" si="55"/>
        <v/>
      </c>
    </row>
    <row r="3455" spans="3:3" ht="15" customHeight="1">
      <c r="C3455" s="97" t="str">
        <f t="shared" si="55"/>
        <v/>
      </c>
    </row>
    <row r="3456" spans="3:3" ht="15" customHeight="1">
      <c r="C3456" s="97" t="str">
        <f t="shared" si="55"/>
        <v/>
      </c>
    </row>
    <row r="3457" spans="3:3" ht="15" customHeight="1">
      <c r="C3457" s="97" t="str">
        <f t="shared" si="55"/>
        <v/>
      </c>
    </row>
    <row r="3458" spans="3:3" ht="15" customHeight="1">
      <c r="C3458" s="97" t="str">
        <f t="shared" si="55"/>
        <v/>
      </c>
    </row>
    <row r="3459" spans="3:3" ht="15" customHeight="1">
      <c r="C3459" s="97" t="str">
        <f t="shared" si="55"/>
        <v/>
      </c>
    </row>
    <row r="3460" spans="3:3" ht="15" customHeight="1">
      <c r="C3460" s="97" t="str">
        <f t="shared" si="55"/>
        <v/>
      </c>
    </row>
    <row r="3461" spans="3:3" ht="15" customHeight="1">
      <c r="C3461" s="97" t="str">
        <f t="shared" si="55"/>
        <v/>
      </c>
    </row>
    <row r="3462" spans="3:3" ht="15" customHeight="1">
      <c r="C3462" s="97" t="str">
        <f t="shared" si="55"/>
        <v/>
      </c>
    </row>
    <row r="3463" spans="3:3" ht="15" customHeight="1">
      <c r="C3463" s="97" t="str">
        <f t="shared" si="55"/>
        <v/>
      </c>
    </row>
    <row r="3464" spans="3:3" ht="15" customHeight="1">
      <c r="C3464" s="97" t="str">
        <f t="shared" si="55"/>
        <v/>
      </c>
    </row>
    <row r="3465" spans="3:3" ht="15" customHeight="1">
      <c r="C3465" s="97" t="str">
        <f t="shared" si="55"/>
        <v/>
      </c>
    </row>
    <row r="3466" spans="3:3" ht="15" customHeight="1">
      <c r="C3466" s="97" t="str">
        <f t="shared" si="55"/>
        <v/>
      </c>
    </row>
    <row r="3467" spans="3:3" ht="15" customHeight="1">
      <c r="C3467" s="97" t="str">
        <f t="shared" si="55"/>
        <v/>
      </c>
    </row>
    <row r="3468" spans="3:3" ht="15" customHeight="1">
      <c r="C3468" s="97" t="str">
        <f t="shared" si="55"/>
        <v/>
      </c>
    </row>
    <row r="3469" spans="3:3" ht="15" customHeight="1">
      <c r="C3469" s="97" t="str">
        <f t="shared" si="55"/>
        <v/>
      </c>
    </row>
    <row r="3470" spans="3:3" ht="15" customHeight="1">
      <c r="C3470" s="97" t="str">
        <f t="shared" si="55"/>
        <v/>
      </c>
    </row>
    <row r="3471" spans="3:3" ht="15" customHeight="1">
      <c r="C3471" s="97" t="str">
        <f t="shared" si="55"/>
        <v/>
      </c>
    </row>
    <row r="3472" spans="3:3" ht="15" customHeight="1">
      <c r="C3472" s="97" t="str">
        <f t="shared" si="55"/>
        <v/>
      </c>
    </row>
    <row r="3473" spans="3:3" ht="15" customHeight="1">
      <c r="C3473" s="97" t="str">
        <f t="shared" ref="C3473:C3536" si="56">IF(B3473&lt;&gt;"",TEXT(WEEKDAY(B3473),"dddd"),"")</f>
        <v/>
      </c>
    </row>
    <row r="3474" spans="3:3" ht="15" customHeight="1">
      <c r="C3474" s="97" t="str">
        <f t="shared" si="56"/>
        <v/>
      </c>
    </row>
    <row r="3475" spans="3:3" ht="15" customHeight="1">
      <c r="C3475" s="97" t="str">
        <f t="shared" si="56"/>
        <v/>
      </c>
    </row>
    <row r="3476" spans="3:3" ht="15" customHeight="1">
      <c r="C3476" s="97" t="str">
        <f t="shared" si="56"/>
        <v/>
      </c>
    </row>
    <row r="3477" spans="3:3" ht="15" customHeight="1">
      <c r="C3477" s="97" t="str">
        <f t="shared" si="56"/>
        <v/>
      </c>
    </row>
    <row r="3478" spans="3:3" ht="15" customHeight="1">
      <c r="C3478" s="97" t="str">
        <f t="shared" si="56"/>
        <v/>
      </c>
    </row>
    <row r="3479" spans="3:3" ht="15" customHeight="1">
      <c r="C3479" s="97" t="str">
        <f t="shared" si="56"/>
        <v/>
      </c>
    </row>
    <row r="3480" spans="3:3" ht="15" customHeight="1">
      <c r="C3480" s="97" t="str">
        <f t="shared" si="56"/>
        <v/>
      </c>
    </row>
    <row r="3481" spans="3:3" ht="15" customHeight="1">
      <c r="C3481" s="97" t="str">
        <f t="shared" si="56"/>
        <v/>
      </c>
    </row>
    <row r="3482" spans="3:3" ht="15" customHeight="1">
      <c r="C3482" s="97" t="str">
        <f t="shared" si="56"/>
        <v/>
      </c>
    </row>
    <row r="3483" spans="3:3" ht="15" customHeight="1">
      <c r="C3483" s="97" t="str">
        <f t="shared" si="56"/>
        <v/>
      </c>
    </row>
    <row r="3484" spans="3:3" ht="15" customHeight="1">
      <c r="C3484" s="97" t="str">
        <f t="shared" si="56"/>
        <v/>
      </c>
    </row>
    <row r="3485" spans="3:3" ht="15" customHeight="1">
      <c r="C3485" s="97" t="str">
        <f t="shared" si="56"/>
        <v/>
      </c>
    </row>
    <row r="3486" spans="3:3" ht="15" customHeight="1">
      <c r="C3486" s="97" t="str">
        <f t="shared" si="56"/>
        <v/>
      </c>
    </row>
    <row r="3487" spans="3:3" ht="15" customHeight="1">
      <c r="C3487" s="97" t="str">
        <f t="shared" si="56"/>
        <v/>
      </c>
    </row>
    <row r="3488" spans="3:3" ht="15" customHeight="1">
      <c r="C3488" s="97" t="str">
        <f t="shared" si="56"/>
        <v/>
      </c>
    </row>
    <row r="3489" spans="3:3" ht="15" customHeight="1">
      <c r="C3489" s="97" t="str">
        <f t="shared" si="56"/>
        <v/>
      </c>
    </row>
    <row r="3490" spans="3:3" ht="15" customHeight="1">
      <c r="C3490" s="97" t="str">
        <f t="shared" si="56"/>
        <v/>
      </c>
    </row>
    <row r="3491" spans="3:3" ht="15" customHeight="1">
      <c r="C3491" s="97" t="str">
        <f t="shared" si="56"/>
        <v/>
      </c>
    </row>
    <row r="3492" spans="3:3" ht="15" customHeight="1">
      <c r="C3492" s="97" t="str">
        <f t="shared" si="56"/>
        <v/>
      </c>
    </row>
    <row r="3493" spans="3:3" ht="15" customHeight="1">
      <c r="C3493" s="97" t="str">
        <f t="shared" si="56"/>
        <v/>
      </c>
    </row>
    <row r="3494" spans="3:3" ht="15" customHeight="1">
      <c r="C3494" s="97" t="str">
        <f t="shared" si="56"/>
        <v/>
      </c>
    </row>
    <row r="3495" spans="3:3" ht="15" customHeight="1">
      <c r="C3495" s="97" t="str">
        <f t="shared" si="56"/>
        <v/>
      </c>
    </row>
    <row r="3496" spans="3:3" ht="15" customHeight="1">
      <c r="C3496" s="97" t="str">
        <f t="shared" si="56"/>
        <v/>
      </c>
    </row>
    <row r="3497" spans="3:3" ht="15" customHeight="1">
      <c r="C3497" s="97" t="str">
        <f t="shared" si="56"/>
        <v/>
      </c>
    </row>
    <row r="3498" spans="3:3" ht="15" customHeight="1">
      <c r="C3498" s="97" t="str">
        <f t="shared" si="56"/>
        <v/>
      </c>
    </row>
    <row r="3499" spans="3:3" ht="15" customHeight="1">
      <c r="C3499" s="97" t="str">
        <f t="shared" si="56"/>
        <v/>
      </c>
    </row>
    <row r="3500" spans="3:3" ht="15" customHeight="1">
      <c r="C3500" s="97" t="str">
        <f t="shared" si="56"/>
        <v/>
      </c>
    </row>
    <row r="3501" spans="3:3" ht="15" customHeight="1">
      <c r="C3501" s="97" t="str">
        <f t="shared" si="56"/>
        <v/>
      </c>
    </row>
    <row r="3502" spans="3:3" ht="15" customHeight="1">
      <c r="C3502" s="97" t="str">
        <f t="shared" si="56"/>
        <v/>
      </c>
    </row>
    <row r="3503" spans="3:3" ht="15" customHeight="1">
      <c r="C3503" s="97" t="str">
        <f t="shared" si="56"/>
        <v/>
      </c>
    </row>
    <row r="3504" spans="3:3" ht="15" customHeight="1">
      <c r="C3504" s="97" t="str">
        <f t="shared" si="56"/>
        <v/>
      </c>
    </row>
    <row r="3505" spans="3:3" ht="15" customHeight="1">
      <c r="C3505" s="97" t="str">
        <f t="shared" si="56"/>
        <v/>
      </c>
    </row>
    <row r="3506" spans="3:3" ht="15" customHeight="1">
      <c r="C3506" s="97" t="str">
        <f t="shared" si="56"/>
        <v/>
      </c>
    </row>
    <row r="3507" spans="3:3" ht="15" customHeight="1">
      <c r="C3507" s="97" t="str">
        <f t="shared" si="56"/>
        <v/>
      </c>
    </row>
    <row r="3508" spans="3:3" ht="15" customHeight="1">
      <c r="C3508" s="97" t="str">
        <f t="shared" si="56"/>
        <v/>
      </c>
    </row>
    <row r="3509" spans="3:3" ht="15" customHeight="1">
      <c r="C3509" s="97" t="str">
        <f t="shared" si="56"/>
        <v/>
      </c>
    </row>
    <row r="3510" spans="3:3" ht="15" customHeight="1">
      <c r="C3510" s="97" t="str">
        <f t="shared" si="56"/>
        <v/>
      </c>
    </row>
    <row r="3511" spans="3:3" ht="15" customHeight="1">
      <c r="C3511" s="97" t="str">
        <f t="shared" si="56"/>
        <v/>
      </c>
    </row>
    <row r="3512" spans="3:3" ht="15" customHeight="1">
      <c r="C3512" s="97" t="str">
        <f t="shared" si="56"/>
        <v/>
      </c>
    </row>
    <row r="3513" spans="3:3" ht="15" customHeight="1">
      <c r="C3513" s="97" t="str">
        <f t="shared" si="56"/>
        <v/>
      </c>
    </row>
    <row r="3514" spans="3:3" ht="15" customHeight="1">
      <c r="C3514" s="97" t="str">
        <f t="shared" si="56"/>
        <v/>
      </c>
    </row>
    <row r="3515" spans="3:3" ht="15" customHeight="1">
      <c r="C3515" s="97" t="str">
        <f t="shared" si="56"/>
        <v/>
      </c>
    </row>
    <row r="3516" spans="3:3" ht="15" customHeight="1">
      <c r="C3516" s="97" t="str">
        <f t="shared" si="56"/>
        <v/>
      </c>
    </row>
    <row r="3517" spans="3:3" ht="15" customHeight="1">
      <c r="C3517" s="97" t="str">
        <f t="shared" si="56"/>
        <v/>
      </c>
    </row>
    <row r="3518" spans="3:3" ht="15" customHeight="1">
      <c r="C3518" s="97" t="str">
        <f t="shared" si="56"/>
        <v/>
      </c>
    </row>
    <row r="3519" spans="3:3" ht="15" customHeight="1">
      <c r="C3519" s="97" t="str">
        <f t="shared" si="56"/>
        <v/>
      </c>
    </row>
    <row r="3520" spans="3:3" ht="15" customHeight="1">
      <c r="C3520" s="97" t="str">
        <f t="shared" si="56"/>
        <v/>
      </c>
    </row>
    <row r="3521" spans="3:3" ht="15" customHeight="1">
      <c r="C3521" s="97" t="str">
        <f t="shared" si="56"/>
        <v/>
      </c>
    </row>
    <row r="3522" spans="3:3" ht="15" customHeight="1">
      <c r="C3522" s="97" t="str">
        <f t="shared" si="56"/>
        <v/>
      </c>
    </row>
    <row r="3523" spans="3:3" ht="15" customHeight="1">
      <c r="C3523" s="97" t="str">
        <f t="shared" si="56"/>
        <v/>
      </c>
    </row>
    <row r="3524" spans="3:3" ht="15" customHeight="1">
      <c r="C3524" s="97" t="str">
        <f t="shared" si="56"/>
        <v/>
      </c>
    </row>
    <row r="3525" spans="3:3" ht="15" customHeight="1">
      <c r="C3525" s="97" t="str">
        <f t="shared" si="56"/>
        <v/>
      </c>
    </row>
    <row r="3526" spans="3:3" ht="15" customHeight="1">
      <c r="C3526" s="97" t="str">
        <f t="shared" si="56"/>
        <v/>
      </c>
    </row>
    <row r="3527" spans="3:3" ht="15" customHeight="1">
      <c r="C3527" s="97" t="str">
        <f t="shared" si="56"/>
        <v/>
      </c>
    </row>
    <row r="3528" spans="3:3" ht="15" customHeight="1">
      <c r="C3528" s="97" t="str">
        <f t="shared" si="56"/>
        <v/>
      </c>
    </row>
    <row r="3529" spans="3:3" ht="15" customHeight="1">
      <c r="C3529" s="97" t="str">
        <f t="shared" si="56"/>
        <v/>
      </c>
    </row>
    <row r="3530" spans="3:3" ht="15" customHeight="1">
      <c r="C3530" s="97" t="str">
        <f t="shared" si="56"/>
        <v/>
      </c>
    </row>
    <row r="3531" spans="3:3" ht="15" customHeight="1">
      <c r="C3531" s="97" t="str">
        <f t="shared" si="56"/>
        <v/>
      </c>
    </row>
    <row r="3532" spans="3:3" ht="15" customHeight="1">
      <c r="C3532" s="97" t="str">
        <f t="shared" si="56"/>
        <v/>
      </c>
    </row>
    <row r="3533" spans="3:3" ht="15" customHeight="1">
      <c r="C3533" s="97" t="str">
        <f t="shared" si="56"/>
        <v/>
      </c>
    </row>
    <row r="3534" spans="3:3" ht="15" customHeight="1">
      <c r="C3534" s="97" t="str">
        <f t="shared" si="56"/>
        <v/>
      </c>
    </row>
    <row r="3535" spans="3:3" ht="15" customHeight="1">
      <c r="C3535" s="97" t="str">
        <f t="shared" si="56"/>
        <v/>
      </c>
    </row>
    <row r="3536" spans="3:3" ht="15" customHeight="1">
      <c r="C3536" s="97" t="str">
        <f t="shared" si="56"/>
        <v/>
      </c>
    </row>
    <row r="3537" spans="3:3" ht="15" customHeight="1">
      <c r="C3537" s="97" t="str">
        <f t="shared" ref="C3537:C3600" si="57">IF(B3537&lt;&gt;"",TEXT(WEEKDAY(B3537),"dddd"),"")</f>
        <v/>
      </c>
    </row>
    <row r="3538" spans="3:3" ht="15" customHeight="1">
      <c r="C3538" s="97" t="str">
        <f t="shared" si="57"/>
        <v/>
      </c>
    </row>
    <row r="3539" spans="3:3" ht="15" customHeight="1">
      <c r="C3539" s="97" t="str">
        <f t="shared" si="57"/>
        <v/>
      </c>
    </row>
    <row r="3540" spans="3:3" ht="15" customHeight="1">
      <c r="C3540" s="97" t="str">
        <f t="shared" si="57"/>
        <v/>
      </c>
    </row>
    <row r="3541" spans="3:3" ht="15" customHeight="1">
      <c r="C3541" s="97" t="str">
        <f t="shared" si="57"/>
        <v/>
      </c>
    </row>
    <row r="3542" spans="3:3" ht="15" customHeight="1">
      <c r="C3542" s="97" t="str">
        <f t="shared" si="57"/>
        <v/>
      </c>
    </row>
    <row r="3543" spans="3:3" ht="15" customHeight="1">
      <c r="C3543" s="97" t="str">
        <f t="shared" si="57"/>
        <v/>
      </c>
    </row>
    <row r="3544" spans="3:3" ht="15" customHeight="1">
      <c r="C3544" s="97" t="str">
        <f t="shared" si="57"/>
        <v/>
      </c>
    </row>
    <row r="3545" spans="3:3" ht="15" customHeight="1">
      <c r="C3545" s="97" t="str">
        <f t="shared" si="57"/>
        <v/>
      </c>
    </row>
    <row r="3546" spans="3:3" ht="15" customHeight="1">
      <c r="C3546" s="97" t="str">
        <f t="shared" si="57"/>
        <v/>
      </c>
    </row>
    <row r="3547" spans="3:3" ht="15" customHeight="1">
      <c r="C3547" s="97" t="str">
        <f t="shared" si="57"/>
        <v/>
      </c>
    </row>
    <row r="3548" spans="3:3" ht="15" customHeight="1">
      <c r="C3548" s="97" t="str">
        <f t="shared" si="57"/>
        <v/>
      </c>
    </row>
    <row r="3549" spans="3:3" ht="15" customHeight="1">
      <c r="C3549" s="97" t="str">
        <f t="shared" si="57"/>
        <v/>
      </c>
    </row>
    <row r="3550" spans="3:3" ht="15" customHeight="1">
      <c r="C3550" s="97" t="str">
        <f t="shared" si="57"/>
        <v/>
      </c>
    </row>
    <row r="3551" spans="3:3" ht="15" customHeight="1">
      <c r="C3551" s="97" t="str">
        <f t="shared" si="57"/>
        <v/>
      </c>
    </row>
    <row r="3552" spans="3:3" ht="15" customHeight="1">
      <c r="C3552" s="97" t="str">
        <f t="shared" si="57"/>
        <v/>
      </c>
    </row>
    <row r="3553" spans="3:3" ht="15" customHeight="1">
      <c r="C3553" s="97" t="str">
        <f t="shared" si="57"/>
        <v/>
      </c>
    </row>
    <row r="3554" spans="3:3" ht="15" customHeight="1">
      <c r="C3554" s="97" t="str">
        <f t="shared" si="57"/>
        <v/>
      </c>
    </row>
    <row r="3555" spans="3:3" ht="15" customHeight="1">
      <c r="C3555" s="97" t="str">
        <f t="shared" si="57"/>
        <v/>
      </c>
    </row>
    <row r="3556" spans="3:3" ht="15" customHeight="1">
      <c r="C3556" s="97" t="str">
        <f t="shared" si="57"/>
        <v/>
      </c>
    </row>
    <row r="3557" spans="3:3" ht="15" customHeight="1">
      <c r="C3557" s="97" t="str">
        <f t="shared" si="57"/>
        <v/>
      </c>
    </row>
    <row r="3558" spans="3:3" ht="15" customHeight="1">
      <c r="C3558" s="97" t="str">
        <f t="shared" si="57"/>
        <v/>
      </c>
    </row>
    <row r="3559" spans="3:3" ht="15" customHeight="1">
      <c r="C3559" s="97" t="str">
        <f t="shared" si="57"/>
        <v/>
      </c>
    </row>
    <row r="3560" spans="3:3" ht="15" customHeight="1">
      <c r="C3560" s="97" t="str">
        <f t="shared" si="57"/>
        <v/>
      </c>
    </row>
    <row r="3561" spans="3:3" ht="15" customHeight="1">
      <c r="C3561" s="97" t="str">
        <f t="shared" si="57"/>
        <v/>
      </c>
    </row>
    <row r="3562" spans="3:3" ht="15" customHeight="1">
      <c r="C3562" s="97" t="str">
        <f t="shared" si="57"/>
        <v/>
      </c>
    </row>
    <row r="3563" spans="3:3" ht="15" customHeight="1">
      <c r="C3563" s="97" t="str">
        <f t="shared" si="57"/>
        <v/>
      </c>
    </row>
    <row r="3564" spans="3:3" ht="15" customHeight="1">
      <c r="C3564" s="97" t="str">
        <f t="shared" si="57"/>
        <v/>
      </c>
    </row>
    <row r="3565" spans="3:3" ht="15" customHeight="1">
      <c r="C3565" s="97" t="str">
        <f t="shared" si="57"/>
        <v/>
      </c>
    </row>
    <row r="3566" spans="3:3" ht="15" customHeight="1">
      <c r="C3566" s="97" t="str">
        <f t="shared" si="57"/>
        <v/>
      </c>
    </row>
    <row r="3567" spans="3:3" ht="15" customHeight="1">
      <c r="C3567" s="97" t="str">
        <f t="shared" si="57"/>
        <v/>
      </c>
    </row>
    <row r="3568" spans="3:3" ht="15" customHeight="1">
      <c r="C3568" s="97" t="str">
        <f t="shared" si="57"/>
        <v/>
      </c>
    </row>
    <row r="3569" spans="3:3" ht="15" customHeight="1">
      <c r="C3569" s="97" t="str">
        <f t="shared" si="57"/>
        <v/>
      </c>
    </row>
    <row r="3570" spans="3:3" ht="15" customHeight="1">
      <c r="C3570" s="97" t="str">
        <f t="shared" si="57"/>
        <v/>
      </c>
    </row>
    <row r="3571" spans="3:3" ht="15" customHeight="1">
      <c r="C3571" s="97" t="str">
        <f t="shared" si="57"/>
        <v/>
      </c>
    </row>
    <row r="3572" spans="3:3" ht="15" customHeight="1">
      <c r="C3572" s="97" t="str">
        <f t="shared" si="57"/>
        <v/>
      </c>
    </row>
    <row r="3573" spans="3:3" ht="15" customHeight="1">
      <c r="C3573" s="97" t="str">
        <f t="shared" si="57"/>
        <v/>
      </c>
    </row>
    <row r="3574" spans="3:3" ht="15" customHeight="1">
      <c r="C3574" s="97" t="str">
        <f t="shared" si="57"/>
        <v/>
      </c>
    </row>
    <row r="3575" spans="3:3" ht="15" customHeight="1">
      <c r="C3575" s="97" t="str">
        <f t="shared" si="57"/>
        <v/>
      </c>
    </row>
    <row r="3576" spans="3:3" ht="15" customHeight="1">
      <c r="C3576" s="97" t="str">
        <f t="shared" si="57"/>
        <v/>
      </c>
    </row>
    <row r="3577" spans="3:3" ht="15" customHeight="1">
      <c r="C3577" s="97" t="str">
        <f t="shared" si="57"/>
        <v/>
      </c>
    </row>
    <row r="3578" spans="3:3" ht="15" customHeight="1">
      <c r="C3578" s="97" t="str">
        <f t="shared" si="57"/>
        <v/>
      </c>
    </row>
    <row r="3579" spans="3:3" ht="15" customHeight="1">
      <c r="C3579" s="97" t="str">
        <f t="shared" si="57"/>
        <v/>
      </c>
    </row>
    <row r="3580" spans="3:3" ht="15" customHeight="1">
      <c r="C3580" s="97" t="str">
        <f t="shared" si="57"/>
        <v/>
      </c>
    </row>
    <row r="3581" spans="3:3" ht="15" customHeight="1">
      <c r="C3581" s="97" t="str">
        <f t="shared" si="57"/>
        <v/>
      </c>
    </row>
    <row r="3582" spans="3:3" ht="15" customHeight="1">
      <c r="C3582" s="97" t="str">
        <f t="shared" si="57"/>
        <v/>
      </c>
    </row>
    <row r="3583" spans="3:3" ht="15" customHeight="1">
      <c r="C3583" s="97" t="str">
        <f t="shared" si="57"/>
        <v/>
      </c>
    </row>
    <row r="3584" spans="3:3" ht="15" customHeight="1">
      <c r="C3584" s="97" t="str">
        <f t="shared" si="57"/>
        <v/>
      </c>
    </row>
    <row r="3585" spans="3:3" ht="15" customHeight="1">
      <c r="C3585" s="97" t="str">
        <f t="shared" si="57"/>
        <v/>
      </c>
    </row>
    <row r="3586" spans="3:3" ht="15" customHeight="1">
      <c r="C3586" s="97" t="str">
        <f t="shared" si="57"/>
        <v/>
      </c>
    </row>
    <row r="3587" spans="3:3" ht="15" customHeight="1">
      <c r="C3587" s="97" t="str">
        <f t="shared" si="57"/>
        <v/>
      </c>
    </row>
    <row r="3588" spans="3:3" ht="15" customHeight="1">
      <c r="C3588" s="97" t="str">
        <f t="shared" si="57"/>
        <v/>
      </c>
    </row>
    <row r="3589" spans="3:3" ht="15" customHeight="1">
      <c r="C3589" s="97" t="str">
        <f t="shared" si="57"/>
        <v/>
      </c>
    </row>
    <row r="3590" spans="3:3" ht="15" customHeight="1">
      <c r="C3590" s="97" t="str">
        <f t="shared" si="57"/>
        <v/>
      </c>
    </row>
    <row r="3591" spans="3:3" ht="15" customHeight="1">
      <c r="C3591" s="97" t="str">
        <f t="shared" si="57"/>
        <v/>
      </c>
    </row>
    <row r="3592" spans="3:3" ht="15" customHeight="1">
      <c r="C3592" s="97" t="str">
        <f t="shared" si="57"/>
        <v/>
      </c>
    </row>
    <row r="3593" spans="3:3" ht="15" customHeight="1">
      <c r="C3593" s="97" t="str">
        <f t="shared" si="57"/>
        <v/>
      </c>
    </row>
    <row r="3594" spans="3:3" ht="15" customHeight="1">
      <c r="C3594" s="97" t="str">
        <f t="shared" si="57"/>
        <v/>
      </c>
    </row>
    <row r="3595" spans="3:3" ht="15" customHeight="1">
      <c r="C3595" s="97" t="str">
        <f t="shared" si="57"/>
        <v/>
      </c>
    </row>
    <row r="3596" spans="3:3" ht="15" customHeight="1">
      <c r="C3596" s="97" t="str">
        <f t="shared" si="57"/>
        <v/>
      </c>
    </row>
    <row r="3597" spans="3:3" ht="15" customHeight="1">
      <c r="C3597" s="97" t="str">
        <f t="shared" si="57"/>
        <v/>
      </c>
    </row>
    <row r="3598" spans="3:3" ht="15" customHeight="1">
      <c r="C3598" s="97" t="str">
        <f t="shared" si="57"/>
        <v/>
      </c>
    </row>
    <row r="3599" spans="3:3" ht="15" customHeight="1">
      <c r="C3599" s="97" t="str">
        <f t="shared" si="57"/>
        <v/>
      </c>
    </row>
    <row r="3600" spans="3:3" ht="15" customHeight="1">
      <c r="C3600" s="97" t="str">
        <f t="shared" si="57"/>
        <v/>
      </c>
    </row>
    <row r="3601" spans="3:3" ht="15" customHeight="1">
      <c r="C3601" s="97" t="str">
        <f t="shared" ref="C3601:C3664" si="58">IF(B3601&lt;&gt;"",TEXT(WEEKDAY(B3601),"dddd"),"")</f>
        <v/>
      </c>
    </row>
    <row r="3602" spans="3:3" ht="15" customHeight="1">
      <c r="C3602" s="97" t="str">
        <f t="shared" si="58"/>
        <v/>
      </c>
    </row>
    <row r="3603" spans="3:3" ht="15" customHeight="1">
      <c r="C3603" s="97" t="str">
        <f t="shared" si="58"/>
        <v/>
      </c>
    </row>
    <row r="3604" spans="3:3" ht="15" customHeight="1">
      <c r="C3604" s="97" t="str">
        <f t="shared" si="58"/>
        <v/>
      </c>
    </row>
    <row r="3605" spans="3:3" ht="15" customHeight="1">
      <c r="C3605" s="97" t="str">
        <f t="shared" si="58"/>
        <v/>
      </c>
    </row>
    <row r="3606" spans="3:3" ht="15" customHeight="1">
      <c r="C3606" s="97" t="str">
        <f t="shared" si="58"/>
        <v/>
      </c>
    </row>
    <row r="3607" spans="3:3" ht="15" customHeight="1">
      <c r="C3607" s="97" t="str">
        <f t="shared" si="58"/>
        <v/>
      </c>
    </row>
    <row r="3608" spans="3:3" ht="15" customHeight="1">
      <c r="C3608" s="97" t="str">
        <f t="shared" si="58"/>
        <v/>
      </c>
    </row>
    <row r="3609" spans="3:3" ht="15" customHeight="1">
      <c r="C3609" s="97" t="str">
        <f t="shared" si="58"/>
        <v/>
      </c>
    </row>
    <row r="3610" spans="3:3" ht="15" customHeight="1">
      <c r="C3610" s="97" t="str">
        <f t="shared" si="58"/>
        <v/>
      </c>
    </row>
    <row r="3611" spans="3:3" ht="15" customHeight="1">
      <c r="C3611" s="97" t="str">
        <f t="shared" si="58"/>
        <v/>
      </c>
    </row>
    <row r="3612" spans="3:3" ht="15" customHeight="1">
      <c r="C3612" s="97" t="str">
        <f t="shared" si="58"/>
        <v/>
      </c>
    </row>
    <row r="3613" spans="3:3" ht="15" customHeight="1">
      <c r="C3613" s="97" t="str">
        <f t="shared" si="58"/>
        <v/>
      </c>
    </row>
    <row r="3614" spans="3:3" ht="15" customHeight="1">
      <c r="C3614" s="97" t="str">
        <f t="shared" si="58"/>
        <v/>
      </c>
    </row>
    <row r="3615" spans="3:3" ht="15" customHeight="1">
      <c r="C3615" s="97" t="str">
        <f t="shared" si="58"/>
        <v/>
      </c>
    </row>
    <row r="3616" spans="3:3" ht="15" customHeight="1">
      <c r="C3616" s="97" t="str">
        <f t="shared" si="58"/>
        <v/>
      </c>
    </row>
    <row r="3617" spans="3:3" ht="15" customHeight="1">
      <c r="C3617" s="97" t="str">
        <f t="shared" si="58"/>
        <v/>
      </c>
    </row>
    <row r="3618" spans="3:3" ht="15" customHeight="1">
      <c r="C3618" s="97" t="str">
        <f t="shared" si="58"/>
        <v/>
      </c>
    </row>
    <row r="3619" spans="3:3" ht="15" customHeight="1">
      <c r="C3619" s="97" t="str">
        <f t="shared" si="58"/>
        <v/>
      </c>
    </row>
    <row r="3620" spans="3:3" ht="15" customHeight="1">
      <c r="C3620" s="97" t="str">
        <f t="shared" si="58"/>
        <v/>
      </c>
    </row>
    <row r="3621" spans="3:3" ht="15" customHeight="1">
      <c r="C3621" s="97" t="str">
        <f t="shared" si="58"/>
        <v/>
      </c>
    </row>
    <row r="3622" spans="3:3" ht="15" customHeight="1">
      <c r="C3622" s="97" t="str">
        <f t="shared" si="58"/>
        <v/>
      </c>
    </row>
    <row r="3623" spans="3:3" ht="15" customHeight="1">
      <c r="C3623" s="97" t="str">
        <f t="shared" si="58"/>
        <v/>
      </c>
    </row>
    <row r="3624" spans="3:3" ht="15" customHeight="1">
      <c r="C3624" s="97" t="str">
        <f t="shared" si="58"/>
        <v/>
      </c>
    </row>
    <row r="3625" spans="3:3" ht="15" customHeight="1">
      <c r="C3625" s="97" t="str">
        <f t="shared" si="58"/>
        <v/>
      </c>
    </row>
    <row r="3626" spans="3:3" ht="15" customHeight="1">
      <c r="C3626" s="97" t="str">
        <f t="shared" si="58"/>
        <v/>
      </c>
    </row>
    <row r="3627" spans="3:3" ht="15" customHeight="1">
      <c r="C3627" s="97" t="str">
        <f t="shared" si="58"/>
        <v/>
      </c>
    </row>
    <row r="3628" spans="3:3" ht="15" customHeight="1">
      <c r="C3628" s="97" t="str">
        <f t="shared" si="58"/>
        <v/>
      </c>
    </row>
    <row r="3629" spans="3:3" ht="15" customHeight="1">
      <c r="C3629" s="97" t="str">
        <f t="shared" si="58"/>
        <v/>
      </c>
    </row>
    <row r="3630" spans="3:3" ht="15" customHeight="1">
      <c r="C3630" s="97" t="str">
        <f t="shared" si="58"/>
        <v/>
      </c>
    </row>
    <row r="3631" spans="3:3" ht="15" customHeight="1">
      <c r="C3631" s="97" t="str">
        <f t="shared" si="58"/>
        <v/>
      </c>
    </row>
    <row r="3632" spans="3:3" ht="15" customHeight="1">
      <c r="C3632" s="97" t="str">
        <f t="shared" si="58"/>
        <v/>
      </c>
    </row>
    <row r="3633" spans="3:3" ht="15" customHeight="1">
      <c r="C3633" s="97" t="str">
        <f t="shared" si="58"/>
        <v/>
      </c>
    </row>
    <row r="3634" spans="3:3" ht="15" customHeight="1">
      <c r="C3634" s="97" t="str">
        <f t="shared" si="58"/>
        <v/>
      </c>
    </row>
    <row r="3635" spans="3:3" ht="15" customHeight="1">
      <c r="C3635" s="97" t="str">
        <f t="shared" si="58"/>
        <v/>
      </c>
    </row>
    <row r="3636" spans="3:3" ht="15" customHeight="1">
      <c r="C3636" s="97" t="str">
        <f t="shared" si="58"/>
        <v/>
      </c>
    </row>
    <row r="3637" spans="3:3" ht="15" customHeight="1">
      <c r="C3637" s="97" t="str">
        <f t="shared" si="58"/>
        <v/>
      </c>
    </row>
    <row r="3638" spans="3:3" ht="15" customHeight="1">
      <c r="C3638" s="97" t="str">
        <f t="shared" si="58"/>
        <v/>
      </c>
    </row>
    <row r="3639" spans="3:3" ht="15" customHeight="1">
      <c r="C3639" s="97" t="str">
        <f t="shared" si="58"/>
        <v/>
      </c>
    </row>
    <row r="3640" spans="3:3" ht="15" customHeight="1">
      <c r="C3640" s="97" t="str">
        <f t="shared" si="58"/>
        <v/>
      </c>
    </row>
    <row r="3641" spans="3:3" ht="15" customHeight="1">
      <c r="C3641" s="97" t="str">
        <f t="shared" si="58"/>
        <v/>
      </c>
    </row>
    <row r="3642" spans="3:3" ht="15" customHeight="1">
      <c r="C3642" s="97" t="str">
        <f t="shared" si="58"/>
        <v/>
      </c>
    </row>
    <row r="3643" spans="3:3" ht="15" customHeight="1">
      <c r="C3643" s="97" t="str">
        <f t="shared" si="58"/>
        <v/>
      </c>
    </row>
    <row r="3644" spans="3:3" ht="15" customHeight="1">
      <c r="C3644" s="97" t="str">
        <f t="shared" si="58"/>
        <v/>
      </c>
    </row>
    <row r="3645" spans="3:3" ht="15" customHeight="1">
      <c r="C3645" s="97" t="str">
        <f t="shared" si="58"/>
        <v/>
      </c>
    </row>
    <row r="3646" spans="3:3" ht="15" customHeight="1">
      <c r="C3646" s="97" t="str">
        <f t="shared" si="58"/>
        <v/>
      </c>
    </row>
    <row r="3647" spans="3:3" ht="15" customHeight="1">
      <c r="C3647" s="97" t="str">
        <f t="shared" si="58"/>
        <v/>
      </c>
    </row>
    <row r="3648" spans="3:3" ht="15" customHeight="1">
      <c r="C3648" s="97" t="str">
        <f t="shared" si="58"/>
        <v/>
      </c>
    </row>
    <row r="3649" spans="3:3" ht="15" customHeight="1">
      <c r="C3649" s="97" t="str">
        <f t="shared" si="58"/>
        <v/>
      </c>
    </row>
    <row r="3650" spans="3:3" ht="15" customHeight="1">
      <c r="C3650" s="97" t="str">
        <f t="shared" si="58"/>
        <v/>
      </c>
    </row>
    <row r="3651" spans="3:3" ht="15" customHeight="1">
      <c r="C3651" s="97" t="str">
        <f t="shared" si="58"/>
        <v/>
      </c>
    </row>
    <row r="3652" spans="3:3" ht="15" customHeight="1">
      <c r="C3652" s="97" t="str">
        <f t="shared" si="58"/>
        <v/>
      </c>
    </row>
    <row r="3653" spans="3:3" ht="15" customHeight="1">
      <c r="C3653" s="97" t="str">
        <f t="shared" si="58"/>
        <v/>
      </c>
    </row>
    <row r="3654" spans="3:3" ht="15" customHeight="1">
      <c r="C3654" s="97" t="str">
        <f t="shared" si="58"/>
        <v/>
      </c>
    </row>
    <row r="3655" spans="3:3" ht="15" customHeight="1">
      <c r="C3655" s="97" t="str">
        <f t="shared" si="58"/>
        <v/>
      </c>
    </row>
    <row r="3656" spans="3:3" ht="15" customHeight="1">
      <c r="C3656" s="97" t="str">
        <f t="shared" si="58"/>
        <v/>
      </c>
    </row>
    <row r="3657" spans="3:3" ht="15" customHeight="1">
      <c r="C3657" s="97" t="str">
        <f t="shared" si="58"/>
        <v/>
      </c>
    </row>
    <row r="3658" spans="3:3" ht="15" customHeight="1">
      <c r="C3658" s="97" t="str">
        <f t="shared" si="58"/>
        <v/>
      </c>
    </row>
    <row r="3659" spans="3:3" ht="15" customHeight="1">
      <c r="C3659" s="97" t="str">
        <f t="shared" si="58"/>
        <v/>
      </c>
    </row>
    <row r="3660" spans="3:3" ht="15" customHeight="1">
      <c r="C3660" s="97" t="str">
        <f t="shared" si="58"/>
        <v/>
      </c>
    </row>
    <row r="3661" spans="3:3" ht="15" customHeight="1">
      <c r="C3661" s="97" t="str">
        <f t="shared" si="58"/>
        <v/>
      </c>
    </row>
    <row r="3662" spans="3:3" ht="15" customHeight="1">
      <c r="C3662" s="97" t="str">
        <f t="shared" si="58"/>
        <v/>
      </c>
    </row>
    <row r="3663" spans="3:3" ht="15" customHeight="1">
      <c r="C3663" s="97" t="str">
        <f t="shared" si="58"/>
        <v/>
      </c>
    </row>
    <row r="3664" spans="3:3" ht="15" customHeight="1">
      <c r="C3664" s="97" t="str">
        <f t="shared" si="58"/>
        <v/>
      </c>
    </row>
    <row r="3665" spans="3:3" ht="15" customHeight="1">
      <c r="C3665" s="97" t="str">
        <f t="shared" ref="C3665:C3728" si="59">IF(B3665&lt;&gt;"",TEXT(WEEKDAY(B3665),"dddd"),"")</f>
        <v/>
      </c>
    </row>
    <row r="3666" spans="3:3" ht="15" customHeight="1">
      <c r="C3666" s="97" t="str">
        <f t="shared" si="59"/>
        <v/>
      </c>
    </row>
    <row r="3667" spans="3:3" ht="15" customHeight="1">
      <c r="C3667" s="97" t="str">
        <f t="shared" si="59"/>
        <v/>
      </c>
    </row>
    <row r="3668" spans="3:3" ht="15" customHeight="1">
      <c r="C3668" s="97" t="str">
        <f t="shared" si="59"/>
        <v/>
      </c>
    </row>
    <row r="3669" spans="3:3" ht="15" customHeight="1">
      <c r="C3669" s="97" t="str">
        <f t="shared" si="59"/>
        <v/>
      </c>
    </row>
    <row r="3670" spans="3:3" ht="15" customHeight="1">
      <c r="C3670" s="97" t="str">
        <f t="shared" si="59"/>
        <v/>
      </c>
    </row>
    <row r="3671" spans="3:3" ht="15" customHeight="1">
      <c r="C3671" s="97" t="str">
        <f t="shared" si="59"/>
        <v/>
      </c>
    </row>
    <row r="3672" spans="3:3" ht="15" customHeight="1">
      <c r="C3672" s="97" t="str">
        <f t="shared" si="59"/>
        <v/>
      </c>
    </row>
    <row r="3673" spans="3:3" ht="15" customHeight="1">
      <c r="C3673" s="97" t="str">
        <f t="shared" si="59"/>
        <v/>
      </c>
    </row>
    <row r="3674" spans="3:3" ht="15" customHeight="1">
      <c r="C3674" s="97" t="str">
        <f t="shared" si="59"/>
        <v/>
      </c>
    </row>
    <row r="3675" spans="3:3" ht="15" customHeight="1">
      <c r="C3675" s="97" t="str">
        <f t="shared" si="59"/>
        <v/>
      </c>
    </row>
    <row r="3676" spans="3:3" ht="15" customHeight="1">
      <c r="C3676" s="97" t="str">
        <f t="shared" si="59"/>
        <v/>
      </c>
    </row>
    <row r="3677" spans="3:3" ht="15" customHeight="1">
      <c r="C3677" s="97" t="str">
        <f t="shared" si="59"/>
        <v/>
      </c>
    </row>
    <row r="3678" spans="3:3" ht="15" customHeight="1">
      <c r="C3678" s="97" t="str">
        <f t="shared" si="59"/>
        <v/>
      </c>
    </row>
    <row r="3679" spans="3:3" ht="15" customHeight="1">
      <c r="C3679" s="97" t="str">
        <f t="shared" si="59"/>
        <v/>
      </c>
    </row>
    <row r="3680" spans="3:3" ht="15" customHeight="1">
      <c r="C3680" s="97" t="str">
        <f t="shared" si="59"/>
        <v/>
      </c>
    </row>
    <row r="3681" spans="3:3" ht="15" customHeight="1">
      <c r="C3681" s="97" t="str">
        <f t="shared" si="59"/>
        <v/>
      </c>
    </row>
    <row r="3682" spans="3:3" ht="15" customHeight="1">
      <c r="C3682" s="97" t="str">
        <f t="shared" si="59"/>
        <v/>
      </c>
    </row>
    <row r="3683" spans="3:3" ht="15" customHeight="1">
      <c r="C3683" s="97" t="str">
        <f t="shared" si="59"/>
        <v/>
      </c>
    </row>
    <row r="3684" spans="3:3" ht="15" customHeight="1">
      <c r="C3684" s="97" t="str">
        <f t="shared" si="59"/>
        <v/>
      </c>
    </row>
    <row r="3685" spans="3:3" ht="15" customHeight="1">
      <c r="C3685" s="97" t="str">
        <f t="shared" si="59"/>
        <v/>
      </c>
    </row>
    <row r="3686" spans="3:3" ht="15" customHeight="1">
      <c r="C3686" s="97" t="str">
        <f t="shared" si="59"/>
        <v/>
      </c>
    </row>
    <row r="3687" spans="3:3" ht="15" customHeight="1">
      <c r="C3687" s="97" t="str">
        <f t="shared" si="59"/>
        <v/>
      </c>
    </row>
    <row r="3688" spans="3:3" ht="15" customHeight="1">
      <c r="C3688" s="97" t="str">
        <f t="shared" si="59"/>
        <v/>
      </c>
    </row>
    <row r="3689" spans="3:3" ht="15" customHeight="1">
      <c r="C3689" s="97" t="str">
        <f t="shared" si="59"/>
        <v/>
      </c>
    </row>
    <row r="3690" spans="3:3" ht="15" customHeight="1">
      <c r="C3690" s="97" t="str">
        <f t="shared" si="59"/>
        <v/>
      </c>
    </row>
    <row r="3691" spans="3:3" ht="15" customHeight="1">
      <c r="C3691" s="97" t="str">
        <f t="shared" si="59"/>
        <v/>
      </c>
    </row>
    <row r="3692" spans="3:3" ht="15" customHeight="1">
      <c r="C3692" s="97" t="str">
        <f t="shared" si="59"/>
        <v/>
      </c>
    </row>
    <row r="3693" spans="3:3" ht="15" customHeight="1">
      <c r="C3693" s="97" t="str">
        <f t="shared" si="59"/>
        <v/>
      </c>
    </row>
    <row r="3694" spans="3:3" ht="15" customHeight="1">
      <c r="C3694" s="97" t="str">
        <f t="shared" si="59"/>
        <v/>
      </c>
    </row>
    <row r="3695" spans="3:3" ht="15" customHeight="1">
      <c r="C3695" s="97" t="str">
        <f t="shared" si="59"/>
        <v/>
      </c>
    </row>
    <row r="3696" spans="3:3" ht="15" customHeight="1">
      <c r="C3696" s="97" t="str">
        <f t="shared" si="59"/>
        <v/>
      </c>
    </row>
    <row r="3697" spans="3:3" ht="15" customHeight="1">
      <c r="C3697" s="97" t="str">
        <f t="shared" si="59"/>
        <v/>
      </c>
    </row>
    <row r="3698" spans="3:3" ht="15" customHeight="1">
      <c r="C3698" s="97" t="str">
        <f t="shared" si="59"/>
        <v/>
      </c>
    </row>
    <row r="3699" spans="3:3" ht="15" customHeight="1">
      <c r="C3699" s="97" t="str">
        <f t="shared" si="59"/>
        <v/>
      </c>
    </row>
    <row r="3700" spans="3:3" ht="15" customHeight="1">
      <c r="C3700" s="97" t="str">
        <f t="shared" si="59"/>
        <v/>
      </c>
    </row>
    <row r="3701" spans="3:3" ht="15" customHeight="1">
      <c r="C3701" s="97" t="str">
        <f t="shared" si="59"/>
        <v/>
      </c>
    </row>
    <row r="3702" spans="3:3" ht="15" customHeight="1">
      <c r="C3702" s="97" t="str">
        <f t="shared" si="59"/>
        <v/>
      </c>
    </row>
    <row r="3703" spans="3:3" ht="15" customHeight="1">
      <c r="C3703" s="97" t="str">
        <f t="shared" si="59"/>
        <v/>
      </c>
    </row>
    <row r="3704" spans="3:3" ht="15" customHeight="1">
      <c r="C3704" s="97" t="str">
        <f t="shared" si="59"/>
        <v/>
      </c>
    </row>
    <row r="3705" spans="3:3" ht="15" customHeight="1">
      <c r="C3705" s="97" t="str">
        <f t="shared" si="59"/>
        <v/>
      </c>
    </row>
    <row r="3706" spans="3:3" ht="15" customHeight="1">
      <c r="C3706" s="97" t="str">
        <f t="shared" si="59"/>
        <v/>
      </c>
    </row>
    <row r="3707" spans="3:3" ht="15" customHeight="1">
      <c r="C3707" s="97" t="str">
        <f t="shared" si="59"/>
        <v/>
      </c>
    </row>
    <row r="3708" spans="3:3" ht="15" customHeight="1">
      <c r="C3708" s="97" t="str">
        <f t="shared" si="59"/>
        <v/>
      </c>
    </row>
    <row r="3709" spans="3:3" ht="15" customHeight="1">
      <c r="C3709" s="97" t="str">
        <f t="shared" si="59"/>
        <v/>
      </c>
    </row>
    <row r="3710" spans="3:3" ht="15" customHeight="1">
      <c r="C3710" s="97" t="str">
        <f t="shared" si="59"/>
        <v/>
      </c>
    </row>
    <row r="3711" spans="3:3" ht="15" customHeight="1">
      <c r="C3711" s="97" t="str">
        <f t="shared" si="59"/>
        <v/>
      </c>
    </row>
    <row r="3712" spans="3:3" ht="15" customHeight="1">
      <c r="C3712" s="97" t="str">
        <f t="shared" si="59"/>
        <v/>
      </c>
    </row>
    <row r="3713" spans="3:3" ht="15" customHeight="1">
      <c r="C3713" s="97" t="str">
        <f t="shared" si="59"/>
        <v/>
      </c>
    </row>
    <row r="3714" spans="3:3" ht="15" customHeight="1">
      <c r="C3714" s="97" t="str">
        <f t="shared" si="59"/>
        <v/>
      </c>
    </row>
    <row r="3715" spans="3:3" ht="15" customHeight="1">
      <c r="C3715" s="97" t="str">
        <f t="shared" si="59"/>
        <v/>
      </c>
    </row>
    <row r="3716" spans="3:3" ht="15" customHeight="1">
      <c r="C3716" s="97" t="str">
        <f t="shared" si="59"/>
        <v/>
      </c>
    </row>
    <row r="3717" spans="3:3" ht="15" customHeight="1">
      <c r="C3717" s="97" t="str">
        <f t="shared" si="59"/>
        <v/>
      </c>
    </row>
    <row r="3718" spans="3:3" ht="15" customHeight="1">
      <c r="C3718" s="97" t="str">
        <f t="shared" si="59"/>
        <v/>
      </c>
    </row>
    <row r="3719" spans="3:3" ht="15" customHeight="1">
      <c r="C3719" s="97" t="str">
        <f t="shared" si="59"/>
        <v/>
      </c>
    </row>
    <row r="3720" spans="3:3" ht="15" customHeight="1">
      <c r="C3720" s="97" t="str">
        <f t="shared" si="59"/>
        <v/>
      </c>
    </row>
    <row r="3721" spans="3:3" ht="15" customHeight="1">
      <c r="C3721" s="97" t="str">
        <f t="shared" si="59"/>
        <v/>
      </c>
    </row>
    <row r="3722" spans="3:3" ht="15" customHeight="1">
      <c r="C3722" s="97" t="str">
        <f t="shared" si="59"/>
        <v/>
      </c>
    </row>
    <row r="3723" spans="3:3" ht="15" customHeight="1">
      <c r="C3723" s="97" t="str">
        <f t="shared" si="59"/>
        <v/>
      </c>
    </row>
    <row r="3724" spans="3:3" ht="15" customHeight="1">
      <c r="C3724" s="97" t="str">
        <f t="shared" si="59"/>
        <v/>
      </c>
    </row>
    <row r="3725" spans="3:3" ht="15" customHeight="1">
      <c r="C3725" s="97" t="str">
        <f t="shared" si="59"/>
        <v/>
      </c>
    </row>
    <row r="3726" spans="3:3" ht="15" customHeight="1">
      <c r="C3726" s="97" t="str">
        <f t="shared" si="59"/>
        <v/>
      </c>
    </row>
    <row r="3727" spans="3:3" ht="15" customHeight="1">
      <c r="C3727" s="97" t="str">
        <f t="shared" si="59"/>
        <v/>
      </c>
    </row>
    <row r="3728" spans="3:3" ht="15" customHeight="1">
      <c r="C3728" s="97" t="str">
        <f t="shared" si="59"/>
        <v/>
      </c>
    </row>
    <row r="3729" spans="3:3" ht="15" customHeight="1">
      <c r="C3729" s="97" t="str">
        <f t="shared" ref="C3729:C3792" si="60">IF(B3729&lt;&gt;"",TEXT(WEEKDAY(B3729),"dddd"),"")</f>
        <v/>
      </c>
    </row>
    <row r="3730" spans="3:3" ht="15" customHeight="1">
      <c r="C3730" s="97" t="str">
        <f t="shared" si="60"/>
        <v/>
      </c>
    </row>
    <row r="3731" spans="3:3" ht="15" customHeight="1">
      <c r="C3731" s="97" t="str">
        <f t="shared" si="60"/>
        <v/>
      </c>
    </row>
    <row r="3732" spans="3:3" ht="15" customHeight="1">
      <c r="C3732" s="97" t="str">
        <f t="shared" si="60"/>
        <v/>
      </c>
    </row>
    <row r="3733" spans="3:3" ht="15" customHeight="1">
      <c r="C3733" s="97" t="str">
        <f t="shared" si="60"/>
        <v/>
      </c>
    </row>
    <row r="3734" spans="3:3" ht="15" customHeight="1">
      <c r="C3734" s="97" t="str">
        <f t="shared" si="60"/>
        <v/>
      </c>
    </row>
    <row r="3735" spans="3:3" ht="15" customHeight="1">
      <c r="C3735" s="97" t="str">
        <f t="shared" si="60"/>
        <v/>
      </c>
    </row>
    <row r="3736" spans="3:3" ht="15" customHeight="1">
      <c r="C3736" s="97" t="str">
        <f t="shared" si="60"/>
        <v/>
      </c>
    </row>
    <row r="3737" spans="3:3" ht="15" customHeight="1">
      <c r="C3737" s="97" t="str">
        <f t="shared" si="60"/>
        <v/>
      </c>
    </row>
    <row r="3738" spans="3:3" ht="15" customHeight="1">
      <c r="C3738" s="97" t="str">
        <f t="shared" si="60"/>
        <v/>
      </c>
    </row>
    <row r="3739" spans="3:3" ht="15" customHeight="1">
      <c r="C3739" s="97" t="str">
        <f t="shared" si="60"/>
        <v/>
      </c>
    </row>
    <row r="3740" spans="3:3" ht="15" customHeight="1">
      <c r="C3740" s="97" t="str">
        <f t="shared" si="60"/>
        <v/>
      </c>
    </row>
    <row r="3741" spans="3:3" ht="15" customHeight="1">
      <c r="C3741" s="97" t="str">
        <f t="shared" si="60"/>
        <v/>
      </c>
    </row>
    <row r="3742" spans="3:3" ht="15" customHeight="1">
      <c r="C3742" s="97" t="str">
        <f t="shared" si="60"/>
        <v/>
      </c>
    </row>
    <row r="3743" spans="3:3" ht="15" customHeight="1">
      <c r="C3743" s="97" t="str">
        <f t="shared" si="60"/>
        <v/>
      </c>
    </row>
    <row r="3744" spans="3:3" ht="15" customHeight="1">
      <c r="C3744" s="97" t="str">
        <f t="shared" si="60"/>
        <v/>
      </c>
    </row>
    <row r="3745" spans="3:3" ht="15" customHeight="1">
      <c r="C3745" s="97" t="str">
        <f t="shared" si="60"/>
        <v/>
      </c>
    </row>
    <row r="3746" spans="3:3" ht="15" customHeight="1">
      <c r="C3746" s="97" t="str">
        <f t="shared" si="60"/>
        <v/>
      </c>
    </row>
    <row r="3747" spans="3:3" ht="15" customHeight="1">
      <c r="C3747" s="97" t="str">
        <f t="shared" si="60"/>
        <v/>
      </c>
    </row>
    <row r="3748" spans="3:3" ht="15" customHeight="1">
      <c r="C3748" s="97" t="str">
        <f t="shared" si="60"/>
        <v/>
      </c>
    </row>
    <row r="3749" spans="3:3" ht="15" customHeight="1">
      <c r="C3749" s="97" t="str">
        <f t="shared" si="60"/>
        <v/>
      </c>
    </row>
    <row r="3750" spans="3:3" ht="15" customHeight="1">
      <c r="C3750" s="97" t="str">
        <f t="shared" si="60"/>
        <v/>
      </c>
    </row>
    <row r="3751" spans="3:3" ht="15" customHeight="1">
      <c r="C3751" s="97" t="str">
        <f t="shared" si="60"/>
        <v/>
      </c>
    </row>
    <row r="3752" spans="3:3" ht="15" customHeight="1">
      <c r="C3752" s="97" t="str">
        <f t="shared" si="60"/>
        <v/>
      </c>
    </row>
    <row r="3753" spans="3:3" ht="15" customHeight="1">
      <c r="C3753" s="97" t="str">
        <f t="shared" si="60"/>
        <v/>
      </c>
    </row>
    <row r="3754" spans="3:3" ht="15" customHeight="1">
      <c r="C3754" s="97" t="str">
        <f t="shared" si="60"/>
        <v/>
      </c>
    </row>
    <row r="3755" spans="3:3" ht="15" customHeight="1">
      <c r="C3755" s="97" t="str">
        <f t="shared" si="60"/>
        <v/>
      </c>
    </row>
    <row r="3756" spans="3:3" ht="15" customHeight="1">
      <c r="C3756" s="97" t="str">
        <f t="shared" si="60"/>
        <v/>
      </c>
    </row>
    <row r="3757" spans="3:3" ht="15" customHeight="1">
      <c r="C3757" s="97" t="str">
        <f t="shared" si="60"/>
        <v/>
      </c>
    </row>
    <row r="3758" spans="3:3" ht="15" customHeight="1">
      <c r="C3758" s="97" t="str">
        <f t="shared" si="60"/>
        <v/>
      </c>
    </row>
    <row r="3759" spans="3:3" ht="15" customHeight="1">
      <c r="C3759" s="97" t="str">
        <f t="shared" si="60"/>
        <v/>
      </c>
    </row>
    <row r="3760" spans="3:3" ht="15" customHeight="1">
      <c r="C3760" s="97" t="str">
        <f t="shared" si="60"/>
        <v/>
      </c>
    </row>
    <row r="3761" spans="3:3" ht="15" customHeight="1">
      <c r="C3761" s="97" t="str">
        <f t="shared" si="60"/>
        <v/>
      </c>
    </row>
    <row r="3762" spans="3:3" ht="15" customHeight="1">
      <c r="C3762" s="97" t="str">
        <f t="shared" si="60"/>
        <v/>
      </c>
    </row>
    <row r="3763" spans="3:3" ht="15" customHeight="1">
      <c r="C3763" s="97" t="str">
        <f t="shared" si="60"/>
        <v/>
      </c>
    </row>
    <row r="3764" spans="3:3" ht="15" customHeight="1">
      <c r="C3764" s="97" t="str">
        <f t="shared" si="60"/>
        <v/>
      </c>
    </row>
    <row r="3765" spans="3:3" ht="15" customHeight="1">
      <c r="C3765" s="97" t="str">
        <f t="shared" si="60"/>
        <v/>
      </c>
    </row>
    <row r="3766" spans="3:3" ht="15" customHeight="1">
      <c r="C3766" s="97" t="str">
        <f t="shared" si="60"/>
        <v/>
      </c>
    </row>
    <row r="3767" spans="3:3" ht="15" customHeight="1">
      <c r="C3767" s="97" t="str">
        <f t="shared" si="60"/>
        <v/>
      </c>
    </row>
    <row r="3768" spans="3:3" ht="15" customHeight="1">
      <c r="C3768" s="97" t="str">
        <f t="shared" si="60"/>
        <v/>
      </c>
    </row>
    <row r="3769" spans="3:3" ht="15" customHeight="1">
      <c r="C3769" s="97" t="str">
        <f t="shared" si="60"/>
        <v/>
      </c>
    </row>
    <row r="3770" spans="3:3" ht="15" customHeight="1">
      <c r="C3770" s="97" t="str">
        <f t="shared" si="60"/>
        <v/>
      </c>
    </row>
    <row r="3771" spans="3:3" ht="15" customHeight="1">
      <c r="C3771" s="97" t="str">
        <f t="shared" si="60"/>
        <v/>
      </c>
    </row>
    <row r="3772" spans="3:3" ht="15" customHeight="1">
      <c r="C3772" s="97" t="str">
        <f t="shared" si="60"/>
        <v/>
      </c>
    </row>
    <row r="3773" spans="3:3" ht="15" customHeight="1">
      <c r="C3773" s="97" t="str">
        <f t="shared" si="60"/>
        <v/>
      </c>
    </row>
    <row r="3774" spans="3:3" ht="15" customHeight="1">
      <c r="C3774" s="97" t="str">
        <f t="shared" si="60"/>
        <v/>
      </c>
    </row>
    <row r="3775" spans="3:3" ht="15" customHeight="1">
      <c r="C3775" s="97" t="str">
        <f t="shared" si="60"/>
        <v/>
      </c>
    </row>
    <row r="3776" spans="3:3" ht="15" customHeight="1">
      <c r="C3776" s="97" t="str">
        <f t="shared" si="60"/>
        <v/>
      </c>
    </row>
    <row r="3777" spans="3:3" ht="15" customHeight="1">
      <c r="C3777" s="97" t="str">
        <f t="shared" si="60"/>
        <v/>
      </c>
    </row>
    <row r="3778" spans="3:3" ht="15" customHeight="1">
      <c r="C3778" s="97" t="str">
        <f t="shared" si="60"/>
        <v/>
      </c>
    </row>
    <row r="3779" spans="3:3" ht="15" customHeight="1">
      <c r="C3779" s="97" t="str">
        <f t="shared" si="60"/>
        <v/>
      </c>
    </row>
    <row r="3780" spans="3:3" ht="15" customHeight="1">
      <c r="C3780" s="97" t="str">
        <f t="shared" si="60"/>
        <v/>
      </c>
    </row>
    <row r="3781" spans="3:3" ht="15" customHeight="1">
      <c r="C3781" s="97" t="str">
        <f t="shared" si="60"/>
        <v/>
      </c>
    </row>
    <row r="3782" spans="3:3" ht="15" customHeight="1">
      <c r="C3782" s="97" t="str">
        <f t="shared" si="60"/>
        <v/>
      </c>
    </row>
    <row r="3783" spans="3:3" ht="15" customHeight="1">
      <c r="C3783" s="97" t="str">
        <f t="shared" si="60"/>
        <v/>
      </c>
    </row>
    <row r="3784" spans="3:3" ht="15" customHeight="1">
      <c r="C3784" s="97" t="str">
        <f t="shared" si="60"/>
        <v/>
      </c>
    </row>
    <row r="3785" spans="3:3" ht="15" customHeight="1">
      <c r="C3785" s="97" t="str">
        <f t="shared" si="60"/>
        <v/>
      </c>
    </row>
    <row r="3786" spans="3:3" ht="15" customHeight="1">
      <c r="C3786" s="97" t="str">
        <f t="shared" si="60"/>
        <v/>
      </c>
    </row>
    <row r="3787" spans="3:3" ht="15" customHeight="1">
      <c r="C3787" s="97" t="str">
        <f t="shared" si="60"/>
        <v/>
      </c>
    </row>
    <row r="3788" spans="3:3" ht="15" customHeight="1">
      <c r="C3788" s="97" t="str">
        <f t="shared" si="60"/>
        <v/>
      </c>
    </row>
    <row r="3789" spans="3:3" ht="15" customHeight="1">
      <c r="C3789" s="97" t="str">
        <f t="shared" si="60"/>
        <v/>
      </c>
    </row>
    <row r="3790" spans="3:3" ht="15" customHeight="1">
      <c r="C3790" s="97" t="str">
        <f t="shared" si="60"/>
        <v/>
      </c>
    </row>
    <row r="3791" spans="3:3" ht="15" customHeight="1">
      <c r="C3791" s="97" t="str">
        <f t="shared" si="60"/>
        <v/>
      </c>
    </row>
    <row r="3792" spans="3:3" ht="15" customHeight="1">
      <c r="C3792" s="97" t="str">
        <f t="shared" si="60"/>
        <v/>
      </c>
    </row>
    <row r="3793" spans="3:3" ht="15" customHeight="1">
      <c r="C3793" s="97" t="str">
        <f t="shared" ref="C3793:C3856" si="61">IF(B3793&lt;&gt;"",TEXT(WEEKDAY(B3793),"dddd"),"")</f>
        <v/>
      </c>
    </row>
    <row r="3794" spans="3:3" ht="15" customHeight="1">
      <c r="C3794" s="97" t="str">
        <f t="shared" si="61"/>
        <v/>
      </c>
    </row>
    <row r="3795" spans="3:3" ht="15" customHeight="1">
      <c r="C3795" s="97" t="str">
        <f t="shared" si="61"/>
        <v/>
      </c>
    </row>
    <row r="3796" spans="3:3" ht="15" customHeight="1">
      <c r="C3796" s="97" t="str">
        <f t="shared" si="61"/>
        <v/>
      </c>
    </row>
    <row r="3797" spans="3:3" ht="15" customHeight="1">
      <c r="C3797" s="97" t="str">
        <f t="shared" si="61"/>
        <v/>
      </c>
    </row>
    <row r="3798" spans="3:3" ht="15" customHeight="1">
      <c r="C3798" s="97" t="str">
        <f t="shared" si="61"/>
        <v/>
      </c>
    </row>
    <row r="3799" spans="3:3" ht="15" customHeight="1">
      <c r="C3799" s="97" t="str">
        <f t="shared" si="61"/>
        <v/>
      </c>
    </row>
    <row r="3800" spans="3:3" ht="15" customHeight="1">
      <c r="C3800" s="97" t="str">
        <f t="shared" si="61"/>
        <v/>
      </c>
    </row>
    <row r="3801" spans="3:3" ht="15" customHeight="1">
      <c r="C3801" s="97" t="str">
        <f t="shared" si="61"/>
        <v/>
      </c>
    </row>
    <row r="3802" spans="3:3" ht="15" customHeight="1">
      <c r="C3802" s="97" t="str">
        <f t="shared" si="61"/>
        <v/>
      </c>
    </row>
    <row r="3803" spans="3:3" ht="15" customHeight="1">
      <c r="C3803" s="97" t="str">
        <f t="shared" si="61"/>
        <v/>
      </c>
    </row>
    <row r="3804" spans="3:3" ht="15" customHeight="1">
      <c r="C3804" s="97" t="str">
        <f t="shared" si="61"/>
        <v/>
      </c>
    </row>
    <row r="3805" spans="3:3" ht="15" customHeight="1">
      <c r="C3805" s="97" t="str">
        <f t="shared" si="61"/>
        <v/>
      </c>
    </row>
    <row r="3806" spans="3:3" ht="15" customHeight="1">
      <c r="C3806" s="97" t="str">
        <f t="shared" si="61"/>
        <v/>
      </c>
    </row>
    <row r="3807" spans="3:3" ht="15" customHeight="1">
      <c r="C3807" s="97" t="str">
        <f t="shared" si="61"/>
        <v/>
      </c>
    </row>
    <row r="3808" spans="3:3" ht="15" customHeight="1">
      <c r="C3808" s="97" t="str">
        <f t="shared" si="61"/>
        <v/>
      </c>
    </row>
    <row r="3809" spans="3:3" ht="15" customHeight="1">
      <c r="C3809" s="97" t="str">
        <f t="shared" si="61"/>
        <v/>
      </c>
    </row>
    <row r="3810" spans="3:3" ht="15" customHeight="1">
      <c r="C3810" s="97" t="str">
        <f t="shared" si="61"/>
        <v/>
      </c>
    </row>
    <row r="3811" spans="3:3" ht="15" customHeight="1">
      <c r="C3811" s="97" t="str">
        <f t="shared" si="61"/>
        <v/>
      </c>
    </row>
    <row r="3812" spans="3:3" ht="15" customHeight="1">
      <c r="C3812" s="97" t="str">
        <f t="shared" si="61"/>
        <v/>
      </c>
    </row>
    <row r="3813" spans="3:3" ht="15" customHeight="1">
      <c r="C3813" s="97" t="str">
        <f t="shared" si="61"/>
        <v/>
      </c>
    </row>
    <row r="3814" spans="3:3" ht="15" customHeight="1">
      <c r="C3814" s="97" t="str">
        <f t="shared" si="61"/>
        <v/>
      </c>
    </row>
    <row r="3815" spans="3:3" ht="15" customHeight="1">
      <c r="C3815" s="97" t="str">
        <f t="shared" si="61"/>
        <v/>
      </c>
    </row>
    <row r="3816" spans="3:3" ht="15" customHeight="1">
      <c r="C3816" s="97" t="str">
        <f t="shared" si="61"/>
        <v/>
      </c>
    </row>
    <row r="3817" spans="3:3" ht="15" customHeight="1">
      <c r="C3817" s="97" t="str">
        <f t="shared" si="61"/>
        <v/>
      </c>
    </row>
    <row r="3818" spans="3:3" ht="15" customHeight="1">
      <c r="C3818" s="97" t="str">
        <f t="shared" si="61"/>
        <v/>
      </c>
    </row>
    <row r="3819" spans="3:3" ht="15" customHeight="1">
      <c r="C3819" s="97" t="str">
        <f t="shared" si="61"/>
        <v/>
      </c>
    </row>
    <row r="3820" spans="3:3" ht="15" customHeight="1">
      <c r="C3820" s="97" t="str">
        <f t="shared" si="61"/>
        <v/>
      </c>
    </row>
    <row r="3821" spans="3:3" ht="15" customHeight="1">
      <c r="C3821" s="97" t="str">
        <f t="shared" si="61"/>
        <v/>
      </c>
    </row>
    <row r="3822" spans="3:3" ht="15" customHeight="1">
      <c r="C3822" s="97" t="str">
        <f t="shared" si="61"/>
        <v/>
      </c>
    </row>
    <row r="3823" spans="3:3" ht="15" customHeight="1">
      <c r="C3823" s="97" t="str">
        <f t="shared" si="61"/>
        <v/>
      </c>
    </row>
    <row r="3824" spans="3:3" ht="15" customHeight="1">
      <c r="C3824" s="97" t="str">
        <f t="shared" si="61"/>
        <v/>
      </c>
    </row>
    <row r="3825" spans="3:3" ht="15" customHeight="1">
      <c r="C3825" s="97" t="str">
        <f t="shared" si="61"/>
        <v/>
      </c>
    </row>
    <row r="3826" spans="3:3" ht="15" customHeight="1">
      <c r="C3826" s="97" t="str">
        <f t="shared" si="61"/>
        <v/>
      </c>
    </row>
    <row r="3827" spans="3:3" ht="15" customHeight="1">
      <c r="C3827" s="97" t="str">
        <f t="shared" si="61"/>
        <v/>
      </c>
    </row>
    <row r="3828" spans="3:3" ht="15" customHeight="1">
      <c r="C3828" s="97" t="str">
        <f t="shared" si="61"/>
        <v/>
      </c>
    </row>
    <row r="3829" spans="3:3" ht="15" customHeight="1">
      <c r="C3829" s="97" t="str">
        <f t="shared" si="61"/>
        <v/>
      </c>
    </row>
    <row r="3830" spans="3:3" ht="15" customHeight="1">
      <c r="C3830" s="97" t="str">
        <f t="shared" si="61"/>
        <v/>
      </c>
    </row>
    <row r="3831" spans="3:3" ht="15" customHeight="1">
      <c r="C3831" s="97" t="str">
        <f t="shared" si="61"/>
        <v/>
      </c>
    </row>
    <row r="3832" spans="3:3" ht="15" customHeight="1">
      <c r="C3832" s="97" t="str">
        <f t="shared" si="61"/>
        <v/>
      </c>
    </row>
    <row r="3833" spans="3:3" ht="15" customHeight="1">
      <c r="C3833" s="97" t="str">
        <f t="shared" si="61"/>
        <v/>
      </c>
    </row>
    <row r="3834" spans="3:3" ht="15" customHeight="1">
      <c r="C3834" s="97" t="str">
        <f t="shared" si="61"/>
        <v/>
      </c>
    </row>
    <row r="3835" spans="3:3" ht="15" customHeight="1">
      <c r="C3835" s="97" t="str">
        <f t="shared" si="61"/>
        <v/>
      </c>
    </row>
    <row r="3836" spans="3:3" ht="15" customHeight="1">
      <c r="C3836" s="97" t="str">
        <f t="shared" si="61"/>
        <v/>
      </c>
    </row>
    <row r="3837" spans="3:3" ht="15" customHeight="1">
      <c r="C3837" s="97" t="str">
        <f t="shared" si="61"/>
        <v/>
      </c>
    </row>
    <row r="3838" spans="3:3" ht="15" customHeight="1">
      <c r="C3838" s="97" t="str">
        <f t="shared" si="61"/>
        <v/>
      </c>
    </row>
    <row r="3839" spans="3:3" ht="15" customHeight="1">
      <c r="C3839" s="97" t="str">
        <f t="shared" si="61"/>
        <v/>
      </c>
    </row>
    <row r="3840" spans="3:3" ht="15" customHeight="1">
      <c r="C3840" s="97" t="str">
        <f t="shared" si="61"/>
        <v/>
      </c>
    </row>
    <row r="3841" spans="3:3" ht="15" customHeight="1">
      <c r="C3841" s="97" t="str">
        <f t="shared" si="61"/>
        <v/>
      </c>
    </row>
    <row r="3842" spans="3:3" ht="15" customHeight="1">
      <c r="C3842" s="97" t="str">
        <f t="shared" si="61"/>
        <v/>
      </c>
    </row>
    <row r="3843" spans="3:3" ht="15" customHeight="1">
      <c r="C3843" s="97" t="str">
        <f t="shared" si="61"/>
        <v/>
      </c>
    </row>
    <row r="3844" spans="3:3" ht="15" customHeight="1">
      <c r="C3844" s="97" t="str">
        <f t="shared" si="61"/>
        <v/>
      </c>
    </row>
    <row r="3845" spans="3:3" ht="15" customHeight="1">
      <c r="C3845" s="97" t="str">
        <f t="shared" si="61"/>
        <v/>
      </c>
    </row>
    <row r="3846" spans="3:3" ht="15" customHeight="1">
      <c r="C3846" s="97" t="str">
        <f t="shared" si="61"/>
        <v/>
      </c>
    </row>
    <row r="3847" spans="3:3" ht="15" customHeight="1">
      <c r="C3847" s="97" t="str">
        <f t="shared" si="61"/>
        <v/>
      </c>
    </row>
    <row r="3848" spans="3:3" ht="15" customHeight="1">
      <c r="C3848" s="97" t="str">
        <f t="shared" si="61"/>
        <v/>
      </c>
    </row>
    <row r="3849" spans="3:3" ht="15" customHeight="1">
      <c r="C3849" s="97" t="str">
        <f t="shared" si="61"/>
        <v/>
      </c>
    </row>
    <row r="3850" spans="3:3" ht="15" customHeight="1">
      <c r="C3850" s="97" t="str">
        <f t="shared" si="61"/>
        <v/>
      </c>
    </row>
    <row r="3851" spans="3:3" ht="15" customHeight="1">
      <c r="C3851" s="97" t="str">
        <f t="shared" si="61"/>
        <v/>
      </c>
    </row>
    <row r="3852" spans="3:3" ht="15" customHeight="1">
      <c r="C3852" s="97" t="str">
        <f t="shared" si="61"/>
        <v/>
      </c>
    </row>
    <row r="3853" spans="3:3" ht="15" customHeight="1">
      <c r="C3853" s="97" t="str">
        <f t="shared" si="61"/>
        <v/>
      </c>
    </row>
    <row r="3854" spans="3:3" ht="15" customHeight="1">
      <c r="C3854" s="97" t="str">
        <f t="shared" si="61"/>
        <v/>
      </c>
    </row>
    <row r="3855" spans="3:3" ht="15" customHeight="1">
      <c r="C3855" s="97" t="str">
        <f t="shared" si="61"/>
        <v/>
      </c>
    </row>
    <row r="3856" spans="3:3" ht="15" customHeight="1">
      <c r="C3856" s="97" t="str">
        <f t="shared" si="61"/>
        <v/>
      </c>
    </row>
    <row r="3857" spans="3:3" ht="15" customHeight="1">
      <c r="C3857" s="97" t="str">
        <f t="shared" ref="C3857:C3920" si="62">IF(B3857&lt;&gt;"",TEXT(WEEKDAY(B3857),"dddd"),"")</f>
        <v/>
      </c>
    </row>
    <row r="3858" spans="3:3" ht="15" customHeight="1">
      <c r="C3858" s="97" t="str">
        <f t="shared" si="62"/>
        <v/>
      </c>
    </row>
    <row r="3859" spans="3:3" ht="15" customHeight="1">
      <c r="C3859" s="97" t="str">
        <f t="shared" si="62"/>
        <v/>
      </c>
    </row>
    <row r="3860" spans="3:3" ht="15" customHeight="1">
      <c r="C3860" s="97" t="str">
        <f t="shared" si="62"/>
        <v/>
      </c>
    </row>
    <row r="3861" spans="3:3" ht="15" customHeight="1">
      <c r="C3861" s="97" t="str">
        <f t="shared" si="62"/>
        <v/>
      </c>
    </row>
    <row r="3862" spans="3:3" ht="15" customHeight="1">
      <c r="C3862" s="97" t="str">
        <f t="shared" si="62"/>
        <v/>
      </c>
    </row>
    <row r="3863" spans="3:3" ht="15" customHeight="1">
      <c r="C3863" s="97" t="str">
        <f t="shared" si="62"/>
        <v/>
      </c>
    </row>
    <row r="3864" spans="3:3" ht="15" customHeight="1">
      <c r="C3864" s="97" t="str">
        <f t="shared" si="62"/>
        <v/>
      </c>
    </row>
    <row r="3865" spans="3:3" ht="15" customHeight="1">
      <c r="C3865" s="97" t="str">
        <f t="shared" si="62"/>
        <v/>
      </c>
    </row>
    <row r="3866" spans="3:3" ht="15" customHeight="1">
      <c r="C3866" s="97" t="str">
        <f t="shared" si="62"/>
        <v/>
      </c>
    </row>
    <row r="3867" spans="3:3" ht="15" customHeight="1">
      <c r="C3867" s="97" t="str">
        <f t="shared" si="62"/>
        <v/>
      </c>
    </row>
    <row r="3868" spans="3:3" ht="15" customHeight="1">
      <c r="C3868" s="97" t="str">
        <f t="shared" si="62"/>
        <v/>
      </c>
    </row>
    <row r="3869" spans="3:3" ht="15" customHeight="1">
      <c r="C3869" s="97" t="str">
        <f t="shared" si="62"/>
        <v/>
      </c>
    </row>
    <row r="3870" spans="3:3" ht="15" customHeight="1">
      <c r="C3870" s="97" t="str">
        <f t="shared" si="62"/>
        <v/>
      </c>
    </row>
    <row r="3871" spans="3:3" ht="15" customHeight="1">
      <c r="C3871" s="97" t="str">
        <f t="shared" si="62"/>
        <v/>
      </c>
    </row>
    <row r="3872" spans="3:3" ht="15" customHeight="1">
      <c r="C3872" s="97" t="str">
        <f t="shared" si="62"/>
        <v/>
      </c>
    </row>
    <row r="3873" spans="3:3" ht="15" customHeight="1">
      <c r="C3873" s="97" t="str">
        <f t="shared" si="62"/>
        <v/>
      </c>
    </row>
    <row r="3874" spans="3:3" ht="15" customHeight="1">
      <c r="C3874" s="97" t="str">
        <f t="shared" si="62"/>
        <v/>
      </c>
    </row>
    <row r="3875" spans="3:3" ht="15" customHeight="1">
      <c r="C3875" s="97" t="str">
        <f t="shared" si="62"/>
        <v/>
      </c>
    </row>
    <row r="3876" spans="3:3" ht="15" customHeight="1">
      <c r="C3876" s="97" t="str">
        <f t="shared" si="62"/>
        <v/>
      </c>
    </row>
    <row r="3877" spans="3:3" ht="15" customHeight="1">
      <c r="C3877" s="97" t="str">
        <f t="shared" si="62"/>
        <v/>
      </c>
    </row>
    <row r="3878" spans="3:3" ht="15" customHeight="1">
      <c r="C3878" s="97" t="str">
        <f t="shared" si="62"/>
        <v/>
      </c>
    </row>
    <row r="3879" spans="3:3" ht="15" customHeight="1">
      <c r="C3879" s="97" t="str">
        <f t="shared" si="62"/>
        <v/>
      </c>
    </row>
    <row r="3880" spans="3:3" ht="15" customHeight="1">
      <c r="C3880" s="97" t="str">
        <f t="shared" si="62"/>
        <v/>
      </c>
    </row>
    <row r="3881" spans="3:3" ht="15" customHeight="1">
      <c r="C3881" s="97" t="str">
        <f t="shared" si="62"/>
        <v/>
      </c>
    </row>
    <row r="3882" spans="3:3" ht="15" customHeight="1">
      <c r="C3882" s="97" t="str">
        <f t="shared" si="62"/>
        <v/>
      </c>
    </row>
    <row r="3883" spans="3:3" ht="15" customHeight="1">
      <c r="C3883" s="97" t="str">
        <f t="shared" si="62"/>
        <v/>
      </c>
    </row>
    <row r="3884" spans="3:3" ht="15" customHeight="1">
      <c r="C3884" s="97" t="str">
        <f t="shared" si="62"/>
        <v/>
      </c>
    </row>
    <row r="3885" spans="3:3" ht="15" customHeight="1">
      <c r="C3885" s="97" t="str">
        <f t="shared" si="62"/>
        <v/>
      </c>
    </row>
    <row r="3886" spans="3:3" ht="15" customHeight="1">
      <c r="C3886" s="97" t="str">
        <f t="shared" si="62"/>
        <v/>
      </c>
    </row>
    <row r="3887" spans="3:3" ht="15" customHeight="1">
      <c r="C3887" s="97" t="str">
        <f t="shared" si="62"/>
        <v/>
      </c>
    </row>
    <row r="3888" spans="3:3" ht="15" customHeight="1">
      <c r="C3888" s="97" t="str">
        <f t="shared" si="62"/>
        <v/>
      </c>
    </row>
    <row r="3889" spans="3:3" ht="15" customHeight="1">
      <c r="C3889" s="97" t="str">
        <f t="shared" si="62"/>
        <v/>
      </c>
    </row>
    <row r="3890" spans="3:3" ht="15" customHeight="1">
      <c r="C3890" s="97" t="str">
        <f t="shared" si="62"/>
        <v/>
      </c>
    </row>
    <row r="3891" spans="3:3" ht="15" customHeight="1">
      <c r="C3891" s="97" t="str">
        <f t="shared" si="62"/>
        <v/>
      </c>
    </row>
    <row r="3892" spans="3:3" ht="15" customHeight="1">
      <c r="C3892" s="97" t="str">
        <f t="shared" si="62"/>
        <v/>
      </c>
    </row>
    <row r="3893" spans="3:3" ht="15" customHeight="1">
      <c r="C3893" s="97" t="str">
        <f t="shared" si="62"/>
        <v/>
      </c>
    </row>
    <row r="3894" spans="3:3" ht="15" customHeight="1">
      <c r="C3894" s="97" t="str">
        <f t="shared" si="62"/>
        <v/>
      </c>
    </row>
    <row r="3895" spans="3:3" ht="15" customHeight="1">
      <c r="C3895" s="97" t="str">
        <f t="shared" si="62"/>
        <v/>
      </c>
    </row>
    <row r="3896" spans="3:3" ht="15" customHeight="1">
      <c r="C3896" s="97" t="str">
        <f t="shared" si="62"/>
        <v/>
      </c>
    </row>
    <row r="3897" spans="3:3" ht="15" customHeight="1">
      <c r="C3897" s="97" t="str">
        <f t="shared" si="62"/>
        <v/>
      </c>
    </row>
    <row r="3898" spans="3:3" ht="15" customHeight="1">
      <c r="C3898" s="97" t="str">
        <f t="shared" si="62"/>
        <v/>
      </c>
    </row>
    <row r="3899" spans="3:3" ht="15" customHeight="1">
      <c r="C3899" s="97" t="str">
        <f t="shared" si="62"/>
        <v/>
      </c>
    </row>
    <row r="3900" spans="3:3" ht="15" customHeight="1">
      <c r="C3900" s="97" t="str">
        <f t="shared" si="62"/>
        <v/>
      </c>
    </row>
    <row r="3901" spans="3:3" ht="15" customHeight="1">
      <c r="C3901" s="97" t="str">
        <f t="shared" si="62"/>
        <v/>
      </c>
    </row>
    <row r="3902" spans="3:3" ht="15" customHeight="1">
      <c r="C3902" s="97" t="str">
        <f t="shared" si="62"/>
        <v/>
      </c>
    </row>
    <row r="3903" spans="3:3" ht="15" customHeight="1">
      <c r="C3903" s="97" t="str">
        <f t="shared" si="62"/>
        <v/>
      </c>
    </row>
    <row r="3904" spans="3:3" ht="15" customHeight="1">
      <c r="C3904" s="97" t="str">
        <f t="shared" si="62"/>
        <v/>
      </c>
    </row>
    <row r="3905" spans="3:3" ht="15" customHeight="1">
      <c r="C3905" s="97" t="str">
        <f t="shared" si="62"/>
        <v/>
      </c>
    </row>
    <row r="3906" spans="3:3" ht="15" customHeight="1">
      <c r="C3906" s="97" t="str">
        <f t="shared" si="62"/>
        <v/>
      </c>
    </row>
    <row r="3907" spans="3:3" ht="15" customHeight="1">
      <c r="C3907" s="97" t="str">
        <f t="shared" si="62"/>
        <v/>
      </c>
    </row>
    <row r="3908" spans="3:3" ht="15" customHeight="1">
      <c r="C3908" s="97" t="str">
        <f t="shared" si="62"/>
        <v/>
      </c>
    </row>
    <row r="3909" spans="3:3" ht="15" customHeight="1">
      <c r="C3909" s="97" t="str">
        <f t="shared" si="62"/>
        <v/>
      </c>
    </row>
    <row r="3910" spans="3:3" ht="15" customHeight="1">
      <c r="C3910" s="97" t="str">
        <f t="shared" si="62"/>
        <v/>
      </c>
    </row>
    <row r="3911" spans="3:3" ht="15" customHeight="1">
      <c r="C3911" s="97" t="str">
        <f t="shared" si="62"/>
        <v/>
      </c>
    </row>
    <row r="3912" spans="3:3" ht="15" customHeight="1">
      <c r="C3912" s="97" t="str">
        <f t="shared" si="62"/>
        <v/>
      </c>
    </row>
    <row r="3913" spans="3:3" ht="15" customHeight="1">
      <c r="C3913" s="97" t="str">
        <f t="shared" si="62"/>
        <v/>
      </c>
    </row>
    <row r="3914" spans="3:3" ht="15" customHeight="1">
      <c r="C3914" s="97" t="str">
        <f t="shared" si="62"/>
        <v/>
      </c>
    </row>
    <row r="3915" spans="3:3" ht="15" customHeight="1">
      <c r="C3915" s="97" t="str">
        <f t="shared" si="62"/>
        <v/>
      </c>
    </row>
    <row r="3916" spans="3:3" ht="15" customHeight="1">
      <c r="C3916" s="97" t="str">
        <f t="shared" si="62"/>
        <v/>
      </c>
    </row>
    <row r="3917" spans="3:3" ht="15" customHeight="1">
      <c r="C3917" s="97" t="str">
        <f t="shared" si="62"/>
        <v/>
      </c>
    </row>
    <row r="3918" spans="3:3" ht="15" customHeight="1">
      <c r="C3918" s="97" t="str">
        <f t="shared" si="62"/>
        <v/>
      </c>
    </row>
    <row r="3919" spans="3:3" ht="15" customHeight="1">
      <c r="C3919" s="97" t="str">
        <f t="shared" si="62"/>
        <v/>
      </c>
    </row>
    <row r="3920" spans="3:3" ht="15" customHeight="1">
      <c r="C3920" s="97" t="str">
        <f t="shared" si="62"/>
        <v/>
      </c>
    </row>
    <row r="3921" spans="3:3" ht="15" customHeight="1">
      <c r="C3921" s="97" t="str">
        <f t="shared" ref="C3921:C3984" si="63">IF(B3921&lt;&gt;"",TEXT(WEEKDAY(B3921),"dddd"),"")</f>
        <v/>
      </c>
    </row>
    <row r="3922" spans="3:3" ht="15" customHeight="1">
      <c r="C3922" s="97" t="str">
        <f t="shared" si="63"/>
        <v/>
      </c>
    </row>
    <row r="3923" spans="3:3" ht="15" customHeight="1">
      <c r="C3923" s="97" t="str">
        <f t="shared" si="63"/>
        <v/>
      </c>
    </row>
    <row r="3924" spans="3:3" ht="15" customHeight="1">
      <c r="C3924" s="97" t="str">
        <f t="shared" si="63"/>
        <v/>
      </c>
    </row>
    <row r="3925" spans="3:3" ht="15" customHeight="1">
      <c r="C3925" s="97" t="str">
        <f t="shared" si="63"/>
        <v/>
      </c>
    </row>
    <row r="3926" spans="3:3" ht="15" customHeight="1">
      <c r="C3926" s="97" t="str">
        <f t="shared" si="63"/>
        <v/>
      </c>
    </row>
    <row r="3927" spans="3:3" ht="15" customHeight="1">
      <c r="C3927" s="97" t="str">
        <f t="shared" si="63"/>
        <v/>
      </c>
    </row>
    <row r="3928" spans="3:3" ht="15" customHeight="1">
      <c r="C3928" s="97" t="str">
        <f t="shared" si="63"/>
        <v/>
      </c>
    </row>
    <row r="3929" spans="3:3" ht="15" customHeight="1">
      <c r="C3929" s="97" t="str">
        <f t="shared" si="63"/>
        <v/>
      </c>
    </row>
    <row r="3930" spans="3:3" ht="15" customHeight="1">
      <c r="C3930" s="97" t="str">
        <f t="shared" si="63"/>
        <v/>
      </c>
    </row>
    <row r="3931" spans="3:3" ht="15" customHeight="1">
      <c r="C3931" s="97" t="str">
        <f t="shared" si="63"/>
        <v/>
      </c>
    </row>
    <row r="3932" spans="3:3" ht="15" customHeight="1">
      <c r="C3932" s="97" t="str">
        <f t="shared" si="63"/>
        <v/>
      </c>
    </row>
    <row r="3933" spans="3:3" ht="15" customHeight="1">
      <c r="C3933" s="97" t="str">
        <f t="shared" si="63"/>
        <v/>
      </c>
    </row>
    <row r="3934" spans="3:3" ht="15" customHeight="1">
      <c r="C3934" s="97" t="str">
        <f t="shared" si="63"/>
        <v/>
      </c>
    </row>
    <row r="3935" spans="3:3" ht="15" customHeight="1">
      <c r="C3935" s="97" t="str">
        <f t="shared" si="63"/>
        <v/>
      </c>
    </row>
    <row r="3936" spans="3:3" ht="15" customHeight="1">
      <c r="C3936" s="97" t="str">
        <f t="shared" si="63"/>
        <v/>
      </c>
    </row>
    <row r="3937" spans="3:3" ht="15" customHeight="1">
      <c r="C3937" s="97" t="str">
        <f t="shared" si="63"/>
        <v/>
      </c>
    </row>
    <row r="3938" spans="3:3" ht="15" customHeight="1">
      <c r="C3938" s="97" t="str">
        <f t="shared" si="63"/>
        <v/>
      </c>
    </row>
    <row r="3939" spans="3:3" ht="15" customHeight="1">
      <c r="C3939" s="97" t="str">
        <f t="shared" si="63"/>
        <v/>
      </c>
    </row>
    <row r="3940" spans="3:3" ht="15" customHeight="1">
      <c r="C3940" s="97" t="str">
        <f t="shared" si="63"/>
        <v/>
      </c>
    </row>
    <row r="3941" spans="3:3" ht="15" customHeight="1">
      <c r="C3941" s="97" t="str">
        <f t="shared" si="63"/>
        <v/>
      </c>
    </row>
    <row r="3942" spans="3:3" ht="15" customHeight="1">
      <c r="C3942" s="97" t="str">
        <f t="shared" si="63"/>
        <v/>
      </c>
    </row>
    <row r="3943" spans="3:3" ht="15" customHeight="1">
      <c r="C3943" s="97" t="str">
        <f t="shared" si="63"/>
        <v/>
      </c>
    </row>
    <row r="3944" spans="3:3" ht="15" customHeight="1">
      <c r="C3944" s="97" t="str">
        <f t="shared" si="63"/>
        <v/>
      </c>
    </row>
    <row r="3945" spans="3:3" ht="15" customHeight="1">
      <c r="C3945" s="97" t="str">
        <f t="shared" si="63"/>
        <v/>
      </c>
    </row>
    <row r="3946" spans="3:3" ht="15" customHeight="1">
      <c r="C3946" s="97" t="str">
        <f t="shared" si="63"/>
        <v/>
      </c>
    </row>
    <row r="3947" spans="3:3" ht="15" customHeight="1">
      <c r="C3947" s="97" t="str">
        <f t="shared" si="63"/>
        <v/>
      </c>
    </row>
    <row r="3948" spans="3:3" ht="15" customHeight="1">
      <c r="C3948" s="97" t="str">
        <f t="shared" si="63"/>
        <v/>
      </c>
    </row>
    <row r="3949" spans="3:3" ht="15" customHeight="1">
      <c r="C3949" s="97" t="str">
        <f t="shared" si="63"/>
        <v/>
      </c>
    </row>
    <row r="3950" spans="3:3" ht="15" customHeight="1">
      <c r="C3950" s="97" t="str">
        <f t="shared" si="63"/>
        <v/>
      </c>
    </row>
    <row r="3951" spans="3:3" ht="15" customHeight="1">
      <c r="C3951" s="97" t="str">
        <f t="shared" si="63"/>
        <v/>
      </c>
    </row>
    <row r="3952" spans="3:3" ht="15" customHeight="1">
      <c r="C3952" s="97" t="str">
        <f t="shared" si="63"/>
        <v/>
      </c>
    </row>
    <row r="3953" spans="3:3" ht="15" customHeight="1">
      <c r="C3953" s="97" t="str">
        <f t="shared" si="63"/>
        <v/>
      </c>
    </row>
    <row r="3954" spans="3:3" ht="15" customHeight="1">
      <c r="C3954" s="97" t="str">
        <f t="shared" si="63"/>
        <v/>
      </c>
    </row>
    <row r="3955" spans="3:3" ht="15" customHeight="1">
      <c r="C3955" s="97" t="str">
        <f t="shared" si="63"/>
        <v/>
      </c>
    </row>
    <row r="3956" spans="3:3" ht="15" customHeight="1">
      <c r="C3956" s="97" t="str">
        <f t="shared" si="63"/>
        <v/>
      </c>
    </row>
    <row r="3957" spans="3:3" ht="15" customHeight="1">
      <c r="C3957" s="97" t="str">
        <f t="shared" si="63"/>
        <v/>
      </c>
    </row>
    <row r="3958" spans="3:3" ht="15" customHeight="1">
      <c r="C3958" s="97" t="str">
        <f t="shared" si="63"/>
        <v/>
      </c>
    </row>
    <row r="3959" spans="3:3" ht="15" customHeight="1">
      <c r="C3959" s="97" t="str">
        <f t="shared" si="63"/>
        <v/>
      </c>
    </row>
    <row r="3960" spans="3:3" ht="15" customHeight="1">
      <c r="C3960" s="97" t="str">
        <f t="shared" si="63"/>
        <v/>
      </c>
    </row>
    <row r="3961" spans="3:3" ht="15" customHeight="1">
      <c r="C3961" s="97" t="str">
        <f t="shared" si="63"/>
        <v/>
      </c>
    </row>
    <row r="3962" spans="3:3" ht="15" customHeight="1">
      <c r="C3962" s="97" t="str">
        <f t="shared" si="63"/>
        <v/>
      </c>
    </row>
    <row r="3963" spans="3:3" ht="15" customHeight="1">
      <c r="C3963" s="97" t="str">
        <f t="shared" si="63"/>
        <v/>
      </c>
    </row>
    <row r="3964" spans="3:3" ht="15" customHeight="1">
      <c r="C3964" s="97" t="str">
        <f t="shared" si="63"/>
        <v/>
      </c>
    </row>
    <row r="3965" spans="3:3" ht="15" customHeight="1">
      <c r="C3965" s="97" t="str">
        <f t="shared" si="63"/>
        <v/>
      </c>
    </row>
    <row r="3966" spans="3:3" ht="15" customHeight="1">
      <c r="C3966" s="97" t="str">
        <f t="shared" si="63"/>
        <v/>
      </c>
    </row>
    <row r="3967" spans="3:3" ht="15" customHeight="1">
      <c r="C3967" s="97" t="str">
        <f t="shared" si="63"/>
        <v/>
      </c>
    </row>
    <row r="3968" spans="3:3" ht="15" customHeight="1">
      <c r="C3968" s="97" t="str">
        <f t="shared" si="63"/>
        <v/>
      </c>
    </row>
    <row r="3969" spans="3:3" ht="15" customHeight="1">
      <c r="C3969" s="97" t="str">
        <f t="shared" si="63"/>
        <v/>
      </c>
    </row>
    <row r="3970" spans="3:3" ht="15" customHeight="1">
      <c r="C3970" s="97" t="str">
        <f t="shared" si="63"/>
        <v/>
      </c>
    </row>
    <row r="3971" spans="3:3" ht="15" customHeight="1">
      <c r="C3971" s="97" t="str">
        <f t="shared" si="63"/>
        <v/>
      </c>
    </row>
    <row r="3972" spans="3:3" ht="15" customHeight="1">
      <c r="C3972" s="97" t="str">
        <f t="shared" si="63"/>
        <v/>
      </c>
    </row>
    <row r="3973" spans="3:3" ht="15" customHeight="1">
      <c r="C3973" s="97" t="str">
        <f t="shared" si="63"/>
        <v/>
      </c>
    </row>
    <row r="3974" spans="3:3" ht="15" customHeight="1">
      <c r="C3974" s="97" t="str">
        <f t="shared" si="63"/>
        <v/>
      </c>
    </row>
    <row r="3975" spans="3:3" ht="15" customHeight="1">
      <c r="C3975" s="97" t="str">
        <f t="shared" si="63"/>
        <v/>
      </c>
    </row>
    <row r="3976" spans="3:3" ht="15" customHeight="1">
      <c r="C3976" s="97" t="str">
        <f t="shared" si="63"/>
        <v/>
      </c>
    </row>
    <row r="3977" spans="3:3" ht="15" customHeight="1">
      <c r="C3977" s="97" t="str">
        <f t="shared" si="63"/>
        <v/>
      </c>
    </row>
    <row r="3978" spans="3:3" ht="15" customHeight="1">
      <c r="C3978" s="97" t="str">
        <f t="shared" si="63"/>
        <v/>
      </c>
    </row>
    <row r="3979" spans="3:3" ht="15" customHeight="1">
      <c r="C3979" s="97" t="str">
        <f t="shared" si="63"/>
        <v/>
      </c>
    </row>
    <row r="3980" spans="3:3" ht="15" customHeight="1">
      <c r="C3980" s="97" t="str">
        <f t="shared" si="63"/>
        <v/>
      </c>
    </row>
    <row r="3981" spans="3:3" ht="15" customHeight="1">
      <c r="C3981" s="97" t="str">
        <f t="shared" si="63"/>
        <v/>
      </c>
    </row>
    <row r="3982" spans="3:3" ht="15" customHeight="1">
      <c r="C3982" s="97" t="str">
        <f t="shared" si="63"/>
        <v/>
      </c>
    </row>
    <row r="3983" spans="3:3" ht="15" customHeight="1">
      <c r="C3983" s="97" t="str">
        <f t="shared" si="63"/>
        <v/>
      </c>
    </row>
    <row r="3984" spans="3:3" ht="15" customHeight="1">
      <c r="C3984" s="97" t="str">
        <f t="shared" si="63"/>
        <v/>
      </c>
    </row>
    <row r="3985" spans="3:3" ht="15" customHeight="1">
      <c r="C3985" s="97" t="str">
        <f t="shared" ref="C3985:C4048" si="64">IF(B3985&lt;&gt;"",TEXT(WEEKDAY(B3985),"dddd"),"")</f>
        <v/>
      </c>
    </row>
    <row r="3986" spans="3:3" ht="15" customHeight="1">
      <c r="C3986" s="97" t="str">
        <f t="shared" si="64"/>
        <v/>
      </c>
    </row>
    <row r="3987" spans="3:3" ht="15" customHeight="1">
      <c r="C3987" s="97" t="str">
        <f t="shared" si="64"/>
        <v/>
      </c>
    </row>
    <row r="3988" spans="3:3" ht="15" customHeight="1">
      <c r="C3988" s="97" t="str">
        <f t="shared" si="64"/>
        <v/>
      </c>
    </row>
    <row r="3989" spans="3:3" ht="15" customHeight="1">
      <c r="C3989" s="97" t="str">
        <f t="shared" si="64"/>
        <v/>
      </c>
    </row>
    <row r="3990" spans="3:3" ht="15" customHeight="1">
      <c r="C3990" s="97" t="str">
        <f t="shared" si="64"/>
        <v/>
      </c>
    </row>
    <row r="3991" spans="3:3" ht="15" customHeight="1">
      <c r="C3991" s="97" t="str">
        <f t="shared" si="64"/>
        <v/>
      </c>
    </row>
    <row r="3992" spans="3:3" ht="15" customHeight="1">
      <c r="C3992" s="97" t="str">
        <f t="shared" si="64"/>
        <v/>
      </c>
    </row>
    <row r="3993" spans="3:3" ht="15" customHeight="1">
      <c r="C3993" s="97" t="str">
        <f t="shared" si="64"/>
        <v/>
      </c>
    </row>
    <row r="3994" spans="3:3" ht="15" customHeight="1">
      <c r="C3994" s="97" t="str">
        <f t="shared" si="64"/>
        <v/>
      </c>
    </row>
    <row r="3995" spans="3:3" ht="15" customHeight="1">
      <c r="C3995" s="97" t="str">
        <f t="shared" si="64"/>
        <v/>
      </c>
    </row>
    <row r="3996" spans="3:3" ht="15" customHeight="1">
      <c r="C3996" s="97" t="str">
        <f t="shared" si="64"/>
        <v/>
      </c>
    </row>
    <row r="3997" spans="3:3" ht="15" customHeight="1">
      <c r="C3997" s="97" t="str">
        <f t="shared" si="64"/>
        <v/>
      </c>
    </row>
    <row r="3998" spans="3:3" ht="15" customHeight="1">
      <c r="C3998" s="97" t="str">
        <f t="shared" si="64"/>
        <v/>
      </c>
    </row>
    <row r="3999" spans="3:3" ht="15" customHeight="1">
      <c r="C3999" s="97" t="str">
        <f t="shared" si="64"/>
        <v/>
      </c>
    </row>
    <row r="4000" spans="3:3" ht="15" customHeight="1">
      <c r="C4000" s="97" t="str">
        <f t="shared" si="64"/>
        <v/>
      </c>
    </row>
    <row r="4001" spans="3:3" ht="15" customHeight="1">
      <c r="C4001" s="97" t="str">
        <f t="shared" si="64"/>
        <v/>
      </c>
    </row>
    <row r="4002" spans="3:3" ht="15" customHeight="1">
      <c r="C4002" s="97" t="str">
        <f t="shared" si="64"/>
        <v/>
      </c>
    </row>
    <row r="4003" spans="3:3" ht="15" customHeight="1">
      <c r="C4003" s="97" t="str">
        <f t="shared" si="64"/>
        <v/>
      </c>
    </row>
    <row r="4004" spans="3:3" ht="15" customHeight="1">
      <c r="C4004" s="97" t="str">
        <f t="shared" si="64"/>
        <v/>
      </c>
    </row>
    <row r="4005" spans="3:3" ht="15" customHeight="1">
      <c r="C4005" s="97" t="str">
        <f t="shared" si="64"/>
        <v/>
      </c>
    </row>
    <row r="4006" spans="3:3" ht="15" customHeight="1">
      <c r="C4006" s="97" t="str">
        <f t="shared" si="64"/>
        <v/>
      </c>
    </row>
    <row r="4007" spans="3:3" ht="15" customHeight="1">
      <c r="C4007" s="97" t="str">
        <f t="shared" si="64"/>
        <v/>
      </c>
    </row>
    <row r="4008" spans="3:3" ht="15" customHeight="1">
      <c r="C4008" s="97" t="str">
        <f t="shared" si="64"/>
        <v/>
      </c>
    </row>
    <row r="4009" spans="3:3" ht="15" customHeight="1">
      <c r="C4009" s="97" t="str">
        <f t="shared" si="64"/>
        <v/>
      </c>
    </row>
    <row r="4010" spans="3:3" ht="15" customHeight="1">
      <c r="C4010" s="97" t="str">
        <f t="shared" si="64"/>
        <v/>
      </c>
    </row>
    <row r="4011" spans="3:3" ht="15" customHeight="1">
      <c r="C4011" s="97" t="str">
        <f t="shared" si="64"/>
        <v/>
      </c>
    </row>
    <row r="4012" spans="3:3" ht="15" customHeight="1">
      <c r="C4012" s="97" t="str">
        <f t="shared" si="64"/>
        <v/>
      </c>
    </row>
    <row r="4013" spans="3:3" ht="15" customHeight="1">
      <c r="C4013" s="97" t="str">
        <f t="shared" si="64"/>
        <v/>
      </c>
    </row>
    <row r="4014" spans="3:3" ht="15" customHeight="1">
      <c r="C4014" s="97" t="str">
        <f t="shared" si="64"/>
        <v/>
      </c>
    </row>
    <row r="4015" spans="3:3" ht="15" customHeight="1">
      <c r="C4015" s="97" t="str">
        <f t="shared" si="64"/>
        <v/>
      </c>
    </row>
    <row r="4016" spans="3:3" ht="15" customHeight="1">
      <c r="C4016" s="97" t="str">
        <f t="shared" si="64"/>
        <v/>
      </c>
    </row>
    <row r="4017" spans="3:3" ht="15" customHeight="1">
      <c r="C4017" s="97" t="str">
        <f t="shared" si="64"/>
        <v/>
      </c>
    </row>
    <row r="4018" spans="3:3" ht="15" customHeight="1">
      <c r="C4018" s="97" t="str">
        <f t="shared" si="64"/>
        <v/>
      </c>
    </row>
    <row r="4019" spans="3:3" ht="15" customHeight="1">
      <c r="C4019" s="97" t="str">
        <f t="shared" si="64"/>
        <v/>
      </c>
    </row>
    <row r="4020" spans="3:3" ht="15" customHeight="1">
      <c r="C4020" s="97" t="str">
        <f t="shared" si="64"/>
        <v/>
      </c>
    </row>
    <row r="4021" spans="3:3" ht="15" customHeight="1">
      <c r="C4021" s="97" t="str">
        <f t="shared" si="64"/>
        <v/>
      </c>
    </row>
    <row r="4022" spans="3:3" ht="15" customHeight="1">
      <c r="C4022" s="97" t="str">
        <f t="shared" si="64"/>
        <v/>
      </c>
    </row>
    <row r="4023" spans="3:3" ht="15" customHeight="1">
      <c r="C4023" s="97" t="str">
        <f t="shared" si="64"/>
        <v/>
      </c>
    </row>
    <row r="4024" spans="3:3" ht="15" customHeight="1">
      <c r="C4024" s="97" t="str">
        <f t="shared" si="64"/>
        <v/>
      </c>
    </row>
    <row r="4025" spans="3:3" ht="15" customHeight="1">
      <c r="C4025" s="97" t="str">
        <f t="shared" si="64"/>
        <v/>
      </c>
    </row>
    <row r="4026" spans="3:3" ht="15" customHeight="1">
      <c r="C4026" s="97" t="str">
        <f t="shared" si="64"/>
        <v/>
      </c>
    </row>
    <row r="4027" spans="3:3" ht="15" customHeight="1">
      <c r="C4027" s="97" t="str">
        <f t="shared" si="64"/>
        <v/>
      </c>
    </row>
    <row r="4028" spans="3:3" ht="15" customHeight="1">
      <c r="C4028" s="97" t="str">
        <f t="shared" si="64"/>
        <v/>
      </c>
    </row>
    <row r="4029" spans="3:3" ht="15" customHeight="1">
      <c r="C4029" s="97" t="str">
        <f t="shared" si="64"/>
        <v/>
      </c>
    </row>
    <row r="4030" spans="3:3" ht="15" customHeight="1">
      <c r="C4030" s="97" t="str">
        <f t="shared" si="64"/>
        <v/>
      </c>
    </row>
    <row r="4031" spans="3:3" ht="15" customHeight="1">
      <c r="C4031" s="97" t="str">
        <f t="shared" si="64"/>
        <v/>
      </c>
    </row>
    <row r="4032" spans="3:3" ht="15" customHeight="1">
      <c r="C4032" s="97" t="str">
        <f t="shared" si="64"/>
        <v/>
      </c>
    </row>
    <row r="4033" spans="3:3" ht="15" customHeight="1">
      <c r="C4033" s="97" t="str">
        <f t="shared" si="64"/>
        <v/>
      </c>
    </row>
    <row r="4034" spans="3:3" ht="15" customHeight="1">
      <c r="C4034" s="97" t="str">
        <f t="shared" si="64"/>
        <v/>
      </c>
    </row>
    <row r="4035" spans="3:3" ht="15" customHeight="1">
      <c r="C4035" s="97" t="str">
        <f t="shared" si="64"/>
        <v/>
      </c>
    </row>
    <row r="4036" spans="3:3" ht="15" customHeight="1">
      <c r="C4036" s="97" t="str">
        <f t="shared" si="64"/>
        <v/>
      </c>
    </row>
    <row r="4037" spans="3:3" ht="15" customHeight="1">
      <c r="C4037" s="97" t="str">
        <f t="shared" si="64"/>
        <v/>
      </c>
    </row>
    <row r="4038" spans="3:3" ht="15" customHeight="1">
      <c r="C4038" s="97" t="str">
        <f t="shared" si="64"/>
        <v/>
      </c>
    </row>
    <row r="4039" spans="3:3" ht="15" customHeight="1">
      <c r="C4039" s="97" t="str">
        <f t="shared" si="64"/>
        <v/>
      </c>
    </row>
    <row r="4040" spans="3:3" ht="15" customHeight="1">
      <c r="C4040" s="97" t="str">
        <f t="shared" si="64"/>
        <v/>
      </c>
    </row>
    <row r="4041" spans="3:3" ht="15" customHeight="1">
      <c r="C4041" s="97" t="str">
        <f t="shared" si="64"/>
        <v/>
      </c>
    </row>
    <row r="4042" spans="3:3" ht="15" customHeight="1">
      <c r="C4042" s="97" t="str">
        <f t="shared" si="64"/>
        <v/>
      </c>
    </row>
    <row r="4043" spans="3:3" ht="15" customHeight="1">
      <c r="C4043" s="97" t="str">
        <f t="shared" si="64"/>
        <v/>
      </c>
    </row>
    <row r="4044" spans="3:3" ht="15" customHeight="1">
      <c r="C4044" s="97" t="str">
        <f t="shared" si="64"/>
        <v/>
      </c>
    </row>
    <row r="4045" spans="3:3" ht="15" customHeight="1">
      <c r="C4045" s="97" t="str">
        <f t="shared" si="64"/>
        <v/>
      </c>
    </row>
    <row r="4046" spans="3:3" ht="15" customHeight="1">
      <c r="C4046" s="97" t="str">
        <f t="shared" si="64"/>
        <v/>
      </c>
    </row>
    <row r="4047" spans="3:3" ht="15" customHeight="1">
      <c r="C4047" s="97" t="str">
        <f t="shared" si="64"/>
        <v/>
      </c>
    </row>
    <row r="4048" spans="3:3" ht="15" customHeight="1">
      <c r="C4048" s="97" t="str">
        <f t="shared" si="64"/>
        <v/>
      </c>
    </row>
    <row r="4049" spans="3:3" ht="15" customHeight="1">
      <c r="C4049" s="97" t="str">
        <f t="shared" ref="C4049:C4112" si="65">IF(B4049&lt;&gt;"",TEXT(WEEKDAY(B4049),"dddd"),"")</f>
        <v/>
      </c>
    </row>
    <row r="4050" spans="3:3" ht="15" customHeight="1">
      <c r="C4050" s="97" t="str">
        <f t="shared" si="65"/>
        <v/>
      </c>
    </row>
    <row r="4051" spans="3:3" ht="15" customHeight="1">
      <c r="C4051" s="97" t="str">
        <f t="shared" si="65"/>
        <v/>
      </c>
    </row>
    <row r="4052" spans="3:3" ht="15" customHeight="1">
      <c r="C4052" s="97" t="str">
        <f t="shared" si="65"/>
        <v/>
      </c>
    </row>
    <row r="4053" spans="3:3" ht="15" customHeight="1">
      <c r="C4053" s="97" t="str">
        <f t="shared" si="65"/>
        <v/>
      </c>
    </row>
    <row r="4054" spans="3:3" ht="15" customHeight="1">
      <c r="C4054" s="97" t="str">
        <f t="shared" si="65"/>
        <v/>
      </c>
    </row>
    <row r="4055" spans="3:3" ht="15" customHeight="1">
      <c r="C4055" s="97" t="str">
        <f t="shared" si="65"/>
        <v/>
      </c>
    </row>
    <row r="4056" spans="3:3" ht="15" customHeight="1">
      <c r="C4056" s="97" t="str">
        <f t="shared" si="65"/>
        <v/>
      </c>
    </row>
    <row r="4057" spans="3:3" ht="15" customHeight="1">
      <c r="C4057" s="97" t="str">
        <f t="shared" si="65"/>
        <v/>
      </c>
    </row>
    <row r="4058" spans="3:3" ht="15" customHeight="1">
      <c r="C4058" s="97" t="str">
        <f t="shared" si="65"/>
        <v/>
      </c>
    </row>
    <row r="4059" spans="3:3" ht="15" customHeight="1">
      <c r="C4059" s="97" t="str">
        <f t="shared" si="65"/>
        <v/>
      </c>
    </row>
    <row r="4060" spans="3:3" ht="15" customHeight="1">
      <c r="C4060" s="97" t="str">
        <f t="shared" si="65"/>
        <v/>
      </c>
    </row>
    <row r="4061" spans="3:3" ht="15" customHeight="1">
      <c r="C4061" s="97" t="str">
        <f t="shared" si="65"/>
        <v/>
      </c>
    </row>
    <row r="4062" spans="3:3" ht="15" customHeight="1">
      <c r="C4062" s="97" t="str">
        <f t="shared" si="65"/>
        <v/>
      </c>
    </row>
    <row r="4063" spans="3:3" ht="15" customHeight="1">
      <c r="C4063" s="97" t="str">
        <f t="shared" si="65"/>
        <v/>
      </c>
    </row>
    <row r="4064" spans="3:3" ht="15" customHeight="1">
      <c r="C4064" s="97" t="str">
        <f t="shared" si="65"/>
        <v/>
      </c>
    </row>
    <row r="4065" spans="3:3" ht="15" customHeight="1">
      <c r="C4065" s="97" t="str">
        <f t="shared" si="65"/>
        <v/>
      </c>
    </row>
    <row r="4066" spans="3:3" ht="15" customHeight="1">
      <c r="C4066" s="97" t="str">
        <f t="shared" si="65"/>
        <v/>
      </c>
    </row>
    <row r="4067" spans="3:3" ht="15" customHeight="1">
      <c r="C4067" s="97" t="str">
        <f t="shared" si="65"/>
        <v/>
      </c>
    </row>
    <row r="4068" spans="3:3" ht="15" customHeight="1">
      <c r="C4068" s="97" t="str">
        <f t="shared" si="65"/>
        <v/>
      </c>
    </row>
    <row r="4069" spans="3:3" ht="15" customHeight="1">
      <c r="C4069" s="97" t="str">
        <f t="shared" si="65"/>
        <v/>
      </c>
    </row>
    <row r="4070" spans="3:3" ht="15" customHeight="1">
      <c r="C4070" s="97" t="str">
        <f t="shared" si="65"/>
        <v/>
      </c>
    </row>
    <row r="4071" spans="3:3" ht="15" customHeight="1">
      <c r="C4071" s="97" t="str">
        <f t="shared" si="65"/>
        <v/>
      </c>
    </row>
    <row r="4072" spans="3:3" ht="15" customHeight="1">
      <c r="C4072" s="97" t="str">
        <f t="shared" si="65"/>
        <v/>
      </c>
    </row>
    <row r="4073" spans="3:3" ht="15" customHeight="1">
      <c r="C4073" s="97" t="str">
        <f t="shared" si="65"/>
        <v/>
      </c>
    </row>
    <row r="4074" spans="3:3" ht="15" customHeight="1">
      <c r="C4074" s="97" t="str">
        <f t="shared" si="65"/>
        <v/>
      </c>
    </row>
    <row r="4075" spans="3:3" ht="15" customHeight="1">
      <c r="C4075" s="97" t="str">
        <f t="shared" si="65"/>
        <v/>
      </c>
    </row>
    <row r="4076" spans="3:3" ht="15" customHeight="1">
      <c r="C4076" s="97" t="str">
        <f t="shared" si="65"/>
        <v/>
      </c>
    </row>
    <row r="4077" spans="3:3" ht="15" customHeight="1">
      <c r="C4077" s="97" t="str">
        <f t="shared" si="65"/>
        <v/>
      </c>
    </row>
    <row r="4078" spans="3:3" ht="15" customHeight="1">
      <c r="C4078" s="97" t="str">
        <f t="shared" si="65"/>
        <v/>
      </c>
    </row>
    <row r="4079" spans="3:3" ht="15" customHeight="1">
      <c r="C4079" s="97" t="str">
        <f t="shared" si="65"/>
        <v/>
      </c>
    </row>
    <row r="4080" spans="3:3" ht="15" customHeight="1">
      <c r="C4080" s="97" t="str">
        <f t="shared" si="65"/>
        <v/>
      </c>
    </row>
    <row r="4081" spans="3:3" ht="15" customHeight="1">
      <c r="C4081" s="97" t="str">
        <f t="shared" si="65"/>
        <v/>
      </c>
    </row>
    <row r="4082" spans="3:3" ht="15" customHeight="1">
      <c r="C4082" s="97" t="str">
        <f t="shared" si="65"/>
        <v/>
      </c>
    </row>
    <row r="4083" spans="3:3" ht="15" customHeight="1">
      <c r="C4083" s="97" t="str">
        <f t="shared" si="65"/>
        <v/>
      </c>
    </row>
    <row r="4084" spans="3:3" ht="15" customHeight="1">
      <c r="C4084" s="97" t="str">
        <f t="shared" si="65"/>
        <v/>
      </c>
    </row>
    <row r="4085" spans="3:3" ht="15" customHeight="1">
      <c r="C4085" s="97" t="str">
        <f t="shared" si="65"/>
        <v/>
      </c>
    </row>
    <row r="4086" spans="3:3" ht="15" customHeight="1">
      <c r="C4086" s="97" t="str">
        <f t="shared" si="65"/>
        <v/>
      </c>
    </row>
    <row r="4087" spans="3:3" ht="15" customHeight="1">
      <c r="C4087" s="97" t="str">
        <f t="shared" si="65"/>
        <v/>
      </c>
    </row>
    <row r="4088" spans="3:3" ht="15" customHeight="1">
      <c r="C4088" s="97" t="str">
        <f t="shared" si="65"/>
        <v/>
      </c>
    </row>
    <row r="4089" spans="3:3" ht="15" customHeight="1">
      <c r="C4089" s="97" t="str">
        <f t="shared" si="65"/>
        <v/>
      </c>
    </row>
    <row r="4090" spans="3:3" ht="15" customHeight="1">
      <c r="C4090" s="97" t="str">
        <f t="shared" si="65"/>
        <v/>
      </c>
    </row>
    <row r="4091" spans="3:3" ht="15" customHeight="1">
      <c r="C4091" s="97" t="str">
        <f t="shared" si="65"/>
        <v/>
      </c>
    </row>
    <row r="4092" spans="3:3" ht="15" customHeight="1">
      <c r="C4092" s="97" t="str">
        <f t="shared" si="65"/>
        <v/>
      </c>
    </row>
    <row r="4093" spans="3:3" ht="15" customHeight="1">
      <c r="C4093" s="97" t="str">
        <f t="shared" si="65"/>
        <v/>
      </c>
    </row>
    <row r="4094" spans="3:3" ht="15" customHeight="1">
      <c r="C4094" s="97" t="str">
        <f t="shared" si="65"/>
        <v/>
      </c>
    </row>
    <row r="4095" spans="3:3" ht="15" customHeight="1">
      <c r="C4095" s="97" t="str">
        <f t="shared" si="65"/>
        <v/>
      </c>
    </row>
    <row r="4096" spans="3:3" ht="15" customHeight="1">
      <c r="C4096" s="97" t="str">
        <f t="shared" si="65"/>
        <v/>
      </c>
    </row>
    <row r="4097" spans="3:3" ht="15" customHeight="1">
      <c r="C4097" s="97" t="str">
        <f t="shared" si="65"/>
        <v/>
      </c>
    </row>
    <row r="4098" spans="3:3" ht="15" customHeight="1">
      <c r="C4098" s="97" t="str">
        <f t="shared" si="65"/>
        <v/>
      </c>
    </row>
    <row r="4099" spans="3:3" ht="15" customHeight="1">
      <c r="C4099" s="97" t="str">
        <f t="shared" si="65"/>
        <v/>
      </c>
    </row>
    <row r="4100" spans="3:3" ht="15" customHeight="1">
      <c r="C4100" s="97" t="str">
        <f t="shared" si="65"/>
        <v/>
      </c>
    </row>
    <row r="4101" spans="3:3" ht="15" customHeight="1">
      <c r="C4101" s="97" t="str">
        <f t="shared" si="65"/>
        <v/>
      </c>
    </row>
    <row r="4102" spans="3:3" ht="15" customHeight="1">
      <c r="C4102" s="97" t="str">
        <f t="shared" si="65"/>
        <v/>
      </c>
    </row>
    <row r="4103" spans="3:3" ht="15" customHeight="1">
      <c r="C4103" s="97" t="str">
        <f t="shared" si="65"/>
        <v/>
      </c>
    </row>
    <row r="4104" spans="3:3" ht="15" customHeight="1">
      <c r="C4104" s="97" t="str">
        <f t="shared" si="65"/>
        <v/>
      </c>
    </row>
    <row r="4105" spans="3:3" ht="15" customHeight="1">
      <c r="C4105" s="97" t="str">
        <f t="shared" si="65"/>
        <v/>
      </c>
    </row>
    <row r="4106" spans="3:3" ht="15" customHeight="1">
      <c r="C4106" s="97" t="str">
        <f t="shared" si="65"/>
        <v/>
      </c>
    </row>
    <row r="4107" spans="3:3" ht="15" customHeight="1">
      <c r="C4107" s="97" t="str">
        <f t="shared" si="65"/>
        <v/>
      </c>
    </row>
    <row r="4108" spans="3:3" ht="15" customHeight="1">
      <c r="C4108" s="97" t="str">
        <f t="shared" si="65"/>
        <v/>
      </c>
    </row>
    <row r="4109" spans="3:3" ht="15" customHeight="1">
      <c r="C4109" s="97" t="str">
        <f t="shared" si="65"/>
        <v/>
      </c>
    </row>
    <row r="4110" spans="3:3" ht="15" customHeight="1">
      <c r="C4110" s="97" t="str">
        <f t="shared" si="65"/>
        <v/>
      </c>
    </row>
    <row r="4111" spans="3:3" ht="15" customHeight="1">
      <c r="C4111" s="97" t="str">
        <f t="shared" si="65"/>
        <v/>
      </c>
    </row>
    <row r="4112" spans="3:3" ht="15" customHeight="1">
      <c r="C4112" s="97" t="str">
        <f t="shared" si="65"/>
        <v/>
      </c>
    </row>
    <row r="4113" spans="3:3" ht="15" customHeight="1">
      <c r="C4113" s="97" t="str">
        <f t="shared" ref="C4113:C4176" si="66">IF(B4113&lt;&gt;"",TEXT(WEEKDAY(B4113),"dddd"),"")</f>
        <v/>
      </c>
    </row>
    <row r="4114" spans="3:3" ht="15" customHeight="1">
      <c r="C4114" s="97" t="str">
        <f t="shared" si="66"/>
        <v/>
      </c>
    </row>
    <row r="4115" spans="3:3" ht="15" customHeight="1">
      <c r="C4115" s="97" t="str">
        <f t="shared" si="66"/>
        <v/>
      </c>
    </row>
    <row r="4116" spans="3:3" ht="15" customHeight="1">
      <c r="C4116" s="97" t="str">
        <f t="shared" si="66"/>
        <v/>
      </c>
    </row>
    <row r="4117" spans="3:3" ht="15" customHeight="1">
      <c r="C4117" s="97" t="str">
        <f t="shared" si="66"/>
        <v/>
      </c>
    </row>
    <row r="4118" spans="3:3" ht="15" customHeight="1">
      <c r="C4118" s="97" t="str">
        <f t="shared" si="66"/>
        <v/>
      </c>
    </row>
    <row r="4119" spans="3:3" ht="15" customHeight="1">
      <c r="C4119" s="97" t="str">
        <f t="shared" si="66"/>
        <v/>
      </c>
    </row>
    <row r="4120" spans="3:3" ht="15" customHeight="1">
      <c r="C4120" s="97" t="str">
        <f t="shared" si="66"/>
        <v/>
      </c>
    </row>
    <row r="4121" spans="3:3" ht="15" customHeight="1">
      <c r="C4121" s="97" t="str">
        <f t="shared" si="66"/>
        <v/>
      </c>
    </row>
    <row r="4122" spans="3:3" ht="15" customHeight="1">
      <c r="C4122" s="97" t="str">
        <f t="shared" si="66"/>
        <v/>
      </c>
    </row>
    <row r="4123" spans="3:3" ht="15" customHeight="1">
      <c r="C4123" s="97" t="str">
        <f t="shared" si="66"/>
        <v/>
      </c>
    </row>
    <row r="4124" spans="3:3" ht="15" customHeight="1">
      <c r="C4124" s="97" t="str">
        <f t="shared" si="66"/>
        <v/>
      </c>
    </row>
    <row r="4125" spans="3:3" ht="15" customHeight="1">
      <c r="C4125" s="97" t="str">
        <f t="shared" si="66"/>
        <v/>
      </c>
    </row>
    <row r="4126" spans="3:3" ht="15" customHeight="1">
      <c r="C4126" s="97" t="str">
        <f t="shared" si="66"/>
        <v/>
      </c>
    </row>
    <row r="4127" spans="3:3" ht="15" customHeight="1">
      <c r="C4127" s="97" t="str">
        <f t="shared" si="66"/>
        <v/>
      </c>
    </row>
    <row r="4128" spans="3:3" ht="15" customHeight="1">
      <c r="C4128" s="97" t="str">
        <f t="shared" si="66"/>
        <v/>
      </c>
    </row>
    <row r="4129" spans="3:3" ht="15" customHeight="1">
      <c r="C4129" s="97" t="str">
        <f t="shared" si="66"/>
        <v/>
      </c>
    </row>
    <row r="4130" spans="3:3" ht="15" customHeight="1">
      <c r="C4130" s="97" t="str">
        <f t="shared" si="66"/>
        <v/>
      </c>
    </row>
    <row r="4131" spans="3:3" ht="15" customHeight="1">
      <c r="C4131" s="97" t="str">
        <f t="shared" si="66"/>
        <v/>
      </c>
    </row>
    <row r="4132" spans="3:3" ht="15" customHeight="1">
      <c r="C4132" s="97" t="str">
        <f t="shared" si="66"/>
        <v/>
      </c>
    </row>
    <row r="4133" spans="3:3" ht="15" customHeight="1">
      <c r="C4133" s="97" t="str">
        <f t="shared" si="66"/>
        <v/>
      </c>
    </row>
    <row r="4134" spans="3:3" ht="15" customHeight="1">
      <c r="C4134" s="97" t="str">
        <f t="shared" si="66"/>
        <v/>
      </c>
    </row>
    <row r="4135" spans="3:3" ht="15" customHeight="1">
      <c r="C4135" s="97" t="str">
        <f t="shared" si="66"/>
        <v/>
      </c>
    </row>
    <row r="4136" spans="3:3" ht="15" customHeight="1">
      <c r="C4136" s="97" t="str">
        <f t="shared" si="66"/>
        <v/>
      </c>
    </row>
    <row r="4137" spans="3:3" ht="15" customHeight="1">
      <c r="C4137" s="97" t="str">
        <f t="shared" si="66"/>
        <v/>
      </c>
    </row>
    <row r="4138" spans="3:3" ht="15" customHeight="1">
      <c r="C4138" s="97" t="str">
        <f t="shared" si="66"/>
        <v/>
      </c>
    </row>
    <row r="4139" spans="3:3" ht="15" customHeight="1">
      <c r="C4139" s="97" t="str">
        <f t="shared" si="66"/>
        <v/>
      </c>
    </row>
    <row r="4140" spans="3:3" ht="15" customHeight="1">
      <c r="C4140" s="97" t="str">
        <f t="shared" si="66"/>
        <v/>
      </c>
    </row>
    <row r="4141" spans="3:3" ht="15" customHeight="1">
      <c r="C4141" s="97" t="str">
        <f t="shared" si="66"/>
        <v/>
      </c>
    </row>
    <row r="4142" spans="3:3" ht="15" customHeight="1">
      <c r="C4142" s="97" t="str">
        <f t="shared" si="66"/>
        <v/>
      </c>
    </row>
    <row r="4143" spans="3:3" ht="15" customHeight="1">
      <c r="C4143" s="97" t="str">
        <f t="shared" si="66"/>
        <v/>
      </c>
    </row>
    <row r="4144" spans="3:3" ht="15" customHeight="1">
      <c r="C4144" s="97" t="str">
        <f t="shared" si="66"/>
        <v/>
      </c>
    </row>
    <row r="4145" spans="3:3" ht="15" customHeight="1">
      <c r="C4145" s="97" t="str">
        <f t="shared" si="66"/>
        <v/>
      </c>
    </row>
    <row r="4146" spans="3:3" ht="15" customHeight="1">
      <c r="C4146" s="97" t="str">
        <f t="shared" si="66"/>
        <v/>
      </c>
    </row>
    <row r="4147" spans="3:3" ht="15" customHeight="1">
      <c r="C4147" s="97" t="str">
        <f t="shared" si="66"/>
        <v/>
      </c>
    </row>
    <row r="4148" spans="3:3" ht="15" customHeight="1">
      <c r="C4148" s="97" t="str">
        <f t="shared" si="66"/>
        <v/>
      </c>
    </row>
    <row r="4149" spans="3:3" ht="15" customHeight="1">
      <c r="C4149" s="97" t="str">
        <f t="shared" si="66"/>
        <v/>
      </c>
    </row>
    <row r="4150" spans="3:3" ht="15" customHeight="1">
      <c r="C4150" s="97" t="str">
        <f t="shared" si="66"/>
        <v/>
      </c>
    </row>
    <row r="4151" spans="3:3" ht="15" customHeight="1">
      <c r="C4151" s="97" t="str">
        <f t="shared" si="66"/>
        <v/>
      </c>
    </row>
    <row r="4152" spans="3:3" ht="15" customHeight="1">
      <c r="C4152" s="97" t="str">
        <f t="shared" si="66"/>
        <v/>
      </c>
    </row>
    <row r="4153" spans="3:3" ht="15" customHeight="1">
      <c r="C4153" s="97" t="str">
        <f t="shared" si="66"/>
        <v/>
      </c>
    </row>
    <row r="4154" spans="3:3" ht="15" customHeight="1">
      <c r="C4154" s="97" t="str">
        <f t="shared" si="66"/>
        <v/>
      </c>
    </row>
    <row r="4155" spans="3:3" ht="15" customHeight="1">
      <c r="C4155" s="97" t="str">
        <f t="shared" si="66"/>
        <v/>
      </c>
    </row>
    <row r="4156" spans="3:3" ht="15" customHeight="1">
      <c r="C4156" s="97" t="str">
        <f t="shared" si="66"/>
        <v/>
      </c>
    </row>
    <row r="4157" spans="3:3" ht="15" customHeight="1">
      <c r="C4157" s="97" t="str">
        <f t="shared" si="66"/>
        <v/>
      </c>
    </row>
    <row r="4158" spans="3:3" ht="15" customHeight="1">
      <c r="C4158" s="97" t="str">
        <f t="shared" si="66"/>
        <v/>
      </c>
    </row>
    <row r="4159" spans="3:3" ht="15" customHeight="1">
      <c r="C4159" s="97" t="str">
        <f t="shared" si="66"/>
        <v/>
      </c>
    </row>
    <row r="4160" spans="3:3" ht="15" customHeight="1">
      <c r="C4160" s="97" t="str">
        <f t="shared" si="66"/>
        <v/>
      </c>
    </row>
    <row r="4161" spans="3:3" ht="15" customHeight="1">
      <c r="C4161" s="97" t="str">
        <f t="shared" si="66"/>
        <v/>
      </c>
    </row>
    <row r="4162" spans="3:3" ht="15" customHeight="1">
      <c r="C4162" s="97" t="str">
        <f t="shared" si="66"/>
        <v/>
      </c>
    </row>
    <row r="4163" spans="3:3" ht="15" customHeight="1">
      <c r="C4163" s="97" t="str">
        <f t="shared" si="66"/>
        <v/>
      </c>
    </row>
    <row r="4164" spans="3:3" ht="15" customHeight="1">
      <c r="C4164" s="97" t="str">
        <f t="shared" si="66"/>
        <v/>
      </c>
    </row>
    <row r="4165" spans="3:3" ht="15" customHeight="1">
      <c r="C4165" s="97" t="str">
        <f t="shared" si="66"/>
        <v/>
      </c>
    </row>
    <row r="4166" spans="3:3" ht="15" customHeight="1">
      <c r="C4166" s="97" t="str">
        <f t="shared" si="66"/>
        <v/>
      </c>
    </row>
    <row r="4167" spans="3:3" ht="15" customHeight="1">
      <c r="C4167" s="97" t="str">
        <f t="shared" si="66"/>
        <v/>
      </c>
    </row>
    <row r="4168" spans="3:3" ht="15" customHeight="1">
      <c r="C4168" s="97" t="str">
        <f t="shared" si="66"/>
        <v/>
      </c>
    </row>
    <row r="4169" spans="3:3" ht="15" customHeight="1">
      <c r="C4169" s="97" t="str">
        <f t="shared" si="66"/>
        <v/>
      </c>
    </row>
    <row r="4170" spans="3:3" ht="15" customHeight="1">
      <c r="C4170" s="97" t="str">
        <f t="shared" si="66"/>
        <v/>
      </c>
    </row>
    <row r="4171" spans="3:3" ht="15" customHeight="1">
      <c r="C4171" s="97" t="str">
        <f t="shared" si="66"/>
        <v/>
      </c>
    </row>
    <row r="4172" spans="3:3" ht="15" customHeight="1">
      <c r="C4172" s="97" t="str">
        <f t="shared" si="66"/>
        <v/>
      </c>
    </row>
    <row r="4173" spans="3:3" ht="15" customHeight="1">
      <c r="C4173" s="97" t="str">
        <f t="shared" si="66"/>
        <v/>
      </c>
    </row>
    <row r="4174" spans="3:3" ht="15" customHeight="1">
      <c r="C4174" s="97" t="str">
        <f t="shared" si="66"/>
        <v/>
      </c>
    </row>
    <row r="4175" spans="3:3" ht="15" customHeight="1">
      <c r="C4175" s="97" t="str">
        <f t="shared" si="66"/>
        <v/>
      </c>
    </row>
    <row r="4176" spans="3:3" ht="15" customHeight="1">
      <c r="C4176" s="97" t="str">
        <f t="shared" si="66"/>
        <v/>
      </c>
    </row>
    <row r="4177" spans="3:3" ht="15" customHeight="1">
      <c r="C4177" s="97" t="str">
        <f t="shared" ref="C4177:C4240" si="67">IF(B4177&lt;&gt;"",TEXT(WEEKDAY(B4177),"dddd"),"")</f>
        <v/>
      </c>
    </row>
    <row r="4178" spans="3:3" ht="15" customHeight="1">
      <c r="C4178" s="97" t="str">
        <f t="shared" si="67"/>
        <v/>
      </c>
    </row>
    <row r="4179" spans="3:3" ht="15" customHeight="1">
      <c r="C4179" s="97" t="str">
        <f t="shared" si="67"/>
        <v/>
      </c>
    </row>
    <row r="4180" spans="3:3" ht="15" customHeight="1">
      <c r="C4180" s="97" t="str">
        <f t="shared" si="67"/>
        <v/>
      </c>
    </row>
    <row r="4181" spans="3:3" ht="15" customHeight="1">
      <c r="C4181" s="97" t="str">
        <f t="shared" si="67"/>
        <v/>
      </c>
    </row>
    <row r="4182" spans="3:3" ht="15" customHeight="1">
      <c r="C4182" s="97" t="str">
        <f t="shared" si="67"/>
        <v/>
      </c>
    </row>
    <row r="4183" spans="3:3" ht="15" customHeight="1">
      <c r="C4183" s="97" t="str">
        <f t="shared" si="67"/>
        <v/>
      </c>
    </row>
    <row r="4184" spans="3:3" ht="15" customHeight="1">
      <c r="C4184" s="97" t="str">
        <f t="shared" si="67"/>
        <v/>
      </c>
    </row>
    <row r="4185" spans="3:3" ht="15" customHeight="1">
      <c r="C4185" s="97" t="str">
        <f t="shared" si="67"/>
        <v/>
      </c>
    </row>
    <row r="4186" spans="3:3" ht="15" customHeight="1">
      <c r="C4186" s="97" t="str">
        <f t="shared" si="67"/>
        <v/>
      </c>
    </row>
    <row r="4187" spans="3:3" ht="15" customHeight="1">
      <c r="C4187" s="97" t="str">
        <f t="shared" si="67"/>
        <v/>
      </c>
    </row>
    <row r="4188" spans="3:3" ht="15" customHeight="1">
      <c r="C4188" s="97" t="str">
        <f t="shared" si="67"/>
        <v/>
      </c>
    </row>
    <row r="4189" spans="3:3" ht="15" customHeight="1">
      <c r="C4189" s="97" t="str">
        <f t="shared" si="67"/>
        <v/>
      </c>
    </row>
    <row r="4190" spans="3:3" ht="15" customHeight="1">
      <c r="C4190" s="97" t="str">
        <f t="shared" si="67"/>
        <v/>
      </c>
    </row>
    <row r="4191" spans="3:3" ht="15" customHeight="1">
      <c r="C4191" s="97" t="str">
        <f t="shared" si="67"/>
        <v/>
      </c>
    </row>
    <row r="4192" spans="3:3" ht="15" customHeight="1">
      <c r="C4192" s="97" t="str">
        <f t="shared" si="67"/>
        <v/>
      </c>
    </row>
    <row r="4193" spans="3:3" ht="15" customHeight="1">
      <c r="C4193" s="97" t="str">
        <f t="shared" si="67"/>
        <v/>
      </c>
    </row>
    <row r="4194" spans="3:3" ht="15" customHeight="1">
      <c r="C4194" s="97" t="str">
        <f t="shared" si="67"/>
        <v/>
      </c>
    </row>
    <row r="4195" spans="3:3" ht="15" customHeight="1">
      <c r="C4195" s="97" t="str">
        <f t="shared" si="67"/>
        <v/>
      </c>
    </row>
    <row r="4196" spans="3:3" ht="15" customHeight="1">
      <c r="C4196" s="97" t="str">
        <f t="shared" si="67"/>
        <v/>
      </c>
    </row>
    <row r="4197" spans="3:3" ht="15" customHeight="1">
      <c r="C4197" s="97" t="str">
        <f t="shared" si="67"/>
        <v/>
      </c>
    </row>
    <row r="4198" spans="3:3" ht="15" customHeight="1">
      <c r="C4198" s="97" t="str">
        <f t="shared" si="67"/>
        <v/>
      </c>
    </row>
    <row r="4199" spans="3:3" ht="15" customHeight="1">
      <c r="C4199" s="97" t="str">
        <f t="shared" si="67"/>
        <v/>
      </c>
    </row>
    <row r="4200" spans="3:3" ht="15" customHeight="1">
      <c r="C4200" s="97" t="str">
        <f t="shared" si="67"/>
        <v/>
      </c>
    </row>
    <row r="4201" spans="3:3" ht="15" customHeight="1">
      <c r="C4201" s="97" t="str">
        <f t="shared" si="67"/>
        <v/>
      </c>
    </row>
    <row r="4202" spans="3:3" ht="15" customHeight="1">
      <c r="C4202" s="97" t="str">
        <f t="shared" si="67"/>
        <v/>
      </c>
    </row>
    <row r="4203" spans="3:3" ht="15" customHeight="1">
      <c r="C4203" s="97" t="str">
        <f t="shared" si="67"/>
        <v/>
      </c>
    </row>
    <row r="4204" spans="3:3" ht="15" customHeight="1">
      <c r="C4204" s="97" t="str">
        <f t="shared" si="67"/>
        <v/>
      </c>
    </row>
    <row r="4205" spans="3:3" ht="15" customHeight="1">
      <c r="C4205" s="97" t="str">
        <f t="shared" si="67"/>
        <v/>
      </c>
    </row>
    <row r="4206" spans="3:3" ht="15" customHeight="1">
      <c r="C4206" s="97" t="str">
        <f t="shared" si="67"/>
        <v/>
      </c>
    </row>
    <row r="4207" spans="3:3" ht="15" customHeight="1">
      <c r="C4207" s="97" t="str">
        <f t="shared" si="67"/>
        <v/>
      </c>
    </row>
    <row r="4208" spans="3:3" ht="15" customHeight="1">
      <c r="C4208" s="97" t="str">
        <f t="shared" si="67"/>
        <v/>
      </c>
    </row>
    <row r="4209" spans="3:3" ht="15" customHeight="1">
      <c r="C4209" s="97" t="str">
        <f t="shared" si="67"/>
        <v/>
      </c>
    </row>
    <row r="4210" spans="3:3" ht="15" customHeight="1">
      <c r="C4210" s="97" t="str">
        <f t="shared" si="67"/>
        <v/>
      </c>
    </row>
    <row r="4211" spans="3:3" ht="15" customHeight="1">
      <c r="C4211" s="97" t="str">
        <f t="shared" si="67"/>
        <v/>
      </c>
    </row>
    <row r="4212" spans="3:3" ht="15" customHeight="1">
      <c r="C4212" s="97" t="str">
        <f t="shared" si="67"/>
        <v/>
      </c>
    </row>
    <row r="4213" spans="3:3" ht="15" customHeight="1">
      <c r="C4213" s="97" t="str">
        <f t="shared" si="67"/>
        <v/>
      </c>
    </row>
    <row r="4214" spans="3:3" ht="15" customHeight="1">
      <c r="C4214" s="97" t="str">
        <f t="shared" si="67"/>
        <v/>
      </c>
    </row>
    <row r="4215" spans="3:3" ht="15" customHeight="1">
      <c r="C4215" s="97" t="str">
        <f t="shared" si="67"/>
        <v/>
      </c>
    </row>
    <row r="4216" spans="3:3" ht="15" customHeight="1">
      <c r="C4216" s="97" t="str">
        <f t="shared" si="67"/>
        <v/>
      </c>
    </row>
    <row r="4217" spans="3:3" ht="15" customHeight="1">
      <c r="C4217" s="97" t="str">
        <f t="shared" si="67"/>
        <v/>
      </c>
    </row>
    <row r="4218" spans="3:3" ht="15" customHeight="1">
      <c r="C4218" s="97" t="str">
        <f t="shared" si="67"/>
        <v/>
      </c>
    </row>
    <row r="4219" spans="3:3" ht="15" customHeight="1">
      <c r="C4219" s="97" t="str">
        <f t="shared" si="67"/>
        <v/>
      </c>
    </row>
    <row r="4220" spans="3:3" ht="15" customHeight="1">
      <c r="C4220" s="97" t="str">
        <f t="shared" si="67"/>
        <v/>
      </c>
    </row>
    <row r="4221" spans="3:3" ht="15" customHeight="1">
      <c r="C4221" s="97" t="str">
        <f t="shared" si="67"/>
        <v/>
      </c>
    </row>
    <row r="4222" spans="3:3" ht="15" customHeight="1">
      <c r="C4222" s="97" t="str">
        <f t="shared" si="67"/>
        <v/>
      </c>
    </row>
    <row r="4223" spans="3:3" ht="15" customHeight="1">
      <c r="C4223" s="97" t="str">
        <f t="shared" si="67"/>
        <v/>
      </c>
    </row>
    <row r="4224" spans="3:3" ht="15" customHeight="1">
      <c r="C4224" s="97" t="str">
        <f t="shared" si="67"/>
        <v/>
      </c>
    </row>
    <row r="4225" spans="3:3" ht="15" customHeight="1">
      <c r="C4225" s="97" t="str">
        <f t="shared" si="67"/>
        <v/>
      </c>
    </row>
    <row r="4226" spans="3:3" ht="15" customHeight="1">
      <c r="C4226" s="97" t="str">
        <f t="shared" si="67"/>
        <v/>
      </c>
    </row>
    <row r="4227" spans="3:3" ht="15" customHeight="1">
      <c r="C4227" s="97" t="str">
        <f t="shared" si="67"/>
        <v/>
      </c>
    </row>
    <row r="4228" spans="3:3" ht="15" customHeight="1">
      <c r="C4228" s="97" t="str">
        <f t="shared" si="67"/>
        <v/>
      </c>
    </row>
    <row r="4229" spans="3:3" ht="15" customHeight="1">
      <c r="C4229" s="97" t="str">
        <f t="shared" si="67"/>
        <v/>
      </c>
    </row>
    <row r="4230" spans="3:3" ht="15" customHeight="1">
      <c r="C4230" s="97" t="str">
        <f t="shared" si="67"/>
        <v/>
      </c>
    </row>
    <row r="4231" spans="3:3" ht="15" customHeight="1">
      <c r="C4231" s="97" t="str">
        <f t="shared" si="67"/>
        <v/>
      </c>
    </row>
    <row r="4232" spans="3:3" ht="15" customHeight="1">
      <c r="C4232" s="97" t="str">
        <f t="shared" si="67"/>
        <v/>
      </c>
    </row>
    <row r="4233" spans="3:3" ht="15" customHeight="1">
      <c r="C4233" s="97" t="str">
        <f t="shared" si="67"/>
        <v/>
      </c>
    </row>
    <row r="4234" spans="3:3" ht="15" customHeight="1">
      <c r="C4234" s="97" t="str">
        <f t="shared" si="67"/>
        <v/>
      </c>
    </row>
    <row r="4235" spans="3:3" ht="15" customHeight="1">
      <c r="C4235" s="97" t="str">
        <f t="shared" si="67"/>
        <v/>
      </c>
    </row>
    <row r="4236" spans="3:3" ht="15" customHeight="1">
      <c r="C4236" s="97" t="str">
        <f t="shared" si="67"/>
        <v/>
      </c>
    </row>
    <row r="4237" spans="3:3" ht="15" customHeight="1">
      <c r="C4237" s="97" t="str">
        <f t="shared" si="67"/>
        <v/>
      </c>
    </row>
    <row r="4238" spans="3:3" ht="15" customHeight="1">
      <c r="C4238" s="97" t="str">
        <f t="shared" si="67"/>
        <v/>
      </c>
    </row>
    <row r="4239" spans="3:3" ht="15" customHeight="1">
      <c r="C4239" s="97" t="str">
        <f t="shared" si="67"/>
        <v/>
      </c>
    </row>
    <row r="4240" spans="3:3" ht="15" customHeight="1">
      <c r="C4240" s="97" t="str">
        <f t="shared" si="67"/>
        <v/>
      </c>
    </row>
    <row r="4241" spans="3:3" ht="15" customHeight="1">
      <c r="C4241" s="97" t="str">
        <f t="shared" ref="C4241:C4304" si="68">IF(B4241&lt;&gt;"",TEXT(WEEKDAY(B4241),"dddd"),"")</f>
        <v/>
      </c>
    </row>
    <row r="4242" spans="3:3" ht="15" customHeight="1">
      <c r="C4242" s="97" t="str">
        <f t="shared" si="68"/>
        <v/>
      </c>
    </row>
    <row r="4243" spans="3:3" ht="15" customHeight="1">
      <c r="C4243" s="97" t="str">
        <f t="shared" si="68"/>
        <v/>
      </c>
    </row>
    <row r="4244" spans="3:3" ht="15" customHeight="1">
      <c r="C4244" s="97" t="str">
        <f t="shared" si="68"/>
        <v/>
      </c>
    </row>
    <row r="4245" spans="3:3" ht="15" customHeight="1">
      <c r="C4245" s="97" t="str">
        <f t="shared" si="68"/>
        <v/>
      </c>
    </row>
    <row r="4246" spans="3:3" ht="15" customHeight="1">
      <c r="C4246" s="97" t="str">
        <f t="shared" si="68"/>
        <v/>
      </c>
    </row>
    <row r="4247" spans="3:3" ht="15" customHeight="1">
      <c r="C4247" s="97" t="str">
        <f t="shared" si="68"/>
        <v/>
      </c>
    </row>
    <row r="4248" spans="3:3" ht="15" customHeight="1">
      <c r="C4248" s="97" t="str">
        <f t="shared" si="68"/>
        <v/>
      </c>
    </row>
    <row r="4249" spans="3:3" ht="15" customHeight="1">
      <c r="C4249" s="97" t="str">
        <f t="shared" si="68"/>
        <v/>
      </c>
    </row>
    <row r="4250" spans="3:3" ht="15" customHeight="1">
      <c r="C4250" s="97" t="str">
        <f t="shared" si="68"/>
        <v/>
      </c>
    </row>
    <row r="4251" spans="3:3" ht="15" customHeight="1">
      <c r="C4251" s="97" t="str">
        <f t="shared" si="68"/>
        <v/>
      </c>
    </row>
    <row r="4252" spans="3:3" ht="15" customHeight="1">
      <c r="C4252" s="97" t="str">
        <f t="shared" si="68"/>
        <v/>
      </c>
    </row>
    <row r="4253" spans="3:3" ht="15" customHeight="1">
      <c r="C4253" s="97" t="str">
        <f t="shared" si="68"/>
        <v/>
      </c>
    </row>
    <row r="4254" spans="3:3" ht="15" customHeight="1">
      <c r="C4254" s="97" t="str">
        <f t="shared" si="68"/>
        <v/>
      </c>
    </row>
    <row r="4255" spans="3:3" ht="15" customHeight="1">
      <c r="C4255" s="97" t="str">
        <f t="shared" si="68"/>
        <v/>
      </c>
    </row>
    <row r="4256" spans="3:3" ht="15" customHeight="1">
      <c r="C4256" s="97" t="str">
        <f t="shared" si="68"/>
        <v/>
      </c>
    </row>
    <row r="4257" spans="3:3" ht="15" customHeight="1">
      <c r="C4257" s="97" t="str">
        <f t="shared" si="68"/>
        <v/>
      </c>
    </row>
    <row r="4258" spans="3:3" ht="15" customHeight="1">
      <c r="C4258" s="97" t="str">
        <f t="shared" si="68"/>
        <v/>
      </c>
    </row>
    <row r="4259" spans="3:3" ht="15" customHeight="1">
      <c r="C4259" s="97" t="str">
        <f t="shared" si="68"/>
        <v/>
      </c>
    </row>
    <row r="4260" spans="3:3" ht="15" customHeight="1">
      <c r="C4260" s="97" t="str">
        <f t="shared" si="68"/>
        <v/>
      </c>
    </row>
    <row r="4261" spans="3:3" ht="15" customHeight="1">
      <c r="C4261" s="97" t="str">
        <f t="shared" si="68"/>
        <v/>
      </c>
    </row>
    <row r="4262" spans="3:3" ht="15" customHeight="1">
      <c r="C4262" s="97" t="str">
        <f t="shared" si="68"/>
        <v/>
      </c>
    </row>
    <row r="4263" spans="3:3" ht="15" customHeight="1">
      <c r="C4263" s="97" t="str">
        <f t="shared" si="68"/>
        <v/>
      </c>
    </row>
    <row r="4264" spans="3:3" ht="15" customHeight="1">
      <c r="C4264" s="97" t="str">
        <f t="shared" si="68"/>
        <v/>
      </c>
    </row>
    <row r="4265" spans="3:3" ht="15" customHeight="1">
      <c r="C4265" s="97" t="str">
        <f t="shared" si="68"/>
        <v/>
      </c>
    </row>
    <row r="4266" spans="3:3" ht="15" customHeight="1">
      <c r="C4266" s="97" t="str">
        <f t="shared" si="68"/>
        <v/>
      </c>
    </row>
    <row r="4267" spans="3:3" ht="15" customHeight="1">
      <c r="C4267" s="97" t="str">
        <f t="shared" si="68"/>
        <v/>
      </c>
    </row>
    <row r="4268" spans="3:3" ht="15" customHeight="1">
      <c r="C4268" s="97" t="str">
        <f t="shared" si="68"/>
        <v/>
      </c>
    </row>
    <row r="4269" spans="3:3" ht="15" customHeight="1">
      <c r="C4269" s="97" t="str">
        <f t="shared" si="68"/>
        <v/>
      </c>
    </row>
    <row r="4270" spans="3:3" ht="15" customHeight="1">
      <c r="C4270" s="97" t="str">
        <f t="shared" si="68"/>
        <v/>
      </c>
    </row>
    <row r="4271" spans="3:3" ht="15" customHeight="1">
      <c r="C4271" s="97" t="str">
        <f t="shared" si="68"/>
        <v/>
      </c>
    </row>
    <row r="4272" spans="3:3" ht="15" customHeight="1">
      <c r="C4272" s="97" t="str">
        <f t="shared" si="68"/>
        <v/>
      </c>
    </row>
    <row r="4273" spans="3:3" ht="15" customHeight="1">
      <c r="C4273" s="97" t="str">
        <f t="shared" si="68"/>
        <v/>
      </c>
    </row>
    <row r="4274" spans="3:3" ht="15" customHeight="1">
      <c r="C4274" s="97" t="str">
        <f t="shared" si="68"/>
        <v/>
      </c>
    </row>
    <row r="4275" spans="3:3" ht="15" customHeight="1">
      <c r="C4275" s="97" t="str">
        <f t="shared" si="68"/>
        <v/>
      </c>
    </row>
    <row r="4276" spans="3:3" ht="15" customHeight="1">
      <c r="C4276" s="97" t="str">
        <f t="shared" si="68"/>
        <v/>
      </c>
    </row>
    <row r="4277" spans="3:3" ht="15" customHeight="1">
      <c r="C4277" s="97" t="str">
        <f t="shared" si="68"/>
        <v/>
      </c>
    </row>
    <row r="4278" spans="3:3" ht="15" customHeight="1">
      <c r="C4278" s="97" t="str">
        <f t="shared" si="68"/>
        <v/>
      </c>
    </row>
    <row r="4279" spans="3:3" ht="15" customHeight="1">
      <c r="C4279" s="97" t="str">
        <f t="shared" si="68"/>
        <v/>
      </c>
    </row>
    <row r="4280" spans="3:3" ht="15" customHeight="1">
      <c r="C4280" s="97" t="str">
        <f t="shared" si="68"/>
        <v/>
      </c>
    </row>
    <row r="4281" spans="3:3" ht="15" customHeight="1">
      <c r="C4281" s="97" t="str">
        <f t="shared" si="68"/>
        <v/>
      </c>
    </row>
    <row r="4282" spans="3:3" ht="15" customHeight="1">
      <c r="C4282" s="97" t="str">
        <f t="shared" si="68"/>
        <v/>
      </c>
    </row>
    <row r="4283" spans="3:3" ht="15" customHeight="1">
      <c r="C4283" s="97" t="str">
        <f t="shared" si="68"/>
        <v/>
      </c>
    </row>
    <row r="4284" spans="3:3" ht="15" customHeight="1">
      <c r="C4284" s="97" t="str">
        <f t="shared" si="68"/>
        <v/>
      </c>
    </row>
    <row r="4285" spans="3:3" ht="15" customHeight="1">
      <c r="C4285" s="97" t="str">
        <f t="shared" si="68"/>
        <v/>
      </c>
    </row>
    <row r="4286" spans="3:3" ht="15" customHeight="1">
      <c r="C4286" s="97" t="str">
        <f t="shared" si="68"/>
        <v/>
      </c>
    </row>
    <row r="4287" spans="3:3" ht="15" customHeight="1">
      <c r="C4287" s="97" t="str">
        <f t="shared" si="68"/>
        <v/>
      </c>
    </row>
    <row r="4288" spans="3:3" ht="15" customHeight="1">
      <c r="C4288" s="97" t="str">
        <f t="shared" si="68"/>
        <v/>
      </c>
    </row>
    <row r="4289" spans="3:3" ht="15" customHeight="1">
      <c r="C4289" s="97" t="str">
        <f t="shared" si="68"/>
        <v/>
      </c>
    </row>
    <row r="4290" spans="3:3" ht="15" customHeight="1">
      <c r="C4290" s="97" t="str">
        <f t="shared" si="68"/>
        <v/>
      </c>
    </row>
    <row r="4291" spans="3:3" ht="15" customHeight="1">
      <c r="C4291" s="97" t="str">
        <f t="shared" si="68"/>
        <v/>
      </c>
    </row>
    <row r="4292" spans="3:3" ht="15" customHeight="1">
      <c r="C4292" s="97" t="str">
        <f t="shared" si="68"/>
        <v/>
      </c>
    </row>
    <row r="4293" spans="3:3" ht="15" customHeight="1">
      <c r="C4293" s="97" t="str">
        <f t="shared" si="68"/>
        <v/>
      </c>
    </row>
    <row r="4294" spans="3:3" ht="15" customHeight="1">
      <c r="C4294" s="97" t="str">
        <f t="shared" si="68"/>
        <v/>
      </c>
    </row>
    <row r="4295" spans="3:3" ht="15" customHeight="1">
      <c r="C4295" s="97" t="str">
        <f t="shared" si="68"/>
        <v/>
      </c>
    </row>
    <row r="4296" spans="3:3" ht="15" customHeight="1">
      <c r="C4296" s="97" t="str">
        <f t="shared" si="68"/>
        <v/>
      </c>
    </row>
    <row r="4297" spans="3:3" ht="15" customHeight="1">
      <c r="C4297" s="97" t="str">
        <f t="shared" si="68"/>
        <v/>
      </c>
    </row>
    <row r="4298" spans="3:3" ht="15" customHeight="1">
      <c r="C4298" s="97" t="str">
        <f t="shared" si="68"/>
        <v/>
      </c>
    </row>
    <row r="4299" spans="3:3" ht="15" customHeight="1">
      <c r="C4299" s="97" t="str">
        <f t="shared" si="68"/>
        <v/>
      </c>
    </row>
    <row r="4300" spans="3:3" ht="15" customHeight="1">
      <c r="C4300" s="97" t="str">
        <f t="shared" si="68"/>
        <v/>
      </c>
    </row>
    <row r="4301" spans="3:3" ht="15" customHeight="1">
      <c r="C4301" s="97" t="str">
        <f t="shared" si="68"/>
        <v/>
      </c>
    </row>
    <row r="4302" spans="3:3" ht="15" customHeight="1">
      <c r="C4302" s="97" t="str">
        <f t="shared" si="68"/>
        <v/>
      </c>
    </row>
    <row r="4303" spans="3:3" ht="15" customHeight="1">
      <c r="C4303" s="97" t="str">
        <f t="shared" si="68"/>
        <v/>
      </c>
    </row>
    <row r="4304" spans="3:3" ht="15" customHeight="1">
      <c r="C4304" s="97" t="str">
        <f t="shared" si="68"/>
        <v/>
      </c>
    </row>
    <row r="4305" spans="3:3" ht="15" customHeight="1">
      <c r="C4305" s="97" t="str">
        <f t="shared" ref="C4305:C4368" si="69">IF(B4305&lt;&gt;"",TEXT(WEEKDAY(B4305),"dddd"),"")</f>
        <v/>
      </c>
    </row>
    <row r="4306" spans="3:3" ht="15" customHeight="1">
      <c r="C4306" s="97" t="str">
        <f t="shared" si="69"/>
        <v/>
      </c>
    </row>
    <row r="4307" spans="3:3" ht="15" customHeight="1">
      <c r="C4307" s="97" t="str">
        <f t="shared" si="69"/>
        <v/>
      </c>
    </row>
    <row r="4308" spans="3:3" ht="15" customHeight="1">
      <c r="C4308" s="97" t="str">
        <f t="shared" si="69"/>
        <v/>
      </c>
    </row>
    <row r="4309" spans="3:3" ht="15" customHeight="1">
      <c r="C4309" s="97" t="str">
        <f t="shared" si="69"/>
        <v/>
      </c>
    </row>
    <row r="4310" spans="3:3" ht="15" customHeight="1">
      <c r="C4310" s="97" t="str">
        <f t="shared" si="69"/>
        <v/>
      </c>
    </row>
    <row r="4311" spans="3:3" ht="15" customHeight="1">
      <c r="C4311" s="97" t="str">
        <f t="shared" si="69"/>
        <v/>
      </c>
    </row>
    <row r="4312" spans="3:3" ht="15" customHeight="1">
      <c r="C4312" s="97" t="str">
        <f t="shared" si="69"/>
        <v/>
      </c>
    </row>
    <row r="4313" spans="3:3" ht="15" customHeight="1">
      <c r="C4313" s="97" t="str">
        <f t="shared" si="69"/>
        <v/>
      </c>
    </row>
    <row r="4314" spans="3:3" ht="15" customHeight="1">
      <c r="C4314" s="97" t="str">
        <f t="shared" si="69"/>
        <v/>
      </c>
    </row>
    <row r="4315" spans="3:3" ht="15" customHeight="1">
      <c r="C4315" s="97" t="str">
        <f t="shared" si="69"/>
        <v/>
      </c>
    </row>
    <row r="4316" spans="3:3" ht="15" customHeight="1">
      <c r="C4316" s="97" t="str">
        <f t="shared" si="69"/>
        <v/>
      </c>
    </row>
    <row r="4317" spans="3:3" ht="15" customHeight="1">
      <c r="C4317" s="97" t="str">
        <f t="shared" si="69"/>
        <v/>
      </c>
    </row>
    <row r="4318" spans="3:3" ht="15" customHeight="1">
      <c r="C4318" s="97" t="str">
        <f t="shared" si="69"/>
        <v/>
      </c>
    </row>
    <row r="4319" spans="3:3" ht="15" customHeight="1">
      <c r="C4319" s="97" t="str">
        <f t="shared" si="69"/>
        <v/>
      </c>
    </row>
    <row r="4320" spans="3:3" ht="15" customHeight="1">
      <c r="C4320" s="97" t="str">
        <f t="shared" si="69"/>
        <v/>
      </c>
    </row>
    <row r="4321" spans="3:3" ht="15" customHeight="1">
      <c r="C4321" s="97" t="str">
        <f t="shared" si="69"/>
        <v/>
      </c>
    </row>
    <row r="4322" spans="3:3" ht="15" customHeight="1">
      <c r="C4322" s="97" t="str">
        <f t="shared" si="69"/>
        <v/>
      </c>
    </row>
    <row r="4323" spans="3:3" ht="15" customHeight="1">
      <c r="C4323" s="97" t="str">
        <f t="shared" si="69"/>
        <v/>
      </c>
    </row>
    <row r="4324" spans="3:3" ht="15" customHeight="1">
      <c r="C4324" s="97" t="str">
        <f t="shared" si="69"/>
        <v/>
      </c>
    </row>
    <row r="4325" spans="3:3" ht="15" customHeight="1">
      <c r="C4325" s="97" t="str">
        <f t="shared" si="69"/>
        <v/>
      </c>
    </row>
    <row r="4326" spans="3:3" ht="15" customHeight="1">
      <c r="C4326" s="97" t="str">
        <f t="shared" si="69"/>
        <v/>
      </c>
    </row>
    <row r="4327" spans="3:3" ht="15" customHeight="1">
      <c r="C4327" s="97" t="str">
        <f t="shared" si="69"/>
        <v/>
      </c>
    </row>
    <row r="4328" spans="3:3" ht="15" customHeight="1">
      <c r="C4328" s="97" t="str">
        <f t="shared" si="69"/>
        <v/>
      </c>
    </row>
    <row r="4329" spans="3:3" ht="15" customHeight="1">
      <c r="C4329" s="97" t="str">
        <f t="shared" si="69"/>
        <v/>
      </c>
    </row>
    <row r="4330" spans="3:3" ht="15" customHeight="1">
      <c r="C4330" s="97" t="str">
        <f t="shared" si="69"/>
        <v/>
      </c>
    </row>
    <row r="4331" spans="3:3" ht="15" customHeight="1">
      <c r="C4331" s="97" t="str">
        <f t="shared" si="69"/>
        <v/>
      </c>
    </row>
    <row r="4332" spans="3:3" ht="15" customHeight="1">
      <c r="C4332" s="97" t="str">
        <f t="shared" si="69"/>
        <v/>
      </c>
    </row>
    <row r="4333" spans="3:3" ht="15" customHeight="1">
      <c r="C4333" s="97" t="str">
        <f t="shared" si="69"/>
        <v/>
      </c>
    </row>
    <row r="4334" spans="3:3" ht="15" customHeight="1">
      <c r="C4334" s="97" t="str">
        <f t="shared" si="69"/>
        <v/>
      </c>
    </row>
    <row r="4335" spans="3:3" ht="15" customHeight="1">
      <c r="C4335" s="97" t="str">
        <f t="shared" si="69"/>
        <v/>
      </c>
    </row>
    <row r="4336" spans="3:3" ht="15" customHeight="1">
      <c r="C4336" s="97" t="str">
        <f t="shared" si="69"/>
        <v/>
      </c>
    </row>
    <row r="4337" spans="3:3" ht="15" customHeight="1">
      <c r="C4337" s="97" t="str">
        <f t="shared" si="69"/>
        <v/>
      </c>
    </row>
    <row r="4338" spans="3:3" ht="15" customHeight="1">
      <c r="C4338" s="97" t="str">
        <f t="shared" si="69"/>
        <v/>
      </c>
    </row>
    <row r="4339" spans="3:3" ht="15" customHeight="1">
      <c r="C4339" s="97" t="str">
        <f t="shared" si="69"/>
        <v/>
      </c>
    </row>
    <row r="4340" spans="3:3" ht="15" customHeight="1">
      <c r="C4340" s="97" t="str">
        <f t="shared" si="69"/>
        <v/>
      </c>
    </row>
    <row r="4341" spans="3:3" ht="15" customHeight="1">
      <c r="C4341" s="97" t="str">
        <f t="shared" si="69"/>
        <v/>
      </c>
    </row>
    <row r="4342" spans="3:3" ht="15" customHeight="1">
      <c r="C4342" s="97" t="str">
        <f t="shared" si="69"/>
        <v/>
      </c>
    </row>
    <row r="4343" spans="3:3" ht="15" customHeight="1">
      <c r="C4343" s="97" t="str">
        <f t="shared" si="69"/>
        <v/>
      </c>
    </row>
    <row r="4344" spans="3:3" ht="15" customHeight="1">
      <c r="C4344" s="97" t="str">
        <f t="shared" si="69"/>
        <v/>
      </c>
    </row>
    <row r="4345" spans="3:3" ht="15" customHeight="1">
      <c r="C4345" s="97" t="str">
        <f t="shared" si="69"/>
        <v/>
      </c>
    </row>
    <row r="4346" spans="3:3" ht="15" customHeight="1">
      <c r="C4346" s="97" t="str">
        <f t="shared" si="69"/>
        <v/>
      </c>
    </row>
    <row r="4347" spans="3:3" ht="15" customHeight="1">
      <c r="C4347" s="97" t="str">
        <f t="shared" si="69"/>
        <v/>
      </c>
    </row>
    <row r="4348" spans="3:3" ht="15" customHeight="1">
      <c r="C4348" s="97" t="str">
        <f t="shared" si="69"/>
        <v/>
      </c>
    </row>
    <row r="4349" spans="3:3" ht="15" customHeight="1">
      <c r="C4349" s="97" t="str">
        <f t="shared" si="69"/>
        <v/>
      </c>
    </row>
    <row r="4350" spans="3:3" ht="15" customHeight="1">
      <c r="C4350" s="97" t="str">
        <f t="shared" si="69"/>
        <v/>
      </c>
    </row>
    <row r="4351" spans="3:3" ht="15" customHeight="1">
      <c r="C4351" s="97" t="str">
        <f t="shared" si="69"/>
        <v/>
      </c>
    </row>
    <row r="4352" spans="3:3" ht="15" customHeight="1">
      <c r="C4352" s="97" t="str">
        <f t="shared" si="69"/>
        <v/>
      </c>
    </row>
    <row r="4353" spans="3:3" ht="15" customHeight="1">
      <c r="C4353" s="97" t="str">
        <f t="shared" si="69"/>
        <v/>
      </c>
    </row>
    <row r="4354" spans="3:3" ht="15" customHeight="1">
      <c r="C4354" s="97" t="str">
        <f t="shared" si="69"/>
        <v/>
      </c>
    </row>
    <row r="4355" spans="3:3" ht="15" customHeight="1">
      <c r="C4355" s="97" t="str">
        <f t="shared" si="69"/>
        <v/>
      </c>
    </row>
    <row r="4356" spans="3:3" ht="15" customHeight="1">
      <c r="C4356" s="97" t="str">
        <f t="shared" si="69"/>
        <v/>
      </c>
    </row>
    <row r="4357" spans="3:3" ht="15" customHeight="1">
      <c r="C4357" s="97" t="str">
        <f t="shared" si="69"/>
        <v/>
      </c>
    </row>
    <row r="4358" spans="3:3" ht="15" customHeight="1">
      <c r="C4358" s="97" t="str">
        <f t="shared" si="69"/>
        <v/>
      </c>
    </row>
    <row r="4359" spans="3:3" ht="15" customHeight="1">
      <c r="C4359" s="97" t="str">
        <f t="shared" si="69"/>
        <v/>
      </c>
    </row>
    <row r="4360" spans="3:3" ht="15" customHeight="1">
      <c r="C4360" s="97" t="str">
        <f t="shared" si="69"/>
        <v/>
      </c>
    </row>
    <row r="4361" spans="3:3" ht="15" customHeight="1">
      <c r="C4361" s="97" t="str">
        <f t="shared" si="69"/>
        <v/>
      </c>
    </row>
    <row r="4362" spans="3:3" ht="15" customHeight="1">
      <c r="C4362" s="97" t="str">
        <f t="shared" si="69"/>
        <v/>
      </c>
    </row>
    <row r="4363" spans="3:3" ht="15" customHeight="1">
      <c r="C4363" s="97" t="str">
        <f t="shared" si="69"/>
        <v/>
      </c>
    </row>
    <row r="4364" spans="3:3" ht="15" customHeight="1">
      <c r="C4364" s="97" t="str">
        <f t="shared" si="69"/>
        <v/>
      </c>
    </row>
    <row r="4365" spans="3:3" ht="15" customHeight="1">
      <c r="C4365" s="97" t="str">
        <f t="shared" si="69"/>
        <v/>
      </c>
    </row>
    <row r="4366" spans="3:3" ht="15" customHeight="1">
      <c r="C4366" s="97" t="str">
        <f t="shared" si="69"/>
        <v/>
      </c>
    </row>
    <row r="4367" spans="3:3" ht="15" customHeight="1">
      <c r="C4367" s="97" t="str">
        <f t="shared" si="69"/>
        <v/>
      </c>
    </row>
    <row r="4368" spans="3:3" ht="15" customHeight="1">
      <c r="C4368" s="97" t="str">
        <f t="shared" si="69"/>
        <v/>
      </c>
    </row>
    <row r="4369" spans="3:3" ht="15" customHeight="1">
      <c r="C4369" s="97" t="str">
        <f t="shared" ref="C4369:C4432" si="70">IF(B4369&lt;&gt;"",TEXT(WEEKDAY(B4369),"dddd"),"")</f>
        <v/>
      </c>
    </row>
    <row r="4370" spans="3:3" ht="15" customHeight="1">
      <c r="C4370" s="97" t="str">
        <f t="shared" si="70"/>
        <v/>
      </c>
    </row>
    <row r="4371" spans="3:3" ht="15" customHeight="1">
      <c r="C4371" s="97" t="str">
        <f t="shared" si="70"/>
        <v/>
      </c>
    </row>
    <row r="4372" spans="3:3" ht="15" customHeight="1">
      <c r="C4372" s="97" t="str">
        <f t="shared" si="70"/>
        <v/>
      </c>
    </row>
    <row r="4373" spans="3:3" ht="15" customHeight="1">
      <c r="C4373" s="97" t="str">
        <f t="shared" si="70"/>
        <v/>
      </c>
    </row>
    <row r="4374" spans="3:3" ht="15" customHeight="1">
      <c r="C4374" s="97" t="str">
        <f t="shared" si="70"/>
        <v/>
      </c>
    </row>
    <row r="4375" spans="3:3" ht="15" customHeight="1">
      <c r="C4375" s="97" t="str">
        <f t="shared" si="70"/>
        <v/>
      </c>
    </row>
    <row r="4376" spans="3:3" ht="15" customHeight="1">
      <c r="C4376" s="97" t="str">
        <f t="shared" si="70"/>
        <v/>
      </c>
    </row>
    <row r="4377" spans="3:3" ht="15" customHeight="1">
      <c r="C4377" s="97" t="str">
        <f t="shared" si="70"/>
        <v/>
      </c>
    </row>
    <row r="4378" spans="3:3" ht="15" customHeight="1">
      <c r="C4378" s="97" t="str">
        <f t="shared" si="70"/>
        <v/>
      </c>
    </row>
    <row r="4379" spans="3:3" ht="15" customHeight="1">
      <c r="C4379" s="97" t="str">
        <f t="shared" si="70"/>
        <v/>
      </c>
    </row>
    <row r="4380" spans="3:3" ht="15" customHeight="1">
      <c r="C4380" s="97" t="str">
        <f t="shared" si="70"/>
        <v/>
      </c>
    </row>
    <row r="4381" spans="3:3" ht="15" customHeight="1">
      <c r="C4381" s="97" t="str">
        <f t="shared" si="70"/>
        <v/>
      </c>
    </row>
    <row r="4382" spans="3:3" ht="15" customHeight="1">
      <c r="C4382" s="97" t="str">
        <f t="shared" si="70"/>
        <v/>
      </c>
    </row>
    <row r="4383" spans="3:3" ht="15" customHeight="1">
      <c r="C4383" s="97" t="str">
        <f t="shared" si="70"/>
        <v/>
      </c>
    </row>
    <row r="4384" spans="3:3" ht="15" customHeight="1">
      <c r="C4384" s="97" t="str">
        <f t="shared" si="70"/>
        <v/>
      </c>
    </row>
    <row r="4385" spans="3:3" ht="15" customHeight="1">
      <c r="C4385" s="97" t="str">
        <f t="shared" si="70"/>
        <v/>
      </c>
    </row>
    <row r="4386" spans="3:3" ht="15" customHeight="1">
      <c r="C4386" s="97" t="str">
        <f t="shared" si="70"/>
        <v/>
      </c>
    </row>
    <row r="4387" spans="3:3" ht="15" customHeight="1">
      <c r="C4387" s="97" t="str">
        <f t="shared" si="70"/>
        <v/>
      </c>
    </row>
    <row r="4388" spans="3:3" ht="15" customHeight="1">
      <c r="C4388" s="97" t="str">
        <f t="shared" si="70"/>
        <v/>
      </c>
    </row>
    <row r="4389" spans="3:3" ht="15" customHeight="1">
      <c r="C4389" s="97" t="str">
        <f t="shared" si="70"/>
        <v/>
      </c>
    </row>
    <row r="4390" spans="3:3" ht="15" customHeight="1">
      <c r="C4390" s="97" t="str">
        <f t="shared" si="70"/>
        <v/>
      </c>
    </row>
    <row r="4391" spans="3:3" ht="15" customHeight="1">
      <c r="C4391" s="97" t="str">
        <f t="shared" si="70"/>
        <v/>
      </c>
    </row>
    <row r="4392" spans="3:3" ht="15" customHeight="1">
      <c r="C4392" s="97" t="str">
        <f t="shared" si="70"/>
        <v/>
      </c>
    </row>
    <row r="4393" spans="3:3" ht="15" customHeight="1">
      <c r="C4393" s="97" t="str">
        <f t="shared" si="70"/>
        <v/>
      </c>
    </row>
    <row r="4394" spans="3:3" ht="15" customHeight="1">
      <c r="C4394" s="97" t="str">
        <f t="shared" si="70"/>
        <v/>
      </c>
    </row>
    <row r="4395" spans="3:3" ht="15" customHeight="1">
      <c r="C4395" s="97" t="str">
        <f t="shared" si="70"/>
        <v/>
      </c>
    </row>
    <row r="4396" spans="3:3" ht="15" customHeight="1">
      <c r="C4396" s="97" t="str">
        <f t="shared" si="70"/>
        <v/>
      </c>
    </row>
    <row r="4397" spans="3:3" ht="15" customHeight="1">
      <c r="C4397" s="97" t="str">
        <f t="shared" si="70"/>
        <v/>
      </c>
    </row>
    <row r="4398" spans="3:3" ht="15" customHeight="1">
      <c r="C4398" s="97" t="str">
        <f t="shared" si="70"/>
        <v/>
      </c>
    </row>
    <row r="4399" spans="3:3" ht="15" customHeight="1">
      <c r="C4399" s="97" t="str">
        <f t="shared" si="70"/>
        <v/>
      </c>
    </row>
    <row r="4400" spans="3:3" ht="15" customHeight="1">
      <c r="C4400" s="97" t="str">
        <f t="shared" si="70"/>
        <v/>
      </c>
    </row>
    <row r="4401" spans="3:3" ht="15" customHeight="1">
      <c r="C4401" s="97" t="str">
        <f t="shared" si="70"/>
        <v/>
      </c>
    </row>
    <row r="4402" spans="3:3" ht="15" customHeight="1">
      <c r="C4402" s="97" t="str">
        <f t="shared" si="70"/>
        <v/>
      </c>
    </row>
    <row r="4403" spans="3:3" ht="15" customHeight="1">
      <c r="C4403" s="97" t="str">
        <f t="shared" si="70"/>
        <v/>
      </c>
    </row>
    <row r="4404" spans="3:3" ht="15" customHeight="1">
      <c r="C4404" s="97" t="str">
        <f t="shared" si="70"/>
        <v/>
      </c>
    </row>
    <row r="4405" spans="3:3" ht="15" customHeight="1">
      <c r="C4405" s="97" t="str">
        <f t="shared" si="70"/>
        <v/>
      </c>
    </row>
    <row r="4406" spans="3:3" ht="15" customHeight="1">
      <c r="C4406" s="97" t="str">
        <f t="shared" si="70"/>
        <v/>
      </c>
    </row>
    <row r="4407" spans="3:3" ht="15" customHeight="1">
      <c r="C4407" s="97" t="str">
        <f t="shared" si="70"/>
        <v/>
      </c>
    </row>
    <row r="4408" spans="3:3" ht="15" customHeight="1">
      <c r="C4408" s="97" t="str">
        <f t="shared" si="70"/>
        <v/>
      </c>
    </row>
    <row r="4409" spans="3:3" ht="15" customHeight="1">
      <c r="C4409" s="97" t="str">
        <f t="shared" si="70"/>
        <v/>
      </c>
    </row>
    <row r="4410" spans="3:3" ht="15" customHeight="1">
      <c r="C4410" s="97" t="str">
        <f t="shared" si="70"/>
        <v/>
      </c>
    </row>
    <row r="4411" spans="3:3" ht="15" customHeight="1">
      <c r="C4411" s="97" t="str">
        <f t="shared" si="70"/>
        <v/>
      </c>
    </row>
    <row r="4412" spans="3:3" ht="15" customHeight="1">
      <c r="C4412" s="97" t="str">
        <f t="shared" si="70"/>
        <v/>
      </c>
    </row>
    <row r="4413" spans="3:3" ht="15" customHeight="1">
      <c r="C4413" s="97" t="str">
        <f t="shared" si="70"/>
        <v/>
      </c>
    </row>
    <row r="4414" spans="3:3" ht="15" customHeight="1">
      <c r="C4414" s="97" t="str">
        <f t="shared" si="70"/>
        <v/>
      </c>
    </row>
    <row r="4415" spans="3:3" ht="15" customHeight="1">
      <c r="C4415" s="97" t="str">
        <f t="shared" si="70"/>
        <v/>
      </c>
    </row>
    <row r="4416" spans="3:3" ht="15" customHeight="1">
      <c r="C4416" s="97" t="str">
        <f t="shared" si="70"/>
        <v/>
      </c>
    </row>
    <row r="4417" spans="3:3" ht="15" customHeight="1">
      <c r="C4417" s="97" t="str">
        <f t="shared" si="70"/>
        <v/>
      </c>
    </row>
    <row r="4418" spans="3:3" ht="15" customHeight="1">
      <c r="C4418" s="97" t="str">
        <f t="shared" si="70"/>
        <v/>
      </c>
    </row>
    <row r="4419" spans="3:3" ht="15" customHeight="1">
      <c r="C4419" s="97" t="str">
        <f t="shared" si="70"/>
        <v/>
      </c>
    </row>
    <row r="4420" spans="3:3" ht="15" customHeight="1">
      <c r="C4420" s="97" t="str">
        <f t="shared" si="70"/>
        <v/>
      </c>
    </row>
    <row r="4421" spans="3:3" ht="15" customHeight="1">
      <c r="C4421" s="97" t="str">
        <f t="shared" si="70"/>
        <v/>
      </c>
    </row>
    <row r="4422" spans="3:3" ht="15" customHeight="1">
      <c r="C4422" s="97" t="str">
        <f t="shared" si="70"/>
        <v/>
      </c>
    </row>
    <row r="4423" spans="3:3" ht="15" customHeight="1">
      <c r="C4423" s="97" t="str">
        <f t="shared" si="70"/>
        <v/>
      </c>
    </row>
    <row r="4424" spans="3:3" ht="15" customHeight="1">
      <c r="C4424" s="97" t="str">
        <f t="shared" si="70"/>
        <v/>
      </c>
    </row>
    <row r="4425" spans="3:3" ht="15" customHeight="1">
      <c r="C4425" s="97" t="str">
        <f t="shared" si="70"/>
        <v/>
      </c>
    </row>
    <row r="4426" spans="3:3" ht="15" customHeight="1">
      <c r="C4426" s="97" t="str">
        <f t="shared" si="70"/>
        <v/>
      </c>
    </row>
    <row r="4427" spans="3:3" ht="15" customHeight="1">
      <c r="C4427" s="97" t="str">
        <f t="shared" si="70"/>
        <v/>
      </c>
    </row>
    <row r="4428" spans="3:3" ht="15" customHeight="1">
      <c r="C4428" s="97" t="str">
        <f t="shared" si="70"/>
        <v/>
      </c>
    </row>
    <row r="4429" spans="3:3" ht="15" customHeight="1">
      <c r="C4429" s="97" t="str">
        <f t="shared" si="70"/>
        <v/>
      </c>
    </row>
    <row r="4430" spans="3:3" ht="15" customHeight="1">
      <c r="C4430" s="97" t="str">
        <f t="shared" si="70"/>
        <v/>
      </c>
    </row>
    <row r="4431" spans="3:3" ht="15" customHeight="1">
      <c r="C4431" s="97" t="str">
        <f t="shared" si="70"/>
        <v/>
      </c>
    </row>
    <row r="4432" spans="3:3" ht="15" customHeight="1">
      <c r="C4432" s="97" t="str">
        <f t="shared" si="70"/>
        <v/>
      </c>
    </row>
    <row r="4433" spans="3:3" ht="15" customHeight="1">
      <c r="C4433" s="97" t="str">
        <f t="shared" ref="C4433:C4496" si="71">IF(B4433&lt;&gt;"",TEXT(WEEKDAY(B4433),"dddd"),"")</f>
        <v/>
      </c>
    </row>
    <row r="4434" spans="3:3" ht="15" customHeight="1">
      <c r="C4434" s="97" t="str">
        <f t="shared" si="71"/>
        <v/>
      </c>
    </row>
    <row r="4435" spans="3:3" ht="15" customHeight="1">
      <c r="C4435" s="97" t="str">
        <f t="shared" si="71"/>
        <v/>
      </c>
    </row>
    <row r="4436" spans="3:3" ht="15" customHeight="1">
      <c r="C4436" s="97" t="str">
        <f t="shared" si="71"/>
        <v/>
      </c>
    </row>
    <row r="4437" spans="3:3" ht="15" customHeight="1">
      <c r="C4437" s="97" t="str">
        <f t="shared" si="71"/>
        <v/>
      </c>
    </row>
    <row r="4438" spans="3:3" ht="15" customHeight="1">
      <c r="C4438" s="97" t="str">
        <f t="shared" si="71"/>
        <v/>
      </c>
    </row>
    <row r="4439" spans="3:3" ht="15" customHeight="1">
      <c r="C4439" s="97" t="str">
        <f t="shared" si="71"/>
        <v/>
      </c>
    </row>
    <row r="4440" spans="3:3" ht="15" customHeight="1">
      <c r="C4440" s="97" t="str">
        <f t="shared" si="71"/>
        <v/>
      </c>
    </row>
    <row r="4441" spans="3:3" ht="15" customHeight="1">
      <c r="C4441" s="97" t="str">
        <f t="shared" si="71"/>
        <v/>
      </c>
    </row>
    <row r="4442" spans="3:3" ht="15" customHeight="1">
      <c r="C4442" s="97" t="str">
        <f t="shared" si="71"/>
        <v/>
      </c>
    </row>
    <row r="4443" spans="3:3" ht="15" customHeight="1">
      <c r="C4443" s="97" t="str">
        <f t="shared" si="71"/>
        <v/>
      </c>
    </row>
    <row r="4444" spans="3:3" ht="15" customHeight="1">
      <c r="C4444" s="97" t="str">
        <f t="shared" si="71"/>
        <v/>
      </c>
    </row>
    <row r="4445" spans="3:3" ht="15" customHeight="1">
      <c r="C4445" s="97" t="str">
        <f t="shared" si="71"/>
        <v/>
      </c>
    </row>
    <row r="4446" spans="3:3" ht="15" customHeight="1">
      <c r="C4446" s="97" t="str">
        <f t="shared" si="71"/>
        <v/>
      </c>
    </row>
    <row r="4447" spans="3:3" ht="15" customHeight="1">
      <c r="C4447" s="97" t="str">
        <f t="shared" si="71"/>
        <v/>
      </c>
    </row>
    <row r="4448" spans="3:3" ht="15" customHeight="1">
      <c r="C4448" s="97" t="str">
        <f t="shared" si="71"/>
        <v/>
      </c>
    </row>
    <row r="4449" spans="3:3" ht="15" customHeight="1">
      <c r="C4449" s="97" t="str">
        <f t="shared" si="71"/>
        <v/>
      </c>
    </row>
    <row r="4450" spans="3:3" ht="15" customHeight="1">
      <c r="C4450" s="97" t="str">
        <f t="shared" si="71"/>
        <v/>
      </c>
    </row>
    <row r="4451" spans="3:3" ht="15" customHeight="1">
      <c r="C4451" s="97" t="str">
        <f t="shared" si="71"/>
        <v/>
      </c>
    </row>
    <row r="4452" spans="3:3" ht="15" customHeight="1">
      <c r="C4452" s="97" t="str">
        <f t="shared" si="71"/>
        <v/>
      </c>
    </row>
    <row r="4453" spans="3:3" ht="15" customHeight="1">
      <c r="C4453" s="97" t="str">
        <f t="shared" si="71"/>
        <v/>
      </c>
    </row>
    <row r="4454" spans="3:3" ht="15" customHeight="1">
      <c r="C4454" s="97" t="str">
        <f t="shared" si="71"/>
        <v/>
      </c>
    </row>
    <row r="4455" spans="3:3" ht="15" customHeight="1">
      <c r="C4455" s="97" t="str">
        <f t="shared" si="71"/>
        <v/>
      </c>
    </row>
    <row r="4456" spans="3:3" ht="15" customHeight="1">
      <c r="C4456" s="97" t="str">
        <f t="shared" si="71"/>
        <v/>
      </c>
    </row>
    <row r="4457" spans="3:3" ht="15" customHeight="1">
      <c r="C4457" s="97" t="str">
        <f t="shared" si="71"/>
        <v/>
      </c>
    </row>
    <row r="4458" spans="3:3" ht="15" customHeight="1">
      <c r="C4458" s="97" t="str">
        <f t="shared" si="71"/>
        <v/>
      </c>
    </row>
    <row r="4459" spans="3:3" ht="15" customHeight="1">
      <c r="C4459" s="97" t="str">
        <f t="shared" si="71"/>
        <v/>
      </c>
    </row>
    <row r="4460" spans="3:3" ht="15" customHeight="1">
      <c r="C4460" s="97" t="str">
        <f t="shared" si="71"/>
        <v/>
      </c>
    </row>
    <row r="4461" spans="3:3" ht="15" customHeight="1">
      <c r="C4461" s="97" t="str">
        <f t="shared" si="71"/>
        <v/>
      </c>
    </row>
    <row r="4462" spans="3:3" ht="15" customHeight="1">
      <c r="C4462" s="97" t="str">
        <f t="shared" si="71"/>
        <v/>
      </c>
    </row>
    <row r="4463" spans="3:3" ht="15" customHeight="1">
      <c r="C4463" s="97" t="str">
        <f t="shared" si="71"/>
        <v/>
      </c>
    </row>
    <row r="4464" spans="3:3" ht="15" customHeight="1">
      <c r="C4464" s="97" t="str">
        <f t="shared" si="71"/>
        <v/>
      </c>
    </row>
    <row r="4465" spans="3:3" ht="15" customHeight="1">
      <c r="C4465" s="97" t="str">
        <f t="shared" si="71"/>
        <v/>
      </c>
    </row>
    <row r="4466" spans="3:3" ht="15" customHeight="1">
      <c r="C4466" s="97" t="str">
        <f t="shared" si="71"/>
        <v/>
      </c>
    </row>
    <row r="4467" spans="3:3" ht="15" customHeight="1">
      <c r="C4467" s="97" t="str">
        <f t="shared" si="71"/>
        <v/>
      </c>
    </row>
    <row r="4468" spans="3:3" ht="15" customHeight="1">
      <c r="C4468" s="97" t="str">
        <f t="shared" si="71"/>
        <v/>
      </c>
    </row>
    <row r="4469" spans="3:3" ht="15" customHeight="1">
      <c r="C4469" s="97" t="str">
        <f t="shared" si="71"/>
        <v/>
      </c>
    </row>
    <row r="4470" spans="3:3" ht="15" customHeight="1">
      <c r="C4470" s="97" t="str">
        <f t="shared" si="71"/>
        <v/>
      </c>
    </row>
    <row r="4471" spans="3:3" ht="15" customHeight="1">
      <c r="C4471" s="97" t="str">
        <f t="shared" si="71"/>
        <v/>
      </c>
    </row>
    <row r="4472" spans="3:3" ht="15" customHeight="1">
      <c r="C4472" s="97" t="str">
        <f t="shared" si="71"/>
        <v/>
      </c>
    </row>
    <row r="4473" spans="3:3" ht="15" customHeight="1">
      <c r="C4473" s="97" t="str">
        <f t="shared" si="71"/>
        <v/>
      </c>
    </row>
    <row r="4474" spans="3:3" ht="15" customHeight="1">
      <c r="C4474" s="97" t="str">
        <f t="shared" si="71"/>
        <v/>
      </c>
    </row>
    <row r="4475" spans="3:3" ht="15" customHeight="1">
      <c r="C4475" s="97" t="str">
        <f t="shared" si="71"/>
        <v/>
      </c>
    </row>
    <row r="4476" spans="3:3" ht="15" customHeight="1">
      <c r="C4476" s="97" t="str">
        <f t="shared" si="71"/>
        <v/>
      </c>
    </row>
    <row r="4477" spans="3:3" ht="15" customHeight="1">
      <c r="C4477" s="97" t="str">
        <f t="shared" si="71"/>
        <v/>
      </c>
    </row>
    <row r="4478" spans="3:3" ht="15" customHeight="1">
      <c r="C4478" s="97" t="str">
        <f t="shared" si="71"/>
        <v/>
      </c>
    </row>
    <row r="4479" spans="3:3" ht="15" customHeight="1">
      <c r="C4479" s="97" t="str">
        <f t="shared" si="71"/>
        <v/>
      </c>
    </row>
    <row r="4480" spans="3:3" ht="15" customHeight="1">
      <c r="C4480" s="97" t="str">
        <f t="shared" si="71"/>
        <v/>
      </c>
    </row>
    <row r="4481" spans="3:3" ht="15" customHeight="1">
      <c r="C4481" s="97" t="str">
        <f t="shared" si="71"/>
        <v/>
      </c>
    </row>
    <row r="4482" spans="3:3" ht="15" customHeight="1">
      <c r="C4482" s="97" t="str">
        <f t="shared" si="71"/>
        <v/>
      </c>
    </row>
    <row r="4483" spans="3:3" ht="15" customHeight="1">
      <c r="C4483" s="97" t="str">
        <f t="shared" si="71"/>
        <v/>
      </c>
    </row>
    <row r="4484" spans="3:3" ht="15" customHeight="1">
      <c r="C4484" s="97" t="str">
        <f t="shared" si="71"/>
        <v/>
      </c>
    </row>
    <row r="4485" spans="3:3" ht="15" customHeight="1">
      <c r="C4485" s="97" t="str">
        <f t="shared" si="71"/>
        <v/>
      </c>
    </row>
    <row r="4486" spans="3:3" ht="15" customHeight="1">
      <c r="C4486" s="97" t="str">
        <f t="shared" si="71"/>
        <v/>
      </c>
    </row>
    <row r="4487" spans="3:3" ht="15" customHeight="1">
      <c r="C4487" s="97" t="str">
        <f t="shared" si="71"/>
        <v/>
      </c>
    </row>
    <row r="4488" spans="3:3" ht="15" customHeight="1">
      <c r="C4488" s="97" t="str">
        <f t="shared" si="71"/>
        <v/>
      </c>
    </row>
    <row r="4489" spans="3:3" ht="15" customHeight="1">
      <c r="C4489" s="97" t="str">
        <f t="shared" si="71"/>
        <v/>
      </c>
    </row>
    <row r="4490" spans="3:3" ht="15" customHeight="1">
      <c r="C4490" s="97" t="str">
        <f t="shared" si="71"/>
        <v/>
      </c>
    </row>
    <row r="4491" spans="3:3" ht="15" customHeight="1">
      <c r="C4491" s="97" t="str">
        <f t="shared" si="71"/>
        <v/>
      </c>
    </row>
    <row r="4492" spans="3:3" ht="15" customHeight="1">
      <c r="C4492" s="97" t="str">
        <f t="shared" si="71"/>
        <v/>
      </c>
    </row>
    <row r="4493" spans="3:3" ht="15" customHeight="1">
      <c r="C4493" s="97" t="str">
        <f t="shared" si="71"/>
        <v/>
      </c>
    </row>
    <row r="4494" spans="3:3" ht="15" customHeight="1">
      <c r="C4494" s="97" t="str">
        <f t="shared" si="71"/>
        <v/>
      </c>
    </row>
    <row r="4495" spans="3:3" ht="15" customHeight="1">
      <c r="C4495" s="97" t="str">
        <f t="shared" si="71"/>
        <v/>
      </c>
    </row>
    <row r="4496" spans="3:3" ht="15" customHeight="1">
      <c r="C4496" s="97" t="str">
        <f t="shared" si="71"/>
        <v/>
      </c>
    </row>
    <row r="4497" spans="3:3" ht="15" customHeight="1">
      <c r="C4497" s="97" t="str">
        <f t="shared" ref="C4497:C4560" si="72">IF(B4497&lt;&gt;"",TEXT(WEEKDAY(B4497),"dddd"),"")</f>
        <v/>
      </c>
    </row>
    <row r="4498" spans="3:3" ht="15" customHeight="1">
      <c r="C4498" s="97" t="str">
        <f t="shared" si="72"/>
        <v/>
      </c>
    </row>
    <row r="4499" spans="3:3" ht="15" customHeight="1">
      <c r="C4499" s="97" t="str">
        <f t="shared" si="72"/>
        <v/>
      </c>
    </row>
    <row r="4500" spans="3:3" ht="15" customHeight="1">
      <c r="C4500" s="97" t="str">
        <f t="shared" si="72"/>
        <v/>
      </c>
    </row>
    <row r="4501" spans="3:3" ht="15" customHeight="1">
      <c r="C4501" s="97" t="str">
        <f t="shared" si="72"/>
        <v/>
      </c>
    </row>
    <row r="4502" spans="3:3" ht="15" customHeight="1">
      <c r="C4502" s="97" t="str">
        <f t="shared" si="72"/>
        <v/>
      </c>
    </row>
    <row r="4503" spans="3:3" ht="15" customHeight="1">
      <c r="C4503" s="97" t="str">
        <f t="shared" si="72"/>
        <v/>
      </c>
    </row>
    <row r="4504" spans="3:3" ht="15" customHeight="1">
      <c r="C4504" s="97" t="str">
        <f t="shared" si="72"/>
        <v/>
      </c>
    </row>
    <row r="4505" spans="3:3" ht="15" customHeight="1">
      <c r="C4505" s="97" t="str">
        <f t="shared" si="72"/>
        <v/>
      </c>
    </row>
    <row r="4506" spans="3:3" ht="15" customHeight="1">
      <c r="C4506" s="97" t="str">
        <f t="shared" si="72"/>
        <v/>
      </c>
    </row>
    <row r="4507" spans="3:3" ht="15" customHeight="1">
      <c r="C4507" s="97" t="str">
        <f t="shared" si="72"/>
        <v/>
      </c>
    </row>
    <row r="4508" spans="3:3" ht="15" customHeight="1">
      <c r="C4508" s="97" t="str">
        <f t="shared" si="72"/>
        <v/>
      </c>
    </row>
    <row r="4509" spans="3:3" ht="15" customHeight="1">
      <c r="C4509" s="97" t="str">
        <f t="shared" si="72"/>
        <v/>
      </c>
    </row>
    <row r="4510" spans="3:3" ht="15" customHeight="1">
      <c r="C4510" s="97" t="str">
        <f t="shared" si="72"/>
        <v/>
      </c>
    </row>
    <row r="4511" spans="3:3" ht="15" customHeight="1">
      <c r="C4511" s="97" t="str">
        <f t="shared" si="72"/>
        <v/>
      </c>
    </row>
    <row r="4512" spans="3:3" ht="15" customHeight="1">
      <c r="C4512" s="97" t="str">
        <f t="shared" si="72"/>
        <v/>
      </c>
    </row>
    <row r="4513" spans="3:3" ht="15" customHeight="1">
      <c r="C4513" s="97" t="str">
        <f t="shared" si="72"/>
        <v/>
      </c>
    </row>
    <row r="4514" spans="3:3" ht="15" customHeight="1">
      <c r="C4514" s="97" t="str">
        <f t="shared" si="72"/>
        <v/>
      </c>
    </row>
    <row r="4515" spans="3:3" ht="15" customHeight="1">
      <c r="C4515" s="97" t="str">
        <f t="shared" si="72"/>
        <v/>
      </c>
    </row>
    <row r="4516" spans="3:3" ht="15" customHeight="1">
      <c r="C4516" s="97" t="str">
        <f t="shared" si="72"/>
        <v/>
      </c>
    </row>
    <row r="4517" spans="3:3" ht="15" customHeight="1">
      <c r="C4517" s="97" t="str">
        <f t="shared" si="72"/>
        <v/>
      </c>
    </row>
    <row r="4518" spans="3:3" ht="15" customHeight="1">
      <c r="C4518" s="97" t="str">
        <f t="shared" si="72"/>
        <v/>
      </c>
    </row>
    <row r="4519" spans="3:3" ht="15" customHeight="1">
      <c r="C4519" s="97" t="str">
        <f t="shared" si="72"/>
        <v/>
      </c>
    </row>
    <row r="4520" spans="3:3" ht="15" customHeight="1">
      <c r="C4520" s="97" t="str">
        <f t="shared" si="72"/>
        <v/>
      </c>
    </row>
    <row r="4521" spans="3:3" ht="15" customHeight="1">
      <c r="C4521" s="97" t="str">
        <f t="shared" si="72"/>
        <v/>
      </c>
    </row>
    <row r="4522" spans="3:3" ht="15" customHeight="1">
      <c r="C4522" s="97" t="str">
        <f t="shared" si="72"/>
        <v/>
      </c>
    </row>
    <row r="4523" spans="3:3" ht="15" customHeight="1">
      <c r="C4523" s="97" t="str">
        <f t="shared" si="72"/>
        <v/>
      </c>
    </row>
    <row r="4524" spans="3:3" ht="15" customHeight="1">
      <c r="C4524" s="97" t="str">
        <f t="shared" si="72"/>
        <v/>
      </c>
    </row>
    <row r="4525" spans="3:3" ht="15" customHeight="1">
      <c r="C4525" s="97" t="str">
        <f t="shared" si="72"/>
        <v/>
      </c>
    </row>
    <row r="4526" spans="3:3" ht="15" customHeight="1">
      <c r="C4526" s="97" t="str">
        <f t="shared" si="72"/>
        <v/>
      </c>
    </row>
    <row r="4527" spans="3:3" ht="15" customHeight="1">
      <c r="C4527" s="97" t="str">
        <f t="shared" si="72"/>
        <v/>
      </c>
    </row>
    <row r="4528" spans="3:3" ht="15" customHeight="1">
      <c r="C4528" s="97" t="str">
        <f t="shared" si="72"/>
        <v/>
      </c>
    </row>
    <row r="4529" spans="3:3" ht="15" customHeight="1">
      <c r="C4529" s="97" t="str">
        <f t="shared" si="72"/>
        <v/>
      </c>
    </row>
    <row r="4530" spans="3:3" ht="15" customHeight="1">
      <c r="C4530" s="97" t="str">
        <f t="shared" si="72"/>
        <v/>
      </c>
    </row>
    <row r="4531" spans="3:3" ht="15" customHeight="1">
      <c r="C4531" s="97" t="str">
        <f t="shared" si="72"/>
        <v/>
      </c>
    </row>
    <row r="4532" spans="3:3" ht="15" customHeight="1">
      <c r="C4532" s="97" t="str">
        <f t="shared" si="72"/>
        <v/>
      </c>
    </row>
    <row r="4533" spans="3:3" ht="15" customHeight="1">
      <c r="C4533" s="97" t="str">
        <f t="shared" si="72"/>
        <v/>
      </c>
    </row>
    <row r="4534" spans="3:3" ht="15" customHeight="1">
      <c r="C4534" s="97" t="str">
        <f t="shared" si="72"/>
        <v/>
      </c>
    </row>
    <row r="4535" spans="3:3" ht="15" customHeight="1">
      <c r="C4535" s="97" t="str">
        <f t="shared" si="72"/>
        <v/>
      </c>
    </row>
    <row r="4536" spans="3:3" ht="15" customHeight="1">
      <c r="C4536" s="97" t="str">
        <f t="shared" si="72"/>
        <v/>
      </c>
    </row>
    <row r="4537" spans="3:3" ht="15" customHeight="1">
      <c r="C4537" s="97" t="str">
        <f t="shared" si="72"/>
        <v/>
      </c>
    </row>
    <row r="4538" spans="3:3" ht="15" customHeight="1">
      <c r="C4538" s="97" t="str">
        <f t="shared" si="72"/>
        <v/>
      </c>
    </row>
    <row r="4539" spans="3:3" ht="15" customHeight="1">
      <c r="C4539" s="97" t="str">
        <f t="shared" si="72"/>
        <v/>
      </c>
    </row>
    <row r="4540" spans="3:3" ht="15" customHeight="1">
      <c r="C4540" s="97" t="str">
        <f t="shared" si="72"/>
        <v/>
      </c>
    </row>
    <row r="4541" spans="3:3" ht="15" customHeight="1">
      <c r="C4541" s="97" t="str">
        <f t="shared" si="72"/>
        <v/>
      </c>
    </row>
    <row r="4542" spans="3:3" ht="15" customHeight="1">
      <c r="C4542" s="97" t="str">
        <f t="shared" si="72"/>
        <v/>
      </c>
    </row>
    <row r="4543" spans="3:3" ht="15" customHeight="1">
      <c r="C4543" s="97" t="str">
        <f t="shared" si="72"/>
        <v/>
      </c>
    </row>
    <row r="4544" spans="3:3" ht="15" customHeight="1">
      <c r="C4544" s="97" t="str">
        <f t="shared" si="72"/>
        <v/>
      </c>
    </row>
    <row r="4545" spans="3:3" ht="15" customHeight="1">
      <c r="C4545" s="97" t="str">
        <f t="shared" si="72"/>
        <v/>
      </c>
    </row>
    <row r="4546" spans="3:3" ht="15" customHeight="1">
      <c r="C4546" s="97" t="str">
        <f t="shared" si="72"/>
        <v/>
      </c>
    </row>
    <row r="4547" spans="3:3" ht="15" customHeight="1">
      <c r="C4547" s="97" t="str">
        <f t="shared" si="72"/>
        <v/>
      </c>
    </row>
    <row r="4548" spans="3:3" ht="15" customHeight="1">
      <c r="C4548" s="97" t="str">
        <f t="shared" si="72"/>
        <v/>
      </c>
    </row>
    <row r="4549" spans="3:3" ht="15" customHeight="1">
      <c r="C4549" s="97" t="str">
        <f t="shared" si="72"/>
        <v/>
      </c>
    </row>
    <row r="4550" spans="3:3" ht="15" customHeight="1">
      <c r="C4550" s="97" t="str">
        <f t="shared" si="72"/>
        <v/>
      </c>
    </row>
    <row r="4551" spans="3:3" ht="15" customHeight="1">
      <c r="C4551" s="97" t="str">
        <f t="shared" si="72"/>
        <v/>
      </c>
    </row>
    <row r="4552" spans="3:3" ht="15" customHeight="1">
      <c r="C4552" s="97" t="str">
        <f t="shared" si="72"/>
        <v/>
      </c>
    </row>
    <row r="4553" spans="3:3" ht="15" customHeight="1">
      <c r="C4553" s="97" t="str">
        <f t="shared" si="72"/>
        <v/>
      </c>
    </row>
    <row r="4554" spans="3:3" ht="15" customHeight="1">
      <c r="C4554" s="97" t="str">
        <f t="shared" si="72"/>
        <v/>
      </c>
    </row>
    <row r="4555" spans="3:3" ht="15" customHeight="1">
      <c r="C4555" s="97" t="str">
        <f t="shared" si="72"/>
        <v/>
      </c>
    </row>
    <row r="4556" spans="3:3" ht="15" customHeight="1">
      <c r="C4556" s="97" t="str">
        <f t="shared" si="72"/>
        <v/>
      </c>
    </row>
    <row r="4557" spans="3:3" ht="15" customHeight="1">
      <c r="C4557" s="97" t="str">
        <f t="shared" si="72"/>
        <v/>
      </c>
    </row>
    <row r="4558" spans="3:3" ht="15" customHeight="1">
      <c r="C4558" s="97" t="str">
        <f t="shared" si="72"/>
        <v/>
      </c>
    </row>
    <row r="4559" spans="3:3" ht="15" customHeight="1">
      <c r="C4559" s="97" t="str">
        <f t="shared" si="72"/>
        <v/>
      </c>
    </row>
    <row r="4560" spans="3:3" ht="15" customHeight="1">
      <c r="C4560" s="97" t="str">
        <f t="shared" si="72"/>
        <v/>
      </c>
    </row>
    <row r="4561" spans="3:3" ht="15" customHeight="1">
      <c r="C4561" s="97" t="str">
        <f t="shared" ref="C4561:C4624" si="73">IF(B4561&lt;&gt;"",TEXT(WEEKDAY(B4561),"dddd"),"")</f>
        <v/>
      </c>
    </row>
    <row r="4562" spans="3:3" ht="15" customHeight="1">
      <c r="C4562" s="97" t="str">
        <f t="shared" si="73"/>
        <v/>
      </c>
    </row>
    <row r="4563" spans="3:3" ht="15" customHeight="1">
      <c r="C4563" s="97" t="str">
        <f t="shared" si="73"/>
        <v/>
      </c>
    </row>
    <row r="4564" spans="3:3" ht="15" customHeight="1">
      <c r="C4564" s="97" t="str">
        <f t="shared" si="73"/>
        <v/>
      </c>
    </row>
    <row r="4565" spans="3:3" ht="15" customHeight="1">
      <c r="C4565" s="97" t="str">
        <f t="shared" si="73"/>
        <v/>
      </c>
    </row>
    <row r="4566" spans="3:3" ht="15" customHeight="1">
      <c r="C4566" s="97" t="str">
        <f t="shared" si="73"/>
        <v/>
      </c>
    </row>
    <row r="4567" spans="3:3" ht="15" customHeight="1">
      <c r="C4567" s="97" t="str">
        <f t="shared" si="73"/>
        <v/>
      </c>
    </row>
    <row r="4568" spans="3:3" ht="15" customHeight="1">
      <c r="C4568" s="97" t="str">
        <f t="shared" si="73"/>
        <v/>
      </c>
    </row>
    <row r="4569" spans="3:3" ht="15" customHeight="1">
      <c r="C4569" s="97" t="str">
        <f t="shared" si="73"/>
        <v/>
      </c>
    </row>
    <row r="4570" spans="3:3" ht="15" customHeight="1">
      <c r="C4570" s="97" t="str">
        <f t="shared" si="73"/>
        <v/>
      </c>
    </row>
    <row r="4571" spans="3:3" ht="15" customHeight="1">
      <c r="C4571" s="97" t="str">
        <f t="shared" si="73"/>
        <v/>
      </c>
    </row>
    <row r="4572" spans="3:3" ht="15" customHeight="1">
      <c r="C4572" s="97" t="str">
        <f t="shared" si="73"/>
        <v/>
      </c>
    </row>
    <row r="4573" spans="3:3" ht="15" customHeight="1">
      <c r="C4573" s="97" t="str">
        <f t="shared" si="73"/>
        <v/>
      </c>
    </row>
    <row r="4574" spans="3:3" ht="15" customHeight="1">
      <c r="C4574" s="97" t="str">
        <f t="shared" si="73"/>
        <v/>
      </c>
    </row>
    <row r="4575" spans="3:3" ht="15" customHeight="1">
      <c r="C4575" s="97" t="str">
        <f t="shared" si="73"/>
        <v/>
      </c>
    </row>
    <row r="4576" spans="3:3" ht="15" customHeight="1">
      <c r="C4576" s="97" t="str">
        <f t="shared" si="73"/>
        <v/>
      </c>
    </row>
    <row r="4577" spans="3:3" ht="15" customHeight="1">
      <c r="C4577" s="97" t="str">
        <f t="shared" si="73"/>
        <v/>
      </c>
    </row>
    <row r="4578" spans="3:3" ht="15" customHeight="1">
      <c r="C4578" s="97" t="str">
        <f t="shared" si="73"/>
        <v/>
      </c>
    </row>
    <row r="4579" spans="3:3" ht="15" customHeight="1">
      <c r="C4579" s="97" t="str">
        <f t="shared" si="73"/>
        <v/>
      </c>
    </row>
    <row r="4580" spans="3:3" ht="15" customHeight="1">
      <c r="C4580" s="97" t="str">
        <f t="shared" si="73"/>
        <v/>
      </c>
    </row>
    <row r="4581" spans="3:3" ht="15" customHeight="1">
      <c r="C4581" s="97" t="str">
        <f t="shared" si="73"/>
        <v/>
      </c>
    </row>
    <row r="4582" spans="3:3" ht="15" customHeight="1">
      <c r="C4582" s="97" t="str">
        <f t="shared" si="73"/>
        <v/>
      </c>
    </row>
    <row r="4583" spans="3:3" ht="15" customHeight="1">
      <c r="C4583" s="97" t="str">
        <f t="shared" si="73"/>
        <v/>
      </c>
    </row>
    <row r="4584" spans="3:3" ht="15" customHeight="1">
      <c r="C4584" s="97" t="str">
        <f t="shared" si="73"/>
        <v/>
      </c>
    </row>
    <row r="4585" spans="3:3" ht="15" customHeight="1">
      <c r="C4585" s="97" t="str">
        <f t="shared" si="73"/>
        <v/>
      </c>
    </row>
    <row r="4586" spans="3:3" ht="15" customHeight="1">
      <c r="C4586" s="97" t="str">
        <f t="shared" si="73"/>
        <v/>
      </c>
    </row>
    <row r="4587" spans="3:3" ht="15" customHeight="1">
      <c r="C4587" s="97" t="str">
        <f t="shared" si="73"/>
        <v/>
      </c>
    </row>
    <row r="4588" spans="3:3" ht="15" customHeight="1">
      <c r="C4588" s="97" t="str">
        <f t="shared" si="73"/>
        <v/>
      </c>
    </row>
    <row r="4589" spans="3:3" ht="15" customHeight="1">
      <c r="C4589" s="97" t="str">
        <f t="shared" si="73"/>
        <v/>
      </c>
    </row>
    <row r="4590" spans="3:3" ht="15" customHeight="1">
      <c r="C4590" s="97" t="str">
        <f t="shared" si="73"/>
        <v/>
      </c>
    </row>
    <row r="4591" spans="3:3" ht="15" customHeight="1">
      <c r="C4591" s="97" t="str">
        <f t="shared" si="73"/>
        <v/>
      </c>
    </row>
    <row r="4592" spans="3:3" ht="15" customHeight="1">
      <c r="C4592" s="97" t="str">
        <f t="shared" si="73"/>
        <v/>
      </c>
    </row>
    <row r="4593" spans="3:3" ht="15" customHeight="1">
      <c r="C4593" s="97" t="str">
        <f t="shared" si="73"/>
        <v/>
      </c>
    </row>
    <row r="4594" spans="3:3" ht="15" customHeight="1">
      <c r="C4594" s="97" t="str">
        <f t="shared" si="73"/>
        <v/>
      </c>
    </row>
    <row r="4595" spans="3:3" ht="15" customHeight="1">
      <c r="C4595" s="97" t="str">
        <f t="shared" si="73"/>
        <v/>
      </c>
    </row>
    <row r="4596" spans="3:3" ht="15" customHeight="1">
      <c r="C4596" s="97" t="str">
        <f t="shared" si="73"/>
        <v/>
      </c>
    </row>
    <row r="4597" spans="3:3" ht="15" customHeight="1">
      <c r="C4597" s="97" t="str">
        <f t="shared" si="73"/>
        <v/>
      </c>
    </row>
    <row r="4598" spans="3:3" ht="15" customHeight="1">
      <c r="C4598" s="97" t="str">
        <f t="shared" si="73"/>
        <v/>
      </c>
    </row>
    <row r="4599" spans="3:3" ht="15" customHeight="1">
      <c r="C4599" s="97" t="str">
        <f t="shared" si="73"/>
        <v/>
      </c>
    </row>
    <row r="4600" spans="3:3" ht="15" customHeight="1">
      <c r="C4600" s="97" t="str">
        <f t="shared" si="73"/>
        <v/>
      </c>
    </row>
    <row r="4601" spans="3:3" ht="15" customHeight="1">
      <c r="C4601" s="97" t="str">
        <f t="shared" si="73"/>
        <v/>
      </c>
    </row>
    <row r="4602" spans="3:3" ht="15" customHeight="1">
      <c r="C4602" s="97" t="str">
        <f t="shared" si="73"/>
        <v/>
      </c>
    </row>
    <row r="4603" spans="3:3" ht="15" customHeight="1">
      <c r="C4603" s="97" t="str">
        <f t="shared" si="73"/>
        <v/>
      </c>
    </row>
    <row r="4604" spans="3:3" ht="15" customHeight="1">
      <c r="C4604" s="97" t="str">
        <f t="shared" si="73"/>
        <v/>
      </c>
    </row>
    <row r="4605" spans="3:3" ht="15" customHeight="1">
      <c r="C4605" s="97" t="str">
        <f t="shared" si="73"/>
        <v/>
      </c>
    </row>
    <row r="4606" spans="3:3" ht="15" customHeight="1">
      <c r="C4606" s="97" t="str">
        <f t="shared" si="73"/>
        <v/>
      </c>
    </row>
    <row r="4607" spans="3:3" ht="15" customHeight="1">
      <c r="C4607" s="97" t="str">
        <f t="shared" si="73"/>
        <v/>
      </c>
    </row>
    <row r="4608" spans="3:3" ht="15" customHeight="1">
      <c r="C4608" s="97" t="str">
        <f t="shared" si="73"/>
        <v/>
      </c>
    </row>
    <row r="4609" spans="3:3" ht="15" customHeight="1">
      <c r="C4609" s="97" t="str">
        <f t="shared" si="73"/>
        <v/>
      </c>
    </row>
    <row r="4610" spans="3:3" ht="15" customHeight="1">
      <c r="C4610" s="97" t="str">
        <f t="shared" si="73"/>
        <v/>
      </c>
    </row>
    <row r="4611" spans="3:3" ht="15" customHeight="1">
      <c r="C4611" s="97" t="str">
        <f t="shared" si="73"/>
        <v/>
      </c>
    </row>
    <row r="4612" spans="3:3" ht="15" customHeight="1">
      <c r="C4612" s="97" t="str">
        <f t="shared" si="73"/>
        <v/>
      </c>
    </row>
    <row r="4613" spans="3:3" ht="15" customHeight="1">
      <c r="C4613" s="97" t="str">
        <f t="shared" si="73"/>
        <v/>
      </c>
    </row>
    <row r="4614" spans="3:3" ht="15" customHeight="1">
      <c r="C4614" s="97" t="str">
        <f t="shared" si="73"/>
        <v/>
      </c>
    </row>
    <row r="4615" spans="3:3" ht="15" customHeight="1">
      <c r="C4615" s="97" t="str">
        <f t="shared" si="73"/>
        <v/>
      </c>
    </row>
    <row r="4616" spans="3:3" ht="15" customHeight="1">
      <c r="C4616" s="97" t="str">
        <f t="shared" si="73"/>
        <v/>
      </c>
    </row>
    <row r="4617" spans="3:3" ht="15" customHeight="1">
      <c r="C4617" s="97" t="str">
        <f t="shared" si="73"/>
        <v/>
      </c>
    </row>
    <row r="4618" spans="3:3" ht="15" customHeight="1">
      <c r="C4618" s="97" t="str">
        <f t="shared" si="73"/>
        <v/>
      </c>
    </row>
    <row r="4619" spans="3:3" ht="15" customHeight="1">
      <c r="C4619" s="97" t="str">
        <f t="shared" si="73"/>
        <v/>
      </c>
    </row>
    <row r="4620" spans="3:3" ht="15" customHeight="1">
      <c r="C4620" s="97" t="str">
        <f t="shared" si="73"/>
        <v/>
      </c>
    </row>
    <row r="4621" spans="3:3" ht="15" customHeight="1">
      <c r="C4621" s="97" t="str">
        <f t="shared" si="73"/>
        <v/>
      </c>
    </row>
    <row r="4622" spans="3:3" ht="15" customHeight="1">
      <c r="C4622" s="97" t="str">
        <f t="shared" si="73"/>
        <v/>
      </c>
    </row>
    <row r="4623" spans="3:3" ht="15" customHeight="1">
      <c r="C4623" s="97" t="str">
        <f t="shared" si="73"/>
        <v/>
      </c>
    </row>
    <row r="4624" spans="3:3" ht="15" customHeight="1">
      <c r="C4624" s="97" t="str">
        <f t="shared" si="73"/>
        <v/>
      </c>
    </row>
    <row r="4625" spans="3:3" ht="15" customHeight="1">
      <c r="C4625" s="97" t="str">
        <f t="shared" ref="C4625:C4688" si="74">IF(B4625&lt;&gt;"",TEXT(WEEKDAY(B4625),"dddd"),"")</f>
        <v/>
      </c>
    </row>
    <row r="4626" spans="3:3" ht="15" customHeight="1">
      <c r="C4626" s="97" t="str">
        <f t="shared" si="74"/>
        <v/>
      </c>
    </row>
    <row r="4627" spans="3:3" ht="15" customHeight="1">
      <c r="C4627" s="97" t="str">
        <f t="shared" si="74"/>
        <v/>
      </c>
    </row>
    <row r="4628" spans="3:3" ht="15" customHeight="1">
      <c r="C4628" s="97" t="str">
        <f t="shared" si="74"/>
        <v/>
      </c>
    </row>
    <row r="4629" spans="3:3" ht="15" customHeight="1">
      <c r="C4629" s="97" t="str">
        <f t="shared" si="74"/>
        <v/>
      </c>
    </row>
    <row r="4630" spans="3:3" ht="15" customHeight="1">
      <c r="C4630" s="97" t="str">
        <f t="shared" si="74"/>
        <v/>
      </c>
    </row>
    <row r="4631" spans="3:3" ht="15" customHeight="1">
      <c r="C4631" s="97" t="str">
        <f t="shared" si="74"/>
        <v/>
      </c>
    </row>
    <row r="4632" spans="3:3" ht="15" customHeight="1">
      <c r="C4632" s="97" t="str">
        <f t="shared" si="74"/>
        <v/>
      </c>
    </row>
    <row r="4633" spans="3:3" ht="15" customHeight="1">
      <c r="C4633" s="97" t="str">
        <f t="shared" si="74"/>
        <v/>
      </c>
    </row>
    <row r="4634" spans="3:3" ht="15" customHeight="1">
      <c r="C4634" s="97" t="str">
        <f t="shared" si="74"/>
        <v/>
      </c>
    </row>
    <row r="4635" spans="3:3" ht="15" customHeight="1">
      <c r="C4635" s="97" t="str">
        <f t="shared" si="74"/>
        <v/>
      </c>
    </row>
    <row r="4636" spans="3:3" ht="15" customHeight="1">
      <c r="C4636" s="97" t="str">
        <f t="shared" si="74"/>
        <v/>
      </c>
    </row>
    <row r="4637" spans="3:3" ht="15" customHeight="1">
      <c r="C4637" s="97" t="str">
        <f t="shared" si="74"/>
        <v/>
      </c>
    </row>
    <row r="4638" spans="3:3" ht="15" customHeight="1">
      <c r="C4638" s="97" t="str">
        <f t="shared" si="74"/>
        <v/>
      </c>
    </row>
    <row r="4639" spans="3:3" ht="15" customHeight="1">
      <c r="C4639" s="97" t="str">
        <f t="shared" si="74"/>
        <v/>
      </c>
    </row>
    <row r="4640" spans="3:3" ht="15" customHeight="1">
      <c r="C4640" s="97" t="str">
        <f t="shared" si="74"/>
        <v/>
      </c>
    </row>
    <row r="4641" spans="3:3" ht="15" customHeight="1">
      <c r="C4641" s="97" t="str">
        <f t="shared" si="74"/>
        <v/>
      </c>
    </row>
    <row r="4642" spans="3:3" ht="15" customHeight="1">
      <c r="C4642" s="97" t="str">
        <f t="shared" si="74"/>
        <v/>
      </c>
    </row>
    <row r="4643" spans="3:3" ht="15" customHeight="1">
      <c r="C4643" s="97" t="str">
        <f t="shared" si="74"/>
        <v/>
      </c>
    </row>
    <row r="4644" spans="3:3" ht="15" customHeight="1">
      <c r="C4644" s="97" t="str">
        <f t="shared" si="74"/>
        <v/>
      </c>
    </row>
    <row r="4645" spans="3:3" ht="15" customHeight="1">
      <c r="C4645" s="97" t="str">
        <f t="shared" si="74"/>
        <v/>
      </c>
    </row>
    <row r="4646" spans="3:3" ht="15" customHeight="1">
      <c r="C4646" s="97" t="str">
        <f t="shared" si="74"/>
        <v/>
      </c>
    </row>
    <row r="4647" spans="3:3" ht="15" customHeight="1">
      <c r="C4647" s="97" t="str">
        <f t="shared" si="74"/>
        <v/>
      </c>
    </row>
    <row r="4648" spans="3:3" ht="15" customHeight="1">
      <c r="C4648" s="97" t="str">
        <f t="shared" si="74"/>
        <v/>
      </c>
    </row>
    <row r="4649" spans="3:3" ht="15" customHeight="1">
      <c r="C4649" s="97" t="str">
        <f t="shared" si="74"/>
        <v/>
      </c>
    </row>
    <row r="4650" spans="3:3" ht="15" customHeight="1">
      <c r="C4650" s="97" t="str">
        <f t="shared" si="74"/>
        <v/>
      </c>
    </row>
    <row r="4651" spans="3:3" ht="15" customHeight="1">
      <c r="C4651" s="97" t="str">
        <f t="shared" si="74"/>
        <v/>
      </c>
    </row>
    <row r="4652" spans="3:3" ht="15" customHeight="1">
      <c r="C4652" s="97" t="str">
        <f t="shared" si="74"/>
        <v/>
      </c>
    </row>
    <row r="4653" spans="3:3" ht="15" customHeight="1">
      <c r="C4653" s="97" t="str">
        <f t="shared" si="74"/>
        <v/>
      </c>
    </row>
    <row r="4654" spans="3:3" ht="15" customHeight="1">
      <c r="C4654" s="97" t="str">
        <f t="shared" si="74"/>
        <v/>
      </c>
    </row>
    <row r="4655" spans="3:3" ht="15" customHeight="1">
      <c r="C4655" s="97" t="str">
        <f t="shared" si="74"/>
        <v/>
      </c>
    </row>
    <row r="4656" spans="3:3" ht="15" customHeight="1">
      <c r="C4656" s="97" t="str">
        <f t="shared" si="74"/>
        <v/>
      </c>
    </row>
    <row r="4657" spans="3:3" ht="15" customHeight="1">
      <c r="C4657" s="97" t="str">
        <f t="shared" si="74"/>
        <v/>
      </c>
    </row>
    <row r="4658" spans="3:3" ht="15" customHeight="1">
      <c r="C4658" s="97" t="str">
        <f t="shared" si="74"/>
        <v/>
      </c>
    </row>
    <row r="4659" spans="3:3" ht="15" customHeight="1">
      <c r="C4659" s="97" t="str">
        <f t="shared" si="74"/>
        <v/>
      </c>
    </row>
    <row r="4660" spans="3:3" ht="15" customHeight="1">
      <c r="C4660" s="97" t="str">
        <f t="shared" si="74"/>
        <v/>
      </c>
    </row>
    <row r="4661" spans="3:3" ht="15" customHeight="1">
      <c r="C4661" s="97" t="str">
        <f t="shared" si="74"/>
        <v/>
      </c>
    </row>
    <row r="4662" spans="3:3" ht="15" customHeight="1">
      <c r="C4662" s="97" t="str">
        <f t="shared" si="74"/>
        <v/>
      </c>
    </row>
    <row r="4663" spans="3:3" ht="15" customHeight="1">
      <c r="C4663" s="97" t="str">
        <f t="shared" si="74"/>
        <v/>
      </c>
    </row>
    <row r="4664" spans="3:3" ht="15" customHeight="1">
      <c r="C4664" s="97" t="str">
        <f t="shared" si="74"/>
        <v/>
      </c>
    </row>
    <row r="4665" spans="3:3" ht="15" customHeight="1">
      <c r="C4665" s="97" t="str">
        <f t="shared" si="74"/>
        <v/>
      </c>
    </row>
    <row r="4666" spans="3:3" ht="15" customHeight="1">
      <c r="C4666" s="97" t="str">
        <f t="shared" si="74"/>
        <v/>
      </c>
    </row>
    <row r="4667" spans="3:3" ht="15" customHeight="1">
      <c r="C4667" s="97" t="str">
        <f t="shared" si="74"/>
        <v/>
      </c>
    </row>
    <row r="4668" spans="3:3" ht="15" customHeight="1">
      <c r="C4668" s="97" t="str">
        <f t="shared" si="74"/>
        <v/>
      </c>
    </row>
    <row r="4669" spans="3:3" ht="15" customHeight="1">
      <c r="C4669" s="97" t="str">
        <f t="shared" si="74"/>
        <v/>
      </c>
    </row>
    <row r="4670" spans="3:3" ht="15" customHeight="1">
      <c r="C4670" s="97" t="str">
        <f t="shared" si="74"/>
        <v/>
      </c>
    </row>
    <row r="4671" spans="3:3" ht="15" customHeight="1">
      <c r="C4671" s="97" t="str">
        <f t="shared" si="74"/>
        <v/>
      </c>
    </row>
    <row r="4672" spans="3:3" ht="15" customHeight="1">
      <c r="C4672" s="97" t="str">
        <f t="shared" si="74"/>
        <v/>
      </c>
    </row>
    <row r="4673" spans="3:3" ht="15" customHeight="1">
      <c r="C4673" s="97" t="str">
        <f t="shared" si="74"/>
        <v/>
      </c>
    </row>
    <row r="4674" spans="3:3" ht="15" customHeight="1">
      <c r="C4674" s="97" t="str">
        <f t="shared" si="74"/>
        <v/>
      </c>
    </row>
    <row r="4675" spans="3:3" ht="15" customHeight="1">
      <c r="C4675" s="97" t="str">
        <f t="shared" si="74"/>
        <v/>
      </c>
    </row>
    <row r="4676" spans="3:3" ht="15" customHeight="1">
      <c r="C4676" s="97" t="str">
        <f t="shared" si="74"/>
        <v/>
      </c>
    </row>
    <row r="4677" spans="3:3" ht="15" customHeight="1">
      <c r="C4677" s="97" t="str">
        <f t="shared" si="74"/>
        <v/>
      </c>
    </row>
    <row r="4678" spans="3:3" ht="15" customHeight="1">
      <c r="C4678" s="97" t="str">
        <f t="shared" si="74"/>
        <v/>
      </c>
    </row>
    <row r="4679" spans="3:3" ht="15" customHeight="1">
      <c r="C4679" s="97" t="str">
        <f t="shared" si="74"/>
        <v/>
      </c>
    </row>
    <row r="4680" spans="3:3" ht="15" customHeight="1">
      <c r="C4680" s="97" t="str">
        <f t="shared" si="74"/>
        <v/>
      </c>
    </row>
    <row r="4681" spans="3:3" ht="15" customHeight="1">
      <c r="C4681" s="97" t="str">
        <f t="shared" si="74"/>
        <v/>
      </c>
    </row>
    <row r="4682" spans="3:3" ht="15" customHeight="1">
      <c r="C4682" s="97" t="str">
        <f t="shared" si="74"/>
        <v/>
      </c>
    </row>
    <row r="4683" spans="3:3" ht="15" customHeight="1">
      <c r="C4683" s="97" t="str">
        <f t="shared" si="74"/>
        <v/>
      </c>
    </row>
    <row r="4684" spans="3:3" ht="15" customHeight="1">
      <c r="C4684" s="97" t="str">
        <f t="shared" si="74"/>
        <v/>
      </c>
    </row>
    <row r="4685" spans="3:3" ht="15" customHeight="1">
      <c r="C4685" s="97" t="str">
        <f t="shared" si="74"/>
        <v/>
      </c>
    </row>
    <row r="4686" spans="3:3" ht="15" customHeight="1">
      <c r="C4686" s="97" t="str">
        <f t="shared" si="74"/>
        <v/>
      </c>
    </row>
    <row r="4687" spans="3:3" ht="15" customHeight="1">
      <c r="C4687" s="97" t="str">
        <f t="shared" si="74"/>
        <v/>
      </c>
    </row>
    <row r="4688" spans="3:3" ht="15" customHeight="1">
      <c r="C4688" s="97" t="str">
        <f t="shared" si="74"/>
        <v/>
      </c>
    </row>
    <row r="4689" spans="3:3" ht="15" customHeight="1">
      <c r="C4689" s="97" t="str">
        <f t="shared" ref="C4689:C4752" si="75">IF(B4689&lt;&gt;"",TEXT(WEEKDAY(B4689),"dddd"),"")</f>
        <v/>
      </c>
    </row>
    <row r="4690" spans="3:3" ht="15" customHeight="1">
      <c r="C4690" s="97" t="str">
        <f t="shared" si="75"/>
        <v/>
      </c>
    </row>
    <row r="4691" spans="3:3" ht="15" customHeight="1">
      <c r="C4691" s="97" t="str">
        <f t="shared" si="75"/>
        <v/>
      </c>
    </row>
    <row r="4692" spans="3:3" ht="15" customHeight="1">
      <c r="C4692" s="97" t="str">
        <f t="shared" si="75"/>
        <v/>
      </c>
    </row>
    <row r="4693" spans="3:3" ht="15" customHeight="1">
      <c r="C4693" s="97" t="str">
        <f t="shared" si="75"/>
        <v/>
      </c>
    </row>
    <row r="4694" spans="3:3" ht="15" customHeight="1">
      <c r="C4694" s="97" t="str">
        <f t="shared" si="75"/>
        <v/>
      </c>
    </row>
    <row r="4695" spans="3:3" ht="15" customHeight="1">
      <c r="C4695" s="97" t="str">
        <f t="shared" si="75"/>
        <v/>
      </c>
    </row>
    <row r="4696" spans="3:3" ht="15" customHeight="1">
      <c r="C4696" s="97" t="str">
        <f t="shared" si="75"/>
        <v/>
      </c>
    </row>
    <row r="4697" spans="3:3" ht="15" customHeight="1">
      <c r="C4697" s="97" t="str">
        <f t="shared" si="75"/>
        <v/>
      </c>
    </row>
    <row r="4698" spans="3:3" ht="15" customHeight="1">
      <c r="C4698" s="97" t="str">
        <f t="shared" si="75"/>
        <v/>
      </c>
    </row>
    <row r="4699" spans="3:3" ht="15" customHeight="1">
      <c r="C4699" s="97" t="str">
        <f t="shared" si="75"/>
        <v/>
      </c>
    </row>
    <row r="4700" spans="3:3" ht="15" customHeight="1">
      <c r="C4700" s="97" t="str">
        <f t="shared" si="75"/>
        <v/>
      </c>
    </row>
    <row r="4701" spans="3:3" ht="15" customHeight="1">
      <c r="C4701" s="97" t="str">
        <f t="shared" si="75"/>
        <v/>
      </c>
    </row>
    <row r="4702" spans="3:3" ht="15" customHeight="1">
      <c r="C4702" s="97" t="str">
        <f t="shared" si="75"/>
        <v/>
      </c>
    </row>
    <row r="4703" spans="3:3" ht="15" customHeight="1">
      <c r="C4703" s="97" t="str">
        <f t="shared" si="75"/>
        <v/>
      </c>
    </row>
    <row r="4704" spans="3:3" ht="15" customHeight="1">
      <c r="C4704" s="97" t="str">
        <f t="shared" si="75"/>
        <v/>
      </c>
    </row>
    <row r="4705" spans="3:3" ht="15" customHeight="1">
      <c r="C4705" s="97" t="str">
        <f t="shared" si="75"/>
        <v/>
      </c>
    </row>
    <row r="4706" spans="3:3" ht="15" customHeight="1">
      <c r="C4706" s="97" t="str">
        <f t="shared" si="75"/>
        <v/>
      </c>
    </row>
    <row r="4707" spans="3:3" ht="15" customHeight="1">
      <c r="C4707" s="97" t="str">
        <f t="shared" si="75"/>
        <v/>
      </c>
    </row>
    <row r="4708" spans="3:3" ht="15" customHeight="1">
      <c r="C4708" s="97" t="str">
        <f t="shared" si="75"/>
        <v/>
      </c>
    </row>
    <row r="4709" spans="3:3" ht="15" customHeight="1">
      <c r="C4709" s="97" t="str">
        <f t="shared" si="75"/>
        <v/>
      </c>
    </row>
    <row r="4710" spans="3:3" ht="15" customHeight="1">
      <c r="C4710" s="97" t="str">
        <f t="shared" si="75"/>
        <v/>
      </c>
    </row>
    <row r="4711" spans="3:3" ht="15" customHeight="1">
      <c r="C4711" s="97" t="str">
        <f t="shared" si="75"/>
        <v/>
      </c>
    </row>
    <row r="4712" spans="3:3" ht="15" customHeight="1">
      <c r="C4712" s="97" t="str">
        <f t="shared" si="75"/>
        <v/>
      </c>
    </row>
    <row r="4713" spans="3:3" ht="15" customHeight="1">
      <c r="C4713" s="97" t="str">
        <f t="shared" si="75"/>
        <v/>
      </c>
    </row>
    <row r="4714" spans="3:3" ht="15" customHeight="1">
      <c r="C4714" s="97" t="str">
        <f t="shared" si="75"/>
        <v/>
      </c>
    </row>
    <row r="4715" spans="3:3" ht="15" customHeight="1">
      <c r="C4715" s="97" t="str">
        <f t="shared" si="75"/>
        <v/>
      </c>
    </row>
    <row r="4716" spans="3:3" ht="15" customHeight="1">
      <c r="C4716" s="97" t="str">
        <f t="shared" si="75"/>
        <v/>
      </c>
    </row>
    <row r="4717" spans="3:3" ht="15" customHeight="1">
      <c r="C4717" s="97" t="str">
        <f t="shared" si="75"/>
        <v/>
      </c>
    </row>
    <row r="4718" spans="3:3" ht="15" customHeight="1">
      <c r="C4718" s="97" t="str">
        <f t="shared" si="75"/>
        <v/>
      </c>
    </row>
    <row r="4719" spans="3:3" ht="15" customHeight="1">
      <c r="C4719" s="97" t="str">
        <f t="shared" si="75"/>
        <v/>
      </c>
    </row>
    <row r="4720" spans="3:3" ht="15" customHeight="1">
      <c r="C4720" s="97" t="str">
        <f t="shared" si="75"/>
        <v/>
      </c>
    </row>
    <row r="4721" spans="3:3" ht="15" customHeight="1">
      <c r="C4721" s="97" t="str">
        <f t="shared" si="75"/>
        <v/>
      </c>
    </row>
    <row r="4722" spans="3:3" ht="15" customHeight="1">
      <c r="C4722" s="97" t="str">
        <f t="shared" si="75"/>
        <v/>
      </c>
    </row>
    <row r="4723" spans="3:3" ht="15" customHeight="1">
      <c r="C4723" s="97" t="str">
        <f t="shared" si="75"/>
        <v/>
      </c>
    </row>
    <row r="4724" spans="3:3" ht="15" customHeight="1">
      <c r="C4724" s="97" t="str">
        <f t="shared" si="75"/>
        <v/>
      </c>
    </row>
    <row r="4725" spans="3:3" ht="15" customHeight="1">
      <c r="C4725" s="97" t="str">
        <f t="shared" si="75"/>
        <v/>
      </c>
    </row>
    <row r="4726" spans="3:3" ht="15" customHeight="1">
      <c r="C4726" s="97" t="str">
        <f t="shared" si="75"/>
        <v/>
      </c>
    </row>
    <row r="4727" spans="3:3" ht="15" customHeight="1">
      <c r="C4727" s="97" t="str">
        <f t="shared" si="75"/>
        <v/>
      </c>
    </row>
    <row r="4728" spans="3:3" ht="15" customHeight="1">
      <c r="C4728" s="97" t="str">
        <f t="shared" si="75"/>
        <v/>
      </c>
    </row>
    <row r="4729" spans="3:3" ht="15" customHeight="1">
      <c r="C4729" s="97" t="str">
        <f t="shared" si="75"/>
        <v/>
      </c>
    </row>
    <row r="4730" spans="3:3" ht="15" customHeight="1">
      <c r="C4730" s="97" t="str">
        <f t="shared" si="75"/>
        <v/>
      </c>
    </row>
    <row r="4731" spans="3:3" ht="15" customHeight="1">
      <c r="C4731" s="97" t="str">
        <f t="shared" si="75"/>
        <v/>
      </c>
    </row>
    <row r="4732" spans="3:3" ht="15" customHeight="1">
      <c r="C4732" s="97" t="str">
        <f t="shared" si="75"/>
        <v/>
      </c>
    </row>
    <row r="4733" spans="3:3" ht="15" customHeight="1">
      <c r="C4733" s="97" t="str">
        <f t="shared" si="75"/>
        <v/>
      </c>
    </row>
    <row r="4734" spans="3:3" ht="15" customHeight="1">
      <c r="C4734" s="97" t="str">
        <f t="shared" si="75"/>
        <v/>
      </c>
    </row>
    <row r="4735" spans="3:3" ht="15" customHeight="1">
      <c r="C4735" s="97" t="str">
        <f t="shared" si="75"/>
        <v/>
      </c>
    </row>
    <row r="4736" spans="3:3" ht="15" customHeight="1">
      <c r="C4736" s="97" t="str">
        <f t="shared" si="75"/>
        <v/>
      </c>
    </row>
    <row r="4737" spans="3:3" ht="15" customHeight="1">
      <c r="C4737" s="97" t="str">
        <f t="shared" si="75"/>
        <v/>
      </c>
    </row>
    <row r="4738" spans="3:3" ht="15" customHeight="1">
      <c r="C4738" s="97" t="str">
        <f t="shared" si="75"/>
        <v/>
      </c>
    </row>
    <row r="4739" spans="3:3" ht="15" customHeight="1">
      <c r="C4739" s="97" t="str">
        <f t="shared" si="75"/>
        <v/>
      </c>
    </row>
    <row r="4740" spans="3:3" ht="15" customHeight="1">
      <c r="C4740" s="97" t="str">
        <f t="shared" si="75"/>
        <v/>
      </c>
    </row>
    <row r="4741" spans="3:3" ht="15" customHeight="1">
      <c r="C4741" s="97" t="str">
        <f t="shared" si="75"/>
        <v/>
      </c>
    </row>
    <row r="4742" spans="3:3" ht="15" customHeight="1">
      <c r="C4742" s="97" t="str">
        <f t="shared" si="75"/>
        <v/>
      </c>
    </row>
    <row r="4743" spans="3:3" ht="15" customHeight="1">
      <c r="C4743" s="97" t="str">
        <f t="shared" si="75"/>
        <v/>
      </c>
    </row>
    <row r="4744" spans="3:3" ht="15" customHeight="1">
      <c r="C4744" s="97" t="str">
        <f t="shared" si="75"/>
        <v/>
      </c>
    </row>
    <row r="4745" spans="3:3" ht="15" customHeight="1">
      <c r="C4745" s="97" t="str">
        <f t="shared" si="75"/>
        <v/>
      </c>
    </row>
    <row r="4746" spans="3:3" ht="15" customHeight="1">
      <c r="C4746" s="97" t="str">
        <f t="shared" si="75"/>
        <v/>
      </c>
    </row>
    <row r="4747" spans="3:3" ht="15" customHeight="1">
      <c r="C4747" s="97" t="str">
        <f t="shared" si="75"/>
        <v/>
      </c>
    </row>
    <row r="4748" spans="3:3" ht="15" customHeight="1">
      <c r="C4748" s="97" t="str">
        <f t="shared" si="75"/>
        <v/>
      </c>
    </row>
    <row r="4749" spans="3:3" ht="15" customHeight="1">
      <c r="C4749" s="97" t="str">
        <f t="shared" si="75"/>
        <v/>
      </c>
    </row>
    <row r="4750" spans="3:3" ht="15" customHeight="1">
      <c r="C4750" s="97" t="str">
        <f t="shared" si="75"/>
        <v/>
      </c>
    </row>
    <row r="4751" spans="3:3" ht="15" customHeight="1">
      <c r="C4751" s="97" t="str">
        <f t="shared" si="75"/>
        <v/>
      </c>
    </row>
    <row r="4752" spans="3:3" ht="15" customHeight="1">
      <c r="C4752" s="97" t="str">
        <f t="shared" si="75"/>
        <v/>
      </c>
    </row>
    <row r="4753" spans="3:3" ht="15" customHeight="1">
      <c r="C4753" s="97" t="str">
        <f t="shared" ref="C4753:C4816" si="76">IF(B4753&lt;&gt;"",TEXT(WEEKDAY(B4753),"dddd"),"")</f>
        <v/>
      </c>
    </row>
    <row r="4754" spans="3:3" ht="15" customHeight="1">
      <c r="C4754" s="97" t="str">
        <f t="shared" si="76"/>
        <v/>
      </c>
    </row>
    <row r="4755" spans="3:3" ht="15" customHeight="1">
      <c r="C4755" s="97" t="str">
        <f t="shared" si="76"/>
        <v/>
      </c>
    </row>
    <row r="4756" spans="3:3" ht="15" customHeight="1">
      <c r="C4756" s="97" t="str">
        <f t="shared" si="76"/>
        <v/>
      </c>
    </row>
    <row r="4757" spans="3:3" ht="15" customHeight="1">
      <c r="C4757" s="97" t="str">
        <f t="shared" si="76"/>
        <v/>
      </c>
    </row>
    <row r="4758" spans="3:3" ht="15" customHeight="1">
      <c r="C4758" s="97" t="str">
        <f t="shared" si="76"/>
        <v/>
      </c>
    </row>
    <row r="4759" spans="3:3" ht="15" customHeight="1">
      <c r="C4759" s="97" t="str">
        <f t="shared" si="76"/>
        <v/>
      </c>
    </row>
    <row r="4760" spans="3:3" ht="15" customHeight="1">
      <c r="C4760" s="97" t="str">
        <f t="shared" si="76"/>
        <v/>
      </c>
    </row>
    <row r="4761" spans="3:3" ht="15" customHeight="1">
      <c r="C4761" s="97" t="str">
        <f t="shared" si="76"/>
        <v/>
      </c>
    </row>
    <row r="4762" spans="3:3" ht="15" customHeight="1">
      <c r="C4762" s="97" t="str">
        <f t="shared" si="76"/>
        <v/>
      </c>
    </row>
    <row r="4763" spans="3:3" ht="15" customHeight="1">
      <c r="C4763" s="97" t="str">
        <f t="shared" si="76"/>
        <v/>
      </c>
    </row>
    <row r="4764" spans="3:3" ht="15" customHeight="1">
      <c r="C4764" s="97" t="str">
        <f t="shared" si="76"/>
        <v/>
      </c>
    </row>
    <row r="4765" spans="3:3" ht="15" customHeight="1">
      <c r="C4765" s="97" t="str">
        <f t="shared" si="76"/>
        <v/>
      </c>
    </row>
    <row r="4766" spans="3:3" ht="15" customHeight="1">
      <c r="C4766" s="97" t="str">
        <f t="shared" si="76"/>
        <v/>
      </c>
    </row>
    <row r="4767" spans="3:3" ht="15" customHeight="1">
      <c r="C4767" s="97" t="str">
        <f t="shared" si="76"/>
        <v/>
      </c>
    </row>
    <row r="4768" spans="3:3" ht="15" customHeight="1">
      <c r="C4768" s="97" t="str">
        <f t="shared" si="76"/>
        <v/>
      </c>
    </row>
    <row r="4769" spans="3:3" ht="15" customHeight="1">
      <c r="C4769" s="97" t="str">
        <f t="shared" si="76"/>
        <v/>
      </c>
    </row>
    <row r="4770" spans="3:3" ht="15" customHeight="1">
      <c r="C4770" s="97" t="str">
        <f t="shared" si="76"/>
        <v/>
      </c>
    </row>
    <row r="4771" spans="3:3" ht="15" customHeight="1">
      <c r="C4771" s="97" t="str">
        <f t="shared" si="76"/>
        <v/>
      </c>
    </row>
    <row r="4772" spans="3:3" ht="15" customHeight="1">
      <c r="C4772" s="97" t="str">
        <f t="shared" si="76"/>
        <v/>
      </c>
    </row>
    <row r="4773" spans="3:3" ht="15" customHeight="1">
      <c r="C4773" s="97" t="str">
        <f t="shared" si="76"/>
        <v/>
      </c>
    </row>
    <row r="4774" spans="3:3" ht="15" customHeight="1">
      <c r="C4774" s="97" t="str">
        <f t="shared" si="76"/>
        <v/>
      </c>
    </row>
    <row r="4775" spans="3:3" ht="15" customHeight="1">
      <c r="C4775" s="97" t="str">
        <f t="shared" si="76"/>
        <v/>
      </c>
    </row>
    <row r="4776" spans="3:3" ht="15" customHeight="1">
      <c r="C4776" s="97" t="str">
        <f t="shared" si="76"/>
        <v/>
      </c>
    </row>
    <row r="4777" spans="3:3" ht="15" customHeight="1">
      <c r="C4777" s="97" t="str">
        <f t="shared" si="76"/>
        <v/>
      </c>
    </row>
    <row r="4778" spans="3:3" ht="15" customHeight="1">
      <c r="C4778" s="97" t="str">
        <f t="shared" si="76"/>
        <v/>
      </c>
    </row>
    <row r="4779" spans="3:3" ht="15" customHeight="1">
      <c r="C4779" s="97" t="str">
        <f t="shared" si="76"/>
        <v/>
      </c>
    </row>
    <row r="4780" spans="3:3" ht="15" customHeight="1">
      <c r="C4780" s="97" t="str">
        <f t="shared" si="76"/>
        <v/>
      </c>
    </row>
    <row r="4781" spans="3:3" ht="15" customHeight="1">
      <c r="C4781" s="97" t="str">
        <f t="shared" si="76"/>
        <v/>
      </c>
    </row>
    <row r="4782" spans="3:3" ht="15" customHeight="1">
      <c r="C4782" s="97" t="str">
        <f t="shared" si="76"/>
        <v/>
      </c>
    </row>
    <row r="4783" spans="3:3" ht="15" customHeight="1">
      <c r="C4783" s="97" t="str">
        <f t="shared" si="76"/>
        <v/>
      </c>
    </row>
    <row r="4784" spans="3:3" ht="15" customHeight="1">
      <c r="C4784" s="97" t="str">
        <f t="shared" si="76"/>
        <v/>
      </c>
    </row>
    <row r="4785" spans="3:3" ht="15" customHeight="1">
      <c r="C4785" s="97" t="str">
        <f t="shared" si="76"/>
        <v/>
      </c>
    </row>
    <row r="4786" spans="3:3" ht="15" customHeight="1">
      <c r="C4786" s="97" t="str">
        <f t="shared" si="76"/>
        <v/>
      </c>
    </row>
    <row r="4787" spans="3:3" ht="15" customHeight="1">
      <c r="C4787" s="97" t="str">
        <f t="shared" si="76"/>
        <v/>
      </c>
    </row>
    <row r="4788" spans="3:3" ht="15" customHeight="1">
      <c r="C4788" s="97" t="str">
        <f t="shared" si="76"/>
        <v/>
      </c>
    </row>
    <row r="4789" spans="3:3" ht="15" customHeight="1">
      <c r="C4789" s="97" t="str">
        <f t="shared" si="76"/>
        <v/>
      </c>
    </row>
    <row r="4790" spans="3:3" ht="15" customHeight="1">
      <c r="C4790" s="97" t="str">
        <f t="shared" si="76"/>
        <v/>
      </c>
    </row>
    <row r="4791" spans="3:3" ht="15" customHeight="1">
      <c r="C4791" s="97" t="str">
        <f t="shared" si="76"/>
        <v/>
      </c>
    </row>
    <row r="4792" spans="3:3" ht="15" customHeight="1">
      <c r="C4792" s="97" t="str">
        <f t="shared" si="76"/>
        <v/>
      </c>
    </row>
    <row r="4793" spans="3:3" ht="15" customHeight="1">
      <c r="C4793" s="97" t="str">
        <f t="shared" si="76"/>
        <v/>
      </c>
    </row>
    <row r="4794" spans="3:3" ht="15" customHeight="1">
      <c r="C4794" s="97" t="str">
        <f t="shared" si="76"/>
        <v/>
      </c>
    </row>
    <row r="4795" spans="3:3" ht="15" customHeight="1">
      <c r="C4795" s="97" t="str">
        <f t="shared" si="76"/>
        <v/>
      </c>
    </row>
    <row r="4796" spans="3:3" ht="15" customHeight="1">
      <c r="C4796" s="97" t="str">
        <f t="shared" si="76"/>
        <v/>
      </c>
    </row>
    <row r="4797" spans="3:3" ht="15" customHeight="1">
      <c r="C4797" s="97" t="str">
        <f t="shared" si="76"/>
        <v/>
      </c>
    </row>
    <row r="4798" spans="3:3" ht="15" customHeight="1">
      <c r="C4798" s="97" t="str">
        <f t="shared" si="76"/>
        <v/>
      </c>
    </row>
    <row r="4799" spans="3:3" ht="15" customHeight="1">
      <c r="C4799" s="97" t="str">
        <f t="shared" si="76"/>
        <v/>
      </c>
    </row>
    <row r="4800" spans="3:3" ht="15" customHeight="1">
      <c r="C4800" s="97" t="str">
        <f t="shared" si="76"/>
        <v/>
      </c>
    </row>
    <row r="4801" spans="3:3" ht="15" customHeight="1">
      <c r="C4801" s="97" t="str">
        <f t="shared" si="76"/>
        <v/>
      </c>
    </row>
    <row r="4802" spans="3:3" ht="15" customHeight="1">
      <c r="C4802" s="97" t="str">
        <f t="shared" si="76"/>
        <v/>
      </c>
    </row>
    <row r="4803" spans="3:3" ht="15" customHeight="1">
      <c r="C4803" s="97" t="str">
        <f t="shared" si="76"/>
        <v/>
      </c>
    </row>
    <row r="4804" spans="3:3" ht="15" customHeight="1">
      <c r="C4804" s="97" t="str">
        <f t="shared" si="76"/>
        <v/>
      </c>
    </row>
    <row r="4805" spans="3:3" ht="15" customHeight="1">
      <c r="C4805" s="97" t="str">
        <f t="shared" si="76"/>
        <v/>
      </c>
    </row>
    <row r="4806" spans="3:3" ht="15" customHeight="1">
      <c r="C4806" s="97" t="str">
        <f t="shared" si="76"/>
        <v/>
      </c>
    </row>
    <row r="4807" spans="3:3" ht="15" customHeight="1">
      <c r="C4807" s="97" t="str">
        <f t="shared" si="76"/>
        <v/>
      </c>
    </row>
    <row r="4808" spans="3:3" ht="15" customHeight="1">
      <c r="C4808" s="97" t="str">
        <f t="shared" si="76"/>
        <v/>
      </c>
    </row>
    <row r="4809" spans="3:3" ht="15" customHeight="1">
      <c r="C4809" s="97" t="str">
        <f t="shared" si="76"/>
        <v/>
      </c>
    </row>
    <row r="4810" spans="3:3" ht="15" customHeight="1">
      <c r="C4810" s="97" t="str">
        <f t="shared" si="76"/>
        <v/>
      </c>
    </row>
    <row r="4811" spans="3:3" ht="15" customHeight="1">
      <c r="C4811" s="97" t="str">
        <f t="shared" si="76"/>
        <v/>
      </c>
    </row>
    <row r="4812" spans="3:3" ht="15" customHeight="1">
      <c r="C4812" s="97" t="str">
        <f t="shared" si="76"/>
        <v/>
      </c>
    </row>
    <row r="4813" spans="3:3" ht="15" customHeight="1">
      <c r="C4813" s="97" t="str">
        <f t="shared" si="76"/>
        <v/>
      </c>
    </row>
    <row r="4814" spans="3:3" ht="15" customHeight="1">
      <c r="C4814" s="97" t="str">
        <f t="shared" si="76"/>
        <v/>
      </c>
    </row>
    <row r="4815" spans="3:3" ht="15" customHeight="1">
      <c r="C4815" s="97" t="str">
        <f t="shared" si="76"/>
        <v/>
      </c>
    </row>
    <row r="4816" spans="3:3" ht="15" customHeight="1">
      <c r="C4816" s="97" t="str">
        <f t="shared" si="76"/>
        <v/>
      </c>
    </row>
    <row r="4817" spans="3:3" ht="15" customHeight="1">
      <c r="C4817" s="97" t="str">
        <f t="shared" ref="C4817:C4880" si="77">IF(B4817&lt;&gt;"",TEXT(WEEKDAY(B4817),"dddd"),"")</f>
        <v/>
      </c>
    </row>
    <row r="4818" spans="3:3" ht="15" customHeight="1">
      <c r="C4818" s="97" t="str">
        <f t="shared" si="77"/>
        <v/>
      </c>
    </row>
    <row r="4819" spans="3:3" ht="15" customHeight="1">
      <c r="C4819" s="97" t="str">
        <f t="shared" si="77"/>
        <v/>
      </c>
    </row>
    <row r="4820" spans="3:3" ht="15" customHeight="1">
      <c r="C4820" s="97" t="str">
        <f t="shared" si="77"/>
        <v/>
      </c>
    </row>
    <row r="4821" spans="3:3" ht="15" customHeight="1">
      <c r="C4821" s="97" t="str">
        <f t="shared" si="77"/>
        <v/>
      </c>
    </row>
    <row r="4822" spans="3:3" ht="15" customHeight="1">
      <c r="C4822" s="97" t="str">
        <f t="shared" si="77"/>
        <v/>
      </c>
    </row>
    <row r="4823" spans="3:3" ht="15" customHeight="1">
      <c r="C4823" s="97" t="str">
        <f t="shared" si="77"/>
        <v/>
      </c>
    </row>
    <row r="4824" spans="3:3" ht="15" customHeight="1">
      <c r="C4824" s="97" t="str">
        <f t="shared" si="77"/>
        <v/>
      </c>
    </row>
    <row r="4825" spans="3:3" ht="15" customHeight="1">
      <c r="C4825" s="97" t="str">
        <f t="shared" si="77"/>
        <v/>
      </c>
    </row>
    <row r="4826" spans="3:3" ht="15" customHeight="1">
      <c r="C4826" s="97" t="str">
        <f t="shared" si="77"/>
        <v/>
      </c>
    </row>
    <row r="4827" spans="3:3" ht="15" customHeight="1">
      <c r="C4827" s="97" t="str">
        <f t="shared" si="77"/>
        <v/>
      </c>
    </row>
    <row r="4828" spans="3:3" ht="15" customHeight="1">
      <c r="C4828" s="97" t="str">
        <f t="shared" si="77"/>
        <v/>
      </c>
    </row>
    <row r="4829" spans="3:3" ht="15" customHeight="1">
      <c r="C4829" s="97" t="str">
        <f t="shared" si="77"/>
        <v/>
      </c>
    </row>
    <row r="4830" spans="3:3" ht="15" customHeight="1">
      <c r="C4830" s="97" t="str">
        <f t="shared" si="77"/>
        <v/>
      </c>
    </row>
    <row r="4831" spans="3:3" ht="15" customHeight="1">
      <c r="C4831" s="97" t="str">
        <f t="shared" si="77"/>
        <v/>
      </c>
    </row>
    <row r="4832" spans="3:3" ht="15" customHeight="1">
      <c r="C4832" s="97" t="str">
        <f t="shared" si="77"/>
        <v/>
      </c>
    </row>
    <row r="4833" spans="3:3" ht="15" customHeight="1">
      <c r="C4833" s="97" t="str">
        <f t="shared" si="77"/>
        <v/>
      </c>
    </row>
    <row r="4834" spans="3:3" ht="15" customHeight="1">
      <c r="C4834" s="97" t="str">
        <f t="shared" si="77"/>
        <v/>
      </c>
    </row>
    <row r="4835" spans="3:3" ht="15" customHeight="1">
      <c r="C4835" s="97" t="str">
        <f t="shared" si="77"/>
        <v/>
      </c>
    </row>
    <row r="4836" spans="3:3" ht="15" customHeight="1">
      <c r="C4836" s="97" t="str">
        <f t="shared" si="77"/>
        <v/>
      </c>
    </row>
    <row r="4837" spans="3:3" ht="15" customHeight="1">
      <c r="C4837" s="97" t="str">
        <f t="shared" si="77"/>
        <v/>
      </c>
    </row>
    <row r="4838" spans="3:3" ht="15" customHeight="1">
      <c r="C4838" s="97" t="str">
        <f t="shared" si="77"/>
        <v/>
      </c>
    </row>
    <row r="4839" spans="3:3" ht="15" customHeight="1">
      <c r="C4839" s="97" t="str">
        <f t="shared" si="77"/>
        <v/>
      </c>
    </row>
    <row r="4840" spans="3:3" ht="15" customHeight="1">
      <c r="C4840" s="97" t="str">
        <f t="shared" si="77"/>
        <v/>
      </c>
    </row>
    <row r="4841" spans="3:3" ht="15" customHeight="1">
      <c r="C4841" s="97" t="str">
        <f t="shared" si="77"/>
        <v/>
      </c>
    </row>
    <row r="4842" spans="3:3" ht="15" customHeight="1">
      <c r="C4842" s="97" t="str">
        <f t="shared" si="77"/>
        <v/>
      </c>
    </row>
    <row r="4843" spans="3:3" ht="15" customHeight="1">
      <c r="C4843" s="97" t="str">
        <f t="shared" si="77"/>
        <v/>
      </c>
    </row>
    <row r="4844" spans="3:3" ht="15" customHeight="1">
      <c r="C4844" s="97" t="str">
        <f t="shared" si="77"/>
        <v/>
      </c>
    </row>
    <row r="4845" spans="3:3" ht="15" customHeight="1">
      <c r="C4845" s="97" t="str">
        <f t="shared" si="77"/>
        <v/>
      </c>
    </row>
    <row r="4846" spans="3:3" ht="15" customHeight="1">
      <c r="C4846" s="97" t="str">
        <f t="shared" si="77"/>
        <v/>
      </c>
    </row>
    <row r="4847" spans="3:3" ht="15" customHeight="1">
      <c r="C4847" s="97" t="str">
        <f t="shared" si="77"/>
        <v/>
      </c>
    </row>
    <row r="4848" spans="3:3" ht="15" customHeight="1">
      <c r="C4848" s="97" t="str">
        <f t="shared" si="77"/>
        <v/>
      </c>
    </row>
    <row r="4849" spans="3:3" ht="15" customHeight="1">
      <c r="C4849" s="97" t="str">
        <f t="shared" si="77"/>
        <v/>
      </c>
    </row>
    <row r="4850" spans="3:3" ht="15" customHeight="1">
      <c r="C4850" s="97" t="str">
        <f t="shared" si="77"/>
        <v/>
      </c>
    </row>
    <row r="4851" spans="3:3" ht="15" customHeight="1">
      <c r="C4851" s="97" t="str">
        <f t="shared" si="77"/>
        <v/>
      </c>
    </row>
    <row r="4852" spans="3:3" ht="15" customHeight="1">
      <c r="C4852" s="97" t="str">
        <f t="shared" si="77"/>
        <v/>
      </c>
    </row>
    <row r="4853" spans="3:3" ht="15" customHeight="1">
      <c r="C4853" s="97" t="str">
        <f t="shared" si="77"/>
        <v/>
      </c>
    </row>
    <row r="4854" spans="3:3" ht="15" customHeight="1">
      <c r="C4854" s="97" t="str">
        <f t="shared" si="77"/>
        <v/>
      </c>
    </row>
    <row r="4855" spans="3:3" ht="15" customHeight="1">
      <c r="C4855" s="97" t="str">
        <f t="shared" si="77"/>
        <v/>
      </c>
    </row>
    <row r="4856" spans="3:3" ht="15" customHeight="1">
      <c r="C4856" s="97" t="str">
        <f t="shared" si="77"/>
        <v/>
      </c>
    </row>
    <row r="4857" spans="3:3" ht="15" customHeight="1">
      <c r="C4857" s="97" t="str">
        <f t="shared" si="77"/>
        <v/>
      </c>
    </row>
    <row r="4858" spans="3:3" ht="15" customHeight="1">
      <c r="C4858" s="97" t="str">
        <f t="shared" si="77"/>
        <v/>
      </c>
    </row>
    <row r="4859" spans="3:3" ht="15" customHeight="1">
      <c r="C4859" s="97" t="str">
        <f t="shared" si="77"/>
        <v/>
      </c>
    </row>
    <row r="4860" spans="3:3" ht="15" customHeight="1">
      <c r="C4860" s="97" t="str">
        <f t="shared" si="77"/>
        <v/>
      </c>
    </row>
    <row r="4861" spans="3:3" ht="15" customHeight="1">
      <c r="C4861" s="97" t="str">
        <f t="shared" si="77"/>
        <v/>
      </c>
    </row>
    <row r="4862" spans="3:3" ht="15" customHeight="1">
      <c r="C4862" s="97" t="str">
        <f t="shared" si="77"/>
        <v/>
      </c>
    </row>
    <row r="4863" spans="3:3" ht="15" customHeight="1">
      <c r="C4863" s="97" t="str">
        <f t="shared" si="77"/>
        <v/>
      </c>
    </row>
    <row r="4864" spans="3:3" ht="15" customHeight="1">
      <c r="C4864" s="97" t="str">
        <f t="shared" si="77"/>
        <v/>
      </c>
    </row>
    <row r="4865" spans="3:3" ht="15" customHeight="1">
      <c r="C4865" s="97" t="str">
        <f t="shared" si="77"/>
        <v/>
      </c>
    </row>
    <row r="4866" spans="3:3" ht="15" customHeight="1">
      <c r="C4866" s="97" t="str">
        <f t="shared" si="77"/>
        <v/>
      </c>
    </row>
    <row r="4867" spans="3:3" ht="15" customHeight="1">
      <c r="C4867" s="97" t="str">
        <f t="shared" si="77"/>
        <v/>
      </c>
    </row>
    <row r="4868" spans="3:3" ht="15" customHeight="1">
      <c r="C4868" s="97" t="str">
        <f t="shared" si="77"/>
        <v/>
      </c>
    </row>
    <row r="4869" spans="3:3" ht="15" customHeight="1">
      <c r="C4869" s="97" t="str">
        <f t="shared" si="77"/>
        <v/>
      </c>
    </row>
    <row r="4870" spans="3:3" ht="15" customHeight="1">
      <c r="C4870" s="97" t="str">
        <f t="shared" si="77"/>
        <v/>
      </c>
    </row>
    <row r="4871" spans="3:3" ht="15" customHeight="1">
      <c r="C4871" s="97" t="str">
        <f t="shared" si="77"/>
        <v/>
      </c>
    </row>
    <row r="4872" spans="3:3" ht="15" customHeight="1">
      <c r="C4872" s="97" t="str">
        <f t="shared" si="77"/>
        <v/>
      </c>
    </row>
    <row r="4873" spans="3:3" ht="15" customHeight="1">
      <c r="C4873" s="97" t="str">
        <f t="shared" si="77"/>
        <v/>
      </c>
    </row>
    <row r="4874" spans="3:3" ht="15" customHeight="1">
      <c r="C4874" s="97" t="str">
        <f t="shared" si="77"/>
        <v/>
      </c>
    </row>
    <row r="4875" spans="3:3" ht="15" customHeight="1">
      <c r="C4875" s="97" t="str">
        <f t="shared" si="77"/>
        <v/>
      </c>
    </row>
    <row r="4876" spans="3:3" ht="15" customHeight="1">
      <c r="C4876" s="97" t="str">
        <f t="shared" si="77"/>
        <v/>
      </c>
    </row>
    <row r="4877" spans="3:3" ht="15" customHeight="1">
      <c r="C4877" s="97" t="str">
        <f t="shared" si="77"/>
        <v/>
      </c>
    </row>
    <row r="4878" spans="3:3" ht="15" customHeight="1">
      <c r="C4878" s="97" t="str">
        <f t="shared" si="77"/>
        <v/>
      </c>
    </row>
    <row r="4879" spans="3:3" ht="15" customHeight="1">
      <c r="C4879" s="97" t="str">
        <f t="shared" si="77"/>
        <v/>
      </c>
    </row>
    <row r="4880" spans="3:3" ht="15" customHeight="1">
      <c r="C4880" s="97" t="str">
        <f t="shared" si="77"/>
        <v/>
      </c>
    </row>
    <row r="4881" spans="3:3" ht="15" customHeight="1">
      <c r="C4881" s="97" t="str">
        <f t="shared" ref="C4881:C4944" si="78">IF(B4881&lt;&gt;"",TEXT(WEEKDAY(B4881),"dddd"),"")</f>
        <v/>
      </c>
    </row>
    <row r="4882" spans="3:3" ht="15" customHeight="1">
      <c r="C4882" s="97" t="str">
        <f t="shared" si="78"/>
        <v/>
      </c>
    </row>
    <row r="4883" spans="3:3" ht="15" customHeight="1">
      <c r="C4883" s="97" t="str">
        <f t="shared" si="78"/>
        <v/>
      </c>
    </row>
    <row r="4884" spans="3:3" ht="15" customHeight="1">
      <c r="C4884" s="97" t="str">
        <f t="shared" si="78"/>
        <v/>
      </c>
    </row>
    <row r="4885" spans="3:3" ht="15" customHeight="1">
      <c r="C4885" s="97" t="str">
        <f t="shared" si="78"/>
        <v/>
      </c>
    </row>
    <row r="4886" spans="3:3" ht="15" customHeight="1">
      <c r="C4886" s="97" t="str">
        <f t="shared" si="78"/>
        <v/>
      </c>
    </row>
    <row r="4887" spans="3:3" ht="15" customHeight="1">
      <c r="C4887" s="97" t="str">
        <f t="shared" si="78"/>
        <v/>
      </c>
    </row>
    <row r="4888" spans="3:3" ht="15" customHeight="1">
      <c r="C4888" s="97" t="str">
        <f t="shared" si="78"/>
        <v/>
      </c>
    </row>
    <row r="4889" spans="3:3" ht="15" customHeight="1">
      <c r="C4889" s="97" t="str">
        <f t="shared" si="78"/>
        <v/>
      </c>
    </row>
    <row r="4890" spans="3:3" ht="15" customHeight="1">
      <c r="C4890" s="97" t="str">
        <f t="shared" si="78"/>
        <v/>
      </c>
    </row>
    <row r="4891" spans="3:3" ht="15" customHeight="1">
      <c r="C4891" s="97" t="str">
        <f t="shared" si="78"/>
        <v/>
      </c>
    </row>
    <row r="4892" spans="3:3" ht="15" customHeight="1">
      <c r="C4892" s="97" t="str">
        <f t="shared" si="78"/>
        <v/>
      </c>
    </row>
    <row r="4893" spans="3:3" ht="15" customHeight="1">
      <c r="C4893" s="97" t="str">
        <f t="shared" si="78"/>
        <v/>
      </c>
    </row>
    <row r="4894" spans="3:3" ht="15" customHeight="1">
      <c r="C4894" s="97" t="str">
        <f t="shared" si="78"/>
        <v/>
      </c>
    </row>
    <row r="4895" spans="3:3" ht="15" customHeight="1">
      <c r="C4895" s="97" t="str">
        <f t="shared" si="78"/>
        <v/>
      </c>
    </row>
    <row r="4896" spans="3:3" ht="15" customHeight="1">
      <c r="C4896" s="97" t="str">
        <f t="shared" si="78"/>
        <v/>
      </c>
    </row>
    <row r="4897" spans="3:3" ht="15" customHeight="1">
      <c r="C4897" s="97" t="str">
        <f t="shared" si="78"/>
        <v/>
      </c>
    </row>
    <row r="4898" spans="3:3" ht="15" customHeight="1">
      <c r="C4898" s="97" t="str">
        <f t="shared" si="78"/>
        <v/>
      </c>
    </row>
    <row r="4899" spans="3:3" ht="15" customHeight="1">
      <c r="C4899" s="97" t="str">
        <f t="shared" si="78"/>
        <v/>
      </c>
    </row>
    <row r="4900" spans="3:3" ht="15" customHeight="1">
      <c r="C4900" s="97" t="str">
        <f t="shared" si="78"/>
        <v/>
      </c>
    </row>
    <row r="4901" spans="3:3" ht="15" customHeight="1">
      <c r="C4901" s="97" t="str">
        <f t="shared" si="78"/>
        <v/>
      </c>
    </row>
    <row r="4902" spans="3:3" ht="15" customHeight="1">
      <c r="C4902" s="97" t="str">
        <f t="shared" si="78"/>
        <v/>
      </c>
    </row>
    <row r="4903" spans="3:3" ht="15" customHeight="1">
      <c r="C4903" s="97" t="str">
        <f t="shared" si="78"/>
        <v/>
      </c>
    </row>
    <row r="4904" spans="3:3" ht="15" customHeight="1">
      <c r="C4904" s="97" t="str">
        <f t="shared" si="78"/>
        <v/>
      </c>
    </row>
    <row r="4905" spans="3:3" ht="15" customHeight="1">
      <c r="C4905" s="97" t="str">
        <f t="shared" si="78"/>
        <v/>
      </c>
    </row>
    <row r="4906" spans="3:3" ht="15" customHeight="1">
      <c r="C4906" s="97" t="str">
        <f t="shared" si="78"/>
        <v/>
      </c>
    </row>
    <row r="4907" spans="3:3" ht="15" customHeight="1">
      <c r="C4907" s="97" t="str">
        <f t="shared" si="78"/>
        <v/>
      </c>
    </row>
    <row r="4908" spans="3:3" ht="15" customHeight="1">
      <c r="C4908" s="97" t="str">
        <f t="shared" si="78"/>
        <v/>
      </c>
    </row>
    <row r="4909" spans="3:3" ht="15" customHeight="1">
      <c r="C4909" s="97" t="str">
        <f t="shared" si="78"/>
        <v/>
      </c>
    </row>
    <row r="4910" spans="3:3" ht="15" customHeight="1">
      <c r="C4910" s="97" t="str">
        <f t="shared" si="78"/>
        <v/>
      </c>
    </row>
    <row r="4911" spans="3:3" ht="15" customHeight="1">
      <c r="C4911" s="97" t="str">
        <f t="shared" si="78"/>
        <v/>
      </c>
    </row>
    <row r="4912" spans="3:3" ht="15" customHeight="1">
      <c r="C4912" s="97" t="str">
        <f t="shared" si="78"/>
        <v/>
      </c>
    </row>
    <row r="4913" spans="3:3" ht="15" customHeight="1">
      <c r="C4913" s="97" t="str">
        <f t="shared" si="78"/>
        <v/>
      </c>
    </row>
    <row r="4914" spans="3:3" ht="15" customHeight="1">
      <c r="C4914" s="97" t="str">
        <f t="shared" si="78"/>
        <v/>
      </c>
    </row>
    <row r="4915" spans="3:3" ht="15" customHeight="1">
      <c r="C4915" s="97" t="str">
        <f t="shared" si="78"/>
        <v/>
      </c>
    </row>
    <row r="4916" spans="3:3" ht="15" customHeight="1">
      <c r="C4916" s="97" t="str">
        <f t="shared" si="78"/>
        <v/>
      </c>
    </row>
    <row r="4917" spans="3:3" ht="15" customHeight="1">
      <c r="C4917" s="97" t="str">
        <f t="shared" si="78"/>
        <v/>
      </c>
    </row>
    <row r="4918" spans="3:3" ht="15" customHeight="1">
      <c r="C4918" s="97" t="str">
        <f t="shared" si="78"/>
        <v/>
      </c>
    </row>
    <row r="4919" spans="3:3" ht="15" customHeight="1">
      <c r="C4919" s="97" t="str">
        <f t="shared" si="78"/>
        <v/>
      </c>
    </row>
    <row r="4920" spans="3:3" ht="15" customHeight="1">
      <c r="C4920" s="97" t="str">
        <f t="shared" si="78"/>
        <v/>
      </c>
    </row>
    <row r="4921" spans="3:3" ht="15" customHeight="1">
      <c r="C4921" s="97" t="str">
        <f t="shared" si="78"/>
        <v/>
      </c>
    </row>
    <row r="4922" spans="3:3" ht="15" customHeight="1">
      <c r="C4922" s="97" t="str">
        <f t="shared" si="78"/>
        <v/>
      </c>
    </row>
    <row r="4923" spans="3:3" ht="15" customHeight="1">
      <c r="C4923" s="97" t="str">
        <f t="shared" si="78"/>
        <v/>
      </c>
    </row>
    <row r="4924" spans="3:3" ht="15" customHeight="1">
      <c r="C4924" s="97" t="str">
        <f t="shared" si="78"/>
        <v/>
      </c>
    </row>
    <row r="4925" spans="3:3" ht="15" customHeight="1">
      <c r="C4925" s="97" t="str">
        <f t="shared" si="78"/>
        <v/>
      </c>
    </row>
    <row r="4926" spans="3:3" ht="15" customHeight="1">
      <c r="C4926" s="97" t="str">
        <f t="shared" si="78"/>
        <v/>
      </c>
    </row>
    <row r="4927" spans="3:3" ht="15" customHeight="1">
      <c r="C4927" s="97" t="str">
        <f t="shared" si="78"/>
        <v/>
      </c>
    </row>
    <row r="4928" spans="3:3" ht="15" customHeight="1">
      <c r="C4928" s="97" t="str">
        <f t="shared" si="78"/>
        <v/>
      </c>
    </row>
    <row r="4929" spans="3:3" ht="15" customHeight="1">
      <c r="C4929" s="97" t="str">
        <f t="shared" si="78"/>
        <v/>
      </c>
    </row>
    <row r="4930" spans="3:3" ht="15" customHeight="1">
      <c r="C4930" s="97" t="str">
        <f t="shared" si="78"/>
        <v/>
      </c>
    </row>
    <row r="4931" spans="3:3" ht="15" customHeight="1">
      <c r="C4931" s="97" t="str">
        <f t="shared" si="78"/>
        <v/>
      </c>
    </row>
    <row r="4932" spans="3:3" ht="15" customHeight="1">
      <c r="C4932" s="97" t="str">
        <f t="shared" si="78"/>
        <v/>
      </c>
    </row>
    <row r="4933" spans="3:3" ht="15" customHeight="1">
      <c r="C4933" s="97" t="str">
        <f t="shared" si="78"/>
        <v/>
      </c>
    </row>
    <row r="4934" spans="3:3" ht="15" customHeight="1">
      <c r="C4934" s="97" t="str">
        <f t="shared" si="78"/>
        <v/>
      </c>
    </row>
    <row r="4935" spans="3:3" ht="15" customHeight="1">
      <c r="C4935" s="97" t="str">
        <f t="shared" si="78"/>
        <v/>
      </c>
    </row>
    <row r="4936" spans="3:3" ht="15" customHeight="1">
      <c r="C4936" s="97" t="str">
        <f t="shared" si="78"/>
        <v/>
      </c>
    </row>
    <row r="4937" spans="3:3" ht="15" customHeight="1">
      <c r="C4937" s="97" t="str">
        <f t="shared" si="78"/>
        <v/>
      </c>
    </row>
    <row r="4938" spans="3:3" ht="15" customHeight="1">
      <c r="C4938" s="97" t="str">
        <f t="shared" si="78"/>
        <v/>
      </c>
    </row>
    <row r="4939" spans="3:3" ht="15" customHeight="1">
      <c r="C4939" s="97" t="str">
        <f t="shared" si="78"/>
        <v/>
      </c>
    </row>
    <row r="4940" spans="3:3" ht="15" customHeight="1">
      <c r="C4940" s="97" t="str">
        <f t="shared" si="78"/>
        <v/>
      </c>
    </row>
    <row r="4941" spans="3:3" ht="15" customHeight="1">
      <c r="C4941" s="97" t="str">
        <f t="shared" si="78"/>
        <v/>
      </c>
    </row>
    <row r="4942" spans="3:3" ht="15" customHeight="1">
      <c r="C4942" s="97" t="str">
        <f t="shared" si="78"/>
        <v/>
      </c>
    </row>
    <row r="4943" spans="3:3" ht="15" customHeight="1">
      <c r="C4943" s="97" t="str">
        <f t="shared" si="78"/>
        <v/>
      </c>
    </row>
    <row r="4944" spans="3:3" ht="15" customHeight="1">
      <c r="C4944" s="97" t="str">
        <f t="shared" si="78"/>
        <v/>
      </c>
    </row>
    <row r="4945" spans="3:3" ht="15" customHeight="1">
      <c r="C4945" s="97" t="str">
        <f t="shared" ref="C4945:C5008" si="79">IF(B4945&lt;&gt;"",TEXT(WEEKDAY(B4945),"dddd"),"")</f>
        <v/>
      </c>
    </row>
    <row r="4946" spans="3:3" ht="15" customHeight="1">
      <c r="C4946" s="97" t="str">
        <f t="shared" si="79"/>
        <v/>
      </c>
    </row>
    <row r="4947" spans="3:3" ht="15" customHeight="1">
      <c r="C4947" s="97" t="str">
        <f t="shared" si="79"/>
        <v/>
      </c>
    </row>
    <row r="4948" spans="3:3" ht="15" customHeight="1">
      <c r="C4948" s="97" t="str">
        <f t="shared" si="79"/>
        <v/>
      </c>
    </row>
    <row r="4949" spans="3:3" ht="15" customHeight="1">
      <c r="C4949" s="97" t="str">
        <f t="shared" si="79"/>
        <v/>
      </c>
    </row>
    <row r="4950" spans="3:3" ht="15" customHeight="1">
      <c r="C4950" s="97" t="str">
        <f t="shared" si="79"/>
        <v/>
      </c>
    </row>
    <row r="4951" spans="3:3" ht="15" customHeight="1">
      <c r="C4951" s="97" t="str">
        <f t="shared" si="79"/>
        <v/>
      </c>
    </row>
    <row r="4952" spans="3:3" ht="15" customHeight="1">
      <c r="C4952" s="97" t="str">
        <f t="shared" si="79"/>
        <v/>
      </c>
    </row>
    <row r="4953" spans="3:3" ht="15" customHeight="1">
      <c r="C4953" s="97" t="str">
        <f t="shared" si="79"/>
        <v/>
      </c>
    </row>
    <row r="4954" spans="3:3" ht="15" customHeight="1">
      <c r="C4954" s="97" t="str">
        <f t="shared" si="79"/>
        <v/>
      </c>
    </row>
    <row r="4955" spans="3:3" ht="15" customHeight="1">
      <c r="C4955" s="97" t="str">
        <f t="shared" si="79"/>
        <v/>
      </c>
    </row>
    <row r="4956" spans="3:3" ht="15" customHeight="1">
      <c r="C4956" s="97" t="str">
        <f t="shared" si="79"/>
        <v/>
      </c>
    </row>
    <row r="4957" spans="3:3" ht="15" customHeight="1">
      <c r="C4957" s="97" t="str">
        <f t="shared" si="79"/>
        <v/>
      </c>
    </row>
    <row r="4958" spans="3:3" ht="15" customHeight="1">
      <c r="C4958" s="97" t="str">
        <f t="shared" si="79"/>
        <v/>
      </c>
    </row>
    <row r="4959" spans="3:3" ht="15" customHeight="1">
      <c r="C4959" s="97" t="str">
        <f t="shared" si="79"/>
        <v/>
      </c>
    </row>
    <row r="4960" spans="3:3" ht="15" customHeight="1">
      <c r="C4960" s="97" t="str">
        <f t="shared" si="79"/>
        <v/>
      </c>
    </row>
    <row r="4961" spans="3:3" ht="15" customHeight="1">
      <c r="C4961" s="97" t="str">
        <f t="shared" si="79"/>
        <v/>
      </c>
    </row>
    <row r="4962" spans="3:3" ht="15" customHeight="1">
      <c r="C4962" s="97" t="str">
        <f t="shared" si="79"/>
        <v/>
      </c>
    </row>
    <row r="4963" spans="3:3" ht="15" customHeight="1">
      <c r="C4963" s="97" t="str">
        <f t="shared" si="79"/>
        <v/>
      </c>
    </row>
    <row r="4964" spans="3:3" ht="15" customHeight="1">
      <c r="C4964" s="97" t="str">
        <f t="shared" si="79"/>
        <v/>
      </c>
    </row>
    <row r="4965" spans="3:3" ht="15" customHeight="1">
      <c r="C4965" s="97" t="str">
        <f t="shared" si="79"/>
        <v/>
      </c>
    </row>
    <row r="4966" spans="3:3" ht="15" customHeight="1">
      <c r="C4966" s="97" t="str">
        <f t="shared" si="79"/>
        <v/>
      </c>
    </row>
    <row r="4967" spans="3:3" ht="15" customHeight="1">
      <c r="C4967" s="97" t="str">
        <f t="shared" si="79"/>
        <v/>
      </c>
    </row>
    <row r="4968" spans="3:3" ht="15" customHeight="1">
      <c r="C4968" s="97" t="str">
        <f t="shared" si="79"/>
        <v/>
      </c>
    </row>
    <row r="4969" spans="3:3" ht="15" customHeight="1">
      <c r="C4969" s="97" t="str">
        <f t="shared" si="79"/>
        <v/>
      </c>
    </row>
    <row r="4970" spans="3:3" ht="15" customHeight="1">
      <c r="C4970" s="97" t="str">
        <f t="shared" si="79"/>
        <v/>
      </c>
    </row>
    <row r="4971" spans="3:3" ht="15" customHeight="1">
      <c r="C4971" s="97" t="str">
        <f t="shared" si="79"/>
        <v/>
      </c>
    </row>
    <row r="4972" spans="3:3" ht="15" customHeight="1">
      <c r="C4972" s="97" t="str">
        <f t="shared" si="79"/>
        <v/>
      </c>
    </row>
    <row r="4973" spans="3:3" ht="15" customHeight="1">
      <c r="C4973" s="97" t="str">
        <f t="shared" si="79"/>
        <v/>
      </c>
    </row>
    <row r="4974" spans="3:3" ht="15" customHeight="1">
      <c r="C4974" s="97" t="str">
        <f t="shared" si="79"/>
        <v/>
      </c>
    </row>
    <row r="4975" spans="3:3" ht="15" customHeight="1">
      <c r="C4975" s="97" t="str">
        <f t="shared" si="79"/>
        <v/>
      </c>
    </row>
    <row r="4976" spans="3:3" ht="15" customHeight="1">
      <c r="C4976" s="97" t="str">
        <f t="shared" si="79"/>
        <v/>
      </c>
    </row>
    <row r="4977" spans="3:3" ht="15" customHeight="1">
      <c r="C4977" s="97" t="str">
        <f t="shared" si="79"/>
        <v/>
      </c>
    </row>
    <row r="4978" spans="3:3" ht="15" customHeight="1">
      <c r="C4978" s="97" t="str">
        <f t="shared" si="79"/>
        <v/>
      </c>
    </row>
    <row r="4979" spans="3:3" ht="15" customHeight="1">
      <c r="C4979" s="97" t="str">
        <f t="shared" si="79"/>
        <v/>
      </c>
    </row>
    <row r="4980" spans="3:3" ht="15" customHeight="1">
      <c r="C4980" s="97" t="str">
        <f t="shared" si="79"/>
        <v/>
      </c>
    </row>
    <row r="4981" spans="3:3" ht="15" customHeight="1">
      <c r="C4981" s="97" t="str">
        <f t="shared" si="79"/>
        <v/>
      </c>
    </row>
    <row r="4982" spans="3:3" ht="15" customHeight="1">
      <c r="C4982" s="97" t="str">
        <f t="shared" si="79"/>
        <v/>
      </c>
    </row>
    <row r="4983" spans="3:3" ht="15" customHeight="1">
      <c r="C4983" s="97" t="str">
        <f t="shared" si="79"/>
        <v/>
      </c>
    </row>
    <row r="4984" spans="3:3" ht="15" customHeight="1">
      <c r="C4984" s="97" t="str">
        <f t="shared" si="79"/>
        <v/>
      </c>
    </row>
    <row r="4985" spans="3:3" ht="15" customHeight="1">
      <c r="C4985" s="97" t="str">
        <f t="shared" si="79"/>
        <v/>
      </c>
    </row>
    <row r="4986" spans="3:3" ht="15" customHeight="1">
      <c r="C4986" s="97" t="str">
        <f t="shared" si="79"/>
        <v/>
      </c>
    </row>
    <row r="4987" spans="3:3" ht="15" customHeight="1">
      <c r="C4987" s="97" t="str">
        <f t="shared" si="79"/>
        <v/>
      </c>
    </row>
    <row r="4988" spans="3:3" ht="15" customHeight="1">
      <c r="C4988" s="97" t="str">
        <f t="shared" si="79"/>
        <v/>
      </c>
    </row>
    <row r="4989" spans="3:3" ht="15" customHeight="1">
      <c r="C4989" s="97" t="str">
        <f t="shared" si="79"/>
        <v/>
      </c>
    </row>
    <row r="4990" spans="3:3" ht="15" customHeight="1">
      <c r="C4990" s="97" t="str">
        <f t="shared" si="79"/>
        <v/>
      </c>
    </row>
    <row r="4991" spans="3:3" ht="15" customHeight="1">
      <c r="C4991" s="97" t="str">
        <f t="shared" si="79"/>
        <v/>
      </c>
    </row>
    <row r="4992" spans="3:3" ht="15" customHeight="1">
      <c r="C4992" s="97" t="str">
        <f t="shared" si="79"/>
        <v/>
      </c>
    </row>
    <row r="4993" spans="3:3" ht="15" customHeight="1">
      <c r="C4993" s="97" t="str">
        <f t="shared" si="79"/>
        <v/>
      </c>
    </row>
    <row r="4994" spans="3:3" ht="15" customHeight="1">
      <c r="C4994" s="97" t="str">
        <f t="shared" si="79"/>
        <v/>
      </c>
    </row>
    <row r="4995" spans="3:3" ht="15" customHeight="1">
      <c r="C4995" s="97" t="str">
        <f t="shared" si="79"/>
        <v/>
      </c>
    </row>
    <row r="4996" spans="3:3" ht="15" customHeight="1">
      <c r="C4996" s="97" t="str">
        <f t="shared" si="79"/>
        <v/>
      </c>
    </row>
    <row r="4997" spans="3:3" ht="15" customHeight="1">
      <c r="C4997" s="97" t="str">
        <f t="shared" si="79"/>
        <v/>
      </c>
    </row>
    <row r="4998" spans="3:3" ht="15" customHeight="1">
      <c r="C4998" s="97" t="str">
        <f t="shared" si="79"/>
        <v/>
      </c>
    </row>
    <row r="4999" spans="3:3" ht="15" customHeight="1">
      <c r="C4999" s="97" t="str">
        <f t="shared" si="79"/>
        <v/>
      </c>
    </row>
    <row r="5000" spans="3:3" ht="15" customHeight="1">
      <c r="C5000" s="97" t="str">
        <f t="shared" si="79"/>
        <v/>
      </c>
    </row>
    <row r="5001" spans="3:3" ht="15" customHeight="1">
      <c r="C5001" s="97" t="str">
        <f t="shared" si="79"/>
        <v/>
      </c>
    </row>
    <row r="5002" spans="3:3" ht="15" customHeight="1">
      <c r="C5002" s="97" t="str">
        <f t="shared" si="79"/>
        <v/>
      </c>
    </row>
    <row r="5003" spans="3:3" ht="15" customHeight="1">
      <c r="C5003" s="97" t="str">
        <f t="shared" si="79"/>
        <v/>
      </c>
    </row>
    <row r="5004" spans="3:3" ht="15" customHeight="1">
      <c r="C5004" s="97" t="str">
        <f t="shared" si="79"/>
        <v/>
      </c>
    </row>
    <row r="5005" spans="3:3" ht="15" customHeight="1">
      <c r="C5005" s="97" t="str">
        <f t="shared" si="79"/>
        <v/>
      </c>
    </row>
    <row r="5006" spans="3:3" ht="15" customHeight="1">
      <c r="C5006" s="97" t="str">
        <f t="shared" si="79"/>
        <v/>
      </c>
    </row>
    <row r="5007" spans="3:3" ht="15" customHeight="1">
      <c r="C5007" s="97" t="str">
        <f t="shared" si="79"/>
        <v/>
      </c>
    </row>
    <row r="5008" spans="3:3" ht="15" customHeight="1">
      <c r="C5008" s="97" t="str">
        <f t="shared" si="79"/>
        <v/>
      </c>
    </row>
    <row r="5009" spans="3:3" ht="15" customHeight="1">
      <c r="C5009" s="97" t="str">
        <f t="shared" ref="C5009:C5072" si="80">IF(B5009&lt;&gt;"",TEXT(WEEKDAY(B5009),"dddd"),"")</f>
        <v/>
      </c>
    </row>
    <row r="5010" spans="3:3" ht="15" customHeight="1">
      <c r="C5010" s="97" t="str">
        <f t="shared" si="80"/>
        <v/>
      </c>
    </row>
    <row r="5011" spans="3:3" ht="15" customHeight="1">
      <c r="C5011" s="97" t="str">
        <f t="shared" si="80"/>
        <v/>
      </c>
    </row>
    <row r="5012" spans="3:3" ht="15" customHeight="1">
      <c r="C5012" s="97" t="str">
        <f t="shared" si="80"/>
        <v/>
      </c>
    </row>
    <row r="5013" spans="3:3" ht="15" customHeight="1">
      <c r="C5013" s="97" t="str">
        <f t="shared" si="80"/>
        <v/>
      </c>
    </row>
    <row r="5014" spans="3:3" ht="15" customHeight="1">
      <c r="C5014" s="97" t="str">
        <f t="shared" si="80"/>
        <v/>
      </c>
    </row>
    <row r="5015" spans="3:3" ht="15" customHeight="1">
      <c r="C5015" s="97" t="str">
        <f t="shared" si="80"/>
        <v/>
      </c>
    </row>
    <row r="5016" spans="3:3" ht="15" customHeight="1">
      <c r="C5016" s="97" t="str">
        <f t="shared" si="80"/>
        <v/>
      </c>
    </row>
    <row r="5017" spans="3:3" ht="15" customHeight="1">
      <c r="C5017" s="97" t="str">
        <f t="shared" si="80"/>
        <v/>
      </c>
    </row>
    <row r="5018" spans="3:3" ht="15" customHeight="1">
      <c r="C5018" s="97" t="str">
        <f t="shared" si="80"/>
        <v/>
      </c>
    </row>
    <row r="5019" spans="3:3" ht="15" customHeight="1">
      <c r="C5019" s="97" t="str">
        <f t="shared" si="80"/>
        <v/>
      </c>
    </row>
    <row r="5020" spans="3:3" ht="15" customHeight="1">
      <c r="C5020" s="97" t="str">
        <f t="shared" si="80"/>
        <v/>
      </c>
    </row>
    <row r="5021" spans="3:3" ht="15" customHeight="1">
      <c r="C5021" s="97" t="str">
        <f t="shared" si="80"/>
        <v/>
      </c>
    </row>
    <row r="5022" spans="3:3" ht="15" customHeight="1">
      <c r="C5022" s="97" t="str">
        <f t="shared" si="80"/>
        <v/>
      </c>
    </row>
    <row r="5023" spans="3:3" ht="15" customHeight="1">
      <c r="C5023" s="97" t="str">
        <f t="shared" si="80"/>
        <v/>
      </c>
    </row>
    <row r="5024" spans="3:3" ht="15" customHeight="1">
      <c r="C5024" s="97" t="str">
        <f t="shared" si="80"/>
        <v/>
      </c>
    </row>
    <row r="5025" spans="3:3" ht="15" customHeight="1">
      <c r="C5025" s="97" t="str">
        <f t="shared" si="80"/>
        <v/>
      </c>
    </row>
    <row r="5026" spans="3:3" ht="15" customHeight="1">
      <c r="C5026" s="97" t="str">
        <f t="shared" si="80"/>
        <v/>
      </c>
    </row>
    <row r="5027" spans="3:3" ht="15" customHeight="1">
      <c r="C5027" s="97" t="str">
        <f t="shared" si="80"/>
        <v/>
      </c>
    </row>
    <row r="5028" spans="3:3" ht="15" customHeight="1">
      <c r="C5028" s="97" t="str">
        <f t="shared" si="80"/>
        <v/>
      </c>
    </row>
    <row r="5029" spans="3:3" ht="15" customHeight="1">
      <c r="C5029" s="97" t="str">
        <f t="shared" si="80"/>
        <v/>
      </c>
    </row>
    <row r="5030" spans="3:3" ht="15" customHeight="1">
      <c r="C5030" s="97" t="str">
        <f t="shared" si="80"/>
        <v/>
      </c>
    </row>
    <row r="5031" spans="3:3" ht="15" customHeight="1">
      <c r="C5031" s="97" t="str">
        <f t="shared" si="80"/>
        <v/>
      </c>
    </row>
    <row r="5032" spans="3:3" ht="15" customHeight="1">
      <c r="C5032" s="97" t="str">
        <f t="shared" si="80"/>
        <v/>
      </c>
    </row>
    <row r="5033" spans="3:3" ht="15" customHeight="1">
      <c r="C5033" s="97" t="str">
        <f t="shared" si="80"/>
        <v/>
      </c>
    </row>
    <row r="5034" spans="3:3" ht="15" customHeight="1">
      <c r="C5034" s="97" t="str">
        <f t="shared" si="80"/>
        <v/>
      </c>
    </row>
    <row r="5035" spans="3:3" ht="15" customHeight="1">
      <c r="C5035" s="97" t="str">
        <f t="shared" si="80"/>
        <v/>
      </c>
    </row>
    <row r="5036" spans="3:3" ht="15" customHeight="1">
      <c r="C5036" s="97" t="str">
        <f t="shared" si="80"/>
        <v/>
      </c>
    </row>
    <row r="5037" spans="3:3" ht="15" customHeight="1">
      <c r="C5037" s="97" t="str">
        <f t="shared" si="80"/>
        <v/>
      </c>
    </row>
    <row r="5038" spans="3:3" ht="15" customHeight="1">
      <c r="C5038" s="97" t="str">
        <f t="shared" si="80"/>
        <v/>
      </c>
    </row>
    <row r="5039" spans="3:3" ht="15" customHeight="1">
      <c r="C5039" s="97" t="str">
        <f t="shared" si="80"/>
        <v/>
      </c>
    </row>
    <row r="5040" spans="3:3" ht="15" customHeight="1">
      <c r="C5040" s="97" t="str">
        <f t="shared" si="80"/>
        <v/>
      </c>
    </row>
    <row r="5041" spans="3:3" ht="15" customHeight="1">
      <c r="C5041" s="97" t="str">
        <f t="shared" si="80"/>
        <v/>
      </c>
    </row>
    <row r="5042" spans="3:3" ht="15" customHeight="1">
      <c r="C5042" s="97" t="str">
        <f t="shared" si="80"/>
        <v/>
      </c>
    </row>
    <row r="5043" spans="3:3" ht="15" customHeight="1">
      <c r="C5043" s="97" t="str">
        <f t="shared" si="80"/>
        <v/>
      </c>
    </row>
    <row r="5044" spans="3:3" ht="15" customHeight="1">
      <c r="C5044" s="97" t="str">
        <f t="shared" si="80"/>
        <v/>
      </c>
    </row>
    <row r="5045" spans="3:3" ht="15" customHeight="1">
      <c r="C5045" s="97" t="str">
        <f t="shared" si="80"/>
        <v/>
      </c>
    </row>
    <row r="5046" spans="3:3" ht="15" customHeight="1">
      <c r="C5046" s="97" t="str">
        <f t="shared" si="80"/>
        <v/>
      </c>
    </row>
    <row r="5047" spans="3:3" ht="15" customHeight="1">
      <c r="C5047" s="97" t="str">
        <f t="shared" si="80"/>
        <v/>
      </c>
    </row>
    <row r="5048" spans="3:3" ht="15" customHeight="1">
      <c r="C5048" s="97" t="str">
        <f t="shared" si="80"/>
        <v/>
      </c>
    </row>
    <row r="5049" spans="3:3" ht="15" customHeight="1">
      <c r="C5049" s="97" t="str">
        <f t="shared" si="80"/>
        <v/>
      </c>
    </row>
    <row r="5050" spans="3:3" ht="15" customHeight="1">
      <c r="C5050" s="97" t="str">
        <f t="shared" si="80"/>
        <v/>
      </c>
    </row>
    <row r="5051" spans="3:3" ht="15" customHeight="1">
      <c r="C5051" s="97" t="str">
        <f t="shared" si="80"/>
        <v/>
      </c>
    </row>
    <row r="5052" spans="3:3" ht="15" customHeight="1">
      <c r="C5052" s="97" t="str">
        <f t="shared" si="80"/>
        <v/>
      </c>
    </row>
    <row r="5053" spans="3:3" ht="15" customHeight="1">
      <c r="C5053" s="97" t="str">
        <f t="shared" si="80"/>
        <v/>
      </c>
    </row>
    <row r="5054" spans="3:3" ht="15" customHeight="1">
      <c r="C5054" s="97" t="str">
        <f t="shared" si="80"/>
        <v/>
      </c>
    </row>
    <row r="5055" spans="3:3" ht="15" customHeight="1">
      <c r="C5055" s="97" t="str">
        <f t="shared" si="80"/>
        <v/>
      </c>
    </row>
    <row r="5056" spans="3:3" ht="15" customHeight="1">
      <c r="C5056" s="97" t="str">
        <f t="shared" si="80"/>
        <v/>
      </c>
    </row>
    <row r="5057" spans="3:3" ht="15" customHeight="1">
      <c r="C5057" s="97" t="str">
        <f t="shared" si="80"/>
        <v/>
      </c>
    </row>
    <row r="5058" spans="3:3" ht="15" customHeight="1">
      <c r="C5058" s="97" t="str">
        <f t="shared" si="80"/>
        <v/>
      </c>
    </row>
    <row r="5059" spans="3:3" ht="15" customHeight="1">
      <c r="C5059" s="97" t="str">
        <f t="shared" si="80"/>
        <v/>
      </c>
    </row>
    <row r="5060" spans="3:3" ht="15" customHeight="1">
      <c r="C5060" s="97" t="str">
        <f t="shared" si="80"/>
        <v/>
      </c>
    </row>
    <row r="5061" spans="3:3" ht="15" customHeight="1">
      <c r="C5061" s="97" t="str">
        <f t="shared" si="80"/>
        <v/>
      </c>
    </row>
    <row r="5062" spans="3:3" ht="15" customHeight="1">
      <c r="C5062" s="97" t="str">
        <f t="shared" si="80"/>
        <v/>
      </c>
    </row>
    <row r="5063" spans="3:3" ht="15" customHeight="1">
      <c r="C5063" s="97" t="str">
        <f t="shared" si="80"/>
        <v/>
      </c>
    </row>
    <row r="5064" spans="3:3" ht="15" customHeight="1">
      <c r="C5064" s="97" t="str">
        <f t="shared" si="80"/>
        <v/>
      </c>
    </row>
    <row r="5065" spans="3:3" ht="15" customHeight="1">
      <c r="C5065" s="97" t="str">
        <f t="shared" si="80"/>
        <v/>
      </c>
    </row>
    <row r="5066" spans="3:3" ht="15" customHeight="1">
      <c r="C5066" s="97" t="str">
        <f t="shared" si="80"/>
        <v/>
      </c>
    </row>
    <row r="5067" spans="3:3" ht="15" customHeight="1">
      <c r="C5067" s="97" t="str">
        <f t="shared" si="80"/>
        <v/>
      </c>
    </row>
    <row r="5068" spans="3:3" ht="15" customHeight="1">
      <c r="C5068" s="97" t="str">
        <f t="shared" si="80"/>
        <v/>
      </c>
    </row>
    <row r="5069" spans="3:3" ht="15" customHeight="1">
      <c r="C5069" s="97" t="str">
        <f t="shared" si="80"/>
        <v/>
      </c>
    </row>
    <row r="5070" spans="3:3" ht="15" customHeight="1">
      <c r="C5070" s="97" t="str">
        <f t="shared" si="80"/>
        <v/>
      </c>
    </row>
    <row r="5071" spans="3:3" ht="15" customHeight="1">
      <c r="C5071" s="97" t="str">
        <f t="shared" si="80"/>
        <v/>
      </c>
    </row>
    <row r="5072" spans="3:3" ht="15" customHeight="1">
      <c r="C5072" s="97" t="str">
        <f t="shared" si="80"/>
        <v/>
      </c>
    </row>
    <row r="5073" spans="3:3" ht="15" customHeight="1">
      <c r="C5073" s="97" t="str">
        <f t="shared" ref="C5073:C5136" si="81">IF(B5073&lt;&gt;"",TEXT(WEEKDAY(B5073),"dddd"),"")</f>
        <v/>
      </c>
    </row>
    <row r="5074" spans="3:3" ht="15" customHeight="1">
      <c r="C5074" s="97" t="str">
        <f t="shared" si="81"/>
        <v/>
      </c>
    </row>
    <row r="5075" spans="3:3" ht="15" customHeight="1">
      <c r="C5075" s="97" t="str">
        <f t="shared" si="81"/>
        <v/>
      </c>
    </row>
    <row r="5076" spans="3:3" ht="15" customHeight="1">
      <c r="C5076" s="97" t="str">
        <f t="shared" si="81"/>
        <v/>
      </c>
    </row>
    <row r="5077" spans="3:3" ht="15" customHeight="1">
      <c r="C5077" s="97" t="str">
        <f t="shared" si="81"/>
        <v/>
      </c>
    </row>
    <row r="5078" spans="3:3" ht="15" customHeight="1">
      <c r="C5078" s="97" t="str">
        <f t="shared" si="81"/>
        <v/>
      </c>
    </row>
    <row r="5079" spans="3:3" ht="15" customHeight="1">
      <c r="C5079" s="97" t="str">
        <f t="shared" si="81"/>
        <v/>
      </c>
    </row>
    <row r="5080" spans="3:3" ht="15" customHeight="1">
      <c r="C5080" s="97" t="str">
        <f t="shared" si="81"/>
        <v/>
      </c>
    </row>
    <row r="5081" spans="3:3" ht="15" customHeight="1">
      <c r="C5081" s="97" t="str">
        <f t="shared" si="81"/>
        <v/>
      </c>
    </row>
    <row r="5082" spans="3:3" ht="15" customHeight="1">
      <c r="C5082" s="97" t="str">
        <f t="shared" si="81"/>
        <v/>
      </c>
    </row>
    <row r="5083" spans="3:3" ht="15" customHeight="1">
      <c r="C5083" s="97" t="str">
        <f t="shared" si="81"/>
        <v/>
      </c>
    </row>
    <row r="5084" spans="3:3" ht="15" customHeight="1">
      <c r="C5084" s="97" t="str">
        <f t="shared" si="81"/>
        <v/>
      </c>
    </row>
    <row r="5085" spans="3:3" ht="15" customHeight="1">
      <c r="C5085" s="97" t="str">
        <f t="shared" si="81"/>
        <v/>
      </c>
    </row>
    <row r="5086" spans="3:3" ht="15" customHeight="1">
      <c r="C5086" s="97" t="str">
        <f t="shared" si="81"/>
        <v/>
      </c>
    </row>
    <row r="5087" spans="3:3" ht="15" customHeight="1">
      <c r="C5087" s="97" t="str">
        <f t="shared" si="81"/>
        <v/>
      </c>
    </row>
    <row r="5088" spans="3:3" ht="15" customHeight="1">
      <c r="C5088" s="97" t="str">
        <f t="shared" si="81"/>
        <v/>
      </c>
    </row>
    <row r="5089" spans="3:3" ht="15" customHeight="1">
      <c r="C5089" s="97" t="str">
        <f t="shared" si="81"/>
        <v/>
      </c>
    </row>
    <row r="5090" spans="3:3" ht="15" customHeight="1">
      <c r="C5090" s="97" t="str">
        <f t="shared" si="81"/>
        <v/>
      </c>
    </row>
    <row r="5091" spans="3:3" ht="15" customHeight="1">
      <c r="C5091" s="97" t="str">
        <f t="shared" si="81"/>
        <v/>
      </c>
    </row>
    <row r="5092" spans="3:3" ht="15" customHeight="1">
      <c r="C5092" s="97" t="str">
        <f t="shared" si="81"/>
        <v/>
      </c>
    </row>
    <row r="5093" spans="3:3" ht="15" customHeight="1">
      <c r="C5093" s="97" t="str">
        <f t="shared" si="81"/>
        <v/>
      </c>
    </row>
    <row r="5094" spans="3:3" ht="15" customHeight="1">
      <c r="C5094" s="97" t="str">
        <f t="shared" si="81"/>
        <v/>
      </c>
    </row>
    <row r="5095" spans="3:3" ht="15" customHeight="1">
      <c r="C5095" s="97" t="str">
        <f t="shared" si="81"/>
        <v/>
      </c>
    </row>
    <row r="5096" spans="3:3" ht="15" customHeight="1">
      <c r="C5096" s="97" t="str">
        <f t="shared" si="81"/>
        <v/>
      </c>
    </row>
    <row r="5097" spans="3:3" ht="15" customHeight="1">
      <c r="C5097" s="97" t="str">
        <f t="shared" si="81"/>
        <v/>
      </c>
    </row>
    <row r="5098" spans="3:3" ht="15" customHeight="1">
      <c r="C5098" s="97" t="str">
        <f t="shared" si="81"/>
        <v/>
      </c>
    </row>
    <row r="5099" spans="3:3" ht="15" customHeight="1">
      <c r="C5099" s="97" t="str">
        <f t="shared" si="81"/>
        <v/>
      </c>
    </row>
    <row r="5100" spans="3:3" ht="15" customHeight="1">
      <c r="C5100" s="97" t="str">
        <f t="shared" si="81"/>
        <v/>
      </c>
    </row>
    <row r="5101" spans="3:3" ht="15" customHeight="1">
      <c r="C5101" s="97" t="str">
        <f t="shared" si="81"/>
        <v/>
      </c>
    </row>
    <row r="5102" spans="3:3" ht="15" customHeight="1">
      <c r="C5102" s="97" t="str">
        <f t="shared" si="81"/>
        <v/>
      </c>
    </row>
    <row r="5103" spans="3:3" ht="15" customHeight="1">
      <c r="C5103" s="97" t="str">
        <f t="shared" si="81"/>
        <v/>
      </c>
    </row>
    <row r="5104" spans="3:3" ht="15" customHeight="1">
      <c r="C5104" s="97" t="str">
        <f t="shared" si="81"/>
        <v/>
      </c>
    </row>
    <row r="5105" spans="3:3" ht="15" customHeight="1">
      <c r="C5105" s="97" t="str">
        <f t="shared" si="81"/>
        <v/>
      </c>
    </row>
    <row r="5106" spans="3:3" ht="15" customHeight="1">
      <c r="C5106" s="97" t="str">
        <f t="shared" si="81"/>
        <v/>
      </c>
    </row>
    <row r="5107" spans="3:3" ht="15" customHeight="1">
      <c r="C5107" s="97" t="str">
        <f t="shared" si="81"/>
        <v/>
      </c>
    </row>
    <row r="5108" spans="3:3" ht="15" customHeight="1">
      <c r="C5108" s="97" t="str">
        <f t="shared" si="81"/>
        <v/>
      </c>
    </row>
    <row r="5109" spans="3:3" ht="15" customHeight="1">
      <c r="C5109" s="97" t="str">
        <f t="shared" si="81"/>
        <v/>
      </c>
    </row>
    <row r="5110" spans="3:3" ht="15" customHeight="1">
      <c r="C5110" s="97" t="str">
        <f t="shared" si="81"/>
        <v/>
      </c>
    </row>
    <row r="5111" spans="3:3" ht="15" customHeight="1">
      <c r="C5111" s="97" t="str">
        <f t="shared" si="81"/>
        <v/>
      </c>
    </row>
    <row r="5112" spans="3:3" ht="15" customHeight="1">
      <c r="C5112" s="97" t="str">
        <f t="shared" si="81"/>
        <v/>
      </c>
    </row>
    <row r="5113" spans="3:3" ht="15" customHeight="1">
      <c r="C5113" s="97" t="str">
        <f t="shared" si="81"/>
        <v/>
      </c>
    </row>
    <row r="5114" spans="3:3" ht="15" customHeight="1">
      <c r="C5114" s="97" t="str">
        <f t="shared" si="81"/>
        <v/>
      </c>
    </row>
    <row r="5115" spans="3:3" ht="15" customHeight="1">
      <c r="C5115" s="97" t="str">
        <f t="shared" si="81"/>
        <v/>
      </c>
    </row>
    <row r="5116" spans="3:3" ht="15" customHeight="1">
      <c r="C5116" s="97" t="str">
        <f t="shared" si="81"/>
        <v/>
      </c>
    </row>
    <row r="5117" spans="3:3" ht="15" customHeight="1">
      <c r="C5117" s="97" t="str">
        <f t="shared" si="81"/>
        <v/>
      </c>
    </row>
    <row r="5118" spans="3:3" ht="15" customHeight="1">
      <c r="C5118" s="97" t="str">
        <f t="shared" si="81"/>
        <v/>
      </c>
    </row>
    <row r="5119" spans="3:3" ht="15" customHeight="1">
      <c r="C5119" s="97" t="str">
        <f t="shared" si="81"/>
        <v/>
      </c>
    </row>
    <row r="5120" spans="3:3" ht="15" customHeight="1">
      <c r="C5120" s="97" t="str">
        <f t="shared" si="81"/>
        <v/>
      </c>
    </row>
    <row r="5121" spans="3:3" ht="15" customHeight="1">
      <c r="C5121" s="97" t="str">
        <f t="shared" si="81"/>
        <v/>
      </c>
    </row>
    <row r="5122" spans="3:3" ht="15" customHeight="1">
      <c r="C5122" s="97" t="str">
        <f t="shared" si="81"/>
        <v/>
      </c>
    </row>
    <row r="5123" spans="3:3" ht="15" customHeight="1">
      <c r="C5123" s="97" t="str">
        <f t="shared" si="81"/>
        <v/>
      </c>
    </row>
    <row r="5124" spans="3:3" ht="15" customHeight="1">
      <c r="C5124" s="97" t="str">
        <f t="shared" si="81"/>
        <v/>
      </c>
    </row>
    <row r="5125" spans="3:3" ht="15" customHeight="1">
      <c r="C5125" s="97" t="str">
        <f t="shared" si="81"/>
        <v/>
      </c>
    </row>
    <row r="5126" spans="3:3" ht="15" customHeight="1">
      <c r="C5126" s="97" t="str">
        <f t="shared" si="81"/>
        <v/>
      </c>
    </row>
    <row r="5127" spans="3:3" ht="15" customHeight="1">
      <c r="C5127" s="97" t="str">
        <f t="shared" si="81"/>
        <v/>
      </c>
    </row>
    <row r="5128" spans="3:3" ht="15" customHeight="1">
      <c r="C5128" s="97" t="str">
        <f t="shared" si="81"/>
        <v/>
      </c>
    </row>
    <row r="5129" spans="3:3" ht="15" customHeight="1">
      <c r="C5129" s="97" t="str">
        <f t="shared" si="81"/>
        <v/>
      </c>
    </row>
    <row r="5130" spans="3:3" ht="15" customHeight="1">
      <c r="C5130" s="97" t="str">
        <f t="shared" si="81"/>
        <v/>
      </c>
    </row>
    <row r="5131" spans="3:3" ht="15" customHeight="1">
      <c r="C5131" s="97" t="str">
        <f t="shared" si="81"/>
        <v/>
      </c>
    </row>
    <row r="5132" spans="3:3" ht="15" customHeight="1">
      <c r="C5132" s="97" t="str">
        <f t="shared" si="81"/>
        <v/>
      </c>
    </row>
    <row r="5133" spans="3:3" ht="15" customHeight="1">
      <c r="C5133" s="97" t="str">
        <f t="shared" si="81"/>
        <v/>
      </c>
    </row>
    <row r="5134" spans="3:3" ht="15" customHeight="1">
      <c r="C5134" s="97" t="str">
        <f t="shared" si="81"/>
        <v/>
      </c>
    </row>
    <row r="5135" spans="3:3" ht="15" customHeight="1">
      <c r="C5135" s="97" t="str">
        <f t="shared" si="81"/>
        <v/>
      </c>
    </row>
    <row r="5136" spans="3:3" ht="15" customHeight="1">
      <c r="C5136" s="97" t="str">
        <f t="shared" si="81"/>
        <v/>
      </c>
    </row>
    <row r="5137" spans="3:3" ht="15" customHeight="1">
      <c r="C5137" s="97" t="str">
        <f t="shared" ref="C5137:C5200" si="82">IF(B5137&lt;&gt;"",TEXT(WEEKDAY(B5137),"dddd"),"")</f>
        <v/>
      </c>
    </row>
    <row r="5138" spans="3:3" ht="15" customHeight="1">
      <c r="C5138" s="97" t="str">
        <f t="shared" si="82"/>
        <v/>
      </c>
    </row>
    <row r="5139" spans="3:3" ht="15" customHeight="1">
      <c r="C5139" s="97" t="str">
        <f t="shared" si="82"/>
        <v/>
      </c>
    </row>
    <row r="5140" spans="3:3" ht="15" customHeight="1">
      <c r="C5140" s="97" t="str">
        <f t="shared" si="82"/>
        <v/>
      </c>
    </row>
    <row r="5141" spans="3:3" ht="15" customHeight="1">
      <c r="C5141" s="97" t="str">
        <f t="shared" si="82"/>
        <v/>
      </c>
    </row>
    <row r="5142" spans="3:3" ht="15" customHeight="1">
      <c r="C5142" s="97" t="str">
        <f t="shared" si="82"/>
        <v/>
      </c>
    </row>
    <row r="5143" spans="3:3" ht="15" customHeight="1">
      <c r="C5143" s="97" t="str">
        <f t="shared" si="82"/>
        <v/>
      </c>
    </row>
    <row r="5144" spans="3:3" ht="15" customHeight="1">
      <c r="C5144" s="97" t="str">
        <f t="shared" si="82"/>
        <v/>
      </c>
    </row>
    <row r="5145" spans="3:3" ht="15" customHeight="1">
      <c r="C5145" s="97" t="str">
        <f t="shared" si="82"/>
        <v/>
      </c>
    </row>
    <row r="5146" spans="3:3" ht="15" customHeight="1">
      <c r="C5146" s="97" t="str">
        <f t="shared" si="82"/>
        <v/>
      </c>
    </row>
    <row r="5147" spans="3:3" ht="15" customHeight="1">
      <c r="C5147" s="97" t="str">
        <f t="shared" si="82"/>
        <v/>
      </c>
    </row>
    <row r="5148" spans="3:3" ht="15" customHeight="1">
      <c r="C5148" s="97" t="str">
        <f t="shared" si="82"/>
        <v/>
      </c>
    </row>
    <row r="5149" spans="3:3" ht="15" customHeight="1">
      <c r="C5149" s="97" t="str">
        <f t="shared" si="82"/>
        <v/>
      </c>
    </row>
    <row r="5150" spans="3:3" ht="15" customHeight="1">
      <c r="C5150" s="97" t="str">
        <f t="shared" si="82"/>
        <v/>
      </c>
    </row>
    <row r="5151" spans="3:3" ht="15" customHeight="1">
      <c r="C5151" s="97" t="str">
        <f t="shared" si="82"/>
        <v/>
      </c>
    </row>
    <row r="5152" spans="3:3" ht="15" customHeight="1">
      <c r="C5152" s="97" t="str">
        <f t="shared" si="82"/>
        <v/>
      </c>
    </row>
    <row r="5153" spans="3:3" ht="15" customHeight="1">
      <c r="C5153" s="97" t="str">
        <f t="shared" si="82"/>
        <v/>
      </c>
    </row>
    <row r="5154" spans="3:3" ht="15" customHeight="1">
      <c r="C5154" s="97" t="str">
        <f t="shared" si="82"/>
        <v/>
      </c>
    </row>
    <row r="5155" spans="3:3" ht="15" customHeight="1">
      <c r="C5155" s="97" t="str">
        <f t="shared" si="82"/>
        <v/>
      </c>
    </row>
    <row r="5156" spans="3:3" ht="15" customHeight="1">
      <c r="C5156" s="97" t="str">
        <f t="shared" si="82"/>
        <v/>
      </c>
    </row>
    <row r="5157" spans="3:3" ht="15" customHeight="1">
      <c r="C5157" s="97" t="str">
        <f t="shared" si="82"/>
        <v/>
      </c>
    </row>
    <row r="5158" spans="3:3" ht="15" customHeight="1">
      <c r="C5158" s="97" t="str">
        <f t="shared" si="82"/>
        <v/>
      </c>
    </row>
    <row r="5159" spans="3:3" ht="15" customHeight="1">
      <c r="C5159" s="97" t="str">
        <f t="shared" si="82"/>
        <v/>
      </c>
    </row>
    <row r="5160" spans="3:3" ht="15" customHeight="1">
      <c r="C5160" s="97" t="str">
        <f t="shared" si="82"/>
        <v/>
      </c>
    </row>
    <row r="5161" spans="3:3" ht="15" customHeight="1">
      <c r="C5161" s="97" t="str">
        <f t="shared" si="82"/>
        <v/>
      </c>
    </row>
    <row r="5162" spans="3:3" ht="15" customHeight="1">
      <c r="C5162" s="97" t="str">
        <f t="shared" si="82"/>
        <v/>
      </c>
    </row>
    <row r="5163" spans="3:3" ht="15" customHeight="1">
      <c r="C5163" s="97" t="str">
        <f t="shared" si="82"/>
        <v/>
      </c>
    </row>
    <row r="5164" spans="3:3" ht="15" customHeight="1">
      <c r="C5164" s="97" t="str">
        <f t="shared" si="82"/>
        <v/>
      </c>
    </row>
    <row r="5165" spans="3:3" ht="15" customHeight="1">
      <c r="C5165" s="97" t="str">
        <f t="shared" si="82"/>
        <v/>
      </c>
    </row>
    <row r="5166" spans="3:3" ht="15" customHeight="1">
      <c r="C5166" s="97" t="str">
        <f t="shared" si="82"/>
        <v/>
      </c>
    </row>
    <row r="5167" spans="3:3" ht="15" customHeight="1">
      <c r="C5167" s="97" t="str">
        <f t="shared" si="82"/>
        <v/>
      </c>
    </row>
    <row r="5168" spans="3:3" ht="15" customHeight="1">
      <c r="C5168" s="97" t="str">
        <f t="shared" si="82"/>
        <v/>
      </c>
    </row>
    <row r="5169" spans="3:3" ht="15" customHeight="1">
      <c r="C5169" s="97" t="str">
        <f t="shared" si="82"/>
        <v/>
      </c>
    </row>
    <row r="5170" spans="3:3" ht="15" customHeight="1">
      <c r="C5170" s="97" t="str">
        <f t="shared" si="82"/>
        <v/>
      </c>
    </row>
    <row r="5171" spans="3:3" ht="15" customHeight="1">
      <c r="C5171" s="97" t="str">
        <f t="shared" si="82"/>
        <v/>
      </c>
    </row>
    <row r="5172" spans="3:3" ht="15" customHeight="1">
      <c r="C5172" s="97" t="str">
        <f t="shared" si="82"/>
        <v/>
      </c>
    </row>
    <row r="5173" spans="3:3" ht="15" customHeight="1">
      <c r="C5173" s="97" t="str">
        <f t="shared" si="82"/>
        <v/>
      </c>
    </row>
    <row r="5174" spans="3:3" ht="15" customHeight="1">
      <c r="C5174" s="97" t="str">
        <f t="shared" si="82"/>
        <v/>
      </c>
    </row>
    <row r="5175" spans="3:3" ht="15" customHeight="1">
      <c r="C5175" s="97" t="str">
        <f t="shared" si="82"/>
        <v/>
      </c>
    </row>
    <row r="5176" spans="3:3" ht="15" customHeight="1">
      <c r="C5176" s="97" t="str">
        <f t="shared" si="82"/>
        <v/>
      </c>
    </row>
    <row r="5177" spans="3:3" ht="15" customHeight="1">
      <c r="C5177" s="97" t="str">
        <f t="shared" si="82"/>
        <v/>
      </c>
    </row>
    <row r="5178" spans="3:3" ht="15" customHeight="1">
      <c r="C5178" s="97" t="str">
        <f t="shared" si="82"/>
        <v/>
      </c>
    </row>
    <row r="5179" spans="3:3" ht="15" customHeight="1">
      <c r="C5179" s="97" t="str">
        <f t="shared" si="82"/>
        <v/>
      </c>
    </row>
    <row r="5180" spans="3:3" ht="15" customHeight="1">
      <c r="C5180" s="97" t="str">
        <f t="shared" si="82"/>
        <v/>
      </c>
    </row>
    <row r="5181" spans="3:3" ht="15" customHeight="1">
      <c r="C5181" s="97" t="str">
        <f t="shared" si="82"/>
        <v/>
      </c>
    </row>
    <row r="5182" spans="3:3" ht="15" customHeight="1">
      <c r="C5182" s="97" t="str">
        <f t="shared" si="82"/>
        <v/>
      </c>
    </row>
    <row r="5183" spans="3:3" ht="15" customHeight="1">
      <c r="C5183" s="97" t="str">
        <f t="shared" si="82"/>
        <v/>
      </c>
    </row>
    <row r="5184" spans="3:3" ht="15" customHeight="1">
      <c r="C5184" s="97" t="str">
        <f t="shared" si="82"/>
        <v/>
      </c>
    </row>
    <row r="5185" spans="3:3" ht="15" customHeight="1">
      <c r="C5185" s="97" t="str">
        <f t="shared" si="82"/>
        <v/>
      </c>
    </row>
    <row r="5186" spans="3:3" ht="15" customHeight="1">
      <c r="C5186" s="97" t="str">
        <f t="shared" si="82"/>
        <v/>
      </c>
    </row>
    <row r="5187" spans="3:3" ht="15" customHeight="1">
      <c r="C5187" s="97" t="str">
        <f t="shared" si="82"/>
        <v/>
      </c>
    </row>
    <row r="5188" spans="3:3" ht="15" customHeight="1">
      <c r="C5188" s="97" t="str">
        <f t="shared" si="82"/>
        <v/>
      </c>
    </row>
    <row r="5189" spans="3:3" ht="15" customHeight="1">
      <c r="C5189" s="97" t="str">
        <f t="shared" si="82"/>
        <v/>
      </c>
    </row>
    <row r="5190" spans="3:3" ht="15" customHeight="1">
      <c r="C5190" s="97" t="str">
        <f t="shared" si="82"/>
        <v/>
      </c>
    </row>
    <row r="5191" spans="3:3" ht="15" customHeight="1">
      <c r="C5191" s="97" t="str">
        <f t="shared" si="82"/>
        <v/>
      </c>
    </row>
    <row r="5192" spans="3:3" ht="15" customHeight="1">
      <c r="C5192" s="97" t="str">
        <f t="shared" si="82"/>
        <v/>
      </c>
    </row>
    <row r="5193" spans="3:3" ht="15" customHeight="1">
      <c r="C5193" s="97" t="str">
        <f t="shared" si="82"/>
        <v/>
      </c>
    </row>
    <row r="5194" spans="3:3" ht="15" customHeight="1">
      <c r="C5194" s="97" t="str">
        <f t="shared" si="82"/>
        <v/>
      </c>
    </row>
    <row r="5195" spans="3:3" ht="15" customHeight="1">
      <c r="C5195" s="97" t="str">
        <f t="shared" si="82"/>
        <v/>
      </c>
    </row>
    <row r="5196" spans="3:3" ht="15" customHeight="1">
      <c r="C5196" s="97" t="str">
        <f t="shared" si="82"/>
        <v/>
      </c>
    </row>
    <row r="5197" spans="3:3" ht="15" customHeight="1">
      <c r="C5197" s="97" t="str">
        <f t="shared" si="82"/>
        <v/>
      </c>
    </row>
    <row r="5198" spans="3:3" ht="15" customHeight="1">
      <c r="C5198" s="97" t="str">
        <f t="shared" si="82"/>
        <v/>
      </c>
    </row>
    <row r="5199" spans="3:3" ht="15" customHeight="1">
      <c r="C5199" s="97" t="str">
        <f t="shared" si="82"/>
        <v/>
      </c>
    </row>
    <row r="5200" spans="3:3" ht="15" customHeight="1">
      <c r="C5200" s="97" t="str">
        <f t="shared" si="82"/>
        <v/>
      </c>
    </row>
    <row r="5201" spans="3:3" ht="15" customHeight="1">
      <c r="C5201" s="97" t="str">
        <f t="shared" ref="C5201:C5264" si="83">IF(B5201&lt;&gt;"",TEXT(WEEKDAY(B5201),"dddd"),"")</f>
        <v/>
      </c>
    </row>
    <row r="5202" spans="3:3" ht="15" customHeight="1">
      <c r="C5202" s="97" t="str">
        <f t="shared" si="83"/>
        <v/>
      </c>
    </row>
    <row r="5203" spans="3:3" ht="15" customHeight="1">
      <c r="C5203" s="97" t="str">
        <f t="shared" si="83"/>
        <v/>
      </c>
    </row>
    <row r="5204" spans="3:3" ht="15" customHeight="1">
      <c r="C5204" s="97" t="str">
        <f t="shared" si="83"/>
        <v/>
      </c>
    </row>
    <row r="5205" spans="3:3" ht="15" customHeight="1">
      <c r="C5205" s="97" t="str">
        <f t="shared" si="83"/>
        <v/>
      </c>
    </row>
    <row r="5206" spans="3:3" ht="15" customHeight="1">
      <c r="C5206" s="97" t="str">
        <f t="shared" si="83"/>
        <v/>
      </c>
    </row>
    <row r="5207" spans="3:3" ht="15" customHeight="1">
      <c r="C5207" s="97" t="str">
        <f t="shared" si="83"/>
        <v/>
      </c>
    </row>
    <row r="5208" spans="3:3" ht="15" customHeight="1">
      <c r="C5208" s="97" t="str">
        <f t="shared" si="83"/>
        <v/>
      </c>
    </row>
    <row r="5209" spans="3:3" ht="15" customHeight="1">
      <c r="C5209" s="97" t="str">
        <f t="shared" si="83"/>
        <v/>
      </c>
    </row>
    <row r="5210" spans="3:3" ht="15" customHeight="1">
      <c r="C5210" s="97" t="str">
        <f t="shared" si="83"/>
        <v/>
      </c>
    </row>
    <row r="5211" spans="3:3" ht="15" customHeight="1">
      <c r="C5211" s="97" t="str">
        <f t="shared" si="83"/>
        <v/>
      </c>
    </row>
    <row r="5212" spans="3:3" ht="15" customHeight="1">
      <c r="C5212" s="97" t="str">
        <f t="shared" si="83"/>
        <v/>
      </c>
    </row>
    <row r="5213" spans="3:3" ht="15" customHeight="1">
      <c r="C5213" s="97" t="str">
        <f t="shared" si="83"/>
        <v/>
      </c>
    </row>
    <row r="5214" spans="3:3" ht="15" customHeight="1">
      <c r="C5214" s="97" t="str">
        <f t="shared" si="83"/>
        <v/>
      </c>
    </row>
    <row r="5215" spans="3:3" ht="15" customHeight="1">
      <c r="C5215" s="97" t="str">
        <f t="shared" si="83"/>
        <v/>
      </c>
    </row>
    <row r="5216" spans="3:3" ht="15" customHeight="1">
      <c r="C5216" s="97" t="str">
        <f t="shared" si="83"/>
        <v/>
      </c>
    </row>
    <row r="5217" spans="3:3" ht="15" customHeight="1">
      <c r="C5217" s="97" t="str">
        <f t="shared" si="83"/>
        <v/>
      </c>
    </row>
    <row r="5218" spans="3:3" ht="15" customHeight="1">
      <c r="C5218" s="97" t="str">
        <f t="shared" si="83"/>
        <v/>
      </c>
    </row>
    <row r="5219" spans="3:3" ht="15" customHeight="1">
      <c r="C5219" s="97" t="str">
        <f t="shared" si="83"/>
        <v/>
      </c>
    </row>
    <row r="5220" spans="3:3" ht="15" customHeight="1">
      <c r="C5220" s="97" t="str">
        <f t="shared" si="83"/>
        <v/>
      </c>
    </row>
    <row r="5221" spans="3:3" ht="15" customHeight="1">
      <c r="C5221" s="97" t="str">
        <f t="shared" si="83"/>
        <v/>
      </c>
    </row>
    <row r="5222" spans="3:3" ht="15" customHeight="1">
      <c r="C5222" s="97" t="str">
        <f t="shared" si="83"/>
        <v/>
      </c>
    </row>
    <row r="5223" spans="3:3" ht="15" customHeight="1">
      <c r="C5223" s="97" t="str">
        <f t="shared" si="83"/>
        <v/>
      </c>
    </row>
    <row r="5224" spans="3:3" ht="15" customHeight="1">
      <c r="C5224" s="97" t="str">
        <f t="shared" si="83"/>
        <v/>
      </c>
    </row>
    <row r="5225" spans="3:3" ht="15" customHeight="1">
      <c r="C5225" s="97" t="str">
        <f t="shared" si="83"/>
        <v/>
      </c>
    </row>
    <row r="5226" spans="3:3" ht="15" customHeight="1">
      <c r="C5226" s="97" t="str">
        <f t="shared" si="83"/>
        <v/>
      </c>
    </row>
    <row r="5227" spans="3:3" ht="15" customHeight="1">
      <c r="C5227" s="97" t="str">
        <f t="shared" si="83"/>
        <v/>
      </c>
    </row>
    <row r="5228" spans="3:3" ht="15" customHeight="1">
      <c r="C5228" s="97" t="str">
        <f t="shared" si="83"/>
        <v/>
      </c>
    </row>
    <row r="5229" spans="3:3" ht="15" customHeight="1">
      <c r="C5229" s="97" t="str">
        <f t="shared" si="83"/>
        <v/>
      </c>
    </row>
    <row r="5230" spans="3:3" ht="15" customHeight="1">
      <c r="C5230" s="97" t="str">
        <f t="shared" si="83"/>
        <v/>
      </c>
    </row>
    <row r="5231" spans="3:3" ht="15" customHeight="1">
      <c r="C5231" s="97" t="str">
        <f t="shared" si="83"/>
        <v/>
      </c>
    </row>
    <row r="5232" spans="3:3" ht="15" customHeight="1">
      <c r="C5232" s="97" t="str">
        <f t="shared" si="83"/>
        <v/>
      </c>
    </row>
    <row r="5233" spans="3:3" ht="15" customHeight="1">
      <c r="C5233" s="97" t="str">
        <f t="shared" si="83"/>
        <v/>
      </c>
    </row>
    <row r="5234" spans="3:3" ht="15" customHeight="1">
      <c r="C5234" s="97" t="str">
        <f t="shared" si="83"/>
        <v/>
      </c>
    </row>
    <row r="5235" spans="3:3" ht="15" customHeight="1">
      <c r="C5235" s="97" t="str">
        <f t="shared" si="83"/>
        <v/>
      </c>
    </row>
    <row r="5236" spans="3:3" ht="15" customHeight="1">
      <c r="C5236" s="97" t="str">
        <f t="shared" si="83"/>
        <v/>
      </c>
    </row>
    <row r="5237" spans="3:3" ht="15" customHeight="1">
      <c r="C5237" s="97" t="str">
        <f t="shared" si="83"/>
        <v/>
      </c>
    </row>
    <row r="5238" spans="3:3" ht="15" customHeight="1">
      <c r="C5238" s="97" t="str">
        <f t="shared" si="83"/>
        <v/>
      </c>
    </row>
    <row r="5239" spans="3:3" ht="15" customHeight="1">
      <c r="C5239" s="97" t="str">
        <f t="shared" si="83"/>
        <v/>
      </c>
    </row>
    <row r="5240" spans="3:3" ht="15" customHeight="1">
      <c r="C5240" s="97" t="str">
        <f t="shared" si="83"/>
        <v/>
      </c>
    </row>
    <row r="5241" spans="3:3" ht="15" customHeight="1">
      <c r="C5241" s="97" t="str">
        <f t="shared" si="83"/>
        <v/>
      </c>
    </row>
    <row r="5242" spans="3:3" ht="15" customHeight="1">
      <c r="C5242" s="97" t="str">
        <f t="shared" si="83"/>
        <v/>
      </c>
    </row>
    <row r="5243" spans="3:3" ht="15" customHeight="1">
      <c r="C5243" s="97" t="str">
        <f t="shared" si="83"/>
        <v/>
      </c>
    </row>
    <row r="5244" spans="3:3" ht="15" customHeight="1">
      <c r="C5244" s="97" t="str">
        <f t="shared" si="83"/>
        <v/>
      </c>
    </row>
    <row r="5245" spans="3:3" ht="15" customHeight="1">
      <c r="C5245" s="97" t="str">
        <f t="shared" si="83"/>
        <v/>
      </c>
    </row>
    <row r="5246" spans="3:3" ht="15" customHeight="1">
      <c r="C5246" s="97" t="str">
        <f t="shared" si="83"/>
        <v/>
      </c>
    </row>
    <row r="5247" spans="3:3" ht="15" customHeight="1">
      <c r="C5247" s="97" t="str">
        <f t="shared" si="83"/>
        <v/>
      </c>
    </row>
    <row r="5248" spans="3:3" ht="15" customHeight="1">
      <c r="C5248" s="97" t="str">
        <f t="shared" si="83"/>
        <v/>
      </c>
    </row>
    <row r="5249" spans="3:3" ht="15" customHeight="1">
      <c r="C5249" s="97" t="str">
        <f t="shared" si="83"/>
        <v/>
      </c>
    </row>
    <row r="5250" spans="3:3" ht="15" customHeight="1">
      <c r="C5250" s="97" t="str">
        <f t="shared" si="83"/>
        <v/>
      </c>
    </row>
    <row r="5251" spans="3:3" ht="15" customHeight="1">
      <c r="C5251" s="97" t="str">
        <f t="shared" si="83"/>
        <v/>
      </c>
    </row>
    <row r="5252" spans="3:3" ht="15" customHeight="1">
      <c r="C5252" s="97" t="str">
        <f t="shared" si="83"/>
        <v/>
      </c>
    </row>
    <row r="5253" spans="3:3" ht="15" customHeight="1">
      <c r="C5253" s="97" t="str">
        <f t="shared" si="83"/>
        <v/>
      </c>
    </row>
    <row r="5254" spans="3:3" ht="15" customHeight="1">
      <c r="C5254" s="97" t="str">
        <f t="shared" si="83"/>
        <v/>
      </c>
    </row>
    <row r="5255" spans="3:3" ht="15" customHeight="1">
      <c r="C5255" s="97" t="str">
        <f t="shared" si="83"/>
        <v/>
      </c>
    </row>
    <row r="5256" spans="3:3" ht="15" customHeight="1">
      <c r="C5256" s="97" t="str">
        <f t="shared" si="83"/>
        <v/>
      </c>
    </row>
    <row r="5257" spans="3:3" ht="15" customHeight="1">
      <c r="C5257" s="97" t="str">
        <f t="shared" si="83"/>
        <v/>
      </c>
    </row>
    <row r="5258" spans="3:3" ht="15" customHeight="1">
      <c r="C5258" s="97" t="str">
        <f t="shared" si="83"/>
        <v/>
      </c>
    </row>
    <row r="5259" spans="3:3" ht="15" customHeight="1">
      <c r="C5259" s="97" t="str">
        <f t="shared" si="83"/>
        <v/>
      </c>
    </row>
    <row r="5260" spans="3:3" ht="15" customHeight="1">
      <c r="C5260" s="97" t="str">
        <f t="shared" si="83"/>
        <v/>
      </c>
    </row>
    <row r="5261" spans="3:3" ht="15" customHeight="1">
      <c r="C5261" s="97" t="str">
        <f t="shared" si="83"/>
        <v/>
      </c>
    </row>
    <row r="5262" spans="3:3" ht="15" customHeight="1">
      <c r="C5262" s="97" t="str">
        <f t="shared" si="83"/>
        <v/>
      </c>
    </row>
    <row r="5263" spans="3:3" ht="15" customHeight="1">
      <c r="C5263" s="97" t="str">
        <f t="shared" si="83"/>
        <v/>
      </c>
    </row>
    <row r="5264" spans="3:3" ht="15" customHeight="1">
      <c r="C5264" s="97" t="str">
        <f t="shared" si="83"/>
        <v/>
      </c>
    </row>
    <row r="5265" spans="3:3" ht="15" customHeight="1">
      <c r="C5265" s="97" t="str">
        <f t="shared" ref="C5265:C5328" si="84">IF(B5265&lt;&gt;"",TEXT(WEEKDAY(B5265),"dddd"),"")</f>
        <v/>
      </c>
    </row>
    <row r="5266" spans="3:3" ht="15" customHeight="1">
      <c r="C5266" s="97" t="str">
        <f t="shared" si="84"/>
        <v/>
      </c>
    </row>
    <row r="5267" spans="3:3" ht="15" customHeight="1">
      <c r="C5267" s="97" t="str">
        <f t="shared" si="84"/>
        <v/>
      </c>
    </row>
    <row r="5268" spans="3:3" ht="15" customHeight="1">
      <c r="C5268" s="97" t="str">
        <f t="shared" si="84"/>
        <v/>
      </c>
    </row>
    <row r="5269" spans="3:3" ht="15" customHeight="1">
      <c r="C5269" s="97" t="str">
        <f t="shared" si="84"/>
        <v/>
      </c>
    </row>
    <row r="5270" spans="3:3" ht="15" customHeight="1">
      <c r="C5270" s="97" t="str">
        <f t="shared" si="84"/>
        <v/>
      </c>
    </row>
    <row r="5271" spans="3:3" ht="15" customHeight="1">
      <c r="C5271" s="97" t="str">
        <f t="shared" si="84"/>
        <v/>
      </c>
    </row>
    <row r="5272" spans="3:3" ht="15" customHeight="1">
      <c r="C5272" s="97" t="str">
        <f t="shared" si="84"/>
        <v/>
      </c>
    </row>
    <row r="5273" spans="3:3" ht="15" customHeight="1">
      <c r="C5273" s="97" t="str">
        <f t="shared" si="84"/>
        <v/>
      </c>
    </row>
    <row r="5274" spans="3:3" ht="15" customHeight="1">
      <c r="C5274" s="97" t="str">
        <f t="shared" si="84"/>
        <v/>
      </c>
    </row>
    <row r="5275" spans="3:3" ht="15" customHeight="1">
      <c r="C5275" s="97" t="str">
        <f t="shared" si="84"/>
        <v/>
      </c>
    </row>
    <row r="5276" spans="3:3" ht="15" customHeight="1">
      <c r="C5276" s="97" t="str">
        <f t="shared" si="84"/>
        <v/>
      </c>
    </row>
    <row r="5277" spans="3:3" ht="15" customHeight="1">
      <c r="C5277" s="97" t="str">
        <f t="shared" si="84"/>
        <v/>
      </c>
    </row>
    <row r="5278" spans="3:3" ht="15" customHeight="1">
      <c r="C5278" s="97" t="str">
        <f t="shared" si="84"/>
        <v/>
      </c>
    </row>
    <row r="5279" spans="3:3" ht="15" customHeight="1">
      <c r="C5279" s="97" t="str">
        <f t="shared" si="84"/>
        <v/>
      </c>
    </row>
    <row r="5280" spans="3:3" ht="15" customHeight="1">
      <c r="C5280" s="97" t="str">
        <f t="shared" si="84"/>
        <v/>
      </c>
    </row>
    <row r="5281" spans="3:3" ht="15" customHeight="1">
      <c r="C5281" s="97" t="str">
        <f t="shared" si="84"/>
        <v/>
      </c>
    </row>
    <row r="5282" spans="3:3" ht="15" customHeight="1">
      <c r="C5282" s="97" t="str">
        <f t="shared" si="84"/>
        <v/>
      </c>
    </row>
    <row r="5283" spans="3:3" ht="15" customHeight="1">
      <c r="C5283" s="97" t="str">
        <f t="shared" si="84"/>
        <v/>
      </c>
    </row>
    <row r="5284" spans="3:3" ht="15" customHeight="1">
      <c r="C5284" s="97" t="str">
        <f t="shared" si="84"/>
        <v/>
      </c>
    </row>
    <row r="5285" spans="3:3" ht="15" customHeight="1">
      <c r="C5285" s="97" t="str">
        <f t="shared" si="84"/>
        <v/>
      </c>
    </row>
    <row r="5286" spans="3:3" ht="15" customHeight="1">
      <c r="C5286" s="97" t="str">
        <f t="shared" si="84"/>
        <v/>
      </c>
    </row>
    <row r="5287" spans="3:3" ht="15" customHeight="1">
      <c r="C5287" s="97" t="str">
        <f t="shared" si="84"/>
        <v/>
      </c>
    </row>
    <row r="5288" spans="3:3" ht="15" customHeight="1">
      <c r="C5288" s="97" t="str">
        <f t="shared" si="84"/>
        <v/>
      </c>
    </row>
    <row r="5289" spans="3:3" ht="15" customHeight="1">
      <c r="C5289" s="97" t="str">
        <f t="shared" si="84"/>
        <v/>
      </c>
    </row>
    <row r="5290" spans="3:3" ht="15" customHeight="1">
      <c r="C5290" s="97" t="str">
        <f t="shared" si="84"/>
        <v/>
      </c>
    </row>
    <row r="5291" spans="3:3" ht="15" customHeight="1">
      <c r="C5291" s="97" t="str">
        <f t="shared" si="84"/>
        <v/>
      </c>
    </row>
    <row r="5292" spans="3:3" ht="15" customHeight="1">
      <c r="C5292" s="97" t="str">
        <f t="shared" si="84"/>
        <v/>
      </c>
    </row>
    <row r="5293" spans="3:3" ht="15" customHeight="1">
      <c r="C5293" s="97" t="str">
        <f t="shared" si="84"/>
        <v/>
      </c>
    </row>
    <row r="5294" spans="3:3" ht="15" customHeight="1">
      <c r="C5294" s="97" t="str">
        <f t="shared" si="84"/>
        <v/>
      </c>
    </row>
    <row r="5295" spans="3:3" ht="15" customHeight="1">
      <c r="C5295" s="97" t="str">
        <f t="shared" si="84"/>
        <v/>
      </c>
    </row>
    <row r="5296" spans="3:3" ht="15" customHeight="1">
      <c r="C5296" s="97" t="str">
        <f t="shared" si="84"/>
        <v/>
      </c>
    </row>
    <row r="5297" spans="3:3" ht="15" customHeight="1">
      <c r="C5297" s="97" t="str">
        <f t="shared" si="84"/>
        <v/>
      </c>
    </row>
    <row r="5298" spans="3:3" ht="15" customHeight="1">
      <c r="C5298" s="97" t="str">
        <f t="shared" si="84"/>
        <v/>
      </c>
    </row>
    <row r="5299" spans="3:3" ht="15" customHeight="1">
      <c r="C5299" s="97" t="str">
        <f t="shared" si="84"/>
        <v/>
      </c>
    </row>
    <row r="5300" spans="3:3" ht="15" customHeight="1">
      <c r="C5300" s="97" t="str">
        <f t="shared" si="84"/>
        <v/>
      </c>
    </row>
    <row r="5301" spans="3:3" ht="15" customHeight="1">
      <c r="C5301" s="97" t="str">
        <f t="shared" si="84"/>
        <v/>
      </c>
    </row>
    <row r="5302" spans="3:3" ht="15" customHeight="1">
      <c r="C5302" s="97" t="str">
        <f t="shared" si="84"/>
        <v/>
      </c>
    </row>
    <row r="5303" spans="3:3" ht="15" customHeight="1">
      <c r="C5303" s="97" t="str">
        <f t="shared" si="84"/>
        <v/>
      </c>
    </row>
    <row r="5304" spans="3:3" ht="15" customHeight="1">
      <c r="C5304" s="97" t="str">
        <f t="shared" si="84"/>
        <v/>
      </c>
    </row>
    <row r="5305" spans="3:3" ht="15" customHeight="1">
      <c r="C5305" s="97" t="str">
        <f t="shared" si="84"/>
        <v/>
      </c>
    </row>
    <row r="5306" spans="3:3" ht="15" customHeight="1">
      <c r="C5306" s="97" t="str">
        <f t="shared" si="84"/>
        <v/>
      </c>
    </row>
    <row r="5307" spans="3:3" ht="15" customHeight="1">
      <c r="C5307" s="97" t="str">
        <f t="shared" si="84"/>
        <v/>
      </c>
    </row>
    <row r="5308" spans="3:3" ht="15" customHeight="1">
      <c r="C5308" s="97" t="str">
        <f t="shared" si="84"/>
        <v/>
      </c>
    </row>
    <row r="5309" spans="3:3" ht="15" customHeight="1">
      <c r="C5309" s="97" t="str">
        <f t="shared" si="84"/>
        <v/>
      </c>
    </row>
    <row r="5310" spans="3:3" ht="15" customHeight="1">
      <c r="C5310" s="97" t="str">
        <f t="shared" si="84"/>
        <v/>
      </c>
    </row>
    <row r="5311" spans="3:3" ht="15" customHeight="1">
      <c r="C5311" s="97" t="str">
        <f t="shared" si="84"/>
        <v/>
      </c>
    </row>
    <row r="5312" spans="3:3" ht="15" customHeight="1">
      <c r="C5312" s="97" t="str">
        <f t="shared" si="84"/>
        <v/>
      </c>
    </row>
    <row r="5313" spans="3:3" ht="15" customHeight="1">
      <c r="C5313" s="97" t="str">
        <f t="shared" si="84"/>
        <v/>
      </c>
    </row>
    <row r="5314" spans="3:3" ht="15" customHeight="1">
      <c r="C5314" s="97" t="str">
        <f t="shared" si="84"/>
        <v/>
      </c>
    </row>
    <row r="5315" spans="3:3" ht="15" customHeight="1">
      <c r="C5315" s="97" t="str">
        <f t="shared" si="84"/>
        <v/>
      </c>
    </row>
    <row r="5316" spans="3:3" ht="15" customHeight="1">
      <c r="C5316" s="97" t="str">
        <f t="shared" si="84"/>
        <v/>
      </c>
    </row>
    <row r="5317" spans="3:3" ht="15" customHeight="1">
      <c r="C5317" s="97" t="str">
        <f t="shared" si="84"/>
        <v/>
      </c>
    </row>
    <row r="5318" spans="3:3" ht="15" customHeight="1">
      <c r="C5318" s="97" t="str">
        <f t="shared" si="84"/>
        <v/>
      </c>
    </row>
    <row r="5319" spans="3:3" ht="15" customHeight="1">
      <c r="C5319" s="97" t="str">
        <f t="shared" si="84"/>
        <v/>
      </c>
    </row>
    <row r="5320" spans="3:3" ht="15" customHeight="1">
      <c r="C5320" s="97" t="str">
        <f t="shared" si="84"/>
        <v/>
      </c>
    </row>
    <row r="5321" spans="3:3" ht="15" customHeight="1">
      <c r="C5321" s="97" t="str">
        <f t="shared" si="84"/>
        <v/>
      </c>
    </row>
    <row r="5322" spans="3:3" ht="15" customHeight="1">
      <c r="C5322" s="97" t="str">
        <f t="shared" si="84"/>
        <v/>
      </c>
    </row>
    <row r="5323" spans="3:3" ht="15" customHeight="1">
      <c r="C5323" s="97" t="str">
        <f t="shared" si="84"/>
        <v/>
      </c>
    </row>
    <row r="5324" spans="3:3" ht="15" customHeight="1">
      <c r="C5324" s="97" t="str">
        <f t="shared" si="84"/>
        <v/>
      </c>
    </row>
    <row r="5325" spans="3:3" ht="15" customHeight="1">
      <c r="C5325" s="97" t="str">
        <f t="shared" si="84"/>
        <v/>
      </c>
    </row>
    <row r="5326" spans="3:3" ht="15" customHeight="1">
      <c r="C5326" s="97" t="str">
        <f t="shared" si="84"/>
        <v/>
      </c>
    </row>
    <row r="5327" spans="3:3" ht="15" customHeight="1">
      <c r="C5327" s="97" t="str">
        <f t="shared" si="84"/>
        <v/>
      </c>
    </row>
    <row r="5328" spans="3:3" ht="15" customHeight="1">
      <c r="C5328" s="97" t="str">
        <f t="shared" si="84"/>
        <v/>
      </c>
    </row>
    <row r="5329" spans="3:3" ht="15" customHeight="1">
      <c r="C5329" s="97" t="str">
        <f t="shared" ref="C5329:C5392" si="85">IF(B5329&lt;&gt;"",TEXT(WEEKDAY(B5329),"dddd"),"")</f>
        <v/>
      </c>
    </row>
    <row r="5330" spans="3:3" ht="15" customHeight="1">
      <c r="C5330" s="97" t="str">
        <f t="shared" si="85"/>
        <v/>
      </c>
    </row>
    <row r="5331" spans="3:3" ht="15" customHeight="1">
      <c r="C5331" s="97" t="str">
        <f t="shared" si="85"/>
        <v/>
      </c>
    </row>
    <row r="5332" spans="3:3" ht="15" customHeight="1">
      <c r="C5332" s="97" t="str">
        <f t="shared" si="85"/>
        <v/>
      </c>
    </row>
    <row r="5333" spans="3:3" ht="15" customHeight="1">
      <c r="C5333" s="97" t="str">
        <f t="shared" si="85"/>
        <v/>
      </c>
    </row>
    <row r="5334" spans="3:3" ht="15" customHeight="1">
      <c r="C5334" s="97" t="str">
        <f t="shared" si="85"/>
        <v/>
      </c>
    </row>
    <row r="5335" spans="3:3" ht="15" customHeight="1">
      <c r="C5335" s="97" t="str">
        <f t="shared" si="85"/>
        <v/>
      </c>
    </row>
    <row r="5336" spans="3:3" ht="15" customHeight="1">
      <c r="C5336" s="97" t="str">
        <f t="shared" si="85"/>
        <v/>
      </c>
    </row>
    <row r="5337" spans="3:3" ht="15" customHeight="1">
      <c r="C5337" s="97" t="str">
        <f t="shared" si="85"/>
        <v/>
      </c>
    </row>
    <row r="5338" spans="3:3" ht="15" customHeight="1">
      <c r="C5338" s="97" t="str">
        <f t="shared" si="85"/>
        <v/>
      </c>
    </row>
    <row r="5339" spans="3:3" ht="15" customHeight="1">
      <c r="C5339" s="97" t="str">
        <f t="shared" si="85"/>
        <v/>
      </c>
    </row>
    <row r="5340" spans="3:3" ht="15" customHeight="1">
      <c r="C5340" s="97" t="str">
        <f t="shared" si="85"/>
        <v/>
      </c>
    </row>
    <row r="5341" spans="3:3" ht="15" customHeight="1">
      <c r="C5341" s="97" t="str">
        <f t="shared" si="85"/>
        <v/>
      </c>
    </row>
    <row r="5342" spans="3:3" ht="15" customHeight="1">
      <c r="C5342" s="97" t="str">
        <f t="shared" si="85"/>
        <v/>
      </c>
    </row>
    <row r="5343" spans="3:3" ht="15" customHeight="1">
      <c r="C5343" s="97" t="str">
        <f t="shared" si="85"/>
        <v/>
      </c>
    </row>
    <row r="5344" spans="3:3" ht="15" customHeight="1">
      <c r="C5344" s="97" t="str">
        <f t="shared" si="85"/>
        <v/>
      </c>
    </row>
    <row r="5345" spans="3:3" ht="15" customHeight="1">
      <c r="C5345" s="97" t="str">
        <f t="shared" si="85"/>
        <v/>
      </c>
    </row>
    <row r="5346" spans="3:3" ht="15" customHeight="1">
      <c r="C5346" s="97" t="str">
        <f t="shared" si="85"/>
        <v/>
      </c>
    </row>
    <row r="5347" spans="3:3" ht="15" customHeight="1">
      <c r="C5347" s="97" t="str">
        <f t="shared" si="85"/>
        <v/>
      </c>
    </row>
    <row r="5348" spans="3:3" ht="15" customHeight="1">
      <c r="C5348" s="97" t="str">
        <f t="shared" si="85"/>
        <v/>
      </c>
    </row>
    <row r="5349" spans="3:3" ht="15" customHeight="1">
      <c r="C5349" s="97" t="str">
        <f t="shared" si="85"/>
        <v/>
      </c>
    </row>
    <row r="5350" spans="3:3" ht="15" customHeight="1">
      <c r="C5350" s="97" t="str">
        <f t="shared" si="85"/>
        <v/>
      </c>
    </row>
    <row r="5351" spans="3:3" ht="15" customHeight="1">
      <c r="C5351" s="97" t="str">
        <f t="shared" si="85"/>
        <v/>
      </c>
    </row>
    <row r="5352" spans="3:3" ht="15" customHeight="1">
      <c r="C5352" s="97" t="str">
        <f t="shared" si="85"/>
        <v/>
      </c>
    </row>
    <row r="5353" spans="3:3" ht="15" customHeight="1">
      <c r="C5353" s="97" t="str">
        <f t="shared" si="85"/>
        <v/>
      </c>
    </row>
    <row r="5354" spans="3:3" ht="15" customHeight="1">
      <c r="C5354" s="97" t="str">
        <f t="shared" si="85"/>
        <v/>
      </c>
    </row>
    <row r="5355" spans="3:3" ht="15" customHeight="1">
      <c r="C5355" s="97" t="str">
        <f t="shared" si="85"/>
        <v/>
      </c>
    </row>
    <row r="5356" spans="3:3" ht="15" customHeight="1">
      <c r="C5356" s="97" t="str">
        <f t="shared" si="85"/>
        <v/>
      </c>
    </row>
    <row r="5357" spans="3:3" ht="15" customHeight="1">
      <c r="C5357" s="97" t="str">
        <f t="shared" si="85"/>
        <v/>
      </c>
    </row>
    <row r="5358" spans="3:3" ht="15" customHeight="1">
      <c r="C5358" s="97" t="str">
        <f t="shared" si="85"/>
        <v/>
      </c>
    </row>
    <row r="5359" spans="3:3" ht="15" customHeight="1">
      <c r="C5359" s="97" t="str">
        <f t="shared" si="85"/>
        <v/>
      </c>
    </row>
    <row r="5360" spans="3:3" ht="15" customHeight="1">
      <c r="C5360" s="97" t="str">
        <f t="shared" si="85"/>
        <v/>
      </c>
    </row>
    <row r="5361" spans="3:3" ht="15" customHeight="1">
      <c r="C5361" s="97" t="str">
        <f t="shared" si="85"/>
        <v/>
      </c>
    </row>
    <row r="5362" spans="3:3" ht="15" customHeight="1">
      <c r="C5362" s="97" t="str">
        <f t="shared" si="85"/>
        <v/>
      </c>
    </row>
    <row r="5363" spans="3:3" ht="15" customHeight="1">
      <c r="C5363" s="97" t="str">
        <f t="shared" si="85"/>
        <v/>
      </c>
    </row>
    <row r="5364" spans="3:3" ht="15" customHeight="1">
      <c r="C5364" s="97" t="str">
        <f t="shared" si="85"/>
        <v/>
      </c>
    </row>
    <row r="5365" spans="3:3" ht="15" customHeight="1">
      <c r="C5365" s="97" t="str">
        <f t="shared" si="85"/>
        <v/>
      </c>
    </row>
    <row r="5366" spans="3:3" ht="15" customHeight="1">
      <c r="C5366" s="97" t="str">
        <f t="shared" si="85"/>
        <v/>
      </c>
    </row>
    <row r="5367" spans="3:3" ht="15" customHeight="1">
      <c r="C5367" s="97" t="str">
        <f t="shared" si="85"/>
        <v/>
      </c>
    </row>
    <row r="5368" spans="3:3" ht="15" customHeight="1">
      <c r="C5368" s="97" t="str">
        <f t="shared" si="85"/>
        <v/>
      </c>
    </row>
    <row r="5369" spans="3:3" ht="15" customHeight="1">
      <c r="C5369" s="97" t="str">
        <f t="shared" si="85"/>
        <v/>
      </c>
    </row>
    <row r="5370" spans="3:3" ht="15" customHeight="1">
      <c r="C5370" s="97" t="str">
        <f t="shared" si="85"/>
        <v/>
      </c>
    </row>
    <row r="5371" spans="3:3" ht="15" customHeight="1">
      <c r="C5371" s="97" t="str">
        <f t="shared" si="85"/>
        <v/>
      </c>
    </row>
    <row r="5372" spans="3:3" ht="15" customHeight="1">
      <c r="C5372" s="97" t="str">
        <f t="shared" si="85"/>
        <v/>
      </c>
    </row>
    <row r="5373" spans="3:3" ht="15" customHeight="1">
      <c r="C5373" s="97" t="str">
        <f t="shared" si="85"/>
        <v/>
      </c>
    </row>
    <row r="5374" spans="3:3" ht="15" customHeight="1">
      <c r="C5374" s="97" t="str">
        <f t="shared" si="85"/>
        <v/>
      </c>
    </row>
    <row r="5375" spans="3:3" ht="15" customHeight="1">
      <c r="C5375" s="97" t="str">
        <f t="shared" si="85"/>
        <v/>
      </c>
    </row>
    <row r="5376" spans="3:3" ht="15" customHeight="1">
      <c r="C5376" s="97" t="str">
        <f t="shared" si="85"/>
        <v/>
      </c>
    </row>
    <row r="5377" spans="3:3" ht="15" customHeight="1">
      <c r="C5377" s="97" t="str">
        <f t="shared" si="85"/>
        <v/>
      </c>
    </row>
    <row r="5378" spans="3:3" ht="15" customHeight="1">
      <c r="C5378" s="97" t="str">
        <f t="shared" si="85"/>
        <v/>
      </c>
    </row>
    <row r="5379" spans="3:3" ht="15" customHeight="1">
      <c r="C5379" s="97" t="str">
        <f t="shared" si="85"/>
        <v/>
      </c>
    </row>
    <row r="5380" spans="3:3" ht="15" customHeight="1">
      <c r="C5380" s="97" t="str">
        <f t="shared" si="85"/>
        <v/>
      </c>
    </row>
    <row r="5381" spans="3:3" ht="15" customHeight="1">
      <c r="C5381" s="97" t="str">
        <f t="shared" si="85"/>
        <v/>
      </c>
    </row>
    <row r="5382" spans="3:3" ht="15" customHeight="1">
      <c r="C5382" s="97" t="str">
        <f t="shared" si="85"/>
        <v/>
      </c>
    </row>
    <row r="5383" spans="3:3" ht="15" customHeight="1">
      <c r="C5383" s="97" t="str">
        <f t="shared" si="85"/>
        <v/>
      </c>
    </row>
    <row r="5384" spans="3:3" ht="15" customHeight="1">
      <c r="C5384" s="97" t="str">
        <f t="shared" si="85"/>
        <v/>
      </c>
    </row>
    <row r="5385" spans="3:3" ht="15" customHeight="1">
      <c r="C5385" s="97" t="str">
        <f t="shared" si="85"/>
        <v/>
      </c>
    </row>
    <row r="5386" spans="3:3" ht="15" customHeight="1">
      <c r="C5386" s="97" t="str">
        <f t="shared" si="85"/>
        <v/>
      </c>
    </row>
    <row r="5387" spans="3:3" ht="15" customHeight="1">
      <c r="C5387" s="97" t="str">
        <f t="shared" si="85"/>
        <v/>
      </c>
    </row>
    <row r="5388" spans="3:3" ht="15" customHeight="1">
      <c r="C5388" s="97" t="str">
        <f t="shared" si="85"/>
        <v/>
      </c>
    </row>
    <row r="5389" spans="3:3" ht="15" customHeight="1">
      <c r="C5389" s="97" t="str">
        <f t="shared" si="85"/>
        <v/>
      </c>
    </row>
    <row r="5390" spans="3:3" ht="15" customHeight="1">
      <c r="C5390" s="97" t="str">
        <f t="shared" si="85"/>
        <v/>
      </c>
    </row>
    <row r="5391" spans="3:3" ht="15" customHeight="1">
      <c r="C5391" s="97" t="str">
        <f t="shared" si="85"/>
        <v/>
      </c>
    </row>
    <row r="5392" spans="3:3" ht="15" customHeight="1">
      <c r="C5392" s="97" t="str">
        <f t="shared" si="85"/>
        <v/>
      </c>
    </row>
    <row r="5393" spans="3:3" ht="15" customHeight="1">
      <c r="C5393" s="97" t="str">
        <f t="shared" ref="C5393:C5456" si="86">IF(B5393&lt;&gt;"",TEXT(WEEKDAY(B5393),"dddd"),"")</f>
        <v/>
      </c>
    </row>
    <row r="5394" spans="3:3" ht="15" customHeight="1">
      <c r="C5394" s="97" t="str">
        <f t="shared" si="86"/>
        <v/>
      </c>
    </row>
    <row r="5395" spans="3:3" ht="15" customHeight="1">
      <c r="C5395" s="97" t="str">
        <f t="shared" si="86"/>
        <v/>
      </c>
    </row>
    <row r="5396" spans="3:3" ht="15" customHeight="1">
      <c r="C5396" s="97" t="str">
        <f t="shared" si="86"/>
        <v/>
      </c>
    </row>
    <row r="5397" spans="3:3" ht="15" customHeight="1">
      <c r="C5397" s="97" t="str">
        <f t="shared" si="86"/>
        <v/>
      </c>
    </row>
    <row r="5398" spans="3:3" ht="15" customHeight="1">
      <c r="C5398" s="97" t="str">
        <f t="shared" si="86"/>
        <v/>
      </c>
    </row>
    <row r="5399" spans="3:3" ht="15" customHeight="1">
      <c r="C5399" s="97" t="str">
        <f t="shared" si="86"/>
        <v/>
      </c>
    </row>
    <row r="5400" spans="3:3" ht="15" customHeight="1">
      <c r="C5400" s="97" t="str">
        <f t="shared" si="86"/>
        <v/>
      </c>
    </row>
    <row r="5401" spans="3:3" ht="15" customHeight="1">
      <c r="C5401" s="97" t="str">
        <f t="shared" si="86"/>
        <v/>
      </c>
    </row>
    <row r="5402" spans="3:3" ht="15" customHeight="1">
      <c r="C5402" s="97" t="str">
        <f t="shared" si="86"/>
        <v/>
      </c>
    </row>
    <row r="5403" spans="3:3" ht="15" customHeight="1">
      <c r="C5403" s="97" t="str">
        <f t="shared" si="86"/>
        <v/>
      </c>
    </row>
    <row r="5404" spans="3:3" ht="15" customHeight="1">
      <c r="C5404" s="97" t="str">
        <f t="shared" si="86"/>
        <v/>
      </c>
    </row>
    <row r="5405" spans="3:3" ht="15" customHeight="1">
      <c r="C5405" s="97" t="str">
        <f t="shared" si="86"/>
        <v/>
      </c>
    </row>
    <row r="5406" spans="3:3" ht="15" customHeight="1">
      <c r="C5406" s="97" t="str">
        <f t="shared" si="86"/>
        <v/>
      </c>
    </row>
    <row r="5407" spans="3:3" ht="15" customHeight="1">
      <c r="C5407" s="97" t="str">
        <f t="shared" si="86"/>
        <v/>
      </c>
    </row>
    <row r="5408" spans="3:3" ht="15" customHeight="1">
      <c r="C5408" s="97" t="str">
        <f t="shared" si="86"/>
        <v/>
      </c>
    </row>
    <row r="5409" spans="3:3" ht="15" customHeight="1">
      <c r="C5409" s="97" t="str">
        <f t="shared" si="86"/>
        <v/>
      </c>
    </row>
    <row r="5410" spans="3:3" ht="15" customHeight="1">
      <c r="C5410" s="97" t="str">
        <f t="shared" si="86"/>
        <v/>
      </c>
    </row>
    <row r="5411" spans="3:3" ht="15" customHeight="1">
      <c r="C5411" s="97" t="str">
        <f t="shared" si="86"/>
        <v/>
      </c>
    </row>
    <row r="5412" spans="3:3" ht="15" customHeight="1">
      <c r="C5412" s="97" t="str">
        <f t="shared" si="86"/>
        <v/>
      </c>
    </row>
    <row r="5413" spans="3:3" ht="15" customHeight="1">
      <c r="C5413" s="97" t="str">
        <f t="shared" si="86"/>
        <v/>
      </c>
    </row>
    <row r="5414" spans="3:3" ht="15" customHeight="1">
      <c r="C5414" s="97" t="str">
        <f t="shared" si="86"/>
        <v/>
      </c>
    </row>
    <row r="5415" spans="3:3" ht="15" customHeight="1">
      <c r="C5415" s="97" t="str">
        <f t="shared" si="86"/>
        <v/>
      </c>
    </row>
    <row r="5416" spans="3:3" ht="15" customHeight="1">
      <c r="C5416" s="97" t="str">
        <f t="shared" si="86"/>
        <v/>
      </c>
    </row>
    <row r="5417" spans="3:3" ht="15" customHeight="1">
      <c r="C5417" s="97" t="str">
        <f t="shared" si="86"/>
        <v/>
      </c>
    </row>
    <row r="5418" spans="3:3" ht="15" customHeight="1">
      <c r="C5418" s="97" t="str">
        <f t="shared" si="86"/>
        <v/>
      </c>
    </row>
    <row r="5419" spans="3:3" ht="15" customHeight="1">
      <c r="C5419" s="97" t="str">
        <f t="shared" si="86"/>
        <v/>
      </c>
    </row>
    <row r="5420" spans="3:3" ht="15" customHeight="1">
      <c r="C5420" s="97" t="str">
        <f t="shared" si="86"/>
        <v/>
      </c>
    </row>
    <row r="5421" spans="3:3" ht="15" customHeight="1">
      <c r="C5421" s="97" t="str">
        <f t="shared" si="86"/>
        <v/>
      </c>
    </row>
    <row r="5422" spans="3:3" ht="15" customHeight="1">
      <c r="C5422" s="97" t="str">
        <f t="shared" si="86"/>
        <v/>
      </c>
    </row>
    <row r="5423" spans="3:3" ht="15" customHeight="1">
      <c r="C5423" s="97" t="str">
        <f t="shared" si="86"/>
        <v/>
      </c>
    </row>
    <row r="5424" spans="3:3" ht="15" customHeight="1">
      <c r="C5424" s="97" t="str">
        <f t="shared" si="86"/>
        <v/>
      </c>
    </row>
    <row r="5425" spans="3:3" ht="15" customHeight="1">
      <c r="C5425" s="97" t="str">
        <f t="shared" si="86"/>
        <v/>
      </c>
    </row>
    <row r="5426" spans="3:3" ht="15" customHeight="1">
      <c r="C5426" s="97" t="str">
        <f t="shared" si="86"/>
        <v/>
      </c>
    </row>
    <row r="5427" spans="3:3" ht="15" customHeight="1">
      <c r="C5427" s="97" t="str">
        <f t="shared" si="86"/>
        <v/>
      </c>
    </row>
    <row r="5428" spans="3:3" ht="15" customHeight="1">
      <c r="C5428" s="97" t="str">
        <f t="shared" si="86"/>
        <v/>
      </c>
    </row>
    <row r="5429" spans="3:3" ht="15" customHeight="1">
      <c r="C5429" s="97" t="str">
        <f t="shared" si="86"/>
        <v/>
      </c>
    </row>
    <row r="5430" spans="3:3" ht="15" customHeight="1">
      <c r="C5430" s="97" t="str">
        <f t="shared" si="86"/>
        <v/>
      </c>
    </row>
    <row r="5431" spans="3:3" ht="15" customHeight="1">
      <c r="C5431" s="97" t="str">
        <f t="shared" si="86"/>
        <v/>
      </c>
    </row>
    <row r="5432" spans="3:3" ht="15" customHeight="1">
      <c r="C5432" s="97" t="str">
        <f t="shared" si="86"/>
        <v/>
      </c>
    </row>
    <row r="5433" spans="3:3" ht="15" customHeight="1">
      <c r="C5433" s="97" t="str">
        <f t="shared" si="86"/>
        <v/>
      </c>
    </row>
    <row r="5434" spans="3:3" ht="15" customHeight="1">
      <c r="C5434" s="97" t="str">
        <f t="shared" si="86"/>
        <v/>
      </c>
    </row>
    <row r="5435" spans="3:3" ht="15" customHeight="1">
      <c r="C5435" s="97" t="str">
        <f t="shared" si="86"/>
        <v/>
      </c>
    </row>
    <row r="5436" spans="3:3" ht="15" customHeight="1">
      <c r="C5436" s="97" t="str">
        <f t="shared" si="86"/>
        <v/>
      </c>
    </row>
    <row r="5437" spans="3:3" ht="15" customHeight="1">
      <c r="C5437" s="97" t="str">
        <f t="shared" si="86"/>
        <v/>
      </c>
    </row>
    <row r="5438" spans="3:3" ht="15" customHeight="1">
      <c r="C5438" s="97" t="str">
        <f t="shared" si="86"/>
        <v/>
      </c>
    </row>
    <row r="5439" spans="3:3" ht="15" customHeight="1">
      <c r="C5439" s="97" t="str">
        <f t="shared" si="86"/>
        <v/>
      </c>
    </row>
    <row r="5440" spans="3:3" ht="15" customHeight="1">
      <c r="C5440" s="97" t="str">
        <f t="shared" si="86"/>
        <v/>
      </c>
    </row>
    <row r="5441" spans="3:3" ht="15" customHeight="1">
      <c r="C5441" s="97" t="str">
        <f t="shared" si="86"/>
        <v/>
      </c>
    </row>
    <row r="5442" spans="3:3" ht="15" customHeight="1">
      <c r="C5442" s="97" t="str">
        <f t="shared" si="86"/>
        <v/>
      </c>
    </row>
    <row r="5443" spans="3:3" ht="15" customHeight="1">
      <c r="C5443" s="97" t="str">
        <f t="shared" si="86"/>
        <v/>
      </c>
    </row>
    <row r="5444" spans="3:3" ht="15" customHeight="1">
      <c r="C5444" s="97" t="str">
        <f t="shared" si="86"/>
        <v/>
      </c>
    </row>
    <row r="5445" spans="3:3" ht="15" customHeight="1">
      <c r="C5445" s="97" t="str">
        <f t="shared" si="86"/>
        <v/>
      </c>
    </row>
    <row r="5446" spans="3:3" ht="15" customHeight="1">
      <c r="C5446" s="97" t="str">
        <f t="shared" si="86"/>
        <v/>
      </c>
    </row>
    <row r="5447" spans="3:3" ht="15" customHeight="1">
      <c r="C5447" s="97" t="str">
        <f t="shared" si="86"/>
        <v/>
      </c>
    </row>
    <row r="5448" spans="3:3" ht="15" customHeight="1">
      <c r="C5448" s="97" t="str">
        <f t="shared" si="86"/>
        <v/>
      </c>
    </row>
    <row r="5449" spans="3:3" ht="15" customHeight="1">
      <c r="C5449" s="97" t="str">
        <f t="shared" si="86"/>
        <v/>
      </c>
    </row>
    <row r="5450" spans="3:3" ht="15" customHeight="1">
      <c r="C5450" s="97" t="str">
        <f t="shared" si="86"/>
        <v/>
      </c>
    </row>
    <row r="5451" spans="3:3" ht="15" customHeight="1">
      <c r="C5451" s="97" t="str">
        <f t="shared" si="86"/>
        <v/>
      </c>
    </row>
    <row r="5452" spans="3:3" ht="15" customHeight="1">
      <c r="C5452" s="97" t="str">
        <f t="shared" si="86"/>
        <v/>
      </c>
    </row>
    <row r="5453" spans="3:3" ht="15" customHeight="1">
      <c r="C5453" s="97" t="str">
        <f t="shared" si="86"/>
        <v/>
      </c>
    </row>
    <row r="5454" spans="3:3" ht="15" customHeight="1">
      <c r="C5454" s="97" t="str">
        <f t="shared" si="86"/>
        <v/>
      </c>
    </row>
    <row r="5455" spans="3:3" ht="15" customHeight="1">
      <c r="C5455" s="97" t="str">
        <f t="shared" si="86"/>
        <v/>
      </c>
    </row>
    <row r="5456" spans="3:3" ht="15" customHeight="1">
      <c r="C5456" s="97" t="str">
        <f t="shared" si="86"/>
        <v/>
      </c>
    </row>
    <row r="5457" spans="3:3" ht="15" customHeight="1">
      <c r="C5457" s="97" t="str">
        <f t="shared" ref="C5457:C5520" si="87">IF(B5457&lt;&gt;"",TEXT(WEEKDAY(B5457),"dddd"),"")</f>
        <v/>
      </c>
    </row>
    <row r="5458" spans="3:3" ht="15" customHeight="1">
      <c r="C5458" s="97" t="str">
        <f t="shared" si="87"/>
        <v/>
      </c>
    </row>
    <row r="5459" spans="3:3" ht="15" customHeight="1">
      <c r="C5459" s="97" t="str">
        <f t="shared" si="87"/>
        <v/>
      </c>
    </row>
    <row r="5460" spans="3:3" ht="15" customHeight="1">
      <c r="C5460" s="97" t="str">
        <f t="shared" si="87"/>
        <v/>
      </c>
    </row>
    <row r="5461" spans="3:3" ht="15" customHeight="1">
      <c r="C5461" s="97" t="str">
        <f t="shared" si="87"/>
        <v/>
      </c>
    </row>
    <row r="5462" spans="3:3" ht="15" customHeight="1">
      <c r="C5462" s="97" t="str">
        <f t="shared" si="87"/>
        <v/>
      </c>
    </row>
    <row r="5463" spans="3:3" ht="15" customHeight="1">
      <c r="C5463" s="97" t="str">
        <f t="shared" si="87"/>
        <v/>
      </c>
    </row>
    <row r="5464" spans="3:3" ht="15" customHeight="1">
      <c r="C5464" s="97" t="str">
        <f t="shared" si="87"/>
        <v/>
      </c>
    </row>
    <row r="5465" spans="3:3" ht="15" customHeight="1">
      <c r="C5465" s="97" t="str">
        <f t="shared" si="87"/>
        <v/>
      </c>
    </row>
    <row r="5466" spans="3:3" ht="15" customHeight="1">
      <c r="C5466" s="97" t="str">
        <f t="shared" si="87"/>
        <v/>
      </c>
    </row>
    <row r="5467" spans="3:3" ht="15" customHeight="1">
      <c r="C5467" s="97" t="str">
        <f t="shared" si="87"/>
        <v/>
      </c>
    </row>
    <row r="5468" spans="3:3" ht="15" customHeight="1">
      <c r="C5468" s="97" t="str">
        <f t="shared" si="87"/>
        <v/>
      </c>
    </row>
    <row r="5469" spans="3:3" ht="15" customHeight="1">
      <c r="C5469" s="97" t="str">
        <f t="shared" si="87"/>
        <v/>
      </c>
    </row>
    <row r="5470" spans="3:3" ht="15" customHeight="1">
      <c r="C5470" s="97" t="str">
        <f t="shared" si="87"/>
        <v/>
      </c>
    </row>
    <row r="5471" spans="3:3" ht="15" customHeight="1">
      <c r="C5471" s="97" t="str">
        <f t="shared" si="87"/>
        <v/>
      </c>
    </row>
    <row r="5472" spans="3:3" ht="15" customHeight="1">
      <c r="C5472" s="97" t="str">
        <f t="shared" si="87"/>
        <v/>
      </c>
    </row>
    <row r="5473" spans="3:3" ht="15" customHeight="1">
      <c r="C5473" s="97" t="str">
        <f t="shared" si="87"/>
        <v/>
      </c>
    </row>
    <row r="5474" spans="3:3" ht="15" customHeight="1">
      <c r="C5474" s="97" t="str">
        <f t="shared" si="87"/>
        <v/>
      </c>
    </row>
    <row r="5475" spans="3:3" ht="15" customHeight="1">
      <c r="C5475" s="97" t="str">
        <f t="shared" si="87"/>
        <v/>
      </c>
    </row>
    <row r="5476" spans="3:3" ht="15" customHeight="1">
      <c r="C5476" s="97" t="str">
        <f t="shared" si="87"/>
        <v/>
      </c>
    </row>
    <row r="5477" spans="3:3" ht="15" customHeight="1">
      <c r="C5477" s="97" t="str">
        <f t="shared" si="87"/>
        <v/>
      </c>
    </row>
    <row r="5478" spans="3:3" ht="15" customHeight="1">
      <c r="C5478" s="97" t="str">
        <f t="shared" si="87"/>
        <v/>
      </c>
    </row>
    <row r="5479" spans="3:3" ht="15" customHeight="1">
      <c r="C5479" s="97" t="str">
        <f t="shared" si="87"/>
        <v/>
      </c>
    </row>
    <row r="5480" spans="3:3" ht="15" customHeight="1">
      <c r="C5480" s="97" t="str">
        <f t="shared" si="87"/>
        <v/>
      </c>
    </row>
    <row r="5481" spans="3:3" ht="15" customHeight="1">
      <c r="C5481" s="97" t="str">
        <f t="shared" si="87"/>
        <v/>
      </c>
    </row>
    <row r="5482" spans="3:3" ht="15" customHeight="1">
      <c r="C5482" s="97" t="str">
        <f t="shared" si="87"/>
        <v/>
      </c>
    </row>
    <row r="5483" spans="3:3" ht="15" customHeight="1">
      <c r="C5483" s="97" t="str">
        <f t="shared" si="87"/>
        <v/>
      </c>
    </row>
    <row r="5484" spans="3:3" ht="15" customHeight="1">
      <c r="C5484" s="97" t="str">
        <f t="shared" si="87"/>
        <v/>
      </c>
    </row>
    <row r="5485" spans="3:3" ht="15" customHeight="1">
      <c r="C5485" s="97" t="str">
        <f t="shared" si="87"/>
        <v/>
      </c>
    </row>
    <row r="5486" spans="3:3" ht="15" customHeight="1">
      <c r="C5486" s="97" t="str">
        <f t="shared" si="87"/>
        <v/>
      </c>
    </row>
    <row r="5487" spans="3:3" ht="15" customHeight="1">
      <c r="C5487" s="97" t="str">
        <f t="shared" si="87"/>
        <v/>
      </c>
    </row>
    <row r="5488" spans="3:3" ht="15" customHeight="1">
      <c r="C5488" s="97" t="str">
        <f t="shared" si="87"/>
        <v/>
      </c>
    </row>
    <row r="5489" spans="3:3" ht="15" customHeight="1">
      <c r="C5489" s="97" t="str">
        <f t="shared" si="87"/>
        <v/>
      </c>
    </row>
    <row r="5490" spans="3:3" ht="15" customHeight="1">
      <c r="C5490" s="97" t="str">
        <f t="shared" si="87"/>
        <v/>
      </c>
    </row>
    <row r="5491" spans="3:3" ht="15" customHeight="1">
      <c r="C5491" s="97" t="str">
        <f t="shared" si="87"/>
        <v/>
      </c>
    </row>
    <row r="5492" spans="3:3" ht="15" customHeight="1">
      <c r="C5492" s="97" t="str">
        <f t="shared" si="87"/>
        <v/>
      </c>
    </row>
    <row r="5493" spans="3:3" ht="15" customHeight="1">
      <c r="C5493" s="97" t="str">
        <f t="shared" si="87"/>
        <v/>
      </c>
    </row>
    <row r="5494" spans="3:3" ht="15" customHeight="1">
      <c r="C5494" s="97" t="str">
        <f t="shared" si="87"/>
        <v/>
      </c>
    </row>
    <row r="5495" spans="3:3" ht="15" customHeight="1">
      <c r="C5495" s="97" t="str">
        <f t="shared" si="87"/>
        <v/>
      </c>
    </row>
    <row r="5496" spans="3:3" ht="15" customHeight="1">
      <c r="C5496" s="97" t="str">
        <f t="shared" si="87"/>
        <v/>
      </c>
    </row>
    <row r="5497" spans="3:3" ht="15" customHeight="1">
      <c r="C5497" s="97" t="str">
        <f t="shared" si="87"/>
        <v/>
      </c>
    </row>
    <row r="5498" spans="3:3" ht="15" customHeight="1">
      <c r="C5498" s="97" t="str">
        <f t="shared" si="87"/>
        <v/>
      </c>
    </row>
    <row r="5499" spans="3:3" ht="15" customHeight="1">
      <c r="C5499" s="97" t="str">
        <f t="shared" si="87"/>
        <v/>
      </c>
    </row>
    <row r="5500" spans="3:3" ht="15" customHeight="1">
      <c r="C5500" s="97" t="str">
        <f t="shared" si="87"/>
        <v/>
      </c>
    </row>
    <row r="5501" spans="3:3" ht="15" customHeight="1">
      <c r="C5501" s="97" t="str">
        <f t="shared" si="87"/>
        <v/>
      </c>
    </row>
    <row r="5502" spans="3:3" ht="15" customHeight="1">
      <c r="C5502" s="97" t="str">
        <f t="shared" si="87"/>
        <v/>
      </c>
    </row>
    <row r="5503" spans="3:3" ht="15" customHeight="1">
      <c r="C5503" s="97" t="str">
        <f t="shared" si="87"/>
        <v/>
      </c>
    </row>
    <row r="5504" spans="3:3" ht="15" customHeight="1">
      <c r="C5504" s="97" t="str">
        <f t="shared" si="87"/>
        <v/>
      </c>
    </row>
    <row r="5505" spans="3:3" ht="15" customHeight="1">
      <c r="C5505" s="97" t="str">
        <f t="shared" si="87"/>
        <v/>
      </c>
    </row>
    <row r="5506" spans="3:3" ht="15" customHeight="1">
      <c r="C5506" s="97" t="str">
        <f t="shared" si="87"/>
        <v/>
      </c>
    </row>
    <row r="5507" spans="3:3" ht="15" customHeight="1">
      <c r="C5507" s="97" t="str">
        <f t="shared" si="87"/>
        <v/>
      </c>
    </row>
    <row r="5508" spans="3:3" ht="15" customHeight="1">
      <c r="C5508" s="97" t="str">
        <f t="shared" si="87"/>
        <v/>
      </c>
    </row>
    <row r="5509" spans="3:3" ht="15" customHeight="1">
      <c r="C5509" s="97" t="str">
        <f t="shared" si="87"/>
        <v/>
      </c>
    </row>
    <row r="5510" spans="3:3" ht="15" customHeight="1">
      <c r="C5510" s="97" t="str">
        <f t="shared" si="87"/>
        <v/>
      </c>
    </row>
    <row r="5511" spans="3:3" ht="15" customHeight="1">
      <c r="C5511" s="97" t="str">
        <f t="shared" si="87"/>
        <v/>
      </c>
    </row>
    <row r="5512" spans="3:3" ht="15" customHeight="1">
      <c r="C5512" s="97" t="str">
        <f t="shared" si="87"/>
        <v/>
      </c>
    </row>
    <row r="5513" spans="3:3" ht="15" customHeight="1">
      <c r="C5513" s="97" t="str">
        <f t="shared" si="87"/>
        <v/>
      </c>
    </row>
    <row r="5514" spans="3:3" ht="15" customHeight="1">
      <c r="C5514" s="97" t="str">
        <f t="shared" si="87"/>
        <v/>
      </c>
    </row>
    <row r="5515" spans="3:3" ht="15" customHeight="1">
      <c r="C5515" s="97" t="str">
        <f t="shared" si="87"/>
        <v/>
      </c>
    </row>
    <row r="5516" spans="3:3" ht="15" customHeight="1">
      <c r="C5516" s="97" t="str">
        <f t="shared" si="87"/>
        <v/>
      </c>
    </row>
    <row r="5517" spans="3:3" ht="15" customHeight="1">
      <c r="C5517" s="97" t="str">
        <f t="shared" si="87"/>
        <v/>
      </c>
    </row>
    <row r="5518" spans="3:3" ht="15" customHeight="1">
      <c r="C5518" s="97" t="str">
        <f t="shared" si="87"/>
        <v/>
      </c>
    </row>
    <row r="5519" spans="3:3" ht="15" customHeight="1">
      <c r="C5519" s="97" t="str">
        <f t="shared" si="87"/>
        <v/>
      </c>
    </row>
    <row r="5520" spans="3:3" ht="15" customHeight="1">
      <c r="C5520" s="97" t="str">
        <f t="shared" si="87"/>
        <v/>
      </c>
    </row>
    <row r="5521" spans="3:3" ht="15" customHeight="1">
      <c r="C5521" s="97" t="str">
        <f t="shared" ref="C5521:C5584" si="88">IF(B5521&lt;&gt;"",TEXT(WEEKDAY(B5521),"dddd"),"")</f>
        <v/>
      </c>
    </row>
    <row r="5522" spans="3:3" ht="15" customHeight="1">
      <c r="C5522" s="97" t="str">
        <f t="shared" si="88"/>
        <v/>
      </c>
    </row>
    <row r="5523" spans="3:3" ht="15" customHeight="1">
      <c r="C5523" s="97" t="str">
        <f t="shared" si="88"/>
        <v/>
      </c>
    </row>
    <row r="5524" spans="3:3" ht="15" customHeight="1">
      <c r="C5524" s="97" t="str">
        <f t="shared" si="88"/>
        <v/>
      </c>
    </row>
    <row r="5525" spans="3:3" ht="15" customHeight="1">
      <c r="C5525" s="97" t="str">
        <f t="shared" si="88"/>
        <v/>
      </c>
    </row>
    <row r="5526" spans="3:3" ht="15" customHeight="1">
      <c r="C5526" s="97" t="str">
        <f t="shared" si="88"/>
        <v/>
      </c>
    </row>
    <row r="5527" spans="3:3" ht="15" customHeight="1">
      <c r="C5527" s="97" t="str">
        <f t="shared" si="88"/>
        <v/>
      </c>
    </row>
    <row r="5528" spans="3:3" ht="15" customHeight="1">
      <c r="C5528" s="97" t="str">
        <f t="shared" si="88"/>
        <v/>
      </c>
    </row>
    <row r="5529" spans="3:3" ht="15" customHeight="1">
      <c r="C5529" s="97" t="str">
        <f t="shared" si="88"/>
        <v/>
      </c>
    </row>
    <row r="5530" spans="3:3" ht="15" customHeight="1">
      <c r="C5530" s="97" t="str">
        <f t="shared" si="88"/>
        <v/>
      </c>
    </row>
    <row r="5531" spans="3:3" ht="15" customHeight="1">
      <c r="C5531" s="97" t="str">
        <f t="shared" si="88"/>
        <v/>
      </c>
    </row>
    <row r="5532" spans="3:3" ht="15" customHeight="1">
      <c r="C5532" s="97" t="str">
        <f t="shared" si="88"/>
        <v/>
      </c>
    </row>
    <row r="5533" spans="3:3" ht="15" customHeight="1">
      <c r="C5533" s="97" t="str">
        <f t="shared" si="88"/>
        <v/>
      </c>
    </row>
    <row r="5534" spans="3:3" ht="15" customHeight="1">
      <c r="C5534" s="97" t="str">
        <f t="shared" si="88"/>
        <v/>
      </c>
    </row>
    <row r="5535" spans="3:3" ht="15" customHeight="1">
      <c r="C5535" s="97" t="str">
        <f t="shared" si="88"/>
        <v/>
      </c>
    </row>
    <row r="5536" spans="3:3" ht="15" customHeight="1">
      <c r="C5536" s="97" t="str">
        <f t="shared" si="88"/>
        <v/>
      </c>
    </row>
    <row r="5537" spans="3:3" ht="15" customHeight="1">
      <c r="C5537" s="97" t="str">
        <f t="shared" si="88"/>
        <v/>
      </c>
    </row>
    <row r="5538" spans="3:3" ht="15" customHeight="1">
      <c r="C5538" s="97" t="str">
        <f t="shared" si="88"/>
        <v/>
      </c>
    </row>
    <row r="5539" spans="3:3" ht="15" customHeight="1">
      <c r="C5539" s="97" t="str">
        <f t="shared" si="88"/>
        <v/>
      </c>
    </row>
    <row r="5540" spans="3:3" ht="15" customHeight="1">
      <c r="C5540" s="97" t="str">
        <f t="shared" si="88"/>
        <v/>
      </c>
    </row>
    <row r="5541" spans="3:3" ht="15" customHeight="1">
      <c r="C5541" s="97" t="str">
        <f t="shared" si="88"/>
        <v/>
      </c>
    </row>
    <row r="5542" spans="3:3" ht="15" customHeight="1">
      <c r="C5542" s="97" t="str">
        <f t="shared" si="88"/>
        <v/>
      </c>
    </row>
    <row r="5543" spans="3:3" ht="15" customHeight="1">
      <c r="C5543" s="97" t="str">
        <f t="shared" si="88"/>
        <v/>
      </c>
    </row>
    <row r="5544" spans="3:3" ht="15" customHeight="1">
      <c r="C5544" s="97" t="str">
        <f t="shared" si="88"/>
        <v/>
      </c>
    </row>
    <row r="5545" spans="3:3" ht="15" customHeight="1">
      <c r="C5545" s="97" t="str">
        <f t="shared" si="88"/>
        <v/>
      </c>
    </row>
    <row r="5546" spans="3:3" ht="15" customHeight="1">
      <c r="C5546" s="97" t="str">
        <f t="shared" si="88"/>
        <v/>
      </c>
    </row>
    <row r="5547" spans="3:3" ht="15" customHeight="1">
      <c r="C5547" s="97" t="str">
        <f t="shared" si="88"/>
        <v/>
      </c>
    </row>
    <row r="5548" spans="3:3" ht="15" customHeight="1">
      <c r="C5548" s="97" t="str">
        <f t="shared" si="88"/>
        <v/>
      </c>
    </row>
    <row r="5549" spans="3:3" ht="15" customHeight="1">
      <c r="C5549" s="97" t="str">
        <f t="shared" si="88"/>
        <v/>
      </c>
    </row>
    <row r="5550" spans="3:3" ht="15" customHeight="1">
      <c r="C5550" s="97" t="str">
        <f t="shared" si="88"/>
        <v/>
      </c>
    </row>
    <row r="5551" spans="3:3" ht="15" customHeight="1">
      <c r="C5551" s="97" t="str">
        <f t="shared" si="88"/>
        <v/>
      </c>
    </row>
    <row r="5552" spans="3:3" ht="15" customHeight="1">
      <c r="C5552" s="97" t="str">
        <f t="shared" si="88"/>
        <v/>
      </c>
    </row>
    <row r="5553" spans="3:3" ht="15" customHeight="1">
      <c r="C5553" s="97" t="str">
        <f t="shared" si="88"/>
        <v/>
      </c>
    </row>
    <row r="5554" spans="3:3" ht="15" customHeight="1">
      <c r="C5554" s="97" t="str">
        <f t="shared" si="88"/>
        <v/>
      </c>
    </row>
    <row r="5555" spans="3:3" ht="15" customHeight="1">
      <c r="C5555" s="97" t="str">
        <f t="shared" si="88"/>
        <v/>
      </c>
    </row>
    <row r="5556" spans="3:3" ht="15" customHeight="1">
      <c r="C5556" s="97" t="str">
        <f t="shared" si="88"/>
        <v/>
      </c>
    </row>
    <row r="5557" spans="3:3" ht="15" customHeight="1">
      <c r="C5557" s="97" t="str">
        <f t="shared" si="88"/>
        <v/>
      </c>
    </row>
    <row r="5558" spans="3:3" ht="15" customHeight="1">
      <c r="C5558" s="97" t="str">
        <f t="shared" si="88"/>
        <v/>
      </c>
    </row>
    <row r="5559" spans="3:3" ht="15" customHeight="1">
      <c r="C5559" s="97" t="str">
        <f t="shared" si="88"/>
        <v/>
      </c>
    </row>
    <row r="5560" spans="3:3" ht="15" customHeight="1">
      <c r="C5560" s="97" t="str">
        <f t="shared" si="88"/>
        <v/>
      </c>
    </row>
    <row r="5561" spans="3:3" ht="15" customHeight="1">
      <c r="C5561" s="97" t="str">
        <f t="shared" si="88"/>
        <v/>
      </c>
    </row>
    <row r="5562" spans="3:3" ht="15" customHeight="1">
      <c r="C5562" s="97" t="str">
        <f t="shared" si="88"/>
        <v/>
      </c>
    </row>
    <row r="5563" spans="3:3" ht="15" customHeight="1">
      <c r="C5563" s="97" t="str">
        <f t="shared" si="88"/>
        <v/>
      </c>
    </row>
    <row r="5564" spans="3:3" ht="15" customHeight="1">
      <c r="C5564" s="97" t="str">
        <f t="shared" si="88"/>
        <v/>
      </c>
    </row>
    <row r="5565" spans="3:3" ht="15" customHeight="1">
      <c r="C5565" s="97" t="str">
        <f t="shared" si="88"/>
        <v/>
      </c>
    </row>
    <row r="5566" spans="3:3" ht="15" customHeight="1">
      <c r="C5566" s="97" t="str">
        <f t="shared" si="88"/>
        <v/>
      </c>
    </row>
    <row r="5567" spans="3:3" ht="15" customHeight="1">
      <c r="C5567" s="97" t="str">
        <f t="shared" si="88"/>
        <v/>
      </c>
    </row>
    <row r="5568" spans="3:3" ht="15" customHeight="1">
      <c r="C5568" s="97" t="str">
        <f t="shared" si="88"/>
        <v/>
      </c>
    </row>
    <row r="5569" spans="3:3" ht="15" customHeight="1">
      <c r="C5569" s="97" t="str">
        <f t="shared" si="88"/>
        <v/>
      </c>
    </row>
    <row r="5570" spans="3:3" ht="15" customHeight="1">
      <c r="C5570" s="97" t="str">
        <f t="shared" si="88"/>
        <v/>
      </c>
    </row>
    <row r="5571" spans="3:3" ht="15" customHeight="1">
      <c r="C5571" s="97" t="str">
        <f t="shared" si="88"/>
        <v/>
      </c>
    </row>
    <row r="5572" spans="3:3" ht="15" customHeight="1">
      <c r="C5572" s="97" t="str">
        <f t="shared" si="88"/>
        <v/>
      </c>
    </row>
    <row r="5573" spans="3:3" ht="15" customHeight="1">
      <c r="C5573" s="97" t="str">
        <f t="shared" si="88"/>
        <v/>
      </c>
    </row>
    <row r="5574" spans="3:3" ht="15" customHeight="1">
      <c r="C5574" s="97" t="str">
        <f t="shared" si="88"/>
        <v/>
      </c>
    </row>
    <row r="5575" spans="3:3" ht="15" customHeight="1">
      <c r="C5575" s="97" t="str">
        <f t="shared" si="88"/>
        <v/>
      </c>
    </row>
    <row r="5576" spans="3:3" ht="15" customHeight="1">
      <c r="C5576" s="97" t="str">
        <f t="shared" si="88"/>
        <v/>
      </c>
    </row>
    <row r="5577" spans="3:3" ht="15" customHeight="1">
      <c r="C5577" s="97" t="str">
        <f t="shared" si="88"/>
        <v/>
      </c>
    </row>
    <row r="5578" spans="3:3" ht="15" customHeight="1">
      <c r="C5578" s="97" t="str">
        <f t="shared" si="88"/>
        <v/>
      </c>
    </row>
    <row r="5579" spans="3:3" ht="15" customHeight="1">
      <c r="C5579" s="97" t="str">
        <f t="shared" si="88"/>
        <v/>
      </c>
    </row>
    <row r="5580" spans="3:3" ht="15" customHeight="1">
      <c r="C5580" s="97" t="str">
        <f t="shared" si="88"/>
        <v/>
      </c>
    </row>
    <row r="5581" spans="3:3" ht="15" customHeight="1">
      <c r="C5581" s="97" t="str">
        <f t="shared" si="88"/>
        <v/>
      </c>
    </row>
    <row r="5582" spans="3:3" ht="15" customHeight="1">
      <c r="C5582" s="97" t="str">
        <f t="shared" si="88"/>
        <v/>
      </c>
    </row>
    <row r="5583" spans="3:3" ht="15" customHeight="1">
      <c r="C5583" s="97" t="str">
        <f t="shared" si="88"/>
        <v/>
      </c>
    </row>
    <row r="5584" spans="3:3" ht="15" customHeight="1">
      <c r="C5584" s="97" t="str">
        <f t="shared" si="88"/>
        <v/>
      </c>
    </row>
    <row r="5585" spans="3:3" ht="15" customHeight="1">
      <c r="C5585" s="97" t="str">
        <f t="shared" ref="C5585:C5648" si="89">IF(B5585&lt;&gt;"",TEXT(WEEKDAY(B5585),"dddd"),"")</f>
        <v/>
      </c>
    </row>
    <row r="5586" spans="3:3" ht="15" customHeight="1">
      <c r="C5586" s="97" t="str">
        <f t="shared" si="89"/>
        <v/>
      </c>
    </row>
    <row r="5587" spans="3:3" ht="15" customHeight="1">
      <c r="C5587" s="97" t="str">
        <f t="shared" si="89"/>
        <v/>
      </c>
    </row>
    <row r="5588" spans="3:3" ht="15" customHeight="1">
      <c r="C5588" s="97" t="str">
        <f t="shared" si="89"/>
        <v/>
      </c>
    </row>
    <row r="5589" spans="3:3" ht="15" customHeight="1">
      <c r="C5589" s="97" t="str">
        <f t="shared" si="89"/>
        <v/>
      </c>
    </row>
    <row r="5590" spans="3:3" ht="15" customHeight="1">
      <c r="C5590" s="97" t="str">
        <f t="shared" si="89"/>
        <v/>
      </c>
    </row>
    <row r="5591" spans="3:3" ht="15" customHeight="1">
      <c r="C5591" s="97" t="str">
        <f t="shared" si="89"/>
        <v/>
      </c>
    </row>
    <row r="5592" spans="3:3" ht="15" customHeight="1">
      <c r="C5592" s="97" t="str">
        <f t="shared" si="89"/>
        <v/>
      </c>
    </row>
    <row r="5593" spans="3:3" ht="15" customHeight="1">
      <c r="C5593" s="97" t="str">
        <f t="shared" si="89"/>
        <v/>
      </c>
    </row>
    <row r="5594" spans="3:3" ht="15" customHeight="1">
      <c r="C5594" s="97" t="str">
        <f t="shared" si="89"/>
        <v/>
      </c>
    </row>
    <row r="5595" spans="3:3" ht="15" customHeight="1">
      <c r="C5595" s="97" t="str">
        <f t="shared" si="89"/>
        <v/>
      </c>
    </row>
    <row r="5596" spans="3:3" ht="15" customHeight="1">
      <c r="C5596" s="97" t="str">
        <f t="shared" si="89"/>
        <v/>
      </c>
    </row>
    <row r="5597" spans="3:3" ht="15" customHeight="1">
      <c r="C5597" s="97" t="str">
        <f t="shared" si="89"/>
        <v/>
      </c>
    </row>
    <row r="5598" spans="3:3" ht="15" customHeight="1">
      <c r="C5598" s="97" t="str">
        <f t="shared" si="89"/>
        <v/>
      </c>
    </row>
    <row r="5599" spans="3:3" ht="15" customHeight="1">
      <c r="C5599" s="97" t="str">
        <f t="shared" si="89"/>
        <v/>
      </c>
    </row>
    <row r="5600" spans="3:3" ht="15" customHeight="1">
      <c r="C5600" s="97" t="str">
        <f t="shared" si="89"/>
        <v/>
      </c>
    </row>
    <row r="5601" spans="3:3" ht="15" customHeight="1">
      <c r="C5601" s="97" t="str">
        <f t="shared" si="89"/>
        <v/>
      </c>
    </row>
    <row r="5602" spans="3:3" ht="15" customHeight="1">
      <c r="C5602" s="97" t="str">
        <f t="shared" si="89"/>
        <v/>
      </c>
    </row>
    <row r="5603" spans="3:3" ht="15" customHeight="1">
      <c r="C5603" s="97" t="str">
        <f t="shared" si="89"/>
        <v/>
      </c>
    </row>
    <row r="5604" spans="3:3" ht="15" customHeight="1">
      <c r="C5604" s="97" t="str">
        <f t="shared" si="89"/>
        <v/>
      </c>
    </row>
    <row r="5605" spans="3:3" ht="15" customHeight="1">
      <c r="C5605" s="97" t="str">
        <f t="shared" si="89"/>
        <v/>
      </c>
    </row>
    <row r="5606" spans="3:3" ht="15" customHeight="1">
      <c r="C5606" s="97" t="str">
        <f t="shared" si="89"/>
        <v/>
      </c>
    </row>
    <row r="5607" spans="3:3" ht="15" customHeight="1">
      <c r="C5607" s="97" t="str">
        <f t="shared" si="89"/>
        <v/>
      </c>
    </row>
    <row r="5608" spans="3:3" ht="15" customHeight="1">
      <c r="C5608" s="97" t="str">
        <f t="shared" si="89"/>
        <v/>
      </c>
    </row>
    <row r="5609" spans="3:3" ht="15" customHeight="1">
      <c r="C5609" s="97" t="str">
        <f t="shared" si="89"/>
        <v/>
      </c>
    </row>
    <row r="5610" spans="3:3" ht="15" customHeight="1">
      <c r="C5610" s="97" t="str">
        <f t="shared" si="89"/>
        <v/>
      </c>
    </row>
    <row r="5611" spans="3:3" ht="15" customHeight="1">
      <c r="C5611" s="97" t="str">
        <f t="shared" si="89"/>
        <v/>
      </c>
    </row>
    <row r="5612" spans="3:3" ht="15" customHeight="1">
      <c r="C5612" s="97" t="str">
        <f t="shared" si="89"/>
        <v/>
      </c>
    </row>
    <row r="5613" spans="3:3" ht="15" customHeight="1">
      <c r="C5613" s="97" t="str">
        <f t="shared" si="89"/>
        <v/>
      </c>
    </row>
    <row r="5614" spans="3:3" ht="15" customHeight="1">
      <c r="C5614" s="97" t="str">
        <f t="shared" si="89"/>
        <v/>
      </c>
    </row>
    <row r="5615" spans="3:3" ht="15" customHeight="1">
      <c r="C5615" s="97" t="str">
        <f t="shared" si="89"/>
        <v/>
      </c>
    </row>
    <row r="5616" spans="3:3" ht="15" customHeight="1">
      <c r="C5616" s="97" t="str">
        <f t="shared" si="89"/>
        <v/>
      </c>
    </row>
    <row r="5617" spans="3:3" ht="15" customHeight="1">
      <c r="C5617" s="97" t="str">
        <f t="shared" si="89"/>
        <v/>
      </c>
    </row>
    <row r="5618" spans="3:3" ht="15" customHeight="1">
      <c r="C5618" s="97" t="str">
        <f t="shared" si="89"/>
        <v/>
      </c>
    </row>
    <row r="5619" spans="3:3" ht="15" customHeight="1">
      <c r="C5619" s="97" t="str">
        <f t="shared" si="89"/>
        <v/>
      </c>
    </row>
    <row r="5620" spans="3:3" ht="15" customHeight="1">
      <c r="C5620" s="97" t="str">
        <f t="shared" si="89"/>
        <v/>
      </c>
    </row>
    <row r="5621" spans="3:3" ht="15" customHeight="1">
      <c r="C5621" s="97" t="str">
        <f t="shared" si="89"/>
        <v/>
      </c>
    </row>
    <row r="5622" spans="3:3" ht="15" customHeight="1">
      <c r="C5622" s="97" t="str">
        <f t="shared" si="89"/>
        <v/>
      </c>
    </row>
    <row r="5623" spans="3:3" ht="15" customHeight="1">
      <c r="C5623" s="97" t="str">
        <f t="shared" si="89"/>
        <v/>
      </c>
    </row>
    <row r="5624" spans="3:3" ht="15" customHeight="1">
      <c r="C5624" s="97" t="str">
        <f t="shared" si="89"/>
        <v/>
      </c>
    </row>
    <row r="5625" spans="3:3" ht="15" customHeight="1">
      <c r="C5625" s="97" t="str">
        <f t="shared" si="89"/>
        <v/>
      </c>
    </row>
    <row r="5626" spans="3:3" ht="15" customHeight="1">
      <c r="C5626" s="97" t="str">
        <f t="shared" si="89"/>
        <v/>
      </c>
    </row>
    <row r="5627" spans="3:3" ht="15" customHeight="1">
      <c r="C5627" s="97" t="str">
        <f t="shared" si="89"/>
        <v/>
      </c>
    </row>
    <row r="5628" spans="3:3" ht="15" customHeight="1">
      <c r="C5628" s="97" t="str">
        <f t="shared" si="89"/>
        <v/>
      </c>
    </row>
    <row r="5629" spans="3:3" ht="15" customHeight="1">
      <c r="C5629" s="97" t="str">
        <f t="shared" si="89"/>
        <v/>
      </c>
    </row>
    <row r="5630" spans="3:3" ht="15" customHeight="1">
      <c r="C5630" s="97" t="str">
        <f t="shared" si="89"/>
        <v/>
      </c>
    </row>
    <row r="5631" spans="3:3" ht="15" customHeight="1">
      <c r="C5631" s="97" t="str">
        <f t="shared" si="89"/>
        <v/>
      </c>
    </row>
    <row r="5632" spans="3:3" ht="15" customHeight="1">
      <c r="C5632" s="97" t="str">
        <f t="shared" si="89"/>
        <v/>
      </c>
    </row>
    <row r="5633" spans="3:3" ht="15" customHeight="1">
      <c r="C5633" s="97" t="str">
        <f t="shared" si="89"/>
        <v/>
      </c>
    </row>
    <row r="5634" spans="3:3" ht="15" customHeight="1">
      <c r="C5634" s="97" t="str">
        <f t="shared" si="89"/>
        <v/>
      </c>
    </row>
    <row r="5635" spans="3:3" ht="15" customHeight="1">
      <c r="C5635" s="97" t="str">
        <f t="shared" si="89"/>
        <v/>
      </c>
    </row>
    <row r="5636" spans="3:3" ht="15" customHeight="1">
      <c r="C5636" s="97" t="str">
        <f t="shared" si="89"/>
        <v/>
      </c>
    </row>
    <row r="5637" spans="3:3" ht="15" customHeight="1">
      <c r="C5637" s="97" t="str">
        <f t="shared" si="89"/>
        <v/>
      </c>
    </row>
    <row r="5638" spans="3:3" ht="15" customHeight="1">
      <c r="C5638" s="97" t="str">
        <f t="shared" si="89"/>
        <v/>
      </c>
    </row>
    <row r="5639" spans="3:3" ht="15" customHeight="1">
      <c r="C5639" s="97" t="str">
        <f t="shared" si="89"/>
        <v/>
      </c>
    </row>
    <row r="5640" spans="3:3" ht="15" customHeight="1">
      <c r="C5640" s="97" t="str">
        <f t="shared" si="89"/>
        <v/>
      </c>
    </row>
    <row r="5641" spans="3:3" ht="15" customHeight="1">
      <c r="C5641" s="97" t="str">
        <f t="shared" si="89"/>
        <v/>
      </c>
    </row>
    <row r="5642" spans="3:3" ht="15" customHeight="1">
      <c r="C5642" s="97" t="str">
        <f t="shared" si="89"/>
        <v/>
      </c>
    </row>
    <row r="5643" spans="3:3" ht="15" customHeight="1">
      <c r="C5643" s="97" t="str">
        <f t="shared" si="89"/>
        <v/>
      </c>
    </row>
    <row r="5644" spans="3:3" ht="15" customHeight="1">
      <c r="C5644" s="97" t="str">
        <f t="shared" si="89"/>
        <v/>
      </c>
    </row>
    <row r="5645" spans="3:3" ht="15" customHeight="1">
      <c r="C5645" s="97" t="str">
        <f t="shared" si="89"/>
        <v/>
      </c>
    </row>
    <row r="5646" spans="3:3" ht="15" customHeight="1">
      <c r="C5646" s="97" t="str">
        <f t="shared" si="89"/>
        <v/>
      </c>
    </row>
    <row r="5647" spans="3:3" ht="15" customHeight="1">
      <c r="C5647" s="97" t="str">
        <f t="shared" si="89"/>
        <v/>
      </c>
    </row>
    <row r="5648" spans="3:3" ht="15" customHeight="1">
      <c r="C5648" s="97" t="str">
        <f t="shared" si="89"/>
        <v/>
      </c>
    </row>
    <row r="5649" spans="3:3" ht="15" customHeight="1">
      <c r="C5649" s="97" t="str">
        <f t="shared" ref="C5649:C5712" si="90">IF(B5649&lt;&gt;"",TEXT(WEEKDAY(B5649),"dddd"),"")</f>
        <v/>
      </c>
    </row>
    <row r="5650" spans="3:3" ht="15" customHeight="1">
      <c r="C5650" s="97" t="str">
        <f t="shared" si="90"/>
        <v/>
      </c>
    </row>
    <row r="5651" spans="3:3" ht="15" customHeight="1">
      <c r="C5651" s="97" t="str">
        <f t="shared" si="90"/>
        <v/>
      </c>
    </row>
    <row r="5652" spans="3:3" ht="15" customHeight="1">
      <c r="C5652" s="97" t="str">
        <f t="shared" si="90"/>
        <v/>
      </c>
    </row>
    <row r="5653" spans="3:3" ht="15" customHeight="1">
      <c r="C5653" s="97" t="str">
        <f t="shared" si="90"/>
        <v/>
      </c>
    </row>
    <row r="5654" spans="3:3" ht="15" customHeight="1">
      <c r="C5654" s="97" t="str">
        <f t="shared" si="90"/>
        <v/>
      </c>
    </row>
    <row r="5655" spans="3:3" ht="15" customHeight="1">
      <c r="C5655" s="97" t="str">
        <f t="shared" si="90"/>
        <v/>
      </c>
    </row>
    <row r="5656" spans="3:3" ht="15" customHeight="1">
      <c r="C5656" s="97" t="str">
        <f t="shared" si="90"/>
        <v/>
      </c>
    </row>
    <row r="5657" spans="3:3" ht="15" customHeight="1">
      <c r="C5657" s="97" t="str">
        <f t="shared" si="90"/>
        <v/>
      </c>
    </row>
    <row r="5658" spans="3:3" ht="15" customHeight="1">
      <c r="C5658" s="97" t="str">
        <f t="shared" si="90"/>
        <v/>
      </c>
    </row>
    <row r="5659" spans="3:3" ht="15" customHeight="1">
      <c r="C5659" s="97" t="str">
        <f t="shared" si="90"/>
        <v/>
      </c>
    </row>
    <row r="5660" spans="3:3" ht="15" customHeight="1">
      <c r="C5660" s="97" t="str">
        <f t="shared" si="90"/>
        <v/>
      </c>
    </row>
    <row r="5661" spans="3:3" ht="15" customHeight="1">
      <c r="C5661" s="97" t="str">
        <f t="shared" si="90"/>
        <v/>
      </c>
    </row>
    <row r="5662" spans="3:3" ht="15" customHeight="1">
      <c r="C5662" s="97" t="str">
        <f t="shared" si="90"/>
        <v/>
      </c>
    </row>
    <row r="5663" spans="3:3" ht="15" customHeight="1">
      <c r="C5663" s="97" t="str">
        <f t="shared" si="90"/>
        <v/>
      </c>
    </row>
    <row r="5664" spans="3:3" ht="15" customHeight="1">
      <c r="C5664" s="97" t="str">
        <f t="shared" si="90"/>
        <v/>
      </c>
    </row>
    <row r="5665" spans="3:3" ht="15" customHeight="1">
      <c r="C5665" s="97" t="str">
        <f t="shared" si="90"/>
        <v/>
      </c>
    </row>
    <row r="5666" spans="3:3" ht="15" customHeight="1">
      <c r="C5666" s="97" t="str">
        <f t="shared" si="90"/>
        <v/>
      </c>
    </row>
    <row r="5667" spans="3:3" ht="15" customHeight="1">
      <c r="C5667" s="97" t="str">
        <f t="shared" si="90"/>
        <v/>
      </c>
    </row>
    <row r="5668" spans="3:3" ht="15" customHeight="1">
      <c r="C5668" s="97" t="str">
        <f t="shared" si="90"/>
        <v/>
      </c>
    </row>
    <row r="5669" spans="3:3" ht="15" customHeight="1">
      <c r="C5669" s="97" t="str">
        <f t="shared" si="90"/>
        <v/>
      </c>
    </row>
    <row r="5670" spans="3:3" ht="15" customHeight="1">
      <c r="C5670" s="97" t="str">
        <f t="shared" si="90"/>
        <v/>
      </c>
    </row>
    <row r="5671" spans="3:3" ht="15" customHeight="1">
      <c r="C5671" s="97" t="str">
        <f t="shared" si="90"/>
        <v/>
      </c>
    </row>
    <row r="5672" spans="3:3" ht="15" customHeight="1">
      <c r="C5672" s="97" t="str">
        <f t="shared" si="90"/>
        <v/>
      </c>
    </row>
    <row r="5673" spans="3:3" ht="15" customHeight="1">
      <c r="C5673" s="97" t="str">
        <f t="shared" si="90"/>
        <v/>
      </c>
    </row>
    <row r="5674" spans="3:3" ht="15" customHeight="1">
      <c r="C5674" s="97" t="str">
        <f t="shared" si="90"/>
        <v/>
      </c>
    </row>
    <row r="5675" spans="3:3" ht="15" customHeight="1">
      <c r="C5675" s="97" t="str">
        <f t="shared" si="90"/>
        <v/>
      </c>
    </row>
    <row r="5676" spans="3:3" ht="15" customHeight="1">
      <c r="C5676" s="97" t="str">
        <f t="shared" si="90"/>
        <v/>
      </c>
    </row>
    <row r="5677" spans="3:3" ht="15" customHeight="1">
      <c r="C5677" s="97" t="str">
        <f t="shared" si="90"/>
        <v/>
      </c>
    </row>
    <row r="5678" spans="3:3" ht="15" customHeight="1">
      <c r="C5678" s="97" t="str">
        <f t="shared" si="90"/>
        <v/>
      </c>
    </row>
    <row r="5679" spans="3:3" ht="15" customHeight="1">
      <c r="C5679" s="97" t="str">
        <f t="shared" si="90"/>
        <v/>
      </c>
    </row>
    <row r="5680" spans="3:3" ht="15" customHeight="1">
      <c r="C5680" s="97" t="str">
        <f t="shared" si="90"/>
        <v/>
      </c>
    </row>
    <row r="5681" spans="3:3" ht="15" customHeight="1">
      <c r="C5681" s="97" t="str">
        <f t="shared" si="90"/>
        <v/>
      </c>
    </row>
    <row r="5682" spans="3:3" ht="15" customHeight="1">
      <c r="C5682" s="97" t="str">
        <f t="shared" si="90"/>
        <v/>
      </c>
    </row>
    <row r="5683" spans="3:3" ht="15" customHeight="1">
      <c r="C5683" s="97" t="str">
        <f t="shared" si="90"/>
        <v/>
      </c>
    </row>
    <row r="5684" spans="3:3" ht="15" customHeight="1">
      <c r="C5684" s="97" t="str">
        <f t="shared" si="90"/>
        <v/>
      </c>
    </row>
    <row r="5685" spans="3:3" ht="15" customHeight="1">
      <c r="C5685" s="97" t="str">
        <f t="shared" si="90"/>
        <v/>
      </c>
    </row>
    <row r="5686" spans="3:3" ht="15" customHeight="1">
      <c r="C5686" s="97" t="str">
        <f t="shared" si="90"/>
        <v/>
      </c>
    </row>
    <row r="5687" spans="3:3" ht="15" customHeight="1">
      <c r="C5687" s="97" t="str">
        <f t="shared" si="90"/>
        <v/>
      </c>
    </row>
    <row r="5688" spans="3:3" ht="15" customHeight="1">
      <c r="C5688" s="97" t="str">
        <f t="shared" si="90"/>
        <v/>
      </c>
    </row>
    <row r="5689" spans="3:3" ht="15" customHeight="1">
      <c r="C5689" s="97" t="str">
        <f t="shared" si="90"/>
        <v/>
      </c>
    </row>
    <row r="5690" spans="3:3" ht="15" customHeight="1">
      <c r="C5690" s="97" t="str">
        <f t="shared" si="90"/>
        <v/>
      </c>
    </row>
    <row r="5691" spans="3:3" ht="15" customHeight="1">
      <c r="C5691" s="97" t="str">
        <f t="shared" si="90"/>
        <v/>
      </c>
    </row>
    <row r="5692" spans="3:3" ht="15" customHeight="1">
      <c r="C5692" s="97" t="str">
        <f t="shared" si="90"/>
        <v/>
      </c>
    </row>
    <row r="5693" spans="3:3" ht="15" customHeight="1">
      <c r="C5693" s="97" t="str">
        <f t="shared" si="90"/>
        <v/>
      </c>
    </row>
    <row r="5694" spans="3:3" ht="15" customHeight="1">
      <c r="C5694" s="97" t="str">
        <f t="shared" si="90"/>
        <v/>
      </c>
    </row>
    <row r="5695" spans="3:3" ht="15" customHeight="1">
      <c r="C5695" s="97" t="str">
        <f t="shared" si="90"/>
        <v/>
      </c>
    </row>
    <row r="5696" spans="3:3" ht="15" customHeight="1">
      <c r="C5696" s="97" t="str">
        <f t="shared" si="90"/>
        <v/>
      </c>
    </row>
    <row r="5697" spans="3:3" ht="15" customHeight="1">
      <c r="C5697" s="97" t="str">
        <f t="shared" si="90"/>
        <v/>
      </c>
    </row>
    <row r="5698" spans="3:3" ht="15" customHeight="1">
      <c r="C5698" s="97" t="str">
        <f t="shared" si="90"/>
        <v/>
      </c>
    </row>
    <row r="5699" spans="3:3" ht="15" customHeight="1">
      <c r="C5699" s="97" t="str">
        <f t="shared" si="90"/>
        <v/>
      </c>
    </row>
    <row r="5700" spans="3:3" ht="15" customHeight="1">
      <c r="C5700" s="97" t="str">
        <f t="shared" si="90"/>
        <v/>
      </c>
    </row>
    <row r="5701" spans="3:3" ht="15" customHeight="1">
      <c r="C5701" s="97" t="str">
        <f t="shared" si="90"/>
        <v/>
      </c>
    </row>
    <row r="5702" spans="3:3" ht="15" customHeight="1">
      <c r="C5702" s="97" t="str">
        <f t="shared" si="90"/>
        <v/>
      </c>
    </row>
    <row r="5703" spans="3:3" ht="15" customHeight="1">
      <c r="C5703" s="97" t="str">
        <f t="shared" si="90"/>
        <v/>
      </c>
    </row>
    <row r="5704" spans="3:3" ht="15" customHeight="1">
      <c r="C5704" s="97" t="str">
        <f t="shared" si="90"/>
        <v/>
      </c>
    </row>
    <row r="5705" spans="3:3" ht="15" customHeight="1">
      <c r="C5705" s="97" t="str">
        <f t="shared" si="90"/>
        <v/>
      </c>
    </row>
    <row r="5706" spans="3:3" ht="15" customHeight="1">
      <c r="C5706" s="97" t="str">
        <f t="shared" si="90"/>
        <v/>
      </c>
    </row>
    <row r="5707" spans="3:3" ht="15" customHeight="1">
      <c r="C5707" s="97" t="str">
        <f t="shared" si="90"/>
        <v/>
      </c>
    </row>
    <row r="5708" spans="3:3" ht="15" customHeight="1">
      <c r="C5708" s="97" t="str">
        <f t="shared" si="90"/>
        <v/>
      </c>
    </row>
    <row r="5709" spans="3:3" ht="15" customHeight="1">
      <c r="C5709" s="97" t="str">
        <f t="shared" si="90"/>
        <v/>
      </c>
    </row>
    <row r="5710" spans="3:3" ht="15" customHeight="1">
      <c r="C5710" s="97" t="str">
        <f t="shared" si="90"/>
        <v/>
      </c>
    </row>
    <row r="5711" spans="3:3" ht="15" customHeight="1">
      <c r="C5711" s="97" t="str">
        <f t="shared" si="90"/>
        <v/>
      </c>
    </row>
    <row r="5712" spans="3:3" ht="15" customHeight="1">
      <c r="C5712" s="97" t="str">
        <f t="shared" si="90"/>
        <v/>
      </c>
    </row>
    <row r="5713" spans="3:3" ht="15" customHeight="1">
      <c r="C5713" s="97" t="str">
        <f t="shared" ref="C5713:C5776" si="91">IF(B5713&lt;&gt;"",TEXT(WEEKDAY(B5713),"dddd"),"")</f>
        <v/>
      </c>
    </row>
    <row r="5714" spans="3:3" ht="15" customHeight="1">
      <c r="C5714" s="97" t="str">
        <f t="shared" si="91"/>
        <v/>
      </c>
    </row>
    <row r="5715" spans="3:3" ht="15" customHeight="1">
      <c r="C5715" s="97" t="str">
        <f t="shared" si="91"/>
        <v/>
      </c>
    </row>
    <row r="5716" spans="3:3" ht="15" customHeight="1">
      <c r="C5716" s="97" t="str">
        <f t="shared" si="91"/>
        <v/>
      </c>
    </row>
    <row r="5717" spans="3:3" ht="15" customHeight="1">
      <c r="C5717" s="97" t="str">
        <f t="shared" si="91"/>
        <v/>
      </c>
    </row>
    <row r="5718" spans="3:3" ht="15" customHeight="1">
      <c r="C5718" s="97" t="str">
        <f t="shared" si="91"/>
        <v/>
      </c>
    </row>
    <row r="5719" spans="3:3" ht="15" customHeight="1">
      <c r="C5719" s="97" t="str">
        <f t="shared" si="91"/>
        <v/>
      </c>
    </row>
    <row r="5720" spans="3:3" ht="15" customHeight="1">
      <c r="C5720" s="97" t="str">
        <f t="shared" si="91"/>
        <v/>
      </c>
    </row>
    <row r="5721" spans="3:3" ht="15" customHeight="1">
      <c r="C5721" s="97" t="str">
        <f t="shared" si="91"/>
        <v/>
      </c>
    </row>
    <row r="5722" spans="3:3" ht="15" customHeight="1">
      <c r="C5722" s="97" t="str">
        <f t="shared" si="91"/>
        <v/>
      </c>
    </row>
    <row r="5723" spans="3:3" ht="15" customHeight="1">
      <c r="C5723" s="97" t="str">
        <f t="shared" si="91"/>
        <v/>
      </c>
    </row>
    <row r="5724" spans="3:3" ht="15" customHeight="1">
      <c r="C5724" s="97" t="str">
        <f t="shared" si="91"/>
        <v/>
      </c>
    </row>
    <row r="5725" spans="3:3" ht="15" customHeight="1">
      <c r="C5725" s="97" t="str">
        <f t="shared" si="91"/>
        <v/>
      </c>
    </row>
    <row r="5726" spans="3:3" ht="15" customHeight="1">
      <c r="C5726" s="97" t="str">
        <f t="shared" si="91"/>
        <v/>
      </c>
    </row>
    <row r="5727" spans="3:3" ht="15" customHeight="1">
      <c r="C5727" s="97" t="str">
        <f t="shared" si="91"/>
        <v/>
      </c>
    </row>
    <row r="5728" spans="3:3" ht="15" customHeight="1">
      <c r="C5728" s="97" t="str">
        <f t="shared" si="91"/>
        <v/>
      </c>
    </row>
    <row r="5729" spans="3:3" ht="15" customHeight="1">
      <c r="C5729" s="97" t="str">
        <f t="shared" si="91"/>
        <v/>
      </c>
    </row>
    <row r="5730" spans="3:3" ht="15" customHeight="1">
      <c r="C5730" s="97" t="str">
        <f t="shared" si="91"/>
        <v/>
      </c>
    </row>
    <row r="5731" spans="3:3" ht="15" customHeight="1">
      <c r="C5731" s="97" t="str">
        <f t="shared" si="91"/>
        <v/>
      </c>
    </row>
    <row r="5732" spans="3:3" ht="15" customHeight="1">
      <c r="C5732" s="97" t="str">
        <f t="shared" si="91"/>
        <v/>
      </c>
    </row>
    <row r="5733" spans="3:3" ht="15" customHeight="1">
      <c r="C5733" s="97" t="str">
        <f t="shared" si="91"/>
        <v/>
      </c>
    </row>
    <row r="5734" spans="3:3" ht="15" customHeight="1">
      <c r="C5734" s="97" t="str">
        <f t="shared" si="91"/>
        <v/>
      </c>
    </row>
    <row r="5735" spans="3:3" ht="15" customHeight="1">
      <c r="C5735" s="97" t="str">
        <f t="shared" si="91"/>
        <v/>
      </c>
    </row>
    <row r="5736" spans="3:3" ht="15" customHeight="1">
      <c r="C5736" s="97" t="str">
        <f t="shared" si="91"/>
        <v/>
      </c>
    </row>
    <row r="5737" spans="3:3" ht="15" customHeight="1">
      <c r="C5737" s="97" t="str">
        <f t="shared" si="91"/>
        <v/>
      </c>
    </row>
    <row r="5738" spans="3:3" ht="15" customHeight="1">
      <c r="C5738" s="97" t="str">
        <f t="shared" si="91"/>
        <v/>
      </c>
    </row>
    <row r="5739" spans="3:3" ht="15" customHeight="1">
      <c r="C5739" s="97" t="str">
        <f t="shared" si="91"/>
        <v/>
      </c>
    </row>
    <row r="5740" spans="3:3" ht="15" customHeight="1">
      <c r="C5740" s="97" t="str">
        <f t="shared" si="91"/>
        <v/>
      </c>
    </row>
    <row r="5741" spans="3:3" ht="15" customHeight="1">
      <c r="C5741" s="97" t="str">
        <f t="shared" si="91"/>
        <v/>
      </c>
    </row>
    <row r="5742" spans="3:3" ht="15" customHeight="1">
      <c r="C5742" s="97" t="str">
        <f t="shared" si="91"/>
        <v/>
      </c>
    </row>
    <row r="5743" spans="3:3" ht="15" customHeight="1">
      <c r="C5743" s="97" t="str">
        <f t="shared" si="91"/>
        <v/>
      </c>
    </row>
    <row r="5744" spans="3:3" ht="15" customHeight="1">
      <c r="C5744" s="97" t="str">
        <f t="shared" si="91"/>
        <v/>
      </c>
    </row>
    <row r="5745" spans="3:3" ht="15" customHeight="1">
      <c r="C5745" s="97" t="str">
        <f t="shared" si="91"/>
        <v/>
      </c>
    </row>
    <row r="5746" spans="3:3" ht="15" customHeight="1">
      <c r="C5746" s="97" t="str">
        <f t="shared" si="91"/>
        <v/>
      </c>
    </row>
    <row r="5747" spans="3:3" ht="15" customHeight="1">
      <c r="C5747" s="97" t="str">
        <f t="shared" si="91"/>
        <v/>
      </c>
    </row>
    <row r="5748" spans="3:3" ht="15" customHeight="1">
      <c r="C5748" s="97" t="str">
        <f t="shared" si="91"/>
        <v/>
      </c>
    </row>
    <row r="5749" spans="3:3" ht="15" customHeight="1">
      <c r="C5749" s="97" t="str">
        <f t="shared" si="91"/>
        <v/>
      </c>
    </row>
    <row r="5750" spans="3:3" ht="15" customHeight="1">
      <c r="C5750" s="97" t="str">
        <f t="shared" si="91"/>
        <v/>
      </c>
    </row>
    <row r="5751" spans="3:3" ht="15" customHeight="1">
      <c r="C5751" s="97" t="str">
        <f t="shared" si="91"/>
        <v/>
      </c>
    </row>
    <row r="5752" spans="3:3" ht="15" customHeight="1">
      <c r="C5752" s="97" t="str">
        <f t="shared" si="91"/>
        <v/>
      </c>
    </row>
    <row r="5753" spans="3:3" ht="15" customHeight="1">
      <c r="C5753" s="97" t="str">
        <f t="shared" si="91"/>
        <v/>
      </c>
    </row>
    <row r="5754" spans="3:3" ht="15" customHeight="1">
      <c r="C5754" s="97" t="str">
        <f t="shared" si="91"/>
        <v/>
      </c>
    </row>
    <row r="5755" spans="3:3" ht="15" customHeight="1">
      <c r="C5755" s="97" t="str">
        <f t="shared" si="91"/>
        <v/>
      </c>
    </row>
    <row r="5756" spans="3:3" ht="15" customHeight="1">
      <c r="C5756" s="97" t="str">
        <f t="shared" si="91"/>
        <v/>
      </c>
    </row>
    <row r="5757" spans="3:3" ht="15" customHeight="1">
      <c r="C5757" s="97" t="str">
        <f t="shared" si="91"/>
        <v/>
      </c>
    </row>
    <row r="5758" spans="3:3" ht="15" customHeight="1">
      <c r="C5758" s="97" t="str">
        <f t="shared" si="91"/>
        <v/>
      </c>
    </row>
    <row r="5759" spans="3:3" ht="15" customHeight="1">
      <c r="C5759" s="97" t="str">
        <f t="shared" si="91"/>
        <v/>
      </c>
    </row>
    <row r="5760" spans="3:3" ht="15" customHeight="1">
      <c r="C5760" s="97" t="str">
        <f t="shared" si="91"/>
        <v/>
      </c>
    </row>
    <row r="5761" spans="3:3" ht="15" customHeight="1">
      <c r="C5761" s="97" t="str">
        <f t="shared" si="91"/>
        <v/>
      </c>
    </row>
    <row r="5762" spans="3:3" ht="15" customHeight="1">
      <c r="C5762" s="97" t="str">
        <f t="shared" si="91"/>
        <v/>
      </c>
    </row>
    <row r="5763" spans="3:3" ht="15" customHeight="1">
      <c r="C5763" s="97" t="str">
        <f t="shared" si="91"/>
        <v/>
      </c>
    </row>
    <row r="5764" spans="3:3" ht="15" customHeight="1">
      <c r="C5764" s="97" t="str">
        <f t="shared" si="91"/>
        <v/>
      </c>
    </row>
    <row r="5765" spans="3:3" ht="15" customHeight="1">
      <c r="C5765" s="97" t="str">
        <f t="shared" si="91"/>
        <v/>
      </c>
    </row>
    <row r="5766" spans="3:3" ht="15" customHeight="1">
      <c r="C5766" s="97" t="str">
        <f t="shared" si="91"/>
        <v/>
      </c>
    </row>
    <row r="5767" spans="3:3" ht="15" customHeight="1">
      <c r="C5767" s="97" t="str">
        <f t="shared" si="91"/>
        <v/>
      </c>
    </row>
    <row r="5768" spans="3:3" ht="15" customHeight="1">
      <c r="C5768" s="97" t="str">
        <f t="shared" si="91"/>
        <v/>
      </c>
    </row>
    <row r="5769" spans="3:3" ht="15" customHeight="1">
      <c r="C5769" s="97" t="str">
        <f t="shared" si="91"/>
        <v/>
      </c>
    </row>
    <row r="5770" spans="3:3" ht="15" customHeight="1">
      <c r="C5770" s="97" t="str">
        <f t="shared" si="91"/>
        <v/>
      </c>
    </row>
    <row r="5771" spans="3:3" ht="15" customHeight="1">
      <c r="C5771" s="97" t="str">
        <f t="shared" si="91"/>
        <v/>
      </c>
    </row>
    <row r="5772" spans="3:3" ht="15" customHeight="1">
      <c r="C5772" s="97" t="str">
        <f t="shared" si="91"/>
        <v/>
      </c>
    </row>
    <row r="5773" spans="3:3" ht="15" customHeight="1">
      <c r="C5773" s="97" t="str">
        <f t="shared" si="91"/>
        <v/>
      </c>
    </row>
    <row r="5774" spans="3:3" ht="15" customHeight="1">
      <c r="C5774" s="97" t="str">
        <f t="shared" si="91"/>
        <v/>
      </c>
    </row>
    <row r="5775" spans="3:3" ht="15" customHeight="1">
      <c r="C5775" s="97" t="str">
        <f t="shared" si="91"/>
        <v/>
      </c>
    </row>
    <row r="5776" spans="3:3" ht="15" customHeight="1">
      <c r="C5776" s="97" t="str">
        <f t="shared" si="91"/>
        <v/>
      </c>
    </row>
    <row r="5777" spans="3:3" ht="15" customHeight="1">
      <c r="C5777" s="97" t="str">
        <f t="shared" ref="C5777:C5840" si="92">IF(B5777&lt;&gt;"",TEXT(WEEKDAY(B5777),"dddd"),"")</f>
        <v/>
      </c>
    </row>
    <row r="5778" spans="3:3" ht="15" customHeight="1">
      <c r="C5778" s="97" t="str">
        <f t="shared" si="92"/>
        <v/>
      </c>
    </row>
    <row r="5779" spans="3:3" ht="15" customHeight="1">
      <c r="C5779" s="97" t="str">
        <f t="shared" si="92"/>
        <v/>
      </c>
    </row>
    <row r="5780" spans="3:3" ht="15" customHeight="1">
      <c r="C5780" s="97" t="str">
        <f t="shared" si="92"/>
        <v/>
      </c>
    </row>
    <row r="5781" spans="3:3" ht="15" customHeight="1">
      <c r="C5781" s="97" t="str">
        <f t="shared" si="92"/>
        <v/>
      </c>
    </row>
    <row r="5782" spans="3:3" ht="15" customHeight="1">
      <c r="C5782" s="97" t="str">
        <f t="shared" si="92"/>
        <v/>
      </c>
    </row>
    <row r="5783" spans="3:3" ht="15" customHeight="1">
      <c r="C5783" s="97" t="str">
        <f t="shared" si="92"/>
        <v/>
      </c>
    </row>
    <row r="5784" spans="3:3" ht="15" customHeight="1">
      <c r="C5784" s="97" t="str">
        <f t="shared" si="92"/>
        <v/>
      </c>
    </row>
    <row r="5785" spans="3:3" ht="15" customHeight="1">
      <c r="C5785" s="97" t="str">
        <f t="shared" si="92"/>
        <v/>
      </c>
    </row>
    <row r="5786" spans="3:3" ht="15" customHeight="1">
      <c r="C5786" s="97" t="str">
        <f t="shared" si="92"/>
        <v/>
      </c>
    </row>
    <row r="5787" spans="3:3" ht="15" customHeight="1">
      <c r="C5787" s="97" t="str">
        <f t="shared" si="92"/>
        <v/>
      </c>
    </row>
    <row r="5788" spans="3:3" ht="15" customHeight="1">
      <c r="C5788" s="97" t="str">
        <f t="shared" si="92"/>
        <v/>
      </c>
    </row>
    <row r="5789" spans="3:3" ht="15" customHeight="1">
      <c r="C5789" s="97" t="str">
        <f t="shared" si="92"/>
        <v/>
      </c>
    </row>
    <row r="5790" spans="3:3" ht="15" customHeight="1">
      <c r="C5790" s="97" t="str">
        <f t="shared" si="92"/>
        <v/>
      </c>
    </row>
    <row r="5791" spans="3:3" ht="15" customHeight="1">
      <c r="C5791" s="97" t="str">
        <f t="shared" si="92"/>
        <v/>
      </c>
    </row>
    <row r="5792" spans="3:3" ht="15" customHeight="1">
      <c r="C5792" s="97" t="str">
        <f t="shared" si="92"/>
        <v/>
      </c>
    </row>
    <row r="5793" spans="3:3" ht="15" customHeight="1">
      <c r="C5793" s="97" t="str">
        <f t="shared" si="92"/>
        <v/>
      </c>
    </row>
    <row r="5794" spans="3:3" ht="15" customHeight="1">
      <c r="C5794" s="97" t="str">
        <f t="shared" si="92"/>
        <v/>
      </c>
    </row>
    <row r="5795" spans="3:3" ht="15" customHeight="1">
      <c r="C5795" s="97" t="str">
        <f t="shared" si="92"/>
        <v/>
      </c>
    </row>
    <row r="5796" spans="3:3" ht="15" customHeight="1">
      <c r="C5796" s="97" t="str">
        <f t="shared" si="92"/>
        <v/>
      </c>
    </row>
    <row r="5797" spans="3:3" ht="15" customHeight="1">
      <c r="C5797" s="97" t="str">
        <f t="shared" si="92"/>
        <v/>
      </c>
    </row>
    <row r="5798" spans="3:3" ht="15" customHeight="1">
      <c r="C5798" s="97" t="str">
        <f t="shared" si="92"/>
        <v/>
      </c>
    </row>
    <row r="5799" spans="3:3" ht="15" customHeight="1">
      <c r="C5799" s="97" t="str">
        <f t="shared" si="92"/>
        <v/>
      </c>
    </row>
    <row r="5800" spans="3:3" ht="15" customHeight="1">
      <c r="C5800" s="97" t="str">
        <f t="shared" si="92"/>
        <v/>
      </c>
    </row>
    <row r="5801" spans="3:3" ht="15" customHeight="1">
      <c r="C5801" s="97" t="str">
        <f t="shared" si="92"/>
        <v/>
      </c>
    </row>
    <row r="5802" spans="3:3" ht="15" customHeight="1">
      <c r="C5802" s="97" t="str">
        <f t="shared" si="92"/>
        <v/>
      </c>
    </row>
    <row r="5803" spans="3:3" ht="15" customHeight="1">
      <c r="C5803" s="97" t="str">
        <f t="shared" si="92"/>
        <v/>
      </c>
    </row>
    <row r="5804" spans="3:3" ht="15" customHeight="1">
      <c r="C5804" s="97" t="str">
        <f t="shared" si="92"/>
        <v/>
      </c>
    </row>
    <row r="5805" spans="3:3" ht="15" customHeight="1">
      <c r="C5805" s="97" t="str">
        <f t="shared" si="92"/>
        <v/>
      </c>
    </row>
    <row r="5806" spans="3:3" ht="15" customHeight="1">
      <c r="C5806" s="97" t="str">
        <f t="shared" si="92"/>
        <v/>
      </c>
    </row>
    <row r="5807" spans="3:3" ht="15" customHeight="1">
      <c r="C5807" s="97" t="str">
        <f t="shared" si="92"/>
        <v/>
      </c>
    </row>
    <row r="5808" spans="3:3" ht="15" customHeight="1">
      <c r="C5808" s="97" t="str">
        <f t="shared" si="92"/>
        <v/>
      </c>
    </row>
    <row r="5809" spans="3:3" ht="15" customHeight="1">
      <c r="C5809" s="97" t="str">
        <f t="shared" si="92"/>
        <v/>
      </c>
    </row>
    <row r="5810" spans="3:3" ht="15" customHeight="1">
      <c r="C5810" s="97" t="str">
        <f t="shared" si="92"/>
        <v/>
      </c>
    </row>
    <row r="5811" spans="3:3" ht="15" customHeight="1">
      <c r="C5811" s="97" t="str">
        <f t="shared" si="92"/>
        <v/>
      </c>
    </row>
    <row r="5812" spans="3:3" ht="15" customHeight="1">
      <c r="C5812" s="97" t="str">
        <f t="shared" si="92"/>
        <v/>
      </c>
    </row>
    <row r="5813" spans="3:3" ht="15" customHeight="1">
      <c r="C5813" s="97" t="str">
        <f t="shared" si="92"/>
        <v/>
      </c>
    </row>
    <row r="5814" spans="3:3" ht="15" customHeight="1">
      <c r="C5814" s="97" t="str">
        <f t="shared" si="92"/>
        <v/>
      </c>
    </row>
    <row r="5815" spans="3:3" ht="15" customHeight="1">
      <c r="C5815" s="97" t="str">
        <f t="shared" si="92"/>
        <v/>
      </c>
    </row>
    <row r="5816" spans="3:3" ht="15" customHeight="1">
      <c r="C5816" s="97" t="str">
        <f t="shared" si="92"/>
        <v/>
      </c>
    </row>
    <row r="5817" spans="3:3" ht="15" customHeight="1">
      <c r="C5817" s="97" t="str">
        <f t="shared" si="92"/>
        <v/>
      </c>
    </row>
    <row r="5818" spans="3:3" ht="15" customHeight="1">
      <c r="C5818" s="97" t="str">
        <f t="shared" si="92"/>
        <v/>
      </c>
    </row>
    <row r="5819" spans="3:3" ht="15" customHeight="1">
      <c r="C5819" s="97" t="str">
        <f t="shared" si="92"/>
        <v/>
      </c>
    </row>
    <row r="5820" spans="3:3" ht="15" customHeight="1">
      <c r="C5820" s="97" t="str">
        <f t="shared" si="92"/>
        <v/>
      </c>
    </row>
    <row r="5821" spans="3:3" ht="15" customHeight="1">
      <c r="C5821" s="97" t="str">
        <f t="shared" si="92"/>
        <v/>
      </c>
    </row>
    <row r="5822" spans="3:3" ht="15" customHeight="1">
      <c r="C5822" s="97" t="str">
        <f t="shared" si="92"/>
        <v/>
      </c>
    </row>
    <row r="5823" spans="3:3" ht="15" customHeight="1">
      <c r="C5823" s="97" t="str">
        <f t="shared" si="92"/>
        <v/>
      </c>
    </row>
    <row r="5824" spans="3:3" ht="15" customHeight="1">
      <c r="C5824" s="97" t="str">
        <f t="shared" si="92"/>
        <v/>
      </c>
    </row>
    <row r="5825" spans="3:3" ht="15" customHeight="1">
      <c r="C5825" s="97" t="str">
        <f t="shared" si="92"/>
        <v/>
      </c>
    </row>
    <row r="5826" spans="3:3" ht="15" customHeight="1">
      <c r="C5826" s="97" t="str">
        <f t="shared" si="92"/>
        <v/>
      </c>
    </row>
    <row r="5827" spans="3:3" ht="15" customHeight="1">
      <c r="C5827" s="97" t="str">
        <f t="shared" si="92"/>
        <v/>
      </c>
    </row>
    <row r="5828" spans="3:3" ht="15" customHeight="1">
      <c r="C5828" s="97" t="str">
        <f t="shared" si="92"/>
        <v/>
      </c>
    </row>
    <row r="5829" spans="3:3" ht="15" customHeight="1">
      <c r="C5829" s="97" t="str">
        <f t="shared" si="92"/>
        <v/>
      </c>
    </row>
    <row r="5830" spans="3:3" ht="15" customHeight="1">
      <c r="C5830" s="97" t="str">
        <f t="shared" si="92"/>
        <v/>
      </c>
    </row>
    <row r="5831" spans="3:3" ht="15" customHeight="1">
      <c r="C5831" s="97" t="str">
        <f t="shared" si="92"/>
        <v/>
      </c>
    </row>
    <row r="5832" spans="3:3" ht="15" customHeight="1">
      <c r="C5832" s="97" t="str">
        <f t="shared" si="92"/>
        <v/>
      </c>
    </row>
    <row r="5833" spans="3:3" ht="15" customHeight="1">
      <c r="C5833" s="97" t="str">
        <f t="shared" si="92"/>
        <v/>
      </c>
    </row>
    <row r="5834" spans="3:3" ht="15" customHeight="1">
      <c r="C5834" s="97" t="str">
        <f t="shared" si="92"/>
        <v/>
      </c>
    </row>
    <row r="5835" spans="3:3" ht="15" customHeight="1">
      <c r="C5835" s="97" t="str">
        <f t="shared" si="92"/>
        <v/>
      </c>
    </row>
    <row r="5836" spans="3:3" ht="15" customHeight="1">
      <c r="C5836" s="97" t="str">
        <f t="shared" si="92"/>
        <v/>
      </c>
    </row>
    <row r="5837" spans="3:3" ht="15" customHeight="1">
      <c r="C5837" s="97" t="str">
        <f t="shared" si="92"/>
        <v/>
      </c>
    </row>
    <row r="5838" spans="3:3" ht="15" customHeight="1">
      <c r="C5838" s="97" t="str">
        <f t="shared" si="92"/>
        <v/>
      </c>
    </row>
    <row r="5839" spans="3:3" ht="15" customHeight="1">
      <c r="C5839" s="97" t="str">
        <f t="shared" si="92"/>
        <v/>
      </c>
    </row>
    <row r="5840" spans="3:3" ht="15" customHeight="1">
      <c r="C5840" s="97" t="str">
        <f t="shared" si="92"/>
        <v/>
      </c>
    </row>
    <row r="5841" spans="3:3" ht="15" customHeight="1">
      <c r="C5841" s="97" t="str">
        <f t="shared" ref="C5841:C5904" si="93">IF(B5841&lt;&gt;"",TEXT(WEEKDAY(B5841),"dddd"),"")</f>
        <v/>
      </c>
    </row>
    <row r="5842" spans="3:3" ht="15" customHeight="1">
      <c r="C5842" s="97" t="str">
        <f t="shared" si="93"/>
        <v/>
      </c>
    </row>
    <row r="5843" spans="3:3" ht="15" customHeight="1">
      <c r="C5843" s="97" t="str">
        <f t="shared" si="93"/>
        <v/>
      </c>
    </row>
    <row r="5844" spans="3:3" ht="15" customHeight="1">
      <c r="C5844" s="97" t="str">
        <f t="shared" si="93"/>
        <v/>
      </c>
    </row>
    <row r="5845" spans="3:3" ht="15" customHeight="1">
      <c r="C5845" s="97" t="str">
        <f t="shared" si="93"/>
        <v/>
      </c>
    </row>
    <row r="5846" spans="3:3" ht="15" customHeight="1">
      <c r="C5846" s="97" t="str">
        <f t="shared" si="93"/>
        <v/>
      </c>
    </row>
    <row r="5847" spans="3:3" ht="15" customHeight="1">
      <c r="C5847" s="97" t="str">
        <f t="shared" si="93"/>
        <v/>
      </c>
    </row>
    <row r="5848" spans="3:3" ht="15" customHeight="1">
      <c r="C5848" s="97" t="str">
        <f t="shared" si="93"/>
        <v/>
      </c>
    </row>
    <row r="5849" spans="3:3" ht="15" customHeight="1">
      <c r="C5849" s="97" t="str">
        <f t="shared" si="93"/>
        <v/>
      </c>
    </row>
    <row r="5850" spans="3:3" ht="15" customHeight="1">
      <c r="C5850" s="97" t="str">
        <f t="shared" si="93"/>
        <v/>
      </c>
    </row>
    <row r="5851" spans="3:3" ht="15" customHeight="1">
      <c r="C5851" s="97" t="str">
        <f t="shared" si="93"/>
        <v/>
      </c>
    </row>
    <row r="5852" spans="3:3" ht="15" customHeight="1">
      <c r="C5852" s="97" t="str">
        <f t="shared" si="93"/>
        <v/>
      </c>
    </row>
    <row r="5853" spans="3:3" ht="15" customHeight="1">
      <c r="C5853" s="97" t="str">
        <f t="shared" si="93"/>
        <v/>
      </c>
    </row>
    <row r="5854" spans="3:3" ht="15" customHeight="1">
      <c r="C5854" s="97" t="str">
        <f t="shared" si="93"/>
        <v/>
      </c>
    </row>
    <row r="5855" spans="3:3" ht="15" customHeight="1">
      <c r="C5855" s="97" t="str">
        <f t="shared" si="93"/>
        <v/>
      </c>
    </row>
    <row r="5856" spans="3:3" ht="15" customHeight="1">
      <c r="C5856" s="97" t="str">
        <f t="shared" si="93"/>
        <v/>
      </c>
    </row>
    <row r="5857" spans="3:3" ht="15" customHeight="1">
      <c r="C5857" s="97" t="str">
        <f t="shared" si="93"/>
        <v/>
      </c>
    </row>
    <row r="5858" spans="3:3" ht="15" customHeight="1">
      <c r="C5858" s="97" t="str">
        <f t="shared" si="93"/>
        <v/>
      </c>
    </row>
    <row r="5859" spans="3:3" ht="15" customHeight="1">
      <c r="C5859" s="97" t="str">
        <f t="shared" si="93"/>
        <v/>
      </c>
    </row>
    <row r="5860" spans="3:3" ht="15" customHeight="1">
      <c r="C5860" s="97" t="str">
        <f t="shared" si="93"/>
        <v/>
      </c>
    </row>
    <row r="5861" spans="3:3" ht="15" customHeight="1">
      <c r="C5861" s="97" t="str">
        <f t="shared" si="93"/>
        <v/>
      </c>
    </row>
    <row r="5862" spans="3:3" ht="15" customHeight="1">
      <c r="C5862" s="97" t="str">
        <f t="shared" si="93"/>
        <v/>
      </c>
    </row>
    <row r="5863" spans="3:3" ht="15" customHeight="1">
      <c r="C5863" s="97" t="str">
        <f t="shared" si="93"/>
        <v/>
      </c>
    </row>
    <row r="5864" spans="3:3" ht="15" customHeight="1">
      <c r="C5864" s="97" t="str">
        <f t="shared" si="93"/>
        <v/>
      </c>
    </row>
    <row r="5865" spans="3:3" ht="15" customHeight="1">
      <c r="C5865" s="97" t="str">
        <f t="shared" si="93"/>
        <v/>
      </c>
    </row>
    <row r="5866" spans="3:3" ht="15" customHeight="1">
      <c r="C5866" s="97" t="str">
        <f t="shared" si="93"/>
        <v/>
      </c>
    </row>
    <row r="5867" spans="3:3" ht="15" customHeight="1">
      <c r="C5867" s="97" t="str">
        <f t="shared" si="93"/>
        <v/>
      </c>
    </row>
    <row r="5868" spans="3:3" ht="15" customHeight="1">
      <c r="C5868" s="97" t="str">
        <f t="shared" si="93"/>
        <v/>
      </c>
    </row>
    <row r="5869" spans="3:3" ht="15" customHeight="1">
      <c r="C5869" s="97" t="str">
        <f t="shared" si="93"/>
        <v/>
      </c>
    </row>
    <row r="5870" spans="3:3" ht="15" customHeight="1">
      <c r="C5870" s="97" t="str">
        <f t="shared" si="93"/>
        <v/>
      </c>
    </row>
    <row r="5871" spans="3:3" ht="15" customHeight="1">
      <c r="C5871" s="97" t="str">
        <f t="shared" si="93"/>
        <v/>
      </c>
    </row>
    <row r="5872" spans="3:3" ht="15" customHeight="1">
      <c r="C5872" s="97" t="str">
        <f t="shared" si="93"/>
        <v/>
      </c>
    </row>
    <row r="5873" spans="3:3" ht="15" customHeight="1">
      <c r="C5873" s="97" t="str">
        <f t="shared" si="93"/>
        <v/>
      </c>
    </row>
    <row r="5874" spans="3:3" ht="15" customHeight="1">
      <c r="C5874" s="97" t="str">
        <f t="shared" si="93"/>
        <v/>
      </c>
    </row>
    <row r="5875" spans="3:3" ht="15" customHeight="1">
      <c r="C5875" s="97" t="str">
        <f t="shared" si="93"/>
        <v/>
      </c>
    </row>
    <row r="5876" spans="3:3" ht="15" customHeight="1">
      <c r="C5876" s="97" t="str">
        <f t="shared" si="93"/>
        <v/>
      </c>
    </row>
    <row r="5877" spans="3:3" ht="15" customHeight="1">
      <c r="C5877" s="97" t="str">
        <f t="shared" si="93"/>
        <v/>
      </c>
    </row>
    <row r="5878" spans="3:3" ht="15" customHeight="1">
      <c r="C5878" s="97" t="str">
        <f t="shared" si="93"/>
        <v/>
      </c>
    </row>
    <row r="5879" spans="3:3" ht="15" customHeight="1">
      <c r="C5879" s="97" t="str">
        <f t="shared" si="93"/>
        <v/>
      </c>
    </row>
    <row r="5880" spans="3:3" ht="15" customHeight="1">
      <c r="C5880" s="97" t="str">
        <f t="shared" si="93"/>
        <v/>
      </c>
    </row>
    <row r="5881" spans="3:3" ht="15" customHeight="1">
      <c r="C5881" s="97" t="str">
        <f t="shared" si="93"/>
        <v/>
      </c>
    </row>
    <row r="5882" spans="3:3" ht="15" customHeight="1">
      <c r="C5882" s="97" t="str">
        <f t="shared" si="93"/>
        <v/>
      </c>
    </row>
    <row r="5883" spans="3:3" ht="15" customHeight="1">
      <c r="C5883" s="97" t="str">
        <f t="shared" si="93"/>
        <v/>
      </c>
    </row>
    <row r="5884" spans="3:3" ht="15" customHeight="1">
      <c r="C5884" s="97" t="str">
        <f t="shared" si="93"/>
        <v/>
      </c>
    </row>
    <row r="5885" spans="3:3" ht="15" customHeight="1">
      <c r="C5885" s="97" t="str">
        <f t="shared" si="93"/>
        <v/>
      </c>
    </row>
    <row r="5886" spans="3:3" ht="15" customHeight="1">
      <c r="C5886" s="97" t="str">
        <f t="shared" si="93"/>
        <v/>
      </c>
    </row>
    <row r="5887" spans="3:3" ht="15" customHeight="1">
      <c r="C5887" s="97" t="str">
        <f t="shared" si="93"/>
        <v/>
      </c>
    </row>
    <row r="5888" spans="3:3" ht="15" customHeight="1">
      <c r="C5888" s="97" t="str">
        <f t="shared" si="93"/>
        <v/>
      </c>
    </row>
    <row r="5889" spans="3:3" ht="15" customHeight="1">
      <c r="C5889" s="97" t="str">
        <f t="shared" si="93"/>
        <v/>
      </c>
    </row>
    <row r="5890" spans="3:3" ht="15" customHeight="1">
      <c r="C5890" s="97" t="str">
        <f t="shared" si="93"/>
        <v/>
      </c>
    </row>
    <row r="5891" spans="3:3" ht="15" customHeight="1">
      <c r="C5891" s="97" t="str">
        <f t="shared" si="93"/>
        <v/>
      </c>
    </row>
    <row r="5892" spans="3:3" ht="15" customHeight="1">
      <c r="C5892" s="97" t="str">
        <f t="shared" si="93"/>
        <v/>
      </c>
    </row>
    <row r="5893" spans="3:3" ht="15" customHeight="1">
      <c r="C5893" s="97" t="str">
        <f t="shared" si="93"/>
        <v/>
      </c>
    </row>
    <row r="5894" spans="3:3" ht="15" customHeight="1">
      <c r="C5894" s="97" t="str">
        <f t="shared" si="93"/>
        <v/>
      </c>
    </row>
    <row r="5895" spans="3:3" ht="15" customHeight="1">
      <c r="C5895" s="97" t="str">
        <f t="shared" si="93"/>
        <v/>
      </c>
    </row>
    <row r="5896" spans="3:3" ht="15" customHeight="1">
      <c r="C5896" s="97" t="str">
        <f t="shared" si="93"/>
        <v/>
      </c>
    </row>
    <row r="5897" spans="3:3" ht="15" customHeight="1">
      <c r="C5897" s="97" t="str">
        <f t="shared" si="93"/>
        <v/>
      </c>
    </row>
    <row r="5898" spans="3:3" ht="15" customHeight="1">
      <c r="C5898" s="97" t="str">
        <f t="shared" si="93"/>
        <v/>
      </c>
    </row>
    <row r="5899" spans="3:3" ht="15" customHeight="1">
      <c r="C5899" s="97" t="str">
        <f t="shared" si="93"/>
        <v/>
      </c>
    </row>
    <row r="5900" spans="3:3" ht="15" customHeight="1">
      <c r="C5900" s="97" t="str">
        <f t="shared" si="93"/>
        <v/>
      </c>
    </row>
    <row r="5901" spans="3:3" ht="15" customHeight="1">
      <c r="C5901" s="97" t="str">
        <f t="shared" si="93"/>
        <v/>
      </c>
    </row>
    <row r="5902" spans="3:3" ht="15" customHeight="1">
      <c r="C5902" s="97" t="str">
        <f t="shared" si="93"/>
        <v/>
      </c>
    </row>
    <row r="5903" spans="3:3" ht="15" customHeight="1">
      <c r="C5903" s="97" t="str">
        <f t="shared" si="93"/>
        <v/>
      </c>
    </row>
    <row r="5904" spans="3:3" ht="15" customHeight="1">
      <c r="C5904" s="97" t="str">
        <f t="shared" si="93"/>
        <v/>
      </c>
    </row>
    <row r="5905" spans="3:3" ht="15" customHeight="1">
      <c r="C5905" s="97" t="str">
        <f t="shared" ref="C5905:C5968" si="94">IF(B5905&lt;&gt;"",TEXT(WEEKDAY(B5905),"dddd"),"")</f>
        <v/>
      </c>
    </row>
    <row r="5906" spans="3:3" ht="15" customHeight="1">
      <c r="C5906" s="97" t="str">
        <f t="shared" si="94"/>
        <v/>
      </c>
    </row>
    <row r="5907" spans="3:3" ht="15" customHeight="1">
      <c r="C5907" s="97" t="str">
        <f t="shared" si="94"/>
        <v/>
      </c>
    </row>
    <row r="5908" spans="3:3" ht="15" customHeight="1">
      <c r="C5908" s="97" t="str">
        <f t="shared" si="94"/>
        <v/>
      </c>
    </row>
    <row r="5909" spans="3:3" ht="15" customHeight="1">
      <c r="C5909" s="97" t="str">
        <f t="shared" si="94"/>
        <v/>
      </c>
    </row>
    <row r="5910" spans="3:3" ht="15" customHeight="1">
      <c r="C5910" s="97" t="str">
        <f t="shared" si="94"/>
        <v/>
      </c>
    </row>
    <row r="5911" spans="3:3" ht="15" customHeight="1">
      <c r="C5911" s="97" t="str">
        <f t="shared" si="94"/>
        <v/>
      </c>
    </row>
    <row r="5912" spans="3:3" ht="15" customHeight="1">
      <c r="C5912" s="97" t="str">
        <f t="shared" si="94"/>
        <v/>
      </c>
    </row>
    <row r="5913" spans="3:3" ht="15" customHeight="1">
      <c r="C5913" s="97" t="str">
        <f t="shared" si="94"/>
        <v/>
      </c>
    </row>
    <row r="5914" spans="3:3" ht="15" customHeight="1">
      <c r="C5914" s="97" t="str">
        <f t="shared" si="94"/>
        <v/>
      </c>
    </row>
    <row r="5915" spans="3:3" ht="15" customHeight="1">
      <c r="C5915" s="97" t="str">
        <f t="shared" si="94"/>
        <v/>
      </c>
    </row>
    <row r="5916" spans="3:3" ht="15" customHeight="1">
      <c r="C5916" s="97" t="str">
        <f t="shared" si="94"/>
        <v/>
      </c>
    </row>
    <row r="5917" spans="3:3" ht="15" customHeight="1">
      <c r="C5917" s="97" t="str">
        <f t="shared" si="94"/>
        <v/>
      </c>
    </row>
    <row r="5918" spans="3:3" ht="15" customHeight="1">
      <c r="C5918" s="97" t="str">
        <f t="shared" si="94"/>
        <v/>
      </c>
    </row>
    <row r="5919" spans="3:3" ht="15" customHeight="1">
      <c r="C5919" s="97" t="str">
        <f t="shared" si="94"/>
        <v/>
      </c>
    </row>
    <row r="5920" spans="3:3" ht="15" customHeight="1">
      <c r="C5920" s="97" t="str">
        <f t="shared" si="94"/>
        <v/>
      </c>
    </row>
    <row r="5921" spans="3:3" ht="15" customHeight="1">
      <c r="C5921" s="97" t="str">
        <f t="shared" si="94"/>
        <v/>
      </c>
    </row>
    <row r="5922" spans="3:3" ht="15" customHeight="1">
      <c r="C5922" s="97" t="str">
        <f t="shared" si="94"/>
        <v/>
      </c>
    </row>
    <row r="5923" spans="3:3" ht="15" customHeight="1">
      <c r="C5923" s="97" t="str">
        <f t="shared" si="94"/>
        <v/>
      </c>
    </row>
    <row r="5924" spans="3:3" ht="15" customHeight="1">
      <c r="C5924" s="97" t="str">
        <f t="shared" si="94"/>
        <v/>
      </c>
    </row>
    <row r="5925" spans="3:3" ht="15" customHeight="1">
      <c r="C5925" s="97" t="str">
        <f t="shared" si="94"/>
        <v/>
      </c>
    </row>
    <row r="5926" spans="3:3" ht="15" customHeight="1">
      <c r="C5926" s="97" t="str">
        <f t="shared" si="94"/>
        <v/>
      </c>
    </row>
    <row r="5927" spans="3:3" ht="15" customHeight="1">
      <c r="C5927" s="97" t="str">
        <f t="shared" si="94"/>
        <v/>
      </c>
    </row>
    <row r="5928" spans="3:3" ht="15" customHeight="1">
      <c r="C5928" s="97" t="str">
        <f t="shared" si="94"/>
        <v/>
      </c>
    </row>
    <row r="5929" spans="3:3" ht="15" customHeight="1">
      <c r="C5929" s="97" t="str">
        <f t="shared" si="94"/>
        <v/>
      </c>
    </row>
    <row r="5930" spans="3:3" ht="15" customHeight="1">
      <c r="C5930" s="97" t="str">
        <f t="shared" si="94"/>
        <v/>
      </c>
    </row>
    <row r="5931" spans="3:3" ht="15" customHeight="1">
      <c r="C5931" s="97" t="str">
        <f t="shared" si="94"/>
        <v/>
      </c>
    </row>
    <row r="5932" spans="3:3" ht="15" customHeight="1">
      <c r="C5932" s="97" t="str">
        <f t="shared" si="94"/>
        <v/>
      </c>
    </row>
    <row r="5933" spans="3:3" ht="15" customHeight="1">
      <c r="C5933" s="97" t="str">
        <f t="shared" si="94"/>
        <v/>
      </c>
    </row>
    <row r="5934" spans="3:3" ht="15" customHeight="1">
      <c r="C5934" s="97" t="str">
        <f t="shared" si="94"/>
        <v/>
      </c>
    </row>
    <row r="5935" spans="3:3" ht="15" customHeight="1">
      <c r="C5935" s="97" t="str">
        <f t="shared" si="94"/>
        <v/>
      </c>
    </row>
    <row r="5936" spans="3:3" ht="15" customHeight="1">
      <c r="C5936" s="97" t="str">
        <f t="shared" si="94"/>
        <v/>
      </c>
    </row>
    <row r="5937" spans="3:3" ht="15" customHeight="1">
      <c r="C5937" s="97" t="str">
        <f t="shared" si="94"/>
        <v/>
      </c>
    </row>
    <row r="5938" spans="3:3" ht="15" customHeight="1">
      <c r="C5938" s="97" t="str">
        <f t="shared" si="94"/>
        <v/>
      </c>
    </row>
    <row r="5939" spans="3:3" ht="15" customHeight="1">
      <c r="C5939" s="97" t="str">
        <f t="shared" si="94"/>
        <v/>
      </c>
    </row>
    <row r="5940" spans="3:3" ht="15" customHeight="1">
      <c r="C5940" s="97" t="str">
        <f t="shared" si="94"/>
        <v/>
      </c>
    </row>
    <row r="5941" spans="3:3" ht="15" customHeight="1">
      <c r="C5941" s="97" t="str">
        <f t="shared" si="94"/>
        <v/>
      </c>
    </row>
    <row r="5942" spans="3:3" ht="15" customHeight="1">
      <c r="C5942" s="97" t="str">
        <f t="shared" si="94"/>
        <v/>
      </c>
    </row>
    <row r="5943" spans="3:3" ht="15" customHeight="1">
      <c r="C5943" s="97" t="str">
        <f t="shared" si="94"/>
        <v/>
      </c>
    </row>
    <row r="5944" spans="3:3" ht="15" customHeight="1">
      <c r="C5944" s="97" t="str">
        <f t="shared" si="94"/>
        <v/>
      </c>
    </row>
    <row r="5945" spans="3:3" ht="15" customHeight="1">
      <c r="C5945" s="97" t="str">
        <f t="shared" si="94"/>
        <v/>
      </c>
    </row>
    <row r="5946" spans="3:3" ht="15" customHeight="1">
      <c r="C5946" s="97" t="str">
        <f t="shared" si="94"/>
        <v/>
      </c>
    </row>
    <row r="5947" spans="3:3" ht="15" customHeight="1">
      <c r="C5947" s="97" t="str">
        <f t="shared" si="94"/>
        <v/>
      </c>
    </row>
    <row r="5948" spans="3:3" ht="15" customHeight="1">
      <c r="C5948" s="97" t="str">
        <f t="shared" si="94"/>
        <v/>
      </c>
    </row>
    <row r="5949" spans="3:3" ht="15" customHeight="1">
      <c r="C5949" s="97" t="str">
        <f t="shared" si="94"/>
        <v/>
      </c>
    </row>
    <row r="5950" spans="3:3" ht="15" customHeight="1">
      <c r="C5950" s="97" t="str">
        <f t="shared" si="94"/>
        <v/>
      </c>
    </row>
    <row r="5951" spans="3:3" ht="15" customHeight="1">
      <c r="C5951" s="97" t="str">
        <f t="shared" si="94"/>
        <v/>
      </c>
    </row>
    <row r="5952" spans="3:3" ht="15" customHeight="1">
      <c r="C5952" s="97" t="str">
        <f t="shared" si="94"/>
        <v/>
      </c>
    </row>
    <row r="5953" spans="3:3" ht="15" customHeight="1">
      <c r="C5953" s="97" t="str">
        <f t="shared" si="94"/>
        <v/>
      </c>
    </row>
    <row r="5954" spans="3:3" ht="15" customHeight="1">
      <c r="C5954" s="97" t="str">
        <f t="shared" si="94"/>
        <v/>
      </c>
    </row>
    <row r="5955" spans="3:3" ht="15" customHeight="1">
      <c r="C5955" s="97" t="str">
        <f t="shared" si="94"/>
        <v/>
      </c>
    </row>
    <row r="5956" spans="3:3" ht="15" customHeight="1">
      <c r="C5956" s="97" t="str">
        <f t="shared" si="94"/>
        <v/>
      </c>
    </row>
    <row r="5957" spans="3:3" ht="15" customHeight="1">
      <c r="C5957" s="97" t="str">
        <f t="shared" si="94"/>
        <v/>
      </c>
    </row>
    <row r="5958" spans="3:3" ht="15" customHeight="1">
      <c r="C5958" s="97" t="str">
        <f t="shared" si="94"/>
        <v/>
      </c>
    </row>
    <row r="5959" spans="3:3" ht="15" customHeight="1">
      <c r="C5959" s="97" t="str">
        <f t="shared" si="94"/>
        <v/>
      </c>
    </row>
    <row r="5960" spans="3:3" ht="15" customHeight="1">
      <c r="C5960" s="97" t="str">
        <f t="shared" si="94"/>
        <v/>
      </c>
    </row>
    <row r="5961" spans="3:3" ht="15" customHeight="1">
      <c r="C5961" s="97" t="str">
        <f t="shared" si="94"/>
        <v/>
      </c>
    </row>
    <row r="5962" spans="3:3" ht="15" customHeight="1">
      <c r="C5962" s="97" t="str">
        <f t="shared" si="94"/>
        <v/>
      </c>
    </row>
    <row r="5963" spans="3:3" ht="15" customHeight="1">
      <c r="C5963" s="97" t="str">
        <f t="shared" si="94"/>
        <v/>
      </c>
    </row>
    <row r="5964" spans="3:3" ht="15" customHeight="1">
      <c r="C5964" s="97" t="str">
        <f t="shared" si="94"/>
        <v/>
      </c>
    </row>
    <row r="5965" spans="3:3" ht="15" customHeight="1">
      <c r="C5965" s="97" t="str">
        <f t="shared" si="94"/>
        <v/>
      </c>
    </row>
    <row r="5966" spans="3:3" ht="15" customHeight="1">
      <c r="C5966" s="97" t="str">
        <f t="shared" si="94"/>
        <v/>
      </c>
    </row>
    <row r="5967" spans="3:3" ht="15" customHeight="1">
      <c r="C5967" s="97" t="str">
        <f t="shared" si="94"/>
        <v/>
      </c>
    </row>
    <row r="5968" spans="3:3" ht="15" customHeight="1">
      <c r="C5968" s="97" t="str">
        <f t="shared" si="94"/>
        <v/>
      </c>
    </row>
    <row r="5969" spans="3:3" ht="15" customHeight="1">
      <c r="C5969" s="97" t="str">
        <f t="shared" ref="C5969:C6032" si="95">IF(B5969&lt;&gt;"",TEXT(WEEKDAY(B5969),"dddd"),"")</f>
        <v/>
      </c>
    </row>
    <row r="5970" spans="3:3" ht="15" customHeight="1">
      <c r="C5970" s="97" t="str">
        <f t="shared" si="95"/>
        <v/>
      </c>
    </row>
    <row r="5971" spans="3:3" ht="15" customHeight="1">
      <c r="C5971" s="97" t="str">
        <f t="shared" si="95"/>
        <v/>
      </c>
    </row>
    <row r="5972" spans="3:3" ht="15" customHeight="1">
      <c r="C5972" s="97" t="str">
        <f t="shared" si="95"/>
        <v/>
      </c>
    </row>
    <row r="5973" spans="3:3" ht="15" customHeight="1">
      <c r="C5973" s="97" t="str">
        <f t="shared" si="95"/>
        <v/>
      </c>
    </row>
    <row r="5974" spans="3:3" ht="15" customHeight="1">
      <c r="C5974" s="97" t="str">
        <f t="shared" si="95"/>
        <v/>
      </c>
    </row>
    <row r="5975" spans="3:3" ht="15" customHeight="1">
      <c r="C5975" s="97" t="str">
        <f t="shared" si="95"/>
        <v/>
      </c>
    </row>
    <row r="5976" spans="3:3" ht="15" customHeight="1">
      <c r="C5976" s="97" t="str">
        <f t="shared" si="95"/>
        <v/>
      </c>
    </row>
    <row r="5977" spans="3:3" ht="15" customHeight="1">
      <c r="C5977" s="97" t="str">
        <f t="shared" si="95"/>
        <v/>
      </c>
    </row>
    <row r="5978" spans="3:3" ht="15" customHeight="1">
      <c r="C5978" s="97" t="str">
        <f t="shared" si="95"/>
        <v/>
      </c>
    </row>
    <row r="5979" spans="3:3" ht="15" customHeight="1">
      <c r="C5979" s="97" t="str">
        <f t="shared" si="95"/>
        <v/>
      </c>
    </row>
    <row r="5980" spans="3:3" ht="15" customHeight="1">
      <c r="C5980" s="97" t="str">
        <f t="shared" si="95"/>
        <v/>
      </c>
    </row>
    <row r="5981" spans="3:3" ht="15" customHeight="1">
      <c r="C5981" s="97" t="str">
        <f t="shared" si="95"/>
        <v/>
      </c>
    </row>
    <row r="5982" spans="3:3" ht="15" customHeight="1">
      <c r="C5982" s="97" t="str">
        <f t="shared" si="95"/>
        <v/>
      </c>
    </row>
    <row r="5983" spans="3:3" ht="15" customHeight="1">
      <c r="C5983" s="97" t="str">
        <f t="shared" si="95"/>
        <v/>
      </c>
    </row>
    <row r="5984" spans="3:3" ht="15" customHeight="1">
      <c r="C5984" s="97" t="str">
        <f t="shared" si="95"/>
        <v/>
      </c>
    </row>
    <row r="5985" spans="3:3" ht="15" customHeight="1">
      <c r="C5985" s="97" t="str">
        <f t="shared" si="95"/>
        <v/>
      </c>
    </row>
    <row r="5986" spans="3:3" ht="15" customHeight="1">
      <c r="C5986" s="97" t="str">
        <f t="shared" si="95"/>
        <v/>
      </c>
    </row>
    <row r="5987" spans="3:3" ht="15" customHeight="1">
      <c r="C5987" s="97" t="str">
        <f t="shared" si="95"/>
        <v/>
      </c>
    </row>
    <row r="5988" spans="3:3" ht="15" customHeight="1">
      <c r="C5988" s="97" t="str">
        <f t="shared" si="95"/>
        <v/>
      </c>
    </row>
    <row r="5989" spans="3:3" ht="15" customHeight="1">
      <c r="C5989" s="97" t="str">
        <f t="shared" si="95"/>
        <v/>
      </c>
    </row>
    <row r="5990" spans="3:3" ht="15" customHeight="1">
      <c r="C5990" s="97" t="str">
        <f t="shared" si="95"/>
        <v/>
      </c>
    </row>
    <row r="5991" spans="3:3" ht="15" customHeight="1">
      <c r="C5991" s="97" t="str">
        <f t="shared" si="95"/>
        <v/>
      </c>
    </row>
    <row r="5992" spans="3:3" ht="15" customHeight="1">
      <c r="C5992" s="97" t="str">
        <f t="shared" si="95"/>
        <v/>
      </c>
    </row>
    <row r="5993" spans="3:3" ht="15" customHeight="1">
      <c r="C5993" s="97" t="str">
        <f t="shared" si="95"/>
        <v/>
      </c>
    </row>
    <row r="5994" spans="3:3" ht="15" customHeight="1">
      <c r="C5994" s="97" t="str">
        <f t="shared" si="95"/>
        <v/>
      </c>
    </row>
    <row r="5995" spans="3:3" ht="15" customHeight="1">
      <c r="C5995" s="97" t="str">
        <f t="shared" si="95"/>
        <v/>
      </c>
    </row>
    <row r="5996" spans="3:3" ht="15" customHeight="1">
      <c r="C5996" s="97" t="str">
        <f t="shared" si="95"/>
        <v/>
      </c>
    </row>
    <row r="5997" spans="3:3" ht="15" customHeight="1">
      <c r="C5997" s="97" t="str">
        <f t="shared" si="95"/>
        <v/>
      </c>
    </row>
    <row r="5998" spans="3:3" ht="15" customHeight="1">
      <c r="C5998" s="97" t="str">
        <f t="shared" si="95"/>
        <v/>
      </c>
    </row>
    <row r="5999" spans="3:3" ht="15" customHeight="1">
      <c r="C5999" s="97" t="str">
        <f t="shared" si="95"/>
        <v/>
      </c>
    </row>
    <row r="6000" spans="3:3" ht="15" customHeight="1">
      <c r="C6000" s="97" t="str">
        <f t="shared" si="95"/>
        <v/>
      </c>
    </row>
    <row r="6001" spans="3:3" ht="15" customHeight="1">
      <c r="C6001" s="97" t="str">
        <f t="shared" si="95"/>
        <v/>
      </c>
    </row>
    <row r="6002" spans="3:3" ht="15" customHeight="1">
      <c r="C6002" s="97" t="str">
        <f t="shared" si="95"/>
        <v/>
      </c>
    </row>
    <row r="6003" spans="3:3" ht="15" customHeight="1">
      <c r="C6003" s="97" t="str">
        <f t="shared" si="95"/>
        <v/>
      </c>
    </row>
    <row r="6004" spans="3:3" ht="15" customHeight="1">
      <c r="C6004" s="97" t="str">
        <f t="shared" si="95"/>
        <v/>
      </c>
    </row>
    <row r="6005" spans="3:3" ht="15" customHeight="1">
      <c r="C6005" s="97" t="str">
        <f t="shared" si="95"/>
        <v/>
      </c>
    </row>
    <row r="6006" spans="3:3" ht="15" customHeight="1">
      <c r="C6006" s="97" t="str">
        <f t="shared" si="95"/>
        <v/>
      </c>
    </row>
    <row r="6007" spans="3:3" ht="15" customHeight="1">
      <c r="C6007" s="97" t="str">
        <f t="shared" si="95"/>
        <v/>
      </c>
    </row>
    <row r="6008" spans="3:3" ht="15" customHeight="1">
      <c r="C6008" s="97" t="str">
        <f t="shared" si="95"/>
        <v/>
      </c>
    </row>
    <row r="6009" spans="3:3" ht="15" customHeight="1">
      <c r="C6009" s="97" t="str">
        <f t="shared" si="95"/>
        <v/>
      </c>
    </row>
    <row r="6010" spans="3:3" ht="15" customHeight="1">
      <c r="C6010" s="97" t="str">
        <f t="shared" si="95"/>
        <v/>
      </c>
    </row>
    <row r="6011" spans="3:3" ht="15" customHeight="1">
      <c r="C6011" s="97" t="str">
        <f t="shared" si="95"/>
        <v/>
      </c>
    </row>
    <row r="6012" spans="3:3" ht="15" customHeight="1">
      <c r="C6012" s="97" t="str">
        <f t="shared" si="95"/>
        <v/>
      </c>
    </row>
    <row r="6013" spans="3:3" ht="15" customHeight="1">
      <c r="C6013" s="97" t="str">
        <f t="shared" si="95"/>
        <v/>
      </c>
    </row>
    <row r="6014" spans="3:3" ht="15" customHeight="1">
      <c r="C6014" s="97" t="str">
        <f t="shared" si="95"/>
        <v/>
      </c>
    </row>
    <row r="6015" spans="3:3" ht="15" customHeight="1">
      <c r="C6015" s="97" t="str">
        <f t="shared" si="95"/>
        <v/>
      </c>
    </row>
    <row r="6016" spans="3:3" ht="15" customHeight="1">
      <c r="C6016" s="97" t="str">
        <f t="shared" si="95"/>
        <v/>
      </c>
    </row>
    <row r="6017" spans="3:3" ht="15" customHeight="1">
      <c r="C6017" s="97" t="str">
        <f t="shared" si="95"/>
        <v/>
      </c>
    </row>
    <row r="6018" spans="3:3" ht="15" customHeight="1">
      <c r="C6018" s="97" t="str">
        <f t="shared" si="95"/>
        <v/>
      </c>
    </row>
    <row r="6019" spans="3:3" ht="15" customHeight="1">
      <c r="C6019" s="97" t="str">
        <f t="shared" si="95"/>
        <v/>
      </c>
    </row>
    <row r="6020" spans="3:3" ht="15" customHeight="1">
      <c r="C6020" s="97" t="str">
        <f t="shared" si="95"/>
        <v/>
      </c>
    </row>
    <row r="6021" spans="3:3" ht="15" customHeight="1">
      <c r="C6021" s="97" t="str">
        <f t="shared" si="95"/>
        <v/>
      </c>
    </row>
    <row r="6022" spans="3:3" ht="15" customHeight="1">
      <c r="C6022" s="97" t="str">
        <f t="shared" si="95"/>
        <v/>
      </c>
    </row>
    <row r="6023" spans="3:3" ht="15" customHeight="1">
      <c r="C6023" s="97" t="str">
        <f t="shared" si="95"/>
        <v/>
      </c>
    </row>
    <row r="6024" spans="3:3" ht="15" customHeight="1">
      <c r="C6024" s="97" t="str">
        <f t="shared" si="95"/>
        <v/>
      </c>
    </row>
    <row r="6025" spans="3:3" ht="15" customHeight="1">
      <c r="C6025" s="97" t="str">
        <f t="shared" si="95"/>
        <v/>
      </c>
    </row>
    <row r="6026" spans="3:3" ht="15" customHeight="1">
      <c r="C6026" s="97" t="str">
        <f t="shared" si="95"/>
        <v/>
      </c>
    </row>
    <row r="6027" spans="3:3" ht="15" customHeight="1">
      <c r="C6027" s="97" t="str">
        <f t="shared" si="95"/>
        <v/>
      </c>
    </row>
    <row r="6028" spans="3:3" ht="15" customHeight="1">
      <c r="C6028" s="97" t="str">
        <f t="shared" si="95"/>
        <v/>
      </c>
    </row>
    <row r="6029" spans="3:3" ht="15" customHeight="1">
      <c r="C6029" s="97" t="str">
        <f t="shared" si="95"/>
        <v/>
      </c>
    </row>
    <row r="6030" spans="3:3" ht="15" customHeight="1">
      <c r="C6030" s="97" t="str">
        <f t="shared" si="95"/>
        <v/>
      </c>
    </row>
    <row r="6031" spans="3:3" ht="15" customHeight="1">
      <c r="C6031" s="97" t="str">
        <f t="shared" si="95"/>
        <v/>
      </c>
    </row>
    <row r="6032" spans="3:3" ht="15" customHeight="1">
      <c r="C6032" s="97" t="str">
        <f t="shared" si="95"/>
        <v/>
      </c>
    </row>
    <row r="6033" spans="3:3" ht="15" customHeight="1">
      <c r="C6033" s="97" t="str">
        <f t="shared" ref="C6033:C6096" si="96">IF(B6033&lt;&gt;"",TEXT(WEEKDAY(B6033),"dddd"),"")</f>
        <v/>
      </c>
    </row>
    <row r="6034" spans="3:3" ht="15" customHeight="1">
      <c r="C6034" s="97" t="str">
        <f t="shared" si="96"/>
        <v/>
      </c>
    </row>
    <row r="6035" spans="3:3" ht="15" customHeight="1">
      <c r="C6035" s="97" t="str">
        <f t="shared" si="96"/>
        <v/>
      </c>
    </row>
    <row r="6036" spans="3:3" ht="15" customHeight="1">
      <c r="C6036" s="97" t="str">
        <f t="shared" si="96"/>
        <v/>
      </c>
    </row>
    <row r="6037" spans="3:3" ht="15" customHeight="1">
      <c r="C6037" s="97" t="str">
        <f t="shared" si="96"/>
        <v/>
      </c>
    </row>
    <row r="6038" spans="3:3" ht="15" customHeight="1">
      <c r="C6038" s="97" t="str">
        <f t="shared" si="96"/>
        <v/>
      </c>
    </row>
    <row r="6039" spans="3:3" ht="15" customHeight="1">
      <c r="C6039" s="97" t="str">
        <f t="shared" si="96"/>
        <v/>
      </c>
    </row>
    <row r="6040" spans="3:3" ht="15" customHeight="1">
      <c r="C6040" s="97" t="str">
        <f t="shared" si="96"/>
        <v/>
      </c>
    </row>
    <row r="6041" spans="3:3" ht="15" customHeight="1">
      <c r="C6041" s="97" t="str">
        <f t="shared" si="96"/>
        <v/>
      </c>
    </row>
    <row r="6042" spans="3:3" ht="15" customHeight="1">
      <c r="C6042" s="97" t="str">
        <f t="shared" si="96"/>
        <v/>
      </c>
    </row>
    <row r="6043" spans="3:3" ht="15" customHeight="1">
      <c r="C6043" s="97" t="str">
        <f t="shared" si="96"/>
        <v/>
      </c>
    </row>
    <row r="6044" spans="3:3" ht="15" customHeight="1">
      <c r="C6044" s="97" t="str">
        <f t="shared" si="96"/>
        <v/>
      </c>
    </row>
    <row r="6045" spans="3:3" ht="15" customHeight="1">
      <c r="C6045" s="97" t="str">
        <f t="shared" si="96"/>
        <v/>
      </c>
    </row>
    <row r="6046" spans="3:3" ht="15" customHeight="1">
      <c r="C6046" s="97" t="str">
        <f t="shared" si="96"/>
        <v/>
      </c>
    </row>
    <row r="6047" spans="3:3" ht="15" customHeight="1">
      <c r="C6047" s="97" t="str">
        <f t="shared" si="96"/>
        <v/>
      </c>
    </row>
    <row r="6048" spans="3:3" ht="15" customHeight="1">
      <c r="C6048" s="97" t="str">
        <f t="shared" si="96"/>
        <v/>
      </c>
    </row>
    <row r="6049" spans="3:3" ht="15" customHeight="1">
      <c r="C6049" s="97" t="str">
        <f t="shared" si="96"/>
        <v/>
      </c>
    </row>
    <row r="6050" spans="3:3" ht="15" customHeight="1">
      <c r="C6050" s="97" t="str">
        <f t="shared" si="96"/>
        <v/>
      </c>
    </row>
    <row r="6051" spans="3:3" ht="15" customHeight="1">
      <c r="C6051" s="97" t="str">
        <f t="shared" si="96"/>
        <v/>
      </c>
    </row>
    <row r="6052" spans="3:3" ht="15" customHeight="1">
      <c r="C6052" s="97" t="str">
        <f t="shared" si="96"/>
        <v/>
      </c>
    </row>
    <row r="6053" spans="3:3" ht="15" customHeight="1">
      <c r="C6053" s="97" t="str">
        <f t="shared" si="96"/>
        <v/>
      </c>
    </row>
    <row r="6054" spans="3:3" ht="15" customHeight="1">
      <c r="C6054" s="97" t="str">
        <f t="shared" si="96"/>
        <v/>
      </c>
    </row>
    <row r="6055" spans="3:3" ht="15" customHeight="1">
      <c r="C6055" s="97" t="str">
        <f t="shared" si="96"/>
        <v/>
      </c>
    </row>
    <row r="6056" spans="3:3" ht="15" customHeight="1">
      <c r="C6056" s="97" t="str">
        <f t="shared" si="96"/>
        <v/>
      </c>
    </row>
    <row r="6057" spans="3:3" ht="15" customHeight="1">
      <c r="C6057" s="97" t="str">
        <f t="shared" si="96"/>
        <v/>
      </c>
    </row>
    <row r="6058" spans="3:3" ht="15" customHeight="1">
      <c r="C6058" s="97" t="str">
        <f t="shared" si="96"/>
        <v/>
      </c>
    </row>
    <row r="6059" spans="3:3" ht="15" customHeight="1">
      <c r="C6059" s="97" t="str">
        <f t="shared" si="96"/>
        <v/>
      </c>
    </row>
    <row r="6060" spans="3:3" ht="15" customHeight="1">
      <c r="C6060" s="97" t="str">
        <f t="shared" si="96"/>
        <v/>
      </c>
    </row>
    <row r="6061" spans="3:3" ht="15" customHeight="1">
      <c r="C6061" s="97" t="str">
        <f t="shared" si="96"/>
        <v/>
      </c>
    </row>
    <row r="6062" spans="3:3" ht="15" customHeight="1">
      <c r="C6062" s="97" t="str">
        <f t="shared" si="96"/>
        <v/>
      </c>
    </row>
    <row r="6063" spans="3:3" ht="15" customHeight="1">
      <c r="C6063" s="97" t="str">
        <f t="shared" si="96"/>
        <v/>
      </c>
    </row>
    <row r="6064" spans="3:3" ht="15" customHeight="1">
      <c r="C6064" s="97" t="str">
        <f t="shared" si="96"/>
        <v/>
      </c>
    </row>
    <row r="6065" spans="3:3" ht="15" customHeight="1">
      <c r="C6065" s="97" t="str">
        <f t="shared" si="96"/>
        <v/>
      </c>
    </row>
    <row r="6066" spans="3:3" ht="15" customHeight="1">
      <c r="C6066" s="97" t="str">
        <f t="shared" si="96"/>
        <v/>
      </c>
    </row>
    <row r="6067" spans="3:3" ht="15" customHeight="1">
      <c r="C6067" s="97" t="str">
        <f t="shared" si="96"/>
        <v/>
      </c>
    </row>
    <row r="6068" spans="3:3" ht="15" customHeight="1">
      <c r="C6068" s="97" t="str">
        <f t="shared" si="96"/>
        <v/>
      </c>
    </row>
    <row r="6069" spans="3:3" ht="15" customHeight="1">
      <c r="C6069" s="97" t="str">
        <f t="shared" si="96"/>
        <v/>
      </c>
    </row>
    <row r="6070" spans="3:3" ht="15" customHeight="1">
      <c r="C6070" s="97" t="str">
        <f t="shared" si="96"/>
        <v/>
      </c>
    </row>
    <row r="6071" spans="3:3" ht="15" customHeight="1">
      <c r="C6071" s="97" t="str">
        <f t="shared" si="96"/>
        <v/>
      </c>
    </row>
    <row r="6072" spans="3:3" ht="15" customHeight="1">
      <c r="C6072" s="97" t="str">
        <f t="shared" si="96"/>
        <v/>
      </c>
    </row>
    <row r="6073" spans="3:3" ht="15" customHeight="1">
      <c r="C6073" s="97" t="str">
        <f t="shared" si="96"/>
        <v/>
      </c>
    </row>
    <row r="6074" spans="3:3" ht="15" customHeight="1">
      <c r="C6074" s="97" t="str">
        <f t="shared" si="96"/>
        <v/>
      </c>
    </row>
    <row r="6075" spans="3:3" ht="15" customHeight="1">
      <c r="C6075" s="97" t="str">
        <f t="shared" si="96"/>
        <v/>
      </c>
    </row>
    <row r="6076" spans="3:3" ht="15" customHeight="1">
      <c r="C6076" s="97" t="str">
        <f t="shared" si="96"/>
        <v/>
      </c>
    </row>
    <row r="6077" spans="3:3" ht="15" customHeight="1">
      <c r="C6077" s="97" t="str">
        <f t="shared" si="96"/>
        <v/>
      </c>
    </row>
    <row r="6078" spans="3:3" ht="15" customHeight="1">
      <c r="C6078" s="97" t="str">
        <f t="shared" si="96"/>
        <v/>
      </c>
    </row>
    <row r="6079" spans="3:3" ht="15" customHeight="1">
      <c r="C6079" s="97" t="str">
        <f t="shared" si="96"/>
        <v/>
      </c>
    </row>
    <row r="6080" spans="3:3" ht="15" customHeight="1">
      <c r="C6080" s="97" t="str">
        <f t="shared" si="96"/>
        <v/>
      </c>
    </row>
    <row r="6081" spans="3:3" ht="15" customHeight="1">
      <c r="C6081" s="97" t="str">
        <f t="shared" si="96"/>
        <v/>
      </c>
    </row>
    <row r="6082" spans="3:3" ht="15" customHeight="1">
      <c r="C6082" s="97" t="str">
        <f t="shared" si="96"/>
        <v/>
      </c>
    </row>
    <row r="6083" spans="3:3" ht="15" customHeight="1">
      <c r="C6083" s="97" t="str">
        <f t="shared" si="96"/>
        <v/>
      </c>
    </row>
    <row r="6084" spans="3:3" ht="15" customHeight="1">
      <c r="C6084" s="97" t="str">
        <f t="shared" si="96"/>
        <v/>
      </c>
    </row>
    <row r="6085" spans="3:3" ht="15" customHeight="1">
      <c r="C6085" s="97" t="str">
        <f t="shared" si="96"/>
        <v/>
      </c>
    </row>
    <row r="6086" spans="3:3" ht="15" customHeight="1">
      <c r="C6086" s="97" t="str">
        <f t="shared" si="96"/>
        <v/>
      </c>
    </row>
    <row r="6087" spans="3:3" ht="15" customHeight="1">
      <c r="C6087" s="97" t="str">
        <f t="shared" si="96"/>
        <v/>
      </c>
    </row>
    <row r="6088" spans="3:3" ht="15" customHeight="1">
      <c r="C6088" s="97" t="str">
        <f t="shared" si="96"/>
        <v/>
      </c>
    </row>
    <row r="6089" spans="3:3" ht="15" customHeight="1">
      <c r="C6089" s="97" t="str">
        <f t="shared" si="96"/>
        <v/>
      </c>
    </row>
    <row r="6090" spans="3:3" ht="15" customHeight="1">
      <c r="C6090" s="97" t="str">
        <f t="shared" si="96"/>
        <v/>
      </c>
    </row>
    <row r="6091" spans="3:3" ht="15" customHeight="1">
      <c r="C6091" s="97" t="str">
        <f t="shared" si="96"/>
        <v/>
      </c>
    </row>
    <row r="6092" spans="3:3" ht="15" customHeight="1">
      <c r="C6092" s="97" t="str">
        <f t="shared" si="96"/>
        <v/>
      </c>
    </row>
    <row r="6093" spans="3:3" ht="15" customHeight="1">
      <c r="C6093" s="97" t="str">
        <f t="shared" si="96"/>
        <v/>
      </c>
    </row>
    <row r="6094" spans="3:3" ht="15" customHeight="1">
      <c r="C6094" s="97" t="str">
        <f t="shared" si="96"/>
        <v/>
      </c>
    </row>
    <row r="6095" spans="3:3" ht="15" customHeight="1">
      <c r="C6095" s="97" t="str">
        <f t="shared" si="96"/>
        <v/>
      </c>
    </row>
    <row r="6096" spans="3:3" ht="15" customHeight="1">
      <c r="C6096" s="97" t="str">
        <f t="shared" si="96"/>
        <v/>
      </c>
    </row>
    <row r="6097" spans="3:3" ht="15" customHeight="1">
      <c r="C6097" s="97" t="str">
        <f t="shared" ref="C6097:C6160" si="97">IF(B6097&lt;&gt;"",TEXT(WEEKDAY(B6097),"dddd"),"")</f>
        <v/>
      </c>
    </row>
    <row r="6098" spans="3:3" ht="15" customHeight="1">
      <c r="C6098" s="97" t="str">
        <f t="shared" si="97"/>
        <v/>
      </c>
    </row>
    <row r="6099" spans="3:3" ht="15" customHeight="1">
      <c r="C6099" s="97" t="str">
        <f t="shared" si="97"/>
        <v/>
      </c>
    </row>
    <row r="6100" spans="3:3" ht="15" customHeight="1">
      <c r="C6100" s="97" t="str">
        <f t="shared" si="97"/>
        <v/>
      </c>
    </row>
    <row r="6101" spans="3:3" ht="15" customHeight="1">
      <c r="C6101" s="97" t="str">
        <f t="shared" si="97"/>
        <v/>
      </c>
    </row>
    <row r="6102" spans="3:3" ht="15" customHeight="1">
      <c r="C6102" s="97" t="str">
        <f t="shared" si="97"/>
        <v/>
      </c>
    </row>
    <row r="6103" spans="3:3" ht="15" customHeight="1">
      <c r="C6103" s="97" t="str">
        <f t="shared" si="97"/>
        <v/>
      </c>
    </row>
    <row r="6104" spans="3:3" ht="15" customHeight="1">
      <c r="C6104" s="97" t="str">
        <f t="shared" si="97"/>
        <v/>
      </c>
    </row>
    <row r="6105" spans="3:3" ht="15" customHeight="1">
      <c r="C6105" s="97" t="str">
        <f t="shared" si="97"/>
        <v/>
      </c>
    </row>
    <row r="6106" spans="3:3" ht="15" customHeight="1">
      <c r="C6106" s="97" t="str">
        <f t="shared" si="97"/>
        <v/>
      </c>
    </row>
    <row r="6107" spans="3:3" ht="15" customHeight="1">
      <c r="C6107" s="97" t="str">
        <f t="shared" si="97"/>
        <v/>
      </c>
    </row>
    <row r="6108" spans="3:3" ht="15" customHeight="1">
      <c r="C6108" s="97" t="str">
        <f t="shared" si="97"/>
        <v/>
      </c>
    </row>
    <row r="6109" spans="3:3" ht="15" customHeight="1">
      <c r="C6109" s="97" t="str">
        <f t="shared" si="97"/>
        <v/>
      </c>
    </row>
    <row r="6110" spans="3:3" ht="15" customHeight="1">
      <c r="C6110" s="97" t="str">
        <f t="shared" si="97"/>
        <v/>
      </c>
    </row>
    <row r="6111" spans="3:3" ht="15" customHeight="1">
      <c r="C6111" s="97" t="str">
        <f t="shared" si="97"/>
        <v/>
      </c>
    </row>
    <row r="6112" spans="3:3" ht="15" customHeight="1">
      <c r="C6112" s="97" t="str">
        <f t="shared" si="97"/>
        <v/>
      </c>
    </row>
    <row r="6113" spans="3:3" ht="15" customHeight="1">
      <c r="C6113" s="97" t="str">
        <f t="shared" si="97"/>
        <v/>
      </c>
    </row>
    <row r="6114" spans="3:3" ht="15" customHeight="1">
      <c r="C6114" s="97" t="str">
        <f t="shared" si="97"/>
        <v/>
      </c>
    </row>
    <row r="6115" spans="3:3" ht="15" customHeight="1">
      <c r="C6115" s="97" t="str">
        <f t="shared" si="97"/>
        <v/>
      </c>
    </row>
    <row r="6116" spans="3:3" ht="15" customHeight="1">
      <c r="C6116" s="97" t="str">
        <f t="shared" si="97"/>
        <v/>
      </c>
    </row>
    <row r="6117" spans="3:3" ht="15" customHeight="1">
      <c r="C6117" s="97" t="str">
        <f t="shared" si="97"/>
        <v/>
      </c>
    </row>
    <row r="6118" spans="3:3" ht="15" customHeight="1">
      <c r="C6118" s="97" t="str">
        <f t="shared" si="97"/>
        <v/>
      </c>
    </row>
    <row r="6119" spans="3:3" ht="15" customHeight="1">
      <c r="C6119" s="97" t="str">
        <f t="shared" si="97"/>
        <v/>
      </c>
    </row>
    <row r="6120" spans="3:3" ht="15" customHeight="1">
      <c r="C6120" s="97" t="str">
        <f t="shared" si="97"/>
        <v/>
      </c>
    </row>
    <row r="6121" spans="3:3" ht="15" customHeight="1">
      <c r="C6121" s="97" t="str">
        <f t="shared" si="97"/>
        <v/>
      </c>
    </row>
    <row r="6122" spans="3:3" ht="15" customHeight="1">
      <c r="C6122" s="97" t="str">
        <f t="shared" si="97"/>
        <v/>
      </c>
    </row>
    <row r="6123" spans="3:3" ht="15" customHeight="1">
      <c r="C6123" s="97" t="str">
        <f t="shared" si="97"/>
        <v/>
      </c>
    </row>
    <row r="6124" spans="3:3" ht="15" customHeight="1">
      <c r="C6124" s="97" t="str">
        <f t="shared" si="97"/>
        <v/>
      </c>
    </row>
    <row r="6125" spans="3:3" ht="15" customHeight="1">
      <c r="C6125" s="97" t="str">
        <f t="shared" si="97"/>
        <v/>
      </c>
    </row>
    <row r="6126" spans="3:3" ht="15" customHeight="1">
      <c r="C6126" s="97" t="str">
        <f t="shared" si="97"/>
        <v/>
      </c>
    </row>
    <row r="6127" spans="3:3" ht="15" customHeight="1">
      <c r="C6127" s="97" t="str">
        <f t="shared" si="97"/>
        <v/>
      </c>
    </row>
    <row r="6128" spans="3:3" ht="15" customHeight="1">
      <c r="C6128" s="97" t="str">
        <f t="shared" si="97"/>
        <v/>
      </c>
    </row>
    <row r="6129" spans="3:3" ht="15" customHeight="1">
      <c r="C6129" s="97" t="str">
        <f t="shared" si="97"/>
        <v/>
      </c>
    </row>
    <row r="6130" spans="3:3" ht="15" customHeight="1">
      <c r="C6130" s="97" t="str">
        <f t="shared" si="97"/>
        <v/>
      </c>
    </row>
    <row r="6131" spans="3:3" ht="15" customHeight="1">
      <c r="C6131" s="97" t="str">
        <f t="shared" si="97"/>
        <v/>
      </c>
    </row>
    <row r="6132" spans="3:3" ht="15" customHeight="1">
      <c r="C6132" s="97" t="str">
        <f t="shared" si="97"/>
        <v/>
      </c>
    </row>
    <row r="6133" spans="3:3" ht="15" customHeight="1">
      <c r="C6133" s="97" t="str">
        <f t="shared" si="97"/>
        <v/>
      </c>
    </row>
    <row r="6134" spans="3:3" ht="15" customHeight="1">
      <c r="C6134" s="97" t="str">
        <f t="shared" si="97"/>
        <v/>
      </c>
    </row>
    <row r="6135" spans="3:3" ht="15" customHeight="1">
      <c r="C6135" s="97" t="str">
        <f t="shared" si="97"/>
        <v/>
      </c>
    </row>
    <row r="6136" spans="3:3" ht="15" customHeight="1">
      <c r="C6136" s="97" t="str">
        <f t="shared" si="97"/>
        <v/>
      </c>
    </row>
    <row r="6137" spans="3:3" ht="15" customHeight="1">
      <c r="C6137" s="97" t="str">
        <f t="shared" si="97"/>
        <v/>
      </c>
    </row>
    <row r="6138" spans="3:3" ht="15" customHeight="1">
      <c r="C6138" s="97" t="str">
        <f t="shared" si="97"/>
        <v/>
      </c>
    </row>
    <row r="6139" spans="3:3" ht="15" customHeight="1">
      <c r="C6139" s="97" t="str">
        <f t="shared" si="97"/>
        <v/>
      </c>
    </row>
    <row r="6140" spans="3:3" ht="15" customHeight="1">
      <c r="C6140" s="97" t="str">
        <f t="shared" si="97"/>
        <v/>
      </c>
    </row>
    <row r="6141" spans="3:3" ht="15" customHeight="1">
      <c r="C6141" s="97" t="str">
        <f t="shared" si="97"/>
        <v/>
      </c>
    </row>
    <row r="6142" spans="3:3" ht="15" customHeight="1">
      <c r="C6142" s="97" t="str">
        <f t="shared" si="97"/>
        <v/>
      </c>
    </row>
    <row r="6143" spans="3:3" ht="15" customHeight="1">
      <c r="C6143" s="97" t="str">
        <f t="shared" si="97"/>
        <v/>
      </c>
    </row>
    <row r="6144" spans="3:3" ht="15" customHeight="1">
      <c r="C6144" s="97" t="str">
        <f t="shared" si="97"/>
        <v/>
      </c>
    </row>
    <row r="6145" spans="3:3" ht="15" customHeight="1">
      <c r="C6145" s="97" t="str">
        <f t="shared" si="97"/>
        <v/>
      </c>
    </row>
    <row r="6146" spans="3:3" ht="15" customHeight="1">
      <c r="C6146" s="97" t="str">
        <f t="shared" si="97"/>
        <v/>
      </c>
    </row>
    <row r="6147" spans="3:3" ht="15" customHeight="1">
      <c r="C6147" s="97" t="str">
        <f t="shared" si="97"/>
        <v/>
      </c>
    </row>
    <row r="6148" spans="3:3" ht="15" customHeight="1">
      <c r="C6148" s="97" t="str">
        <f t="shared" si="97"/>
        <v/>
      </c>
    </row>
    <row r="6149" spans="3:3" ht="15" customHeight="1">
      <c r="C6149" s="97" t="str">
        <f t="shared" si="97"/>
        <v/>
      </c>
    </row>
    <row r="6150" spans="3:3" ht="15" customHeight="1">
      <c r="C6150" s="97" t="str">
        <f t="shared" si="97"/>
        <v/>
      </c>
    </row>
    <row r="6151" spans="3:3" ht="15" customHeight="1">
      <c r="C6151" s="97" t="str">
        <f t="shared" si="97"/>
        <v/>
      </c>
    </row>
    <row r="6152" spans="3:3" ht="15" customHeight="1">
      <c r="C6152" s="97" t="str">
        <f t="shared" si="97"/>
        <v/>
      </c>
    </row>
    <row r="6153" spans="3:3" ht="15" customHeight="1">
      <c r="C6153" s="97" t="str">
        <f t="shared" si="97"/>
        <v/>
      </c>
    </row>
    <row r="6154" spans="3:3" ht="15" customHeight="1">
      <c r="C6154" s="97" t="str">
        <f t="shared" si="97"/>
        <v/>
      </c>
    </row>
    <row r="6155" spans="3:3" ht="15" customHeight="1">
      <c r="C6155" s="97" t="str">
        <f t="shared" si="97"/>
        <v/>
      </c>
    </row>
    <row r="6156" spans="3:3" ht="15" customHeight="1">
      <c r="C6156" s="97" t="str">
        <f t="shared" si="97"/>
        <v/>
      </c>
    </row>
    <row r="6157" spans="3:3" ht="15" customHeight="1">
      <c r="C6157" s="97" t="str">
        <f t="shared" si="97"/>
        <v/>
      </c>
    </row>
    <row r="6158" spans="3:3" ht="15" customHeight="1">
      <c r="C6158" s="97" t="str">
        <f t="shared" si="97"/>
        <v/>
      </c>
    </row>
    <row r="6159" spans="3:3" ht="15" customHeight="1">
      <c r="C6159" s="97" t="str">
        <f t="shared" si="97"/>
        <v/>
      </c>
    </row>
    <row r="6160" spans="3:3" ht="15" customHeight="1">
      <c r="C6160" s="97" t="str">
        <f t="shared" si="97"/>
        <v/>
      </c>
    </row>
    <row r="6161" spans="3:3" ht="15" customHeight="1">
      <c r="C6161" s="97" t="str">
        <f t="shared" ref="C6161:C6224" si="98">IF(B6161&lt;&gt;"",TEXT(WEEKDAY(B6161),"dddd"),"")</f>
        <v/>
      </c>
    </row>
    <row r="6162" spans="3:3" ht="15" customHeight="1">
      <c r="C6162" s="97" t="str">
        <f t="shared" si="98"/>
        <v/>
      </c>
    </row>
    <row r="6163" spans="3:3" ht="15" customHeight="1">
      <c r="C6163" s="97" t="str">
        <f t="shared" si="98"/>
        <v/>
      </c>
    </row>
    <row r="6164" spans="3:3" ht="15" customHeight="1">
      <c r="C6164" s="97" t="str">
        <f t="shared" si="98"/>
        <v/>
      </c>
    </row>
    <row r="6165" spans="3:3" ht="15" customHeight="1">
      <c r="C6165" s="97" t="str">
        <f t="shared" si="98"/>
        <v/>
      </c>
    </row>
    <row r="6166" spans="3:3" ht="15" customHeight="1">
      <c r="C6166" s="97" t="str">
        <f t="shared" si="98"/>
        <v/>
      </c>
    </row>
    <row r="6167" spans="3:3" ht="15" customHeight="1">
      <c r="C6167" s="97" t="str">
        <f t="shared" si="98"/>
        <v/>
      </c>
    </row>
    <row r="6168" spans="3:3" ht="15" customHeight="1">
      <c r="C6168" s="97" t="str">
        <f t="shared" si="98"/>
        <v/>
      </c>
    </row>
    <row r="6169" spans="3:3" ht="15" customHeight="1">
      <c r="C6169" s="97" t="str">
        <f t="shared" si="98"/>
        <v/>
      </c>
    </row>
    <row r="6170" spans="3:3" ht="15" customHeight="1">
      <c r="C6170" s="97" t="str">
        <f t="shared" si="98"/>
        <v/>
      </c>
    </row>
    <row r="6171" spans="3:3" ht="15" customHeight="1">
      <c r="C6171" s="97" t="str">
        <f t="shared" si="98"/>
        <v/>
      </c>
    </row>
    <row r="6172" spans="3:3" ht="15" customHeight="1">
      <c r="C6172" s="97" t="str">
        <f t="shared" si="98"/>
        <v/>
      </c>
    </row>
    <row r="6173" spans="3:3" ht="15" customHeight="1">
      <c r="C6173" s="97" t="str">
        <f t="shared" si="98"/>
        <v/>
      </c>
    </row>
    <row r="6174" spans="3:3" ht="15" customHeight="1">
      <c r="C6174" s="97" t="str">
        <f t="shared" si="98"/>
        <v/>
      </c>
    </row>
    <row r="6175" spans="3:3" ht="15" customHeight="1">
      <c r="C6175" s="97" t="str">
        <f t="shared" si="98"/>
        <v/>
      </c>
    </row>
    <row r="6176" spans="3:3" ht="15" customHeight="1">
      <c r="C6176" s="97" t="str">
        <f t="shared" si="98"/>
        <v/>
      </c>
    </row>
    <row r="6177" spans="3:3" ht="15" customHeight="1">
      <c r="C6177" s="97" t="str">
        <f t="shared" si="98"/>
        <v/>
      </c>
    </row>
    <row r="6178" spans="3:3" ht="15" customHeight="1">
      <c r="C6178" s="97" t="str">
        <f t="shared" si="98"/>
        <v/>
      </c>
    </row>
    <row r="6179" spans="3:3" ht="15" customHeight="1">
      <c r="C6179" s="97" t="str">
        <f t="shared" si="98"/>
        <v/>
      </c>
    </row>
    <row r="6180" spans="3:3" ht="15" customHeight="1">
      <c r="C6180" s="97" t="str">
        <f t="shared" si="98"/>
        <v/>
      </c>
    </row>
    <row r="6181" spans="3:3" ht="15" customHeight="1">
      <c r="C6181" s="97" t="str">
        <f t="shared" si="98"/>
        <v/>
      </c>
    </row>
    <row r="6182" spans="3:3" ht="15" customHeight="1">
      <c r="C6182" s="97" t="str">
        <f t="shared" si="98"/>
        <v/>
      </c>
    </row>
    <row r="6183" spans="3:3" ht="15" customHeight="1">
      <c r="C6183" s="97" t="str">
        <f t="shared" si="98"/>
        <v/>
      </c>
    </row>
    <row r="6184" spans="3:3" ht="15" customHeight="1">
      <c r="C6184" s="97" t="str">
        <f t="shared" si="98"/>
        <v/>
      </c>
    </row>
    <row r="6185" spans="3:3" ht="15" customHeight="1">
      <c r="C6185" s="97" t="str">
        <f t="shared" si="98"/>
        <v/>
      </c>
    </row>
    <row r="6186" spans="3:3" ht="15" customHeight="1">
      <c r="C6186" s="97" t="str">
        <f t="shared" si="98"/>
        <v/>
      </c>
    </row>
    <row r="6187" spans="3:3" ht="15" customHeight="1">
      <c r="C6187" s="97" t="str">
        <f t="shared" si="98"/>
        <v/>
      </c>
    </row>
    <row r="6188" spans="3:3" ht="15" customHeight="1">
      <c r="C6188" s="97" t="str">
        <f t="shared" si="98"/>
        <v/>
      </c>
    </row>
    <row r="6189" spans="3:3" ht="15" customHeight="1">
      <c r="C6189" s="97" t="str">
        <f t="shared" si="98"/>
        <v/>
      </c>
    </row>
    <row r="6190" spans="3:3" ht="15" customHeight="1">
      <c r="C6190" s="97" t="str">
        <f t="shared" si="98"/>
        <v/>
      </c>
    </row>
    <row r="6191" spans="3:3" ht="15" customHeight="1">
      <c r="C6191" s="97" t="str">
        <f t="shared" si="98"/>
        <v/>
      </c>
    </row>
    <row r="6192" spans="3:3" ht="15" customHeight="1">
      <c r="C6192" s="97" t="str">
        <f t="shared" si="98"/>
        <v/>
      </c>
    </row>
    <row r="6193" spans="3:3" ht="15" customHeight="1">
      <c r="C6193" s="97" t="str">
        <f t="shared" si="98"/>
        <v/>
      </c>
    </row>
    <row r="6194" spans="3:3" ht="15" customHeight="1">
      <c r="C6194" s="97" t="str">
        <f t="shared" si="98"/>
        <v/>
      </c>
    </row>
    <row r="6195" spans="3:3" ht="15" customHeight="1">
      <c r="C6195" s="97" t="str">
        <f t="shared" si="98"/>
        <v/>
      </c>
    </row>
    <row r="6196" spans="3:3" ht="15" customHeight="1">
      <c r="C6196" s="97" t="str">
        <f t="shared" si="98"/>
        <v/>
      </c>
    </row>
    <row r="6197" spans="3:3" ht="15" customHeight="1">
      <c r="C6197" s="97" t="str">
        <f t="shared" si="98"/>
        <v/>
      </c>
    </row>
    <row r="6198" spans="3:3" ht="15" customHeight="1">
      <c r="C6198" s="97" t="str">
        <f t="shared" si="98"/>
        <v/>
      </c>
    </row>
    <row r="6199" spans="3:3" ht="15" customHeight="1">
      <c r="C6199" s="97" t="str">
        <f t="shared" si="98"/>
        <v/>
      </c>
    </row>
    <row r="6200" spans="3:3" ht="15" customHeight="1">
      <c r="C6200" s="97" t="str">
        <f t="shared" si="98"/>
        <v/>
      </c>
    </row>
    <row r="6201" spans="3:3" ht="15" customHeight="1">
      <c r="C6201" s="97" t="str">
        <f t="shared" si="98"/>
        <v/>
      </c>
    </row>
    <row r="6202" spans="3:3" ht="15" customHeight="1">
      <c r="C6202" s="97" t="str">
        <f t="shared" si="98"/>
        <v/>
      </c>
    </row>
    <row r="6203" spans="3:3" ht="15" customHeight="1">
      <c r="C6203" s="97" t="str">
        <f t="shared" si="98"/>
        <v/>
      </c>
    </row>
    <row r="6204" spans="3:3" ht="15" customHeight="1">
      <c r="C6204" s="97" t="str">
        <f t="shared" si="98"/>
        <v/>
      </c>
    </row>
    <row r="6205" spans="3:3" ht="15" customHeight="1">
      <c r="C6205" s="97" t="str">
        <f t="shared" si="98"/>
        <v/>
      </c>
    </row>
    <row r="6206" spans="3:3" ht="15" customHeight="1">
      <c r="C6206" s="97" t="str">
        <f t="shared" si="98"/>
        <v/>
      </c>
    </row>
    <row r="6207" spans="3:3" ht="15" customHeight="1">
      <c r="C6207" s="97" t="str">
        <f t="shared" si="98"/>
        <v/>
      </c>
    </row>
    <row r="6208" spans="3:3" ht="15" customHeight="1">
      <c r="C6208" s="97" t="str">
        <f t="shared" si="98"/>
        <v/>
      </c>
    </row>
    <row r="6209" spans="3:3" ht="15" customHeight="1">
      <c r="C6209" s="97" t="str">
        <f t="shared" si="98"/>
        <v/>
      </c>
    </row>
    <row r="6210" spans="3:3" ht="15" customHeight="1">
      <c r="C6210" s="97" t="str">
        <f t="shared" si="98"/>
        <v/>
      </c>
    </row>
    <row r="6211" spans="3:3" ht="15" customHeight="1">
      <c r="C6211" s="97" t="str">
        <f t="shared" si="98"/>
        <v/>
      </c>
    </row>
    <row r="6212" spans="3:3" ht="15" customHeight="1">
      <c r="C6212" s="97" t="str">
        <f t="shared" si="98"/>
        <v/>
      </c>
    </row>
    <row r="6213" spans="3:3" ht="15" customHeight="1">
      <c r="C6213" s="97" t="str">
        <f t="shared" si="98"/>
        <v/>
      </c>
    </row>
    <row r="6214" spans="3:3" ht="15" customHeight="1">
      <c r="C6214" s="97" t="str">
        <f t="shared" si="98"/>
        <v/>
      </c>
    </row>
    <row r="6215" spans="3:3" ht="15" customHeight="1">
      <c r="C6215" s="97" t="str">
        <f t="shared" si="98"/>
        <v/>
      </c>
    </row>
    <row r="6216" spans="3:3" ht="15" customHeight="1">
      <c r="C6216" s="97" t="str">
        <f t="shared" si="98"/>
        <v/>
      </c>
    </row>
    <row r="6217" spans="3:3" ht="15" customHeight="1">
      <c r="C6217" s="97" t="str">
        <f t="shared" si="98"/>
        <v/>
      </c>
    </row>
    <row r="6218" spans="3:3" ht="15" customHeight="1">
      <c r="C6218" s="97" t="str">
        <f t="shared" si="98"/>
        <v/>
      </c>
    </row>
    <row r="6219" spans="3:3" ht="15" customHeight="1">
      <c r="C6219" s="97" t="str">
        <f t="shared" si="98"/>
        <v/>
      </c>
    </row>
    <row r="6220" spans="3:3" ht="15" customHeight="1">
      <c r="C6220" s="97" t="str">
        <f t="shared" si="98"/>
        <v/>
      </c>
    </row>
    <row r="6221" spans="3:3" ht="15" customHeight="1">
      <c r="C6221" s="97" t="str">
        <f t="shared" si="98"/>
        <v/>
      </c>
    </row>
    <row r="6222" spans="3:3" ht="15" customHeight="1">
      <c r="C6222" s="97" t="str">
        <f t="shared" si="98"/>
        <v/>
      </c>
    </row>
    <row r="6223" spans="3:3" ht="15" customHeight="1">
      <c r="C6223" s="97" t="str">
        <f t="shared" si="98"/>
        <v/>
      </c>
    </row>
    <row r="6224" spans="3:3" ht="15" customHeight="1">
      <c r="C6224" s="97" t="str">
        <f t="shared" si="98"/>
        <v/>
      </c>
    </row>
    <row r="6225" spans="3:3" ht="15" customHeight="1">
      <c r="C6225" s="97" t="str">
        <f t="shared" ref="C6225:C6288" si="99">IF(B6225&lt;&gt;"",TEXT(WEEKDAY(B6225),"dddd"),"")</f>
        <v/>
      </c>
    </row>
    <row r="6226" spans="3:3" ht="15" customHeight="1">
      <c r="C6226" s="97" t="str">
        <f t="shared" si="99"/>
        <v/>
      </c>
    </row>
    <row r="6227" spans="3:3" ht="15" customHeight="1">
      <c r="C6227" s="97" t="str">
        <f t="shared" si="99"/>
        <v/>
      </c>
    </row>
    <row r="6228" spans="3:3" ht="15" customHeight="1">
      <c r="C6228" s="97" t="str">
        <f t="shared" si="99"/>
        <v/>
      </c>
    </row>
    <row r="6229" spans="3:3" ht="15" customHeight="1">
      <c r="C6229" s="97" t="str">
        <f t="shared" si="99"/>
        <v/>
      </c>
    </row>
    <row r="6230" spans="3:3" ht="15" customHeight="1">
      <c r="C6230" s="97" t="str">
        <f t="shared" si="99"/>
        <v/>
      </c>
    </row>
    <row r="6231" spans="3:3" ht="15" customHeight="1">
      <c r="C6231" s="97" t="str">
        <f t="shared" si="99"/>
        <v/>
      </c>
    </row>
    <row r="6232" spans="3:3" ht="15" customHeight="1">
      <c r="C6232" s="97" t="str">
        <f t="shared" si="99"/>
        <v/>
      </c>
    </row>
    <row r="6233" spans="3:3" ht="15" customHeight="1">
      <c r="C6233" s="97" t="str">
        <f t="shared" si="99"/>
        <v/>
      </c>
    </row>
    <row r="6234" spans="3:3" ht="15" customHeight="1">
      <c r="C6234" s="97" t="str">
        <f t="shared" si="99"/>
        <v/>
      </c>
    </row>
    <row r="6235" spans="3:3" ht="15" customHeight="1">
      <c r="C6235" s="97" t="str">
        <f t="shared" si="99"/>
        <v/>
      </c>
    </row>
    <row r="6236" spans="3:3" ht="15" customHeight="1">
      <c r="C6236" s="97" t="str">
        <f t="shared" si="99"/>
        <v/>
      </c>
    </row>
    <row r="6237" spans="3:3" ht="15" customHeight="1">
      <c r="C6237" s="97" t="str">
        <f t="shared" si="99"/>
        <v/>
      </c>
    </row>
    <row r="6238" spans="3:3" ht="15" customHeight="1">
      <c r="C6238" s="97" t="str">
        <f t="shared" si="99"/>
        <v/>
      </c>
    </row>
    <row r="6239" spans="3:3" ht="15" customHeight="1">
      <c r="C6239" s="97" t="str">
        <f t="shared" si="99"/>
        <v/>
      </c>
    </row>
    <row r="6240" spans="3:3" ht="15" customHeight="1">
      <c r="C6240" s="97" t="str">
        <f t="shared" si="99"/>
        <v/>
      </c>
    </row>
    <row r="6241" spans="3:3" ht="15" customHeight="1">
      <c r="C6241" s="97" t="str">
        <f t="shared" si="99"/>
        <v/>
      </c>
    </row>
    <row r="6242" spans="3:3" ht="15" customHeight="1">
      <c r="C6242" s="97" t="str">
        <f t="shared" si="99"/>
        <v/>
      </c>
    </row>
    <row r="6243" spans="3:3" ht="15" customHeight="1">
      <c r="C6243" s="97" t="str">
        <f t="shared" si="99"/>
        <v/>
      </c>
    </row>
    <row r="6244" spans="3:3" ht="15" customHeight="1">
      <c r="C6244" s="97" t="str">
        <f t="shared" si="99"/>
        <v/>
      </c>
    </row>
    <row r="6245" spans="3:3" ht="15" customHeight="1">
      <c r="C6245" s="97" t="str">
        <f t="shared" si="99"/>
        <v/>
      </c>
    </row>
    <row r="6246" spans="3:3" ht="15" customHeight="1">
      <c r="C6246" s="97" t="str">
        <f t="shared" si="99"/>
        <v/>
      </c>
    </row>
    <row r="6247" spans="3:3" ht="15" customHeight="1">
      <c r="C6247" s="97" t="str">
        <f t="shared" si="99"/>
        <v/>
      </c>
    </row>
    <row r="6248" spans="3:3" ht="15" customHeight="1">
      <c r="C6248" s="97" t="str">
        <f t="shared" si="99"/>
        <v/>
      </c>
    </row>
    <row r="6249" spans="3:3" ht="15" customHeight="1">
      <c r="C6249" s="97" t="str">
        <f t="shared" si="99"/>
        <v/>
      </c>
    </row>
    <row r="6250" spans="3:3" ht="15" customHeight="1">
      <c r="C6250" s="97" t="str">
        <f t="shared" si="99"/>
        <v/>
      </c>
    </row>
    <row r="6251" spans="3:3" ht="15" customHeight="1">
      <c r="C6251" s="97" t="str">
        <f t="shared" si="99"/>
        <v/>
      </c>
    </row>
    <row r="6252" spans="3:3" ht="15" customHeight="1">
      <c r="C6252" s="97" t="str">
        <f t="shared" si="99"/>
        <v/>
      </c>
    </row>
    <row r="6253" spans="3:3" ht="15" customHeight="1">
      <c r="C6253" s="97" t="str">
        <f t="shared" si="99"/>
        <v/>
      </c>
    </row>
    <row r="6254" spans="3:3" ht="15" customHeight="1">
      <c r="C6254" s="97" t="str">
        <f t="shared" si="99"/>
        <v/>
      </c>
    </row>
    <row r="6255" spans="3:3" ht="15" customHeight="1">
      <c r="C6255" s="97" t="str">
        <f t="shared" si="99"/>
        <v/>
      </c>
    </row>
    <row r="6256" spans="3:3" ht="15" customHeight="1">
      <c r="C6256" s="97" t="str">
        <f t="shared" si="99"/>
        <v/>
      </c>
    </row>
    <row r="6257" spans="3:3" ht="15" customHeight="1">
      <c r="C6257" s="97" t="str">
        <f t="shared" si="99"/>
        <v/>
      </c>
    </row>
    <row r="6258" spans="3:3" ht="15" customHeight="1">
      <c r="C6258" s="97" t="str">
        <f t="shared" si="99"/>
        <v/>
      </c>
    </row>
    <row r="6259" spans="3:3" ht="15" customHeight="1">
      <c r="C6259" s="97" t="str">
        <f t="shared" si="99"/>
        <v/>
      </c>
    </row>
    <row r="6260" spans="3:3" ht="15" customHeight="1">
      <c r="C6260" s="97" t="str">
        <f t="shared" si="99"/>
        <v/>
      </c>
    </row>
    <row r="6261" spans="3:3" ht="15" customHeight="1">
      <c r="C6261" s="97" t="str">
        <f t="shared" si="99"/>
        <v/>
      </c>
    </row>
    <row r="6262" spans="3:3" ht="15" customHeight="1">
      <c r="C6262" s="97" t="str">
        <f t="shared" si="99"/>
        <v/>
      </c>
    </row>
    <row r="6263" spans="3:3" ht="15" customHeight="1">
      <c r="C6263" s="97" t="str">
        <f t="shared" si="99"/>
        <v/>
      </c>
    </row>
    <row r="6264" spans="3:3" ht="15" customHeight="1">
      <c r="C6264" s="97" t="str">
        <f t="shared" si="99"/>
        <v/>
      </c>
    </row>
    <row r="6265" spans="3:3" ht="15" customHeight="1">
      <c r="C6265" s="97" t="str">
        <f t="shared" si="99"/>
        <v/>
      </c>
    </row>
    <row r="6266" spans="3:3" ht="15" customHeight="1">
      <c r="C6266" s="97" t="str">
        <f t="shared" si="99"/>
        <v/>
      </c>
    </row>
    <row r="6267" spans="3:3" ht="15" customHeight="1">
      <c r="C6267" s="97" t="str">
        <f t="shared" si="99"/>
        <v/>
      </c>
    </row>
    <row r="6268" spans="3:3" ht="15" customHeight="1">
      <c r="C6268" s="97" t="str">
        <f t="shared" si="99"/>
        <v/>
      </c>
    </row>
    <row r="6269" spans="3:3" ht="15" customHeight="1">
      <c r="C6269" s="97" t="str">
        <f t="shared" si="99"/>
        <v/>
      </c>
    </row>
    <row r="6270" spans="3:3" ht="15" customHeight="1">
      <c r="C6270" s="97" t="str">
        <f t="shared" si="99"/>
        <v/>
      </c>
    </row>
    <row r="6271" spans="3:3" ht="15" customHeight="1">
      <c r="C6271" s="97" t="str">
        <f t="shared" si="99"/>
        <v/>
      </c>
    </row>
    <row r="6272" spans="3:3" ht="15" customHeight="1">
      <c r="C6272" s="97" t="str">
        <f t="shared" si="99"/>
        <v/>
      </c>
    </row>
    <row r="6273" spans="3:3" ht="15" customHeight="1">
      <c r="C6273" s="97" t="str">
        <f t="shared" si="99"/>
        <v/>
      </c>
    </row>
    <row r="6274" spans="3:3" ht="15" customHeight="1">
      <c r="C6274" s="97" t="str">
        <f t="shared" si="99"/>
        <v/>
      </c>
    </row>
    <row r="6275" spans="3:3" ht="15" customHeight="1">
      <c r="C6275" s="97" t="str">
        <f t="shared" si="99"/>
        <v/>
      </c>
    </row>
    <row r="6276" spans="3:3" ht="15" customHeight="1">
      <c r="C6276" s="97" t="str">
        <f t="shared" si="99"/>
        <v/>
      </c>
    </row>
    <row r="6277" spans="3:3" ht="15" customHeight="1">
      <c r="C6277" s="97" t="str">
        <f t="shared" si="99"/>
        <v/>
      </c>
    </row>
    <row r="6278" spans="3:3" ht="15" customHeight="1">
      <c r="C6278" s="97" t="str">
        <f t="shared" si="99"/>
        <v/>
      </c>
    </row>
    <row r="6279" spans="3:3" ht="15" customHeight="1">
      <c r="C6279" s="97" t="str">
        <f t="shared" si="99"/>
        <v/>
      </c>
    </row>
    <row r="6280" spans="3:3" ht="15" customHeight="1">
      <c r="C6280" s="97" t="str">
        <f t="shared" si="99"/>
        <v/>
      </c>
    </row>
    <row r="6281" spans="3:3" ht="15" customHeight="1">
      <c r="C6281" s="97" t="str">
        <f t="shared" si="99"/>
        <v/>
      </c>
    </row>
    <row r="6282" spans="3:3" ht="15" customHeight="1">
      <c r="C6282" s="97" t="str">
        <f t="shared" si="99"/>
        <v/>
      </c>
    </row>
    <row r="6283" spans="3:3" ht="15" customHeight="1">
      <c r="C6283" s="97" t="str">
        <f t="shared" si="99"/>
        <v/>
      </c>
    </row>
    <row r="6284" spans="3:3" ht="15" customHeight="1">
      <c r="C6284" s="97" t="str">
        <f t="shared" si="99"/>
        <v/>
      </c>
    </row>
    <row r="6285" spans="3:3" ht="15" customHeight="1">
      <c r="C6285" s="97" t="str">
        <f t="shared" si="99"/>
        <v/>
      </c>
    </row>
    <row r="6286" spans="3:3" ht="15" customHeight="1">
      <c r="C6286" s="97" t="str">
        <f t="shared" si="99"/>
        <v/>
      </c>
    </row>
    <row r="6287" spans="3:3" ht="15" customHeight="1">
      <c r="C6287" s="97" t="str">
        <f t="shared" si="99"/>
        <v/>
      </c>
    </row>
    <row r="6288" spans="3:3" ht="15" customHeight="1">
      <c r="C6288" s="97" t="str">
        <f t="shared" si="99"/>
        <v/>
      </c>
    </row>
    <row r="6289" spans="3:3" ht="15" customHeight="1">
      <c r="C6289" s="97" t="str">
        <f t="shared" ref="C6289:C6352" si="100">IF(B6289&lt;&gt;"",TEXT(WEEKDAY(B6289),"dddd"),"")</f>
        <v/>
      </c>
    </row>
    <row r="6290" spans="3:3" ht="15" customHeight="1">
      <c r="C6290" s="97" t="str">
        <f t="shared" si="100"/>
        <v/>
      </c>
    </row>
    <row r="6291" spans="3:3" ht="15" customHeight="1">
      <c r="C6291" s="97" t="str">
        <f t="shared" si="100"/>
        <v/>
      </c>
    </row>
    <row r="6292" spans="3:3" ht="15" customHeight="1">
      <c r="C6292" s="97" t="str">
        <f t="shared" si="100"/>
        <v/>
      </c>
    </row>
    <row r="6293" spans="3:3" ht="15" customHeight="1">
      <c r="C6293" s="97" t="str">
        <f t="shared" si="100"/>
        <v/>
      </c>
    </row>
    <row r="6294" spans="3:3" ht="15" customHeight="1">
      <c r="C6294" s="97" t="str">
        <f t="shared" si="100"/>
        <v/>
      </c>
    </row>
    <row r="6295" spans="3:3" ht="15" customHeight="1">
      <c r="C6295" s="97" t="str">
        <f t="shared" si="100"/>
        <v/>
      </c>
    </row>
    <row r="6296" spans="3:3" ht="15" customHeight="1">
      <c r="C6296" s="97" t="str">
        <f t="shared" si="100"/>
        <v/>
      </c>
    </row>
    <row r="6297" spans="3:3" ht="15" customHeight="1">
      <c r="C6297" s="97" t="str">
        <f t="shared" si="100"/>
        <v/>
      </c>
    </row>
    <row r="6298" spans="3:3" ht="15" customHeight="1">
      <c r="C6298" s="97" t="str">
        <f t="shared" si="100"/>
        <v/>
      </c>
    </row>
    <row r="6299" spans="3:3" ht="15" customHeight="1">
      <c r="C6299" s="97" t="str">
        <f t="shared" si="100"/>
        <v/>
      </c>
    </row>
    <row r="6300" spans="3:3" ht="15" customHeight="1">
      <c r="C6300" s="97" t="str">
        <f t="shared" si="100"/>
        <v/>
      </c>
    </row>
    <row r="6301" spans="3:3" ht="15" customHeight="1">
      <c r="C6301" s="97" t="str">
        <f t="shared" si="100"/>
        <v/>
      </c>
    </row>
    <row r="6302" spans="3:3" ht="15" customHeight="1">
      <c r="C6302" s="97" t="str">
        <f t="shared" si="100"/>
        <v/>
      </c>
    </row>
    <row r="6303" spans="3:3" ht="15" customHeight="1">
      <c r="C6303" s="97" t="str">
        <f t="shared" si="100"/>
        <v/>
      </c>
    </row>
    <row r="6304" spans="3:3" ht="15" customHeight="1">
      <c r="C6304" s="97" t="str">
        <f t="shared" si="100"/>
        <v/>
      </c>
    </row>
    <row r="6305" spans="3:3" ht="15" customHeight="1">
      <c r="C6305" s="97" t="str">
        <f t="shared" si="100"/>
        <v/>
      </c>
    </row>
    <row r="6306" spans="3:3" ht="15" customHeight="1">
      <c r="C6306" s="97" t="str">
        <f t="shared" si="100"/>
        <v/>
      </c>
    </row>
    <row r="6307" spans="3:3" ht="15" customHeight="1">
      <c r="C6307" s="97" t="str">
        <f t="shared" si="100"/>
        <v/>
      </c>
    </row>
    <row r="6308" spans="3:3" ht="15" customHeight="1">
      <c r="C6308" s="97" t="str">
        <f t="shared" si="100"/>
        <v/>
      </c>
    </row>
    <row r="6309" spans="3:3" ht="15" customHeight="1">
      <c r="C6309" s="97" t="str">
        <f t="shared" si="100"/>
        <v/>
      </c>
    </row>
    <row r="6310" spans="3:3" ht="15" customHeight="1">
      <c r="C6310" s="97" t="str">
        <f t="shared" si="100"/>
        <v/>
      </c>
    </row>
    <row r="6311" spans="3:3" ht="15" customHeight="1">
      <c r="C6311" s="97" t="str">
        <f t="shared" si="100"/>
        <v/>
      </c>
    </row>
    <row r="6312" spans="3:3" ht="15" customHeight="1">
      <c r="C6312" s="97" t="str">
        <f t="shared" si="100"/>
        <v/>
      </c>
    </row>
    <row r="6313" spans="3:3" ht="15" customHeight="1">
      <c r="C6313" s="97" t="str">
        <f t="shared" si="100"/>
        <v/>
      </c>
    </row>
    <row r="6314" spans="3:3" ht="15" customHeight="1">
      <c r="C6314" s="97" t="str">
        <f t="shared" si="100"/>
        <v/>
      </c>
    </row>
    <row r="6315" spans="3:3" ht="15" customHeight="1">
      <c r="C6315" s="97" t="str">
        <f t="shared" si="100"/>
        <v/>
      </c>
    </row>
    <row r="6316" spans="3:3" ht="15" customHeight="1">
      <c r="C6316" s="97" t="str">
        <f t="shared" si="100"/>
        <v/>
      </c>
    </row>
    <row r="6317" spans="3:3" ht="15" customHeight="1">
      <c r="C6317" s="97" t="str">
        <f t="shared" si="100"/>
        <v/>
      </c>
    </row>
    <row r="6318" spans="3:3" ht="15" customHeight="1">
      <c r="C6318" s="97" t="str">
        <f t="shared" si="100"/>
        <v/>
      </c>
    </row>
    <row r="6319" spans="3:3" ht="15" customHeight="1">
      <c r="C6319" s="97" t="str">
        <f t="shared" si="100"/>
        <v/>
      </c>
    </row>
    <row r="6320" spans="3:3" ht="15" customHeight="1">
      <c r="C6320" s="97" t="str">
        <f t="shared" si="100"/>
        <v/>
      </c>
    </row>
    <row r="6321" spans="3:3" ht="15" customHeight="1">
      <c r="C6321" s="97" t="str">
        <f t="shared" si="100"/>
        <v/>
      </c>
    </row>
    <row r="6322" spans="3:3" ht="15" customHeight="1">
      <c r="C6322" s="97" t="str">
        <f t="shared" si="100"/>
        <v/>
      </c>
    </row>
    <row r="6323" spans="3:3" ht="15" customHeight="1">
      <c r="C6323" s="97" t="str">
        <f t="shared" si="100"/>
        <v/>
      </c>
    </row>
    <row r="6324" spans="3:3" ht="15" customHeight="1">
      <c r="C6324" s="97" t="str">
        <f t="shared" si="100"/>
        <v/>
      </c>
    </row>
    <row r="6325" spans="3:3" ht="15" customHeight="1">
      <c r="C6325" s="97" t="str">
        <f t="shared" si="100"/>
        <v/>
      </c>
    </row>
    <row r="6326" spans="3:3" ht="15" customHeight="1">
      <c r="C6326" s="97" t="str">
        <f t="shared" si="100"/>
        <v/>
      </c>
    </row>
    <row r="6327" spans="3:3" ht="15" customHeight="1">
      <c r="C6327" s="97" t="str">
        <f t="shared" si="100"/>
        <v/>
      </c>
    </row>
    <row r="6328" spans="3:3" ht="15" customHeight="1">
      <c r="C6328" s="97" t="str">
        <f t="shared" si="100"/>
        <v/>
      </c>
    </row>
    <row r="6329" spans="3:3" ht="15" customHeight="1">
      <c r="C6329" s="97" t="str">
        <f t="shared" si="100"/>
        <v/>
      </c>
    </row>
    <row r="6330" spans="3:3" ht="15" customHeight="1">
      <c r="C6330" s="97" t="str">
        <f t="shared" si="100"/>
        <v/>
      </c>
    </row>
    <row r="6331" spans="3:3" ht="15" customHeight="1">
      <c r="C6331" s="97" t="str">
        <f t="shared" si="100"/>
        <v/>
      </c>
    </row>
    <row r="6332" spans="3:3" ht="15" customHeight="1">
      <c r="C6332" s="97" t="str">
        <f t="shared" si="100"/>
        <v/>
      </c>
    </row>
    <row r="6333" spans="3:3" ht="15" customHeight="1">
      <c r="C6333" s="97" t="str">
        <f t="shared" si="100"/>
        <v/>
      </c>
    </row>
    <row r="6334" spans="3:3" ht="15" customHeight="1">
      <c r="C6334" s="97" t="str">
        <f t="shared" si="100"/>
        <v/>
      </c>
    </row>
    <row r="6335" spans="3:3" ht="15" customHeight="1">
      <c r="C6335" s="97" t="str">
        <f t="shared" si="100"/>
        <v/>
      </c>
    </row>
    <row r="6336" spans="3:3" ht="15" customHeight="1">
      <c r="C6336" s="97" t="str">
        <f t="shared" si="100"/>
        <v/>
      </c>
    </row>
    <row r="6337" spans="3:3" ht="15" customHeight="1">
      <c r="C6337" s="97" t="str">
        <f t="shared" si="100"/>
        <v/>
      </c>
    </row>
    <row r="6338" spans="3:3" ht="15" customHeight="1">
      <c r="C6338" s="97" t="str">
        <f t="shared" si="100"/>
        <v/>
      </c>
    </row>
    <row r="6339" spans="3:3" ht="15" customHeight="1">
      <c r="C6339" s="97" t="str">
        <f t="shared" si="100"/>
        <v/>
      </c>
    </row>
    <row r="6340" spans="3:3" ht="15" customHeight="1">
      <c r="C6340" s="97" t="str">
        <f t="shared" si="100"/>
        <v/>
      </c>
    </row>
    <row r="6341" spans="3:3" ht="15" customHeight="1">
      <c r="C6341" s="97" t="str">
        <f t="shared" si="100"/>
        <v/>
      </c>
    </row>
    <row r="6342" spans="3:3" ht="15" customHeight="1">
      <c r="C6342" s="97" t="str">
        <f t="shared" si="100"/>
        <v/>
      </c>
    </row>
    <row r="6343" spans="3:3" ht="15" customHeight="1">
      <c r="C6343" s="97" t="str">
        <f t="shared" si="100"/>
        <v/>
      </c>
    </row>
    <row r="6344" spans="3:3" ht="15" customHeight="1">
      <c r="C6344" s="97" t="str">
        <f t="shared" si="100"/>
        <v/>
      </c>
    </row>
    <row r="6345" spans="3:3" ht="15" customHeight="1">
      <c r="C6345" s="97" t="str">
        <f t="shared" si="100"/>
        <v/>
      </c>
    </row>
    <row r="6346" spans="3:3" ht="15" customHeight="1">
      <c r="C6346" s="97" t="str">
        <f t="shared" si="100"/>
        <v/>
      </c>
    </row>
    <row r="6347" spans="3:3" ht="15" customHeight="1">
      <c r="C6347" s="97" t="str">
        <f t="shared" si="100"/>
        <v/>
      </c>
    </row>
    <row r="6348" spans="3:3" ht="15" customHeight="1">
      <c r="C6348" s="97" t="str">
        <f t="shared" si="100"/>
        <v/>
      </c>
    </row>
    <row r="6349" spans="3:3" ht="15" customHeight="1">
      <c r="C6349" s="97" t="str">
        <f t="shared" si="100"/>
        <v/>
      </c>
    </row>
    <row r="6350" spans="3:3" ht="15" customHeight="1">
      <c r="C6350" s="97" t="str">
        <f t="shared" si="100"/>
        <v/>
      </c>
    </row>
    <row r="6351" spans="3:3" ht="15" customHeight="1">
      <c r="C6351" s="97" t="str">
        <f t="shared" si="100"/>
        <v/>
      </c>
    </row>
    <row r="6352" spans="3:3" ht="15" customHeight="1">
      <c r="C6352" s="97" t="str">
        <f t="shared" si="100"/>
        <v/>
      </c>
    </row>
    <row r="6353" spans="3:3" ht="15" customHeight="1">
      <c r="C6353" s="97" t="str">
        <f t="shared" ref="C6353:C6416" si="101">IF(B6353&lt;&gt;"",TEXT(WEEKDAY(B6353),"dddd"),"")</f>
        <v/>
      </c>
    </row>
    <row r="6354" spans="3:3" ht="15" customHeight="1">
      <c r="C6354" s="97" t="str">
        <f t="shared" si="101"/>
        <v/>
      </c>
    </row>
    <row r="6355" spans="3:3" ht="15" customHeight="1">
      <c r="C6355" s="97" t="str">
        <f t="shared" si="101"/>
        <v/>
      </c>
    </row>
    <row r="6356" spans="3:3" ht="15" customHeight="1">
      <c r="C6356" s="97" t="str">
        <f t="shared" si="101"/>
        <v/>
      </c>
    </row>
    <row r="6357" spans="3:3" ht="15" customHeight="1">
      <c r="C6357" s="97" t="str">
        <f t="shared" si="101"/>
        <v/>
      </c>
    </row>
    <row r="6358" spans="3:3" ht="15" customHeight="1">
      <c r="C6358" s="97" t="str">
        <f t="shared" si="101"/>
        <v/>
      </c>
    </row>
    <row r="6359" spans="3:3" ht="15" customHeight="1">
      <c r="C6359" s="97" t="str">
        <f t="shared" si="101"/>
        <v/>
      </c>
    </row>
    <row r="6360" spans="3:3" ht="15" customHeight="1">
      <c r="C6360" s="97" t="str">
        <f t="shared" si="101"/>
        <v/>
      </c>
    </row>
    <row r="6361" spans="3:3" ht="15" customHeight="1">
      <c r="C6361" s="97" t="str">
        <f t="shared" si="101"/>
        <v/>
      </c>
    </row>
    <row r="6362" spans="3:3" ht="15" customHeight="1">
      <c r="C6362" s="97" t="str">
        <f t="shared" si="101"/>
        <v/>
      </c>
    </row>
    <row r="6363" spans="3:3" ht="15" customHeight="1">
      <c r="C6363" s="97" t="str">
        <f t="shared" si="101"/>
        <v/>
      </c>
    </row>
    <row r="6364" spans="3:3" ht="15" customHeight="1">
      <c r="C6364" s="97" t="str">
        <f t="shared" si="101"/>
        <v/>
      </c>
    </row>
    <row r="6365" spans="3:3" ht="15" customHeight="1">
      <c r="C6365" s="97" t="str">
        <f t="shared" si="101"/>
        <v/>
      </c>
    </row>
    <row r="6366" spans="3:3" ht="15" customHeight="1">
      <c r="C6366" s="97" t="str">
        <f t="shared" si="101"/>
        <v/>
      </c>
    </row>
    <row r="6367" spans="3:3" ht="15" customHeight="1">
      <c r="C6367" s="97" t="str">
        <f t="shared" si="101"/>
        <v/>
      </c>
    </row>
    <row r="6368" spans="3:3" ht="15" customHeight="1">
      <c r="C6368" s="97" t="str">
        <f t="shared" si="101"/>
        <v/>
      </c>
    </row>
    <row r="6369" spans="3:3" ht="15" customHeight="1">
      <c r="C6369" s="97" t="str">
        <f t="shared" si="101"/>
        <v/>
      </c>
    </row>
    <row r="6370" spans="3:3" ht="15" customHeight="1">
      <c r="C6370" s="97" t="str">
        <f t="shared" si="101"/>
        <v/>
      </c>
    </row>
    <row r="6371" spans="3:3" ht="15" customHeight="1">
      <c r="C6371" s="97" t="str">
        <f t="shared" si="101"/>
        <v/>
      </c>
    </row>
    <row r="6372" spans="3:3" ht="15" customHeight="1">
      <c r="C6372" s="97" t="str">
        <f t="shared" si="101"/>
        <v/>
      </c>
    </row>
    <row r="6373" spans="3:3" ht="15" customHeight="1">
      <c r="C6373" s="97" t="str">
        <f t="shared" si="101"/>
        <v/>
      </c>
    </row>
    <row r="6374" spans="3:3" ht="15" customHeight="1">
      <c r="C6374" s="97" t="str">
        <f t="shared" si="101"/>
        <v/>
      </c>
    </row>
    <row r="6375" spans="3:3" ht="15" customHeight="1">
      <c r="C6375" s="97" t="str">
        <f t="shared" si="101"/>
        <v/>
      </c>
    </row>
    <row r="6376" spans="3:3" ht="15" customHeight="1">
      <c r="C6376" s="97" t="str">
        <f t="shared" si="101"/>
        <v/>
      </c>
    </row>
    <row r="6377" spans="3:3" ht="15" customHeight="1">
      <c r="C6377" s="97" t="str">
        <f t="shared" si="101"/>
        <v/>
      </c>
    </row>
    <row r="6378" spans="3:3" ht="15" customHeight="1">
      <c r="C6378" s="97" t="str">
        <f t="shared" si="101"/>
        <v/>
      </c>
    </row>
    <row r="6379" spans="3:3" ht="15" customHeight="1">
      <c r="C6379" s="97" t="str">
        <f t="shared" si="101"/>
        <v/>
      </c>
    </row>
    <row r="6380" spans="3:3" ht="15" customHeight="1">
      <c r="C6380" s="97" t="str">
        <f t="shared" si="101"/>
        <v/>
      </c>
    </row>
    <row r="6381" spans="3:3" ht="15" customHeight="1">
      <c r="C6381" s="97" t="str">
        <f t="shared" si="101"/>
        <v/>
      </c>
    </row>
    <row r="6382" spans="3:3" ht="15" customHeight="1">
      <c r="C6382" s="97" t="str">
        <f t="shared" si="101"/>
        <v/>
      </c>
    </row>
    <row r="6383" spans="3:3" ht="15" customHeight="1">
      <c r="C6383" s="97" t="str">
        <f t="shared" si="101"/>
        <v/>
      </c>
    </row>
    <row r="6384" spans="3:3" ht="15" customHeight="1">
      <c r="C6384" s="97" t="str">
        <f t="shared" si="101"/>
        <v/>
      </c>
    </row>
    <row r="6385" spans="3:3" ht="15" customHeight="1">
      <c r="C6385" s="97" t="str">
        <f t="shared" si="101"/>
        <v/>
      </c>
    </row>
    <row r="6386" spans="3:3" ht="15" customHeight="1">
      <c r="C6386" s="97" t="str">
        <f t="shared" si="101"/>
        <v/>
      </c>
    </row>
    <row r="6387" spans="3:3" ht="15" customHeight="1">
      <c r="C6387" s="97" t="str">
        <f t="shared" si="101"/>
        <v/>
      </c>
    </row>
    <row r="6388" spans="3:3" ht="15" customHeight="1">
      <c r="C6388" s="97" t="str">
        <f t="shared" si="101"/>
        <v/>
      </c>
    </row>
    <row r="6389" spans="3:3" ht="15" customHeight="1">
      <c r="C6389" s="97" t="str">
        <f t="shared" si="101"/>
        <v/>
      </c>
    </row>
    <row r="6390" spans="3:3" ht="15" customHeight="1">
      <c r="C6390" s="97" t="str">
        <f t="shared" si="101"/>
        <v/>
      </c>
    </row>
    <row r="6391" spans="3:3" ht="15" customHeight="1">
      <c r="C6391" s="97" t="str">
        <f t="shared" si="101"/>
        <v/>
      </c>
    </row>
    <row r="6392" spans="3:3" ht="15" customHeight="1">
      <c r="C6392" s="97" t="str">
        <f t="shared" si="101"/>
        <v/>
      </c>
    </row>
    <row r="6393" spans="3:3" ht="15" customHeight="1">
      <c r="C6393" s="97" t="str">
        <f t="shared" si="101"/>
        <v/>
      </c>
    </row>
    <row r="6394" spans="3:3" ht="15" customHeight="1">
      <c r="C6394" s="97" t="str">
        <f t="shared" si="101"/>
        <v/>
      </c>
    </row>
    <row r="6395" spans="3:3" ht="15" customHeight="1">
      <c r="C6395" s="97" t="str">
        <f t="shared" si="101"/>
        <v/>
      </c>
    </row>
    <row r="6396" spans="3:3" ht="15" customHeight="1">
      <c r="C6396" s="97" t="str">
        <f t="shared" si="101"/>
        <v/>
      </c>
    </row>
    <row r="6397" spans="3:3" ht="15" customHeight="1">
      <c r="C6397" s="97" t="str">
        <f t="shared" si="101"/>
        <v/>
      </c>
    </row>
    <row r="6398" spans="3:3" ht="15" customHeight="1">
      <c r="C6398" s="97" t="str">
        <f t="shared" si="101"/>
        <v/>
      </c>
    </row>
    <row r="6399" spans="3:3" ht="15" customHeight="1">
      <c r="C6399" s="97" t="str">
        <f t="shared" si="101"/>
        <v/>
      </c>
    </row>
    <row r="6400" spans="3:3" ht="15" customHeight="1">
      <c r="C6400" s="97" t="str">
        <f t="shared" si="101"/>
        <v/>
      </c>
    </row>
    <row r="6401" spans="3:3" ht="15" customHeight="1">
      <c r="C6401" s="97" t="str">
        <f t="shared" si="101"/>
        <v/>
      </c>
    </row>
    <row r="6402" spans="3:3" ht="15" customHeight="1">
      <c r="C6402" s="97" t="str">
        <f t="shared" si="101"/>
        <v/>
      </c>
    </row>
    <row r="6403" spans="3:3" ht="15" customHeight="1">
      <c r="C6403" s="97" t="str">
        <f t="shared" si="101"/>
        <v/>
      </c>
    </row>
    <row r="6404" spans="3:3" ht="15" customHeight="1">
      <c r="C6404" s="97" t="str">
        <f t="shared" si="101"/>
        <v/>
      </c>
    </row>
    <row r="6405" spans="3:3" ht="15" customHeight="1">
      <c r="C6405" s="97" t="str">
        <f t="shared" si="101"/>
        <v/>
      </c>
    </row>
    <row r="6406" spans="3:3" ht="15" customHeight="1">
      <c r="C6406" s="97" t="str">
        <f t="shared" si="101"/>
        <v/>
      </c>
    </row>
    <row r="6407" spans="3:3" ht="15" customHeight="1">
      <c r="C6407" s="97" t="str">
        <f t="shared" si="101"/>
        <v/>
      </c>
    </row>
    <row r="6408" spans="3:3" ht="15" customHeight="1">
      <c r="C6408" s="97" t="str">
        <f t="shared" si="101"/>
        <v/>
      </c>
    </row>
    <row r="6409" spans="3:3" ht="15" customHeight="1">
      <c r="C6409" s="97" t="str">
        <f t="shared" si="101"/>
        <v/>
      </c>
    </row>
    <row r="6410" spans="3:3" ht="15" customHeight="1">
      <c r="C6410" s="97" t="str">
        <f t="shared" si="101"/>
        <v/>
      </c>
    </row>
    <row r="6411" spans="3:3" ht="15" customHeight="1">
      <c r="C6411" s="97" t="str">
        <f t="shared" si="101"/>
        <v/>
      </c>
    </row>
    <row r="6412" spans="3:3" ht="15" customHeight="1">
      <c r="C6412" s="97" t="str">
        <f t="shared" si="101"/>
        <v/>
      </c>
    </row>
    <row r="6413" spans="3:3" ht="15" customHeight="1">
      <c r="C6413" s="97" t="str">
        <f t="shared" si="101"/>
        <v/>
      </c>
    </row>
    <row r="6414" spans="3:3" ht="15" customHeight="1">
      <c r="C6414" s="97" t="str">
        <f t="shared" si="101"/>
        <v/>
      </c>
    </row>
    <row r="6415" spans="3:3" ht="15" customHeight="1">
      <c r="C6415" s="97" t="str">
        <f t="shared" si="101"/>
        <v/>
      </c>
    </row>
    <row r="6416" spans="3:3" ht="15" customHeight="1">
      <c r="C6416" s="97" t="str">
        <f t="shared" si="101"/>
        <v/>
      </c>
    </row>
    <row r="6417" spans="3:3" ht="15" customHeight="1">
      <c r="C6417" s="97" t="str">
        <f t="shared" ref="C6417:C6480" si="102">IF(B6417&lt;&gt;"",TEXT(WEEKDAY(B6417),"dddd"),"")</f>
        <v/>
      </c>
    </row>
    <row r="6418" spans="3:3" ht="15" customHeight="1">
      <c r="C6418" s="97" t="str">
        <f t="shared" si="102"/>
        <v/>
      </c>
    </row>
    <row r="6419" spans="3:3" ht="15" customHeight="1">
      <c r="C6419" s="97" t="str">
        <f t="shared" si="102"/>
        <v/>
      </c>
    </row>
    <row r="6420" spans="3:3" ht="15" customHeight="1">
      <c r="C6420" s="97" t="str">
        <f t="shared" si="102"/>
        <v/>
      </c>
    </row>
    <row r="6421" spans="3:3" ht="15" customHeight="1">
      <c r="C6421" s="97" t="str">
        <f t="shared" si="102"/>
        <v/>
      </c>
    </row>
    <row r="6422" spans="3:3" ht="15" customHeight="1">
      <c r="C6422" s="97" t="str">
        <f t="shared" si="102"/>
        <v/>
      </c>
    </row>
    <row r="6423" spans="3:3" ht="15" customHeight="1">
      <c r="C6423" s="97" t="str">
        <f t="shared" si="102"/>
        <v/>
      </c>
    </row>
    <row r="6424" spans="3:3" ht="15" customHeight="1">
      <c r="C6424" s="97" t="str">
        <f t="shared" si="102"/>
        <v/>
      </c>
    </row>
    <row r="6425" spans="3:3" ht="15" customHeight="1">
      <c r="C6425" s="97" t="str">
        <f t="shared" si="102"/>
        <v/>
      </c>
    </row>
    <row r="6426" spans="3:3" ht="15" customHeight="1">
      <c r="C6426" s="97" t="str">
        <f t="shared" si="102"/>
        <v/>
      </c>
    </row>
    <row r="6427" spans="3:3" ht="15" customHeight="1">
      <c r="C6427" s="97" t="str">
        <f t="shared" si="102"/>
        <v/>
      </c>
    </row>
    <row r="6428" spans="3:3" ht="15" customHeight="1">
      <c r="C6428" s="97" t="str">
        <f t="shared" si="102"/>
        <v/>
      </c>
    </row>
    <row r="6429" spans="3:3" ht="15" customHeight="1">
      <c r="C6429" s="97" t="str">
        <f t="shared" si="102"/>
        <v/>
      </c>
    </row>
    <row r="6430" spans="3:3" ht="15" customHeight="1">
      <c r="C6430" s="97" t="str">
        <f t="shared" si="102"/>
        <v/>
      </c>
    </row>
    <row r="6431" spans="3:3" ht="15" customHeight="1">
      <c r="C6431" s="97" t="str">
        <f t="shared" si="102"/>
        <v/>
      </c>
    </row>
    <row r="6432" spans="3:3" ht="15" customHeight="1">
      <c r="C6432" s="97" t="str">
        <f t="shared" si="102"/>
        <v/>
      </c>
    </row>
    <row r="6433" spans="3:3" ht="15" customHeight="1">
      <c r="C6433" s="97" t="str">
        <f t="shared" si="102"/>
        <v/>
      </c>
    </row>
    <row r="6434" spans="3:3" ht="15" customHeight="1">
      <c r="C6434" s="97" t="str">
        <f t="shared" si="102"/>
        <v/>
      </c>
    </row>
    <row r="6435" spans="3:3" ht="15" customHeight="1">
      <c r="C6435" s="97" t="str">
        <f t="shared" si="102"/>
        <v/>
      </c>
    </row>
    <row r="6436" spans="3:3" ht="15" customHeight="1">
      <c r="C6436" s="97" t="str">
        <f t="shared" si="102"/>
        <v/>
      </c>
    </row>
    <row r="6437" spans="3:3" ht="15" customHeight="1">
      <c r="C6437" s="97" t="str">
        <f t="shared" si="102"/>
        <v/>
      </c>
    </row>
    <row r="6438" spans="3:3" ht="15" customHeight="1">
      <c r="C6438" s="97" t="str">
        <f t="shared" si="102"/>
        <v/>
      </c>
    </row>
    <row r="6439" spans="3:3" ht="15" customHeight="1">
      <c r="C6439" s="97" t="str">
        <f t="shared" si="102"/>
        <v/>
      </c>
    </row>
    <row r="6440" spans="3:3" ht="15" customHeight="1">
      <c r="C6440" s="97" t="str">
        <f t="shared" si="102"/>
        <v/>
      </c>
    </row>
    <row r="6441" spans="3:3" ht="15" customHeight="1">
      <c r="C6441" s="97" t="str">
        <f t="shared" si="102"/>
        <v/>
      </c>
    </row>
    <row r="6442" spans="3:3" ht="15" customHeight="1">
      <c r="C6442" s="97" t="str">
        <f t="shared" si="102"/>
        <v/>
      </c>
    </row>
    <row r="6443" spans="3:3" ht="15" customHeight="1">
      <c r="C6443" s="97" t="str">
        <f t="shared" si="102"/>
        <v/>
      </c>
    </row>
    <row r="6444" spans="3:3" ht="15" customHeight="1">
      <c r="C6444" s="97" t="str">
        <f t="shared" si="102"/>
        <v/>
      </c>
    </row>
    <row r="6445" spans="3:3" ht="15" customHeight="1">
      <c r="C6445" s="97" t="str">
        <f t="shared" si="102"/>
        <v/>
      </c>
    </row>
    <row r="6446" spans="3:3" ht="15" customHeight="1">
      <c r="C6446" s="97" t="str">
        <f t="shared" si="102"/>
        <v/>
      </c>
    </row>
    <row r="6447" spans="3:3" ht="15" customHeight="1">
      <c r="C6447" s="97" t="str">
        <f t="shared" si="102"/>
        <v/>
      </c>
    </row>
    <row r="6448" spans="3:3" ht="15" customHeight="1">
      <c r="C6448" s="97" t="str">
        <f t="shared" si="102"/>
        <v/>
      </c>
    </row>
    <row r="6449" spans="3:3" ht="15" customHeight="1">
      <c r="C6449" s="97" t="str">
        <f t="shared" si="102"/>
        <v/>
      </c>
    </row>
    <row r="6450" spans="3:3" ht="15" customHeight="1">
      <c r="C6450" s="97" t="str">
        <f t="shared" si="102"/>
        <v/>
      </c>
    </row>
    <row r="6451" spans="3:3" ht="15" customHeight="1">
      <c r="C6451" s="97" t="str">
        <f t="shared" si="102"/>
        <v/>
      </c>
    </row>
    <row r="6452" spans="3:3" ht="15" customHeight="1">
      <c r="C6452" s="97" t="str">
        <f t="shared" si="102"/>
        <v/>
      </c>
    </row>
    <row r="6453" spans="3:3" ht="15" customHeight="1">
      <c r="C6453" s="97" t="str">
        <f t="shared" si="102"/>
        <v/>
      </c>
    </row>
    <row r="6454" spans="3:3" ht="15" customHeight="1">
      <c r="C6454" s="97" t="str">
        <f t="shared" si="102"/>
        <v/>
      </c>
    </row>
    <row r="6455" spans="3:3" ht="15" customHeight="1">
      <c r="C6455" s="97" t="str">
        <f t="shared" si="102"/>
        <v/>
      </c>
    </row>
    <row r="6456" spans="3:3" ht="15" customHeight="1">
      <c r="C6456" s="97" t="str">
        <f t="shared" si="102"/>
        <v/>
      </c>
    </row>
    <row r="6457" spans="3:3" ht="15" customHeight="1">
      <c r="C6457" s="97" t="str">
        <f t="shared" si="102"/>
        <v/>
      </c>
    </row>
    <row r="6458" spans="3:3" ht="15" customHeight="1">
      <c r="C6458" s="97" t="str">
        <f t="shared" si="102"/>
        <v/>
      </c>
    </row>
    <row r="6459" spans="3:3" ht="15" customHeight="1">
      <c r="C6459" s="97" t="str">
        <f t="shared" si="102"/>
        <v/>
      </c>
    </row>
    <row r="6460" spans="3:3" ht="15" customHeight="1">
      <c r="C6460" s="97" t="str">
        <f t="shared" si="102"/>
        <v/>
      </c>
    </row>
    <row r="6461" spans="3:3" ht="15" customHeight="1">
      <c r="C6461" s="97" t="str">
        <f t="shared" si="102"/>
        <v/>
      </c>
    </row>
    <row r="6462" spans="3:3" ht="15" customHeight="1">
      <c r="C6462" s="97" t="str">
        <f t="shared" si="102"/>
        <v/>
      </c>
    </row>
    <row r="6463" spans="3:3" ht="15" customHeight="1">
      <c r="C6463" s="97" t="str">
        <f t="shared" si="102"/>
        <v/>
      </c>
    </row>
    <row r="6464" spans="3:3" ht="15" customHeight="1">
      <c r="C6464" s="97" t="str">
        <f t="shared" si="102"/>
        <v/>
      </c>
    </row>
    <row r="6465" spans="3:3" ht="15" customHeight="1">
      <c r="C6465" s="97" t="str">
        <f t="shared" si="102"/>
        <v/>
      </c>
    </row>
    <row r="6466" spans="3:3" ht="15" customHeight="1">
      <c r="C6466" s="97" t="str">
        <f t="shared" si="102"/>
        <v/>
      </c>
    </row>
    <row r="6467" spans="3:3" ht="15" customHeight="1">
      <c r="C6467" s="97" t="str">
        <f t="shared" si="102"/>
        <v/>
      </c>
    </row>
    <row r="6468" spans="3:3" ht="15" customHeight="1">
      <c r="C6468" s="97" t="str">
        <f t="shared" si="102"/>
        <v/>
      </c>
    </row>
    <row r="6469" spans="3:3" ht="15" customHeight="1">
      <c r="C6469" s="97" t="str">
        <f t="shared" si="102"/>
        <v/>
      </c>
    </row>
    <row r="6470" spans="3:3" ht="15" customHeight="1">
      <c r="C6470" s="97" t="str">
        <f t="shared" si="102"/>
        <v/>
      </c>
    </row>
    <row r="6471" spans="3:3" ht="15" customHeight="1">
      <c r="C6471" s="97" t="str">
        <f t="shared" si="102"/>
        <v/>
      </c>
    </row>
    <row r="6472" spans="3:3" ht="15" customHeight="1">
      <c r="C6472" s="97" t="str">
        <f t="shared" si="102"/>
        <v/>
      </c>
    </row>
    <row r="6473" spans="3:3" ht="15" customHeight="1">
      <c r="C6473" s="97" t="str">
        <f t="shared" si="102"/>
        <v/>
      </c>
    </row>
    <row r="6474" spans="3:3" ht="15" customHeight="1">
      <c r="C6474" s="97" t="str">
        <f t="shared" si="102"/>
        <v/>
      </c>
    </row>
    <row r="6475" spans="3:3" ht="15" customHeight="1">
      <c r="C6475" s="97" t="str">
        <f t="shared" si="102"/>
        <v/>
      </c>
    </row>
    <row r="6476" spans="3:3" ht="15" customHeight="1">
      <c r="C6476" s="97" t="str">
        <f t="shared" si="102"/>
        <v/>
      </c>
    </row>
    <row r="6477" spans="3:3" ht="15" customHeight="1">
      <c r="C6477" s="97" t="str">
        <f t="shared" si="102"/>
        <v/>
      </c>
    </row>
    <row r="6478" spans="3:3" ht="15" customHeight="1">
      <c r="C6478" s="97" t="str">
        <f t="shared" si="102"/>
        <v/>
      </c>
    </row>
    <row r="6479" spans="3:3" ht="15" customHeight="1">
      <c r="C6479" s="97" t="str">
        <f t="shared" si="102"/>
        <v/>
      </c>
    </row>
    <row r="6480" spans="3:3" ht="15" customHeight="1">
      <c r="C6480" s="97" t="str">
        <f t="shared" si="102"/>
        <v/>
      </c>
    </row>
    <row r="6481" spans="3:3" ht="15" customHeight="1">
      <c r="C6481" s="97" t="str">
        <f t="shared" ref="C6481:C6544" si="103">IF(B6481&lt;&gt;"",TEXT(WEEKDAY(B6481),"dddd"),"")</f>
        <v/>
      </c>
    </row>
    <row r="6482" spans="3:3" ht="15" customHeight="1">
      <c r="C6482" s="97" t="str">
        <f t="shared" si="103"/>
        <v/>
      </c>
    </row>
    <row r="6483" spans="3:3" ht="15" customHeight="1">
      <c r="C6483" s="97" t="str">
        <f t="shared" si="103"/>
        <v/>
      </c>
    </row>
    <row r="6484" spans="3:3" ht="15" customHeight="1">
      <c r="C6484" s="97" t="str">
        <f t="shared" si="103"/>
        <v/>
      </c>
    </row>
    <row r="6485" spans="3:3" ht="15" customHeight="1">
      <c r="C6485" s="97" t="str">
        <f t="shared" si="103"/>
        <v/>
      </c>
    </row>
    <row r="6486" spans="3:3" ht="15" customHeight="1">
      <c r="C6486" s="97" t="str">
        <f t="shared" si="103"/>
        <v/>
      </c>
    </row>
    <row r="6487" spans="3:3" ht="15" customHeight="1">
      <c r="C6487" s="97" t="str">
        <f t="shared" si="103"/>
        <v/>
      </c>
    </row>
    <row r="6488" spans="3:3" ht="15" customHeight="1">
      <c r="C6488" s="97" t="str">
        <f t="shared" si="103"/>
        <v/>
      </c>
    </row>
    <row r="6489" spans="3:3" ht="15" customHeight="1">
      <c r="C6489" s="97" t="str">
        <f t="shared" si="103"/>
        <v/>
      </c>
    </row>
    <row r="6490" spans="3:3" ht="15" customHeight="1">
      <c r="C6490" s="97" t="str">
        <f t="shared" si="103"/>
        <v/>
      </c>
    </row>
    <row r="6491" spans="3:3" ht="15" customHeight="1">
      <c r="C6491" s="97" t="str">
        <f t="shared" si="103"/>
        <v/>
      </c>
    </row>
    <row r="6492" spans="3:3" ht="15" customHeight="1">
      <c r="C6492" s="97" t="str">
        <f t="shared" si="103"/>
        <v/>
      </c>
    </row>
    <row r="6493" spans="3:3" ht="15" customHeight="1">
      <c r="C6493" s="97" t="str">
        <f t="shared" si="103"/>
        <v/>
      </c>
    </row>
    <row r="6494" spans="3:3" ht="15" customHeight="1">
      <c r="C6494" s="97" t="str">
        <f t="shared" si="103"/>
        <v/>
      </c>
    </row>
    <row r="6495" spans="3:3" ht="15" customHeight="1">
      <c r="C6495" s="97" t="str">
        <f t="shared" si="103"/>
        <v/>
      </c>
    </row>
    <row r="6496" spans="3:3" ht="15" customHeight="1">
      <c r="C6496" s="97" t="str">
        <f t="shared" si="103"/>
        <v/>
      </c>
    </row>
    <row r="6497" spans="3:3" ht="15" customHeight="1">
      <c r="C6497" s="97" t="str">
        <f t="shared" si="103"/>
        <v/>
      </c>
    </row>
    <row r="6498" spans="3:3" ht="15" customHeight="1">
      <c r="C6498" s="97" t="str">
        <f t="shared" si="103"/>
        <v/>
      </c>
    </row>
    <row r="6499" spans="3:3" ht="15" customHeight="1">
      <c r="C6499" s="97" t="str">
        <f t="shared" si="103"/>
        <v/>
      </c>
    </row>
    <row r="6500" spans="3:3" ht="15" customHeight="1">
      <c r="C6500" s="97" t="str">
        <f t="shared" si="103"/>
        <v/>
      </c>
    </row>
    <row r="6501" spans="3:3" ht="15" customHeight="1">
      <c r="C6501" s="97" t="str">
        <f t="shared" si="103"/>
        <v/>
      </c>
    </row>
    <row r="6502" spans="3:3" ht="15" customHeight="1">
      <c r="C6502" s="97" t="str">
        <f t="shared" si="103"/>
        <v/>
      </c>
    </row>
    <row r="6503" spans="3:3" ht="15" customHeight="1">
      <c r="C6503" s="97" t="str">
        <f t="shared" si="103"/>
        <v/>
      </c>
    </row>
    <row r="6504" spans="3:3" ht="15" customHeight="1">
      <c r="C6504" s="97" t="str">
        <f t="shared" si="103"/>
        <v/>
      </c>
    </row>
    <row r="6505" spans="3:3" ht="15" customHeight="1">
      <c r="C6505" s="97" t="str">
        <f t="shared" si="103"/>
        <v/>
      </c>
    </row>
    <row r="6506" spans="3:3" ht="15" customHeight="1">
      <c r="C6506" s="97" t="str">
        <f t="shared" si="103"/>
        <v/>
      </c>
    </row>
    <row r="6507" spans="3:3" ht="15" customHeight="1">
      <c r="C6507" s="97" t="str">
        <f t="shared" si="103"/>
        <v/>
      </c>
    </row>
    <row r="6508" spans="3:3" ht="15" customHeight="1">
      <c r="C6508" s="97" t="str">
        <f t="shared" si="103"/>
        <v/>
      </c>
    </row>
    <row r="6509" spans="3:3" ht="15" customHeight="1">
      <c r="C6509" s="97" t="str">
        <f t="shared" si="103"/>
        <v/>
      </c>
    </row>
    <row r="6510" spans="3:3" ht="15" customHeight="1">
      <c r="C6510" s="97" t="str">
        <f t="shared" si="103"/>
        <v/>
      </c>
    </row>
    <row r="6511" spans="3:3" ht="15" customHeight="1">
      <c r="C6511" s="97" t="str">
        <f t="shared" si="103"/>
        <v/>
      </c>
    </row>
    <row r="6512" spans="3:3" ht="15" customHeight="1">
      <c r="C6512" s="97" t="str">
        <f t="shared" si="103"/>
        <v/>
      </c>
    </row>
    <row r="6513" spans="3:3" ht="15" customHeight="1">
      <c r="C6513" s="97" t="str">
        <f t="shared" si="103"/>
        <v/>
      </c>
    </row>
    <row r="6514" spans="3:3" ht="15" customHeight="1">
      <c r="C6514" s="97" t="str">
        <f t="shared" si="103"/>
        <v/>
      </c>
    </row>
    <row r="6515" spans="3:3" ht="15" customHeight="1">
      <c r="C6515" s="97" t="str">
        <f t="shared" si="103"/>
        <v/>
      </c>
    </row>
    <row r="6516" spans="3:3" ht="15" customHeight="1">
      <c r="C6516" s="97" t="str">
        <f t="shared" si="103"/>
        <v/>
      </c>
    </row>
    <row r="6517" spans="3:3" ht="15" customHeight="1">
      <c r="C6517" s="97" t="str">
        <f t="shared" si="103"/>
        <v/>
      </c>
    </row>
    <row r="6518" spans="3:3" ht="15" customHeight="1">
      <c r="C6518" s="97" t="str">
        <f t="shared" si="103"/>
        <v/>
      </c>
    </row>
    <row r="6519" spans="3:3" ht="15" customHeight="1">
      <c r="C6519" s="97" t="str">
        <f t="shared" si="103"/>
        <v/>
      </c>
    </row>
    <row r="6520" spans="3:3" ht="15" customHeight="1">
      <c r="C6520" s="97" t="str">
        <f t="shared" si="103"/>
        <v/>
      </c>
    </row>
    <row r="6521" spans="3:3" ht="15" customHeight="1">
      <c r="C6521" s="97" t="str">
        <f t="shared" si="103"/>
        <v/>
      </c>
    </row>
    <row r="6522" spans="3:3" ht="15" customHeight="1">
      <c r="C6522" s="97" t="str">
        <f t="shared" si="103"/>
        <v/>
      </c>
    </row>
    <row r="6523" spans="3:3" ht="15" customHeight="1">
      <c r="C6523" s="97" t="str">
        <f t="shared" si="103"/>
        <v/>
      </c>
    </row>
    <row r="6524" spans="3:3" ht="15" customHeight="1">
      <c r="C6524" s="97" t="str">
        <f t="shared" si="103"/>
        <v/>
      </c>
    </row>
    <row r="6525" spans="3:3" ht="15" customHeight="1">
      <c r="C6525" s="97" t="str">
        <f t="shared" si="103"/>
        <v/>
      </c>
    </row>
    <row r="6526" spans="3:3" ht="15" customHeight="1">
      <c r="C6526" s="97" t="str">
        <f t="shared" si="103"/>
        <v/>
      </c>
    </row>
    <row r="6527" spans="3:3" ht="15" customHeight="1">
      <c r="C6527" s="97" t="str">
        <f t="shared" si="103"/>
        <v/>
      </c>
    </row>
    <row r="6528" spans="3:3" ht="15" customHeight="1">
      <c r="C6528" s="97" t="str">
        <f t="shared" si="103"/>
        <v/>
      </c>
    </row>
    <row r="6529" spans="3:3" ht="15" customHeight="1">
      <c r="C6529" s="97" t="str">
        <f t="shared" si="103"/>
        <v/>
      </c>
    </row>
    <row r="6530" spans="3:3" ht="15" customHeight="1">
      <c r="C6530" s="97" t="str">
        <f t="shared" si="103"/>
        <v/>
      </c>
    </row>
    <row r="6531" spans="3:3" ht="15" customHeight="1">
      <c r="C6531" s="97" t="str">
        <f t="shared" si="103"/>
        <v/>
      </c>
    </row>
    <row r="6532" spans="3:3" ht="15" customHeight="1">
      <c r="C6532" s="97" t="str">
        <f t="shared" si="103"/>
        <v/>
      </c>
    </row>
    <row r="6533" spans="3:3" ht="15" customHeight="1">
      <c r="C6533" s="97" t="str">
        <f t="shared" si="103"/>
        <v/>
      </c>
    </row>
    <row r="6534" spans="3:3" ht="15" customHeight="1">
      <c r="C6534" s="97" t="str">
        <f t="shared" si="103"/>
        <v/>
      </c>
    </row>
    <row r="6535" spans="3:3" ht="15" customHeight="1">
      <c r="C6535" s="97" t="str">
        <f t="shared" si="103"/>
        <v/>
      </c>
    </row>
    <row r="6536" spans="3:3" ht="15" customHeight="1">
      <c r="C6536" s="97" t="str">
        <f t="shared" si="103"/>
        <v/>
      </c>
    </row>
    <row r="6537" spans="3:3" ht="15" customHeight="1">
      <c r="C6537" s="97" t="str">
        <f t="shared" si="103"/>
        <v/>
      </c>
    </row>
    <row r="6538" spans="3:3" ht="15" customHeight="1">
      <c r="C6538" s="97" t="str">
        <f t="shared" si="103"/>
        <v/>
      </c>
    </row>
    <row r="6539" spans="3:3" ht="15" customHeight="1">
      <c r="C6539" s="97" t="str">
        <f t="shared" si="103"/>
        <v/>
      </c>
    </row>
    <row r="6540" spans="3:3" ht="15" customHeight="1">
      <c r="C6540" s="97" t="str">
        <f t="shared" si="103"/>
        <v/>
      </c>
    </row>
    <row r="6541" spans="3:3" ht="15" customHeight="1">
      <c r="C6541" s="97" t="str">
        <f t="shared" si="103"/>
        <v/>
      </c>
    </row>
    <row r="6542" spans="3:3" ht="15" customHeight="1">
      <c r="C6542" s="97" t="str">
        <f t="shared" si="103"/>
        <v/>
      </c>
    </row>
    <row r="6543" spans="3:3" ht="15" customHeight="1">
      <c r="C6543" s="97" t="str">
        <f t="shared" si="103"/>
        <v/>
      </c>
    </row>
    <row r="6544" spans="3:3" ht="15" customHeight="1">
      <c r="C6544" s="97" t="str">
        <f t="shared" si="103"/>
        <v/>
      </c>
    </row>
    <row r="6545" spans="3:3" ht="15" customHeight="1">
      <c r="C6545" s="97" t="str">
        <f t="shared" ref="C6545:C6608" si="104">IF(B6545&lt;&gt;"",TEXT(WEEKDAY(B6545),"dddd"),"")</f>
        <v/>
      </c>
    </row>
    <row r="6546" spans="3:3" ht="15" customHeight="1">
      <c r="C6546" s="97" t="str">
        <f t="shared" si="104"/>
        <v/>
      </c>
    </row>
    <row r="6547" spans="3:3" ht="15" customHeight="1">
      <c r="C6547" s="97" t="str">
        <f t="shared" si="104"/>
        <v/>
      </c>
    </row>
    <row r="6548" spans="3:3" ht="15" customHeight="1">
      <c r="C6548" s="97" t="str">
        <f t="shared" si="104"/>
        <v/>
      </c>
    </row>
    <row r="6549" spans="3:3" ht="15" customHeight="1">
      <c r="C6549" s="97" t="str">
        <f t="shared" si="104"/>
        <v/>
      </c>
    </row>
    <row r="6550" spans="3:3" ht="15" customHeight="1">
      <c r="C6550" s="97" t="str">
        <f t="shared" si="104"/>
        <v/>
      </c>
    </row>
    <row r="6551" spans="3:3" ht="15" customHeight="1">
      <c r="C6551" s="97" t="str">
        <f t="shared" si="104"/>
        <v/>
      </c>
    </row>
    <row r="6552" spans="3:3" ht="15" customHeight="1">
      <c r="C6552" s="97" t="str">
        <f t="shared" si="104"/>
        <v/>
      </c>
    </row>
    <row r="6553" spans="3:3" ht="15" customHeight="1">
      <c r="C6553" s="97" t="str">
        <f t="shared" si="104"/>
        <v/>
      </c>
    </row>
    <row r="6554" spans="3:3" ht="15" customHeight="1">
      <c r="C6554" s="97" t="str">
        <f t="shared" si="104"/>
        <v/>
      </c>
    </row>
    <row r="6555" spans="3:3" ht="15" customHeight="1">
      <c r="C6555" s="97" t="str">
        <f t="shared" si="104"/>
        <v/>
      </c>
    </row>
    <row r="6556" spans="3:3" ht="15" customHeight="1">
      <c r="C6556" s="97" t="str">
        <f t="shared" si="104"/>
        <v/>
      </c>
    </row>
    <row r="6557" spans="3:3" ht="15" customHeight="1">
      <c r="C6557" s="97" t="str">
        <f t="shared" si="104"/>
        <v/>
      </c>
    </row>
    <row r="6558" spans="3:3" ht="15" customHeight="1">
      <c r="C6558" s="97" t="str">
        <f t="shared" si="104"/>
        <v/>
      </c>
    </row>
    <row r="6559" spans="3:3" ht="15" customHeight="1">
      <c r="C6559" s="97" t="str">
        <f t="shared" si="104"/>
        <v/>
      </c>
    </row>
    <row r="6560" spans="3:3" ht="15" customHeight="1">
      <c r="C6560" s="97" t="str">
        <f t="shared" si="104"/>
        <v/>
      </c>
    </row>
    <row r="6561" spans="3:3" ht="15" customHeight="1">
      <c r="C6561" s="97" t="str">
        <f t="shared" si="104"/>
        <v/>
      </c>
    </row>
    <row r="6562" spans="3:3" ht="15" customHeight="1">
      <c r="C6562" s="97" t="str">
        <f t="shared" si="104"/>
        <v/>
      </c>
    </row>
    <row r="6563" spans="3:3" ht="15" customHeight="1">
      <c r="C6563" s="97" t="str">
        <f t="shared" si="104"/>
        <v/>
      </c>
    </row>
    <row r="6564" spans="3:3" ht="15" customHeight="1">
      <c r="C6564" s="97" t="str">
        <f t="shared" si="104"/>
        <v/>
      </c>
    </row>
    <row r="6565" spans="3:3" ht="15" customHeight="1">
      <c r="C6565" s="97" t="str">
        <f t="shared" si="104"/>
        <v/>
      </c>
    </row>
    <row r="6566" spans="3:3" ht="15" customHeight="1">
      <c r="C6566" s="97" t="str">
        <f t="shared" si="104"/>
        <v/>
      </c>
    </row>
    <row r="6567" spans="3:3" ht="15" customHeight="1">
      <c r="C6567" s="97" t="str">
        <f t="shared" si="104"/>
        <v/>
      </c>
    </row>
    <row r="6568" spans="3:3" ht="15" customHeight="1">
      <c r="C6568" s="97" t="str">
        <f t="shared" si="104"/>
        <v/>
      </c>
    </row>
    <row r="6569" spans="3:3" ht="15" customHeight="1">
      <c r="C6569" s="97" t="str">
        <f t="shared" si="104"/>
        <v/>
      </c>
    </row>
    <row r="6570" spans="3:3" ht="15" customHeight="1">
      <c r="C6570" s="97" t="str">
        <f t="shared" si="104"/>
        <v/>
      </c>
    </row>
    <row r="6571" spans="3:3" ht="15" customHeight="1">
      <c r="C6571" s="97" t="str">
        <f t="shared" si="104"/>
        <v/>
      </c>
    </row>
    <row r="6572" spans="3:3" ht="15" customHeight="1">
      <c r="C6572" s="97" t="str">
        <f t="shared" si="104"/>
        <v/>
      </c>
    </row>
    <row r="6573" spans="3:3" ht="15" customHeight="1">
      <c r="C6573" s="97" t="str">
        <f t="shared" si="104"/>
        <v/>
      </c>
    </row>
    <row r="6574" spans="3:3" ht="15" customHeight="1">
      <c r="C6574" s="97" t="str">
        <f t="shared" si="104"/>
        <v/>
      </c>
    </row>
    <row r="6575" spans="3:3" ht="15" customHeight="1">
      <c r="C6575" s="97" t="str">
        <f t="shared" si="104"/>
        <v/>
      </c>
    </row>
    <row r="6576" spans="3:3" ht="15" customHeight="1">
      <c r="C6576" s="97" t="str">
        <f t="shared" si="104"/>
        <v/>
      </c>
    </row>
    <row r="6577" spans="3:3" ht="15" customHeight="1">
      <c r="C6577" s="97" t="str">
        <f t="shared" si="104"/>
        <v/>
      </c>
    </row>
    <row r="6578" spans="3:3" ht="15" customHeight="1">
      <c r="C6578" s="97" t="str">
        <f t="shared" si="104"/>
        <v/>
      </c>
    </row>
    <row r="6579" spans="3:3" ht="15" customHeight="1">
      <c r="C6579" s="97" t="str">
        <f t="shared" si="104"/>
        <v/>
      </c>
    </row>
    <row r="6580" spans="3:3" ht="15" customHeight="1">
      <c r="C6580" s="97" t="str">
        <f t="shared" si="104"/>
        <v/>
      </c>
    </row>
    <row r="6581" spans="3:3" ht="15" customHeight="1">
      <c r="C6581" s="97" t="str">
        <f t="shared" si="104"/>
        <v/>
      </c>
    </row>
    <row r="6582" spans="3:3" ht="15" customHeight="1">
      <c r="C6582" s="97" t="str">
        <f t="shared" si="104"/>
        <v/>
      </c>
    </row>
    <row r="6583" spans="3:3" ht="15" customHeight="1">
      <c r="C6583" s="97" t="str">
        <f t="shared" si="104"/>
        <v/>
      </c>
    </row>
    <row r="6584" spans="3:3" ht="15" customHeight="1">
      <c r="C6584" s="97" t="str">
        <f t="shared" si="104"/>
        <v/>
      </c>
    </row>
    <row r="6585" spans="3:3" ht="15" customHeight="1">
      <c r="C6585" s="97" t="str">
        <f t="shared" si="104"/>
        <v/>
      </c>
    </row>
    <row r="6586" spans="3:3" ht="15" customHeight="1">
      <c r="C6586" s="97" t="str">
        <f t="shared" si="104"/>
        <v/>
      </c>
    </row>
    <row r="6587" spans="3:3" ht="15" customHeight="1">
      <c r="C6587" s="97" t="str">
        <f t="shared" si="104"/>
        <v/>
      </c>
    </row>
    <row r="6588" spans="3:3" ht="15" customHeight="1">
      <c r="C6588" s="97" t="str">
        <f t="shared" si="104"/>
        <v/>
      </c>
    </row>
    <row r="6589" spans="3:3" ht="15" customHeight="1">
      <c r="C6589" s="97" t="str">
        <f t="shared" si="104"/>
        <v/>
      </c>
    </row>
    <row r="6590" spans="3:3" ht="15" customHeight="1">
      <c r="C6590" s="97" t="str">
        <f t="shared" si="104"/>
        <v/>
      </c>
    </row>
    <row r="6591" spans="3:3" ht="15" customHeight="1">
      <c r="C6591" s="97" t="str">
        <f t="shared" si="104"/>
        <v/>
      </c>
    </row>
    <row r="6592" spans="3:3" ht="15" customHeight="1">
      <c r="C6592" s="97" t="str">
        <f t="shared" si="104"/>
        <v/>
      </c>
    </row>
    <row r="6593" spans="3:3" ht="15" customHeight="1">
      <c r="C6593" s="97" t="str">
        <f t="shared" si="104"/>
        <v/>
      </c>
    </row>
    <row r="6594" spans="3:3" ht="15" customHeight="1">
      <c r="C6594" s="97" t="str">
        <f t="shared" si="104"/>
        <v/>
      </c>
    </row>
    <row r="6595" spans="3:3" ht="15" customHeight="1">
      <c r="C6595" s="97" t="str">
        <f t="shared" si="104"/>
        <v/>
      </c>
    </row>
    <row r="6596" spans="3:3" ht="15" customHeight="1">
      <c r="C6596" s="97" t="str">
        <f t="shared" si="104"/>
        <v/>
      </c>
    </row>
    <row r="6597" spans="3:3" ht="15" customHeight="1">
      <c r="C6597" s="97" t="str">
        <f t="shared" si="104"/>
        <v/>
      </c>
    </row>
    <row r="6598" spans="3:3" ht="15" customHeight="1">
      <c r="C6598" s="97" t="str">
        <f t="shared" si="104"/>
        <v/>
      </c>
    </row>
    <row r="6599" spans="3:3" ht="15" customHeight="1">
      <c r="C6599" s="97" t="str">
        <f t="shared" si="104"/>
        <v/>
      </c>
    </row>
    <row r="6600" spans="3:3" ht="15" customHeight="1">
      <c r="C6600" s="97" t="str">
        <f t="shared" si="104"/>
        <v/>
      </c>
    </row>
    <row r="6601" spans="3:3" ht="15" customHeight="1">
      <c r="C6601" s="97" t="str">
        <f t="shared" si="104"/>
        <v/>
      </c>
    </row>
    <row r="6602" spans="3:3" ht="15" customHeight="1">
      <c r="C6602" s="97" t="str">
        <f t="shared" si="104"/>
        <v/>
      </c>
    </row>
    <row r="6603" spans="3:3" ht="15" customHeight="1">
      <c r="C6603" s="97" t="str">
        <f t="shared" si="104"/>
        <v/>
      </c>
    </row>
    <row r="6604" spans="3:3" ht="15" customHeight="1">
      <c r="C6604" s="97" t="str">
        <f t="shared" si="104"/>
        <v/>
      </c>
    </row>
    <row r="6605" spans="3:3" ht="15" customHeight="1">
      <c r="C6605" s="97" t="str">
        <f t="shared" si="104"/>
        <v/>
      </c>
    </row>
    <row r="6606" spans="3:3" ht="15" customHeight="1">
      <c r="C6606" s="97" t="str">
        <f t="shared" si="104"/>
        <v/>
      </c>
    </row>
    <row r="6607" spans="3:3" ht="15" customHeight="1">
      <c r="C6607" s="97" t="str">
        <f t="shared" si="104"/>
        <v/>
      </c>
    </row>
    <row r="6608" spans="3:3" ht="15" customHeight="1">
      <c r="C6608" s="97" t="str">
        <f t="shared" si="104"/>
        <v/>
      </c>
    </row>
    <row r="6609" spans="3:3" ht="15" customHeight="1">
      <c r="C6609" s="97" t="str">
        <f t="shared" ref="C6609:C6672" si="105">IF(B6609&lt;&gt;"",TEXT(WEEKDAY(B6609),"dddd"),"")</f>
        <v/>
      </c>
    </row>
    <row r="6610" spans="3:3" ht="15" customHeight="1">
      <c r="C6610" s="97" t="str">
        <f t="shared" si="105"/>
        <v/>
      </c>
    </row>
    <row r="6611" spans="3:3" ht="15" customHeight="1">
      <c r="C6611" s="97" t="str">
        <f t="shared" si="105"/>
        <v/>
      </c>
    </row>
    <row r="6612" spans="3:3" ht="15" customHeight="1">
      <c r="C6612" s="97" t="str">
        <f t="shared" si="105"/>
        <v/>
      </c>
    </row>
    <row r="6613" spans="3:3" ht="15" customHeight="1">
      <c r="C6613" s="97" t="str">
        <f t="shared" si="105"/>
        <v/>
      </c>
    </row>
    <row r="6614" spans="3:3" ht="15" customHeight="1">
      <c r="C6614" s="97" t="str">
        <f t="shared" si="105"/>
        <v/>
      </c>
    </row>
    <row r="6615" spans="3:3" ht="15" customHeight="1">
      <c r="C6615" s="97" t="str">
        <f t="shared" si="105"/>
        <v/>
      </c>
    </row>
    <row r="6616" spans="3:3" ht="15" customHeight="1">
      <c r="C6616" s="97" t="str">
        <f t="shared" si="105"/>
        <v/>
      </c>
    </row>
    <row r="6617" spans="3:3" ht="15" customHeight="1">
      <c r="C6617" s="97" t="str">
        <f t="shared" si="105"/>
        <v/>
      </c>
    </row>
    <row r="6618" spans="3:3" ht="15" customHeight="1">
      <c r="C6618" s="97" t="str">
        <f t="shared" si="105"/>
        <v/>
      </c>
    </row>
    <row r="6619" spans="3:3" ht="15" customHeight="1">
      <c r="C6619" s="97" t="str">
        <f t="shared" si="105"/>
        <v/>
      </c>
    </row>
    <row r="6620" spans="3:3" ht="15" customHeight="1">
      <c r="C6620" s="97" t="str">
        <f t="shared" si="105"/>
        <v/>
      </c>
    </row>
    <row r="6621" spans="3:3" ht="15" customHeight="1">
      <c r="C6621" s="97" t="str">
        <f t="shared" si="105"/>
        <v/>
      </c>
    </row>
    <row r="6622" spans="3:3" ht="15" customHeight="1">
      <c r="C6622" s="97" t="str">
        <f t="shared" si="105"/>
        <v/>
      </c>
    </row>
    <row r="6623" spans="3:3" ht="15" customHeight="1">
      <c r="C6623" s="97" t="str">
        <f t="shared" si="105"/>
        <v/>
      </c>
    </row>
    <row r="6624" spans="3:3" ht="15" customHeight="1">
      <c r="C6624" s="97" t="str">
        <f t="shared" si="105"/>
        <v/>
      </c>
    </row>
    <row r="6625" spans="3:3" ht="15" customHeight="1">
      <c r="C6625" s="97" t="str">
        <f t="shared" si="105"/>
        <v/>
      </c>
    </row>
    <row r="6626" spans="3:3" ht="15" customHeight="1">
      <c r="C6626" s="97" t="str">
        <f t="shared" si="105"/>
        <v/>
      </c>
    </row>
    <row r="6627" spans="3:3" ht="15" customHeight="1">
      <c r="C6627" s="97" t="str">
        <f t="shared" si="105"/>
        <v/>
      </c>
    </row>
    <row r="6628" spans="3:3" ht="15" customHeight="1">
      <c r="C6628" s="97" t="str">
        <f t="shared" si="105"/>
        <v/>
      </c>
    </row>
    <row r="6629" spans="3:3" ht="15" customHeight="1">
      <c r="C6629" s="97" t="str">
        <f t="shared" si="105"/>
        <v/>
      </c>
    </row>
    <row r="6630" spans="3:3" ht="15" customHeight="1">
      <c r="C6630" s="97" t="str">
        <f t="shared" si="105"/>
        <v/>
      </c>
    </row>
    <row r="6631" spans="3:3" ht="15" customHeight="1">
      <c r="C6631" s="97" t="str">
        <f t="shared" si="105"/>
        <v/>
      </c>
    </row>
    <row r="6632" spans="3:3" ht="15" customHeight="1">
      <c r="C6632" s="97" t="str">
        <f t="shared" si="105"/>
        <v/>
      </c>
    </row>
    <row r="6633" spans="3:3" ht="15" customHeight="1">
      <c r="C6633" s="97" t="str">
        <f t="shared" si="105"/>
        <v/>
      </c>
    </row>
    <row r="6634" spans="3:3" ht="15" customHeight="1">
      <c r="C6634" s="97" t="str">
        <f t="shared" si="105"/>
        <v/>
      </c>
    </row>
    <row r="6635" spans="3:3" ht="15" customHeight="1">
      <c r="C6635" s="97" t="str">
        <f t="shared" si="105"/>
        <v/>
      </c>
    </row>
    <row r="6636" spans="3:3" ht="15" customHeight="1">
      <c r="C6636" s="97" t="str">
        <f t="shared" si="105"/>
        <v/>
      </c>
    </row>
    <row r="6637" spans="3:3" ht="15" customHeight="1">
      <c r="C6637" s="97" t="str">
        <f t="shared" si="105"/>
        <v/>
      </c>
    </row>
    <row r="6638" spans="3:3" ht="15" customHeight="1">
      <c r="C6638" s="97" t="str">
        <f t="shared" si="105"/>
        <v/>
      </c>
    </row>
    <row r="6639" spans="3:3" ht="15" customHeight="1">
      <c r="C6639" s="97" t="str">
        <f t="shared" si="105"/>
        <v/>
      </c>
    </row>
    <row r="6640" spans="3:3" ht="15" customHeight="1">
      <c r="C6640" s="97" t="str">
        <f t="shared" si="105"/>
        <v/>
      </c>
    </row>
    <row r="6641" spans="3:3" ht="15" customHeight="1">
      <c r="C6641" s="97" t="str">
        <f t="shared" si="105"/>
        <v/>
      </c>
    </row>
    <row r="6642" spans="3:3" ht="15" customHeight="1">
      <c r="C6642" s="97" t="str">
        <f t="shared" si="105"/>
        <v/>
      </c>
    </row>
    <row r="6643" spans="3:3" ht="15" customHeight="1">
      <c r="C6643" s="97" t="str">
        <f t="shared" si="105"/>
        <v/>
      </c>
    </row>
    <row r="6644" spans="3:3" ht="15" customHeight="1">
      <c r="C6644" s="97" t="str">
        <f t="shared" si="105"/>
        <v/>
      </c>
    </row>
    <row r="6645" spans="3:3" ht="15" customHeight="1">
      <c r="C6645" s="97" t="str">
        <f t="shared" si="105"/>
        <v/>
      </c>
    </row>
    <row r="6646" spans="3:3" ht="15" customHeight="1">
      <c r="C6646" s="97" t="str">
        <f t="shared" si="105"/>
        <v/>
      </c>
    </row>
    <row r="6647" spans="3:3" ht="15" customHeight="1">
      <c r="C6647" s="97" t="str">
        <f t="shared" si="105"/>
        <v/>
      </c>
    </row>
    <row r="6648" spans="3:3" ht="15" customHeight="1">
      <c r="C6648" s="97" t="str">
        <f t="shared" si="105"/>
        <v/>
      </c>
    </row>
    <row r="6649" spans="3:3" ht="15" customHeight="1">
      <c r="C6649" s="97" t="str">
        <f t="shared" si="105"/>
        <v/>
      </c>
    </row>
    <row r="6650" spans="3:3" ht="15" customHeight="1">
      <c r="C6650" s="97" t="str">
        <f t="shared" si="105"/>
        <v/>
      </c>
    </row>
    <row r="6651" spans="3:3" ht="15" customHeight="1">
      <c r="C6651" s="97" t="str">
        <f t="shared" si="105"/>
        <v/>
      </c>
    </row>
    <row r="6652" spans="3:3" ht="15" customHeight="1">
      <c r="C6652" s="97" t="str">
        <f t="shared" si="105"/>
        <v/>
      </c>
    </row>
    <row r="6653" spans="3:3" ht="15" customHeight="1">
      <c r="C6653" s="97" t="str">
        <f t="shared" si="105"/>
        <v/>
      </c>
    </row>
    <row r="6654" spans="3:3" ht="15" customHeight="1">
      <c r="C6654" s="97" t="str">
        <f t="shared" si="105"/>
        <v/>
      </c>
    </row>
    <row r="6655" spans="3:3" ht="15" customHeight="1">
      <c r="C6655" s="97" t="str">
        <f t="shared" si="105"/>
        <v/>
      </c>
    </row>
    <row r="6656" spans="3:3" ht="15" customHeight="1">
      <c r="C6656" s="97" t="str">
        <f t="shared" si="105"/>
        <v/>
      </c>
    </row>
    <row r="6657" spans="3:3" ht="15" customHeight="1">
      <c r="C6657" s="97" t="str">
        <f t="shared" si="105"/>
        <v/>
      </c>
    </row>
    <row r="6658" spans="3:3" ht="15" customHeight="1">
      <c r="C6658" s="97" t="str">
        <f t="shared" si="105"/>
        <v/>
      </c>
    </row>
    <row r="6659" spans="3:3" ht="15" customHeight="1">
      <c r="C6659" s="97" t="str">
        <f t="shared" si="105"/>
        <v/>
      </c>
    </row>
    <row r="6660" spans="3:3" ht="15" customHeight="1">
      <c r="C6660" s="97" t="str">
        <f t="shared" si="105"/>
        <v/>
      </c>
    </row>
    <row r="6661" spans="3:3" ht="15" customHeight="1">
      <c r="C6661" s="97" t="str">
        <f t="shared" si="105"/>
        <v/>
      </c>
    </row>
    <row r="6662" spans="3:3" ht="15" customHeight="1">
      <c r="C6662" s="97" t="str">
        <f t="shared" si="105"/>
        <v/>
      </c>
    </row>
    <row r="6663" spans="3:3" ht="15" customHeight="1">
      <c r="C6663" s="97" t="str">
        <f t="shared" si="105"/>
        <v/>
      </c>
    </row>
    <row r="6664" spans="3:3" ht="15" customHeight="1">
      <c r="C6664" s="97" t="str">
        <f t="shared" si="105"/>
        <v/>
      </c>
    </row>
    <row r="6665" spans="3:3" ht="15" customHeight="1">
      <c r="C6665" s="97" t="str">
        <f t="shared" si="105"/>
        <v/>
      </c>
    </row>
    <row r="6666" spans="3:3" ht="15" customHeight="1">
      <c r="C6666" s="97" t="str">
        <f t="shared" si="105"/>
        <v/>
      </c>
    </row>
    <row r="6667" spans="3:3" ht="15" customHeight="1">
      <c r="C6667" s="97" t="str">
        <f t="shared" si="105"/>
        <v/>
      </c>
    </row>
    <row r="6668" spans="3:3" ht="15" customHeight="1">
      <c r="C6668" s="97" t="str">
        <f t="shared" si="105"/>
        <v/>
      </c>
    </row>
    <row r="6669" spans="3:3" ht="15" customHeight="1">
      <c r="C6669" s="97" t="str">
        <f t="shared" si="105"/>
        <v/>
      </c>
    </row>
    <row r="6670" spans="3:3" ht="15" customHeight="1">
      <c r="C6670" s="97" t="str">
        <f t="shared" si="105"/>
        <v/>
      </c>
    </row>
    <row r="6671" spans="3:3" ht="15" customHeight="1">
      <c r="C6671" s="97" t="str">
        <f t="shared" si="105"/>
        <v/>
      </c>
    </row>
    <row r="6672" spans="3:3" ht="15" customHeight="1">
      <c r="C6672" s="97" t="str">
        <f t="shared" si="105"/>
        <v/>
      </c>
    </row>
    <row r="6673" spans="3:3" ht="15" customHeight="1">
      <c r="C6673" s="97" t="str">
        <f t="shared" ref="C6673:C6736" si="106">IF(B6673&lt;&gt;"",TEXT(WEEKDAY(B6673),"dddd"),"")</f>
        <v/>
      </c>
    </row>
    <row r="6674" spans="3:3" ht="15" customHeight="1">
      <c r="C6674" s="97" t="str">
        <f t="shared" si="106"/>
        <v/>
      </c>
    </row>
    <row r="6675" spans="3:3" ht="15" customHeight="1">
      <c r="C6675" s="97" t="str">
        <f t="shared" si="106"/>
        <v/>
      </c>
    </row>
    <row r="6676" spans="3:3" ht="15" customHeight="1">
      <c r="C6676" s="97" t="str">
        <f t="shared" si="106"/>
        <v/>
      </c>
    </row>
    <row r="6677" spans="3:3" ht="15" customHeight="1">
      <c r="C6677" s="97" t="str">
        <f t="shared" si="106"/>
        <v/>
      </c>
    </row>
    <row r="6678" spans="3:3" ht="15" customHeight="1">
      <c r="C6678" s="97" t="str">
        <f t="shared" si="106"/>
        <v/>
      </c>
    </row>
    <row r="6679" spans="3:3" ht="15" customHeight="1">
      <c r="C6679" s="97" t="str">
        <f t="shared" si="106"/>
        <v/>
      </c>
    </row>
    <row r="6680" spans="3:3" ht="15" customHeight="1">
      <c r="C6680" s="97" t="str">
        <f t="shared" si="106"/>
        <v/>
      </c>
    </row>
    <row r="6681" spans="3:3" ht="15" customHeight="1">
      <c r="C6681" s="97" t="str">
        <f t="shared" si="106"/>
        <v/>
      </c>
    </row>
    <row r="6682" spans="3:3" ht="15" customHeight="1">
      <c r="C6682" s="97" t="str">
        <f t="shared" si="106"/>
        <v/>
      </c>
    </row>
    <row r="6683" spans="3:3" ht="15" customHeight="1">
      <c r="C6683" s="97" t="str">
        <f t="shared" si="106"/>
        <v/>
      </c>
    </row>
    <row r="6684" spans="3:3" ht="15" customHeight="1">
      <c r="C6684" s="97" t="str">
        <f t="shared" si="106"/>
        <v/>
      </c>
    </row>
    <row r="6685" spans="3:3" ht="15" customHeight="1">
      <c r="C6685" s="97" t="str">
        <f t="shared" si="106"/>
        <v/>
      </c>
    </row>
    <row r="6686" spans="3:3" ht="15" customHeight="1">
      <c r="C6686" s="97" t="str">
        <f t="shared" si="106"/>
        <v/>
      </c>
    </row>
    <row r="6687" spans="3:3" ht="15" customHeight="1">
      <c r="C6687" s="97" t="str">
        <f t="shared" si="106"/>
        <v/>
      </c>
    </row>
    <row r="6688" spans="3:3" ht="15" customHeight="1">
      <c r="C6688" s="97" t="str">
        <f t="shared" si="106"/>
        <v/>
      </c>
    </row>
    <row r="6689" spans="3:3" ht="15" customHeight="1">
      <c r="C6689" s="97" t="str">
        <f t="shared" si="106"/>
        <v/>
      </c>
    </row>
    <row r="6690" spans="3:3" ht="15" customHeight="1">
      <c r="C6690" s="97" t="str">
        <f t="shared" si="106"/>
        <v/>
      </c>
    </row>
    <row r="6691" spans="3:3" ht="15" customHeight="1">
      <c r="C6691" s="97" t="str">
        <f t="shared" si="106"/>
        <v/>
      </c>
    </row>
    <row r="6692" spans="3:3" ht="15" customHeight="1">
      <c r="C6692" s="97" t="str">
        <f t="shared" si="106"/>
        <v/>
      </c>
    </row>
    <row r="6693" spans="3:3" ht="15" customHeight="1">
      <c r="C6693" s="97" t="str">
        <f t="shared" si="106"/>
        <v/>
      </c>
    </row>
    <row r="6694" spans="3:3" ht="15" customHeight="1">
      <c r="C6694" s="97" t="str">
        <f t="shared" si="106"/>
        <v/>
      </c>
    </row>
    <row r="6695" spans="3:3" ht="15" customHeight="1">
      <c r="C6695" s="97" t="str">
        <f t="shared" si="106"/>
        <v/>
      </c>
    </row>
    <row r="6696" spans="3:3" ht="15" customHeight="1">
      <c r="C6696" s="97" t="str">
        <f t="shared" si="106"/>
        <v/>
      </c>
    </row>
    <row r="6697" spans="3:3" ht="15" customHeight="1">
      <c r="C6697" s="97" t="str">
        <f t="shared" si="106"/>
        <v/>
      </c>
    </row>
    <row r="6698" spans="3:3" ht="15" customHeight="1">
      <c r="C6698" s="97" t="str">
        <f t="shared" si="106"/>
        <v/>
      </c>
    </row>
    <row r="6699" spans="3:3" ht="15" customHeight="1">
      <c r="C6699" s="97" t="str">
        <f t="shared" si="106"/>
        <v/>
      </c>
    </row>
    <row r="6700" spans="3:3" ht="15" customHeight="1">
      <c r="C6700" s="97" t="str">
        <f t="shared" si="106"/>
        <v/>
      </c>
    </row>
    <row r="6701" spans="3:3" ht="15" customHeight="1">
      <c r="C6701" s="97" t="str">
        <f t="shared" si="106"/>
        <v/>
      </c>
    </row>
    <row r="6702" spans="3:3" ht="15" customHeight="1">
      <c r="C6702" s="97" t="str">
        <f t="shared" si="106"/>
        <v/>
      </c>
    </row>
    <row r="6703" spans="3:3" ht="15" customHeight="1">
      <c r="C6703" s="97" t="str">
        <f t="shared" si="106"/>
        <v/>
      </c>
    </row>
    <row r="6704" spans="3:3" ht="15" customHeight="1">
      <c r="C6704" s="97" t="str">
        <f t="shared" si="106"/>
        <v/>
      </c>
    </row>
    <row r="6705" spans="3:3" ht="15" customHeight="1">
      <c r="C6705" s="97" t="str">
        <f t="shared" si="106"/>
        <v/>
      </c>
    </row>
    <row r="6706" spans="3:3" ht="15" customHeight="1">
      <c r="C6706" s="97" t="str">
        <f t="shared" si="106"/>
        <v/>
      </c>
    </row>
    <row r="6707" spans="3:3" ht="15" customHeight="1">
      <c r="C6707" s="97" t="str">
        <f t="shared" si="106"/>
        <v/>
      </c>
    </row>
    <row r="6708" spans="3:3" ht="15" customHeight="1">
      <c r="C6708" s="97" t="str">
        <f t="shared" si="106"/>
        <v/>
      </c>
    </row>
    <row r="6709" spans="3:3" ht="15" customHeight="1">
      <c r="C6709" s="97" t="str">
        <f t="shared" si="106"/>
        <v/>
      </c>
    </row>
    <row r="6710" spans="3:3" ht="15" customHeight="1">
      <c r="C6710" s="97" t="str">
        <f t="shared" si="106"/>
        <v/>
      </c>
    </row>
    <row r="6711" spans="3:3" ht="15" customHeight="1">
      <c r="C6711" s="97" t="str">
        <f t="shared" si="106"/>
        <v/>
      </c>
    </row>
    <row r="6712" spans="3:3" ht="15" customHeight="1">
      <c r="C6712" s="97" t="str">
        <f t="shared" si="106"/>
        <v/>
      </c>
    </row>
    <row r="6713" spans="3:3" ht="15" customHeight="1">
      <c r="C6713" s="97" t="str">
        <f t="shared" si="106"/>
        <v/>
      </c>
    </row>
    <row r="6714" spans="3:3" ht="15" customHeight="1">
      <c r="C6714" s="97" t="str">
        <f t="shared" si="106"/>
        <v/>
      </c>
    </row>
    <row r="6715" spans="3:3" ht="15" customHeight="1">
      <c r="C6715" s="97" t="str">
        <f t="shared" si="106"/>
        <v/>
      </c>
    </row>
    <row r="6716" spans="3:3" ht="15" customHeight="1">
      <c r="C6716" s="97" t="str">
        <f t="shared" si="106"/>
        <v/>
      </c>
    </row>
    <row r="6717" spans="3:3" ht="15" customHeight="1">
      <c r="C6717" s="97" t="str">
        <f t="shared" si="106"/>
        <v/>
      </c>
    </row>
    <row r="6718" spans="3:3" ht="15" customHeight="1">
      <c r="C6718" s="97" t="str">
        <f t="shared" si="106"/>
        <v/>
      </c>
    </row>
    <row r="6719" spans="3:3" ht="15" customHeight="1">
      <c r="C6719" s="97" t="str">
        <f t="shared" si="106"/>
        <v/>
      </c>
    </row>
    <row r="6720" spans="3:3" ht="15" customHeight="1">
      <c r="C6720" s="97" t="str">
        <f t="shared" si="106"/>
        <v/>
      </c>
    </row>
    <row r="6721" spans="3:3" ht="15" customHeight="1">
      <c r="C6721" s="97" t="str">
        <f t="shared" si="106"/>
        <v/>
      </c>
    </row>
    <row r="6722" spans="3:3" ht="15" customHeight="1">
      <c r="C6722" s="97" t="str">
        <f t="shared" si="106"/>
        <v/>
      </c>
    </row>
    <row r="6723" spans="3:3" ht="15" customHeight="1">
      <c r="C6723" s="97" t="str">
        <f t="shared" si="106"/>
        <v/>
      </c>
    </row>
    <row r="6724" spans="3:3" ht="15" customHeight="1">
      <c r="C6724" s="97" t="str">
        <f t="shared" si="106"/>
        <v/>
      </c>
    </row>
    <row r="6725" spans="3:3" ht="15" customHeight="1">
      <c r="C6725" s="97" t="str">
        <f t="shared" si="106"/>
        <v/>
      </c>
    </row>
    <row r="6726" spans="3:3" ht="15" customHeight="1">
      <c r="C6726" s="97" t="str">
        <f t="shared" si="106"/>
        <v/>
      </c>
    </row>
    <row r="6727" spans="3:3" ht="15" customHeight="1">
      <c r="C6727" s="97" t="str">
        <f t="shared" si="106"/>
        <v/>
      </c>
    </row>
    <row r="6728" spans="3:3" ht="15" customHeight="1">
      <c r="C6728" s="97" t="str">
        <f t="shared" si="106"/>
        <v/>
      </c>
    </row>
    <row r="6729" spans="3:3" ht="15" customHeight="1">
      <c r="C6729" s="97" t="str">
        <f t="shared" si="106"/>
        <v/>
      </c>
    </row>
    <row r="6730" spans="3:3" ht="15" customHeight="1">
      <c r="C6730" s="97" t="str">
        <f t="shared" si="106"/>
        <v/>
      </c>
    </row>
    <row r="6731" spans="3:3" ht="15" customHeight="1">
      <c r="C6731" s="97" t="str">
        <f t="shared" si="106"/>
        <v/>
      </c>
    </row>
    <row r="6732" spans="3:3" ht="15" customHeight="1">
      <c r="C6732" s="97" t="str">
        <f t="shared" si="106"/>
        <v/>
      </c>
    </row>
    <row r="6733" spans="3:3" ht="15" customHeight="1">
      <c r="C6733" s="97" t="str">
        <f t="shared" si="106"/>
        <v/>
      </c>
    </row>
    <row r="6734" spans="3:3" ht="15" customHeight="1">
      <c r="C6734" s="97" t="str">
        <f t="shared" si="106"/>
        <v/>
      </c>
    </row>
    <row r="6735" spans="3:3" ht="15" customHeight="1">
      <c r="C6735" s="97" t="str">
        <f t="shared" si="106"/>
        <v/>
      </c>
    </row>
    <row r="6736" spans="3:3" ht="15" customHeight="1">
      <c r="C6736" s="97" t="str">
        <f t="shared" si="106"/>
        <v/>
      </c>
    </row>
    <row r="6737" spans="3:3" ht="15" customHeight="1">
      <c r="C6737" s="97" t="str">
        <f t="shared" ref="C6737:C6800" si="107">IF(B6737&lt;&gt;"",TEXT(WEEKDAY(B6737),"dddd"),"")</f>
        <v/>
      </c>
    </row>
    <row r="6738" spans="3:3" ht="15" customHeight="1">
      <c r="C6738" s="97" t="str">
        <f t="shared" si="107"/>
        <v/>
      </c>
    </row>
    <row r="6739" spans="3:3" ht="15" customHeight="1">
      <c r="C6739" s="97" t="str">
        <f t="shared" si="107"/>
        <v/>
      </c>
    </row>
    <row r="6740" spans="3:3" ht="15" customHeight="1">
      <c r="C6740" s="97" t="str">
        <f t="shared" si="107"/>
        <v/>
      </c>
    </row>
    <row r="6741" spans="3:3" ht="15" customHeight="1">
      <c r="C6741" s="97" t="str">
        <f t="shared" si="107"/>
        <v/>
      </c>
    </row>
    <row r="6742" spans="3:3" ht="15" customHeight="1">
      <c r="C6742" s="97" t="str">
        <f t="shared" si="107"/>
        <v/>
      </c>
    </row>
    <row r="6743" spans="3:3" ht="15" customHeight="1">
      <c r="C6743" s="97" t="str">
        <f t="shared" si="107"/>
        <v/>
      </c>
    </row>
    <row r="6744" spans="3:3" ht="15" customHeight="1">
      <c r="C6744" s="97" t="str">
        <f t="shared" si="107"/>
        <v/>
      </c>
    </row>
    <row r="6745" spans="3:3" ht="15" customHeight="1">
      <c r="C6745" s="97" t="str">
        <f t="shared" si="107"/>
        <v/>
      </c>
    </row>
    <row r="6746" spans="3:3" ht="15" customHeight="1">
      <c r="C6746" s="97" t="str">
        <f t="shared" si="107"/>
        <v/>
      </c>
    </row>
    <row r="6747" spans="3:3" ht="15" customHeight="1">
      <c r="C6747" s="97" t="str">
        <f t="shared" si="107"/>
        <v/>
      </c>
    </row>
    <row r="6748" spans="3:3" ht="15" customHeight="1">
      <c r="C6748" s="97" t="str">
        <f t="shared" si="107"/>
        <v/>
      </c>
    </row>
    <row r="6749" spans="3:3" ht="15" customHeight="1">
      <c r="C6749" s="97" t="str">
        <f t="shared" si="107"/>
        <v/>
      </c>
    </row>
    <row r="6750" spans="3:3" ht="15" customHeight="1">
      <c r="C6750" s="97" t="str">
        <f t="shared" si="107"/>
        <v/>
      </c>
    </row>
    <row r="6751" spans="3:3" ht="15" customHeight="1">
      <c r="C6751" s="97" t="str">
        <f t="shared" si="107"/>
        <v/>
      </c>
    </row>
    <row r="6752" spans="3:3" ht="15" customHeight="1">
      <c r="C6752" s="97" t="str">
        <f t="shared" si="107"/>
        <v/>
      </c>
    </row>
    <row r="6753" spans="3:3" ht="15" customHeight="1">
      <c r="C6753" s="97" t="str">
        <f t="shared" si="107"/>
        <v/>
      </c>
    </row>
    <row r="6754" spans="3:3" ht="15" customHeight="1">
      <c r="C6754" s="97" t="str">
        <f t="shared" si="107"/>
        <v/>
      </c>
    </row>
    <row r="6755" spans="3:3" ht="15" customHeight="1">
      <c r="C6755" s="97" t="str">
        <f t="shared" si="107"/>
        <v/>
      </c>
    </row>
    <row r="6756" spans="3:3" ht="15" customHeight="1">
      <c r="C6756" s="97" t="str">
        <f t="shared" si="107"/>
        <v/>
      </c>
    </row>
    <row r="6757" spans="3:3" ht="15" customHeight="1">
      <c r="C6757" s="97" t="str">
        <f t="shared" si="107"/>
        <v/>
      </c>
    </row>
    <row r="6758" spans="3:3" ht="15" customHeight="1">
      <c r="C6758" s="97" t="str">
        <f t="shared" si="107"/>
        <v/>
      </c>
    </row>
    <row r="6759" spans="3:3" ht="15" customHeight="1">
      <c r="C6759" s="97" t="str">
        <f t="shared" si="107"/>
        <v/>
      </c>
    </row>
    <row r="6760" spans="3:3" ht="15" customHeight="1">
      <c r="C6760" s="97" t="str">
        <f t="shared" si="107"/>
        <v/>
      </c>
    </row>
    <row r="6761" spans="3:3" ht="15" customHeight="1">
      <c r="C6761" s="97" t="str">
        <f t="shared" si="107"/>
        <v/>
      </c>
    </row>
    <row r="6762" spans="3:3" ht="15" customHeight="1">
      <c r="C6762" s="97" t="str">
        <f t="shared" si="107"/>
        <v/>
      </c>
    </row>
    <row r="6763" spans="3:3" ht="15" customHeight="1">
      <c r="C6763" s="97" t="str">
        <f t="shared" si="107"/>
        <v/>
      </c>
    </row>
    <row r="6764" spans="3:3" ht="15" customHeight="1">
      <c r="C6764" s="97" t="str">
        <f t="shared" si="107"/>
        <v/>
      </c>
    </row>
    <row r="6765" spans="3:3" ht="15" customHeight="1">
      <c r="C6765" s="97" t="str">
        <f t="shared" si="107"/>
        <v/>
      </c>
    </row>
    <row r="6766" spans="3:3" ht="15" customHeight="1">
      <c r="C6766" s="97" t="str">
        <f t="shared" si="107"/>
        <v/>
      </c>
    </row>
    <row r="6767" spans="3:3" ht="15" customHeight="1">
      <c r="C6767" s="97" t="str">
        <f t="shared" si="107"/>
        <v/>
      </c>
    </row>
    <row r="6768" spans="3:3" ht="15" customHeight="1">
      <c r="C6768" s="97" t="str">
        <f t="shared" si="107"/>
        <v/>
      </c>
    </row>
    <row r="6769" spans="3:3" ht="15" customHeight="1">
      <c r="C6769" s="97" t="str">
        <f t="shared" si="107"/>
        <v/>
      </c>
    </row>
    <row r="6770" spans="3:3" ht="15" customHeight="1">
      <c r="C6770" s="97" t="str">
        <f t="shared" si="107"/>
        <v/>
      </c>
    </row>
    <row r="6771" spans="3:3" ht="15" customHeight="1">
      <c r="C6771" s="97" t="str">
        <f t="shared" si="107"/>
        <v/>
      </c>
    </row>
    <row r="6772" spans="3:3" ht="15" customHeight="1">
      <c r="C6772" s="97" t="str">
        <f t="shared" si="107"/>
        <v/>
      </c>
    </row>
    <row r="6773" spans="3:3" ht="15" customHeight="1">
      <c r="C6773" s="97" t="str">
        <f t="shared" si="107"/>
        <v/>
      </c>
    </row>
    <row r="6774" spans="3:3" ht="15" customHeight="1">
      <c r="C6774" s="97" t="str">
        <f t="shared" si="107"/>
        <v/>
      </c>
    </row>
    <row r="6775" spans="3:3" ht="15" customHeight="1">
      <c r="C6775" s="97" t="str">
        <f t="shared" si="107"/>
        <v/>
      </c>
    </row>
    <row r="6776" spans="3:3" ht="15" customHeight="1">
      <c r="C6776" s="97" t="str">
        <f t="shared" si="107"/>
        <v/>
      </c>
    </row>
    <row r="6777" spans="3:3" ht="15" customHeight="1">
      <c r="C6777" s="97" t="str">
        <f t="shared" si="107"/>
        <v/>
      </c>
    </row>
    <row r="6778" spans="3:3" ht="15" customHeight="1">
      <c r="C6778" s="97" t="str">
        <f t="shared" si="107"/>
        <v/>
      </c>
    </row>
    <row r="6779" spans="3:3" ht="15" customHeight="1">
      <c r="C6779" s="97" t="str">
        <f t="shared" si="107"/>
        <v/>
      </c>
    </row>
    <row r="6780" spans="3:3" ht="15" customHeight="1">
      <c r="C6780" s="97" t="str">
        <f t="shared" si="107"/>
        <v/>
      </c>
    </row>
    <row r="6781" spans="3:3" ht="15" customHeight="1">
      <c r="C6781" s="97" t="str">
        <f t="shared" si="107"/>
        <v/>
      </c>
    </row>
    <row r="6782" spans="3:3" ht="15" customHeight="1">
      <c r="C6782" s="97" t="str">
        <f t="shared" si="107"/>
        <v/>
      </c>
    </row>
    <row r="6783" spans="3:3" ht="15" customHeight="1">
      <c r="C6783" s="97" t="str">
        <f t="shared" si="107"/>
        <v/>
      </c>
    </row>
    <row r="6784" spans="3:3" ht="15" customHeight="1">
      <c r="C6784" s="97" t="str">
        <f t="shared" si="107"/>
        <v/>
      </c>
    </row>
    <row r="6785" spans="3:3" ht="15" customHeight="1">
      <c r="C6785" s="97" t="str">
        <f t="shared" si="107"/>
        <v/>
      </c>
    </row>
    <row r="6786" spans="3:3" ht="15" customHeight="1">
      <c r="C6786" s="97" t="str">
        <f t="shared" si="107"/>
        <v/>
      </c>
    </row>
    <row r="6787" spans="3:3" ht="15" customHeight="1">
      <c r="C6787" s="97" t="str">
        <f t="shared" si="107"/>
        <v/>
      </c>
    </row>
    <row r="6788" spans="3:3" ht="15" customHeight="1">
      <c r="C6788" s="97" t="str">
        <f t="shared" si="107"/>
        <v/>
      </c>
    </row>
    <row r="6789" spans="3:3" ht="15" customHeight="1">
      <c r="C6789" s="97" t="str">
        <f t="shared" si="107"/>
        <v/>
      </c>
    </row>
    <row r="6790" spans="3:3" ht="15" customHeight="1">
      <c r="C6790" s="97" t="str">
        <f t="shared" si="107"/>
        <v/>
      </c>
    </row>
    <row r="6791" spans="3:3" ht="15" customHeight="1">
      <c r="C6791" s="97" t="str">
        <f t="shared" si="107"/>
        <v/>
      </c>
    </row>
    <row r="6792" spans="3:3" ht="15" customHeight="1">
      <c r="C6792" s="97" t="str">
        <f t="shared" si="107"/>
        <v/>
      </c>
    </row>
    <row r="6793" spans="3:3" ht="15" customHeight="1">
      <c r="C6793" s="97" t="str">
        <f t="shared" si="107"/>
        <v/>
      </c>
    </row>
    <row r="6794" spans="3:3" ht="15" customHeight="1">
      <c r="C6794" s="97" t="str">
        <f t="shared" si="107"/>
        <v/>
      </c>
    </row>
    <row r="6795" spans="3:3" ht="15" customHeight="1">
      <c r="C6795" s="97" t="str">
        <f t="shared" si="107"/>
        <v/>
      </c>
    </row>
    <row r="6796" spans="3:3" ht="15" customHeight="1">
      <c r="C6796" s="97" t="str">
        <f t="shared" si="107"/>
        <v/>
      </c>
    </row>
    <row r="6797" spans="3:3" ht="15" customHeight="1">
      <c r="C6797" s="97" t="str">
        <f t="shared" si="107"/>
        <v/>
      </c>
    </row>
    <row r="6798" spans="3:3" ht="15" customHeight="1">
      <c r="C6798" s="97" t="str">
        <f t="shared" si="107"/>
        <v/>
      </c>
    </row>
    <row r="6799" spans="3:3" ht="15" customHeight="1">
      <c r="C6799" s="97" t="str">
        <f t="shared" si="107"/>
        <v/>
      </c>
    </row>
    <row r="6800" spans="3:3" ht="15" customHeight="1">
      <c r="C6800" s="97" t="str">
        <f t="shared" si="107"/>
        <v/>
      </c>
    </row>
    <row r="6801" spans="3:3" ht="15" customHeight="1">
      <c r="C6801" s="97" t="str">
        <f t="shared" ref="C6801:C6864" si="108">IF(B6801&lt;&gt;"",TEXT(WEEKDAY(B6801),"dddd"),"")</f>
        <v/>
      </c>
    </row>
    <row r="6802" spans="3:3" ht="15" customHeight="1">
      <c r="C6802" s="97" t="str">
        <f t="shared" si="108"/>
        <v/>
      </c>
    </row>
    <row r="6803" spans="3:3" ht="15" customHeight="1">
      <c r="C6803" s="97" t="str">
        <f t="shared" si="108"/>
        <v/>
      </c>
    </row>
    <row r="6804" spans="3:3" ht="15" customHeight="1">
      <c r="C6804" s="97" t="str">
        <f t="shared" si="108"/>
        <v/>
      </c>
    </row>
    <row r="6805" spans="3:3" ht="15" customHeight="1">
      <c r="C6805" s="97" t="str">
        <f t="shared" si="108"/>
        <v/>
      </c>
    </row>
    <row r="6806" spans="3:3" ht="15" customHeight="1">
      <c r="C6806" s="97" t="str">
        <f t="shared" si="108"/>
        <v/>
      </c>
    </row>
    <row r="6807" spans="3:3" ht="15" customHeight="1">
      <c r="C6807" s="97" t="str">
        <f t="shared" si="108"/>
        <v/>
      </c>
    </row>
    <row r="6808" spans="3:3" ht="15" customHeight="1">
      <c r="C6808" s="97" t="str">
        <f t="shared" si="108"/>
        <v/>
      </c>
    </row>
    <row r="6809" spans="3:3" ht="15" customHeight="1">
      <c r="C6809" s="97" t="str">
        <f t="shared" si="108"/>
        <v/>
      </c>
    </row>
    <row r="6810" spans="3:3" ht="15" customHeight="1">
      <c r="C6810" s="97" t="str">
        <f t="shared" si="108"/>
        <v/>
      </c>
    </row>
    <row r="6811" spans="3:3" ht="15" customHeight="1">
      <c r="C6811" s="97" t="str">
        <f t="shared" si="108"/>
        <v/>
      </c>
    </row>
    <row r="6812" spans="3:3" ht="15" customHeight="1">
      <c r="C6812" s="97" t="str">
        <f t="shared" si="108"/>
        <v/>
      </c>
    </row>
    <row r="6813" spans="3:3" ht="15" customHeight="1">
      <c r="C6813" s="97" t="str">
        <f t="shared" si="108"/>
        <v/>
      </c>
    </row>
    <row r="6814" spans="3:3" ht="15" customHeight="1">
      <c r="C6814" s="97" t="str">
        <f t="shared" si="108"/>
        <v/>
      </c>
    </row>
    <row r="6815" spans="3:3" ht="15" customHeight="1">
      <c r="C6815" s="97" t="str">
        <f t="shared" si="108"/>
        <v/>
      </c>
    </row>
    <row r="6816" spans="3:3" ht="15" customHeight="1">
      <c r="C6816" s="97" t="str">
        <f t="shared" si="108"/>
        <v/>
      </c>
    </row>
    <row r="6817" spans="3:3" ht="15" customHeight="1">
      <c r="C6817" s="97" t="str">
        <f t="shared" si="108"/>
        <v/>
      </c>
    </row>
    <row r="6818" spans="3:3" ht="15" customHeight="1">
      <c r="C6818" s="97" t="str">
        <f t="shared" si="108"/>
        <v/>
      </c>
    </row>
    <row r="6819" spans="3:3" ht="15" customHeight="1">
      <c r="C6819" s="97" t="str">
        <f t="shared" si="108"/>
        <v/>
      </c>
    </row>
    <row r="6820" spans="3:3" ht="15" customHeight="1">
      <c r="C6820" s="97" t="str">
        <f t="shared" si="108"/>
        <v/>
      </c>
    </row>
    <row r="6821" spans="3:3" ht="15" customHeight="1">
      <c r="C6821" s="97" t="str">
        <f t="shared" si="108"/>
        <v/>
      </c>
    </row>
    <row r="6822" spans="3:3" ht="15" customHeight="1">
      <c r="C6822" s="97" t="str">
        <f t="shared" si="108"/>
        <v/>
      </c>
    </row>
    <row r="6823" spans="3:3" ht="15" customHeight="1">
      <c r="C6823" s="97" t="str">
        <f t="shared" si="108"/>
        <v/>
      </c>
    </row>
    <row r="6824" spans="3:3" ht="15" customHeight="1">
      <c r="C6824" s="97" t="str">
        <f t="shared" si="108"/>
        <v/>
      </c>
    </row>
    <row r="6825" spans="3:3" ht="15" customHeight="1">
      <c r="C6825" s="97" t="str">
        <f t="shared" si="108"/>
        <v/>
      </c>
    </row>
    <row r="6826" spans="3:3" ht="15" customHeight="1">
      <c r="C6826" s="97" t="str">
        <f t="shared" si="108"/>
        <v/>
      </c>
    </row>
    <row r="6827" spans="3:3" ht="15" customHeight="1">
      <c r="C6827" s="97" t="str">
        <f t="shared" si="108"/>
        <v/>
      </c>
    </row>
    <row r="6828" spans="3:3" ht="15" customHeight="1">
      <c r="C6828" s="97" t="str">
        <f t="shared" si="108"/>
        <v/>
      </c>
    </row>
    <row r="6829" spans="3:3" ht="15" customHeight="1">
      <c r="C6829" s="97" t="str">
        <f t="shared" si="108"/>
        <v/>
      </c>
    </row>
    <row r="6830" spans="3:3" ht="15" customHeight="1">
      <c r="C6830" s="97" t="str">
        <f t="shared" si="108"/>
        <v/>
      </c>
    </row>
    <row r="6831" spans="3:3" ht="15" customHeight="1">
      <c r="C6831" s="97" t="str">
        <f t="shared" si="108"/>
        <v/>
      </c>
    </row>
    <row r="6832" spans="3:3" ht="15" customHeight="1">
      <c r="C6832" s="97" t="str">
        <f t="shared" si="108"/>
        <v/>
      </c>
    </row>
    <row r="6833" spans="3:3" ht="15" customHeight="1">
      <c r="C6833" s="97" t="str">
        <f t="shared" si="108"/>
        <v/>
      </c>
    </row>
    <row r="6834" spans="3:3" ht="15" customHeight="1">
      <c r="C6834" s="97" t="str">
        <f t="shared" si="108"/>
        <v/>
      </c>
    </row>
    <row r="6835" spans="3:3" ht="15" customHeight="1">
      <c r="C6835" s="97" t="str">
        <f t="shared" si="108"/>
        <v/>
      </c>
    </row>
    <row r="6836" spans="3:3" ht="15" customHeight="1">
      <c r="C6836" s="97" t="str">
        <f t="shared" si="108"/>
        <v/>
      </c>
    </row>
    <row r="6837" spans="3:3" ht="15" customHeight="1">
      <c r="C6837" s="97" t="str">
        <f t="shared" si="108"/>
        <v/>
      </c>
    </row>
    <row r="6838" spans="3:3" ht="15" customHeight="1">
      <c r="C6838" s="97" t="str">
        <f t="shared" si="108"/>
        <v/>
      </c>
    </row>
    <row r="6839" spans="3:3" ht="15" customHeight="1">
      <c r="C6839" s="97" t="str">
        <f t="shared" si="108"/>
        <v/>
      </c>
    </row>
    <row r="6840" spans="3:3" ht="15" customHeight="1">
      <c r="C6840" s="97" t="str">
        <f t="shared" si="108"/>
        <v/>
      </c>
    </row>
    <row r="6841" spans="3:3" ht="15" customHeight="1">
      <c r="C6841" s="97" t="str">
        <f t="shared" si="108"/>
        <v/>
      </c>
    </row>
    <row r="6842" spans="3:3" ht="15" customHeight="1">
      <c r="C6842" s="97" t="str">
        <f t="shared" si="108"/>
        <v/>
      </c>
    </row>
    <row r="6843" spans="3:3" ht="15" customHeight="1">
      <c r="C6843" s="97" t="str">
        <f t="shared" si="108"/>
        <v/>
      </c>
    </row>
    <row r="6844" spans="3:3" ht="15" customHeight="1">
      <c r="C6844" s="97" t="str">
        <f t="shared" si="108"/>
        <v/>
      </c>
    </row>
    <row r="6845" spans="3:3" ht="15" customHeight="1">
      <c r="C6845" s="97" t="str">
        <f t="shared" si="108"/>
        <v/>
      </c>
    </row>
    <row r="6846" spans="3:3" ht="15" customHeight="1">
      <c r="C6846" s="97" t="str">
        <f t="shared" si="108"/>
        <v/>
      </c>
    </row>
    <row r="6847" spans="3:3" ht="15" customHeight="1">
      <c r="C6847" s="97" t="str">
        <f t="shared" si="108"/>
        <v/>
      </c>
    </row>
    <row r="6848" spans="3:3" ht="15" customHeight="1">
      <c r="C6848" s="97" t="str">
        <f t="shared" si="108"/>
        <v/>
      </c>
    </row>
    <row r="6849" spans="3:3" ht="15" customHeight="1">
      <c r="C6849" s="97" t="str">
        <f t="shared" si="108"/>
        <v/>
      </c>
    </row>
    <row r="6850" spans="3:3" ht="15" customHeight="1">
      <c r="C6850" s="97" t="str">
        <f t="shared" si="108"/>
        <v/>
      </c>
    </row>
    <row r="6851" spans="3:3" ht="15" customHeight="1">
      <c r="C6851" s="97" t="str">
        <f t="shared" si="108"/>
        <v/>
      </c>
    </row>
    <row r="6852" spans="3:3" ht="15" customHeight="1">
      <c r="C6852" s="97" t="str">
        <f t="shared" si="108"/>
        <v/>
      </c>
    </row>
    <row r="6853" spans="3:3" ht="15" customHeight="1">
      <c r="C6853" s="97" t="str">
        <f t="shared" si="108"/>
        <v/>
      </c>
    </row>
    <row r="6854" spans="3:3" ht="15" customHeight="1">
      <c r="C6854" s="97" t="str">
        <f t="shared" si="108"/>
        <v/>
      </c>
    </row>
    <row r="6855" spans="3:3" ht="15" customHeight="1">
      <c r="C6855" s="97" t="str">
        <f t="shared" si="108"/>
        <v/>
      </c>
    </row>
    <row r="6856" spans="3:3" ht="15" customHeight="1">
      <c r="C6856" s="97" t="str">
        <f t="shared" si="108"/>
        <v/>
      </c>
    </row>
    <row r="6857" spans="3:3" ht="15" customHeight="1">
      <c r="C6857" s="97" t="str">
        <f t="shared" si="108"/>
        <v/>
      </c>
    </row>
    <row r="6858" spans="3:3" ht="15" customHeight="1">
      <c r="C6858" s="97" t="str">
        <f t="shared" si="108"/>
        <v/>
      </c>
    </row>
    <row r="6859" spans="3:3" ht="15" customHeight="1">
      <c r="C6859" s="97" t="str">
        <f t="shared" si="108"/>
        <v/>
      </c>
    </row>
    <row r="6860" spans="3:3" ht="15" customHeight="1">
      <c r="C6860" s="97" t="str">
        <f t="shared" si="108"/>
        <v/>
      </c>
    </row>
    <row r="6861" spans="3:3" ht="15" customHeight="1">
      <c r="C6861" s="97" t="str">
        <f t="shared" si="108"/>
        <v/>
      </c>
    </row>
    <row r="6862" spans="3:3" ht="15" customHeight="1">
      <c r="C6862" s="97" t="str">
        <f t="shared" si="108"/>
        <v/>
      </c>
    </row>
    <row r="6863" spans="3:3" ht="15" customHeight="1">
      <c r="C6863" s="97" t="str">
        <f t="shared" si="108"/>
        <v/>
      </c>
    </row>
    <row r="6864" spans="3:3" ht="15" customHeight="1">
      <c r="C6864" s="97" t="str">
        <f t="shared" si="108"/>
        <v/>
      </c>
    </row>
    <row r="6865" spans="3:3" ht="15" customHeight="1">
      <c r="C6865" s="97" t="str">
        <f t="shared" ref="C6865:C6928" si="109">IF(B6865&lt;&gt;"",TEXT(WEEKDAY(B6865),"dddd"),"")</f>
        <v/>
      </c>
    </row>
    <row r="6866" spans="3:3" ht="15" customHeight="1">
      <c r="C6866" s="97" t="str">
        <f t="shared" si="109"/>
        <v/>
      </c>
    </row>
    <row r="6867" spans="3:3" ht="15" customHeight="1">
      <c r="C6867" s="97" t="str">
        <f t="shared" si="109"/>
        <v/>
      </c>
    </row>
    <row r="6868" spans="3:3" ht="15" customHeight="1">
      <c r="C6868" s="97" t="str">
        <f t="shared" si="109"/>
        <v/>
      </c>
    </row>
    <row r="6869" spans="3:3" ht="15" customHeight="1">
      <c r="C6869" s="97" t="str">
        <f t="shared" si="109"/>
        <v/>
      </c>
    </row>
    <row r="6870" spans="3:3" ht="15" customHeight="1">
      <c r="C6870" s="97" t="str">
        <f t="shared" si="109"/>
        <v/>
      </c>
    </row>
    <row r="6871" spans="3:3" ht="15" customHeight="1">
      <c r="C6871" s="97" t="str">
        <f t="shared" si="109"/>
        <v/>
      </c>
    </row>
    <row r="6872" spans="3:3" ht="15" customHeight="1">
      <c r="C6872" s="97" t="str">
        <f t="shared" si="109"/>
        <v/>
      </c>
    </row>
    <row r="6873" spans="3:3" ht="15" customHeight="1">
      <c r="C6873" s="97" t="str">
        <f t="shared" si="109"/>
        <v/>
      </c>
    </row>
    <row r="6874" spans="3:3" ht="15" customHeight="1">
      <c r="C6874" s="97" t="str">
        <f t="shared" si="109"/>
        <v/>
      </c>
    </row>
    <row r="6875" spans="3:3" ht="15" customHeight="1">
      <c r="C6875" s="97" t="str">
        <f t="shared" si="109"/>
        <v/>
      </c>
    </row>
    <row r="6876" spans="3:3" ht="15" customHeight="1">
      <c r="C6876" s="97" t="str">
        <f t="shared" si="109"/>
        <v/>
      </c>
    </row>
    <row r="6877" spans="3:3" ht="15" customHeight="1">
      <c r="C6877" s="97" t="str">
        <f t="shared" si="109"/>
        <v/>
      </c>
    </row>
    <row r="6878" spans="3:3" ht="15" customHeight="1">
      <c r="C6878" s="97" t="str">
        <f t="shared" si="109"/>
        <v/>
      </c>
    </row>
    <row r="6879" spans="3:3" ht="15" customHeight="1">
      <c r="C6879" s="97" t="str">
        <f t="shared" si="109"/>
        <v/>
      </c>
    </row>
    <row r="6880" spans="3:3" ht="15" customHeight="1">
      <c r="C6880" s="97" t="str">
        <f t="shared" si="109"/>
        <v/>
      </c>
    </row>
    <row r="6881" spans="3:3" ht="15" customHeight="1">
      <c r="C6881" s="97" t="str">
        <f t="shared" si="109"/>
        <v/>
      </c>
    </row>
    <row r="6882" spans="3:3" ht="15" customHeight="1">
      <c r="C6882" s="97" t="str">
        <f t="shared" si="109"/>
        <v/>
      </c>
    </row>
    <row r="6883" spans="3:3" ht="15" customHeight="1">
      <c r="C6883" s="97" t="str">
        <f t="shared" si="109"/>
        <v/>
      </c>
    </row>
    <row r="6884" spans="3:3" ht="15" customHeight="1">
      <c r="C6884" s="97" t="str">
        <f t="shared" si="109"/>
        <v/>
      </c>
    </row>
    <row r="6885" spans="3:3" ht="15" customHeight="1">
      <c r="C6885" s="97" t="str">
        <f t="shared" si="109"/>
        <v/>
      </c>
    </row>
    <row r="6886" spans="3:3" ht="15" customHeight="1">
      <c r="C6886" s="97" t="str">
        <f t="shared" si="109"/>
        <v/>
      </c>
    </row>
    <row r="6887" spans="3:3" ht="15" customHeight="1">
      <c r="C6887" s="97" t="str">
        <f t="shared" si="109"/>
        <v/>
      </c>
    </row>
    <row r="6888" spans="3:3" ht="15" customHeight="1">
      <c r="C6888" s="97" t="str">
        <f t="shared" si="109"/>
        <v/>
      </c>
    </row>
    <row r="6889" spans="3:3" ht="15" customHeight="1">
      <c r="C6889" s="97" t="str">
        <f t="shared" si="109"/>
        <v/>
      </c>
    </row>
    <row r="6890" spans="3:3" ht="15" customHeight="1">
      <c r="C6890" s="97" t="str">
        <f t="shared" si="109"/>
        <v/>
      </c>
    </row>
    <row r="6891" spans="3:3" ht="15" customHeight="1">
      <c r="C6891" s="97" t="str">
        <f t="shared" si="109"/>
        <v/>
      </c>
    </row>
    <row r="6892" spans="3:3" ht="15" customHeight="1">
      <c r="C6892" s="97" t="str">
        <f t="shared" si="109"/>
        <v/>
      </c>
    </row>
    <row r="6893" spans="3:3" ht="15" customHeight="1">
      <c r="C6893" s="97" t="str">
        <f t="shared" si="109"/>
        <v/>
      </c>
    </row>
    <row r="6894" spans="3:3" ht="15" customHeight="1">
      <c r="C6894" s="97" t="str">
        <f t="shared" si="109"/>
        <v/>
      </c>
    </row>
    <row r="6895" spans="3:3" ht="15" customHeight="1">
      <c r="C6895" s="97" t="str">
        <f t="shared" si="109"/>
        <v/>
      </c>
    </row>
    <row r="6896" spans="3:3" ht="15" customHeight="1">
      <c r="C6896" s="97" t="str">
        <f t="shared" si="109"/>
        <v/>
      </c>
    </row>
    <row r="6897" spans="3:3" ht="15" customHeight="1">
      <c r="C6897" s="97" t="str">
        <f t="shared" si="109"/>
        <v/>
      </c>
    </row>
    <row r="6898" spans="3:3" ht="15" customHeight="1">
      <c r="C6898" s="97" t="str">
        <f t="shared" si="109"/>
        <v/>
      </c>
    </row>
    <row r="6899" spans="3:3" ht="15" customHeight="1">
      <c r="C6899" s="97" t="str">
        <f t="shared" si="109"/>
        <v/>
      </c>
    </row>
    <row r="6900" spans="3:3" ht="15" customHeight="1">
      <c r="C6900" s="97" t="str">
        <f t="shared" si="109"/>
        <v/>
      </c>
    </row>
    <row r="6901" spans="3:3" ht="15" customHeight="1">
      <c r="C6901" s="97" t="str">
        <f t="shared" si="109"/>
        <v/>
      </c>
    </row>
    <row r="6902" spans="3:3" ht="15" customHeight="1">
      <c r="C6902" s="97" t="str">
        <f t="shared" si="109"/>
        <v/>
      </c>
    </row>
    <row r="6903" spans="3:3" ht="15" customHeight="1">
      <c r="C6903" s="97" t="str">
        <f t="shared" si="109"/>
        <v/>
      </c>
    </row>
    <row r="6904" spans="3:3" ht="15" customHeight="1">
      <c r="C6904" s="97" t="str">
        <f t="shared" si="109"/>
        <v/>
      </c>
    </row>
    <row r="6905" spans="3:3" ht="15" customHeight="1">
      <c r="C6905" s="97" t="str">
        <f t="shared" si="109"/>
        <v/>
      </c>
    </row>
    <row r="6906" spans="3:3" ht="15" customHeight="1">
      <c r="C6906" s="97" t="str">
        <f t="shared" si="109"/>
        <v/>
      </c>
    </row>
    <row r="6907" spans="3:3" ht="15" customHeight="1">
      <c r="C6907" s="97" t="str">
        <f t="shared" si="109"/>
        <v/>
      </c>
    </row>
    <row r="6908" spans="3:3" ht="15" customHeight="1">
      <c r="C6908" s="97" t="str">
        <f t="shared" si="109"/>
        <v/>
      </c>
    </row>
    <row r="6909" spans="3:3" ht="15" customHeight="1">
      <c r="C6909" s="97" t="str">
        <f t="shared" si="109"/>
        <v/>
      </c>
    </row>
    <row r="6910" spans="3:3" ht="15" customHeight="1">
      <c r="C6910" s="97" t="str">
        <f t="shared" si="109"/>
        <v/>
      </c>
    </row>
    <row r="6911" spans="3:3" ht="15" customHeight="1">
      <c r="C6911" s="97" t="str">
        <f t="shared" si="109"/>
        <v/>
      </c>
    </row>
    <row r="6912" spans="3:3" ht="15" customHeight="1">
      <c r="C6912" s="97" t="str">
        <f t="shared" si="109"/>
        <v/>
      </c>
    </row>
    <row r="6913" spans="3:3" ht="15" customHeight="1">
      <c r="C6913" s="97" t="str">
        <f t="shared" si="109"/>
        <v/>
      </c>
    </row>
    <row r="6914" spans="3:3" ht="15" customHeight="1">
      <c r="C6914" s="97" t="str">
        <f t="shared" si="109"/>
        <v/>
      </c>
    </row>
    <row r="6915" spans="3:3" ht="15" customHeight="1">
      <c r="C6915" s="97" t="str">
        <f t="shared" si="109"/>
        <v/>
      </c>
    </row>
    <row r="6916" spans="3:3" ht="15" customHeight="1">
      <c r="C6916" s="97" t="str">
        <f t="shared" si="109"/>
        <v/>
      </c>
    </row>
    <row r="6917" spans="3:3" ht="15" customHeight="1">
      <c r="C6917" s="97" t="str">
        <f t="shared" si="109"/>
        <v/>
      </c>
    </row>
    <row r="6918" spans="3:3" ht="15" customHeight="1">
      <c r="C6918" s="97" t="str">
        <f t="shared" si="109"/>
        <v/>
      </c>
    </row>
    <row r="6919" spans="3:3" ht="15" customHeight="1">
      <c r="C6919" s="97" t="str">
        <f t="shared" si="109"/>
        <v/>
      </c>
    </row>
    <row r="6920" spans="3:3" ht="15" customHeight="1">
      <c r="C6920" s="97" t="str">
        <f t="shared" si="109"/>
        <v/>
      </c>
    </row>
    <row r="6921" spans="3:3" ht="15" customHeight="1">
      <c r="C6921" s="97" t="str">
        <f t="shared" si="109"/>
        <v/>
      </c>
    </row>
    <row r="6922" spans="3:3" ht="15" customHeight="1">
      <c r="C6922" s="97" t="str">
        <f t="shared" si="109"/>
        <v/>
      </c>
    </row>
    <row r="6923" spans="3:3" ht="15" customHeight="1">
      <c r="C6923" s="97" t="str">
        <f t="shared" si="109"/>
        <v/>
      </c>
    </row>
    <row r="6924" spans="3:3" ht="15" customHeight="1">
      <c r="C6924" s="97" t="str">
        <f t="shared" si="109"/>
        <v/>
      </c>
    </row>
    <row r="6925" spans="3:3" ht="15" customHeight="1">
      <c r="C6925" s="97" t="str">
        <f t="shared" si="109"/>
        <v/>
      </c>
    </row>
    <row r="6926" spans="3:3" ht="15" customHeight="1">
      <c r="C6926" s="97" t="str">
        <f t="shared" si="109"/>
        <v/>
      </c>
    </row>
    <row r="6927" spans="3:3" ht="15" customHeight="1">
      <c r="C6927" s="97" t="str">
        <f t="shared" si="109"/>
        <v/>
      </c>
    </row>
    <row r="6928" spans="3:3" ht="15" customHeight="1">
      <c r="C6928" s="97" t="str">
        <f t="shared" si="109"/>
        <v/>
      </c>
    </row>
    <row r="6929" spans="3:3" ht="15" customHeight="1">
      <c r="C6929" s="97" t="str">
        <f t="shared" ref="C6929:C6992" si="110">IF(B6929&lt;&gt;"",TEXT(WEEKDAY(B6929),"dddd"),"")</f>
        <v/>
      </c>
    </row>
    <row r="6930" spans="3:3" ht="15" customHeight="1">
      <c r="C6930" s="97" t="str">
        <f t="shared" si="110"/>
        <v/>
      </c>
    </row>
    <row r="6931" spans="3:3" ht="15" customHeight="1">
      <c r="C6931" s="97" t="str">
        <f t="shared" si="110"/>
        <v/>
      </c>
    </row>
    <row r="6932" spans="3:3" ht="15" customHeight="1">
      <c r="C6932" s="97" t="str">
        <f t="shared" si="110"/>
        <v/>
      </c>
    </row>
    <row r="6933" spans="3:3" ht="15" customHeight="1">
      <c r="C6933" s="97" t="str">
        <f t="shared" si="110"/>
        <v/>
      </c>
    </row>
    <row r="6934" spans="3:3" ht="15" customHeight="1">
      <c r="C6934" s="97" t="str">
        <f t="shared" si="110"/>
        <v/>
      </c>
    </row>
    <row r="6935" spans="3:3" ht="15" customHeight="1">
      <c r="C6935" s="97" t="str">
        <f t="shared" si="110"/>
        <v/>
      </c>
    </row>
    <row r="6936" spans="3:3" ht="15" customHeight="1">
      <c r="C6936" s="97" t="str">
        <f t="shared" si="110"/>
        <v/>
      </c>
    </row>
    <row r="6937" spans="3:3" ht="15" customHeight="1">
      <c r="C6937" s="97" t="str">
        <f t="shared" si="110"/>
        <v/>
      </c>
    </row>
    <row r="6938" spans="3:3" ht="15" customHeight="1">
      <c r="C6938" s="97" t="str">
        <f t="shared" si="110"/>
        <v/>
      </c>
    </row>
    <row r="6939" spans="3:3" ht="15" customHeight="1">
      <c r="C6939" s="97" t="str">
        <f t="shared" si="110"/>
        <v/>
      </c>
    </row>
    <row r="6940" spans="3:3" ht="15" customHeight="1">
      <c r="C6940" s="97" t="str">
        <f t="shared" si="110"/>
        <v/>
      </c>
    </row>
    <row r="6941" spans="3:3" ht="15" customHeight="1">
      <c r="C6941" s="97" t="str">
        <f t="shared" si="110"/>
        <v/>
      </c>
    </row>
    <row r="6942" spans="3:3" ht="15" customHeight="1">
      <c r="C6942" s="97" t="str">
        <f t="shared" si="110"/>
        <v/>
      </c>
    </row>
    <row r="6943" spans="3:3" ht="15" customHeight="1">
      <c r="C6943" s="97" t="str">
        <f t="shared" si="110"/>
        <v/>
      </c>
    </row>
    <row r="6944" spans="3:3" ht="15" customHeight="1">
      <c r="C6944" s="97" t="str">
        <f t="shared" si="110"/>
        <v/>
      </c>
    </row>
    <row r="6945" spans="3:3" ht="15" customHeight="1">
      <c r="C6945" s="97" t="str">
        <f t="shared" si="110"/>
        <v/>
      </c>
    </row>
    <row r="6946" spans="3:3" ht="15" customHeight="1">
      <c r="C6946" s="97" t="str">
        <f t="shared" si="110"/>
        <v/>
      </c>
    </row>
    <row r="6947" spans="3:3" ht="15" customHeight="1">
      <c r="C6947" s="97" t="str">
        <f t="shared" si="110"/>
        <v/>
      </c>
    </row>
    <row r="6948" spans="3:3" ht="15" customHeight="1">
      <c r="C6948" s="97" t="str">
        <f t="shared" si="110"/>
        <v/>
      </c>
    </row>
    <row r="6949" spans="3:3" ht="15" customHeight="1">
      <c r="C6949" s="97" t="str">
        <f t="shared" si="110"/>
        <v/>
      </c>
    </row>
    <row r="6950" spans="3:3" ht="15" customHeight="1">
      <c r="C6950" s="97" t="str">
        <f t="shared" si="110"/>
        <v/>
      </c>
    </row>
    <row r="6951" spans="3:3" ht="15" customHeight="1">
      <c r="C6951" s="97" t="str">
        <f t="shared" si="110"/>
        <v/>
      </c>
    </row>
    <row r="6952" spans="3:3" ht="15" customHeight="1">
      <c r="C6952" s="97" t="str">
        <f t="shared" si="110"/>
        <v/>
      </c>
    </row>
    <row r="6953" spans="3:3" ht="15" customHeight="1">
      <c r="C6953" s="97" t="str">
        <f t="shared" si="110"/>
        <v/>
      </c>
    </row>
    <row r="6954" spans="3:3" ht="15" customHeight="1">
      <c r="C6954" s="97" t="str">
        <f t="shared" si="110"/>
        <v/>
      </c>
    </row>
    <row r="6955" spans="3:3" ht="15" customHeight="1">
      <c r="C6955" s="97" t="str">
        <f t="shared" si="110"/>
        <v/>
      </c>
    </row>
    <row r="6956" spans="3:3" ht="15" customHeight="1">
      <c r="C6956" s="97" t="str">
        <f t="shared" si="110"/>
        <v/>
      </c>
    </row>
    <row r="6957" spans="3:3" ht="15" customHeight="1">
      <c r="C6957" s="97" t="str">
        <f t="shared" si="110"/>
        <v/>
      </c>
    </row>
    <row r="6958" spans="3:3" ht="15" customHeight="1">
      <c r="C6958" s="97" t="str">
        <f t="shared" si="110"/>
        <v/>
      </c>
    </row>
    <row r="6959" spans="3:3" ht="15" customHeight="1">
      <c r="C6959" s="97" t="str">
        <f t="shared" si="110"/>
        <v/>
      </c>
    </row>
    <row r="6960" spans="3:3" ht="15" customHeight="1">
      <c r="C6960" s="97" t="str">
        <f t="shared" si="110"/>
        <v/>
      </c>
    </row>
    <row r="6961" spans="3:3" ht="15" customHeight="1">
      <c r="C6961" s="97" t="str">
        <f t="shared" si="110"/>
        <v/>
      </c>
    </row>
    <row r="6962" spans="3:3" ht="15" customHeight="1">
      <c r="C6962" s="97" t="str">
        <f t="shared" si="110"/>
        <v/>
      </c>
    </row>
    <row r="6963" spans="3:3" ht="15" customHeight="1">
      <c r="C6963" s="97" t="str">
        <f t="shared" si="110"/>
        <v/>
      </c>
    </row>
    <row r="6964" spans="3:3" ht="15" customHeight="1">
      <c r="C6964" s="97" t="str">
        <f t="shared" si="110"/>
        <v/>
      </c>
    </row>
    <row r="6965" spans="3:3" ht="15" customHeight="1">
      <c r="C6965" s="97" t="str">
        <f t="shared" si="110"/>
        <v/>
      </c>
    </row>
    <row r="6966" spans="3:3" ht="15" customHeight="1">
      <c r="C6966" s="97" t="str">
        <f t="shared" si="110"/>
        <v/>
      </c>
    </row>
    <row r="6967" spans="3:3" ht="15" customHeight="1">
      <c r="C6967" s="97" t="str">
        <f t="shared" si="110"/>
        <v/>
      </c>
    </row>
    <row r="6968" spans="3:3" ht="15" customHeight="1">
      <c r="C6968" s="97" t="str">
        <f t="shared" si="110"/>
        <v/>
      </c>
    </row>
    <row r="6969" spans="3:3" ht="15" customHeight="1">
      <c r="C6969" s="97" t="str">
        <f t="shared" si="110"/>
        <v/>
      </c>
    </row>
    <row r="6970" spans="3:3" ht="15" customHeight="1">
      <c r="C6970" s="97" t="str">
        <f t="shared" si="110"/>
        <v/>
      </c>
    </row>
    <row r="6971" spans="3:3" ht="15" customHeight="1">
      <c r="C6971" s="97" t="str">
        <f t="shared" si="110"/>
        <v/>
      </c>
    </row>
    <row r="6972" spans="3:3" ht="15" customHeight="1">
      <c r="C6972" s="97" t="str">
        <f t="shared" si="110"/>
        <v/>
      </c>
    </row>
    <row r="6973" spans="3:3" ht="15" customHeight="1">
      <c r="C6973" s="97" t="str">
        <f t="shared" si="110"/>
        <v/>
      </c>
    </row>
    <row r="6974" spans="3:3" ht="15" customHeight="1">
      <c r="C6974" s="97" t="str">
        <f t="shared" si="110"/>
        <v/>
      </c>
    </row>
    <row r="6975" spans="3:3" ht="15" customHeight="1">
      <c r="C6975" s="97" t="str">
        <f t="shared" si="110"/>
        <v/>
      </c>
    </row>
    <row r="6976" spans="3:3" ht="15" customHeight="1">
      <c r="C6976" s="97" t="str">
        <f t="shared" si="110"/>
        <v/>
      </c>
    </row>
    <row r="6977" spans="3:3" ht="15" customHeight="1">
      <c r="C6977" s="97" t="str">
        <f t="shared" si="110"/>
        <v/>
      </c>
    </row>
    <row r="6978" spans="3:3" ht="15" customHeight="1">
      <c r="C6978" s="97" t="str">
        <f t="shared" si="110"/>
        <v/>
      </c>
    </row>
    <row r="6979" spans="3:3" ht="15" customHeight="1">
      <c r="C6979" s="97" t="str">
        <f t="shared" si="110"/>
        <v/>
      </c>
    </row>
    <row r="6980" spans="3:3" ht="15" customHeight="1">
      <c r="C6980" s="97" t="str">
        <f t="shared" si="110"/>
        <v/>
      </c>
    </row>
    <row r="6981" spans="3:3" ht="15" customHeight="1">
      <c r="C6981" s="97" t="str">
        <f t="shared" si="110"/>
        <v/>
      </c>
    </row>
    <row r="6982" spans="3:3" ht="15" customHeight="1">
      <c r="C6982" s="97" t="str">
        <f t="shared" si="110"/>
        <v/>
      </c>
    </row>
    <row r="6983" spans="3:3" ht="15" customHeight="1">
      <c r="C6983" s="97" t="str">
        <f t="shared" si="110"/>
        <v/>
      </c>
    </row>
    <row r="6984" spans="3:3" ht="15" customHeight="1">
      <c r="C6984" s="97" t="str">
        <f t="shared" si="110"/>
        <v/>
      </c>
    </row>
    <row r="6985" spans="3:3" ht="15" customHeight="1">
      <c r="C6985" s="97" t="str">
        <f t="shared" si="110"/>
        <v/>
      </c>
    </row>
    <row r="6986" spans="3:3" ht="15" customHeight="1">
      <c r="C6986" s="97" t="str">
        <f t="shared" si="110"/>
        <v/>
      </c>
    </row>
    <row r="6987" spans="3:3" ht="15" customHeight="1">
      <c r="C6987" s="97" t="str">
        <f t="shared" si="110"/>
        <v/>
      </c>
    </row>
    <row r="6988" spans="3:3" ht="15" customHeight="1">
      <c r="C6988" s="97" t="str">
        <f t="shared" si="110"/>
        <v/>
      </c>
    </row>
    <row r="6989" spans="3:3" ht="15" customHeight="1">
      <c r="C6989" s="97" t="str">
        <f t="shared" si="110"/>
        <v/>
      </c>
    </row>
    <row r="6990" spans="3:3" ht="15" customHeight="1">
      <c r="C6990" s="97" t="str">
        <f t="shared" si="110"/>
        <v/>
      </c>
    </row>
    <row r="6991" spans="3:3" ht="15" customHeight="1">
      <c r="C6991" s="97" t="str">
        <f t="shared" si="110"/>
        <v/>
      </c>
    </row>
    <row r="6992" spans="3:3" ht="15" customHeight="1">
      <c r="C6992" s="97" t="str">
        <f t="shared" si="110"/>
        <v/>
      </c>
    </row>
    <row r="6993" spans="3:3" ht="15" customHeight="1">
      <c r="C6993" s="97" t="str">
        <f t="shared" ref="C6993:C7056" si="111">IF(B6993&lt;&gt;"",TEXT(WEEKDAY(B6993),"dddd"),"")</f>
        <v/>
      </c>
    </row>
    <row r="6994" spans="3:3" ht="15" customHeight="1">
      <c r="C6994" s="97" t="str">
        <f t="shared" si="111"/>
        <v/>
      </c>
    </row>
    <row r="6995" spans="3:3" ht="15" customHeight="1">
      <c r="C6995" s="97" t="str">
        <f t="shared" si="111"/>
        <v/>
      </c>
    </row>
    <row r="6996" spans="3:3" ht="15" customHeight="1">
      <c r="C6996" s="97" t="str">
        <f t="shared" si="111"/>
        <v/>
      </c>
    </row>
    <row r="6997" spans="3:3" ht="15" customHeight="1">
      <c r="C6997" s="97" t="str">
        <f t="shared" si="111"/>
        <v/>
      </c>
    </row>
    <row r="6998" spans="3:3" ht="15" customHeight="1">
      <c r="C6998" s="97" t="str">
        <f t="shared" si="111"/>
        <v/>
      </c>
    </row>
    <row r="6999" spans="3:3" ht="15" customHeight="1">
      <c r="C6999" s="97" t="str">
        <f t="shared" si="111"/>
        <v/>
      </c>
    </row>
    <row r="7000" spans="3:3" ht="15" customHeight="1">
      <c r="C7000" s="97" t="str">
        <f t="shared" si="111"/>
        <v/>
      </c>
    </row>
    <row r="7001" spans="3:3" ht="15" customHeight="1">
      <c r="C7001" s="97" t="str">
        <f t="shared" si="111"/>
        <v/>
      </c>
    </row>
    <row r="7002" spans="3:3" ht="15" customHeight="1">
      <c r="C7002" s="97" t="str">
        <f t="shared" si="111"/>
        <v/>
      </c>
    </row>
    <row r="7003" spans="3:3" ht="15" customHeight="1">
      <c r="C7003" s="97" t="str">
        <f t="shared" si="111"/>
        <v/>
      </c>
    </row>
    <row r="7004" spans="3:3" ht="15" customHeight="1">
      <c r="C7004" s="97" t="str">
        <f t="shared" si="111"/>
        <v/>
      </c>
    </row>
    <row r="7005" spans="3:3" ht="15" customHeight="1">
      <c r="C7005" s="97" t="str">
        <f t="shared" si="111"/>
        <v/>
      </c>
    </row>
    <row r="7006" spans="3:3" ht="15" customHeight="1">
      <c r="C7006" s="97" t="str">
        <f t="shared" si="111"/>
        <v/>
      </c>
    </row>
    <row r="7007" spans="3:3" ht="15" customHeight="1">
      <c r="C7007" s="97" t="str">
        <f t="shared" si="111"/>
        <v/>
      </c>
    </row>
    <row r="7008" spans="3:3" ht="15" customHeight="1">
      <c r="C7008" s="97" t="str">
        <f t="shared" si="111"/>
        <v/>
      </c>
    </row>
    <row r="7009" spans="3:3" ht="15" customHeight="1">
      <c r="C7009" s="97" t="str">
        <f t="shared" si="111"/>
        <v/>
      </c>
    </row>
    <row r="7010" spans="3:3" ht="15" customHeight="1">
      <c r="C7010" s="97" t="str">
        <f t="shared" si="111"/>
        <v/>
      </c>
    </row>
    <row r="7011" spans="3:3" ht="15" customHeight="1">
      <c r="C7011" s="97" t="str">
        <f t="shared" si="111"/>
        <v/>
      </c>
    </row>
    <row r="7012" spans="3:3" ht="15" customHeight="1">
      <c r="C7012" s="97" t="str">
        <f t="shared" si="111"/>
        <v/>
      </c>
    </row>
    <row r="7013" spans="3:3" ht="15" customHeight="1">
      <c r="C7013" s="97" t="str">
        <f t="shared" si="111"/>
        <v/>
      </c>
    </row>
    <row r="7014" spans="3:3" ht="15" customHeight="1">
      <c r="C7014" s="97" t="str">
        <f t="shared" si="111"/>
        <v/>
      </c>
    </row>
    <row r="7015" spans="3:3" ht="15" customHeight="1">
      <c r="C7015" s="97" t="str">
        <f t="shared" si="111"/>
        <v/>
      </c>
    </row>
    <row r="7016" spans="3:3" ht="15" customHeight="1">
      <c r="C7016" s="97" t="str">
        <f t="shared" si="111"/>
        <v/>
      </c>
    </row>
    <row r="7017" spans="3:3" ht="15" customHeight="1">
      <c r="C7017" s="97" t="str">
        <f t="shared" si="111"/>
        <v/>
      </c>
    </row>
    <row r="7018" spans="3:3" ht="15" customHeight="1">
      <c r="C7018" s="97" t="str">
        <f t="shared" si="111"/>
        <v/>
      </c>
    </row>
    <row r="7019" spans="3:3" ht="15" customHeight="1">
      <c r="C7019" s="97" t="str">
        <f t="shared" si="111"/>
        <v/>
      </c>
    </row>
    <row r="7020" spans="3:3" ht="15" customHeight="1">
      <c r="C7020" s="97" t="str">
        <f t="shared" si="111"/>
        <v/>
      </c>
    </row>
    <row r="7021" spans="3:3" ht="15" customHeight="1">
      <c r="C7021" s="97" t="str">
        <f t="shared" si="111"/>
        <v/>
      </c>
    </row>
    <row r="7022" spans="3:3" ht="15" customHeight="1">
      <c r="C7022" s="97" t="str">
        <f t="shared" si="111"/>
        <v/>
      </c>
    </row>
    <row r="7023" spans="3:3" ht="15" customHeight="1">
      <c r="C7023" s="97" t="str">
        <f t="shared" si="111"/>
        <v/>
      </c>
    </row>
    <row r="7024" spans="3:3" ht="15" customHeight="1">
      <c r="C7024" s="97" t="str">
        <f t="shared" si="111"/>
        <v/>
      </c>
    </row>
    <row r="7025" spans="3:3" ht="15" customHeight="1">
      <c r="C7025" s="97" t="str">
        <f t="shared" si="111"/>
        <v/>
      </c>
    </row>
    <row r="7026" spans="3:3" ht="15" customHeight="1">
      <c r="C7026" s="97" t="str">
        <f t="shared" si="111"/>
        <v/>
      </c>
    </row>
    <row r="7027" spans="3:3" ht="15" customHeight="1">
      <c r="C7027" s="97" t="str">
        <f t="shared" si="111"/>
        <v/>
      </c>
    </row>
    <row r="7028" spans="3:3" ht="15" customHeight="1">
      <c r="C7028" s="97" t="str">
        <f t="shared" si="111"/>
        <v/>
      </c>
    </row>
    <row r="7029" spans="3:3" ht="15" customHeight="1">
      <c r="C7029" s="97" t="str">
        <f t="shared" si="111"/>
        <v/>
      </c>
    </row>
    <row r="7030" spans="3:3" ht="15" customHeight="1">
      <c r="C7030" s="97" t="str">
        <f t="shared" si="111"/>
        <v/>
      </c>
    </row>
    <row r="7031" spans="3:3" ht="15" customHeight="1">
      <c r="C7031" s="97" t="str">
        <f t="shared" si="111"/>
        <v/>
      </c>
    </row>
    <row r="7032" spans="3:3" ht="15" customHeight="1">
      <c r="C7032" s="97" t="str">
        <f t="shared" si="111"/>
        <v/>
      </c>
    </row>
    <row r="7033" spans="3:3" ht="15" customHeight="1">
      <c r="C7033" s="97" t="str">
        <f t="shared" si="111"/>
        <v/>
      </c>
    </row>
    <row r="7034" spans="3:3" ht="15" customHeight="1">
      <c r="C7034" s="97" t="str">
        <f t="shared" si="111"/>
        <v/>
      </c>
    </row>
    <row r="7035" spans="3:3" ht="15" customHeight="1">
      <c r="C7035" s="97" t="str">
        <f t="shared" si="111"/>
        <v/>
      </c>
    </row>
    <row r="7036" spans="3:3" ht="15" customHeight="1">
      <c r="C7036" s="97" t="str">
        <f t="shared" si="111"/>
        <v/>
      </c>
    </row>
    <row r="7037" spans="3:3" ht="15" customHeight="1">
      <c r="C7037" s="97" t="str">
        <f t="shared" si="111"/>
        <v/>
      </c>
    </row>
    <row r="7038" spans="3:3" ht="15" customHeight="1">
      <c r="C7038" s="97" t="str">
        <f t="shared" si="111"/>
        <v/>
      </c>
    </row>
    <row r="7039" spans="3:3" ht="15" customHeight="1">
      <c r="C7039" s="97" t="str">
        <f t="shared" si="111"/>
        <v/>
      </c>
    </row>
    <row r="7040" spans="3:3" ht="15" customHeight="1">
      <c r="C7040" s="97" t="str">
        <f t="shared" si="111"/>
        <v/>
      </c>
    </row>
    <row r="7041" spans="3:3" ht="15" customHeight="1">
      <c r="C7041" s="97" t="str">
        <f t="shared" si="111"/>
        <v/>
      </c>
    </row>
    <row r="7042" spans="3:3" ht="15" customHeight="1">
      <c r="C7042" s="97" t="str">
        <f t="shared" si="111"/>
        <v/>
      </c>
    </row>
    <row r="7043" spans="3:3" ht="15" customHeight="1">
      <c r="C7043" s="97" t="str">
        <f t="shared" si="111"/>
        <v/>
      </c>
    </row>
    <row r="7044" spans="3:3" ht="15" customHeight="1">
      <c r="C7044" s="97" t="str">
        <f t="shared" si="111"/>
        <v/>
      </c>
    </row>
    <row r="7045" spans="3:3" ht="15" customHeight="1">
      <c r="C7045" s="97" t="str">
        <f t="shared" si="111"/>
        <v/>
      </c>
    </row>
    <row r="7046" spans="3:3" ht="15" customHeight="1">
      <c r="C7046" s="97" t="str">
        <f t="shared" si="111"/>
        <v/>
      </c>
    </row>
    <row r="7047" spans="3:3" ht="15" customHeight="1">
      <c r="C7047" s="97" t="str">
        <f t="shared" si="111"/>
        <v/>
      </c>
    </row>
    <row r="7048" spans="3:3" ht="15" customHeight="1">
      <c r="C7048" s="97" t="str">
        <f t="shared" si="111"/>
        <v/>
      </c>
    </row>
    <row r="7049" spans="3:3" ht="15" customHeight="1">
      <c r="C7049" s="97" t="str">
        <f t="shared" si="111"/>
        <v/>
      </c>
    </row>
    <row r="7050" spans="3:3" ht="15" customHeight="1">
      <c r="C7050" s="97" t="str">
        <f t="shared" si="111"/>
        <v/>
      </c>
    </row>
    <row r="7051" spans="3:3" ht="15" customHeight="1">
      <c r="C7051" s="97" t="str">
        <f t="shared" si="111"/>
        <v/>
      </c>
    </row>
    <row r="7052" spans="3:3" ht="15" customHeight="1">
      <c r="C7052" s="97" t="str">
        <f t="shared" si="111"/>
        <v/>
      </c>
    </row>
    <row r="7053" spans="3:3" ht="15" customHeight="1">
      <c r="C7053" s="97" t="str">
        <f t="shared" si="111"/>
        <v/>
      </c>
    </row>
    <row r="7054" spans="3:3" ht="15" customHeight="1">
      <c r="C7054" s="97" t="str">
        <f t="shared" si="111"/>
        <v/>
      </c>
    </row>
    <row r="7055" spans="3:3" ht="15" customHeight="1">
      <c r="C7055" s="97" t="str">
        <f t="shared" si="111"/>
        <v/>
      </c>
    </row>
    <row r="7056" spans="3:3" ht="15" customHeight="1">
      <c r="C7056" s="97" t="str">
        <f t="shared" si="111"/>
        <v/>
      </c>
    </row>
    <row r="7057" spans="3:3" ht="15" customHeight="1">
      <c r="C7057" s="97" t="str">
        <f t="shared" ref="C7057:C7120" si="112">IF(B7057&lt;&gt;"",TEXT(WEEKDAY(B7057),"dddd"),"")</f>
        <v/>
      </c>
    </row>
    <row r="7058" spans="3:3" ht="15" customHeight="1">
      <c r="C7058" s="97" t="str">
        <f t="shared" si="112"/>
        <v/>
      </c>
    </row>
    <row r="7059" spans="3:3" ht="15" customHeight="1">
      <c r="C7059" s="97" t="str">
        <f t="shared" si="112"/>
        <v/>
      </c>
    </row>
    <row r="7060" spans="3:3" ht="15" customHeight="1">
      <c r="C7060" s="97" t="str">
        <f t="shared" si="112"/>
        <v/>
      </c>
    </row>
    <row r="7061" spans="3:3" ht="15" customHeight="1">
      <c r="C7061" s="97" t="str">
        <f t="shared" si="112"/>
        <v/>
      </c>
    </row>
    <row r="7062" spans="3:3" ht="15" customHeight="1">
      <c r="C7062" s="97" t="str">
        <f t="shared" si="112"/>
        <v/>
      </c>
    </row>
    <row r="7063" spans="3:3" ht="15" customHeight="1">
      <c r="C7063" s="97" t="str">
        <f t="shared" si="112"/>
        <v/>
      </c>
    </row>
    <row r="7064" spans="3:3" ht="15" customHeight="1">
      <c r="C7064" s="97" t="str">
        <f t="shared" si="112"/>
        <v/>
      </c>
    </row>
    <row r="7065" spans="3:3" ht="15" customHeight="1">
      <c r="C7065" s="97" t="str">
        <f t="shared" si="112"/>
        <v/>
      </c>
    </row>
    <row r="7066" spans="3:3" ht="15" customHeight="1">
      <c r="C7066" s="97" t="str">
        <f t="shared" si="112"/>
        <v/>
      </c>
    </row>
    <row r="7067" spans="3:3" ht="15" customHeight="1">
      <c r="C7067" s="97" t="str">
        <f t="shared" si="112"/>
        <v/>
      </c>
    </row>
    <row r="7068" spans="3:3" ht="15" customHeight="1">
      <c r="C7068" s="97" t="str">
        <f t="shared" si="112"/>
        <v/>
      </c>
    </row>
    <row r="7069" spans="3:3" ht="15" customHeight="1">
      <c r="C7069" s="97" t="str">
        <f t="shared" si="112"/>
        <v/>
      </c>
    </row>
    <row r="7070" spans="3:3" ht="15" customHeight="1">
      <c r="C7070" s="97" t="str">
        <f t="shared" si="112"/>
        <v/>
      </c>
    </row>
    <row r="7071" spans="3:3" ht="15" customHeight="1">
      <c r="C7071" s="97" t="str">
        <f t="shared" si="112"/>
        <v/>
      </c>
    </row>
    <row r="7072" spans="3:3" ht="15" customHeight="1">
      <c r="C7072" s="97" t="str">
        <f t="shared" si="112"/>
        <v/>
      </c>
    </row>
    <row r="7073" spans="3:3" ht="15" customHeight="1">
      <c r="C7073" s="97" t="str">
        <f t="shared" si="112"/>
        <v/>
      </c>
    </row>
    <row r="7074" spans="3:3" ht="15" customHeight="1">
      <c r="C7074" s="97" t="str">
        <f t="shared" si="112"/>
        <v/>
      </c>
    </row>
    <row r="7075" spans="3:3" ht="15" customHeight="1">
      <c r="C7075" s="97" t="str">
        <f t="shared" si="112"/>
        <v/>
      </c>
    </row>
    <row r="7076" spans="3:3" ht="15" customHeight="1">
      <c r="C7076" s="97" t="str">
        <f t="shared" si="112"/>
        <v/>
      </c>
    </row>
    <row r="7077" spans="3:3" ht="15" customHeight="1">
      <c r="C7077" s="97" t="str">
        <f t="shared" si="112"/>
        <v/>
      </c>
    </row>
    <row r="7078" spans="3:3" ht="15" customHeight="1">
      <c r="C7078" s="97" t="str">
        <f t="shared" si="112"/>
        <v/>
      </c>
    </row>
    <row r="7079" spans="3:3" ht="15" customHeight="1">
      <c r="C7079" s="97" t="str">
        <f t="shared" si="112"/>
        <v/>
      </c>
    </row>
    <row r="7080" spans="3:3" ht="15" customHeight="1">
      <c r="C7080" s="97" t="str">
        <f t="shared" si="112"/>
        <v/>
      </c>
    </row>
    <row r="7081" spans="3:3" ht="15" customHeight="1">
      <c r="C7081" s="97" t="str">
        <f t="shared" si="112"/>
        <v/>
      </c>
    </row>
    <row r="7082" spans="3:3" ht="15" customHeight="1">
      <c r="C7082" s="97" t="str">
        <f t="shared" si="112"/>
        <v/>
      </c>
    </row>
    <row r="7083" spans="3:3" ht="15" customHeight="1">
      <c r="C7083" s="97" t="str">
        <f t="shared" si="112"/>
        <v/>
      </c>
    </row>
    <row r="7084" spans="3:3" ht="15" customHeight="1">
      <c r="C7084" s="97" t="str">
        <f t="shared" si="112"/>
        <v/>
      </c>
    </row>
    <row r="7085" spans="3:3" ht="15" customHeight="1">
      <c r="C7085" s="97" t="str">
        <f t="shared" si="112"/>
        <v/>
      </c>
    </row>
    <row r="7086" spans="3:3" ht="15" customHeight="1">
      <c r="C7086" s="97" t="str">
        <f t="shared" si="112"/>
        <v/>
      </c>
    </row>
    <row r="7087" spans="3:3" ht="15" customHeight="1">
      <c r="C7087" s="97" t="str">
        <f t="shared" si="112"/>
        <v/>
      </c>
    </row>
    <row r="7088" spans="3:3" ht="15" customHeight="1">
      <c r="C7088" s="97" t="str">
        <f t="shared" si="112"/>
        <v/>
      </c>
    </row>
    <row r="7089" spans="3:3" ht="15" customHeight="1">
      <c r="C7089" s="97" t="str">
        <f t="shared" si="112"/>
        <v/>
      </c>
    </row>
    <row r="7090" spans="3:3" ht="15" customHeight="1">
      <c r="C7090" s="97" t="str">
        <f t="shared" si="112"/>
        <v/>
      </c>
    </row>
    <row r="7091" spans="3:3" ht="15" customHeight="1">
      <c r="C7091" s="97" t="str">
        <f t="shared" si="112"/>
        <v/>
      </c>
    </row>
    <row r="7092" spans="3:3" ht="15" customHeight="1">
      <c r="C7092" s="97" t="str">
        <f t="shared" si="112"/>
        <v/>
      </c>
    </row>
    <row r="7093" spans="3:3" ht="15" customHeight="1">
      <c r="C7093" s="97" t="str">
        <f t="shared" si="112"/>
        <v/>
      </c>
    </row>
    <row r="7094" spans="3:3" ht="15" customHeight="1">
      <c r="C7094" s="97" t="str">
        <f t="shared" si="112"/>
        <v/>
      </c>
    </row>
    <row r="7095" spans="3:3" ht="15" customHeight="1">
      <c r="C7095" s="97" t="str">
        <f t="shared" si="112"/>
        <v/>
      </c>
    </row>
    <row r="7096" spans="3:3" ht="15" customHeight="1">
      <c r="C7096" s="97" t="str">
        <f t="shared" si="112"/>
        <v/>
      </c>
    </row>
    <row r="7097" spans="3:3" ht="15" customHeight="1">
      <c r="C7097" s="97" t="str">
        <f t="shared" si="112"/>
        <v/>
      </c>
    </row>
    <row r="7098" spans="3:3" ht="15" customHeight="1">
      <c r="C7098" s="97" t="str">
        <f t="shared" si="112"/>
        <v/>
      </c>
    </row>
    <row r="7099" spans="3:3" ht="15" customHeight="1">
      <c r="C7099" s="97" t="str">
        <f t="shared" si="112"/>
        <v/>
      </c>
    </row>
    <row r="7100" spans="3:3" ht="15" customHeight="1">
      <c r="C7100" s="97" t="str">
        <f t="shared" si="112"/>
        <v/>
      </c>
    </row>
    <row r="7101" spans="3:3" ht="15" customHeight="1">
      <c r="C7101" s="97" t="str">
        <f t="shared" si="112"/>
        <v/>
      </c>
    </row>
    <row r="7102" spans="3:3" ht="15" customHeight="1">
      <c r="C7102" s="97" t="str">
        <f t="shared" si="112"/>
        <v/>
      </c>
    </row>
    <row r="7103" spans="3:3" ht="15" customHeight="1">
      <c r="C7103" s="97" t="str">
        <f t="shared" si="112"/>
        <v/>
      </c>
    </row>
    <row r="7104" spans="3:3" ht="15" customHeight="1">
      <c r="C7104" s="97" t="str">
        <f t="shared" si="112"/>
        <v/>
      </c>
    </row>
    <row r="7105" spans="3:3" ht="15" customHeight="1">
      <c r="C7105" s="97" t="str">
        <f t="shared" si="112"/>
        <v/>
      </c>
    </row>
    <row r="7106" spans="3:3" ht="15" customHeight="1">
      <c r="C7106" s="97" t="str">
        <f t="shared" si="112"/>
        <v/>
      </c>
    </row>
    <row r="7107" spans="3:3" ht="15" customHeight="1">
      <c r="C7107" s="97" t="str">
        <f t="shared" si="112"/>
        <v/>
      </c>
    </row>
    <row r="7108" spans="3:3" ht="15" customHeight="1">
      <c r="C7108" s="97" t="str">
        <f t="shared" si="112"/>
        <v/>
      </c>
    </row>
    <row r="7109" spans="3:3" ht="15" customHeight="1">
      <c r="C7109" s="97" t="str">
        <f t="shared" si="112"/>
        <v/>
      </c>
    </row>
    <row r="7110" spans="3:3" ht="15" customHeight="1">
      <c r="C7110" s="97" t="str">
        <f t="shared" si="112"/>
        <v/>
      </c>
    </row>
    <row r="7111" spans="3:3" ht="15" customHeight="1">
      <c r="C7111" s="97" t="str">
        <f t="shared" si="112"/>
        <v/>
      </c>
    </row>
    <row r="7112" spans="3:3" ht="15" customHeight="1">
      <c r="C7112" s="97" t="str">
        <f t="shared" si="112"/>
        <v/>
      </c>
    </row>
    <row r="7113" spans="3:3" ht="15" customHeight="1">
      <c r="C7113" s="97" t="str">
        <f t="shared" si="112"/>
        <v/>
      </c>
    </row>
    <row r="7114" spans="3:3" ht="15" customHeight="1">
      <c r="C7114" s="97" t="str">
        <f t="shared" si="112"/>
        <v/>
      </c>
    </row>
    <row r="7115" spans="3:3" ht="15" customHeight="1">
      <c r="C7115" s="97" t="str">
        <f t="shared" si="112"/>
        <v/>
      </c>
    </row>
    <row r="7116" spans="3:3" ht="15" customHeight="1">
      <c r="C7116" s="97" t="str">
        <f t="shared" si="112"/>
        <v/>
      </c>
    </row>
    <row r="7117" spans="3:3" ht="15" customHeight="1">
      <c r="C7117" s="97" t="str">
        <f t="shared" si="112"/>
        <v/>
      </c>
    </row>
    <row r="7118" spans="3:3" ht="15" customHeight="1">
      <c r="C7118" s="97" t="str">
        <f t="shared" si="112"/>
        <v/>
      </c>
    </row>
    <row r="7119" spans="3:3" ht="15" customHeight="1">
      <c r="C7119" s="97" t="str">
        <f t="shared" si="112"/>
        <v/>
      </c>
    </row>
    <row r="7120" spans="3:3" ht="15" customHeight="1">
      <c r="C7120" s="97" t="str">
        <f t="shared" si="112"/>
        <v/>
      </c>
    </row>
    <row r="7121" spans="3:3" ht="15" customHeight="1">
      <c r="C7121" s="97" t="str">
        <f t="shared" ref="C7121:C7184" si="113">IF(B7121&lt;&gt;"",TEXT(WEEKDAY(B7121),"dddd"),"")</f>
        <v/>
      </c>
    </row>
    <row r="7122" spans="3:3" ht="15" customHeight="1">
      <c r="C7122" s="97" t="str">
        <f t="shared" si="113"/>
        <v/>
      </c>
    </row>
    <row r="7123" spans="3:3" ht="15" customHeight="1">
      <c r="C7123" s="97" t="str">
        <f t="shared" si="113"/>
        <v/>
      </c>
    </row>
    <row r="7124" spans="3:3" ht="15" customHeight="1">
      <c r="C7124" s="97" t="str">
        <f t="shared" si="113"/>
        <v/>
      </c>
    </row>
    <row r="7125" spans="3:3" ht="15" customHeight="1">
      <c r="C7125" s="97" t="str">
        <f t="shared" si="113"/>
        <v/>
      </c>
    </row>
    <row r="7126" spans="3:3" ht="15" customHeight="1">
      <c r="C7126" s="97" t="str">
        <f t="shared" si="113"/>
        <v/>
      </c>
    </row>
    <row r="7127" spans="3:3" ht="15" customHeight="1">
      <c r="C7127" s="97" t="str">
        <f t="shared" si="113"/>
        <v/>
      </c>
    </row>
    <row r="7128" spans="3:3" ht="15" customHeight="1">
      <c r="C7128" s="97" t="str">
        <f t="shared" si="113"/>
        <v/>
      </c>
    </row>
    <row r="7129" spans="3:3" ht="15" customHeight="1">
      <c r="C7129" s="97" t="str">
        <f t="shared" si="113"/>
        <v/>
      </c>
    </row>
    <row r="7130" spans="3:3" ht="15" customHeight="1">
      <c r="C7130" s="97" t="str">
        <f t="shared" si="113"/>
        <v/>
      </c>
    </row>
    <row r="7131" spans="3:3" ht="15" customHeight="1">
      <c r="C7131" s="97" t="str">
        <f t="shared" si="113"/>
        <v/>
      </c>
    </row>
    <row r="7132" spans="3:3" ht="15" customHeight="1">
      <c r="C7132" s="97" t="str">
        <f t="shared" si="113"/>
        <v/>
      </c>
    </row>
    <row r="7133" spans="3:3" ht="15" customHeight="1">
      <c r="C7133" s="97" t="str">
        <f t="shared" si="113"/>
        <v/>
      </c>
    </row>
    <row r="7134" spans="3:3" ht="15" customHeight="1">
      <c r="C7134" s="97" t="str">
        <f t="shared" si="113"/>
        <v/>
      </c>
    </row>
    <row r="7135" spans="3:3" ht="15" customHeight="1">
      <c r="C7135" s="97" t="str">
        <f t="shared" si="113"/>
        <v/>
      </c>
    </row>
    <row r="7136" spans="3:3" ht="15" customHeight="1">
      <c r="C7136" s="97" t="str">
        <f t="shared" si="113"/>
        <v/>
      </c>
    </row>
    <row r="7137" spans="3:3" ht="15" customHeight="1">
      <c r="C7137" s="97" t="str">
        <f t="shared" si="113"/>
        <v/>
      </c>
    </row>
    <row r="7138" spans="3:3" ht="15" customHeight="1">
      <c r="C7138" s="97" t="str">
        <f t="shared" si="113"/>
        <v/>
      </c>
    </row>
    <row r="7139" spans="3:3" ht="15" customHeight="1">
      <c r="C7139" s="97" t="str">
        <f t="shared" si="113"/>
        <v/>
      </c>
    </row>
    <row r="7140" spans="3:3" ht="15" customHeight="1">
      <c r="C7140" s="97" t="str">
        <f t="shared" si="113"/>
        <v/>
      </c>
    </row>
    <row r="7141" spans="3:3" ht="15" customHeight="1">
      <c r="C7141" s="97" t="str">
        <f t="shared" si="113"/>
        <v/>
      </c>
    </row>
    <row r="7142" spans="3:3" ht="15" customHeight="1">
      <c r="C7142" s="97" t="str">
        <f t="shared" si="113"/>
        <v/>
      </c>
    </row>
    <row r="7143" spans="3:3" ht="15" customHeight="1">
      <c r="C7143" s="97" t="str">
        <f t="shared" si="113"/>
        <v/>
      </c>
    </row>
    <row r="7144" spans="3:3" ht="15" customHeight="1">
      <c r="C7144" s="97" t="str">
        <f t="shared" si="113"/>
        <v/>
      </c>
    </row>
    <row r="7145" spans="3:3" ht="15" customHeight="1">
      <c r="C7145" s="97" t="str">
        <f t="shared" si="113"/>
        <v/>
      </c>
    </row>
    <row r="7146" spans="3:3" ht="15" customHeight="1">
      <c r="C7146" s="97" t="str">
        <f t="shared" si="113"/>
        <v/>
      </c>
    </row>
    <row r="7147" spans="3:3" ht="15" customHeight="1">
      <c r="C7147" s="97" t="str">
        <f t="shared" si="113"/>
        <v/>
      </c>
    </row>
    <row r="7148" spans="3:3" ht="15" customHeight="1">
      <c r="C7148" s="97" t="str">
        <f t="shared" si="113"/>
        <v/>
      </c>
    </row>
    <row r="7149" spans="3:3" ht="15" customHeight="1">
      <c r="C7149" s="97" t="str">
        <f t="shared" si="113"/>
        <v/>
      </c>
    </row>
    <row r="7150" spans="3:3" ht="15" customHeight="1">
      <c r="C7150" s="97" t="str">
        <f t="shared" si="113"/>
        <v/>
      </c>
    </row>
    <row r="7151" spans="3:3" ht="15" customHeight="1">
      <c r="C7151" s="97" t="str">
        <f t="shared" si="113"/>
        <v/>
      </c>
    </row>
    <row r="7152" spans="3:3" ht="15" customHeight="1">
      <c r="C7152" s="97" t="str">
        <f t="shared" si="113"/>
        <v/>
      </c>
    </row>
    <row r="7153" spans="3:3" ht="15" customHeight="1">
      <c r="C7153" s="97" t="str">
        <f t="shared" si="113"/>
        <v/>
      </c>
    </row>
    <row r="7154" spans="3:3" ht="15" customHeight="1">
      <c r="C7154" s="97" t="str">
        <f t="shared" si="113"/>
        <v/>
      </c>
    </row>
    <row r="7155" spans="3:3" ht="15" customHeight="1">
      <c r="C7155" s="97" t="str">
        <f t="shared" si="113"/>
        <v/>
      </c>
    </row>
    <row r="7156" spans="3:3" ht="15" customHeight="1">
      <c r="C7156" s="97" t="str">
        <f t="shared" si="113"/>
        <v/>
      </c>
    </row>
    <row r="7157" spans="3:3" ht="15" customHeight="1">
      <c r="C7157" s="97" t="str">
        <f t="shared" si="113"/>
        <v/>
      </c>
    </row>
    <row r="7158" spans="3:3" ht="15" customHeight="1">
      <c r="C7158" s="97" t="str">
        <f t="shared" si="113"/>
        <v/>
      </c>
    </row>
    <row r="7159" spans="3:3" ht="15" customHeight="1">
      <c r="C7159" s="97" t="str">
        <f t="shared" si="113"/>
        <v/>
      </c>
    </row>
    <row r="7160" spans="3:3" ht="15" customHeight="1">
      <c r="C7160" s="97" t="str">
        <f t="shared" si="113"/>
        <v/>
      </c>
    </row>
    <row r="7161" spans="3:3" ht="15" customHeight="1">
      <c r="C7161" s="97" t="str">
        <f t="shared" si="113"/>
        <v/>
      </c>
    </row>
    <row r="7162" spans="3:3" ht="15" customHeight="1">
      <c r="C7162" s="97" t="str">
        <f t="shared" si="113"/>
        <v/>
      </c>
    </row>
    <row r="7163" spans="3:3" ht="15" customHeight="1">
      <c r="C7163" s="97" t="str">
        <f t="shared" si="113"/>
        <v/>
      </c>
    </row>
    <row r="7164" spans="3:3" ht="15" customHeight="1">
      <c r="C7164" s="97" t="str">
        <f t="shared" si="113"/>
        <v/>
      </c>
    </row>
    <row r="7165" spans="3:3" ht="15" customHeight="1">
      <c r="C7165" s="97" t="str">
        <f t="shared" si="113"/>
        <v/>
      </c>
    </row>
    <row r="7166" spans="3:3" ht="15" customHeight="1">
      <c r="C7166" s="97" t="str">
        <f t="shared" si="113"/>
        <v/>
      </c>
    </row>
    <row r="7167" spans="3:3" ht="15" customHeight="1">
      <c r="C7167" s="97" t="str">
        <f t="shared" si="113"/>
        <v/>
      </c>
    </row>
    <row r="7168" spans="3:3" ht="15" customHeight="1">
      <c r="C7168" s="97" t="str">
        <f t="shared" si="113"/>
        <v/>
      </c>
    </row>
    <row r="7169" spans="3:3" ht="15" customHeight="1">
      <c r="C7169" s="97" t="str">
        <f t="shared" si="113"/>
        <v/>
      </c>
    </row>
    <row r="7170" spans="3:3" ht="15" customHeight="1">
      <c r="C7170" s="97" t="str">
        <f t="shared" si="113"/>
        <v/>
      </c>
    </row>
    <row r="7171" spans="3:3" ht="15" customHeight="1">
      <c r="C7171" s="97" t="str">
        <f t="shared" si="113"/>
        <v/>
      </c>
    </row>
    <row r="7172" spans="3:3" ht="15" customHeight="1">
      <c r="C7172" s="97" t="str">
        <f t="shared" si="113"/>
        <v/>
      </c>
    </row>
    <row r="7173" spans="3:3" ht="15" customHeight="1">
      <c r="C7173" s="97" t="str">
        <f t="shared" si="113"/>
        <v/>
      </c>
    </row>
    <row r="7174" spans="3:3" ht="15" customHeight="1">
      <c r="C7174" s="97" t="str">
        <f t="shared" si="113"/>
        <v/>
      </c>
    </row>
    <row r="7175" spans="3:3" ht="15" customHeight="1">
      <c r="C7175" s="97" t="str">
        <f t="shared" si="113"/>
        <v/>
      </c>
    </row>
    <row r="7176" spans="3:3" ht="15" customHeight="1">
      <c r="C7176" s="97" t="str">
        <f t="shared" si="113"/>
        <v/>
      </c>
    </row>
    <row r="7177" spans="3:3" ht="15" customHeight="1">
      <c r="C7177" s="97" t="str">
        <f t="shared" si="113"/>
        <v/>
      </c>
    </row>
    <row r="7178" spans="3:3" ht="15" customHeight="1">
      <c r="C7178" s="97" t="str">
        <f t="shared" si="113"/>
        <v/>
      </c>
    </row>
    <row r="7179" spans="3:3" ht="15" customHeight="1">
      <c r="C7179" s="97" t="str">
        <f t="shared" si="113"/>
        <v/>
      </c>
    </row>
    <row r="7180" spans="3:3" ht="15" customHeight="1">
      <c r="C7180" s="97" t="str">
        <f t="shared" si="113"/>
        <v/>
      </c>
    </row>
    <row r="7181" spans="3:3" ht="15" customHeight="1">
      <c r="C7181" s="97" t="str">
        <f t="shared" si="113"/>
        <v/>
      </c>
    </row>
    <row r="7182" spans="3:3" ht="15" customHeight="1">
      <c r="C7182" s="97" t="str">
        <f t="shared" si="113"/>
        <v/>
      </c>
    </row>
    <row r="7183" spans="3:3" ht="15" customHeight="1">
      <c r="C7183" s="97" t="str">
        <f t="shared" si="113"/>
        <v/>
      </c>
    </row>
    <row r="7184" spans="3:3" ht="15" customHeight="1">
      <c r="C7184" s="97" t="str">
        <f t="shared" si="113"/>
        <v/>
      </c>
    </row>
    <row r="7185" spans="3:3" ht="15" customHeight="1">
      <c r="C7185" s="97" t="str">
        <f t="shared" ref="C7185:C7248" si="114">IF(B7185&lt;&gt;"",TEXT(WEEKDAY(B7185),"dddd"),"")</f>
        <v/>
      </c>
    </row>
    <row r="7186" spans="3:3" ht="15" customHeight="1">
      <c r="C7186" s="97" t="str">
        <f t="shared" si="114"/>
        <v/>
      </c>
    </row>
    <row r="7187" spans="3:3" ht="15" customHeight="1">
      <c r="C7187" s="97" t="str">
        <f t="shared" si="114"/>
        <v/>
      </c>
    </row>
    <row r="7188" spans="3:3" ht="15" customHeight="1">
      <c r="C7188" s="97" t="str">
        <f t="shared" si="114"/>
        <v/>
      </c>
    </row>
    <row r="7189" spans="3:3" ht="15" customHeight="1">
      <c r="C7189" s="97" t="str">
        <f t="shared" si="114"/>
        <v/>
      </c>
    </row>
    <row r="7190" spans="3:3" ht="15" customHeight="1">
      <c r="C7190" s="97" t="str">
        <f t="shared" si="114"/>
        <v/>
      </c>
    </row>
    <row r="7191" spans="3:3" ht="15" customHeight="1">
      <c r="C7191" s="97" t="str">
        <f t="shared" si="114"/>
        <v/>
      </c>
    </row>
    <row r="7192" spans="3:3" ht="15" customHeight="1">
      <c r="C7192" s="97" t="str">
        <f t="shared" si="114"/>
        <v/>
      </c>
    </row>
    <row r="7193" spans="3:3" ht="15" customHeight="1">
      <c r="C7193" s="97" t="str">
        <f t="shared" si="114"/>
        <v/>
      </c>
    </row>
    <row r="7194" spans="3:3" ht="15" customHeight="1">
      <c r="C7194" s="97" t="str">
        <f t="shared" si="114"/>
        <v/>
      </c>
    </row>
    <row r="7195" spans="3:3" ht="15" customHeight="1">
      <c r="C7195" s="97" t="str">
        <f t="shared" si="114"/>
        <v/>
      </c>
    </row>
    <row r="7196" spans="3:3" ht="15" customHeight="1">
      <c r="C7196" s="97" t="str">
        <f t="shared" si="114"/>
        <v/>
      </c>
    </row>
    <row r="7197" spans="3:3" ht="15" customHeight="1">
      <c r="C7197" s="97" t="str">
        <f t="shared" si="114"/>
        <v/>
      </c>
    </row>
    <row r="7198" spans="3:3" ht="15" customHeight="1">
      <c r="C7198" s="97" t="str">
        <f t="shared" si="114"/>
        <v/>
      </c>
    </row>
    <row r="7199" spans="3:3" ht="15" customHeight="1">
      <c r="C7199" s="97" t="str">
        <f t="shared" si="114"/>
        <v/>
      </c>
    </row>
    <row r="7200" spans="3:3" ht="15" customHeight="1">
      <c r="C7200" s="97" t="str">
        <f t="shared" si="114"/>
        <v/>
      </c>
    </row>
    <row r="7201" spans="3:3" ht="15" customHeight="1">
      <c r="C7201" s="97" t="str">
        <f t="shared" si="114"/>
        <v/>
      </c>
    </row>
    <row r="7202" spans="3:3" ht="15" customHeight="1">
      <c r="C7202" s="97" t="str">
        <f t="shared" si="114"/>
        <v/>
      </c>
    </row>
    <row r="7203" spans="3:3" ht="15" customHeight="1">
      <c r="C7203" s="97" t="str">
        <f t="shared" si="114"/>
        <v/>
      </c>
    </row>
    <row r="7204" spans="3:3" ht="15" customHeight="1">
      <c r="C7204" s="97" t="str">
        <f t="shared" si="114"/>
        <v/>
      </c>
    </row>
    <row r="7205" spans="3:3" ht="15" customHeight="1">
      <c r="C7205" s="97" t="str">
        <f t="shared" si="114"/>
        <v/>
      </c>
    </row>
    <row r="7206" spans="3:3" ht="15" customHeight="1">
      <c r="C7206" s="97" t="str">
        <f t="shared" si="114"/>
        <v/>
      </c>
    </row>
    <row r="7207" spans="3:3" ht="15" customHeight="1">
      <c r="C7207" s="97" t="str">
        <f t="shared" si="114"/>
        <v/>
      </c>
    </row>
    <row r="7208" spans="3:3" ht="15" customHeight="1">
      <c r="C7208" s="97" t="str">
        <f t="shared" si="114"/>
        <v/>
      </c>
    </row>
    <row r="7209" spans="3:3" ht="15" customHeight="1">
      <c r="C7209" s="97" t="str">
        <f t="shared" si="114"/>
        <v/>
      </c>
    </row>
    <row r="7210" spans="3:3" ht="15" customHeight="1">
      <c r="C7210" s="97" t="str">
        <f t="shared" si="114"/>
        <v/>
      </c>
    </row>
    <row r="7211" spans="3:3" ht="15" customHeight="1">
      <c r="C7211" s="97" t="str">
        <f t="shared" si="114"/>
        <v/>
      </c>
    </row>
    <row r="7212" spans="3:3" ht="15" customHeight="1">
      <c r="C7212" s="97" t="str">
        <f t="shared" si="114"/>
        <v/>
      </c>
    </row>
    <row r="7213" spans="3:3" ht="15" customHeight="1">
      <c r="C7213" s="97" t="str">
        <f t="shared" si="114"/>
        <v/>
      </c>
    </row>
    <row r="7214" spans="3:3" ht="15" customHeight="1">
      <c r="C7214" s="97" t="str">
        <f t="shared" si="114"/>
        <v/>
      </c>
    </row>
    <row r="7215" spans="3:3" ht="15" customHeight="1">
      <c r="C7215" s="97" t="str">
        <f t="shared" si="114"/>
        <v/>
      </c>
    </row>
    <row r="7216" spans="3:3" ht="15" customHeight="1">
      <c r="C7216" s="97" t="str">
        <f t="shared" si="114"/>
        <v/>
      </c>
    </row>
    <row r="7217" spans="3:3" ht="15" customHeight="1">
      <c r="C7217" s="97" t="str">
        <f t="shared" si="114"/>
        <v/>
      </c>
    </row>
    <row r="7218" spans="3:3" ht="15" customHeight="1">
      <c r="C7218" s="97" t="str">
        <f t="shared" si="114"/>
        <v/>
      </c>
    </row>
    <row r="7219" spans="3:3" ht="15" customHeight="1">
      <c r="C7219" s="97" t="str">
        <f t="shared" si="114"/>
        <v/>
      </c>
    </row>
    <row r="7220" spans="3:3" ht="15" customHeight="1">
      <c r="C7220" s="97" t="str">
        <f t="shared" si="114"/>
        <v/>
      </c>
    </row>
    <row r="7221" spans="3:3" ht="15" customHeight="1">
      <c r="C7221" s="97" t="str">
        <f t="shared" si="114"/>
        <v/>
      </c>
    </row>
    <row r="7222" spans="3:3" ht="15" customHeight="1">
      <c r="C7222" s="97" t="str">
        <f t="shared" si="114"/>
        <v/>
      </c>
    </row>
    <row r="7223" spans="3:3" ht="15" customHeight="1">
      <c r="C7223" s="97" t="str">
        <f t="shared" si="114"/>
        <v/>
      </c>
    </row>
    <row r="7224" spans="3:3" ht="15" customHeight="1">
      <c r="C7224" s="97" t="str">
        <f t="shared" si="114"/>
        <v/>
      </c>
    </row>
    <row r="7225" spans="3:3" ht="15" customHeight="1">
      <c r="C7225" s="97" t="str">
        <f t="shared" si="114"/>
        <v/>
      </c>
    </row>
    <row r="7226" spans="3:3" ht="15" customHeight="1">
      <c r="C7226" s="97" t="str">
        <f t="shared" si="114"/>
        <v/>
      </c>
    </row>
    <row r="7227" spans="3:3" ht="15" customHeight="1">
      <c r="C7227" s="97" t="str">
        <f t="shared" si="114"/>
        <v/>
      </c>
    </row>
    <row r="7228" spans="3:3" ht="15" customHeight="1">
      <c r="C7228" s="97" t="str">
        <f t="shared" si="114"/>
        <v/>
      </c>
    </row>
    <row r="7229" spans="3:3" ht="15" customHeight="1">
      <c r="C7229" s="97" t="str">
        <f t="shared" si="114"/>
        <v/>
      </c>
    </row>
    <row r="7230" spans="3:3" ht="15" customHeight="1">
      <c r="C7230" s="97" t="str">
        <f t="shared" si="114"/>
        <v/>
      </c>
    </row>
    <row r="7231" spans="3:3" ht="15" customHeight="1">
      <c r="C7231" s="97" t="str">
        <f t="shared" si="114"/>
        <v/>
      </c>
    </row>
    <row r="7232" spans="3:3" ht="15" customHeight="1">
      <c r="C7232" s="97" t="str">
        <f t="shared" si="114"/>
        <v/>
      </c>
    </row>
    <row r="7233" spans="3:3" ht="15" customHeight="1">
      <c r="C7233" s="97" t="str">
        <f t="shared" si="114"/>
        <v/>
      </c>
    </row>
    <row r="7234" spans="3:3" ht="15" customHeight="1">
      <c r="C7234" s="97" t="str">
        <f t="shared" si="114"/>
        <v/>
      </c>
    </row>
    <row r="7235" spans="3:3" ht="15" customHeight="1">
      <c r="C7235" s="97" t="str">
        <f t="shared" si="114"/>
        <v/>
      </c>
    </row>
    <row r="7236" spans="3:3" ht="15" customHeight="1">
      <c r="C7236" s="97" t="str">
        <f t="shared" si="114"/>
        <v/>
      </c>
    </row>
    <row r="7237" spans="3:3" ht="15" customHeight="1">
      <c r="C7237" s="97" t="str">
        <f t="shared" si="114"/>
        <v/>
      </c>
    </row>
    <row r="7238" spans="3:3" ht="15" customHeight="1">
      <c r="C7238" s="97" t="str">
        <f t="shared" si="114"/>
        <v/>
      </c>
    </row>
    <row r="7239" spans="3:3" ht="15" customHeight="1">
      <c r="C7239" s="97" t="str">
        <f t="shared" si="114"/>
        <v/>
      </c>
    </row>
    <row r="7240" spans="3:3" ht="15" customHeight="1">
      <c r="C7240" s="97" t="str">
        <f t="shared" si="114"/>
        <v/>
      </c>
    </row>
    <row r="7241" spans="3:3" ht="15" customHeight="1">
      <c r="C7241" s="97" t="str">
        <f t="shared" si="114"/>
        <v/>
      </c>
    </row>
    <row r="7242" spans="3:3" ht="15" customHeight="1">
      <c r="C7242" s="97" t="str">
        <f t="shared" si="114"/>
        <v/>
      </c>
    </row>
    <row r="7243" spans="3:3" ht="15" customHeight="1">
      <c r="C7243" s="97" t="str">
        <f t="shared" si="114"/>
        <v/>
      </c>
    </row>
    <row r="7244" spans="3:3" ht="15" customHeight="1">
      <c r="C7244" s="97" t="str">
        <f t="shared" si="114"/>
        <v/>
      </c>
    </row>
    <row r="7245" spans="3:3" ht="15" customHeight="1">
      <c r="C7245" s="97" t="str">
        <f t="shared" si="114"/>
        <v/>
      </c>
    </row>
    <row r="7246" spans="3:3" ht="15" customHeight="1">
      <c r="C7246" s="97" t="str">
        <f t="shared" si="114"/>
        <v/>
      </c>
    </row>
    <row r="7247" spans="3:3" ht="15" customHeight="1">
      <c r="C7247" s="97" t="str">
        <f t="shared" si="114"/>
        <v/>
      </c>
    </row>
    <row r="7248" spans="3:3" ht="15" customHeight="1">
      <c r="C7248" s="97" t="str">
        <f t="shared" si="114"/>
        <v/>
      </c>
    </row>
    <row r="7249" spans="3:3" ht="15" customHeight="1">
      <c r="C7249" s="97" t="str">
        <f t="shared" ref="C7249:C7312" si="115">IF(B7249&lt;&gt;"",TEXT(WEEKDAY(B7249),"dddd"),"")</f>
        <v/>
      </c>
    </row>
    <row r="7250" spans="3:3" ht="15" customHeight="1">
      <c r="C7250" s="97" t="str">
        <f t="shared" si="115"/>
        <v/>
      </c>
    </row>
    <row r="7251" spans="3:3" ht="15" customHeight="1">
      <c r="C7251" s="97" t="str">
        <f t="shared" si="115"/>
        <v/>
      </c>
    </row>
    <row r="7252" spans="3:3" ht="15" customHeight="1">
      <c r="C7252" s="97" t="str">
        <f t="shared" si="115"/>
        <v/>
      </c>
    </row>
    <row r="7253" spans="3:3" ht="15" customHeight="1">
      <c r="C7253" s="97" t="str">
        <f t="shared" si="115"/>
        <v/>
      </c>
    </row>
    <row r="7254" spans="3:3" ht="15" customHeight="1">
      <c r="C7254" s="97" t="str">
        <f t="shared" si="115"/>
        <v/>
      </c>
    </row>
    <row r="7255" spans="3:3" ht="15" customHeight="1">
      <c r="C7255" s="97" t="str">
        <f t="shared" si="115"/>
        <v/>
      </c>
    </row>
    <row r="7256" spans="3:3" ht="15" customHeight="1">
      <c r="C7256" s="97" t="str">
        <f t="shared" si="115"/>
        <v/>
      </c>
    </row>
    <row r="7257" spans="3:3" ht="15" customHeight="1">
      <c r="C7257" s="97" t="str">
        <f t="shared" si="115"/>
        <v/>
      </c>
    </row>
    <row r="7258" spans="3:3" ht="15" customHeight="1">
      <c r="C7258" s="97" t="str">
        <f t="shared" si="115"/>
        <v/>
      </c>
    </row>
    <row r="7259" spans="3:3" ht="15" customHeight="1">
      <c r="C7259" s="97" t="str">
        <f t="shared" si="115"/>
        <v/>
      </c>
    </row>
    <row r="7260" spans="3:3" ht="15" customHeight="1">
      <c r="C7260" s="97" t="str">
        <f t="shared" si="115"/>
        <v/>
      </c>
    </row>
    <row r="7261" spans="3:3" ht="15" customHeight="1">
      <c r="C7261" s="97" t="str">
        <f t="shared" si="115"/>
        <v/>
      </c>
    </row>
    <row r="7262" spans="3:3" ht="15" customHeight="1">
      <c r="C7262" s="97" t="str">
        <f t="shared" si="115"/>
        <v/>
      </c>
    </row>
    <row r="7263" spans="3:3" ht="15" customHeight="1">
      <c r="C7263" s="97" t="str">
        <f t="shared" si="115"/>
        <v/>
      </c>
    </row>
    <row r="7264" spans="3:3" ht="15" customHeight="1">
      <c r="C7264" s="97" t="str">
        <f t="shared" si="115"/>
        <v/>
      </c>
    </row>
    <row r="7265" spans="3:3" ht="15" customHeight="1">
      <c r="C7265" s="97" t="str">
        <f t="shared" si="115"/>
        <v/>
      </c>
    </row>
    <row r="7266" spans="3:3" ht="15" customHeight="1">
      <c r="C7266" s="97" t="str">
        <f t="shared" si="115"/>
        <v/>
      </c>
    </row>
    <row r="7267" spans="3:3" ht="15" customHeight="1">
      <c r="C7267" s="97" t="str">
        <f t="shared" si="115"/>
        <v/>
      </c>
    </row>
    <row r="7268" spans="3:3" ht="15" customHeight="1">
      <c r="C7268" s="97" t="str">
        <f t="shared" si="115"/>
        <v/>
      </c>
    </row>
    <row r="7269" spans="3:3" ht="15" customHeight="1">
      <c r="C7269" s="97" t="str">
        <f t="shared" si="115"/>
        <v/>
      </c>
    </row>
    <row r="7270" spans="3:3" ht="15" customHeight="1">
      <c r="C7270" s="97" t="str">
        <f t="shared" si="115"/>
        <v/>
      </c>
    </row>
    <row r="7271" spans="3:3" ht="15" customHeight="1">
      <c r="C7271" s="97" t="str">
        <f t="shared" si="115"/>
        <v/>
      </c>
    </row>
    <row r="7272" spans="3:3" ht="15" customHeight="1">
      <c r="C7272" s="97" t="str">
        <f t="shared" si="115"/>
        <v/>
      </c>
    </row>
    <row r="7273" spans="3:3" ht="15" customHeight="1">
      <c r="C7273" s="97" t="str">
        <f t="shared" si="115"/>
        <v/>
      </c>
    </row>
    <row r="7274" spans="3:3" ht="15" customHeight="1">
      <c r="C7274" s="97" t="str">
        <f t="shared" si="115"/>
        <v/>
      </c>
    </row>
    <row r="7275" spans="3:3" ht="15" customHeight="1">
      <c r="C7275" s="97" t="str">
        <f t="shared" si="115"/>
        <v/>
      </c>
    </row>
    <row r="7276" spans="3:3" ht="15" customHeight="1">
      <c r="C7276" s="97" t="str">
        <f t="shared" si="115"/>
        <v/>
      </c>
    </row>
    <row r="7277" spans="3:3" ht="15" customHeight="1">
      <c r="C7277" s="97" t="str">
        <f t="shared" si="115"/>
        <v/>
      </c>
    </row>
    <row r="7278" spans="3:3" ht="15" customHeight="1">
      <c r="C7278" s="97" t="str">
        <f t="shared" si="115"/>
        <v/>
      </c>
    </row>
    <row r="7279" spans="3:3" ht="15" customHeight="1">
      <c r="C7279" s="97" t="str">
        <f t="shared" si="115"/>
        <v/>
      </c>
    </row>
    <row r="7280" spans="3:3" ht="15" customHeight="1">
      <c r="C7280" s="97" t="str">
        <f t="shared" si="115"/>
        <v/>
      </c>
    </row>
    <row r="7281" spans="3:3" ht="15" customHeight="1">
      <c r="C7281" s="97" t="str">
        <f t="shared" si="115"/>
        <v/>
      </c>
    </row>
    <row r="7282" spans="3:3" ht="15" customHeight="1">
      <c r="C7282" s="97" t="str">
        <f t="shared" si="115"/>
        <v/>
      </c>
    </row>
    <row r="7283" spans="3:3" ht="15" customHeight="1">
      <c r="C7283" s="97" t="str">
        <f t="shared" si="115"/>
        <v/>
      </c>
    </row>
    <row r="7284" spans="3:3" ht="15" customHeight="1">
      <c r="C7284" s="97" t="str">
        <f t="shared" si="115"/>
        <v/>
      </c>
    </row>
    <row r="7285" spans="3:3" ht="15" customHeight="1">
      <c r="C7285" s="97" t="str">
        <f t="shared" si="115"/>
        <v/>
      </c>
    </row>
    <row r="7286" spans="3:3" ht="15" customHeight="1">
      <c r="C7286" s="97" t="str">
        <f t="shared" si="115"/>
        <v/>
      </c>
    </row>
    <row r="7287" spans="3:3" ht="15" customHeight="1">
      <c r="C7287" s="97" t="str">
        <f t="shared" si="115"/>
        <v/>
      </c>
    </row>
    <row r="7288" spans="3:3" ht="15" customHeight="1">
      <c r="C7288" s="97" t="str">
        <f t="shared" si="115"/>
        <v/>
      </c>
    </row>
    <row r="7289" spans="3:3" ht="15" customHeight="1">
      <c r="C7289" s="97" t="str">
        <f t="shared" si="115"/>
        <v/>
      </c>
    </row>
    <row r="7290" spans="3:3" ht="15" customHeight="1">
      <c r="C7290" s="97" t="str">
        <f t="shared" si="115"/>
        <v/>
      </c>
    </row>
    <row r="7291" spans="3:3" ht="15" customHeight="1">
      <c r="C7291" s="97" t="str">
        <f t="shared" si="115"/>
        <v/>
      </c>
    </row>
    <row r="7292" spans="3:3" ht="15" customHeight="1">
      <c r="C7292" s="97" t="str">
        <f t="shared" si="115"/>
        <v/>
      </c>
    </row>
    <row r="7293" spans="3:3" ht="15" customHeight="1">
      <c r="C7293" s="97" t="str">
        <f t="shared" si="115"/>
        <v/>
      </c>
    </row>
    <row r="7294" spans="3:3" ht="15" customHeight="1">
      <c r="C7294" s="97" t="str">
        <f t="shared" si="115"/>
        <v/>
      </c>
    </row>
    <row r="7295" spans="3:3" ht="15" customHeight="1">
      <c r="C7295" s="97" t="str">
        <f t="shared" si="115"/>
        <v/>
      </c>
    </row>
    <row r="7296" spans="3:3" ht="15" customHeight="1">
      <c r="C7296" s="97" t="str">
        <f t="shared" si="115"/>
        <v/>
      </c>
    </row>
    <row r="7297" spans="3:3" ht="15" customHeight="1">
      <c r="C7297" s="97" t="str">
        <f t="shared" si="115"/>
        <v/>
      </c>
    </row>
    <row r="7298" spans="3:3" ht="15" customHeight="1">
      <c r="C7298" s="97" t="str">
        <f t="shared" si="115"/>
        <v/>
      </c>
    </row>
    <row r="7299" spans="3:3" ht="15" customHeight="1">
      <c r="C7299" s="97" t="str">
        <f t="shared" si="115"/>
        <v/>
      </c>
    </row>
    <row r="7300" spans="3:3" ht="15" customHeight="1">
      <c r="C7300" s="97" t="str">
        <f t="shared" si="115"/>
        <v/>
      </c>
    </row>
    <row r="7301" spans="3:3" ht="15" customHeight="1">
      <c r="C7301" s="97" t="str">
        <f t="shared" si="115"/>
        <v/>
      </c>
    </row>
    <row r="7302" spans="3:3" ht="15" customHeight="1">
      <c r="C7302" s="97" t="str">
        <f t="shared" si="115"/>
        <v/>
      </c>
    </row>
    <row r="7303" spans="3:3" ht="15" customHeight="1">
      <c r="C7303" s="97" t="str">
        <f t="shared" si="115"/>
        <v/>
      </c>
    </row>
    <row r="7304" spans="3:3" ht="15" customHeight="1">
      <c r="C7304" s="97" t="str">
        <f t="shared" si="115"/>
        <v/>
      </c>
    </row>
    <row r="7305" spans="3:3" ht="15" customHeight="1">
      <c r="C7305" s="97" t="str">
        <f t="shared" si="115"/>
        <v/>
      </c>
    </row>
    <row r="7306" spans="3:3" ht="15" customHeight="1">
      <c r="C7306" s="97" t="str">
        <f t="shared" si="115"/>
        <v/>
      </c>
    </row>
    <row r="7307" spans="3:3" ht="15" customHeight="1">
      <c r="C7307" s="97" t="str">
        <f t="shared" si="115"/>
        <v/>
      </c>
    </row>
    <row r="7308" spans="3:3" ht="15" customHeight="1">
      <c r="C7308" s="97" t="str">
        <f t="shared" si="115"/>
        <v/>
      </c>
    </row>
    <row r="7309" spans="3:3" ht="15" customHeight="1">
      <c r="C7309" s="97" t="str">
        <f t="shared" si="115"/>
        <v/>
      </c>
    </row>
    <row r="7310" spans="3:3" ht="15" customHeight="1">
      <c r="C7310" s="97" t="str">
        <f t="shared" si="115"/>
        <v/>
      </c>
    </row>
    <row r="7311" spans="3:3" ht="15" customHeight="1">
      <c r="C7311" s="97" t="str">
        <f t="shared" si="115"/>
        <v/>
      </c>
    </row>
    <row r="7312" spans="3:3" ht="15" customHeight="1">
      <c r="C7312" s="97" t="str">
        <f t="shared" si="115"/>
        <v/>
      </c>
    </row>
    <row r="7313" spans="3:3" ht="15" customHeight="1">
      <c r="C7313" s="97" t="str">
        <f t="shared" ref="C7313:C7376" si="116">IF(B7313&lt;&gt;"",TEXT(WEEKDAY(B7313),"dddd"),"")</f>
        <v/>
      </c>
    </row>
    <row r="7314" spans="3:3" ht="15" customHeight="1">
      <c r="C7314" s="97" t="str">
        <f t="shared" si="116"/>
        <v/>
      </c>
    </row>
    <row r="7315" spans="3:3" ht="15" customHeight="1">
      <c r="C7315" s="97" t="str">
        <f t="shared" si="116"/>
        <v/>
      </c>
    </row>
    <row r="7316" spans="3:3" ht="15" customHeight="1">
      <c r="C7316" s="97" t="str">
        <f t="shared" si="116"/>
        <v/>
      </c>
    </row>
    <row r="7317" spans="3:3" ht="15" customHeight="1">
      <c r="C7317" s="97" t="str">
        <f t="shared" si="116"/>
        <v/>
      </c>
    </row>
    <row r="7318" spans="3:3" ht="15" customHeight="1">
      <c r="C7318" s="97" t="str">
        <f t="shared" si="116"/>
        <v/>
      </c>
    </row>
    <row r="7319" spans="3:3" ht="15" customHeight="1">
      <c r="C7319" s="97" t="str">
        <f t="shared" si="116"/>
        <v/>
      </c>
    </row>
    <row r="7320" spans="3:3" ht="15" customHeight="1">
      <c r="C7320" s="97" t="str">
        <f t="shared" si="116"/>
        <v/>
      </c>
    </row>
    <row r="7321" spans="3:3" ht="15" customHeight="1">
      <c r="C7321" s="97" t="str">
        <f t="shared" si="116"/>
        <v/>
      </c>
    </row>
    <row r="7322" spans="3:3" ht="15" customHeight="1">
      <c r="C7322" s="97" t="str">
        <f t="shared" si="116"/>
        <v/>
      </c>
    </row>
    <row r="7323" spans="3:3" ht="15" customHeight="1">
      <c r="C7323" s="97" t="str">
        <f t="shared" si="116"/>
        <v/>
      </c>
    </row>
    <row r="7324" spans="3:3" ht="15" customHeight="1">
      <c r="C7324" s="97" t="str">
        <f t="shared" si="116"/>
        <v/>
      </c>
    </row>
    <row r="7325" spans="3:3" ht="15" customHeight="1">
      <c r="C7325" s="97" t="str">
        <f t="shared" si="116"/>
        <v/>
      </c>
    </row>
    <row r="7326" spans="3:3" ht="15" customHeight="1">
      <c r="C7326" s="97" t="str">
        <f t="shared" si="116"/>
        <v/>
      </c>
    </row>
    <row r="7327" spans="3:3" ht="15" customHeight="1">
      <c r="C7327" s="97" t="str">
        <f t="shared" si="116"/>
        <v/>
      </c>
    </row>
    <row r="7328" spans="3:3" ht="15" customHeight="1">
      <c r="C7328" s="97" t="str">
        <f t="shared" si="116"/>
        <v/>
      </c>
    </row>
    <row r="7329" spans="3:3" ht="15" customHeight="1">
      <c r="C7329" s="97" t="str">
        <f t="shared" si="116"/>
        <v/>
      </c>
    </row>
    <row r="7330" spans="3:3" ht="15" customHeight="1">
      <c r="C7330" s="97" t="str">
        <f t="shared" si="116"/>
        <v/>
      </c>
    </row>
    <row r="7331" spans="3:3" ht="15" customHeight="1">
      <c r="C7331" s="97" t="str">
        <f t="shared" si="116"/>
        <v/>
      </c>
    </row>
    <row r="7332" spans="3:3" ht="15" customHeight="1">
      <c r="C7332" s="97" t="str">
        <f t="shared" si="116"/>
        <v/>
      </c>
    </row>
    <row r="7333" spans="3:3" ht="15" customHeight="1">
      <c r="C7333" s="97" t="str">
        <f t="shared" si="116"/>
        <v/>
      </c>
    </row>
    <row r="7334" spans="3:3" ht="15" customHeight="1">
      <c r="C7334" s="97" t="str">
        <f t="shared" si="116"/>
        <v/>
      </c>
    </row>
    <row r="7335" spans="3:3" ht="15" customHeight="1">
      <c r="C7335" s="97" t="str">
        <f t="shared" si="116"/>
        <v/>
      </c>
    </row>
    <row r="7336" spans="3:3" ht="15" customHeight="1">
      <c r="C7336" s="97" t="str">
        <f t="shared" si="116"/>
        <v/>
      </c>
    </row>
    <row r="7337" spans="3:3" ht="15" customHeight="1">
      <c r="C7337" s="97" t="str">
        <f t="shared" si="116"/>
        <v/>
      </c>
    </row>
    <row r="7338" spans="3:3" ht="15" customHeight="1">
      <c r="C7338" s="97" t="str">
        <f t="shared" si="116"/>
        <v/>
      </c>
    </row>
    <row r="7339" spans="3:3" ht="15" customHeight="1">
      <c r="C7339" s="97" t="str">
        <f t="shared" si="116"/>
        <v/>
      </c>
    </row>
    <row r="7340" spans="3:3" ht="15" customHeight="1">
      <c r="C7340" s="97" t="str">
        <f t="shared" si="116"/>
        <v/>
      </c>
    </row>
    <row r="7341" spans="3:3" ht="15" customHeight="1">
      <c r="C7341" s="97" t="str">
        <f t="shared" si="116"/>
        <v/>
      </c>
    </row>
    <row r="7342" spans="3:3" ht="15" customHeight="1">
      <c r="C7342" s="97" t="str">
        <f t="shared" si="116"/>
        <v/>
      </c>
    </row>
    <row r="7343" spans="3:3" ht="15" customHeight="1">
      <c r="C7343" s="97" t="str">
        <f t="shared" si="116"/>
        <v/>
      </c>
    </row>
    <row r="7344" spans="3:3" ht="15" customHeight="1">
      <c r="C7344" s="97" t="str">
        <f t="shared" si="116"/>
        <v/>
      </c>
    </row>
    <row r="7345" spans="3:3" ht="15" customHeight="1">
      <c r="C7345" s="97" t="str">
        <f t="shared" si="116"/>
        <v/>
      </c>
    </row>
    <row r="7346" spans="3:3" ht="15" customHeight="1">
      <c r="C7346" s="97" t="str">
        <f t="shared" si="116"/>
        <v/>
      </c>
    </row>
    <row r="7347" spans="3:3" ht="15" customHeight="1">
      <c r="C7347" s="97" t="str">
        <f t="shared" si="116"/>
        <v/>
      </c>
    </row>
    <row r="7348" spans="3:3" ht="15" customHeight="1">
      <c r="C7348" s="97" t="str">
        <f t="shared" si="116"/>
        <v/>
      </c>
    </row>
    <row r="7349" spans="3:3" ht="15" customHeight="1">
      <c r="C7349" s="97" t="str">
        <f t="shared" si="116"/>
        <v/>
      </c>
    </row>
    <row r="7350" spans="3:3" ht="15" customHeight="1">
      <c r="C7350" s="97" t="str">
        <f t="shared" si="116"/>
        <v/>
      </c>
    </row>
    <row r="7351" spans="3:3" ht="15" customHeight="1">
      <c r="C7351" s="97" t="str">
        <f t="shared" si="116"/>
        <v/>
      </c>
    </row>
    <row r="7352" spans="3:3" ht="15" customHeight="1">
      <c r="C7352" s="97" t="str">
        <f t="shared" si="116"/>
        <v/>
      </c>
    </row>
    <row r="7353" spans="3:3" ht="15" customHeight="1">
      <c r="C7353" s="97" t="str">
        <f t="shared" si="116"/>
        <v/>
      </c>
    </row>
    <row r="7354" spans="3:3" ht="15" customHeight="1">
      <c r="C7354" s="97" t="str">
        <f t="shared" si="116"/>
        <v/>
      </c>
    </row>
    <row r="7355" spans="3:3" ht="15" customHeight="1">
      <c r="C7355" s="97" t="str">
        <f t="shared" si="116"/>
        <v/>
      </c>
    </row>
    <row r="7356" spans="3:3" ht="15" customHeight="1">
      <c r="C7356" s="97" t="str">
        <f t="shared" si="116"/>
        <v/>
      </c>
    </row>
    <row r="7357" spans="3:3" ht="15" customHeight="1">
      <c r="C7357" s="97" t="str">
        <f t="shared" si="116"/>
        <v/>
      </c>
    </row>
    <row r="7358" spans="3:3" ht="15" customHeight="1">
      <c r="C7358" s="97" t="str">
        <f t="shared" si="116"/>
        <v/>
      </c>
    </row>
    <row r="7359" spans="3:3" ht="15" customHeight="1">
      <c r="C7359" s="97" t="str">
        <f t="shared" si="116"/>
        <v/>
      </c>
    </row>
    <row r="7360" spans="3:3" ht="15" customHeight="1">
      <c r="C7360" s="97" t="str">
        <f t="shared" si="116"/>
        <v/>
      </c>
    </row>
    <row r="7361" spans="3:3" ht="15" customHeight="1">
      <c r="C7361" s="97" t="str">
        <f t="shared" si="116"/>
        <v/>
      </c>
    </row>
    <row r="7362" spans="3:3" ht="15" customHeight="1">
      <c r="C7362" s="97" t="str">
        <f t="shared" si="116"/>
        <v/>
      </c>
    </row>
    <row r="7363" spans="3:3" ht="15" customHeight="1">
      <c r="C7363" s="97" t="str">
        <f t="shared" si="116"/>
        <v/>
      </c>
    </row>
    <row r="7364" spans="3:3" ht="15" customHeight="1">
      <c r="C7364" s="97" t="str">
        <f t="shared" si="116"/>
        <v/>
      </c>
    </row>
    <row r="7365" spans="3:3" ht="15" customHeight="1">
      <c r="C7365" s="97" t="str">
        <f t="shared" si="116"/>
        <v/>
      </c>
    </row>
    <row r="7366" spans="3:3" ht="15" customHeight="1">
      <c r="C7366" s="97" t="str">
        <f t="shared" si="116"/>
        <v/>
      </c>
    </row>
    <row r="7367" spans="3:3" ht="15" customHeight="1">
      <c r="C7367" s="97" t="str">
        <f t="shared" si="116"/>
        <v/>
      </c>
    </row>
    <row r="7368" spans="3:3" ht="15" customHeight="1">
      <c r="C7368" s="97" t="str">
        <f t="shared" si="116"/>
        <v/>
      </c>
    </row>
    <row r="7369" spans="3:3" ht="15" customHeight="1">
      <c r="C7369" s="97" t="str">
        <f t="shared" si="116"/>
        <v/>
      </c>
    </row>
    <row r="7370" spans="3:3" ht="15" customHeight="1">
      <c r="C7370" s="97" t="str">
        <f t="shared" si="116"/>
        <v/>
      </c>
    </row>
    <row r="7371" spans="3:3" ht="15" customHeight="1">
      <c r="C7371" s="97" t="str">
        <f t="shared" si="116"/>
        <v/>
      </c>
    </row>
    <row r="7372" spans="3:3" ht="15" customHeight="1">
      <c r="C7372" s="97" t="str">
        <f t="shared" si="116"/>
        <v/>
      </c>
    </row>
    <row r="7373" spans="3:3" ht="15" customHeight="1">
      <c r="C7373" s="97" t="str">
        <f t="shared" si="116"/>
        <v/>
      </c>
    </row>
    <row r="7374" spans="3:3" ht="15" customHeight="1">
      <c r="C7374" s="97" t="str">
        <f t="shared" si="116"/>
        <v/>
      </c>
    </row>
    <row r="7375" spans="3:3" ht="15" customHeight="1">
      <c r="C7375" s="97" t="str">
        <f t="shared" si="116"/>
        <v/>
      </c>
    </row>
    <row r="7376" spans="3:3" ht="15" customHeight="1">
      <c r="C7376" s="97" t="str">
        <f t="shared" si="116"/>
        <v/>
      </c>
    </row>
    <row r="7377" spans="3:3" ht="15" customHeight="1">
      <c r="C7377" s="97" t="str">
        <f t="shared" ref="C7377:C7440" si="117">IF(B7377&lt;&gt;"",TEXT(WEEKDAY(B7377),"dddd"),"")</f>
        <v/>
      </c>
    </row>
    <row r="7378" spans="3:3" ht="15" customHeight="1">
      <c r="C7378" s="97" t="str">
        <f t="shared" si="117"/>
        <v/>
      </c>
    </row>
    <row r="7379" spans="3:3" ht="15" customHeight="1">
      <c r="C7379" s="97" t="str">
        <f t="shared" si="117"/>
        <v/>
      </c>
    </row>
    <row r="7380" spans="3:3" ht="15" customHeight="1">
      <c r="C7380" s="97" t="str">
        <f t="shared" si="117"/>
        <v/>
      </c>
    </row>
    <row r="7381" spans="3:3" ht="15" customHeight="1">
      <c r="C7381" s="97" t="str">
        <f t="shared" si="117"/>
        <v/>
      </c>
    </row>
    <row r="7382" spans="3:3" ht="15" customHeight="1">
      <c r="C7382" s="97" t="str">
        <f t="shared" si="117"/>
        <v/>
      </c>
    </row>
    <row r="7383" spans="3:3" ht="15" customHeight="1">
      <c r="C7383" s="97" t="str">
        <f t="shared" si="117"/>
        <v/>
      </c>
    </row>
    <row r="7384" spans="3:3" ht="15" customHeight="1">
      <c r="C7384" s="97" t="str">
        <f t="shared" si="117"/>
        <v/>
      </c>
    </row>
    <row r="7385" spans="3:3" ht="15" customHeight="1">
      <c r="C7385" s="97" t="str">
        <f t="shared" si="117"/>
        <v/>
      </c>
    </row>
    <row r="7386" spans="3:3" ht="15" customHeight="1">
      <c r="C7386" s="97" t="str">
        <f t="shared" si="117"/>
        <v/>
      </c>
    </row>
    <row r="7387" spans="3:3" ht="15" customHeight="1">
      <c r="C7387" s="97" t="str">
        <f t="shared" si="117"/>
        <v/>
      </c>
    </row>
    <row r="7388" spans="3:3" ht="15" customHeight="1">
      <c r="C7388" s="97" t="str">
        <f t="shared" si="117"/>
        <v/>
      </c>
    </row>
    <row r="7389" spans="3:3" ht="15" customHeight="1">
      <c r="C7389" s="97" t="str">
        <f t="shared" si="117"/>
        <v/>
      </c>
    </row>
    <row r="7390" spans="3:3" ht="15" customHeight="1">
      <c r="C7390" s="97" t="str">
        <f t="shared" si="117"/>
        <v/>
      </c>
    </row>
    <row r="7391" spans="3:3" ht="15" customHeight="1">
      <c r="C7391" s="97" t="str">
        <f t="shared" si="117"/>
        <v/>
      </c>
    </row>
    <row r="7392" spans="3:3" ht="15" customHeight="1">
      <c r="C7392" s="97" t="str">
        <f t="shared" si="117"/>
        <v/>
      </c>
    </row>
    <row r="7393" spans="3:3" ht="15" customHeight="1">
      <c r="C7393" s="97" t="str">
        <f t="shared" si="117"/>
        <v/>
      </c>
    </row>
    <row r="7394" spans="3:3" ht="15" customHeight="1">
      <c r="C7394" s="97" t="str">
        <f t="shared" si="117"/>
        <v/>
      </c>
    </row>
    <row r="7395" spans="3:3" ht="15" customHeight="1">
      <c r="C7395" s="97" t="str">
        <f t="shared" si="117"/>
        <v/>
      </c>
    </row>
    <row r="7396" spans="3:3" ht="15" customHeight="1">
      <c r="C7396" s="97" t="str">
        <f t="shared" si="117"/>
        <v/>
      </c>
    </row>
    <row r="7397" spans="3:3" ht="15" customHeight="1">
      <c r="C7397" s="97" t="str">
        <f t="shared" si="117"/>
        <v/>
      </c>
    </row>
    <row r="7398" spans="3:3" ht="15" customHeight="1">
      <c r="C7398" s="97" t="str">
        <f t="shared" si="117"/>
        <v/>
      </c>
    </row>
    <row r="7399" spans="3:3" ht="15" customHeight="1">
      <c r="C7399" s="97" t="str">
        <f t="shared" si="117"/>
        <v/>
      </c>
    </row>
    <row r="7400" spans="3:3" ht="15" customHeight="1">
      <c r="C7400" s="97" t="str">
        <f t="shared" si="117"/>
        <v/>
      </c>
    </row>
    <row r="7401" spans="3:3" ht="15" customHeight="1">
      <c r="C7401" s="97" t="str">
        <f t="shared" si="117"/>
        <v/>
      </c>
    </row>
    <row r="7402" spans="3:3" ht="15" customHeight="1">
      <c r="C7402" s="97" t="str">
        <f t="shared" si="117"/>
        <v/>
      </c>
    </row>
    <row r="7403" spans="3:3" ht="15" customHeight="1">
      <c r="C7403" s="97" t="str">
        <f t="shared" si="117"/>
        <v/>
      </c>
    </row>
    <row r="7404" spans="3:3" ht="15" customHeight="1">
      <c r="C7404" s="97" t="str">
        <f t="shared" si="117"/>
        <v/>
      </c>
    </row>
    <row r="7405" spans="3:3" ht="15" customHeight="1">
      <c r="C7405" s="97" t="str">
        <f t="shared" si="117"/>
        <v/>
      </c>
    </row>
    <row r="7406" spans="3:3" ht="15" customHeight="1">
      <c r="C7406" s="97" t="str">
        <f t="shared" si="117"/>
        <v/>
      </c>
    </row>
    <row r="7407" spans="3:3" ht="15" customHeight="1">
      <c r="C7407" s="97" t="str">
        <f t="shared" si="117"/>
        <v/>
      </c>
    </row>
    <row r="7408" spans="3:3" ht="15" customHeight="1">
      <c r="C7408" s="97" t="str">
        <f t="shared" si="117"/>
        <v/>
      </c>
    </row>
    <row r="7409" spans="3:3" ht="15" customHeight="1">
      <c r="C7409" s="97" t="str">
        <f t="shared" si="117"/>
        <v/>
      </c>
    </row>
    <row r="7410" spans="3:3" ht="15" customHeight="1">
      <c r="C7410" s="97" t="str">
        <f t="shared" si="117"/>
        <v/>
      </c>
    </row>
    <row r="7411" spans="3:3" ht="15" customHeight="1">
      <c r="C7411" s="97" t="str">
        <f t="shared" si="117"/>
        <v/>
      </c>
    </row>
    <row r="7412" spans="3:3" ht="15" customHeight="1">
      <c r="C7412" s="97" t="str">
        <f t="shared" si="117"/>
        <v/>
      </c>
    </row>
    <row r="7413" spans="3:3" ht="15" customHeight="1">
      <c r="C7413" s="97" t="str">
        <f t="shared" si="117"/>
        <v/>
      </c>
    </row>
    <row r="7414" spans="3:3" ht="15" customHeight="1">
      <c r="C7414" s="97" t="str">
        <f t="shared" si="117"/>
        <v/>
      </c>
    </row>
    <row r="7415" spans="3:3" ht="15" customHeight="1">
      <c r="C7415" s="97" t="str">
        <f t="shared" si="117"/>
        <v/>
      </c>
    </row>
    <row r="7416" spans="3:3" ht="15" customHeight="1">
      <c r="C7416" s="97" t="str">
        <f t="shared" si="117"/>
        <v/>
      </c>
    </row>
    <row r="7417" spans="3:3" ht="15" customHeight="1">
      <c r="C7417" s="97" t="str">
        <f t="shared" si="117"/>
        <v/>
      </c>
    </row>
    <row r="7418" spans="3:3" ht="15" customHeight="1">
      <c r="C7418" s="97" t="str">
        <f t="shared" si="117"/>
        <v/>
      </c>
    </row>
    <row r="7419" spans="3:3" ht="15" customHeight="1">
      <c r="C7419" s="97" t="str">
        <f t="shared" si="117"/>
        <v/>
      </c>
    </row>
    <row r="7420" spans="3:3" ht="15" customHeight="1">
      <c r="C7420" s="97" t="str">
        <f t="shared" si="117"/>
        <v/>
      </c>
    </row>
    <row r="7421" spans="3:3" ht="15" customHeight="1">
      <c r="C7421" s="97" t="str">
        <f t="shared" si="117"/>
        <v/>
      </c>
    </row>
    <row r="7422" spans="3:3" ht="15" customHeight="1">
      <c r="C7422" s="97" t="str">
        <f t="shared" si="117"/>
        <v/>
      </c>
    </row>
    <row r="7423" spans="3:3" ht="15" customHeight="1">
      <c r="C7423" s="97" t="str">
        <f t="shared" si="117"/>
        <v/>
      </c>
    </row>
    <row r="7424" spans="3:3" ht="15" customHeight="1">
      <c r="C7424" s="97" t="str">
        <f t="shared" si="117"/>
        <v/>
      </c>
    </row>
    <row r="7425" spans="3:3" ht="15" customHeight="1">
      <c r="C7425" s="97" t="str">
        <f t="shared" si="117"/>
        <v/>
      </c>
    </row>
    <row r="7426" spans="3:3" ht="15" customHeight="1">
      <c r="C7426" s="97" t="str">
        <f t="shared" si="117"/>
        <v/>
      </c>
    </row>
    <row r="7427" spans="3:3" ht="15" customHeight="1">
      <c r="C7427" s="97" t="str">
        <f t="shared" si="117"/>
        <v/>
      </c>
    </row>
    <row r="7428" spans="3:3" ht="15" customHeight="1">
      <c r="C7428" s="97" t="str">
        <f t="shared" si="117"/>
        <v/>
      </c>
    </row>
    <row r="7429" spans="3:3" ht="15" customHeight="1">
      <c r="C7429" s="97" t="str">
        <f t="shared" si="117"/>
        <v/>
      </c>
    </row>
    <row r="7430" spans="3:3" ht="15" customHeight="1">
      <c r="C7430" s="97" t="str">
        <f t="shared" si="117"/>
        <v/>
      </c>
    </row>
    <row r="7431" spans="3:3" ht="15" customHeight="1">
      <c r="C7431" s="97" t="str">
        <f t="shared" si="117"/>
        <v/>
      </c>
    </row>
    <row r="7432" spans="3:3" ht="15" customHeight="1">
      <c r="C7432" s="97" t="str">
        <f t="shared" si="117"/>
        <v/>
      </c>
    </row>
    <row r="7433" spans="3:3" ht="15" customHeight="1">
      <c r="C7433" s="97" t="str">
        <f t="shared" si="117"/>
        <v/>
      </c>
    </row>
    <row r="7434" spans="3:3" ht="15" customHeight="1">
      <c r="C7434" s="97" t="str">
        <f t="shared" si="117"/>
        <v/>
      </c>
    </row>
    <row r="7435" spans="3:3" ht="15" customHeight="1">
      <c r="C7435" s="97" t="str">
        <f t="shared" si="117"/>
        <v/>
      </c>
    </row>
    <row r="7436" spans="3:3" ht="15" customHeight="1">
      <c r="C7436" s="97" t="str">
        <f t="shared" si="117"/>
        <v/>
      </c>
    </row>
    <row r="7437" spans="3:3" ht="15" customHeight="1">
      <c r="C7437" s="97" t="str">
        <f t="shared" si="117"/>
        <v/>
      </c>
    </row>
    <row r="7438" spans="3:3" ht="15" customHeight="1">
      <c r="C7438" s="97" t="str">
        <f t="shared" si="117"/>
        <v/>
      </c>
    </row>
    <row r="7439" spans="3:3" ht="15" customHeight="1">
      <c r="C7439" s="97" t="str">
        <f t="shared" si="117"/>
        <v/>
      </c>
    </row>
    <row r="7440" spans="3:3" ht="15" customHeight="1">
      <c r="C7440" s="97" t="str">
        <f t="shared" si="117"/>
        <v/>
      </c>
    </row>
    <row r="7441" spans="3:3" ht="15" customHeight="1">
      <c r="C7441" s="97" t="str">
        <f t="shared" ref="C7441:C7504" si="118">IF(B7441&lt;&gt;"",TEXT(WEEKDAY(B7441),"dddd"),"")</f>
        <v/>
      </c>
    </row>
    <row r="7442" spans="3:3" ht="15" customHeight="1">
      <c r="C7442" s="97" t="str">
        <f t="shared" si="118"/>
        <v/>
      </c>
    </row>
    <row r="7443" spans="3:3" ht="15" customHeight="1">
      <c r="C7443" s="97" t="str">
        <f t="shared" si="118"/>
        <v/>
      </c>
    </row>
    <row r="7444" spans="3:3" ht="15" customHeight="1">
      <c r="C7444" s="97" t="str">
        <f t="shared" si="118"/>
        <v/>
      </c>
    </row>
    <row r="7445" spans="3:3" ht="15" customHeight="1">
      <c r="C7445" s="97" t="str">
        <f t="shared" si="118"/>
        <v/>
      </c>
    </row>
    <row r="7446" spans="3:3" ht="15" customHeight="1">
      <c r="C7446" s="97" t="str">
        <f t="shared" si="118"/>
        <v/>
      </c>
    </row>
    <row r="7447" spans="3:3" ht="15" customHeight="1">
      <c r="C7447" s="97" t="str">
        <f t="shared" si="118"/>
        <v/>
      </c>
    </row>
    <row r="7448" spans="3:3" ht="15" customHeight="1">
      <c r="C7448" s="97" t="str">
        <f t="shared" si="118"/>
        <v/>
      </c>
    </row>
    <row r="7449" spans="3:3" ht="15" customHeight="1">
      <c r="C7449" s="97" t="str">
        <f t="shared" si="118"/>
        <v/>
      </c>
    </row>
    <row r="7450" spans="3:3" ht="15" customHeight="1">
      <c r="C7450" s="97" t="str">
        <f t="shared" si="118"/>
        <v/>
      </c>
    </row>
    <row r="7451" spans="3:3" ht="15" customHeight="1">
      <c r="C7451" s="97" t="str">
        <f t="shared" si="118"/>
        <v/>
      </c>
    </row>
    <row r="7452" spans="3:3" ht="15" customHeight="1">
      <c r="C7452" s="97" t="str">
        <f t="shared" si="118"/>
        <v/>
      </c>
    </row>
    <row r="7453" spans="3:3" ht="15" customHeight="1">
      <c r="C7453" s="97" t="str">
        <f t="shared" si="118"/>
        <v/>
      </c>
    </row>
    <row r="7454" spans="3:3" ht="15" customHeight="1">
      <c r="C7454" s="97" t="str">
        <f t="shared" si="118"/>
        <v/>
      </c>
    </row>
    <row r="7455" spans="3:3" ht="15" customHeight="1">
      <c r="C7455" s="97" t="str">
        <f t="shared" si="118"/>
        <v/>
      </c>
    </row>
    <row r="7456" spans="3:3" ht="15" customHeight="1">
      <c r="C7456" s="97" t="str">
        <f t="shared" si="118"/>
        <v/>
      </c>
    </row>
    <row r="7457" spans="3:3" ht="15" customHeight="1">
      <c r="C7457" s="97" t="str">
        <f t="shared" si="118"/>
        <v/>
      </c>
    </row>
    <row r="7458" spans="3:3" ht="15" customHeight="1">
      <c r="C7458" s="97" t="str">
        <f t="shared" si="118"/>
        <v/>
      </c>
    </row>
    <row r="7459" spans="3:3" ht="15" customHeight="1">
      <c r="C7459" s="97" t="str">
        <f t="shared" si="118"/>
        <v/>
      </c>
    </row>
    <row r="7460" spans="3:3" ht="15" customHeight="1">
      <c r="C7460" s="97" t="str">
        <f t="shared" si="118"/>
        <v/>
      </c>
    </row>
    <row r="7461" spans="3:3" ht="15" customHeight="1">
      <c r="C7461" s="97" t="str">
        <f t="shared" si="118"/>
        <v/>
      </c>
    </row>
    <row r="7462" spans="3:3" ht="15" customHeight="1">
      <c r="C7462" s="97" t="str">
        <f t="shared" si="118"/>
        <v/>
      </c>
    </row>
    <row r="7463" spans="3:3" ht="15" customHeight="1">
      <c r="C7463" s="97" t="str">
        <f t="shared" si="118"/>
        <v/>
      </c>
    </row>
    <row r="7464" spans="3:3" ht="15" customHeight="1">
      <c r="C7464" s="97" t="str">
        <f t="shared" si="118"/>
        <v/>
      </c>
    </row>
    <row r="7465" spans="3:3" ht="15" customHeight="1">
      <c r="C7465" s="97" t="str">
        <f t="shared" si="118"/>
        <v/>
      </c>
    </row>
    <row r="7466" spans="3:3" ht="15" customHeight="1">
      <c r="C7466" s="97" t="str">
        <f t="shared" si="118"/>
        <v/>
      </c>
    </row>
    <row r="7467" spans="3:3" ht="15" customHeight="1">
      <c r="C7467" s="97" t="str">
        <f t="shared" si="118"/>
        <v/>
      </c>
    </row>
    <row r="7468" spans="3:3" ht="15" customHeight="1">
      <c r="C7468" s="97" t="str">
        <f t="shared" si="118"/>
        <v/>
      </c>
    </row>
    <row r="7469" spans="3:3" ht="15" customHeight="1">
      <c r="C7469" s="97" t="str">
        <f t="shared" si="118"/>
        <v/>
      </c>
    </row>
    <row r="7470" spans="3:3" ht="15" customHeight="1">
      <c r="C7470" s="97" t="str">
        <f t="shared" si="118"/>
        <v/>
      </c>
    </row>
    <row r="7471" spans="3:3" ht="15" customHeight="1">
      <c r="C7471" s="97" t="str">
        <f t="shared" si="118"/>
        <v/>
      </c>
    </row>
    <row r="7472" spans="3:3" ht="15" customHeight="1">
      <c r="C7472" s="97" t="str">
        <f t="shared" si="118"/>
        <v/>
      </c>
    </row>
    <row r="7473" spans="3:3" ht="15" customHeight="1">
      <c r="C7473" s="97" t="str">
        <f t="shared" si="118"/>
        <v/>
      </c>
    </row>
    <row r="7474" spans="3:3" ht="15" customHeight="1">
      <c r="C7474" s="97" t="str">
        <f t="shared" si="118"/>
        <v/>
      </c>
    </row>
    <row r="7475" spans="3:3" ht="15" customHeight="1">
      <c r="C7475" s="97" t="str">
        <f t="shared" si="118"/>
        <v/>
      </c>
    </row>
    <row r="7476" spans="3:3" ht="15" customHeight="1">
      <c r="C7476" s="97" t="str">
        <f t="shared" si="118"/>
        <v/>
      </c>
    </row>
    <row r="7477" spans="3:3" ht="15" customHeight="1">
      <c r="C7477" s="97" t="str">
        <f t="shared" si="118"/>
        <v/>
      </c>
    </row>
    <row r="7478" spans="3:3" ht="15" customHeight="1">
      <c r="C7478" s="97" t="str">
        <f t="shared" si="118"/>
        <v/>
      </c>
    </row>
    <row r="7479" spans="3:3" ht="15" customHeight="1">
      <c r="C7479" s="97" t="str">
        <f t="shared" si="118"/>
        <v/>
      </c>
    </row>
    <row r="7480" spans="3:3" ht="15" customHeight="1">
      <c r="C7480" s="97" t="str">
        <f t="shared" si="118"/>
        <v/>
      </c>
    </row>
    <row r="7481" spans="3:3" ht="15" customHeight="1">
      <c r="C7481" s="97" t="str">
        <f t="shared" si="118"/>
        <v/>
      </c>
    </row>
    <row r="7482" spans="3:3" ht="15" customHeight="1">
      <c r="C7482" s="97" t="str">
        <f t="shared" si="118"/>
        <v/>
      </c>
    </row>
    <row r="7483" spans="3:3" ht="15" customHeight="1">
      <c r="C7483" s="97" t="str">
        <f t="shared" si="118"/>
        <v/>
      </c>
    </row>
    <row r="7484" spans="3:3" ht="15" customHeight="1">
      <c r="C7484" s="97" t="str">
        <f t="shared" si="118"/>
        <v/>
      </c>
    </row>
    <row r="7485" spans="3:3" ht="15" customHeight="1">
      <c r="C7485" s="97" t="str">
        <f t="shared" si="118"/>
        <v/>
      </c>
    </row>
    <row r="7486" spans="3:3" ht="15" customHeight="1">
      <c r="C7486" s="97" t="str">
        <f t="shared" si="118"/>
        <v/>
      </c>
    </row>
    <row r="7487" spans="3:3" ht="15" customHeight="1">
      <c r="C7487" s="97" t="str">
        <f t="shared" si="118"/>
        <v/>
      </c>
    </row>
    <row r="7488" spans="3:3" ht="15" customHeight="1">
      <c r="C7488" s="97" t="str">
        <f t="shared" si="118"/>
        <v/>
      </c>
    </row>
    <row r="7489" spans="3:3" ht="15" customHeight="1">
      <c r="C7489" s="97" t="str">
        <f t="shared" si="118"/>
        <v/>
      </c>
    </row>
    <row r="7490" spans="3:3" ht="15" customHeight="1">
      <c r="C7490" s="97" t="str">
        <f t="shared" si="118"/>
        <v/>
      </c>
    </row>
    <row r="7491" spans="3:3" ht="15" customHeight="1">
      <c r="C7491" s="97" t="str">
        <f t="shared" si="118"/>
        <v/>
      </c>
    </row>
    <row r="7492" spans="3:3" ht="15" customHeight="1">
      <c r="C7492" s="97" t="str">
        <f t="shared" si="118"/>
        <v/>
      </c>
    </row>
    <row r="7493" spans="3:3" ht="15" customHeight="1">
      <c r="C7493" s="97" t="str">
        <f t="shared" si="118"/>
        <v/>
      </c>
    </row>
    <row r="7494" spans="3:3" ht="15" customHeight="1">
      <c r="C7494" s="97" t="str">
        <f t="shared" si="118"/>
        <v/>
      </c>
    </row>
    <row r="7495" spans="3:3" ht="15" customHeight="1">
      <c r="C7495" s="97" t="str">
        <f t="shared" si="118"/>
        <v/>
      </c>
    </row>
    <row r="7496" spans="3:3" ht="15" customHeight="1">
      <c r="C7496" s="97" t="str">
        <f t="shared" si="118"/>
        <v/>
      </c>
    </row>
    <row r="7497" spans="3:3" ht="15" customHeight="1">
      <c r="C7497" s="97" t="str">
        <f t="shared" si="118"/>
        <v/>
      </c>
    </row>
    <row r="7498" spans="3:3" ht="15" customHeight="1">
      <c r="C7498" s="97" t="str">
        <f t="shared" si="118"/>
        <v/>
      </c>
    </row>
    <row r="7499" spans="3:3" ht="15" customHeight="1">
      <c r="C7499" s="97" t="str">
        <f t="shared" si="118"/>
        <v/>
      </c>
    </row>
    <row r="7500" spans="3:3" ht="15" customHeight="1">
      <c r="C7500" s="97" t="str">
        <f t="shared" si="118"/>
        <v/>
      </c>
    </row>
    <row r="7501" spans="3:3" ht="15" customHeight="1">
      <c r="C7501" s="97" t="str">
        <f t="shared" si="118"/>
        <v/>
      </c>
    </row>
    <row r="7502" spans="3:3" ht="15" customHeight="1">
      <c r="C7502" s="97" t="str">
        <f t="shared" si="118"/>
        <v/>
      </c>
    </row>
    <row r="7503" spans="3:3" ht="15" customHeight="1">
      <c r="C7503" s="97" t="str">
        <f t="shared" si="118"/>
        <v/>
      </c>
    </row>
    <row r="7504" spans="3:3" ht="15" customHeight="1">
      <c r="C7504" s="97" t="str">
        <f t="shared" si="118"/>
        <v/>
      </c>
    </row>
    <row r="7505" spans="3:3" ht="15" customHeight="1">
      <c r="C7505" s="97" t="str">
        <f t="shared" ref="C7505:C7568" si="119">IF(B7505&lt;&gt;"",TEXT(WEEKDAY(B7505),"dddd"),"")</f>
        <v/>
      </c>
    </row>
    <row r="7506" spans="3:3" ht="15" customHeight="1">
      <c r="C7506" s="97" t="str">
        <f t="shared" si="119"/>
        <v/>
      </c>
    </row>
    <row r="7507" spans="3:3" ht="15" customHeight="1">
      <c r="C7507" s="97" t="str">
        <f t="shared" si="119"/>
        <v/>
      </c>
    </row>
    <row r="7508" spans="3:3" ht="15" customHeight="1">
      <c r="C7508" s="97" t="str">
        <f t="shared" si="119"/>
        <v/>
      </c>
    </row>
    <row r="7509" spans="3:3" ht="15" customHeight="1">
      <c r="C7509" s="97" t="str">
        <f t="shared" si="119"/>
        <v/>
      </c>
    </row>
    <row r="7510" spans="3:3" ht="15" customHeight="1">
      <c r="C7510" s="97" t="str">
        <f t="shared" si="119"/>
        <v/>
      </c>
    </row>
    <row r="7511" spans="3:3" ht="15" customHeight="1">
      <c r="C7511" s="97" t="str">
        <f t="shared" si="119"/>
        <v/>
      </c>
    </row>
    <row r="7512" spans="3:3" ht="15" customHeight="1">
      <c r="C7512" s="97" t="str">
        <f t="shared" si="119"/>
        <v/>
      </c>
    </row>
    <row r="7513" spans="3:3" ht="15" customHeight="1">
      <c r="C7513" s="97" t="str">
        <f t="shared" si="119"/>
        <v/>
      </c>
    </row>
    <row r="7514" spans="3:3" ht="15" customHeight="1">
      <c r="C7514" s="97" t="str">
        <f t="shared" si="119"/>
        <v/>
      </c>
    </row>
    <row r="7515" spans="3:3" ht="15" customHeight="1">
      <c r="C7515" s="97" t="str">
        <f t="shared" si="119"/>
        <v/>
      </c>
    </row>
    <row r="7516" spans="3:3" ht="15" customHeight="1">
      <c r="C7516" s="97" t="str">
        <f t="shared" si="119"/>
        <v/>
      </c>
    </row>
    <row r="7517" spans="3:3" ht="15" customHeight="1">
      <c r="C7517" s="97" t="str">
        <f t="shared" si="119"/>
        <v/>
      </c>
    </row>
    <row r="7518" spans="3:3" ht="15" customHeight="1">
      <c r="C7518" s="97" t="str">
        <f t="shared" si="119"/>
        <v/>
      </c>
    </row>
    <row r="7519" spans="3:3" ht="15" customHeight="1">
      <c r="C7519" s="97" t="str">
        <f t="shared" si="119"/>
        <v/>
      </c>
    </row>
    <row r="7520" spans="3:3" ht="15" customHeight="1">
      <c r="C7520" s="97" t="str">
        <f t="shared" si="119"/>
        <v/>
      </c>
    </row>
    <row r="7521" spans="3:3" ht="15" customHeight="1">
      <c r="C7521" s="97" t="str">
        <f t="shared" si="119"/>
        <v/>
      </c>
    </row>
    <row r="7522" spans="3:3" ht="15" customHeight="1">
      <c r="C7522" s="97" t="str">
        <f t="shared" si="119"/>
        <v/>
      </c>
    </row>
    <row r="7523" spans="3:3" ht="15" customHeight="1">
      <c r="C7523" s="97" t="str">
        <f t="shared" si="119"/>
        <v/>
      </c>
    </row>
    <row r="7524" spans="3:3" ht="15" customHeight="1">
      <c r="C7524" s="97" t="str">
        <f t="shared" si="119"/>
        <v/>
      </c>
    </row>
    <row r="7525" spans="3:3" ht="15" customHeight="1">
      <c r="C7525" s="97" t="str">
        <f t="shared" si="119"/>
        <v/>
      </c>
    </row>
    <row r="7526" spans="3:3" ht="15" customHeight="1">
      <c r="C7526" s="97" t="str">
        <f t="shared" si="119"/>
        <v/>
      </c>
    </row>
    <row r="7527" spans="3:3" ht="15" customHeight="1">
      <c r="C7527" s="97" t="str">
        <f t="shared" si="119"/>
        <v/>
      </c>
    </row>
    <row r="7528" spans="3:3" ht="15" customHeight="1">
      <c r="C7528" s="97" t="str">
        <f t="shared" si="119"/>
        <v/>
      </c>
    </row>
    <row r="7529" spans="3:3" ht="15" customHeight="1">
      <c r="C7529" s="97" t="str">
        <f t="shared" si="119"/>
        <v/>
      </c>
    </row>
    <row r="7530" spans="3:3" ht="15" customHeight="1">
      <c r="C7530" s="97" t="str">
        <f t="shared" si="119"/>
        <v/>
      </c>
    </row>
    <row r="7531" spans="3:3" ht="15" customHeight="1">
      <c r="C7531" s="97" t="str">
        <f t="shared" si="119"/>
        <v/>
      </c>
    </row>
    <row r="7532" spans="3:3" ht="15" customHeight="1">
      <c r="C7532" s="97" t="str">
        <f t="shared" si="119"/>
        <v/>
      </c>
    </row>
    <row r="7533" spans="3:3" ht="15" customHeight="1">
      <c r="C7533" s="97" t="str">
        <f t="shared" si="119"/>
        <v/>
      </c>
    </row>
    <row r="7534" spans="3:3" ht="15" customHeight="1">
      <c r="C7534" s="97" t="str">
        <f t="shared" si="119"/>
        <v/>
      </c>
    </row>
    <row r="7535" spans="3:3" ht="15" customHeight="1">
      <c r="C7535" s="97" t="str">
        <f t="shared" si="119"/>
        <v/>
      </c>
    </row>
    <row r="7536" spans="3:3" ht="15" customHeight="1">
      <c r="C7536" s="97" t="str">
        <f t="shared" si="119"/>
        <v/>
      </c>
    </row>
    <row r="7537" spans="3:3" ht="15" customHeight="1">
      <c r="C7537" s="97" t="str">
        <f t="shared" si="119"/>
        <v/>
      </c>
    </row>
    <row r="7538" spans="3:3" ht="15" customHeight="1">
      <c r="C7538" s="97" t="str">
        <f t="shared" si="119"/>
        <v/>
      </c>
    </row>
    <row r="7539" spans="3:3" ht="15" customHeight="1">
      <c r="C7539" s="97" t="str">
        <f t="shared" si="119"/>
        <v/>
      </c>
    </row>
    <row r="7540" spans="3:3" ht="15" customHeight="1">
      <c r="C7540" s="97" t="str">
        <f t="shared" si="119"/>
        <v/>
      </c>
    </row>
    <row r="7541" spans="3:3" ht="15" customHeight="1">
      <c r="C7541" s="97" t="str">
        <f t="shared" si="119"/>
        <v/>
      </c>
    </row>
    <row r="7542" spans="3:3" ht="15" customHeight="1">
      <c r="C7542" s="97" t="str">
        <f t="shared" si="119"/>
        <v/>
      </c>
    </row>
    <row r="7543" spans="3:3" ht="15" customHeight="1">
      <c r="C7543" s="97" t="str">
        <f t="shared" si="119"/>
        <v/>
      </c>
    </row>
    <row r="7544" spans="3:3" ht="15" customHeight="1">
      <c r="C7544" s="97" t="str">
        <f t="shared" si="119"/>
        <v/>
      </c>
    </row>
    <row r="7545" spans="3:3" ht="15" customHeight="1">
      <c r="C7545" s="97" t="str">
        <f t="shared" si="119"/>
        <v/>
      </c>
    </row>
    <row r="7546" spans="3:3" ht="15" customHeight="1">
      <c r="C7546" s="97" t="str">
        <f t="shared" si="119"/>
        <v/>
      </c>
    </row>
    <row r="7547" spans="3:3" ht="15" customHeight="1">
      <c r="C7547" s="97" t="str">
        <f t="shared" si="119"/>
        <v/>
      </c>
    </row>
    <row r="7548" spans="3:3" ht="15" customHeight="1">
      <c r="C7548" s="97" t="str">
        <f t="shared" si="119"/>
        <v/>
      </c>
    </row>
    <row r="7549" spans="3:3" ht="15" customHeight="1">
      <c r="C7549" s="97" t="str">
        <f t="shared" si="119"/>
        <v/>
      </c>
    </row>
    <row r="7550" spans="3:3" ht="15" customHeight="1">
      <c r="C7550" s="97" t="str">
        <f t="shared" si="119"/>
        <v/>
      </c>
    </row>
    <row r="7551" spans="3:3" ht="15" customHeight="1">
      <c r="C7551" s="97" t="str">
        <f t="shared" si="119"/>
        <v/>
      </c>
    </row>
    <row r="7552" spans="3:3" ht="15" customHeight="1">
      <c r="C7552" s="97" t="str">
        <f t="shared" si="119"/>
        <v/>
      </c>
    </row>
    <row r="7553" spans="3:3" ht="15" customHeight="1">
      <c r="C7553" s="97" t="str">
        <f t="shared" si="119"/>
        <v/>
      </c>
    </row>
    <row r="7554" spans="3:3" ht="15" customHeight="1">
      <c r="C7554" s="97" t="str">
        <f t="shared" si="119"/>
        <v/>
      </c>
    </row>
    <row r="7555" spans="3:3" ht="15" customHeight="1">
      <c r="C7555" s="97" t="str">
        <f t="shared" si="119"/>
        <v/>
      </c>
    </row>
    <row r="7556" spans="3:3" ht="15" customHeight="1">
      <c r="C7556" s="97" t="str">
        <f t="shared" si="119"/>
        <v/>
      </c>
    </row>
    <row r="7557" spans="3:3" ht="15" customHeight="1">
      <c r="C7557" s="97" t="str">
        <f t="shared" si="119"/>
        <v/>
      </c>
    </row>
    <row r="7558" spans="3:3" ht="15" customHeight="1">
      <c r="C7558" s="97" t="str">
        <f t="shared" si="119"/>
        <v/>
      </c>
    </row>
    <row r="7559" spans="3:3" ht="15" customHeight="1">
      <c r="C7559" s="97" t="str">
        <f t="shared" si="119"/>
        <v/>
      </c>
    </row>
    <row r="7560" spans="3:3" ht="15" customHeight="1">
      <c r="C7560" s="97" t="str">
        <f t="shared" si="119"/>
        <v/>
      </c>
    </row>
    <row r="7561" spans="3:3" ht="15" customHeight="1">
      <c r="C7561" s="97" t="str">
        <f t="shared" si="119"/>
        <v/>
      </c>
    </row>
    <row r="7562" spans="3:3" ht="15" customHeight="1">
      <c r="C7562" s="97" t="str">
        <f t="shared" si="119"/>
        <v/>
      </c>
    </row>
    <row r="7563" spans="3:3" ht="15" customHeight="1">
      <c r="C7563" s="97" t="str">
        <f t="shared" si="119"/>
        <v/>
      </c>
    </row>
    <row r="7564" spans="3:3" ht="15" customHeight="1">
      <c r="C7564" s="97" t="str">
        <f t="shared" si="119"/>
        <v/>
      </c>
    </row>
    <row r="7565" spans="3:3" ht="15" customHeight="1">
      <c r="C7565" s="97" t="str">
        <f t="shared" si="119"/>
        <v/>
      </c>
    </row>
    <row r="7566" spans="3:3" ht="15" customHeight="1">
      <c r="C7566" s="97" t="str">
        <f t="shared" si="119"/>
        <v/>
      </c>
    </row>
    <row r="7567" spans="3:3" ht="15" customHeight="1">
      <c r="C7567" s="97" t="str">
        <f t="shared" si="119"/>
        <v/>
      </c>
    </row>
    <row r="7568" spans="3:3" ht="15" customHeight="1">
      <c r="C7568" s="97" t="str">
        <f t="shared" si="119"/>
        <v/>
      </c>
    </row>
    <row r="7569" spans="3:3" ht="15" customHeight="1">
      <c r="C7569" s="97" t="str">
        <f t="shared" ref="C7569:C7632" si="120">IF(B7569&lt;&gt;"",TEXT(WEEKDAY(B7569),"dddd"),"")</f>
        <v/>
      </c>
    </row>
    <row r="7570" spans="3:3" ht="15" customHeight="1">
      <c r="C7570" s="97" t="str">
        <f t="shared" si="120"/>
        <v/>
      </c>
    </row>
    <row r="7571" spans="3:3" ht="15" customHeight="1">
      <c r="C7571" s="97" t="str">
        <f t="shared" si="120"/>
        <v/>
      </c>
    </row>
    <row r="7572" spans="3:3" ht="15" customHeight="1">
      <c r="C7572" s="97" t="str">
        <f t="shared" si="120"/>
        <v/>
      </c>
    </row>
    <row r="7573" spans="3:3" ht="15" customHeight="1">
      <c r="C7573" s="97" t="str">
        <f t="shared" si="120"/>
        <v/>
      </c>
    </row>
    <row r="7574" spans="3:3" ht="15" customHeight="1">
      <c r="C7574" s="97" t="str">
        <f t="shared" si="120"/>
        <v/>
      </c>
    </row>
    <row r="7575" spans="3:3" ht="15" customHeight="1">
      <c r="C7575" s="97" t="str">
        <f t="shared" si="120"/>
        <v/>
      </c>
    </row>
    <row r="7576" spans="3:3" ht="15" customHeight="1">
      <c r="C7576" s="97" t="str">
        <f t="shared" si="120"/>
        <v/>
      </c>
    </row>
    <row r="7577" spans="3:3" ht="15" customHeight="1">
      <c r="C7577" s="97" t="str">
        <f t="shared" si="120"/>
        <v/>
      </c>
    </row>
    <row r="7578" spans="3:3" ht="15" customHeight="1">
      <c r="C7578" s="97" t="str">
        <f t="shared" si="120"/>
        <v/>
      </c>
    </row>
    <row r="7579" spans="3:3" ht="15" customHeight="1">
      <c r="C7579" s="97" t="str">
        <f t="shared" si="120"/>
        <v/>
      </c>
    </row>
    <row r="7580" spans="3:3" ht="15" customHeight="1">
      <c r="C7580" s="97" t="str">
        <f t="shared" si="120"/>
        <v/>
      </c>
    </row>
    <row r="7581" spans="3:3" ht="15" customHeight="1">
      <c r="C7581" s="97" t="str">
        <f t="shared" si="120"/>
        <v/>
      </c>
    </row>
    <row r="7582" spans="3:3" ht="15" customHeight="1">
      <c r="C7582" s="97" t="str">
        <f t="shared" si="120"/>
        <v/>
      </c>
    </row>
    <row r="7583" spans="3:3" ht="15" customHeight="1">
      <c r="C7583" s="97" t="str">
        <f t="shared" si="120"/>
        <v/>
      </c>
    </row>
    <row r="7584" spans="3:3" ht="15" customHeight="1">
      <c r="C7584" s="97" t="str">
        <f t="shared" si="120"/>
        <v/>
      </c>
    </row>
    <row r="7585" spans="3:3" ht="15" customHeight="1">
      <c r="C7585" s="97" t="str">
        <f t="shared" si="120"/>
        <v/>
      </c>
    </row>
    <row r="7586" spans="3:3" ht="15" customHeight="1">
      <c r="C7586" s="97" t="str">
        <f t="shared" si="120"/>
        <v/>
      </c>
    </row>
    <row r="7587" spans="3:3" ht="15" customHeight="1">
      <c r="C7587" s="97" t="str">
        <f t="shared" si="120"/>
        <v/>
      </c>
    </row>
    <row r="7588" spans="3:3" ht="15" customHeight="1">
      <c r="C7588" s="97" t="str">
        <f t="shared" si="120"/>
        <v/>
      </c>
    </row>
    <row r="7589" spans="3:3" ht="15" customHeight="1">
      <c r="C7589" s="97" t="str">
        <f t="shared" si="120"/>
        <v/>
      </c>
    </row>
    <row r="7590" spans="3:3" ht="15" customHeight="1">
      <c r="C7590" s="97" t="str">
        <f t="shared" si="120"/>
        <v/>
      </c>
    </row>
    <row r="7591" spans="3:3" ht="15" customHeight="1">
      <c r="C7591" s="97" t="str">
        <f t="shared" si="120"/>
        <v/>
      </c>
    </row>
    <row r="7592" spans="3:3" ht="15" customHeight="1">
      <c r="C7592" s="97" t="str">
        <f t="shared" si="120"/>
        <v/>
      </c>
    </row>
    <row r="7593" spans="3:3" ht="15" customHeight="1">
      <c r="C7593" s="97" t="str">
        <f t="shared" si="120"/>
        <v/>
      </c>
    </row>
    <row r="7594" spans="3:3" ht="15" customHeight="1">
      <c r="C7594" s="97" t="str">
        <f t="shared" si="120"/>
        <v/>
      </c>
    </row>
    <row r="7595" spans="3:3" ht="15" customHeight="1">
      <c r="C7595" s="97" t="str">
        <f t="shared" si="120"/>
        <v/>
      </c>
    </row>
    <row r="7596" spans="3:3" ht="15" customHeight="1">
      <c r="C7596" s="97" t="str">
        <f t="shared" si="120"/>
        <v/>
      </c>
    </row>
    <row r="7597" spans="3:3" ht="15" customHeight="1">
      <c r="C7597" s="97" t="str">
        <f t="shared" si="120"/>
        <v/>
      </c>
    </row>
    <row r="7598" spans="3:3" ht="15" customHeight="1">
      <c r="C7598" s="97" t="str">
        <f t="shared" si="120"/>
        <v/>
      </c>
    </row>
    <row r="7599" spans="3:3" ht="15" customHeight="1">
      <c r="C7599" s="97" t="str">
        <f t="shared" si="120"/>
        <v/>
      </c>
    </row>
    <row r="7600" spans="3:3" ht="15" customHeight="1">
      <c r="C7600" s="97" t="str">
        <f t="shared" si="120"/>
        <v/>
      </c>
    </row>
    <row r="7601" spans="3:3" ht="15" customHeight="1">
      <c r="C7601" s="97" t="str">
        <f t="shared" si="120"/>
        <v/>
      </c>
    </row>
    <row r="7602" spans="3:3" ht="15" customHeight="1">
      <c r="C7602" s="97" t="str">
        <f t="shared" si="120"/>
        <v/>
      </c>
    </row>
    <row r="7603" spans="3:3" ht="15" customHeight="1">
      <c r="C7603" s="97" t="str">
        <f t="shared" si="120"/>
        <v/>
      </c>
    </row>
    <row r="7604" spans="3:3" ht="15" customHeight="1">
      <c r="C7604" s="97" t="str">
        <f t="shared" si="120"/>
        <v/>
      </c>
    </row>
    <row r="7605" spans="3:3" ht="15" customHeight="1">
      <c r="C7605" s="97" t="str">
        <f t="shared" si="120"/>
        <v/>
      </c>
    </row>
    <row r="7606" spans="3:3" ht="15" customHeight="1">
      <c r="C7606" s="97" t="str">
        <f t="shared" si="120"/>
        <v/>
      </c>
    </row>
    <row r="7607" spans="3:3" ht="15" customHeight="1">
      <c r="C7607" s="97" t="str">
        <f t="shared" si="120"/>
        <v/>
      </c>
    </row>
    <row r="7608" spans="3:3" ht="15" customHeight="1">
      <c r="C7608" s="97" t="str">
        <f t="shared" si="120"/>
        <v/>
      </c>
    </row>
    <row r="7609" spans="3:3" ht="15" customHeight="1">
      <c r="C7609" s="97" t="str">
        <f t="shared" si="120"/>
        <v/>
      </c>
    </row>
    <row r="7610" spans="3:3" ht="15" customHeight="1">
      <c r="C7610" s="97" t="str">
        <f t="shared" si="120"/>
        <v/>
      </c>
    </row>
    <row r="7611" spans="3:3" ht="15" customHeight="1">
      <c r="C7611" s="97" t="str">
        <f t="shared" si="120"/>
        <v/>
      </c>
    </row>
    <row r="7612" spans="3:3" ht="15" customHeight="1">
      <c r="C7612" s="97" t="str">
        <f t="shared" si="120"/>
        <v/>
      </c>
    </row>
    <row r="7613" spans="3:3" ht="15" customHeight="1">
      <c r="C7613" s="97" t="str">
        <f t="shared" si="120"/>
        <v/>
      </c>
    </row>
    <row r="7614" spans="3:3" ht="15" customHeight="1">
      <c r="C7614" s="97" t="str">
        <f t="shared" si="120"/>
        <v/>
      </c>
    </row>
    <row r="7615" spans="3:3" ht="15" customHeight="1">
      <c r="C7615" s="97" t="str">
        <f t="shared" si="120"/>
        <v/>
      </c>
    </row>
    <row r="7616" spans="3:3" ht="15" customHeight="1">
      <c r="C7616" s="97" t="str">
        <f t="shared" si="120"/>
        <v/>
      </c>
    </row>
    <row r="7617" spans="3:3" ht="15" customHeight="1">
      <c r="C7617" s="97" t="str">
        <f t="shared" si="120"/>
        <v/>
      </c>
    </row>
    <row r="7618" spans="3:3" ht="15" customHeight="1">
      <c r="C7618" s="97" t="str">
        <f t="shared" si="120"/>
        <v/>
      </c>
    </row>
    <row r="7619" spans="3:3" ht="15" customHeight="1">
      <c r="C7619" s="97" t="str">
        <f t="shared" si="120"/>
        <v/>
      </c>
    </row>
    <row r="7620" spans="3:3" ht="15" customHeight="1">
      <c r="C7620" s="97" t="str">
        <f t="shared" si="120"/>
        <v/>
      </c>
    </row>
    <row r="7621" spans="3:3" ht="15" customHeight="1">
      <c r="C7621" s="97" t="str">
        <f t="shared" si="120"/>
        <v/>
      </c>
    </row>
    <row r="7622" spans="3:3" ht="15" customHeight="1">
      <c r="C7622" s="97" t="str">
        <f t="shared" si="120"/>
        <v/>
      </c>
    </row>
    <row r="7623" spans="3:3" ht="15" customHeight="1">
      <c r="C7623" s="97" t="str">
        <f t="shared" si="120"/>
        <v/>
      </c>
    </row>
    <row r="7624" spans="3:3" ht="15" customHeight="1">
      <c r="C7624" s="97" t="str">
        <f t="shared" si="120"/>
        <v/>
      </c>
    </row>
    <row r="7625" spans="3:3" ht="15" customHeight="1">
      <c r="C7625" s="97" t="str">
        <f t="shared" si="120"/>
        <v/>
      </c>
    </row>
    <row r="7626" spans="3:3" ht="15" customHeight="1">
      <c r="C7626" s="97" t="str">
        <f t="shared" si="120"/>
        <v/>
      </c>
    </row>
    <row r="7627" spans="3:3" ht="15" customHeight="1">
      <c r="C7627" s="97" t="str">
        <f t="shared" si="120"/>
        <v/>
      </c>
    </row>
    <row r="7628" spans="3:3" ht="15" customHeight="1">
      <c r="C7628" s="97" t="str">
        <f t="shared" si="120"/>
        <v/>
      </c>
    </row>
    <row r="7629" spans="3:3" ht="15" customHeight="1">
      <c r="C7629" s="97" t="str">
        <f t="shared" si="120"/>
        <v/>
      </c>
    </row>
    <row r="7630" spans="3:3" ht="15" customHeight="1">
      <c r="C7630" s="97" t="str">
        <f t="shared" si="120"/>
        <v/>
      </c>
    </row>
    <row r="7631" spans="3:3" ht="15" customHeight="1">
      <c r="C7631" s="97" t="str">
        <f t="shared" si="120"/>
        <v/>
      </c>
    </row>
    <row r="7632" spans="3:3" ht="15" customHeight="1">
      <c r="C7632" s="97" t="str">
        <f t="shared" si="120"/>
        <v/>
      </c>
    </row>
    <row r="7633" spans="3:3" ht="15" customHeight="1">
      <c r="C7633" s="97" t="str">
        <f t="shared" ref="C7633:C7696" si="121">IF(B7633&lt;&gt;"",TEXT(WEEKDAY(B7633),"dddd"),"")</f>
        <v/>
      </c>
    </row>
    <row r="7634" spans="3:3" ht="15" customHeight="1">
      <c r="C7634" s="97" t="str">
        <f t="shared" si="121"/>
        <v/>
      </c>
    </row>
    <row r="7635" spans="3:3" ht="15" customHeight="1">
      <c r="C7635" s="97" t="str">
        <f t="shared" si="121"/>
        <v/>
      </c>
    </row>
    <row r="7636" spans="3:3" ht="15" customHeight="1">
      <c r="C7636" s="97" t="str">
        <f t="shared" si="121"/>
        <v/>
      </c>
    </row>
    <row r="7637" spans="3:3" ht="15" customHeight="1">
      <c r="C7637" s="97" t="str">
        <f t="shared" si="121"/>
        <v/>
      </c>
    </row>
    <row r="7638" spans="3:3" ht="15" customHeight="1">
      <c r="C7638" s="97" t="str">
        <f t="shared" si="121"/>
        <v/>
      </c>
    </row>
    <row r="7639" spans="3:3" ht="15" customHeight="1">
      <c r="C7639" s="97" t="str">
        <f t="shared" si="121"/>
        <v/>
      </c>
    </row>
    <row r="7640" spans="3:3" ht="15" customHeight="1">
      <c r="C7640" s="97" t="str">
        <f t="shared" si="121"/>
        <v/>
      </c>
    </row>
    <row r="7641" spans="3:3" ht="15" customHeight="1">
      <c r="C7641" s="97" t="str">
        <f t="shared" si="121"/>
        <v/>
      </c>
    </row>
    <row r="7642" spans="3:3" ht="15" customHeight="1">
      <c r="C7642" s="97" t="str">
        <f t="shared" si="121"/>
        <v/>
      </c>
    </row>
    <row r="7643" spans="3:3" ht="15" customHeight="1">
      <c r="C7643" s="97" t="str">
        <f t="shared" si="121"/>
        <v/>
      </c>
    </row>
    <row r="7644" spans="3:3" ht="15" customHeight="1">
      <c r="C7644" s="97" t="str">
        <f t="shared" si="121"/>
        <v/>
      </c>
    </row>
    <row r="7645" spans="3:3" ht="15" customHeight="1">
      <c r="C7645" s="97" t="str">
        <f t="shared" si="121"/>
        <v/>
      </c>
    </row>
    <row r="7646" spans="3:3" ht="15" customHeight="1">
      <c r="C7646" s="97" t="str">
        <f t="shared" si="121"/>
        <v/>
      </c>
    </row>
    <row r="7647" spans="3:3" ht="15" customHeight="1">
      <c r="C7647" s="97" t="str">
        <f t="shared" si="121"/>
        <v/>
      </c>
    </row>
    <row r="7648" spans="3:3" ht="15" customHeight="1">
      <c r="C7648" s="97" t="str">
        <f t="shared" si="121"/>
        <v/>
      </c>
    </row>
    <row r="7649" spans="3:3" ht="15" customHeight="1">
      <c r="C7649" s="97" t="str">
        <f t="shared" si="121"/>
        <v/>
      </c>
    </row>
    <row r="7650" spans="3:3" ht="15" customHeight="1">
      <c r="C7650" s="97" t="str">
        <f t="shared" si="121"/>
        <v/>
      </c>
    </row>
    <row r="7651" spans="3:3" ht="15" customHeight="1">
      <c r="C7651" s="97" t="str">
        <f t="shared" si="121"/>
        <v/>
      </c>
    </row>
    <row r="7652" spans="3:3" ht="15" customHeight="1">
      <c r="C7652" s="97" t="str">
        <f t="shared" si="121"/>
        <v/>
      </c>
    </row>
    <row r="7653" spans="3:3" ht="15" customHeight="1">
      <c r="C7653" s="97" t="str">
        <f t="shared" si="121"/>
        <v/>
      </c>
    </row>
    <row r="7654" spans="3:3" ht="15" customHeight="1">
      <c r="C7654" s="97" t="str">
        <f t="shared" si="121"/>
        <v/>
      </c>
    </row>
    <row r="7655" spans="3:3" ht="15" customHeight="1">
      <c r="C7655" s="97" t="str">
        <f t="shared" si="121"/>
        <v/>
      </c>
    </row>
    <row r="7656" spans="3:3" ht="15" customHeight="1">
      <c r="C7656" s="97" t="str">
        <f t="shared" si="121"/>
        <v/>
      </c>
    </row>
    <row r="7657" spans="3:3" ht="15" customHeight="1">
      <c r="C7657" s="97" t="str">
        <f t="shared" si="121"/>
        <v/>
      </c>
    </row>
    <row r="7658" spans="3:3" ht="15" customHeight="1">
      <c r="C7658" s="97" t="str">
        <f t="shared" si="121"/>
        <v/>
      </c>
    </row>
    <row r="7659" spans="3:3" ht="15" customHeight="1">
      <c r="C7659" s="97" t="str">
        <f t="shared" si="121"/>
        <v/>
      </c>
    </row>
    <row r="7660" spans="3:3" ht="15" customHeight="1">
      <c r="C7660" s="97" t="str">
        <f t="shared" si="121"/>
        <v/>
      </c>
    </row>
    <row r="7661" spans="3:3" ht="15" customHeight="1">
      <c r="C7661" s="97" t="str">
        <f t="shared" si="121"/>
        <v/>
      </c>
    </row>
    <row r="7662" spans="3:3" ht="15" customHeight="1">
      <c r="C7662" s="97" t="str">
        <f t="shared" si="121"/>
        <v/>
      </c>
    </row>
    <row r="7663" spans="3:3" ht="15" customHeight="1">
      <c r="C7663" s="97" t="str">
        <f t="shared" si="121"/>
        <v/>
      </c>
    </row>
    <row r="7664" spans="3:3" ht="15" customHeight="1">
      <c r="C7664" s="97" t="str">
        <f t="shared" si="121"/>
        <v/>
      </c>
    </row>
    <row r="7665" spans="3:3" ht="15" customHeight="1">
      <c r="C7665" s="97" t="str">
        <f t="shared" si="121"/>
        <v/>
      </c>
    </row>
    <row r="7666" spans="3:3" ht="15" customHeight="1">
      <c r="C7666" s="97" t="str">
        <f t="shared" si="121"/>
        <v/>
      </c>
    </row>
    <row r="7667" spans="3:3" ht="15" customHeight="1">
      <c r="C7667" s="97" t="str">
        <f t="shared" si="121"/>
        <v/>
      </c>
    </row>
    <row r="7668" spans="3:3" ht="15" customHeight="1">
      <c r="C7668" s="97" t="str">
        <f t="shared" si="121"/>
        <v/>
      </c>
    </row>
    <row r="7669" spans="3:3" ht="15" customHeight="1">
      <c r="C7669" s="97" t="str">
        <f t="shared" si="121"/>
        <v/>
      </c>
    </row>
    <row r="7670" spans="3:3" ht="15" customHeight="1">
      <c r="C7670" s="97" t="str">
        <f t="shared" si="121"/>
        <v/>
      </c>
    </row>
    <row r="7671" spans="3:3" ht="15" customHeight="1">
      <c r="C7671" s="97" t="str">
        <f t="shared" si="121"/>
        <v/>
      </c>
    </row>
    <row r="7672" spans="3:3" ht="15" customHeight="1">
      <c r="C7672" s="97" t="str">
        <f t="shared" si="121"/>
        <v/>
      </c>
    </row>
    <row r="7673" spans="3:3" ht="15" customHeight="1">
      <c r="C7673" s="97" t="str">
        <f t="shared" si="121"/>
        <v/>
      </c>
    </row>
    <row r="7674" spans="3:3" ht="15" customHeight="1">
      <c r="C7674" s="97" t="str">
        <f t="shared" si="121"/>
        <v/>
      </c>
    </row>
    <row r="7675" spans="3:3" ht="15" customHeight="1">
      <c r="C7675" s="97" t="str">
        <f t="shared" si="121"/>
        <v/>
      </c>
    </row>
    <row r="7676" spans="3:3" ht="15" customHeight="1">
      <c r="C7676" s="97" t="str">
        <f t="shared" si="121"/>
        <v/>
      </c>
    </row>
    <row r="7677" spans="3:3" ht="15" customHeight="1">
      <c r="C7677" s="97" t="str">
        <f t="shared" si="121"/>
        <v/>
      </c>
    </row>
    <row r="7678" spans="3:3" ht="15" customHeight="1">
      <c r="C7678" s="97" t="str">
        <f t="shared" si="121"/>
        <v/>
      </c>
    </row>
    <row r="7679" spans="3:3" ht="15" customHeight="1">
      <c r="C7679" s="97" t="str">
        <f t="shared" si="121"/>
        <v/>
      </c>
    </row>
    <row r="7680" spans="3:3" ht="15" customHeight="1">
      <c r="C7680" s="97" t="str">
        <f t="shared" si="121"/>
        <v/>
      </c>
    </row>
    <row r="7681" spans="3:3" ht="15" customHeight="1">
      <c r="C7681" s="97" t="str">
        <f t="shared" si="121"/>
        <v/>
      </c>
    </row>
    <row r="7682" spans="3:3" ht="15" customHeight="1">
      <c r="C7682" s="97" t="str">
        <f t="shared" si="121"/>
        <v/>
      </c>
    </row>
    <row r="7683" spans="3:3" ht="15" customHeight="1">
      <c r="C7683" s="97" t="str">
        <f t="shared" si="121"/>
        <v/>
      </c>
    </row>
    <row r="7684" spans="3:3" ht="15" customHeight="1">
      <c r="C7684" s="97" t="str">
        <f t="shared" si="121"/>
        <v/>
      </c>
    </row>
    <row r="7685" spans="3:3" ht="15" customHeight="1">
      <c r="C7685" s="97" t="str">
        <f t="shared" si="121"/>
        <v/>
      </c>
    </row>
    <row r="7686" spans="3:3" ht="15" customHeight="1">
      <c r="C7686" s="97" t="str">
        <f t="shared" si="121"/>
        <v/>
      </c>
    </row>
    <row r="7687" spans="3:3" ht="15" customHeight="1">
      <c r="C7687" s="97" t="str">
        <f t="shared" si="121"/>
        <v/>
      </c>
    </row>
    <row r="7688" spans="3:3" ht="15" customHeight="1">
      <c r="C7688" s="97" t="str">
        <f t="shared" si="121"/>
        <v/>
      </c>
    </row>
    <row r="7689" spans="3:3" ht="15" customHeight="1">
      <c r="C7689" s="97" t="str">
        <f t="shared" si="121"/>
        <v/>
      </c>
    </row>
    <row r="7690" spans="3:3" ht="15" customHeight="1">
      <c r="C7690" s="97" t="str">
        <f t="shared" si="121"/>
        <v/>
      </c>
    </row>
    <row r="7691" spans="3:3" ht="15" customHeight="1">
      <c r="C7691" s="97" t="str">
        <f t="shared" si="121"/>
        <v/>
      </c>
    </row>
    <row r="7692" spans="3:3" ht="15" customHeight="1">
      <c r="C7692" s="97" t="str">
        <f t="shared" si="121"/>
        <v/>
      </c>
    </row>
    <row r="7693" spans="3:3" ht="15" customHeight="1">
      <c r="C7693" s="97" t="str">
        <f t="shared" si="121"/>
        <v/>
      </c>
    </row>
    <row r="7694" spans="3:3" ht="15" customHeight="1">
      <c r="C7694" s="97" t="str">
        <f t="shared" si="121"/>
        <v/>
      </c>
    </row>
    <row r="7695" spans="3:3" ht="15" customHeight="1">
      <c r="C7695" s="97" t="str">
        <f t="shared" si="121"/>
        <v/>
      </c>
    </row>
    <row r="7696" spans="3:3" ht="15" customHeight="1">
      <c r="C7696" s="97" t="str">
        <f t="shared" si="121"/>
        <v/>
      </c>
    </row>
    <row r="7697" spans="3:3" ht="15" customHeight="1">
      <c r="C7697" s="97" t="str">
        <f t="shared" ref="C7697:C7760" si="122">IF(B7697&lt;&gt;"",TEXT(WEEKDAY(B7697),"dddd"),"")</f>
        <v/>
      </c>
    </row>
    <row r="7698" spans="3:3" ht="15" customHeight="1">
      <c r="C7698" s="97" t="str">
        <f t="shared" si="122"/>
        <v/>
      </c>
    </row>
    <row r="7699" spans="3:3" ht="15" customHeight="1">
      <c r="C7699" s="97" t="str">
        <f t="shared" si="122"/>
        <v/>
      </c>
    </row>
    <row r="7700" spans="3:3" ht="15" customHeight="1">
      <c r="C7700" s="97" t="str">
        <f t="shared" si="122"/>
        <v/>
      </c>
    </row>
    <row r="7701" spans="3:3" ht="15" customHeight="1">
      <c r="C7701" s="97" t="str">
        <f t="shared" si="122"/>
        <v/>
      </c>
    </row>
    <row r="7702" spans="3:3" ht="15" customHeight="1">
      <c r="C7702" s="97" t="str">
        <f t="shared" si="122"/>
        <v/>
      </c>
    </row>
    <row r="7703" spans="3:3" ht="15" customHeight="1">
      <c r="C7703" s="97" t="str">
        <f t="shared" si="122"/>
        <v/>
      </c>
    </row>
    <row r="7704" spans="3:3" ht="15" customHeight="1">
      <c r="C7704" s="97" t="str">
        <f t="shared" si="122"/>
        <v/>
      </c>
    </row>
    <row r="7705" spans="3:3" ht="15" customHeight="1">
      <c r="C7705" s="97" t="str">
        <f t="shared" si="122"/>
        <v/>
      </c>
    </row>
    <row r="7706" spans="3:3" ht="15" customHeight="1">
      <c r="C7706" s="97" t="str">
        <f t="shared" si="122"/>
        <v/>
      </c>
    </row>
    <row r="7707" spans="3:3" ht="15" customHeight="1">
      <c r="C7707" s="97" t="str">
        <f t="shared" si="122"/>
        <v/>
      </c>
    </row>
    <row r="7708" spans="3:3" ht="15" customHeight="1">
      <c r="C7708" s="97" t="str">
        <f t="shared" si="122"/>
        <v/>
      </c>
    </row>
    <row r="7709" spans="3:3" ht="15" customHeight="1">
      <c r="C7709" s="97" t="str">
        <f t="shared" si="122"/>
        <v/>
      </c>
    </row>
    <row r="7710" spans="3:3" ht="15" customHeight="1">
      <c r="C7710" s="97" t="str">
        <f t="shared" si="122"/>
        <v/>
      </c>
    </row>
    <row r="7711" spans="3:3" ht="15" customHeight="1">
      <c r="C7711" s="97" t="str">
        <f t="shared" si="122"/>
        <v/>
      </c>
    </row>
    <row r="7712" spans="3:3" ht="15" customHeight="1">
      <c r="C7712" s="97" t="str">
        <f t="shared" si="122"/>
        <v/>
      </c>
    </row>
    <row r="7713" spans="3:3" ht="15" customHeight="1">
      <c r="C7713" s="97" t="str">
        <f t="shared" si="122"/>
        <v/>
      </c>
    </row>
    <row r="7714" spans="3:3" ht="15" customHeight="1">
      <c r="C7714" s="97" t="str">
        <f t="shared" si="122"/>
        <v/>
      </c>
    </row>
    <row r="7715" spans="3:3" ht="15" customHeight="1">
      <c r="C7715" s="97" t="str">
        <f t="shared" si="122"/>
        <v/>
      </c>
    </row>
    <row r="7716" spans="3:3" ht="15" customHeight="1">
      <c r="C7716" s="97" t="str">
        <f t="shared" si="122"/>
        <v/>
      </c>
    </row>
    <row r="7717" spans="3:3" ht="15" customHeight="1">
      <c r="C7717" s="97" t="str">
        <f t="shared" si="122"/>
        <v/>
      </c>
    </row>
    <row r="7718" spans="3:3" ht="15" customHeight="1">
      <c r="C7718" s="97" t="str">
        <f t="shared" si="122"/>
        <v/>
      </c>
    </row>
    <row r="7719" spans="3:3" ht="15" customHeight="1">
      <c r="C7719" s="97" t="str">
        <f t="shared" si="122"/>
        <v/>
      </c>
    </row>
    <row r="7720" spans="3:3" ht="15" customHeight="1">
      <c r="C7720" s="97" t="str">
        <f t="shared" si="122"/>
        <v/>
      </c>
    </row>
    <row r="7721" spans="3:3" ht="15" customHeight="1">
      <c r="C7721" s="97" t="str">
        <f t="shared" si="122"/>
        <v/>
      </c>
    </row>
    <row r="7722" spans="3:3" ht="15" customHeight="1">
      <c r="C7722" s="97" t="str">
        <f t="shared" si="122"/>
        <v/>
      </c>
    </row>
    <row r="7723" spans="3:3" ht="15" customHeight="1">
      <c r="C7723" s="97" t="str">
        <f t="shared" si="122"/>
        <v/>
      </c>
    </row>
    <row r="7724" spans="3:3" ht="15" customHeight="1">
      <c r="C7724" s="97" t="str">
        <f t="shared" si="122"/>
        <v/>
      </c>
    </row>
    <row r="7725" spans="3:3" ht="15" customHeight="1">
      <c r="C7725" s="97" t="str">
        <f t="shared" si="122"/>
        <v/>
      </c>
    </row>
    <row r="7726" spans="3:3" ht="15" customHeight="1">
      <c r="C7726" s="97" t="str">
        <f t="shared" si="122"/>
        <v/>
      </c>
    </row>
    <row r="7727" spans="3:3" ht="15" customHeight="1">
      <c r="C7727" s="97" t="str">
        <f t="shared" si="122"/>
        <v/>
      </c>
    </row>
    <row r="7728" spans="3:3" ht="15" customHeight="1">
      <c r="C7728" s="97" t="str">
        <f t="shared" si="122"/>
        <v/>
      </c>
    </row>
    <row r="7729" spans="3:3" ht="15" customHeight="1">
      <c r="C7729" s="97" t="str">
        <f t="shared" si="122"/>
        <v/>
      </c>
    </row>
    <row r="7730" spans="3:3" ht="15" customHeight="1">
      <c r="C7730" s="97" t="str">
        <f t="shared" si="122"/>
        <v/>
      </c>
    </row>
    <row r="7731" spans="3:3" ht="15" customHeight="1">
      <c r="C7731" s="97" t="str">
        <f t="shared" si="122"/>
        <v/>
      </c>
    </row>
    <row r="7732" spans="3:3" ht="15" customHeight="1">
      <c r="C7732" s="97" t="str">
        <f t="shared" si="122"/>
        <v/>
      </c>
    </row>
    <row r="7733" spans="3:3" ht="15" customHeight="1">
      <c r="C7733" s="97" t="str">
        <f t="shared" si="122"/>
        <v/>
      </c>
    </row>
    <row r="7734" spans="3:3" ht="15" customHeight="1">
      <c r="C7734" s="97" t="str">
        <f t="shared" si="122"/>
        <v/>
      </c>
    </row>
    <row r="7735" spans="3:3" ht="15" customHeight="1">
      <c r="C7735" s="97" t="str">
        <f t="shared" si="122"/>
        <v/>
      </c>
    </row>
    <row r="7736" spans="3:3" ht="15" customHeight="1">
      <c r="C7736" s="97" t="str">
        <f t="shared" si="122"/>
        <v/>
      </c>
    </row>
    <row r="7737" spans="3:3" ht="15" customHeight="1">
      <c r="C7737" s="97" t="str">
        <f t="shared" si="122"/>
        <v/>
      </c>
    </row>
    <row r="7738" spans="3:3" ht="15" customHeight="1">
      <c r="C7738" s="97" t="str">
        <f t="shared" si="122"/>
        <v/>
      </c>
    </row>
    <row r="7739" spans="3:3" ht="15" customHeight="1">
      <c r="C7739" s="97" t="str">
        <f t="shared" si="122"/>
        <v/>
      </c>
    </row>
    <row r="7740" spans="3:3" ht="15" customHeight="1">
      <c r="C7740" s="97" t="str">
        <f t="shared" si="122"/>
        <v/>
      </c>
    </row>
    <row r="7741" spans="3:3" ht="15" customHeight="1">
      <c r="C7741" s="97" t="str">
        <f t="shared" si="122"/>
        <v/>
      </c>
    </row>
    <row r="7742" spans="3:3" ht="15" customHeight="1">
      <c r="C7742" s="97" t="str">
        <f t="shared" si="122"/>
        <v/>
      </c>
    </row>
    <row r="7743" spans="3:3" ht="15" customHeight="1">
      <c r="C7743" s="97" t="str">
        <f t="shared" si="122"/>
        <v/>
      </c>
    </row>
    <row r="7744" spans="3:3" ht="15" customHeight="1">
      <c r="C7744" s="97" t="str">
        <f t="shared" si="122"/>
        <v/>
      </c>
    </row>
    <row r="7745" spans="3:3" ht="15" customHeight="1">
      <c r="C7745" s="97" t="str">
        <f t="shared" si="122"/>
        <v/>
      </c>
    </row>
    <row r="7746" spans="3:3" ht="15" customHeight="1">
      <c r="C7746" s="97" t="str">
        <f t="shared" si="122"/>
        <v/>
      </c>
    </row>
    <row r="7747" spans="3:3" ht="15" customHeight="1">
      <c r="C7747" s="97" t="str">
        <f t="shared" si="122"/>
        <v/>
      </c>
    </row>
    <row r="7748" spans="3:3" ht="15" customHeight="1">
      <c r="C7748" s="97" t="str">
        <f t="shared" si="122"/>
        <v/>
      </c>
    </row>
    <row r="7749" spans="3:3" ht="15" customHeight="1">
      <c r="C7749" s="97" t="str">
        <f t="shared" si="122"/>
        <v/>
      </c>
    </row>
    <row r="7750" spans="3:3" ht="15" customHeight="1">
      <c r="C7750" s="97" t="str">
        <f t="shared" si="122"/>
        <v/>
      </c>
    </row>
    <row r="7751" spans="3:3" ht="15" customHeight="1">
      <c r="C7751" s="97" t="str">
        <f t="shared" si="122"/>
        <v/>
      </c>
    </row>
    <row r="7752" spans="3:3" ht="15" customHeight="1">
      <c r="C7752" s="97" t="str">
        <f t="shared" si="122"/>
        <v/>
      </c>
    </row>
    <row r="7753" spans="3:3" ht="15" customHeight="1">
      <c r="C7753" s="97" t="str">
        <f t="shared" si="122"/>
        <v/>
      </c>
    </row>
    <row r="7754" spans="3:3" ht="15" customHeight="1">
      <c r="C7754" s="97" t="str">
        <f t="shared" si="122"/>
        <v/>
      </c>
    </row>
    <row r="7755" spans="3:3" ht="15" customHeight="1">
      <c r="C7755" s="97" t="str">
        <f t="shared" si="122"/>
        <v/>
      </c>
    </row>
    <row r="7756" spans="3:3" ht="15" customHeight="1">
      <c r="C7756" s="97" t="str">
        <f t="shared" si="122"/>
        <v/>
      </c>
    </row>
    <row r="7757" spans="3:3" ht="15" customHeight="1">
      <c r="C7757" s="97" t="str">
        <f t="shared" si="122"/>
        <v/>
      </c>
    </row>
    <row r="7758" spans="3:3" ht="15" customHeight="1">
      <c r="C7758" s="97" t="str">
        <f t="shared" si="122"/>
        <v/>
      </c>
    </row>
    <row r="7759" spans="3:3" ht="15" customHeight="1">
      <c r="C7759" s="97" t="str">
        <f t="shared" si="122"/>
        <v/>
      </c>
    </row>
    <row r="7760" spans="3:3" ht="15" customHeight="1">
      <c r="C7760" s="97" t="str">
        <f t="shared" si="122"/>
        <v/>
      </c>
    </row>
    <row r="7761" spans="3:3" ht="15" customHeight="1">
      <c r="C7761" s="97" t="str">
        <f t="shared" ref="C7761:C7824" si="123">IF(B7761&lt;&gt;"",TEXT(WEEKDAY(B7761),"dddd"),"")</f>
        <v/>
      </c>
    </row>
    <row r="7762" spans="3:3" ht="15" customHeight="1">
      <c r="C7762" s="97" t="str">
        <f t="shared" si="123"/>
        <v/>
      </c>
    </row>
    <row r="7763" spans="3:3" ht="15" customHeight="1">
      <c r="C7763" s="97" t="str">
        <f t="shared" si="123"/>
        <v/>
      </c>
    </row>
    <row r="7764" spans="3:3" ht="15" customHeight="1">
      <c r="C7764" s="97" t="str">
        <f t="shared" si="123"/>
        <v/>
      </c>
    </row>
    <row r="7765" spans="3:3" ht="15" customHeight="1">
      <c r="C7765" s="97" t="str">
        <f t="shared" si="123"/>
        <v/>
      </c>
    </row>
    <row r="7766" spans="3:3" ht="15" customHeight="1">
      <c r="C7766" s="97" t="str">
        <f t="shared" si="123"/>
        <v/>
      </c>
    </row>
    <row r="7767" spans="3:3" ht="15" customHeight="1">
      <c r="C7767" s="97" t="str">
        <f t="shared" si="123"/>
        <v/>
      </c>
    </row>
    <row r="7768" spans="3:3" ht="15" customHeight="1">
      <c r="C7768" s="97" t="str">
        <f t="shared" si="123"/>
        <v/>
      </c>
    </row>
    <row r="7769" spans="3:3" ht="15" customHeight="1">
      <c r="C7769" s="97" t="str">
        <f t="shared" si="123"/>
        <v/>
      </c>
    </row>
    <row r="7770" spans="3:3" ht="15" customHeight="1">
      <c r="C7770" s="97" t="str">
        <f t="shared" si="123"/>
        <v/>
      </c>
    </row>
    <row r="7771" spans="3:3" ht="15" customHeight="1">
      <c r="C7771" s="97" t="str">
        <f t="shared" si="123"/>
        <v/>
      </c>
    </row>
    <row r="7772" spans="3:3" ht="15" customHeight="1">
      <c r="C7772" s="97" t="str">
        <f t="shared" si="123"/>
        <v/>
      </c>
    </row>
    <row r="7773" spans="3:3" ht="15" customHeight="1">
      <c r="C7773" s="97" t="str">
        <f t="shared" si="123"/>
        <v/>
      </c>
    </row>
    <row r="7774" spans="3:3" ht="15" customHeight="1">
      <c r="C7774" s="97" t="str">
        <f t="shared" si="123"/>
        <v/>
      </c>
    </row>
    <row r="7775" spans="3:3" ht="15" customHeight="1">
      <c r="C7775" s="97" t="str">
        <f t="shared" si="123"/>
        <v/>
      </c>
    </row>
    <row r="7776" spans="3:3" ht="15" customHeight="1">
      <c r="C7776" s="97" t="str">
        <f t="shared" si="123"/>
        <v/>
      </c>
    </row>
    <row r="7777" spans="3:3" ht="15" customHeight="1">
      <c r="C7777" s="97" t="str">
        <f t="shared" si="123"/>
        <v/>
      </c>
    </row>
    <row r="7778" spans="3:3" ht="15" customHeight="1">
      <c r="C7778" s="97" t="str">
        <f t="shared" si="123"/>
        <v/>
      </c>
    </row>
    <row r="7779" spans="3:3" ht="15" customHeight="1">
      <c r="C7779" s="97" t="str">
        <f t="shared" si="123"/>
        <v/>
      </c>
    </row>
    <row r="7780" spans="3:3" ht="15" customHeight="1">
      <c r="C7780" s="97" t="str">
        <f t="shared" si="123"/>
        <v/>
      </c>
    </row>
    <row r="7781" spans="3:3" ht="15" customHeight="1">
      <c r="C7781" s="97" t="str">
        <f t="shared" si="123"/>
        <v/>
      </c>
    </row>
    <row r="7782" spans="3:3" ht="15" customHeight="1">
      <c r="C7782" s="97" t="str">
        <f t="shared" si="123"/>
        <v/>
      </c>
    </row>
    <row r="7783" spans="3:3" ht="15" customHeight="1">
      <c r="C7783" s="97" t="str">
        <f t="shared" si="123"/>
        <v/>
      </c>
    </row>
    <row r="7784" spans="3:3" ht="15" customHeight="1">
      <c r="C7784" s="97" t="str">
        <f t="shared" si="123"/>
        <v/>
      </c>
    </row>
    <row r="7785" spans="3:3" ht="15" customHeight="1">
      <c r="C7785" s="97" t="str">
        <f t="shared" si="123"/>
        <v/>
      </c>
    </row>
    <row r="7786" spans="3:3" ht="15" customHeight="1">
      <c r="C7786" s="97" t="str">
        <f t="shared" si="123"/>
        <v/>
      </c>
    </row>
    <row r="7787" spans="3:3" ht="15" customHeight="1">
      <c r="C7787" s="97" t="str">
        <f t="shared" si="123"/>
        <v/>
      </c>
    </row>
    <row r="7788" spans="3:3" ht="15" customHeight="1">
      <c r="C7788" s="97" t="str">
        <f t="shared" si="123"/>
        <v/>
      </c>
    </row>
    <row r="7789" spans="3:3" ht="15" customHeight="1">
      <c r="C7789" s="97" t="str">
        <f t="shared" si="123"/>
        <v/>
      </c>
    </row>
    <row r="7790" spans="3:3" ht="15" customHeight="1">
      <c r="C7790" s="97" t="str">
        <f t="shared" si="123"/>
        <v/>
      </c>
    </row>
    <row r="7791" spans="3:3" ht="15" customHeight="1">
      <c r="C7791" s="97" t="str">
        <f t="shared" si="123"/>
        <v/>
      </c>
    </row>
    <row r="7792" spans="3:3" ht="15" customHeight="1">
      <c r="C7792" s="97" t="str">
        <f t="shared" si="123"/>
        <v/>
      </c>
    </row>
    <row r="7793" spans="3:3" ht="15" customHeight="1">
      <c r="C7793" s="97" t="str">
        <f t="shared" si="123"/>
        <v/>
      </c>
    </row>
    <row r="7794" spans="3:3" ht="15" customHeight="1">
      <c r="C7794" s="97" t="str">
        <f t="shared" si="123"/>
        <v/>
      </c>
    </row>
    <row r="7795" spans="3:3" ht="15" customHeight="1">
      <c r="C7795" s="97" t="str">
        <f t="shared" si="123"/>
        <v/>
      </c>
    </row>
    <row r="7796" spans="3:3" ht="15" customHeight="1">
      <c r="C7796" s="97" t="str">
        <f t="shared" si="123"/>
        <v/>
      </c>
    </row>
    <row r="7797" spans="3:3" ht="15" customHeight="1">
      <c r="C7797" s="97" t="str">
        <f t="shared" si="123"/>
        <v/>
      </c>
    </row>
    <row r="7798" spans="3:3" ht="15" customHeight="1">
      <c r="C7798" s="97" t="str">
        <f t="shared" si="123"/>
        <v/>
      </c>
    </row>
    <row r="7799" spans="3:3" ht="15" customHeight="1">
      <c r="C7799" s="97" t="str">
        <f t="shared" si="123"/>
        <v/>
      </c>
    </row>
    <row r="7800" spans="3:3" ht="15" customHeight="1">
      <c r="C7800" s="97" t="str">
        <f t="shared" si="123"/>
        <v/>
      </c>
    </row>
    <row r="7801" spans="3:3" ht="15" customHeight="1">
      <c r="C7801" s="97" t="str">
        <f t="shared" si="123"/>
        <v/>
      </c>
    </row>
    <row r="7802" spans="3:3" ht="15" customHeight="1">
      <c r="C7802" s="97" t="str">
        <f t="shared" si="123"/>
        <v/>
      </c>
    </row>
    <row r="7803" spans="3:3" ht="15" customHeight="1">
      <c r="C7803" s="97" t="str">
        <f t="shared" si="123"/>
        <v/>
      </c>
    </row>
    <row r="7804" spans="3:3" ht="15" customHeight="1">
      <c r="C7804" s="97" t="str">
        <f t="shared" si="123"/>
        <v/>
      </c>
    </row>
    <row r="7805" spans="3:3" ht="15" customHeight="1">
      <c r="C7805" s="97" t="str">
        <f t="shared" si="123"/>
        <v/>
      </c>
    </row>
    <row r="7806" spans="3:3" ht="15" customHeight="1">
      <c r="C7806" s="97" t="str">
        <f t="shared" si="123"/>
        <v/>
      </c>
    </row>
    <row r="7807" spans="3:3" ht="15" customHeight="1">
      <c r="C7807" s="97" t="str">
        <f t="shared" si="123"/>
        <v/>
      </c>
    </row>
    <row r="7808" spans="3:3" ht="15" customHeight="1">
      <c r="C7808" s="97" t="str">
        <f t="shared" si="123"/>
        <v/>
      </c>
    </row>
    <row r="7809" spans="3:3" ht="15" customHeight="1">
      <c r="C7809" s="97" t="str">
        <f t="shared" si="123"/>
        <v/>
      </c>
    </row>
    <row r="7810" spans="3:3" ht="15" customHeight="1">
      <c r="C7810" s="97" t="str">
        <f t="shared" si="123"/>
        <v/>
      </c>
    </row>
    <row r="7811" spans="3:3" ht="15" customHeight="1">
      <c r="C7811" s="97" t="str">
        <f t="shared" si="123"/>
        <v/>
      </c>
    </row>
    <row r="7812" spans="3:3" ht="15" customHeight="1">
      <c r="C7812" s="97" t="str">
        <f t="shared" si="123"/>
        <v/>
      </c>
    </row>
    <row r="7813" spans="3:3" ht="15" customHeight="1">
      <c r="C7813" s="97" t="str">
        <f t="shared" si="123"/>
        <v/>
      </c>
    </row>
    <row r="7814" spans="3:3" ht="15" customHeight="1">
      <c r="C7814" s="97" t="str">
        <f t="shared" si="123"/>
        <v/>
      </c>
    </row>
    <row r="7815" spans="3:3" ht="15" customHeight="1">
      <c r="C7815" s="97" t="str">
        <f t="shared" si="123"/>
        <v/>
      </c>
    </row>
    <row r="7816" spans="3:3" ht="15" customHeight="1">
      <c r="C7816" s="97" t="str">
        <f t="shared" si="123"/>
        <v/>
      </c>
    </row>
    <row r="7817" spans="3:3" ht="15" customHeight="1">
      <c r="C7817" s="97" t="str">
        <f t="shared" si="123"/>
        <v/>
      </c>
    </row>
    <row r="7818" spans="3:3" ht="15" customHeight="1">
      <c r="C7818" s="97" t="str">
        <f t="shared" si="123"/>
        <v/>
      </c>
    </row>
    <row r="7819" spans="3:3" ht="15" customHeight="1">
      <c r="C7819" s="97" t="str">
        <f t="shared" si="123"/>
        <v/>
      </c>
    </row>
    <row r="7820" spans="3:3" ht="15" customHeight="1">
      <c r="C7820" s="97" t="str">
        <f t="shared" si="123"/>
        <v/>
      </c>
    </row>
    <row r="7821" spans="3:3" ht="15" customHeight="1">
      <c r="C7821" s="97" t="str">
        <f t="shared" si="123"/>
        <v/>
      </c>
    </row>
    <row r="7822" spans="3:3" ht="15" customHeight="1">
      <c r="C7822" s="97" t="str">
        <f t="shared" si="123"/>
        <v/>
      </c>
    </row>
    <row r="7823" spans="3:3" ht="15" customHeight="1">
      <c r="C7823" s="97" t="str">
        <f t="shared" si="123"/>
        <v/>
      </c>
    </row>
    <row r="7824" spans="3:3" ht="15" customHeight="1">
      <c r="C7824" s="97" t="str">
        <f t="shared" si="123"/>
        <v/>
      </c>
    </row>
    <row r="7825" spans="3:3" ht="15" customHeight="1">
      <c r="C7825" s="97" t="str">
        <f t="shared" ref="C7825:C7888" si="124">IF(B7825&lt;&gt;"",TEXT(WEEKDAY(B7825),"dddd"),"")</f>
        <v/>
      </c>
    </row>
    <row r="7826" spans="3:3" ht="15" customHeight="1">
      <c r="C7826" s="97" t="str">
        <f t="shared" si="124"/>
        <v/>
      </c>
    </row>
    <row r="7827" spans="3:3" ht="15" customHeight="1">
      <c r="C7827" s="97" t="str">
        <f t="shared" si="124"/>
        <v/>
      </c>
    </row>
    <row r="7828" spans="3:3" ht="15" customHeight="1">
      <c r="C7828" s="97" t="str">
        <f t="shared" si="124"/>
        <v/>
      </c>
    </row>
    <row r="7829" spans="3:3" ht="15" customHeight="1">
      <c r="C7829" s="97" t="str">
        <f t="shared" si="124"/>
        <v/>
      </c>
    </row>
    <row r="7830" spans="3:3" ht="15" customHeight="1">
      <c r="C7830" s="97" t="str">
        <f t="shared" si="124"/>
        <v/>
      </c>
    </row>
    <row r="7831" spans="3:3" ht="15" customHeight="1">
      <c r="C7831" s="97" t="str">
        <f t="shared" si="124"/>
        <v/>
      </c>
    </row>
    <row r="7832" spans="3:3" ht="15" customHeight="1">
      <c r="C7832" s="97" t="str">
        <f t="shared" si="124"/>
        <v/>
      </c>
    </row>
    <row r="7833" spans="3:3" ht="15" customHeight="1">
      <c r="C7833" s="97" t="str">
        <f t="shared" si="124"/>
        <v/>
      </c>
    </row>
    <row r="7834" spans="3:3" ht="15" customHeight="1">
      <c r="C7834" s="97" t="str">
        <f t="shared" si="124"/>
        <v/>
      </c>
    </row>
    <row r="7835" spans="3:3" ht="15" customHeight="1">
      <c r="C7835" s="97" t="str">
        <f t="shared" si="124"/>
        <v/>
      </c>
    </row>
    <row r="7836" spans="3:3" ht="15" customHeight="1">
      <c r="C7836" s="97" t="str">
        <f t="shared" si="124"/>
        <v/>
      </c>
    </row>
    <row r="7837" spans="3:3" ht="15" customHeight="1">
      <c r="C7837" s="97" t="str">
        <f t="shared" si="124"/>
        <v/>
      </c>
    </row>
    <row r="7838" spans="3:3" ht="15" customHeight="1">
      <c r="C7838" s="97" t="str">
        <f t="shared" si="124"/>
        <v/>
      </c>
    </row>
    <row r="7839" spans="3:3" ht="15" customHeight="1">
      <c r="C7839" s="97" t="str">
        <f t="shared" si="124"/>
        <v/>
      </c>
    </row>
    <row r="7840" spans="3:3" ht="15" customHeight="1">
      <c r="C7840" s="97" t="str">
        <f t="shared" si="124"/>
        <v/>
      </c>
    </row>
    <row r="7841" spans="3:3" ht="15" customHeight="1">
      <c r="C7841" s="97" t="str">
        <f t="shared" si="124"/>
        <v/>
      </c>
    </row>
    <row r="7842" spans="3:3" ht="15" customHeight="1">
      <c r="C7842" s="97" t="str">
        <f t="shared" si="124"/>
        <v/>
      </c>
    </row>
    <row r="7843" spans="3:3" ht="15" customHeight="1">
      <c r="C7843" s="97" t="str">
        <f t="shared" si="124"/>
        <v/>
      </c>
    </row>
    <row r="7844" spans="3:3" ht="15" customHeight="1">
      <c r="C7844" s="97" t="str">
        <f t="shared" si="124"/>
        <v/>
      </c>
    </row>
    <row r="7845" spans="3:3" ht="15" customHeight="1">
      <c r="C7845" s="97" t="str">
        <f t="shared" si="124"/>
        <v/>
      </c>
    </row>
    <row r="7846" spans="3:3" ht="15" customHeight="1">
      <c r="C7846" s="97" t="str">
        <f t="shared" si="124"/>
        <v/>
      </c>
    </row>
    <row r="7847" spans="3:3" ht="15" customHeight="1">
      <c r="C7847" s="97" t="str">
        <f t="shared" si="124"/>
        <v/>
      </c>
    </row>
    <row r="7848" spans="3:3" ht="15" customHeight="1">
      <c r="C7848" s="97" t="str">
        <f t="shared" si="124"/>
        <v/>
      </c>
    </row>
    <row r="7849" spans="3:3" ht="15" customHeight="1">
      <c r="C7849" s="97" t="str">
        <f t="shared" si="124"/>
        <v/>
      </c>
    </row>
    <row r="7850" spans="3:3" ht="15" customHeight="1">
      <c r="C7850" s="97" t="str">
        <f t="shared" si="124"/>
        <v/>
      </c>
    </row>
    <row r="7851" spans="3:3" ht="15" customHeight="1">
      <c r="C7851" s="97" t="str">
        <f t="shared" si="124"/>
        <v/>
      </c>
    </row>
    <row r="7852" spans="3:3" ht="15" customHeight="1">
      <c r="C7852" s="97" t="str">
        <f t="shared" si="124"/>
        <v/>
      </c>
    </row>
    <row r="7853" spans="3:3" ht="15" customHeight="1">
      <c r="C7853" s="97" t="str">
        <f t="shared" si="124"/>
        <v/>
      </c>
    </row>
    <row r="7854" spans="3:3" ht="15" customHeight="1">
      <c r="C7854" s="97" t="str">
        <f t="shared" si="124"/>
        <v/>
      </c>
    </row>
    <row r="7855" spans="3:3" ht="15" customHeight="1">
      <c r="C7855" s="97" t="str">
        <f t="shared" si="124"/>
        <v/>
      </c>
    </row>
    <row r="7856" spans="3:3" ht="15" customHeight="1">
      <c r="C7856" s="97" t="str">
        <f t="shared" si="124"/>
        <v/>
      </c>
    </row>
    <row r="7857" spans="3:3" ht="15" customHeight="1">
      <c r="C7857" s="97" t="str">
        <f t="shared" si="124"/>
        <v/>
      </c>
    </row>
    <row r="7858" spans="3:3" ht="15" customHeight="1">
      <c r="C7858" s="97" t="str">
        <f t="shared" si="124"/>
        <v/>
      </c>
    </row>
    <row r="7859" spans="3:3" ht="15" customHeight="1">
      <c r="C7859" s="97" t="str">
        <f t="shared" si="124"/>
        <v/>
      </c>
    </row>
    <row r="7860" spans="3:3" ht="15" customHeight="1">
      <c r="C7860" s="97" t="str">
        <f t="shared" si="124"/>
        <v/>
      </c>
    </row>
    <row r="7861" spans="3:3" ht="15" customHeight="1">
      <c r="C7861" s="97" t="str">
        <f t="shared" si="124"/>
        <v/>
      </c>
    </row>
    <row r="7862" spans="3:3" ht="15" customHeight="1">
      <c r="C7862" s="97" t="str">
        <f t="shared" si="124"/>
        <v/>
      </c>
    </row>
    <row r="7863" spans="3:3" ht="15" customHeight="1">
      <c r="C7863" s="97" t="str">
        <f t="shared" si="124"/>
        <v/>
      </c>
    </row>
    <row r="7864" spans="3:3" ht="15" customHeight="1">
      <c r="C7864" s="97" t="str">
        <f t="shared" si="124"/>
        <v/>
      </c>
    </row>
    <row r="7865" spans="3:3" ht="15" customHeight="1">
      <c r="C7865" s="97" t="str">
        <f t="shared" si="124"/>
        <v/>
      </c>
    </row>
    <row r="7866" spans="3:3" ht="15" customHeight="1">
      <c r="C7866" s="97" t="str">
        <f t="shared" si="124"/>
        <v/>
      </c>
    </row>
    <row r="7867" spans="3:3" ht="15" customHeight="1">
      <c r="C7867" s="97" t="str">
        <f t="shared" si="124"/>
        <v/>
      </c>
    </row>
    <row r="7868" spans="3:3" ht="15" customHeight="1">
      <c r="C7868" s="97" t="str">
        <f t="shared" si="124"/>
        <v/>
      </c>
    </row>
    <row r="7869" spans="3:3" ht="15" customHeight="1">
      <c r="C7869" s="97" t="str">
        <f t="shared" si="124"/>
        <v/>
      </c>
    </row>
    <row r="7870" spans="3:3" ht="15" customHeight="1">
      <c r="C7870" s="97" t="str">
        <f t="shared" si="124"/>
        <v/>
      </c>
    </row>
    <row r="7871" spans="3:3" ht="15" customHeight="1">
      <c r="C7871" s="97" t="str">
        <f t="shared" si="124"/>
        <v/>
      </c>
    </row>
    <row r="7872" spans="3:3" ht="15" customHeight="1">
      <c r="C7872" s="97" t="str">
        <f t="shared" si="124"/>
        <v/>
      </c>
    </row>
    <row r="7873" spans="3:3" ht="15" customHeight="1">
      <c r="C7873" s="97" t="str">
        <f t="shared" si="124"/>
        <v/>
      </c>
    </row>
    <row r="7874" spans="3:3" ht="15" customHeight="1">
      <c r="C7874" s="97" t="str">
        <f t="shared" si="124"/>
        <v/>
      </c>
    </row>
    <row r="7875" spans="3:3" ht="15" customHeight="1">
      <c r="C7875" s="97" t="str">
        <f t="shared" si="124"/>
        <v/>
      </c>
    </row>
    <row r="7876" spans="3:3" ht="15" customHeight="1">
      <c r="C7876" s="97" t="str">
        <f t="shared" si="124"/>
        <v/>
      </c>
    </row>
    <row r="7877" spans="3:3" ht="15" customHeight="1">
      <c r="C7877" s="97" t="str">
        <f t="shared" si="124"/>
        <v/>
      </c>
    </row>
    <row r="7878" spans="3:3" ht="15" customHeight="1">
      <c r="C7878" s="97" t="str">
        <f t="shared" si="124"/>
        <v/>
      </c>
    </row>
    <row r="7879" spans="3:3" ht="15" customHeight="1">
      <c r="C7879" s="97" t="str">
        <f t="shared" si="124"/>
        <v/>
      </c>
    </row>
    <row r="7880" spans="3:3" ht="15" customHeight="1">
      <c r="C7880" s="97" t="str">
        <f t="shared" si="124"/>
        <v/>
      </c>
    </row>
    <row r="7881" spans="3:3" ht="15" customHeight="1">
      <c r="C7881" s="97" t="str">
        <f t="shared" si="124"/>
        <v/>
      </c>
    </row>
    <row r="7882" spans="3:3" ht="15" customHeight="1">
      <c r="C7882" s="97" t="str">
        <f t="shared" si="124"/>
        <v/>
      </c>
    </row>
    <row r="7883" spans="3:3" ht="15" customHeight="1">
      <c r="C7883" s="97" t="str">
        <f t="shared" si="124"/>
        <v/>
      </c>
    </row>
    <row r="7884" spans="3:3" ht="15" customHeight="1">
      <c r="C7884" s="97" t="str">
        <f t="shared" si="124"/>
        <v/>
      </c>
    </row>
    <row r="7885" spans="3:3" ht="15" customHeight="1">
      <c r="C7885" s="97" t="str">
        <f t="shared" si="124"/>
        <v/>
      </c>
    </row>
    <row r="7886" spans="3:3" ht="15" customHeight="1">
      <c r="C7886" s="97" t="str">
        <f t="shared" si="124"/>
        <v/>
      </c>
    </row>
    <row r="7887" spans="3:3" ht="15" customHeight="1">
      <c r="C7887" s="97" t="str">
        <f t="shared" si="124"/>
        <v/>
      </c>
    </row>
    <row r="7888" spans="3:3" ht="15" customHeight="1">
      <c r="C7888" s="97" t="str">
        <f t="shared" si="124"/>
        <v/>
      </c>
    </row>
    <row r="7889" spans="3:3" ht="15" customHeight="1">
      <c r="C7889" s="97" t="str">
        <f t="shared" ref="C7889:C7952" si="125">IF(B7889&lt;&gt;"",TEXT(WEEKDAY(B7889),"dddd"),"")</f>
        <v/>
      </c>
    </row>
    <row r="7890" spans="3:3" ht="15" customHeight="1">
      <c r="C7890" s="97" t="str">
        <f t="shared" si="125"/>
        <v/>
      </c>
    </row>
    <row r="7891" spans="3:3" ht="15" customHeight="1">
      <c r="C7891" s="97" t="str">
        <f t="shared" si="125"/>
        <v/>
      </c>
    </row>
    <row r="7892" spans="3:3" ht="15" customHeight="1">
      <c r="C7892" s="97" t="str">
        <f t="shared" si="125"/>
        <v/>
      </c>
    </row>
    <row r="7893" spans="3:3" ht="15" customHeight="1">
      <c r="C7893" s="97" t="str">
        <f t="shared" si="125"/>
        <v/>
      </c>
    </row>
    <row r="7894" spans="3:3" ht="15" customHeight="1">
      <c r="C7894" s="97" t="str">
        <f t="shared" si="125"/>
        <v/>
      </c>
    </row>
    <row r="7895" spans="3:3" ht="15" customHeight="1">
      <c r="C7895" s="97" t="str">
        <f t="shared" si="125"/>
        <v/>
      </c>
    </row>
    <row r="7896" spans="3:3" ht="15" customHeight="1">
      <c r="C7896" s="97" t="str">
        <f t="shared" si="125"/>
        <v/>
      </c>
    </row>
    <row r="7897" spans="3:3" ht="15" customHeight="1">
      <c r="C7897" s="97" t="str">
        <f t="shared" si="125"/>
        <v/>
      </c>
    </row>
    <row r="7898" spans="3:3" ht="15" customHeight="1">
      <c r="C7898" s="97" t="str">
        <f t="shared" si="125"/>
        <v/>
      </c>
    </row>
    <row r="7899" spans="3:3" ht="15" customHeight="1">
      <c r="C7899" s="97" t="str">
        <f t="shared" si="125"/>
        <v/>
      </c>
    </row>
    <row r="7900" spans="3:3" ht="15" customHeight="1">
      <c r="C7900" s="97" t="str">
        <f t="shared" si="125"/>
        <v/>
      </c>
    </row>
    <row r="7901" spans="3:3" ht="15" customHeight="1">
      <c r="C7901" s="97" t="str">
        <f t="shared" si="125"/>
        <v/>
      </c>
    </row>
    <row r="7902" spans="3:3" ht="15" customHeight="1">
      <c r="C7902" s="97" t="str">
        <f t="shared" si="125"/>
        <v/>
      </c>
    </row>
    <row r="7903" spans="3:3" ht="15" customHeight="1">
      <c r="C7903" s="97" t="str">
        <f t="shared" si="125"/>
        <v/>
      </c>
    </row>
    <row r="7904" spans="3:3" ht="15" customHeight="1">
      <c r="C7904" s="97" t="str">
        <f t="shared" si="125"/>
        <v/>
      </c>
    </row>
    <row r="7905" spans="3:3" ht="15" customHeight="1">
      <c r="C7905" s="97" t="str">
        <f t="shared" si="125"/>
        <v/>
      </c>
    </row>
    <row r="7906" spans="3:3" ht="15" customHeight="1">
      <c r="C7906" s="97" t="str">
        <f t="shared" si="125"/>
        <v/>
      </c>
    </row>
    <row r="7907" spans="3:3" ht="15" customHeight="1">
      <c r="C7907" s="97" t="str">
        <f t="shared" si="125"/>
        <v/>
      </c>
    </row>
    <row r="7908" spans="3:3" ht="15" customHeight="1">
      <c r="C7908" s="97" t="str">
        <f t="shared" si="125"/>
        <v/>
      </c>
    </row>
    <row r="7909" spans="3:3" ht="15" customHeight="1">
      <c r="C7909" s="97" t="str">
        <f t="shared" si="125"/>
        <v/>
      </c>
    </row>
    <row r="7910" spans="3:3" ht="15" customHeight="1">
      <c r="C7910" s="97" t="str">
        <f t="shared" si="125"/>
        <v/>
      </c>
    </row>
    <row r="7911" spans="3:3" ht="15" customHeight="1">
      <c r="C7911" s="97" t="str">
        <f t="shared" si="125"/>
        <v/>
      </c>
    </row>
    <row r="7912" spans="3:3" ht="15" customHeight="1">
      <c r="C7912" s="97" t="str">
        <f t="shared" si="125"/>
        <v/>
      </c>
    </row>
    <row r="7913" spans="3:3" ht="15" customHeight="1">
      <c r="C7913" s="97" t="str">
        <f t="shared" si="125"/>
        <v/>
      </c>
    </row>
    <row r="7914" spans="3:3" ht="15" customHeight="1">
      <c r="C7914" s="97" t="str">
        <f t="shared" si="125"/>
        <v/>
      </c>
    </row>
    <row r="7915" spans="3:3" ht="15" customHeight="1">
      <c r="C7915" s="97" t="str">
        <f t="shared" si="125"/>
        <v/>
      </c>
    </row>
    <row r="7916" spans="3:3" ht="15" customHeight="1">
      <c r="C7916" s="97" t="str">
        <f t="shared" si="125"/>
        <v/>
      </c>
    </row>
    <row r="7917" spans="3:3" ht="15" customHeight="1">
      <c r="C7917" s="97" t="str">
        <f t="shared" si="125"/>
        <v/>
      </c>
    </row>
    <row r="7918" spans="3:3" ht="15" customHeight="1">
      <c r="C7918" s="97" t="str">
        <f t="shared" si="125"/>
        <v/>
      </c>
    </row>
    <row r="7919" spans="3:3" ht="15" customHeight="1">
      <c r="C7919" s="97" t="str">
        <f t="shared" si="125"/>
        <v/>
      </c>
    </row>
    <row r="7920" spans="3:3" ht="15" customHeight="1">
      <c r="C7920" s="97" t="str">
        <f t="shared" si="125"/>
        <v/>
      </c>
    </row>
    <row r="7921" spans="3:3" ht="15" customHeight="1">
      <c r="C7921" s="97" t="str">
        <f t="shared" si="125"/>
        <v/>
      </c>
    </row>
    <row r="7922" spans="3:3" ht="15" customHeight="1">
      <c r="C7922" s="97" t="str">
        <f t="shared" si="125"/>
        <v/>
      </c>
    </row>
    <row r="7923" spans="3:3" ht="15" customHeight="1">
      <c r="C7923" s="97" t="str">
        <f t="shared" si="125"/>
        <v/>
      </c>
    </row>
    <row r="7924" spans="3:3" ht="15" customHeight="1">
      <c r="C7924" s="97" t="str">
        <f t="shared" si="125"/>
        <v/>
      </c>
    </row>
    <row r="7925" spans="3:3" ht="15" customHeight="1">
      <c r="C7925" s="97" t="str">
        <f t="shared" si="125"/>
        <v/>
      </c>
    </row>
    <row r="7926" spans="3:3" ht="15" customHeight="1">
      <c r="C7926" s="97" t="str">
        <f t="shared" si="125"/>
        <v/>
      </c>
    </row>
    <row r="7927" spans="3:3" ht="15" customHeight="1">
      <c r="C7927" s="97" t="str">
        <f t="shared" si="125"/>
        <v/>
      </c>
    </row>
    <row r="7928" spans="3:3" ht="15" customHeight="1">
      <c r="C7928" s="97" t="str">
        <f t="shared" si="125"/>
        <v/>
      </c>
    </row>
    <row r="7929" spans="3:3" ht="15" customHeight="1">
      <c r="C7929" s="97" t="str">
        <f t="shared" si="125"/>
        <v/>
      </c>
    </row>
    <row r="7930" spans="3:3" ht="15" customHeight="1">
      <c r="C7930" s="97" t="str">
        <f t="shared" si="125"/>
        <v/>
      </c>
    </row>
    <row r="7931" spans="3:3" ht="15" customHeight="1">
      <c r="C7931" s="97" t="str">
        <f t="shared" si="125"/>
        <v/>
      </c>
    </row>
    <row r="7932" spans="3:3" ht="15" customHeight="1">
      <c r="C7932" s="97" t="str">
        <f t="shared" si="125"/>
        <v/>
      </c>
    </row>
    <row r="7933" spans="3:3" ht="15" customHeight="1">
      <c r="C7933" s="97" t="str">
        <f t="shared" si="125"/>
        <v/>
      </c>
    </row>
    <row r="7934" spans="3:3" ht="15" customHeight="1">
      <c r="C7934" s="97" t="str">
        <f t="shared" si="125"/>
        <v/>
      </c>
    </row>
    <row r="7935" spans="3:3" ht="15" customHeight="1">
      <c r="C7935" s="97" t="str">
        <f t="shared" si="125"/>
        <v/>
      </c>
    </row>
    <row r="7936" spans="3:3" ht="15" customHeight="1">
      <c r="C7936" s="97" t="str">
        <f t="shared" si="125"/>
        <v/>
      </c>
    </row>
    <row r="7937" spans="3:3" ht="15" customHeight="1">
      <c r="C7937" s="97" t="str">
        <f t="shared" si="125"/>
        <v/>
      </c>
    </row>
    <row r="7938" spans="3:3" ht="15" customHeight="1">
      <c r="C7938" s="97" t="str">
        <f t="shared" si="125"/>
        <v/>
      </c>
    </row>
    <row r="7939" spans="3:3" ht="15" customHeight="1">
      <c r="C7939" s="97" t="str">
        <f t="shared" si="125"/>
        <v/>
      </c>
    </row>
    <row r="7940" spans="3:3" ht="15" customHeight="1">
      <c r="C7940" s="97" t="str">
        <f t="shared" si="125"/>
        <v/>
      </c>
    </row>
    <row r="7941" spans="3:3" ht="15" customHeight="1">
      <c r="C7941" s="97" t="str">
        <f t="shared" si="125"/>
        <v/>
      </c>
    </row>
    <row r="7942" spans="3:3" ht="15" customHeight="1">
      <c r="C7942" s="97" t="str">
        <f t="shared" si="125"/>
        <v/>
      </c>
    </row>
    <row r="7943" spans="3:3" ht="15" customHeight="1">
      <c r="C7943" s="97" t="str">
        <f t="shared" si="125"/>
        <v/>
      </c>
    </row>
    <row r="7944" spans="3:3" ht="15" customHeight="1">
      <c r="C7944" s="97" t="str">
        <f t="shared" si="125"/>
        <v/>
      </c>
    </row>
    <row r="7945" spans="3:3" ht="15" customHeight="1">
      <c r="C7945" s="97" t="str">
        <f t="shared" si="125"/>
        <v/>
      </c>
    </row>
    <row r="7946" spans="3:3" ht="15" customHeight="1">
      <c r="C7946" s="97" t="str">
        <f t="shared" si="125"/>
        <v/>
      </c>
    </row>
    <row r="7947" spans="3:3" ht="15" customHeight="1">
      <c r="C7947" s="97" t="str">
        <f t="shared" si="125"/>
        <v/>
      </c>
    </row>
    <row r="7948" spans="3:3" ht="15" customHeight="1">
      <c r="C7948" s="97" t="str">
        <f t="shared" si="125"/>
        <v/>
      </c>
    </row>
    <row r="7949" spans="3:3" ht="15" customHeight="1">
      <c r="C7949" s="97" t="str">
        <f t="shared" si="125"/>
        <v/>
      </c>
    </row>
    <row r="7950" spans="3:3" ht="15" customHeight="1">
      <c r="C7950" s="97" t="str">
        <f t="shared" si="125"/>
        <v/>
      </c>
    </row>
    <row r="7951" spans="3:3" ht="15" customHeight="1">
      <c r="C7951" s="97" t="str">
        <f t="shared" si="125"/>
        <v/>
      </c>
    </row>
    <row r="7952" spans="3:3" ht="15" customHeight="1">
      <c r="C7952" s="97" t="str">
        <f t="shared" si="125"/>
        <v/>
      </c>
    </row>
    <row r="7953" spans="3:3" ht="15" customHeight="1">
      <c r="C7953" s="97" t="str">
        <f t="shared" ref="C7953:C8016" si="126">IF(B7953&lt;&gt;"",TEXT(WEEKDAY(B7953),"dddd"),"")</f>
        <v/>
      </c>
    </row>
    <row r="7954" spans="3:3" ht="15" customHeight="1">
      <c r="C7954" s="97" t="str">
        <f t="shared" si="126"/>
        <v/>
      </c>
    </row>
    <row r="7955" spans="3:3" ht="15" customHeight="1">
      <c r="C7955" s="97" t="str">
        <f t="shared" si="126"/>
        <v/>
      </c>
    </row>
    <row r="7956" spans="3:3" ht="15" customHeight="1">
      <c r="C7956" s="97" t="str">
        <f t="shared" si="126"/>
        <v/>
      </c>
    </row>
    <row r="7957" spans="3:3" ht="15" customHeight="1">
      <c r="C7957" s="97" t="str">
        <f t="shared" si="126"/>
        <v/>
      </c>
    </row>
    <row r="7958" spans="3:3" ht="15" customHeight="1">
      <c r="C7958" s="97" t="str">
        <f t="shared" si="126"/>
        <v/>
      </c>
    </row>
    <row r="7959" spans="3:3" ht="15" customHeight="1">
      <c r="C7959" s="97" t="str">
        <f t="shared" si="126"/>
        <v/>
      </c>
    </row>
    <row r="7960" spans="3:3" ht="15" customHeight="1">
      <c r="C7960" s="97" t="str">
        <f t="shared" si="126"/>
        <v/>
      </c>
    </row>
    <row r="7961" spans="3:3" ht="15" customHeight="1">
      <c r="C7961" s="97" t="str">
        <f t="shared" si="126"/>
        <v/>
      </c>
    </row>
    <row r="7962" spans="3:3" ht="15" customHeight="1">
      <c r="C7962" s="97" t="str">
        <f t="shared" si="126"/>
        <v/>
      </c>
    </row>
    <row r="7963" spans="3:3" ht="15" customHeight="1">
      <c r="C7963" s="97" t="str">
        <f t="shared" si="126"/>
        <v/>
      </c>
    </row>
    <row r="7964" spans="3:3" ht="15" customHeight="1">
      <c r="C7964" s="97" t="str">
        <f t="shared" si="126"/>
        <v/>
      </c>
    </row>
    <row r="7965" spans="3:3" ht="15" customHeight="1">
      <c r="C7965" s="97" t="str">
        <f t="shared" si="126"/>
        <v/>
      </c>
    </row>
    <row r="7966" spans="3:3" ht="15" customHeight="1">
      <c r="C7966" s="97" t="str">
        <f t="shared" si="126"/>
        <v/>
      </c>
    </row>
    <row r="7967" spans="3:3" ht="15" customHeight="1">
      <c r="C7967" s="97" t="str">
        <f t="shared" si="126"/>
        <v/>
      </c>
    </row>
    <row r="7968" spans="3:3" ht="15" customHeight="1">
      <c r="C7968" s="97" t="str">
        <f t="shared" si="126"/>
        <v/>
      </c>
    </row>
    <row r="7969" spans="3:3" ht="15" customHeight="1">
      <c r="C7969" s="97" t="str">
        <f t="shared" si="126"/>
        <v/>
      </c>
    </row>
    <row r="7970" spans="3:3" ht="15" customHeight="1">
      <c r="C7970" s="97" t="str">
        <f t="shared" si="126"/>
        <v/>
      </c>
    </row>
    <row r="7971" spans="3:3" ht="15" customHeight="1">
      <c r="C7971" s="97" t="str">
        <f t="shared" si="126"/>
        <v/>
      </c>
    </row>
    <row r="7972" spans="3:3" ht="15" customHeight="1">
      <c r="C7972" s="97" t="str">
        <f t="shared" si="126"/>
        <v/>
      </c>
    </row>
    <row r="7973" spans="3:3" ht="15" customHeight="1">
      <c r="C7973" s="97" t="str">
        <f t="shared" si="126"/>
        <v/>
      </c>
    </row>
    <row r="7974" spans="3:3" ht="15" customHeight="1">
      <c r="C7974" s="97" t="str">
        <f t="shared" si="126"/>
        <v/>
      </c>
    </row>
    <row r="7975" spans="3:3" ht="15" customHeight="1">
      <c r="C7975" s="97" t="str">
        <f t="shared" si="126"/>
        <v/>
      </c>
    </row>
    <row r="7976" spans="3:3" ht="15" customHeight="1">
      <c r="C7976" s="97" t="str">
        <f t="shared" si="126"/>
        <v/>
      </c>
    </row>
    <row r="7977" spans="3:3" ht="15" customHeight="1">
      <c r="C7977" s="97" t="str">
        <f t="shared" si="126"/>
        <v/>
      </c>
    </row>
    <row r="7978" spans="3:3" ht="15" customHeight="1">
      <c r="C7978" s="97" t="str">
        <f t="shared" si="126"/>
        <v/>
      </c>
    </row>
    <row r="7979" spans="3:3" ht="15" customHeight="1">
      <c r="C7979" s="97" t="str">
        <f t="shared" si="126"/>
        <v/>
      </c>
    </row>
    <row r="7980" spans="3:3" ht="15" customHeight="1">
      <c r="C7980" s="97" t="str">
        <f t="shared" si="126"/>
        <v/>
      </c>
    </row>
    <row r="7981" spans="3:3" ht="15" customHeight="1">
      <c r="C7981" s="97" t="str">
        <f t="shared" si="126"/>
        <v/>
      </c>
    </row>
    <row r="7982" spans="3:3" ht="15" customHeight="1">
      <c r="C7982" s="97" t="str">
        <f t="shared" si="126"/>
        <v/>
      </c>
    </row>
    <row r="7983" spans="3:3" ht="15" customHeight="1">
      <c r="C7983" s="97" t="str">
        <f t="shared" si="126"/>
        <v/>
      </c>
    </row>
    <row r="7984" spans="3:3" ht="15" customHeight="1">
      <c r="C7984" s="97" t="str">
        <f t="shared" si="126"/>
        <v/>
      </c>
    </row>
    <row r="7985" spans="3:3" ht="15" customHeight="1">
      <c r="C7985" s="97" t="str">
        <f t="shared" si="126"/>
        <v/>
      </c>
    </row>
    <row r="7986" spans="3:3" ht="15" customHeight="1">
      <c r="C7986" s="97" t="str">
        <f t="shared" si="126"/>
        <v/>
      </c>
    </row>
    <row r="7987" spans="3:3" ht="15" customHeight="1">
      <c r="C7987" s="97" t="str">
        <f t="shared" si="126"/>
        <v/>
      </c>
    </row>
    <row r="7988" spans="3:3" ht="15" customHeight="1">
      <c r="C7988" s="97" t="str">
        <f t="shared" si="126"/>
        <v/>
      </c>
    </row>
    <row r="7989" spans="3:3" ht="15" customHeight="1">
      <c r="C7989" s="97" t="str">
        <f t="shared" si="126"/>
        <v/>
      </c>
    </row>
    <row r="7990" spans="3:3" ht="15" customHeight="1">
      <c r="C7990" s="97" t="str">
        <f t="shared" si="126"/>
        <v/>
      </c>
    </row>
    <row r="7991" spans="3:3" ht="15" customHeight="1">
      <c r="C7991" s="97" t="str">
        <f t="shared" si="126"/>
        <v/>
      </c>
    </row>
    <row r="7992" spans="3:3" ht="15" customHeight="1">
      <c r="C7992" s="97" t="str">
        <f t="shared" si="126"/>
        <v/>
      </c>
    </row>
    <row r="7993" spans="3:3" ht="15" customHeight="1">
      <c r="C7993" s="97" t="str">
        <f t="shared" si="126"/>
        <v/>
      </c>
    </row>
    <row r="7994" spans="3:3" ht="15" customHeight="1">
      <c r="C7994" s="97" t="str">
        <f t="shared" si="126"/>
        <v/>
      </c>
    </row>
    <row r="7995" spans="3:3" ht="15" customHeight="1">
      <c r="C7995" s="97" t="str">
        <f t="shared" si="126"/>
        <v/>
      </c>
    </row>
    <row r="7996" spans="3:3" ht="15" customHeight="1">
      <c r="C7996" s="97" t="str">
        <f t="shared" si="126"/>
        <v/>
      </c>
    </row>
    <row r="7997" spans="3:3" ht="15" customHeight="1">
      <c r="C7997" s="97" t="str">
        <f t="shared" si="126"/>
        <v/>
      </c>
    </row>
    <row r="7998" spans="3:3" ht="15" customHeight="1">
      <c r="C7998" s="97" t="str">
        <f t="shared" si="126"/>
        <v/>
      </c>
    </row>
    <row r="7999" spans="3:3" ht="15" customHeight="1">
      <c r="C7999" s="97" t="str">
        <f t="shared" si="126"/>
        <v/>
      </c>
    </row>
    <row r="8000" spans="3:3" ht="15" customHeight="1">
      <c r="C8000" s="97" t="str">
        <f t="shared" si="126"/>
        <v/>
      </c>
    </row>
    <row r="8001" spans="3:3" ht="15" customHeight="1">
      <c r="C8001" s="97" t="str">
        <f t="shared" si="126"/>
        <v/>
      </c>
    </row>
    <row r="8002" spans="3:3" ht="15" customHeight="1">
      <c r="C8002" s="97" t="str">
        <f t="shared" si="126"/>
        <v/>
      </c>
    </row>
    <row r="8003" spans="3:3" ht="15" customHeight="1">
      <c r="C8003" s="97" t="str">
        <f t="shared" si="126"/>
        <v/>
      </c>
    </row>
    <row r="8004" spans="3:3" ht="15" customHeight="1">
      <c r="C8004" s="97" t="str">
        <f t="shared" si="126"/>
        <v/>
      </c>
    </row>
    <row r="8005" spans="3:3" ht="15" customHeight="1">
      <c r="C8005" s="97" t="str">
        <f t="shared" si="126"/>
        <v/>
      </c>
    </row>
    <row r="8006" spans="3:3" ht="15" customHeight="1">
      <c r="C8006" s="97" t="str">
        <f t="shared" si="126"/>
        <v/>
      </c>
    </row>
    <row r="8007" spans="3:3" ht="15" customHeight="1">
      <c r="C8007" s="97" t="str">
        <f t="shared" si="126"/>
        <v/>
      </c>
    </row>
    <row r="8008" spans="3:3" ht="15" customHeight="1">
      <c r="C8008" s="97" t="str">
        <f t="shared" si="126"/>
        <v/>
      </c>
    </row>
    <row r="8009" spans="3:3" ht="15" customHeight="1">
      <c r="C8009" s="97" t="str">
        <f t="shared" si="126"/>
        <v/>
      </c>
    </row>
    <row r="8010" spans="3:3" ht="15" customHeight="1">
      <c r="C8010" s="97" t="str">
        <f t="shared" si="126"/>
        <v/>
      </c>
    </row>
    <row r="8011" spans="3:3" ht="15" customHeight="1">
      <c r="C8011" s="97" t="str">
        <f t="shared" si="126"/>
        <v/>
      </c>
    </row>
    <row r="8012" spans="3:3" ht="15" customHeight="1">
      <c r="C8012" s="97" t="str">
        <f t="shared" si="126"/>
        <v/>
      </c>
    </row>
    <row r="8013" spans="3:3" ht="15" customHeight="1">
      <c r="C8013" s="97" t="str">
        <f t="shared" si="126"/>
        <v/>
      </c>
    </row>
    <row r="8014" spans="3:3" ht="15" customHeight="1">
      <c r="C8014" s="97" t="str">
        <f t="shared" si="126"/>
        <v/>
      </c>
    </row>
    <row r="8015" spans="3:3" ht="15" customHeight="1">
      <c r="C8015" s="97" t="str">
        <f t="shared" si="126"/>
        <v/>
      </c>
    </row>
    <row r="8016" spans="3:3" ht="15" customHeight="1">
      <c r="C8016" s="97" t="str">
        <f t="shared" si="126"/>
        <v/>
      </c>
    </row>
    <row r="8017" spans="3:3" ht="15" customHeight="1">
      <c r="C8017" s="97" t="str">
        <f t="shared" ref="C8017:C8080" si="127">IF(B8017&lt;&gt;"",TEXT(WEEKDAY(B8017),"dddd"),"")</f>
        <v/>
      </c>
    </row>
    <row r="8018" spans="3:3" ht="15" customHeight="1">
      <c r="C8018" s="97" t="str">
        <f t="shared" si="127"/>
        <v/>
      </c>
    </row>
    <row r="8019" spans="3:3" ht="15" customHeight="1">
      <c r="C8019" s="97" t="str">
        <f t="shared" si="127"/>
        <v/>
      </c>
    </row>
    <row r="8020" spans="3:3" ht="15" customHeight="1">
      <c r="C8020" s="97" t="str">
        <f t="shared" si="127"/>
        <v/>
      </c>
    </row>
    <row r="8021" spans="3:3" ht="15" customHeight="1">
      <c r="C8021" s="97" t="str">
        <f t="shared" si="127"/>
        <v/>
      </c>
    </row>
    <row r="8022" spans="3:3" ht="15" customHeight="1">
      <c r="C8022" s="97" t="str">
        <f t="shared" si="127"/>
        <v/>
      </c>
    </row>
    <row r="8023" spans="3:3" ht="15" customHeight="1">
      <c r="C8023" s="97" t="str">
        <f t="shared" si="127"/>
        <v/>
      </c>
    </row>
    <row r="8024" spans="3:3" ht="15" customHeight="1">
      <c r="C8024" s="97" t="str">
        <f t="shared" si="127"/>
        <v/>
      </c>
    </row>
    <row r="8025" spans="3:3" ht="15" customHeight="1">
      <c r="C8025" s="97" t="str">
        <f t="shared" si="127"/>
        <v/>
      </c>
    </row>
    <row r="8026" spans="3:3" ht="15" customHeight="1">
      <c r="C8026" s="97" t="str">
        <f t="shared" si="127"/>
        <v/>
      </c>
    </row>
    <row r="8027" spans="3:3" ht="15" customHeight="1">
      <c r="C8027" s="97" t="str">
        <f t="shared" si="127"/>
        <v/>
      </c>
    </row>
    <row r="8028" spans="3:3" ht="15" customHeight="1">
      <c r="C8028" s="97" t="str">
        <f t="shared" si="127"/>
        <v/>
      </c>
    </row>
    <row r="8029" spans="3:3" ht="15" customHeight="1">
      <c r="C8029" s="97" t="str">
        <f t="shared" si="127"/>
        <v/>
      </c>
    </row>
    <row r="8030" spans="3:3" ht="15" customHeight="1">
      <c r="C8030" s="97" t="str">
        <f t="shared" si="127"/>
        <v/>
      </c>
    </row>
    <row r="8031" spans="3:3" ht="15" customHeight="1">
      <c r="C8031" s="97" t="str">
        <f t="shared" si="127"/>
        <v/>
      </c>
    </row>
    <row r="8032" spans="3:3" ht="15" customHeight="1">
      <c r="C8032" s="97" t="str">
        <f t="shared" si="127"/>
        <v/>
      </c>
    </row>
    <row r="8033" spans="3:3" ht="15" customHeight="1">
      <c r="C8033" s="97" t="str">
        <f t="shared" si="127"/>
        <v/>
      </c>
    </row>
    <row r="8034" spans="3:3" ht="15" customHeight="1">
      <c r="C8034" s="97" t="str">
        <f t="shared" si="127"/>
        <v/>
      </c>
    </row>
    <row r="8035" spans="3:3" ht="15" customHeight="1">
      <c r="C8035" s="97" t="str">
        <f t="shared" si="127"/>
        <v/>
      </c>
    </row>
    <row r="8036" spans="3:3" ht="15" customHeight="1">
      <c r="C8036" s="97" t="str">
        <f t="shared" si="127"/>
        <v/>
      </c>
    </row>
    <row r="8037" spans="3:3" ht="15" customHeight="1">
      <c r="C8037" s="97" t="str">
        <f t="shared" si="127"/>
        <v/>
      </c>
    </row>
    <row r="8038" spans="3:3" ht="15" customHeight="1">
      <c r="C8038" s="97" t="str">
        <f t="shared" si="127"/>
        <v/>
      </c>
    </row>
    <row r="8039" spans="3:3" ht="15" customHeight="1">
      <c r="C8039" s="97" t="str">
        <f t="shared" si="127"/>
        <v/>
      </c>
    </row>
    <row r="8040" spans="3:3" ht="15" customHeight="1">
      <c r="C8040" s="97" t="str">
        <f t="shared" si="127"/>
        <v/>
      </c>
    </row>
    <row r="8041" spans="3:3" ht="15" customHeight="1">
      <c r="C8041" s="97" t="str">
        <f t="shared" si="127"/>
        <v/>
      </c>
    </row>
    <row r="8042" spans="3:3" ht="15" customHeight="1">
      <c r="C8042" s="97" t="str">
        <f t="shared" si="127"/>
        <v/>
      </c>
    </row>
    <row r="8043" spans="3:3" ht="15" customHeight="1">
      <c r="C8043" s="97" t="str">
        <f t="shared" si="127"/>
        <v/>
      </c>
    </row>
    <row r="8044" spans="3:3" ht="15" customHeight="1">
      <c r="C8044" s="97" t="str">
        <f t="shared" si="127"/>
        <v/>
      </c>
    </row>
    <row r="8045" spans="3:3" ht="15" customHeight="1">
      <c r="C8045" s="97" t="str">
        <f t="shared" si="127"/>
        <v/>
      </c>
    </row>
    <row r="8046" spans="3:3" ht="15" customHeight="1">
      <c r="C8046" s="97" t="str">
        <f t="shared" si="127"/>
        <v/>
      </c>
    </row>
    <row r="8047" spans="3:3" ht="15" customHeight="1">
      <c r="C8047" s="97" t="str">
        <f t="shared" si="127"/>
        <v/>
      </c>
    </row>
    <row r="8048" spans="3:3" ht="15" customHeight="1">
      <c r="C8048" s="97" t="str">
        <f t="shared" si="127"/>
        <v/>
      </c>
    </row>
    <row r="8049" spans="3:3" ht="15" customHeight="1">
      <c r="C8049" s="97" t="str">
        <f t="shared" si="127"/>
        <v/>
      </c>
    </row>
    <row r="8050" spans="3:3" ht="15" customHeight="1">
      <c r="C8050" s="97" t="str">
        <f t="shared" si="127"/>
        <v/>
      </c>
    </row>
    <row r="8051" spans="3:3" ht="15" customHeight="1">
      <c r="C8051" s="97" t="str">
        <f t="shared" si="127"/>
        <v/>
      </c>
    </row>
    <row r="8052" spans="3:3" ht="15" customHeight="1">
      <c r="C8052" s="97" t="str">
        <f t="shared" si="127"/>
        <v/>
      </c>
    </row>
    <row r="8053" spans="3:3" ht="15" customHeight="1">
      <c r="C8053" s="97" t="str">
        <f t="shared" si="127"/>
        <v/>
      </c>
    </row>
    <row r="8054" spans="3:3" ht="15" customHeight="1">
      <c r="C8054" s="97" t="str">
        <f t="shared" si="127"/>
        <v/>
      </c>
    </row>
    <row r="8055" spans="3:3" ht="15" customHeight="1">
      <c r="C8055" s="97" t="str">
        <f t="shared" si="127"/>
        <v/>
      </c>
    </row>
    <row r="8056" spans="3:3" ht="15" customHeight="1">
      <c r="C8056" s="97" t="str">
        <f t="shared" si="127"/>
        <v/>
      </c>
    </row>
    <row r="8057" spans="3:3" ht="15" customHeight="1">
      <c r="C8057" s="97" t="str">
        <f t="shared" si="127"/>
        <v/>
      </c>
    </row>
    <row r="8058" spans="3:3" ht="15" customHeight="1">
      <c r="C8058" s="97" t="str">
        <f t="shared" si="127"/>
        <v/>
      </c>
    </row>
    <row r="8059" spans="3:3" ht="15" customHeight="1">
      <c r="C8059" s="97" t="str">
        <f t="shared" si="127"/>
        <v/>
      </c>
    </row>
    <row r="8060" spans="3:3" ht="15" customHeight="1">
      <c r="C8060" s="97" t="str">
        <f t="shared" si="127"/>
        <v/>
      </c>
    </row>
    <row r="8061" spans="3:3" ht="15" customHeight="1">
      <c r="C8061" s="97" t="str">
        <f t="shared" si="127"/>
        <v/>
      </c>
    </row>
    <row r="8062" spans="3:3" ht="15" customHeight="1">
      <c r="C8062" s="97" t="str">
        <f t="shared" si="127"/>
        <v/>
      </c>
    </row>
    <row r="8063" spans="3:3" ht="15" customHeight="1">
      <c r="C8063" s="97" t="str">
        <f t="shared" si="127"/>
        <v/>
      </c>
    </row>
    <row r="8064" spans="3:3" ht="15" customHeight="1">
      <c r="C8064" s="97" t="str">
        <f t="shared" si="127"/>
        <v/>
      </c>
    </row>
    <row r="8065" spans="3:3" ht="15" customHeight="1">
      <c r="C8065" s="97" t="str">
        <f t="shared" si="127"/>
        <v/>
      </c>
    </row>
    <row r="8066" spans="3:3" ht="15" customHeight="1">
      <c r="C8066" s="97" t="str">
        <f t="shared" si="127"/>
        <v/>
      </c>
    </row>
    <row r="8067" spans="3:3" ht="15" customHeight="1">
      <c r="C8067" s="97" t="str">
        <f t="shared" si="127"/>
        <v/>
      </c>
    </row>
    <row r="8068" spans="3:3" ht="15" customHeight="1">
      <c r="C8068" s="97" t="str">
        <f t="shared" si="127"/>
        <v/>
      </c>
    </row>
    <row r="8069" spans="3:3" ht="15" customHeight="1">
      <c r="C8069" s="97" t="str">
        <f t="shared" si="127"/>
        <v/>
      </c>
    </row>
    <row r="8070" spans="3:3" ht="15" customHeight="1">
      <c r="C8070" s="97" t="str">
        <f t="shared" si="127"/>
        <v/>
      </c>
    </row>
    <row r="8071" spans="3:3" ht="15" customHeight="1">
      <c r="C8071" s="97" t="str">
        <f t="shared" si="127"/>
        <v/>
      </c>
    </row>
    <row r="8072" spans="3:3" ht="15" customHeight="1">
      <c r="C8072" s="97" t="str">
        <f t="shared" si="127"/>
        <v/>
      </c>
    </row>
    <row r="8073" spans="3:3" ht="15" customHeight="1">
      <c r="C8073" s="97" t="str">
        <f t="shared" si="127"/>
        <v/>
      </c>
    </row>
    <row r="8074" spans="3:3" ht="15" customHeight="1">
      <c r="C8074" s="97" t="str">
        <f t="shared" si="127"/>
        <v/>
      </c>
    </row>
    <row r="8075" spans="3:3" ht="15" customHeight="1">
      <c r="C8075" s="97" t="str">
        <f t="shared" si="127"/>
        <v/>
      </c>
    </row>
    <row r="8076" spans="3:3" ht="15" customHeight="1">
      <c r="C8076" s="97" t="str">
        <f t="shared" si="127"/>
        <v/>
      </c>
    </row>
    <row r="8077" spans="3:3" ht="15" customHeight="1">
      <c r="C8077" s="97" t="str">
        <f t="shared" si="127"/>
        <v/>
      </c>
    </row>
    <row r="8078" spans="3:3" ht="15" customHeight="1">
      <c r="C8078" s="97" t="str">
        <f t="shared" si="127"/>
        <v/>
      </c>
    </row>
    <row r="8079" spans="3:3" ht="15" customHeight="1">
      <c r="C8079" s="97" t="str">
        <f t="shared" si="127"/>
        <v/>
      </c>
    </row>
    <row r="8080" spans="3:3" ht="15" customHeight="1">
      <c r="C8080" s="97" t="str">
        <f t="shared" si="127"/>
        <v/>
      </c>
    </row>
    <row r="8081" spans="3:3" ht="15" customHeight="1">
      <c r="C8081" s="97" t="str">
        <f t="shared" ref="C8081:C8144" si="128">IF(B8081&lt;&gt;"",TEXT(WEEKDAY(B8081),"dddd"),"")</f>
        <v/>
      </c>
    </row>
    <row r="8082" spans="3:3" ht="15" customHeight="1">
      <c r="C8082" s="97" t="str">
        <f t="shared" si="128"/>
        <v/>
      </c>
    </row>
    <row r="8083" spans="3:3" ht="15" customHeight="1">
      <c r="C8083" s="97" t="str">
        <f t="shared" si="128"/>
        <v/>
      </c>
    </row>
    <row r="8084" spans="3:3" ht="15" customHeight="1">
      <c r="C8084" s="97" t="str">
        <f t="shared" si="128"/>
        <v/>
      </c>
    </row>
    <row r="8085" spans="3:3" ht="15" customHeight="1">
      <c r="C8085" s="97" t="str">
        <f t="shared" si="128"/>
        <v/>
      </c>
    </row>
    <row r="8086" spans="3:3" ht="15" customHeight="1">
      <c r="C8086" s="97" t="str">
        <f t="shared" si="128"/>
        <v/>
      </c>
    </row>
    <row r="8087" spans="3:3" ht="15" customHeight="1">
      <c r="C8087" s="97" t="str">
        <f t="shared" si="128"/>
        <v/>
      </c>
    </row>
    <row r="8088" spans="3:3" ht="15" customHeight="1">
      <c r="C8088" s="97" t="str">
        <f t="shared" si="128"/>
        <v/>
      </c>
    </row>
    <row r="8089" spans="3:3" ht="15" customHeight="1">
      <c r="C8089" s="97" t="str">
        <f t="shared" si="128"/>
        <v/>
      </c>
    </row>
    <row r="8090" spans="3:3" ht="15" customHeight="1">
      <c r="C8090" s="97" t="str">
        <f t="shared" si="128"/>
        <v/>
      </c>
    </row>
    <row r="8091" spans="3:3" ht="15" customHeight="1">
      <c r="C8091" s="97" t="str">
        <f t="shared" si="128"/>
        <v/>
      </c>
    </row>
    <row r="8092" spans="3:3" ht="15" customHeight="1">
      <c r="C8092" s="97" t="str">
        <f t="shared" si="128"/>
        <v/>
      </c>
    </row>
    <row r="8093" spans="3:3" ht="15" customHeight="1">
      <c r="C8093" s="97" t="str">
        <f t="shared" si="128"/>
        <v/>
      </c>
    </row>
    <row r="8094" spans="3:3" ht="15" customHeight="1">
      <c r="C8094" s="97" t="str">
        <f t="shared" si="128"/>
        <v/>
      </c>
    </row>
    <row r="8095" spans="3:3" ht="15" customHeight="1">
      <c r="C8095" s="97" t="str">
        <f t="shared" si="128"/>
        <v/>
      </c>
    </row>
    <row r="8096" spans="3:3" ht="15" customHeight="1">
      <c r="C8096" s="97" t="str">
        <f t="shared" si="128"/>
        <v/>
      </c>
    </row>
    <row r="8097" spans="3:3" ht="15" customHeight="1">
      <c r="C8097" s="97" t="str">
        <f t="shared" si="128"/>
        <v/>
      </c>
    </row>
    <row r="8098" spans="3:3" ht="15" customHeight="1">
      <c r="C8098" s="97" t="str">
        <f t="shared" si="128"/>
        <v/>
      </c>
    </row>
    <row r="8099" spans="3:3" ht="15" customHeight="1">
      <c r="C8099" s="97" t="str">
        <f t="shared" si="128"/>
        <v/>
      </c>
    </row>
    <row r="8100" spans="3:3" ht="15" customHeight="1">
      <c r="C8100" s="97" t="str">
        <f t="shared" si="128"/>
        <v/>
      </c>
    </row>
    <row r="8101" spans="3:3" ht="15" customHeight="1">
      <c r="C8101" s="97" t="str">
        <f t="shared" si="128"/>
        <v/>
      </c>
    </row>
    <row r="8102" spans="3:3" ht="15" customHeight="1">
      <c r="C8102" s="97" t="str">
        <f t="shared" si="128"/>
        <v/>
      </c>
    </row>
    <row r="8103" spans="3:3" ht="15" customHeight="1">
      <c r="C8103" s="97" t="str">
        <f t="shared" si="128"/>
        <v/>
      </c>
    </row>
    <row r="8104" spans="3:3" ht="15" customHeight="1">
      <c r="C8104" s="97" t="str">
        <f t="shared" si="128"/>
        <v/>
      </c>
    </row>
    <row r="8105" spans="3:3" ht="15" customHeight="1">
      <c r="C8105" s="97" t="str">
        <f t="shared" si="128"/>
        <v/>
      </c>
    </row>
    <row r="8106" spans="3:3" ht="15" customHeight="1">
      <c r="C8106" s="97" t="str">
        <f t="shared" si="128"/>
        <v/>
      </c>
    </row>
    <row r="8107" spans="3:3" ht="15" customHeight="1">
      <c r="C8107" s="97" t="str">
        <f t="shared" si="128"/>
        <v/>
      </c>
    </row>
    <row r="8108" spans="3:3" ht="15" customHeight="1">
      <c r="C8108" s="97" t="str">
        <f t="shared" si="128"/>
        <v/>
      </c>
    </row>
    <row r="8109" spans="3:3" ht="15" customHeight="1">
      <c r="C8109" s="97" t="str">
        <f t="shared" si="128"/>
        <v/>
      </c>
    </row>
    <row r="8110" spans="3:3" ht="15" customHeight="1">
      <c r="C8110" s="97" t="str">
        <f t="shared" si="128"/>
        <v/>
      </c>
    </row>
    <row r="8111" spans="3:3" ht="15" customHeight="1">
      <c r="C8111" s="97" t="str">
        <f t="shared" si="128"/>
        <v/>
      </c>
    </row>
    <row r="8112" spans="3:3" ht="15" customHeight="1">
      <c r="C8112" s="97" t="str">
        <f t="shared" si="128"/>
        <v/>
      </c>
    </row>
    <row r="8113" spans="3:3" ht="15" customHeight="1">
      <c r="C8113" s="97" t="str">
        <f t="shared" si="128"/>
        <v/>
      </c>
    </row>
    <row r="8114" spans="3:3" ht="15" customHeight="1">
      <c r="C8114" s="97" t="str">
        <f t="shared" si="128"/>
        <v/>
      </c>
    </row>
    <row r="8115" spans="3:3" ht="15" customHeight="1">
      <c r="C8115" s="97" t="str">
        <f t="shared" si="128"/>
        <v/>
      </c>
    </row>
    <row r="8116" spans="3:3" ht="15" customHeight="1">
      <c r="C8116" s="97" t="str">
        <f t="shared" si="128"/>
        <v/>
      </c>
    </row>
    <row r="8117" spans="3:3" ht="15" customHeight="1">
      <c r="C8117" s="97" t="str">
        <f t="shared" si="128"/>
        <v/>
      </c>
    </row>
    <row r="8118" spans="3:3" ht="15" customHeight="1">
      <c r="C8118" s="97" t="str">
        <f t="shared" si="128"/>
        <v/>
      </c>
    </row>
    <row r="8119" spans="3:3" ht="15" customHeight="1">
      <c r="C8119" s="97" t="str">
        <f t="shared" si="128"/>
        <v/>
      </c>
    </row>
    <row r="8120" spans="3:3" ht="15" customHeight="1">
      <c r="C8120" s="97" t="str">
        <f t="shared" si="128"/>
        <v/>
      </c>
    </row>
    <row r="8121" spans="3:3" ht="15" customHeight="1">
      <c r="C8121" s="97" t="str">
        <f t="shared" si="128"/>
        <v/>
      </c>
    </row>
    <row r="8122" spans="3:3" ht="15" customHeight="1">
      <c r="C8122" s="97" t="str">
        <f t="shared" si="128"/>
        <v/>
      </c>
    </row>
    <row r="8123" spans="3:3" ht="15" customHeight="1">
      <c r="C8123" s="97" t="str">
        <f t="shared" si="128"/>
        <v/>
      </c>
    </row>
    <row r="8124" spans="3:3" ht="15" customHeight="1">
      <c r="C8124" s="97" t="str">
        <f t="shared" si="128"/>
        <v/>
      </c>
    </row>
    <row r="8125" spans="3:3" ht="15" customHeight="1">
      <c r="C8125" s="97" t="str">
        <f t="shared" si="128"/>
        <v/>
      </c>
    </row>
    <row r="8126" spans="3:3" ht="15" customHeight="1">
      <c r="C8126" s="97" t="str">
        <f t="shared" si="128"/>
        <v/>
      </c>
    </row>
    <row r="8127" spans="3:3" ht="15" customHeight="1">
      <c r="C8127" s="97" t="str">
        <f t="shared" si="128"/>
        <v/>
      </c>
    </row>
    <row r="8128" spans="3:3" ht="15" customHeight="1">
      <c r="C8128" s="97" t="str">
        <f t="shared" si="128"/>
        <v/>
      </c>
    </row>
    <row r="8129" spans="3:3" ht="15" customHeight="1">
      <c r="C8129" s="97" t="str">
        <f t="shared" si="128"/>
        <v/>
      </c>
    </row>
    <row r="8130" spans="3:3" ht="15" customHeight="1">
      <c r="C8130" s="97" t="str">
        <f t="shared" si="128"/>
        <v/>
      </c>
    </row>
    <row r="8131" spans="3:3" ht="15" customHeight="1">
      <c r="C8131" s="97" t="str">
        <f t="shared" si="128"/>
        <v/>
      </c>
    </row>
    <row r="8132" spans="3:3" ht="15" customHeight="1">
      <c r="C8132" s="97" t="str">
        <f t="shared" si="128"/>
        <v/>
      </c>
    </row>
    <row r="8133" spans="3:3" ht="15" customHeight="1">
      <c r="C8133" s="97" t="str">
        <f t="shared" si="128"/>
        <v/>
      </c>
    </row>
    <row r="8134" spans="3:3" ht="15" customHeight="1">
      <c r="C8134" s="97" t="str">
        <f t="shared" si="128"/>
        <v/>
      </c>
    </row>
    <row r="8135" spans="3:3" ht="15" customHeight="1">
      <c r="C8135" s="97" t="str">
        <f t="shared" si="128"/>
        <v/>
      </c>
    </row>
    <row r="8136" spans="3:3" ht="15" customHeight="1">
      <c r="C8136" s="97" t="str">
        <f t="shared" si="128"/>
        <v/>
      </c>
    </row>
    <row r="8137" spans="3:3" ht="15" customHeight="1">
      <c r="C8137" s="97" t="str">
        <f t="shared" si="128"/>
        <v/>
      </c>
    </row>
    <row r="8138" spans="3:3" ht="15" customHeight="1">
      <c r="C8138" s="97" t="str">
        <f t="shared" si="128"/>
        <v/>
      </c>
    </row>
    <row r="8139" spans="3:3" ht="15" customHeight="1">
      <c r="C8139" s="97" t="str">
        <f t="shared" si="128"/>
        <v/>
      </c>
    </row>
    <row r="8140" spans="3:3" ht="15" customHeight="1">
      <c r="C8140" s="97" t="str">
        <f t="shared" si="128"/>
        <v/>
      </c>
    </row>
    <row r="8141" spans="3:3" ht="15" customHeight="1">
      <c r="C8141" s="97" t="str">
        <f t="shared" si="128"/>
        <v/>
      </c>
    </row>
    <row r="8142" spans="3:3" ht="15" customHeight="1">
      <c r="C8142" s="97" t="str">
        <f t="shared" si="128"/>
        <v/>
      </c>
    </row>
    <row r="8143" spans="3:3" ht="15" customHeight="1">
      <c r="C8143" s="97" t="str">
        <f t="shared" si="128"/>
        <v/>
      </c>
    </row>
    <row r="8144" spans="3:3" ht="15" customHeight="1">
      <c r="C8144" s="97" t="str">
        <f t="shared" si="128"/>
        <v/>
      </c>
    </row>
    <row r="8145" spans="3:3" ht="15" customHeight="1">
      <c r="C8145" s="97" t="str">
        <f t="shared" ref="C8145:C8208" si="129">IF(B8145&lt;&gt;"",TEXT(WEEKDAY(B8145),"dddd"),"")</f>
        <v/>
      </c>
    </row>
    <row r="8146" spans="3:3" ht="15" customHeight="1">
      <c r="C8146" s="97" t="str">
        <f t="shared" si="129"/>
        <v/>
      </c>
    </row>
    <row r="8147" spans="3:3" ht="15" customHeight="1">
      <c r="C8147" s="97" t="str">
        <f t="shared" si="129"/>
        <v/>
      </c>
    </row>
    <row r="8148" spans="3:3" ht="15" customHeight="1">
      <c r="C8148" s="97" t="str">
        <f t="shared" si="129"/>
        <v/>
      </c>
    </row>
    <row r="8149" spans="3:3" ht="15" customHeight="1">
      <c r="C8149" s="97" t="str">
        <f t="shared" si="129"/>
        <v/>
      </c>
    </row>
    <row r="8150" spans="3:3" ht="15" customHeight="1">
      <c r="C8150" s="97" t="str">
        <f t="shared" si="129"/>
        <v/>
      </c>
    </row>
    <row r="8151" spans="3:3" ht="15" customHeight="1">
      <c r="C8151" s="97" t="str">
        <f t="shared" si="129"/>
        <v/>
      </c>
    </row>
    <row r="8152" spans="3:3" ht="15" customHeight="1">
      <c r="C8152" s="97" t="str">
        <f t="shared" si="129"/>
        <v/>
      </c>
    </row>
    <row r="8153" spans="3:3" ht="15" customHeight="1">
      <c r="C8153" s="97" t="str">
        <f t="shared" si="129"/>
        <v/>
      </c>
    </row>
    <row r="8154" spans="3:3" ht="15" customHeight="1">
      <c r="C8154" s="97" t="str">
        <f t="shared" si="129"/>
        <v/>
      </c>
    </row>
    <row r="8155" spans="3:3" ht="15" customHeight="1">
      <c r="C8155" s="97" t="str">
        <f t="shared" si="129"/>
        <v/>
      </c>
    </row>
    <row r="8156" spans="3:3" ht="15" customHeight="1">
      <c r="C8156" s="97" t="str">
        <f t="shared" si="129"/>
        <v/>
      </c>
    </row>
    <row r="8157" spans="3:3" ht="15" customHeight="1">
      <c r="C8157" s="97" t="str">
        <f t="shared" si="129"/>
        <v/>
      </c>
    </row>
    <row r="8158" spans="3:3" ht="15" customHeight="1">
      <c r="C8158" s="97" t="str">
        <f t="shared" si="129"/>
        <v/>
      </c>
    </row>
    <row r="8159" spans="3:3" ht="15" customHeight="1">
      <c r="C8159" s="97" t="str">
        <f t="shared" si="129"/>
        <v/>
      </c>
    </row>
    <row r="8160" spans="3:3" ht="15" customHeight="1">
      <c r="C8160" s="97" t="str">
        <f t="shared" si="129"/>
        <v/>
      </c>
    </row>
    <row r="8161" spans="3:3" ht="15" customHeight="1">
      <c r="C8161" s="97" t="str">
        <f t="shared" si="129"/>
        <v/>
      </c>
    </row>
    <row r="8162" spans="3:3" ht="15" customHeight="1">
      <c r="C8162" s="97" t="str">
        <f t="shared" si="129"/>
        <v/>
      </c>
    </row>
    <row r="8163" spans="3:3" ht="15" customHeight="1">
      <c r="C8163" s="97" t="str">
        <f t="shared" si="129"/>
        <v/>
      </c>
    </row>
    <row r="8164" spans="3:3" ht="15" customHeight="1">
      <c r="C8164" s="97" t="str">
        <f t="shared" si="129"/>
        <v/>
      </c>
    </row>
    <row r="8165" spans="3:3" ht="15" customHeight="1">
      <c r="C8165" s="97" t="str">
        <f t="shared" si="129"/>
        <v/>
      </c>
    </row>
    <row r="8166" spans="3:3" ht="15" customHeight="1">
      <c r="C8166" s="97" t="str">
        <f t="shared" si="129"/>
        <v/>
      </c>
    </row>
    <row r="8167" spans="3:3" ht="15" customHeight="1">
      <c r="C8167" s="97" t="str">
        <f t="shared" si="129"/>
        <v/>
      </c>
    </row>
    <row r="8168" spans="3:3" ht="15" customHeight="1">
      <c r="C8168" s="97" t="str">
        <f t="shared" si="129"/>
        <v/>
      </c>
    </row>
    <row r="8169" spans="3:3" ht="15" customHeight="1">
      <c r="C8169" s="97" t="str">
        <f t="shared" si="129"/>
        <v/>
      </c>
    </row>
    <row r="8170" spans="3:3" ht="15" customHeight="1">
      <c r="C8170" s="97" t="str">
        <f t="shared" si="129"/>
        <v/>
      </c>
    </row>
    <row r="8171" spans="3:3" ht="15" customHeight="1">
      <c r="C8171" s="97" t="str">
        <f t="shared" si="129"/>
        <v/>
      </c>
    </row>
    <row r="8172" spans="3:3" ht="15" customHeight="1">
      <c r="C8172" s="97" t="str">
        <f t="shared" si="129"/>
        <v/>
      </c>
    </row>
    <row r="8173" spans="3:3" ht="15" customHeight="1">
      <c r="C8173" s="97" t="str">
        <f t="shared" si="129"/>
        <v/>
      </c>
    </row>
    <row r="8174" spans="3:3" ht="15" customHeight="1">
      <c r="C8174" s="97" t="str">
        <f t="shared" si="129"/>
        <v/>
      </c>
    </row>
    <row r="8175" spans="3:3" ht="15" customHeight="1">
      <c r="C8175" s="97" t="str">
        <f t="shared" si="129"/>
        <v/>
      </c>
    </row>
    <row r="8176" spans="3:3" ht="15" customHeight="1">
      <c r="C8176" s="97" t="str">
        <f t="shared" si="129"/>
        <v/>
      </c>
    </row>
    <row r="8177" spans="3:3" ht="15" customHeight="1">
      <c r="C8177" s="97" t="str">
        <f t="shared" si="129"/>
        <v/>
      </c>
    </row>
    <row r="8178" spans="3:3" ht="15" customHeight="1">
      <c r="C8178" s="97" t="str">
        <f t="shared" si="129"/>
        <v/>
      </c>
    </row>
    <row r="8179" spans="3:3" ht="15" customHeight="1">
      <c r="C8179" s="97" t="str">
        <f t="shared" si="129"/>
        <v/>
      </c>
    </row>
    <row r="8180" spans="3:3" ht="15" customHeight="1">
      <c r="C8180" s="97" t="str">
        <f t="shared" si="129"/>
        <v/>
      </c>
    </row>
    <row r="8181" spans="3:3" ht="15" customHeight="1">
      <c r="C8181" s="97" t="str">
        <f t="shared" si="129"/>
        <v/>
      </c>
    </row>
    <row r="8182" spans="3:3" ht="15" customHeight="1">
      <c r="C8182" s="97" t="str">
        <f t="shared" si="129"/>
        <v/>
      </c>
    </row>
    <row r="8183" spans="3:3" ht="15" customHeight="1">
      <c r="C8183" s="97" t="str">
        <f t="shared" si="129"/>
        <v/>
      </c>
    </row>
    <row r="8184" spans="3:3" ht="15" customHeight="1">
      <c r="C8184" s="97" t="str">
        <f t="shared" si="129"/>
        <v/>
      </c>
    </row>
    <row r="8185" spans="3:3" ht="15" customHeight="1">
      <c r="C8185" s="97" t="str">
        <f t="shared" si="129"/>
        <v/>
      </c>
    </row>
    <row r="8186" spans="3:3" ht="15" customHeight="1">
      <c r="C8186" s="97" t="str">
        <f t="shared" si="129"/>
        <v/>
      </c>
    </row>
    <row r="8187" spans="3:3" ht="15" customHeight="1">
      <c r="C8187" s="97" t="str">
        <f t="shared" si="129"/>
        <v/>
      </c>
    </row>
    <row r="8188" spans="3:3" ht="15" customHeight="1">
      <c r="C8188" s="97" t="str">
        <f t="shared" si="129"/>
        <v/>
      </c>
    </row>
    <row r="8189" spans="3:3" ht="15" customHeight="1">
      <c r="C8189" s="97" t="str">
        <f t="shared" si="129"/>
        <v/>
      </c>
    </row>
    <row r="8190" spans="3:3" ht="15" customHeight="1">
      <c r="C8190" s="97" t="str">
        <f t="shared" si="129"/>
        <v/>
      </c>
    </row>
    <row r="8191" spans="3:3" ht="15" customHeight="1">
      <c r="C8191" s="97" t="str">
        <f t="shared" si="129"/>
        <v/>
      </c>
    </row>
    <row r="8192" spans="3:3" ht="15" customHeight="1">
      <c r="C8192" s="97" t="str">
        <f t="shared" si="129"/>
        <v/>
      </c>
    </row>
    <row r="8193" spans="3:3" ht="15" customHeight="1">
      <c r="C8193" s="97" t="str">
        <f t="shared" si="129"/>
        <v/>
      </c>
    </row>
    <row r="8194" spans="3:3" ht="15" customHeight="1">
      <c r="C8194" s="97" t="str">
        <f t="shared" si="129"/>
        <v/>
      </c>
    </row>
    <row r="8195" spans="3:3" ht="15" customHeight="1">
      <c r="C8195" s="97" t="str">
        <f t="shared" si="129"/>
        <v/>
      </c>
    </row>
    <row r="8196" spans="3:3" ht="15" customHeight="1">
      <c r="C8196" s="97" t="str">
        <f t="shared" si="129"/>
        <v/>
      </c>
    </row>
    <row r="8197" spans="3:3" ht="15" customHeight="1">
      <c r="C8197" s="97" t="str">
        <f t="shared" si="129"/>
        <v/>
      </c>
    </row>
    <row r="8198" spans="3:3" ht="15" customHeight="1">
      <c r="C8198" s="97" t="str">
        <f t="shared" si="129"/>
        <v/>
      </c>
    </row>
    <row r="8199" spans="3:3" ht="15" customHeight="1">
      <c r="C8199" s="97" t="str">
        <f t="shared" si="129"/>
        <v/>
      </c>
    </row>
    <row r="8200" spans="3:3" ht="15" customHeight="1">
      <c r="C8200" s="97" t="str">
        <f t="shared" si="129"/>
        <v/>
      </c>
    </row>
    <row r="8201" spans="3:3" ht="15" customHeight="1">
      <c r="C8201" s="97" t="str">
        <f t="shared" si="129"/>
        <v/>
      </c>
    </row>
    <row r="8202" spans="3:3" ht="15" customHeight="1">
      <c r="C8202" s="97" t="str">
        <f t="shared" si="129"/>
        <v/>
      </c>
    </row>
    <row r="8203" spans="3:3" ht="15" customHeight="1">
      <c r="C8203" s="97" t="str">
        <f t="shared" si="129"/>
        <v/>
      </c>
    </row>
    <row r="8204" spans="3:3" ht="15" customHeight="1">
      <c r="C8204" s="97" t="str">
        <f t="shared" si="129"/>
        <v/>
      </c>
    </row>
    <row r="8205" spans="3:3" ht="15" customHeight="1">
      <c r="C8205" s="97" t="str">
        <f t="shared" si="129"/>
        <v/>
      </c>
    </row>
    <row r="8206" spans="3:3" ht="15" customHeight="1">
      <c r="C8206" s="97" t="str">
        <f t="shared" si="129"/>
        <v/>
      </c>
    </row>
    <row r="8207" spans="3:3" ht="15" customHeight="1">
      <c r="C8207" s="97" t="str">
        <f t="shared" si="129"/>
        <v/>
      </c>
    </row>
    <row r="8208" spans="3:3" ht="15" customHeight="1">
      <c r="C8208" s="97" t="str">
        <f t="shared" si="129"/>
        <v/>
      </c>
    </row>
    <row r="8209" spans="3:3" ht="15" customHeight="1">
      <c r="C8209" s="97" t="str">
        <f t="shared" ref="C8209:C8272" si="130">IF(B8209&lt;&gt;"",TEXT(WEEKDAY(B8209),"dddd"),"")</f>
        <v/>
      </c>
    </row>
    <row r="8210" spans="3:3" ht="15" customHeight="1">
      <c r="C8210" s="97" t="str">
        <f t="shared" si="130"/>
        <v/>
      </c>
    </row>
    <row r="8211" spans="3:3" ht="15" customHeight="1">
      <c r="C8211" s="97" t="str">
        <f t="shared" si="130"/>
        <v/>
      </c>
    </row>
    <row r="8212" spans="3:3" ht="15" customHeight="1">
      <c r="C8212" s="97" t="str">
        <f t="shared" si="130"/>
        <v/>
      </c>
    </row>
    <row r="8213" spans="3:3" ht="15" customHeight="1">
      <c r="C8213" s="97" t="str">
        <f t="shared" si="130"/>
        <v/>
      </c>
    </row>
    <row r="8214" spans="3:3" ht="15" customHeight="1">
      <c r="C8214" s="97" t="str">
        <f t="shared" si="130"/>
        <v/>
      </c>
    </row>
    <row r="8215" spans="3:3" ht="15" customHeight="1">
      <c r="C8215" s="97" t="str">
        <f t="shared" si="130"/>
        <v/>
      </c>
    </row>
    <row r="8216" spans="3:3" ht="15" customHeight="1">
      <c r="C8216" s="97" t="str">
        <f t="shared" si="130"/>
        <v/>
      </c>
    </row>
    <row r="8217" spans="3:3" ht="15" customHeight="1">
      <c r="C8217" s="97" t="str">
        <f t="shared" si="130"/>
        <v/>
      </c>
    </row>
    <row r="8218" spans="3:3" ht="15" customHeight="1">
      <c r="C8218" s="97" t="str">
        <f t="shared" si="130"/>
        <v/>
      </c>
    </row>
    <row r="8219" spans="3:3" ht="15" customHeight="1">
      <c r="C8219" s="97" t="str">
        <f t="shared" si="130"/>
        <v/>
      </c>
    </row>
    <row r="8220" spans="3:3" ht="15" customHeight="1">
      <c r="C8220" s="97" t="str">
        <f t="shared" si="130"/>
        <v/>
      </c>
    </row>
    <row r="8221" spans="3:3" ht="15" customHeight="1">
      <c r="C8221" s="97" t="str">
        <f t="shared" si="130"/>
        <v/>
      </c>
    </row>
    <row r="8222" spans="3:3" ht="15" customHeight="1">
      <c r="C8222" s="97" t="str">
        <f t="shared" si="130"/>
        <v/>
      </c>
    </row>
    <row r="8223" spans="3:3" ht="15" customHeight="1">
      <c r="C8223" s="97" t="str">
        <f t="shared" si="130"/>
        <v/>
      </c>
    </row>
    <row r="8224" spans="3:3" ht="15" customHeight="1">
      <c r="C8224" s="97" t="str">
        <f t="shared" si="130"/>
        <v/>
      </c>
    </row>
    <row r="8225" spans="3:3" ht="15" customHeight="1">
      <c r="C8225" s="97" t="str">
        <f t="shared" si="130"/>
        <v/>
      </c>
    </row>
    <row r="8226" spans="3:3" ht="15" customHeight="1">
      <c r="C8226" s="97" t="str">
        <f t="shared" si="130"/>
        <v/>
      </c>
    </row>
    <row r="8227" spans="3:3" ht="15" customHeight="1">
      <c r="C8227" s="97" t="str">
        <f t="shared" si="130"/>
        <v/>
      </c>
    </row>
    <row r="8228" spans="3:3" ht="15" customHeight="1">
      <c r="C8228" s="97" t="str">
        <f t="shared" si="130"/>
        <v/>
      </c>
    </row>
    <row r="8229" spans="3:3" ht="15" customHeight="1">
      <c r="C8229" s="97" t="str">
        <f t="shared" si="130"/>
        <v/>
      </c>
    </row>
    <row r="8230" spans="3:3" ht="15" customHeight="1">
      <c r="C8230" s="97" t="str">
        <f t="shared" si="130"/>
        <v/>
      </c>
    </row>
    <row r="8231" spans="3:3" ht="15" customHeight="1">
      <c r="C8231" s="97" t="str">
        <f t="shared" si="130"/>
        <v/>
      </c>
    </row>
    <row r="8232" spans="3:3" ht="15" customHeight="1">
      <c r="C8232" s="97" t="str">
        <f t="shared" si="130"/>
        <v/>
      </c>
    </row>
    <row r="8233" spans="3:3" ht="15" customHeight="1">
      <c r="C8233" s="97" t="str">
        <f t="shared" si="130"/>
        <v/>
      </c>
    </row>
    <row r="8234" spans="3:3" ht="15" customHeight="1">
      <c r="C8234" s="97" t="str">
        <f t="shared" si="130"/>
        <v/>
      </c>
    </row>
    <row r="8235" spans="3:3" ht="15" customHeight="1">
      <c r="C8235" s="97" t="str">
        <f t="shared" si="130"/>
        <v/>
      </c>
    </row>
    <row r="8236" spans="3:3" ht="15" customHeight="1">
      <c r="C8236" s="97" t="str">
        <f t="shared" si="130"/>
        <v/>
      </c>
    </row>
    <row r="8237" spans="3:3" ht="15" customHeight="1">
      <c r="C8237" s="97" t="str">
        <f t="shared" si="130"/>
        <v/>
      </c>
    </row>
    <row r="8238" spans="3:3" ht="15" customHeight="1">
      <c r="C8238" s="97" t="str">
        <f t="shared" si="130"/>
        <v/>
      </c>
    </row>
    <row r="8239" spans="3:3" ht="15" customHeight="1">
      <c r="C8239" s="97" t="str">
        <f t="shared" si="130"/>
        <v/>
      </c>
    </row>
    <row r="8240" spans="3:3" ht="15" customHeight="1">
      <c r="C8240" s="97" t="str">
        <f t="shared" si="130"/>
        <v/>
      </c>
    </row>
    <row r="8241" spans="3:3" ht="15" customHeight="1">
      <c r="C8241" s="97" t="str">
        <f t="shared" si="130"/>
        <v/>
      </c>
    </row>
    <row r="8242" spans="3:3" ht="15" customHeight="1">
      <c r="C8242" s="97" t="str">
        <f t="shared" si="130"/>
        <v/>
      </c>
    </row>
    <row r="8243" spans="3:3" ht="15" customHeight="1">
      <c r="C8243" s="97" t="str">
        <f t="shared" si="130"/>
        <v/>
      </c>
    </row>
    <row r="8244" spans="3:3" ht="15" customHeight="1">
      <c r="C8244" s="97" t="str">
        <f t="shared" si="130"/>
        <v/>
      </c>
    </row>
    <row r="8245" spans="3:3" ht="15" customHeight="1">
      <c r="C8245" s="97" t="str">
        <f t="shared" si="130"/>
        <v/>
      </c>
    </row>
    <row r="8246" spans="3:3" ht="15" customHeight="1">
      <c r="C8246" s="97" t="str">
        <f t="shared" si="130"/>
        <v/>
      </c>
    </row>
    <row r="8247" spans="3:3" ht="15" customHeight="1">
      <c r="C8247" s="97" t="str">
        <f t="shared" si="130"/>
        <v/>
      </c>
    </row>
    <row r="8248" spans="3:3" ht="15" customHeight="1">
      <c r="C8248" s="97" t="str">
        <f t="shared" si="130"/>
        <v/>
      </c>
    </row>
    <row r="8249" spans="3:3" ht="15" customHeight="1">
      <c r="C8249" s="97" t="str">
        <f t="shared" si="130"/>
        <v/>
      </c>
    </row>
    <row r="8250" spans="3:3" ht="15" customHeight="1">
      <c r="C8250" s="97" t="str">
        <f t="shared" si="130"/>
        <v/>
      </c>
    </row>
    <row r="8251" spans="3:3" ht="15" customHeight="1">
      <c r="C8251" s="97" t="str">
        <f t="shared" si="130"/>
        <v/>
      </c>
    </row>
    <row r="8252" spans="3:3" ht="15" customHeight="1">
      <c r="C8252" s="97" t="str">
        <f t="shared" si="130"/>
        <v/>
      </c>
    </row>
    <row r="8253" spans="3:3" ht="15" customHeight="1">
      <c r="C8253" s="97" t="str">
        <f t="shared" si="130"/>
        <v/>
      </c>
    </row>
    <row r="8254" spans="3:3" ht="15" customHeight="1">
      <c r="C8254" s="97" t="str">
        <f t="shared" si="130"/>
        <v/>
      </c>
    </row>
    <row r="8255" spans="3:3" ht="15" customHeight="1">
      <c r="C8255" s="97" t="str">
        <f t="shared" si="130"/>
        <v/>
      </c>
    </row>
    <row r="8256" spans="3:3" ht="15" customHeight="1">
      <c r="C8256" s="97" t="str">
        <f t="shared" si="130"/>
        <v/>
      </c>
    </row>
    <row r="8257" spans="3:3" ht="15" customHeight="1">
      <c r="C8257" s="97" t="str">
        <f t="shared" si="130"/>
        <v/>
      </c>
    </row>
    <row r="8258" spans="3:3" ht="15" customHeight="1">
      <c r="C8258" s="97" t="str">
        <f t="shared" si="130"/>
        <v/>
      </c>
    </row>
    <row r="8259" spans="3:3" ht="15" customHeight="1">
      <c r="C8259" s="97" t="str">
        <f t="shared" si="130"/>
        <v/>
      </c>
    </row>
    <row r="8260" spans="3:3" ht="15" customHeight="1">
      <c r="C8260" s="97" t="str">
        <f t="shared" si="130"/>
        <v/>
      </c>
    </row>
    <row r="8261" spans="3:3" ht="15" customHeight="1">
      <c r="C8261" s="97" t="str">
        <f t="shared" si="130"/>
        <v/>
      </c>
    </row>
    <row r="8262" spans="3:3" ht="15" customHeight="1">
      <c r="C8262" s="97" t="str">
        <f t="shared" si="130"/>
        <v/>
      </c>
    </row>
    <row r="8263" spans="3:3" ht="15" customHeight="1">
      <c r="C8263" s="97" t="str">
        <f t="shared" si="130"/>
        <v/>
      </c>
    </row>
    <row r="8264" spans="3:3" ht="15" customHeight="1">
      <c r="C8264" s="97" t="str">
        <f t="shared" si="130"/>
        <v/>
      </c>
    </row>
    <row r="8265" spans="3:3" ht="15" customHeight="1">
      <c r="C8265" s="97" t="str">
        <f t="shared" si="130"/>
        <v/>
      </c>
    </row>
    <row r="8266" spans="3:3" ht="15" customHeight="1">
      <c r="C8266" s="97" t="str">
        <f t="shared" si="130"/>
        <v/>
      </c>
    </row>
    <row r="8267" spans="3:3" ht="15" customHeight="1">
      <c r="C8267" s="97" t="str">
        <f t="shared" si="130"/>
        <v/>
      </c>
    </row>
    <row r="8268" spans="3:3" ht="15" customHeight="1">
      <c r="C8268" s="97" t="str">
        <f t="shared" si="130"/>
        <v/>
      </c>
    </row>
    <row r="8269" spans="3:3" ht="15" customHeight="1">
      <c r="C8269" s="97" t="str">
        <f t="shared" si="130"/>
        <v/>
      </c>
    </row>
    <row r="8270" spans="3:3" ht="15" customHeight="1">
      <c r="C8270" s="97" t="str">
        <f t="shared" si="130"/>
        <v/>
      </c>
    </row>
    <row r="8271" spans="3:3" ht="15" customHeight="1">
      <c r="C8271" s="97" t="str">
        <f t="shared" si="130"/>
        <v/>
      </c>
    </row>
    <row r="8272" spans="3:3" ht="15" customHeight="1">
      <c r="C8272" s="97" t="str">
        <f t="shared" si="130"/>
        <v/>
      </c>
    </row>
    <row r="8273" spans="3:3" ht="15" customHeight="1">
      <c r="C8273" s="97" t="str">
        <f t="shared" ref="C8273:C8336" si="131">IF(B8273&lt;&gt;"",TEXT(WEEKDAY(B8273),"dddd"),"")</f>
        <v/>
      </c>
    </row>
    <row r="8274" spans="3:3" ht="15" customHeight="1">
      <c r="C8274" s="97" t="str">
        <f t="shared" si="131"/>
        <v/>
      </c>
    </row>
    <row r="8275" spans="3:3" ht="15" customHeight="1">
      <c r="C8275" s="97" t="str">
        <f t="shared" si="131"/>
        <v/>
      </c>
    </row>
    <row r="8276" spans="3:3" ht="15" customHeight="1">
      <c r="C8276" s="97" t="str">
        <f t="shared" si="131"/>
        <v/>
      </c>
    </row>
    <row r="8277" spans="3:3" ht="15" customHeight="1">
      <c r="C8277" s="97" t="str">
        <f t="shared" si="131"/>
        <v/>
      </c>
    </row>
    <row r="8278" spans="3:3" ht="15" customHeight="1">
      <c r="C8278" s="97" t="str">
        <f t="shared" si="131"/>
        <v/>
      </c>
    </row>
    <row r="8279" spans="3:3" ht="15" customHeight="1">
      <c r="C8279" s="97" t="str">
        <f t="shared" si="131"/>
        <v/>
      </c>
    </row>
    <row r="8280" spans="3:3" ht="15" customHeight="1">
      <c r="C8280" s="97" t="str">
        <f t="shared" si="131"/>
        <v/>
      </c>
    </row>
    <row r="8281" spans="3:3" ht="15" customHeight="1">
      <c r="C8281" s="97" t="str">
        <f t="shared" si="131"/>
        <v/>
      </c>
    </row>
    <row r="8282" spans="3:3" ht="15" customHeight="1">
      <c r="C8282" s="97" t="str">
        <f t="shared" si="131"/>
        <v/>
      </c>
    </row>
    <row r="8283" spans="3:3" ht="15" customHeight="1">
      <c r="C8283" s="97" t="str">
        <f t="shared" si="131"/>
        <v/>
      </c>
    </row>
    <row r="8284" spans="3:3" ht="15" customHeight="1">
      <c r="C8284" s="97" t="str">
        <f t="shared" si="131"/>
        <v/>
      </c>
    </row>
    <row r="8285" spans="3:3" ht="15" customHeight="1">
      <c r="C8285" s="97" t="str">
        <f t="shared" si="131"/>
        <v/>
      </c>
    </row>
    <row r="8286" spans="3:3" ht="15" customHeight="1">
      <c r="C8286" s="97" t="str">
        <f t="shared" si="131"/>
        <v/>
      </c>
    </row>
    <row r="8287" spans="3:3" ht="15" customHeight="1">
      <c r="C8287" s="97" t="str">
        <f t="shared" si="131"/>
        <v/>
      </c>
    </row>
    <row r="8288" spans="3:3" ht="15" customHeight="1">
      <c r="C8288" s="97" t="str">
        <f t="shared" si="131"/>
        <v/>
      </c>
    </row>
    <row r="8289" spans="3:3" ht="15" customHeight="1">
      <c r="C8289" s="97" t="str">
        <f t="shared" si="131"/>
        <v/>
      </c>
    </row>
    <row r="8290" spans="3:3" ht="15" customHeight="1">
      <c r="C8290" s="97" t="str">
        <f t="shared" si="131"/>
        <v/>
      </c>
    </row>
    <row r="8291" spans="3:3" ht="15" customHeight="1">
      <c r="C8291" s="97" t="str">
        <f t="shared" si="131"/>
        <v/>
      </c>
    </row>
    <row r="8292" spans="3:3" ht="15" customHeight="1">
      <c r="C8292" s="97" t="str">
        <f t="shared" si="131"/>
        <v/>
      </c>
    </row>
    <row r="8293" spans="3:3" ht="15" customHeight="1">
      <c r="C8293" s="97" t="str">
        <f t="shared" si="131"/>
        <v/>
      </c>
    </row>
    <row r="8294" spans="3:3" ht="15" customHeight="1">
      <c r="C8294" s="97" t="str">
        <f t="shared" si="131"/>
        <v/>
      </c>
    </row>
    <row r="8295" spans="3:3" ht="15" customHeight="1">
      <c r="C8295" s="97" t="str">
        <f t="shared" si="131"/>
        <v/>
      </c>
    </row>
    <row r="8296" spans="3:3" ht="15" customHeight="1">
      <c r="C8296" s="97" t="str">
        <f t="shared" si="131"/>
        <v/>
      </c>
    </row>
    <row r="8297" spans="3:3" ht="15" customHeight="1">
      <c r="C8297" s="97" t="str">
        <f t="shared" si="131"/>
        <v/>
      </c>
    </row>
    <row r="8298" spans="3:3" ht="15" customHeight="1">
      <c r="C8298" s="97" t="str">
        <f t="shared" si="131"/>
        <v/>
      </c>
    </row>
    <row r="8299" spans="3:3" ht="15" customHeight="1">
      <c r="C8299" s="97" t="str">
        <f t="shared" si="131"/>
        <v/>
      </c>
    </row>
    <row r="8300" spans="3:3" ht="15" customHeight="1">
      <c r="C8300" s="97" t="str">
        <f t="shared" si="131"/>
        <v/>
      </c>
    </row>
    <row r="8301" spans="3:3" ht="15" customHeight="1">
      <c r="C8301" s="97" t="str">
        <f t="shared" si="131"/>
        <v/>
      </c>
    </row>
    <row r="8302" spans="3:3" ht="15" customHeight="1">
      <c r="C8302" s="97" t="str">
        <f t="shared" si="131"/>
        <v/>
      </c>
    </row>
    <row r="8303" spans="3:3" ht="15" customHeight="1">
      <c r="C8303" s="97" t="str">
        <f t="shared" si="131"/>
        <v/>
      </c>
    </row>
    <row r="8304" spans="3:3" ht="15" customHeight="1">
      <c r="C8304" s="97" t="str">
        <f t="shared" si="131"/>
        <v/>
      </c>
    </row>
    <row r="8305" spans="3:3" ht="15" customHeight="1">
      <c r="C8305" s="97" t="str">
        <f t="shared" si="131"/>
        <v/>
      </c>
    </row>
    <row r="8306" spans="3:3" ht="15" customHeight="1">
      <c r="C8306" s="97" t="str">
        <f t="shared" si="131"/>
        <v/>
      </c>
    </row>
    <row r="8307" spans="3:3" ht="15" customHeight="1">
      <c r="C8307" s="97" t="str">
        <f t="shared" si="131"/>
        <v/>
      </c>
    </row>
    <row r="8308" spans="3:3" ht="15" customHeight="1">
      <c r="C8308" s="97" t="str">
        <f t="shared" si="131"/>
        <v/>
      </c>
    </row>
    <row r="8309" spans="3:3" ht="15" customHeight="1">
      <c r="C8309" s="97" t="str">
        <f t="shared" si="131"/>
        <v/>
      </c>
    </row>
    <row r="8310" spans="3:3" ht="15" customHeight="1">
      <c r="C8310" s="97" t="str">
        <f t="shared" si="131"/>
        <v/>
      </c>
    </row>
    <row r="8311" spans="3:3" ht="15" customHeight="1">
      <c r="C8311" s="97" t="str">
        <f t="shared" si="131"/>
        <v/>
      </c>
    </row>
    <row r="8312" spans="3:3" ht="15" customHeight="1">
      <c r="C8312" s="97" t="str">
        <f t="shared" si="131"/>
        <v/>
      </c>
    </row>
    <row r="8313" spans="3:3" ht="15" customHeight="1">
      <c r="C8313" s="97" t="str">
        <f t="shared" si="131"/>
        <v/>
      </c>
    </row>
    <row r="8314" spans="3:3" ht="15" customHeight="1">
      <c r="C8314" s="97" t="str">
        <f t="shared" si="131"/>
        <v/>
      </c>
    </row>
    <row r="8315" spans="3:3" ht="15" customHeight="1">
      <c r="C8315" s="97" t="str">
        <f t="shared" si="131"/>
        <v/>
      </c>
    </row>
    <row r="8316" spans="3:3" ht="15" customHeight="1">
      <c r="C8316" s="97" t="str">
        <f t="shared" si="131"/>
        <v/>
      </c>
    </row>
    <row r="8317" spans="3:3" ht="15" customHeight="1">
      <c r="C8317" s="97" t="str">
        <f t="shared" si="131"/>
        <v/>
      </c>
    </row>
    <row r="8318" spans="3:3" ht="15" customHeight="1">
      <c r="C8318" s="97" t="str">
        <f t="shared" si="131"/>
        <v/>
      </c>
    </row>
    <row r="8319" spans="3:3" ht="15" customHeight="1">
      <c r="C8319" s="97" t="str">
        <f t="shared" si="131"/>
        <v/>
      </c>
    </row>
    <row r="8320" spans="3:3" ht="15" customHeight="1">
      <c r="C8320" s="97" t="str">
        <f t="shared" si="131"/>
        <v/>
      </c>
    </row>
    <row r="8321" spans="3:3" ht="15" customHeight="1">
      <c r="C8321" s="97" t="str">
        <f t="shared" si="131"/>
        <v/>
      </c>
    </row>
    <row r="8322" spans="3:3" ht="15" customHeight="1">
      <c r="C8322" s="97" t="str">
        <f t="shared" si="131"/>
        <v/>
      </c>
    </row>
    <row r="8323" spans="3:3" ht="15" customHeight="1">
      <c r="C8323" s="97" t="str">
        <f t="shared" si="131"/>
        <v/>
      </c>
    </row>
    <row r="8324" spans="3:3" ht="15" customHeight="1">
      <c r="C8324" s="97" t="str">
        <f t="shared" si="131"/>
        <v/>
      </c>
    </row>
    <row r="8325" spans="3:3" ht="15" customHeight="1">
      <c r="C8325" s="97" t="str">
        <f t="shared" si="131"/>
        <v/>
      </c>
    </row>
    <row r="8326" spans="3:3" ht="15" customHeight="1">
      <c r="C8326" s="97" t="str">
        <f t="shared" si="131"/>
        <v/>
      </c>
    </row>
    <row r="8327" spans="3:3" ht="15" customHeight="1">
      <c r="C8327" s="97" t="str">
        <f t="shared" si="131"/>
        <v/>
      </c>
    </row>
    <row r="8328" spans="3:3" ht="15" customHeight="1">
      <c r="C8328" s="97" t="str">
        <f t="shared" si="131"/>
        <v/>
      </c>
    </row>
    <row r="8329" spans="3:3" ht="15" customHeight="1">
      <c r="C8329" s="97" t="str">
        <f t="shared" si="131"/>
        <v/>
      </c>
    </row>
    <row r="8330" spans="3:3" ht="15" customHeight="1">
      <c r="C8330" s="97" t="str">
        <f t="shared" si="131"/>
        <v/>
      </c>
    </row>
    <row r="8331" spans="3:3" ht="15" customHeight="1">
      <c r="C8331" s="97" t="str">
        <f t="shared" si="131"/>
        <v/>
      </c>
    </row>
    <row r="8332" spans="3:3" ht="15" customHeight="1">
      <c r="C8332" s="97" t="str">
        <f t="shared" si="131"/>
        <v/>
      </c>
    </row>
    <row r="8333" spans="3:3" ht="15" customHeight="1">
      <c r="C8333" s="97" t="str">
        <f t="shared" si="131"/>
        <v/>
      </c>
    </row>
    <row r="8334" spans="3:3" ht="15" customHeight="1">
      <c r="C8334" s="97" t="str">
        <f t="shared" si="131"/>
        <v/>
      </c>
    </row>
    <row r="8335" spans="3:3" ht="15" customHeight="1">
      <c r="C8335" s="97" t="str">
        <f t="shared" si="131"/>
        <v/>
      </c>
    </row>
    <row r="8336" spans="3:3" ht="15" customHeight="1">
      <c r="C8336" s="97" t="str">
        <f t="shared" si="131"/>
        <v/>
      </c>
    </row>
    <row r="8337" spans="3:3" ht="15" customHeight="1">
      <c r="C8337" s="97" t="str">
        <f t="shared" ref="C8337:C8400" si="132">IF(B8337&lt;&gt;"",TEXT(WEEKDAY(B8337),"dddd"),"")</f>
        <v/>
      </c>
    </row>
    <row r="8338" spans="3:3" ht="15" customHeight="1">
      <c r="C8338" s="97" t="str">
        <f t="shared" si="132"/>
        <v/>
      </c>
    </row>
    <row r="8339" spans="3:3" ht="15" customHeight="1">
      <c r="C8339" s="97" t="str">
        <f t="shared" si="132"/>
        <v/>
      </c>
    </row>
    <row r="8340" spans="3:3" ht="15" customHeight="1">
      <c r="C8340" s="97" t="str">
        <f t="shared" si="132"/>
        <v/>
      </c>
    </row>
    <row r="8341" spans="3:3" ht="15" customHeight="1">
      <c r="C8341" s="97" t="str">
        <f t="shared" si="132"/>
        <v/>
      </c>
    </row>
    <row r="8342" spans="3:3" ht="15" customHeight="1">
      <c r="C8342" s="97" t="str">
        <f t="shared" si="132"/>
        <v/>
      </c>
    </row>
    <row r="8343" spans="3:3" ht="15" customHeight="1">
      <c r="C8343" s="97" t="str">
        <f t="shared" si="132"/>
        <v/>
      </c>
    </row>
    <row r="8344" spans="3:3" ht="15" customHeight="1">
      <c r="C8344" s="97" t="str">
        <f t="shared" si="132"/>
        <v/>
      </c>
    </row>
    <row r="8345" spans="3:3" ht="15" customHeight="1">
      <c r="C8345" s="97" t="str">
        <f t="shared" si="132"/>
        <v/>
      </c>
    </row>
    <row r="8346" spans="3:3" ht="15" customHeight="1">
      <c r="C8346" s="97" t="str">
        <f t="shared" si="132"/>
        <v/>
      </c>
    </row>
    <row r="8347" spans="3:3" ht="15" customHeight="1">
      <c r="C8347" s="97" t="str">
        <f t="shared" si="132"/>
        <v/>
      </c>
    </row>
    <row r="8348" spans="3:3" ht="15" customHeight="1">
      <c r="C8348" s="97" t="str">
        <f t="shared" si="132"/>
        <v/>
      </c>
    </row>
    <row r="8349" spans="3:3" ht="15" customHeight="1">
      <c r="C8349" s="97" t="str">
        <f t="shared" si="132"/>
        <v/>
      </c>
    </row>
    <row r="8350" spans="3:3" ht="15" customHeight="1">
      <c r="C8350" s="97" t="str">
        <f t="shared" si="132"/>
        <v/>
      </c>
    </row>
    <row r="8351" spans="3:3" ht="15" customHeight="1">
      <c r="C8351" s="97" t="str">
        <f t="shared" si="132"/>
        <v/>
      </c>
    </row>
    <row r="8352" spans="3:3" ht="15" customHeight="1">
      <c r="C8352" s="97" t="str">
        <f t="shared" si="132"/>
        <v/>
      </c>
    </row>
    <row r="8353" spans="3:3" ht="15" customHeight="1">
      <c r="C8353" s="97" t="str">
        <f t="shared" si="132"/>
        <v/>
      </c>
    </row>
    <row r="8354" spans="3:3" ht="15" customHeight="1">
      <c r="C8354" s="97" t="str">
        <f t="shared" si="132"/>
        <v/>
      </c>
    </row>
    <row r="8355" spans="3:3" ht="15" customHeight="1">
      <c r="C8355" s="97" t="str">
        <f t="shared" si="132"/>
        <v/>
      </c>
    </row>
    <row r="8356" spans="3:3" ht="15" customHeight="1">
      <c r="C8356" s="97" t="str">
        <f t="shared" si="132"/>
        <v/>
      </c>
    </row>
    <row r="8357" spans="3:3" ht="15" customHeight="1">
      <c r="C8357" s="97" t="str">
        <f t="shared" si="132"/>
        <v/>
      </c>
    </row>
    <row r="8358" spans="3:3" ht="15" customHeight="1">
      <c r="C8358" s="97" t="str">
        <f t="shared" si="132"/>
        <v/>
      </c>
    </row>
    <row r="8359" spans="3:3" ht="15" customHeight="1">
      <c r="C8359" s="97" t="str">
        <f t="shared" si="132"/>
        <v/>
      </c>
    </row>
    <row r="8360" spans="3:3" ht="15" customHeight="1">
      <c r="C8360" s="97" t="str">
        <f t="shared" si="132"/>
        <v/>
      </c>
    </row>
    <row r="8361" spans="3:3" ht="15" customHeight="1">
      <c r="C8361" s="97" t="str">
        <f t="shared" si="132"/>
        <v/>
      </c>
    </row>
    <row r="8362" spans="3:3" ht="15" customHeight="1">
      <c r="C8362" s="97" t="str">
        <f t="shared" si="132"/>
        <v/>
      </c>
    </row>
    <row r="8363" spans="3:3" ht="15" customHeight="1">
      <c r="C8363" s="97" t="str">
        <f t="shared" si="132"/>
        <v/>
      </c>
    </row>
    <row r="8364" spans="3:3" ht="15" customHeight="1">
      <c r="C8364" s="97" t="str">
        <f t="shared" si="132"/>
        <v/>
      </c>
    </row>
    <row r="8365" spans="3:3" ht="15" customHeight="1">
      <c r="C8365" s="97" t="str">
        <f t="shared" si="132"/>
        <v/>
      </c>
    </row>
    <row r="8366" spans="3:3" ht="15" customHeight="1">
      <c r="C8366" s="97" t="str">
        <f t="shared" si="132"/>
        <v/>
      </c>
    </row>
    <row r="8367" spans="3:3" ht="15" customHeight="1">
      <c r="C8367" s="97" t="str">
        <f t="shared" si="132"/>
        <v/>
      </c>
    </row>
    <row r="8368" spans="3:3" ht="15" customHeight="1">
      <c r="C8368" s="97" t="str">
        <f t="shared" si="132"/>
        <v/>
      </c>
    </row>
    <row r="8369" spans="3:3" ht="15" customHeight="1">
      <c r="C8369" s="97" t="str">
        <f t="shared" si="132"/>
        <v/>
      </c>
    </row>
    <row r="8370" spans="3:3" ht="15" customHeight="1">
      <c r="C8370" s="97" t="str">
        <f t="shared" si="132"/>
        <v/>
      </c>
    </row>
    <row r="8371" spans="3:3" ht="15" customHeight="1">
      <c r="C8371" s="97" t="str">
        <f t="shared" si="132"/>
        <v/>
      </c>
    </row>
    <row r="8372" spans="3:3" ht="15" customHeight="1">
      <c r="C8372" s="97" t="str">
        <f t="shared" si="132"/>
        <v/>
      </c>
    </row>
    <row r="8373" spans="3:3" ht="15" customHeight="1">
      <c r="C8373" s="97" t="str">
        <f t="shared" si="132"/>
        <v/>
      </c>
    </row>
    <row r="8374" spans="3:3" ht="15" customHeight="1">
      <c r="C8374" s="97" t="str">
        <f t="shared" si="132"/>
        <v/>
      </c>
    </row>
    <row r="8375" spans="3:3" ht="15" customHeight="1">
      <c r="C8375" s="97" t="str">
        <f t="shared" si="132"/>
        <v/>
      </c>
    </row>
    <row r="8376" spans="3:3" ht="15" customHeight="1">
      <c r="C8376" s="97" t="str">
        <f t="shared" si="132"/>
        <v/>
      </c>
    </row>
    <row r="8377" spans="3:3" ht="15" customHeight="1">
      <c r="C8377" s="97" t="str">
        <f t="shared" si="132"/>
        <v/>
      </c>
    </row>
    <row r="8378" spans="3:3" ht="15" customHeight="1">
      <c r="C8378" s="97" t="str">
        <f t="shared" si="132"/>
        <v/>
      </c>
    </row>
    <row r="8379" spans="3:3" ht="15" customHeight="1">
      <c r="C8379" s="97" t="str">
        <f t="shared" si="132"/>
        <v/>
      </c>
    </row>
    <row r="8380" spans="3:3" ht="15" customHeight="1">
      <c r="C8380" s="97" t="str">
        <f t="shared" si="132"/>
        <v/>
      </c>
    </row>
    <row r="8381" spans="3:3" ht="15" customHeight="1">
      <c r="C8381" s="97" t="str">
        <f t="shared" si="132"/>
        <v/>
      </c>
    </row>
    <row r="8382" spans="3:3" ht="15" customHeight="1">
      <c r="C8382" s="97" t="str">
        <f t="shared" si="132"/>
        <v/>
      </c>
    </row>
    <row r="8383" spans="3:3" ht="15" customHeight="1">
      <c r="C8383" s="97" t="str">
        <f t="shared" si="132"/>
        <v/>
      </c>
    </row>
    <row r="8384" spans="3:3" ht="15" customHeight="1">
      <c r="C8384" s="97" t="str">
        <f t="shared" si="132"/>
        <v/>
      </c>
    </row>
    <row r="8385" spans="3:3" ht="15" customHeight="1">
      <c r="C8385" s="97" t="str">
        <f t="shared" si="132"/>
        <v/>
      </c>
    </row>
    <row r="8386" spans="3:3" ht="15" customHeight="1">
      <c r="C8386" s="97" t="str">
        <f t="shared" si="132"/>
        <v/>
      </c>
    </row>
    <row r="8387" spans="3:3" ht="15" customHeight="1">
      <c r="C8387" s="97" t="str">
        <f t="shared" si="132"/>
        <v/>
      </c>
    </row>
    <row r="8388" spans="3:3" ht="15" customHeight="1">
      <c r="C8388" s="97" t="str">
        <f t="shared" si="132"/>
        <v/>
      </c>
    </row>
    <row r="8389" spans="3:3" ht="15" customHeight="1">
      <c r="C8389" s="97" t="str">
        <f t="shared" si="132"/>
        <v/>
      </c>
    </row>
    <row r="8390" spans="3:3" ht="15" customHeight="1">
      <c r="C8390" s="97" t="str">
        <f t="shared" si="132"/>
        <v/>
      </c>
    </row>
    <row r="8391" spans="3:3" ht="15" customHeight="1">
      <c r="C8391" s="97" t="str">
        <f t="shared" si="132"/>
        <v/>
      </c>
    </row>
    <row r="8392" spans="3:3" ht="15" customHeight="1">
      <c r="C8392" s="97" t="str">
        <f t="shared" si="132"/>
        <v/>
      </c>
    </row>
    <row r="8393" spans="3:3" ht="15" customHeight="1">
      <c r="C8393" s="97" t="str">
        <f t="shared" si="132"/>
        <v/>
      </c>
    </row>
    <row r="8394" spans="3:3" ht="15" customHeight="1">
      <c r="C8394" s="97" t="str">
        <f t="shared" si="132"/>
        <v/>
      </c>
    </row>
    <row r="8395" spans="3:3" ht="15" customHeight="1">
      <c r="C8395" s="97" t="str">
        <f t="shared" si="132"/>
        <v/>
      </c>
    </row>
    <row r="8396" spans="3:3" ht="15" customHeight="1">
      <c r="C8396" s="97" t="str">
        <f t="shared" si="132"/>
        <v/>
      </c>
    </row>
    <row r="8397" spans="3:3" ht="15" customHeight="1">
      <c r="C8397" s="97" t="str">
        <f t="shared" si="132"/>
        <v/>
      </c>
    </row>
    <row r="8398" spans="3:3" ht="15" customHeight="1">
      <c r="C8398" s="97" t="str">
        <f t="shared" si="132"/>
        <v/>
      </c>
    </row>
    <row r="8399" spans="3:3" ht="15" customHeight="1">
      <c r="C8399" s="97" t="str">
        <f t="shared" si="132"/>
        <v/>
      </c>
    </row>
    <row r="8400" spans="3:3" ht="15" customHeight="1">
      <c r="C8400" s="97" t="str">
        <f t="shared" si="132"/>
        <v/>
      </c>
    </row>
    <row r="8401" spans="3:3" ht="15" customHeight="1">
      <c r="C8401" s="97" t="str">
        <f t="shared" ref="C8401:C8464" si="133">IF(B8401&lt;&gt;"",TEXT(WEEKDAY(B8401),"dddd"),"")</f>
        <v/>
      </c>
    </row>
    <row r="8402" spans="3:3" ht="15" customHeight="1">
      <c r="C8402" s="97" t="str">
        <f t="shared" si="133"/>
        <v/>
      </c>
    </row>
    <row r="8403" spans="3:3" ht="15" customHeight="1">
      <c r="C8403" s="97" t="str">
        <f t="shared" si="133"/>
        <v/>
      </c>
    </row>
    <row r="8404" spans="3:3" ht="15" customHeight="1">
      <c r="C8404" s="97" t="str">
        <f t="shared" si="133"/>
        <v/>
      </c>
    </row>
    <row r="8405" spans="3:3" ht="15" customHeight="1">
      <c r="C8405" s="97" t="str">
        <f t="shared" si="133"/>
        <v/>
      </c>
    </row>
    <row r="8406" spans="3:3" ht="15" customHeight="1">
      <c r="C8406" s="97" t="str">
        <f t="shared" si="133"/>
        <v/>
      </c>
    </row>
    <row r="8407" spans="3:3" ht="15" customHeight="1">
      <c r="C8407" s="97" t="str">
        <f t="shared" si="133"/>
        <v/>
      </c>
    </row>
    <row r="8408" spans="3:3" ht="15" customHeight="1">
      <c r="C8408" s="97" t="str">
        <f t="shared" si="133"/>
        <v/>
      </c>
    </row>
    <row r="8409" spans="3:3" ht="15" customHeight="1">
      <c r="C8409" s="97" t="str">
        <f t="shared" si="133"/>
        <v/>
      </c>
    </row>
    <row r="8410" spans="3:3" ht="15" customHeight="1">
      <c r="C8410" s="97" t="str">
        <f t="shared" si="133"/>
        <v/>
      </c>
    </row>
    <row r="8411" spans="3:3" ht="15" customHeight="1">
      <c r="C8411" s="97" t="str">
        <f t="shared" si="133"/>
        <v/>
      </c>
    </row>
    <row r="8412" spans="3:3" ht="15" customHeight="1">
      <c r="C8412" s="97" t="str">
        <f t="shared" si="133"/>
        <v/>
      </c>
    </row>
    <row r="8413" spans="3:3" ht="15" customHeight="1">
      <c r="C8413" s="97" t="str">
        <f t="shared" si="133"/>
        <v/>
      </c>
    </row>
    <row r="8414" spans="3:3" ht="15" customHeight="1">
      <c r="C8414" s="97" t="str">
        <f t="shared" si="133"/>
        <v/>
      </c>
    </row>
    <row r="8415" spans="3:3" ht="15" customHeight="1">
      <c r="C8415" s="97" t="str">
        <f t="shared" si="133"/>
        <v/>
      </c>
    </row>
    <row r="8416" spans="3:3" ht="15" customHeight="1">
      <c r="C8416" s="97" t="str">
        <f t="shared" si="133"/>
        <v/>
      </c>
    </row>
    <row r="8417" spans="3:3" ht="15" customHeight="1">
      <c r="C8417" s="97" t="str">
        <f t="shared" si="133"/>
        <v/>
      </c>
    </row>
    <row r="8418" spans="3:3" ht="15" customHeight="1">
      <c r="C8418" s="97" t="str">
        <f t="shared" si="133"/>
        <v/>
      </c>
    </row>
    <row r="8419" spans="3:3" ht="15" customHeight="1">
      <c r="C8419" s="97" t="str">
        <f t="shared" si="133"/>
        <v/>
      </c>
    </row>
    <row r="8420" spans="3:3" ht="15" customHeight="1">
      <c r="C8420" s="97" t="str">
        <f t="shared" si="133"/>
        <v/>
      </c>
    </row>
    <row r="8421" spans="3:3" ht="15" customHeight="1">
      <c r="C8421" s="97" t="str">
        <f t="shared" si="133"/>
        <v/>
      </c>
    </row>
    <row r="8422" spans="3:3" ht="15" customHeight="1">
      <c r="C8422" s="97" t="str">
        <f t="shared" si="133"/>
        <v/>
      </c>
    </row>
    <row r="8423" spans="3:3" ht="15" customHeight="1">
      <c r="C8423" s="97" t="str">
        <f t="shared" si="133"/>
        <v/>
      </c>
    </row>
    <row r="8424" spans="3:3" ht="15" customHeight="1">
      <c r="C8424" s="97" t="str">
        <f t="shared" si="133"/>
        <v/>
      </c>
    </row>
    <row r="8425" spans="3:3" ht="15" customHeight="1">
      <c r="C8425" s="97" t="str">
        <f t="shared" si="133"/>
        <v/>
      </c>
    </row>
    <row r="8426" spans="3:3" ht="15" customHeight="1">
      <c r="C8426" s="97" t="str">
        <f t="shared" si="133"/>
        <v/>
      </c>
    </row>
    <row r="8427" spans="3:3" ht="15" customHeight="1">
      <c r="C8427" s="97" t="str">
        <f t="shared" si="133"/>
        <v/>
      </c>
    </row>
    <row r="8428" spans="3:3" ht="15" customHeight="1">
      <c r="C8428" s="97" t="str">
        <f t="shared" si="133"/>
        <v/>
      </c>
    </row>
    <row r="8429" spans="3:3" ht="15" customHeight="1">
      <c r="C8429" s="97" t="str">
        <f t="shared" si="133"/>
        <v/>
      </c>
    </row>
    <row r="8430" spans="3:3" ht="15" customHeight="1">
      <c r="C8430" s="97" t="str">
        <f t="shared" si="133"/>
        <v/>
      </c>
    </row>
    <row r="8431" spans="3:3" ht="15" customHeight="1">
      <c r="C8431" s="97" t="str">
        <f t="shared" si="133"/>
        <v/>
      </c>
    </row>
    <row r="8432" spans="3:3" ht="15" customHeight="1">
      <c r="C8432" s="97" t="str">
        <f t="shared" si="133"/>
        <v/>
      </c>
    </row>
    <row r="8433" spans="3:3" ht="15" customHeight="1">
      <c r="C8433" s="97" t="str">
        <f t="shared" si="133"/>
        <v/>
      </c>
    </row>
    <row r="8434" spans="3:3" ht="15" customHeight="1">
      <c r="C8434" s="97" t="str">
        <f t="shared" si="133"/>
        <v/>
      </c>
    </row>
    <row r="8435" spans="3:3" ht="15" customHeight="1">
      <c r="C8435" s="97" t="str">
        <f t="shared" si="133"/>
        <v/>
      </c>
    </row>
    <row r="8436" spans="3:3" ht="15" customHeight="1">
      <c r="C8436" s="97" t="str">
        <f t="shared" si="133"/>
        <v/>
      </c>
    </row>
    <row r="8437" spans="3:3" ht="15" customHeight="1">
      <c r="C8437" s="97" t="str">
        <f t="shared" si="133"/>
        <v/>
      </c>
    </row>
    <row r="8438" spans="3:3" ht="15" customHeight="1">
      <c r="C8438" s="97" t="str">
        <f t="shared" si="133"/>
        <v/>
      </c>
    </row>
    <row r="8439" spans="3:3" ht="15" customHeight="1">
      <c r="C8439" s="97" t="str">
        <f t="shared" si="133"/>
        <v/>
      </c>
    </row>
    <row r="8440" spans="3:3" ht="15" customHeight="1">
      <c r="C8440" s="97" t="str">
        <f t="shared" si="133"/>
        <v/>
      </c>
    </row>
    <row r="8441" spans="3:3" ht="15" customHeight="1">
      <c r="C8441" s="97" t="str">
        <f t="shared" si="133"/>
        <v/>
      </c>
    </row>
    <row r="8442" spans="3:3" ht="15" customHeight="1">
      <c r="C8442" s="97" t="str">
        <f t="shared" si="133"/>
        <v/>
      </c>
    </row>
    <row r="8443" spans="3:3" ht="15" customHeight="1">
      <c r="C8443" s="97" t="str">
        <f t="shared" si="133"/>
        <v/>
      </c>
    </row>
    <row r="8444" spans="3:3" ht="15" customHeight="1">
      <c r="C8444" s="97" t="str">
        <f t="shared" si="133"/>
        <v/>
      </c>
    </row>
    <row r="8445" spans="3:3" ht="15" customHeight="1">
      <c r="C8445" s="97" t="str">
        <f t="shared" si="133"/>
        <v/>
      </c>
    </row>
    <row r="8446" spans="3:3" ht="15" customHeight="1">
      <c r="C8446" s="97" t="str">
        <f t="shared" si="133"/>
        <v/>
      </c>
    </row>
    <row r="8447" spans="3:3" ht="15" customHeight="1">
      <c r="C8447" s="97" t="str">
        <f t="shared" si="133"/>
        <v/>
      </c>
    </row>
    <row r="8448" spans="3:3" ht="15" customHeight="1">
      <c r="C8448" s="97" t="str">
        <f t="shared" si="133"/>
        <v/>
      </c>
    </row>
    <row r="8449" spans="3:3" ht="15" customHeight="1">
      <c r="C8449" s="97" t="str">
        <f t="shared" si="133"/>
        <v/>
      </c>
    </row>
    <row r="8450" spans="3:3" ht="15" customHeight="1">
      <c r="C8450" s="97" t="str">
        <f t="shared" si="133"/>
        <v/>
      </c>
    </row>
    <row r="8451" spans="3:3" ht="15" customHeight="1">
      <c r="C8451" s="97" t="str">
        <f t="shared" si="133"/>
        <v/>
      </c>
    </row>
    <row r="8452" spans="3:3" ht="15" customHeight="1">
      <c r="C8452" s="97" t="str">
        <f t="shared" si="133"/>
        <v/>
      </c>
    </row>
    <row r="8453" spans="3:3" ht="15" customHeight="1">
      <c r="C8453" s="97" t="str">
        <f t="shared" si="133"/>
        <v/>
      </c>
    </row>
    <row r="8454" spans="3:3" ht="15" customHeight="1">
      <c r="C8454" s="97" t="str">
        <f t="shared" si="133"/>
        <v/>
      </c>
    </row>
    <row r="8455" spans="3:3" ht="15" customHeight="1">
      <c r="C8455" s="97" t="str">
        <f t="shared" si="133"/>
        <v/>
      </c>
    </row>
    <row r="8456" spans="3:3" ht="15" customHeight="1">
      <c r="C8456" s="97" t="str">
        <f t="shared" si="133"/>
        <v/>
      </c>
    </row>
    <row r="8457" spans="3:3" ht="15" customHeight="1">
      <c r="C8457" s="97" t="str">
        <f t="shared" si="133"/>
        <v/>
      </c>
    </row>
    <row r="8458" spans="3:3" ht="15" customHeight="1">
      <c r="C8458" s="97" t="str">
        <f t="shared" si="133"/>
        <v/>
      </c>
    </row>
    <row r="8459" spans="3:3" ht="15" customHeight="1">
      <c r="C8459" s="97" t="str">
        <f t="shared" si="133"/>
        <v/>
      </c>
    </row>
    <row r="8460" spans="3:3" ht="15" customHeight="1">
      <c r="C8460" s="97" t="str">
        <f t="shared" si="133"/>
        <v/>
      </c>
    </row>
    <row r="8461" spans="3:3" ht="15" customHeight="1">
      <c r="C8461" s="97" t="str">
        <f t="shared" si="133"/>
        <v/>
      </c>
    </row>
    <row r="8462" spans="3:3" ht="15" customHeight="1">
      <c r="C8462" s="97" t="str">
        <f t="shared" si="133"/>
        <v/>
      </c>
    </row>
    <row r="8463" spans="3:3" ht="15" customHeight="1">
      <c r="C8463" s="97" t="str">
        <f t="shared" si="133"/>
        <v/>
      </c>
    </row>
    <row r="8464" spans="3:3" ht="15" customHeight="1">
      <c r="C8464" s="97" t="str">
        <f t="shared" si="133"/>
        <v/>
      </c>
    </row>
    <row r="8465" spans="3:3" ht="15" customHeight="1">
      <c r="C8465" s="97" t="str">
        <f t="shared" ref="C8465:C8528" si="134">IF(B8465&lt;&gt;"",TEXT(WEEKDAY(B8465),"dddd"),"")</f>
        <v/>
      </c>
    </row>
    <row r="8466" spans="3:3" ht="15" customHeight="1">
      <c r="C8466" s="97" t="str">
        <f t="shared" si="134"/>
        <v/>
      </c>
    </row>
    <row r="8467" spans="3:3" ht="15" customHeight="1">
      <c r="C8467" s="97" t="str">
        <f t="shared" si="134"/>
        <v/>
      </c>
    </row>
    <row r="8468" spans="3:3" ht="15" customHeight="1">
      <c r="C8468" s="97" t="str">
        <f t="shared" si="134"/>
        <v/>
      </c>
    </row>
    <row r="8469" spans="3:3" ht="15" customHeight="1">
      <c r="C8469" s="97" t="str">
        <f t="shared" si="134"/>
        <v/>
      </c>
    </row>
    <row r="8470" spans="3:3" ht="15" customHeight="1">
      <c r="C8470" s="97" t="str">
        <f t="shared" si="134"/>
        <v/>
      </c>
    </row>
    <row r="8471" spans="3:3" ht="15" customHeight="1">
      <c r="C8471" s="97" t="str">
        <f t="shared" si="134"/>
        <v/>
      </c>
    </row>
    <row r="8472" spans="3:3" ht="15" customHeight="1">
      <c r="C8472" s="97" t="str">
        <f t="shared" si="134"/>
        <v/>
      </c>
    </row>
    <row r="8473" spans="3:3" ht="15" customHeight="1">
      <c r="C8473" s="97" t="str">
        <f t="shared" si="134"/>
        <v/>
      </c>
    </row>
    <row r="8474" spans="3:3" ht="15" customHeight="1">
      <c r="C8474" s="97" t="str">
        <f t="shared" si="134"/>
        <v/>
      </c>
    </row>
    <row r="8475" spans="3:3" ht="15" customHeight="1">
      <c r="C8475" s="97" t="str">
        <f t="shared" si="134"/>
        <v/>
      </c>
    </row>
    <row r="8476" spans="3:3" ht="15" customHeight="1">
      <c r="C8476" s="97" t="str">
        <f t="shared" si="134"/>
        <v/>
      </c>
    </row>
    <row r="8477" spans="3:3" ht="15" customHeight="1">
      <c r="C8477" s="97" t="str">
        <f t="shared" si="134"/>
        <v/>
      </c>
    </row>
    <row r="8478" spans="3:3" ht="15" customHeight="1">
      <c r="C8478" s="97" t="str">
        <f t="shared" si="134"/>
        <v/>
      </c>
    </row>
    <row r="8479" spans="3:3" ht="15" customHeight="1">
      <c r="C8479" s="97" t="str">
        <f t="shared" si="134"/>
        <v/>
      </c>
    </row>
    <row r="8480" spans="3:3" ht="15" customHeight="1">
      <c r="C8480" s="97" t="str">
        <f t="shared" si="134"/>
        <v/>
      </c>
    </row>
    <row r="8481" spans="3:3" ht="15" customHeight="1">
      <c r="C8481" s="97" t="str">
        <f t="shared" si="134"/>
        <v/>
      </c>
    </row>
    <row r="8482" spans="3:3" ht="15" customHeight="1">
      <c r="C8482" s="97" t="str">
        <f t="shared" si="134"/>
        <v/>
      </c>
    </row>
    <row r="8483" spans="3:3" ht="15" customHeight="1">
      <c r="C8483" s="97" t="str">
        <f t="shared" si="134"/>
        <v/>
      </c>
    </row>
    <row r="8484" spans="3:3" ht="15" customHeight="1">
      <c r="C8484" s="97" t="str">
        <f t="shared" si="134"/>
        <v/>
      </c>
    </row>
    <row r="8485" spans="3:3" ht="15" customHeight="1">
      <c r="C8485" s="97" t="str">
        <f t="shared" si="134"/>
        <v/>
      </c>
    </row>
    <row r="8486" spans="3:3" ht="15" customHeight="1">
      <c r="C8486" s="97" t="str">
        <f t="shared" si="134"/>
        <v/>
      </c>
    </row>
    <row r="8487" spans="3:3" ht="15" customHeight="1">
      <c r="C8487" s="97" t="str">
        <f t="shared" si="134"/>
        <v/>
      </c>
    </row>
    <row r="8488" spans="3:3" ht="15" customHeight="1">
      <c r="C8488" s="97" t="str">
        <f t="shared" si="134"/>
        <v/>
      </c>
    </row>
    <row r="8489" spans="3:3" ht="15" customHeight="1">
      <c r="C8489" s="97" t="str">
        <f t="shared" si="134"/>
        <v/>
      </c>
    </row>
    <row r="8490" spans="3:3" ht="15" customHeight="1">
      <c r="C8490" s="97" t="str">
        <f t="shared" si="134"/>
        <v/>
      </c>
    </row>
    <row r="8491" spans="3:3" ht="15" customHeight="1">
      <c r="C8491" s="97" t="str">
        <f t="shared" si="134"/>
        <v/>
      </c>
    </row>
    <row r="8492" spans="3:3" ht="15" customHeight="1">
      <c r="C8492" s="97" t="str">
        <f t="shared" si="134"/>
        <v/>
      </c>
    </row>
    <row r="8493" spans="3:3" ht="15" customHeight="1">
      <c r="C8493" s="97" t="str">
        <f t="shared" si="134"/>
        <v/>
      </c>
    </row>
    <row r="8494" spans="3:3" ht="15" customHeight="1">
      <c r="C8494" s="97" t="str">
        <f t="shared" si="134"/>
        <v/>
      </c>
    </row>
    <row r="8495" spans="3:3" ht="15" customHeight="1">
      <c r="C8495" s="97" t="str">
        <f t="shared" si="134"/>
        <v/>
      </c>
    </row>
    <row r="8496" spans="3:3" ht="15" customHeight="1">
      <c r="C8496" s="97" t="str">
        <f t="shared" si="134"/>
        <v/>
      </c>
    </row>
    <row r="8497" spans="3:3" ht="15" customHeight="1">
      <c r="C8497" s="97" t="str">
        <f t="shared" si="134"/>
        <v/>
      </c>
    </row>
    <row r="8498" spans="3:3" ht="15" customHeight="1">
      <c r="C8498" s="97" t="str">
        <f t="shared" si="134"/>
        <v/>
      </c>
    </row>
    <row r="8499" spans="3:3" ht="15" customHeight="1">
      <c r="C8499" s="97" t="str">
        <f t="shared" si="134"/>
        <v/>
      </c>
    </row>
    <row r="8500" spans="3:3" ht="15" customHeight="1">
      <c r="C8500" s="97" t="str">
        <f t="shared" si="134"/>
        <v/>
      </c>
    </row>
    <row r="8501" spans="3:3" ht="15" customHeight="1">
      <c r="C8501" s="97" t="str">
        <f t="shared" si="134"/>
        <v/>
      </c>
    </row>
    <row r="8502" spans="3:3" ht="15" customHeight="1">
      <c r="C8502" s="97" t="str">
        <f t="shared" si="134"/>
        <v/>
      </c>
    </row>
    <row r="8503" spans="3:3" ht="15" customHeight="1">
      <c r="C8503" s="97" t="str">
        <f t="shared" si="134"/>
        <v/>
      </c>
    </row>
    <row r="8504" spans="3:3" ht="15" customHeight="1">
      <c r="C8504" s="97" t="str">
        <f t="shared" si="134"/>
        <v/>
      </c>
    </row>
    <row r="8505" spans="3:3" ht="15" customHeight="1">
      <c r="C8505" s="97" t="str">
        <f t="shared" si="134"/>
        <v/>
      </c>
    </row>
    <row r="8506" spans="3:3" ht="15" customHeight="1">
      <c r="C8506" s="97" t="str">
        <f t="shared" si="134"/>
        <v/>
      </c>
    </row>
    <row r="8507" spans="3:3" ht="15" customHeight="1">
      <c r="C8507" s="97" t="str">
        <f t="shared" si="134"/>
        <v/>
      </c>
    </row>
    <row r="8508" spans="3:3" ht="15" customHeight="1">
      <c r="C8508" s="97" t="str">
        <f t="shared" si="134"/>
        <v/>
      </c>
    </row>
    <row r="8509" spans="3:3" ht="15" customHeight="1">
      <c r="C8509" s="97" t="str">
        <f t="shared" si="134"/>
        <v/>
      </c>
    </row>
    <row r="8510" spans="3:3" ht="15" customHeight="1">
      <c r="C8510" s="97" t="str">
        <f t="shared" si="134"/>
        <v/>
      </c>
    </row>
    <row r="8511" spans="3:3" ht="15" customHeight="1">
      <c r="C8511" s="97" t="str">
        <f t="shared" si="134"/>
        <v/>
      </c>
    </row>
    <row r="8512" spans="3:3" ht="15" customHeight="1">
      <c r="C8512" s="97" t="str">
        <f t="shared" si="134"/>
        <v/>
      </c>
    </row>
    <row r="8513" spans="3:3" ht="15" customHeight="1">
      <c r="C8513" s="97" t="str">
        <f t="shared" si="134"/>
        <v/>
      </c>
    </row>
    <row r="8514" spans="3:3" ht="15" customHeight="1">
      <c r="C8514" s="97" t="str">
        <f t="shared" si="134"/>
        <v/>
      </c>
    </row>
    <row r="8515" spans="3:3" ht="15" customHeight="1">
      <c r="C8515" s="97" t="str">
        <f t="shared" si="134"/>
        <v/>
      </c>
    </row>
    <row r="8516" spans="3:3" ht="15" customHeight="1">
      <c r="C8516" s="97" t="str">
        <f t="shared" si="134"/>
        <v/>
      </c>
    </row>
    <row r="8517" spans="3:3" ht="15" customHeight="1">
      <c r="C8517" s="97" t="str">
        <f t="shared" si="134"/>
        <v/>
      </c>
    </row>
    <row r="8518" spans="3:3" ht="15" customHeight="1">
      <c r="C8518" s="97" t="str">
        <f t="shared" si="134"/>
        <v/>
      </c>
    </row>
    <row r="8519" spans="3:3" ht="15" customHeight="1">
      <c r="C8519" s="97" t="str">
        <f t="shared" si="134"/>
        <v/>
      </c>
    </row>
    <row r="8520" spans="3:3" ht="15" customHeight="1">
      <c r="C8520" s="97" t="str">
        <f t="shared" si="134"/>
        <v/>
      </c>
    </row>
    <row r="8521" spans="3:3" ht="15" customHeight="1">
      <c r="C8521" s="97" t="str">
        <f t="shared" si="134"/>
        <v/>
      </c>
    </row>
    <row r="8522" spans="3:3" ht="15" customHeight="1">
      <c r="C8522" s="97" t="str">
        <f t="shared" si="134"/>
        <v/>
      </c>
    </row>
    <row r="8523" spans="3:3" ht="15" customHeight="1">
      <c r="C8523" s="97" t="str">
        <f t="shared" si="134"/>
        <v/>
      </c>
    </row>
    <row r="8524" spans="3:3" ht="15" customHeight="1">
      <c r="C8524" s="97" t="str">
        <f t="shared" si="134"/>
        <v/>
      </c>
    </row>
    <row r="8525" spans="3:3" ht="15" customHeight="1">
      <c r="C8525" s="97" t="str">
        <f t="shared" si="134"/>
        <v/>
      </c>
    </row>
    <row r="8526" spans="3:3" ht="15" customHeight="1">
      <c r="C8526" s="97" t="str">
        <f t="shared" si="134"/>
        <v/>
      </c>
    </row>
    <row r="8527" spans="3:3" ht="15" customHeight="1">
      <c r="C8527" s="97" t="str">
        <f t="shared" si="134"/>
        <v/>
      </c>
    </row>
    <row r="8528" spans="3:3" ht="15" customHeight="1">
      <c r="C8528" s="97" t="str">
        <f t="shared" si="134"/>
        <v/>
      </c>
    </row>
    <row r="8529" spans="3:3" ht="15" customHeight="1">
      <c r="C8529" s="97" t="str">
        <f t="shared" ref="C8529:C8592" si="135">IF(B8529&lt;&gt;"",TEXT(WEEKDAY(B8529),"dddd"),"")</f>
        <v/>
      </c>
    </row>
    <row r="8530" spans="3:3" ht="15" customHeight="1">
      <c r="C8530" s="97" t="str">
        <f t="shared" si="135"/>
        <v/>
      </c>
    </row>
    <row r="8531" spans="3:3" ht="15" customHeight="1">
      <c r="C8531" s="97" t="str">
        <f t="shared" si="135"/>
        <v/>
      </c>
    </row>
    <row r="8532" spans="3:3" ht="15" customHeight="1">
      <c r="C8532" s="97" t="str">
        <f t="shared" si="135"/>
        <v/>
      </c>
    </row>
    <row r="8533" spans="3:3" ht="15" customHeight="1">
      <c r="C8533" s="97" t="str">
        <f t="shared" si="135"/>
        <v/>
      </c>
    </row>
    <row r="8534" spans="3:3" ht="15" customHeight="1">
      <c r="C8534" s="97" t="str">
        <f t="shared" si="135"/>
        <v/>
      </c>
    </row>
    <row r="8535" spans="3:3" ht="15" customHeight="1">
      <c r="C8535" s="97" t="str">
        <f t="shared" si="135"/>
        <v/>
      </c>
    </row>
    <row r="8536" spans="3:3" ht="15" customHeight="1">
      <c r="C8536" s="97" t="str">
        <f t="shared" si="135"/>
        <v/>
      </c>
    </row>
    <row r="8537" spans="3:3" ht="15" customHeight="1">
      <c r="C8537" s="97" t="str">
        <f t="shared" si="135"/>
        <v/>
      </c>
    </row>
    <row r="8538" spans="3:3" ht="15" customHeight="1">
      <c r="C8538" s="97" t="str">
        <f t="shared" si="135"/>
        <v/>
      </c>
    </row>
    <row r="8539" spans="3:3" ht="15" customHeight="1">
      <c r="C8539" s="97" t="str">
        <f t="shared" si="135"/>
        <v/>
      </c>
    </row>
    <row r="8540" spans="3:3" ht="15" customHeight="1">
      <c r="C8540" s="97" t="str">
        <f t="shared" si="135"/>
        <v/>
      </c>
    </row>
    <row r="8541" spans="3:3" ht="15" customHeight="1">
      <c r="C8541" s="97" t="str">
        <f t="shared" si="135"/>
        <v/>
      </c>
    </row>
    <row r="8542" spans="3:3" ht="15" customHeight="1">
      <c r="C8542" s="97" t="str">
        <f t="shared" si="135"/>
        <v/>
      </c>
    </row>
    <row r="8543" spans="3:3" ht="15" customHeight="1">
      <c r="C8543" s="97" t="str">
        <f t="shared" si="135"/>
        <v/>
      </c>
    </row>
    <row r="8544" spans="3:3" ht="15" customHeight="1">
      <c r="C8544" s="97" t="str">
        <f t="shared" si="135"/>
        <v/>
      </c>
    </row>
    <row r="8545" spans="3:3" ht="15" customHeight="1">
      <c r="C8545" s="97" t="str">
        <f t="shared" si="135"/>
        <v/>
      </c>
    </row>
    <row r="8546" spans="3:3" ht="15" customHeight="1">
      <c r="C8546" s="97" t="str">
        <f t="shared" si="135"/>
        <v/>
      </c>
    </row>
    <row r="8547" spans="3:3" ht="15" customHeight="1">
      <c r="C8547" s="97" t="str">
        <f t="shared" si="135"/>
        <v/>
      </c>
    </row>
    <row r="8548" spans="3:3" ht="15" customHeight="1">
      <c r="C8548" s="97" t="str">
        <f t="shared" si="135"/>
        <v/>
      </c>
    </row>
    <row r="8549" spans="3:3" ht="15" customHeight="1">
      <c r="C8549" s="97" t="str">
        <f t="shared" si="135"/>
        <v/>
      </c>
    </row>
    <row r="8550" spans="3:3" ht="15" customHeight="1">
      <c r="C8550" s="97" t="str">
        <f t="shared" si="135"/>
        <v/>
      </c>
    </row>
    <row r="8551" spans="3:3" ht="15" customHeight="1">
      <c r="C8551" s="97" t="str">
        <f t="shared" si="135"/>
        <v/>
      </c>
    </row>
    <row r="8552" spans="3:3" ht="15" customHeight="1">
      <c r="C8552" s="97" t="str">
        <f t="shared" si="135"/>
        <v/>
      </c>
    </row>
    <row r="8553" spans="3:3" ht="15" customHeight="1">
      <c r="C8553" s="97" t="str">
        <f t="shared" si="135"/>
        <v/>
      </c>
    </row>
    <row r="8554" spans="3:3" ht="15" customHeight="1">
      <c r="C8554" s="97" t="str">
        <f t="shared" si="135"/>
        <v/>
      </c>
    </row>
    <row r="8555" spans="3:3" ht="15" customHeight="1">
      <c r="C8555" s="97" t="str">
        <f t="shared" si="135"/>
        <v/>
      </c>
    </row>
    <row r="8556" spans="3:3" ht="15" customHeight="1">
      <c r="C8556" s="97" t="str">
        <f t="shared" si="135"/>
        <v/>
      </c>
    </row>
    <row r="8557" spans="3:3" ht="15" customHeight="1">
      <c r="C8557" s="97" t="str">
        <f t="shared" si="135"/>
        <v/>
      </c>
    </row>
    <row r="8558" spans="3:3" ht="15" customHeight="1">
      <c r="C8558" s="97" t="str">
        <f t="shared" si="135"/>
        <v/>
      </c>
    </row>
    <row r="8559" spans="3:3" ht="15" customHeight="1">
      <c r="C8559" s="97" t="str">
        <f t="shared" si="135"/>
        <v/>
      </c>
    </row>
    <row r="8560" spans="3:3" ht="15" customHeight="1">
      <c r="C8560" s="97" t="str">
        <f t="shared" si="135"/>
        <v/>
      </c>
    </row>
    <row r="8561" spans="3:3" ht="15" customHeight="1">
      <c r="C8561" s="97" t="str">
        <f t="shared" si="135"/>
        <v/>
      </c>
    </row>
    <row r="8562" spans="3:3" ht="15" customHeight="1">
      <c r="C8562" s="97" t="str">
        <f t="shared" si="135"/>
        <v/>
      </c>
    </row>
    <row r="8563" spans="3:3" ht="15" customHeight="1">
      <c r="C8563" s="97" t="str">
        <f t="shared" si="135"/>
        <v/>
      </c>
    </row>
    <row r="8564" spans="3:3" ht="15" customHeight="1">
      <c r="C8564" s="97" t="str">
        <f t="shared" si="135"/>
        <v/>
      </c>
    </row>
    <row r="8565" spans="3:3" ht="15" customHeight="1">
      <c r="C8565" s="97" t="str">
        <f t="shared" si="135"/>
        <v/>
      </c>
    </row>
    <row r="8566" spans="3:3" ht="15" customHeight="1">
      <c r="C8566" s="97" t="str">
        <f t="shared" si="135"/>
        <v/>
      </c>
    </row>
    <row r="8567" spans="3:3" ht="15" customHeight="1">
      <c r="C8567" s="97" t="str">
        <f t="shared" si="135"/>
        <v/>
      </c>
    </row>
    <row r="8568" spans="3:3" ht="15" customHeight="1">
      <c r="C8568" s="97" t="str">
        <f t="shared" si="135"/>
        <v/>
      </c>
    </row>
    <row r="8569" spans="3:3" ht="15" customHeight="1">
      <c r="C8569" s="97" t="str">
        <f t="shared" si="135"/>
        <v/>
      </c>
    </row>
    <row r="8570" spans="3:3" ht="15" customHeight="1">
      <c r="C8570" s="97" t="str">
        <f t="shared" si="135"/>
        <v/>
      </c>
    </row>
    <row r="8571" spans="3:3" ht="15" customHeight="1">
      <c r="C8571" s="97" t="str">
        <f t="shared" si="135"/>
        <v/>
      </c>
    </row>
    <row r="8572" spans="3:3" ht="15" customHeight="1">
      <c r="C8572" s="97" t="str">
        <f t="shared" si="135"/>
        <v/>
      </c>
    </row>
    <row r="8573" spans="3:3" ht="15" customHeight="1">
      <c r="C8573" s="97" t="str">
        <f t="shared" si="135"/>
        <v/>
      </c>
    </row>
    <row r="8574" spans="3:3" ht="15" customHeight="1">
      <c r="C8574" s="97" t="str">
        <f t="shared" si="135"/>
        <v/>
      </c>
    </row>
    <row r="8575" spans="3:3" ht="15" customHeight="1">
      <c r="C8575" s="97" t="str">
        <f t="shared" si="135"/>
        <v/>
      </c>
    </row>
    <row r="8576" spans="3:3" ht="15" customHeight="1">
      <c r="C8576" s="97" t="str">
        <f t="shared" si="135"/>
        <v/>
      </c>
    </row>
    <row r="8577" spans="3:3" ht="15" customHeight="1">
      <c r="C8577" s="97" t="str">
        <f t="shared" si="135"/>
        <v/>
      </c>
    </row>
    <row r="8578" spans="3:3" ht="15" customHeight="1">
      <c r="C8578" s="97" t="str">
        <f t="shared" si="135"/>
        <v/>
      </c>
    </row>
    <row r="8579" spans="3:3" ht="15" customHeight="1">
      <c r="C8579" s="97" t="str">
        <f t="shared" si="135"/>
        <v/>
      </c>
    </row>
    <row r="8580" spans="3:3" ht="15" customHeight="1">
      <c r="C8580" s="97" t="str">
        <f t="shared" si="135"/>
        <v/>
      </c>
    </row>
    <row r="8581" spans="3:3" ht="15" customHeight="1">
      <c r="C8581" s="97" t="str">
        <f t="shared" si="135"/>
        <v/>
      </c>
    </row>
    <row r="8582" spans="3:3" ht="15" customHeight="1">
      <c r="C8582" s="97" t="str">
        <f t="shared" si="135"/>
        <v/>
      </c>
    </row>
    <row r="8583" spans="3:3" ht="15" customHeight="1">
      <c r="C8583" s="97" t="str">
        <f t="shared" si="135"/>
        <v/>
      </c>
    </row>
    <row r="8584" spans="3:3" ht="15" customHeight="1">
      <c r="C8584" s="97" t="str">
        <f t="shared" si="135"/>
        <v/>
      </c>
    </row>
    <row r="8585" spans="3:3" ht="15" customHeight="1">
      <c r="C8585" s="97" t="str">
        <f t="shared" si="135"/>
        <v/>
      </c>
    </row>
    <row r="8586" spans="3:3" ht="15" customHeight="1">
      <c r="C8586" s="97" t="str">
        <f t="shared" si="135"/>
        <v/>
      </c>
    </row>
    <row r="8587" spans="3:3" ht="15" customHeight="1">
      <c r="C8587" s="97" t="str">
        <f t="shared" si="135"/>
        <v/>
      </c>
    </row>
    <row r="8588" spans="3:3" ht="15" customHeight="1">
      <c r="C8588" s="97" t="str">
        <f t="shared" si="135"/>
        <v/>
      </c>
    </row>
    <row r="8589" spans="3:3" ht="15" customHeight="1">
      <c r="C8589" s="97" t="str">
        <f t="shared" si="135"/>
        <v/>
      </c>
    </row>
    <row r="8590" spans="3:3" ht="15" customHeight="1">
      <c r="C8590" s="97" t="str">
        <f t="shared" si="135"/>
        <v/>
      </c>
    </row>
    <row r="8591" spans="3:3" ht="15" customHeight="1">
      <c r="C8591" s="97" t="str">
        <f t="shared" si="135"/>
        <v/>
      </c>
    </row>
    <row r="8592" spans="3:3" ht="15" customHeight="1">
      <c r="C8592" s="97" t="str">
        <f t="shared" si="135"/>
        <v/>
      </c>
    </row>
    <row r="8593" spans="3:3" ht="15" customHeight="1">
      <c r="C8593" s="97" t="str">
        <f t="shared" ref="C8593:C8656" si="136">IF(B8593&lt;&gt;"",TEXT(WEEKDAY(B8593),"dddd"),"")</f>
        <v/>
      </c>
    </row>
    <row r="8594" spans="3:3" ht="15" customHeight="1">
      <c r="C8594" s="97" t="str">
        <f t="shared" si="136"/>
        <v/>
      </c>
    </row>
    <row r="8595" spans="3:3" ht="15" customHeight="1">
      <c r="C8595" s="97" t="str">
        <f t="shared" si="136"/>
        <v/>
      </c>
    </row>
    <row r="8596" spans="3:3" ht="15" customHeight="1">
      <c r="C8596" s="97" t="str">
        <f t="shared" si="136"/>
        <v/>
      </c>
    </row>
    <row r="8597" spans="3:3" ht="15" customHeight="1">
      <c r="C8597" s="97" t="str">
        <f t="shared" si="136"/>
        <v/>
      </c>
    </row>
    <row r="8598" spans="3:3" ht="15" customHeight="1">
      <c r="C8598" s="97" t="str">
        <f t="shared" si="136"/>
        <v/>
      </c>
    </row>
    <row r="8599" spans="3:3" ht="15" customHeight="1">
      <c r="C8599" s="97" t="str">
        <f t="shared" si="136"/>
        <v/>
      </c>
    </row>
    <row r="8600" spans="3:3" ht="15" customHeight="1">
      <c r="C8600" s="97" t="str">
        <f t="shared" si="136"/>
        <v/>
      </c>
    </row>
    <row r="8601" spans="3:3" ht="15" customHeight="1">
      <c r="C8601" s="97" t="str">
        <f t="shared" si="136"/>
        <v/>
      </c>
    </row>
    <row r="8602" spans="3:3" ht="15" customHeight="1">
      <c r="C8602" s="97" t="str">
        <f t="shared" si="136"/>
        <v/>
      </c>
    </row>
    <row r="8603" spans="3:3" ht="15" customHeight="1">
      <c r="C8603" s="97" t="str">
        <f t="shared" si="136"/>
        <v/>
      </c>
    </row>
    <row r="8604" spans="3:3" ht="15" customHeight="1">
      <c r="C8604" s="97" t="str">
        <f t="shared" si="136"/>
        <v/>
      </c>
    </row>
    <row r="8605" spans="3:3" ht="15" customHeight="1">
      <c r="C8605" s="97" t="str">
        <f t="shared" si="136"/>
        <v/>
      </c>
    </row>
    <row r="8606" spans="3:3" ht="15" customHeight="1">
      <c r="C8606" s="97" t="str">
        <f t="shared" si="136"/>
        <v/>
      </c>
    </row>
    <row r="8607" spans="3:3" ht="15" customHeight="1">
      <c r="C8607" s="97" t="str">
        <f t="shared" si="136"/>
        <v/>
      </c>
    </row>
    <row r="8608" spans="3:3" ht="15" customHeight="1">
      <c r="C8608" s="97" t="str">
        <f t="shared" si="136"/>
        <v/>
      </c>
    </row>
    <row r="8609" spans="3:3" ht="15" customHeight="1">
      <c r="C8609" s="97" t="str">
        <f t="shared" si="136"/>
        <v/>
      </c>
    </row>
    <row r="8610" spans="3:3" ht="15" customHeight="1">
      <c r="C8610" s="97" t="str">
        <f t="shared" si="136"/>
        <v/>
      </c>
    </row>
    <row r="8611" spans="3:3" ht="15" customHeight="1">
      <c r="C8611" s="97" t="str">
        <f t="shared" si="136"/>
        <v/>
      </c>
    </row>
    <row r="8612" spans="3:3" ht="15" customHeight="1">
      <c r="C8612" s="97" t="str">
        <f t="shared" si="136"/>
        <v/>
      </c>
    </row>
    <row r="8613" spans="3:3" ht="15" customHeight="1">
      <c r="C8613" s="97" t="str">
        <f t="shared" si="136"/>
        <v/>
      </c>
    </row>
    <row r="8614" spans="3:3" ht="15" customHeight="1">
      <c r="C8614" s="97" t="str">
        <f t="shared" si="136"/>
        <v/>
      </c>
    </row>
    <row r="8615" spans="3:3" ht="15" customHeight="1">
      <c r="C8615" s="97" t="str">
        <f t="shared" si="136"/>
        <v/>
      </c>
    </row>
    <row r="8616" spans="3:3" ht="15" customHeight="1">
      <c r="C8616" s="97" t="str">
        <f t="shared" si="136"/>
        <v/>
      </c>
    </row>
    <row r="8617" spans="3:3" ht="15" customHeight="1">
      <c r="C8617" s="97" t="str">
        <f t="shared" si="136"/>
        <v/>
      </c>
    </row>
    <row r="8618" spans="3:3" ht="15" customHeight="1">
      <c r="C8618" s="97" t="str">
        <f t="shared" si="136"/>
        <v/>
      </c>
    </row>
    <row r="8619" spans="3:3" ht="15" customHeight="1">
      <c r="C8619" s="97" t="str">
        <f t="shared" si="136"/>
        <v/>
      </c>
    </row>
    <row r="8620" spans="3:3" ht="15" customHeight="1">
      <c r="C8620" s="97" t="str">
        <f t="shared" si="136"/>
        <v/>
      </c>
    </row>
    <row r="8621" spans="3:3" ht="15" customHeight="1">
      <c r="C8621" s="97" t="str">
        <f t="shared" si="136"/>
        <v/>
      </c>
    </row>
    <row r="8622" spans="3:3" ht="15" customHeight="1">
      <c r="C8622" s="97" t="str">
        <f t="shared" si="136"/>
        <v/>
      </c>
    </row>
    <row r="8623" spans="3:3" ht="15" customHeight="1">
      <c r="C8623" s="97" t="str">
        <f t="shared" si="136"/>
        <v/>
      </c>
    </row>
    <row r="8624" spans="3:3" ht="15" customHeight="1">
      <c r="C8624" s="97" t="str">
        <f t="shared" si="136"/>
        <v/>
      </c>
    </row>
    <row r="8625" spans="3:3" ht="15" customHeight="1">
      <c r="C8625" s="97" t="str">
        <f t="shared" si="136"/>
        <v/>
      </c>
    </row>
    <row r="8626" spans="3:3" ht="15" customHeight="1">
      <c r="C8626" s="97" t="str">
        <f t="shared" si="136"/>
        <v/>
      </c>
    </row>
    <row r="8627" spans="3:3" ht="15" customHeight="1">
      <c r="C8627" s="97" t="str">
        <f t="shared" si="136"/>
        <v/>
      </c>
    </row>
    <row r="8628" spans="3:3" ht="15" customHeight="1">
      <c r="C8628" s="97" t="str">
        <f t="shared" si="136"/>
        <v/>
      </c>
    </row>
    <row r="8629" spans="3:3" ht="15" customHeight="1">
      <c r="C8629" s="97" t="str">
        <f t="shared" si="136"/>
        <v/>
      </c>
    </row>
    <row r="8630" spans="3:3" ht="15" customHeight="1">
      <c r="C8630" s="97" t="str">
        <f t="shared" si="136"/>
        <v/>
      </c>
    </row>
    <row r="8631" spans="3:3" ht="15" customHeight="1">
      <c r="C8631" s="97" t="str">
        <f t="shared" si="136"/>
        <v/>
      </c>
    </row>
    <row r="8632" spans="3:3" ht="15" customHeight="1">
      <c r="C8632" s="97" t="str">
        <f t="shared" si="136"/>
        <v/>
      </c>
    </row>
    <row r="8633" spans="3:3" ht="15" customHeight="1">
      <c r="C8633" s="97" t="str">
        <f t="shared" si="136"/>
        <v/>
      </c>
    </row>
    <row r="8634" spans="3:3" ht="15" customHeight="1">
      <c r="C8634" s="97" t="str">
        <f t="shared" si="136"/>
        <v/>
      </c>
    </row>
    <row r="8635" spans="3:3" ht="15" customHeight="1">
      <c r="C8635" s="97" t="str">
        <f t="shared" si="136"/>
        <v/>
      </c>
    </row>
    <row r="8636" spans="3:3" ht="15" customHeight="1">
      <c r="C8636" s="97" t="str">
        <f t="shared" si="136"/>
        <v/>
      </c>
    </row>
    <row r="8637" spans="3:3" ht="15" customHeight="1">
      <c r="C8637" s="97" t="str">
        <f t="shared" si="136"/>
        <v/>
      </c>
    </row>
    <row r="8638" spans="3:3" ht="15" customHeight="1">
      <c r="C8638" s="97" t="str">
        <f t="shared" si="136"/>
        <v/>
      </c>
    </row>
    <row r="8639" spans="3:3" ht="15" customHeight="1">
      <c r="C8639" s="97" t="str">
        <f t="shared" si="136"/>
        <v/>
      </c>
    </row>
    <row r="8640" spans="3:3" ht="15" customHeight="1">
      <c r="C8640" s="97" t="str">
        <f t="shared" si="136"/>
        <v/>
      </c>
    </row>
    <row r="8641" spans="3:3" ht="15" customHeight="1">
      <c r="C8641" s="97" t="str">
        <f t="shared" si="136"/>
        <v/>
      </c>
    </row>
    <row r="8642" spans="3:3" ht="15" customHeight="1">
      <c r="C8642" s="97" t="str">
        <f t="shared" si="136"/>
        <v/>
      </c>
    </row>
    <row r="8643" spans="3:3" ht="15" customHeight="1">
      <c r="C8643" s="97" t="str">
        <f t="shared" si="136"/>
        <v/>
      </c>
    </row>
    <row r="8644" spans="3:3" ht="15" customHeight="1">
      <c r="C8644" s="97" t="str">
        <f t="shared" si="136"/>
        <v/>
      </c>
    </row>
    <row r="8645" spans="3:3" ht="15" customHeight="1">
      <c r="C8645" s="97" t="str">
        <f t="shared" si="136"/>
        <v/>
      </c>
    </row>
    <row r="8646" spans="3:3" ht="15" customHeight="1">
      <c r="C8646" s="97" t="str">
        <f t="shared" si="136"/>
        <v/>
      </c>
    </row>
    <row r="8647" spans="3:3" ht="15" customHeight="1">
      <c r="C8647" s="97" t="str">
        <f t="shared" si="136"/>
        <v/>
      </c>
    </row>
    <row r="8648" spans="3:3" ht="15" customHeight="1">
      <c r="C8648" s="97" t="str">
        <f t="shared" si="136"/>
        <v/>
      </c>
    </row>
    <row r="8649" spans="3:3" ht="15" customHeight="1">
      <c r="C8649" s="97" t="str">
        <f t="shared" si="136"/>
        <v/>
      </c>
    </row>
    <row r="8650" spans="3:3" ht="15" customHeight="1">
      <c r="C8650" s="97" t="str">
        <f t="shared" si="136"/>
        <v/>
      </c>
    </row>
    <row r="8651" spans="3:3" ht="15" customHeight="1">
      <c r="C8651" s="97" t="str">
        <f t="shared" si="136"/>
        <v/>
      </c>
    </row>
    <row r="8652" spans="3:3" ht="15" customHeight="1">
      <c r="C8652" s="97" t="str">
        <f t="shared" si="136"/>
        <v/>
      </c>
    </row>
    <row r="8653" spans="3:3" ht="15" customHeight="1">
      <c r="C8653" s="97" t="str">
        <f t="shared" si="136"/>
        <v/>
      </c>
    </row>
    <row r="8654" spans="3:3" ht="15" customHeight="1">
      <c r="C8654" s="97" t="str">
        <f t="shared" si="136"/>
        <v/>
      </c>
    </row>
    <row r="8655" spans="3:3" ht="15" customHeight="1">
      <c r="C8655" s="97" t="str">
        <f t="shared" si="136"/>
        <v/>
      </c>
    </row>
    <row r="8656" spans="3:3" ht="15" customHeight="1">
      <c r="C8656" s="97" t="str">
        <f t="shared" si="136"/>
        <v/>
      </c>
    </row>
    <row r="8657" spans="3:3" ht="15" customHeight="1">
      <c r="C8657" s="97" t="str">
        <f t="shared" ref="C8657:C8720" si="137">IF(B8657&lt;&gt;"",TEXT(WEEKDAY(B8657),"dddd"),"")</f>
        <v/>
      </c>
    </row>
    <row r="8658" spans="3:3" ht="15" customHeight="1">
      <c r="C8658" s="97" t="str">
        <f t="shared" si="137"/>
        <v/>
      </c>
    </row>
    <row r="8659" spans="3:3" ht="15" customHeight="1">
      <c r="C8659" s="97" t="str">
        <f t="shared" si="137"/>
        <v/>
      </c>
    </row>
    <row r="8660" spans="3:3" ht="15" customHeight="1">
      <c r="C8660" s="97" t="str">
        <f t="shared" si="137"/>
        <v/>
      </c>
    </row>
    <row r="8661" spans="3:3" ht="15" customHeight="1">
      <c r="C8661" s="97" t="str">
        <f t="shared" si="137"/>
        <v/>
      </c>
    </row>
    <row r="8662" spans="3:3" ht="15" customHeight="1">
      <c r="C8662" s="97" t="str">
        <f t="shared" si="137"/>
        <v/>
      </c>
    </row>
    <row r="8663" spans="3:3" ht="15" customHeight="1">
      <c r="C8663" s="97" t="str">
        <f t="shared" si="137"/>
        <v/>
      </c>
    </row>
    <row r="8664" spans="3:3" ht="15" customHeight="1">
      <c r="C8664" s="97" t="str">
        <f t="shared" si="137"/>
        <v/>
      </c>
    </row>
    <row r="8665" spans="3:3" ht="15" customHeight="1">
      <c r="C8665" s="97" t="str">
        <f t="shared" si="137"/>
        <v/>
      </c>
    </row>
    <row r="8666" spans="3:3" ht="15" customHeight="1">
      <c r="C8666" s="97" t="str">
        <f t="shared" si="137"/>
        <v/>
      </c>
    </row>
    <row r="8667" spans="3:3" ht="15" customHeight="1">
      <c r="C8667" s="97" t="str">
        <f t="shared" si="137"/>
        <v/>
      </c>
    </row>
    <row r="8668" spans="3:3" ht="15" customHeight="1">
      <c r="C8668" s="97" t="str">
        <f t="shared" si="137"/>
        <v/>
      </c>
    </row>
    <row r="8669" spans="3:3" ht="15" customHeight="1">
      <c r="C8669" s="97" t="str">
        <f t="shared" si="137"/>
        <v/>
      </c>
    </row>
    <row r="8670" spans="3:3" ht="15" customHeight="1">
      <c r="C8670" s="97" t="str">
        <f t="shared" si="137"/>
        <v/>
      </c>
    </row>
    <row r="8671" spans="3:3" ht="15" customHeight="1">
      <c r="C8671" s="97" t="str">
        <f t="shared" si="137"/>
        <v/>
      </c>
    </row>
    <row r="8672" spans="3:3" ht="15" customHeight="1">
      <c r="C8672" s="97" t="str">
        <f t="shared" si="137"/>
        <v/>
      </c>
    </row>
    <row r="8673" spans="3:3" ht="15" customHeight="1">
      <c r="C8673" s="97" t="str">
        <f t="shared" si="137"/>
        <v/>
      </c>
    </row>
    <row r="8674" spans="3:3" ht="15" customHeight="1">
      <c r="C8674" s="97" t="str">
        <f t="shared" si="137"/>
        <v/>
      </c>
    </row>
    <row r="8675" spans="3:3" ht="15" customHeight="1">
      <c r="C8675" s="97" t="str">
        <f t="shared" si="137"/>
        <v/>
      </c>
    </row>
    <row r="8676" spans="3:3" ht="15" customHeight="1">
      <c r="C8676" s="97" t="str">
        <f t="shared" si="137"/>
        <v/>
      </c>
    </row>
    <row r="8677" spans="3:3" ht="15" customHeight="1">
      <c r="C8677" s="97" t="str">
        <f t="shared" si="137"/>
        <v/>
      </c>
    </row>
    <row r="8678" spans="3:3" ht="15" customHeight="1">
      <c r="C8678" s="97" t="str">
        <f t="shared" si="137"/>
        <v/>
      </c>
    </row>
    <row r="8679" spans="3:3" ht="15" customHeight="1">
      <c r="C8679" s="97" t="str">
        <f t="shared" si="137"/>
        <v/>
      </c>
    </row>
    <row r="8680" spans="3:3" ht="15" customHeight="1">
      <c r="C8680" s="97" t="str">
        <f t="shared" si="137"/>
        <v/>
      </c>
    </row>
    <row r="8681" spans="3:3" ht="15" customHeight="1">
      <c r="C8681" s="97" t="str">
        <f t="shared" si="137"/>
        <v/>
      </c>
    </row>
    <row r="8682" spans="3:3" ht="15" customHeight="1">
      <c r="C8682" s="97" t="str">
        <f t="shared" si="137"/>
        <v/>
      </c>
    </row>
    <row r="8683" spans="3:3" ht="15" customHeight="1">
      <c r="C8683" s="97" t="str">
        <f t="shared" si="137"/>
        <v/>
      </c>
    </row>
    <row r="8684" spans="3:3" ht="15" customHeight="1">
      <c r="C8684" s="97" t="str">
        <f t="shared" si="137"/>
        <v/>
      </c>
    </row>
    <row r="8685" spans="3:3" ht="15" customHeight="1">
      <c r="C8685" s="97" t="str">
        <f t="shared" si="137"/>
        <v/>
      </c>
    </row>
    <row r="8686" spans="3:3" ht="15" customHeight="1">
      <c r="C8686" s="97" t="str">
        <f t="shared" si="137"/>
        <v/>
      </c>
    </row>
    <row r="8687" spans="3:3" ht="15" customHeight="1">
      <c r="C8687" s="97" t="str">
        <f t="shared" si="137"/>
        <v/>
      </c>
    </row>
    <row r="8688" spans="3:3" ht="15" customHeight="1">
      <c r="C8688" s="97" t="str">
        <f t="shared" si="137"/>
        <v/>
      </c>
    </row>
    <row r="8689" spans="3:3" ht="15" customHeight="1">
      <c r="C8689" s="97" t="str">
        <f t="shared" si="137"/>
        <v/>
      </c>
    </row>
    <row r="8690" spans="3:3" ht="15" customHeight="1">
      <c r="C8690" s="97" t="str">
        <f t="shared" si="137"/>
        <v/>
      </c>
    </row>
    <row r="8691" spans="3:3" ht="15" customHeight="1">
      <c r="C8691" s="97" t="str">
        <f t="shared" si="137"/>
        <v/>
      </c>
    </row>
    <row r="8692" spans="3:3" ht="15" customHeight="1">
      <c r="C8692" s="97" t="str">
        <f t="shared" si="137"/>
        <v/>
      </c>
    </row>
    <row r="8693" spans="3:3" ht="15" customHeight="1">
      <c r="C8693" s="97" t="str">
        <f t="shared" si="137"/>
        <v/>
      </c>
    </row>
    <row r="8694" spans="3:3" ht="15" customHeight="1">
      <c r="C8694" s="97" t="str">
        <f t="shared" si="137"/>
        <v/>
      </c>
    </row>
    <row r="8695" spans="3:3" ht="15" customHeight="1">
      <c r="C8695" s="97" t="str">
        <f t="shared" si="137"/>
        <v/>
      </c>
    </row>
    <row r="8696" spans="3:3" ht="15" customHeight="1">
      <c r="C8696" s="97" t="str">
        <f t="shared" si="137"/>
        <v/>
      </c>
    </row>
    <row r="8697" spans="3:3" ht="15" customHeight="1">
      <c r="C8697" s="97" t="str">
        <f t="shared" si="137"/>
        <v/>
      </c>
    </row>
    <row r="8698" spans="3:3" ht="15" customHeight="1">
      <c r="C8698" s="97" t="str">
        <f t="shared" si="137"/>
        <v/>
      </c>
    </row>
    <row r="8699" spans="3:3" ht="15" customHeight="1">
      <c r="C8699" s="97" t="str">
        <f t="shared" si="137"/>
        <v/>
      </c>
    </row>
    <row r="8700" spans="3:3" ht="15" customHeight="1">
      <c r="C8700" s="97" t="str">
        <f t="shared" si="137"/>
        <v/>
      </c>
    </row>
    <row r="8701" spans="3:3" ht="15" customHeight="1">
      <c r="C8701" s="97" t="str">
        <f t="shared" si="137"/>
        <v/>
      </c>
    </row>
    <row r="8702" spans="3:3" ht="15" customHeight="1">
      <c r="C8702" s="97" t="str">
        <f t="shared" si="137"/>
        <v/>
      </c>
    </row>
    <row r="8703" spans="3:3" ht="15" customHeight="1">
      <c r="C8703" s="97" t="str">
        <f t="shared" si="137"/>
        <v/>
      </c>
    </row>
    <row r="8704" spans="3:3" ht="15" customHeight="1">
      <c r="C8704" s="97" t="str">
        <f t="shared" si="137"/>
        <v/>
      </c>
    </row>
    <row r="8705" spans="3:3" ht="15" customHeight="1">
      <c r="C8705" s="97" t="str">
        <f t="shared" si="137"/>
        <v/>
      </c>
    </row>
    <row r="8706" spans="3:3" ht="15" customHeight="1">
      <c r="C8706" s="97" t="str">
        <f t="shared" si="137"/>
        <v/>
      </c>
    </row>
    <row r="8707" spans="3:3" ht="15" customHeight="1">
      <c r="C8707" s="97" t="str">
        <f t="shared" si="137"/>
        <v/>
      </c>
    </row>
    <row r="8708" spans="3:3" ht="15" customHeight="1">
      <c r="C8708" s="97" t="str">
        <f t="shared" si="137"/>
        <v/>
      </c>
    </row>
    <row r="8709" spans="3:3" ht="15" customHeight="1">
      <c r="C8709" s="97" t="str">
        <f t="shared" si="137"/>
        <v/>
      </c>
    </row>
    <row r="8710" spans="3:3" ht="15" customHeight="1">
      <c r="C8710" s="97" t="str">
        <f t="shared" si="137"/>
        <v/>
      </c>
    </row>
    <row r="8711" spans="3:3" ht="15" customHeight="1">
      <c r="C8711" s="97" t="str">
        <f t="shared" si="137"/>
        <v/>
      </c>
    </row>
    <row r="8712" spans="3:3" ht="15" customHeight="1">
      <c r="C8712" s="97" t="str">
        <f t="shared" si="137"/>
        <v/>
      </c>
    </row>
    <row r="8713" spans="3:3" ht="15" customHeight="1">
      <c r="C8713" s="97" t="str">
        <f t="shared" si="137"/>
        <v/>
      </c>
    </row>
    <row r="8714" spans="3:3" ht="15" customHeight="1">
      <c r="C8714" s="97" t="str">
        <f t="shared" si="137"/>
        <v/>
      </c>
    </row>
    <row r="8715" spans="3:3" ht="15" customHeight="1">
      <c r="C8715" s="97" t="str">
        <f t="shared" si="137"/>
        <v/>
      </c>
    </row>
    <row r="8716" spans="3:3" ht="15" customHeight="1">
      <c r="C8716" s="97" t="str">
        <f t="shared" si="137"/>
        <v/>
      </c>
    </row>
    <row r="8717" spans="3:3" ht="15" customHeight="1">
      <c r="C8717" s="97" t="str">
        <f t="shared" si="137"/>
        <v/>
      </c>
    </row>
    <row r="8718" spans="3:3" ht="15" customHeight="1">
      <c r="C8718" s="97" t="str">
        <f t="shared" si="137"/>
        <v/>
      </c>
    </row>
    <row r="8719" spans="3:3" ht="15" customHeight="1">
      <c r="C8719" s="97" t="str">
        <f t="shared" si="137"/>
        <v/>
      </c>
    </row>
    <row r="8720" spans="3:3" ht="15" customHeight="1">
      <c r="C8720" s="97" t="str">
        <f t="shared" si="137"/>
        <v/>
      </c>
    </row>
    <row r="8721" spans="3:3" ht="15" customHeight="1">
      <c r="C8721" s="97" t="str">
        <f t="shared" ref="C8721:C8784" si="138">IF(B8721&lt;&gt;"",TEXT(WEEKDAY(B8721),"dddd"),"")</f>
        <v/>
      </c>
    </row>
    <row r="8722" spans="3:3" ht="15" customHeight="1">
      <c r="C8722" s="97" t="str">
        <f t="shared" si="138"/>
        <v/>
      </c>
    </row>
    <row r="8723" spans="3:3" ht="15" customHeight="1">
      <c r="C8723" s="97" t="str">
        <f t="shared" si="138"/>
        <v/>
      </c>
    </row>
    <row r="8724" spans="3:3" ht="15" customHeight="1">
      <c r="C8724" s="97" t="str">
        <f t="shared" si="138"/>
        <v/>
      </c>
    </row>
    <row r="8725" spans="3:3" ht="15" customHeight="1">
      <c r="C8725" s="97" t="str">
        <f t="shared" si="138"/>
        <v/>
      </c>
    </row>
    <row r="8726" spans="3:3" ht="15" customHeight="1">
      <c r="C8726" s="97" t="str">
        <f t="shared" si="138"/>
        <v/>
      </c>
    </row>
    <row r="8727" spans="3:3" ht="15" customHeight="1">
      <c r="C8727" s="97" t="str">
        <f t="shared" si="138"/>
        <v/>
      </c>
    </row>
    <row r="8728" spans="3:3" ht="15" customHeight="1">
      <c r="C8728" s="97" t="str">
        <f t="shared" si="138"/>
        <v/>
      </c>
    </row>
    <row r="8729" spans="3:3" ht="15" customHeight="1">
      <c r="C8729" s="97" t="str">
        <f t="shared" si="138"/>
        <v/>
      </c>
    </row>
    <row r="8730" spans="3:3" ht="15" customHeight="1">
      <c r="C8730" s="97" t="str">
        <f t="shared" si="138"/>
        <v/>
      </c>
    </row>
    <row r="8731" spans="3:3" ht="15" customHeight="1">
      <c r="C8731" s="97" t="str">
        <f t="shared" si="138"/>
        <v/>
      </c>
    </row>
    <row r="8732" spans="3:3" ht="15" customHeight="1">
      <c r="C8732" s="97" t="str">
        <f t="shared" si="138"/>
        <v/>
      </c>
    </row>
    <row r="8733" spans="3:3" ht="15" customHeight="1">
      <c r="C8733" s="97" t="str">
        <f t="shared" si="138"/>
        <v/>
      </c>
    </row>
    <row r="8734" spans="3:3" ht="15" customHeight="1">
      <c r="C8734" s="97" t="str">
        <f t="shared" si="138"/>
        <v/>
      </c>
    </row>
    <row r="8735" spans="3:3" ht="15" customHeight="1">
      <c r="C8735" s="97" t="str">
        <f t="shared" si="138"/>
        <v/>
      </c>
    </row>
    <row r="8736" spans="3:3" ht="15" customHeight="1">
      <c r="C8736" s="97" t="str">
        <f t="shared" si="138"/>
        <v/>
      </c>
    </row>
    <row r="8737" spans="3:3" ht="15" customHeight="1">
      <c r="C8737" s="97" t="str">
        <f t="shared" si="138"/>
        <v/>
      </c>
    </row>
    <row r="8738" spans="3:3" ht="15" customHeight="1">
      <c r="C8738" s="97" t="str">
        <f t="shared" si="138"/>
        <v/>
      </c>
    </row>
    <row r="8739" spans="3:3" ht="15" customHeight="1">
      <c r="C8739" s="97" t="str">
        <f t="shared" si="138"/>
        <v/>
      </c>
    </row>
    <row r="8740" spans="3:3" ht="15" customHeight="1">
      <c r="C8740" s="97" t="str">
        <f t="shared" si="138"/>
        <v/>
      </c>
    </row>
    <row r="8741" spans="3:3" ht="15" customHeight="1">
      <c r="C8741" s="97" t="str">
        <f t="shared" si="138"/>
        <v/>
      </c>
    </row>
    <row r="8742" spans="3:3" ht="15" customHeight="1">
      <c r="C8742" s="97" t="str">
        <f t="shared" si="138"/>
        <v/>
      </c>
    </row>
    <row r="8743" spans="3:3" ht="15" customHeight="1">
      <c r="C8743" s="97" t="str">
        <f t="shared" si="138"/>
        <v/>
      </c>
    </row>
    <row r="8744" spans="3:3" ht="15" customHeight="1">
      <c r="C8744" s="97" t="str">
        <f t="shared" si="138"/>
        <v/>
      </c>
    </row>
    <row r="8745" spans="3:3" ht="15" customHeight="1">
      <c r="C8745" s="97" t="str">
        <f t="shared" si="138"/>
        <v/>
      </c>
    </row>
    <row r="8746" spans="3:3" ht="15" customHeight="1">
      <c r="C8746" s="97" t="str">
        <f t="shared" si="138"/>
        <v/>
      </c>
    </row>
    <row r="8747" spans="3:3" ht="15" customHeight="1">
      <c r="C8747" s="97" t="str">
        <f t="shared" si="138"/>
        <v/>
      </c>
    </row>
    <row r="8748" spans="3:3" ht="15" customHeight="1">
      <c r="C8748" s="97" t="str">
        <f t="shared" si="138"/>
        <v/>
      </c>
    </row>
    <row r="8749" spans="3:3" ht="15" customHeight="1">
      <c r="C8749" s="97" t="str">
        <f t="shared" si="138"/>
        <v/>
      </c>
    </row>
    <row r="8750" spans="3:3" ht="15" customHeight="1">
      <c r="C8750" s="97" t="str">
        <f t="shared" si="138"/>
        <v/>
      </c>
    </row>
    <row r="8751" spans="3:3" ht="15" customHeight="1">
      <c r="C8751" s="97" t="str">
        <f t="shared" si="138"/>
        <v/>
      </c>
    </row>
    <row r="8752" spans="3:3" ht="15" customHeight="1">
      <c r="C8752" s="97" t="str">
        <f t="shared" si="138"/>
        <v/>
      </c>
    </row>
    <row r="8753" spans="3:3" ht="15" customHeight="1">
      <c r="C8753" s="97" t="str">
        <f t="shared" si="138"/>
        <v/>
      </c>
    </row>
    <row r="8754" spans="3:3" ht="15" customHeight="1">
      <c r="C8754" s="97" t="str">
        <f t="shared" si="138"/>
        <v/>
      </c>
    </row>
    <row r="8755" spans="3:3" ht="15" customHeight="1">
      <c r="C8755" s="97" t="str">
        <f t="shared" si="138"/>
        <v/>
      </c>
    </row>
    <row r="8756" spans="3:3" ht="15" customHeight="1">
      <c r="C8756" s="97" t="str">
        <f t="shared" si="138"/>
        <v/>
      </c>
    </row>
    <row r="8757" spans="3:3" ht="15" customHeight="1">
      <c r="C8757" s="97" t="str">
        <f t="shared" si="138"/>
        <v/>
      </c>
    </row>
    <row r="8758" spans="3:3" ht="15" customHeight="1">
      <c r="C8758" s="97" t="str">
        <f t="shared" si="138"/>
        <v/>
      </c>
    </row>
    <row r="8759" spans="3:3" ht="15" customHeight="1">
      <c r="C8759" s="97" t="str">
        <f t="shared" si="138"/>
        <v/>
      </c>
    </row>
    <row r="8760" spans="3:3" ht="15" customHeight="1">
      <c r="C8760" s="97" t="str">
        <f t="shared" si="138"/>
        <v/>
      </c>
    </row>
    <row r="8761" spans="3:3" ht="15" customHeight="1">
      <c r="C8761" s="97" t="str">
        <f t="shared" si="138"/>
        <v/>
      </c>
    </row>
    <row r="8762" spans="3:3" ht="15" customHeight="1">
      <c r="C8762" s="97" t="str">
        <f t="shared" si="138"/>
        <v/>
      </c>
    </row>
    <row r="8763" spans="3:3" ht="15" customHeight="1">
      <c r="C8763" s="97" t="str">
        <f t="shared" si="138"/>
        <v/>
      </c>
    </row>
    <row r="8764" spans="3:3" ht="15" customHeight="1">
      <c r="C8764" s="97" t="str">
        <f t="shared" si="138"/>
        <v/>
      </c>
    </row>
    <row r="8765" spans="3:3" ht="15" customHeight="1">
      <c r="C8765" s="97" t="str">
        <f t="shared" si="138"/>
        <v/>
      </c>
    </row>
    <row r="8766" spans="3:3" ht="15" customHeight="1">
      <c r="C8766" s="97" t="str">
        <f t="shared" si="138"/>
        <v/>
      </c>
    </row>
    <row r="8767" spans="3:3" ht="15" customHeight="1">
      <c r="C8767" s="97" t="str">
        <f t="shared" si="138"/>
        <v/>
      </c>
    </row>
    <row r="8768" spans="3:3" ht="15" customHeight="1">
      <c r="C8768" s="97" t="str">
        <f t="shared" si="138"/>
        <v/>
      </c>
    </row>
    <row r="8769" spans="3:3" ht="15" customHeight="1">
      <c r="C8769" s="97" t="str">
        <f t="shared" si="138"/>
        <v/>
      </c>
    </row>
    <row r="8770" spans="3:3" ht="15" customHeight="1">
      <c r="C8770" s="97" t="str">
        <f t="shared" si="138"/>
        <v/>
      </c>
    </row>
    <row r="8771" spans="3:3" ht="15" customHeight="1">
      <c r="C8771" s="97" t="str">
        <f t="shared" si="138"/>
        <v/>
      </c>
    </row>
    <row r="8772" spans="3:3" ht="15" customHeight="1">
      <c r="C8772" s="97" t="str">
        <f t="shared" si="138"/>
        <v/>
      </c>
    </row>
    <row r="8773" spans="3:3" ht="15" customHeight="1">
      <c r="C8773" s="97" t="str">
        <f t="shared" si="138"/>
        <v/>
      </c>
    </row>
    <row r="8774" spans="3:3" ht="15" customHeight="1">
      <c r="C8774" s="97" t="str">
        <f t="shared" si="138"/>
        <v/>
      </c>
    </row>
    <row r="8775" spans="3:3" ht="15" customHeight="1">
      <c r="C8775" s="97" t="str">
        <f t="shared" si="138"/>
        <v/>
      </c>
    </row>
    <row r="8776" spans="3:3" ht="15" customHeight="1">
      <c r="C8776" s="97" t="str">
        <f t="shared" si="138"/>
        <v/>
      </c>
    </row>
    <row r="8777" spans="3:3" ht="15" customHeight="1">
      <c r="C8777" s="97" t="str">
        <f t="shared" si="138"/>
        <v/>
      </c>
    </row>
    <row r="8778" spans="3:3" ht="15" customHeight="1">
      <c r="C8778" s="97" t="str">
        <f t="shared" si="138"/>
        <v/>
      </c>
    </row>
    <row r="8779" spans="3:3" ht="15" customHeight="1">
      <c r="C8779" s="97" t="str">
        <f t="shared" si="138"/>
        <v/>
      </c>
    </row>
    <row r="8780" spans="3:3" ht="15" customHeight="1">
      <c r="C8780" s="97" t="str">
        <f t="shared" si="138"/>
        <v/>
      </c>
    </row>
    <row r="8781" spans="3:3" ht="15" customHeight="1">
      <c r="C8781" s="97" t="str">
        <f t="shared" si="138"/>
        <v/>
      </c>
    </row>
    <row r="8782" spans="3:3" ht="15" customHeight="1">
      <c r="C8782" s="97" t="str">
        <f t="shared" si="138"/>
        <v/>
      </c>
    </row>
    <row r="8783" spans="3:3" ht="15" customHeight="1">
      <c r="C8783" s="97" t="str">
        <f t="shared" si="138"/>
        <v/>
      </c>
    </row>
    <row r="8784" spans="3:3" ht="15" customHeight="1">
      <c r="C8784" s="97" t="str">
        <f t="shared" si="138"/>
        <v/>
      </c>
    </row>
    <row r="8785" spans="3:3" ht="15" customHeight="1">
      <c r="C8785" s="97" t="str">
        <f t="shared" ref="C8785:C8848" si="139">IF(B8785&lt;&gt;"",TEXT(WEEKDAY(B8785),"dddd"),"")</f>
        <v/>
      </c>
    </row>
    <row r="8786" spans="3:3" ht="15" customHeight="1">
      <c r="C8786" s="97" t="str">
        <f t="shared" si="139"/>
        <v/>
      </c>
    </row>
    <row r="8787" spans="3:3" ht="15" customHeight="1">
      <c r="C8787" s="97" t="str">
        <f t="shared" si="139"/>
        <v/>
      </c>
    </row>
    <row r="8788" spans="3:3" ht="15" customHeight="1">
      <c r="C8788" s="97" t="str">
        <f t="shared" si="139"/>
        <v/>
      </c>
    </row>
    <row r="8789" spans="3:3" ht="15" customHeight="1">
      <c r="C8789" s="97" t="str">
        <f t="shared" si="139"/>
        <v/>
      </c>
    </row>
    <row r="8790" spans="3:3" ht="15" customHeight="1">
      <c r="C8790" s="97" t="str">
        <f t="shared" si="139"/>
        <v/>
      </c>
    </row>
    <row r="8791" spans="3:3" ht="15" customHeight="1">
      <c r="C8791" s="97" t="str">
        <f t="shared" si="139"/>
        <v/>
      </c>
    </row>
    <row r="8792" spans="3:3" ht="15" customHeight="1">
      <c r="C8792" s="97" t="str">
        <f t="shared" si="139"/>
        <v/>
      </c>
    </row>
    <row r="8793" spans="3:3" ht="15" customHeight="1">
      <c r="C8793" s="97" t="str">
        <f t="shared" si="139"/>
        <v/>
      </c>
    </row>
    <row r="8794" spans="3:3" ht="15" customHeight="1">
      <c r="C8794" s="97" t="str">
        <f t="shared" si="139"/>
        <v/>
      </c>
    </row>
    <row r="8795" spans="3:3" ht="15" customHeight="1">
      <c r="C8795" s="97" t="str">
        <f t="shared" si="139"/>
        <v/>
      </c>
    </row>
    <row r="8796" spans="3:3" ht="15" customHeight="1">
      <c r="C8796" s="97" t="str">
        <f t="shared" si="139"/>
        <v/>
      </c>
    </row>
    <row r="8797" spans="3:3" ht="15" customHeight="1">
      <c r="C8797" s="97" t="str">
        <f t="shared" si="139"/>
        <v/>
      </c>
    </row>
    <row r="8798" spans="3:3" ht="15" customHeight="1">
      <c r="C8798" s="97" t="str">
        <f t="shared" si="139"/>
        <v/>
      </c>
    </row>
    <row r="8799" spans="3:3" ht="15" customHeight="1">
      <c r="C8799" s="97" t="str">
        <f t="shared" si="139"/>
        <v/>
      </c>
    </row>
    <row r="8800" spans="3:3" ht="15" customHeight="1">
      <c r="C8800" s="97" t="str">
        <f t="shared" si="139"/>
        <v/>
      </c>
    </row>
    <row r="8801" spans="3:3" ht="15" customHeight="1">
      <c r="C8801" s="97" t="str">
        <f t="shared" si="139"/>
        <v/>
      </c>
    </row>
    <row r="8802" spans="3:3" ht="15" customHeight="1">
      <c r="C8802" s="97" t="str">
        <f t="shared" si="139"/>
        <v/>
      </c>
    </row>
    <row r="8803" spans="3:3" ht="15" customHeight="1">
      <c r="C8803" s="97" t="str">
        <f t="shared" si="139"/>
        <v/>
      </c>
    </row>
    <row r="8804" spans="3:3" ht="15" customHeight="1">
      <c r="C8804" s="97" t="str">
        <f t="shared" si="139"/>
        <v/>
      </c>
    </row>
    <row r="8805" spans="3:3" ht="15" customHeight="1">
      <c r="C8805" s="97" t="str">
        <f t="shared" si="139"/>
        <v/>
      </c>
    </row>
    <row r="8806" spans="3:3" ht="15" customHeight="1">
      <c r="C8806" s="97" t="str">
        <f t="shared" si="139"/>
        <v/>
      </c>
    </row>
    <row r="8807" spans="3:3" ht="15" customHeight="1">
      <c r="C8807" s="97" t="str">
        <f t="shared" si="139"/>
        <v/>
      </c>
    </row>
    <row r="8808" spans="3:3" ht="15" customHeight="1">
      <c r="C8808" s="97" t="str">
        <f t="shared" si="139"/>
        <v/>
      </c>
    </row>
    <row r="8809" spans="3:3" ht="15" customHeight="1">
      <c r="C8809" s="97" t="str">
        <f t="shared" si="139"/>
        <v/>
      </c>
    </row>
    <row r="8810" spans="3:3" ht="15" customHeight="1">
      <c r="C8810" s="97" t="str">
        <f t="shared" si="139"/>
        <v/>
      </c>
    </row>
    <row r="8811" spans="3:3" ht="15" customHeight="1">
      <c r="C8811" s="97" t="str">
        <f t="shared" si="139"/>
        <v/>
      </c>
    </row>
    <row r="8812" spans="3:3" ht="15" customHeight="1">
      <c r="C8812" s="97" t="str">
        <f t="shared" si="139"/>
        <v/>
      </c>
    </row>
    <row r="8813" spans="3:3" ht="15" customHeight="1">
      <c r="C8813" s="97" t="str">
        <f t="shared" si="139"/>
        <v/>
      </c>
    </row>
    <row r="8814" spans="3:3" ht="15" customHeight="1">
      <c r="C8814" s="97" t="str">
        <f t="shared" si="139"/>
        <v/>
      </c>
    </row>
    <row r="8815" spans="3:3" ht="15" customHeight="1">
      <c r="C8815" s="97" t="str">
        <f t="shared" si="139"/>
        <v/>
      </c>
    </row>
    <row r="8816" spans="3:3" ht="15" customHeight="1">
      <c r="C8816" s="97" t="str">
        <f t="shared" si="139"/>
        <v/>
      </c>
    </row>
    <row r="8817" spans="3:3" ht="15" customHeight="1">
      <c r="C8817" s="97" t="str">
        <f t="shared" si="139"/>
        <v/>
      </c>
    </row>
    <row r="8818" spans="3:3" ht="15" customHeight="1">
      <c r="C8818" s="97" t="str">
        <f t="shared" si="139"/>
        <v/>
      </c>
    </row>
    <row r="8819" spans="3:3" ht="15" customHeight="1">
      <c r="C8819" s="97" t="str">
        <f t="shared" si="139"/>
        <v/>
      </c>
    </row>
    <row r="8820" spans="3:3" ht="15" customHeight="1">
      <c r="C8820" s="97" t="str">
        <f t="shared" si="139"/>
        <v/>
      </c>
    </row>
    <row r="8821" spans="3:3" ht="15" customHeight="1">
      <c r="C8821" s="97" t="str">
        <f t="shared" si="139"/>
        <v/>
      </c>
    </row>
    <row r="8822" spans="3:3" ht="15" customHeight="1">
      <c r="C8822" s="97" t="str">
        <f t="shared" si="139"/>
        <v/>
      </c>
    </row>
    <row r="8823" spans="3:3" ht="15" customHeight="1">
      <c r="C8823" s="97" t="str">
        <f t="shared" si="139"/>
        <v/>
      </c>
    </row>
    <row r="8824" spans="3:3" ht="15" customHeight="1">
      <c r="C8824" s="97" t="str">
        <f t="shared" si="139"/>
        <v/>
      </c>
    </row>
    <row r="8825" spans="3:3" ht="15" customHeight="1">
      <c r="C8825" s="97" t="str">
        <f t="shared" si="139"/>
        <v/>
      </c>
    </row>
    <row r="8826" spans="3:3" ht="15" customHeight="1">
      <c r="C8826" s="97" t="str">
        <f t="shared" si="139"/>
        <v/>
      </c>
    </row>
    <row r="8827" spans="3:3" ht="15" customHeight="1">
      <c r="C8827" s="97" t="str">
        <f t="shared" si="139"/>
        <v/>
      </c>
    </row>
    <row r="8828" spans="3:3" ht="15" customHeight="1">
      <c r="C8828" s="97" t="str">
        <f t="shared" si="139"/>
        <v/>
      </c>
    </row>
    <row r="8829" spans="3:3" ht="15" customHeight="1">
      <c r="C8829" s="97" t="str">
        <f t="shared" si="139"/>
        <v/>
      </c>
    </row>
    <row r="8830" spans="3:3" ht="15" customHeight="1">
      <c r="C8830" s="97" t="str">
        <f t="shared" si="139"/>
        <v/>
      </c>
    </row>
    <row r="8831" spans="3:3" ht="15" customHeight="1">
      <c r="C8831" s="97" t="str">
        <f t="shared" si="139"/>
        <v/>
      </c>
    </row>
    <row r="8832" spans="3:3" ht="15" customHeight="1">
      <c r="C8832" s="97" t="str">
        <f t="shared" si="139"/>
        <v/>
      </c>
    </row>
    <row r="8833" spans="3:3" ht="15" customHeight="1">
      <c r="C8833" s="97" t="str">
        <f t="shared" si="139"/>
        <v/>
      </c>
    </row>
    <row r="8834" spans="3:3" ht="15" customHeight="1">
      <c r="C8834" s="97" t="str">
        <f t="shared" si="139"/>
        <v/>
      </c>
    </row>
    <row r="8835" spans="3:3" ht="15" customHeight="1">
      <c r="C8835" s="97" t="str">
        <f t="shared" si="139"/>
        <v/>
      </c>
    </row>
    <row r="8836" spans="3:3" ht="15" customHeight="1">
      <c r="C8836" s="97" t="str">
        <f t="shared" si="139"/>
        <v/>
      </c>
    </row>
    <row r="8837" spans="3:3" ht="15" customHeight="1">
      <c r="C8837" s="97" t="str">
        <f t="shared" si="139"/>
        <v/>
      </c>
    </row>
    <row r="8838" spans="3:3" ht="15" customHeight="1">
      <c r="C8838" s="97" t="str">
        <f t="shared" si="139"/>
        <v/>
      </c>
    </row>
    <row r="8839" spans="3:3" ht="15" customHeight="1">
      <c r="C8839" s="97" t="str">
        <f t="shared" si="139"/>
        <v/>
      </c>
    </row>
    <row r="8840" spans="3:3" ht="15" customHeight="1">
      <c r="C8840" s="97" t="str">
        <f t="shared" si="139"/>
        <v/>
      </c>
    </row>
    <row r="8841" spans="3:3" ht="15" customHeight="1">
      <c r="C8841" s="97" t="str">
        <f t="shared" si="139"/>
        <v/>
      </c>
    </row>
    <row r="8842" spans="3:3" ht="15" customHeight="1">
      <c r="C8842" s="97" t="str">
        <f t="shared" si="139"/>
        <v/>
      </c>
    </row>
    <row r="8843" spans="3:3" ht="15" customHeight="1">
      <c r="C8843" s="97" t="str">
        <f t="shared" si="139"/>
        <v/>
      </c>
    </row>
    <row r="8844" spans="3:3" ht="15" customHeight="1">
      <c r="C8844" s="97" t="str">
        <f t="shared" si="139"/>
        <v/>
      </c>
    </row>
    <row r="8845" spans="3:3" ht="15" customHeight="1">
      <c r="C8845" s="97" t="str">
        <f t="shared" si="139"/>
        <v/>
      </c>
    </row>
    <row r="8846" spans="3:3" ht="15" customHeight="1">
      <c r="C8846" s="97" t="str">
        <f t="shared" si="139"/>
        <v/>
      </c>
    </row>
    <row r="8847" spans="3:3" ht="15" customHeight="1">
      <c r="C8847" s="97" t="str">
        <f t="shared" si="139"/>
        <v/>
      </c>
    </row>
    <row r="8848" spans="3:3" ht="15" customHeight="1">
      <c r="C8848" s="97" t="str">
        <f t="shared" si="139"/>
        <v/>
      </c>
    </row>
    <row r="8849" spans="3:3" ht="15" customHeight="1">
      <c r="C8849" s="97" t="str">
        <f t="shared" ref="C8849:C8912" si="140">IF(B8849&lt;&gt;"",TEXT(WEEKDAY(B8849),"dddd"),"")</f>
        <v/>
      </c>
    </row>
    <row r="8850" spans="3:3" ht="15" customHeight="1">
      <c r="C8850" s="97" t="str">
        <f t="shared" si="140"/>
        <v/>
      </c>
    </row>
    <row r="8851" spans="3:3" ht="15" customHeight="1">
      <c r="C8851" s="97" t="str">
        <f t="shared" si="140"/>
        <v/>
      </c>
    </row>
    <row r="8852" spans="3:3" ht="15" customHeight="1">
      <c r="C8852" s="97" t="str">
        <f t="shared" si="140"/>
        <v/>
      </c>
    </row>
    <row r="8853" spans="3:3" ht="15" customHeight="1">
      <c r="C8853" s="97" t="str">
        <f t="shared" si="140"/>
        <v/>
      </c>
    </row>
    <row r="8854" spans="3:3" ht="15" customHeight="1">
      <c r="C8854" s="97" t="str">
        <f t="shared" si="140"/>
        <v/>
      </c>
    </row>
    <row r="8855" spans="3:3" ht="15" customHeight="1">
      <c r="C8855" s="97" t="str">
        <f t="shared" si="140"/>
        <v/>
      </c>
    </row>
    <row r="8856" spans="3:3" ht="15" customHeight="1">
      <c r="C8856" s="97" t="str">
        <f t="shared" si="140"/>
        <v/>
      </c>
    </row>
    <row r="8857" spans="3:3" ht="15" customHeight="1">
      <c r="C8857" s="97" t="str">
        <f t="shared" si="140"/>
        <v/>
      </c>
    </row>
    <row r="8858" spans="3:3" ht="15" customHeight="1">
      <c r="C8858" s="97" t="str">
        <f t="shared" si="140"/>
        <v/>
      </c>
    </row>
    <row r="8859" spans="3:3" ht="15" customHeight="1">
      <c r="C8859" s="97" t="str">
        <f t="shared" si="140"/>
        <v/>
      </c>
    </row>
    <row r="8860" spans="3:3" ht="15" customHeight="1">
      <c r="C8860" s="97" t="str">
        <f t="shared" si="140"/>
        <v/>
      </c>
    </row>
    <row r="8861" spans="3:3" ht="15" customHeight="1">
      <c r="C8861" s="97" t="str">
        <f t="shared" si="140"/>
        <v/>
      </c>
    </row>
    <row r="8862" spans="3:3" ht="15" customHeight="1">
      <c r="C8862" s="97" t="str">
        <f t="shared" si="140"/>
        <v/>
      </c>
    </row>
    <row r="8863" spans="3:3" ht="15" customHeight="1">
      <c r="C8863" s="97" t="str">
        <f t="shared" si="140"/>
        <v/>
      </c>
    </row>
    <row r="8864" spans="3:3" ht="15" customHeight="1">
      <c r="C8864" s="97" t="str">
        <f t="shared" si="140"/>
        <v/>
      </c>
    </row>
    <row r="8865" spans="3:3" ht="15" customHeight="1">
      <c r="C8865" s="97" t="str">
        <f t="shared" si="140"/>
        <v/>
      </c>
    </row>
    <row r="8866" spans="3:3" ht="15" customHeight="1">
      <c r="C8866" s="97" t="str">
        <f t="shared" si="140"/>
        <v/>
      </c>
    </row>
    <row r="8867" spans="3:3" ht="15" customHeight="1">
      <c r="C8867" s="97" t="str">
        <f t="shared" si="140"/>
        <v/>
      </c>
    </row>
    <row r="8868" spans="3:3" ht="15" customHeight="1">
      <c r="C8868" s="97" t="str">
        <f t="shared" si="140"/>
        <v/>
      </c>
    </row>
    <row r="8869" spans="3:3" ht="15" customHeight="1">
      <c r="C8869" s="97" t="str">
        <f t="shared" si="140"/>
        <v/>
      </c>
    </row>
    <row r="8870" spans="3:3" ht="15" customHeight="1">
      <c r="C8870" s="97" t="str">
        <f t="shared" si="140"/>
        <v/>
      </c>
    </row>
    <row r="8871" spans="3:3" ht="15" customHeight="1">
      <c r="C8871" s="97" t="str">
        <f t="shared" si="140"/>
        <v/>
      </c>
    </row>
    <row r="8872" spans="3:3" ht="15" customHeight="1">
      <c r="C8872" s="97" t="str">
        <f t="shared" si="140"/>
        <v/>
      </c>
    </row>
    <row r="8873" spans="3:3" ht="15" customHeight="1">
      <c r="C8873" s="97" t="str">
        <f t="shared" si="140"/>
        <v/>
      </c>
    </row>
    <row r="8874" spans="3:3" ht="15" customHeight="1">
      <c r="C8874" s="97" t="str">
        <f t="shared" si="140"/>
        <v/>
      </c>
    </row>
    <row r="8875" spans="3:3" ht="15" customHeight="1">
      <c r="C8875" s="97" t="str">
        <f t="shared" si="140"/>
        <v/>
      </c>
    </row>
    <row r="8876" spans="3:3" ht="15" customHeight="1">
      <c r="C8876" s="97" t="str">
        <f t="shared" si="140"/>
        <v/>
      </c>
    </row>
    <row r="8877" spans="3:3" ht="15" customHeight="1">
      <c r="C8877" s="97" t="str">
        <f t="shared" si="140"/>
        <v/>
      </c>
    </row>
    <row r="8878" spans="3:3" ht="15" customHeight="1">
      <c r="C8878" s="97" t="str">
        <f t="shared" si="140"/>
        <v/>
      </c>
    </row>
    <row r="8879" spans="3:3" ht="15" customHeight="1">
      <c r="C8879" s="97" t="str">
        <f t="shared" si="140"/>
        <v/>
      </c>
    </row>
    <row r="8880" spans="3:3" ht="15" customHeight="1">
      <c r="C8880" s="97" t="str">
        <f t="shared" si="140"/>
        <v/>
      </c>
    </row>
    <row r="8881" spans="3:3" ht="15" customHeight="1">
      <c r="C8881" s="97" t="str">
        <f t="shared" si="140"/>
        <v/>
      </c>
    </row>
    <row r="8882" spans="3:3" ht="15" customHeight="1">
      <c r="C8882" s="97" t="str">
        <f t="shared" si="140"/>
        <v/>
      </c>
    </row>
    <row r="8883" spans="3:3" ht="15" customHeight="1">
      <c r="C8883" s="97" t="str">
        <f t="shared" si="140"/>
        <v/>
      </c>
    </row>
    <row r="8884" spans="3:3" ht="15" customHeight="1">
      <c r="C8884" s="97" t="str">
        <f t="shared" si="140"/>
        <v/>
      </c>
    </row>
    <row r="8885" spans="3:3" ht="15" customHeight="1">
      <c r="C8885" s="97" t="str">
        <f t="shared" si="140"/>
        <v/>
      </c>
    </row>
    <row r="8886" spans="3:3" ht="15" customHeight="1">
      <c r="C8886" s="97" t="str">
        <f t="shared" si="140"/>
        <v/>
      </c>
    </row>
    <row r="8887" spans="3:3" ht="15" customHeight="1">
      <c r="C8887" s="97" t="str">
        <f t="shared" si="140"/>
        <v/>
      </c>
    </row>
    <row r="8888" spans="3:3" ht="15" customHeight="1">
      <c r="C8888" s="97" t="str">
        <f t="shared" si="140"/>
        <v/>
      </c>
    </row>
    <row r="8889" spans="3:3" ht="15" customHeight="1">
      <c r="C8889" s="97" t="str">
        <f t="shared" si="140"/>
        <v/>
      </c>
    </row>
    <row r="8890" spans="3:3" ht="15" customHeight="1">
      <c r="C8890" s="97" t="str">
        <f t="shared" si="140"/>
        <v/>
      </c>
    </row>
    <row r="8891" spans="3:3" ht="15" customHeight="1">
      <c r="C8891" s="97" t="str">
        <f t="shared" si="140"/>
        <v/>
      </c>
    </row>
    <row r="8892" spans="3:3" ht="15" customHeight="1">
      <c r="C8892" s="97" t="str">
        <f t="shared" si="140"/>
        <v/>
      </c>
    </row>
    <row r="8893" spans="3:3" ht="15" customHeight="1">
      <c r="C8893" s="97" t="str">
        <f t="shared" si="140"/>
        <v/>
      </c>
    </row>
    <row r="8894" spans="3:3" ht="15" customHeight="1">
      <c r="C8894" s="97" t="str">
        <f t="shared" si="140"/>
        <v/>
      </c>
    </row>
    <row r="8895" spans="3:3" ht="15" customHeight="1">
      <c r="C8895" s="97" t="str">
        <f t="shared" si="140"/>
        <v/>
      </c>
    </row>
    <row r="8896" spans="3:3" ht="15" customHeight="1">
      <c r="C8896" s="97" t="str">
        <f t="shared" si="140"/>
        <v/>
      </c>
    </row>
    <row r="8897" spans="3:3" ht="15" customHeight="1">
      <c r="C8897" s="97" t="str">
        <f t="shared" si="140"/>
        <v/>
      </c>
    </row>
    <row r="8898" spans="3:3" ht="15" customHeight="1">
      <c r="C8898" s="97" t="str">
        <f t="shared" si="140"/>
        <v/>
      </c>
    </row>
    <row r="8899" spans="3:3" ht="15" customHeight="1">
      <c r="C8899" s="97" t="str">
        <f t="shared" si="140"/>
        <v/>
      </c>
    </row>
    <row r="8900" spans="3:3" ht="15" customHeight="1">
      <c r="C8900" s="97" t="str">
        <f t="shared" si="140"/>
        <v/>
      </c>
    </row>
    <row r="8901" spans="3:3" ht="15" customHeight="1">
      <c r="C8901" s="97" t="str">
        <f t="shared" si="140"/>
        <v/>
      </c>
    </row>
    <row r="8902" spans="3:3" ht="15" customHeight="1">
      <c r="C8902" s="97" t="str">
        <f t="shared" si="140"/>
        <v/>
      </c>
    </row>
    <row r="8903" spans="3:3" ht="15" customHeight="1">
      <c r="C8903" s="97" t="str">
        <f t="shared" si="140"/>
        <v/>
      </c>
    </row>
    <row r="8904" spans="3:3" ht="15" customHeight="1">
      <c r="C8904" s="97" t="str">
        <f t="shared" si="140"/>
        <v/>
      </c>
    </row>
    <row r="8905" spans="3:3" ht="15" customHeight="1">
      <c r="C8905" s="97" t="str">
        <f t="shared" si="140"/>
        <v/>
      </c>
    </row>
    <row r="8906" spans="3:3" ht="15" customHeight="1">
      <c r="C8906" s="97" t="str">
        <f t="shared" si="140"/>
        <v/>
      </c>
    </row>
    <row r="8907" spans="3:3" ht="15" customHeight="1">
      <c r="C8907" s="97" t="str">
        <f t="shared" si="140"/>
        <v/>
      </c>
    </row>
    <row r="8908" spans="3:3" ht="15" customHeight="1">
      <c r="C8908" s="97" t="str">
        <f t="shared" si="140"/>
        <v/>
      </c>
    </row>
    <row r="8909" spans="3:3" ht="15" customHeight="1">
      <c r="C8909" s="97" t="str">
        <f t="shared" si="140"/>
        <v/>
      </c>
    </row>
    <row r="8910" spans="3:3" ht="15" customHeight="1">
      <c r="C8910" s="97" t="str">
        <f t="shared" si="140"/>
        <v/>
      </c>
    </row>
    <row r="8911" spans="3:3" ht="15" customHeight="1">
      <c r="C8911" s="97" t="str">
        <f t="shared" si="140"/>
        <v/>
      </c>
    </row>
    <row r="8912" spans="3:3" ht="15" customHeight="1">
      <c r="C8912" s="97" t="str">
        <f t="shared" si="140"/>
        <v/>
      </c>
    </row>
    <row r="8913" spans="3:3" ht="15" customHeight="1">
      <c r="C8913" s="97" t="str">
        <f t="shared" ref="C8913:C8976" si="141">IF(B8913&lt;&gt;"",TEXT(WEEKDAY(B8913),"dddd"),"")</f>
        <v/>
      </c>
    </row>
    <row r="8914" spans="3:3" ht="15" customHeight="1">
      <c r="C8914" s="97" t="str">
        <f t="shared" si="141"/>
        <v/>
      </c>
    </row>
    <row r="8915" spans="3:3" ht="15" customHeight="1">
      <c r="C8915" s="97" t="str">
        <f t="shared" si="141"/>
        <v/>
      </c>
    </row>
    <row r="8916" spans="3:3" ht="15" customHeight="1">
      <c r="C8916" s="97" t="str">
        <f t="shared" si="141"/>
        <v/>
      </c>
    </row>
    <row r="8917" spans="3:3" ht="15" customHeight="1">
      <c r="C8917" s="97" t="str">
        <f t="shared" si="141"/>
        <v/>
      </c>
    </row>
    <row r="8918" spans="3:3" ht="15" customHeight="1">
      <c r="C8918" s="97" t="str">
        <f t="shared" si="141"/>
        <v/>
      </c>
    </row>
    <row r="8919" spans="3:3" ht="15" customHeight="1">
      <c r="C8919" s="97" t="str">
        <f t="shared" si="141"/>
        <v/>
      </c>
    </row>
    <row r="8920" spans="3:3" ht="15" customHeight="1">
      <c r="C8920" s="97" t="str">
        <f t="shared" si="141"/>
        <v/>
      </c>
    </row>
    <row r="8921" spans="3:3" ht="15" customHeight="1">
      <c r="C8921" s="97" t="str">
        <f t="shared" si="141"/>
        <v/>
      </c>
    </row>
    <row r="8922" spans="3:3" ht="15" customHeight="1">
      <c r="C8922" s="97" t="str">
        <f t="shared" si="141"/>
        <v/>
      </c>
    </row>
    <row r="8923" spans="3:3" ht="15" customHeight="1">
      <c r="C8923" s="97" t="str">
        <f t="shared" si="141"/>
        <v/>
      </c>
    </row>
    <row r="8924" spans="3:3" ht="15" customHeight="1">
      <c r="C8924" s="97" t="str">
        <f t="shared" si="141"/>
        <v/>
      </c>
    </row>
    <row r="8925" spans="3:3" ht="15" customHeight="1">
      <c r="C8925" s="97" t="str">
        <f t="shared" si="141"/>
        <v/>
      </c>
    </row>
    <row r="8926" spans="3:3" ht="15" customHeight="1">
      <c r="C8926" s="97" t="str">
        <f t="shared" si="141"/>
        <v/>
      </c>
    </row>
    <row r="8927" spans="3:3" ht="15" customHeight="1">
      <c r="C8927" s="97" t="str">
        <f t="shared" si="141"/>
        <v/>
      </c>
    </row>
    <row r="8928" spans="3:3" ht="15" customHeight="1">
      <c r="C8928" s="97" t="str">
        <f t="shared" si="141"/>
        <v/>
      </c>
    </row>
    <row r="8929" spans="3:3" ht="15" customHeight="1">
      <c r="C8929" s="97" t="str">
        <f t="shared" si="141"/>
        <v/>
      </c>
    </row>
    <row r="8930" spans="3:3" ht="15" customHeight="1">
      <c r="C8930" s="97" t="str">
        <f t="shared" si="141"/>
        <v/>
      </c>
    </row>
    <row r="8931" spans="3:3" ht="15" customHeight="1">
      <c r="C8931" s="97" t="str">
        <f t="shared" si="141"/>
        <v/>
      </c>
    </row>
    <row r="8932" spans="3:3" ht="15" customHeight="1">
      <c r="C8932" s="97" t="str">
        <f t="shared" si="141"/>
        <v/>
      </c>
    </row>
    <row r="8933" spans="3:3" ht="15" customHeight="1">
      <c r="C8933" s="97" t="str">
        <f t="shared" si="141"/>
        <v/>
      </c>
    </row>
    <row r="8934" spans="3:3" ht="15" customHeight="1">
      <c r="C8934" s="97" t="str">
        <f t="shared" si="141"/>
        <v/>
      </c>
    </row>
    <row r="8935" spans="3:3" ht="15" customHeight="1">
      <c r="C8935" s="97" t="str">
        <f t="shared" si="141"/>
        <v/>
      </c>
    </row>
    <row r="8936" spans="3:3" ht="15" customHeight="1">
      <c r="C8936" s="97" t="str">
        <f t="shared" si="141"/>
        <v/>
      </c>
    </row>
    <row r="8937" spans="3:3" ht="15" customHeight="1">
      <c r="C8937" s="97" t="str">
        <f t="shared" si="141"/>
        <v/>
      </c>
    </row>
    <row r="8938" spans="3:3" ht="15" customHeight="1">
      <c r="C8938" s="97" t="str">
        <f t="shared" si="141"/>
        <v/>
      </c>
    </row>
    <row r="8939" spans="3:3" ht="15" customHeight="1">
      <c r="C8939" s="97" t="str">
        <f t="shared" si="141"/>
        <v/>
      </c>
    </row>
    <row r="8940" spans="3:3" ht="15" customHeight="1">
      <c r="C8940" s="97" t="str">
        <f t="shared" si="141"/>
        <v/>
      </c>
    </row>
    <row r="8941" spans="3:3" ht="15" customHeight="1">
      <c r="C8941" s="97" t="str">
        <f t="shared" si="141"/>
        <v/>
      </c>
    </row>
    <row r="8942" spans="3:3" ht="15" customHeight="1">
      <c r="C8942" s="97" t="str">
        <f t="shared" si="141"/>
        <v/>
      </c>
    </row>
    <row r="8943" spans="3:3" ht="15" customHeight="1">
      <c r="C8943" s="97" t="str">
        <f t="shared" si="141"/>
        <v/>
      </c>
    </row>
    <row r="8944" spans="3:3" ht="15" customHeight="1">
      <c r="C8944" s="97" t="str">
        <f t="shared" si="141"/>
        <v/>
      </c>
    </row>
    <row r="8945" spans="3:3" ht="15" customHeight="1">
      <c r="C8945" s="97" t="str">
        <f t="shared" si="141"/>
        <v/>
      </c>
    </row>
    <row r="8946" spans="3:3" ht="15" customHeight="1">
      <c r="C8946" s="97" t="str">
        <f t="shared" si="141"/>
        <v/>
      </c>
    </row>
    <row r="8947" spans="3:3" ht="15" customHeight="1">
      <c r="C8947" s="97" t="str">
        <f t="shared" si="141"/>
        <v/>
      </c>
    </row>
    <row r="8948" spans="3:3" ht="15" customHeight="1">
      <c r="C8948" s="97" t="str">
        <f t="shared" si="141"/>
        <v/>
      </c>
    </row>
    <row r="8949" spans="3:3" ht="15" customHeight="1">
      <c r="C8949" s="97" t="str">
        <f t="shared" si="141"/>
        <v/>
      </c>
    </row>
    <row r="8950" spans="3:3" ht="15" customHeight="1">
      <c r="C8950" s="97" t="str">
        <f t="shared" si="141"/>
        <v/>
      </c>
    </row>
    <row r="8951" spans="3:3" ht="15" customHeight="1">
      <c r="C8951" s="97" t="str">
        <f t="shared" si="141"/>
        <v/>
      </c>
    </row>
    <row r="8952" spans="3:3" ht="15" customHeight="1">
      <c r="C8952" s="97" t="str">
        <f t="shared" si="141"/>
        <v/>
      </c>
    </row>
    <row r="8953" spans="3:3" ht="15" customHeight="1">
      <c r="C8953" s="97" t="str">
        <f t="shared" si="141"/>
        <v/>
      </c>
    </row>
    <row r="8954" spans="3:3" ht="15" customHeight="1">
      <c r="C8954" s="97" t="str">
        <f t="shared" si="141"/>
        <v/>
      </c>
    </row>
    <row r="8955" spans="3:3" ht="15" customHeight="1">
      <c r="C8955" s="97" t="str">
        <f t="shared" si="141"/>
        <v/>
      </c>
    </row>
    <row r="8956" spans="3:3" ht="15" customHeight="1">
      <c r="C8956" s="97" t="str">
        <f t="shared" si="141"/>
        <v/>
      </c>
    </row>
    <row r="8957" spans="3:3" ht="15" customHeight="1">
      <c r="C8957" s="97" t="str">
        <f t="shared" si="141"/>
        <v/>
      </c>
    </row>
    <row r="8958" spans="3:3" ht="15" customHeight="1">
      <c r="C8958" s="97" t="str">
        <f t="shared" si="141"/>
        <v/>
      </c>
    </row>
    <row r="8959" spans="3:3" ht="15" customHeight="1">
      <c r="C8959" s="97" t="str">
        <f t="shared" si="141"/>
        <v/>
      </c>
    </row>
    <row r="8960" spans="3:3" ht="15" customHeight="1">
      <c r="C8960" s="97" t="str">
        <f t="shared" si="141"/>
        <v/>
      </c>
    </row>
    <row r="8961" spans="3:3" ht="15" customHeight="1">
      <c r="C8961" s="97" t="str">
        <f t="shared" si="141"/>
        <v/>
      </c>
    </row>
    <row r="8962" spans="3:3" ht="15" customHeight="1">
      <c r="C8962" s="97" t="str">
        <f t="shared" si="141"/>
        <v/>
      </c>
    </row>
    <row r="8963" spans="3:3" ht="15" customHeight="1">
      <c r="C8963" s="97" t="str">
        <f t="shared" si="141"/>
        <v/>
      </c>
    </row>
    <row r="8964" spans="3:3" ht="15" customHeight="1">
      <c r="C8964" s="97" t="str">
        <f t="shared" si="141"/>
        <v/>
      </c>
    </row>
    <row r="8965" spans="3:3" ht="15" customHeight="1">
      <c r="C8965" s="97" t="str">
        <f t="shared" si="141"/>
        <v/>
      </c>
    </row>
    <row r="8966" spans="3:3" ht="15" customHeight="1">
      <c r="C8966" s="97" t="str">
        <f t="shared" si="141"/>
        <v/>
      </c>
    </row>
    <row r="8967" spans="3:3" ht="15" customHeight="1">
      <c r="C8967" s="97" t="str">
        <f t="shared" si="141"/>
        <v/>
      </c>
    </row>
    <row r="8968" spans="3:3" ht="15" customHeight="1">
      <c r="C8968" s="97" t="str">
        <f t="shared" si="141"/>
        <v/>
      </c>
    </row>
    <row r="8969" spans="3:3" ht="15" customHeight="1">
      <c r="C8969" s="97" t="str">
        <f t="shared" si="141"/>
        <v/>
      </c>
    </row>
    <row r="8970" spans="3:3" ht="15" customHeight="1">
      <c r="C8970" s="97" t="str">
        <f t="shared" si="141"/>
        <v/>
      </c>
    </row>
    <row r="8971" spans="3:3" ht="15" customHeight="1">
      <c r="C8971" s="97" t="str">
        <f t="shared" si="141"/>
        <v/>
      </c>
    </row>
    <row r="8972" spans="3:3" ht="15" customHeight="1">
      <c r="C8972" s="97" t="str">
        <f t="shared" si="141"/>
        <v/>
      </c>
    </row>
    <row r="8973" spans="3:3" ht="15" customHeight="1">
      <c r="C8973" s="97" t="str">
        <f t="shared" si="141"/>
        <v/>
      </c>
    </row>
    <row r="8974" spans="3:3" ht="15" customHeight="1">
      <c r="C8974" s="97" t="str">
        <f t="shared" si="141"/>
        <v/>
      </c>
    </row>
    <row r="8975" spans="3:3" ht="15" customHeight="1">
      <c r="C8975" s="97" t="str">
        <f t="shared" si="141"/>
        <v/>
      </c>
    </row>
    <row r="8976" spans="3:3" ht="15" customHeight="1">
      <c r="C8976" s="97" t="str">
        <f t="shared" si="141"/>
        <v/>
      </c>
    </row>
    <row r="8977" spans="3:3" ht="15" customHeight="1">
      <c r="C8977" s="97" t="str">
        <f t="shared" ref="C8977:C9040" si="142">IF(B8977&lt;&gt;"",TEXT(WEEKDAY(B8977),"dddd"),"")</f>
        <v/>
      </c>
    </row>
    <row r="8978" spans="3:3" ht="15" customHeight="1">
      <c r="C8978" s="97" t="str">
        <f t="shared" si="142"/>
        <v/>
      </c>
    </row>
    <row r="8979" spans="3:3" ht="15" customHeight="1">
      <c r="C8979" s="97" t="str">
        <f t="shared" si="142"/>
        <v/>
      </c>
    </row>
    <row r="8980" spans="3:3" ht="15" customHeight="1">
      <c r="C8980" s="97" t="str">
        <f t="shared" si="142"/>
        <v/>
      </c>
    </row>
    <row r="8981" spans="3:3" ht="15" customHeight="1">
      <c r="C8981" s="97" t="str">
        <f t="shared" si="142"/>
        <v/>
      </c>
    </row>
    <row r="8982" spans="3:3" ht="15" customHeight="1">
      <c r="C8982" s="97" t="str">
        <f t="shared" si="142"/>
        <v/>
      </c>
    </row>
    <row r="8983" spans="3:3" ht="15" customHeight="1">
      <c r="C8983" s="97" t="str">
        <f t="shared" si="142"/>
        <v/>
      </c>
    </row>
    <row r="8984" spans="3:3" ht="15" customHeight="1">
      <c r="C8984" s="97" t="str">
        <f t="shared" si="142"/>
        <v/>
      </c>
    </row>
    <row r="8985" spans="3:3" ht="15" customHeight="1">
      <c r="C8985" s="97" t="str">
        <f t="shared" si="142"/>
        <v/>
      </c>
    </row>
    <row r="8986" spans="3:3" ht="15" customHeight="1">
      <c r="C8986" s="97" t="str">
        <f t="shared" si="142"/>
        <v/>
      </c>
    </row>
    <row r="8987" spans="3:3" ht="15" customHeight="1">
      <c r="C8987" s="97" t="str">
        <f t="shared" si="142"/>
        <v/>
      </c>
    </row>
    <row r="8988" spans="3:3" ht="15" customHeight="1">
      <c r="C8988" s="97" t="str">
        <f t="shared" si="142"/>
        <v/>
      </c>
    </row>
    <row r="8989" spans="3:3" ht="15" customHeight="1">
      <c r="C8989" s="97" t="str">
        <f t="shared" si="142"/>
        <v/>
      </c>
    </row>
    <row r="8990" spans="3:3" ht="15" customHeight="1">
      <c r="C8990" s="97" t="str">
        <f t="shared" si="142"/>
        <v/>
      </c>
    </row>
    <row r="8991" spans="3:3" ht="15" customHeight="1">
      <c r="C8991" s="97" t="str">
        <f t="shared" si="142"/>
        <v/>
      </c>
    </row>
    <row r="8992" spans="3:3" ht="15" customHeight="1">
      <c r="C8992" s="97" t="str">
        <f t="shared" si="142"/>
        <v/>
      </c>
    </row>
    <row r="8993" spans="3:3" ht="15" customHeight="1">
      <c r="C8993" s="97" t="str">
        <f t="shared" si="142"/>
        <v/>
      </c>
    </row>
    <row r="8994" spans="3:3" ht="15" customHeight="1">
      <c r="C8994" s="97" t="str">
        <f t="shared" si="142"/>
        <v/>
      </c>
    </row>
    <row r="8995" spans="3:3" ht="15" customHeight="1">
      <c r="C8995" s="97" t="str">
        <f t="shared" si="142"/>
        <v/>
      </c>
    </row>
    <row r="8996" spans="3:3" ht="15" customHeight="1">
      <c r="C8996" s="97" t="str">
        <f t="shared" si="142"/>
        <v/>
      </c>
    </row>
    <row r="8997" spans="3:3" ht="15" customHeight="1">
      <c r="C8997" s="97" t="str">
        <f t="shared" si="142"/>
        <v/>
      </c>
    </row>
    <row r="8998" spans="3:3" ht="15" customHeight="1">
      <c r="C8998" s="97" t="str">
        <f t="shared" si="142"/>
        <v/>
      </c>
    </row>
    <row r="8999" spans="3:3" ht="15" customHeight="1">
      <c r="C8999" s="97" t="str">
        <f t="shared" si="142"/>
        <v/>
      </c>
    </row>
    <row r="9000" spans="3:3" ht="15" customHeight="1">
      <c r="C9000" s="97" t="str">
        <f t="shared" si="142"/>
        <v/>
      </c>
    </row>
    <row r="9001" spans="3:3" ht="15" customHeight="1">
      <c r="C9001" s="97" t="str">
        <f t="shared" si="142"/>
        <v/>
      </c>
    </row>
    <row r="9002" spans="3:3" ht="15" customHeight="1">
      <c r="C9002" s="97" t="str">
        <f t="shared" si="142"/>
        <v/>
      </c>
    </row>
    <row r="9003" spans="3:3" ht="15" customHeight="1">
      <c r="C9003" s="97" t="str">
        <f t="shared" si="142"/>
        <v/>
      </c>
    </row>
    <row r="9004" spans="3:3" ht="15" customHeight="1">
      <c r="C9004" s="97" t="str">
        <f t="shared" si="142"/>
        <v/>
      </c>
    </row>
    <row r="9005" spans="3:3" ht="15" customHeight="1">
      <c r="C9005" s="97" t="str">
        <f t="shared" si="142"/>
        <v/>
      </c>
    </row>
    <row r="9006" spans="3:3" ht="15" customHeight="1">
      <c r="C9006" s="97" t="str">
        <f t="shared" si="142"/>
        <v/>
      </c>
    </row>
    <row r="9007" spans="3:3" ht="15" customHeight="1">
      <c r="C9007" s="97" t="str">
        <f t="shared" si="142"/>
        <v/>
      </c>
    </row>
    <row r="9008" spans="3:3" ht="15" customHeight="1">
      <c r="C9008" s="97" t="str">
        <f t="shared" si="142"/>
        <v/>
      </c>
    </row>
    <row r="9009" spans="3:3" ht="15" customHeight="1">
      <c r="C9009" s="97" t="str">
        <f t="shared" si="142"/>
        <v/>
      </c>
    </row>
    <row r="9010" spans="3:3" ht="15" customHeight="1">
      <c r="C9010" s="97" t="str">
        <f t="shared" si="142"/>
        <v/>
      </c>
    </row>
    <row r="9011" spans="3:3" ht="15" customHeight="1">
      <c r="C9011" s="97" t="str">
        <f t="shared" si="142"/>
        <v/>
      </c>
    </row>
    <row r="9012" spans="3:3" ht="15" customHeight="1">
      <c r="C9012" s="97" t="str">
        <f t="shared" si="142"/>
        <v/>
      </c>
    </row>
    <row r="9013" spans="3:3" ht="15" customHeight="1">
      <c r="C9013" s="97" t="str">
        <f t="shared" si="142"/>
        <v/>
      </c>
    </row>
    <row r="9014" spans="3:3" ht="15" customHeight="1">
      <c r="C9014" s="97" t="str">
        <f t="shared" si="142"/>
        <v/>
      </c>
    </row>
    <row r="9015" spans="3:3" ht="15" customHeight="1">
      <c r="C9015" s="97" t="str">
        <f t="shared" si="142"/>
        <v/>
      </c>
    </row>
    <row r="9016" spans="3:3" ht="15" customHeight="1">
      <c r="C9016" s="97" t="str">
        <f t="shared" si="142"/>
        <v/>
      </c>
    </row>
    <row r="9017" spans="3:3" ht="15" customHeight="1">
      <c r="C9017" s="97" t="str">
        <f t="shared" si="142"/>
        <v/>
      </c>
    </row>
    <row r="9018" spans="3:3" ht="15" customHeight="1">
      <c r="C9018" s="97" t="str">
        <f t="shared" si="142"/>
        <v/>
      </c>
    </row>
    <row r="9019" spans="3:3" ht="15" customHeight="1">
      <c r="C9019" s="97" t="str">
        <f t="shared" si="142"/>
        <v/>
      </c>
    </row>
    <row r="9020" spans="3:3" ht="15" customHeight="1">
      <c r="C9020" s="97" t="str">
        <f t="shared" si="142"/>
        <v/>
      </c>
    </row>
    <row r="9021" spans="3:3" ht="15" customHeight="1">
      <c r="C9021" s="97" t="str">
        <f t="shared" si="142"/>
        <v/>
      </c>
    </row>
    <row r="9022" spans="3:3" ht="15" customHeight="1">
      <c r="C9022" s="97" t="str">
        <f t="shared" si="142"/>
        <v/>
      </c>
    </row>
    <row r="9023" spans="3:3" ht="15" customHeight="1">
      <c r="C9023" s="97" t="str">
        <f t="shared" si="142"/>
        <v/>
      </c>
    </row>
    <row r="9024" spans="3:3" ht="15" customHeight="1">
      <c r="C9024" s="97" t="str">
        <f t="shared" si="142"/>
        <v/>
      </c>
    </row>
    <row r="9025" spans="3:3" ht="15" customHeight="1">
      <c r="C9025" s="97" t="str">
        <f t="shared" si="142"/>
        <v/>
      </c>
    </row>
    <row r="9026" spans="3:3" ht="15" customHeight="1">
      <c r="C9026" s="97" t="str">
        <f t="shared" si="142"/>
        <v/>
      </c>
    </row>
    <row r="9027" spans="3:3" ht="15" customHeight="1">
      <c r="C9027" s="97" t="str">
        <f t="shared" si="142"/>
        <v/>
      </c>
    </row>
    <row r="9028" spans="3:3" ht="15" customHeight="1">
      <c r="C9028" s="97" t="str">
        <f t="shared" si="142"/>
        <v/>
      </c>
    </row>
    <row r="9029" spans="3:3" ht="15" customHeight="1">
      <c r="C9029" s="97" t="str">
        <f t="shared" si="142"/>
        <v/>
      </c>
    </row>
    <row r="9030" spans="3:3" ht="15" customHeight="1">
      <c r="C9030" s="97" t="str">
        <f t="shared" si="142"/>
        <v/>
      </c>
    </row>
    <row r="9031" spans="3:3" ht="15" customHeight="1">
      <c r="C9031" s="97" t="str">
        <f t="shared" si="142"/>
        <v/>
      </c>
    </row>
    <row r="9032" spans="3:3" ht="15" customHeight="1">
      <c r="C9032" s="97" t="str">
        <f t="shared" si="142"/>
        <v/>
      </c>
    </row>
    <row r="9033" spans="3:3" ht="15" customHeight="1">
      <c r="C9033" s="97" t="str">
        <f t="shared" si="142"/>
        <v/>
      </c>
    </row>
    <row r="9034" spans="3:3" ht="15" customHeight="1">
      <c r="C9034" s="97" t="str">
        <f t="shared" si="142"/>
        <v/>
      </c>
    </row>
    <row r="9035" spans="3:3" ht="15" customHeight="1">
      <c r="C9035" s="97" t="str">
        <f t="shared" si="142"/>
        <v/>
      </c>
    </row>
    <row r="9036" spans="3:3" ht="15" customHeight="1">
      <c r="C9036" s="97" t="str">
        <f t="shared" si="142"/>
        <v/>
      </c>
    </row>
    <row r="9037" spans="3:3" ht="15" customHeight="1">
      <c r="C9037" s="97" t="str">
        <f t="shared" si="142"/>
        <v/>
      </c>
    </row>
    <row r="9038" spans="3:3" ht="15" customHeight="1">
      <c r="C9038" s="97" t="str">
        <f t="shared" si="142"/>
        <v/>
      </c>
    </row>
    <row r="9039" spans="3:3" ht="15" customHeight="1">
      <c r="C9039" s="97" t="str">
        <f t="shared" si="142"/>
        <v/>
      </c>
    </row>
    <row r="9040" spans="3:3" ht="15" customHeight="1">
      <c r="C9040" s="97" t="str">
        <f t="shared" si="142"/>
        <v/>
      </c>
    </row>
    <row r="9041" spans="3:3" ht="15" customHeight="1">
      <c r="C9041" s="97" t="str">
        <f t="shared" ref="C9041:C9104" si="143">IF(B9041&lt;&gt;"",TEXT(WEEKDAY(B9041),"dddd"),"")</f>
        <v/>
      </c>
    </row>
    <row r="9042" spans="3:3" ht="15" customHeight="1">
      <c r="C9042" s="97" t="str">
        <f t="shared" si="143"/>
        <v/>
      </c>
    </row>
    <row r="9043" spans="3:3" ht="15" customHeight="1">
      <c r="C9043" s="97" t="str">
        <f t="shared" si="143"/>
        <v/>
      </c>
    </row>
    <row r="9044" spans="3:3" ht="15" customHeight="1">
      <c r="C9044" s="97" t="str">
        <f t="shared" si="143"/>
        <v/>
      </c>
    </row>
    <row r="9045" spans="3:3" ht="15" customHeight="1">
      <c r="C9045" s="97" t="str">
        <f t="shared" si="143"/>
        <v/>
      </c>
    </row>
    <row r="9046" spans="3:3" ht="15" customHeight="1">
      <c r="C9046" s="97" t="str">
        <f t="shared" si="143"/>
        <v/>
      </c>
    </row>
    <row r="9047" spans="3:3" ht="15" customHeight="1">
      <c r="C9047" s="97" t="str">
        <f t="shared" si="143"/>
        <v/>
      </c>
    </row>
    <row r="9048" spans="3:3" ht="15" customHeight="1">
      <c r="C9048" s="97" t="str">
        <f t="shared" si="143"/>
        <v/>
      </c>
    </row>
    <row r="9049" spans="3:3" ht="15" customHeight="1">
      <c r="C9049" s="97" t="str">
        <f t="shared" si="143"/>
        <v/>
      </c>
    </row>
    <row r="9050" spans="3:3" ht="15" customHeight="1">
      <c r="C9050" s="97" t="str">
        <f t="shared" si="143"/>
        <v/>
      </c>
    </row>
    <row r="9051" spans="3:3" ht="15" customHeight="1">
      <c r="C9051" s="97" t="str">
        <f t="shared" si="143"/>
        <v/>
      </c>
    </row>
    <row r="9052" spans="3:3" ht="15" customHeight="1">
      <c r="C9052" s="97" t="str">
        <f t="shared" si="143"/>
        <v/>
      </c>
    </row>
    <row r="9053" spans="3:3" ht="15" customHeight="1">
      <c r="C9053" s="97" t="str">
        <f t="shared" si="143"/>
        <v/>
      </c>
    </row>
    <row r="9054" spans="3:3" ht="15" customHeight="1">
      <c r="C9054" s="97" t="str">
        <f t="shared" si="143"/>
        <v/>
      </c>
    </row>
    <row r="9055" spans="3:3" ht="15" customHeight="1">
      <c r="C9055" s="97" t="str">
        <f t="shared" si="143"/>
        <v/>
      </c>
    </row>
    <row r="9056" spans="3:3" ht="15" customHeight="1">
      <c r="C9056" s="97" t="str">
        <f t="shared" si="143"/>
        <v/>
      </c>
    </row>
    <row r="9057" spans="3:3" ht="15" customHeight="1">
      <c r="C9057" s="97" t="str">
        <f t="shared" si="143"/>
        <v/>
      </c>
    </row>
    <row r="9058" spans="3:3" ht="15" customHeight="1">
      <c r="C9058" s="97" t="str">
        <f t="shared" si="143"/>
        <v/>
      </c>
    </row>
    <row r="9059" spans="3:3" ht="15" customHeight="1">
      <c r="C9059" s="97" t="str">
        <f t="shared" si="143"/>
        <v/>
      </c>
    </row>
    <row r="9060" spans="3:3" ht="15" customHeight="1">
      <c r="C9060" s="97" t="str">
        <f t="shared" si="143"/>
        <v/>
      </c>
    </row>
    <row r="9061" spans="3:3" ht="15" customHeight="1">
      <c r="C9061" s="97" t="str">
        <f t="shared" si="143"/>
        <v/>
      </c>
    </row>
    <row r="9062" spans="3:3" ht="15" customHeight="1">
      <c r="C9062" s="97" t="str">
        <f t="shared" si="143"/>
        <v/>
      </c>
    </row>
    <row r="9063" spans="3:3" ht="15" customHeight="1">
      <c r="C9063" s="97" t="str">
        <f t="shared" si="143"/>
        <v/>
      </c>
    </row>
    <row r="9064" spans="3:3" ht="15" customHeight="1">
      <c r="C9064" s="97" t="str">
        <f t="shared" si="143"/>
        <v/>
      </c>
    </row>
    <row r="9065" spans="3:3" ht="15" customHeight="1">
      <c r="C9065" s="97" t="str">
        <f t="shared" si="143"/>
        <v/>
      </c>
    </row>
    <row r="9066" spans="3:3" ht="15" customHeight="1">
      <c r="C9066" s="97" t="str">
        <f t="shared" si="143"/>
        <v/>
      </c>
    </row>
    <row r="9067" spans="3:3" ht="15" customHeight="1">
      <c r="C9067" s="97" t="str">
        <f t="shared" si="143"/>
        <v/>
      </c>
    </row>
    <row r="9068" spans="3:3" ht="15" customHeight="1">
      <c r="C9068" s="97" t="str">
        <f t="shared" si="143"/>
        <v/>
      </c>
    </row>
    <row r="9069" spans="3:3" ht="15" customHeight="1">
      <c r="C9069" s="97" t="str">
        <f t="shared" si="143"/>
        <v/>
      </c>
    </row>
    <row r="9070" spans="3:3" ht="15" customHeight="1">
      <c r="C9070" s="97" t="str">
        <f t="shared" si="143"/>
        <v/>
      </c>
    </row>
    <row r="9071" spans="3:3" ht="15" customHeight="1">
      <c r="C9071" s="97" t="str">
        <f t="shared" si="143"/>
        <v/>
      </c>
    </row>
    <row r="9072" spans="3:3" ht="15" customHeight="1">
      <c r="C9072" s="97" t="str">
        <f t="shared" si="143"/>
        <v/>
      </c>
    </row>
    <row r="9073" spans="3:3" ht="15" customHeight="1">
      <c r="C9073" s="97" t="str">
        <f t="shared" si="143"/>
        <v/>
      </c>
    </row>
    <row r="9074" spans="3:3" ht="15" customHeight="1">
      <c r="C9074" s="97" t="str">
        <f t="shared" si="143"/>
        <v/>
      </c>
    </row>
    <row r="9075" spans="3:3" ht="15" customHeight="1">
      <c r="C9075" s="97" t="str">
        <f t="shared" si="143"/>
        <v/>
      </c>
    </row>
    <row r="9076" spans="3:3" ht="15" customHeight="1">
      <c r="C9076" s="97" t="str">
        <f t="shared" si="143"/>
        <v/>
      </c>
    </row>
    <row r="9077" spans="3:3" ht="15" customHeight="1">
      <c r="C9077" s="97" t="str">
        <f t="shared" si="143"/>
        <v/>
      </c>
    </row>
    <row r="9078" spans="3:3" ht="15" customHeight="1">
      <c r="C9078" s="97" t="str">
        <f t="shared" si="143"/>
        <v/>
      </c>
    </row>
    <row r="9079" spans="3:3" ht="15" customHeight="1">
      <c r="C9079" s="97" t="str">
        <f t="shared" si="143"/>
        <v/>
      </c>
    </row>
    <row r="9080" spans="3:3" ht="15" customHeight="1">
      <c r="C9080" s="97" t="str">
        <f t="shared" si="143"/>
        <v/>
      </c>
    </row>
    <row r="9081" spans="3:3" ht="15" customHeight="1">
      <c r="C9081" s="97" t="str">
        <f t="shared" si="143"/>
        <v/>
      </c>
    </row>
    <row r="9082" spans="3:3" ht="15" customHeight="1">
      <c r="C9082" s="97" t="str">
        <f t="shared" si="143"/>
        <v/>
      </c>
    </row>
    <row r="9083" spans="3:3" ht="15" customHeight="1">
      <c r="C9083" s="97" t="str">
        <f t="shared" si="143"/>
        <v/>
      </c>
    </row>
    <row r="9084" spans="3:3" ht="15" customHeight="1">
      <c r="C9084" s="97" t="str">
        <f t="shared" si="143"/>
        <v/>
      </c>
    </row>
    <row r="9085" spans="3:3" ht="15" customHeight="1">
      <c r="C9085" s="97" t="str">
        <f t="shared" si="143"/>
        <v/>
      </c>
    </row>
    <row r="9086" spans="3:3" ht="15" customHeight="1">
      <c r="C9086" s="97" t="str">
        <f t="shared" si="143"/>
        <v/>
      </c>
    </row>
    <row r="9087" spans="3:3" ht="15" customHeight="1">
      <c r="C9087" s="97" t="str">
        <f t="shared" si="143"/>
        <v/>
      </c>
    </row>
    <row r="9088" spans="3:3" ht="15" customHeight="1">
      <c r="C9088" s="97" t="str">
        <f t="shared" si="143"/>
        <v/>
      </c>
    </row>
    <row r="9089" spans="3:3" ht="15" customHeight="1">
      <c r="C9089" s="97" t="str">
        <f t="shared" si="143"/>
        <v/>
      </c>
    </row>
    <row r="9090" spans="3:3" ht="15" customHeight="1">
      <c r="C9090" s="97" t="str">
        <f t="shared" si="143"/>
        <v/>
      </c>
    </row>
    <row r="9091" spans="3:3" ht="15" customHeight="1">
      <c r="C9091" s="97" t="str">
        <f t="shared" si="143"/>
        <v/>
      </c>
    </row>
    <row r="9092" spans="3:3" ht="15" customHeight="1">
      <c r="C9092" s="97" t="str">
        <f t="shared" si="143"/>
        <v/>
      </c>
    </row>
    <row r="9093" spans="3:3" ht="15" customHeight="1">
      <c r="C9093" s="97" t="str">
        <f t="shared" si="143"/>
        <v/>
      </c>
    </row>
    <row r="9094" spans="3:3" ht="15" customHeight="1">
      <c r="C9094" s="97" t="str">
        <f t="shared" si="143"/>
        <v/>
      </c>
    </row>
    <row r="9095" spans="3:3" ht="15" customHeight="1">
      <c r="C9095" s="97" t="str">
        <f t="shared" si="143"/>
        <v/>
      </c>
    </row>
    <row r="9096" spans="3:3" ht="15" customHeight="1">
      <c r="C9096" s="97" t="str">
        <f t="shared" si="143"/>
        <v/>
      </c>
    </row>
    <row r="9097" spans="3:3" ht="15" customHeight="1">
      <c r="C9097" s="97" t="str">
        <f t="shared" si="143"/>
        <v/>
      </c>
    </row>
    <row r="9098" spans="3:3" ht="15" customHeight="1">
      <c r="C9098" s="97" t="str">
        <f t="shared" si="143"/>
        <v/>
      </c>
    </row>
    <row r="9099" spans="3:3" ht="15" customHeight="1">
      <c r="C9099" s="97" t="str">
        <f t="shared" si="143"/>
        <v/>
      </c>
    </row>
    <row r="9100" spans="3:3" ht="15" customHeight="1">
      <c r="C9100" s="97" t="str">
        <f t="shared" si="143"/>
        <v/>
      </c>
    </row>
    <row r="9101" spans="3:3" ht="15" customHeight="1">
      <c r="C9101" s="97" t="str">
        <f t="shared" si="143"/>
        <v/>
      </c>
    </row>
    <row r="9102" spans="3:3" ht="15" customHeight="1">
      <c r="C9102" s="97" t="str">
        <f t="shared" si="143"/>
        <v/>
      </c>
    </row>
    <row r="9103" spans="3:3" ht="15" customHeight="1">
      <c r="C9103" s="97" t="str">
        <f t="shared" si="143"/>
        <v/>
      </c>
    </row>
    <row r="9104" spans="3:3" ht="15" customHeight="1">
      <c r="C9104" s="97" t="str">
        <f t="shared" si="143"/>
        <v/>
      </c>
    </row>
    <row r="9105" spans="3:3" ht="15" customHeight="1">
      <c r="C9105" s="97" t="str">
        <f t="shared" ref="C9105:C9168" si="144">IF(B9105&lt;&gt;"",TEXT(WEEKDAY(B9105),"dddd"),"")</f>
        <v/>
      </c>
    </row>
    <row r="9106" spans="3:3" ht="15" customHeight="1">
      <c r="C9106" s="97" t="str">
        <f t="shared" si="144"/>
        <v/>
      </c>
    </row>
    <row r="9107" spans="3:3" ht="15" customHeight="1">
      <c r="C9107" s="97" t="str">
        <f t="shared" si="144"/>
        <v/>
      </c>
    </row>
    <row r="9108" spans="3:3" ht="15" customHeight="1">
      <c r="C9108" s="97" t="str">
        <f t="shared" si="144"/>
        <v/>
      </c>
    </row>
    <row r="9109" spans="3:3" ht="15" customHeight="1">
      <c r="C9109" s="97" t="str">
        <f t="shared" si="144"/>
        <v/>
      </c>
    </row>
    <row r="9110" spans="3:3" ht="15" customHeight="1">
      <c r="C9110" s="97" t="str">
        <f t="shared" si="144"/>
        <v/>
      </c>
    </row>
    <row r="9111" spans="3:3" ht="15" customHeight="1">
      <c r="C9111" s="97" t="str">
        <f t="shared" si="144"/>
        <v/>
      </c>
    </row>
    <row r="9112" spans="3:3" ht="15" customHeight="1">
      <c r="C9112" s="97" t="str">
        <f t="shared" si="144"/>
        <v/>
      </c>
    </row>
    <row r="9113" spans="3:3" ht="15" customHeight="1">
      <c r="C9113" s="97" t="str">
        <f t="shared" si="144"/>
        <v/>
      </c>
    </row>
    <row r="9114" spans="3:3" ht="15" customHeight="1">
      <c r="C9114" s="97" t="str">
        <f t="shared" si="144"/>
        <v/>
      </c>
    </row>
    <row r="9115" spans="3:3" ht="15" customHeight="1">
      <c r="C9115" s="97" t="str">
        <f t="shared" si="144"/>
        <v/>
      </c>
    </row>
    <row r="9116" spans="3:3" ht="15" customHeight="1">
      <c r="C9116" s="97" t="str">
        <f t="shared" si="144"/>
        <v/>
      </c>
    </row>
    <row r="9117" spans="3:3" ht="15" customHeight="1">
      <c r="C9117" s="97" t="str">
        <f t="shared" si="144"/>
        <v/>
      </c>
    </row>
    <row r="9118" spans="3:3" ht="15" customHeight="1">
      <c r="C9118" s="97" t="str">
        <f t="shared" si="144"/>
        <v/>
      </c>
    </row>
    <row r="9119" spans="3:3" ht="15" customHeight="1">
      <c r="C9119" s="97" t="str">
        <f t="shared" si="144"/>
        <v/>
      </c>
    </row>
    <row r="9120" spans="3:3" ht="15" customHeight="1">
      <c r="C9120" s="97" t="str">
        <f t="shared" si="144"/>
        <v/>
      </c>
    </row>
    <row r="9121" spans="3:3" ht="15" customHeight="1">
      <c r="C9121" s="97" t="str">
        <f t="shared" si="144"/>
        <v/>
      </c>
    </row>
    <row r="9122" spans="3:3" ht="15" customHeight="1">
      <c r="C9122" s="97" t="str">
        <f t="shared" si="144"/>
        <v/>
      </c>
    </row>
    <row r="9123" spans="3:3" ht="15" customHeight="1">
      <c r="C9123" s="97" t="str">
        <f t="shared" si="144"/>
        <v/>
      </c>
    </row>
    <row r="9124" spans="3:3" ht="15" customHeight="1">
      <c r="C9124" s="97" t="str">
        <f t="shared" si="144"/>
        <v/>
      </c>
    </row>
    <row r="9125" spans="3:3" ht="15" customHeight="1">
      <c r="C9125" s="97" t="str">
        <f t="shared" si="144"/>
        <v/>
      </c>
    </row>
    <row r="9126" spans="3:3" ht="15" customHeight="1">
      <c r="C9126" s="97" t="str">
        <f t="shared" si="144"/>
        <v/>
      </c>
    </row>
    <row r="9127" spans="3:3" ht="15" customHeight="1">
      <c r="C9127" s="97" t="str">
        <f t="shared" si="144"/>
        <v/>
      </c>
    </row>
    <row r="9128" spans="3:3" ht="15" customHeight="1">
      <c r="C9128" s="97" t="str">
        <f t="shared" si="144"/>
        <v/>
      </c>
    </row>
    <row r="9129" spans="3:3" ht="15" customHeight="1">
      <c r="C9129" s="97" t="str">
        <f t="shared" si="144"/>
        <v/>
      </c>
    </row>
    <row r="9130" spans="3:3" ht="15" customHeight="1">
      <c r="C9130" s="97" t="str">
        <f t="shared" si="144"/>
        <v/>
      </c>
    </row>
    <row r="9131" spans="3:3" ht="15" customHeight="1">
      <c r="C9131" s="97" t="str">
        <f t="shared" si="144"/>
        <v/>
      </c>
    </row>
    <row r="9132" spans="3:3" ht="15" customHeight="1">
      <c r="C9132" s="97" t="str">
        <f t="shared" si="144"/>
        <v/>
      </c>
    </row>
    <row r="9133" spans="3:3" ht="15" customHeight="1">
      <c r="C9133" s="97" t="str">
        <f t="shared" si="144"/>
        <v/>
      </c>
    </row>
    <row r="9134" spans="3:3" ht="15" customHeight="1">
      <c r="C9134" s="97" t="str">
        <f t="shared" si="144"/>
        <v/>
      </c>
    </row>
    <row r="9135" spans="3:3" ht="15" customHeight="1">
      <c r="C9135" s="97" t="str">
        <f t="shared" si="144"/>
        <v/>
      </c>
    </row>
    <row r="9136" spans="3:3" ht="15" customHeight="1">
      <c r="C9136" s="97" t="str">
        <f t="shared" si="144"/>
        <v/>
      </c>
    </row>
    <row r="9137" spans="3:3" ht="15" customHeight="1">
      <c r="C9137" s="97" t="str">
        <f t="shared" si="144"/>
        <v/>
      </c>
    </row>
    <row r="9138" spans="3:3" ht="15" customHeight="1">
      <c r="C9138" s="97" t="str">
        <f t="shared" si="144"/>
        <v/>
      </c>
    </row>
    <row r="9139" spans="3:3" ht="15" customHeight="1">
      <c r="C9139" s="97" t="str">
        <f t="shared" si="144"/>
        <v/>
      </c>
    </row>
    <row r="9140" spans="3:3" ht="15" customHeight="1">
      <c r="C9140" s="97" t="str">
        <f t="shared" si="144"/>
        <v/>
      </c>
    </row>
    <row r="9141" spans="3:3" ht="15" customHeight="1">
      <c r="C9141" s="97" t="str">
        <f t="shared" si="144"/>
        <v/>
      </c>
    </row>
    <row r="9142" spans="3:3" ht="15" customHeight="1">
      <c r="C9142" s="97" t="str">
        <f t="shared" si="144"/>
        <v/>
      </c>
    </row>
    <row r="9143" spans="3:3" ht="15" customHeight="1">
      <c r="C9143" s="97" t="str">
        <f t="shared" si="144"/>
        <v/>
      </c>
    </row>
    <row r="9144" spans="3:3" ht="15" customHeight="1">
      <c r="C9144" s="97" t="str">
        <f t="shared" si="144"/>
        <v/>
      </c>
    </row>
    <row r="9145" spans="3:3" ht="15" customHeight="1">
      <c r="C9145" s="97" t="str">
        <f t="shared" si="144"/>
        <v/>
      </c>
    </row>
    <row r="9146" spans="3:3" ht="15" customHeight="1">
      <c r="C9146" s="97" t="str">
        <f t="shared" si="144"/>
        <v/>
      </c>
    </row>
    <row r="9147" spans="3:3" ht="15" customHeight="1">
      <c r="C9147" s="97" t="str">
        <f t="shared" si="144"/>
        <v/>
      </c>
    </row>
    <row r="9148" spans="3:3" ht="15" customHeight="1">
      <c r="C9148" s="97" t="str">
        <f t="shared" si="144"/>
        <v/>
      </c>
    </row>
    <row r="9149" spans="3:3" ht="15" customHeight="1">
      <c r="C9149" s="97" t="str">
        <f t="shared" si="144"/>
        <v/>
      </c>
    </row>
    <row r="9150" spans="3:3" ht="15" customHeight="1">
      <c r="C9150" s="97" t="str">
        <f t="shared" si="144"/>
        <v/>
      </c>
    </row>
    <row r="9151" spans="3:3" ht="15" customHeight="1">
      <c r="C9151" s="97" t="str">
        <f t="shared" si="144"/>
        <v/>
      </c>
    </row>
    <row r="9152" spans="3:3" ht="15" customHeight="1">
      <c r="C9152" s="97" t="str">
        <f t="shared" si="144"/>
        <v/>
      </c>
    </row>
    <row r="9153" spans="3:3" ht="15" customHeight="1">
      <c r="C9153" s="97" t="str">
        <f t="shared" si="144"/>
        <v/>
      </c>
    </row>
    <row r="9154" spans="3:3" ht="15" customHeight="1">
      <c r="C9154" s="97" t="str">
        <f t="shared" si="144"/>
        <v/>
      </c>
    </row>
    <row r="9155" spans="3:3" ht="15" customHeight="1">
      <c r="C9155" s="97" t="str">
        <f t="shared" si="144"/>
        <v/>
      </c>
    </row>
    <row r="9156" spans="3:3" ht="15" customHeight="1">
      <c r="C9156" s="97" t="str">
        <f t="shared" si="144"/>
        <v/>
      </c>
    </row>
    <row r="9157" spans="3:3" ht="15" customHeight="1">
      <c r="C9157" s="97" t="str">
        <f t="shared" si="144"/>
        <v/>
      </c>
    </row>
    <row r="9158" spans="3:3" ht="15" customHeight="1">
      <c r="C9158" s="97" t="str">
        <f t="shared" si="144"/>
        <v/>
      </c>
    </row>
    <row r="9159" spans="3:3" ht="15" customHeight="1">
      <c r="C9159" s="97" t="str">
        <f t="shared" si="144"/>
        <v/>
      </c>
    </row>
    <row r="9160" spans="3:3" ht="15" customHeight="1">
      <c r="C9160" s="97" t="str">
        <f t="shared" si="144"/>
        <v/>
      </c>
    </row>
    <row r="9161" spans="3:3" ht="15" customHeight="1">
      <c r="C9161" s="97" t="str">
        <f t="shared" si="144"/>
        <v/>
      </c>
    </row>
    <row r="9162" spans="3:3" ht="15" customHeight="1">
      <c r="C9162" s="97" t="str">
        <f t="shared" si="144"/>
        <v/>
      </c>
    </row>
    <row r="9163" spans="3:3" ht="15" customHeight="1">
      <c r="C9163" s="97" t="str">
        <f t="shared" si="144"/>
        <v/>
      </c>
    </row>
    <row r="9164" spans="3:3" ht="15" customHeight="1">
      <c r="C9164" s="97" t="str">
        <f t="shared" si="144"/>
        <v/>
      </c>
    </row>
    <row r="9165" spans="3:3" ht="15" customHeight="1">
      <c r="C9165" s="97" t="str">
        <f t="shared" si="144"/>
        <v/>
      </c>
    </row>
    <row r="9166" spans="3:3" ht="15" customHeight="1">
      <c r="C9166" s="97" t="str">
        <f t="shared" si="144"/>
        <v/>
      </c>
    </row>
    <row r="9167" spans="3:3" ht="15" customHeight="1">
      <c r="C9167" s="97" t="str">
        <f t="shared" si="144"/>
        <v/>
      </c>
    </row>
    <row r="9168" spans="3:3" ht="15" customHeight="1">
      <c r="C9168" s="97" t="str">
        <f t="shared" si="144"/>
        <v/>
      </c>
    </row>
    <row r="9169" spans="3:3" ht="15" customHeight="1">
      <c r="C9169" s="97" t="str">
        <f t="shared" ref="C9169:C9232" si="145">IF(B9169&lt;&gt;"",TEXT(WEEKDAY(B9169),"dddd"),"")</f>
        <v/>
      </c>
    </row>
    <row r="9170" spans="3:3" ht="15" customHeight="1">
      <c r="C9170" s="97" t="str">
        <f t="shared" si="145"/>
        <v/>
      </c>
    </row>
    <row r="9171" spans="3:3" ht="15" customHeight="1">
      <c r="C9171" s="97" t="str">
        <f t="shared" si="145"/>
        <v/>
      </c>
    </row>
    <row r="9172" spans="3:3" ht="15" customHeight="1">
      <c r="C9172" s="97" t="str">
        <f t="shared" si="145"/>
        <v/>
      </c>
    </row>
    <row r="9173" spans="3:3" ht="15" customHeight="1">
      <c r="C9173" s="97" t="str">
        <f t="shared" si="145"/>
        <v/>
      </c>
    </row>
    <row r="9174" spans="3:3" ht="15" customHeight="1">
      <c r="C9174" s="97" t="str">
        <f t="shared" si="145"/>
        <v/>
      </c>
    </row>
    <row r="9175" spans="3:3" ht="15" customHeight="1">
      <c r="C9175" s="97" t="str">
        <f t="shared" si="145"/>
        <v/>
      </c>
    </row>
    <row r="9176" spans="3:3" ht="15" customHeight="1">
      <c r="C9176" s="97" t="str">
        <f t="shared" si="145"/>
        <v/>
      </c>
    </row>
    <row r="9177" spans="3:3" ht="15" customHeight="1">
      <c r="C9177" s="97" t="str">
        <f t="shared" si="145"/>
        <v/>
      </c>
    </row>
    <row r="9178" spans="3:3" ht="15" customHeight="1">
      <c r="C9178" s="97" t="str">
        <f t="shared" si="145"/>
        <v/>
      </c>
    </row>
    <row r="9179" spans="3:3" ht="15" customHeight="1">
      <c r="C9179" s="97" t="str">
        <f t="shared" si="145"/>
        <v/>
      </c>
    </row>
    <row r="9180" spans="3:3" ht="15" customHeight="1">
      <c r="C9180" s="97" t="str">
        <f t="shared" si="145"/>
        <v/>
      </c>
    </row>
    <row r="9181" spans="3:3" ht="15" customHeight="1">
      <c r="C9181" s="97" t="str">
        <f t="shared" si="145"/>
        <v/>
      </c>
    </row>
    <row r="9182" spans="3:3" ht="15" customHeight="1">
      <c r="C9182" s="97" t="str">
        <f t="shared" si="145"/>
        <v/>
      </c>
    </row>
    <row r="9183" spans="3:3" ht="15" customHeight="1">
      <c r="C9183" s="97" t="str">
        <f t="shared" si="145"/>
        <v/>
      </c>
    </row>
    <row r="9184" spans="3:3" ht="15" customHeight="1">
      <c r="C9184" s="97" t="str">
        <f t="shared" si="145"/>
        <v/>
      </c>
    </row>
    <row r="9185" spans="3:3" ht="15" customHeight="1">
      <c r="C9185" s="97" t="str">
        <f t="shared" si="145"/>
        <v/>
      </c>
    </row>
    <row r="9186" spans="3:3" ht="15" customHeight="1">
      <c r="C9186" s="97" t="str">
        <f t="shared" si="145"/>
        <v/>
      </c>
    </row>
    <row r="9187" spans="3:3" ht="15" customHeight="1">
      <c r="C9187" s="97" t="str">
        <f t="shared" si="145"/>
        <v/>
      </c>
    </row>
    <row r="9188" spans="3:3" ht="15" customHeight="1">
      <c r="C9188" s="97" t="str">
        <f t="shared" si="145"/>
        <v/>
      </c>
    </row>
    <row r="9189" spans="3:3" ht="15" customHeight="1">
      <c r="C9189" s="97" t="str">
        <f t="shared" si="145"/>
        <v/>
      </c>
    </row>
    <row r="9190" spans="3:3" ht="15" customHeight="1">
      <c r="C9190" s="97" t="str">
        <f t="shared" si="145"/>
        <v/>
      </c>
    </row>
    <row r="9191" spans="3:3" ht="15" customHeight="1">
      <c r="C9191" s="97" t="str">
        <f t="shared" si="145"/>
        <v/>
      </c>
    </row>
    <row r="9192" spans="3:3" ht="15" customHeight="1">
      <c r="C9192" s="97" t="str">
        <f t="shared" si="145"/>
        <v/>
      </c>
    </row>
    <row r="9193" spans="3:3" ht="15" customHeight="1">
      <c r="C9193" s="97" t="str">
        <f t="shared" si="145"/>
        <v/>
      </c>
    </row>
    <row r="9194" spans="3:3" ht="15" customHeight="1">
      <c r="C9194" s="97" t="str">
        <f t="shared" si="145"/>
        <v/>
      </c>
    </row>
    <row r="9195" spans="3:3" ht="15" customHeight="1">
      <c r="C9195" s="97" t="str">
        <f t="shared" si="145"/>
        <v/>
      </c>
    </row>
    <row r="9196" spans="3:3" ht="15" customHeight="1">
      <c r="C9196" s="97" t="str">
        <f t="shared" si="145"/>
        <v/>
      </c>
    </row>
    <row r="9197" spans="3:3" ht="15" customHeight="1">
      <c r="C9197" s="97" t="str">
        <f t="shared" si="145"/>
        <v/>
      </c>
    </row>
    <row r="9198" spans="3:3" ht="15" customHeight="1">
      <c r="C9198" s="97" t="str">
        <f t="shared" si="145"/>
        <v/>
      </c>
    </row>
    <row r="9199" spans="3:3" ht="15" customHeight="1">
      <c r="C9199" s="97" t="str">
        <f t="shared" si="145"/>
        <v/>
      </c>
    </row>
    <row r="9200" spans="3:3" ht="15" customHeight="1">
      <c r="C9200" s="97" t="str">
        <f t="shared" si="145"/>
        <v/>
      </c>
    </row>
    <row r="9201" spans="3:3" ht="15" customHeight="1">
      <c r="C9201" s="97" t="str">
        <f t="shared" si="145"/>
        <v/>
      </c>
    </row>
    <row r="9202" spans="3:3" ht="15" customHeight="1">
      <c r="C9202" s="97" t="str">
        <f t="shared" si="145"/>
        <v/>
      </c>
    </row>
    <row r="9203" spans="3:3" ht="15" customHeight="1">
      <c r="C9203" s="97" t="str">
        <f t="shared" si="145"/>
        <v/>
      </c>
    </row>
    <row r="9204" spans="3:3" ht="15" customHeight="1">
      <c r="C9204" s="97" t="str">
        <f t="shared" si="145"/>
        <v/>
      </c>
    </row>
    <row r="9205" spans="3:3" ht="15" customHeight="1">
      <c r="C9205" s="97" t="str">
        <f t="shared" si="145"/>
        <v/>
      </c>
    </row>
    <row r="9206" spans="3:3" ht="15" customHeight="1">
      <c r="C9206" s="97" t="str">
        <f t="shared" si="145"/>
        <v/>
      </c>
    </row>
    <row r="9207" spans="3:3" ht="15" customHeight="1">
      <c r="C9207" s="97" t="str">
        <f t="shared" si="145"/>
        <v/>
      </c>
    </row>
    <row r="9208" spans="3:3" ht="15" customHeight="1">
      <c r="C9208" s="97" t="str">
        <f t="shared" si="145"/>
        <v/>
      </c>
    </row>
    <row r="9209" spans="3:3" ht="15" customHeight="1">
      <c r="C9209" s="97" t="str">
        <f t="shared" si="145"/>
        <v/>
      </c>
    </row>
    <row r="9210" spans="3:3" ht="15" customHeight="1">
      <c r="C9210" s="97" t="str">
        <f t="shared" si="145"/>
        <v/>
      </c>
    </row>
    <row r="9211" spans="3:3" ht="15" customHeight="1">
      <c r="C9211" s="97" t="str">
        <f t="shared" si="145"/>
        <v/>
      </c>
    </row>
    <row r="9212" spans="3:3" ht="15" customHeight="1">
      <c r="C9212" s="97" t="str">
        <f t="shared" si="145"/>
        <v/>
      </c>
    </row>
    <row r="9213" spans="3:3" ht="15" customHeight="1">
      <c r="C9213" s="97" t="str">
        <f t="shared" si="145"/>
        <v/>
      </c>
    </row>
    <row r="9214" spans="3:3" ht="15" customHeight="1">
      <c r="C9214" s="97" t="str">
        <f t="shared" si="145"/>
        <v/>
      </c>
    </row>
    <row r="9215" spans="3:3" ht="15" customHeight="1">
      <c r="C9215" s="97" t="str">
        <f t="shared" si="145"/>
        <v/>
      </c>
    </row>
    <row r="9216" spans="3:3" ht="15" customHeight="1">
      <c r="C9216" s="97" t="str">
        <f t="shared" si="145"/>
        <v/>
      </c>
    </row>
    <row r="9217" spans="3:3" ht="15" customHeight="1">
      <c r="C9217" s="97" t="str">
        <f t="shared" si="145"/>
        <v/>
      </c>
    </row>
    <row r="9218" spans="3:3" ht="15" customHeight="1">
      <c r="C9218" s="97" t="str">
        <f t="shared" si="145"/>
        <v/>
      </c>
    </row>
    <row r="9219" spans="3:3" ht="15" customHeight="1">
      <c r="C9219" s="97" t="str">
        <f t="shared" si="145"/>
        <v/>
      </c>
    </row>
    <row r="9220" spans="3:3" ht="15" customHeight="1">
      <c r="C9220" s="97" t="str">
        <f t="shared" si="145"/>
        <v/>
      </c>
    </row>
    <row r="9221" spans="3:3" ht="15" customHeight="1">
      <c r="C9221" s="97" t="str">
        <f t="shared" si="145"/>
        <v/>
      </c>
    </row>
    <row r="9222" spans="3:3" ht="15" customHeight="1">
      <c r="C9222" s="97" t="str">
        <f t="shared" si="145"/>
        <v/>
      </c>
    </row>
    <row r="9223" spans="3:3" ht="15" customHeight="1">
      <c r="C9223" s="97" t="str">
        <f t="shared" si="145"/>
        <v/>
      </c>
    </row>
    <row r="9224" spans="3:3" ht="15" customHeight="1">
      <c r="C9224" s="97" t="str">
        <f t="shared" si="145"/>
        <v/>
      </c>
    </row>
    <row r="9225" spans="3:3" ht="15" customHeight="1">
      <c r="C9225" s="97" t="str">
        <f t="shared" si="145"/>
        <v/>
      </c>
    </row>
    <row r="9226" spans="3:3" ht="15" customHeight="1">
      <c r="C9226" s="97" t="str">
        <f t="shared" si="145"/>
        <v/>
      </c>
    </row>
    <row r="9227" spans="3:3" ht="15" customHeight="1">
      <c r="C9227" s="97" t="str">
        <f t="shared" si="145"/>
        <v/>
      </c>
    </row>
    <row r="9228" spans="3:3" ht="15" customHeight="1">
      <c r="C9228" s="97" t="str">
        <f t="shared" si="145"/>
        <v/>
      </c>
    </row>
    <row r="9229" spans="3:3" ht="15" customHeight="1">
      <c r="C9229" s="97" t="str">
        <f t="shared" si="145"/>
        <v/>
      </c>
    </row>
    <row r="9230" spans="3:3" ht="15" customHeight="1">
      <c r="C9230" s="97" t="str">
        <f t="shared" si="145"/>
        <v/>
      </c>
    </row>
    <row r="9231" spans="3:3" ht="15" customHeight="1">
      <c r="C9231" s="97" t="str">
        <f t="shared" si="145"/>
        <v/>
      </c>
    </row>
    <row r="9232" spans="3:3" ht="15" customHeight="1">
      <c r="C9232" s="97" t="str">
        <f t="shared" si="145"/>
        <v/>
      </c>
    </row>
    <row r="9233" spans="3:3" ht="15" customHeight="1">
      <c r="C9233" s="97" t="str">
        <f t="shared" ref="C9233:C9296" si="146">IF(B9233&lt;&gt;"",TEXT(WEEKDAY(B9233),"dddd"),"")</f>
        <v/>
      </c>
    </row>
    <row r="9234" spans="3:3" ht="15" customHeight="1">
      <c r="C9234" s="97" t="str">
        <f t="shared" si="146"/>
        <v/>
      </c>
    </row>
    <row r="9235" spans="3:3" ht="15" customHeight="1">
      <c r="C9235" s="97" t="str">
        <f t="shared" si="146"/>
        <v/>
      </c>
    </row>
    <row r="9236" spans="3:3" ht="15" customHeight="1">
      <c r="C9236" s="97" t="str">
        <f t="shared" si="146"/>
        <v/>
      </c>
    </row>
    <row r="9237" spans="3:3" ht="15" customHeight="1">
      <c r="C9237" s="97" t="str">
        <f t="shared" si="146"/>
        <v/>
      </c>
    </row>
    <row r="9238" spans="3:3" ht="15" customHeight="1">
      <c r="C9238" s="97" t="str">
        <f t="shared" si="146"/>
        <v/>
      </c>
    </row>
    <row r="9239" spans="3:3" ht="15" customHeight="1">
      <c r="C9239" s="97" t="str">
        <f t="shared" si="146"/>
        <v/>
      </c>
    </row>
    <row r="9240" spans="3:3" ht="15" customHeight="1">
      <c r="C9240" s="97" t="str">
        <f t="shared" si="146"/>
        <v/>
      </c>
    </row>
    <row r="9241" spans="3:3" ht="15" customHeight="1">
      <c r="C9241" s="97" t="str">
        <f t="shared" si="146"/>
        <v/>
      </c>
    </row>
    <row r="9242" spans="3:3" ht="15" customHeight="1">
      <c r="C9242" s="97" t="str">
        <f t="shared" si="146"/>
        <v/>
      </c>
    </row>
    <row r="9243" spans="3:3" ht="15" customHeight="1">
      <c r="C9243" s="97" t="str">
        <f t="shared" si="146"/>
        <v/>
      </c>
    </row>
    <row r="9244" spans="3:3" ht="15" customHeight="1">
      <c r="C9244" s="97" t="str">
        <f t="shared" si="146"/>
        <v/>
      </c>
    </row>
    <row r="9245" spans="3:3" ht="15" customHeight="1">
      <c r="C9245" s="97" t="str">
        <f t="shared" si="146"/>
        <v/>
      </c>
    </row>
    <row r="9246" spans="3:3" ht="15" customHeight="1">
      <c r="C9246" s="97" t="str">
        <f t="shared" si="146"/>
        <v/>
      </c>
    </row>
    <row r="9247" spans="3:3" ht="15" customHeight="1">
      <c r="C9247" s="97" t="str">
        <f t="shared" si="146"/>
        <v/>
      </c>
    </row>
    <row r="9248" spans="3:3" ht="15" customHeight="1">
      <c r="C9248" s="97" t="str">
        <f t="shared" si="146"/>
        <v/>
      </c>
    </row>
    <row r="9249" spans="3:3" ht="15" customHeight="1">
      <c r="C9249" s="97" t="str">
        <f t="shared" si="146"/>
        <v/>
      </c>
    </row>
    <row r="9250" spans="3:3" ht="15" customHeight="1">
      <c r="C9250" s="97" t="str">
        <f t="shared" si="146"/>
        <v/>
      </c>
    </row>
    <row r="9251" spans="3:3" ht="15" customHeight="1">
      <c r="C9251" s="97" t="str">
        <f t="shared" si="146"/>
        <v/>
      </c>
    </row>
    <row r="9252" spans="3:3" ht="15" customHeight="1">
      <c r="C9252" s="97" t="str">
        <f t="shared" si="146"/>
        <v/>
      </c>
    </row>
    <row r="9253" spans="3:3" ht="15" customHeight="1">
      <c r="C9253" s="97" t="str">
        <f t="shared" si="146"/>
        <v/>
      </c>
    </row>
    <row r="9254" spans="3:3" ht="15" customHeight="1">
      <c r="C9254" s="97" t="str">
        <f t="shared" si="146"/>
        <v/>
      </c>
    </row>
    <row r="9255" spans="3:3" ht="15" customHeight="1">
      <c r="C9255" s="97" t="str">
        <f t="shared" si="146"/>
        <v/>
      </c>
    </row>
    <row r="9256" spans="3:3" ht="15" customHeight="1">
      <c r="C9256" s="97" t="str">
        <f t="shared" si="146"/>
        <v/>
      </c>
    </row>
    <row r="9257" spans="3:3" ht="15" customHeight="1">
      <c r="C9257" s="97" t="str">
        <f t="shared" si="146"/>
        <v/>
      </c>
    </row>
    <row r="9258" spans="3:3" ht="15" customHeight="1">
      <c r="C9258" s="97" t="str">
        <f t="shared" si="146"/>
        <v/>
      </c>
    </row>
    <row r="9259" spans="3:3" ht="15" customHeight="1">
      <c r="C9259" s="97" t="str">
        <f t="shared" si="146"/>
        <v/>
      </c>
    </row>
    <row r="9260" spans="3:3" ht="15" customHeight="1">
      <c r="C9260" s="97" t="str">
        <f t="shared" si="146"/>
        <v/>
      </c>
    </row>
    <row r="9261" spans="3:3" ht="15" customHeight="1">
      <c r="C9261" s="97" t="str">
        <f t="shared" si="146"/>
        <v/>
      </c>
    </row>
    <row r="9262" spans="3:3" ht="15" customHeight="1">
      <c r="C9262" s="97" t="str">
        <f t="shared" si="146"/>
        <v/>
      </c>
    </row>
    <row r="9263" spans="3:3" ht="15" customHeight="1">
      <c r="C9263" s="97" t="str">
        <f t="shared" si="146"/>
        <v/>
      </c>
    </row>
    <row r="9264" spans="3:3" ht="15" customHeight="1">
      <c r="C9264" s="97" t="str">
        <f t="shared" si="146"/>
        <v/>
      </c>
    </row>
    <row r="9265" spans="3:3" ht="15" customHeight="1">
      <c r="C9265" s="97" t="str">
        <f t="shared" si="146"/>
        <v/>
      </c>
    </row>
    <row r="9266" spans="3:3" ht="15" customHeight="1">
      <c r="C9266" s="97" t="str">
        <f t="shared" si="146"/>
        <v/>
      </c>
    </row>
    <row r="9267" spans="3:3" ht="15" customHeight="1">
      <c r="C9267" s="97" t="str">
        <f t="shared" si="146"/>
        <v/>
      </c>
    </row>
    <row r="9268" spans="3:3" ht="15" customHeight="1">
      <c r="C9268" s="97" t="str">
        <f t="shared" si="146"/>
        <v/>
      </c>
    </row>
    <row r="9269" spans="3:3" ht="15" customHeight="1">
      <c r="C9269" s="97" t="str">
        <f t="shared" si="146"/>
        <v/>
      </c>
    </row>
    <row r="9270" spans="3:3" ht="15" customHeight="1">
      <c r="C9270" s="97" t="str">
        <f t="shared" si="146"/>
        <v/>
      </c>
    </row>
    <row r="9271" spans="3:3" ht="15" customHeight="1">
      <c r="C9271" s="97" t="str">
        <f t="shared" si="146"/>
        <v/>
      </c>
    </row>
    <row r="9272" spans="3:3" ht="15" customHeight="1">
      <c r="C9272" s="97" t="str">
        <f t="shared" si="146"/>
        <v/>
      </c>
    </row>
    <row r="9273" spans="3:3" ht="15" customHeight="1">
      <c r="C9273" s="97" t="str">
        <f t="shared" si="146"/>
        <v/>
      </c>
    </row>
    <row r="9274" spans="3:3" ht="15" customHeight="1">
      <c r="C9274" s="97" t="str">
        <f t="shared" si="146"/>
        <v/>
      </c>
    </row>
    <row r="9275" spans="3:3" ht="15" customHeight="1">
      <c r="C9275" s="97" t="str">
        <f t="shared" si="146"/>
        <v/>
      </c>
    </row>
    <row r="9276" spans="3:3" ht="15" customHeight="1">
      <c r="C9276" s="97" t="str">
        <f t="shared" si="146"/>
        <v/>
      </c>
    </row>
    <row r="9277" spans="3:3" ht="15" customHeight="1">
      <c r="C9277" s="97" t="str">
        <f t="shared" si="146"/>
        <v/>
      </c>
    </row>
    <row r="9278" spans="3:3" ht="15" customHeight="1">
      <c r="C9278" s="97" t="str">
        <f t="shared" si="146"/>
        <v/>
      </c>
    </row>
    <row r="9279" spans="3:3" ht="15" customHeight="1">
      <c r="C9279" s="97" t="str">
        <f t="shared" si="146"/>
        <v/>
      </c>
    </row>
    <row r="9280" spans="3:3" ht="15" customHeight="1">
      <c r="C9280" s="97" t="str">
        <f t="shared" si="146"/>
        <v/>
      </c>
    </row>
    <row r="9281" spans="3:3" ht="15" customHeight="1">
      <c r="C9281" s="97" t="str">
        <f t="shared" si="146"/>
        <v/>
      </c>
    </row>
    <row r="9282" spans="3:3" ht="15" customHeight="1">
      <c r="C9282" s="97" t="str">
        <f t="shared" si="146"/>
        <v/>
      </c>
    </row>
    <row r="9283" spans="3:3" ht="15" customHeight="1">
      <c r="C9283" s="97" t="str">
        <f t="shared" si="146"/>
        <v/>
      </c>
    </row>
    <row r="9284" spans="3:3" ht="15" customHeight="1">
      <c r="C9284" s="97" t="str">
        <f t="shared" si="146"/>
        <v/>
      </c>
    </row>
    <row r="9285" spans="3:3" ht="15" customHeight="1">
      <c r="C9285" s="97" t="str">
        <f t="shared" si="146"/>
        <v/>
      </c>
    </row>
    <row r="9286" spans="3:3" ht="15" customHeight="1">
      <c r="C9286" s="97" t="str">
        <f t="shared" si="146"/>
        <v/>
      </c>
    </row>
    <row r="9287" spans="3:3" ht="15" customHeight="1">
      <c r="C9287" s="97" t="str">
        <f t="shared" si="146"/>
        <v/>
      </c>
    </row>
    <row r="9288" spans="3:3" ht="15" customHeight="1">
      <c r="C9288" s="97" t="str">
        <f t="shared" si="146"/>
        <v/>
      </c>
    </row>
    <row r="9289" spans="3:3" ht="15" customHeight="1">
      <c r="C9289" s="97" t="str">
        <f t="shared" si="146"/>
        <v/>
      </c>
    </row>
    <row r="9290" spans="3:3" ht="15" customHeight="1">
      <c r="C9290" s="97" t="str">
        <f t="shared" si="146"/>
        <v/>
      </c>
    </row>
    <row r="9291" spans="3:3" ht="15" customHeight="1">
      <c r="C9291" s="97" t="str">
        <f t="shared" si="146"/>
        <v/>
      </c>
    </row>
    <row r="9292" spans="3:3" ht="15" customHeight="1">
      <c r="C9292" s="97" t="str">
        <f t="shared" si="146"/>
        <v/>
      </c>
    </row>
    <row r="9293" spans="3:3" ht="15" customHeight="1">
      <c r="C9293" s="97" t="str">
        <f t="shared" si="146"/>
        <v/>
      </c>
    </row>
    <row r="9294" spans="3:3" ht="15" customHeight="1">
      <c r="C9294" s="97" t="str">
        <f t="shared" si="146"/>
        <v/>
      </c>
    </row>
    <row r="9295" spans="3:3" ht="15" customHeight="1">
      <c r="C9295" s="97" t="str">
        <f t="shared" si="146"/>
        <v/>
      </c>
    </row>
    <row r="9296" spans="3:3" ht="15" customHeight="1">
      <c r="C9296" s="97" t="str">
        <f t="shared" si="146"/>
        <v/>
      </c>
    </row>
    <row r="9297" spans="3:3" ht="15" customHeight="1">
      <c r="C9297" s="97" t="str">
        <f t="shared" ref="C9297:C9360" si="147">IF(B9297&lt;&gt;"",TEXT(WEEKDAY(B9297),"dddd"),"")</f>
        <v/>
      </c>
    </row>
    <row r="9298" spans="3:3" ht="15" customHeight="1">
      <c r="C9298" s="97" t="str">
        <f t="shared" si="147"/>
        <v/>
      </c>
    </row>
    <row r="9299" spans="3:3" ht="15" customHeight="1">
      <c r="C9299" s="97" t="str">
        <f t="shared" si="147"/>
        <v/>
      </c>
    </row>
    <row r="9300" spans="3:3" ht="15" customHeight="1">
      <c r="C9300" s="97" t="str">
        <f t="shared" si="147"/>
        <v/>
      </c>
    </row>
    <row r="9301" spans="3:3" ht="15" customHeight="1">
      <c r="C9301" s="97" t="str">
        <f t="shared" si="147"/>
        <v/>
      </c>
    </row>
    <row r="9302" spans="3:3" ht="15" customHeight="1">
      <c r="C9302" s="97" t="str">
        <f t="shared" si="147"/>
        <v/>
      </c>
    </row>
    <row r="9303" spans="3:3" ht="15" customHeight="1">
      <c r="C9303" s="97" t="str">
        <f t="shared" si="147"/>
        <v/>
      </c>
    </row>
    <row r="9304" spans="3:3" ht="15" customHeight="1">
      <c r="C9304" s="97" t="str">
        <f t="shared" si="147"/>
        <v/>
      </c>
    </row>
    <row r="9305" spans="3:3" ht="15" customHeight="1">
      <c r="C9305" s="97" t="str">
        <f t="shared" si="147"/>
        <v/>
      </c>
    </row>
    <row r="9306" spans="3:3" ht="15" customHeight="1">
      <c r="C9306" s="97" t="str">
        <f t="shared" si="147"/>
        <v/>
      </c>
    </row>
    <row r="9307" spans="3:3" ht="15" customHeight="1">
      <c r="C9307" s="97" t="str">
        <f t="shared" si="147"/>
        <v/>
      </c>
    </row>
    <row r="9308" spans="3:3" ht="15" customHeight="1">
      <c r="C9308" s="97" t="str">
        <f t="shared" si="147"/>
        <v/>
      </c>
    </row>
    <row r="9309" spans="3:3" ht="15" customHeight="1">
      <c r="C9309" s="97" t="str">
        <f t="shared" si="147"/>
        <v/>
      </c>
    </row>
    <row r="9310" spans="3:3" ht="15" customHeight="1">
      <c r="C9310" s="97" t="str">
        <f t="shared" si="147"/>
        <v/>
      </c>
    </row>
    <row r="9311" spans="3:3" ht="15" customHeight="1">
      <c r="C9311" s="97" t="str">
        <f t="shared" si="147"/>
        <v/>
      </c>
    </row>
    <row r="9312" spans="3:3" ht="15" customHeight="1">
      <c r="C9312" s="97" t="str">
        <f t="shared" si="147"/>
        <v/>
      </c>
    </row>
    <row r="9313" spans="3:3" ht="15" customHeight="1">
      <c r="C9313" s="97" t="str">
        <f t="shared" si="147"/>
        <v/>
      </c>
    </row>
    <row r="9314" spans="3:3" ht="15" customHeight="1">
      <c r="C9314" s="97" t="str">
        <f t="shared" si="147"/>
        <v/>
      </c>
    </row>
    <row r="9315" spans="3:3" ht="15" customHeight="1">
      <c r="C9315" s="97" t="str">
        <f t="shared" si="147"/>
        <v/>
      </c>
    </row>
    <row r="9316" spans="3:3" ht="15" customHeight="1">
      <c r="C9316" s="97" t="str">
        <f t="shared" si="147"/>
        <v/>
      </c>
    </row>
    <row r="9317" spans="3:3" ht="15" customHeight="1">
      <c r="C9317" s="97" t="str">
        <f t="shared" si="147"/>
        <v/>
      </c>
    </row>
    <row r="9318" spans="3:3" ht="15" customHeight="1">
      <c r="C9318" s="97" t="str">
        <f t="shared" si="147"/>
        <v/>
      </c>
    </row>
    <row r="9319" spans="3:3" ht="15" customHeight="1">
      <c r="C9319" s="97" t="str">
        <f t="shared" si="147"/>
        <v/>
      </c>
    </row>
    <row r="9320" spans="3:3" ht="15" customHeight="1">
      <c r="C9320" s="97" t="str">
        <f t="shared" si="147"/>
        <v/>
      </c>
    </row>
    <row r="9321" spans="3:3" ht="15" customHeight="1">
      <c r="C9321" s="97" t="str">
        <f t="shared" si="147"/>
        <v/>
      </c>
    </row>
    <row r="9322" spans="3:3" ht="15" customHeight="1">
      <c r="C9322" s="97" t="str">
        <f t="shared" si="147"/>
        <v/>
      </c>
    </row>
    <row r="9323" spans="3:3" ht="15" customHeight="1">
      <c r="C9323" s="97" t="str">
        <f t="shared" si="147"/>
        <v/>
      </c>
    </row>
    <row r="9324" spans="3:3" ht="15" customHeight="1">
      <c r="C9324" s="97" t="str">
        <f t="shared" si="147"/>
        <v/>
      </c>
    </row>
    <row r="9325" spans="3:3" ht="15" customHeight="1">
      <c r="C9325" s="97" t="str">
        <f t="shared" si="147"/>
        <v/>
      </c>
    </row>
    <row r="9326" spans="3:3" ht="15" customHeight="1">
      <c r="C9326" s="97" t="str">
        <f t="shared" si="147"/>
        <v/>
      </c>
    </row>
    <row r="9327" spans="3:3" ht="15" customHeight="1">
      <c r="C9327" s="97" t="str">
        <f t="shared" si="147"/>
        <v/>
      </c>
    </row>
    <row r="9328" spans="3:3" ht="15" customHeight="1">
      <c r="C9328" s="97" t="str">
        <f t="shared" si="147"/>
        <v/>
      </c>
    </row>
    <row r="9329" spans="3:3" ht="15" customHeight="1">
      <c r="C9329" s="97" t="str">
        <f t="shared" si="147"/>
        <v/>
      </c>
    </row>
    <row r="9330" spans="3:3" ht="15" customHeight="1">
      <c r="C9330" s="97" t="str">
        <f t="shared" si="147"/>
        <v/>
      </c>
    </row>
    <row r="9331" spans="3:3" ht="15" customHeight="1">
      <c r="C9331" s="97" t="str">
        <f t="shared" si="147"/>
        <v/>
      </c>
    </row>
    <row r="9332" spans="3:3" ht="15" customHeight="1">
      <c r="C9332" s="97" t="str">
        <f t="shared" si="147"/>
        <v/>
      </c>
    </row>
    <row r="9333" spans="3:3" ht="15" customHeight="1">
      <c r="C9333" s="97" t="str">
        <f t="shared" si="147"/>
        <v/>
      </c>
    </row>
    <row r="9334" spans="3:3" ht="15" customHeight="1">
      <c r="C9334" s="97" t="str">
        <f t="shared" si="147"/>
        <v/>
      </c>
    </row>
    <row r="9335" spans="3:3" ht="15" customHeight="1">
      <c r="C9335" s="97" t="str">
        <f t="shared" si="147"/>
        <v/>
      </c>
    </row>
    <row r="9336" spans="3:3" ht="15" customHeight="1">
      <c r="C9336" s="97" t="str">
        <f t="shared" si="147"/>
        <v/>
      </c>
    </row>
    <row r="9337" spans="3:3" ht="15" customHeight="1">
      <c r="C9337" s="97" t="str">
        <f t="shared" si="147"/>
        <v/>
      </c>
    </row>
    <row r="9338" spans="3:3" ht="15" customHeight="1">
      <c r="C9338" s="97" t="str">
        <f t="shared" si="147"/>
        <v/>
      </c>
    </row>
    <row r="9339" spans="3:3" ht="15" customHeight="1">
      <c r="C9339" s="97" t="str">
        <f t="shared" si="147"/>
        <v/>
      </c>
    </row>
    <row r="9340" spans="3:3" ht="15" customHeight="1">
      <c r="C9340" s="97" t="str">
        <f t="shared" si="147"/>
        <v/>
      </c>
    </row>
    <row r="9341" spans="3:3" ht="15" customHeight="1">
      <c r="C9341" s="97" t="str">
        <f t="shared" si="147"/>
        <v/>
      </c>
    </row>
    <row r="9342" spans="3:3" ht="15" customHeight="1">
      <c r="C9342" s="97" t="str">
        <f t="shared" si="147"/>
        <v/>
      </c>
    </row>
    <row r="9343" spans="3:3" ht="15" customHeight="1">
      <c r="C9343" s="97" t="str">
        <f t="shared" si="147"/>
        <v/>
      </c>
    </row>
    <row r="9344" spans="3:3" ht="15" customHeight="1">
      <c r="C9344" s="97" t="str">
        <f t="shared" si="147"/>
        <v/>
      </c>
    </row>
    <row r="9345" spans="3:3" ht="15" customHeight="1">
      <c r="C9345" s="97" t="str">
        <f t="shared" si="147"/>
        <v/>
      </c>
    </row>
    <row r="9346" spans="3:3" ht="15" customHeight="1">
      <c r="C9346" s="97" t="str">
        <f t="shared" si="147"/>
        <v/>
      </c>
    </row>
    <row r="9347" spans="3:3" ht="15" customHeight="1">
      <c r="C9347" s="97" t="str">
        <f t="shared" si="147"/>
        <v/>
      </c>
    </row>
    <row r="9348" spans="3:3" ht="15" customHeight="1">
      <c r="C9348" s="97" t="str">
        <f t="shared" si="147"/>
        <v/>
      </c>
    </row>
    <row r="9349" spans="3:3" ht="15" customHeight="1">
      <c r="C9349" s="97" t="str">
        <f t="shared" si="147"/>
        <v/>
      </c>
    </row>
    <row r="9350" spans="3:3" ht="15" customHeight="1">
      <c r="C9350" s="97" t="str">
        <f t="shared" si="147"/>
        <v/>
      </c>
    </row>
    <row r="9351" spans="3:3" ht="15" customHeight="1">
      <c r="C9351" s="97" t="str">
        <f t="shared" si="147"/>
        <v/>
      </c>
    </row>
    <row r="9352" spans="3:3" ht="15" customHeight="1">
      <c r="C9352" s="97" t="str">
        <f t="shared" si="147"/>
        <v/>
      </c>
    </row>
    <row r="9353" spans="3:3" ht="15" customHeight="1">
      <c r="C9353" s="97" t="str">
        <f t="shared" si="147"/>
        <v/>
      </c>
    </row>
    <row r="9354" spans="3:3" ht="15" customHeight="1">
      <c r="C9354" s="97" t="str">
        <f t="shared" si="147"/>
        <v/>
      </c>
    </row>
    <row r="9355" spans="3:3" ht="15" customHeight="1">
      <c r="C9355" s="97" t="str">
        <f t="shared" si="147"/>
        <v/>
      </c>
    </row>
    <row r="9356" spans="3:3" ht="15" customHeight="1">
      <c r="C9356" s="97" t="str">
        <f t="shared" si="147"/>
        <v/>
      </c>
    </row>
    <row r="9357" spans="3:3" ht="15" customHeight="1">
      <c r="C9357" s="97" t="str">
        <f t="shared" si="147"/>
        <v/>
      </c>
    </row>
    <row r="9358" spans="3:3" ht="15" customHeight="1">
      <c r="C9358" s="97" t="str">
        <f t="shared" si="147"/>
        <v/>
      </c>
    </row>
    <row r="9359" spans="3:3" ht="15" customHeight="1">
      <c r="C9359" s="97" t="str">
        <f t="shared" si="147"/>
        <v/>
      </c>
    </row>
    <row r="9360" spans="3:3" ht="15" customHeight="1">
      <c r="C9360" s="97" t="str">
        <f t="shared" si="147"/>
        <v/>
      </c>
    </row>
    <row r="9361" spans="3:3" ht="15" customHeight="1">
      <c r="C9361" s="97" t="str">
        <f t="shared" ref="C9361:C9424" si="148">IF(B9361&lt;&gt;"",TEXT(WEEKDAY(B9361),"dddd"),"")</f>
        <v/>
      </c>
    </row>
    <row r="9362" spans="3:3" ht="15" customHeight="1">
      <c r="C9362" s="97" t="str">
        <f t="shared" si="148"/>
        <v/>
      </c>
    </row>
    <row r="9363" spans="3:3" ht="15" customHeight="1">
      <c r="C9363" s="97" t="str">
        <f t="shared" si="148"/>
        <v/>
      </c>
    </row>
    <row r="9364" spans="3:3" ht="15" customHeight="1">
      <c r="C9364" s="97" t="str">
        <f t="shared" si="148"/>
        <v/>
      </c>
    </row>
    <row r="9365" spans="3:3" ht="15" customHeight="1">
      <c r="C9365" s="97" t="str">
        <f t="shared" si="148"/>
        <v/>
      </c>
    </row>
    <row r="9366" spans="3:3" ht="15" customHeight="1">
      <c r="C9366" s="97" t="str">
        <f t="shared" si="148"/>
        <v/>
      </c>
    </row>
    <row r="9367" spans="3:3" ht="15" customHeight="1">
      <c r="C9367" s="97" t="str">
        <f t="shared" si="148"/>
        <v/>
      </c>
    </row>
    <row r="9368" spans="3:3" ht="15" customHeight="1">
      <c r="C9368" s="97" t="str">
        <f t="shared" si="148"/>
        <v/>
      </c>
    </row>
    <row r="9369" spans="3:3" ht="15" customHeight="1">
      <c r="C9369" s="97" t="str">
        <f t="shared" si="148"/>
        <v/>
      </c>
    </row>
    <row r="9370" spans="3:3" ht="15" customHeight="1">
      <c r="C9370" s="97" t="str">
        <f t="shared" si="148"/>
        <v/>
      </c>
    </row>
    <row r="9371" spans="3:3" ht="15" customHeight="1">
      <c r="C9371" s="97" t="str">
        <f t="shared" si="148"/>
        <v/>
      </c>
    </row>
    <row r="9372" spans="3:3" ht="15" customHeight="1">
      <c r="C9372" s="97" t="str">
        <f t="shared" si="148"/>
        <v/>
      </c>
    </row>
    <row r="9373" spans="3:3" ht="15" customHeight="1">
      <c r="C9373" s="97" t="str">
        <f t="shared" si="148"/>
        <v/>
      </c>
    </row>
    <row r="9374" spans="3:3" ht="15" customHeight="1">
      <c r="C9374" s="97" t="str">
        <f t="shared" si="148"/>
        <v/>
      </c>
    </row>
    <row r="9375" spans="3:3" ht="15" customHeight="1">
      <c r="C9375" s="97" t="str">
        <f t="shared" si="148"/>
        <v/>
      </c>
    </row>
    <row r="9376" spans="3:3" ht="15" customHeight="1">
      <c r="C9376" s="97" t="str">
        <f t="shared" si="148"/>
        <v/>
      </c>
    </row>
    <row r="9377" spans="3:3" ht="15" customHeight="1">
      <c r="C9377" s="97" t="str">
        <f t="shared" si="148"/>
        <v/>
      </c>
    </row>
    <row r="9378" spans="3:3" ht="15" customHeight="1">
      <c r="C9378" s="97" t="str">
        <f t="shared" si="148"/>
        <v/>
      </c>
    </row>
    <row r="9379" spans="3:3" ht="15" customHeight="1">
      <c r="C9379" s="97" t="str">
        <f t="shared" si="148"/>
        <v/>
      </c>
    </row>
    <row r="9380" spans="3:3" ht="15" customHeight="1">
      <c r="C9380" s="97" t="str">
        <f t="shared" si="148"/>
        <v/>
      </c>
    </row>
    <row r="9381" spans="3:3" ht="15" customHeight="1">
      <c r="C9381" s="97" t="str">
        <f t="shared" si="148"/>
        <v/>
      </c>
    </row>
    <row r="9382" spans="3:3" ht="15" customHeight="1">
      <c r="C9382" s="97" t="str">
        <f t="shared" si="148"/>
        <v/>
      </c>
    </row>
    <row r="9383" spans="3:3" ht="15" customHeight="1">
      <c r="C9383" s="97" t="str">
        <f t="shared" si="148"/>
        <v/>
      </c>
    </row>
    <row r="9384" spans="3:3" ht="15" customHeight="1">
      <c r="C9384" s="97" t="str">
        <f t="shared" si="148"/>
        <v/>
      </c>
    </row>
    <row r="9385" spans="3:3" ht="15" customHeight="1">
      <c r="C9385" s="97" t="str">
        <f t="shared" si="148"/>
        <v/>
      </c>
    </row>
    <row r="9386" spans="3:3" ht="15" customHeight="1">
      <c r="C9386" s="97" t="str">
        <f t="shared" si="148"/>
        <v/>
      </c>
    </row>
    <row r="9387" spans="3:3" ht="15" customHeight="1">
      <c r="C9387" s="97" t="str">
        <f t="shared" si="148"/>
        <v/>
      </c>
    </row>
    <row r="9388" spans="3:3" ht="15" customHeight="1">
      <c r="C9388" s="97" t="str">
        <f t="shared" si="148"/>
        <v/>
      </c>
    </row>
    <row r="9389" spans="3:3" ht="15" customHeight="1">
      <c r="C9389" s="97" t="str">
        <f t="shared" si="148"/>
        <v/>
      </c>
    </row>
    <row r="9390" spans="3:3" ht="15" customHeight="1">
      <c r="C9390" s="97" t="str">
        <f t="shared" si="148"/>
        <v/>
      </c>
    </row>
    <row r="9391" spans="3:3" ht="15" customHeight="1">
      <c r="C9391" s="97" t="str">
        <f t="shared" si="148"/>
        <v/>
      </c>
    </row>
    <row r="9392" spans="3:3" ht="15" customHeight="1">
      <c r="C9392" s="97" t="str">
        <f t="shared" si="148"/>
        <v/>
      </c>
    </row>
    <row r="9393" spans="3:3" ht="15" customHeight="1">
      <c r="C9393" s="97" t="str">
        <f t="shared" si="148"/>
        <v/>
      </c>
    </row>
    <row r="9394" spans="3:3" ht="15" customHeight="1">
      <c r="C9394" s="97" t="str">
        <f t="shared" si="148"/>
        <v/>
      </c>
    </row>
    <row r="9395" spans="3:3" ht="15" customHeight="1">
      <c r="C9395" s="97" t="str">
        <f t="shared" si="148"/>
        <v/>
      </c>
    </row>
    <row r="9396" spans="3:3" ht="15" customHeight="1">
      <c r="C9396" s="97" t="str">
        <f t="shared" si="148"/>
        <v/>
      </c>
    </row>
    <row r="9397" spans="3:3" ht="15" customHeight="1">
      <c r="C9397" s="97" t="str">
        <f t="shared" si="148"/>
        <v/>
      </c>
    </row>
    <row r="9398" spans="3:3" ht="15" customHeight="1">
      <c r="C9398" s="97" t="str">
        <f t="shared" si="148"/>
        <v/>
      </c>
    </row>
    <row r="9399" spans="3:3" ht="15" customHeight="1">
      <c r="C9399" s="97" t="str">
        <f t="shared" si="148"/>
        <v/>
      </c>
    </row>
    <row r="9400" spans="3:3" ht="15" customHeight="1">
      <c r="C9400" s="97" t="str">
        <f t="shared" si="148"/>
        <v/>
      </c>
    </row>
    <row r="9401" spans="3:3" ht="15" customHeight="1">
      <c r="C9401" s="97" t="str">
        <f t="shared" si="148"/>
        <v/>
      </c>
    </row>
    <row r="9402" spans="3:3" ht="15" customHeight="1">
      <c r="C9402" s="97" t="str">
        <f t="shared" si="148"/>
        <v/>
      </c>
    </row>
    <row r="9403" spans="3:3" ht="15" customHeight="1">
      <c r="C9403" s="97" t="str">
        <f t="shared" si="148"/>
        <v/>
      </c>
    </row>
    <row r="9404" spans="3:3" ht="15" customHeight="1">
      <c r="C9404" s="97" t="str">
        <f t="shared" si="148"/>
        <v/>
      </c>
    </row>
    <row r="9405" spans="3:3" ht="15" customHeight="1">
      <c r="C9405" s="97" t="str">
        <f t="shared" si="148"/>
        <v/>
      </c>
    </row>
    <row r="9406" spans="3:3" ht="15" customHeight="1">
      <c r="C9406" s="97" t="str">
        <f t="shared" si="148"/>
        <v/>
      </c>
    </row>
    <row r="9407" spans="3:3" ht="15" customHeight="1">
      <c r="C9407" s="97" t="str">
        <f t="shared" si="148"/>
        <v/>
      </c>
    </row>
    <row r="9408" spans="3:3" ht="15" customHeight="1">
      <c r="C9408" s="97" t="str">
        <f t="shared" si="148"/>
        <v/>
      </c>
    </row>
    <row r="9409" spans="3:3" ht="15" customHeight="1">
      <c r="C9409" s="97" t="str">
        <f t="shared" si="148"/>
        <v/>
      </c>
    </row>
    <row r="9410" spans="3:3" ht="15" customHeight="1">
      <c r="C9410" s="97" t="str">
        <f t="shared" si="148"/>
        <v/>
      </c>
    </row>
    <row r="9411" spans="3:3" ht="15" customHeight="1">
      <c r="C9411" s="97" t="str">
        <f t="shared" si="148"/>
        <v/>
      </c>
    </row>
    <row r="9412" spans="3:3" ht="15" customHeight="1">
      <c r="C9412" s="97" t="str">
        <f t="shared" si="148"/>
        <v/>
      </c>
    </row>
    <row r="9413" spans="3:3" ht="15" customHeight="1">
      <c r="C9413" s="97" t="str">
        <f t="shared" si="148"/>
        <v/>
      </c>
    </row>
    <row r="9414" spans="3:3" ht="15" customHeight="1">
      <c r="C9414" s="97" t="str">
        <f t="shared" si="148"/>
        <v/>
      </c>
    </row>
    <row r="9415" spans="3:3" ht="15" customHeight="1">
      <c r="C9415" s="97" t="str">
        <f t="shared" si="148"/>
        <v/>
      </c>
    </row>
    <row r="9416" spans="3:3" ht="15" customHeight="1">
      <c r="C9416" s="97" t="str">
        <f t="shared" si="148"/>
        <v/>
      </c>
    </row>
    <row r="9417" spans="3:3" ht="15" customHeight="1">
      <c r="C9417" s="97" t="str">
        <f t="shared" si="148"/>
        <v/>
      </c>
    </row>
    <row r="9418" spans="3:3" ht="15" customHeight="1">
      <c r="C9418" s="97" t="str">
        <f t="shared" si="148"/>
        <v/>
      </c>
    </row>
    <row r="9419" spans="3:3" ht="15" customHeight="1">
      <c r="C9419" s="97" t="str">
        <f t="shared" si="148"/>
        <v/>
      </c>
    </row>
    <row r="9420" spans="3:3" ht="15" customHeight="1">
      <c r="C9420" s="97" t="str">
        <f t="shared" si="148"/>
        <v/>
      </c>
    </row>
    <row r="9421" spans="3:3" ht="15" customHeight="1">
      <c r="C9421" s="97" t="str">
        <f t="shared" si="148"/>
        <v/>
      </c>
    </row>
    <row r="9422" spans="3:3" ht="15" customHeight="1">
      <c r="C9422" s="97" t="str">
        <f t="shared" si="148"/>
        <v/>
      </c>
    </row>
    <row r="9423" spans="3:3" ht="15" customHeight="1">
      <c r="C9423" s="97" t="str">
        <f t="shared" si="148"/>
        <v/>
      </c>
    </row>
    <row r="9424" spans="3:3" ht="15" customHeight="1">
      <c r="C9424" s="97" t="str">
        <f t="shared" si="148"/>
        <v/>
      </c>
    </row>
    <row r="9425" spans="3:3" ht="15" customHeight="1">
      <c r="C9425" s="97" t="str">
        <f t="shared" ref="C9425:C9488" si="149">IF(B9425&lt;&gt;"",TEXT(WEEKDAY(B9425),"dddd"),"")</f>
        <v/>
      </c>
    </row>
    <row r="9426" spans="3:3" ht="15" customHeight="1">
      <c r="C9426" s="97" t="str">
        <f t="shared" si="149"/>
        <v/>
      </c>
    </row>
    <row r="9427" spans="3:3" ht="15" customHeight="1">
      <c r="C9427" s="97" t="str">
        <f t="shared" si="149"/>
        <v/>
      </c>
    </row>
    <row r="9428" spans="3:3" ht="15" customHeight="1">
      <c r="C9428" s="97" t="str">
        <f t="shared" si="149"/>
        <v/>
      </c>
    </row>
    <row r="9429" spans="3:3" ht="15" customHeight="1">
      <c r="C9429" s="97" t="str">
        <f t="shared" si="149"/>
        <v/>
      </c>
    </row>
    <row r="9430" spans="3:3" ht="15" customHeight="1">
      <c r="C9430" s="97" t="str">
        <f t="shared" si="149"/>
        <v/>
      </c>
    </row>
    <row r="9431" spans="3:3" ht="15" customHeight="1">
      <c r="C9431" s="97" t="str">
        <f t="shared" si="149"/>
        <v/>
      </c>
    </row>
    <row r="9432" spans="3:3" ht="15" customHeight="1">
      <c r="C9432" s="97" t="str">
        <f t="shared" si="149"/>
        <v/>
      </c>
    </row>
    <row r="9433" spans="3:3" ht="15" customHeight="1">
      <c r="C9433" s="97" t="str">
        <f t="shared" si="149"/>
        <v/>
      </c>
    </row>
    <row r="9434" spans="3:3" ht="15" customHeight="1">
      <c r="C9434" s="97" t="str">
        <f t="shared" si="149"/>
        <v/>
      </c>
    </row>
    <row r="9435" spans="3:3" ht="15" customHeight="1">
      <c r="C9435" s="97" t="str">
        <f t="shared" si="149"/>
        <v/>
      </c>
    </row>
    <row r="9436" spans="3:3" ht="15" customHeight="1">
      <c r="C9436" s="97" t="str">
        <f t="shared" si="149"/>
        <v/>
      </c>
    </row>
    <row r="9437" spans="3:3" ht="15" customHeight="1">
      <c r="C9437" s="97" t="str">
        <f t="shared" si="149"/>
        <v/>
      </c>
    </row>
    <row r="9438" spans="3:3" ht="15" customHeight="1">
      <c r="C9438" s="97" t="str">
        <f t="shared" si="149"/>
        <v/>
      </c>
    </row>
    <row r="9439" spans="3:3" ht="15" customHeight="1">
      <c r="C9439" s="97" t="str">
        <f t="shared" si="149"/>
        <v/>
      </c>
    </row>
    <row r="9440" spans="3:3" ht="15" customHeight="1">
      <c r="C9440" s="97" t="str">
        <f t="shared" si="149"/>
        <v/>
      </c>
    </row>
    <row r="9441" spans="3:3" ht="15" customHeight="1">
      <c r="C9441" s="97" t="str">
        <f t="shared" si="149"/>
        <v/>
      </c>
    </row>
    <row r="9442" spans="3:3" ht="15" customHeight="1">
      <c r="C9442" s="97" t="str">
        <f t="shared" si="149"/>
        <v/>
      </c>
    </row>
    <row r="9443" spans="3:3" ht="15" customHeight="1">
      <c r="C9443" s="97" t="str">
        <f t="shared" si="149"/>
        <v/>
      </c>
    </row>
    <row r="9444" spans="3:3" ht="15" customHeight="1">
      <c r="C9444" s="97" t="str">
        <f t="shared" si="149"/>
        <v/>
      </c>
    </row>
    <row r="9445" spans="3:3" ht="15" customHeight="1">
      <c r="C9445" s="97" t="str">
        <f t="shared" si="149"/>
        <v/>
      </c>
    </row>
    <row r="9446" spans="3:3" ht="15" customHeight="1">
      <c r="C9446" s="97" t="str">
        <f t="shared" si="149"/>
        <v/>
      </c>
    </row>
    <row r="9447" spans="3:3" ht="15" customHeight="1">
      <c r="C9447" s="97" t="str">
        <f t="shared" si="149"/>
        <v/>
      </c>
    </row>
    <row r="9448" spans="3:3" ht="15" customHeight="1">
      <c r="C9448" s="97" t="str">
        <f t="shared" si="149"/>
        <v/>
      </c>
    </row>
    <row r="9449" spans="3:3" ht="15" customHeight="1">
      <c r="C9449" s="97" t="str">
        <f t="shared" si="149"/>
        <v/>
      </c>
    </row>
    <row r="9450" spans="3:3" ht="15" customHeight="1">
      <c r="C9450" s="97" t="str">
        <f t="shared" si="149"/>
        <v/>
      </c>
    </row>
    <row r="9451" spans="3:3" ht="15" customHeight="1">
      <c r="C9451" s="97" t="str">
        <f t="shared" si="149"/>
        <v/>
      </c>
    </row>
    <row r="9452" spans="3:3" ht="15" customHeight="1">
      <c r="C9452" s="97" t="str">
        <f t="shared" si="149"/>
        <v/>
      </c>
    </row>
    <row r="9453" spans="3:3" ht="15" customHeight="1">
      <c r="C9453" s="97" t="str">
        <f t="shared" si="149"/>
        <v/>
      </c>
    </row>
    <row r="9454" spans="3:3" ht="15" customHeight="1">
      <c r="C9454" s="97" t="str">
        <f t="shared" si="149"/>
        <v/>
      </c>
    </row>
    <row r="9455" spans="3:3" ht="15" customHeight="1">
      <c r="C9455" s="97" t="str">
        <f t="shared" si="149"/>
        <v/>
      </c>
    </row>
    <row r="9456" spans="3:3" ht="15" customHeight="1">
      <c r="C9456" s="97" t="str">
        <f t="shared" si="149"/>
        <v/>
      </c>
    </row>
    <row r="9457" spans="3:3" ht="15" customHeight="1">
      <c r="C9457" s="97" t="str">
        <f t="shared" si="149"/>
        <v/>
      </c>
    </row>
    <row r="9458" spans="3:3" ht="15" customHeight="1">
      <c r="C9458" s="97" t="str">
        <f t="shared" si="149"/>
        <v/>
      </c>
    </row>
    <row r="9459" spans="3:3" ht="15" customHeight="1">
      <c r="C9459" s="97" t="str">
        <f t="shared" si="149"/>
        <v/>
      </c>
    </row>
    <row r="9460" spans="3:3" ht="15" customHeight="1">
      <c r="C9460" s="97" t="str">
        <f t="shared" si="149"/>
        <v/>
      </c>
    </row>
    <row r="9461" spans="3:3" ht="15" customHeight="1">
      <c r="C9461" s="97" t="str">
        <f t="shared" si="149"/>
        <v/>
      </c>
    </row>
    <row r="9462" spans="3:3" ht="15" customHeight="1">
      <c r="C9462" s="97" t="str">
        <f t="shared" si="149"/>
        <v/>
      </c>
    </row>
    <row r="9463" spans="3:3" ht="15" customHeight="1">
      <c r="C9463" s="97" t="str">
        <f t="shared" si="149"/>
        <v/>
      </c>
    </row>
    <row r="9464" spans="3:3" ht="15" customHeight="1">
      <c r="C9464" s="97" t="str">
        <f t="shared" si="149"/>
        <v/>
      </c>
    </row>
    <row r="9465" spans="3:3" ht="15" customHeight="1">
      <c r="C9465" s="97" t="str">
        <f t="shared" si="149"/>
        <v/>
      </c>
    </row>
    <row r="9466" spans="3:3" ht="15" customHeight="1">
      <c r="C9466" s="97" t="str">
        <f t="shared" si="149"/>
        <v/>
      </c>
    </row>
    <row r="9467" spans="3:3" ht="15" customHeight="1">
      <c r="C9467" s="97" t="str">
        <f t="shared" si="149"/>
        <v/>
      </c>
    </row>
    <row r="9468" spans="3:3" ht="15" customHeight="1">
      <c r="C9468" s="97" t="str">
        <f t="shared" si="149"/>
        <v/>
      </c>
    </row>
    <row r="9469" spans="3:3" ht="15" customHeight="1">
      <c r="C9469" s="97" t="str">
        <f t="shared" si="149"/>
        <v/>
      </c>
    </row>
    <row r="9470" spans="3:3" ht="15" customHeight="1">
      <c r="C9470" s="97" t="str">
        <f t="shared" si="149"/>
        <v/>
      </c>
    </row>
    <row r="9471" spans="3:3" ht="15" customHeight="1">
      <c r="C9471" s="97" t="str">
        <f t="shared" si="149"/>
        <v/>
      </c>
    </row>
    <row r="9472" spans="3:3" ht="15" customHeight="1">
      <c r="C9472" s="97" t="str">
        <f t="shared" si="149"/>
        <v/>
      </c>
    </row>
    <row r="9473" spans="3:3" ht="15" customHeight="1">
      <c r="C9473" s="97" t="str">
        <f t="shared" si="149"/>
        <v/>
      </c>
    </row>
    <row r="9474" spans="3:3" ht="15" customHeight="1">
      <c r="C9474" s="97" t="str">
        <f t="shared" si="149"/>
        <v/>
      </c>
    </row>
    <row r="9475" spans="3:3" ht="15" customHeight="1">
      <c r="C9475" s="97" t="str">
        <f t="shared" si="149"/>
        <v/>
      </c>
    </row>
    <row r="9476" spans="3:3" ht="15" customHeight="1">
      <c r="C9476" s="97" t="str">
        <f t="shared" si="149"/>
        <v/>
      </c>
    </row>
    <row r="9477" spans="3:3" ht="15" customHeight="1">
      <c r="C9477" s="97" t="str">
        <f t="shared" si="149"/>
        <v/>
      </c>
    </row>
    <row r="9478" spans="3:3" ht="15" customHeight="1">
      <c r="C9478" s="97" t="str">
        <f t="shared" si="149"/>
        <v/>
      </c>
    </row>
    <row r="9479" spans="3:3" ht="15" customHeight="1">
      <c r="C9479" s="97" t="str">
        <f t="shared" si="149"/>
        <v/>
      </c>
    </row>
    <row r="9480" spans="3:3" ht="15" customHeight="1">
      <c r="C9480" s="97" t="str">
        <f t="shared" si="149"/>
        <v/>
      </c>
    </row>
    <row r="9481" spans="3:3" ht="15" customHeight="1">
      <c r="C9481" s="97" t="str">
        <f t="shared" si="149"/>
        <v/>
      </c>
    </row>
    <row r="9482" spans="3:3" ht="15" customHeight="1">
      <c r="C9482" s="97" t="str">
        <f t="shared" si="149"/>
        <v/>
      </c>
    </row>
    <row r="9483" spans="3:3" ht="15" customHeight="1">
      <c r="C9483" s="97" t="str">
        <f t="shared" si="149"/>
        <v/>
      </c>
    </row>
    <row r="9484" spans="3:3" ht="15" customHeight="1">
      <c r="C9484" s="97" t="str">
        <f t="shared" si="149"/>
        <v/>
      </c>
    </row>
    <row r="9485" spans="3:3" ht="15" customHeight="1">
      <c r="C9485" s="97" t="str">
        <f t="shared" si="149"/>
        <v/>
      </c>
    </row>
    <row r="9486" spans="3:3" ht="15" customHeight="1">
      <c r="C9486" s="97" t="str">
        <f t="shared" si="149"/>
        <v/>
      </c>
    </row>
    <row r="9487" spans="3:3" ht="15" customHeight="1">
      <c r="C9487" s="97" t="str">
        <f t="shared" si="149"/>
        <v/>
      </c>
    </row>
    <row r="9488" spans="3:3" ht="15" customHeight="1">
      <c r="C9488" s="97" t="str">
        <f t="shared" si="149"/>
        <v/>
      </c>
    </row>
    <row r="9489" spans="3:3" ht="15" customHeight="1">
      <c r="C9489" s="97" t="str">
        <f t="shared" ref="C9489:C9552" si="150">IF(B9489&lt;&gt;"",TEXT(WEEKDAY(B9489),"dddd"),"")</f>
        <v/>
      </c>
    </row>
    <row r="9490" spans="3:3" ht="15" customHeight="1">
      <c r="C9490" s="97" t="str">
        <f t="shared" si="150"/>
        <v/>
      </c>
    </row>
    <row r="9491" spans="3:3" ht="15" customHeight="1">
      <c r="C9491" s="97" t="str">
        <f t="shared" si="150"/>
        <v/>
      </c>
    </row>
    <row r="9492" spans="3:3" ht="15" customHeight="1">
      <c r="C9492" s="97" t="str">
        <f t="shared" si="150"/>
        <v/>
      </c>
    </row>
    <row r="9493" spans="3:3" ht="15" customHeight="1">
      <c r="C9493" s="97" t="str">
        <f t="shared" si="150"/>
        <v/>
      </c>
    </row>
    <row r="9494" spans="3:3" ht="15" customHeight="1">
      <c r="C9494" s="97" t="str">
        <f t="shared" si="150"/>
        <v/>
      </c>
    </row>
    <row r="9495" spans="3:3" ht="15" customHeight="1">
      <c r="C9495" s="97" t="str">
        <f t="shared" si="150"/>
        <v/>
      </c>
    </row>
    <row r="9496" spans="3:3" ht="15" customHeight="1">
      <c r="C9496" s="97" t="str">
        <f t="shared" si="150"/>
        <v/>
      </c>
    </row>
    <row r="9497" spans="3:3" ht="15" customHeight="1">
      <c r="C9497" s="97" t="str">
        <f t="shared" si="150"/>
        <v/>
      </c>
    </row>
    <row r="9498" spans="3:3" ht="15" customHeight="1">
      <c r="C9498" s="97" t="str">
        <f t="shared" si="150"/>
        <v/>
      </c>
    </row>
    <row r="9499" spans="3:3" ht="15" customHeight="1">
      <c r="C9499" s="97" t="str">
        <f t="shared" si="150"/>
        <v/>
      </c>
    </row>
    <row r="9500" spans="3:3" ht="15" customHeight="1">
      <c r="C9500" s="97" t="str">
        <f t="shared" si="150"/>
        <v/>
      </c>
    </row>
    <row r="9501" spans="3:3" ht="15" customHeight="1">
      <c r="C9501" s="97" t="str">
        <f t="shared" si="150"/>
        <v/>
      </c>
    </row>
    <row r="9502" spans="3:3" ht="15" customHeight="1">
      <c r="C9502" s="97" t="str">
        <f t="shared" si="150"/>
        <v/>
      </c>
    </row>
    <row r="9503" spans="3:3" ht="15" customHeight="1">
      <c r="C9503" s="97" t="str">
        <f t="shared" si="150"/>
        <v/>
      </c>
    </row>
    <row r="9504" spans="3:3" ht="15" customHeight="1">
      <c r="C9504" s="97" t="str">
        <f t="shared" si="150"/>
        <v/>
      </c>
    </row>
    <row r="9505" spans="3:3" ht="15" customHeight="1">
      <c r="C9505" s="97" t="str">
        <f t="shared" si="150"/>
        <v/>
      </c>
    </row>
    <row r="9506" spans="3:3" ht="15" customHeight="1">
      <c r="C9506" s="97" t="str">
        <f t="shared" si="150"/>
        <v/>
      </c>
    </row>
    <row r="9507" spans="3:3" ht="15" customHeight="1">
      <c r="C9507" s="97" t="str">
        <f t="shared" si="150"/>
        <v/>
      </c>
    </row>
    <row r="9508" spans="3:3" ht="15" customHeight="1">
      <c r="C9508" s="97" t="str">
        <f t="shared" si="150"/>
        <v/>
      </c>
    </row>
    <row r="9509" spans="3:3" ht="15" customHeight="1">
      <c r="C9509" s="97" t="str">
        <f t="shared" si="150"/>
        <v/>
      </c>
    </row>
    <row r="9510" spans="3:3" ht="15" customHeight="1">
      <c r="C9510" s="97" t="str">
        <f t="shared" si="150"/>
        <v/>
      </c>
    </row>
    <row r="9511" spans="3:3" ht="15" customHeight="1">
      <c r="C9511" s="97" t="str">
        <f t="shared" si="150"/>
        <v/>
      </c>
    </row>
    <row r="9512" spans="3:3" ht="15" customHeight="1">
      <c r="C9512" s="97" t="str">
        <f t="shared" si="150"/>
        <v/>
      </c>
    </row>
    <row r="9513" spans="3:3" ht="15" customHeight="1">
      <c r="C9513" s="97" t="str">
        <f t="shared" si="150"/>
        <v/>
      </c>
    </row>
    <row r="9514" spans="3:3" ht="15" customHeight="1">
      <c r="C9514" s="97" t="str">
        <f t="shared" si="150"/>
        <v/>
      </c>
    </row>
    <row r="9515" spans="3:3" ht="15" customHeight="1">
      <c r="C9515" s="97" t="str">
        <f t="shared" si="150"/>
        <v/>
      </c>
    </row>
    <row r="9516" spans="3:3" ht="15" customHeight="1">
      <c r="C9516" s="97" t="str">
        <f t="shared" si="150"/>
        <v/>
      </c>
    </row>
    <row r="9517" spans="3:3" ht="15" customHeight="1">
      <c r="C9517" s="97" t="str">
        <f t="shared" si="150"/>
        <v/>
      </c>
    </row>
    <row r="9518" spans="3:3" ht="15" customHeight="1">
      <c r="C9518" s="97" t="str">
        <f t="shared" si="150"/>
        <v/>
      </c>
    </row>
    <row r="9519" spans="3:3" ht="15" customHeight="1">
      <c r="C9519" s="97" t="str">
        <f t="shared" si="150"/>
        <v/>
      </c>
    </row>
    <row r="9520" spans="3:3" ht="15" customHeight="1">
      <c r="C9520" s="97" t="str">
        <f t="shared" si="150"/>
        <v/>
      </c>
    </row>
    <row r="9521" spans="3:3" ht="15" customHeight="1">
      <c r="C9521" s="97" t="str">
        <f t="shared" si="150"/>
        <v/>
      </c>
    </row>
    <row r="9522" spans="3:3" ht="15" customHeight="1">
      <c r="C9522" s="97" t="str">
        <f t="shared" si="150"/>
        <v/>
      </c>
    </row>
    <row r="9523" spans="3:3" ht="15" customHeight="1">
      <c r="C9523" s="97" t="str">
        <f t="shared" si="150"/>
        <v/>
      </c>
    </row>
    <row r="9524" spans="3:3" ht="15" customHeight="1">
      <c r="C9524" s="97" t="str">
        <f t="shared" si="150"/>
        <v/>
      </c>
    </row>
    <row r="9525" spans="3:3" ht="15" customHeight="1">
      <c r="C9525" s="97" t="str">
        <f t="shared" si="150"/>
        <v/>
      </c>
    </row>
    <row r="9526" spans="3:3" ht="15" customHeight="1">
      <c r="C9526" s="97" t="str">
        <f t="shared" si="150"/>
        <v/>
      </c>
    </row>
    <row r="9527" spans="3:3" ht="15" customHeight="1">
      <c r="C9527" s="97" t="str">
        <f t="shared" si="150"/>
        <v/>
      </c>
    </row>
    <row r="9528" spans="3:3" ht="15" customHeight="1">
      <c r="C9528" s="97" t="str">
        <f t="shared" si="150"/>
        <v/>
      </c>
    </row>
    <row r="9529" spans="3:3" ht="15" customHeight="1">
      <c r="C9529" s="97" t="str">
        <f t="shared" si="150"/>
        <v/>
      </c>
    </row>
    <row r="9530" spans="3:3" ht="15" customHeight="1">
      <c r="C9530" s="97" t="str">
        <f t="shared" si="150"/>
        <v/>
      </c>
    </row>
    <row r="9531" spans="3:3" ht="15" customHeight="1">
      <c r="C9531" s="97" t="str">
        <f t="shared" si="150"/>
        <v/>
      </c>
    </row>
    <row r="9532" spans="3:3" ht="15" customHeight="1">
      <c r="C9532" s="97" t="str">
        <f t="shared" si="150"/>
        <v/>
      </c>
    </row>
    <row r="9533" spans="3:3" ht="15" customHeight="1">
      <c r="C9533" s="97" t="str">
        <f t="shared" si="150"/>
        <v/>
      </c>
    </row>
    <row r="9534" spans="3:3" ht="15" customHeight="1">
      <c r="C9534" s="97" t="str">
        <f t="shared" si="150"/>
        <v/>
      </c>
    </row>
    <row r="9535" spans="3:3" ht="15" customHeight="1">
      <c r="C9535" s="97" t="str">
        <f t="shared" si="150"/>
        <v/>
      </c>
    </row>
    <row r="9536" spans="3:3" ht="15" customHeight="1">
      <c r="C9536" s="97" t="str">
        <f t="shared" si="150"/>
        <v/>
      </c>
    </row>
    <row r="9537" spans="3:3" ht="15" customHeight="1">
      <c r="C9537" s="97" t="str">
        <f t="shared" si="150"/>
        <v/>
      </c>
    </row>
    <row r="9538" spans="3:3" ht="15" customHeight="1">
      <c r="C9538" s="97" t="str">
        <f t="shared" si="150"/>
        <v/>
      </c>
    </row>
    <row r="9539" spans="3:3" ht="15" customHeight="1">
      <c r="C9539" s="97" t="str">
        <f t="shared" si="150"/>
        <v/>
      </c>
    </row>
    <row r="9540" spans="3:3" ht="15" customHeight="1">
      <c r="C9540" s="97" t="str">
        <f t="shared" si="150"/>
        <v/>
      </c>
    </row>
    <row r="9541" spans="3:3" ht="15" customHeight="1">
      <c r="C9541" s="97" t="str">
        <f t="shared" si="150"/>
        <v/>
      </c>
    </row>
    <row r="9542" spans="3:3" ht="15" customHeight="1">
      <c r="C9542" s="97" t="str">
        <f t="shared" si="150"/>
        <v/>
      </c>
    </row>
    <row r="9543" spans="3:3" ht="15" customHeight="1">
      <c r="C9543" s="97" t="str">
        <f t="shared" si="150"/>
        <v/>
      </c>
    </row>
    <row r="9544" spans="3:3" ht="15" customHeight="1">
      <c r="C9544" s="97" t="str">
        <f t="shared" si="150"/>
        <v/>
      </c>
    </row>
    <row r="9545" spans="3:3" ht="15" customHeight="1">
      <c r="C9545" s="97" t="str">
        <f t="shared" si="150"/>
        <v/>
      </c>
    </row>
    <row r="9546" spans="3:3" ht="15" customHeight="1">
      <c r="C9546" s="97" t="str">
        <f t="shared" si="150"/>
        <v/>
      </c>
    </row>
    <row r="9547" spans="3:3" ht="15" customHeight="1">
      <c r="C9547" s="97" t="str">
        <f t="shared" si="150"/>
        <v/>
      </c>
    </row>
    <row r="9548" spans="3:3" ht="15" customHeight="1">
      <c r="C9548" s="97" t="str">
        <f t="shared" si="150"/>
        <v/>
      </c>
    </row>
    <row r="9549" spans="3:3" ht="15" customHeight="1">
      <c r="C9549" s="97" t="str">
        <f t="shared" si="150"/>
        <v/>
      </c>
    </row>
    <row r="9550" spans="3:3" ht="15" customHeight="1">
      <c r="C9550" s="97" t="str">
        <f t="shared" si="150"/>
        <v/>
      </c>
    </row>
    <row r="9551" spans="3:3" ht="15" customHeight="1">
      <c r="C9551" s="97" t="str">
        <f t="shared" si="150"/>
        <v/>
      </c>
    </row>
    <row r="9552" spans="3:3" ht="15" customHeight="1">
      <c r="C9552" s="97" t="str">
        <f t="shared" si="150"/>
        <v/>
      </c>
    </row>
    <row r="9553" spans="3:3" ht="15" customHeight="1">
      <c r="C9553" s="97" t="str">
        <f t="shared" ref="C9553:C9616" si="151">IF(B9553&lt;&gt;"",TEXT(WEEKDAY(B9553),"dddd"),"")</f>
        <v/>
      </c>
    </row>
    <row r="9554" spans="3:3" ht="15" customHeight="1">
      <c r="C9554" s="97" t="str">
        <f t="shared" si="151"/>
        <v/>
      </c>
    </row>
    <row r="9555" spans="3:3" ht="15" customHeight="1">
      <c r="C9555" s="97" t="str">
        <f t="shared" si="151"/>
        <v/>
      </c>
    </row>
    <row r="9556" spans="3:3" ht="15" customHeight="1">
      <c r="C9556" s="97" t="str">
        <f t="shared" si="151"/>
        <v/>
      </c>
    </row>
    <row r="9557" spans="3:3" ht="15" customHeight="1">
      <c r="C9557" s="97" t="str">
        <f t="shared" si="151"/>
        <v/>
      </c>
    </row>
    <row r="9558" spans="3:3" ht="15" customHeight="1">
      <c r="C9558" s="97" t="str">
        <f t="shared" si="151"/>
        <v/>
      </c>
    </row>
    <row r="9559" spans="3:3" ht="15" customHeight="1">
      <c r="C9559" s="97" t="str">
        <f t="shared" si="151"/>
        <v/>
      </c>
    </row>
    <row r="9560" spans="3:3" ht="15" customHeight="1">
      <c r="C9560" s="97" t="str">
        <f t="shared" si="151"/>
        <v/>
      </c>
    </row>
    <row r="9561" spans="3:3" ht="15" customHeight="1">
      <c r="C9561" s="97" t="str">
        <f t="shared" si="151"/>
        <v/>
      </c>
    </row>
    <row r="9562" spans="3:3" ht="15" customHeight="1">
      <c r="C9562" s="97" t="str">
        <f t="shared" si="151"/>
        <v/>
      </c>
    </row>
    <row r="9563" spans="3:3" ht="15" customHeight="1">
      <c r="C9563" s="97" t="str">
        <f t="shared" si="151"/>
        <v/>
      </c>
    </row>
    <row r="9564" spans="3:3" ht="15" customHeight="1">
      <c r="C9564" s="97" t="str">
        <f t="shared" si="151"/>
        <v/>
      </c>
    </row>
    <row r="9565" spans="3:3" ht="15" customHeight="1">
      <c r="C9565" s="97" t="str">
        <f t="shared" si="151"/>
        <v/>
      </c>
    </row>
    <row r="9566" spans="3:3" ht="15" customHeight="1">
      <c r="C9566" s="97" t="str">
        <f t="shared" si="151"/>
        <v/>
      </c>
    </row>
    <row r="9567" spans="3:3" ht="15" customHeight="1">
      <c r="C9567" s="97" t="str">
        <f t="shared" si="151"/>
        <v/>
      </c>
    </row>
    <row r="9568" spans="3:3" ht="15" customHeight="1">
      <c r="C9568" s="97" t="str">
        <f t="shared" si="151"/>
        <v/>
      </c>
    </row>
    <row r="9569" spans="3:3" ht="15" customHeight="1">
      <c r="C9569" s="97" t="str">
        <f t="shared" si="151"/>
        <v/>
      </c>
    </row>
    <row r="9570" spans="3:3" ht="15" customHeight="1">
      <c r="C9570" s="97" t="str">
        <f t="shared" si="151"/>
        <v/>
      </c>
    </row>
    <row r="9571" spans="3:3" ht="15" customHeight="1">
      <c r="C9571" s="97" t="str">
        <f t="shared" si="151"/>
        <v/>
      </c>
    </row>
    <row r="9572" spans="3:3" ht="15" customHeight="1">
      <c r="C9572" s="97" t="str">
        <f t="shared" si="151"/>
        <v/>
      </c>
    </row>
    <row r="9573" spans="3:3" ht="15" customHeight="1">
      <c r="C9573" s="97" t="str">
        <f t="shared" si="151"/>
        <v/>
      </c>
    </row>
    <row r="9574" spans="3:3" ht="15" customHeight="1">
      <c r="C9574" s="97" t="str">
        <f t="shared" si="151"/>
        <v/>
      </c>
    </row>
    <row r="9575" spans="3:3" ht="15" customHeight="1">
      <c r="C9575" s="97" t="str">
        <f t="shared" si="151"/>
        <v/>
      </c>
    </row>
    <row r="9576" spans="3:3" ht="15" customHeight="1">
      <c r="C9576" s="97" t="str">
        <f t="shared" si="151"/>
        <v/>
      </c>
    </row>
    <row r="9577" spans="3:3" ht="15" customHeight="1">
      <c r="C9577" s="97" t="str">
        <f t="shared" si="151"/>
        <v/>
      </c>
    </row>
    <row r="9578" spans="3:3" ht="15" customHeight="1">
      <c r="C9578" s="97" t="str">
        <f t="shared" si="151"/>
        <v/>
      </c>
    </row>
    <row r="9579" spans="3:3" ht="15" customHeight="1">
      <c r="C9579" s="97" t="str">
        <f t="shared" si="151"/>
        <v/>
      </c>
    </row>
    <row r="9580" spans="3:3" ht="15" customHeight="1">
      <c r="C9580" s="97" t="str">
        <f t="shared" si="151"/>
        <v/>
      </c>
    </row>
    <row r="9581" spans="3:3" ht="15" customHeight="1">
      <c r="C9581" s="97" t="str">
        <f t="shared" si="151"/>
        <v/>
      </c>
    </row>
    <row r="9582" spans="3:3" ht="15" customHeight="1">
      <c r="C9582" s="97" t="str">
        <f t="shared" si="151"/>
        <v/>
      </c>
    </row>
    <row r="9583" spans="3:3" ht="15" customHeight="1">
      <c r="C9583" s="97" t="str">
        <f t="shared" si="151"/>
        <v/>
      </c>
    </row>
    <row r="9584" spans="3:3" ht="15" customHeight="1">
      <c r="C9584" s="97" t="str">
        <f t="shared" si="151"/>
        <v/>
      </c>
    </row>
    <row r="9585" spans="3:3" ht="15" customHeight="1">
      <c r="C9585" s="97" t="str">
        <f t="shared" si="151"/>
        <v/>
      </c>
    </row>
    <row r="9586" spans="3:3" ht="15" customHeight="1">
      <c r="C9586" s="97" t="str">
        <f t="shared" si="151"/>
        <v/>
      </c>
    </row>
    <row r="9587" spans="3:3" ht="15" customHeight="1">
      <c r="C9587" s="97" t="str">
        <f t="shared" si="151"/>
        <v/>
      </c>
    </row>
    <row r="9588" spans="3:3" ht="15" customHeight="1">
      <c r="C9588" s="97" t="str">
        <f t="shared" si="151"/>
        <v/>
      </c>
    </row>
    <row r="9589" spans="3:3" ht="15" customHeight="1">
      <c r="C9589" s="97" t="str">
        <f t="shared" si="151"/>
        <v/>
      </c>
    </row>
    <row r="9590" spans="3:3" ht="15" customHeight="1">
      <c r="C9590" s="97" t="str">
        <f t="shared" si="151"/>
        <v/>
      </c>
    </row>
    <row r="9591" spans="3:3" ht="15" customHeight="1">
      <c r="C9591" s="97" t="str">
        <f t="shared" si="151"/>
        <v/>
      </c>
    </row>
    <row r="9592" spans="3:3" ht="15" customHeight="1">
      <c r="C9592" s="97" t="str">
        <f t="shared" si="151"/>
        <v/>
      </c>
    </row>
    <row r="9593" spans="3:3" ht="15" customHeight="1">
      <c r="C9593" s="97" t="str">
        <f t="shared" si="151"/>
        <v/>
      </c>
    </row>
    <row r="9594" spans="3:3" ht="15" customHeight="1">
      <c r="C9594" s="97" t="str">
        <f t="shared" si="151"/>
        <v/>
      </c>
    </row>
    <row r="9595" spans="3:3" ht="15" customHeight="1">
      <c r="C9595" s="97" t="str">
        <f t="shared" si="151"/>
        <v/>
      </c>
    </row>
    <row r="9596" spans="3:3" ht="15" customHeight="1">
      <c r="C9596" s="97" t="str">
        <f t="shared" si="151"/>
        <v/>
      </c>
    </row>
    <row r="9597" spans="3:3" ht="15" customHeight="1">
      <c r="C9597" s="97" t="str">
        <f t="shared" si="151"/>
        <v/>
      </c>
    </row>
    <row r="9598" spans="3:3" ht="15" customHeight="1">
      <c r="C9598" s="97" t="str">
        <f t="shared" si="151"/>
        <v/>
      </c>
    </row>
    <row r="9599" spans="3:3" ht="15" customHeight="1">
      <c r="C9599" s="97" t="str">
        <f t="shared" si="151"/>
        <v/>
      </c>
    </row>
    <row r="9600" spans="3:3" ht="15" customHeight="1">
      <c r="C9600" s="97" t="str">
        <f t="shared" si="151"/>
        <v/>
      </c>
    </row>
    <row r="9601" spans="3:3" ht="15" customHeight="1">
      <c r="C9601" s="97" t="str">
        <f t="shared" si="151"/>
        <v/>
      </c>
    </row>
    <row r="9602" spans="3:3" ht="15" customHeight="1">
      <c r="C9602" s="97" t="str">
        <f t="shared" si="151"/>
        <v/>
      </c>
    </row>
    <row r="9603" spans="3:3" ht="15" customHeight="1">
      <c r="C9603" s="97" t="str">
        <f t="shared" si="151"/>
        <v/>
      </c>
    </row>
    <row r="9604" spans="3:3" ht="15" customHeight="1">
      <c r="C9604" s="97" t="str">
        <f t="shared" si="151"/>
        <v/>
      </c>
    </row>
    <row r="9605" spans="3:3" ht="15" customHeight="1">
      <c r="C9605" s="97" t="str">
        <f t="shared" si="151"/>
        <v/>
      </c>
    </row>
    <row r="9606" spans="3:3" ht="15" customHeight="1">
      <c r="C9606" s="97" t="str">
        <f t="shared" si="151"/>
        <v/>
      </c>
    </row>
    <row r="9607" spans="3:3" ht="15" customHeight="1">
      <c r="C9607" s="97" t="str">
        <f t="shared" si="151"/>
        <v/>
      </c>
    </row>
    <row r="9608" spans="3:3" ht="15" customHeight="1">
      <c r="C9608" s="97" t="str">
        <f t="shared" si="151"/>
        <v/>
      </c>
    </row>
    <row r="9609" spans="3:3" ht="15" customHeight="1">
      <c r="C9609" s="97" t="str">
        <f t="shared" si="151"/>
        <v/>
      </c>
    </row>
    <row r="9610" spans="3:3" ht="15" customHeight="1">
      <c r="C9610" s="97" t="str">
        <f t="shared" si="151"/>
        <v/>
      </c>
    </row>
    <row r="9611" spans="3:3" ht="15" customHeight="1">
      <c r="C9611" s="97" t="str">
        <f t="shared" si="151"/>
        <v/>
      </c>
    </row>
    <row r="9612" spans="3:3" ht="15" customHeight="1">
      <c r="C9612" s="97" t="str">
        <f t="shared" si="151"/>
        <v/>
      </c>
    </row>
    <row r="9613" spans="3:3" ht="15" customHeight="1">
      <c r="C9613" s="97" t="str">
        <f t="shared" si="151"/>
        <v/>
      </c>
    </row>
    <row r="9614" spans="3:3" ht="15" customHeight="1">
      <c r="C9614" s="97" t="str">
        <f t="shared" si="151"/>
        <v/>
      </c>
    </row>
    <row r="9615" spans="3:3" ht="15" customHeight="1">
      <c r="C9615" s="97" t="str">
        <f t="shared" si="151"/>
        <v/>
      </c>
    </row>
    <row r="9616" spans="3:3" ht="15" customHeight="1">
      <c r="C9616" s="97" t="str">
        <f t="shared" si="151"/>
        <v/>
      </c>
    </row>
    <row r="9617" spans="3:3" ht="15" customHeight="1">
      <c r="C9617" s="97" t="str">
        <f t="shared" ref="C9617:C9680" si="152">IF(B9617&lt;&gt;"",TEXT(WEEKDAY(B9617),"dddd"),"")</f>
        <v/>
      </c>
    </row>
    <row r="9618" spans="3:3" ht="15" customHeight="1">
      <c r="C9618" s="97" t="str">
        <f t="shared" si="152"/>
        <v/>
      </c>
    </row>
    <row r="9619" spans="3:3" ht="15" customHeight="1">
      <c r="C9619" s="97" t="str">
        <f t="shared" si="152"/>
        <v/>
      </c>
    </row>
    <row r="9620" spans="3:3" ht="15" customHeight="1">
      <c r="C9620" s="97" t="str">
        <f t="shared" si="152"/>
        <v/>
      </c>
    </row>
    <row r="9621" spans="3:3" ht="15" customHeight="1">
      <c r="C9621" s="97" t="str">
        <f t="shared" si="152"/>
        <v/>
      </c>
    </row>
    <row r="9622" spans="3:3" ht="15" customHeight="1">
      <c r="C9622" s="97" t="str">
        <f t="shared" si="152"/>
        <v/>
      </c>
    </row>
    <row r="9623" spans="3:3" ht="15" customHeight="1">
      <c r="C9623" s="97" t="str">
        <f t="shared" si="152"/>
        <v/>
      </c>
    </row>
    <row r="9624" spans="3:3" ht="15" customHeight="1">
      <c r="C9624" s="97" t="str">
        <f t="shared" si="152"/>
        <v/>
      </c>
    </row>
    <row r="9625" spans="3:3" ht="15" customHeight="1">
      <c r="C9625" s="97" t="str">
        <f t="shared" si="152"/>
        <v/>
      </c>
    </row>
    <row r="9626" spans="3:3" ht="15" customHeight="1">
      <c r="C9626" s="97" t="str">
        <f t="shared" si="152"/>
        <v/>
      </c>
    </row>
    <row r="9627" spans="3:3" ht="15" customHeight="1">
      <c r="C9627" s="97" t="str">
        <f t="shared" si="152"/>
        <v/>
      </c>
    </row>
    <row r="9628" spans="3:3" ht="15" customHeight="1">
      <c r="C9628" s="97" t="str">
        <f t="shared" si="152"/>
        <v/>
      </c>
    </row>
    <row r="9629" spans="3:3" ht="15" customHeight="1">
      <c r="C9629" s="97" t="str">
        <f t="shared" si="152"/>
        <v/>
      </c>
    </row>
    <row r="9630" spans="3:3" ht="15" customHeight="1">
      <c r="C9630" s="97" t="str">
        <f t="shared" si="152"/>
        <v/>
      </c>
    </row>
    <row r="9631" spans="3:3" ht="15" customHeight="1">
      <c r="C9631" s="97" t="str">
        <f t="shared" si="152"/>
        <v/>
      </c>
    </row>
    <row r="9632" spans="3:3" ht="15" customHeight="1">
      <c r="C9632" s="97" t="str">
        <f t="shared" si="152"/>
        <v/>
      </c>
    </row>
    <row r="9633" spans="3:3" ht="15" customHeight="1">
      <c r="C9633" s="97" t="str">
        <f t="shared" si="152"/>
        <v/>
      </c>
    </row>
    <row r="9634" spans="3:3" ht="15" customHeight="1">
      <c r="C9634" s="97" t="str">
        <f t="shared" si="152"/>
        <v/>
      </c>
    </row>
    <row r="9635" spans="3:3" ht="15" customHeight="1">
      <c r="C9635" s="97" t="str">
        <f t="shared" si="152"/>
        <v/>
      </c>
    </row>
    <row r="9636" spans="3:3" ht="15" customHeight="1">
      <c r="C9636" s="97" t="str">
        <f t="shared" si="152"/>
        <v/>
      </c>
    </row>
    <row r="9637" spans="3:3" ht="15" customHeight="1">
      <c r="C9637" s="97" t="str">
        <f t="shared" si="152"/>
        <v/>
      </c>
    </row>
    <row r="9638" spans="3:3" ht="15" customHeight="1">
      <c r="C9638" s="97" t="str">
        <f t="shared" si="152"/>
        <v/>
      </c>
    </row>
    <row r="9639" spans="3:3" ht="15" customHeight="1">
      <c r="C9639" s="97" t="str">
        <f t="shared" si="152"/>
        <v/>
      </c>
    </row>
    <row r="9640" spans="3:3" ht="15" customHeight="1">
      <c r="C9640" s="97" t="str">
        <f t="shared" si="152"/>
        <v/>
      </c>
    </row>
    <row r="9641" spans="3:3" ht="15" customHeight="1">
      <c r="C9641" s="97" t="str">
        <f t="shared" si="152"/>
        <v/>
      </c>
    </row>
    <row r="9642" spans="3:3" ht="15" customHeight="1">
      <c r="C9642" s="97" t="str">
        <f t="shared" si="152"/>
        <v/>
      </c>
    </row>
    <row r="9643" spans="3:3" ht="15" customHeight="1">
      <c r="C9643" s="97" t="str">
        <f t="shared" si="152"/>
        <v/>
      </c>
    </row>
    <row r="9644" spans="3:3" ht="15" customHeight="1">
      <c r="C9644" s="97" t="str">
        <f t="shared" si="152"/>
        <v/>
      </c>
    </row>
    <row r="9645" spans="3:3" ht="15" customHeight="1">
      <c r="C9645" s="97" t="str">
        <f t="shared" si="152"/>
        <v/>
      </c>
    </row>
    <row r="9646" spans="3:3" ht="15" customHeight="1">
      <c r="C9646" s="97" t="str">
        <f t="shared" si="152"/>
        <v/>
      </c>
    </row>
    <row r="9647" spans="3:3" ht="15" customHeight="1">
      <c r="C9647" s="97" t="str">
        <f t="shared" si="152"/>
        <v/>
      </c>
    </row>
    <row r="9648" spans="3:3" ht="15" customHeight="1">
      <c r="C9648" s="97" t="str">
        <f t="shared" si="152"/>
        <v/>
      </c>
    </row>
    <row r="9649" spans="3:3" ht="15" customHeight="1">
      <c r="C9649" s="97" t="str">
        <f t="shared" si="152"/>
        <v/>
      </c>
    </row>
    <row r="9650" spans="3:3" ht="15" customHeight="1">
      <c r="C9650" s="97" t="str">
        <f t="shared" si="152"/>
        <v/>
      </c>
    </row>
    <row r="9651" spans="3:3" ht="15" customHeight="1">
      <c r="C9651" s="97" t="str">
        <f t="shared" si="152"/>
        <v/>
      </c>
    </row>
    <row r="9652" spans="3:3" ht="15" customHeight="1">
      <c r="C9652" s="97" t="str">
        <f t="shared" si="152"/>
        <v/>
      </c>
    </row>
    <row r="9653" spans="3:3" ht="15" customHeight="1">
      <c r="C9653" s="97" t="str">
        <f t="shared" si="152"/>
        <v/>
      </c>
    </row>
    <row r="9654" spans="3:3" ht="15" customHeight="1">
      <c r="C9654" s="97" t="str">
        <f t="shared" si="152"/>
        <v/>
      </c>
    </row>
    <row r="9655" spans="3:3" ht="15" customHeight="1">
      <c r="C9655" s="97" t="str">
        <f t="shared" si="152"/>
        <v/>
      </c>
    </row>
    <row r="9656" spans="3:3" ht="15" customHeight="1">
      <c r="C9656" s="97" t="str">
        <f t="shared" si="152"/>
        <v/>
      </c>
    </row>
    <row r="9657" spans="3:3" ht="15" customHeight="1">
      <c r="C9657" s="97" t="str">
        <f t="shared" si="152"/>
        <v/>
      </c>
    </row>
    <row r="9658" spans="3:3" ht="15" customHeight="1">
      <c r="C9658" s="97" t="str">
        <f t="shared" si="152"/>
        <v/>
      </c>
    </row>
    <row r="9659" spans="3:3" ht="15" customHeight="1">
      <c r="C9659" s="97" t="str">
        <f t="shared" si="152"/>
        <v/>
      </c>
    </row>
    <row r="9660" spans="3:3" ht="15" customHeight="1">
      <c r="C9660" s="97" t="str">
        <f t="shared" si="152"/>
        <v/>
      </c>
    </row>
    <row r="9661" spans="3:3" ht="15" customHeight="1">
      <c r="C9661" s="97" t="str">
        <f t="shared" si="152"/>
        <v/>
      </c>
    </row>
    <row r="9662" spans="3:3" ht="15" customHeight="1">
      <c r="C9662" s="97" t="str">
        <f t="shared" si="152"/>
        <v/>
      </c>
    </row>
    <row r="9663" spans="3:3" ht="15" customHeight="1">
      <c r="C9663" s="97" t="str">
        <f t="shared" si="152"/>
        <v/>
      </c>
    </row>
    <row r="9664" spans="3:3" ht="15" customHeight="1">
      <c r="C9664" s="97" t="str">
        <f t="shared" si="152"/>
        <v/>
      </c>
    </row>
    <row r="9665" spans="3:3" ht="15" customHeight="1">
      <c r="C9665" s="97" t="str">
        <f t="shared" si="152"/>
        <v/>
      </c>
    </row>
    <row r="9666" spans="3:3" ht="15" customHeight="1">
      <c r="C9666" s="97" t="str">
        <f t="shared" si="152"/>
        <v/>
      </c>
    </row>
    <row r="9667" spans="3:3" ht="15" customHeight="1">
      <c r="C9667" s="97" t="str">
        <f t="shared" si="152"/>
        <v/>
      </c>
    </row>
    <row r="9668" spans="3:3" ht="15" customHeight="1">
      <c r="C9668" s="97" t="str">
        <f t="shared" si="152"/>
        <v/>
      </c>
    </row>
    <row r="9669" spans="3:3" ht="15" customHeight="1">
      <c r="C9669" s="97" t="str">
        <f t="shared" si="152"/>
        <v/>
      </c>
    </row>
    <row r="9670" spans="3:3" ht="15" customHeight="1">
      <c r="C9670" s="97" t="str">
        <f t="shared" si="152"/>
        <v/>
      </c>
    </row>
    <row r="9671" spans="3:3" ht="15" customHeight="1">
      <c r="C9671" s="97" t="str">
        <f t="shared" si="152"/>
        <v/>
      </c>
    </row>
    <row r="9672" spans="3:3" ht="15" customHeight="1">
      <c r="C9672" s="97" t="str">
        <f t="shared" si="152"/>
        <v/>
      </c>
    </row>
    <row r="9673" spans="3:3" ht="15" customHeight="1">
      <c r="C9673" s="97" t="str">
        <f t="shared" si="152"/>
        <v/>
      </c>
    </row>
    <row r="9674" spans="3:3" ht="15" customHeight="1">
      <c r="C9674" s="97" t="str">
        <f t="shared" si="152"/>
        <v/>
      </c>
    </row>
    <row r="9675" spans="3:3" ht="15" customHeight="1">
      <c r="C9675" s="97" t="str">
        <f t="shared" si="152"/>
        <v/>
      </c>
    </row>
    <row r="9676" spans="3:3" ht="15" customHeight="1">
      <c r="C9676" s="97" t="str">
        <f t="shared" si="152"/>
        <v/>
      </c>
    </row>
    <row r="9677" spans="3:3" ht="15" customHeight="1">
      <c r="C9677" s="97" t="str">
        <f t="shared" si="152"/>
        <v/>
      </c>
    </row>
    <row r="9678" spans="3:3" ht="15" customHeight="1">
      <c r="C9678" s="97" t="str">
        <f t="shared" si="152"/>
        <v/>
      </c>
    </row>
    <row r="9679" spans="3:3" ht="15" customHeight="1">
      <c r="C9679" s="97" t="str">
        <f t="shared" si="152"/>
        <v/>
      </c>
    </row>
    <row r="9680" spans="3:3" ht="15" customHeight="1">
      <c r="C9680" s="97" t="str">
        <f t="shared" si="152"/>
        <v/>
      </c>
    </row>
    <row r="9681" spans="3:3" ht="15" customHeight="1">
      <c r="C9681" s="97" t="str">
        <f t="shared" ref="C9681:C9744" si="153">IF(B9681&lt;&gt;"",TEXT(WEEKDAY(B9681),"dddd"),"")</f>
        <v/>
      </c>
    </row>
    <row r="9682" spans="3:3" ht="15" customHeight="1">
      <c r="C9682" s="97" t="str">
        <f t="shared" si="153"/>
        <v/>
      </c>
    </row>
    <row r="9683" spans="3:3" ht="15" customHeight="1">
      <c r="C9683" s="97" t="str">
        <f t="shared" si="153"/>
        <v/>
      </c>
    </row>
    <row r="9684" spans="3:3" ht="15" customHeight="1">
      <c r="C9684" s="97" t="str">
        <f t="shared" si="153"/>
        <v/>
      </c>
    </row>
    <row r="9685" spans="3:3" ht="15" customHeight="1">
      <c r="C9685" s="97" t="str">
        <f t="shared" si="153"/>
        <v/>
      </c>
    </row>
    <row r="9686" spans="3:3" ht="15" customHeight="1">
      <c r="C9686" s="97" t="str">
        <f t="shared" si="153"/>
        <v/>
      </c>
    </row>
    <row r="9687" spans="3:3" ht="15" customHeight="1">
      <c r="C9687" s="97" t="str">
        <f t="shared" si="153"/>
        <v/>
      </c>
    </row>
    <row r="9688" spans="3:3" ht="15" customHeight="1">
      <c r="C9688" s="97" t="str">
        <f t="shared" si="153"/>
        <v/>
      </c>
    </row>
    <row r="9689" spans="3:3" ht="15" customHeight="1">
      <c r="C9689" s="97" t="str">
        <f t="shared" si="153"/>
        <v/>
      </c>
    </row>
    <row r="9690" spans="3:3" ht="15" customHeight="1">
      <c r="C9690" s="97" t="str">
        <f t="shared" si="153"/>
        <v/>
      </c>
    </row>
    <row r="9691" spans="3:3" ht="15" customHeight="1">
      <c r="C9691" s="97" t="str">
        <f t="shared" si="153"/>
        <v/>
      </c>
    </row>
    <row r="9692" spans="3:3" ht="15" customHeight="1">
      <c r="C9692" s="97" t="str">
        <f t="shared" si="153"/>
        <v/>
      </c>
    </row>
    <row r="9693" spans="3:3" ht="15" customHeight="1">
      <c r="C9693" s="97" t="str">
        <f t="shared" si="153"/>
        <v/>
      </c>
    </row>
    <row r="9694" spans="3:3" ht="15" customHeight="1">
      <c r="C9694" s="97" t="str">
        <f t="shared" si="153"/>
        <v/>
      </c>
    </row>
    <row r="9695" spans="3:3" ht="15" customHeight="1">
      <c r="C9695" s="97" t="str">
        <f t="shared" si="153"/>
        <v/>
      </c>
    </row>
    <row r="9696" spans="3:3" ht="15" customHeight="1">
      <c r="C9696" s="97" t="str">
        <f t="shared" si="153"/>
        <v/>
      </c>
    </row>
    <row r="9697" spans="3:3" ht="15" customHeight="1">
      <c r="C9697" s="97" t="str">
        <f t="shared" si="153"/>
        <v/>
      </c>
    </row>
    <row r="9698" spans="3:3" ht="15" customHeight="1">
      <c r="C9698" s="97" t="str">
        <f t="shared" si="153"/>
        <v/>
      </c>
    </row>
    <row r="9699" spans="3:3" ht="15" customHeight="1">
      <c r="C9699" s="97" t="str">
        <f t="shared" si="153"/>
        <v/>
      </c>
    </row>
    <row r="9700" spans="3:3" ht="15" customHeight="1">
      <c r="C9700" s="97" t="str">
        <f t="shared" si="153"/>
        <v/>
      </c>
    </row>
    <row r="9701" spans="3:3" ht="15" customHeight="1">
      <c r="C9701" s="97" t="str">
        <f t="shared" si="153"/>
        <v/>
      </c>
    </row>
    <row r="9702" spans="3:3" ht="15" customHeight="1">
      <c r="C9702" s="97" t="str">
        <f t="shared" si="153"/>
        <v/>
      </c>
    </row>
    <row r="9703" spans="3:3" ht="15" customHeight="1">
      <c r="C9703" s="97" t="str">
        <f t="shared" si="153"/>
        <v/>
      </c>
    </row>
    <row r="9704" spans="3:3" ht="15" customHeight="1">
      <c r="C9704" s="97" t="str">
        <f t="shared" si="153"/>
        <v/>
      </c>
    </row>
    <row r="9705" spans="3:3" ht="15" customHeight="1">
      <c r="C9705" s="97" t="str">
        <f t="shared" si="153"/>
        <v/>
      </c>
    </row>
    <row r="9706" spans="3:3" ht="15" customHeight="1">
      <c r="C9706" s="97" t="str">
        <f t="shared" si="153"/>
        <v/>
      </c>
    </row>
    <row r="9707" spans="3:3" ht="15" customHeight="1">
      <c r="C9707" s="97" t="str">
        <f t="shared" si="153"/>
        <v/>
      </c>
    </row>
    <row r="9708" spans="3:3" ht="15" customHeight="1">
      <c r="C9708" s="97" t="str">
        <f t="shared" si="153"/>
        <v/>
      </c>
    </row>
    <row r="9709" spans="3:3" ht="15" customHeight="1">
      <c r="C9709" s="97" t="str">
        <f t="shared" si="153"/>
        <v/>
      </c>
    </row>
    <row r="9710" spans="3:3" ht="15" customHeight="1">
      <c r="C9710" s="97" t="str">
        <f t="shared" si="153"/>
        <v/>
      </c>
    </row>
    <row r="9711" spans="3:3" ht="15" customHeight="1">
      <c r="C9711" s="97" t="str">
        <f t="shared" si="153"/>
        <v/>
      </c>
    </row>
    <row r="9712" spans="3:3" ht="15" customHeight="1">
      <c r="C9712" s="97" t="str">
        <f t="shared" si="153"/>
        <v/>
      </c>
    </row>
    <row r="9713" spans="3:3" ht="15" customHeight="1">
      <c r="C9713" s="97" t="str">
        <f t="shared" si="153"/>
        <v/>
      </c>
    </row>
    <row r="9714" spans="3:3" ht="15" customHeight="1">
      <c r="C9714" s="97" t="str">
        <f t="shared" si="153"/>
        <v/>
      </c>
    </row>
    <row r="9715" spans="3:3" ht="15" customHeight="1">
      <c r="C9715" s="97" t="str">
        <f t="shared" si="153"/>
        <v/>
      </c>
    </row>
    <row r="9716" spans="3:3" ht="15" customHeight="1">
      <c r="C9716" s="97" t="str">
        <f t="shared" si="153"/>
        <v/>
      </c>
    </row>
    <row r="9717" spans="3:3" ht="15" customHeight="1">
      <c r="C9717" s="97" t="str">
        <f t="shared" si="153"/>
        <v/>
      </c>
    </row>
    <row r="9718" spans="3:3" ht="15" customHeight="1">
      <c r="C9718" s="97" t="str">
        <f t="shared" si="153"/>
        <v/>
      </c>
    </row>
    <row r="9719" spans="3:3" ht="15" customHeight="1">
      <c r="C9719" s="97" t="str">
        <f t="shared" si="153"/>
        <v/>
      </c>
    </row>
    <row r="9720" spans="3:3" ht="15" customHeight="1">
      <c r="C9720" s="97" t="str">
        <f t="shared" si="153"/>
        <v/>
      </c>
    </row>
    <row r="9721" spans="3:3" ht="15" customHeight="1">
      <c r="C9721" s="97" t="str">
        <f t="shared" si="153"/>
        <v/>
      </c>
    </row>
    <row r="9722" spans="3:3" ht="15" customHeight="1">
      <c r="C9722" s="97" t="str">
        <f t="shared" si="153"/>
        <v/>
      </c>
    </row>
    <row r="9723" spans="3:3" ht="15" customHeight="1">
      <c r="C9723" s="97" t="str">
        <f t="shared" si="153"/>
        <v/>
      </c>
    </row>
    <row r="9724" spans="3:3" ht="15" customHeight="1">
      <c r="C9724" s="97" t="str">
        <f t="shared" si="153"/>
        <v/>
      </c>
    </row>
    <row r="9725" spans="3:3" ht="15" customHeight="1">
      <c r="C9725" s="97" t="str">
        <f t="shared" si="153"/>
        <v/>
      </c>
    </row>
    <row r="9726" spans="3:3" ht="15" customHeight="1">
      <c r="C9726" s="97" t="str">
        <f t="shared" si="153"/>
        <v/>
      </c>
    </row>
    <row r="9727" spans="3:3" ht="15" customHeight="1">
      <c r="C9727" s="97" t="str">
        <f t="shared" si="153"/>
        <v/>
      </c>
    </row>
    <row r="9728" spans="3:3" ht="15" customHeight="1">
      <c r="C9728" s="97" t="str">
        <f t="shared" si="153"/>
        <v/>
      </c>
    </row>
    <row r="9729" spans="3:3" ht="15" customHeight="1">
      <c r="C9729" s="97" t="str">
        <f t="shared" si="153"/>
        <v/>
      </c>
    </row>
    <row r="9730" spans="3:3" ht="15" customHeight="1">
      <c r="C9730" s="97" t="str">
        <f t="shared" si="153"/>
        <v/>
      </c>
    </row>
    <row r="9731" spans="3:3" ht="15" customHeight="1">
      <c r="C9731" s="97" t="str">
        <f t="shared" si="153"/>
        <v/>
      </c>
    </row>
    <row r="9732" spans="3:3" ht="15" customHeight="1">
      <c r="C9732" s="97" t="str">
        <f t="shared" si="153"/>
        <v/>
      </c>
    </row>
    <row r="9733" spans="3:3" ht="15" customHeight="1">
      <c r="C9733" s="97" t="str">
        <f t="shared" si="153"/>
        <v/>
      </c>
    </row>
    <row r="9734" spans="3:3" ht="15" customHeight="1">
      <c r="C9734" s="97" t="str">
        <f t="shared" si="153"/>
        <v/>
      </c>
    </row>
    <row r="9735" spans="3:3" ht="15" customHeight="1">
      <c r="C9735" s="97" t="str">
        <f t="shared" si="153"/>
        <v/>
      </c>
    </row>
    <row r="9736" spans="3:3" ht="15" customHeight="1">
      <c r="C9736" s="97" t="str">
        <f t="shared" si="153"/>
        <v/>
      </c>
    </row>
    <row r="9737" spans="3:3" ht="15" customHeight="1">
      <c r="C9737" s="97" t="str">
        <f t="shared" si="153"/>
        <v/>
      </c>
    </row>
    <row r="9738" spans="3:3" ht="15" customHeight="1">
      <c r="C9738" s="97" t="str">
        <f t="shared" si="153"/>
        <v/>
      </c>
    </row>
    <row r="9739" spans="3:3" ht="15" customHeight="1">
      <c r="C9739" s="97" t="str">
        <f t="shared" si="153"/>
        <v/>
      </c>
    </row>
    <row r="9740" spans="3:3" ht="15" customHeight="1">
      <c r="C9740" s="97" t="str">
        <f t="shared" si="153"/>
        <v/>
      </c>
    </row>
    <row r="9741" spans="3:3" ht="15" customHeight="1">
      <c r="C9741" s="97" t="str">
        <f t="shared" si="153"/>
        <v/>
      </c>
    </row>
    <row r="9742" spans="3:3" ht="15" customHeight="1">
      <c r="C9742" s="97" t="str">
        <f t="shared" si="153"/>
        <v/>
      </c>
    </row>
    <row r="9743" spans="3:3" ht="15" customHeight="1">
      <c r="C9743" s="97" t="str">
        <f t="shared" si="153"/>
        <v/>
      </c>
    </row>
    <row r="9744" spans="3:3" ht="15" customHeight="1">
      <c r="C9744" s="97" t="str">
        <f t="shared" si="153"/>
        <v/>
      </c>
    </row>
    <row r="9745" spans="3:3" ht="15" customHeight="1">
      <c r="C9745" s="97" t="str">
        <f t="shared" ref="C9745:C9808" si="154">IF(B9745&lt;&gt;"",TEXT(WEEKDAY(B9745),"dddd"),"")</f>
        <v/>
      </c>
    </row>
    <row r="9746" spans="3:3" ht="15" customHeight="1">
      <c r="C9746" s="97" t="str">
        <f t="shared" si="154"/>
        <v/>
      </c>
    </row>
    <row r="9747" spans="3:3" ht="15" customHeight="1">
      <c r="C9747" s="97" t="str">
        <f t="shared" si="154"/>
        <v/>
      </c>
    </row>
    <row r="9748" spans="3:3" ht="15" customHeight="1">
      <c r="C9748" s="97" t="str">
        <f t="shared" si="154"/>
        <v/>
      </c>
    </row>
    <row r="9749" spans="3:3" ht="15" customHeight="1">
      <c r="C9749" s="97" t="str">
        <f t="shared" si="154"/>
        <v/>
      </c>
    </row>
    <row r="9750" spans="3:3" ht="15" customHeight="1">
      <c r="C9750" s="97" t="str">
        <f t="shared" si="154"/>
        <v/>
      </c>
    </row>
    <row r="9751" spans="3:3" ht="15" customHeight="1">
      <c r="C9751" s="97" t="str">
        <f t="shared" si="154"/>
        <v/>
      </c>
    </row>
    <row r="9752" spans="3:3" ht="15" customHeight="1">
      <c r="C9752" s="97" t="str">
        <f t="shared" si="154"/>
        <v/>
      </c>
    </row>
    <row r="9753" spans="3:3" ht="15" customHeight="1">
      <c r="C9753" s="97" t="str">
        <f t="shared" si="154"/>
        <v/>
      </c>
    </row>
    <row r="9754" spans="3:3" ht="15" customHeight="1">
      <c r="C9754" s="97" t="str">
        <f t="shared" si="154"/>
        <v/>
      </c>
    </row>
    <row r="9755" spans="3:3" ht="15" customHeight="1">
      <c r="C9755" s="97" t="str">
        <f t="shared" si="154"/>
        <v/>
      </c>
    </row>
    <row r="9756" spans="3:3" ht="15" customHeight="1">
      <c r="C9756" s="97" t="str">
        <f t="shared" si="154"/>
        <v/>
      </c>
    </row>
    <row r="9757" spans="3:3" ht="15" customHeight="1">
      <c r="C9757" s="97" t="str">
        <f t="shared" si="154"/>
        <v/>
      </c>
    </row>
    <row r="9758" spans="3:3" ht="15" customHeight="1">
      <c r="C9758" s="97" t="str">
        <f t="shared" si="154"/>
        <v/>
      </c>
    </row>
    <row r="9759" spans="3:3" ht="15" customHeight="1">
      <c r="C9759" s="97" t="str">
        <f t="shared" si="154"/>
        <v/>
      </c>
    </row>
    <row r="9760" spans="3:3" ht="15" customHeight="1">
      <c r="C9760" s="97" t="str">
        <f t="shared" si="154"/>
        <v/>
      </c>
    </row>
    <row r="9761" spans="3:3" ht="15" customHeight="1">
      <c r="C9761" s="97" t="str">
        <f t="shared" si="154"/>
        <v/>
      </c>
    </row>
    <row r="9762" spans="3:3" ht="15" customHeight="1">
      <c r="C9762" s="97" t="str">
        <f t="shared" si="154"/>
        <v/>
      </c>
    </row>
    <row r="9763" spans="3:3" ht="15" customHeight="1">
      <c r="C9763" s="97" t="str">
        <f t="shared" si="154"/>
        <v/>
      </c>
    </row>
    <row r="9764" spans="3:3" ht="15" customHeight="1">
      <c r="C9764" s="97" t="str">
        <f t="shared" si="154"/>
        <v/>
      </c>
    </row>
    <row r="9765" spans="3:3" ht="15" customHeight="1">
      <c r="C9765" s="97" t="str">
        <f t="shared" si="154"/>
        <v/>
      </c>
    </row>
    <row r="9766" spans="3:3" ht="15" customHeight="1">
      <c r="C9766" s="97" t="str">
        <f t="shared" si="154"/>
        <v/>
      </c>
    </row>
    <row r="9767" spans="3:3" ht="15" customHeight="1">
      <c r="C9767" s="97" t="str">
        <f t="shared" si="154"/>
        <v/>
      </c>
    </row>
    <row r="9768" spans="3:3" ht="15" customHeight="1">
      <c r="C9768" s="97" t="str">
        <f t="shared" si="154"/>
        <v/>
      </c>
    </row>
    <row r="9769" spans="3:3" ht="15" customHeight="1">
      <c r="C9769" s="97" t="str">
        <f t="shared" si="154"/>
        <v/>
      </c>
    </row>
    <row r="9770" spans="3:3" ht="15" customHeight="1">
      <c r="C9770" s="97" t="str">
        <f t="shared" si="154"/>
        <v/>
      </c>
    </row>
    <row r="9771" spans="3:3" ht="15" customHeight="1">
      <c r="C9771" s="97" t="str">
        <f t="shared" si="154"/>
        <v/>
      </c>
    </row>
    <row r="9772" spans="3:3" ht="15" customHeight="1">
      <c r="C9772" s="97" t="str">
        <f t="shared" si="154"/>
        <v/>
      </c>
    </row>
    <row r="9773" spans="3:3" ht="15" customHeight="1">
      <c r="C9773" s="97" t="str">
        <f t="shared" si="154"/>
        <v/>
      </c>
    </row>
    <row r="9774" spans="3:3" ht="15" customHeight="1">
      <c r="C9774" s="97" t="str">
        <f t="shared" si="154"/>
        <v/>
      </c>
    </row>
    <row r="9775" spans="3:3" ht="15" customHeight="1">
      <c r="C9775" s="97" t="str">
        <f t="shared" si="154"/>
        <v/>
      </c>
    </row>
    <row r="9776" spans="3:3" ht="15" customHeight="1">
      <c r="C9776" s="97" t="str">
        <f t="shared" si="154"/>
        <v/>
      </c>
    </row>
    <row r="9777" spans="3:3" ht="15" customHeight="1">
      <c r="C9777" s="97" t="str">
        <f t="shared" si="154"/>
        <v/>
      </c>
    </row>
    <row r="9778" spans="3:3" ht="15" customHeight="1">
      <c r="C9778" s="97" t="str">
        <f t="shared" si="154"/>
        <v/>
      </c>
    </row>
    <row r="9779" spans="3:3" ht="15" customHeight="1">
      <c r="C9779" s="97" t="str">
        <f t="shared" si="154"/>
        <v/>
      </c>
    </row>
    <row r="9780" spans="3:3" ht="15" customHeight="1">
      <c r="C9780" s="97" t="str">
        <f t="shared" si="154"/>
        <v/>
      </c>
    </row>
    <row r="9781" spans="3:3" ht="15" customHeight="1">
      <c r="C9781" s="97" t="str">
        <f t="shared" si="154"/>
        <v/>
      </c>
    </row>
    <row r="9782" spans="3:3" ht="15" customHeight="1">
      <c r="C9782" s="97" t="str">
        <f t="shared" si="154"/>
        <v/>
      </c>
    </row>
    <row r="9783" spans="3:3" ht="15" customHeight="1">
      <c r="C9783" s="97" t="str">
        <f t="shared" si="154"/>
        <v/>
      </c>
    </row>
    <row r="9784" spans="3:3" ht="15" customHeight="1">
      <c r="C9784" s="97" t="str">
        <f t="shared" si="154"/>
        <v/>
      </c>
    </row>
    <row r="9785" spans="3:3" ht="15" customHeight="1">
      <c r="C9785" s="97" t="str">
        <f t="shared" si="154"/>
        <v/>
      </c>
    </row>
    <row r="9786" spans="3:3" ht="15" customHeight="1">
      <c r="C9786" s="97" t="str">
        <f t="shared" si="154"/>
        <v/>
      </c>
    </row>
    <row r="9787" spans="3:3" ht="15" customHeight="1">
      <c r="C9787" s="97" t="str">
        <f t="shared" si="154"/>
        <v/>
      </c>
    </row>
    <row r="9788" spans="3:3" ht="15" customHeight="1">
      <c r="C9788" s="97" t="str">
        <f t="shared" si="154"/>
        <v/>
      </c>
    </row>
    <row r="9789" spans="3:3" ht="15" customHeight="1">
      <c r="C9789" s="97" t="str">
        <f t="shared" si="154"/>
        <v/>
      </c>
    </row>
    <row r="9790" spans="3:3" ht="15" customHeight="1">
      <c r="C9790" s="97" t="str">
        <f t="shared" si="154"/>
        <v/>
      </c>
    </row>
    <row r="9791" spans="3:3" ht="15" customHeight="1">
      <c r="C9791" s="97" t="str">
        <f t="shared" si="154"/>
        <v/>
      </c>
    </row>
    <row r="9792" spans="3:3" ht="15" customHeight="1">
      <c r="C9792" s="97" t="str">
        <f t="shared" si="154"/>
        <v/>
      </c>
    </row>
    <row r="9793" spans="3:3" ht="15" customHeight="1">
      <c r="C9793" s="97" t="str">
        <f t="shared" si="154"/>
        <v/>
      </c>
    </row>
    <row r="9794" spans="3:3" ht="15" customHeight="1">
      <c r="C9794" s="97" t="str">
        <f t="shared" si="154"/>
        <v/>
      </c>
    </row>
    <row r="9795" spans="3:3" ht="15" customHeight="1">
      <c r="C9795" s="97" t="str">
        <f t="shared" si="154"/>
        <v/>
      </c>
    </row>
    <row r="9796" spans="3:3" ht="15" customHeight="1">
      <c r="C9796" s="97" t="str">
        <f t="shared" si="154"/>
        <v/>
      </c>
    </row>
    <row r="9797" spans="3:3" ht="15" customHeight="1">
      <c r="C9797" s="97" t="str">
        <f t="shared" si="154"/>
        <v/>
      </c>
    </row>
    <row r="9798" spans="3:3" ht="15" customHeight="1">
      <c r="C9798" s="97" t="str">
        <f t="shared" si="154"/>
        <v/>
      </c>
    </row>
    <row r="9799" spans="3:3" ht="15" customHeight="1">
      <c r="C9799" s="97" t="str">
        <f t="shared" si="154"/>
        <v/>
      </c>
    </row>
    <row r="9800" spans="3:3" ht="15" customHeight="1">
      <c r="C9800" s="97" t="str">
        <f t="shared" si="154"/>
        <v/>
      </c>
    </row>
    <row r="9801" spans="3:3" ht="15" customHeight="1">
      <c r="C9801" s="97" t="str">
        <f t="shared" si="154"/>
        <v/>
      </c>
    </row>
    <row r="9802" spans="3:3" ht="15" customHeight="1">
      <c r="C9802" s="97" t="str">
        <f t="shared" si="154"/>
        <v/>
      </c>
    </row>
    <row r="9803" spans="3:3" ht="15" customHeight="1">
      <c r="C9803" s="97" t="str">
        <f t="shared" si="154"/>
        <v/>
      </c>
    </row>
    <row r="9804" spans="3:3" ht="15" customHeight="1">
      <c r="C9804" s="97" t="str">
        <f t="shared" si="154"/>
        <v/>
      </c>
    </row>
    <row r="9805" spans="3:3" ht="15" customHeight="1">
      <c r="C9805" s="97" t="str">
        <f t="shared" si="154"/>
        <v/>
      </c>
    </row>
    <row r="9806" spans="3:3" ht="15" customHeight="1">
      <c r="C9806" s="97" t="str">
        <f t="shared" si="154"/>
        <v/>
      </c>
    </row>
    <row r="9807" spans="3:3" ht="15" customHeight="1">
      <c r="C9807" s="97" t="str">
        <f t="shared" si="154"/>
        <v/>
      </c>
    </row>
    <row r="9808" spans="3:3" ht="15" customHeight="1">
      <c r="C9808" s="97" t="str">
        <f t="shared" si="154"/>
        <v/>
      </c>
    </row>
    <row r="9809" spans="3:3" ht="15" customHeight="1">
      <c r="C9809" s="97" t="str">
        <f t="shared" ref="C9809:C9872" si="155">IF(B9809&lt;&gt;"",TEXT(WEEKDAY(B9809),"dddd"),"")</f>
        <v/>
      </c>
    </row>
    <row r="9810" spans="3:3" ht="15" customHeight="1">
      <c r="C9810" s="97" t="str">
        <f t="shared" si="155"/>
        <v/>
      </c>
    </row>
    <row r="9811" spans="3:3" ht="15" customHeight="1">
      <c r="C9811" s="97" t="str">
        <f t="shared" si="155"/>
        <v/>
      </c>
    </row>
    <row r="9812" spans="3:3" ht="15" customHeight="1">
      <c r="C9812" s="97" t="str">
        <f t="shared" si="155"/>
        <v/>
      </c>
    </row>
    <row r="9813" spans="3:3" ht="15" customHeight="1">
      <c r="C9813" s="97" t="str">
        <f t="shared" si="155"/>
        <v/>
      </c>
    </row>
    <row r="9814" spans="3:3" ht="15" customHeight="1">
      <c r="C9814" s="97" t="str">
        <f t="shared" si="155"/>
        <v/>
      </c>
    </row>
    <row r="9815" spans="3:3" ht="15" customHeight="1">
      <c r="C9815" s="97" t="str">
        <f t="shared" si="155"/>
        <v/>
      </c>
    </row>
    <row r="9816" spans="3:3" ht="15" customHeight="1">
      <c r="C9816" s="97" t="str">
        <f t="shared" si="155"/>
        <v/>
      </c>
    </row>
    <row r="9817" spans="3:3" ht="15" customHeight="1">
      <c r="C9817" s="97" t="str">
        <f t="shared" si="155"/>
        <v/>
      </c>
    </row>
    <row r="9818" spans="3:3" ht="15" customHeight="1">
      <c r="C9818" s="97" t="str">
        <f t="shared" si="155"/>
        <v/>
      </c>
    </row>
    <row r="9819" spans="3:3" ht="15" customHeight="1">
      <c r="C9819" s="97" t="str">
        <f t="shared" si="155"/>
        <v/>
      </c>
    </row>
    <row r="9820" spans="3:3" ht="15" customHeight="1">
      <c r="C9820" s="97" t="str">
        <f t="shared" si="155"/>
        <v/>
      </c>
    </row>
    <row r="9821" spans="3:3" ht="15" customHeight="1">
      <c r="C9821" s="97" t="str">
        <f t="shared" si="155"/>
        <v/>
      </c>
    </row>
    <row r="9822" spans="3:3" ht="15" customHeight="1">
      <c r="C9822" s="97" t="str">
        <f t="shared" si="155"/>
        <v/>
      </c>
    </row>
    <row r="9823" spans="3:3" ht="15" customHeight="1">
      <c r="C9823" s="97" t="str">
        <f t="shared" si="155"/>
        <v/>
      </c>
    </row>
    <row r="9824" spans="3:3" ht="15" customHeight="1">
      <c r="C9824" s="97" t="str">
        <f t="shared" si="155"/>
        <v/>
      </c>
    </row>
    <row r="9825" spans="3:3" ht="15" customHeight="1">
      <c r="C9825" s="97" t="str">
        <f t="shared" si="155"/>
        <v/>
      </c>
    </row>
    <row r="9826" spans="3:3" ht="15" customHeight="1">
      <c r="C9826" s="97" t="str">
        <f t="shared" si="155"/>
        <v/>
      </c>
    </row>
    <row r="9827" spans="3:3" ht="15" customHeight="1">
      <c r="C9827" s="97" t="str">
        <f t="shared" si="155"/>
        <v/>
      </c>
    </row>
    <row r="9828" spans="3:3" ht="15" customHeight="1">
      <c r="C9828" s="97" t="str">
        <f t="shared" si="155"/>
        <v/>
      </c>
    </row>
    <row r="9829" spans="3:3" ht="15" customHeight="1">
      <c r="C9829" s="97" t="str">
        <f t="shared" si="155"/>
        <v/>
      </c>
    </row>
    <row r="9830" spans="3:3" ht="15" customHeight="1">
      <c r="C9830" s="97" t="str">
        <f t="shared" si="155"/>
        <v/>
      </c>
    </row>
    <row r="9831" spans="3:3" ht="15" customHeight="1">
      <c r="C9831" s="97" t="str">
        <f t="shared" si="155"/>
        <v/>
      </c>
    </row>
    <row r="9832" spans="3:3" ht="15" customHeight="1">
      <c r="C9832" s="97" t="str">
        <f t="shared" si="155"/>
        <v/>
      </c>
    </row>
    <row r="9833" spans="3:3" ht="15" customHeight="1">
      <c r="C9833" s="97" t="str">
        <f t="shared" si="155"/>
        <v/>
      </c>
    </row>
    <row r="9834" spans="3:3" ht="15" customHeight="1">
      <c r="C9834" s="97" t="str">
        <f t="shared" si="155"/>
        <v/>
      </c>
    </row>
    <row r="9835" spans="3:3" ht="15" customHeight="1">
      <c r="C9835" s="97" t="str">
        <f t="shared" si="155"/>
        <v/>
      </c>
    </row>
    <row r="9836" spans="3:3" ht="15" customHeight="1">
      <c r="C9836" s="97" t="str">
        <f t="shared" si="155"/>
        <v/>
      </c>
    </row>
    <row r="9837" spans="3:3" ht="15" customHeight="1">
      <c r="C9837" s="97" t="str">
        <f t="shared" si="155"/>
        <v/>
      </c>
    </row>
    <row r="9838" spans="3:3" ht="15" customHeight="1">
      <c r="C9838" s="97" t="str">
        <f t="shared" si="155"/>
        <v/>
      </c>
    </row>
    <row r="9839" spans="3:3" ht="15" customHeight="1">
      <c r="C9839" s="97" t="str">
        <f t="shared" si="155"/>
        <v/>
      </c>
    </row>
    <row r="9840" spans="3:3" ht="15" customHeight="1">
      <c r="C9840" s="97" t="str">
        <f t="shared" si="155"/>
        <v/>
      </c>
    </row>
    <row r="9841" spans="3:3" ht="15" customHeight="1">
      <c r="C9841" s="97" t="str">
        <f t="shared" si="155"/>
        <v/>
      </c>
    </row>
    <row r="9842" spans="3:3" ht="15" customHeight="1">
      <c r="C9842" s="97" t="str">
        <f t="shared" si="155"/>
        <v/>
      </c>
    </row>
    <row r="9843" spans="3:3" ht="15" customHeight="1">
      <c r="C9843" s="97" t="str">
        <f t="shared" si="155"/>
        <v/>
      </c>
    </row>
    <row r="9844" spans="3:3" ht="15" customHeight="1">
      <c r="C9844" s="97" t="str">
        <f t="shared" si="155"/>
        <v/>
      </c>
    </row>
    <row r="9845" spans="3:3" ht="15" customHeight="1">
      <c r="C9845" s="97" t="str">
        <f t="shared" si="155"/>
        <v/>
      </c>
    </row>
    <row r="9846" spans="3:3" ht="15" customHeight="1">
      <c r="C9846" s="97" t="str">
        <f t="shared" si="155"/>
        <v/>
      </c>
    </row>
    <row r="9847" spans="3:3" ht="15" customHeight="1">
      <c r="C9847" s="97" t="str">
        <f t="shared" si="155"/>
        <v/>
      </c>
    </row>
    <row r="9848" spans="3:3" ht="15" customHeight="1">
      <c r="C9848" s="97" t="str">
        <f t="shared" si="155"/>
        <v/>
      </c>
    </row>
    <row r="9849" spans="3:3" ht="15" customHeight="1">
      <c r="C9849" s="97" t="str">
        <f t="shared" si="155"/>
        <v/>
      </c>
    </row>
    <row r="9850" spans="3:3" ht="15" customHeight="1">
      <c r="C9850" s="97" t="str">
        <f t="shared" si="155"/>
        <v/>
      </c>
    </row>
    <row r="9851" spans="3:3" ht="15" customHeight="1">
      <c r="C9851" s="97" t="str">
        <f t="shared" si="155"/>
        <v/>
      </c>
    </row>
    <row r="9852" spans="3:3" ht="15" customHeight="1">
      <c r="C9852" s="97" t="str">
        <f t="shared" si="155"/>
        <v/>
      </c>
    </row>
    <row r="9853" spans="3:3" ht="15" customHeight="1">
      <c r="C9853" s="97" t="str">
        <f t="shared" si="155"/>
        <v/>
      </c>
    </row>
    <row r="9854" spans="3:3" ht="15" customHeight="1">
      <c r="C9854" s="97" t="str">
        <f t="shared" si="155"/>
        <v/>
      </c>
    </row>
    <row r="9855" spans="3:3" ht="15" customHeight="1">
      <c r="C9855" s="97" t="str">
        <f t="shared" si="155"/>
        <v/>
      </c>
    </row>
    <row r="9856" spans="3:3" ht="15" customHeight="1">
      <c r="C9856" s="97" t="str">
        <f t="shared" si="155"/>
        <v/>
      </c>
    </row>
    <row r="9857" spans="3:3" ht="15" customHeight="1">
      <c r="C9857" s="97" t="str">
        <f t="shared" si="155"/>
        <v/>
      </c>
    </row>
    <row r="9858" spans="3:3" ht="15" customHeight="1">
      <c r="C9858" s="97" t="str">
        <f t="shared" si="155"/>
        <v/>
      </c>
    </row>
    <row r="9859" spans="3:3" ht="15" customHeight="1">
      <c r="C9859" s="97" t="str">
        <f t="shared" si="155"/>
        <v/>
      </c>
    </row>
    <row r="9860" spans="3:3" ht="15" customHeight="1">
      <c r="C9860" s="97" t="str">
        <f t="shared" si="155"/>
        <v/>
      </c>
    </row>
    <row r="9861" spans="3:3" ht="15" customHeight="1">
      <c r="C9861" s="97" t="str">
        <f t="shared" si="155"/>
        <v/>
      </c>
    </row>
    <row r="9862" spans="3:3" ht="15" customHeight="1">
      <c r="C9862" s="97" t="str">
        <f t="shared" si="155"/>
        <v/>
      </c>
    </row>
    <row r="9863" spans="3:3" ht="15" customHeight="1">
      <c r="C9863" s="97" t="str">
        <f t="shared" si="155"/>
        <v/>
      </c>
    </row>
    <row r="9864" spans="3:3" ht="15" customHeight="1">
      <c r="C9864" s="97" t="str">
        <f t="shared" si="155"/>
        <v/>
      </c>
    </row>
    <row r="9865" spans="3:3" ht="15" customHeight="1">
      <c r="C9865" s="97" t="str">
        <f t="shared" si="155"/>
        <v/>
      </c>
    </row>
    <row r="9866" spans="3:3" ht="15" customHeight="1">
      <c r="C9866" s="97" t="str">
        <f t="shared" si="155"/>
        <v/>
      </c>
    </row>
    <row r="9867" spans="3:3" ht="15" customHeight="1">
      <c r="C9867" s="97" t="str">
        <f t="shared" si="155"/>
        <v/>
      </c>
    </row>
    <row r="9868" spans="3:3" ht="15" customHeight="1">
      <c r="C9868" s="97" t="str">
        <f t="shared" si="155"/>
        <v/>
      </c>
    </row>
    <row r="9869" spans="3:3" ht="15" customHeight="1">
      <c r="C9869" s="97" t="str">
        <f t="shared" si="155"/>
        <v/>
      </c>
    </row>
    <row r="9870" spans="3:3" ht="15" customHeight="1">
      <c r="C9870" s="97" t="str">
        <f t="shared" si="155"/>
        <v/>
      </c>
    </row>
    <row r="9871" spans="3:3" ht="15" customHeight="1">
      <c r="C9871" s="97" t="str">
        <f t="shared" si="155"/>
        <v/>
      </c>
    </row>
    <row r="9872" spans="3:3" ht="15" customHeight="1">
      <c r="C9872" s="97" t="str">
        <f t="shared" si="155"/>
        <v/>
      </c>
    </row>
    <row r="9873" spans="3:3" ht="15" customHeight="1">
      <c r="C9873" s="97" t="str">
        <f t="shared" ref="C9873:C9914" si="156">IF(B9873&lt;&gt;"",TEXT(WEEKDAY(B9873),"dddd"),"")</f>
        <v/>
      </c>
    </row>
    <row r="9874" spans="3:3" ht="15" customHeight="1">
      <c r="C9874" s="97" t="str">
        <f t="shared" si="156"/>
        <v/>
      </c>
    </row>
    <row r="9875" spans="3:3" ht="15" customHeight="1">
      <c r="C9875" s="97" t="str">
        <f t="shared" si="156"/>
        <v/>
      </c>
    </row>
    <row r="9876" spans="3:3" ht="15" customHeight="1">
      <c r="C9876" s="97" t="str">
        <f t="shared" si="156"/>
        <v/>
      </c>
    </row>
    <row r="9877" spans="3:3" ht="15" customHeight="1">
      <c r="C9877" s="97" t="str">
        <f t="shared" si="156"/>
        <v/>
      </c>
    </row>
    <row r="9878" spans="3:3" ht="15" customHeight="1">
      <c r="C9878" s="97" t="str">
        <f t="shared" si="156"/>
        <v/>
      </c>
    </row>
    <row r="9879" spans="3:3" ht="15" customHeight="1">
      <c r="C9879" s="97" t="str">
        <f t="shared" si="156"/>
        <v/>
      </c>
    </row>
    <row r="9880" spans="3:3" ht="15" customHeight="1">
      <c r="C9880" s="97" t="str">
        <f t="shared" si="156"/>
        <v/>
      </c>
    </row>
    <row r="9881" spans="3:3" ht="15" customHeight="1">
      <c r="C9881" s="97" t="str">
        <f t="shared" si="156"/>
        <v/>
      </c>
    </row>
    <row r="9882" spans="3:3" ht="15" customHeight="1">
      <c r="C9882" s="97" t="str">
        <f t="shared" si="156"/>
        <v/>
      </c>
    </row>
    <row r="9883" spans="3:3" ht="15" customHeight="1">
      <c r="C9883" s="97" t="str">
        <f t="shared" si="156"/>
        <v/>
      </c>
    </row>
    <row r="9884" spans="3:3" ht="15" customHeight="1">
      <c r="C9884" s="97" t="str">
        <f t="shared" si="156"/>
        <v/>
      </c>
    </row>
    <row r="9885" spans="3:3" ht="15" customHeight="1">
      <c r="C9885" s="97" t="str">
        <f t="shared" si="156"/>
        <v/>
      </c>
    </row>
    <row r="9886" spans="3:3" ht="15" customHeight="1">
      <c r="C9886" s="97" t="str">
        <f t="shared" si="156"/>
        <v/>
      </c>
    </row>
    <row r="9887" spans="3:3" ht="15" customHeight="1">
      <c r="C9887" s="97" t="str">
        <f t="shared" si="156"/>
        <v/>
      </c>
    </row>
    <row r="9888" spans="3:3" ht="15" customHeight="1">
      <c r="C9888" s="97" t="str">
        <f t="shared" si="156"/>
        <v/>
      </c>
    </row>
    <row r="9889" spans="3:3" ht="15" customHeight="1">
      <c r="C9889" s="97" t="str">
        <f t="shared" si="156"/>
        <v/>
      </c>
    </row>
    <row r="9890" spans="3:3" ht="15" customHeight="1">
      <c r="C9890" s="97" t="str">
        <f t="shared" si="156"/>
        <v/>
      </c>
    </row>
    <row r="9891" spans="3:3" ht="15" customHeight="1">
      <c r="C9891" s="97" t="str">
        <f t="shared" si="156"/>
        <v/>
      </c>
    </row>
    <row r="9892" spans="3:3" ht="15" customHeight="1">
      <c r="C9892" s="97" t="str">
        <f t="shared" si="156"/>
        <v/>
      </c>
    </row>
    <row r="9893" spans="3:3" ht="15" customHeight="1">
      <c r="C9893" s="97" t="str">
        <f t="shared" si="156"/>
        <v/>
      </c>
    </row>
    <row r="9894" spans="3:3" ht="15" customHeight="1">
      <c r="C9894" s="97" t="str">
        <f t="shared" si="156"/>
        <v/>
      </c>
    </row>
    <row r="9895" spans="3:3" ht="15" customHeight="1">
      <c r="C9895" s="97" t="str">
        <f t="shared" si="156"/>
        <v/>
      </c>
    </row>
    <row r="9896" spans="3:3" ht="15" customHeight="1">
      <c r="C9896" s="97" t="str">
        <f t="shared" si="156"/>
        <v/>
      </c>
    </row>
    <row r="9897" spans="3:3" ht="15" customHeight="1">
      <c r="C9897" s="97" t="str">
        <f t="shared" si="156"/>
        <v/>
      </c>
    </row>
    <row r="9898" spans="3:3" ht="15" customHeight="1">
      <c r="C9898" s="97" t="str">
        <f t="shared" si="156"/>
        <v/>
      </c>
    </row>
    <row r="9899" spans="3:3" ht="15" customHeight="1">
      <c r="C9899" s="97" t="str">
        <f t="shared" si="156"/>
        <v/>
      </c>
    </row>
    <row r="9900" spans="3:3" ht="15" customHeight="1">
      <c r="C9900" s="97" t="str">
        <f t="shared" si="156"/>
        <v/>
      </c>
    </row>
    <row r="9901" spans="3:3" ht="15" customHeight="1">
      <c r="C9901" s="97" t="str">
        <f t="shared" si="156"/>
        <v/>
      </c>
    </row>
    <row r="9902" spans="3:3" ht="15" customHeight="1">
      <c r="C9902" s="97" t="str">
        <f t="shared" si="156"/>
        <v/>
      </c>
    </row>
    <row r="9903" spans="3:3" ht="15" customHeight="1">
      <c r="C9903" s="97" t="str">
        <f t="shared" si="156"/>
        <v/>
      </c>
    </row>
    <row r="9904" spans="3:3" ht="15" customHeight="1">
      <c r="C9904" s="97" t="str">
        <f t="shared" si="156"/>
        <v/>
      </c>
    </row>
    <row r="9905" spans="3:3" ht="15" customHeight="1">
      <c r="C9905" s="97" t="str">
        <f t="shared" si="156"/>
        <v/>
      </c>
    </row>
    <row r="9906" spans="3:3" ht="15" customHeight="1">
      <c r="C9906" s="97" t="str">
        <f t="shared" si="156"/>
        <v/>
      </c>
    </row>
    <row r="9907" spans="3:3" ht="15" customHeight="1">
      <c r="C9907" s="97" t="str">
        <f t="shared" si="156"/>
        <v/>
      </c>
    </row>
    <row r="9908" spans="3:3" ht="15" customHeight="1">
      <c r="C9908" s="97" t="str">
        <f t="shared" si="156"/>
        <v/>
      </c>
    </row>
    <row r="9909" spans="3:3" ht="15" customHeight="1">
      <c r="C9909" s="97" t="str">
        <f t="shared" si="156"/>
        <v/>
      </c>
    </row>
    <row r="9910" spans="3:3" ht="15" customHeight="1">
      <c r="C9910" s="97" t="str">
        <f t="shared" si="156"/>
        <v/>
      </c>
    </row>
    <row r="9911" spans="3:3" ht="15" customHeight="1">
      <c r="C9911" s="97" t="str">
        <f t="shared" si="156"/>
        <v/>
      </c>
    </row>
    <row r="9912" spans="3:3" ht="15" customHeight="1">
      <c r="C9912" s="97" t="str">
        <f t="shared" si="156"/>
        <v/>
      </c>
    </row>
    <row r="9913" spans="3:3" ht="15" customHeight="1">
      <c r="C9913" s="97" t="str">
        <f t="shared" si="156"/>
        <v/>
      </c>
    </row>
    <row r="9914" spans="3:3" ht="15" customHeight="1">
      <c r="C9914" s="97" t="str">
        <f t="shared" si="156"/>
        <v/>
      </c>
    </row>
    <row r="1048572" spans="8:8" ht="15" customHeight="1">
      <c r="H1048572" s="460"/>
    </row>
  </sheetData>
  <mergeCells count="3">
    <mergeCell ref="B14:D14"/>
    <mergeCell ref="G1:H1"/>
    <mergeCell ref="B2:E2"/>
  </mergeCells>
  <conditionalFormatting sqref="A16:D1048576">
    <cfRule type="expression" dxfId="27" priority="3">
      <formula>$D16&gt;0</formula>
    </cfRule>
  </conditionalFormatting>
  <conditionalFormatting sqref="I4">
    <cfRule type="cellIs" dxfId="26" priority="4" operator="lessThan">
      <formula>0</formula>
    </cfRule>
    <cfRule type="cellIs" dxfId="25" priority="5" operator="greaterThan">
      <formula>0</formula>
    </cfRule>
  </conditionalFormatting>
  <conditionalFormatting sqref="I11">
    <cfRule type="expression" dxfId="24" priority="1">
      <formula>$D17&gt;0</formula>
    </cfRule>
  </conditionalFormatting>
  <conditionalFormatting sqref="K1">
    <cfRule type="expression" dxfId="23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  <pageSetUpPr fitToPage="1"/>
  </sheetPr>
  <dimension ref="A1:Q1003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1" sqref="G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15.3984375" customWidth="1"/>
    <col min="9" max="9" width="14.296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10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7" ht="18">
      <c r="B2" s="752" t="s">
        <v>262</v>
      </c>
      <c r="C2" s="753"/>
      <c r="D2" s="601">
        <f t="shared" ref="D2:O2" si="0">$C$3</f>
        <v>2026</v>
      </c>
      <c r="E2" s="601">
        <f t="shared" si="0"/>
        <v>2026</v>
      </c>
      <c r="F2" s="601">
        <f t="shared" si="0"/>
        <v>2026</v>
      </c>
      <c r="G2" s="601">
        <f t="shared" si="0"/>
        <v>2026</v>
      </c>
      <c r="H2" s="601">
        <f t="shared" si="0"/>
        <v>2026</v>
      </c>
      <c r="I2" s="601">
        <f t="shared" si="0"/>
        <v>2026</v>
      </c>
      <c r="J2" s="601">
        <f t="shared" si="0"/>
        <v>2026</v>
      </c>
      <c r="K2" s="601">
        <f t="shared" si="0"/>
        <v>2026</v>
      </c>
      <c r="L2" s="601">
        <f t="shared" si="0"/>
        <v>2026</v>
      </c>
      <c r="M2" s="601">
        <f t="shared" si="0"/>
        <v>2026</v>
      </c>
      <c r="N2" s="601">
        <f t="shared" si="0"/>
        <v>2026</v>
      </c>
      <c r="O2" s="601">
        <f t="shared" si="0"/>
        <v>2026</v>
      </c>
    </row>
    <row r="3" spans="1:17" ht="20.25" customHeight="1">
      <c r="B3" s="602" t="s">
        <v>263</v>
      </c>
      <c r="C3" s="678">
        <v>2026</v>
      </c>
      <c r="D3" s="603" t="s">
        <v>264</v>
      </c>
      <c r="E3" s="603" t="s">
        <v>265</v>
      </c>
      <c r="F3" s="603" t="s">
        <v>266</v>
      </c>
      <c r="G3" s="603" t="s">
        <v>267</v>
      </c>
      <c r="H3" s="603" t="s">
        <v>268</v>
      </c>
      <c r="I3" s="603" t="s">
        <v>269</v>
      </c>
      <c r="J3" s="603" t="s">
        <v>270</v>
      </c>
      <c r="K3" s="603" t="s">
        <v>271</v>
      </c>
      <c r="L3" s="603" t="s">
        <v>272</v>
      </c>
      <c r="M3" s="603" t="s">
        <v>273</v>
      </c>
      <c r="N3" s="603" t="s">
        <v>274</v>
      </c>
      <c r="O3" s="603" t="s">
        <v>275</v>
      </c>
      <c r="Q3" s="445"/>
    </row>
    <row r="4" spans="1:17" ht="18">
      <c r="A4" s="102"/>
      <c r="B4" s="604" t="s">
        <v>276</v>
      </c>
      <c r="C4" s="605">
        <f t="shared" ref="C4:C6" si="1">SUMIFS($D4:$Q4,$D$2:$Q$2,$C$3)</f>
        <v>128597.13000000002</v>
      </c>
      <c r="D4" s="605">
        <f>'🏭 DRE'!D6</f>
        <v>60202.05000000001</v>
      </c>
      <c r="E4" s="605">
        <f>'🏭 DRE'!E6</f>
        <v>31055.700000000004</v>
      </c>
      <c r="F4" s="605">
        <f>'🏭 DRE'!F6</f>
        <v>25780.930000000008</v>
      </c>
      <c r="G4" s="605">
        <f>'🏭 DRE'!G6</f>
        <v>11558.45</v>
      </c>
      <c r="H4" s="605">
        <f>'🏭 DRE'!H6</f>
        <v>0</v>
      </c>
      <c r="I4" s="605">
        <f>'🏭 DRE'!I6</f>
        <v>0</v>
      </c>
      <c r="J4" s="605">
        <f>'🏭 DRE'!J6</f>
        <v>0</v>
      </c>
      <c r="K4" s="605">
        <f>'🏭 DRE'!K6</f>
        <v>0</v>
      </c>
      <c r="L4" s="605">
        <f>'🏭 DRE'!L6</f>
        <v>0</v>
      </c>
      <c r="M4" s="605">
        <f>'🏭 DRE'!M6</f>
        <v>0</v>
      </c>
      <c r="N4" s="605">
        <f>'🏭 DRE'!N6</f>
        <v>0</v>
      </c>
      <c r="O4" s="605">
        <f>'🏭 DRE'!O6</f>
        <v>0</v>
      </c>
      <c r="P4" s="102"/>
      <c r="Q4" s="102"/>
    </row>
    <row r="5" spans="1:17" ht="18">
      <c r="A5" s="102"/>
      <c r="B5" s="606" t="s">
        <v>277</v>
      </c>
      <c r="C5" s="607">
        <f t="shared" si="1"/>
        <v>2641.3367280000166</v>
      </c>
      <c r="D5" s="607">
        <f t="shared" ref="D5:I5" si="2">D4-D6</f>
        <v>1950.546420000006</v>
      </c>
      <c r="E5" s="607">
        <f t="shared" si="2"/>
        <v>313.66257000000405</v>
      </c>
      <c r="F5" s="607">
        <f t="shared" si="2"/>
        <v>260.38739300000452</v>
      </c>
      <c r="G5" s="607">
        <f t="shared" si="2"/>
        <v>116.74034500000198</v>
      </c>
      <c r="H5" s="607">
        <f t="shared" si="2"/>
        <v>0</v>
      </c>
      <c r="I5" s="607">
        <f t="shared" si="2"/>
        <v>0</v>
      </c>
      <c r="J5" s="607">
        <f t="shared" ref="J5" si="3">J4-J6</f>
        <v>0</v>
      </c>
      <c r="K5" s="607">
        <f t="shared" ref="K5:O5" si="4">K4-K6</f>
        <v>0</v>
      </c>
      <c r="L5" s="607">
        <f t="shared" si="4"/>
        <v>0</v>
      </c>
      <c r="M5" s="607">
        <f t="shared" si="4"/>
        <v>0</v>
      </c>
      <c r="N5" s="607">
        <f t="shared" si="4"/>
        <v>0</v>
      </c>
      <c r="O5" s="607">
        <f t="shared" si="4"/>
        <v>0</v>
      </c>
      <c r="P5" s="102"/>
      <c r="Q5" s="102"/>
    </row>
    <row r="6" spans="1:17" ht="18">
      <c r="A6" s="102"/>
      <c r="B6" s="608" t="s">
        <v>278</v>
      </c>
      <c r="C6" s="609">
        <f t="shared" si="1"/>
        <v>125955.793272</v>
      </c>
      <c r="D6" s="609">
        <f>SUMIFS('💸  Receitas'!$Q$6:$Q$680,'💸  Receitas'!$C$6:$C$680,D$2,'💸  Receitas'!$D$6:$D$680,'🏭 DRE'!D5)</f>
        <v>58251.503580000004</v>
      </c>
      <c r="E6" s="609">
        <f>SUMIFS('💸  Receitas'!$Q$6:$Q$680,'💸  Receitas'!$C$6:$C$680,E$2,'💸  Receitas'!$D$6:$D$680,'🏭 DRE'!E5)</f>
        <v>30742.03743</v>
      </c>
      <c r="F6" s="609">
        <f>SUMIFS('💸  Receitas'!$Q$6:$Q$680,'💸  Receitas'!$C$6:$C$680,F$2,'💸  Receitas'!$D$6:$D$680,'🏭 DRE'!F5)</f>
        <v>25520.542607000003</v>
      </c>
      <c r="G6" s="609">
        <f>SUMIFS('💸  Receitas'!$Q$6:$Q$680,'💸  Receitas'!$C$6:$C$680,G$2,'💸  Receitas'!$D$6:$D$680,'🏭 DRE'!G5)</f>
        <v>11441.709654999999</v>
      </c>
      <c r="H6" s="609">
        <f>SUMIFS('💸  Receitas'!$Q$6:$Q$680,'💸  Receitas'!$C$6:$C$680,H$2,'💸  Receitas'!$D$6:$D$680,'🏭 DRE'!H5)</f>
        <v>0</v>
      </c>
      <c r="I6" s="609">
        <f>SUMIFS('💸  Receitas'!$Q$6:$Q$680,'💸  Receitas'!$C$6:$C$680,I$2,'💸  Receitas'!$D$6:$D$680,'🏭 DRE'!I5)</f>
        <v>0</v>
      </c>
      <c r="J6" s="609">
        <f>SUMIFS('💸  Receitas'!$Q$6:$Q$680,'💸  Receitas'!$C$6:$C$680,J$2,'💸  Receitas'!$D$6:$D$680,'🏭 DRE'!J5)</f>
        <v>0</v>
      </c>
      <c r="K6" s="609">
        <f>SUMIFS('💸  Receitas'!$Q$6:$Q$680,'💸  Receitas'!$C$6:$C$680,K$2,'💸  Receitas'!$D$6:$D$680,'🏭 DRE'!K5)</f>
        <v>0</v>
      </c>
      <c r="L6" s="609">
        <f>SUMIFS('💸  Receitas'!$Q$6:$Q$680,'💸  Receitas'!$C$6:$C$680,L$2,'💸  Receitas'!$D$6:$D$680,'🏭 DRE'!L5)</f>
        <v>0</v>
      </c>
      <c r="M6" s="609">
        <f>SUMIFS('💸  Receitas'!$Q$6:$Q$680,'💸  Receitas'!$C$6:$C$680,M$2,'💸  Receitas'!$D$6:$D$680,'🏭 DRE'!M5)</f>
        <v>0</v>
      </c>
      <c r="N6" s="609">
        <f>SUMIFS('💸  Receitas'!$Q$6:$Q$680,'💸  Receitas'!$C$6:$C$680,N$2,'💸  Receitas'!$D$6:$D$680,'🏭 DRE'!N5)</f>
        <v>0</v>
      </c>
      <c r="O6" s="609">
        <f>SUMIFS('💸  Receitas'!$Q$6:$Q$680,'💸  Receitas'!$C$6:$C$680,O$2,'💸  Receitas'!$D$6:$D$680,'🏭 DRE'!O5)</f>
        <v>0</v>
      </c>
      <c r="P6" s="102"/>
      <c r="Q6" s="102"/>
    </row>
    <row r="7" spans="1:17" ht="28.8">
      <c r="A7" s="102"/>
      <c r="B7" s="693" t="s">
        <v>690</v>
      </c>
      <c r="C7" s="694"/>
      <c r="D7" s="695">
        <f>D9/40000</f>
        <v>1.1844733249999999</v>
      </c>
      <c r="E7" s="695">
        <f t="shared" ref="E7:N7" si="5">E9/30000</f>
        <v>1.0143716666666667</v>
      </c>
      <c r="F7" s="695">
        <f t="shared" si="5"/>
        <v>0.98258466666666666</v>
      </c>
      <c r="G7" s="695">
        <f t="shared" si="5"/>
        <v>0.8677020000000002</v>
      </c>
      <c r="H7" s="695">
        <f t="shared" si="5"/>
        <v>0.13946666666666666</v>
      </c>
      <c r="I7" s="695">
        <f t="shared" si="5"/>
        <v>0</v>
      </c>
      <c r="J7" s="695">
        <f t="shared" si="5"/>
        <v>0</v>
      </c>
      <c r="K7" s="695">
        <f t="shared" si="5"/>
        <v>0</v>
      </c>
      <c r="L7" s="695">
        <f t="shared" si="5"/>
        <v>0</v>
      </c>
      <c r="M7" s="695">
        <f t="shared" si="5"/>
        <v>0</v>
      </c>
      <c r="N7" s="695">
        <f t="shared" si="5"/>
        <v>0</v>
      </c>
      <c r="O7" s="695">
        <f>O9/35000</f>
        <v>0</v>
      </c>
      <c r="P7" s="102"/>
      <c r="Q7" s="102"/>
    </row>
    <row r="8" spans="1:17" ht="28.8">
      <c r="A8" s="102"/>
      <c r="B8" s="690" t="s">
        <v>691</v>
      </c>
      <c r="C8" s="691"/>
      <c r="D8" s="692">
        <f>40000-D9</f>
        <v>-7378.9329999999973</v>
      </c>
      <c r="E8" s="692">
        <f t="shared" ref="E8:N8" si="6">30000-E9</f>
        <v>-431.15000000000146</v>
      </c>
      <c r="F8" s="692">
        <f t="shared" si="6"/>
        <v>522.45999999999913</v>
      </c>
      <c r="G8" s="692">
        <f t="shared" si="6"/>
        <v>3968.9399999999951</v>
      </c>
      <c r="H8" s="692">
        <f t="shared" si="6"/>
        <v>25816</v>
      </c>
      <c r="I8" s="692">
        <f t="shared" si="6"/>
        <v>30000</v>
      </c>
      <c r="J8" s="692">
        <f t="shared" si="6"/>
        <v>30000</v>
      </c>
      <c r="K8" s="692">
        <f t="shared" si="6"/>
        <v>30000</v>
      </c>
      <c r="L8" s="692">
        <f t="shared" si="6"/>
        <v>30000</v>
      </c>
      <c r="M8" s="692">
        <f t="shared" si="6"/>
        <v>30000</v>
      </c>
      <c r="N8" s="692">
        <f t="shared" si="6"/>
        <v>30000</v>
      </c>
      <c r="O8" s="692">
        <f>35000-O9</f>
        <v>35000</v>
      </c>
      <c r="P8" s="102"/>
      <c r="Q8" s="102"/>
    </row>
    <row r="9" spans="1:17" ht="28.8">
      <c r="A9" s="102"/>
      <c r="B9" s="696" t="s">
        <v>486</v>
      </c>
      <c r="C9" s="697">
        <f>SUMIFS($D9:$Q9,$D$2:$Q$2,$C$3)</f>
        <v>137502.68299999999</v>
      </c>
      <c r="D9" s="697">
        <f t="shared" ref="D9:O9" si="7">SUM(D10:D29)</f>
        <v>47378.932999999997</v>
      </c>
      <c r="E9" s="697">
        <f t="shared" si="7"/>
        <v>30431.15</v>
      </c>
      <c r="F9" s="697">
        <f t="shared" si="7"/>
        <v>29477.54</v>
      </c>
      <c r="G9" s="697">
        <f t="shared" si="7"/>
        <v>26031.060000000005</v>
      </c>
      <c r="H9" s="697">
        <f t="shared" si="7"/>
        <v>4184</v>
      </c>
      <c r="I9" s="697">
        <f t="shared" si="7"/>
        <v>0</v>
      </c>
      <c r="J9" s="697">
        <f t="shared" si="7"/>
        <v>0</v>
      </c>
      <c r="K9" s="697">
        <f t="shared" si="7"/>
        <v>0</v>
      </c>
      <c r="L9" s="697">
        <f t="shared" si="7"/>
        <v>0</v>
      </c>
      <c r="M9" s="697">
        <f t="shared" si="7"/>
        <v>0</v>
      </c>
      <c r="N9" s="697">
        <f t="shared" si="7"/>
        <v>0</v>
      </c>
      <c r="O9" s="697">
        <f t="shared" si="7"/>
        <v>0</v>
      </c>
      <c r="P9" s="102"/>
      <c r="Q9" s="102"/>
    </row>
    <row r="10" spans="1:17" ht="6" customHeight="1">
      <c r="B10" s="610"/>
      <c r="C10" s="611"/>
      <c r="D10" s="612"/>
      <c r="E10" s="612"/>
      <c r="F10" s="612"/>
      <c r="G10" s="612"/>
      <c r="H10" s="612"/>
      <c r="I10" s="612"/>
      <c r="J10" s="612"/>
      <c r="K10" s="612"/>
      <c r="L10" s="612"/>
      <c r="M10" s="612"/>
      <c r="N10" s="612"/>
      <c r="O10" s="612"/>
    </row>
    <row r="11" spans="1:17" ht="18">
      <c r="A11" s="103"/>
      <c r="B11" s="613" t="str">
        <f>'📊 DASHBOAD'!H4</f>
        <v>CAFÉ</v>
      </c>
      <c r="C11" s="614">
        <f t="shared" ref="C11:C29" si="8">SUM(D11:O11)</f>
        <v>7624</v>
      </c>
      <c r="D11" s="614">
        <f>SUMIFS('📋 Despesas'!$K$7:$K$18576,'📋 Despesas'!$G$7:$G$18576,$B11,'📋 Despesas'!$C$7:$C$18576,D$3,'📋 Despesas'!$D$7:$D$18576,D$2)</f>
        <v>1150</v>
      </c>
      <c r="E11" s="614">
        <f>SUMIFS('📋 Despesas'!$K$7:$K$18576,'📋 Despesas'!$G$7:$G$18576,$B11,'📋 Despesas'!$C$7:$C$18576,E$3,'📋 Despesas'!$D$7:$D$18576,E$2)</f>
        <v>1099</v>
      </c>
      <c r="F11" s="614">
        <f>SUMIFS('📋 Despesas'!$K$7:$K$18576,'📋 Despesas'!$G$7:$G$18576,$B11,'📋 Despesas'!$C$7:$C$18576,F$3,'📋 Despesas'!$D$7:$D$18576,F$2)</f>
        <v>2158</v>
      </c>
      <c r="G11" s="614">
        <f>SUMIFS('📋 Despesas'!$K$7:$K$18576,'📋 Despesas'!$G$7:$G$18576,$B11,'📋 Despesas'!$C$7:$C$18576,G$3,'📋 Despesas'!$D$7:$D$18576,G$2)</f>
        <v>2158</v>
      </c>
      <c r="H11" s="614">
        <f>SUMIFS('📋 Despesas'!$K$7:$K$18576,'📋 Despesas'!$G$7:$G$18576,$B11,'📋 Despesas'!$C$7:$C$18576,H$3,'📋 Despesas'!$D$7:$D$18576,H$2)</f>
        <v>1059</v>
      </c>
      <c r="I11" s="614">
        <f>SUMIFS('📋 Despesas'!$K$7:$K$18576,'📋 Despesas'!$G$7:$G$18576,$B11,'📋 Despesas'!$C$7:$C$18576,I$3,'📋 Despesas'!$D$7:$D$18576,I$2)</f>
        <v>0</v>
      </c>
      <c r="J11" s="614">
        <f>SUMIFS('📋 Despesas'!$K$7:$K$18576,'📋 Despesas'!$G$7:$G$18576,$B11,'📋 Despesas'!$C$7:$C$18576,J$3,'📋 Despesas'!$D$7:$D$18576,J$2)</f>
        <v>0</v>
      </c>
      <c r="K11" s="614">
        <f>SUMIFS('📋 Despesas'!$K$7:$K$18576,'📋 Despesas'!$G$7:$G$18576,$B11,'📋 Despesas'!$C$7:$C$18576,K$3,'📋 Despesas'!$D$7:$D$18576,K$2)</f>
        <v>0</v>
      </c>
      <c r="L11" s="614">
        <f>SUMIFS('📋 Despesas'!$K$7:$K$18576,'📋 Despesas'!$G$7:$G$18576,$B11,'📋 Despesas'!$C$7:$C$18576,L$3,'📋 Despesas'!$D$7:$D$18576,L$2)</f>
        <v>0</v>
      </c>
      <c r="M11" s="614">
        <f>SUMIFS('📋 Despesas'!$K$7:$K$18576,'📋 Despesas'!$G$7:$G$18576,$B11,'📋 Despesas'!$C$7:$C$18576,M$3,'📋 Despesas'!$D$7:$D$18576,M$2)</f>
        <v>0</v>
      </c>
      <c r="N11" s="614">
        <f>SUMIFS('📋 Despesas'!$K$7:$K$18576,'📋 Despesas'!$G$7:$G$18576,$B11,'📋 Despesas'!$C$7:$C$18576,N$3,'📋 Despesas'!$D$7:$D$18576,N$2)</f>
        <v>0</v>
      </c>
      <c r="O11" s="614">
        <f>SUMIFS('📋 Despesas'!$K$7:$K$18576,'📋 Despesas'!$G$7:$G$18576,$B11,'📋 Despesas'!$C$7:$C$18576,O$3,'📋 Despesas'!$D$7:$D$18576,O$2)</f>
        <v>0</v>
      </c>
      <c r="P11" s="105"/>
      <c r="Q11" s="103"/>
    </row>
    <row r="12" spans="1:17" ht="18">
      <c r="A12" s="103"/>
      <c r="B12" s="613" t="str">
        <f>'📊 DASHBOAD'!H5</f>
        <v>BEBIDAS</v>
      </c>
      <c r="C12" s="614">
        <f t="shared" si="8"/>
        <v>1710.0829999999999</v>
      </c>
      <c r="D12" s="614">
        <f>SUMIFS('📋 Despesas'!$K$7:$K$18576,'📋 Despesas'!$G$7:$G$18576,$B12,'📋 Despesas'!$C$7:$C$18576,D$3,'📋 Despesas'!$D$7:$D$18576,D$2)</f>
        <v>1239.0029999999999</v>
      </c>
      <c r="E12" s="614">
        <f>SUMIFS('📋 Despesas'!$K$7:$K$18576,'📋 Despesas'!$G$7:$G$18576,$B12,'📋 Despesas'!$C$7:$C$18576,E$3,'📋 Despesas'!$D$7:$D$18576,E$2)</f>
        <v>307.5</v>
      </c>
      <c r="F12" s="614">
        <f>SUMIFS('📋 Despesas'!$K$7:$K$18576,'📋 Despesas'!$G$7:$G$18576,$B12,'📋 Despesas'!$C$7:$C$18576,F$3,'📋 Despesas'!$D$7:$D$18576,F$2)</f>
        <v>163.58000000000001</v>
      </c>
      <c r="G12" s="614">
        <f>SUMIFS('📋 Despesas'!$K$7:$K$18576,'📋 Despesas'!$G$7:$G$18576,$B12,'📋 Despesas'!$C$7:$C$18576,G$3,'📋 Despesas'!$D$7:$D$18576,G$2)</f>
        <v>0</v>
      </c>
      <c r="H12" s="614">
        <f>SUMIFS('📋 Despesas'!$K$7:$K$18576,'📋 Despesas'!$G$7:$G$18576,$B12,'📋 Despesas'!$C$7:$C$18576,H$3,'📋 Despesas'!$D$7:$D$18576,H$2)</f>
        <v>0</v>
      </c>
      <c r="I12" s="614">
        <f>SUMIFS('📋 Despesas'!$K$7:$K$18576,'📋 Despesas'!$G$7:$G$18576,$B12,'📋 Despesas'!$C$7:$C$18576,I$3,'📋 Despesas'!$D$7:$D$18576,I$2)</f>
        <v>0</v>
      </c>
      <c r="J12" s="614">
        <f>SUMIFS('📋 Despesas'!$K$7:$K$18576,'📋 Despesas'!$G$7:$G$18576,$B12,'📋 Despesas'!$C$7:$C$18576,J$3,'📋 Despesas'!$D$7:$D$18576,J$2)</f>
        <v>0</v>
      </c>
      <c r="K12" s="614">
        <f>SUMIFS('📋 Despesas'!$K$7:$K$18576,'📋 Despesas'!$G$7:$G$18576,$B12,'📋 Despesas'!$C$7:$C$18576,K$3,'📋 Despesas'!$D$7:$D$18576,K$2)</f>
        <v>0</v>
      </c>
      <c r="L12" s="614">
        <f>SUMIFS('📋 Despesas'!$K$7:$K$18576,'📋 Despesas'!$G$7:$G$18576,$B12,'📋 Despesas'!$C$7:$C$18576,L$3,'📋 Despesas'!$D$7:$D$18576,L$2)</f>
        <v>0</v>
      </c>
      <c r="M12" s="614">
        <f>SUMIFS('📋 Despesas'!$K$7:$K$18576,'📋 Despesas'!$G$7:$G$18576,$B12,'📋 Despesas'!$C$7:$C$18576,M$3,'📋 Despesas'!$D$7:$D$18576,M$2)</f>
        <v>0</v>
      </c>
      <c r="N12" s="614">
        <f>SUMIFS('📋 Despesas'!$K$7:$K$18576,'📋 Despesas'!$G$7:$G$18576,$B12,'📋 Despesas'!$C$7:$C$18576,N$3,'📋 Despesas'!$D$7:$D$18576,N$2)</f>
        <v>0</v>
      </c>
      <c r="O12" s="614">
        <f>SUMIFS('📋 Despesas'!$K$7:$K$18576,'📋 Despesas'!$G$7:$G$18576,$B12,'📋 Despesas'!$C$7:$C$18576,O$3,'📋 Despesas'!$D$7:$D$18576,O$2)</f>
        <v>0</v>
      </c>
      <c r="P12" s="105"/>
      <c r="Q12" s="103"/>
    </row>
    <row r="13" spans="1:17" ht="18">
      <c r="A13" s="103"/>
      <c r="B13" s="613" t="str">
        <f>'📊 DASHBOAD'!H6</f>
        <v>SALGADOS</v>
      </c>
      <c r="C13" s="614">
        <f t="shared" si="8"/>
        <v>12588.349999999999</v>
      </c>
      <c r="D13" s="614">
        <f>SUMIFS('📋 Despesas'!$K$7:$K$18576,'📋 Despesas'!$G$7:$G$18576,$B13,'📋 Despesas'!$C$7:$C$18576,D$3,'📋 Despesas'!$D$7:$D$18576,D$2)</f>
        <v>5041.6000000000004</v>
      </c>
      <c r="E13" s="614">
        <f>SUMIFS('📋 Despesas'!$K$7:$K$18576,'📋 Despesas'!$G$7:$G$18576,$B13,'📋 Despesas'!$C$7:$C$18576,E$3,'📋 Despesas'!$D$7:$D$18576,E$2)</f>
        <v>1305.4000000000001</v>
      </c>
      <c r="F13" s="614">
        <f>SUMIFS('📋 Despesas'!$K$7:$K$18576,'📋 Despesas'!$G$7:$G$18576,$B13,'📋 Despesas'!$C$7:$C$18576,F$3,'📋 Despesas'!$D$7:$D$18576,F$2)</f>
        <v>3549.55</v>
      </c>
      <c r="G13" s="614">
        <f>SUMIFS('📋 Despesas'!$K$7:$K$18576,'📋 Despesas'!$G$7:$G$18576,$B13,'📋 Despesas'!$C$7:$C$18576,G$3,'📋 Despesas'!$D$7:$D$18576,G$2)</f>
        <v>2691.8</v>
      </c>
      <c r="H13" s="614">
        <f>SUMIFS('📋 Despesas'!$K$7:$K$18576,'📋 Despesas'!$G$7:$G$18576,$B13,'📋 Despesas'!$C$7:$C$18576,H$3,'📋 Despesas'!$D$7:$D$18576,H$2)</f>
        <v>0</v>
      </c>
      <c r="I13" s="614">
        <f>SUMIFS('📋 Despesas'!$K$7:$K$18576,'📋 Despesas'!$G$7:$G$18576,$B13,'📋 Despesas'!$C$7:$C$18576,I$3,'📋 Despesas'!$D$7:$D$18576,I$2)</f>
        <v>0</v>
      </c>
      <c r="J13" s="614">
        <f>SUMIFS('📋 Despesas'!$K$7:$K$18576,'📋 Despesas'!$G$7:$G$18576,$B13,'📋 Despesas'!$C$7:$C$18576,J$3,'📋 Despesas'!$D$7:$D$18576,J$2)</f>
        <v>0</v>
      </c>
      <c r="K13" s="614">
        <f>SUMIFS('📋 Despesas'!$K$7:$K$18576,'📋 Despesas'!$G$7:$G$18576,$B13,'📋 Despesas'!$C$7:$C$18576,K$3,'📋 Despesas'!$D$7:$D$18576,K$2)</f>
        <v>0</v>
      </c>
      <c r="L13" s="614">
        <f>SUMIFS('📋 Despesas'!$K$7:$K$18576,'📋 Despesas'!$G$7:$G$18576,$B13,'📋 Despesas'!$C$7:$C$18576,L$3,'📋 Despesas'!$D$7:$D$18576,L$2)</f>
        <v>0</v>
      </c>
      <c r="M13" s="614">
        <f>SUMIFS('📋 Despesas'!$K$7:$K$18576,'📋 Despesas'!$G$7:$G$18576,$B13,'📋 Despesas'!$C$7:$C$18576,M$3,'📋 Despesas'!$D$7:$D$18576,M$2)</f>
        <v>0</v>
      </c>
      <c r="N13" s="614">
        <f>SUMIFS('📋 Despesas'!$K$7:$K$18576,'📋 Despesas'!$G$7:$G$18576,$B13,'📋 Despesas'!$C$7:$C$18576,N$3,'📋 Despesas'!$D$7:$D$18576,N$2)</f>
        <v>0</v>
      </c>
      <c r="O13" s="614">
        <f>SUMIFS('📋 Despesas'!$K$7:$K$18576,'📋 Despesas'!$G$7:$G$18576,$B13,'📋 Despesas'!$C$7:$C$18576,O$3,'📋 Despesas'!$D$7:$D$18576,O$2)</f>
        <v>0</v>
      </c>
      <c r="P13" s="105"/>
      <c r="Q13" s="103"/>
    </row>
    <row r="14" spans="1:17" ht="18">
      <c r="A14" s="103"/>
      <c r="B14" s="613" t="str">
        <f>'📊 DASHBOAD'!H7</f>
        <v>DOCES</v>
      </c>
      <c r="C14" s="614">
        <f t="shared" si="8"/>
        <v>2638.28</v>
      </c>
      <c r="D14" s="614">
        <f>SUMIFS('📋 Despesas'!$K$7:$K$18576,'📋 Despesas'!$G$7:$G$18576,$B14,'📋 Despesas'!$C$7:$C$18576,D$3,'📋 Despesas'!$D$7:$D$18576,D$2)</f>
        <v>1900.3000000000002</v>
      </c>
      <c r="E14" s="614">
        <f>SUMIFS('📋 Despesas'!$K$7:$K$18576,'📋 Despesas'!$G$7:$G$18576,$B14,'📋 Despesas'!$C$7:$C$18576,E$3,'📋 Despesas'!$D$7:$D$18576,E$2)</f>
        <v>737.98</v>
      </c>
      <c r="F14" s="614">
        <f>SUMIFS('📋 Despesas'!$K$7:$K$18576,'📋 Despesas'!$G$7:$G$18576,$B14,'📋 Despesas'!$C$7:$C$18576,F$3,'📋 Despesas'!$D$7:$D$18576,F$2)</f>
        <v>0</v>
      </c>
      <c r="G14" s="614">
        <f>SUMIFS('📋 Despesas'!$K$7:$K$18576,'📋 Despesas'!$G$7:$G$18576,$B14,'📋 Despesas'!$C$7:$C$18576,G$3,'📋 Despesas'!$D$7:$D$18576,G$2)</f>
        <v>0</v>
      </c>
      <c r="H14" s="614">
        <f>SUMIFS('📋 Despesas'!$K$7:$K$18576,'📋 Despesas'!$G$7:$G$18576,$B14,'📋 Despesas'!$C$7:$C$18576,H$3,'📋 Despesas'!$D$7:$D$18576,H$2)</f>
        <v>0</v>
      </c>
      <c r="I14" s="614">
        <f>SUMIFS('📋 Despesas'!$K$7:$K$18576,'📋 Despesas'!$G$7:$G$18576,$B14,'📋 Despesas'!$C$7:$C$18576,I$3,'📋 Despesas'!$D$7:$D$18576,I$2)</f>
        <v>0</v>
      </c>
      <c r="J14" s="614">
        <f>SUMIFS('📋 Despesas'!$K$7:$K$18576,'📋 Despesas'!$G$7:$G$18576,$B14,'📋 Despesas'!$C$7:$C$18576,J$3,'📋 Despesas'!$D$7:$D$18576,J$2)</f>
        <v>0</v>
      </c>
      <c r="K14" s="614">
        <f>SUMIFS('📋 Despesas'!$K$7:$K$18576,'📋 Despesas'!$G$7:$G$18576,$B14,'📋 Despesas'!$C$7:$C$18576,K$3,'📋 Despesas'!$D$7:$D$18576,K$2)</f>
        <v>0</v>
      </c>
      <c r="L14" s="614">
        <f>SUMIFS('📋 Despesas'!$K$7:$K$18576,'📋 Despesas'!$G$7:$G$18576,$B14,'📋 Despesas'!$C$7:$C$18576,L$3,'📋 Despesas'!$D$7:$D$18576,L$2)</f>
        <v>0</v>
      </c>
      <c r="M14" s="614">
        <f>SUMIFS('📋 Despesas'!$K$7:$K$18576,'📋 Despesas'!$G$7:$G$18576,$B14,'📋 Despesas'!$C$7:$C$18576,M$3,'📋 Despesas'!$D$7:$D$18576,M$2)</f>
        <v>0</v>
      </c>
      <c r="N14" s="614">
        <f>SUMIFS('📋 Despesas'!$K$7:$K$18576,'📋 Despesas'!$G$7:$G$18576,$B14,'📋 Despesas'!$C$7:$C$18576,N$3,'📋 Despesas'!$D$7:$D$18576,N$2)</f>
        <v>0</v>
      </c>
      <c r="O14" s="614">
        <f>SUMIFS('📋 Despesas'!$K$7:$K$18576,'📋 Despesas'!$G$7:$G$18576,$B14,'📋 Despesas'!$C$7:$C$18576,O$3,'📋 Despesas'!$D$7:$D$18576,O$2)</f>
        <v>0</v>
      </c>
      <c r="P14" s="105"/>
      <c r="Q14" s="103"/>
    </row>
    <row r="15" spans="1:17" ht="18">
      <c r="A15" s="103"/>
      <c r="B15" s="613" t="str">
        <f>'📊 DASHBOAD'!H8</f>
        <v>INSUMOS</v>
      </c>
      <c r="C15" s="614">
        <f t="shared" si="8"/>
        <v>22226.97</v>
      </c>
      <c r="D15" s="614">
        <f>SUMIFS('📋 Despesas'!$K$7:$K$18576,'📋 Despesas'!$G$7:$G$18576,$B15,'📋 Despesas'!$C$7:$C$18576,D$3,'📋 Despesas'!$D$7:$D$18576,D$2)</f>
        <v>13610.25</v>
      </c>
      <c r="E15" s="614">
        <f>SUMIFS('📋 Despesas'!$K$7:$K$18576,'📋 Despesas'!$G$7:$G$18576,$B15,'📋 Despesas'!$C$7:$C$18576,E$3,'📋 Despesas'!$D$7:$D$18576,E$2)</f>
        <v>2902.7</v>
      </c>
      <c r="F15" s="614">
        <f>SUMIFS('📋 Despesas'!$K$7:$K$18576,'📋 Despesas'!$G$7:$G$18576,$B15,'📋 Despesas'!$C$7:$C$18576,F$3,'📋 Despesas'!$D$7:$D$18576,F$2)</f>
        <v>3401.52</v>
      </c>
      <c r="G15" s="614">
        <f>SUMIFS('📋 Despesas'!$K$7:$K$18576,'📋 Despesas'!$G$7:$G$18576,$B15,'📋 Despesas'!$C$7:$C$18576,G$3,'📋 Despesas'!$D$7:$D$18576,G$2)</f>
        <v>2312.5</v>
      </c>
      <c r="H15" s="614">
        <f>SUMIFS('📋 Despesas'!$K$7:$K$18576,'📋 Despesas'!$G$7:$G$18576,$B15,'📋 Despesas'!$C$7:$C$18576,H$3,'📋 Despesas'!$D$7:$D$18576,H$2)</f>
        <v>0</v>
      </c>
      <c r="I15" s="614">
        <f>SUMIFS('📋 Despesas'!$K$7:$K$18576,'📋 Despesas'!$G$7:$G$18576,$B15,'📋 Despesas'!$C$7:$C$18576,I$3,'📋 Despesas'!$D$7:$D$18576,I$2)</f>
        <v>0</v>
      </c>
      <c r="J15" s="614">
        <f>SUMIFS('📋 Despesas'!$K$7:$K$18576,'📋 Despesas'!$G$7:$G$18576,$B15,'📋 Despesas'!$C$7:$C$18576,J$3,'📋 Despesas'!$D$7:$D$18576,J$2)</f>
        <v>0</v>
      </c>
      <c r="K15" s="614">
        <f>SUMIFS('📋 Despesas'!$K$7:$K$18576,'📋 Despesas'!$G$7:$G$18576,$B15,'📋 Despesas'!$C$7:$C$18576,K$3,'📋 Despesas'!$D$7:$D$18576,K$2)</f>
        <v>0</v>
      </c>
      <c r="L15" s="614">
        <f>SUMIFS('📋 Despesas'!$K$7:$K$18576,'📋 Despesas'!$G$7:$G$18576,$B15,'📋 Despesas'!$C$7:$C$18576,L$3,'📋 Despesas'!$D$7:$D$18576,L$2)</f>
        <v>0</v>
      </c>
      <c r="M15" s="614">
        <f>SUMIFS('📋 Despesas'!$K$7:$K$18576,'📋 Despesas'!$G$7:$G$18576,$B15,'📋 Despesas'!$C$7:$C$18576,M$3,'📋 Despesas'!$D$7:$D$18576,M$2)</f>
        <v>0</v>
      </c>
      <c r="N15" s="614">
        <f>SUMIFS('📋 Despesas'!$K$7:$K$18576,'📋 Despesas'!$G$7:$G$18576,$B15,'📋 Despesas'!$C$7:$C$18576,N$3,'📋 Despesas'!$D$7:$D$18576,N$2)</f>
        <v>0</v>
      </c>
      <c r="O15" s="614">
        <f>SUMIFS('📋 Despesas'!$K$7:$K$18576,'📋 Despesas'!$G$7:$G$18576,$B15,'📋 Despesas'!$C$7:$C$18576,O$3,'📋 Despesas'!$D$7:$D$18576,O$2)</f>
        <v>0</v>
      </c>
      <c r="P15" s="105"/>
      <c r="Q15" s="103"/>
    </row>
    <row r="16" spans="1:17" ht="18">
      <c r="A16" s="103"/>
      <c r="B16" s="613" t="str">
        <f>'📊 DASHBOAD'!H9</f>
        <v>LEITE</v>
      </c>
      <c r="C16" s="614">
        <f t="shared" si="8"/>
        <v>2008.19</v>
      </c>
      <c r="D16" s="614">
        <f>SUMIFS('📋 Despesas'!$K$7:$K$18576,'📋 Despesas'!$G$7:$G$18576,$B16,'📋 Despesas'!$C$7:$C$18576,D$3,'📋 Despesas'!$D$7:$D$18576,D$2)</f>
        <v>908.40000000000009</v>
      </c>
      <c r="E16" s="614">
        <f>SUMIFS('📋 Despesas'!$K$7:$K$18576,'📋 Despesas'!$G$7:$G$18576,$B16,'📋 Despesas'!$C$7:$C$18576,E$3,'📋 Despesas'!$D$7:$D$18576,E$2)</f>
        <v>800.39</v>
      </c>
      <c r="F16" s="614">
        <f>SUMIFS('📋 Despesas'!$K$7:$K$18576,'📋 Despesas'!$G$7:$G$18576,$B16,'📋 Despesas'!$C$7:$C$18576,F$3,'📋 Despesas'!$D$7:$D$18576,F$2)</f>
        <v>299.40000000000003</v>
      </c>
      <c r="G16" s="614">
        <f>SUMIFS('📋 Despesas'!$K$7:$K$18576,'📋 Despesas'!$G$7:$G$18576,$B16,'📋 Despesas'!$C$7:$C$18576,G$3,'📋 Despesas'!$D$7:$D$18576,G$2)</f>
        <v>0</v>
      </c>
      <c r="H16" s="614">
        <f>SUMIFS('📋 Despesas'!$K$7:$K$18576,'📋 Despesas'!$G$7:$G$18576,$B16,'📋 Despesas'!$C$7:$C$18576,H$3,'📋 Despesas'!$D$7:$D$18576,H$2)</f>
        <v>0</v>
      </c>
      <c r="I16" s="614">
        <f>SUMIFS('📋 Despesas'!$K$7:$K$18576,'📋 Despesas'!$G$7:$G$18576,$B16,'📋 Despesas'!$C$7:$C$18576,I$3,'📋 Despesas'!$D$7:$D$18576,I$2)</f>
        <v>0</v>
      </c>
      <c r="J16" s="614">
        <f>SUMIFS('📋 Despesas'!$K$7:$K$18576,'📋 Despesas'!$G$7:$G$18576,$B16,'📋 Despesas'!$C$7:$C$18576,J$3,'📋 Despesas'!$D$7:$D$18576,J$2)</f>
        <v>0</v>
      </c>
      <c r="K16" s="614">
        <f>SUMIFS('📋 Despesas'!$K$7:$K$18576,'📋 Despesas'!$G$7:$G$18576,$B16,'📋 Despesas'!$C$7:$C$18576,K$3,'📋 Despesas'!$D$7:$D$18576,K$2)</f>
        <v>0</v>
      </c>
      <c r="L16" s="614">
        <f>SUMIFS('📋 Despesas'!$K$7:$K$18576,'📋 Despesas'!$G$7:$G$18576,$B16,'📋 Despesas'!$C$7:$C$18576,L$3,'📋 Despesas'!$D$7:$D$18576,L$2)</f>
        <v>0</v>
      </c>
      <c r="M16" s="614">
        <f>SUMIFS('📋 Despesas'!$K$7:$K$18576,'📋 Despesas'!$G$7:$G$18576,$B16,'📋 Despesas'!$C$7:$C$18576,M$3,'📋 Despesas'!$D$7:$D$18576,M$2)</f>
        <v>0</v>
      </c>
      <c r="N16" s="614">
        <f>SUMIFS('📋 Despesas'!$K$7:$K$18576,'📋 Despesas'!$G$7:$G$18576,$B16,'📋 Despesas'!$C$7:$C$18576,N$3,'📋 Despesas'!$D$7:$D$18576,N$2)</f>
        <v>0</v>
      </c>
      <c r="O16" s="614">
        <f>SUMIFS('📋 Despesas'!$K$7:$K$18576,'📋 Despesas'!$G$7:$G$18576,$B16,'📋 Despesas'!$C$7:$C$18576,O$3,'📋 Despesas'!$D$7:$D$18576,O$2)</f>
        <v>0</v>
      </c>
      <c r="P16" s="105"/>
      <c r="Q16" s="103"/>
    </row>
    <row r="17" spans="1:17" ht="18">
      <c r="A17" s="106"/>
      <c r="B17" s="610" t="str">
        <f>'📊 DASHBOAD'!H10</f>
        <v>IMPOSTOS</v>
      </c>
      <c r="C17" s="611">
        <f t="shared" si="8"/>
        <v>8453.2799999999988</v>
      </c>
      <c r="D17" s="615">
        <f>SUMIFS('📋 Despesas'!$K$7:$K$18576,'📋 Despesas'!$G$7:$G$18576,$B17,'📋 Despesas'!$C$7:$C$18576,D$3,'📋 Despesas'!$D$7:$D$18576,D$2)</f>
        <v>2144.23</v>
      </c>
      <c r="E17" s="615">
        <f>SUMIFS('📋 Despesas'!$K$7:$K$18576,'📋 Despesas'!$G$7:$G$18576,$B17,'📋 Despesas'!$C$7:$C$18576,E$3,'📋 Despesas'!$D$7:$D$18576,E$2)</f>
        <v>2946.09</v>
      </c>
      <c r="F17" s="615">
        <f>SUMIFS('📋 Despesas'!$K$7:$K$18576,'📋 Despesas'!$G$7:$G$18576,$B17,'📋 Despesas'!$C$7:$C$18576,F$3,'📋 Despesas'!$D$7:$D$18576,F$2)</f>
        <v>1681.48</v>
      </c>
      <c r="G17" s="615">
        <f>SUMIFS('📋 Despesas'!$K$7:$K$18576,'📋 Despesas'!$G$7:$G$18576,$B17,'📋 Despesas'!$C$7:$C$18576,G$3,'📋 Despesas'!$D$7:$D$18576,G$2)</f>
        <v>1681.48</v>
      </c>
      <c r="H17" s="615">
        <f>SUMIFS('📋 Despesas'!$K$7:$K$18576,'📋 Despesas'!$G$7:$G$18576,$B17,'📋 Despesas'!$C$7:$C$18576,H$3,'📋 Despesas'!$D$7:$D$18576,H$2)</f>
        <v>0</v>
      </c>
      <c r="I17" s="615">
        <f>SUMIFS('📋 Despesas'!$K$7:$K$18576,'📋 Despesas'!$G$7:$G$18576,$B17,'📋 Despesas'!$C$7:$C$18576,I$3,'📋 Despesas'!$D$7:$D$18576,I$2)</f>
        <v>0</v>
      </c>
      <c r="J17" s="615">
        <f>SUMIFS('📋 Despesas'!$K$7:$K$18576,'📋 Despesas'!$G$7:$G$18576,$B17,'📋 Despesas'!$C$7:$C$18576,J$3,'📋 Despesas'!$D$7:$D$18576,J$2)</f>
        <v>0</v>
      </c>
      <c r="K17" s="615">
        <f>SUMIFS('📋 Despesas'!$K$7:$K$18576,'📋 Despesas'!$G$7:$G$18576,$B17,'📋 Despesas'!$C$7:$C$18576,K$3,'📋 Despesas'!$D$7:$D$18576,K$2)</f>
        <v>0</v>
      </c>
      <c r="L17" s="615">
        <f>SUMIFS('📋 Despesas'!$K$7:$K$18576,'📋 Despesas'!$G$7:$G$18576,$B17,'📋 Despesas'!$C$7:$C$18576,L$3,'📋 Despesas'!$D$7:$D$18576,L$2)</f>
        <v>0</v>
      </c>
      <c r="M17" s="615">
        <f>SUMIFS('📋 Despesas'!$K$7:$K$18576,'📋 Despesas'!$G$7:$G$18576,$B17,'📋 Despesas'!$C$7:$C$18576,M$3,'📋 Despesas'!$D$7:$D$18576,M$2)</f>
        <v>0</v>
      </c>
      <c r="N17" s="615">
        <f>SUMIFS('📋 Despesas'!$K$7:$K$18576,'📋 Despesas'!$G$7:$G$18576,$B17,'📋 Despesas'!$C$7:$C$18576,N$3,'📋 Despesas'!$D$7:$D$18576,N$2)</f>
        <v>0</v>
      </c>
      <c r="O17" s="615">
        <f>SUMIFS('📋 Despesas'!$K$7:$K$18576,'📋 Despesas'!$G$7:$G$18576,$B17,'📋 Despesas'!$C$7:$C$18576,O$3,'📋 Despesas'!$D$7:$D$18576,O$2)</f>
        <v>0</v>
      </c>
      <c r="P17" s="326"/>
      <c r="Q17" s="327"/>
    </row>
    <row r="18" spans="1:17" ht="18">
      <c r="B18" s="610" t="str">
        <f>'📊 DASHBOAD'!H11</f>
        <v>ENCARGOS SOC.</v>
      </c>
      <c r="C18" s="611">
        <f t="shared" si="8"/>
        <v>1587.15</v>
      </c>
      <c r="D18" s="615">
        <f>SUMIFS('📋 Despesas'!$K$7:$K$18576,'📋 Despesas'!$G$7:$G$18576,$B18,'📋 Despesas'!$C$7:$C$18576,D$3,'📋 Despesas'!$D$7:$D$18576,D$2)</f>
        <v>326.57</v>
      </c>
      <c r="E18" s="615">
        <f>SUMIFS('📋 Despesas'!$K$7:$K$18576,'📋 Despesas'!$G$7:$G$18576,$B18,'📋 Despesas'!$C$7:$C$18576,E$3,'📋 Despesas'!$D$7:$D$18576,E$2)</f>
        <v>617.78</v>
      </c>
      <c r="F18" s="615">
        <f>SUMIFS('📋 Despesas'!$K$7:$K$18576,'📋 Despesas'!$G$7:$G$18576,$B18,'📋 Despesas'!$C$7:$C$18576,F$3,'📋 Despesas'!$D$7:$D$18576,F$2)</f>
        <v>321.39999999999998</v>
      </c>
      <c r="G18" s="615">
        <f>SUMIFS('📋 Despesas'!$K$7:$K$18576,'📋 Despesas'!$G$7:$G$18576,$B18,'📋 Despesas'!$C$7:$C$18576,G$3,'📋 Despesas'!$D$7:$D$18576,G$2)</f>
        <v>321.39999999999998</v>
      </c>
      <c r="H18" s="615">
        <f>SUMIFS('📋 Despesas'!$K$7:$K$18576,'📋 Despesas'!$G$7:$G$18576,$B18,'📋 Despesas'!$C$7:$C$18576,H$3,'📋 Despesas'!$D$7:$D$18576,H$2)</f>
        <v>0</v>
      </c>
      <c r="I18" s="615">
        <f>SUMIFS('📋 Despesas'!$K$7:$K$18576,'📋 Despesas'!$G$7:$G$18576,$B18,'📋 Despesas'!$C$7:$C$18576,I$3,'📋 Despesas'!$D$7:$D$18576,I$2)</f>
        <v>0</v>
      </c>
      <c r="J18" s="615">
        <f>SUMIFS('📋 Despesas'!$K$7:$K$18576,'📋 Despesas'!$G$7:$G$18576,$B18,'📋 Despesas'!$C$7:$C$18576,J$3,'📋 Despesas'!$D$7:$D$18576,J$2)</f>
        <v>0</v>
      </c>
      <c r="K18" s="615">
        <f>SUMIFS('📋 Despesas'!$K$7:$K$18576,'📋 Despesas'!$G$7:$G$18576,$B18,'📋 Despesas'!$C$7:$C$18576,K$3,'📋 Despesas'!$D$7:$D$18576,K$2)</f>
        <v>0</v>
      </c>
      <c r="L18" s="615">
        <f>SUMIFS('📋 Despesas'!$K$7:$K$18576,'📋 Despesas'!$G$7:$G$18576,$B18,'📋 Despesas'!$C$7:$C$18576,L$3,'📋 Despesas'!$D$7:$D$18576,L$2)</f>
        <v>0</v>
      </c>
      <c r="M18" s="615">
        <f>SUMIFS('📋 Despesas'!$K$7:$K$18576,'📋 Despesas'!$G$7:$G$18576,$B18,'📋 Despesas'!$C$7:$C$18576,M$3,'📋 Despesas'!$D$7:$D$18576,M$2)</f>
        <v>0</v>
      </c>
      <c r="N18" s="615">
        <f>SUMIFS('📋 Despesas'!$K$7:$K$18576,'📋 Despesas'!$G$7:$G$18576,$B18,'📋 Despesas'!$C$7:$C$18576,N$3,'📋 Despesas'!$D$7:$D$18576,N$2)</f>
        <v>0</v>
      </c>
      <c r="O18" s="615">
        <f>SUMIFS('📋 Despesas'!$K$7:$K$18576,'📋 Despesas'!$G$7:$G$18576,$B18,'📋 Despesas'!$C$7:$C$18576,O$3,'📋 Despesas'!$D$7:$D$18576,O$2)</f>
        <v>0</v>
      </c>
      <c r="P18" s="326"/>
      <c r="Q18" s="327"/>
    </row>
    <row r="19" spans="1:17" ht="18">
      <c r="B19" s="610" t="str">
        <f>'📊 DASHBOAD'!H12</f>
        <v>FUNCIONARIOS</v>
      </c>
      <c r="C19" s="611">
        <f t="shared" si="8"/>
        <v>26919.86</v>
      </c>
      <c r="D19" s="615">
        <f>SUMIFS('📋 Despesas'!$K$7:$K$18576,'📋 Despesas'!$G$7:$G$18576,$B19,'📋 Despesas'!$C$7:$C$18576,D$3,'📋 Despesas'!$D$7:$D$18576,D$2)</f>
        <v>3760.59</v>
      </c>
      <c r="E19" s="615">
        <f>SUMIFS('📋 Despesas'!$K$7:$K$18576,'📋 Despesas'!$G$7:$G$18576,$B19,'📋 Despesas'!$C$7:$C$18576,E$3,'📋 Despesas'!$D$7:$D$18576,E$2)</f>
        <v>6907.01</v>
      </c>
      <c r="F19" s="615">
        <f>SUMIFS('📋 Despesas'!$K$7:$K$18576,'📋 Despesas'!$G$7:$G$18576,$B19,'📋 Despesas'!$C$7:$C$18576,F$3,'📋 Despesas'!$D$7:$D$18576,F$2)</f>
        <v>6829.67</v>
      </c>
      <c r="G19" s="615">
        <f>SUMIFS('📋 Despesas'!$K$7:$K$18576,'📋 Despesas'!$G$7:$G$18576,$B19,'📋 Despesas'!$C$7:$C$18576,G$3,'📋 Despesas'!$D$7:$D$18576,G$2)</f>
        <v>6297.59</v>
      </c>
      <c r="H19" s="615">
        <f>SUMIFS('📋 Despesas'!$K$7:$K$18576,'📋 Despesas'!$G$7:$G$18576,$B19,'📋 Despesas'!$C$7:$C$18576,H$3,'📋 Despesas'!$D$7:$D$18576,H$2)</f>
        <v>3125</v>
      </c>
      <c r="I19" s="615">
        <f>SUMIFS('📋 Despesas'!$K$7:$K$18576,'📋 Despesas'!$G$7:$G$18576,$B19,'📋 Despesas'!$C$7:$C$18576,I$3,'📋 Despesas'!$D$7:$D$18576,I$2)</f>
        <v>0</v>
      </c>
      <c r="J19" s="615">
        <f>SUMIFS('📋 Despesas'!$K$7:$K$18576,'📋 Despesas'!$G$7:$G$18576,$B19,'📋 Despesas'!$C$7:$C$18576,J$3,'📋 Despesas'!$D$7:$D$18576,J$2)</f>
        <v>0</v>
      </c>
      <c r="K19" s="615">
        <f>SUMIFS('📋 Despesas'!$K$7:$K$18576,'📋 Despesas'!$G$7:$G$18576,$B19,'📋 Despesas'!$C$7:$C$18576,K$3,'📋 Despesas'!$D$7:$D$18576,K$2)</f>
        <v>0</v>
      </c>
      <c r="L19" s="615">
        <f>SUMIFS('📋 Despesas'!$K$7:$K$18576,'📋 Despesas'!$G$7:$G$18576,$B19,'📋 Despesas'!$C$7:$C$18576,L$3,'📋 Despesas'!$D$7:$D$18576,L$2)</f>
        <v>0</v>
      </c>
      <c r="M19" s="615">
        <f>SUMIFS('📋 Despesas'!$K$7:$K$18576,'📋 Despesas'!$G$7:$G$18576,$B19,'📋 Despesas'!$C$7:$C$18576,M$3,'📋 Despesas'!$D$7:$D$18576,M$2)</f>
        <v>0</v>
      </c>
      <c r="N19" s="615">
        <f>SUMIFS('📋 Despesas'!$K$7:$K$18576,'📋 Despesas'!$G$7:$G$18576,$B19,'📋 Despesas'!$C$7:$C$18576,N$3,'📋 Despesas'!$D$7:$D$18576,N$2)</f>
        <v>0</v>
      </c>
      <c r="O19" s="615">
        <f>SUMIFS('📋 Despesas'!$K$7:$K$18576,'📋 Despesas'!$G$7:$G$18576,$B19,'📋 Despesas'!$C$7:$C$18576,O$3,'📋 Despesas'!$D$7:$D$18576,O$2)</f>
        <v>0</v>
      </c>
      <c r="P19" s="326"/>
      <c r="Q19" s="327"/>
    </row>
    <row r="20" spans="1:17" ht="18" hidden="1">
      <c r="A20" s="106"/>
      <c r="B20" s="610" t="str">
        <f>'📊 DASHBOAD'!H13</f>
        <v>PROLABORE</v>
      </c>
      <c r="C20" s="611">
        <f t="shared" si="8"/>
        <v>14000</v>
      </c>
      <c r="D20" s="615">
        <f>SUMIFS('📋 Despesas'!$K$7:$K$18576,'📋 Despesas'!$G$7:$G$18576,$B20,'📋 Despesas'!$C$7:$C$18576,D$3,'📋 Despesas'!$D$7:$D$18576,D$2)</f>
        <v>3500</v>
      </c>
      <c r="E20" s="615">
        <f>SUMIFS('📋 Despesas'!$K$7:$K$18576,'📋 Despesas'!$G$7:$G$18576,$B20,'📋 Despesas'!$C$7:$C$18576,E$3,'📋 Despesas'!$D$7:$D$18576,E$2)</f>
        <v>3500</v>
      </c>
      <c r="F20" s="615">
        <f>SUMIFS('📋 Despesas'!$K$7:$K$18576,'📋 Despesas'!$G$7:$G$18576,$B20,'📋 Despesas'!$C$7:$C$18576,F$3,'📋 Despesas'!$D$7:$D$18576,F$2)</f>
        <v>3500</v>
      </c>
      <c r="G20" s="615">
        <f>SUMIFS('📋 Despesas'!$K$7:$K$18576,'📋 Despesas'!$G$7:$G$18576,$B20,'📋 Despesas'!$C$7:$C$18576,G$3,'📋 Despesas'!$D$7:$D$18576,G$2)</f>
        <v>3500</v>
      </c>
      <c r="H20" s="615">
        <f>SUMIFS('📋 Despesas'!$K$7:$K$18576,'📋 Despesas'!$G$7:$G$18576,$B20,'📋 Despesas'!$C$7:$C$18576,H$3,'📋 Despesas'!$D$7:$D$18576,H$2)</f>
        <v>0</v>
      </c>
      <c r="I20" s="615">
        <f>SUMIFS('📋 Despesas'!$K$7:$K$18576,'📋 Despesas'!$G$7:$G$18576,$B20,'📋 Despesas'!$C$7:$C$18576,I$3,'📋 Despesas'!$D$7:$D$18576,I$2)</f>
        <v>0</v>
      </c>
      <c r="J20" s="615">
        <f>SUMIFS('📋 Despesas'!$K$7:$K$18576,'📋 Despesas'!$G$7:$G$18576,$B20,'📋 Despesas'!$C$7:$C$18576,J$3,'📋 Despesas'!$D$7:$D$18576,J$2)</f>
        <v>0</v>
      </c>
      <c r="K20" s="615">
        <f>SUMIFS('📋 Despesas'!$K$7:$K$18576,'📋 Despesas'!$G$7:$G$18576,$B20,'📋 Despesas'!$C$7:$C$18576,K$3,'📋 Despesas'!$D$7:$D$18576,K$2)</f>
        <v>0</v>
      </c>
      <c r="L20" s="615">
        <f>SUMIFS('📋 Despesas'!$K$7:$K$18576,'📋 Despesas'!$G$7:$G$18576,$B20,'📋 Despesas'!$C$7:$C$18576,L$3,'📋 Despesas'!$D$7:$D$18576,L$2)</f>
        <v>0</v>
      </c>
      <c r="M20" s="615">
        <f>SUMIFS('📋 Despesas'!$K$7:$K$18576,'📋 Despesas'!$G$7:$G$18576,$B20,'📋 Despesas'!$C$7:$C$18576,M$3,'📋 Despesas'!$D$7:$D$18576,M$2)</f>
        <v>0</v>
      </c>
      <c r="N20" s="615">
        <f>SUMIFS('📋 Despesas'!$K$7:$K$18576,'📋 Despesas'!$G$7:$G$18576,$B20,'📋 Despesas'!$C$7:$C$18576,N$3,'📋 Despesas'!$D$7:$D$18576,N$2)</f>
        <v>0</v>
      </c>
      <c r="O20" s="615">
        <f>SUMIFS('📋 Despesas'!$K$7:$K$18576,'📋 Despesas'!$G$7:$G$18576,$B20,'📋 Despesas'!$C$7:$C$18576,O$3,'📋 Despesas'!$D$7:$D$18576,O$2)</f>
        <v>0</v>
      </c>
      <c r="P20" s="326"/>
      <c r="Q20" s="327"/>
    </row>
    <row r="21" spans="1:17" ht="18">
      <c r="B21" s="610" t="str">
        <f>'📊 DASHBOAD'!H14</f>
        <v>ADM/MAT.</v>
      </c>
      <c r="C21" s="611">
        <f t="shared" si="8"/>
        <v>9422.74</v>
      </c>
      <c r="D21" s="615">
        <f>SUMIFS('📋 Despesas'!$K$7:$K$18576,'📋 Despesas'!$G$7:$G$18576,$B21,'📋 Despesas'!$C$7:$C$18576,D$3,'📋 Despesas'!$D$7:$D$18576,D$2)</f>
        <v>5078.59</v>
      </c>
      <c r="E21" s="615">
        <f>SUMIFS('📋 Despesas'!$K$7:$K$18576,'📋 Despesas'!$G$7:$G$18576,$B21,'📋 Despesas'!$C$7:$C$18576,E$3,'📋 Despesas'!$D$7:$D$18576,E$2)</f>
        <v>1549.3200000000002</v>
      </c>
      <c r="F21" s="615">
        <f>SUMIFS('📋 Despesas'!$K$7:$K$18576,'📋 Despesas'!$G$7:$G$18576,$B21,'📋 Despesas'!$C$7:$C$18576,F$3,'📋 Despesas'!$D$7:$D$18576,F$2)</f>
        <v>1434.9900000000002</v>
      </c>
      <c r="G21" s="615">
        <f>SUMIFS('📋 Despesas'!$K$7:$K$18576,'📋 Despesas'!$G$7:$G$18576,$B21,'📋 Despesas'!$C$7:$C$18576,G$3,'📋 Despesas'!$D$7:$D$18576,G$2)</f>
        <v>1359.84</v>
      </c>
      <c r="H21" s="615">
        <f>SUMIFS('📋 Despesas'!$K$7:$K$18576,'📋 Despesas'!$G$7:$G$18576,$B21,'📋 Despesas'!$C$7:$C$18576,H$3,'📋 Despesas'!$D$7:$D$18576,H$2)</f>
        <v>0</v>
      </c>
      <c r="I21" s="615">
        <f>SUMIFS('📋 Despesas'!$K$7:$K$18576,'📋 Despesas'!$G$7:$G$18576,$B21,'📋 Despesas'!$C$7:$C$18576,I$3,'📋 Despesas'!$D$7:$D$18576,I$2)</f>
        <v>0</v>
      </c>
      <c r="J21" s="615">
        <f>SUMIFS('📋 Despesas'!$K$7:$K$18576,'📋 Despesas'!$G$7:$G$18576,$B21,'📋 Despesas'!$C$7:$C$18576,J$3,'📋 Despesas'!$D$7:$D$18576,J$2)</f>
        <v>0</v>
      </c>
      <c r="K21" s="615">
        <f>SUMIFS('📋 Despesas'!$K$7:$K$18576,'📋 Despesas'!$G$7:$G$18576,$B21,'📋 Despesas'!$C$7:$C$18576,K$3,'📋 Despesas'!$D$7:$D$18576,K$2)</f>
        <v>0</v>
      </c>
      <c r="L21" s="615">
        <f>SUMIFS('📋 Despesas'!$K$7:$K$18576,'📋 Despesas'!$G$7:$G$18576,$B21,'📋 Despesas'!$C$7:$C$18576,L$3,'📋 Despesas'!$D$7:$D$18576,L$2)</f>
        <v>0</v>
      </c>
      <c r="M21" s="615">
        <f>SUMIFS('📋 Despesas'!$K$7:$K$18576,'📋 Despesas'!$G$7:$G$18576,$B21,'📋 Despesas'!$C$7:$C$18576,M$3,'📋 Despesas'!$D$7:$D$18576,M$2)</f>
        <v>0</v>
      </c>
      <c r="N21" s="615">
        <f>SUMIFS('📋 Despesas'!$K$7:$K$18576,'📋 Despesas'!$G$7:$G$18576,$B21,'📋 Despesas'!$C$7:$C$18576,N$3,'📋 Despesas'!$D$7:$D$18576,N$2)</f>
        <v>0</v>
      </c>
      <c r="O21" s="615">
        <f>SUMIFS('📋 Despesas'!$K$7:$K$18576,'📋 Despesas'!$G$7:$G$18576,$B21,'📋 Despesas'!$C$7:$C$18576,O$3,'📋 Despesas'!$D$7:$D$18576,O$2)</f>
        <v>0</v>
      </c>
      <c r="P21" s="326"/>
      <c r="Q21" s="327"/>
    </row>
    <row r="22" spans="1:17" ht="18">
      <c r="B22" s="610" t="str">
        <f>'📊 DASHBOAD'!H15</f>
        <v>TAXAS</v>
      </c>
      <c r="C22" s="611">
        <f t="shared" si="8"/>
        <v>2440</v>
      </c>
      <c r="D22" s="615">
        <f>SUMIFS('📋 Despesas'!$K$7:$K$18576,'📋 Despesas'!$G$7:$G$18576,$B22,'📋 Despesas'!$C$7:$C$18576,D$3,'📋 Despesas'!$D$7:$D$18576,D$2)</f>
        <v>1560</v>
      </c>
      <c r="E22" s="615">
        <f>SUMIFS('📋 Despesas'!$K$7:$K$18576,'📋 Despesas'!$G$7:$G$18576,$B22,'📋 Despesas'!$C$7:$C$18576,E$3,'📋 Despesas'!$D$7:$D$18576,E$2)</f>
        <v>640</v>
      </c>
      <c r="F22" s="615">
        <f>SUMIFS('📋 Despesas'!$K$7:$K$18576,'📋 Despesas'!$G$7:$G$18576,$B22,'📋 Despesas'!$C$7:$C$18576,F$3,'📋 Despesas'!$D$7:$D$18576,F$2)</f>
        <v>240</v>
      </c>
      <c r="G22" s="615">
        <f>SUMIFS('📋 Despesas'!$K$7:$K$18576,'📋 Despesas'!$G$7:$G$18576,$B22,'📋 Despesas'!$C$7:$C$18576,G$3,'📋 Despesas'!$D$7:$D$18576,G$2)</f>
        <v>0</v>
      </c>
      <c r="H22" s="615">
        <f>SUMIFS('📋 Despesas'!$K$7:$K$18576,'📋 Despesas'!$G$7:$G$18576,$B22,'📋 Despesas'!$C$7:$C$18576,H$3,'📋 Despesas'!$D$7:$D$18576,H$2)</f>
        <v>0</v>
      </c>
      <c r="I22" s="615">
        <f>SUMIFS('📋 Despesas'!$K$7:$K$18576,'📋 Despesas'!$G$7:$G$18576,$B22,'📋 Despesas'!$C$7:$C$18576,I$3,'📋 Despesas'!$D$7:$D$18576,I$2)</f>
        <v>0</v>
      </c>
      <c r="J22" s="615">
        <f>SUMIFS('📋 Despesas'!$K$7:$K$18576,'📋 Despesas'!$G$7:$G$18576,$B22,'📋 Despesas'!$C$7:$C$18576,J$3,'📋 Despesas'!$D$7:$D$18576,J$2)</f>
        <v>0</v>
      </c>
      <c r="K22" s="615">
        <f>SUMIFS('📋 Despesas'!$K$7:$K$18576,'📋 Despesas'!$G$7:$G$18576,$B22,'📋 Despesas'!$C$7:$C$18576,K$3,'📋 Despesas'!$D$7:$D$18576,K$2)</f>
        <v>0</v>
      </c>
      <c r="L22" s="615">
        <f>SUMIFS('📋 Despesas'!$K$7:$K$18576,'📋 Despesas'!$G$7:$G$18576,$B22,'📋 Despesas'!$C$7:$C$18576,L$3,'📋 Despesas'!$D$7:$D$18576,L$2)</f>
        <v>0</v>
      </c>
      <c r="M22" s="615">
        <f>SUMIFS('📋 Despesas'!$K$7:$K$18576,'📋 Despesas'!$G$7:$G$18576,$B22,'📋 Despesas'!$C$7:$C$18576,M$3,'📋 Despesas'!$D$7:$D$18576,M$2)</f>
        <v>0</v>
      </c>
      <c r="N22" s="615">
        <f>SUMIFS('📋 Despesas'!$K$7:$K$18576,'📋 Despesas'!$G$7:$G$18576,$B22,'📋 Despesas'!$C$7:$C$18576,N$3,'📋 Despesas'!$D$7:$D$18576,N$2)</f>
        <v>0</v>
      </c>
      <c r="O22" s="615">
        <f>SUMIFS('📋 Despesas'!$K$7:$K$18576,'📋 Despesas'!$G$7:$G$18576,$B22,'📋 Despesas'!$C$7:$C$18576,O$3,'📋 Despesas'!$D$7:$D$18576,O$2)</f>
        <v>0</v>
      </c>
      <c r="P22" s="326"/>
      <c r="Q22" s="327"/>
    </row>
    <row r="23" spans="1:17" ht="15.75" customHeight="1">
      <c r="B23" s="610" t="str">
        <f>'📊 DASHBOAD'!H16</f>
        <v>ALUGUEL</v>
      </c>
      <c r="C23" s="611">
        <f t="shared" si="8"/>
        <v>11897.32</v>
      </c>
      <c r="D23" s="615">
        <f>SUMIFS('📋 Despesas'!$K$7:$K$18576,'📋 Despesas'!$G$7:$G$18576,$B23,'📋 Despesas'!$C$7:$C$18576,D$3,'📋 Despesas'!$D$7:$D$18576,D$2)</f>
        <v>2974.33</v>
      </c>
      <c r="E23" s="615">
        <f>SUMIFS('📋 Despesas'!$K$7:$K$18576,'📋 Despesas'!$G$7:$G$18576,$B23,'📋 Despesas'!$C$7:$C$18576,E$3,'📋 Despesas'!$D$7:$D$18576,E$2)</f>
        <v>2974.33</v>
      </c>
      <c r="F23" s="615">
        <f>SUMIFS('📋 Despesas'!$K$7:$K$18576,'📋 Despesas'!$G$7:$G$18576,$B23,'📋 Despesas'!$C$7:$C$18576,F$3,'📋 Despesas'!$D$7:$D$18576,F$2)</f>
        <v>2974.33</v>
      </c>
      <c r="G23" s="615">
        <f>SUMIFS('📋 Despesas'!$K$7:$K$18576,'📋 Despesas'!$G$7:$G$18576,$B23,'📋 Despesas'!$C$7:$C$18576,G$3,'📋 Despesas'!$D$7:$D$18576,G$2)</f>
        <v>2974.33</v>
      </c>
      <c r="H23" s="615">
        <f>SUMIFS('📋 Despesas'!$K$7:$K$18576,'📋 Despesas'!$G$7:$G$18576,$B23,'📋 Despesas'!$C$7:$C$18576,H$3,'📋 Despesas'!$D$7:$D$18576,H$2)</f>
        <v>0</v>
      </c>
      <c r="I23" s="615">
        <f>SUMIFS('📋 Despesas'!$K$7:$K$18576,'📋 Despesas'!$G$7:$G$18576,$B23,'📋 Despesas'!$C$7:$C$18576,I$3,'📋 Despesas'!$D$7:$D$18576,I$2)</f>
        <v>0</v>
      </c>
      <c r="J23" s="615">
        <f>SUMIFS('📋 Despesas'!$K$7:$K$18576,'📋 Despesas'!$G$7:$G$18576,$B23,'📋 Despesas'!$C$7:$C$18576,J$3,'📋 Despesas'!$D$7:$D$18576,J$2)</f>
        <v>0</v>
      </c>
      <c r="K23" s="615">
        <f>SUMIFS('📋 Despesas'!$K$7:$K$18576,'📋 Despesas'!$G$7:$G$18576,$B23,'📋 Despesas'!$C$7:$C$18576,K$3,'📋 Despesas'!$D$7:$D$18576,K$2)</f>
        <v>0</v>
      </c>
      <c r="L23" s="615">
        <f>SUMIFS('📋 Despesas'!$K$7:$K$18576,'📋 Despesas'!$G$7:$G$18576,$B23,'📋 Despesas'!$C$7:$C$18576,L$3,'📋 Despesas'!$D$7:$D$18576,L$2)</f>
        <v>0</v>
      </c>
      <c r="M23" s="615">
        <f>SUMIFS('📋 Despesas'!$K$7:$K$18576,'📋 Despesas'!$G$7:$G$18576,$B23,'📋 Despesas'!$C$7:$C$18576,M$3,'📋 Despesas'!$D$7:$D$18576,M$2)</f>
        <v>0</v>
      </c>
      <c r="N23" s="615">
        <f>SUMIFS('📋 Despesas'!$K$7:$K$18576,'📋 Despesas'!$G$7:$G$18576,$B23,'📋 Despesas'!$C$7:$C$18576,N$3,'📋 Despesas'!$D$7:$D$18576,N$2)</f>
        <v>0</v>
      </c>
      <c r="O23" s="615">
        <f>SUMIFS('📋 Despesas'!$K$7:$K$18576,'📋 Despesas'!$G$7:$G$18576,$B23,'📋 Despesas'!$C$7:$C$18576,O$3,'📋 Despesas'!$D$7:$D$18576,O$2)</f>
        <v>0</v>
      </c>
      <c r="P23" s="326"/>
      <c r="Q23" s="327"/>
    </row>
    <row r="24" spans="1:17" ht="15.75" customHeight="1">
      <c r="B24" s="645" t="str">
        <f>'📊 DASHBOAD'!H17</f>
        <v>AGUA</v>
      </c>
      <c r="C24" s="647">
        <f t="shared" si="8"/>
        <v>1181.6499999999999</v>
      </c>
      <c r="D24" s="647">
        <f>SUMIFS('📋 Despesas'!$K$7:$K$18576,'📋 Despesas'!$G$7:$G$18576,$B24,'📋 Despesas'!$C$7:$C$18576,D$3,'📋 Despesas'!$D$7:$D$18576,D$2)</f>
        <v>380.63</v>
      </c>
      <c r="E24" s="647">
        <f>SUMIFS('📋 Despesas'!$K$7:$K$18576,'📋 Despesas'!$G$7:$G$18576,$B24,'📋 Despesas'!$C$7:$C$18576,E$3,'📋 Despesas'!$D$7:$D$18576,E$2)</f>
        <v>327.39999999999998</v>
      </c>
      <c r="F24" s="647">
        <f>SUMIFS('📋 Despesas'!$K$7:$K$18576,'📋 Despesas'!$G$7:$G$18576,$B24,'📋 Despesas'!$C$7:$C$18576,F$3,'📋 Despesas'!$D$7:$D$18576,F$2)</f>
        <v>236.81</v>
      </c>
      <c r="G24" s="647">
        <f>SUMIFS('📋 Despesas'!$K$7:$K$18576,'📋 Despesas'!$G$7:$G$18576,$B24,'📋 Despesas'!$C$7:$C$18576,G$3,'📋 Despesas'!$D$7:$D$18576,G$2)</f>
        <v>236.81</v>
      </c>
      <c r="H24" s="647">
        <f>SUMIFS('📋 Despesas'!$K$7:$K$18576,'📋 Despesas'!$G$7:$G$18576,$B24,'📋 Despesas'!$C$7:$C$18576,H$3,'📋 Despesas'!$D$7:$D$18576,H$2)</f>
        <v>0</v>
      </c>
      <c r="I24" s="647">
        <f>SUMIFS('📋 Despesas'!$K$7:$K$18576,'📋 Despesas'!$G$7:$G$18576,$B24,'📋 Despesas'!$C$7:$C$18576,I$3,'📋 Despesas'!$D$7:$D$18576,I$2)</f>
        <v>0</v>
      </c>
      <c r="J24" s="647">
        <f>SUMIFS('📋 Despesas'!$K$7:$K$18576,'📋 Despesas'!$G$7:$G$18576,$B24,'📋 Despesas'!$C$7:$C$18576,J$3,'📋 Despesas'!$D$7:$D$18576,J$2)</f>
        <v>0</v>
      </c>
      <c r="K24" s="647">
        <f>SUMIFS('📋 Despesas'!$K$7:$K$18576,'📋 Despesas'!$G$7:$G$18576,$B24,'📋 Despesas'!$C$7:$C$18576,K$3,'📋 Despesas'!$D$7:$D$18576,K$2)</f>
        <v>0</v>
      </c>
      <c r="L24" s="647">
        <f>SUMIFS('📋 Despesas'!$K$7:$K$18576,'📋 Despesas'!$G$7:$G$18576,$B24,'📋 Despesas'!$C$7:$C$18576,L$3,'📋 Despesas'!$D$7:$D$18576,L$2)</f>
        <v>0</v>
      </c>
      <c r="M24" s="647">
        <f>SUMIFS('📋 Despesas'!$K$7:$K$18576,'📋 Despesas'!$G$7:$G$18576,$B24,'📋 Despesas'!$C$7:$C$18576,M$3,'📋 Despesas'!$D$7:$D$18576,M$2)</f>
        <v>0</v>
      </c>
      <c r="N24" s="647">
        <f>SUMIFS('📋 Despesas'!$K$7:$K$18576,'📋 Despesas'!$G$7:$G$18576,$B24,'📋 Despesas'!$C$7:$C$18576,N$3,'📋 Despesas'!$D$7:$D$18576,N$2)</f>
        <v>0</v>
      </c>
      <c r="O24" s="647">
        <f>SUMIFS('📋 Despesas'!$K$7:$K$18576,'📋 Despesas'!$G$7:$G$18576,$B24,'📋 Despesas'!$C$7:$C$18576,O$3,'📋 Despesas'!$D$7:$D$18576,O$2)</f>
        <v>0</v>
      </c>
      <c r="P24" s="326"/>
      <c r="Q24" s="327"/>
    </row>
    <row r="25" spans="1:17" ht="15.75" customHeight="1">
      <c r="B25" s="646" t="str">
        <f>'📊 DASHBOAD'!H18</f>
        <v>LUZ</v>
      </c>
      <c r="C25" s="648">
        <f t="shared" si="8"/>
        <v>7195.4800000000005</v>
      </c>
      <c r="D25" s="648">
        <f>SUMIFS('📋 Despesas'!$K$7:$K$18576,'📋 Despesas'!$G$7:$G$18576,$B25,'📋 Despesas'!$C$7:$C$18576,D$3,'📋 Despesas'!$D$7:$D$18576,D$2)</f>
        <v>1740.4</v>
      </c>
      <c r="E25" s="648">
        <f>SUMIFS('📋 Despesas'!$K$7:$K$18576,'📋 Despesas'!$G$7:$G$18576,$B25,'📋 Despesas'!$C$7:$C$18576,E$3,'📋 Despesas'!$D$7:$D$18576,E$2)</f>
        <v>2164.3200000000002</v>
      </c>
      <c r="F25" s="648">
        <f>SUMIFS('📋 Despesas'!$K$7:$K$18576,'📋 Despesas'!$G$7:$G$18576,$B25,'📋 Despesas'!$C$7:$C$18576,F$3,'📋 Despesas'!$D$7:$D$18576,F$2)</f>
        <v>1645.38</v>
      </c>
      <c r="G25" s="648">
        <f>SUMIFS('📋 Despesas'!$K$7:$K$18576,'📋 Despesas'!$G$7:$G$18576,$B25,'📋 Despesas'!$C$7:$C$18576,G$3,'📋 Despesas'!$D$7:$D$18576,G$2)</f>
        <v>1645.38</v>
      </c>
      <c r="H25" s="648">
        <f>SUMIFS('📋 Despesas'!$K$7:$K$18576,'📋 Despesas'!$G$7:$G$18576,$B25,'📋 Despesas'!$C$7:$C$18576,H$3,'📋 Despesas'!$D$7:$D$18576,H$2)</f>
        <v>0</v>
      </c>
      <c r="I25" s="648">
        <f>SUMIFS('📋 Despesas'!$K$7:$K$18576,'📋 Despesas'!$G$7:$G$18576,$B25,'📋 Despesas'!$C$7:$C$18576,I$3,'📋 Despesas'!$D$7:$D$18576,I$2)</f>
        <v>0</v>
      </c>
      <c r="J25" s="648">
        <f>SUMIFS('📋 Despesas'!$K$7:$K$18576,'📋 Despesas'!$G$7:$G$18576,$B25,'📋 Despesas'!$C$7:$C$18576,J$3,'📋 Despesas'!$D$7:$D$18576,J$2)</f>
        <v>0</v>
      </c>
      <c r="K25" s="648">
        <f>SUMIFS('📋 Despesas'!$K$7:$K$18576,'📋 Despesas'!$G$7:$G$18576,$B25,'📋 Despesas'!$C$7:$C$18576,K$3,'📋 Despesas'!$D$7:$D$18576,K$2)</f>
        <v>0</v>
      </c>
      <c r="L25" s="648">
        <f>SUMIFS('📋 Despesas'!$K$7:$K$18576,'📋 Despesas'!$G$7:$G$18576,$B25,'📋 Despesas'!$C$7:$C$18576,L$3,'📋 Despesas'!$D$7:$D$18576,L$2)</f>
        <v>0</v>
      </c>
      <c r="M25" s="648">
        <f>SUMIFS('📋 Despesas'!$K$7:$K$18576,'📋 Despesas'!$G$7:$G$18576,$B25,'📋 Despesas'!$C$7:$C$18576,M$3,'📋 Despesas'!$D$7:$D$18576,M$2)</f>
        <v>0</v>
      </c>
      <c r="N25" s="648">
        <f>SUMIFS('📋 Despesas'!$K$7:$K$18576,'📋 Despesas'!$G$7:$G$18576,$B25,'📋 Despesas'!$C$7:$C$18576,N$3,'📋 Despesas'!$D$7:$D$18576,N$2)</f>
        <v>0</v>
      </c>
      <c r="O25" s="648">
        <f>SUMIFS('📋 Despesas'!$K$7:$K$18576,'📋 Despesas'!$G$7:$G$18576,$B25,'📋 Despesas'!$C$7:$C$18576,O$3,'📋 Despesas'!$D$7:$D$18576,O$2)</f>
        <v>0</v>
      </c>
      <c r="P25" s="326"/>
      <c r="Q25" s="327"/>
    </row>
    <row r="26" spans="1:17" ht="15.75" customHeight="1">
      <c r="A26" s="106"/>
      <c r="B26" s="610" t="str">
        <f>'📊 DASHBOAD'!H19</f>
        <v>MKT</v>
      </c>
      <c r="C26" s="611">
        <f t="shared" si="8"/>
        <v>1800</v>
      </c>
      <c r="D26" s="615">
        <f>SUMIFS('📋 Despesas'!$K$7:$K$18576,'📋 Despesas'!$G$7:$G$18576,$B26,'📋 Despesas'!$C$7:$C$18576,D$3,'📋 Despesas'!$D$7:$D$18576,D$2)</f>
        <v>450</v>
      </c>
      <c r="E26" s="615">
        <f>SUMIFS('📋 Despesas'!$K$7:$K$18576,'📋 Despesas'!$G$7:$G$18576,$B26,'📋 Despesas'!$C$7:$C$18576,E$3,'📋 Despesas'!$D$7:$D$18576,E$2)</f>
        <v>450</v>
      </c>
      <c r="F26" s="615">
        <f>SUMIFS('📋 Despesas'!$K$7:$K$18576,'📋 Despesas'!$G$7:$G$18576,$B26,'📋 Despesas'!$C$7:$C$18576,F$3,'📋 Despesas'!$D$7:$D$18576,F$2)</f>
        <v>450</v>
      </c>
      <c r="G26" s="615">
        <f>SUMIFS('📋 Despesas'!$K$7:$K$18576,'📋 Despesas'!$G$7:$G$18576,$B26,'📋 Despesas'!$C$7:$C$18576,G$3,'📋 Despesas'!$D$7:$D$18576,G$2)</f>
        <v>450</v>
      </c>
      <c r="H26" s="615">
        <f>SUMIFS('📋 Despesas'!$K$7:$K$18576,'📋 Despesas'!$G$7:$G$18576,$B26,'📋 Despesas'!$C$7:$C$18576,H$3,'📋 Despesas'!$D$7:$D$18576,H$2)</f>
        <v>0</v>
      </c>
      <c r="I26" s="615">
        <f>SUMIFS('📋 Despesas'!$K$7:$K$18576,'📋 Despesas'!$G$7:$G$18576,$B26,'📋 Despesas'!$C$7:$C$18576,I$3,'📋 Despesas'!$D$7:$D$18576,I$2)</f>
        <v>0</v>
      </c>
      <c r="J26" s="615">
        <f>SUMIFS('📋 Despesas'!$K$7:$K$18576,'📋 Despesas'!$G$7:$G$18576,$B26,'📋 Despesas'!$C$7:$C$18576,J$3,'📋 Despesas'!$D$7:$D$18576,J$2)</f>
        <v>0</v>
      </c>
      <c r="K26" s="615">
        <f>SUMIFS('📋 Despesas'!$K$7:$K$18576,'📋 Despesas'!$G$7:$G$18576,$B26,'📋 Despesas'!$C$7:$C$18576,K$3,'📋 Despesas'!$D$7:$D$18576,K$2)</f>
        <v>0</v>
      </c>
      <c r="L26" s="615">
        <f>SUMIFS('📋 Despesas'!$K$7:$K$18576,'📋 Despesas'!$G$7:$G$18576,$B26,'📋 Despesas'!$C$7:$C$18576,L$3,'📋 Despesas'!$D$7:$D$18576,L$2)</f>
        <v>0</v>
      </c>
      <c r="M26" s="615">
        <f>SUMIFS('📋 Despesas'!$K$7:$K$18576,'📋 Despesas'!$G$7:$G$18576,$B26,'📋 Despesas'!$C$7:$C$18576,M$3,'📋 Despesas'!$D$7:$D$18576,M$2)</f>
        <v>0</v>
      </c>
      <c r="N26" s="615">
        <f>SUMIFS('📋 Despesas'!$K$7:$K$18576,'📋 Despesas'!$G$7:$G$18576,$B26,'📋 Despesas'!$C$7:$C$18576,N$3,'📋 Despesas'!$D$7:$D$18576,N$2)</f>
        <v>0</v>
      </c>
      <c r="O26" s="615">
        <f>SUMIFS('📋 Despesas'!$K$7:$K$18576,'📋 Despesas'!$G$7:$G$18576,$B26,'📋 Despesas'!$C$7:$C$18576,O$3,'📋 Despesas'!$D$7:$D$18576,O$2)</f>
        <v>0</v>
      </c>
      <c r="P26" s="326"/>
      <c r="Q26" s="327"/>
    </row>
    <row r="27" spans="1:17" ht="15.75" customHeight="1">
      <c r="A27" s="106"/>
      <c r="B27" s="645" t="str">
        <f>'📊 DASHBOAD'!H20</f>
        <v>LOCAÇÃO CAFETEIRA</v>
      </c>
      <c r="C27" s="647">
        <f t="shared" si="8"/>
        <v>1609.64</v>
      </c>
      <c r="D27" s="647">
        <f>SUMIFS('📋 Despesas'!$K$7:$K$18576,'📋 Despesas'!$G$7:$G$18576,$B27,'📋 Despesas'!$C$7:$C$18576,D$3,'📋 Despesas'!$D$7:$D$18576,D$2)</f>
        <v>503.85</v>
      </c>
      <c r="E27" s="647">
        <f>SUMIFS('📋 Despesas'!$K$7:$K$18576,'📋 Despesas'!$G$7:$G$18576,$B27,'📋 Despesas'!$C$7:$C$18576,E$3,'📋 Despesas'!$D$7:$D$18576,E$2)</f>
        <v>301.93</v>
      </c>
      <c r="F27" s="647">
        <f>SUMIFS('📋 Despesas'!$K$7:$K$18576,'📋 Despesas'!$G$7:$G$18576,$B27,'📋 Despesas'!$C$7:$C$18576,F$3,'📋 Despesas'!$D$7:$D$18576,F$2)</f>
        <v>401.93</v>
      </c>
      <c r="G27" s="647">
        <f>SUMIFS('📋 Despesas'!$K$7:$K$18576,'📋 Despesas'!$G$7:$G$18576,$B27,'📋 Despesas'!$C$7:$C$18576,G$3,'📋 Despesas'!$D$7:$D$18576,G$2)</f>
        <v>401.93</v>
      </c>
      <c r="H27" s="647">
        <f>SUMIFS('📋 Despesas'!$K$7:$K$18576,'📋 Despesas'!$G$7:$G$18576,$B27,'📋 Despesas'!$C$7:$C$18576,H$3,'📋 Despesas'!$D$7:$D$18576,H$2)</f>
        <v>0</v>
      </c>
      <c r="I27" s="647">
        <f>SUMIFS('📋 Despesas'!$K$7:$K$18576,'📋 Despesas'!$G$7:$G$18576,$B27,'📋 Despesas'!$C$7:$C$18576,I$3,'📋 Despesas'!$D$7:$D$18576,I$2)</f>
        <v>0</v>
      </c>
      <c r="J27" s="647">
        <f>SUMIFS('📋 Despesas'!$K$7:$K$18576,'📋 Despesas'!$G$7:$G$18576,$B27,'📋 Despesas'!$C$7:$C$18576,J$3,'📋 Despesas'!$D$7:$D$18576,J$2)</f>
        <v>0</v>
      </c>
      <c r="K27" s="647">
        <f>SUMIFS('📋 Despesas'!$K$7:$K$18576,'📋 Despesas'!$G$7:$G$18576,$B27,'📋 Despesas'!$C$7:$C$18576,K$3,'📋 Despesas'!$D$7:$D$18576,K$2)</f>
        <v>0</v>
      </c>
      <c r="L27" s="647">
        <f>SUMIFS('📋 Despesas'!$K$7:$K$18576,'📋 Despesas'!$G$7:$G$18576,$B27,'📋 Despesas'!$C$7:$C$18576,L$3,'📋 Despesas'!$D$7:$D$18576,L$2)</f>
        <v>0</v>
      </c>
      <c r="M27" s="647">
        <f>SUMIFS('📋 Despesas'!$K$7:$K$18576,'📋 Despesas'!$G$7:$G$18576,$B27,'📋 Despesas'!$C$7:$C$18576,M$3,'📋 Despesas'!$D$7:$D$18576,M$2)</f>
        <v>0</v>
      </c>
      <c r="N27" s="647">
        <f>SUMIFS('📋 Despesas'!$K$7:$K$18576,'📋 Despesas'!$G$7:$G$18576,$B27,'📋 Despesas'!$C$7:$C$18576,N$3,'📋 Despesas'!$D$7:$D$18576,N$2)</f>
        <v>0</v>
      </c>
      <c r="O27" s="647">
        <f>SUMIFS('📋 Despesas'!$K$7:$K$18576,'📋 Despesas'!$G$7:$G$18576,$B27,'📋 Despesas'!$C$7:$C$18576,O$3,'📋 Despesas'!$D$7:$D$18576,O$2)</f>
        <v>0</v>
      </c>
      <c r="P27" s="326"/>
      <c r="Q27" s="327"/>
    </row>
    <row r="28" spans="1:17" ht="15.75" customHeight="1">
      <c r="A28" s="106"/>
      <c r="B28" s="645" t="str">
        <f>'📊 DASHBOAD'!H22</f>
        <v>LIMPEZA</v>
      </c>
      <c r="C28" s="647">
        <f t="shared" si="8"/>
        <v>449.69</v>
      </c>
      <c r="D28" s="647">
        <f>SUMIFS('📋 Despesas'!$K$7:$K$18576,'📋 Despesas'!$G$7:$G$18576,$B28,'📋 Despesas'!$C$7:$C$18576,D$3,'📋 Despesas'!$D$7:$D$18576,D$2)</f>
        <v>260.19</v>
      </c>
      <c r="E28" s="647">
        <f>SUMIFS('📋 Despesas'!$K$7:$K$18576,'📋 Despesas'!$G$7:$G$18576,$B28,'📋 Despesas'!$C$7:$C$18576,E$3,'📋 Despesas'!$D$7:$D$18576,E$2)</f>
        <v>0</v>
      </c>
      <c r="F28" s="647">
        <f>SUMIFS('📋 Despesas'!$K$7:$K$18576,'📋 Despesas'!$G$7:$G$18576,$B28,'📋 Despesas'!$C$7:$C$18576,F$3,'📋 Despesas'!$D$7:$D$18576,F$2)</f>
        <v>189.5</v>
      </c>
      <c r="G28" s="647">
        <f>SUMIFS('📋 Despesas'!$K$7:$K$18576,'📋 Despesas'!$G$7:$G$18576,$B28,'📋 Despesas'!$C$7:$C$18576,G$3,'📋 Despesas'!$D$7:$D$18576,G$2)</f>
        <v>0</v>
      </c>
      <c r="H28" s="647">
        <f>SUMIFS('📋 Despesas'!$K$7:$K$18576,'📋 Despesas'!$G$7:$G$18576,$B28,'📋 Despesas'!$C$7:$C$18576,H$3,'📋 Despesas'!$D$7:$D$18576,H$2)</f>
        <v>0</v>
      </c>
      <c r="I28" s="647">
        <f>SUMIFS('📋 Despesas'!$K$7:$K$18576,'📋 Despesas'!$G$7:$G$18576,$B28,'📋 Despesas'!$C$7:$C$18576,I$3,'📋 Despesas'!$D$7:$D$18576,I$2)</f>
        <v>0</v>
      </c>
      <c r="J28" s="647">
        <f>SUMIFS('📋 Despesas'!$K$7:$K$18576,'📋 Despesas'!$G$7:$G$18576,$B28,'📋 Despesas'!$C$7:$C$18576,J$3,'📋 Despesas'!$D$7:$D$18576,J$2)</f>
        <v>0</v>
      </c>
      <c r="K28" s="647">
        <f>SUMIFS('📋 Despesas'!$K$7:$K$18576,'📋 Despesas'!$G$7:$G$18576,$B28,'📋 Despesas'!$C$7:$C$18576,K$3,'📋 Despesas'!$D$7:$D$18576,K$2)</f>
        <v>0</v>
      </c>
      <c r="L28" s="647">
        <f>SUMIFS('📋 Despesas'!$K$7:$K$18576,'📋 Despesas'!$G$7:$G$18576,$B28,'📋 Despesas'!$C$7:$C$18576,L$3,'📋 Despesas'!$D$7:$D$18576,L$2)</f>
        <v>0</v>
      </c>
      <c r="M28" s="647">
        <f>SUMIFS('📋 Despesas'!$K$7:$K$18576,'📋 Despesas'!$G$7:$G$18576,$B28,'📋 Despesas'!$C$7:$C$18576,M$3,'📋 Despesas'!$D$7:$D$18576,M$2)</f>
        <v>0</v>
      </c>
      <c r="N28" s="647">
        <f>SUMIFS('📋 Despesas'!$K$7:$K$18576,'📋 Despesas'!$G$7:$G$18576,$B28,'📋 Despesas'!$C$7:$C$18576,N$3,'📋 Despesas'!$D$7:$D$18576,N$2)</f>
        <v>0</v>
      </c>
      <c r="O28" s="647">
        <f>SUMIFS('📋 Despesas'!$K$7:$K$18576,'📋 Despesas'!$G$7:$G$18576,$B28,'📋 Despesas'!$C$7:$C$18576,O$3,'📋 Despesas'!$D$7:$D$18576,O$2)</f>
        <v>0</v>
      </c>
      <c r="P28" s="326"/>
      <c r="Q28" s="327"/>
    </row>
    <row r="29" spans="1:17" ht="15.6" customHeight="1">
      <c r="A29" s="220" t="s">
        <v>280</v>
      </c>
      <c r="B29" s="610" t="str">
        <f>'📊 DASHBOAD'!H21</f>
        <v>MANUTENÇÃO</v>
      </c>
      <c r="C29" s="611">
        <f t="shared" si="8"/>
        <v>1750</v>
      </c>
      <c r="D29" s="616">
        <f>SUMIFS('📋 Despesas'!$K$7:$K$18576,'📋 Despesas'!$G$7:$G$18576,$B29,'📋 Despesas'!$C$7:$C$18576,D$3,'📋 Despesas'!$D$7:$D$18576,D$2)</f>
        <v>850</v>
      </c>
      <c r="E29" s="616">
        <f>SUMIFS('📋 Despesas'!$K$7:$K$18576,'📋 Despesas'!$G$7:$G$18576,$B29,'📋 Despesas'!$C$7:$C$18576,E$3,'📋 Despesas'!$D$7:$D$18576,E$2)</f>
        <v>900</v>
      </c>
      <c r="F29" s="616">
        <f>SUMIFS('📋 Despesas'!$K$7:$K$18576,'📋 Despesas'!$G$7:$G$18576,$B29,'📋 Despesas'!$C$7:$C$18576,F$3,'📋 Despesas'!$D$7:$D$18576,F$2)</f>
        <v>0</v>
      </c>
      <c r="G29" s="616">
        <f>SUMIFS('📋 Despesas'!$K$7:$K$18576,'📋 Despesas'!$G$7:$G$18576,$B29,'📋 Despesas'!$C$7:$C$18576,G$3,'📋 Despesas'!$D$7:$D$18576,G$2)</f>
        <v>0</v>
      </c>
      <c r="H29" s="616">
        <f>SUMIFS('📋 Despesas'!$K$7:$K$18576,'📋 Despesas'!$G$7:$G$18576,$B29,'📋 Despesas'!$C$7:$C$18576,H$3,'📋 Despesas'!$D$7:$D$18576,H$2)</f>
        <v>0</v>
      </c>
      <c r="I29" s="616">
        <f>SUMIFS('📋 Despesas'!$K$7:$K$18576,'📋 Despesas'!$G$7:$G$18576,$B29,'📋 Despesas'!$C$7:$C$18576,I$3,'📋 Despesas'!$D$7:$D$18576,I$2)</f>
        <v>0</v>
      </c>
      <c r="J29" s="616">
        <f>SUMIFS('📋 Despesas'!$K$7:$K$18576,'📋 Despesas'!$G$7:$G$18576,$B29,'📋 Despesas'!$C$7:$C$18576,J$3,'📋 Despesas'!$D$7:$D$18576,J$2)</f>
        <v>0</v>
      </c>
      <c r="K29" s="616">
        <f>SUMIFS('📋 Despesas'!$K$7:$K$18576,'📋 Despesas'!$G$7:$G$18576,$B29,'📋 Despesas'!$C$7:$C$18576,K$3,'📋 Despesas'!$D$7:$D$18576,K$2)</f>
        <v>0</v>
      </c>
      <c r="L29" s="616">
        <f>SUMIFS('📋 Despesas'!$K$7:$K$18576,'📋 Despesas'!$G$7:$G$18576,$B29,'📋 Despesas'!$C$7:$C$18576,L$3,'📋 Despesas'!$D$7:$D$18576,L$2)</f>
        <v>0</v>
      </c>
      <c r="M29" s="616">
        <f>SUMIFS('📋 Despesas'!$K$7:$K$18576,'📋 Despesas'!$G$7:$G$18576,$B29,'📋 Despesas'!$C$7:$C$18576,M$3,'📋 Despesas'!$D$7:$D$18576,M$2)</f>
        <v>0</v>
      </c>
      <c r="N29" s="616">
        <f>SUMIFS('📋 Despesas'!$K$7:$K$18576,'📋 Despesas'!$G$7:$G$18576,$B29,'📋 Despesas'!$C$7:$C$18576,N$3,'📋 Despesas'!$D$7:$D$18576,N$2)</f>
        <v>0</v>
      </c>
      <c r="O29" s="616">
        <f>SUMIFS('📋 Despesas'!$K$7:$K$18576,'📋 Despesas'!$G$7:$G$18576,$B29,'📋 Despesas'!$C$7:$C$18576,O$3,'📋 Despesas'!$D$7:$D$18576,O$2)</f>
        <v>0</v>
      </c>
      <c r="P29" s="326"/>
      <c r="Q29" s="327"/>
    </row>
    <row r="30" spans="1:17" ht="6" customHeight="1">
      <c r="B30" s="617"/>
      <c r="C30" s="618"/>
      <c r="D30" s="619"/>
      <c r="E30" s="619"/>
      <c r="F30" s="619"/>
      <c r="G30" s="619"/>
      <c r="H30" s="619"/>
      <c r="I30" s="619"/>
      <c r="J30" s="619"/>
      <c r="K30" s="619"/>
      <c r="L30" s="619"/>
      <c r="M30" s="619"/>
      <c r="N30" s="619"/>
      <c r="O30" s="619"/>
      <c r="P30" s="326"/>
      <c r="Q30" s="107"/>
    </row>
    <row r="31" spans="1:17" ht="6" customHeight="1">
      <c r="B31" s="610"/>
      <c r="C31" s="611"/>
      <c r="D31" s="612"/>
      <c r="E31" s="612"/>
      <c r="F31" s="612"/>
      <c r="G31" s="612"/>
      <c r="H31" s="612"/>
      <c r="I31" s="612"/>
      <c r="J31" s="620"/>
      <c r="K31" s="612"/>
      <c r="L31" s="612"/>
      <c r="M31" s="612"/>
      <c r="N31" s="612"/>
      <c r="O31" s="612"/>
    </row>
    <row r="32" spans="1:17" ht="21" customHeight="1">
      <c r="B32" s="643" t="s">
        <v>281</v>
      </c>
      <c r="C32" s="644">
        <f t="shared" ref="C32:O32" si="9">C6-C9</f>
        <v>-11546.889727999995</v>
      </c>
      <c r="D32" s="644">
        <f t="shared" si="9"/>
        <v>10872.570580000007</v>
      </c>
      <c r="E32" s="644">
        <f t="shared" si="9"/>
        <v>310.88742999999886</v>
      </c>
      <c r="F32" s="644">
        <f t="shared" si="9"/>
        <v>-3956.9973929999978</v>
      </c>
      <c r="G32" s="644">
        <f t="shared" si="9"/>
        <v>-14589.350345000006</v>
      </c>
      <c r="H32" s="644">
        <f t="shared" si="9"/>
        <v>-4184</v>
      </c>
      <c r="I32" s="644">
        <f t="shared" si="9"/>
        <v>0</v>
      </c>
      <c r="J32" s="644">
        <f t="shared" si="9"/>
        <v>0</v>
      </c>
      <c r="K32" s="644">
        <f t="shared" si="9"/>
        <v>0</v>
      </c>
      <c r="L32" s="644">
        <f t="shared" si="9"/>
        <v>0</v>
      </c>
      <c r="M32" s="644">
        <f t="shared" si="9"/>
        <v>0</v>
      </c>
      <c r="N32" s="644">
        <f t="shared" si="9"/>
        <v>0</v>
      </c>
      <c r="O32" s="644">
        <f t="shared" si="9"/>
        <v>0</v>
      </c>
    </row>
    <row r="33" spans="1:17" ht="15.75" customHeight="1">
      <c r="B33" s="621" t="s">
        <v>282</v>
      </c>
      <c r="C33" s="622">
        <f>IFERROR((C32/C4),0)</f>
        <v>-8.9791193069394259E-2</v>
      </c>
      <c r="D33" s="622">
        <f t="shared" ref="D33:O33" si="10">IFERROR(IF(D32=0,"",D32/D4),0)</f>
        <v>0.18060133467215825</v>
      </c>
      <c r="E33" s="622">
        <f t="shared" si="10"/>
        <v>1.0010639914733811E-2</v>
      </c>
      <c r="F33" s="622">
        <f t="shared" si="10"/>
        <v>-0.15348544032352582</v>
      </c>
      <c r="G33" s="622">
        <f t="shared" si="10"/>
        <v>-1.2622237709208419</v>
      </c>
      <c r="H33" s="622">
        <f t="shared" si="10"/>
        <v>0</v>
      </c>
      <c r="I33" s="622" t="str">
        <f t="shared" si="10"/>
        <v/>
      </c>
      <c r="J33" s="622" t="str">
        <f t="shared" si="10"/>
        <v/>
      </c>
      <c r="K33" s="622" t="str">
        <f t="shared" si="10"/>
        <v/>
      </c>
      <c r="L33" s="622" t="str">
        <f t="shared" si="10"/>
        <v/>
      </c>
      <c r="M33" s="622" t="str">
        <f t="shared" si="10"/>
        <v/>
      </c>
      <c r="N33" s="622" t="str">
        <f t="shared" si="10"/>
        <v/>
      </c>
      <c r="O33" s="622" t="str">
        <f t="shared" si="10"/>
        <v/>
      </c>
      <c r="P33" s="108"/>
    </row>
    <row r="34" spans="1:17" ht="6.75" customHeight="1">
      <c r="B34" s="623"/>
      <c r="C34" s="624"/>
      <c r="D34" s="625"/>
      <c r="E34" s="625"/>
      <c r="F34" s="625"/>
      <c r="G34" s="625"/>
      <c r="H34" s="625"/>
      <c r="I34" s="625"/>
      <c r="J34" s="625"/>
      <c r="K34" s="625"/>
      <c r="L34" s="625"/>
      <c r="M34" s="625"/>
      <c r="N34" s="625"/>
      <c r="O34" s="625"/>
    </row>
    <row r="35" spans="1:17" ht="15.75" customHeight="1">
      <c r="A35" s="679"/>
      <c r="B35" s="680" t="s">
        <v>687</v>
      </c>
      <c r="C35" s="681">
        <f t="shared" ref="C35:O35" si="11">SUM(C11:C15)</f>
        <v>46787.682999999997</v>
      </c>
      <c r="D35" s="681">
        <f t="shared" si="11"/>
        <v>22941.152999999998</v>
      </c>
      <c r="E35" s="681">
        <f t="shared" si="11"/>
        <v>6352.58</v>
      </c>
      <c r="F35" s="681">
        <f t="shared" si="11"/>
        <v>9272.65</v>
      </c>
      <c r="G35" s="681">
        <f t="shared" si="11"/>
        <v>7162.3</v>
      </c>
      <c r="H35" s="681">
        <f t="shared" si="11"/>
        <v>1059</v>
      </c>
      <c r="I35" s="681">
        <f t="shared" si="11"/>
        <v>0</v>
      </c>
      <c r="J35" s="681">
        <f t="shared" si="11"/>
        <v>0</v>
      </c>
      <c r="K35" s="681">
        <f t="shared" si="11"/>
        <v>0</v>
      </c>
      <c r="L35" s="681">
        <f t="shared" si="11"/>
        <v>0</v>
      </c>
      <c r="M35" s="681">
        <f t="shared" si="11"/>
        <v>0</v>
      </c>
      <c r="N35" s="681">
        <f t="shared" si="11"/>
        <v>0</v>
      </c>
      <c r="O35" s="681">
        <f t="shared" si="11"/>
        <v>0</v>
      </c>
      <c r="P35" s="102"/>
      <c r="Q35" s="102"/>
    </row>
    <row r="36" spans="1:17" ht="20.399999999999999" customHeight="1">
      <c r="A36" s="679"/>
      <c r="B36" s="682" t="s">
        <v>688</v>
      </c>
      <c r="C36" s="689">
        <f t="shared" ref="C36:O36" si="12">IFERROR((C35/C4),0)</f>
        <v>0.36383147120001813</v>
      </c>
      <c r="D36" s="689">
        <f t="shared" si="12"/>
        <v>0.38106929913516224</v>
      </c>
      <c r="E36" s="689">
        <f t="shared" si="12"/>
        <v>0.20455439742140732</v>
      </c>
      <c r="F36" s="689">
        <f t="shared" si="12"/>
        <v>0.35967088852108892</v>
      </c>
      <c r="G36" s="689">
        <f t="shared" si="12"/>
        <v>0.61965921036125082</v>
      </c>
      <c r="H36" s="689">
        <f t="shared" si="12"/>
        <v>0</v>
      </c>
      <c r="I36" s="689">
        <f t="shared" si="12"/>
        <v>0</v>
      </c>
      <c r="J36" s="689">
        <f t="shared" si="12"/>
        <v>0</v>
      </c>
      <c r="K36" s="689">
        <f t="shared" si="12"/>
        <v>0</v>
      </c>
      <c r="L36" s="689">
        <f t="shared" si="12"/>
        <v>0</v>
      </c>
      <c r="M36" s="689">
        <f t="shared" si="12"/>
        <v>0</v>
      </c>
      <c r="N36" s="689">
        <f t="shared" si="12"/>
        <v>0</v>
      </c>
      <c r="O36" s="689">
        <f t="shared" si="12"/>
        <v>0</v>
      </c>
      <c r="P36" s="102"/>
      <c r="Q36" s="102"/>
    </row>
    <row r="37" spans="1:17" ht="20.399999999999999" customHeight="1">
      <c r="A37" s="679"/>
      <c r="B37" s="664" t="s">
        <v>689</v>
      </c>
      <c r="C37" s="660"/>
      <c r="D37" s="685">
        <f>IFERROR((D4/D35),0)</f>
        <v>2.6241946078298688</v>
      </c>
      <c r="E37" s="685">
        <f t="shared" ref="E37:O37" si="13">IFERROR((E4/E35),0)</f>
        <v>4.8886751524577425</v>
      </c>
      <c r="F37" s="685">
        <f t="shared" si="13"/>
        <v>2.7803195418785362</v>
      </c>
      <c r="G37" s="685">
        <f t="shared" si="13"/>
        <v>1.6137902629043743</v>
      </c>
      <c r="H37" s="685">
        <f t="shared" si="13"/>
        <v>0</v>
      </c>
      <c r="I37" s="685">
        <f t="shared" si="13"/>
        <v>0</v>
      </c>
      <c r="J37" s="685">
        <f t="shared" si="13"/>
        <v>0</v>
      </c>
      <c r="K37" s="685">
        <f t="shared" si="13"/>
        <v>0</v>
      </c>
      <c r="L37" s="685">
        <f t="shared" si="13"/>
        <v>0</v>
      </c>
      <c r="M37" s="685">
        <f t="shared" si="13"/>
        <v>0</v>
      </c>
      <c r="N37" s="685">
        <f t="shared" si="13"/>
        <v>0</v>
      </c>
      <c r="O37" s="685">
        <f t="shared" si="13"/>
        <v>0</v>
      </c>
      <c r="P37" s="102"/>
      <c r="Q37" s="102"/>
    </row>
    <row r="38" spans="1:17" ht="15.75" hidden="1" customHeight="1">
      <c r="A38" s="102"/>
      <c r="B38" s="610" t="s">
        <v>283</v>
      </c>
      <c r="C38" s="626">
        <v>0</v>
      </c>
      <c r="D38" s="626">
        <f>SUMIFS('💸  Receitas'!$S:$S,'💸  Receitas'!$D:$D,D3,'💸  Receitas'!$C:$C,D2)</f>
        <v>0</v>
      </c>
      <c r="E38" s="626">
        <f>SUMIFS('💸  Receitas'!$S:$S,'💸  Receitas'!$D:$D,E3,'💸  Receitas'!$C:$C,E2)</f>
        <v>0</v>
      </c>
      <c r="F38" s="626">
        <f>SUMIFS('💸  Receitas'!$S:$S,'💸  Receitas'!$D:$D,F3,'💸  Receitas'!$C:$C,F2)</f>
        <v>0</v>
      </c>
      <c r="G38" s="626">
        <f>SUMIFS('💸  Receitas'!$S:$S,'💸  Receitas'!$D:$D,G3,'💸  Receitas'!$C:$C,G2)</f>
        <v>0</v>
      </c>
      <c r="H38" s="626">
        <f>SUMIFS('💸  Receitas'!$S:$S,'💸  Receitas'!$D:$D,H3,'💸  Receitas'!$C:$C,H2)</f>
        <v>0</v>
      </c>
      <c r="I38" s="626">
        <f>SUMIFS('💸  Receitas'!$S:$S,'💸  Receitas'!$D:$D,I3,'💸  Receitas'!$C:$C,I2)</f>
        <v>0</v>
      </c>
      <c r="J38" s="626">
        <f>SUMIFS('💸  Receitas'!$S:$S,'💸  Receitas'!$D:$D,J3,'💸  Receitas'!$C:$C,J2)</f>
        <v>0</v>
      </c>
      <c r="K38" s="626">
        <f>SUMIFS('💸  Receitas'!$S:$S,'💸  Receitas'!$D:$D,K3,'💸  Receitas'!$C:$C,K2)</f>
        <v>0</v>
      </c>
      <c r="L38" s="626">
        <f>SUMIFS('💸  Receitas'!$S:$S,'💸  Receitas'!$D:$D,L3,'💸  Receitas'!$C:$C,L2)</f>
        <v>0</v>
      </c>
      <c r="M38" s="626">
        <f>SUMIFS('💸  Receitas'!$S:$S,'💸  Receitas'!$D:$D,M3,'💸  Receitas'!$C:$C,M2)</f>
        <v>0</v>
      </c>
      <c r="N38" s="626">
        <f>SUMIFS('💸  Receitas'!$S:$S,'💸  Receitas'!$D:$D,N3,'💸  Receitas'!$C:$C,N2)</f>
        <v>0</v>
      </c>
      <c r="O38" s="626">
        <f>SUMIFS('💸  Receitas'!$S:$S,'💸  Receitas'!$D:$D,O3,'💸  Receitas'!$C:$C,O2)</f>
        <v>0</v>
      </c>
      <c r="P38" s="102"/>
      <c r="Q38" s="102"/>
    </row>
    <row r="39" spans="1:17" ht="15.75" hidden="1" customHeight="1">
      <c r="B39" s="617" t="s">
        <v>683</v>
      </c>
      <c r="C39" s="627">
        <f>IFERROR((C4/C38),0)</f>
        <v>0</v>
      </c>
      <c r="D39" s="627" t="str">
        <f t="shared" ref="D39:O39" si="14">IF(D38=0,"",D4/D38)</f>
        <v/>
      </c>
      <c r="E39" s="627" t="str">
        <f t="shared" si="14"/>
        <v/>
      </c>
      <c r="F39" s="627" t="str">
        <f t="shared" si="14"/>
        <v/>
      </c>
      <c r="G39" s="627" t="str">
        <f t="shared" si="14"/>
        <v/>
      </c>
      <c r="H39" s="627" t="str">
        <f t="shared" si="14"/>
        <v/>
      </c>
      <c r="I39" s="627" t="str">
        <f t="shared" si="14"/>
        <v/>
      </c>
      <c r="J39" s="627" t="str">
        <f t="shared" si="14"/>
        <v/>
      </c>
      <c r="K39" s="627" t="str">
        <f t="shared" si="14"/>
        <v/>
      </c>
      <c r="L39" s="627" t="str">
        <f t="shared" si="14"/>
        <v/>
      </c>
      <c r="M39" s="627" t="str">
        <f t="shared" si="14"/>
        <v/>
      </c>
      <c r="N39" s="627" t="str">
        <f t="shared" si="14"/>
        <v/>
      </c>
      <c r="O39" s="627" t="str">
        <f t="shared" si="14"/>
        <v/>
      </c>
    </row>
    <row r="40" spans="1:17" ht="15.75" customHeight="1">
      <c r="B40" s="628" t="s">
        <v>284</v>
      </c>
      <c r="C40" s="629">
        <f>SUM(D40:O40)</f>
        <v>78666.38</v>
      </c>
      <c r="D40" s="630">
        <f t="shared" ref="D40:O40" si="15">SUM(D19:D29)</f>
        <v>21058.58</v>
      </c>
      <c r="E40" s="630">
        <f t="shared" si="15"/>
        <v>19714.310000000001</v>
      </c>
      <c r="F40" s="630">
        <f t="shared" si="15"/>
        <v>17902.61</v>
      </c>
      <c r="G40" s="630">
        <f t="shared" si="15"/>
        <v>16865.88</v>
      </c>
      <c r="H40" s="630">
        <f t="shared" si="15"/>
        <v>3125</v>
      </c>
      <c r="I40" s="630">
        <f t="shared" si="15"/>
        <v>0</v>
      </c>
      <c r="J40" s="630">
        <f t="shared" si="15"/>
        <v>0</v>
      </c>
      <c r="K40" s="630">
        <f t="shared" si="15"/>
        <v>0</v>
      </c>
      <c r="L40" s="630">
        <f t="shared" si="15"/>
        <v>0</v>
      </c>
      <c r="M40" s="630">
        <f t="shared" si="15"/>
        <v>0</v>
      </c>
      <c r="N40" s="630">
        <f t="shared" si="15"/>
        <v>0</v>
      </c>
      <c r="O40" s="630">
        <f t="shared" si="15"/>
        <v>0</v>
      </c>
    </row>
    <row r="41" spans="1:17" ht="15.75" customHeight="1">
      <c r="A41" s="248"/>
      <c r="B41" s="683" t="s">
        <v>285</v>
      </c>
      <c r="C41" s="684">
        <f t="shared" ref="C41:O41" si="16">IFERROR((C40/C4),0)</f>
        <v>0.61172733792737044</v>
      </c>
      <c r="D41" s="684">
        <f t="shared" si="16"/>
        <v>0.34979838726422102</v>
      </c>
      <c r="E41" s="684">
        <f t="shared" si="16"/>
        <v>0.63480488283954306</v>
      </c>
      <c r="F41" s="684">
        <f t="shared" si="16"/>
        <v>0.6944128858035763</v>
      </c>
      <c r="G41" s="684">
        <f t="shared" si="16"/>
        <v>1.4591818107099135</v>
      </c>
      <c r="H41" s="684">
        <f t="shared" si="16"/>
        <v>0</v>
      </c>
      <c r="I41" s="684">
        <f t="shared" si="16"/>
        <v>0</v>
      </c>
      <c r="J41" s="684">
        <f t="shared" si="16"/>
        <v>0</v>
      </c>
      <c r="K41" s="684">
        <f t="shared" si="16"/>
        <v>0</v>
      </c>
      <c r="L41" s="684">
        <f t="shared" si="16"/>
        <v>0</v>
      </c>
      <c r="M41" s="684">
        <f t="shared" si="16"/>
        <v>0</v>
      </c>
      <c r="N41" s="684">
        <f t="shared" si="16"/>
        <v>0</v>
      </c>
      <c r="O41" s="684">
        <f t="shared" si="16"/>
        <v>0</v>
      </c>
      <c r="P41" s="107"/>
      <c r="Q41" s="107"/>
    </row>
    <row r="42" spans="1:17" ht="15.75" customHeight="1">
      <c r="B42" s="610" t="s">
        <v>684</v>
      </c>
      <c r="C42" s="631">
        <f t="shared" ref="C42:O42" si="17">IFERROR((C19/C4),0)</f>
        <v>0.20933484285380238</v>
      </c>
      <c r="D42" s="631">
        <f t="shared" si="17"/>
        <v>6.2466145255850911E-2</v>
      </c>
      <c r="E42" s="631">
        <f t="shared" si="17"/>
        <v>0.2224071587502455</v>
      </c>
      <c r="F42" s="631">
        <f t="shared" si="17"/>
        <v>0.26491170023734589</v>
      </c>
      <c r="G42" s="631">
        <f t="shared" si="17"/>
        <v>0.54484727623513529</v>
      </c>
      <c r="H42" s="631">
        <f t="shared" si="17"/>
        <v>0</v>
      </c>
      <c r="I42" s="631">
        <f t="shared" si="17"/>
        <v>0</v>
      </c>
      <c r="J42" s="631">
        <f t="shared" si="17"/>
        <v>0</v>
      </c>
      <c r="K42" s="631">
        <f t="shared" si="17"/>
        <v>0</v>
      </c>
      <c r="L42" s="631">
        <f t="shared" si="17"/>
        <v>0</v>
      </c>
      <c r="M42" s="631">
        <f t="shared" si="17"/>
        <v>0</v>
      </c>
      <c r="N42" s="631">
        <f t="shared" si="17"/>
        <v>0</v>
      </c>
      <c r="O42" s="631">
        <f t="shared" si="17"/>
        <v>0</v>
      </c>
    </row>
    <row r="43" spans="1:17" ht="15.75" customHeight="1">
      <c r="B43" s="610" t="s">
        <v>685</v>
      </c>
      <c r="C43" s="632">
        <f t="shared" ref="C43:O43" si="18">IFERROR(C4/C19,0)</f>
        <v>4.7770356160841851</v>
      </c>
      <c r="D43" s="632">
        <f t="shared" si="18"/>
        <v>16.008671511651098</v>
      </c>
      <c r="E43" s="632">
        <f t="shared" si="18"/>
        <v>4.4962581493294502</v>
      </c>
      <c r="F43" s="632">
        <f t="shared" si="18"/>
        <v>3.7748427083592628</v>
      </c>
      <c r="G43" s="632">
        <f t="shared" si="18"/>
        <v>1.8353767075976684</v>
      </c>
      <c r="H43" s="632">
        <f t="shared" si="18"/>
        <v>0</v>
      </c>
      <c r="I43" s="632">
        <f t="shared" si="18"/>
        <v>0</v>
      </c>
      <c r="J43" s="632">
        <f t="shared" si="18"/>
        <v>0</v>
      </c>
      <c r="K43" s="632">
        <f t="shared" si="18"/>
        <v>0</v>
      </c>
      <c r="L43" s="632">
        <f t="shared" si="18"/>
        <v>0</v>
      </c>
      <c r="M43" s="632">
        <f t="shared" si="18"/>
        <v>0</v>
      </c>
      <c r="N43" s="632">
        <f t="shared" si="18"/>
        <v>0</v>
      </c>
      <c r="O43" s="632">
        <f t="shared" si="18"/>
        <v>0</v>
      </c>
    </row>
    <row r="44" spans="1:17" ht="15.75" customHeight="1">
      <c r="B44" s="633" t="s">
        <v>286</v>
      </c>
      <c r="C44" s="634">
        <f t="shared" ref="C44:O44" si="19">IFERROR((C23/C4),0)</f>
        <v>9.2516217119308949E-2</v>
      </c>
      <c r="D44" s="634">
        <f t="shared" si="19"/>
        <v>4.9405792659884498E-2</v>
      </c>
      <c r="E44" s="634">
        <f t="shared" si="19"/>
        <v>9.5774044700328742E-2</v>
      </c>
      <c r="F44" s="634">
        <f t="shared" si="19"/>
        <v>0.11536938349392357</v>
      </c>
      <c r="G44" s="634">
        <f t="shared" si="19"/>
        <v>0.25732948622003815</v>
      </c>
      <c r="H44" s="634">
        <f t="shared" si="19"/>
        <v>0</v>
      </c>
      <c r="I44" s="634">
        <f t="shared" si="19"/>
        <v>0</v>
      </c>
      <c r="J44" s="634">
        <f t="shared" si="19"/>
        <v>0</v>
      </c>
      <c r="K44" s="634">
        <f t="shared" si="19"/>
        <v>0</v>
      </c>
      <c r="L44" s="634">
        <f t="shared" si="19"/>
        <v>0</v>
      </c>
      <c r="M44" s="634">
        <f t="shared" si="19"/>
        <v>0</v>
      </c>
      <c r="N44" s="634">
        <f t="shared" si="19"/>
        <v>0</v>
      </c>
      <c r="O44" s="634">
        <f t="shared" si="19"/>
        <v>0</v>
      </c>
    </row>
    <row r="45" spans="1:17" ht="6" customHeight="1">
      <c r="B45" s="635"/>
      <c r="C45" s="635"/>
      <c r="D45" s="635"/>
      <c r="E45" s="635"/>
      <c r="F45" s="635"/>
      <c r="G45" s="635"/>
      <c r="H45" s="635"/>
      <c r="I45" s="635"/>
      <c r="J45" s="635"/>
      <c r="K45" s="635"/>
      <c r="L45" s="635"/>
      <c r="M45" s="635"/>
      <c r="N45" s="635"/>
      <c r="O45" s="635"/>
    </row>
    <row r="46" spans="1:17" ht="15.75" customHeight="1">
      <c r="B46" s="610" t="s">
        <v>287</v>
      </c>
      <c r="C46" s="632">
        <f>IFERROR(AVERAGE(D46:O46),0)</f>
        <v>1067.0145814132106</v>
      </c>
      <c r="D46" s="632">
        <f>IF(D4=0,"",D4/COUNTIFS('💸  Receitas'!$D:$D,D3,'💸  Receitas'!$C:$C,D2))</f>
        <v>1942.001612903226</v>
      </c>
      <c r="E46" s="632">
        <f>IF(E4=0,"",E4/COUNTIFS('💸  Receitas'!$D:$D,E3,'💸  Receitas'!$C:$C,E2))</f>
        <v>1109.132142857143</v>
      </c>
      <c r="F46" s="632">
        <f>IF(F4=0,"",F4/COUNTIFS('💸  Receitas'!$D:$D,F3,'💸  Receitas'!$C:$C,F2))</f>
        <v>831.64290322580666</v>
      </c>
      <c r="G46" s="632">
        <f>IF(G4=0,"",G4/COUNTIFS('💸  Receitas'!$D:$D,G3,'💸  Receitas'!$C:$C,G2))</f>
        <v>385.28166666666669</v>
      </c>
      <c r="H46" s="632" t="str">
        <f>IF(H4=0,"",H4/COUNTIFS('💸  Receitas'!$D:$D,H3,'💸  Receitas'!$C:$C,H2))</f>
        <v/>
      </c>
      <c r="I46" s="632" t="str">
        <f>IF(I4=0,"",I4/COUNTIFS('💸  Receitas'!$D:$D,I3,'💸  Receitas'!$C:$C,I2))</f>
        <v/>
      </c>
      <c r="J46" s="632" t="str">
        <f>IF(J4=0,"",J4/COUNTIFS('💸  Receitas'!$D:$D,J3,'💸  Receitas'!$C:$C,J2))</f>
        <v/>
      </c>
      <c r="K46" s="632" t="str">
        <f>IF(K4=0,"",K4/COUNTIFS('💸  Receitas'!$D:$D,K3,'💸  Receitas'!$C:$C,K2))</f>
        <v/>
      </c>
      <c r="L46" s="632" t="str">
        <f>IF(L4=0,"",L4/COUNTIFS('💸  Receitas'!$D:$D,L3,'💸  Receitas'!$C:$C,L2))</f>
        <v/>
      </c>
      <c r="M46" s="632" t="str">
        <f>IF(M4=0,"",M4/COUNTIFS('💸  Receitas'!$D:$D,M3,'💸  Receitas'!$C:$C,M2))</f>
        <v/>
      </c>
      <c r="N46" s="632" t="str">
        <f>IF(N4=0,"",N4/COUNTIFS('💸  Receitas'!$D:$D,N3,'💸  Receitas'!$C:$C,N2))</f>
        <v/>
      </c>
      <c r="O46" s="632" t="str">
        <f>IF(O4=0,"",O4/COUNTIFS('💸  Receitas'!$D:$D,O3,'💸  Receitas'!$C:$C,O2))</f>
        <v/>
      </c>
    </row>
    <row r="47" spans="1:17" ht="6.75" customHeight="1">
      <c r="B47" s="636"/>
      <c r="C47" s="636"/>
      <c r="D47" s="636"/>
      <c r="E47" s="636"/>
      <c r="F47" s="636"/>
      <c r="G47" s="636"/>
      <c r="H47" s="636"/>
      <c r="I47" s="636"/>
      <c r="J47" s="636"/>
      <c r="K47" s="636"/>
      <c r="L47" s="636"/>
      <c r="M47" s="636"/>
      <c r="N47" s="636"/>
      <c r="O47" s="636"/>
    </row>
    <row r="48" spans="1:17" ht="18" customHeight="1">
      <c r="B48" s="637" t="s">
        <v>288</v>
      </c>
      <c r="C48" s="638">
        <f t="shared" ref="C48:O48" si="20">SUM(C51:C57)</f>
        <v>8385.0663749999985</v>
      </c>
      <c r="D48" s="638">
        <f t="shared" si="20"/>
        <v>13625.5545</v>
      </c>
      <c r="E48" s="638">
        <f t="shared" si="20"/>
        <v>7763.9250000000002</v>
      </c>
      <c r="F48" s="638">
        <f t="shared" si="20"/>
        <v>5798.3610000000008</v>
      </c>
      <c r="G48" s="638">
        <f t="shared" si="20"/>
        <v>6352.4249999999993</v>
      </c>
      <c r="H48" s="638">
        <f t="shared" si="20"/>
        <v>0</v>
      </c>
      <c r="I48" s="638">
        <f t="shared" si="20"/>
        <v>0</v>
      </c>
      <c r="J48" s="638">
        <f t="shared" si="20"/>
        <v>0</v>
      </c>
      <c r="K48" s="638">
        <f t="shared" si="20"/>
        <v>0</v>
      </c>
      <c r="L48" s="638">
        <f t="shared" si="20"/>
        <v>0</v>
      </c>
      <c r="M48" s="638">
        <f t="shared" si="20"/>
        <v>0</v>
      </c>
      <c r="N48" s="638">
        <f t="shared" si="20"/>
        <v>0</v>
      </c>
      <c r="O48" s="638">
        <f t="shared" si="20"/>
        <v>0</v>
      </c>
    </row>
    <row r="49" spans="1:17" ht="6" customHeight="1">
      <c r="B49" s="637"/>
      <c r="C49" s="638"/>
      <c r="D49" s="638"/>
      <c r="E49" s="638"/>
      <c r="F49" s="638"/>
      <c r="G49" s="638"/>
      <c r="H49" s="638"/>
      <c r="I49" s="638"/>
      <c r="J49" s="638"/>
      <c r="K49" s="638"/>
      <c r="L49" s="638"/>
      <c r="M49" s="638"/>
      <c r="N49" s="638"/>
      <c r="O49" s="638"/>
    </row>
    <row r="50" spans="1:17" ht="15.75" customHeight="1">
      <c r="B50" s="639" t="s">
        <v>289</v>
      </c>
      <c r="C50" s="640"/>
      <c r="D50" s="640"/>
      <c r="E50" s="640"/>
      <c r="F50" s="640"/>
      <c r="G50" s="640"/>
      <c r="H50" s="640"/>
      <c r="I50" s="640"/>
      <c r="J50" s="640"/>
      <c r="K50" s="640"/>
      <c r="L50" s="640"/>
      <c r="M50" s="640"/>
      <c r="N50" s="640"/>
      <c r="O50" s="640"/>
    </row>
    <row r="51" spans="1:17" ht="15.75" customHeight="1">
      <c r="B51" s="641" t="s">
        <v>290</v>
      </c>
      <c r="C51" s="642">
        <f t="shared" ref="C51:C55" si="21">IFERROR(AVERAGE(D51:O51),0)</f>
        <v>1154.8843749999999</v>
      </c>
      <c r="D51" s="642">
        <f>IFERROR((SUMIFS('💸  Receitas'!$P:$P,'💸  Receitas'!$B:$B,$B51,'💸  Receitas'!$C:$C,D$2,'💸  Receitas'!$D:$D,D$3))/(COUNTIFS('💸  Receitas'!$B:$B,$B51,'💸  Receitas'!$C:$C,D$2,'💸  Receitas'!$D:$D,D$3,'💸  Receitas'!$P:$P,"&gt;"&amp;0)),"")</f>
        <v>2206.7974999999997</v>
      </c>
      <c r="E51" s="642">
        <f>IFERROR((SUMIFS('💸  Receitas'!$P:$P,'💸  Receitas'!$B:$B,$B51,'💸  Receitas'!$C:$C,E$2,'💸  Receitas'!$D:$D,E$3))/(COUNTIFS('💸  Receitas'!$B:$B,$B51,'💸  Receitas'!$C:$C,E$2,'💸  Receitas'!$D:$D,E$3,'💸  Receitas'!$P:$P,"&gt;"&amp;0)),"")</f>
        <v>1039.45</v>
      </c>
      <c r="F51" s="642">
        <f>IFERROR((SUMIFS('💸  Receitas'!$P:$P,'💸  Receitas'!$B:$B,$B51,'💸  Receitas'!$C:$C,F$2,'💸  Receitas'!$D:$D,F$3))/(COUNTIFS('💸  Receitas'!$B:$B,$B51,'💸  Receitas'!$C:$C,F$2,'💸  Receitas'!$D:$D,F$3,'💸  Receitas'!$P:$P,"&gt;"&amp;0)),"")</f>
        <v>753.69</v>
      </c>
      <c r="G51" s="642">
        <f>IFERROR((SUMIFS('💸  Receitas'!$P:$P,'💸  Receitas'!$B:$B,$B51,'💸  Receitas'!$C:$C,G$2,'💸  Receitas'!$D:$D,G$3))/(COUNTIFS('💸  Receitas'!$B:$B,$B51,'💸  Receitas'!$C:$C,G$2,'💸  Receitas'!$D:$D,G$3,'💸  Receitas'!$P:$P,"&gt;"&amp;0)),"")</f>
        <v>619.6</v>
      </c>
      <c r="H51" s="642" t="str">
        <f>IFERROR((SUMIFS('💸  Receitas'!$P:$P,'💸  Receitas'!$B:$B,$B51,'💸  Receitas'!$C:$C,H$2,'💸  Receitas'!$D:$D,H$3))/(COUNTIFS('💸  Receitas'!$B:$B,$B51,'💸  Receitas'!$C:$C,H$2,'💸  Receitas'!$D:$D,H$3,'💸  Receitas'!$P:$P,"&gt;"&amp;0)),"")</f>
        <v/>
      </c>
      <c r="I51" s="642" t="str">
        <f>IFERROR((SUMIFS('💸  Receitas'!$P:$P,'💸  Receitas'!$B:$B,$B51,'💸  Receitas'!$C:$C,I$2,'💸  Receitas'!$D:$D,I$3))/(COUNTIFS('💸  Receitas'!$B:$B,$B51,'💸  Receitas'!$C:$C,I$2,'💸  Receitas'!$D:$D,I$3,'💸  Receitas'!$P:$P,"&gt;"&amp;0)),"")</f>
        <v/>
      </c>
      <c r="J51" s="642" t="str">
        <f>IFERROR((SUMIFS('💸  Receitas'!$P:$P,'💸  Receitas'!$B:$B,$B51,'💸  Receitas'!$C:$C,J$2,'💸  Receitas'!$D:$D,J$3))/(COUNTIFS('💸  Receitas'!$B:$B,$B51,'💸  Receitas'!$C:$C,J$2,'💸  Receitas'!$D:$D,J$3,'💸  Receitas'!$P:$P,"&gt;"&amp;0)),"")</f>
        <v/>
      </c>
      <c r="K51" s="642" t="str">
        <f>IFERROR((SUMIFS('💸  Receitas'!$P:$P,'💸  Receitas'!$B:$B,$B51,'💸  Receitas'!$C:$C,K$2,'💸  Receitas'!$D:$D,K$3))/(COUNTIFS('💸  Receitas'!$B:$B,$B51,'💸  Receitas'!$C:$C,K$2,'💸  Receitas'!$D:$D,K$3,'💸  Receitas'!$P:$P,"&gt;"&amp;0)),"")</f>
        <v/>
      </c>
      <c r="L51" s="642" t="str">
        <f>IFERROR((SUMIFS('💸  Receitas'!$P:$P,'💸  Receitas'!$B:$B,$B51,'💸  Receitas'!$C:$C,L$2,'💸  Receitas'!$D:$D,L$3))/(COUNTIFS('💸  Receitas'!$B:$B,$B51,'💸  Receitas'!$C:$C,L$2,'💸  Receitas'!$D:$D,L$3,'💸  Receitas'!$P:$P,"&gt;"&amp;0)),"")</f>
        <v/>
      </c>
      <c r="M51" s="642" t="str">
        <f>IFERROR((SUMIFS('💸  Receitas'!$P:$P,'💸  Receitas'!$B:$B,$B51,'💸  Receitas'!$C:$C,M$2,'💸  Receitas'!$D:$D,M$3))/(COUNTIFS('💸  Receitas'!$B:$B,$B51,'💸  Receitas'!$C:$C,M$2,'💸  Receitas'!$D:$D,M$3,'💸  Receitas'!$P:$P,"&gt;"&amp;0)),"")</f>
        <v/>
      </c>
      <c r="N51" s="642" t="str">
        <f>IFERROR((SUMIFS('💸  Receitas'!$P:$P,'💸  Receitas'!$B:$B,$B51,'💸  Receitas'!$C:$C,N$2,'💸  Receitas'!$D:$D,N$3))/(COUNTIFS('💸  Receitas'!$B:$B,$B51,'💸  Receitas'!$C:$C,N$2,'💸  Receitas'!$D:$D,N$3,'💸  Receitas'!$P:$P,"&gt;"&amp;0)),"")</f>
        <v/>
      </c>
      <c r="O51" s="642" t="str">
        <f>IFERROR((SUMIFS('💸  Receitas'!$P:$P,'💸  Receitas'!$B:$B,$B51,'💸  Receitas'!$C:$C,O$2,'💸  Receitas'!$D:$D,O$3))/(COUNTIFS('💸  Receitas'!$B:$B,$B51,'💸  Receitas'!$C:$C,O$2,'💸  Receitas'!$D:$D,O$3,'💸  Receitas'!$P:$P,"&gt;"&amp;0)),"")</f>
        <v/>
      </c>
    </row>
    <row r="52" spans="1:17" ht="15.75" customHeight="1">
      <c r="B52" s="641" t="s">
        <v>291</v>
      </c>
      <c r="C52" s="642">
        <f t="shared" si="21"/>
        <v>946.94337500000006</v>
      </c>
      <c r="D52" s="642">
        <f>IFERROR((SUMIFS('💸  Receitas'!$P:$P,'💸  Receitas'!$B:$B,$B52,'💸  Receitas'!$C:$C,D$2,'💸  Receitas'!$D:$D,D$3))/(COUNTIFS('💸  Receitas'!$B:$B,$B52,'💸  Receitas'!$C:$C,D$2,'💸  Receitas'!$D:$D,D$3,'💸  Receitas'!$P:$P,"&gt;"&amp;0)),"")</f>
        <v>1962.1975000000002</v>
      </c>
      <c r="E52" s="642">
        <f>IFERROR((SUMIFS('💸  Receitas'!$P:$P,'💸  Receitas'!$B:$B,$B52,'💸  Receitas'!$C:$C,E$2,'💸  Receitas'!$D:$D,E$3))/(COUNTIFS('💸  Receitas'!$B:$B,$B52,'💸  Receitas'!$C:$C,E$2,'💸  Receitas'!$D:$D,E$3,'💸  Receitas'!$P:$P,"&gt;"&amp;0)),"")</f>
        <v>648.95000000000005</v>
      </c>
      <c r="F52" s="642">
        <f>IFERROR((SUMIFS('💸  Receitas'!$P:$P,'💸  Receitas'!$B:$B,$B52,'💸  Receitas'!$C:$C,F$2,'💸  Receitas'!$D:$D,F$3))/(COUNTIFS('💸  Receitas'!$B:$B,$B52,'💸  Receitas'!$C:$C,F$2,'💸  Receitas'!$D:$D,F$3,'💸  Receitas'!$P:$P,"&gt;"&amp;0)),"")</f>
        <v>649.82600000000002</v>
      </c>
      <c r="G52" s="642">
        <f>IFERROR((SUMIFS('💸  Receitas'!$P:$P,'💸  Receitas'!$B:$B,$B52,'💸  Receitas'!$C:$C,G$2,'💸  Receitas'!$D:$D,G$3))/(COUNTIFS('💸  Receitas'!$B:$B,$B52,'💸  Receitas'!$C:$C,G$2,'💸  Receitas'!$D:$D,G$3,'💸  Receitas'!$P:$P,"&gt;"&amp;0)),"")</f>
        <v>526.80000000000007</v>
      </c>
      <c r="H52" s="642" t="str">
        <f>IFERROR((SUMIFS('💸  Receitas'!$P:$P,'💸  Receitas'!$B:$B,$B52,'💸  Receitas'!$C:$C,H$2,'💸  Receitas'!$D:$D,H$3))/(COUNTIFS('💸  Receitas'!$B:$B,$B52,'💸  Receitas'!$C:$C,H$2,'💸  Receitas'!$D:$D,H$3,'💸  Receitas'!$P:$P,"&gt;"&amp;0)),"")</f>
        <v/>
      </c>
      <c r="I52" s="642" t="str">
        <f>IFERROR((SUMIFS('💸  Receitas'!$P:$P,'💸  Receitas'!$B:$B,$B52,'💸  Receitas'!$C:$C,I$2,'💸  Receitas'!$D:$D,I$3))/(COUNTIFS('💸  Receitas'!$B:$B,$B52,'💸  Receitas'!$C:$C,I$2,'💸  Receitas'!$D:$D,I$3,'💸  Receitas'!$P:$P,"&gt;"&amp;0)),"")</f>
        <v/>
      </c>
      <c r="J52" s="642" t="str">
        <f>IFERROR((SUMIFS('💸  Receitas'!$P:$P,'💸  Receitas'!$B:$B,$B52,'💸  Receitas'!$C:$C,J$2,'💸  Receitas'!$D:$D,J$3))/(COUNTIFS('💸  Receitas'!$B:$B,$B52,'💸  Receitas'!$C:$C,J$2,'💸  Receitas'!$D:$D,J$3,'💸  Receitas'!$P:$P,"&gt;"&amp;0)),"")</f>
        <v/>
      </c>
      <c r="K52" s="642" t="str">
        <f>IFERROR((SUMIFS('💸  Receitas'!$P:$P,'💸  Receitas'!$B:$B,$B52,'💸  Receitas'!$C:$C,K$2,'💸  Receitas'!$D:$D,K$3))/(COUNTIFS('💸  Receitas'!$B:$B,$B52,'💸  Receitas'!$C:$C,K$2,'💸  Receitas'!$D:$D,K$3,'💸  Receitas'!$P:$P,"&gt;"&amp;0)),"")</f>
        <v/>
      </c>
      <c r="L52" s="642" t="str">
        <f>IFERROR((SUMIFS('💸  Receitas'!$P:$P,'💸  Receitas'!$B:$B,$B52,'💸  Receitas'!$C:$C,L$2,'💸  Receitas'!$D:$D,L$3))/(COUNTIFS('💸  Receitas'!$B:$B,$B52,'💸  Receitas'!$C:$C,L$2,'💸  Receitas'!$D:$D,L$3,'💸  Receitas'!$P:$P,"&gt;"&amp;0)),"")</f>
        <v/>
      </c>
      <c r="M52" s="642" t="str">
        <f>IFERROR((SUMIFS('💸  Receitas'!$P:$P,'💸  Receitas'!$B:$B,$B52,'💸  Receitas'!$C:$C,M$2,'💸  Receitas'!$D:$D,M$3))/(COUNTIFS('💸  Receitas'!$B:$B,$B52,'💸  Receitas'!$C:$C,M$2,'💸  Receitas'!$D:$D,M$3,'💸  Receitas'!$P:$P,"&gt;"&amp;0)),"")</f>
        <v/>
      </c>
      <c r="N52" s="642" t="str">
        <f>IFERROR((SUMIFS('💸  Receitas'!$P:$P,'💸  Receitas'!$B:$B,$B52,'💸  Receitas'!$C:$C,N$2,'💸  Receitas'!$D:$D,N$3))/(COUNTIFS('💸  Receitas'!$B:$B,$B52,'💸  Receitas'!$C:$C,N$2,'💸  Receitas'!$D:$D,N$3,'💸  Receitas'!$P:$P,"&gt;"&amp;0)),"")</f>
        <v/>
      </c>
      <c r="O52" s="642" t="str">
        <f>IFERROR((SUMIFS('💸  Receitas'!$P:$P,'💸  Receitas'!$B:$B,$B52,'💸  Receitas'!$C:$C,O$2,'💸  Receitas'!$D:$D,O$3))/(COUNTIFS('💸  Receitas'!$B:$B,$B52,'💸  Receitas'!$C:$C,O$2,'💸  Receitas'!$D:$D,O$3,'💸  Receitas'!$P:$P,"&gt;"&amp;0)),"")</f>
        <v/>
      </c>
    </row>
    <row r="53" spans="1:17" ht="15.75" customHeight="1">
      <c r="B53" s="641" t="s">
        <v>292</v>
      </c>
      <c r="C53" s="642">
        <f t="shared" si="21"/>
        <v>1027.433125</v>
      </c>
      <c r="D53" s="642">
        <f>IFERROR((SUMIFS('💸  Receitas'!$P:$P,'💸  Receitas'!$B:$B,$B53,'💸  Receitas'!$C:$C,D$2,'💸  Receitas'!$D:$D,D$3))/(COUNTIFS('💸  Receitas'!$B:$B,$B53,'💸  Receitas'!$C:$C,D$2,'💸  Receitas'!$D:$D,D$3,'💸  Receitas'!$P:$P,"&gt;"&amp;0)),"")</f>
        <v>1663.3825000000002</v>
      </c>
      <c r="E53" s="642">
        <f>IFERROR((SUMIFS('💸  Receitas'!$P:$P,'💸  Receitas'!$B:$B,$B53,'💸  Receitas'!$C:$C,E$2,'💸  Receitas'!$D:$D,E$3))/(COUNTIFS('💸  Receitas'!$B:$B,$B53,'💸  Receitas'!$C:$C,E$2,'💸  Receitas'!$D:$D,E$3,'💸  Receitas'!$P:$P,"&gt;"&amp;0)),"")</f>
        <v>975.85000000000014</v>
      </c>
      <c r="F53" s="642">
        <f>IFERROR((SUMIFS('💸  Receitas'!$P:$P,'💸  Receitas'!$B:$B,$B53,'💸  Receitas'!$C:$C,F$2,'💸  Receitas'!$D:$D,F$3))/(COUNTIFS('💸  Receitas'!$B:$B,$B53,'💸  Receitas'!$C:$C,F$2,'💸  Receitas'!$D:$D,F$3,'💸  Receitas'!$P:$P,"&gt;"&amp;0)),"")</f>
        <v>776.07500000000005</v>
      </c>
      <c r="G53" s="642">
        <f>IFERROR((SUMIFS('💸  Receitas'!$P:$P,'💸  Receitas'!$B:$B,$B53,'💸  Receitas'!$C:$C,G$2,'💸  Receitas'!$D:$D,G$3))/(COUNTIFS('💸  Receitas'!$B:$B,$B53,'💸  Receitas'!$C:$C,G$2,'💸  Receitas'!$D:$D,G$3,'💸  Receitas'!$P:$P,"&gt;"&amp;0)),"")</f>
        <v>694.42499999999995</v>
      </c>
      <c r="H53" s="642" t="str">
        <f>IFERROR((SUMIFS('💸  Receitas'!$P:$P,'💸  Receitas'!$B:$B,$B53,'💸  Receitas'!$C:$C,H$2,'💸  Receitas'!$D:$D,H$3))/(COUNTIFS('💸  Receitas'!$B:$B,$B53,'💸  Receitas'!$C:$C,H$2,'💸  Receitas'!$D:$D,H$3,'💸  Receitas'!$P:$P,"&gt;"&amp;0)),"")</f>
        <v/>
      </c>
      <c r="I53" s="642" t="str">
        <f>IFERROR((SUMIFS('💸  Receitas'!$P:$P,'💸  Receitas'!$B:$B,$B53,'💸  Receitas'!$C:$C,I$2,'💸  Receitas'!$D:$D,I$3))/(COUNTIFS('💸  Receitas'!$B:$B,$B53,'💸  Receitas'!$C:$C,I$2,'💸  Receitas'!$D:$D,I$3,'💸  Receitas'!$P:$P,"&gt;"&amp;0)),"")</f>
        <v/>
      </c>
      <c r="J53" s="642" t="str">
        <f>IFERROR((SUMIFS('💸  Receitas'!$P:$P,'💸  Receitas'!$B:$B,$B53,'💸  Receitas'!$C:$C,J$2,'💸  Receitas'!$D:$D,J$3))/(COUNTIFS('💸  Receitas'!$B:$B,$B53,'💸  Receitas'!$C:$C,J$2,'💸  Receitas'!$D:$D,J$3,'💸  Receitas'!$P:$P,"&gt;"&amp;0)),"")</f>
        <v/>
      </c>
      <c r="K53" s="642" t="str">
        <f>IFERROR((SUMIFS('💸  Receitas'!$P:$P,'💸  Receitas'!$B:$B,$B53,'💸  Receitas'!$C:$C,K$2,'💸  Receitas'!$D:$D,K$3))/(COUNTIFS('💸  Receitas'!$B:$B,$B53,'💸  Receitas'!$C:$C,K$2,'💸  Receitas'!$D:$D,K$3,'💸  Receitas'!$P:$P,"&gt;"&amp;0)),"")</f>
        <v/>
      </c>
      <c r="L53" s="642" t="str">
        <f>IFERROR((SUMIFS('💸  Receitas'!$P:$P,'💸  Receitas'!$B:$B,$B53,'💸  Receitas'!$C:$C,L$2,'💸  Receitas'!$D:$D,L$3))/(COUNTIFS('💸  Receitas'!$B:$B,$B53,'💸  Receitas'!$C:$C,L$2,'💸  Receitas'!$D:$D,L$3,'💸  Receitas'!$P:$P,"&gt;"&amp;0)),"")</f>
        <v/>
      </c>
      <c r="M53" s="642" t="str">
        <f>IFERROR((SUMIFS('💸  Receitas'!$P:$P,'💸  Receitas'!$B:$B,$B53,'💸  Receitas'!$C:$C,M$2,'💸  Receitas'!$D:$D,M$3))/(COUNTIFS('💸  Receitas'!$B:$B,$B53,'💸  Receitas'!$C:$C,M$2,'💸  Receitas'!$D:$D,M$3,'💸  Receitas'!$P:$P,"&gt;"&amp;0)),"")</f>
        <v/>
      </c>
      <c r="N53" s="642" t="str">
        <f>IFERROR((SUMIFS('💸  Receitas'!$P:$P,'💸  Receitas'!$B:$B,$B53,'💸  Receitas'!$C:$C,N$2,'💸  Receitas'!$D:$D,N$3))/(COUNTIFS('💸  Receitas'!$B:$B,$B53,'💸  Receitas'!$C:$C,N$2,'💸  Receitas'!$D:$D,N$3,'💸  Receitas'!$P:$P,"&gt;"&amp;0)),"")</f>
        <v/>
      </c>
      <c r="O53" s="642" t="str">
        <f>IFERROR((SUMIFS('💸  Receitas'!$P:$P,'💸  Receitas'!$B:$B,$B53,'💸  Receitas'!$C:$C,O$2,'💸  Receitas'!$D:$D,O$3))/(COUNTIFS('💸  Receitas'!$B:$B,$B53,'💸  Receitas'!$C:$C,O$2,'💸  Receitas'!$D:$D,O$3,'💸  Receitas'!$P:$P,"&gt;"&amp;0)),"")</f>
        <v/>
      </c>
    </row>
    <row r="54" spans="1:17" ht="15.75" customHeight="1">
      <c r="B54" s="641" t="s">
        <v>293</v>
      </c>
      <c r="C54" s="642">
        <f t="shared" si="21"/>
        <v>1110.38625</v>
      </c>
      <c r="D54" s="642">
        <f>IFERROR((SUMIFS('💸  Receitas'!$P:$P,'💸  Receitas'!$B:$B,$B54,'💸  Receitas'!$C:$C,D$2,'💸  Receitas'!$D:$D,D$3))/(COUNTIFS('💸  Receitas'!$B:$B,$B54,'💸  Receitas'!$C:$C,D$2,'💸  Receitas'!$D:$D,D$3,'💸  Receitas'!$P:$P,"&gt;"&amp;0)),"")</f>
        <v>1828.77</v>
      </c>
      <c r="E54" s="642">
        <f>IFERROR((SUMIFS('💸  Receitas'!$P:$P,'💸  Receitas'!$B:$B,$B54,'💸  Receitas'!$C:$C,E$2,'💸  Receitas'!$D:$D,E$3))/(COUNTIFS('💸  Receitas'!$B:$B,$B54,'💸  Receitas'!$C:$C,E$2,'💸  Receitas'!$D:$D,E$3,'💸  Receitas'!$P:$P,"&gt;"&amp;0)),"")</f>
        <v>908.77499999999986</v>
      </c>
      <c r="F54" s="642">
        <f>IFERROR((SUMIFS('💸  Receitas'!$P:$P,'💸  Receitas'!$B:$B,$B54,'💸  Receitas'!$C:$C,F$2,'💸  Receitas'!$D:$D,F$3))/(COUNTIFS('💸  Receitas'!$B:$B,$B54,'💸  Receitas'!$C:$C,F$2,'💸  Receitas'!$D:$D,F$3,'💸  Receitas'!$P:$P,"&gt;"&amp;0)),"")</f>
        <v>608.54999999999995</v>
      </c>
      <c r="G54" s="642">
        <f>IFERROR((SUMIFS('💸  Receitas'!$P:$P,'💸  Receitas'!$B:$B,$B54,'💸  Receitas'!$C:$C,G$2,'💸  Receitas'!$D:$D,G$3))/(COUNTIFS('💸  Receitas'!$B:$B,$B54,'💸  Receitas'!$C:$C,G$2,'💸  Receitas'!$D:$D,G$3,'💸  Receitas'!$P:$P,"&gt;"&amp;0)),"")</f>
        <v>1095.45</v>
      </c>
      <c r="H54" s="642" t="str">
        <f>IFERROR((SUMIFS('💸  Receitas'!$P:$P,'💸  Receitas'!$B:$B,$B54,'💸  Receitas'!$C:$C,H$2,'💸  Receitas'!$D:$D,H$3))/(COUNTIFS('💸  Receitas'!$B:$B,$B54,'💸  Receitas'!$C:$C,H$2,'💸  Receitas'!$D:$D,H$3,'💸  Receitas'!$P:$P,"&gt;"&amp;0)),"")</f>
        <v/>
      </c>
      <c r="I54" s="642" t="str">
        <f>IFERROR((SUMIFS('💸  Receitas'!$P:$P,'💸  Receitas'!$B:$B,$B54,'💸  Receitas'!$C:$C,I$2,'💸  Receitas'!$D:$D,I$3))/(COUNTIFS('💸  Receitas'!$B:$B,$B54,'💸  Receitas'!$C:$C,I$2,'💸  Receitas'!$D:$D,I$3,'💸  Receitas'!$P:$P,"&gt;"&amp;0)),"")</f>
        <v/>
      </c>
      <c r="J54" s="642" t="str">
        <f>IFERROR((SUMIFS('💸  Receitas'!$P:$P,'💸  Receitas'!$B:$B,$B54,'💸  Receitas'!$C:$C,J$2,'💸  Receitas'!$D:$D,J$3))/(COUNTIFS('💸  Receitas'!$B:$B,$B54,'💸  Receitas'!$C:$C,J$2,'💸  Receitas'!$D:$D,J$3,'💸  Receitas'!$P:$P,"&gt;"&amp;0)),"")</f>
        <v/>
      </c>
      <c r="K54" s="642" t="str">
        <f>IFERROR((SUMIFS('💸  Receitas'!$P:$P,'💸  Receitas'!$B:$B,$B54,'💸  Receitas'!$C:$C,K$2,'💸  Receitas'!$D:$D,K$3))/(COUNTIFS('💸  Receitas'!$B:$B,$B54,'💸  Receitas'!$C:$C,K$2,'💸  Receitas'!$D:$D,K$3,'💸  Receitas'!$P:$P,"&gt;"&amp;0)),"")</f>
        <v/>
      </c>
      <c r="L54" s="642" t="str">
        <f>IFERROR((SUMIFS('💸  Receitas'!$P:$P,'💸  Receitas'!$B:$B,$B54,'💸  Receitas'!$C:$C,L$2,'💸  Receitas'!$D:$D,L$3))/(COUNTIFS('💸  Receitas'!$B:$B,$B54,'💸  Receitas'!$C:$C,L$2,'💸  Receitas'!$D:$D,L$3,'💸  Receitas'!$P:$P,"&gt;"&amp;0)),"")</f>
        <v/>
      </c>
      <c r="M54" s="642" t="str">
        <f>IFERROR((SUMIFS('💸  Receitas'!$P:$P,'💸  Receitas'!$B:$B,$B54,'💸  Receitas'!$C:$C,M$2,'💸  Receitas'!$D:$D,M$3))/(COUNTIFS('💸  Receitas'!$B:$B,$B54,'💸  Receitas'!$C:$C,M$2,'💸  Receitas'!$D:$D,M$3,'💸  Receitas'!$P:$P,"&gt;"&amp;0)),"")</f>
        <v/>
      </c>
      <c r="N54" s="642" t="str">
        <f>IFERROR((SUMIFS('💸  Receitas'!$P:$P,'💸  Receitas'!$B:$B,$B54,'💸  Receitas'!$C:$C,N$2,'💸  Receitas'!$D:$D,N$3))/(COUNTIFS('💸  Receitas'!$B:$B,$B54,'💸  Receitas'!$C:$C,N$2,'💸  Receitas'!$D:$D,N$3,'💸  Receitas'!$P:$P,"&gt;"&amp;0)),"")</f>
        <v/>
      </c>
      <c r="O54" s="642" t="str">
        <f>IFERROR((SUMIFS('💸  Receitas'!$P:$P,'💸  Receitas'!$B:$B,$B54,'💸  Receitas'!$C:$C,O$2,'💸  Receitas'!$D:$D,O$3))/(COUNTIFS('💸  Receitas'!$B:$B,$B54,'💸  Receitas'!$C:$C,O$2,'💸  Receitas'!$D:$D,O$3,'💸  Receitas'!$P:$P,"&gt;"&amp;0)),"")</f>
        <v/>
      </c>
    </row>
    <row r="55" spans="1:17" ht="15.75" customHeight="1">
      <c r="B55" s="641" t="s">
        <v>294</v>
      </c>
      <c r="C55" s="642">
        <f t="shared" si="21"/>
        <v>1241.2606249999999</v>
      </c>
      <c r="D55" s="642">
        <f>IFERROR((SUMIFS('💸  Receitas'!$P:$P,'💸  Receitas'!$B:$B,$B55,'💸  Receitas'!$C:$C,D$2,'💸  Receitas'!$D:$D,D$3))/(COUNTIFS('💸  Receitas'!$B:$B,$B55,'💸  Receitas'!$C:$C,D$2,'💸  Receitas'!$D:$D,D$3,'💸  Receitas'!$P:$P,"&gt;"&amp;0)),"")</f>
        <v>1862.1799999999998</v>
      </c>
      <c r="E55" s="642">
        <f>IFERROR((SUMIFS('💸  Receitas'!$P:$P,'💸  Receitas'!$B:$B,$B55,'💸  Receitas'!$C:$C,E$2,'💸  Receitas'!$D:$D,E$3))/(COUNTIFS('💸  Receitas'!$B:$B,$B55,'💸  Receitas'!$C:$C,E$2,'💸  Receitas'!$D:$D,E$3,'💸  Receitas'!$P:$P,"&gt;"&amp;0)),"")</f>
        <v>1225.2375</v>
      </c>
      <c r="F55" s="642">
        <f>IFERROR((SUMIFS('💸  Receitas'!$P:$P,'💸  Receitas'!$B:$B,$B55,'💸  Receitas'!$C:$C,F$2,'💸  Receitas'!$D:$D,F$3))/(COUNTIFS('💸  Receitas'!$B:$B,$B55,'💸  Receitas'!$C:$C,F$2,'💸  Receitas'!$D:$D,F$3,'💸  Receitas'!$P:$P,"&gt;"&amp;0)),"")</f>
        <v>619.45000000000005</v>
      </c>
      <c r="G55" s="642">
        <f>IFERROR((SUMIFS('💸  Receitas'!$P:$P,'💸  Receitas'!$B:$B,$B55,'💸  Receitas'!$C:$C,G$2,'💸  Receitas'!$D:$D,G$3))/(COUNTIFS('💸  Receitas'!$B:$B,$B55,'💸  Receitas'!$C:$C,G$2,'💸  Receitas'!$D:$D,G$3,'💸  Receitas'!$P:$P,"&gt;"&amp;0)),"")</f>
        <v>1258.175</v>
      </c>
      <c r="H55" s="642" t="str">
        <f>IFERROR((SUMIFS('💸  Receitas'!$P:$P,'💸  Receitas'!$B:$B,$B55,'💸  Receitas'!$C:$C,H$2,'💸  Receitas'!$D:$D,H$3))/(COUNTIFS('💸  Receitas'!$B:$B,$B55,'💸  Receitas'!$C:$C,H$2,'💸  Receitas'!$D:$D,H$3,'💸  Receitas'!$P:$P,"&gt;"&amp;0)),"")</f>
        <v/>
      </c>
      <c r="I55" s="642" t="str">
        <f>IFERROR((SUMIFS('💸  Receitas'!$P:$P,'💸  Receitas'!$B:$B,$B55,'💸  Receitas'!$C:$C,I$2,'💸  Receitas'!$D:$D,I$3))/(COUNTIFS('💸  Receitas'!$B:$B,$B55,'💸  Receitas'!$C:$C,I$2,'💸  Receitas'!$D:$D,I$3,'💸  Receitas'!$P:$P,"&gt;"&amp;0)),"")</f>
        <v/>
      </c>
      <c r="J55" s="642" t="str">
        <f>IFERROR((SUMIFS('💸  Receitas'!$P:$P,'💸  Receitas'!$B:$B,$B55,'💸  Receitas'!$C:$C,J$2,'💸  Receitas'!$D:$D,J$3))/(COUNTIFS('💸  Receitas'!$B:$B,$B55,'💸  Receitas'!$C:$C,J$2,'💸  Receitas'!$D:$D,J$3,'💸  Receitas'!$P:$P,"&gt;"&amp;0)),"")</f>
        <v/>
      </c>
      <c r="K55" s="642" t="str">
        <f>IFERROR((SUMIFS('💸  Receitas'!$P:$P,'💸  Receitas'!$B:$B,$B55,'💸  Receitas'!$C:$C,K$2,'💸  Receitas'!$D:$D,K$3))/(COUNTIFS('💸  Receitas'!$B:$B,$B55,'💸  Receitas'!$C:$C,K$2,'💸  Receitas'!$D:$D,K$3,'💸  Receitas'!$P:$P,"&gt;"&amp;0)),"")</f>
        <v/>
      </c>
      <c r="L55" s="642" t="str">
        <f>IFERROR((SUMIFS('💸  Receitas'!$P:$P,'💸  Receitas'!$B:$B,$B55,'💸  Receitas'!$C:$C,L$2,'💸  Receitas'!$D:$D,L$3))/(COUNTIFS('💸  Receitas'!$B:$B,$B55,'💸  Receitas'!$C:$C,L$2,'💸  Receitas'!$D:$D,L$3,'💸  Receitas'!$P:$P,"&gt;"&amp;0)),"")</f>
        <v/>
      </c>
      <c r="M55" s="642" t="str">
        <f>IFERROR((SUMIFS('💸  Receitas'!$P:$P,'💸  Receitas'!$B:$B,$B55,'💸  Receitas'!$C:$C,M$2,'💸  Receitas'!$D:$D,M$3))/(COUNTIFS('💸  Receitas'!$B:$B,$B55,'💸  Receitas'!$C:$C,M$2,'💸  Receitas'!$D:$D,M$3,'💸  Receitas'!$P:$P,"&gt;"&amp;0)),"")</f>
        <v/>
      </c>
      <c r="N55" s="642" t="str">
        <f>IFERROR((SUMIFS('💸  Receitas'!$P:$P,'💸  Receitas'!$B:$B,$B55,'💸  Receitas'!$C:$C,N$2,'💸  Receitas'!$D:$D,N$3))/(COUNTIFS('💸  Receitas'!$B:$B,$B55,'💸  Receitas'!$C:$C,N$2,'💸  Receitas'!$D:$D,N$3,'💸  Receitas'!$P:$P,"&gt;"&amp;0)),"")</f>
        <v/>
      </c>
      <c r="O55" s="642" t="str">
        <f>IFERROR((SUMIFS('💸  Receitas'!$P:$P,'💸  Receitas'!$B:$B,$B55,'💸  Receitas'!$C:$C,O$2,'💸  Receitas'!$D:$D,O$3))/(COUNTIFS('💸  Receitas'!$B:$B,$B55,'💸  Receitas'!$C:$C,O$2,'💸  Receitas'!$D:$D,O$3,'💸  Receitas'!$P:$P,"&gt;"&amp;0)),"")</f>
        <v/>
      </c>
    </row>
    <row r="56" spans="1:17" ht="15.75" customHeight="1">
      <c r="B56" s="641" t="s">
        <v>295</v>
      </c>
      <c r="C56" s="642">
        <f>IFERROR(AVERAGE(D56:O56),0)</f>
        <v>1486.4455</v>
      </c>
      <c r="D56" s="642">
        <f>IFERROR((SUMIFS('💸  Receitas'!$P:$P,'💸  Receitas'!$B:$B,$B56,'💸  Receitas'!$C:$C,D$2,'💸  Receitas'!$D:$D,D$3))/(COUNTIFS('💸  Receitas'!$B:$B,$B56,'💸  Receitas'!$C:$C,D$2,'💸  Receitas'!$D:$D,D$3,'💸  Receitas'!$P:$P,"&gt;"&amp;0)),"")</f>
        <v>2008.8820000000001</v>
      </c>
      <c r="E56" s="642">
        <f>IFERROR((SUMIFS('💸  Receitas'!$P:$P,'💸  Receitas'!$B:$B,$B56,'💸  Receitas'!$C:$C,E$2,'💸  Receitas'!$D:$D,E$3))/(COUNTIFS('💸  Receitas'!$B:$B,$B56,'💸  Receitas'!$C:$C,E$2,'💸  Receitas'!$D:$D,E$3,'💸  Receitas'!$P:$P,"&gt;"&amp;0)),"")</f>
        <v>1480.6000000000001</v>
      </c>
      <c r="F56" s="642">
        <f>IFERROR((SUMIFS('💸  Receitas'!$P:$P,'💸  Receitas'!$B:$B,$B56,'💸  Receitas'!$C:$C,F$2,'💸  Receitas'!$D:$D,F$3))/(COUNTIFS('💸  Receitas'!$B:$B,$B56,'💸  Receitas'!$C:$C,F$2,'💸  Receitas'!$D:$D,F$3,'💸  Receitas'!$P:$P,"&gt;"&amp;0)),"")</f>
        <v>1206.8</v>
      </c>
      <c r="G56" s="642">
        <f>IFERROR((SUMIFS('💸  Receitas'!$P:$P,'💸  Receitas'!$B:$B,$B56,'💸  Receitas'!$C:$C,G$2,'💸  Receitas'!$D:$D,G$3))/(COUNTIFS('💸  Receitas'!$B:$B,$B56,'💸  Receitas'!$C:$C,G$2,'💸  Receitas'!$D:$D,G$3,'💸  Receitas'!$P:$P,"&gt;"&amp;0)),"")</f>
        <v>1249.5</v>
      </c>
      <c r="H56" s="642" t="str">
        <f>IFERROR((SUMIFS('💸  Receitas'!$P:$P,'💸  Receitas'!$B:$B,$B56,'💸  Receitas'!$C:$C,H$2,'💸  Receitas'!$D:$D,H$3))/(COUNTIFS('💸  Receitas'!$B:$B,$B56,'💸  Receitas'!$C:$C,H$2,'💸  Receitas'!$D:$D,H$3,'💸  Receitas'!$P:$P,"&gt;"&amp;0)),"")</f>
        <v/>
      </c>
      <c r="I56" s="642" t="str">
        <f>IFERROR((SUMIFS('💸  Receitas'!$P:$P,'💸  Receitas'!$B:$B,$B56,'💸  Receitas'!$C:$C,I$2,'💸  Receitas'!$D:$D,I$3))/(COUNTIFS('💸  Receitas'!$B:$B,$B56,'💸  Receitas'!$C:$C,I$2,'💸  Receitas'!$D:$D,I$3,'💸  Receitas'!$P:$P,"&gt;"&amp;0)),"")</f>
        <v/>
      </c>
      <c r="J56" s="642" t="str">
        <f>IFERROR((SUMIFS('💸  Receitas'!$P:$P,'💸  Receitas'!$B:$B,$B56,'💸  Receitas'!$C:$C,J$2,'💸  Receitas'!$D:$D,J$3))/(COUNTIFS('💸  Receitas'!$B:$B,$B56,'💸  Receitas'!$C:$C,J$2,'💸  Receitas'!$D:$D,J$3,'💸  Receitas'!$P:$P,"&gt;"&amp;0)),"")</f>
        <v/>
      </c>
      <c r="K56" s="642" t="str">
        <f>IFERROR((SUMIFS('💸  Receitas'!$P:$P,'💸  Receitas'!$B:$B,$B56,'💸  Receitas'!$C:$C,K$2,'💸  Receitas'!$D:$D,K$3))/(COUNTIFS('💸  Receitas'!$B:$B,$B56,'💸  Receitas'!$C:$C,K$2,'💸  Receitas'!$D:$D,K$3,'💸  Receitas'!$P:$P,"&gt;"&amp;0)),"")</f>
        <v/>
      </c>
      <c r="L56" s="642" t="str">
        <f>IFERROR((SUMIFS('💸  Receitas'!$P:$P,'💸  Receitas'!$B:$B,$B56,'💸  Receitas'!$C:$C,L$2,'💸  Receitas'!$D:$D,L$3))/(COUNTIFS('💸  Receitas'!$B:$B,$B56,'💸  Receitas'!$C:$C,L$2,'💸  Receitas'!$D:$D,L$3,'💸  Receitas'!$P:$P,"&gt;"&amp;0)),"")</f>
        <v/>
      </c>
      <c r="M56" s="642" t="str">
        <f>IFERROR((SUMIFS('💸  Receitas'!$P:$P,'💸  Receitas'!$B:$B,$B56,'💸  Receitas'!$C:$C,M$2,'💸  Receitas'!$D:$D,M$3))/(COUNTIFS('💸  Receitas'!$B:$B,$B56,'💸  Receitas'!$C:$C,M$2,'💸  Receitas'!$D:$D,M$3,'💸  Receitas'!$P:$P,"&gt;"&amp;0)),"")</f>
        <v/>
      </c>
      <c r="N56" s="642" t="str">
        <f>IFERROR((SUMIFS('💸  Receitas'!$P:$P,'💸  Receitas'!$B:$B,$B56,'💸  Receitas'!$C:$C,N$2,'💸  Receitas'!$D:$D,N$3))/(COUNTIFS('💸  Receitas'!$B:$B,$B56,'💸  Receitas'!$C:$C,N$2,'💸  Receitas'!$D:$D,N$3,'💸  Receitas'!$P:$P,"&gt;"&amp;0)),"")</f>
        <v/>
      </c>
      <c r="O56" s="642" t="str">
        <f>IFERROR((SUMIFS('💸  Receitas'!$P:$P,'💸  Receitas'!$B:$B,$B56,'💸  Receitas'!$C:$C,O$2,'💸  Receitas'!$D:$D,O$3))/(COUNTIFS('💸  Receitas'!$B:$B,$B56,'💸  Receitas'!$C:$C,O$2,'💸  Receitas'!$D:$D,O$3,'💸  Receitas'!$P:$P,"&gt;"&amp;0)),"")</f>
        <v/>
      </c>
    </row>
    <row r="57" spans="1:17" ht="15.75" customHeight="1">
      <c r="B57" s="641" t="s">
        <v>296</v>
      </c>
      <c r="C57" s="642">
        <f>IFERROR(AVERAGE(D57:O57),0)</f>
        <v>1417.7131249999998</v>
      </c>
      <c r="D57" s="642">
        <f>IFERROR((SUMIFS('💸  Receitas'!$P:$P,'💸  Receitas'!$B:$B,$B57,'💸  Receitas'!$C:$C,D$2,'💸  Receitas'!$D:$D,D$3))/(COUNTIFS('💸  Receitas'!$B:$B,$B57,'💸  Receitas'!$C:$C,D$2,'💸  Receitas'!$D:$D,D$3,'💸  Receitas'!$P:$P,"&gt;"&amp;0)),"")</f>
        <v>2093.3449999999998</v>
      </c>
      <c r="E57" s="642">
        <f>IFERROR((SUMIFS('💸  Receitas'!$P:$P,'💸  Receitas'!$B:$B,$B57,'💸  Receitas'!$C:$C,E$2,'💸  Receitas'!$D:$D,E$3))/(COUNTIFS('💸  Receitas'!$B:$B,$B57,'💸  Receitas'!$C:$C,E$2,'💸  Receitas'!$D:$D,E$3,'💸  Receitas'!$P:$P,"&gt;"&amp;0)),"")</f>
        <v>1485.0625</v>
      </c>
      <c r="F57" s="642">
        <f>IFERROR((SUMIFS('💸  Receitas'!$P:$P,'💸  Receitas'!$B:$B,$B57,'💸  Receitas'!$C:$C,F$2,'💸  Receitas'!$D:$D,F$3))/(COUNTIFS('💸  Receitas'!$B:$B,$B57,'💸  Receitas'!$C:$C,F$2,'💸  Receitas'!$D:$D,F$3,'💸  Receitas'!$P:$P,"&gt;"&amp;0)),"")</f>
        <v>1183.9699999999998</v>
      </c>
      <c r="G57" s="642">
        <f>IFERROR((SUMIFS('💸  Receitas'!$P:$P,'💸  Receitas'!$B:$B,$B57,'💸  Receitas'!$C:$C,G$2,'💸  Receitas'!$D:$D,G$3))/(COUNTIFS('💸  Receitas'!$B:$B,$B57,'💸  Receitas'!$C:$C,G$2,'💸  Receitas'!$D:$D,G$3,'💸  Receitas'!$P:$P,"&gt;"&amp;0)),"")</f>
        <v>908.47499999999991</v>
      </c>
      <c r="H57" s="642" t="str">
        <f>IFERROR((SUMIFS('💸  Receitas'!$P:$P,'💸  Receitas'!$B:$B,$B57,'💸  Receitas'!$C:$C,H$2,'💸  Receitas'!$D:$D,H$3))/(COUNTIFS('💸  Receitas'!$B:$B,$B57,'💸  Receitas'!$C:$C,H$2,'💸  Receitas'!$D:$D,H$3,'💸  Receitas'!$P:$P,"&gt;"&amp;0)),"")</f>
        <v/>
      </c>
      <c r="I57" s="642" t="str">
        <f>IFERROR((SUMIFS('💸  Receitas'!$P:$P,'💸  Receitas'!$B:$B,$B57,'💸  Receitas'!$C:$C,I$2,'💸  Receitas'!$D:$D,I$3))/(COUNTIFS('💸  Receitas'!$B:$B,$B57,'💸  Receitas'!$C:$C,I$2,'💸  Receitas'!$D:$D,I$3,'💸  Receitas'!$P:$P,"&gt;"&amp;0)),"")</f>
        <v/>
      </c>
      <c r="J57" s="642" t="str">
        <f>IFERROR((SUMIFS('💸  Receitas'!$P:$P,'💸  Receitas'!$B:$B,$B57,'💸  Receitas'!$C:$C,J$2,'💸  Receitas'!$D:$D,J$3))/(COUNTIFS('💸  Receitas'!$B:$B,$B57,'💸  Receitas'!$C:$C,J$2,'💸  Receitas'!$D:$D,J$3,'💸  Receitas'!$P:$P,"&gt;"&amp;0)),"")</f>
        <v/>
      </c>
      <c r="K57" s="642" t="str">
        <f>IFERROR((SUMIFS('💸  Receitas'!$P:$P,'💸  Receitas'!$B:$B,$B57,'💸  Receitas'!$C:$C,K$2,'💸  Receitas'!$D:$D,K$3))/(COUNTIFS('💸  Receitas'!$B:$B,$B57,'💸  Receitas'!$C:$C,K$2,'💸  Receitas'!$D:$D,K$3,'💸  Receitas'!$P:$P,"&gt;"&amp;0)),"")</f>
        <v/>
      </c>
      <c r="L57" s="642" t="str">
        <f>IFERROR((SUMIFS('💸  Receitas'!$P:$P,'💸  Receitas'!$B:$B,$B57,'💸  Receitas'!$C:$C,L$2,'💸  Receitas'!$D:$D,L$3))/(COUNTIFS('💸  Receitas'!$B:$B,$B57,'💸  Receitas'!$C:$C,L$2,'💸  Receitas'!$D:$D,L$3,'💸  Receitas'!$P:$P,"&gt;"&amp;0)),"")</f>
        <v/>
      </c>
      <c r="M57" s="642" t="str">
        <f>IFERROR((SUMIFS('💸  Receitas'!$P:$P,'💸  Receitas'!$B:$B,$B57,'💸  Receitas'!$C:$C,M$2,'💸  Receitas'!$D:$D,M$3))/(COUNTIFS('💸  Receitas'!$B:$B,$B57,'💸  Receitas'!$C:$C,M$2,'💸  Receitas'!$D:$D,M$3,'💸  Receitas'!$P:$P,"&gt;"&amp;0)),"")</f>
        <v/>
      </c>
      <c r="N57" s="642" t="str">
        <f>IFERROR((SUMIFS('💸  Receitas'!$P:$P,'💸  Receitas'!$B:$B,$B57,'💸  Receitas'!$C:$C,N$2,'💸  Receitas'!$D:$D,N$3))/(COUNTIFS('💸  Receitas'!$B:$B,$B57,'💸  Receitas'!$C:$C,N$2,'💸  Receitas'!$D:$D,N$3,'💸  Receitas'!$P:$P,"&gt;"&amp;0)),"")</f>
        <v/>
      </c>
      <c r="O57" s="642" t="str">
        <f>IFERROR((SUMIFS('💸  Receitas'!$P:$P,'💸  Receitas'!$B:$B,$B57,'💸  Receitas'!$C:$C,O$2,'💸  Receitas'!$D:$D,O$3))/(COUNTIFS('💸  Receitas'!$B:$B,$B57,'💸  Receitas'!$C:$C,O$2,'💸  Receitas'!$D:$D,O$3,'💸  Receitas'!$P:$P,"&gt;"&amp;0)),"")</f>
        <v/>
      </c>
    </row>
    <row r="58" spans="1:17" ht="15.75" customHeight="1"/>
    <row r="59" spans="1:17" ht="15.75" customHeight="1"/>
    <row r="60" spans="1:17" ht="15.75" customHeight="1"/>
    <row r="61" spans="1:17" ht="15.75" customHeight="1"/>
    <row r="62" spans="1:17" ht="15.75" customHeight="1"/>
    <row r="63" spans="1:17" ht="15.75" customHeight="1">
      <c r="A63" s="109"/>
      <c r="P63" s="109"/>
      <c r="Q63" s="109"/>
    </row>
    <row r="64" spans="1:17" ht="15.75" customHeight="1"/>
    <row r="65" spans="2:15" ht="15.75" customHeight="1"/>
    <row r="66" spans="2:15" ht="15.75" customHeight="1"/>
    <row r="67" spans="2:15" ht="15.75" customHeight="1"/>
    <row r="68" spans="2:15" ht="15.75" customHeight="1"/>
    <row r="69" spans="2:15" ht="15.75" customHeight="1"/>
    <row r="70" spans="2:15" ht="15.75" customHeight="1"/>
    <row r="71" spans="2:15" ht="15.75" customHeight="1"/>
    <row r="72" spans="2:15" ht="15.75" customHeight="1"/>
    <row r="73" spans="2:15" ht="15.75" customHeight="1"/>
    <row r="74" spans="2:15" ht="15.75" customHeight="1"/>
    <row r="75" spans="2:15" ht="15.75" customHeight="1"/>
    <row r="76" spans="2:15" ht="15.75" customHeight="1"/>
    <row r="77" spans="2:15" ht="15.75" customHeight="1"/>
    <row r="78" spans="2:15" ht="15.75" customHeight="1"/>
    <row r="79" spans="2:15" ht="15.75" customHeight="1"/>
    <row r="80" spans="2:15" ht="15.75" customHeight="1">
      <c r="B80" s="110"/>
      <c r="C80" s="111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</row>
    <row r="81" spans="2:15" ht="15.75" customHeight="1">
      <c r="B81" s="100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</row>
    <row r="82" spans="2:15" ht="15.75" customHeight="1">
      <c r="B82" s="100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</row>
    <row r="83" spans="2:15" ht="15.75" customHeight="1">
      <c r="B83" s="10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</row>
    <row r="84" spans="2:15" ht="15.75" customHeight="1">
      <c r="B84" s="10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</row>
    <row r="85" spans="2:15" ht="15.75" customHeight="1">
      <c r="B85" s="10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</row>
    <row r="86" spans="2:15" ht="15.75" customHeight="1">
      <c r="B86" s="10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</row>
    <row r="87" spans="2:15" ht="15.75" customHeight="1">
      <c r="B87" s="10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</row>
    <row r="88" spans="2:15" ht="15.75" customHeight="1">
      <c r="B88" s="10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</row>
    <row r="89" spans="2:15" ht="15.75" customHeight="1">
      <c r="B89" s="10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</row>
    <row r="90" spans="2:15" ht="15.75" customHeight="1">
      <c r="B90" s="10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</row>
    <row r="91" spans="2:15" ht="15.75" customHeight="1">
      <c r="B91" s="10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</row>
    <row r="92" spans="2:15" ht="15.75" customHeight="1">
      <c r="B92" s="10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</row>
    <row r="93" spans="2:15" ht="15.75" customHeight="1">
      <c r="B93" s="10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</row>
    <row r="94" spans="2:15" ht="15.75" customHeight="1">
      <c r="B94" s="10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</row>
    <row r="95" spans="2:15" ht="15.75" customHeight="1">
      <c r="B95" s="10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</row>
    <row r="96" spans="2:15" ht="15.75" customHeight="1">
      <c r="B96" s="10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</row>
    <row r="97" spans="2:15" ht="15.75" customHeight="1">
      <c r="B97" s="10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</row>
    <row r="98" spans="2:15" ht="15.75" customHeight="1">
      <c r="B98" s="10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</row>
    <row r="99" spans="2:15" ht="15.75" customHeight="1">
      <c r="B99" s="10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</row>
    <row r="100" spans="2:15" ht="15.75" customHeight="1">
      <c r="B100" s="10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</row>
    <row r="101" spans="2:15" ht="15.75" customHeight="1">
      <c r="B101" s="10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</row>
    <row r="102" spans="2:15" ht="15.75" customHeight="1">
      <c r="B102" s="10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</row>
    <row r="103" spans="2:15" ht="15.75" customHeight="1">
      <c r="B103" s="10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</row>
    <row r="104" spans="2:15" ht="15.75" customHeight="1">
      <c r="B104" s="10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</row>
    <row r="105" spans="2:15" ht="15.75" customHeight="1">
      <c r="B105" s="10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</row>
    <row r="106" spans="2:15" ht="15.75" customHeight="1">
      <c r="B106" s="10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</row>
    <row r="107" spans="2:15" ht="15.75" customHeight="1">
      <c r="B107" s="10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</row>
    <row r="108" spans="2:15" ht="15.75" customHeight="1">
      <c r="B108" s="10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</row>
    <row r="109" spans="2:15" ht="15.75" customHeight="1">
      <c r="B109" s="10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</row>
    <row r="110" spans="2:15" ht="15.75" customHeight="1">
      <c r="B110" s="10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</row>
    <row r="111" spans="2:15" ht="15.75" customHeight="1">
      <c r="B111" s="10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</row>
    <row r="112" spans="2:15" ht="15.75" customHeight="1">
      <c r="B112" s="10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</row>
    <row r="113" spans="2:15" ht="15.75" customHeight="1">
      <c r="B113" s="10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</row>
    <row r="114" spans="2:15" ht="15.75" customHeight="1">
      <c r="B114" s="10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</row>
    <row r="115" spans="2:15" ht="15.75" customHeight="1">
      <c r="B115" s="10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</row>
    <row r="116" spans="2:15" ht="15.75" customHeight="1">
      <c r="B116" s="10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</row>
    <row r="117" spans="2:15" ht="15.75" customHeight="1">
      <c r="B117" s="10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</row>
    <row r="118" spans="2:15" ht="15.75" customHeight="1">
      <c r="B118" s="10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</row>
    <row r="119" spans="2:15" ht="15.75" customHeight="1">
      <c r="B119" s="10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</row>
    <row r="120" spans="2:15" ht="15.75" customHeight="1">
      <c r="B120" s="10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</row>
    <row r="121" spans="2:15" ht="15.75" customHeight="1">
      <c r="B121" s="10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</row>
    <row r="122" spans="2:15" ht="15.75" customHeight="1">
      <c r="B122" s="10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</row>
    <row r="123" spans="2:15" ht="15.75" customHeight="1">
      <c r="B123" s="10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</row>
    <row r="124" spans="2:15" ht="15.75" customHeight="1">
      <c r="B124" s="10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</row>
    <row r="125" spans="2:15" ht="15.75" customHeight="1">
      <c r="B125" s="10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</row>
    <row r="126" spans="2:15" ht="15.75" customHeight="1">
      <c r="B126" s="10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</row>
    <row r="127" spans="2:15" ht="15.75" customHeight="1">
      <c r="B127" s="10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</row>
    <row r="128" spans="2:15" ht="15.75" customHeight="1">
      <c r="B128" s="10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</row>
    <row r="129" spans="2:15" ht="15.75" customHeight="1">
      <c r="B129" s="10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</row>
    <row r="130" spans="2:15" ht="15.75" customHeight="1">
      <c r="B130" s="10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</row>
    <row r="131" spans="2:15" ht="15.75" customHeight="1">
      <c r="B131" s="10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</row>
    <row r="132" spans="2:15" ht="15.75" customHeight="1">
      <c r="B132" s="10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</row>
    <row r="133" spans="2:15" ht="15.75" customHeight="1">
      <c r="B133" s="10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</row>
    <row r="134" spans="2:15" ht="15.75" customHeight="1">
      <c r="B134" s="10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</row>
    <row r="135" spans="2:15" ht="15.75" customHeight="1">
      <c r="B135" s="10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</row>
    <row r="136" spans="2:15" ht="15.75" customHeight="1">
      <c r="B136" s="10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</row>
    <row r="137" spans="2:15" ht="15.75" customHeight="1">
      <c r="B137" s="10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</row>
    <row r="138" spans="2:15" ht="15.75" customHeight="1">
      <c r="B138" s="10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</row>
    <row r="139" spans="2:15" ht="15.75" customHeight="1">
      <c r="B139" s="10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</row>
    <row r="140" spans="2:15" ht="15.75" customHeight="1">
      <c r="B140" s="10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</row>
    <row r="141" spans="2:15" ht="15.75" customHeight="1">
      <c r="B141" s="10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</row>
    <row r="142" spans="2:15" ht="15.75" customHeight="1">
      <c r="B142" s="10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</row>
    <row r="143" spans="2:15" ht="15.75" customHeight="1">
      <c r="B143" s="10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</row>
    <row r="144" spans="2:15" ht="15.75" customHeight="1">
      <c r="B144" s="10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</row>
    <row r="145" spans="2:15" ht="15.75" customHeight="1">
      <c r="B145" s="10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</row>
    <row r="146" spans="2:15" ht="15.75" customHeight="1">
      <c r="B146" s="10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</row>
    <row r="147" spans="2:15" ht="15.75" customHeight="1">
      <c r="B147" s="10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</row>
    <row r="148" spans="2:15" ht="15.75" customHeight="1">
      <c r="B148" s="10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</row>
    <row r="149" spans="2:15" ht="15.75" customHeight="1">
      <c r="B149" s="10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</row>
    <row r="150" spans="2:15" ht="15.75" customHeight="1">
      <c r="B150" s="10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</row>
    <row r="151" spans="2:15" ht="15.75" customHeight="1">
      <c r="B151" s="10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</row>
    <row r="152" spans="2:15" ht="15.75" customHeight="1">
      <c r="B152" s="10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</row>
    <row r="153" spans="2:15" ht="15.75" customHeight="1">
      <c r="B153" s="10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</row>
    <row r="154" spans="2:15" ht="15.75" customHeight="1">
      <c r="B154" s="10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</row>
    <row r="155" spans="2:15" ht="15.75" customHeight="1">
      <c r="B155" s="10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</row>
    <row r="156" spans="2:15" ht="15.75" customHeight="1">
      <c r="B156" s="10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</row>
    <row r="157" spans="2:15" ht="15.75" customHeight="1">
      <c r="B157" s="10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</row>
    <row r="158" spans="2:15" ht="15.75" customHeight="1">
      <c r="B158" s="10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</row>
    <row r="159" spans="2:15" ht="15.75" customHeight="1">
      <c r="B159" s="10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</row>
    <row r="160" spans="2:15" ht="15.75" customHeight="1">
      <c r="B160" s="10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</row>
    <row r="161" spans="2:15" ht="15.75" customHeight="1">
      <c r="B161" s="10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</row>
    <row r="162" spans="2:15" ht="15.75" customHeight="1">
      <c r="B162" s="10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</row>
    <row r="163" spans="2:15" ht="15.75" customHeight="1">
      <c r="B163" s="10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</row>
    <row r="164" spans="2:15" ht="15.75" customHeight="1">
      <c r="B164" s="10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</row>
    <row r="165" spans="2:15" ht="15.75" customHeight="1">
      <c r="B165" s="10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</row>
    <row r="166" spans="2:15" ht="15.75" customHeight="1">
      <c r="B166" s="10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</row>
    <row r="167" spans="2:15" ht="15.75" customHeight="1">
      <c r="B167" s="10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</row>
    <row r="168" spans="2:15" ht="15.75" customHeight="1">
      <c r="B168" s="10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</row>
    <row r="169" spans="2:15" ht="15.75" customHeight="1">
      <c r="B169" s="10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</row>
    <row r="170" spans="2:15" ht="15.75" customHeight="1">
      <c r="B170" s="10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</row>
    <row r="171" spans="2:15" ht="15.75" customHeight="1">
      <c r="B171" s="10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</row>
    <row r="172" spans="2:15" ht="15.75" customHeight="1">
      <c r="B172" s="10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</row>
    <row r="173" spans="2:15" ht="15.75" customHeight="1">
      <c r="B173" s="10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</row>
    <row r="174" spans="2:15" ht="15.75" customHeight="1">
      <c r="B174" s="10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</row>
    <row r="175" spans="2:15" ht="15.75" customHeight="1">
      <c r="B175" s="10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</row>
    <row r="176" spans="2:15" ht="15.75" customHeight="1">
      <c r="B176" s="10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</row>
    <row r="177" spans="2:15" ht="15.75" customHeight="1">
      <c r="B177" s="10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</row>
    <row r="178" spans="2:15" ht="15.75" customHeight="1">
      <c r="B178" s="10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</row>
    <row r="179" spans="2:15" ht="15.75" customHeight="1">
      <c r="B179" s="10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</row>
    <row r="180" spans="2:15" ht="15.75" customHeight="1">
      <c r="B180" s="10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</row>
    <row r="181" spans="2:15" ht="15.75" customHeight="1">
      <c r="B181" s="10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</row>
    <row r="182" spans="2:15" ht="15.75" customHeight="1">
      <c r="B182" s="10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</row>
    <row r="183" spans="2:15" ht="15.75" customHeight="1">
      <c r="B183" s="10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</row>
    <row r="184" spans="2:15" ht="15.75" customHeight="1">
      <c r="B184" s="10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</row>
    <row r="185" spans="2:15" ht="15.75" customHeight="1">
      <c r="B185" s="10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</row>
    <row r="186" spans="2:15" ht="15.75" customHeight="1">
      <c r="B186" s="10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</row>
    <row r="187" spans="2:15" ht="15.75" customHeight="1">
      <c r="B187" s="10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</row>
    <row r="188" spans="2:15" ht="15.75" customHeight="1">
      <c r="B188" s="10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</row>
    <row r="189" spans="2:15" ht="15.75" customHeight="1">
      <c r="B189" s="10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</row>
    <row r="190" spans="2:15" ht="15.75" customHeight="1">
      <c r="B190" s="10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</row>
    <row r="191" spans="2:15" ht="15.75" customHeight="1">
      <c r="B191" s="10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</row>
    <row r="192" spans="2:15" ht="15.75" customHeight="1">
      <c r="B192" s="10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</row>
    <row r="193" spans="2:15" ht="15.75" customHeight="1">
      <c r="B193" s="10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</row>
    <row r="194" spans="2:15" ht="15.75" customHeight="1">
      <c r="B194" s="10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</row>
    <row r="195" spans="2:15" ht="15.75" customHeight="1">
      <c r="B195" s="10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</row>
    <row r="196" spans="2:15" ht="15.75" customHeight="1">
      <c r="B196" s="10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2:15" ht="15.75" customHeight="1">
      <c r="B197" s="10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2:15" ht="15.75" customHeight="1">
      <c r="B198" s="10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2:15" ht="15.75" customHeight="1">
      <c r="B199" s="10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2:15" ht="15.75" customHeight="1">
      <c r="B200" s="10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2:15" ht="15.75" customHeight="1">
      <c r="B201" s="10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2:15" ht="15.75" customHeight="1">
      <c r="B202" s="10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2:15" ht="15.75" customHeight="1">
      <c r="B203" s="10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2:15" ht="15.75" customHeight="1">
      <c r="B204" s="10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2:15" ht="15.75" customHeight="1">
      <c r="B205" s="10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</row>
    <row r="206" spans="2:15" ht="15.75" customHeight="1">
      <c r="B206" s="10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</row>
    <row r="207" spans="2:15" ht="15.75" customHeight="1">
      <c r="B207" s="10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</row>
    <row r="208" spans="2:15" ht="15.75" customHeight="1">
      <c r="B208" s="10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</row>
    <row r="209" spans="2:15" ht="15.75" customHeight="1">
      <c r="B209" s="10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</row>
    <row r="210" spans="2:15" ht="15.75" customHeight="1">
      <c r="B210" s="10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</row>
    <row r="211" spans="2:15" ht="15.75" customHeight="1">
      <c r="B211" s="10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</row>
    <row r="212" spans="2:15" ht="15.75" customHeight="1">
      <c r="B212" s="10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</row>
    <row r="213" spans="2:15" ht="15.75" customHeight="1">
      <c r="B213" s="10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</row>
    <row r="214" spans="2:15" ht="15.75" customHeight="1">
      <c r="B214" s="10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</row>
    <row r="215" spans="2:15" ht="15.75" customHeight="1">
      <c r="B215" s="10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</row>
    <row r="216" spans="2:15" ht="15.75" customHeight="1">
      <c r="B216" s="10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</row>
    <row r="217" spans="2:15" ht="15.75" customHeight="1">
      <c r="B217" s="10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</row>
    <row r="218" spans="2:15" ht="15.75" customHeight="1">
      <c r="B218" s="10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</row>
    <row r="219" spans="2:15" ht="15.75" customHeight="1">
      <c r="B219" s="10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</row>
    <row r="220" spans="2:15" ht="15.75" customHeight="1">
      <c r="B220" s="10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</row>
    <row r="221" spans="2:15" ht="15.75" customHeight="1">
      <c r="B221" s="10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</row>
    <row r="222" spans="2:15" ht="15.75" customHeight="1">
      <c r="B222" s="10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</row>
    <row r="223" spans="2:15" ht="15.75" customHeight="1">
      <c r="B223" s="10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</row>
    <row r="224" spans="2:15" ht="15.75" customHeight="1">
      <c r="B224" s="10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</row>
    <row r="225" spans="2:15" ht="15.75" customHeight="1">
      <c r="B225" s="10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</row>
    <row r="226" spans="2:15" ht="15.75" customHeight="1">
      <c r="B226" s="10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</row>
    <row r="227" spans="2:15" ht="15.75" customHeight="1">
      <c r="B227" s="10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</row>
    <row r="228" spans="2:15" ht="15.75" customHeight="1">
      <c r="B228" s="10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</row>
    <row r="229" spans="2:15" ht="15.75" customHeight="1">
      <c r="B229" s="10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</row>
    <row r="230" spans="2:15" ht="15.75" customHeight="1">
      <c r="B230" s="10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</row>
    <row r="231" spans="2:15" ht="15.75" customHeight="1">
      <c r="B231" s="10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</row>
    <row r="232" spans="2:15" ht="15.75" customHeight="1">
      <c r="B232" s="10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</row>
    <row r="233" spans="2:15" ht="15.75" customHeight="1">
      <c r="B233" s="10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</row>
    <row r="234" spans="2:15" ht="15.75" customHeight="1">
      <c r="B234" s="10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</row>
    <row r="235" spans="2:15" ht="15.75" customHeight="1">
      <c r="B235" s="10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</row>
    <row r="236" spans="2:15" ht="15.75" customHeight="1">
      <c r="B236" s="10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</row>
    <row r="237" spans="2:15" ht="15.75" customHeight="1">
      <c r="B237" s="10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</row>
    <row r="238" spans="2:15" ht="15.75" customHeight="1">
      <c r="B238" s="10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</row>
    <row r="239" spans="2:15" ht="15.75" customHeight="1">
      <c r="B239" s="10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</row>
    <row r="240" spans="2:15" ht="15.75" customHeight="1">
      <c r="B240" s="10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</row>
    <row r="241" spans="2:15" ht="15.75" customHeight="1">
      <c r="B241" s="10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</row>
    <row r="242" spans="2:15" ht="15.75" customHeight="1">
      <c r="B242" s="10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</row>
    <row r="243" spans="2:15" ht="15.75" customHeight="1">
      <c r="B243" s="10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</row>
    <row r="244" spans="2:15" ht="15.75" customHeight="1">
      <c r="B244" s="10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</row>
    <row r="245" spans="2:15" ht="15.75" customHeight="1">
      <c r="B245" s="10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</row>
    <row r="246" spans="2:15" ht="15.75" customHeight="1">
      <c r="B246" s="10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</row>
    <row r="247" spans="2:15" ht="15.75" customHeight="1">
      <c r="B247" s="10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</row>
    <row r="248" spans="2:15" ht="15.75" customHeight="1">
      <c r="B248" s="10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</row>
    <row r="249" spans="2:15" ht="15.75" customHeight="1">
      <c r="B249" s="10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</row>
    <row r="250" spans="2:15" ht="15.75" customHeight="1">
      <c r="B250" s="10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</row>
    <row r="251" spans="2:15" ht="15.75" customHeight="1">
      <c r="B251" s="10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</row>
    <row r="252" spans="2:15" ht="15.75" customHeight="1">
      <c r="B252" s="10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</row>
    <row r="253" spans="2:15" ht="15.75" customHeight="1">
      <c r="B253" s="10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</row>
    <row r="254" spans="2:15" ht="15.75" customHeight="1">
      <c r="B254" s="10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</row>
    <row r="255" spans="2:15" ht="15.75" customHeight="1">
      <c r="B255" s="10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</row>
    <row r="256" spans="2:15" ht="15.75" customHeight="1">
      <c r="B256" s="10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</row>
    <row r="257" spans="2:15" ht="15.75" customHeight="1">
      <c r="B257" s="10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</row>
    <row r="258" spans="2:15" ht="15.75" customHeight="1"/>
    <row r="259" spans="2:15" ht="15.75" customHeight="1"/>
    <row r="260" spans="2:15" ht="15.75" customHeight="1"/>
    <row r="261" spans="2:15" ht="15.75" customHeight="1"/>
    <row r="262" spans="2:15" ht="15.75" customHeight="1"/>
    <row r="263" spans="2:15" ht="15.75" customHeight="1"/>
    <row r="264" spans="2:15" ht="15.75" customHeight="1"/>
    <row r="265" spans="2:15" ht="15.75" customHeight="1"/>
    <row r="266" spans="2:15" ht="15.75" customHeight="1"/>
    <row r="267" spans="2:15" ht="15.75" customHeight="1"/>
    <row r="268" spans="2:15" ht="15.75" customHeight="1"/>
    <row r="269" spans="2:15" ht="15.75" customHeight="1"/>
    <row r="270" spans="2:15" ht="15.75" customHeight="1"/>
    <row r="271" spans="2:15" ht="15.75" customHeight="1"/>
    <row r="272" spans="2:1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">
    <mergeCell ref="B2:C2"/>
  </mergeCells>
  <conditionalFormatting sqref="C32">
    <cfRule type="cellIs" dxfId="22" priority="1" operator="lessThan">
      <formula>0</formula>
    </cfRule>
  </conditionalFormatting>
  <conditionalFormatting sqref="C36:O36">
    <cfRule type="cellIs" dxfId="21" priority="4" operator="greaterThan">
      <formula>0.35</formula>
    </cfRule>
  </conditionalFormatting>
  <conditionalFormatting sqref="D7:O7">
    <cfRule type="cellIs" dxfId="20" priority="2" operator="greaterThan">
      <formula>1</formula>
    </cfRule>
  </conditionalFormatting>
  <conditionalFormatting sqref="D8:O8">
    <cfRule type="cellIs" dxfId="19" priority="3" operator="lessThan">
      <formula>0</formula>
    </cfRule>
  </conditionalFormatting>
  <conditionalFormatting sqref="D37:O37">
    <cfRule type="cellIs" dxfId="18" priority="5" operator="lessThan">
      <formula>2.85</formula>
    </cfRule>
  </conditionalFormatting>
  <conditionalFormatting sqref="P11:P30">
    <cfRule type="cellIs" dxfId="17" priority="17" operator="greaterThan">
      <formula>0</formula>
    </cfRule>
  </conditionalFormatting>
  <conditionalFormatting sqref="P11:Q30 D32:O33">
    <cfRule type="cellIs" dxfId="16" priority="14" operator="lessThan">
      <formula>0</formula>
    </cfRule>
  </conditionalFormatting>
  <conditionalFormatting sqref="Q11:Q31">
    <cfRule type="cellIs" dxfId="15" priority="16" operator="greaterThan">
      <formula>0</formula>
    </cfRule>
  </conditionalFormatting>
  <dataValidations disablePrompts="1"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FF"/>
    <outlinePr summaryBelow="0" summaryRight="0"/>
  </sheetPr>
  <dimension ref="A1:R100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14" sqref="D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0.796875" customWidth="1"/>
    <col min="9" max="9" width="12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10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2:15" ht="15.6">
      <c r="B2" s="100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</row>
    <row r="3" spans="2:15" ht="15.6">
      <c r="B3" s="100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</row>
    <row r="4" spans="2:15" ht="15.6">
      <c r="B4" s="754"/>
      <c r="C4" s="737"/>
      <c r="D4" s="114">
        <f t="shared" ref="D4:O4" si="0">$C$5</f>
        <v>2026</v>
      </c>
      <c r="E4" s="114">
        <f t="shared" si="0"/>
        <v>2026</v>
      </c>
      <c r="F4" s="114">
        <f t="shared" si="0"/>
        <v>2026</v>
      </c>
      <c r="G4" s="114">
        <f t="shared" si="0"/>
        <v>2026</v>
      </c>
      <c r="H4" s="114">
        <f t="shared" si="0"/>
        <v>2026</v>
      </c>
      <c r="I4" s="114">
        <f t="shared" si="0"/>
        <v>2026</v>
      </c>
      <c r="J4" s="114">
        <f t="shared" si="0"/>
        <v>2026</v>
      </c>
      <c r="K4" s="114">
        <f t="shared" si="0"/>
        <v>2026</v>
      </c>
      <c r="L4" s="114">
        <f t="shared" si="0"/>
        <v>2026</v>
      </c>
      <c r="M4" s="114">
        <f t="shared" si="0"/>
        <v>2026</v>
      </c>
      <c r="N4" s="114">
        <f t="shared" si="0"/>
        <v>2026</v>
      </c>
      <c r="O4" s="115">
        <f t="shared" si="0"/>
        <v>2026</v>
      </c>
    </row>
    <row r="5" spans="2:15" ht="15.6">
      <c r="B5" s="328" t="s">
        <v>297</v>
      </c>
      <c r="C5" s="328">
        <f>'📈Det. Resultados'!C3</f>
        <v>2026</v>
      </c>
      <c r="D5" s="101" t="s">
        <v>264</v>
      </c>
      <c r="E5" s="101" t="s">
        <v>265</v>
      </c>
      <c r="F5" s="101" t="s">
        <v>266</v>
      </c>
      <c r="G5" s="101" t="s">
        <v>267</v>
      </c>
      <c r="H5" s="101" t="s">
        <v>268</v>
      </c>
      <c r="I5" s="101" t="s">
        <v>269</v>
      </c>
      <c r="J5" s="101" t="s">
        <v>270</v>
      </c>
      <c r="K5" s="101" t="s">
        <v>271</v>
      </c>
      <c r="L5" s="101" t="s">
        <v>272</v>
      </c>
      <c r="M5" s="101" t="s">
        <v>273</v>
      </c>
      <c r="N5" s="101" t="s">
        <v>274</v>
      </c>
      <c r="O5" s="116" t="s">
        <v>275</v>
      </c>
    </row>
    <row r="6" spans="2:15" ht="15.6">
      <c r="B6" s="117" t="s">
        <v>298</v>
      </c>
      <c r="C6" s="118">
        <f>SUMIFS('🏭 DRE'!$D6:$R6,'🏭 DRE'!$D$4:$R$4,$C$5)</f>
        <v>128597.13000000002</v>
      </c>
      <c r="D6" s="119">
        <f t="shared" ref="D6:O6" si="1">D7</f>
        <v>60202.05000000001</v>
      </c>
      <c r="E6" s="119">
        <f t="shared" si="1"/>
        <v>31055.700000000004</v>
      </c>
      <c r="F6" s="119">
        <f t="shared" si="1"/>
        <v>25780.930000000008</v>
      </c>
      <c r="G6" s="119">
        <f t="shared" si="1"/>
        <v>11558.45</v>
      </c>
      <c r="H6" s="119">
        <f t="shared" si="1"/>
        <v>0</v>
      </c>
      <c r="I6" s="119">
        <f t="shared" si="1"/>
        <v>0</v>
      </c>
      <c r="J6" s="119">
        <f t="shared" si="1"/>
        <v>0</v>
      </c>
      <c r="K6" s="119">
        <f t="shared" si="1"/>
        <v>0</v>
      </c>
      <c r="L6" s="119">
        <f t="shared" si="1"/>
        <v>0</v>
      </c>
      <c r="M6" s="119">
        <f t="shared" si="1"/>
        <v>0</v>
      </c>
      <c r="N6" s="119">
        <f t="shared" si="1"/>
        <v>0</v>
      </c>
      <c r="O6" s="120">
        <f t="shared" si="1"/>
        <v>0</v>
      </c>
    </row>
    <row r="7" spans="2:15" ht="15.6">
      <c r="B7" s="329" t="s">
        <v>299</v>
      </c>
      <c r="C7" s="330">
        <f>SUMIFS('🏭 DRE'!$D7:$R7,'🏭 DRE'!$D$4:$R$4,$C$5)</f>
        <v>128597.13000000002</v>
      </c>
      <c r="D7" s="331">
        <f>SUMIFS('💸  Receitas'!$P$6:$P$680,'💸  Receitas'!$C$6:$C$680,D$4,'💸  Receitas'!$D$6:$D$680,D5)</f>
        <v>60202.05000000001</v>
      </c>
      <c r="E7" s="331">
        <f>SUMIFS('💸  Receitas'!$P$6:$P$680,'💸  Receitas'!$C$6:$C$680,E$4,'💸  Receitas'!$D$6:$D$680,E5)</f>
        <v>31055.700000000004</v>
      </c>
      <c r="F7" s="331">
        <f>SUMIFS('💸  Receitas'!$P$6:$P$680,'💸  Receitas'!$C$6:$C$680,F$4,'💸  Receitas'!$D$6:$D$680,F5)</f>
        <v>25780.930000000008</v>
      </c>
      <c r="G7" s="331">
        <f>SUMIFS('💸  Receitas'!$P$6:$P$680,'💸  Receitas'!$C$6:$C$680,G$4,'💸  Receitas'!$D$6:$D$680,G5)</f>
        <v>11558.45</v>
      </c>
      <c r="H7" s="331">
        <f>SUMIFS('💸  Receitas'!$P$6:$P$680,'💸  Receitas'!$C$6:$C$680,H$4,'💸  Receitas'!$D$6:$D$680,H5)</f>
        <v>0</v>
      </c>
      <c r="I7" s="331">
        <f>SUMIFS('💸  Receitas'!$P$6:$P$680,'💸  Receitas'!$C$6:$C$680,I$4,'💸  Receitas'!$D$6:$D$680,I5)</f>
        <v>0</v>
      </c>
      <c r="J7" s="331">
        <f>SUMIFS('💸  Receitas'!$P$6:$P$20000,'💸  Receitas'!$C$6:$C$20000,J$4,'💸  Receitas'!$D$6:$D$20000,J5)</f>
        <v>0</v>
      </c>
      <c r="K7" s="331">
        <f>SUMIFS('💸  Receitas'!$P$6:$P$20000,'💸  Receitas'!$C$6:$C$20000,K$4,'💸  Receitas'!$D$6:$D$20000,K5)</f>
        <v>0</v>
      </c>
      <c r="L7" s="331">
        <f>SUMIFS('💸  Receitas'!$P$6:$P$20000,'💸  Receitas'!$C$6:$C$20000,L$4,'💸  Receitas'!$D$6:$D$20000,L5)</f>
        <v>0</v>
      </c>
      <c r="M7" s="331">
        <f>SUMIFS('💸  Receitas'!$P$6:$P$20000,'💸  Receitas'!$C$6:$C$20000,M$4,'💸  Receitas'!$D$6:$D$20000,M5)</f>
        <v>0</v>
      </c>
      <c r="N7" s="331">
        <f>SUMIFS('💸  Receitas'!$P$6:$P$20000,'💸  Receitas'!$C$6:$C$20000,N$4,'💸  Receitas'!$D$6:$D$20000,N5)</f>
        <v>0</v>
      </c>
      <c r="O7" s="331">
        <f>SUMIFS('💸  Receitas'!$P$6:$P$20000,'💸  Receitas'!$C$6:$C$20000,O$4,'💸  Receitas'!$D$6:$D$20000,O5)</f>
        <v>0</v>
      </c>
    </row>
    <row r="8" spans="2:15" ht="18">
      <c r="B8" s="537" t="s">
        <v>300</v>
      </c>
      <c r="C8" s="538">
        <f>SUMIFS('🏭 DRE'!$D8:$R8,'🏭 DRE'!$D$4:$R$4,$C$5)</f>
        <v>-11094.616728000015</v>
      </c>
      <c r="D8" s="539">
        <f t="shared" ref="D8:O8" si="2">D9+D10+D11</f>
        <v>-4094.7764200000061</v>
      </c>
      <c r="E8" s="539">
        <f t="shared" si="2"/>
        <v>-3259.7525700000042</v>
      </c>
      <c r="F8" s="539">
        <f t="shared" si="2"/>
        <v>-1941.8673930000045</v>
      </c>
      <c r="G8" s="539">
        <f t="shared" si="2"/>
        <v>-1798.220345000002</v>
      </c>
      <c r="H8" s="539">
        <f t="shared" si="2"/>
        <v>0</v>
      </c>
      <c r="I8" s="539">
        <f t="shared" si="2"/>
        <v>0</v>
      </c>
      <c r="J8" s="539">
        <f t="shared" si="2"/>
        <v>0</v>
      </c>
      <c r="K8" s="539">
        <f t="shared" si="2"/>
        <v>0</v>
      </c>
      <c r="L8" s="539">
        <f t="shared" si="2"/>
        <v>0</v>
      </c>
      <c r="M8" s="539">
        <f t="shared" si="2"/>
        <v>0</v>
      </c>
      <c r="N8" s="539">
        <f t="shared" si="2"/>
        <v>0</v>
      </c>
      <c r="O8" s="540">
        <f t="shared" si="2"/>
        <v>0</v>
      </c>
    </row>
    <row r="9" spans="2:15" ht="15.6">
      <c r="B9" s="332" t="s">
        <v>680</v>
      </c>
      <c r="C9" s="665">
        <f>SUMIFS('🏭 DRE'!$D9:$R9,'🏭 DRE'!$D$4:$R$4,$C$5)</f>
        <v>-8453.2799999999988</v>
      </c>
      <c r="D9" s="666">
        <f>-'📈Det. Resultados'!D17</f>
        <v>-2144.23</v>
      </c>
      <c r="E9" s="666">
        <f>-'📈Det. Resultados'!E17</f>
        <v>-2946.09</v>
      </c>
      <c r="F9" s="666">
        <f>-'📈Det. Resultados'!F17</f>
        <v>-1681.48</v>
      </c>
      <c r="G9" s="666">
        <f>-'📈Det. Resultados'!G17</f>
        <v>-1681.48</v>
      </c>
      <c r="H9" s="666">
        <f>-'📈Det. Resultados'!H17</f>
        <v>0</v>
      </c>
      <c r="I9" s="666">
        <f>-'📈Det. Resultados'!I17</f>
        <v>0</v>
      </c>
      <c r="J9" s="666">
        <f>-'📈Det. Resultados'!J17</f>
        <v>0</v>
      </c>
      <c r="K9" s="666">
        <f>-'📈Det. Resultados'!K17</f>
        <v>0</v>
      </c>
      <c r="L9" s="666">
        <f>-'📈Det. Resultados'!L17</f>
        <v>0</v>
      </c>
      <c r="M9" s="666">
        <f>-'📈Det. Resultados'!M17</f>
        <v>0</v>
      </c>
      <c r="N9" s="666">
        <f>-'📈Det. Resultados'!N17</f>
        <v>0</v>
      </c>
      <c r="O9" s="667">
        <f>-'📈Det. Resultados'!O17</f>
        <v>0</v>
      </c>
    </row>
    <row r="10" spans="2:15" ht="15.6">
      <c r="B10" s="541" t="s">
        <v>301</v>
      </c>
      <c r="C10" s="542">
        <f>SUMIFS('🏭 DRE'!$D10:$R10,'🏭 DRE'!$D$4:$R$4,$C$5)</f>
        <v>-2641.3367280000166</v>
      </c>
      <c r="D10" s="543">
        <f>-(D7-'📈Det. Resultados'!D6)</f>
        <v>-1950.546420000006</v>
      </c>
      <c r="E10" s="543">
        <f>-(E7-'📈Det. Resultados'!E6)</f>
        <v>-313.66257000000405</v>
      </c>
      <c r="F10" s="543">
        <f>-(F7-'📈Det. Resultados'!F6)</f>
        <v>-260.38739300000452</v>
      </c>
      <c r="G10" s="543">
        <f>-(G7-'📈Det. Resultados'!G6)</f>
        <v>-116.74034500000198</v>
      </c>
      <c r="H10" s="543">
        <f>-(H7-'📈Det. Resultados'!H6)</f>
        <v>0</v>
      </c>
      <c r="I10" s="543">
        <f>-(I7-'📈Det. Resultados'!I6)</f>
        <v>0</v>
      </c>
      <c r="J10" s="543">
        <f>-(J7-'📈Det. Resultados'!J6)</f>
        <v>0</v>
      </c>
      <c r="K10" s="543">
        <f>-(K7-'📈Det. Resultados'!K6)</f>
        <v>0</v>
      </c>
      <c r="L10" s="543">
        <f>-(L7-'📈Det. Resultados'!L6)</f>
        <v>0</v>
      </c>
      <c r="M10" s="543">
        <f>-(M7-'📈Det. Resultados'!M6)</f>
        <v>0</v>
      </c>
      <c r="N10" s="543">
        <f>-(N7-'📈Det. Resultados'!N6)</f>
        <v>0</v>
      </c>
      <c r="O10" s="544">
        <f>-(O7-'📈Det. Resultados'!O6)</f>
        <v>0</v>
      </c>
    </row>
    <row r="11" spans="2:15" ht="15.6">
      <c r="B11" s="329" t="s">
        <v>302</v>
      </c>
      <c r="C11" s="333">
        <f>SUMIFS('🏭 DRE'!$D11:$R11,'🏭 DRE'!$D$4:$R$4,$C$5)</f>
        <v>0</v>
      </c>
      <c r="D11" s="121">
        <v>0</v>
      </c>
      <c r="E11" s="121">
        <v>0</v>
      </c>
      <c r="F11" s="121">
        <v>0</v>
      </c>
      <c r="G11" s="121">
        <v>0</v>
      </c>
      <c r="H11" s="121">
        <v>0</v>
      </c>
      <c r="I11" s="121">
        <v>0</v>
      </c>
      <c r="J11" s="121">
        <v>0</v>
      </c>
      <c r="K11" s="121">
        <v>0</v>
      </c>
      <c r="L11" s="121">
        <v>0</v>
      </c>
      <c r="M11" s="121">
        <v>0</v>
      </c>
      <c r="N11" s="121">
        <v>0</v>
      </c>
      <c r="O11" s="334">
        <v>0</v>
      </c>
    </row>
    <row r="12" spans="2:15" ht="15.6">
      <c r="B12" s="508" t="s">
        <v>303</v>
      </c>
      <c r="C12" s="509">
        <f>SUMIFS('🏭 DRE'!$D12:$R12,'🏭 DRE'!$D$4:$R$4,$C$5)</f>
        <v>117502.51327200001</v>
      </c>
      <c r="D12" s="510">
        <f t="shared" ref="D12:O12" si="3">D7+D8</f>
        <v>56107.273580000001</v>
      </c>
      <c r="E12" s="510">
        <f t="shared" si="3"/>
        <v>27795.94743</v>
      </c>
      <c r="F12" s="510">
        <f t="shared" si="3"/>
        <v>23839.062607000003</v>
      </c>
      <c r="G12" s="510">
        <f t="shared" si="3"/>
        <v>9760.2296549999992</v>
      </c>
      <c r="H12" s="510">
        <f t="shared" si="3"/>
        <v>0</v>
      </c>
      <c r="I12" s="510">
        <f t="shared" si="3"/>
        <v>0</v>
      </c>
      <c r="J12" s="510">
        <f t="shared" si="3"/>
        <v>0</v>
      </c>
      <c r="K12" s="510">
        <f t="shared" si="3"/>
        <v>0</v>
      </c>
      <c r="L12" s="510">
        <f t="shared" si="3"/>
        <v>0</v>
      </c>
      <c r="M12" s="510">
        <f t="shared" si="3"/>
        <v>0</v>
      </c>
      <c r="N12" s="510">
        <f t="shared" si="3"/>
        <v>0</v>
      </c>
      <c r="O12" s="511">
        <f t="shared" si="3"/>
        <v>0</v>
      </c>
    </row>
    <row r="13" spans="2:15" ht="23.4">
      <c r="B13" s="661" t="s">
        <v>485</v>
      </c>
      <c r="C13" s="662">
        <f>SUMIFS('🏭 DRE'!$D13:$R13,'🏭 DRE'!$D$4:$R$4,$C$5)</f>
        <v>-48795.873000000007</v>
      </c>
      <c r="D13" s="663">
        <f>SUM(D16:D21)</f>
        <v>-23849.553</v>
      </c>
      <c r="E13" s="663">
        <f t="shared" ref="E13:O13" si="4">SUM(E16:E21)</f>
        <v>-7152.97</v>
      </c>
      <c r="F13" s="663">
        <f t="shared" si="4"/>
        <v>-9572.0499999999993</v>
      </c>
      <c r="G13" s="663">
        <f t="shared" si="4"/>
        <v>-7162.3</v>
      </c>
      <c r="H13" s="663">
        <f t="shared" si="4"/>
        <v>-1059</v>
      </c>
      <c r="I13" s="663">
        <f t="shared" si="4"/>
        <v>0</v>
      </c>
      <c r="J13" s="663">
        <f t="shared" si="4"/>
        <v>0</v>
      </c>
      <c r="K13" s="663">
        <f t="shared" si="4"/>
        <v>0</v>
      </c>
      <c r="L13" s="663">
        <f t="shared" si="4"/>
        <v>0</v>
      </c>
      <c r="M13" s="663">
        <f t="shared" si="4"/>
        <v>0</v>
      </c>
      <c r="N13" s="663">
        <f t="shared" si="4"/>
        <v>0</v>
      </c>
      <c r="O13" s="663">
        <f t="shared" si="4"/>
        <v>0</v>
      </c>
    </row>
    <row r="14" spans="2:15" ht="21.6" thickBot="1">
      <c r="B14" s="686" t="s">
        <v>686</v>
      </c>
      <c r="C14" s="687"/>
      <c r="D14" s="688">
        <f>IFERROR(((D13/D6)*-1),0)</f>
        <v>0.39615848629739348</v>
      </c>
      <c r="E14" s="688">
        <f t="shared" ref="E14:O14" si="5">IFERROR(((E13/E6)*-1),0)</f>
        <v>0.23032712191320753</v>
      </c>
      <c r="F14" s="688">
        <f t="shared" si="5"/>
        <v>0.37128412357506096</v>
      </c>
      <c r="G14" s="688">
        <f t="shared" si="5"/>
        <v>0.61965921036125082</v>
      </c>
      <c r="H14" s="688">
        <f t="shared" si="5"/>
        <v>0</v>
      </c>
      <c r="I14" s="688">
        <f t="shared" si="5"/>
        <v>0</v>
      </c>
      <c r="J14" s="688">
        <f t="shared" si="5"/>
        <v>0</v>
      </c>
      <c r="K14" s="688">
        <f t="shared" si="5"/>
        <v>0</v>
      </c>
      <c r="L14" s="688">
        <f t="shared" si="5"/>
        <v>0</v>
      </c>
      <c r="M14" s="688">
        <f t="shared" si="5"/>
        <v>0</v>
      </c>
      <c r="N14" s="688">
        <f t="shared" si="5"/>
        <v>0</v>
      </c>
      <c r="O14" s="688">
        <f t="shared" si="5"/>
        <v>0</v>
      </c>
    </row>
    <row r="15" spans="2:15" ht="21.6" thickTop="1">
      <c r="B15" s="686" t="s">
        <v>689</v>
      </c>
      <c r="C15" s="687"/>
      <c r="D15" s="685">
        <f>IFERROR(((D6/D13)*-1),0)</f>
        <v>2.5242422782515046</v>
      </c>
      <c r="E15" s="685">
        <f t="shared" ref="E15:O15" si="6">IFERROR(((E6/E13)*-1),0)</f>
        <v>4.3416510903862315</v>
      </c>
      <c r="F15" s="685">
        <f t="shared" si="6"/>
        <v>2.6933551329130134</v>
      </c>
      <c r="G15" s="685">
        <f t="shared" si="6"/>
        <v>1.6137902629043743</v>
      </c>
      <c r="H15" s="685">
        <f t="shared" si="6"/>
        <v>0</v>
      </c>
      <c r="I15" s="685">
        <f t="shared" si="6"/>
        <v>0</v>
      </c>
      <c r="J15" s="685">
        <f t="shared" si="6"/>
        <v>0</v>
      </c>
      <c r="K15" s="685">
        <f t="shared" si="6"/>
        <v>0</v>
      </c>
      <c r="L15" s="685">
        <f t="shared" si="6"/>
        <v>0</v>
      </c>
      <c r="M15" s="685">
        <f t="shared" si="6"/>
        <v>0</v>
      </c>
      <c r="N15" s="685">
        <f t="shared" si="6"/>
        <v>0</v>
      </c>
      <c r="O15" s="685">
        <f t="shared" si="6"/>
        <v>0</v>
      </c>
    </row>
    <row r="16" spans="2:15" ht="15.6">
      <c r="B16" s="104" t="str">
        <f>'📈Det. Resultados'!B11</f>
        <v>CAFÉ</v>
      </c>
      <c r="C16" s="333">
        <f>SUMIFS('🏭 DRE'!$D16:$R16,'🏭 DRE'!$D$4:$R$4,$C$5)</f>
        <v>-7624</v>
      </c>
      <c r="D16" s="121">
        <f>-'📈Det. Resultados'!D11</f>
        <v>-1150</v>
      </c>
      <c r="E16" s="121">
        <f>-'📈Det. Resultados'!E11</f>
        <v>-1099</v>
      </c>
      <c r="F16" s="121">
        <f>-'📈Det. Resultados'!F11</f>
        <v>-2158</v>
      </c>
      <c r="G16" s="121">
        <f>-'📈Det. Resultados'!G11</f>
        <v>-2158</v>
      </c>
      <c r="H16" s="121">
        <f>-'📈Det. Resultados'!H11</f>
        <v>-1059</v>
      </c>
      <c r="I16" s="121">
        <f>-'📈Det. Resultados'!I11</f>
        <v>0</v>
      </c>
      <c r="J16" s="121">
        <f>-'📈Det. Resultados'!J11</f>
        <v>0</v>
      </c>
      <c r="K16" s="121">
        <f>-'📈Det. Resultados'!K11</f>
        <v>0</v>
      </c>
      <c r="L16" s="121">
        <f>-'📈Det. Resultados'!L11</f>
        <v>0</v>
      </c>
      <c r="M16" s="121">
        <f>-'📈Det. Resultados'!M11</f>
        <v>0</v>
      </c>
      <c r="N16" s="121">
        <f>-'📈Det. Resultados'!N11</f>
        <v>0</v>
      </c>
      <c r="O16" s="334">
        <f>-'📈Det. Resultados'!O11</f>
        <v>0</v>
      </c>
    </row>
    <row r="17" spans="1:18" ht="15.6">
      <c r="B17" s="104" t="str">
        <f>'📈Det. Resultados'!B12</f>
        <v>BEBIDAS</v>
      </c>
      <c r="C17" s="333">
        <f>SUMIFS('🏭 DRE'!$D17:$R17,'🏭 DRE'!$D$4:$R$4,$C$5)</f>
        <v>-1710.0829999999999</v>
      </c>
      <c r="D17" s="121">
        <f>-'📈Det. Resultados'!D12</f>
        <v>-1239.0029999999999</v>
      </c>
      <c r="E17" s="121">
        <f>-'📈Det. Resultados'!E12</f>
        <v>-307.5</v>
      </c>
      <c r="F17" s="121">
        <f>-'📈Det. Resultados'!F12</f>
        <v>-163.58000000000001</v>
      </c>
      <c r="G17" s="121">
        <f>-'📈Det. Resultados'!G12</f>
        <v>0</v>
      </c>
      <c r="H17" s="121">
        <f>-'📈Det. Resultados'!H12</f>
        <v>0</v>
      </c>
      <c r="I17" s="121">
        <f>-'📈Det. Resultados'!I12</f>
        <v>0</v>
      </c>
      <c r="J17" s="121">
        <f>-'📈Det. Resultados'!J12</f>
        <v>0</v>
      </c>
      <c r="K17" s="121">
        <f>-'📈Det. Resultados'!K12</f>
        <v>0</v>
      </c>
      <c r="L17" s="121">
        <f>-'📈Det. Resultados'!L12</f>
        <v>0</v>
      </c>
      <c r="M17" s="121">
        <f>-'📈Det. Resultados'!M12</f>
        <v>0</v>
      </c>
      <c r="N17" s="121">
        <f>-'📈Det. Resultados'!N12</f>
        <v>0</v>
      </c>
      <c r="O17" s="334">
        <f>-'📈Det. Resultados'!O12</f>
        <v>0</v>
      </c>
    </row>
    <row r="18" spans="1:18" ht="15.6">
      <c r="B18" s="104" t="str">
        <f>'📈Det. Resultados'!B13</f>
        <v>SALGADOS</v>
      </c>
      <c r="C18" s="333">
        <f>SUMIFS('🏭 DRE'!$D18:$R18,'🏭 DRE'!$D$4:$R$4,$C$5)</f>
        <v>-12588.349999999999</v>
      </c>
      <c r="D18" s="121">
        <f>-'📈Det. Resultados'!D13</f>
        <v>-5041.6000000000004</v>
      </c>
      <c r="E18" s="121">
        <f>-'📈Det. Resultados'!E13</f>
        <v>-1305.4000000000001</v>
      </c>
      <c r="F18" s="121">
        <f>-'📈Det. Resultados'!F13</f>
        <v>-3549.55</v>
      </c>
      <c r="G18" s="121">
        <f>-'📈Det. Resultados'!G13</f>
        <v>-2691.8</v>
      </c>
      <c r="H18" s="121">
        <f>-'📈Det. Resultados'!H13</f>
        <v>0</v>
      </c>
      <c r="I18" s="121">
        <f>-'📈Det. Resultados'!I13</f>
        <v>0</v>
      </c>
      <c r="J18" s="121">
        <f>-'📈Det. Resultados'!J13</f>
        <v>0</v>
      </c>
      <c r="K18" s="121">
        <f>-'📈Det. Resultados'!K13</f>
        <v>0</v>
      </c>
      <c r="L18" s="121">
        <f>-'📈Det. Resultados'!L13</f>
        <v>0</v>
      </c>
      <c r="M18" s="121">
        <f>-'📈Det. Resultados'!M13</f>
        <v>0</v>
      </c>
      <c r="N18" s="121">
        <f>-'📈Det. Resultados'!N13</f>
        <v>0</v>
      </c>
      <c r="O18" s="334">
        <f>-'📈Det. Resultados'!O13</f>
        <v>0</v>
      </c>
    </row>
    <row r="19" spans="1:18" ht="15.6">
      <c r="B19" s="104" t="str">
        <f>'📈Det. Resultados'!B14</f>
        <v>DOCES</v>
      </c>
      <c r="C19" s="333">
        <f>SUMIFS('🏭 DRE'!$D19:$R19,'🏭 DRE'!$D$4:$R$4,$C$5)</f>
        <v>-2638.28</v>
      </c>
      <c r="D19" s="121">
        <f>'📈Det. Resultados'!D14*-1</f>
        <v>-1900.3000000000002</v>
      </c>
      <c r="E19" s="121">
        <f>'📈Det. Resultados'!E14*-1</f>
        <v>-737.98</v>
      </c>
      <c r="F19" s="121">
        <f>'📈Det. Resultados'!F14*-1</f>
        <v>0</v>
      </c>
      <c r="G19" s="121">
        <f>'📈Det. Resultados'!G14*-1</f>
        <v>0</v>
      </c>
      <c r="H19" s="121">
        <f>'📈Det. Resultados'!H14*-1</f>
        <v>0</v>
      </c>
      <c r="I19" s="121">
        <f>'📈Det. Resultados'!I14*-1</f>
        <v>0</v>
      </c>
      <c r="J19" s="121">
        <f>'📈Det. Resultados'!J14*-1</f>
        <v>0</v>
      </c>
      <c r="K19" s="121">
        <f>'📈Det. Resultados'!K14*-1</f>
        <v>0</v>
      </c>
      <c r="L19" s="121">
        <f>'📈Det. Resultados'!L14*-1</f>
        <v>0</v>
      </c>
      <c r="M19" s="121">
        <f>'📈Det. Resultados'!M14*-1</f>
        <v>0</v>
      </c>
      <c r="N19" s="121">
        <f>'📈Det. Resultados'!N14*-1</f>
        <v>0</v>
      </c>
      <c r="O19" s="121">
        <f>'📈Det. Resultados'!O14*-1</f>
        <v>0</v>
      </c>
    </row>
    <row r="20" spans="1:18" ht="15.6">
      <c r="B20" s="104" t="str">
        <f>'📈Det. Resultados'!B15</f>
        <v>INSUMOS</v>
      </c>
      <c r="C20" s="333">
        <f>SUMIFS('🏭 DRE'!$D20:$R20,'🏭 DRE'!$D$4:$R$4,$C$5)</f>
        <v>-22226.97</v>
      </c>
      <c r="D20" s="121">
        <f>'📈Det. Resultados'!D15*-1</f>
        <v>-13610.25</v>
      </c>
      <c r="E20" s="121">
        <f>-'📈Det. Resultados'!E15</f>
        <v>-2902.7</v>
      </c>
      <c r="F20" s="121">
        <f>-'📈Det. Resultados'!F15</f>
        <v>-3401.52</v>
      </c>
      <c r="G20" s="121">
        <f>-'📈Det. Resultados'!G15</f>
        <v>-2312.5</v>
      </c>
      <c r="H20" s="121">
        <f>-'📈Det. Resultados'!H15</f>
        <v>0</v>
      </c>
      <c r="I20" s="121">
        <f>-'📈Det. Resultados'!I15</f>
        <v>0</v>
      </c>
      <c r="J20" s="121">
        <f>-'📈Det. Resultados'!J15</f>
        <v>0</v>
      </c>
      <c r="K20" s="121">
        <f>-'📈Det. Resultados'!K15</f>
        <v>0</v>
      </c>
      <c r="L20" s="121">
        <f>-'📈Det. Resultados'!L15</f>
        <v>0</v>
      </c>
      <c r="M20" s="121">
        <f>-'📈Det. Resultados'!M15</f>
        <v>0</v>
      </c>
      <c r="N20" s="121">
        <f>-'📈Det. Resultados'!N15</f>
        <v>0</v>
      </c>
      <c r="O20" s="121">
        <f>-'📈Det. Resultados'!O15</f>
        <v>0</v>
      </c>
    </row>
    <row r="21" spans="1:18" ht="15.6">
      <c r="B21" s="104" t="str">
        <f>'📈Det. Resultados'!B16</f>
        <v>LEITE</v>
      </c>
      <c r="C21" s="333">
        <f>SUMIFS('🏭 DRE'!$D21:$R21,'🏭 DRE'!$D$4:$R$4,$C$5)</f>
        <v>-2008.19</v>
      </c>
      <c r="D21" s="121">
        <f>-'📈Det. Resultados'!D16</f>
        <v>-908.40000000000009</v>
      </c>
      <c r="E21" s="121">
        <f>-'📈Det. Resultados'!E16</f>
        <v>-800.39</v>
      </c>
      <c r="F21" s="121">
        <f>-'📈Det. Resultados'!F16</f>
        <v>-299.40000000000003</v>
      </c>
      <c r="G21" s="121">
        <f>-'📈Det. Resultados'!G16</f>
        <v>0</v>
      </c>
      <c r="H21" s="121">
        <f>-'📈Det. Resultados'!H16</f>
        <v>0</v>
      </c>
      <c r="I21" s="121">
        <f>-'📈Det. Resultados'!I16</f>
        <v>0</v>
      </c>
      <c r="J21" s="121">
        <f>-'📈Det. Resultados'!J16</f>
        <v>0</v>
      </c>
      <c r="K21" s="121">
        <f>-'📈Det. Resultados'!K16</f>
        <v>0</v>
      </c>
      <c r="L21" s="121">
        <f>-'📈Det. Resultados'!L16</f>
        <v>0</v>
      </c>
      <c r="M21" s="121">
        <f>-'📈Det. Resultados'!M16</f>
        <v>0</v>
      </c>
      <c r="N21" s="121">
        <f>-'📈Det. Resultados'!N16</f>
        <v>0</v>
      </c>
      <c r="O21" s="121">
        <f>-'📈Det. Resultados'!O16</f>
        <v>0</v>
      </c>
    </row>
    <row r="22" spans="1:18" ht="15.6">
      <c r="B22" s="122" t="s">
        <v>304</v>
      </c>
      <c r="C22" s="123">
        <f>SUMIFS('🏭 DRE'!$D22:$R22,'🏭 DRE'!$D$4:$R$4,$C$5)</f>
        <v>68706.640272000004</v>
      </c>
      <c r="D22" s="335">
        <f t="shared" ref="D22:O22" si="7">D12+D13</f>
        <v>32257.720580000001</v>
      </c>
      <c r="E22" s="335">
        <f t="shared" si="7"/>
        <v>20642.977429999999</v>
      </c>
      <c r="F22" s="335">
        <f t="shared" si="7"/>
        <v>14267.012607000004</v>
      </c>
      <c r="G22" s="335">
        <f t="shared" si="7"/>
        <v>2597.929654999999</v>
      </c>
      <c r="H22" s="335">
        <f t="shared" si="7"/>
        <v>-1059</v>
      </c>
      <c r="I22" s="335">
        <f t="shared" si="7"/>
        <v>0</v>
      </c>
      <c r="J22" s="335">
        <f t="shared" si="7"/>
        <v>0</v>
      </c>
      <c r="K22" s="335">
        <f t="shared" si="7"/>
        <v>0</v>
      </c>
      <c r="L22" s="335">
        <f t="shared" si="7"/>
        <v>0</v>
      </c>
      <c r="M22" s="335">
        <f t="shared" si="7"/>
        <v>0</v>
      </c>
      <c r="N22" s="335">
        <f t="shared" si="7"/>
        <v>0</v>
      </c>
      <c r="O22" s="124">
        <f t="shared" si="7"/>
        <v>0</v>
      </c>
    </row>
    <row r="23" spans="1:18" ht="21.6" customHeight="1">
      <c r="A23" s="109"/>
      <c r="B23" s="670" t="s">
        <v>305</v>
      </c>
      <c r="C23" s="671">
        <f t="shared" ref="C23:O23" si="8">IFERROR((C22/C12),0)</f>
        <v>0.5847248570160779</v>
      </c>
      <c r="D23" s="672">
        <f t="shared" si="8"/>
        <v>0.5749293901084972</v>
      </c>
      <c r="E23" s="672">
        <f t="shared" si="8"/>
        <v>0.74266140709850947</v>
      </c>
      <c r="F23" s="672">
        <f t="shared" si="8"/>
        <v>0.59847204742063553</v>
      </c>
      <c r="G23" s="672">
        <f t="shared" si="8"/>
        <v>0.26617505395163771</v>
      </c>
      <c r="H23" s="672">
        <f t="shared" si="8"/>
        <v>0</v>
      </c>
      <c r="I23" s="672">
        <f t="shared" si="8"/>
        <v>0</v>
      </c>
      <c r="J23" s="672">
        <f t="shared" si="8"/>
        <v>0</v>
      </c>
      <c r="K23" s="672">
        <f t="shared" si="8"/>
        <v>0</v>
      </c>
      <c r="L23" s="672">
        <f t="shared" si="8"/>
        <v>0</v>
      </c>
      <c r="M23" s="672">
        <f t="shared" si="8"/>
        <v>0</v>
      </c>
      <c r="N23" s="672">
        <f t="shared" si="8"/>
        <v>0</v>
      </c>
      <c r="O23" s="673">
        <f t="shared" si="8"/>
        <v>0</v>
      </c>
      <c r="P23" s="109"/>
      <c r="Q23" s="109"/>
      <c r="R23" s="109"/>
    </row>
    <row r="24" spans="1:18" ht="20.399999999999999" customHeight="1">
      <c r="B24" s="656" t="s">
        <v>279</v>
      </c>
      <c r="C24" s="657">
        <f>SUMIFS($D24:$R24,$D$4:$R$4,$C$5)</f>
        <v>-80253.53</v>
      </c>
      <c r="D24" s="658">
        <f t="shared" ref="D24:O24" si="9">SUM(D25:D36)</f>
        <v>-21385.15</v>
      </c>
      <c r="E24" s="658">
        <f t="shared" si="9"/>
        <v>-20332.09</v>
      </c>
      <c r="F24" s="658">
        <f t="shared" si="9"/>
        <v>-18224.009999999998</v>
      </c>
      <c r="G24" s="658">
        <f t="shared" si="9"/>
        <v>-17187.28</v>
      </c>
      <c r="H24" s="658">
        <f t="shared" si="9"/>
        <v>-3125</v>
      </c>
      <c r="I24" s="658">
        <f t="shared" si="9"/>
        <v>0</v>
      </c>
      <c r="J24" s="658">
        <f t="shared" si="9"/>
        <v>0</v>
      </c>
      <c r="K24" s="658">
        <f t="shared" si="9"/>
        <v>0</v>
      </c>
      <c r="L24" s="658">
        <f t="shared" si="9"/>
        <v>0</v>
      </c>
      <c r="M24" s="658">
        <f t="shared" si="9"/>
        <v>0</v>
      </c>
      <c r="N24" s="658">
        <f t="shared" si="9"/>
        <v>0</v>
      </c>
      <c r="O24" s="659">
        <f t="shared" si="9"/>
        <v>0</v>
      </c>
    </row>
    <row r="25" spans="1:18" ht="15.75" customHeight="1">
      <c r="B25" s="669" t="str">
        <f>'📈Det. Resultados'!B18</f>
        <v>ENCARGOS SOC.</v>
      </c>
      <c r="C25" s="333">
        <f>SUMIFS('🏭 DRE'!$D25:$R25,'🏭 DRE'!$D$4:$R$4,$C$5)</f>
        <v>-1587.15</v>
      </c>
      <c r="D25" s="121">
        <f>-'📈Det. Resultados'!D18</f>
        <v>-326.57</v>
      </c>
      <c r="E25" s="121">
        <f>-'📈Det. Resultados'!E18</f>
        <v>-617.78</v>
      </c>
      <c r="F25" s="121">
        <f>-'📈Det. Resultados'!F18</f>
        <v>-321.39999999999998</v>
      </c>
      <c r="G25" s="121">
        <f>-'📈Det. Resultados'!G18</f>
        <v>-321.39999999999998</v>
      </c>
      <c r="H25" s="121">
        <f>-'📈Det. Resultados'!H18</f>
        <v>0</v>
      </c>
      <c r="I25" s="121">
        <f>-'📈Det. Resultados'!I18</f>
        <v>0</v>
      </c>
      <c r="J25" s="121">
        <f>-'📈Det. Resultados'!J18</f>
        <v>0</v>
      </c>
      <c r="K25" s="121">
        <f>-'📈Det. Resultados'!K18</f>
        <v>0</v>
      </c>
      <c r="L25" s="121">
        <f>-'📈Det. Resultados'!L18</f>
        <v>0</v>
      </c>
      <c r="M25" s="121">
        <f>-'📈Det. Resultados'!M18</f>
        <v>0</v>
      </c>
      <c r="N25" s="121">
        <f>-'📈Det. Resultados'!N18</f>
        <v>0</v>
      </c>
      <c r="O25" s="121">
        <f>-'📈Det. Resultados'!O18</f>
        <v>0</v>
      </c>
    </row>
    <row r="26" spans="1:18" ht="15.75" customHeight="1">
      <c r="B26" s="669" t="str">
        <f>'📈Det. Resultados'!B19</f>
        <v>FUNCIONARIOS</v>
      </c>
      <c r="C26" s="333">
        <f>SUMIFS('🏭 DRE'!$D26:$R26,'🏭 DRE'!$D$4:$R$4,$C$5)</f>
        <v>-26919.86</v>
      </c>
      <c r="D26" s="121">
        <f>-'📈Det. Resultados'!D19</f>
        <v>-3760.59</v>
      </c>
      <c r="E26" s="121">
        <f>-'📈Det. Resultados'!E19</f>
        <v>-6907.01</v>
      </c>
      <c r="F26" s="121">
        <f>-'📈Det. Resultados'!F19</f>
        <v>-6829.67</v>
      </c>
      <c r="G26" s="121">
        <f>-'📈Det. Resultados'!G19</f>
        <v>-6297.59</v>
      </c>
      <c r="H26" s="121">
        <f>-'📈Det. Resultados'!H19</f>
        <v>-3125</v>
      </c>
      <c r="I26" s="121">
        <f>-'📈Det. Resultados'!I19</f>
        <v>0</v>
      </c>
      <c r="J26" s="121">
        <f>-'📈Det. Resultados'!J19</f>
        <v>0</v>
      </c>
      <c r="K26" s="121">
        <f>-'📈Det. Resultados'!K19</f>
        <v>0</v>
      </c>
      <c r="L26" s="121">
        <f>-'📈Det. Resultados'!L19</f>
        <v>0</v>
      </c>
      <c r="M26" s="121">
        <f>-'📈Det. Resultados'!M19</f>
        <v>0</v>
      </c>
      <c r="N26" s="121">
        <f>-'📈Det. Resultados'!N19</f>
        <v>0</v>
      </c>
      <c r="O26" s="121">
        <f>-'📈Det. Resultados'!O19</f>
        <v>0</v>
      </c>
    </row>
    <row r="27" spans="1:18" ht="15.75" hidden="1" customHeight="1">
      <c r="B27" s="669" t="str">
        <f>'📈Det. Resultados'!B20</f>
        <v>PROLABORE</v>
      </c>
      <c r="C27" s="333">
        <f>SUMIFS('🏭 DRE'!$D27:$R27,'🏭 DRE'!$D$4:$R$4,$C$5)</f>
        <v>-14000</v>
      </c>
      <c r="D27" s="121">
        <f>-'📈Det. Resultados'!D20</f>
        <v>-3500</v>
      </c>
      <c r="E27" s="121">
        <f>-'📈Det. Resultados'!E20</f>
        <v>-3500</v>
      </c>
      <c r="F27" s="121">
        <f>-'📈Det. Resultados'!F20</f>
        <v>-3500</v>
      </c>
      <c r="G27" s="121">
        <f>-'📈Det. Resultados'!G20</f>
        <v>-3500</v>
      </c>
      <c r="H27" s="121">
        <f>-'📈Det. Resultados'!H20</f>
        <v>0</v>
      </c>
      <c r="I27" s="121">
        <f>-'📈Det. Resultados'!I20</f>
        <v>0</v>
      </c>
      <c r="J27" s="121">
        <f>-'📈Det. Resultados'!J20</f>
        <v>0</v>
      </c>
      <c r="K27" s="121">
        <f>-'📈Det. Resultados'!K20</f>
        <v>0</v>
      </c>
      <c r="L27" s="121">
        <f>-'📈Det. Resultados'!L20</f>
        <v>0</v>
      </c>
      <c r="M27" s="121">
        <f>-'📈Det. Resultados'!M20</f>
        <v>0</v>
      </c>
      <c r="N27" s="121">
        <f>-'📈Det. Resultados'!N20</f>
        <v>0</v>
      </c>
      <c r="O27" s="121">
        <f>-'📈Det. Resultados'!O20</f>
        <v>0</v>
      </c>
    </row>
    <row r="28" spans="1:18" ht="15.75" customHeight="1">
      <c r="B28" s="669" t="str">
        <f>'📈Det. Resultados'!B21</f>
        <v>ADM/MAT.</v>
      </c>
      <c r="C28" s="333">
        <f>SUMIFS('🏭 DRE'!$D28:$R28,'🏭 DRE'!$D$4:$R$4,$C$5)</f>
        <v>-9422.74</v>
      </c>
      <c r="D28" s="121">
        <f>-'📈Det. Resultados'!D21</f>
        <v>-5078.59</v>
      </c>
      <c r="E28" s="121">
        <f>-'📈Det. Resultados'!E21</f>
        <v>-1549.3200000000002</v>
      </c>
      <c r="F28" s="121">
        <f>-'📈Det. Resultados'!F21</f>
        <v>-1434.9900000000002</v>
      </c>
      <c r="G28" s="121">
        <f>-'📈Det. Resultados'!G21</f>
        <v>-1359.84</v>
      </c>
      <c r="H28" s="121">
        <f>-'📈Det. Resultados'!H21</f>
        <v>0</v>
      </c>
      <c r="I28" s="121">
        <f>-'📈Det. Resultados'!I21</f>
        <v>0</v>
      </c>
      <c r="J28" s="121">
        <f>-'📈Det. Resultados'!J21</f>
        <v>0</v>
      </c>
      <c r="K28" s="121">
        <f>-'📈Det. Resultados'!K21</f>
        <v>0</v>
      </c>
      <c r="L28" s="121">
        <f>-'📈Det. Resultados'!L21</f>
        <v>0</v>
      </c>
      <c r="M28" s="121">
        <f>-'📈Det. Resultados'!M21</f>
        <v>0</v>
      </c>
      <c r="N28" s="121">
        <f>-'📈Det. Resultados'!N21</f>
        <v>0</v>
      </c>
      <c r="O28" s="121">
        <f>-'📈Det. Resultados'!O21</f>
        <v>0</v>
      </c>
    </row>
    <row r="29" spans="1:18" ht="15.75" customHeight="1">
      <c r="B29" s="669" t="str">
        <f>'📈Det. Resultados'!B22</f>
        <v>TAXAS</v>
      </c>
      <c r="C29" s="333">
        <f>SUMIFS('🏭 DRE'!$D29:$R29,'🏭 DRE'!$D$4:$R$4,$C$5)</f>
        <v>-2440</v>
      </c>
      <c r="D29" s="121">
        <f>-'📈Det. Resultados'!D22</f>
        <v>-1560</v>
      </c>
      <c r="E29" s="121">
        <f>-'📈Det. Resultados'!E22</f>
        <v>-640</v>
      </c>
      <c r="F29" s="121">
        <f>-'📈Det. Resultados'!F22</f>
        <v>-240</v>
      </c>
      <c r="G29" s="121">
        <f>-'📈Det. Resultados'!G22</f>
        <v>0</v>
      </c>
      <c r="H29" s="121">
        <f>-'📈Det. Resultados'!H22</f>
        <v>0</v>
      </c>
      <c r="I29" s="121">
        <f>-'📈Det. Resultados'!I22</f>
        <v>0</v>
      </c>
      <c r="J29" s="121">
        <f>-'📈Det. Resultados'!J22</f>
        <v>0</v>
      </c>
      <c r="K29" s="121">
        <f>-'📈Det. Resultados'!K22</f>
        <v>0</v>
      </c>
      <c r="L29" s="121">
        <f>-'📈Det. Resultados'!L22</f>
        <v>0</v>
      </c>
      <c r="M29" s="121">
        <f>-'📈Det. Resultados'!M22</f>
        <v>0</v>
      </c>
      <c r="N29" s="121">
        <f>-'📈Det. Resultados'!N22</f>
        <v>0</v>
      </c>
      <c r="O29" s="121">
        <f>-'📈Det. Resultados'!O22</f>
        <v>0</v>
      </c>
    </row>
    <row r="30" spans="1:18" ht="15.75" customHeight="1">
      <c r="B30" s="669" t="str">
        <f>'📈Det. Resultados'!B23</f>
        <v>ALUGUEL</v>
      </c>
      <c r="C30" s="333">
        <f>SUMIFS('🏭 DRE'!$D30:$R30,'🏭 DRE'!$D$4:$R$4,$C$5)</f>
        <v>-11897.32</v>
      </c>
      <c r="D30" s="121">
        <f>-'📈Det. Resultados'!D23</f>
        <v>-2974.33</v>
      </c>
      <c r="E30" s="121">
        <f>-'📈Det. Resultados'!E23</f>
        <v>-2974.33</v>
      </c>
      <c r="F30" s="121">
        <f>-'📈Det. Resultados'!F23</f>
        <v>-2974.33</v>
      </c>
      <c r="G30" s="121">
        <f>-'📈Det. Resultados'!G23</f>
        <v>-2974.33</v>
      </c>
      <c r="H30" s="121">
        <f>-'📈Det. Resultados'!H23</f>
        <v>0</v>
      </c>
      <c r="I30" s="121">
        <f>-'📈Det. Resultados'!I23</f>
        <v>0</v>
      </c>
      <c r="J30" s="121">
        <f>-'📈Det. Resultados'!J23</f>
        <v>0</v>
      </c>
      <c r="K30" s="121">
        <f>-'📈Det. Resultados'!K23</f>
        <v>0</v>
      </c>
      <c r="L30" s="121">
        <f>-'📈Det. Resultados'!L23</f>
        <v>0</v>
      </c>
      <c r="M30" s="121">
        <f>-'📈Det. Resultados'!M23</f>
        <v>0</v>
      </c>
      <c r="N30" s="121">
        <f>-'📈Det. Resultados'!N23</f>
        <v>0</v>
      </c>
      <c r="O30" s="121">
        <f>-'📈Det. Resultados'!O23</f>
        <v>0</v>
      </c>
    </row>
    <row r="31" spans="1:18" ht="15.75" customHeight="1">
      <c r="B31" s="650" t="str">
        <f>'📈Det. Resultados'!B24</f>
        <v>AGUA</v>
      </c>
      <c r="C31" s="651">
        <f>SUMIFS('🏭 DRE'!$D31:$R31,'🏭 DRE'!$D$4:$R$4,$C$5)</f>
        <v>-1181.6499999999999</v>
      </c>
      <c r="D31" s="543">
        <f>-'📈Det. Resultados'!D24</f>
        <v>-380.63</v>
      </c>
      <c r="E31" s="543">
        <f>-'📈Det. Resultados'!E24</f>
        <v>-327.39999999999998</v>
      </c>
      <c r="F31" s="543">
        <f>-'📈Det. Resultados'!F24</f>
        <v>-236.81</v>
      </c>
      <c r="G31" s="543">
        <f>-'📈Det. Resultados'!G24</f>
        <v>-236.81</v>
      </c>
      <c r="H31" s="543">
        <f>-'📈Det. Resultados'!H24</f>
        <v>0</v>
      </c>
      <c r="I31" s="543">
        <f>-'📈Det. Resultados'!I24</f>
        <v>0</v>
      </c>
      <c r="J31" s="543">
        <f>-'📈Det. Resultados'!J24</f>
        <v>0</v>
      </c>
      <c r="K31" s="543">
        <f>-'📈Det. Resultados'!K24</f>
        <v>0</v>
      </c>
      <c r="L31" s="543">
        <f>-'📈Det. Resultados'!L24</f>
        <v>0</v>
      </c>
      <c r="M31" s="543">
        <f>-'📈Det. Resultados'!M24</f>
        <v>0</v>
      </c>
      <c r="N31" s="543">
        <f>-'📈Det. Resultados'!N24</f>
        <v>0</v>
      </c>
      <c r="O31" s="543">
        <f>-'📈Det. Resultados'!O24</f>
        <v>0</v>
      </c>
    </row>
    <row r="32" spans="1:18" ht="15.75" customHeight="1">
      <c r="B32" s="650" t="str">
        <f>'📈Det. Resultados'!B25</f>
        <v>LUZ</v>
      </c>
      <c r="C32" s="651">
        <f>SUMIFS('🏭 DRE'!$D32:$R32,'🏭 DRE'!$D$4:$R$4,$C$5)</f>
        <v>-7195.4800000000005</v>
      </c>
      <c r="D32" s="649">
        <f>-'📈Det. Resultados'!D25</f>
        <v>-1740.4</v>
      </c>
      <c r="E32" s="649">
        <f>-'📈Det. Resultados'!E25</f>
        <v>-2164.3200000000002</v>
      </c>
      <c r="F32" s="649">
        <f>-'📈Det. Resultados'!F25</f>
        <v>-1645.38</v>
      </c>
      <c r="G32" s="649">
        <f>-'📈Det. Resultados'!G25</f>
        <v>-1645.38</v>
      </c>
      <c r="H32" s="649">
        <f>-'📈Det. Resultados'!H25</f>
        <v>0</v>
      </c>
      <c r="I32" s="649">
        <f>-'📈Det. Resultados'!I25</f>
        <v>0</v>
      </c>
      <c r="J32" s="649">
        <f>-'📈Det. Resultados'!J25</f>
        <v>0</v>
      </c>
      <c r="K32" s="649">
        <f>-'📈Det. Resultados'!K25</f>
        <v>0</v>
      </c>
      <c r="L32" s="649">
        <f>-'📈Det. Resultados'!L25</f>
        <v>0</v>
      </c>
      <c r="M32" s="649">
        <f>-'📈Det. Resultados'!M25</f>
        <v>0</v>
      </c>
      <c r="N32" s="649">
        <f>-'📈Det. Resultados'!N25</f>
        <v>0</v>
      </c>
      <c r="O32" s="649">
        <f>-'📈Det. Resultados'!O25</f>
        <v>0</v>
      </c>
    </row>
    <row r="33" spans="1:15" ht="15.75" customHeight="1">
      <c r="B33" s="669" t="str">
        <f>'📈Det. Resultados'!B26</f>
        <v>MKT</v>
      </c>
      <c r="C33" s="333">
        <f>SUMIFS('🏭 DRE'!$D33:$R33,'🏭 DRE'!$D$4:$R$4,$C$5)</f>
        <v>-1800</v>
      </c>
      <c r="D33" s="121">
        <f>-'📈Det. Resultados'!D26</f>
        <v>-450</v>
      </c>
      <c r="E33" s="121">
        <f>-'📈Det. Resultados'!E26</f>
        <v>-450</v>
      </c>
      <c r="F33" s="121">
        <f>-'📈Det. Resultados'!F26</f>
        <v>-450</v>
      </c>
      <c r="G33" s="121">
        <f>-'📈Det. Resultados'!G26</f>
        <v>-450</v>
      </c>
      <c r="H33" s="121">
        <f>-'📈Det. Resultados'!H26</f>
        <v>0</v>
      </c>
      <c r="I33" s="121">
        <f>-'📈Det. Resultados'!I26</f>
        <v>0</v>
      </c>
      <c r="J33" s="121">
        <f>-'📈Det. Resultados'!J26</f>
        <v>0</v>
      </c>
      <c r="K33" s="121">
        <f>-'📈Det. Resultados'!K26</f>
        <v>0</v>
      </c>
      <c r="L33" s="121">
        <f>-'📈Det. Resultados'!L26</f>
        <v>0</v>
      </c>
      <c r="M33" s="121">
        <f>-'📈Det. Resultados'!M26</f>
        <v>0</v>
      </c>
      <c r="N33" s="121">
        <f>-'📈Det. Resultados'!N26</f>
        <v>0</v>
      </c>
      <c r="O33" s="121">
        <f>-'📈Det. Resultados'!O26</f>
        <v>0</v>
      </c>
    </row>
    <row r="34" spans="1:15" ht="15.75" customHeight="1">
      <c r="B34" s="650" t="str">
        <f>'📈Det. Resultados'!B27</f>
        <v>LOCAÇÃO CAFETEIRA</v>
      </c>
      <c r="C34" s="542">
        <f>SUMIFS('🏭 DRE'!$D34:$R34,'🏭 DRE'!$D$4:$R$4,$C$5)</f>
        <v>-1609.64</v>
      </c>
      <c r="D34" s="543">
        <f>-'📈Det. Resultados'!D27</f>
        <v>-503.85</v>
      </c>
      <c r="E34" s="543">
        <f>-'📈Det. Resultados'!E27</f>
        <v>-301.93</v>
      </c>
      <c r="F34" s="543">
        <f>-'📈Det. Resultados'!F27</f>
        <v>-401.93</v>
      </c>
      <c r="G34" s="543">
        <f>-'📈Det. Resultados'!G27</f>
        <v>-401.93</v>
      </c>
      <c r="H34" s="543">
        <f>-'📈Det. Resultados'!H27</f>
        <v>0</v>
      </c>
      <c r="I34" s="543">
        <f>-'📈Det. Resultados'!I27</f>
        <v>0</v>
      </c>
      <c r="J34" s="543">
        <f>-'📈Det. Resultados'!J27</f>
        <v>0</v>
      </c>
      <c r="K34" s="543">
        <f>-'📈Det. Resultados'!K27</f>
        <v>0</v>
      </c>
      <c r="L34" s="543">
        <f>-'📈Det. Resultados'!L27</f>
        <v>0</v>
      </c>
      <c r="M34" s="543">
        <f>-'📈Det. Resultados'!M27</f>
        <v>0</v>
      </c>
      <c r="N34" s="543">
        <f>-'📈Det. Resultados'!N27</f>
        <v>0</v>
      </c>
      <c r="O34" s="543">
        <f>-'📈Det. Resultados'!O27</f>
        <v>0</v>
      </c>
    </row>
    <row r="35" spans="1:15" ht="15.75" customHeight="1">
      <c r="B35" s="669" t="str">
        <f>'📈Det. Resultados'!B28</f>
        <v>LIMPEZA</v>
      </c>
      <c r="C35" s="333">
        <f>SUMIFS('🏭 DRE'!$D35:$R35,'🏭 DRE'!$D$4:$R$4,$C$5)</f>
        <v>-449.69</v>
      </c>
      <c r="D35" s="121">
        <f>-'📈Det. Resultados'!D28</f>
        <v>-260.19</v>
      </c>
      <c r="E35" s="121">
        <f>-'📈Det. Resultados'!E28</f>
        <v>0</v>
      </c>
      <c r="F35" s="121">
        <f>-'📈Det. Resultados'!F28</f>
        <v>-189.5</v>
      </c>
      <c r="G35" s="121">
        <f>-'📈Det. Resultados'!G28</f>
        <v>0</v>
      </c>
      <c r="H35" s="121">
        <f>-'📈Det. Resultados'!H28</f>
        <v>0</v>
      </c>
      <c r="I35" s="121">
        <f>-'📈Det. Resultados'!I28</f>
        <v>0</v>
      </c>
      <c r="J35" s="121">
        <f>-'📈Det. Resultados'!J28</f>
        <v>0</v>
      </c>
      <c r="K35" s="121">
        <f>-'📈Det. Resultados'!K28</f>
        <v>0</v>
      </c>
      <c r="L35" s="121">
        <f>-'📈Det. Resultados'!L28</f>
        <v>0</v>
      </c>
      <c r="M35" s="121">
        <f>-'📈Det. Resultados'!M28</f>
        <v>0</v>
      </c>
      <c r="N35" s="121">
        <f>-'📈Det. Resultados'!N28</f>
        <v>0</v>
      </c>
      <c r="O35" s="121">
        <f>-'📈Det. Resultados'!O28</f>
        <v>0</v>
      </c>
    </row>
    <row r="36" spans="1:15" ht="15.75" customHeight="1">
      <c r="B36" s="669" t="str">
        <f>'📈Det. Resultados'!B29</f>
        <v>MANUTENÇÃO</v>
      </c>
      <c r="C36" s="333">
        <f>SUMIFS('🏭 DRE'!$D36:$R36,'🏭 DRE'!$D$4:$R$4,$C$5)</f>
        <v>-1750</v>
      </c>
      <c r="D36" s="121">
        <f>-'📈Det. Resultados'!D29</f>
        <v>-850</v>
      </c>
      <c r="E36" s="121">
        <f>-'📈Det. Resultados'!E29</f>
        <v>-900</v>
      </c>
      <c r="F36" s="121">
        <f>-'📈Det. Resultados'!F29</f>
        <v>0</v>
      </c>
      <c r="G36" s="121">
        <f>-'📈Det. Resultados'!G29</f>
        <v>0</v>
      </c>
      <c r="H36" s="121">
        <f>-'📈Det. Resultados'!H29</f>
        <v>0</v>
      </c>
      <c r="I36" s="121">
        <f>-'📈Det. Resultados'!I29</f>
        <v>0</v>
      </c>
      <c r="J36" s="121">
        <f>-'📈Det. Resultados'!J29</f>
        <v>0</v>
      </c>
      <c r="K36" s="121">
        <f>-'📈Det. Resultados'!K29</f>
        <v>0</v>
      </c>
      <c r="L36" s="121">
        <f>-'📈Det. Resultados'!L29</f>
        <v>0</v>
      </c>
      <c r="M36" s="121">
        <f>-'📈Det. Resultados'!M29</f>
        <v>0</v>
      </c>
      <c r="N36" s="121">
        <f>-'📈Det. Resultados'!N29</f>
        <v>0</v>
      </c>
      <c r="O36" s="121">
        <f>-'📈Det. Resultados'!O29</f>
        <v>0</v>
      </c>
    </row>
    <row r="37" spans="1:15" ht="15.75" customHeight="1">
      <c r="B37" s="332"/>
      <c r="C37" s="333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334"/>
    </row>
    <row r="38" spans="1:15" ht="21" customHeight="1">
      <c r="A38" s="223" t="s">
        <v>699</v>
      </c>
      <c r="B38" s="652" t="s">
        <v>306</v>
      </c>
      <c r="C38" s="653">
        <f>SUMIFS('🏭 DRE'!$D38:$R38,'🏭 DRE'!$D$4:$R$4,$C$5)</f>
        <v>-11546.889727999995</v>
      </c>
      <c r="D38" s="654">
        <f t="shared" ref="D38:O38" si="10">D22+D24</f>
        <v>10872.57058</v>
      </c>
      <c r="E38" s="654">
        <f t="shared" si="10"/>
        <v>310.88742999999886</v>
      </c>
      <c r="F38" s="654">
        <f t="shared" si="10"/>
        <v>-3956.9973929999942</v>
      </c>
      <c r="G38" s="654">
        <f t="shared" si="10"/>
        <v>-14589.350344999999</v>
      </c>
      <c r="H38" s="654">
        <f t="shared" si="10"/>
        <v>-4184</v>
      </c>
      <c r="I38" s="654">
        <f t="shared" si="10"/>
        <v>0</v>
      </c>
      <c r="J38" s="654">
        <f t="shared" si="10"/>
        <v>0</v>
      </c>
      <c r="K38" s="654">
        <f t="shared" si="10"/>
        <v>0</v>
      </c>
      <c r="L38" s="654">
        <f t="shared" si="10"/>
        <v>0</v>
      </c>
      <c r="M38" s="654">
        <f t="shared" si="10"/>
        <v>0</v>
      </c>
      <c r="N38" s="654">
        <f t="shared" si="10"/>
        <v>0</v>
      </c>
      <c r="O38" s="655">
        <f t="shared" si="10"/>
        <v>0</v>
      </c>
    </row>
    <row r="39" spans="1:15" ht="15.75" customHeight="1">
      <c r="A39" s="266"/>
      <c r="B39" s="674" t="s">
        <v>307</v>
      </c>
      <c r="C39" s="675">
        <f>C38/C6</f>
        <v>-8.9791193069394259E-2</v>
      </c>
      <c r="D39" s="676">
        <f t="shared" ref="D39:O39" si="11">IF(D6=0,"",D38/D6)</f>
        <v>0.18060133467215814</v>
      </c>
      <c r="E39" s="676">
        <f t="shared" si="11"/>
        <v>1.0010639914733811E-2</v>
      </c>
      <c r="F39" s="676">
        <f t="shared" si="11"/>
        <v>-0.15348544032352568</v>
      </c>
      <c r="G39" s="676">
        <f t="shared" si="11"/>
        <v>-1.2622237709208413</v>
      </c>
      <c r="H39" s="676" t="str">
        <f t="shared" si="11"/>
        <v/>
      </c>
      <c r="I39" s="676" t="str">
        <f t="shared" si="11"/>
        <v/>
      </c>
      <c r="J39" s="676" t="str">
        <f t="shared" si="11"/>
        <v/>
      </c>
      <c r="K39" s="676" t="str">
        <f t="shared" si="11"/>
        <v/>
      </c>
      <c r="L39" s="676" t="str">
        <f t="shared" si="11"/>
        <v/>
      </c>
      <c r="M39" s="676" t="str">
        <f t="shared" si="11"/>
        <v/>
      </c>
      <c r="N39" s="676" t="str">
        <f t="shared" si="11"/>
        <v/>
      </c>
      <c r="O39" s="677" t="str">
        <f t="shared" si="11"/>
        <v/>
      </c>
    </row>
    <row r="40" spans="1:15" ht="15.75" customHeight="1">
      <c r="B40" s="110"/>
      <c r="C40" s="111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</row>
    <row r="41" spans="1:15" ht="15.75" customHeight="1">
      <c r="B41" s="100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</row>
    <row r="42" spans="1:15" ht="15.75" customHeight="1">
      <c r="B42" s="100"/>
      <c r="D42" s="585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</row>
    <row r="43" spans="1:15" ht="15.75" customHeight="1">
      <c r="B43" s="100"/>
      <c r="D43" s="585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</row>
    <row r="44" spans="1:15" ht="15.75" customHeight="1">
      <c r="B44" s="100"/>
      <c r="D44" s="585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</row>
    <row r="45" spans="1:15" ht="15.75" customHeight="1">
      <c r="B45" s="10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</row>
    <row r="46" spans="1:15" ht="15.75" customHeight="1">
      <c r="B46" s="10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</row>
    <row r="47" spans="1:15" ht="15.75" customHeight="1">
      <c r="B47" s="10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</row>
    <row r="48" spans="1:15" ht="15.75" customHeight="1">
      <c r="B48" s="10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</row>
    <row r="49" spans="2:15" ht="15.75" customHeight="1">
      <c r="B49" s="10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</row>
    <row r="50" spans="2:15" ht="15.75" customHeight="1">
      <c r="B50" s="10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</row>
    <row r="51" spans="2:15" ht="15.75" customHeight="1">
      <c r="B51" s="10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</row>
    <row r="52" spans="2:15" ht="15.75" customHeight="1">
      <c r="B52" s="10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</row>
    <row r="53" spans="2:15" ht="15.75" customHeight="1">
      <c r="B53" s="10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</row>
    <row r="54" spans="2:15" ht="15.75" customHeight="1">
      <c r="B54" s="10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</row>
    <row r="55" spans="2:15" ht="15.75" customHeight="1">
      <c r="B55" s="10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</row>
    <row r="56" spans="2:15" ht="15.75" customHeight="1">
      <c r="B56" s="10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</row>
    <row r="57" spans="2:15" ht="15.75" customHeight="1">
      <c r="B57" s="10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</row>
    <row r="58" spans="2:15" ht="15.75" customHeight="1">
      <c r="B58" s="10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</row>
    <row r="59" spans="2:15" ht="15.75" customHeight="1">
      <c r="B59" s="10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</row>
    <row r="60" spans="2:15" ht="15.75" customHeight="1">
      <c r="B60" s="10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</row>
    <row r="61" spans="2:15" ht="15.75" customHeight="1">
      <c r="B61" s="10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</row>
    <row r="62" spans="2:15" ht="15.75" customHeight="1">
      <c r="B62" s="10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</row>
    <row r="63" spans="2:15" ht="15.75" customHeight="1">
      <c r="B63" s="10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</row>
    <row r="64" spans="2:15" ht="15.75" customHeight="1">
      <c r="B64" s="10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</row>
    <row r="65" spans="2:15" ht="15.75" customHeight="1">
      <c r="B65" s="10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</row>
    <row r="66" spans="2:15" ht="15.75" customHeight="1">
      <c r="B66" s="10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</row>
    <row r="67" spans="2:15" ht="15.75" customHeight="1">
      <c r="B67" s="10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</row>
    <row r="68" spans="2:15" ht="15.75" customHeight="1">
      <c r="B68" s="10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</row>
    <row r="69" spans="2:15" ht="15.75" customHeight="1">
      <c r="B69" s="10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</row>
    <row r="70" spans="2:15" ht="15.75" customHeight="1">
      <c r="B70" s="10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</row>
    <row r="71" spans="2:15" ht="15.75" customHeight="1">
      <c r="B71" s="10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</row>
    <row r="72" spans="2:15" ht="15.75" customHeight="1">
      <c r="B72" s="10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</row>
    <row r="73" spans="2:15" ht="15.75" customHeight="1">
      <c r="B73" s="10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</row>
    <row r="74" spans="2:15" ht="15.75" customHeight="1">
      <c r="B74" s="10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</row>
    <row r="75" spans="2:15" ht="15.75" customHeight="1">
      <c r="B75" s="10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</row>
    <row r="76" spans="2:15" ht="15.75" customHeight="1">
      <c r="B76" s="10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</row>
    <row r="77" spans="2:15" ht="15.75" customHeight="1">
      <c r="B77" s="10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</row>
    <row r="78" spans="2:15" ht="15.75" customHeight="1">
      <c r="B78" s="10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</row>
    <row r="79" spans="2:15" ht="15.75" customHeight="1">
      <c r="B79" s="10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</row>
    <row r="80" spans="2:15" ht="15.75" customHeight="1">
      <c r="B80" s="10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</row>
    <row r="81" spans="2:15" ht="15.75" customHeight="1">
      <c r="B81" s="10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</row>
    <row r="82" spans="2:15" ht="15.75" customHeight="1">
      <c r="B82" s="10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</row>
    <row r="83" spans="2:15" ht="15.75" customHeight="1">
      <c r="B83" s="10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</row>
    <row r="84" spans="2:15" ht="15.75" customHeight="1">
      <c r="B84" s="10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</row>
    <row r="85" spans="2:15" ht="15.75" customHeight="1">
      <c r="B85" s="10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</row>
    <row r="86" spans="2:15" ht="15.75" customHeight="1">
      <c r="B86" s="10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</row>
    <row r="87" spans="2:15" ht="15.75" customHeight="1">
      <c r="B87" s="10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</row>
    <row r="88" spans="2:15" ht="15.75" customHeight="1">
      <c r="B88" s="10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</row>
    <row r="89" spans="2:15" ht="15.75" customHeight="1">
      <c r="B89" s="10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</row>
    <row r="90" spans="2:15" ht="15.75" customHeight="1">
      <c r="B90" s="10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</row>
    <row r="91" spans="2:15" ht="15.75" customHeight="1">
      <c r="B91" s="10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</row>
    <row r="92" spans="2:15" ht="15.75" customHeight="1">
      <c r="B92" s="10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</row>
    <row r="93" spans="2:15" ht="15.75" customHeight="1">
      <c r="B93" s="10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</row>
    <row r="94" spans="2:15" ht="15.75" customHeight="1">
      <c r="B94" s="10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</row>
    <row r="95" spans="2:15" ht="15.75" customHeight="1">
      <c r="B95" s="10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</row>
    <row r="96" spans="2:15" ht="15.75" customHeight="1">
      <c r="B96" s="10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</row>
    <row r="97" spans="2:15" ht="15.75" customHeight="1">
      <c r="B97" s="10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</row>
    <row r="98" spans="2:15" ht="15.75" customHeight="1">
      <c r="B98" s="10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</row>
    <row r="99" spans="2:15" ht="15.75" customHeight="1">
      <c r="B99" s="10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</row>
    <row r="100" spans="2:15" ht="15.75" customHeight="1">
      <c r="B100" s="10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</row>
    <row r="101" spans="2:15" ht="15.75" customHeight="1">
      <c r="B101" s="10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</row>
    <row r="102" spans="2:15" ht="15.75" customHeight="1">
      <c r="B102" s="10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</row>
    <row r="103" spans="2:15" ht="15.75" customHeight="1">
      <c r="B103" s="10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</row>
    <row r="104" spans="2:15" ht="15.75" customHeight="1">
      <c r="B104" s="10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</row>
    <row r="105" spans="2:15" ht="15.75" customHeight="1">
      <c r="B105" s="10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</row>
    <row r="106" spans="2:15" ht="15.75" customHeight="1">
      <c r="B106" s="10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</row>
    <row r="107" spans="2:15" ht="15.75" customHeight="1">
      <c r="B107" s="10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</row>
    <row r="108" spans="2:15" ht="15.75" customHeight="1">
      <c r="B108" s="10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</row>
    <row r="109" spans="2:15" ht="15.75" customHeight="1">
      <c r="B109" s="10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</row>
    <row r="110" spans="2:15" ht="15.75" customHeight="1">
      <c r="B110" s="10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</row>
    <row r="111" spans="2:15" ht="15.75" customHeight="1">
      <c r="B111" s="10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</row>
    <row r="112" spans="2:15" ht="15.75" customHeight="1">
      <c r="B112" s="10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</row>
    <row r="113" spans="2:15" ht="15.75" customHeight="1">
      <c r="B113" s="10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</row>
    <row r="114" spans="2:15" ht="15.75" customHeight="1">
      <c r="B114" s="10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</row>
    <row r="115" spans="2:15" ht="15.75" customHeight="1">
      <c r="B115" s="10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</row>
    <row r="116" spans="2:15" ht="15.75" customHeight="1">
      <c r="B116" s="10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</row>
    <row r="117" spans="2:15" ht="15.75" customHeight="1">
      <c r="B117" s="10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</row>
    <row r="118" spans="2:15" ht="15.75" customHeight="1">
      <c r="B118" s="10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</row>
    <row r="119" spans="2:15" ht="15.75" customHeight="1">
      <c r="B119" s="10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</row>
    <row r="120" spans="2:15" ht="15.75" customHeight="1">
      <c r="B120" s="10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</row>
    <row r="121" spans="2:15" ht="15.75" customHeight="1">
      <c r="B121" s="10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</row>
    <row r="122" spans="2:15" ht="15.75" customHeight="1">
      <c r="B122" s="10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</row>
    <row r="123" spans="2:15" ht="15.75" customHeight="1">
      <c r="B123" s="10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</row>
    <row r="124" spans="2:15" ht="15.75" customHeight="1">
      <c r="B124" s="10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</row>
    <row r="125" spans="2:15" ht="15.75" customHeight="1">
      <c r="B125" s="10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</row>
    <row r="126" spans="2:15" ht="15.75" customHeight="1">
      <c r="B126" s="10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</row>
    <row r="127" spans="2:15" ht="15.75" customHeight="1">
      <c r="B127" s="10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</row>
    <row r="128" spans="2:15" ht="15.75" customHeight="1">
      <c r="B128" s="10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</row>
    <row r="129" spans="2:15" ht="15.75" customHeight="1">
      <c r="B129" s="10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</row>
    <row r="130" spans="2:15" ht="15.75" customHeight="1">
      <c r="B130" s="10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</row>
    <row r="131" spans="2:15" ht="15.75" customHeight="1">
      <c r="B131" s="10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</row>
    <row r="132" spans="2:15" ht="15.75" customHeight="1">
      <c r="B132" s="10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</row>
    <row r="133" spans="2:15" ht="15.75" customHeight="1">
      <c r="B133" s="10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</row>
    <row r="134" spans="2:15" ht="15.75" customHeight="1">
      <c r="B134" s="10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</row>
    <row r="135" spans="2:15" ht="15.75" customHeight="1">
      <c r="B135" s="10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</row>
    <row r="136" spans="2:15" ht="15.75" customHeight="1">
      <c r="B136" s="10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</row>
    <row r="137" spans="2:15" ht="15.75" customHeight="1">
      <c r="B137" s="10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</row>
    <row r="138" spans="2:15" ht="15.75" customHeight="1">
      <c r="B138" s="10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</row>
    <row r="139" spans="2:15" ht="15.75" customHeight="1">
      <c r="B139" s="10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</row>
    <row r="140" spans="2:15" ht="15.75" customHeight="1">
      <c r="B140" s="10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</row>
    <row r="141" spans="2:15" ht="15.75" customHeight="1">
      <c r="B141" s="10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</row>
    <row r="142" spans="2:15" ht="15.75" customHeight="1">
      <c r="B142" s="10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</row>
    <row r="143" spans="2:15" ht="15.75" customHeight="1">
      <c r="B143" s="10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</row>
    <row r="144" spans="2:15" ht="15.75" customHeight="1">
      <c r="B144" s="10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</row>
    <row r="145" spans="2:15" ht="15.75" customHeight="1">
      <c r="B145" s="10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</row>
    <row r="146" spans="2:15" ht="15.75" customHeight="1">
      <c r="B146" s="10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</row>
    <row r="147" spans="2:15" ht="15.75" customHeight="1">
      <c r="B147" s="10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</row>
    <row r="148" spans="2:15" ht="15.75" customHeight="1">
      <c r="B148" s="10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</row>
    <row r="149" spans="2:15" ht="15.75" customHeight="1">
      <c r="B149" s="10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</row>
    <row r="150" spans="2:15" ht="15.75" customHeight="1">
      <c r="B150" s="10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</row>
    <row r="151" spans="2:15" ht="15.75" customHeight="1">
      <c r="B151" s="10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</row>
    <row r="152" spans="2:15" ht="15.75" customHeight="1">
      <c r="B152" s="10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</row>
    <row r="153" spans="2:15" ht="15.75" customHeight="1">
      <c r="B153" s="10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</row>
    <row r="154" spans="2:15" ht="15.75" customHeight="1">
      <c r="B154" s="10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</row>
    <row r="155" spans="2:15" ht="15.75" customHeight="1">
      <c r="B155" s="10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</row>
    <row r="156" spans="2:15" ht="15.75" customHeight="1">
      <c r="B156" s="10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</row>
    <row r="157" spans="2:15" ht="15.75" customHeight="1">
      <c r="B157" s="10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</row>
    <row r="158" spans="2:15" ht="15.75" customHeight="1">
      <c r="B158" s="10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</row>
    <row r="159" spans="2:15" ht="15.75" customHeight="1">
      <c r="B159" s="10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</row>
    <row r="160" spans="2:15" ht="15.75" customHeight="1">
      <c r="B160" s="10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</row>
    <row r="161" spans="2:15" ht="15.75" customHeight="1">
      <c r="B161" s="10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</row>
    <row r="162" spans="2:15" ht="15.75" customHeight="1">
      <c r="B162" s="10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</row>
    <row r="163" spans="2:15" ht="15.75" customHeight="1">
      <c r="B163" s="10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</row>
    <row r="164" spans="2:15" ht="15.75" customHeight="1">
      <c r="B164" s="10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</row>
    <row r="165" spans="2:15" ht="15.75" customHeight="1">
      <c r="B165" s="10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</row>
    <row r="166" spans="2:15" ht="15.75" customHeight="1">
      <c r="B166" s="10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</row>
    <row r="167" spans="2:15" ht="15.75" customHeight="1">
      <c r="B167" s="10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</row>
    <row r="168" spans="2:15" ht="15.75" customHeight="1">
      <c r="B168" s="10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</row>
    <row r="169" spans="2:15" ht="15.75" customHeight="1">
      <c r="B169" s="10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</row>
    <row r="170" spans="2:15" ht="15.75" customHeight="1">
      <c r="B170" s="10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</row>
    <row r="171" spans="2:15" ht="15.75" customHeight="1">
      <c r="B171" s="10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</row>
    <row r="172" spans="2:15" ht="15.75" customHeight="1">
      <c r="B172" s="10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</row>
    <row r="173" spans="2:15" ht="15.75" customHeight="1">
      <c r="B173" s="10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</row>
    <row r="174" spans="2:15" ht="15.75" customHeight="1">
      <c r="B174" s="10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</row>
    <row r="175" spans="2:15" ht="15.75" customHeight="1">
      <c r="B175" s="10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</row>
    <row r="176" spans="2:15" ht="15.75" customHeight="1">
      <c r="B176" s="10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</row>
    <row r="177" spans="2:15" ht="15.75" customHeight="1">
      <c r="B177" s="10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</row>
    <row r="178" spans="2:15" ht="15.75" customHeight="1">
      <c r="B178" s="10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</row>
    <row r="179" spans="2:15" ht="15.75" customHeight="1">
      <c r="B179" s="10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</row>
    <row r="180" spans="2:15" ht="15.75" customHeight="1">
      <c r="B180" s="10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</row>
    <row r="181" spans="2:15" ht="15.75" customHeight="1">
      <c r="B181" s="10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</row>
    <row r="182" spans="2:15" ht="15.75" customHeight="1">
      <c r="B182" s="10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</row>
    <row r="183" spans="2:15" ht="15.75" customHeight="1">
      <c r="B183" s="10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</row>
    <row r="184" spans="2:15" ht="15.75" customHeight="1">
      <c r="B184" s="10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</row>
    <row r="185" spans="2:15" ht="15.75" customHeight="1">
      <c r="B185" s="10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</row>
    <row r="186" spans="2:15" ht="15.75" customHeight="1">
      <c r="B186" s="10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</row>
    <row r="187" spans="2:15" ht="15.75" customHeight="1">
      <c r="B187" s="10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</row>
    <row r="188" spans="2:15" ht="15.75" customHeight="1">
      <c r="B188" s="10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</row>
    <row r="189" spans="2:15" ht="15.75" customHeight="1">
      <c r="B189" s="10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</row>
    <row r="190" spans="2:15" ht="15.75" customHeight="1">
      <c r="B190" s="10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</row>
    <row r="191" spans="2:15" ht="15.75" customHeight="1">
      <c r="B191" s="10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</row>
    <row r="192" spans="2:15" ht="15.75" customHeight="1">
      <c r="B192" s="10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</row>
    <row r="193" spans="2:15" ht="15.75" customHeight="1">
      <c r="B193" s="10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</row>
    <row r="194" spans="2:15" ht="15.75" customHeight="1">
      <c r="B194" s="10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</row>
    <row r="195" spans="2:15" ht="15.75" customHeight="1">
      <c r="B195" s="10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</row>
    <row r="196" spans="2:15" ht="15.75" customHeight="1">
      <c r="B196" s="10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2:15" ht="15.75" customHeight="1">
      <c r="B197" s="10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2:15" ht="15.75" customHeight="1">
      <c r="B198" s="10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2:15" ht="15.75" customHeight="1">
      <c r="B199" s="10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2:15" ht="15.75" customHeight="1">
      <c r="B200" s="10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2:15" ht="15.75" customHeight="1">
      <c r="B201" s="10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2:15" ht="15.75" customHeight="1">
      <c r="B202" s="10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2:15" ht="15.75" customHeight="1">
      <c r="B203" s="10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2:15" ht="15.75" customHeight="1">
      <c r="B204" s="10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2:15" ht="15.75" customHeight="1">
      <c r="B205" s="10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</row>
    <row r="206" spans="2:15" ht="15.75" customHeight="1">
      <c r="B206" s="10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</row>
    <row r="207" spans="2:15" ht="15.75" customHeight="1">
      <c r="B207" s="10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</row>
    <row r="208" spans="2:15" ht="15.75" customHeight="1">
      <c r="B208" s="10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</row>
    <row r="209" spans="2:15" ht="15.75" customHeight="1">
      <c r="B209" s="10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</row>
    <row r="210" spans="2:15" ht="15.75" customHeight="1">
      <c r="B210" s="10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</row>
    <row r="211" spans="2:15" ht="15.75" customHeight="1">
      <c r="B211" s="10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</row>
    <row r="212" spans="2:15" ht="15.75" customHeight="1">
      <c r="B212" s="10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</row>
    <row r="213" spans="2:15" ht="15.75" customHeight="1">
      <c r="B213" s="10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</row>
    <row r="214" spans="2:15" ht="15.75" customHeight="1">
      <c r="B214" s="10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</row>
    <row r="215" spans="2:15" ht="15.75" customHeight="1">
      <c r="B215" s="10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</row>
    <row r="216" spans="2:15" ht="15.75" customHeight="1">
      <c r="B216" s="10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</row>
    <row r="217" spans="2:15" ht="15.75" customHeight="1">
      <c r="B217" s="10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</row>
    <row r="218" spans="2:15" ht="15.75" customHeight="1">
      <c r="B218" s="10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</row>
    <row r="219" spans="2:15" ht="15.75" customHeight="1">
      <c r="B219" s="10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</row>
    <row r="220" spans="2:15" ht="15.75" customHeight="1">
      <c r="B220" s="10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</row>
    <row r="221" spans="2:15" ht="15.75" customHeight="1">
      <c r="B221" s="10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</row>
    <row r="222" spans="2:15" ht="15.75" customHeight="1">
      <c r="B222" s="10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</row>
    <row r="223" spans="2:15" ht="15.75" customHeight="1">
      <c r="B223" s="10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</row>
    <row r="224" spans="2:15" ht="15.75" customHeight="1">
      <c r="B224" s="10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</row>
    <row r="225" spans="2:15" ht="15.75" customHeight="1">
      <c r="B225" s="10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</row>
    <row r="226" spans="2:15" ht="15.75" customHeight="1">
      <c r="B226" s="10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</row>
    <row r="227" spans="2:15" ht="15.75" customHeight="1">
      <c r="B227" s="10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</row>
    <row r="228" spans="2:15" ht="15.75" customHeight="1">
      <c r="B228" s="10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</row>
    <row r="229" spans="2:15" ht="15.75" customHeight="1">
      <c r="B229" s="10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</row>
    <row r="230" spans="2:15" ht="15.75" customHeight="1">
      <c r="B230" s="10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</row>
    <row r="231" spans="2:15" ht="15.75" customHeight="1">
      <c r="B231" s="10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</row>
    <row r="232" spans="2:15" ht="15.75" customHeight="1">
      <c r="B232" s="10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</row>
    <row r="233" spans="2:15" ht="15.75" customHeight="1">
      <c r="B233" s="10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</row>
    <row r="234" spans="2:15" ht="15.75" customHeight="1">
      <c r="B234" s="10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</row>
    <row r="235" spans="2:15" ht="15.75" customHeight="1">
      <c r="B235" s="10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</row>
    <row r="236" spans="2:15" ht="15.75" customHeight="1">
      <c r="B236" s="10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</row>
    <row r="237" spans="2:15" ht="15.75" customHeight="1">
      <c r="B237" s="10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</row>
    <row r="238" spans="2:15" ht="15.75" customHeight="1">
      <c r="B238" s="10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</row>
    <row r="239" spans="2:15" ht="15.75" customHeight="1">
      <c r="B239" s="10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</row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4:C4"/>
  </mergeCells>
  <conditionalFormatting sqref="A39:O39">
    <cfRule type="cellIs" dxfId="14" priority="7" operator="lessThan">
      <formula>0</formula>
    </cfRule>
  </conditionalFormatting>
  <conditionalFormatting sqref="B15:O15">
    <cfRule type="cellIs" dxfId="13" priority="2" operator="lessThan">
      <formula>2.85</formula>
    </cfRule>
  </conditionalFormatting>
  <conditionalFormatting sqref="C38:O38">
    <cfRule type="cellIs" dxfId="12" priority="6" operator="lessThan">
      <formula>0</formula>
    </cfRule>
  </conditionalFormatting>
  <conditionalFormatting sqref="D14:O14">
    <cfRule type="cellIs" dxfId="11" priority="1" operator="greaterThan">
      <formula>0.35</formula>
    </cfRule>
  </conditionalFormatting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ECE7-FF5E-408C-9B0B-F0B97E573B52}">
  <dimension ref="A1:N4464"/>
  <sheetViews>
    <sheetView topLeftCell="A4019" workbookViewId="0">
      <selection activeCell="H4037" sqref="H4037"/>
    </sheetView>
  </sheetViews>
  <sheetFormatPr defaultRowHeight="15.6"/>
  <cols>
    <col min="1" max="1" width="28.09765625" customWidth="1"/>
    <col min="2" max="2" width="9.296875" style="218" customWidth="1"/>
    <col min="3" max="3" width="9.296875" customWidth="1"/>
    <col min="4" max="4" width="13.09765625" customWidth="1"/>
    <col min="5" max="5" width="15.796875" customWidth="1"/>
    <col min="6" max="6" width="12.796875" customWidth="1"/>
    <col min="7" max="7" width="9.5" customWidth="1"/>
    <col min="10" max="10" width="8.8984375" customWidth="1"/>
    <col min="11" max="11" width="11" customWidth="1"/>
  </cols>
  <sheetData>
    <row r="1" spans="1:11">
      <c r="A1" s="705" t="s">
        <v>707</v>
      </c>
      <c r="B1" s="706" t="s">
        <v>71</v>
      </c>
      <c r="C1" s="705" t="s">
        <v>708</v>
      </c>
      <c r="D1" s="707" t="s">
        <v>709</v>
      </c>
      <c r="E1" s="707" t="s">
        <v>710</v>
      </c>
      <c r="F1" s="707" t="s">
        <v>711</v>
      </c>
      <c r="G1" s="707" t="s">
        <v>712</v>
      </c>
      <c r="H1" s="707" t="s">
        <v>713</v>
      </c>
      <c r="I1" s="708" t="s">
        <v>714</v>
      </c>
      <c r="J1" s="708" t="s">
        <v>715</v>
      </c>
    </row>
    <row r="2" spans="1:11">
      <c r="A2" s="709" t="s">
        <v>716</v>
      </c>
      <c r="B2" s="710">
        <v>64</v>
      </c>
      <c r="C2" s="711" t="str">
        <f>IF(A2="","",TEXT(A2,"dd/mm/aaaa"))</f>
        <v>03/01/2026</v>
      </c>
      <c r="D2" s="712" t="str">
        <f>IF(A2="","",TEXT(A2,"hh:mm"))</f>
        <v>19:04</v>
      </c>
      <c r="E2" s="713" t="str">
        <f>IF(D2="","",IF(AND(MOD(D2,1)&gt;=TIME(8,0,0),MOD(D2,1)&lt;TIME(21,0,0)),
TEXT(TIME(HOUR(MOD(D2,1)),0,0),"hh:mm")&amp;" as "&amp;TEXT(TIME(HOUR(MOD(D2,1))+1,0,0),"hh:mm"),
"Fora da faixa"))</f>
        <v>19:00 as 20:00</v>
      </c>
      <c r="F2" s="714" t="str">
        <f>CHOOSE(WEEKDAY(C2,2),"Segunda","Terça","Quarta","Quinta","Sexta","Sábado","Domingo")</f>
        <v>Sábado</v>
      </c>
      <c r="G2" s="715">
        <f>INT((DAY(C2)-1)/7)+1</f>
        <v>1</v>
      </c>
      <c r="H2" s="714" t="str">
        <f>PROPER(TEXT(C2,"MMM/AA"))</f>
        <v>Jan/26</v>
      </c>
      <c r="I2" s="716">
        <f>DAY(C2)</f>
        <v>3</v>
      </c>
      <c r="J2" s="716">
        <f>IF(Tabela13[[#This Row],[Data da Ordem]]&lt;&gt;"",1,"")</f>
        <v>1</v>
      </c>
    </row>
    <row r="3" spans="1:11">
      <c r="A3" s="709" t="s">
        <v>717</v>
      </c>
      <c r="B3" s="710">
        <v>20</v>
      </c>
      <c r="C3" s="711" t="str">
        <f t="shared" ref="C3:C66" si="0">IF(A3="","",TEXT(A3,"dd/mm/aaaa"))</f>
        <v>03/01/2026</v>
      </c>
      <c r="D3" s="712" t="str">
        <f t="shared" ref="D3:D66" si="1">IF(A3="","",TEXT(A3,"hh:mm"))</f>
        <v>19:02</v>
      </c>
      <c r="E3" s="713" t="str">
        <f t="shared" ref="E3:E66" si="2">IF(D3="","",IF(AND(MOD(D3,1)&gt;=TIME(8,0,0),MOD(D3,1)&lt;TIME(21,0,0)),
TEXT(TIME(HOUR(MOD(D3,1)),0,0),"hh:mm")&amp;" as "&amp;TEXT(TIME(HOUR(MOD(D3,1))+1,0,0),"hh:mm"),
"Fora da faixa"))</f>
        <v>19:00 as 20:00</v>
      </c>
      <c r="F3" s="714" t="str">
        <f t="shared" ref="F3:F66" si="3">CHOOSE(WEEKDAY(C3,2),"Segunda","Terça","Quarta","Quinta","Sexta","Sábado","Domingo")</f>
        <v>Sábado</v>
      </c>
      <c r="G3" s="715">
        <f t="shared" ref="G3:G66" si="4">INT((DAY(C3)-1)/7)+1</f>
        <v>1</v>
      </c>
      <c r="H3" s="714" t="str">
        <f t="shared" ref="H3:H66" si="5">PROPER(TEXT(C3,"MMM/AA"))</f>
        <v>Jan/26</v>
      </c>
      <c r="I3" s="716">
        <f t="shared" ref="I3:I66" si="6">DAY(C3)</f>
        <v>3</v>
      </c>
      <c r="J3" s="716">
        <f>IF(Tabela13[[#This Row],[Data da Ordem]]&lt;&gt;"",1,"")</f>
        <v>1</v>
      </c>
    </row>
    <row r="4" spans="1:11">
      <c r="A4" s="709" t="s">
        <v>718</v>
      </c>
      <c r="B4" s="710">
        <v>69</v>
      </c>
      <c r="C4" s="711" t="str">
        <f t="shared" si="0"/>
        <v>03/01/2026</v>
      </c>
      <c r="D4" s="712" t="str">
        <f t="shared" si="1"/>
        <v>18:52</v>
      </c>
      <c r="E4" s="713" t="str">
        <f t="shared" si="2"/>
        <v>18:00 as 19:00</v>
      </c>
      <c r="F4" s="714" t="str">
        <f t="shared" si="3"/>
        <v>Sábado</v>
      </c>
      <c r="G4" s="715">
        <f t="shared" si="4"/>
        <v>1</v>
      </c>
      <c r="H4" s="714" t="str">
        <f t="shared" si="5"/>
        <v>Jan/26</v>
      </c>
      <c r="I4" s="716">
        <f t="shared" si="6"/>
        <v>3</v>
      </c>
      <c r="J4" s="716">
        <f>IF(Tabela13[[#This Row],[Data da Ordem]]&lt;&gt;"",1,"")</f>
        <v>1</v>
      </c>
    </row>
    <row r="5" spans="1:11">
      <c r="A5" s="709" t="s">
        <v>719</v>
      </c>
      <c r="B5" s="710">
        <v>28</v>
      </c>
      <c r="C5" s="711" t="str">
        <f t="shared" si="0"/>
        <v>03/01/2026</v>
      </c>
      <c r="D5" s="712" t="str">
        <f t="shared" si="1"/>
        <v>18:37</v>
      </c>
      <c r="E5" s="713" t="str">
        <f t="shared" si="2"/>
        <v>18:00 as 19:00</v>
      </c>
      <c r="F5" s="714" t="str">
        <f t="shared" si="3"/>
        <v>Sábado</v>
      </c>
      <c r="G5" s="715">
        <f t="shared" si="4"/>
        <v>1</v>
      </c>
      <c r="H5" s="714" t="str">
        <f t="shared" si="5"/>
        <v>Jan/26</v>
      </c>
      <c r="I5" s="716">
        <f t="shared" si="6"/>
        <v>3</v>
      </c>
      <c r="J5" s="716">
        <f>IF(Tabela13[[#This Row],[Data da Ordem]]&lt;&gt;"",1,"")</f>
        <v>1</v>
      </c>
    </row>
    <row r="6" spans="1:11">
      <c r="A6" s="709" t="s">
        <v>720</v>
      </c>
      <c r="B6" s="710">
        <v>64</v>
      </c>
      <c r="C6" s="711" t="str">
        <f t="shared" si="0"/>
        <v>03/01/2026</v>
      </c>
      <c r="D6" s="712" t="str">
        <f t="shared" si="1"/>
        <v>18:35</v>
      </c>
      <c r="E6" s="713" t="str">
        <f t="shared" si="2"/>
        <v>18:00 as 19:00</v>
      </c>
      <c r="F6" s="714" t="str">
        <f t="shared" si="3"/>
        <v>Sábado</v>
      </c>
      <c r="G6" s="715">
        <f t="shared" si="4"/>
        <v>1</v>
      </c>
      <c r="H6" s="714" t="str">
        <f t="shared" si="5"/>
        <v>Jan/26</v>
      </c>
      <c r="I6" s="716">
        <f t="shared" si="6"/>
        <v>3</v>
      </c>
      <c r="J6" s="716">
        <f>IF(Tabela13[[#This Row],[Data da Ordem]]&lt;&gt;"",1,"")</f>
        <v>1</v>
      </c>
    </row>
    <row r="7" spans="1:11">
      <c r="A7" s="709" t="s">
        <v>721</v>
      </c>
      <c r="B7" s="710">
        <v>9</v>
      </c>
      <c r="C7" s="711" t="str">
        <f t="shared" si="0"/>
        <v>03/01/2026</v>
      </c>
      <c r="D7" s="712" t="str">
        <f t="shared" si="1"/>
        <v>18:13</v>
      </c>
      <c r="E7" s="713" t="str">
        <f t="shared" si="2"/>
        <v>18:00 as 19:00</v>
      </c>
      <c r="F7" s="714" t="str">
        <f t="shared" si="3"/>
        <v>Sábado</v>
      </c>
      <c r="G7" s="715">
        <f t="shared" si="4"/>
        <v>1</v>
      </c>
      <c r="H7" s="714" t="str">
        <f t="shared" si="5"/>
        <v>Jan/26</v>
      </c>
      <c r="I7" s="716">
        <f t="shared" si="6"/>
        <v>3</v>
      </c>
      <c r="J7" s="716">
        <f>IF(Tabela13[[#This Row],[Data da Ordem]]&lt;&gt;"",1,"")</f>
        <v>1</v>
      </c>
      <c r="K7" s="719"/>
    </row>
    <row r="8" spans="1:11">
      <c r="A8" s="709" t="s">
        <v>722</v>
      </c>
      <c r="B8" s="710">
        <v>6</v>
      </c>
      <c r="C8" s="711" t="str">
        <f t="shared" si="0"/>
        <v>03/01/2026</v>
      </c>
      <c r="D8" s="712" t="str">
        <f t="shared" si="1"/>
        <v>18:10</v>
      </c>
      <c r="E8" s="713" t="str">
        <f t="shared" si="2"/>
        <v>18:00 as 19:00</v>
      </c>
      <c r="F8" s="714" t="str">
        <f t="shared" si="3"/>
        <v>Sábado</v>
      </c>
      <c r="G8" s="715">
        <f t="shared" si="4"/>
        <v>1</v>
      </c>
      <c r="H8" s="714" t="str">
        <f t="shared" si="5"/>
        <v>Jan/26</v>
      </c>
      <c r="I8" s="716">
        <f t="shared" si="6"/>
        <v>3</v>
      </c>
      <c r="J8" s="716">
        <f>IF(Tabela13[[#This Row],[Data da Ordem]]&lt;&gt;"",1,"")</f>
        <v>1</v>
      </c>
    </row>
    <row r="9" spans="1:11">
      <c r="A9" s="709" t="s">
        <v>723</v>
      </c>
      <c r="B9" s="710">
        <v>13.5</v>
      </c>
      <c r="C9" s="711" t="str">
        <f t="shared" si="0"/>
        <v>03/01/2026</v>
      </c>
      <c r="D9" s="712" t="str">
        <f t="shared" si="1"/>
        <v>17:59</v>
      </c>
      <c r="E9" s="713" t="str">
        <f t="shared" si="2"/>
        <v>17:00 as 18:00</v>
      </c>
      <c r="F9" s="714" t="str">
        <f t="shared" si="3"/>
        <v>Sábado</v>
      </c>
      <c r="G9" s="715">
        <f t="shared" si="4"/>
        <v>1</v>
      </c>
      <c r="H9" s="714" t="str">
        <f t="shared" si="5"/>
        <v>Jan/26</v>
      </c>
      <c r="I9" s="716">
        <f t="shared" si="6"/>
        <v>3</v>
      </c>
      <c r="J9" s="716">
        <f>IF(Tabela13[[#This Row],[Data da Ordem]]&lt;&gt;"",1,"")</f>
        <v>1</v>
      </c>
    </row>
    <row r="10" spans="1:11">
      <c r="A10" s="709" t="s">
        <v>724</v>
      </c>
      <c r="B10" s="710">
        <v>13</v>
      </c>
      <c r="C10" s="711" t="str">
        <f t="shared" si="0"/>
        <v>03/01/2026</v>
      </c>
      <c r="D10" s="712" t="str">
        <f t="shared" si="1"/>
        <v>17:55</v>
      </c>
      <c r="E10" s="713" t="str">
        <f t="shared" si="2"/>
        <v>17:00 as 18:00</v>
      </c>
      <c r="F10" s="714" t="str">
        <f t="shared" si="3"/>
        <v>Sábado</v>
      </c>
      <c r="G10" s="715">
        <f t="shared" si="4"/>
        <v>1</v>
      </c>
      <c r="H10" s="714" t="str">
        <f t="shared" si="5"/>
        <v>Jan/26</v>
      </c>
      <c r="I10" s="716">
        <f t="shared" si="6"/>
        <v>3</v>
      </c>
      <c r="J10" s="716">
        <f>IF(Tabela13[[#This Row],[Data da Ordem]]&lt;&gt;"",1,"")</f>
        <v>1</v>
      </c>
    </row>
    <row r="11" spans="1:11">
      <c r="A11" s="709" t="s">
        <v>725</v>
      </c>
      <c r="B11" s="710">
        <v>23</v>
      </c>
      <c r="C11" s="711" t="str">
        <f t="shared" si="0"/>
        <v>03/01/2026</v>
      </c>
      <c r="D11" s="712" t="str">
        <f t="shared" si="1"/>
        <v>17:37</v>
      </c>
      <c r="E11" s="713" t="str">
        <f t="shared" si="2"/>
        <v>17:00 as 18:00</v>
      </c>
      <c r="F11" s="714" t="str">
        <f t="shared" si="3"/>
        <v>Sábado</v>
      </c>
      <c r="G11" s="715">
        <f t="shared" si="4"/>
        <v>1</v>
      </c>
      <c r="H11" s="714" t="str">
        <f t="shared" si="5"/>
        <v>Jan/26</v>
      </c>
      <c r="I11" s="716">
        <f t="shared" si="6"/>
        <v>3</v>
      </c>
      <c r="J11" s="716">
        <f>IF(Tabela13[[#This Row],[Data da Ordem]]&lt;&gt;"",1,"")</f>
        <v>1</v>
      </c>
    </row>
    <row r="12" spans="1:11">
      <c r="A12" s="709" t="s">
        <v>726</v>
      </c>
      <c r="B12" s="710">
        <v>13</v>
      </c>
      <c r="C12" s="711" t="str">
        <f t="shared" si="0"/>
        <v>03/01/2026</v>
      </c>
      <c r="D12" s="712" t="str">
        <f t="shared" si="1"/>
        <v>17:34</v>
      </c>
      <c r="E12" s="713" t="str">
        <f t="shared" si="2"/>
        <v>17:00 as 18:00</v>
      </c>
      <c r="F12" s="714" t="str">
        <f t="shared" si="3"/>
        <v>Sábado</v>
      </c>
      <c r="G12" s="715">
        <f t="shared" si="4"/>
        <v>1</v>
      </c>
      <c r="H12" s="714" t="str">
        <f t="shared" si="5"/>
        <v>Jan/26</v>
      </c>
      <c r="I12" s="716">
        <f t="shared" si="6"/>
        <v>3</v>
      </c>
      <c r="J12" s="716">
        <f>IF(Tabela13[[#This Row],[Data da Ordem]]&lt;&gt;"",1,"")</f>
        <v>1</v>
      </c>
    </row>
    <row r="13" spans="1:11">
      <c r="A13" s="709" t="s">
        <v>727</v>
      </c>
      <c r="B13" s="710">
        <v>23</v>
      </c>
      <c r="C13" s="711" t="str">
        <f t="shared" si="0"/>
        <v>03/01/2026</v>
      </c>
      <c r="D13" s="712" t="str">
        <f t="shared" si="1"/>
        <v>17:32</v>
      </c>
      <c r="E13" s="713" t="str">
        <f t="shared" si="2"/>
        <v>17:00 as 18:00</v>
      </c>
      <c r="F13" s="714" t="str">
        <f t="shared" si="3"/>
        <v>Sábado</v>
      </c>
      <c r="G13" s="715">
        <f t="shared" si="4"/>
        <v>1</v>
      </c>
      <c r="H13" s="714" t="str">
        <f t="shared" si="5"/>
        <v>Jan/26</v>
      </c>
      <c r="I13" s="716">
        <f t="shared" si="6"/>
        <v>3</v>
      </c>
      <c r="J13" s="716">
        <f>IF(Tabela13[[#This Row],[Data da Ordem]]&lt;&gt;"",1,"")</f>
        <v>1</v>
      </c>
    </row>
    <row r="14" spans="1:11">
      <c r="A14" s="709" t="s">
        <v>728</v>
      </c>
      <c r="B14" s="710">
        <v>65</v>
      </c>
      <c r="C14" s="711" t="str">
        <f t="shared" si="0"/>
        <v>03/01/2026</v>
      </c>
      <c r="D14" s="712" t="str">
        <f t="shared" si="1"/>
        <v>17:28</v>
      </c>
      <c r="E14" s="713" t="str">
        <f t="shared" si="2"/>
        <v>17:00 as 18:00</v>
      </c>
      <c r="F14" s="714" t="str">
        <f t="shared" si="3"/>
        <v>Sábado</v>
      </c>
      <c r="G14" s="715">
        <f t="shared" si="4"/>
        <v>1</v>
      </c>
      <c r="H14" s="714" t="str">
        <f t="shared" si="5"/>
        <v>Jan/26</v>
      </c>
      <c r="I14" s="716">
        <f t="shared" si="6"/>
        <v>3</v>
      </c>
      <c r="J14" s="716">
        <f>IF(Tabela13[[#This Row],[Data da Ordem]]&lt;&gt;"",1,"")</f>
        <v>1</v>
      </c>
    </row>
    <row r="15" spans="1:11">
      <c r="A15" s="709" t="s">
        <v>729</v>
      </c>
      <c r="B15" s="710">
        <v>51</v>
      </c>
      <c r="C15" s="711" t="str">
        <f t="shared" si="0"/>
        <v>03/01/2026</v>
      </c>
      <c r="D15" s="712" t="str">
        <f t="shared" si="1"/>
        <v>17:25</v>
      </c>
      <c r="E15" s="713" t="str">
        <f t="shared" si="2"/>
        <v>17:00 as 18:00</v>
      </c>
      <c r="F15" s="714" t="str">
        <f t="shared" si="3"/>
        <v>Sábado</v>
      </c>
      <c r="G15" s="715">
        <f t="shared" si="4"/>
        <v>1</v>
      </c>
      <c r="H15" s="714" t="str">
        <f t="shared" si="5"/>
        <v>Jan/26</v>
      </c>
      <c r="I15" s="716">
        <f t="shared" si="6"/>
        <v>3</v>
      </c>
      <c r="J15" s="716">
        <f>IF(Tabela13[[#This Row],[Data da Ordem]]&lt;&gt;"",1,"")</f>
        <v>1</v>
      </c>
    </row>
    <row r="16" spans="1:11">
      <c r="A16" s="709" t="s">
        <v>730</v>
      </c>
      <c r="B16" s="710">
        <v>6</v>
      </c>
      <c r="C16" s="711" t="str">
        <f t="shared" si="0"/>
        <v>03/01/2026</v>
      </c>
      <c r="D16" s="712" t="str">
        <f t="shared" si="1"/>
        <v>17:18</v>
      </c>
      <c r="E16" s="713" t="str">
        <f t="shared" si="2"/>
        <v>17:00 as 18:00</v>
      </c>
      <c r="F16" s="714" t="str">
        <f t="shared" si="3"/>
        <v>Sábado</v>
      </c>
      <c r="G16" s="715">
        <f t="shared" si="4"/>
        <v>1</v>
      </c>
      <c r="H16" s="714" t="str">
        <f t="shared" si="5"/>
        <v>Jan/26</v>
      </c>
      <c r="I16" s="716">
        <f t="shared" si="6"/>
        <v>3</v>
      </c>
      <c r="J16" s="716">
        <f>IF(Tabela13[[#This Row],[Data da Ordem]]&lt;&gt;"",1,"")</f>
        <v>1</v>
      </c>
    </row>
    <row r="17" spans="1:10">
      <c r="A17" s="709" t="s">
        <v>731</v>
      </c>
      <c r="B17" s="710">
        <v>32</v>
      </c>
      <c r="C17" s="711" t="str">
        <f t="shared" si="0"/>
        <v>03/01/2026</v>
      </c>
      <c r="D17" s="712" t="str">
        <f t="shared" si="1"/>
        <v>17:17</v>
      </c>
      <c r="E17" s="713" t="str">
        <f t="shared" si="2"/>
        <v>17:00 as 18:00</v>
      </c>
      <c r="F17" s="714" t="str">
        <f t="shared" si="3"/>
        <v>Sábado</v>
      </c>
      <c r="G17" s="715">
        <f t="shared" si="4"/>
        <v>1</v>
      </c>
      <c r="H17" s="714" t="str">
        <f t="shared" si="5"/>
        <v>Jan/26</v>
      </c>
      <c r="I17" s="716">
        <f t="shared" si="6"/>
        <v>3</v>
      </c>
      <c r="J17" s="716">
        <f>IF(Tabela13[[#This Row],[Data da Ordem]]&lt;&gt;"",1,"")</f>
        <v>1</v>
      </c>
    </row>
    <row r="18" spans="1:10">
      <c r="A18" s="709" t="s">
        <v>732</v>
      </c>
      <c r="B18" s="710">
        <v>12.6</v>
      </c>
      <c r="C18" s="711" t="str">
        <f t="shared" si="0"/>
        <v>03/01/2026</v>
      </c>
      <c r="D18" s="712" t="str">
        <f t="shared" si="1"/>
        <v>17:08</v>
      </c>
      <c r="E18" s="713" t="str">
        <f t="shared" si="2"/>
        <v>17:00 as 18:00</v>
      </c>
      <c r="F18" s="714" t="str">
        <f t="shared" si="3"/>
        <v>Sábado</v>
      </c>
      <c r="G18" s="715">
        <f t="shared" si="4"/>
        <v>1</v>
      </c>
      <c r="H18" s="714" t="str">
        <f t="shared" si="5"/>
        <v>Jan/26</v>
      </c>
      <c r="I18" s="716">
        <f t="shared" si="6"/>
        <v>3</v>
      </c>
      <c r="J18" s="716">
        <f>IF(Tabela13[[#This Row],[Data da Ordem]]&lt;&gt;"",1,"")</f>
        <v>1</v>
      </c>
    </row>
    <row r="19" spans="1:10">
      <c r="A19" s="709" t="s">
        <v>733</v>
      </c>
      <c r="B19" s="710">
        <v>12</v>
      </c>
      <c r="C19" s="711" t="str">
        <f t="shared" si="0"/>
        <v>03/01/2026</v>
      </c>
      <c r="D19" s="712" t="str">
        <f t="shared" si="1"/>
        <v>16:58</v>
      </c>
      <c r="E19" s="713" t="str">
        <f t="shared" si="2"/>
        <v>16:00 as 17:00</v>
      </c>
      <c r="F19" s="714" t="str">
        <f t="shared" si="3"/>
        <v>Sábado</v>
      </c>
      <c r="G19" s="715">
        <f t="shared" si="4"/>
        <v>1</v>
      </c>
      <c r="H19" s="714" t="str">
        <f t="shared" si="5"/>
        <v>Jan/26</v>
      </c>
      <c r="I19" s="716">
        <f t="shared" si="6"/>
        <v>3</v>
      </c>
      <c r="J19" s="716">
        <f>IF(Tabela13[[#This Row],[Data da Ordem]]&lt;&gt;"",1,"")</f>
        <v>1</v>
      </c>
    </row>
    <row r="20" spans="1:10">
      <c r="A20" s="709" t="s">
        <v>734</v>
      </c>
      <c r="B20" s="710">
        <v>47</v>
      </c>
      <c r="C20" s="711" t="str">
        <f t="shared" si="0"/>
        <v>03/01/2026</v>
      </c>
      <c r="D20" s="712" t="str">
        <f t="shared" si="1"/>
        <v>16:49</v>
      </c>
      <c r="E20" s="713" t="str">
        <f t="shared" si="2"/>
        <v>16:00 as 17:00</v>
      </c>
      <c r="F20" s="714" t="str">
        <f t="shared" si="3"/>
        <v>Sábado</v>
      </c>
      <c r="G20" s="715">
        <f t="shared" si="4"/>
        <v>1</v>
      </c>
      <c r="H20" s="714" t="str">
        <f t="shared" si="5"/>
        <v>Jan/26</v>
      </c>
      <c r="I20" s="716">
        <f t="shared" si="6"/>
        <v>3</v>
      </c>
      <c r="J20" s="716">
        <f>IF(Tabela13[[#This Row],[Data da Ordem]]&lt;&gt;"",1,"")</f>
        <v>1</v>
      </c>
    </row>
    <row r="21" spans="1:10">
      <c r="A21" s="709" t="s">
        <v>735</v>
      </c>
      <c r="B21" s="710">
        <v>26</v>
      </c>
      <c r="C21" s="711" t="str">
        <f t="shared" si="0"/>
        <v>03/01/2026</v>
      </c>
      <c r="D21" s="712" t="str">
        <f t="shared" si="1"/>
        <v>16:48</v>
      </c>
      <c r="E21" s="713" t="str">
        <f t="shared" si="2"/>
        <v>16:00 as 17:00</v>
      </c>
      <c r="F21" s="714" t="str">
        <f t="shared" si="3"/>
        <v>Sábado</v>
      </c>
      <c r="G21" s="715">
        <f t="shared" si="4"/>
        <v>1</v>
      </c>
      <c r="H21" s="714" t="str">
        <f t="shared" si="5"/>
        <v>Jan/26</v>
      </c>
      <c r="I21" s="716">
        <f t="shared" si="6"/>
        <v>3</v>
      </c>
      <c r="J21" s="716">
        <f>IF(Tabela13[[#This Row],[Data da Ordem]]&lt;&gt;"",1,"")</f>
        <v>1</v>
      </c>
    </row>
    <row r="22" spans="1:10">
      <c r="A22" s="709" t="s">
        <v>736</v>
      </c>
      <c r="B22" s="710">
        <v>76</v>
      </c>
      <c r="C22" s="711" t="str">
        <f t="shared" si="0"/>
        <v>03/01/2026</v>
      </c>
      <c r="D22" s="712" t="str">
        <f t="shared" si="1"/>
        <v>16:47</v>
      </c>
      <c r="E22" s="713" t="str">
        <f t="shared" si="2"/>
        <v>16:00 as 17:00</v>
      </c>
      <c r="F22" s="714" t="str">
        <f t="shared" si="3"/>
        <v>Sábado</v>
      </c>
      <c r="G22" s="715">
        <f t="shared" si="4"/>
        <v>1</v>
      </c>
      <c r="H22" s="714" t="str">
        <f t="shared" si="5"/>
        <v>Jan/26</v>
      </c>
      <c r="I22" s="716">
        <f t="shared" si="6"/>
        <v>3</v>
      </c>
      <c r="J22" s="716">
        <f>IF(Tabela13[[#This Row],[Data da Ordem]]&lt;&gt;"",1,"")</f>
        <v>1</v>
      </c>
    </row>
    <row r="23" spans="1:10">
      <c r="A23" s="709" t="s">
        <v>737</v>
      </c>
      <c r="B23" s="710">
        <v>26</v>
      </c>
      <c r="C23" s="711" t="str">
        <f t="shared" si="0"/>
        <v>03/01/2026</v>
      </c>
      <c r="D23" s="712" t="str">
        <f t="shared" si="1"/>
        <v>16:44</v>
      </c>
      <c r="E23" s="713" t="str">
        <f t="shared" si="2"/>
        <v>16:00 as 17:00</v>
      </c>
      <c r="F23" s="714" t="str">
        <f t="shared" si="3"/>
        <v>Sábado</v>
      </c>
      <c r="G23" s="715">
        <f t="shared" si="4"/>
        <v>1</v>
      </c>
      <c r="H23" s="714" t="str">
        <f t="shared" si="5"/>
        <v>Jan/26</v>
      </c>
      <c r="I23" s="716">
        <f t="shared" si="6"/>
        <v>3</v>
      </c>
      <c r="J23" s="716">
        <f>IF(Tabela13[[#This Row],[Data da Ordem]]&lt;&gt;"",1,"")</f>
        <v>1</v>
      </c>
    </row>
    <row r="24" spans="1:10">
      <c r="A24" s="709" t="s">
        <v>738</v>
      </c>
      <c r="B24" s="710">
        <v>13</v>
      </c>
      <c r="C24" s="711" t="str">
        <f t="shared" si="0"/>
        <v>03/01/2026</v>
      </c>
      <c r="D24" s="712" t="str">
        <f t="shared" si="1"/>
        <v>16:38</v>
      </c>
      <c r="E24" s="713" t="str">
        <f t="shared" si="2"/>
        <v>16:00 as 17:00</v>
      </c>
      <c r="F24" s="714" t="str">
        <f t="shared" si="3"/>
        <v>Sábado</v>
      </c>
      <c r="G24" s="715">
        <f t="shared" si="4"/>
        <v>1</v>
      </c>
      <c r="H24" s="714" t="str">
        <f t="shared" si="5"/>
        <v>Jan/26</v>
      </c>
      <c r="I24" s="716">
        <f t="shared" si="6"/>
        <v>3</v>
      </c>
      <c r="J24" s="716">
        <f>IF(Tabela13[[#This Row],[Data da Ordem]]&lt;&gt;"",1,"")</f>
        <v>1</v>
      </c>
    </row>
    <row r="25" spans="1:10">
      <c r="A25" s="709" t="s">
        <v>739</v>
      </c>
      <c r="B25" s="710">
        <v>29.5</v>
      </c>
      <c r="C25" s="711" t="str">
        <f t="shared" si="0"/>
        <v>03/01/2026</v>
      </c>
      <c r="D25" s="712" t="str">
        <f t="shared" si="1"/>
        <v>16:34</v>
      </c>
      <c r="E25" s="713" t="str">
        <f t="shared" si="2"/>
        <v>16:00 as 17:00</v>
      </c>
      <c r="F25" s="714" t="str">
        <f t="shared" si="3"/>
        <v>Sábado</v>
      </c>
      <c r="G25" s="715">
        <f t="shared" si="4"/>
        <v>1</v>
      </c>
      <c r="H25" s="714" t="str">
        <f t="shared" si="5"/>
        <v>Jan/26</v>
      </c>
      <c r="I25" s="716">
        <f t="shared" si="6"/>
        <v>3</v>
      </c>
      <c r="J25" s="716">
        <f>IF(Tabela13[[#This Row],[Data da Ordem]]&lt;&gt;"",1,"")</f>
        <v>1</v>
      </c>
    </row>
    <row r="26" spans="1:10">
      <c r="A26" s="709" t="s">
        <v>740</v>
      </c>
      <c r="B26" s="710">
        <v>31</v>
      </c>
      <c r="C26" s="711" t="str">
        <f t="shared" si="0"/>
        <v>03/01/2026</v>
      </c>
      <c r="D26" s="712" t="str">
        <f t="shared" si="1"/>
        <v>16:27</v>
      </c>
      <c r="E26" s="713" t="str">
        <f t="shared" si="2"/>
        <v>16:00 as 17:00</v>
      </c>
      <c r="F26" s="714" t="str">
        <f t="shared" si="3"/>
        <v>Sábado</v>
      </c>
      <c r="G26" s="715">
        <f t="shared" si="4"/>
        <v>1</v>
      </c>
      <c r="H26" s="714" t="str">
        <f t="shared" si="5"/>
        <v>Jan/26</v>
      </c>
      <c r="I26" s="716">
        <f t="shared" si="6"/>
        <v>3</v>
      </c>
      <c r="J26" s="716">
        <f>IF(Tabela13[[#This Row],[Data da Ordem]]&lt;&gt;"",1,"")</f>
        <v>1</v>
      </c>
    </row>
    <row r="27" spans="1:10">
      <c r="A27" s="709" t="s">
        <v>741</v>
      </c>
      <c r="B27" s="710">
        <v>10.4</v>
      </c>
      <c r="C27" s="711" t="str">
        <f t="shared" si="0"/>
        <v>03/01/2026</v>
      </c>
      <c r="D27" s="712" t="str">
        <f t="shared" si="1"/>
        <v>16:21</v>
      </c>
      <c r="E27" s="713" t="str">
        <f t="shared" si="2"/>
        <v>16:00 as 17:00</v>
      </c>
      <c r="F27" s="714" t="str">
        <f t="shared" si="3"/>
        <v>Sábado</v>
      </c>
      <c r="G27" s="715">
        <f t="shared" si="4"/>
        <v>1</v>
      </c>
      <c r="H27" s="714" t="str">
        <f t="shared" si="5"/>
        <v>Jan/26</v>
      </c>
      <c r="I27" s="716">
        <f t="shared" si="6"/>
        <v>3</v>
      </c>
      <c r="J27" s="716">
        <f>IF(Tabela13[[#This Row],[Data da Ordem]]&lt;&gt;"",1,"")</f>
        <v>1</v>
      </c>
    </row>
    <row r="28" spans="1:10">
      <c r="A28" s="709" t="s">
        <v>742</v>
      </c>
      <c r="B28" s="710">
        <v>20</v>
      </c>
      <c r="C28" s="711" t="str">
        <f t="shared" si="0"/>
        <v>03/01/2026</v>
      </c>
      <c r="D28" s="712" t="str">
        <f t="shared" si="1"/>
        <v>16:12</v>
      </c>
      <c r="E28" s="713" t="str">
        <f t="shared" si="2"/>
        <v>16:00 as 17:00</v>
      </c>
      <c r="F28" s="714" t="str">
        <f t="shared" si="3"/>
        <v>Sábado</v>
      </c>
      <c r="G28" s="715">
        <f t="shared" si="4"/>
        <v>1</v>
      </c>
      <c r="H28" s="714" t="str">
        <f t="shared" si="5"/>
        <v>Jan/26</v>
      </c>
      <c r="I28" s="716">
        <f t="shared" si="6"/>
        <v>3</v>
      </c>
      <c r="J28" s="716">
        <f>IF(Tabela13[[#This Row],[Data da Ordem]]&lt;&gt;"",1,"")</f>
        <v>1</v>
      </c>
    </row>
    <row r="29" spans="1:10">
      <c r="A29" s="709" t="s">
        <v>743</v>
      </c>
      <c r="B29" s="710">
        <v>25</v>
      </c>
      <c r="C29" s="711" t="str">
        <f t="shared" si="0"/>
        <v>03/01/2026</v>
      </c>
      <c r="D29" s="712" t="str">
        <f t="shared" si="1"/>
        <v>16:09</v>
      </c>
      <c r="E29" s="713" t="str">
        <f t="shared" si="2"/>
        <v>16:00 as 17:00</v>
      </c>
      <c r="F29" s="714" t="str">
        <f t="shared" si="3"/>
        <v>Sábado</v>
      </c>
      <c r="G29" s="715">
        <f t="shared" si="4"/>
        <v>1</v>
      </c>
      <c r="H29" s="714" t="str">
        <f t="shared" si="5"/>
        <v>Jan/26</v>
      </c>
      <c r="I29" s="716">
        <f t="shared" si="6"/>
        <v>3</v>
      </c>
      <c r="J29" s="716">
        <f>IF(Tabela13[[#This Row],[Data da Ordem]]&lt;&gt;"",1,"")</f>
        <v>1</v>
      </c>
    </row>
    <row r="30" spans="1:10">
      <c r="A30" s="709" t="s">
        <v>744</v>
      </c>
      <c r="B30" s="710">
        <v>46</v>
      </c>
      <c r="C30" s="711" t="str">
        <f t="shared" si="0"/>
        <v>03/01/2026</v>
      </c>
      <c r="D30" s="712" t="str">
        <f t="shared" si="1"/>
        <v>16:04</v>
      </c>
      <c r="E30" s="713" t="str">
        <f t="shared" si="2"/>
        <v>16:00 as 17:00</v>
      </c>
      <c r="F30" s="714" t="str">
        <f t="shared" si="3"/>
        <v>Sábado</v>
      </c>
      <c r="G30" s="715">
        <f t="shared" si="4"/>
        <v>1</v>
      </c>
      <c r="H30" s="714" t="str">
        <f t="shared" si="5"/>
        <v>Jan/26</v>
      </c>
      <c r="I30" s="716">
        <f t="shared" si="6"/>
        <v>3</v>
      </c>
      <c r="J30" s="716">
        <f>IF(Tabela13[[#This Row],[Data da Ordem]]&lt;&gt;"",1,"")</f>
        <v>1</v>
      </c>
    </row>
    <row r="31" spans="1:10">
      <c r="A31" s="709" t="s">
        <v>745</v>
      </c>
      <c r="B31" s="710">
        <v>13</v>
      </c>
      <c r="C31" s="711" t="str">
        <f t="shared" si="0"/>
        <v>03/01/2026</v>
      </c>
      <c r="D31" s="712" t="str">
        <f t="shared" si="1"/>
        <v>16:04</v>
      </c>
      <c r="E31" s="713" t="str">
        <f t="shared" si="2"/>
        <v>16:00 as 17:00</v>
      </c>
      <c r="F31" s="714" t="str">
        <f t="shared" si="3"/>
        <v>Sábado</v>
      </c>
      <c r="G31" s="715">
        <f t="shared" si="4"/>
        <v>1</v>
      </c>
      <c r="H31" s="714" t="str">
        <f t="shared" si="5"/>
        <v>Jan/26</v>
      </c>
      <c r="I31" s="716">
        <f t="shared" si="6"/>
        <v>3</v>
      </c>
      <c r="J31" s="716">
        <f>IF(Tabela13[[#This Row],[Data da Ordem]]&lt;&gt;"",1,"")</f>
        <v>1</v>
      </c>
    </row>
    <row r="32" spans="1:10">
      <c r="A32" s="709" t="s">
        <v>746</v>
      </c>
      <c r="B32" s="710">
        <v>23</v>
      </c>
      <c r="C32" s="711" t="str">
        <f t="shared" si="0"/>
        <v>03/01/2026</v>
      </c>
      <c r="D32" s="712" t="str">
        <f t="shared" si="1"/>
        <v>15:56</v>
      </c>
      <c r="E32" s="713" t="str">
        <f t="shared" si="2"/>
        <v>15:00 as 16:00</v>
      </c>
      <c r="F32" s="714" t="str">
        <f t="shared" si="3"/>
        <v>Sábado</v>
      </c>
      <c r="G32" s="715">
        <f t="shared" si="4"/>
        <v>1</v>
      </c>
      <c r="H32" s="714" t="str">
        <f t="shared" si="5"/>
        <v>Jan/26</v>
      </c>
      <c r="I32" s="716">
        <f t="shared" si="6"/>
        <v>3</v>
      </c>
      <c r="J32" s="716">
        <f>IF(Tabela13[[#This Row],[Data da Ordem]]&lt;&gt;"",1,"")</f>
        <v>1</v>
      </c>
    </row>
    <row r="33" spans="1:10">
      <c r="A33" s="709" t="s">
        <v>747</v>
      </c>
      <c r="B33" s="710">
        <v>19</v>
      </c>
      <c r="C33" s="711" t="str">
        <f t="shared" si="0"/>
        <v>03/01/2026</v>
      </c>
      <c r="D33" s="712" t="str">
        <f t="shared" si="1"/>
        <v>15:52</v>
      </c>
      <c r="E33" s="713" t="str">
        <f t="shared" si="2"/>
        <v>15:00 as 16:00</v>
      </c>
      <c r="F33" s="714" t="str">
        <f t="shared" si="3"/>
        <v>Sábado</v>
      </c>
      <c r="G33" s="715">
        <f t="shared" si="4"/>
        <v>1</v>
      </c>
      <c r="H33" s="714" t="str">
        <f t="shared" si="5"/>
        <v>Jan/26</v>
      </c>
      <c r="I33" s="716">
        <f t="shared" si="6"/>
        <v>3</v>
      </c>
      <c r="J33" s="716">
        <f>IF(Tabela13[[#This Row],[Data da Ordem]]&lt;&gt;"",1,"")</f>
        <v>1</v>
      </c>
    </row>
    <row r="34" spans="1:10">
      <c r="A34" s="709" t="s">
        <v>748</v>
      </c>
      <c r="B34" s="710">
        <v>40</v>
      </c>
      <c r="C34" s="711" t="str">
        <f t="shared" si="0"/>
        <v>03/01/2026</v>
      </c>
      <c r="D34" s="712" t="str">
        <f t="shared" si="1"/>
        <v>15:50</v>
      </c>
      <c r="E34" s="713" t="str">
        <f t="shared" si="2"/>
        <v>15:00 as 16:00</v>
      </c>
      <c r="F34" s="714" t="str">
        <f t="shared" si="3"/>
        <v>Sábado</v>
      </c>
      <c r="G34" s="715">
        <f t="shared" si="4"/>
        <v>1</v>
      </c>
      <c r="H34" s="714" t="str">
        <f t="shared" si="5"/>
        <v>Jan/26</v>
      </c>
      <c r="I34" s="716">
        <f t="shared" si="6"/>
        <v>3</v>
      </c>
      <c r="J34" s="716">
        <f>IF(Tabela13[[#This Row],[Data da Ordem]]&lt;&gt;"",1,"")</f>
        <v>1</v>
      </c>
    </row>
    <row r="35" spans="1:10">
      <c r="A35" s="709" t="s">
        <v>749</v>
      </c>
      <c r="B35" s="710">
        <v>13.5</v>
      </c>
      <c r="C35" s="711" t="str">
        <f t="shared" si="0"/>
        <v>03/01/2026</v>
      </c>
      <c r="D35" s="712" t="str">
        <f t="shared" si="1"/>
        <v>15:46</v>
      </c>
      <c r="E35" s="713" t="str">
        <f t="shared" si="2"/>
        <v>15:00 as 16:00</v>
      </c>
      <c r="F35" s="714" t="str">
        <f t="shared" si="3"/>
        <v>Sábado</v>
      </c>
      <c r="G35" s="715">
        <f t="shared" si="4"/>
        <v>1</v>
      </c>
      <c r="H35" s="714" t="str">
        <f t="shared" si="5"/>
        <v>Jan/26</v>
      </c>
      <c r="I35" s="716">
        <f t="shared" si="6"/>
        <v>3</v>
      </c>
      <c r="J35" s="716">
        <f>IF(Tabela13[[#This Row],[Data da Ordem]]&lt;&gt;"",1,"")</f>
        <v>1</v>
      </c>
    </row>
    <row r="36" spans="1:10">
      <c r="A36" s="709" t="s">
        <v>750</v>
      </c>
      <c r="B36" s="710">
        <v>29.5</v>
      </c>
      <c r="C36" s="711" t="str">
        <f t="shared" si="0"/>
        <v>03/01/2026</v>
      </c>
      <c r="D36" s="712" t="str">
        <f t="shared" si="1"/>
        <v>15:45</v>
      </c>
      <c r="E36" s="713" t="str">
        <f t="shared" si="2"/>
        <v>15:00 as 16:00</v>
      </c>
      <c r="F36" s="714" t="str">
        <f t="shared" si="3"/>
        <v>Sábado</v>
      </c>
      <c r="G36" s="715">
        <f t="shared" si="4"/>
        <v>1</v>
      </c>
      <c r="H36" s="714" t="str">
        <f t="shared" si="5"/>
        <v>Jan/26</v>
      </c>
      <c r="I36" s="716">
        <f t="shared" si="6"/>
        <v>3</v>
      </c>
      <c r="J36" s="716">
        <f>IF(Tabela13[[#This Row],[Data da Ordem]]&lt;&gt;"",1,"")</f>
        <v>1</v>
      </c>
    </row>
    <row r="37" spans="1:10">
      <c r="A37" s="709" t="s">
        <v>751</v>
      </c>
      <c r="B37" s="710">
        <v>23</v>
      </c>
      <c r="C37" s="711" t="str">
        <f t="shared" si="0"/>
        <v>03/01/2026</v>
      </c>
      <c r="D37" s="712" t="str">
        <f t="shared" si="1"/>
        <v>15:41</v>
      </c>
      <c r="E37" s="713" t="str">
        <f t="shared" si="2"/>
        <v>15:00 as 16:00</v>
      </c>
      <c r="F37" s="714" t="str">
        <f t="shared" si="3"/>
        <v>Sábado</v>
      </c>
      <c r="G37" s="715">
        <f t="shared" si="4"/>
        <v>1</v>
      </c>
      <c r="H37" s="714" t="str">
        <f t="shared" si="5"/>
        <v>Jan/26</v>
      </c>
      <c r="I37" s="716">
        <f t="shared" si="6"/>
        <v>3</v>
      </c>
      <c r="J37" s="716">
        <f>IF(Tabela13[[#This Row],[Data da Ordem]]&lt;&gt;"",1,"")</f>
        <v>1</v>
      </c>
    </row>
    <row r="38" spans="1:10">
      <c r="A38" s="709" t="s">
        <v>752</v>
      </c>
      <c r="B38" s="710">
        <v>27</v>
      </c>
      <c r="C38" s="711" t="str">
        <f t="shared" si="0"/>
        <v>03/01/2026</v>
      </c>
      <c r="D38" s="712" t="str">
        <f t="shared" si="1"/>
        <v>15:34</v>
      </c>
      <c r="E38" s="713" t="str">
        <f t="shared" si="2"/>
        <v>15:00 as 16:00</v>
      </c>
      <c r="F38" s="714" t="str">
        <f t="shared" si="3"/>
        <v>Sábado</v>
      </c>
      <c r="G38" s="715">
        <f t="shared" si="4"/>
        <v>1</v>
      </c>
      <c r="H38" s="714" t="str">
        <f t="shared" si="5"/>
        <v>Jan/26</v>
      </c>
      <c r="I38" s="716">
        <f t="shared" si="6"/>
        <v>3</v>
      </c>
      <c r="J38" s="716">
        <f>IF(Tabela13[[#This Row],[Data da Ordem]]&lt;&gt;"",1,"")</f>
        <v>1</v>
      </c>
    </row>
    <row r="39" spans="1:10">
      <c r="A39" s="709" t="s">
        <v>753</v>
      </c>
      <c r="B39" s="710">
        <v>6</v>
      </c>
      <c r="C39" s="711" t="str">
        <f t="shared" si="0"/>
        <v>03/01/2026</v>
      </c>
      <c r="D39" s="712" t="str">
        <f t="shared" si="1"/>
        <v>15:32</v>
      </c>
      <c r="E39" s="713" t="str">
        <f t="shared" si="2"/>
        <v>15:00 as 16:00</v>
      </c>
      <c r="F39" s="714" t="str">
        <f t="shared" si="3"/>
        <v>Sábado</v>
      </c>
      <c r="G39" s="715">
        <f t="shared" si="4"/>
        <v>1</v>
      </c>
      <c r="H39" s="714" t="str">
        <f t="shared" si="5"/>
        <v>Jan/26</v>
      </c>
      <c r="I39" s="716">
        <f t="shared" si="6"/>
        <v>3</v>
      </c>
      <c r="J39" s="716">
        <f>IF(Tabela13[[#This Row],[Data da Ordem]]&lt;&gt;"",1,"")</f>
        <v>1</v>
      </c>
    </row>
    <row r="40" spans="1:10">
      <c r="A40" s="709" t="s">
        <v>754</v>
      </c>
      <c r="B40" s="710">
        <v>7</v>
      </c>
      <c r="C40" s="711" t="str">
        <f t="shared" si="0"/>
        <v>03/01/2026</v>
      </c>
      <c r="D40" s="712" t="str">
        <f t="shared" si="1"/>
        <v>15:30</v>
      </c>
      <c r="E40" s="713" t="str">
        <f t="shared" si="2"/>
        <v>15:00 as 16:00</v>
      </c>
      <c r="F40" s="714" t="str">
        <f t="shared" si="3"/>
        <v>Sábado</v>
      </c>
      <c r="G40" s="715">
        <f t="shared" si="4"/>
        <v>1</v>
      </c>
      <c r="H40" s="714" t="str">
        <f t="shared" si="5"/>
        <v>Jan/26</v>
      </c>
      <c r="I40" s="716">
        <f t="shared" si="6"/>
        <v>3</v>
      </c>
      <c r="J40" s="716">
        <f>IF(Tabela13[[#This Row],[Data da Ordem]]&lt;&gt;"",1,"")</f>
        <v>1</v>
      </c>
    </row>
    <row r="41" spans="1:10">
      <c r="A41" s="709" t="s">
        <v>755</v>
      </c>
      <c r="B41" s="710">
        <v>45</v>
      </c>
      <c r="C41" s="711" t="str">
        <f t="shared" si="0"/>
        <v>03/01/2026</v>
      </c>
      <c r="D41" s="712" t="str">
        <f t="shared" si="1"/>
        <v>15:06</v>
      </c>
      <c r="E41" s="713" t="str">
        <f t="shared" si="2"/>
        <v>15:00 as 16:00</v>
      </c>
      <c r="F41" s="714" t="str">
        <f t="shared" si="3"/>
        <v>Sábado</v>
      </c>
      <c r="G41" s="715">
        <f t="shared" si="4"/>
        <v>1</v>
      </c>
      <c r="H41" s="714" t="str">
        <f t="shared" si="5"/>
        <v>Jan/26</v>
      </c>
      <c r="I41" s="716">
        <f t="shared" si="6"/>
        <v>3</v>
      </c>
      <c r="J41" s="716">
        <f>IF(Tabela13[[#This Row],[Data da Ordem]]&lt;&gt;"",1,"")</f>
        <v>1</v>
      </c>
    </row>
    <row r="42" spans="1:10">
      <c r="A42" s="709" t="s">
        <v>756</v>
      </c>
      <c r="B42" s="710">
        <v>17</v>
      </c>
      <c r="C42" s="711" t="str">
        <f t="shared" si="0"/>
        <v>03/01/2026</v>
      </c>
      <c r="D42" s="712" t="str">
        <f t="shared" si="1"/>
        <v>15:04</v>
      </c>
      <c r="E42" s="713" t="str">
        <f t="shared" si="2"/>
        <v>15:00 as 16:00</v>
      </c>
      <c r="F42" s="714" t="str">
        <f t="shared" si="3"/>
        <v>Sábado</v>
      </c>
      <c r="G42" s="715">
        <f t="shared" si="4"/>
        <v>1</v>
      </c>
      <c r="H42" s="714" t="str">
        <f t="shared" si="5"/>
        <v>Jan/26</v>
      </c>
      <c r="I42" s="716">
        <f t="shared" si="6"/>
        <v>3</v>
      </c>
      <c r="J42" s="716">
        <f>IF(Tabela13[[#This Row],[Data da Ordem]]&lt;&gt;"",1,"")</f>
        <v>1</v>
      </c>
    </row>
    <row r="43" spans="1:10">
      <c r="A43" s="709" t="s">
        <v>757</v>
      </c>
      <c r="B43" s="710">
        <v>29.5</v>
      </c>
      <c r="C43" s="711" t="str">
        <f t="shared" si="0"/>
        <v>03/01/2026</v>
      </c>
      <c r="D43" s="712" t="str">
        <f t="shared" si="1"/>
        <v>15:01</v>
      </c>
      <c r="E43" s="713" t="str">
        <f t="shared" si="2"/>
        <v>15:00 as 16:00</v>
      </c>
      <c r="F43" s="714" t="str">
        <f t="shared" si="3"/>
        <v>Sábado</v>
      </c>
      <c r="G43" s="715">
        <f t="shared" si="4"/>
        <v>1</v>
      </c>
      <c r="H43" s="714" t="str">
        <f t="shared" si="5"/>
        <v>Jan/26</v>
      </c>
      <c r="I43" s="716">
        <f t="shared" si="6"/>
        <v>3</v>
      </c>
      <c r="J43" s="716">
        <f>IF(Tabela13[[#This Row],[Data da Ordem]]&lt;&gt;"",1,"")</f>
        <v>1</v>
      </c>
    </row>
    <row r="44" spans="1:10">
      <c r="A44" s="709" t="s">
        <v>758</v>
      </c>
      <c r="B44" s="710">
        <v>20.5</v>
      </c>
      <c r="C44" s="711" t="str">
        <f t="shared" si="0"/>
        <v>03/01/2026</v>
      </c>
      <c r="D44" s="712" t="str">
        <f t="shared" si="1"/>
        <v>14:49</v>
      </c>
      <c r="E44" s="713" t="str">
        <f t="shared" si="2"/>
        <v>14:00 as 15:00</v>
      </c>
      <c r="F44" s="714" t="str">
        <f t="shared" si="3"/>
        <v>Sábado</v>
      </c>
      <c r="G44" s="715">
        <f t="shared" si="4"/>
        <v>1</v>
      </c>
      <c r="H44" s="714" t="str">
        <f t="shared" si="5"/>
        <v>Jan/26</v>
      </c>
      <c r="I44" s="716">
        <f t="shared" si="6"/>
        <v>3</v>
      </c>
      <c r="J44" s="716">
        <f>IF(Tabela13[[#This Row],[Data da Ordem]]&lt;&gt;"",1,"")</f>
        <v>1</v>
      </c>
    </row>
    <row r="45" spans="1:10">
      <c r="A45" s="709" t="s">
        <v>759</v>
      </c>
      <c r="B45" s="710">
        <v>20</v>
      </c>
      <c r="C45" s="711" t="str">
        <f t="shared" si="0"/>
        <v>03/01/2026</v>
      </c>
      <c r="D45" s="712" t="str">
        <f t="shared" si="1"/>
        <v>14:44</v>
      </c>
      <c r="E45" s="713" t="str">
        <f t="shared" si="2"/>
        <v>14:00 as 15:00</v>
      </c>
      <c r="F45" s="714" t="str">
        <f t="shared" si="3"/>
        <v>Sábado</v>
      </c>
      <c r="G45" s="715">
        <f t="shared" si="4"/>
        <v>1</v>
      </c>
      <c r="H45" s="714" t="str">
        <f t="shared" si="5"/>
        <v>Jan/26</v>
      </c>
      <c r="I45" s="716">
        <f t="shared" si="6"/>
        <v>3</v>
      </c>
      <c r="J45" s="716">
        <f>IF(Tabela13[[#This Row],[Data da Ordem]]&lt;&gt;"",1,"")</f>
        <v>1</v>
      </c>
    </row>
    <row r="46" spans="1:10">
      <c r="A46" s="709" t="s">
        <v>760</v>
      </c>
      <c r="B46" s="710">
        <v>17</v>
      </c>
      <c r="C46" s="711" t="str">
        <f t="shared" si="0"/>
        <v>03/01/2026</v>
      </c>
      <c r="D46" s="712" t="str">
        <f t="shared" si="1"/>
        <v>14:42</v>
      </c>
      <c r="E46" s="713" t="str">
        <f t="shared" si="2"/>
        <v>14:00 as 15:00</v>
      </c>
      <c r="F46" s="714" t="str">
        <f t="shared" si="3"/>
        <v>Sábado</v>
      </c>
      <c r="G46" s="715">
        <f t="shared" si="4"/>
        <v>1</v>
      </c>
      <c r="H46" s="714" t="str">
        <f t="shared" si="5"/>
        <v>Jan/26</v>
      </c>
      <c r="I46" s="716">
        <f t="shared" si="6"/>
        <v>3</v>
      </c>
      <c r="J46" s="716">
        <f>IF(Tabela13[[#This Row],[Data da Ordem]]&lt;&gt;"",1,"")</f>
        <v>1</v>
      </c>
    </row>
    <row r="47" spans="1:10">
      <c r="A47" s="709" t="s">
        <v>761</v>
      </c>
      <c r="B47" s="710">
        <v>15</v>
      </c>
      <c r="C47" s="711" t="str">
        <f t="shared" si="0"/>
        <v>03/01/2026</v>
      </c>
      <c r="D47" s="712" t="str">
        <f t="shared" si="1"/>
        <v>14:41</v>
      </c>
      <c r="E47" s="713" t="str">
        <f t="shared" si="2"/>
        <v>14:00 as 15:00</v>
      </c>
      <c r="F47" s="714" t="str">
        <f t="shared" si="3"/>
        <v>Sábado</v>
      </c>
      <c r="G47" s="715">
        <f t="shared" si="4"/>
        <v>1</v>
      </c>
      <c r="H47" s="714" t="str">
        <f t="shared" si="5"/>
        <v>Jan/26</v>
      </c>
      <c r="I47" s="716">
        <f t="shared" si="6"/>
        <v>3</v>
      </c>
      <c r="J47" s="716">
        <f>IF(Tabela13[[#This Row],[Data da Ordem]]&lt;&gt;"",1,"")</f>
        <v>1</v>
      </c>
    </row>
    <row r="48" spans="1:10">
      <c r="A48" s="709" t="s">
        <v>762</v>
      </c>
      <c r="B48" s="710">
        <v>13</v>
      </c>
      <c r="C48" s="711" t="str">
        <f t="shared" si="0"/>
        <v>03/01/2026</v>
      </c>
      <c r="D48" s="712" t="str">
        <f t="shared" si="1"/>
        <v>14:38</v>
      </c>
      <c r="E48" s="713" t="str">
        <f t="shared" si="2"/>
        <v>14:00 as 15:00</v>
      </c>
      <c r="F48" s="714" t="str">
        <f t="shared" si="3"/>
        <v>Sábado</v>
      </c>
      <c r="G48" s="715">
        <f t="shared" si="4"/>
        <v>1</v>
      </c>
      <c r="H48" s="714" t="str">
        <f t="shared" si="5"/>
        <v>Jan/26</v>
      </c>
      <c r="I48" s="716">
        <f t="shared" si="6"/>
        <v>3</v>
      </c>
      <c r="J48" s="716">
        <f>IF(Tabela13[[#This Row],[Data da Ordem]]&lt;&gt;"",1,"")</f>
        <v>1</v>
      </c>
    </row>
    <row r="49" spans="1:10">
      <c r="A49" s="709" t="s">
        <v>763</v>
      </c>
      <c r="B49" s="710">
        <v>20</v>
      </c>
      <c r="C49" s="711" t="str">
        <f t="shared" si="0"/>
        <v>03/01/2026</v>
      </c>
      <c r="D49" s="712" t="str">
        <f t="shared" si="1"/>
        <v>14:32</v>
      </c>
      <c r="E49" s="713" t="str">
        <f t="shared" si="2"/>
        <v>14:00 as 15:00</v>
      </c>
      <c r="F49" s="714" t="str">
        <f t="shared" si="3"/>
        <v>Sábado</v>
      </c>
      <c r="G49" s="715">
        <f t="shared" si="4"/>
        <v>1</v>
      </c>
      <c r="H49" s="714" t="str">
        <f t="shared" si="5"/>
        <v>Jan/26</v>
      </c>
      <c r="I49" s="716">
        <f t="shared" si="6"/>
        <v>3</v>
      </c>
      <c r="J49" s="716">
        <f>IF(Tabela13[[#This Row],[Data da Ordem]]&lt;&gt;"",1,"")</f>
        <v>1</v>
      </c>
    </row>
    <row r="50" spans="1:10">
      <c r="A50" s="709" t="s">
        <v>764</v>
      </c>
      <c r="B50" s="710">
        <v>33</v>
      </c>
      <c r="C50" s="711" t="str">
        <f t="shared" si="0"/>
        <v>03/01/2026</v>
      </c>
      <c r="D50" s="712" t="str">
        <f t="shared" si="1"/>
        <v>14:26</v>
      </c>
      <c r="E50" s="713" t="str">
        <f t="shared" si="2"/>
        <v>14:00 as 15:00</v>
      </c>
      <c r="F50" s="714" t="str">
        <f t="shared" si="3"/>
        <v>Sábado</v>
      </c>
      <c r="G50" s="715">
        <f t="shared" si="4"/>
        <v>1</v>
      </c>
      <c r="H50" s="714" t="str">
        <f t="shared" si="5"/>
        <v>Jan/26</v>
      </c>
      <c r="I50" s="716">
        <f t="shared" si="6"/>
        <v>3</v>
      </c>
      <c r="J50" s="716">
        <f>IF(Tabela13[[#This Row],[Data da Ordem]]&lt;&gt;"",1,"")</f>
        <v>1</v>
      </c>
    </row>
    <row r="51" spans="1:10">
      <c r="A51" s="709" t="s">
        <v>765</v>
      </c>
      <c r="B51" s="710">
        <v>13</v>
      </c>
      <c r="C51" s="711" t="str">
        <f t="shared" si="0"/>
        <v>03/01/2026</v>
      </c>
      <c r="D51" s="712" t="str">
        <f t="shared" si="1"/>
        <v>14:24</v>
      </c>
      <c r="E51" s="713" t="str">
        <f t="shared" si="2"/>
        <v>14:00 as 15:00</v>
      </c>
      <c r="F51" s="714" t="str">
        <f t="shared" si="3"/>
        <v>Sábado</v>
      </c>
      <c r="G51" s="715">
        <f t="shared" si="4"/>
        <v>1</v>
      </c>
      <c r="H51" s="714" t="str">
        <f t="shared" si="5"/>
        <v>Jan/26</v>
      </c>
      <c r="I51" s="716">
        <f t="shared" si="6"/>
        <v>3</v>
      </c>
      <c r="J51" s="716">
        <f>IF(Tabela13[[#This Row],[Data da Ordem]]&lt;&gt;"",1,"")</f>
        <v>1</v>
      </c>
    </row>
    <row r="52" spans="1:10">
      <c r="A52" s="709" t="s">
        <v>766</v>
      </c>
      <c r="B52" s="710">
        <v>6</v>
      </c>
      <c r="C52" s="711" t="str">
        <f t="shared" si="0"/>
        <v>03/01/2026</v>
      </c>
      <c r="D52" s="712" t="str">
        <f t="shared" si="1"/>
        <v>14:18</v>
      </c>
      <c r="E52" s="713" t="str">
        <f t="shared" si="2"/>
        <v>14:00 as 15:00</v>
      </c>
      <c r="F52" s="714" t="str">
        <f t="shared" si="3"/>
        <v>Sábado</v>
      </c>
      <c r="G52" s="715">
        <f t="shared" si="4"/>
        <v>1</v>
      </c>
      <c r="H52" s="714" t="str">
        <f t="shared" si="5"/>
        <v>Jan/26</v>
      </c>
      <c r="I52" s="716">
        <f t="shared" si="6"/>
        <v>3</v>
      </c>
      <c r="J52" s="716">
        <f>IF(Tabela13[[#This Row],[Data da Ordem]]&lt;&gt;"",1,"")</f>
        <v>1</v>
      </c>
    </row>
    <row r="53" spans="1:10">
      <c r="A53" s="709" t="s">
        <v>767</v>
      </c>
      <c r="B53" s="710">
        <v>52</v>
      </c>
      <c r="C53" s="711" t="str">
        <f t="shared" si="0"/>
        <v>03/01/2026</v>
      </c>
      <c r="D53" s="712" t="str">
        <f t="shared" si="1"/>
        <v>14:15</v>
      </c>
      <c r="E53" s="713" t="str">
        <f t="shared" si="2"/>
        <v>14:00 as 15:00</v>
      </c>
      <c r="F53" s="714" t="str">
        <f t="shared" si="3"/>
        <v>Sábado</v>
      </c>
      <c r="G53" s="715">
        <f t="shared" si="4"/>
        <v>1</v>
      </c>
      <c r="H53" s="714" t="str">
        <f t="shared" si="5"/>
        <v>Jan/26</v>
      </c>
      <c r="I53" s="716">
        <f t="shared" si="6"/>
        <v>3</v>
      </c>
      <c r="J53" s="716">
        <f>IF(Tabela13[[#This Row],[Data da Ordem]]&lt;&gt;"",1,"")</f>
        <v>1</v>
      </c>
    </row>
    <row r="54" spans="1:10">
      <c r="A54" s="709" t="s">
        <v>768</v>
      </c>
      <c r="B54" s="710">
        <v>39</v>
      </c>
      <c r="C54" s="711" t="str">
        <f t="shared" si="0"/>
        <v>03/01/2026</v>
      </c>
      <c r="D54" s="712" t="str">
        <f t="shared" si="1"/>
        <v>14:11</v>
      </c>
      <c r="E54" s="713" t="str">
        <f t="shared" si="2"/>
        <v>14:00 as 15:00</v>
      </c>
      <c r="F54" s="714" t="str">
        <f t="shared" si="3"/>
        <v>Sábado</v>
      </c>
      <c r="G54" s="715">
        <f t="shared" si="4"/>
        <v>1</v>
      </c>
      <c r="H54" s="714" t="str">
        <f t="shared" si="5"/>
        <v>Jan/26</v>
      </c>
      <c r="I54" s="716">
        <f t="shared" si="6"/>
        <v>3</v>
      </c>
      <c r="J54" s="716">
        <f>IF(Tabela13[[#This Row],[Data da Ordem]]&lt;&gt;"",1,"")</f>
        <v>1</v>
      </c>
    </row>
    <row r="55" spans="1:10">
      <c r="A55" s="709" t="s">
        <v>769</v>
      </c>
      <c r="B55" s="710">
        <v>19</v>
      </c>
      <c r="C55" s="711" t="str">
        <f t="shared" si="0"/>
        <v>03/01/2026</v>
      </c>
      <c r="D55" s="712" t="str">
        <f t="shared" si="1"/>
        <v>13:41</v>
      </c>
      <c r="E55" s="713" t="str">
        <f t="shared" si="2"/>
        <v>13:00 as 14:00</v>
      </c>
      <c r="F55" s="714" t="str">
        <f t="shared" si="3"/>
        <v>Sábado</v>
      </c>
      <c r="G55" s="715">
        <f t="shared" si="4"/>
        <v>1</v>
      </c>
      <c r="H55" s="714" t="str">
        <f t="shared" si="5"/>
        <v>Jan/26</v>
      </c>
      <c r="I55" s="716">
        <f t="shared" si="6"/>
        <v>3</v>
      </c>
      <c r="J55" s="716">
        <f>IF(Tabela13[[#This Row],[Data da Ordem]]&lt;&gt;"",1,"")</f>
        <v>1</v>
      </c>
    </row>
    <row r="56" spans="1:10">
      <c r="A56" s="709" t="s">
        <v>770</v>
      </c>
      <c r="B56" s="710">
        <v>19</v>
      </c>
      <c r="C56" s="711" t="str">
        <f t="shared" si="0"/>
        <v>03/01/2026</v>
      </c>
      <c r="D56" s="712" t="str">
        <f t="shared" si="1"/>
        <v>13:30</v>
      </c>
      <c r="E56" s="713" t="str">
        <f t="shared" si="2"/>
        <v>13:00 as 14:00</v>
      </c>
      <c r="F56" s="714" t="str">
        <f t="shared" si="3"/>
        <v>Sábado</v>
      </c>
      <c r="G56" s="715">
        <f t="shared" si="4"/>
        <v>1</v>
      </c>
      <c r="H56" s="714" t="str">
        <f t="shared" si="5"/>
        <v>Jan/26</v>
      </c>
      <c r="I56" s="716">
        <f t="shared" si="6"/>
        <v>3</v>
      </c>
      <c r="J56" s="716">
        <f>IF(Tabela13[[#This Row],[Data da Ordem]]&lt;&gt;"",1,"")</f>
        <v>1</v>
      </c>
    </row>
    <row r="57" spans="1:10">
      <c r="A57" s="709" t="s">
        <v>771</v>
      </c>
      <c r="B57" s="710">
        <v>81.5</v>
      </c>
      <c r="C57" s="711" t="str">
        <f t="shared" si="0"/>
        <v>03/01/2026</v>
      </c>
      <c r="D57" s="712" t="str">
        <f t="shared" si="1"/>
        <v>13:27</v>
      </c>
      <c r="E57" s="713" t="str">
        <f t="shared" si="2"/>
        <v>13:00 as 14:00</v>
      </c>
      <c r="F57" s="714" t="str">
        <f t="shared" si="3"/>
        <v>Sábado</v>
      </c>
      <c r="G57" s="715">
        <f t="shared" si="4"/>
        <v>1</v>
      </c>
      <c r="H57" s="714" t="str">
        <f t="shared" si="5"/>
        <v>Jan/26</v>
      </c>
      <c r="I57" s="716">
        <f t="shared" si="6"/>
        <v>3</v>
      </c>
      <c r="J57" s="716">
        <f>IF(Tabela13[[#This Row],[Data da Ordem]]&lt;&gt;"",1,"")</f>
        <v>1</v>
      </c>
    </row>
    <row r="58" spans="1:10">
      <c r="A58" s="709" t="s">
        <v>772</v>
      </c>
      <c r="B58" s="710">
        <v>13</v>
      </c>
      <c r="C58" s="711" t="str">
        <f t="shared" si="0"/>
        <v>03/01/2026</v>
      </c>
      <c r="D58" s="712" t="str">
        <f t="shared" si="1"/>
        <v>13:19</v>
      </c>
      <c r="E58" s="713" t="str">
        <f t="shared" si="2"/>
        <v>13:00 as 14:00</v>
      </c>
      <c r="F58" s="714" t="str">
        <f t="shared" si="3"/>
        <v>Sábado</v>
      </c>
      <c r="G58" s="715">
        <f t="shared" si="4"/>
        <v>1</v>
      </c>
      <c r="H58" s="714" t="str">
        <f t="shared" si="5"/>
        <v>Jan/26</v>
      </c>
      <c r="I58" s="716">
        <f t="shared" si="6"/>
        <v>3</v>
      </c>
      <c r="J58" s="716">
        <f>IF(Tabela13[[#This Row],[Data da Ordem]]&lt;&gt;"",1,"")</f>
        <v>1</v>
      </c>
    </row>
    <row r="59" spans="1:10">
      <c r="A59" s="709" t="s">
        <v>773</v>
      </c>
      <c r="B59" s="710">
        <v>107</v>
      </c>
      <c r="C59" s="711" t="str">
        <f t="shared" si="0"/>
        <v>03/01/2026</v>
      </c>
      <c r="D59" s="712" t="str">
        <f t="shared" si="1"/>
        <v>13:16</v>
      </c>
      <c r="E59" s="713" t="str">
        <f t="shared" si="2"/>
        <v>13:00 as 14:00</v>
      </c>
      <c r="F59" s="714" t="str">
        <f t="shared" si="3"/>
        <v>Sábado</v>
      </c>
      <c r="G59" s="715">
        <f t="shared" si="4"/>
        <v>1</v>
      </c>
      <c r="H59" s="714" t="str">
        <f t="shared" si="5"/>
        <v>Jan/26</v>
      </c>
      <c r="I59" s="716">
        <f t="shared" si="6"/>
        <v>3</v>
      </c>
      <c r="J59" s="716">
        <f>IF(Tabela13[[#This Row],[Data da Ordem]]&lt;&gt;"",1,"")</f>
        <v>1</v>
      </c>
    </row>
    <row r="60" spans="1:10">
      <c r="A60" s="709" t="s">
        <v>774</v>
      </c>
      <c r="B60" s="710">
        <v>23</v>
      </c>
      <c r="C60" s="711" t="str">
        <f t="shared" si="0"/>
        <v>03/01/2026</v>
      </c>
      <c r="D60" s="712" t="str">
        <f t="shared" si="1"/>
        <v>13:11</v>
      </c>
      <c r="E60" s="713" t="str">
        <f t="shared" si="2"/>
        <v>13:00 as 14:00</v>
      </c>
      <c r="F60" s="714" t="str">
        <f t="shared" si="3"/>
        <v>Sábado</v>
      </c>
      <c r="G60" s="715">
        <f t="shared" si="4"/>
        <v>1</v>
      </c>
      <c r="H60" s="714" t="str">
        <f t="shared" si="5"/>
        <v>Jan/26</v>
      </c>
      <c r="I60" s="716">
        <f t="shared" si="6"/>
        <v>3</v>
      </c>
      <c r="J60" s="716">
        <f>IF(Tabela13[[#This Row],[Data da Ordem]]&lt;&gt;"",1,"")</f>
        <v>1</v>
      </c>
    </row>
    <row r="61" spans="1:10">
      <c r="A61" s="709" t="s">
        <v>775</v>
      </c>
      <c r="B61" s="710">
        <v>10</v>
      </c>
      <c r="C61" s="711" t="str">
        <f t="shared" si="0"/>
        <v>03/01/2026</v>
      </c>
      <c r="D61" s="712" t="str">
        <f t="shared" si="1"/>
        <v>13:04</v>
      </c>
      <c r="E61" s="713" t="str">
        <f t="shared" si="2"/>
        <v>13:00 as 14:00</v>
      </c>
      <c r="F61" s="714" t="str">
        <f t="shared" si="3"/>
        <v>Sábado</v>
      </c>
      <c r="G61" s="715">
        <f t="shared" si="4"/>
        <v>1</v>
      </c>
      <c r="H61" s="714" t="str">
        <f t="shared" si="5"/>
        <v>Jan/26</v>
      </c>
      <c r="I61" s="716">
        <f t="shared" si="6"/>
        <v>3</v>
      </c>
      <c r="J61" s="716">
        <f>IF(Tabela13[[#This Row],[Data da Ordem]]&lt;&gt;"",1,"")</f>
        <v>1</v>
      </c>
    </row>
    <row r="62" spans="1:10">
      <c r="A62" s="709" t="s">
        <v>776</v>
      </c>
      <c r="B62" s="710">
        <v>26</v>
      </c>
      <c r="C62" s="711" t="str">
        <f t="shared" si="0"/>
        <v>03/01/2026</v>
      </c>
      <c r="D62" s="712" t="str">
        <f t="shared" si="1"/>
        <v>13:03</v>
      </c>
      <c r="E62" s="713" t="str">
        <f t="shared" si="2"/>
        <v>13:00 as 14:00</v>
      </c>
      <c r="F62" s="714" t="str">
        <f t="shared" si="3"/>
        <v>Sábado</v>
      </c>
      <c r="G62" s="715">
        <f t="shared" si="4"/>
        <v>1</v>
      </c>
      <c r="H62" s="714" t="str">
        <f t="shared" si="5"/>
        <v>Jan/26</v>
      </c>
      <c r="I62" s="716">
        <f t="shared" si="6"/>
        <v>3</v>
      </c>
      <c r="J62" s="716">
        <f>IF(Tabela13[[#This Row],[Data da Ordem]]&lt;&gt;"",1,"")</f>
        <v>1</v>
      </c>
    </row>
    <row r="63" spans="1:10">
      <c r="A63" s="709" t="s">
        <v>777</v>
      </c>
      <c r="B63" s="710">
        <v>26</v>
      </c>
      <c r="C63" s="711" t="str">
        <f t="shared" si="0"/>
        <v>03/01/2026</v>
      </c>
      <c r="D63" s="712" t="str">
        <f t="shared" si="1"/>
        <v>13:00</v>
      </c>
      <c r="E63" s="713" t="str">
        <f t="shared" si="2"/>
        <v>13:00 as 14:00</v>
      </c>
      <c r="F63" s="714" t="str">
        <f t="shared" si="3"/>
        <v>Sábado</v>
      </c>
      <c r="G63" s="715">
        <f t="shared" si="4"/>
        <v>1</v>
      </c>
      <c r="H63" s="714" t="str">
        <f t="shared" si="5"/>
        <v>Jan/26</v>
      </c>
      <c r="I63" s="716">
        <f t="shared" si="6"/>
        <v>3</v>
      </c>
      <c r="J63" s="716">
        <f>IF(Tabela13[[#This Row],[Data da Ordem]]&lt;&gt;"",1,"")</f>
        <v>1</v>
      </c>
    </row>
    <row r="64" spans="1:10">
      <c r="A64" s="709" t="s">
        <v>778</v>
      </c>
      <c r="B64" s="710">
        <v>17</v>
      </c>
      <c r="C64" s="711" t="str">
        <f t="shared" si="0"/>
        <v>03/01/2026</v>
      </c>
      <c r="D64" s="712" t="str">
        <f t="shared" si="1"/>
        <v>12:53</v>
      </c>
      <c r="E64" s="713" t="str">
        <f t="shared" si="2"/>
        <v>12:00 as 13:00</v>
      </c>
      <c r="F64" s="714" t="str">
        <f t="shared" si="3"/>
        <v>Sábado</v>
      </c>
      <c r="G64" s="715">
        <f t="shared" si="4"/>
        <v>1</v>
      </c>
      <c r="H64" s="714" t="str">
        <f t="shared" si="5"/>
        <v>Jan/26</v>
      </c>
      <c r="I64" s="716">
        <f t="shared" si="6"/>
        <v>3</v>
      </c>
      <c r="J64" s="716">
        <f>IF(Tabela13[[#This Row],[Data da Ordem]]&lt;&gt;"",1,"")</f>
        <v>1</v>
      </c>
    </row>
    <row r="65" spans="1:10">
      <c r="A65" s="709" t="s">
        <v>779</v>
      </c>
      <c r="B65" s="710">
        <v>19</v>
      </c>
      <c r="C65" s="711" t="str">
        <f t="shared" si="0"/>
        <v>03/01/2026</v>
      </c>
      <c r="D65" s="712" t="str">
        <f t="shared" si="1"/>
        <v>12:51</v>
      </c>
      <c r="E65" s="713" t="str">
        <f t="shared" si="2"/>
        <v>12:00 as 13:00</v>
      </c>
      <c r="F65" s="714" t="str">
        <f t="shared" si="3"/>
        <v>Sábado</v>
      </c>
      <c r="G65" s="715">
        <f t="shared" si="4"/>
        <v>1</v>
      </c>
      <c r="H65" s="714" t="str">
        <f t="shared" si="5"/>
        <v>Jan/26</v>
      </c>
      <c r="I65" s="716">
        <f t="shared" si="6"/>
        <v>3</v>
      </c>
      <c r="J65" s="716">
        <f>IF(Tabela13[[#This Row],[Data da Ordem]]&lt;&gt;"",1,"")</f>
        <v>1</v>
      </c>
    </row>
    <row r="66" spans="1:10">
      <c r="A66" s="709" t="s">
        <v>780</v>
      </c>
      <c r="B66" s="710">
        <v>16</v>
      </c>
      <c r="C66" s="711" t="str">
        <f t="shared" si="0"/>
        <v>03/01/2026</v>
      </c>
      <c r="D66" s="712" t="str">
        <f t="shared" si="1"/>
        <v>12:50</v>
      </c>
      <c r="E66" s="713" t="str">
        <f t="shared" si="2"/>
        <v>12:00 as 13:00</v>
      </c>
      <c r="F66" s="714" t="str">
        <f t="shared" si="3"/>
        <v>Sábado</v>
      </c>
      <c r="G66" s="715">
        <f t="shared" si="4"/>
        <v>1</v>
      </c>
      <c r="H66" s="714" t="str">
        <f t="shared" si="5"/>
        <v>Jan/26</v>
      </c>
      <c r="I66" s="716">
        <f t="shared" si="6"/>
        <v>3</v>
      </c>
      <c r="J66" s="716">
        <f>IF(Tabela13[[#This Row],[Data da Ordem]]&lt;&gt;"",1,"")</f>
        <v>1</v>
      </c>
    </row>
    <row r="67" spans="1:10">
      <c r="A67" s="709" t="s">
        <v>781</v>
      </c>
      <c r="B67" s="710">
        <v>19</v>
      </c>
      <c r="C67" s="711" t="str">
        <f t="shared" ref="C67:C130" si="7">IF(A67="","",TEXT(A67,"dd/mm/aaaa"))</f>
        <v>03/01/2026</v>
      </c>
      <c r="D67" s="712" t="str">
        <f t="shared" ref="D67:D130" si="8">IF(A67="","",TEXT(A67,"hh:mm"))</f>
        <v>12:48</v>
      </c>
      <c r="E67" s="713" t="str">
        <f t="shared" ref="E67:E130" si="9">IF(D67="","",IF(AND(MOD(D67,1)&gt;=TIME(8,0,0),MOD(D67,1)&lt;TIME(21,0,0)),
TEXT(TIME(HOUR(MOD(D67,1)),0,0),"hh:mm")&amp;" as "&amp;TEXT(TIME(HOUR(MOD(D67,1))+1,0,0),"hh:mm"),
"Fora da faixa"))</f>
        <v>12:00 as 13:00</v>
      </c>
      <c r="F67" s="714" t="str">
        <f t="shared" ref="F67:F130" si="10">CHOOSE(WEEKDAY(C67,2),"Segunda","Terça","Quarta","Quinta","Sexta","Sábado","Domingo")</f>
        <v>Sábado</v>
      </c>
      <c r="G67" s="715">
        <f t="shared" ref="G67:G130" si="11">INT((DAY(C67)-1)/7)+1</f>
        <v>1</v>
      </c>
      <c r="H67" s="714" t="str">
        <f t="shared" ref="H67:H130" si="12">PROPER(TEXT(C67,"MMM/AA"))</f>
        <v>Jan/26</v>
      </c>
      <c r="I67" s="716">
        <f t="shared" ref="I67:I130" si="13">DAY(C67)</f>
        <v>3</v>
      </c>
      <c r="J67" s="716">
        <f>IF(Tabela13[[#This Row],[Data da Ordem]]&lt;&gt;"",1,"")</f>
        <v>1</v>
      </c>
    </row>
    <row r="68" spans="1:10">
      <c r="A68" s="709" t="s">
        <v>782</v>
      </c>
      <c r="B68" s="710">
        <v>13</v>
      </c>
      <c r="C68" s="711" t="str">
        <f t="shared" si="7"/>
        <v>03/01/2026</v>
      </c>
      <c r="D68" s="712" t="str">
        <f t="shared" si="8"/>
        <v>12:48</v>
      </c>
      <c r="E68" s="713" t="str">
        <f t="shared" si="9"/>
        <v>12:00 as 13:00</v>
      </c>
      <c r="F68" s="714" t="str">
        <f t="shared" si="10"/>
        <v>Sábado</v>
      </c>
      <c r="G68" s="715">
        <f t="shared" si="11"/>
        <v>1</v>
      </c>
      <c r="H68" s="714" t="str">
        <f t="shared" si="12"/>
        <v>Jan/26</v>
      </c>
      <c r="I68" s="716">
        <f t="shared" si="13"/>
        <v>3</v>
      </c>
      <c r="J68" s="716">
        <f>IF(Tabela13[[#This Row],[Data da Ordem]]&lt;&gt;"",1,"")</f>
        <v>1</v>
      </c>
    </row>
    <row r="69" spans="1:10">
      <c r="A69" s="709" t="s">
        <v>783</v>
      </c>
      <c r="B69" s="710">
        <v>18</v>
      </c>
      <c r="C69" s="711" t="str">
        <f t="shared" si="7"/>
        <v>03/01/2026</v>
      </c>
      <c r="D69" s="712" t="str">
        <f t="shared" si="8"/>
        <v>12:31</v>
      </c>
      <c r="E69" s="713" t="str">
        <f t="shared" si="9"/>
        <v>12:00 as 13:00</v>
      </c>
      <c r="F69" s="714" t="str">
        <f t="shared" si="10"/>
        <v>Sábado</v>
      </c>
      <c r="G69" s="715">
        <f t="shared" si="11"/>
        <v>1</v>
      </c>
      <c r="H69" s="714" t="str">
        <f t="shared" si="12"/>
        <v>Jan/26</v>
      </c>
      <c r="I69" s="716">
        <f t="shared" si="13"/>
        <v>3</v>
      </c>
      <c r="J69" s="716">
        <f>IF(Tabela13[[#This Row],[Data da Ordem]]&lt;&gt;"",1,"")</f>
        <v>1</v>
      </c>
    </row>
    <row r="70" spans="1:10">
      <c r="A70" s="709" t="s">
        <v>784</v>
      </c>
      <c r="B70" s="710">
        <v>25</v>
      </c>
      <c r="C70" s="711" t="str">
        <f t="shared" si="7"/>
        <v>03/01/2026</v>
      </c>
      <c r="D70" s="712" t="str">
        <f t="shared" si="8"/>
        <v>12:31</v>
      </c>
      <c r="E70" s="713" t="str">
        <f t="shared" si="9"/>
        <v>12:00 as 13:00</v>
      </c>
      <c r="F70" s="714" t="str">
        <f t="shared" si="10"/>
        <v>Sábado</v>
      </c>
      <c r="G70" s="715">
        <f t="shared" si="11"/>
        <v>1</v>
      </c>
      <c r="H70" s="714" t="str">
        <f t="shared" si="12"/>
        <v>Jan/26</v>
      </c>
      <c r="I70" s="716">
        <f t="shared" si="13"/>
        <v>3</v>
      </c>
      <c r="J70" s="716">
        <f>IF(Tabela13[[#This Row],[Data da Ordem]]&lt;&gt;"",1,"")</f>
        <v>1</v>
      </c>
    </row>
    <row r="71" spans="1:10">
      <c r="A71" s="709" t="s">
        <v>785</v>
      </c>
      <c r="B71" s="710">
        <v>9</v>
      </c>
      <c r="C71" s="711" t="str">
        <f t="shared" si="7"/>
        <v>03/01/2026</v>
      </c>
      <c r="D71" s="712" t="str">
        <f t="shared" si="8"/>
        <v>12:23</v>
      </c>
      <c r="E71" s="713" t="str">
        <f t="shared" si="9"/>
        <v>12:00 as 13:00</v>
      </c>
      <c r="F71" s="714" t="str">
        <f t="shared" si="10"/>
        <v>Sábado</v>
      </c>
      <c r="G71" s="715">
        <f t="shared" si="11"/>
        <v>1</v>
      </c>
      <c r="H71" s="714" t="str">
        <f t="shared" si="12"/>
        <v>Jan/26</v>
      </c>
      <c r="I71" s="716">
        <f t="shared" si="13"/>
        <v>3</v>
      </c>
      <c r="J71" s="716">
        <f>IF(Tabela13[[#This Row],[Data da Ordem]]&lt;&gt;"",1,"")</f>
        <v>1</v>
      </c>
    </row>
    <row r="72" spans="1:10">
      <c r="A72" s="709" t="s">
        <v>786</v>
      </c>
      <c r="B72" s="710">
        <v>28</v>
      </c>
      <c r="C72" s="711" t="str">
        <f t="shared" si="7"/>
        <v>03/01/2026</v>
      </c>
      <c r="D72" s="712" t="str">
        <f t="shared" si="8"/>
        <v>12:13</v>
      </c>
      <c r="E72" s="713" t="str">
        <f t="shared" si="9"/>
        <v>12:00 as 13:00</v>
      </c>
      <c r="F72" s="714" t="str">
        <f t="shared" si="10"/>
        <v>Sábado</v>
      </c>
      <c r="G72" s="715">
        <f t="shared" si="11"/>
        <v>1</v>
      </c>
      <c r="H72" s="714" t="str">
        <f t="shared" si="12"/>
        <v>Jan/26</v>
      </c>
      <c r="I72" s="716">
        <f t="shared" si="13"/>
        <v>3</v>
      </c>
      <c r="J72" s="716">
        <f>IF(Tabela13[[#This Row],[Data da Ordem]]&lt;&gt;"",1,"")</f>
        <v>1</v>
      </c>
    </row>
    <row r="73" spans="1:10">
      <c r="A73" s="709" t="s">
        <v>787</v>
      </c>
      <c r="B73" s="710">
        <v>19</v>
      </c>
      <c r="C73" s="711" t="str">
        <f t="shared" si="7"/>
        <v>03/01/2026</v>
      </c>
      <c r="D73" s="712" t="str">
        <f t="shared" si="8"/>
        <v>12:08</v>
      </c>
      <c r="E73" s="713" t="str">
        <f t="shared" si="9"/>
        <v>12:00 as 13:00</v>
      </c>
      <c r="F73" s="714" t="str">
        <f t="shared" si="10"/>
        <v>Sábado</v>
      </c>
      <c r="G73" s="715">
        <f t="shared" si="11"/>
        <v>1</v>
      </c>
      <c r="H73" s="714" t="str">
        <f t="shared" si="12"/>
        <v>Jan/26</v>
      </c>
      <c r="I73" s="716">
        <f t="shared" si="13"/>
        <v>3</v>
      </c>
      <c r="J73" s="716">
        <f>IF(Tabela13[[#This Row],[Data da Ordem]]&lt;&gt;"",1,"")</f>
        <v>1</v>
      </c>
    </row>
    <row r="74" spans="1:10">
      <c r="A74" s="709" t="s">
        <v>788</v>
      </c>
      <c r="B74" s="710">
        <v>85</v>
      </c>
      <c r="C74" s="711" t="str">
        <f t="shared" si="7"/>
        <v>03/01/2026</v>
      </c>
      <c r="D74" s="712" t="str">
        <f t="shared" si="8"/>
        <v>12:06</v>
      </c>
      <c r="E74" s="713" t="str">
        <f t="shared" si="9"/>
        <v>12:00 as 13:00</v>
      </c>
      <c r="F74" s="714" t="str">
        <f t="shared" si="10"/>
        <v>Sábado</v>
      </c>
      <c r="G74" s="715">
        <f t="shared" si="11"/>
        <v>1</v>
      </c>
      <c r="H74" s="714" t="str">
        <f t="shared" si="12"/>
        <v>Jan/26</v>
      </c>
      <c r="I74" s="716">
        <f t="shared" si="13"/>
        <v>3</v>
      </c>
      <c r="J74" s="716">
        <f>IF(Tabela13[[#This Row],[Data da Ordem]]&lt;&gt;"",1,"")</f>
        <v>1</v>
      </c>
    </row>
    <row r="75" spans="1:10">
      <c r="A75" s="709" t="s">
        <v>789</v>
      </c>
      <c r="B75" s="710">
        <v>40</v>
      </c>
      <c r="C75" s="711" t="str">
        <f t="shared" si="7"/>
        <v>03/01/2026</v>
      </c>
      <c r="D75" s="712" t="str">
        <f t="shared" si="8"/>
        <v>11:56</v>
      </c>
      <c r="E75" s="713" t="str">
        <f t="shared" si="9"/>
        <v>11:00 as 12:00</v>
      </c>
      <c r="F75" s="714" t="str">
        <f t="shared" si="10"/>
        <v>Sábado</v>
      </c>
      <c r="G75" s="715">
        <f t="shared" si="11"/>
        <v>1</v>
      </c>
      <c r="H75" s="714" t="str">
        <f t="shared" si="12"/>
        <v>Jan/26</v>
      </c>
      <c r="I75" s="716">
        <f t="shared" si="13"/>
        <v>3</v>
      </c>
      <c r="J75" s="716">
        <f>IF(Tabela13[[#This Row],[Data da Ordem]]&lt;&gt;"",1,"")</f>
        <v>1</v>
      </c>
    </row>
    <row r="76" spans="1:10">
      <c r="A76" s="709" t="s">
        <v>790</v>
      </c>
      <c r="B76" s="710">
        <v>48</v>
      </c>
      <c r="C76" s="711" t="str">
        <f t="shared" si="7"/>
        <v>03/01/2026</v>
      </c>
      <c r="D76" s="712" t="str">
        <f t="shared" si="8"/>
        <v>11:55</v>
      </c>
      <c r="E76" s="713" t="str">
        <f t="shared" si="9"/>
        <v>11:00 as 12:00</v>
      </c>
      <c r="F76" s="714" t="str">
        <f t="shared" si="10"/>
        <v>Sábado</v>
      </c>
      <c r="G76" s="715">
        <f t="shared" si="11"/>
        <v>1</v>
      </c>
      <c r="H76" s="714" t="str">
        <f t="shared" si="12"/>
        <v>Jan/26</v>
      </c>
      <c r="I76" s="716">
        <f t="shared" si="13"/>
        <v>3</v>
      </c>
      <c r="J76" s="716">
        <f>IF(Tabela13[[#This Row],[Data da Ordem]]&lt;&gt;"",1,"")</f>
        <v>1</v>
      </c>
    </row>
    <row r="77" spans="1:10">
      <c r="A77" s="709" t="s">
        <v>791</v>
      </c>
      <c r="B77" s="710">
        <v>33.5</v>
      </c>
      <c r="C77" s="711" t="str">
        <f t="shared" si="7"/>
        <v>03/01/2026</v>
      </c>
      <c r="D77" s="712" t="str">
        <f t="shared" si="8"/>
        <v>11:54</v>
      </c>
      <c r="E77" s="713" t="str">
        <f t="shared" si="9"/>
        <v>11:00 as 12:00</v>
      </c>
      <c r="F77" s="714" t="str">
        <f t="shared" si="10"/>
        <v>Sábado</v>
      </c>
      <c r="G77" s="715">
        <f t="shared" si="11"/>
        <v>1</v>
      </c>
      <c r="H77" s="714" t="str">
        <f t="shared" si="12"/>
        <v>Jan/26</v>
      </c>
      <c r="I77" s="716">
        <f t="shared" si="13"/>
        <v>3</v>
      </c>
      <c r="J77" s="716">
        <f>IF(Tabela13[[#This Row],[Data da Ordem]]&lt;&gt;"",1,"")</f>
        <v>1</v>
      </c>
    </row>
    <row r="78" spans="1:10">
      <c r="A78" s="709" t="s">
        <v>792</v>
      </c>
      <c r="B78" s="710">
        <v>13</v>
      </c>
      <c r="C78" s="711" t="str">
        <f t="shared" si="7"/>
        <v>03/01/2026</v>
      </c>
      <c r="D78" s="712" t="str">
        <f t="shared" si="8"/>
        <v>11:53</v>
      </c>
      <c r="E78" s="713" t="str">
        <f t="shared" si="9"/>
        <v>11:00 as 12:00</v>
      </c>
      <c r="F78" s="714" t="str">
        <f t="shared" si="10"/>
        <v>Sábado</v>
      </c>
      <c r="G78" s="715">
        <f t="shared" si="11"/>
        <v>1</v>
      </c>
      <c r="H78" s="714" t="str">
        <f t="shared" si="12"/>
        <v>Jan/26</v>
      </c>
      <c r="I78" s="716">
        <f t="shared" si="13"/>
        <v>3</v>
      </c>
      <c r="J78" s="716">
        <f>IF(Tabela13[[#This Row],[Data da Ordem]]&lt;&gt;"",1,"")</f>
        <v>1</v>
      </c>
    </row>
    <row r="79" spans="1:10">
      <c r="A79" s="709" t="s">
        <v>793</v>
      </c>
      <c r="B79" s="710">
        <v>16.5</v>
      </c>
      <c r="C79" s="711" t="str">
        <f t="shared" si="7"/>
        <v>03/01/2026</v>
      </c>
      <c r="D79" s="712" t="str">
        <f t="shared" si="8"/>
        <v>11:52</v>
      </c>
      <c r="E79" s="713" t="str">
        <f t="shared" si="9"/>
        <v>11:00 as 12:00</v>
      </c>
      <c r="F79" s="714" t="str">
        <f t="shared" si="10"/>
        <v>Sábado</v>
      </c>
      <c r="G79" s="715">
        <f t="shared" si="11"/>
        <v>1</v>
      </c>
      <c r="H79" s="714" t="str">
        <f t="shared" si="12"/>
        <v>Jan/26</v>
      </c>
      <c r="I79" s="716">
        <f t="shared" si="13"/>
        <v>3</v>
      </c>
      <c r="J79" s="716">
        <f>IF(Tabela13[[#This Row],[Data da Ordem]]&lt;&gt;"",1,"")</f>
        <v>1</v>
      </c>
    </row>
    <row r="80" spans="1:10">
      <c r="A80" s="709" t="s">
        <v>794</v>
      </c>
      <c r="B80" s="710">
        <v>26</v>
      </c>
      <c r="C80" s="711" t="str">
        <f t="shared" si="7"/>
        <v>03/01/2026</v>
      </c>
      <c r="D80" s="712" t="str">
        <f t="shared" si="8"/>
        <v>11:51</v>
      </c>
      <c r="E80" s="713" t="str">
        <f t="shared" si="9"/>
        <v>11:00 as 12:00</v>
      </c>
      <c r="F80" s="714" t="str">
        <f t="shared" si="10"/>
        <v>Sábado</v>
      </c>
      <c r="G80" s="715">
        <f t="shared" si="11"/>
        <v>1</v>
      </c>
      <c r="H80" s="714" t="str">
        <f t="shared" si="12"/>
        <v>Jan/26</v>
      </c>
      <c r="I80" s="716">
        <f t="shared" si="13"/>
        <v>3</v>
      </c>
      <c r="J80" s="716">
        <f>IF(Tabela13[[#This Row],[Data da Ordem]]&lt;&gt;"",1,"")</f>
        <v>1</v>
      </c>
    </row>
    <row r="81" spans="1:14">
      <c r="A81" s="709" t="s">
        <v>795</v>
      </c>
      <c r="B81" s="710">
        <v>40</v>
      </c>
      <c r="C81" s="711" t="str">
        <f t="shared" si="7"/>
        <v>03/01/2026</v>
      </c>
      <c r="D81" s="712" t="str">
        <f t="shared" si="8"/>
        <v>11:22</v>
      </c>
      <c r="E81" s="713" t="str">
        <f t="shared" si="9"/>
        <v>11:00 as 12:00</v>
      </c>
      <c r="F81" s="714" t="str">
        <f t="shared" si="10"/>
        <v>Sábado</v>
      </c>
      <c r="G81" s="715">
        <f t="shared" si="11"/>
        <v>1</v>
      </c>
      <c r="H81" s="714" t="str">
        <f t="shared" si="12"/>
        <v>Jan/26</v>
      </c>
      <c r="I81" s="716">
        <f t="shared" si="13"/>
        <v>3</v>
      </c>
      <c r="J81" s="716">
        <f>IF(Tabela13[[#This Row],[Data da Ordem]]&lt;&gt;"",1,"")</f>
        <v>1</v>
      </c>
    </row>
    <row r="82" spans="1:14">
      <c r="A82" s="709" t="s">
        <v>796</v>
      </c>
      <c r="B82" s="710">
        <v>29.7</v>
      </c>
      <c r="C82" s="711" t="str">
        <f t="shared" si="7"/>
        <v>03/01/2026</v>
      </c>
      <c r="D82" s="712" t="str">
        <f t="shared" si="8"/>
        <v>10:52</v>
      </c>
      <c r="E82" s="713" t="str">
        <f t="shared" si="9"/>
        <v>10:00 as 11:00</v>
      </c>
      <c r="F82" s="714" t="str">
        <f t="shared" si="10"/>
        <v>Sábado</v>
      </c>
      <c r="G82" s="715">
        <f t="shared" si="11"/>
        <v>1</v>
      </c>
      <c r="H82" s="714" t="str">
        <f t="shared" si="12"/>
        <v>Jan/26</v>
      </c>
      <c r="I82" s="716">
        <f t="shared" si="13"/>
        <v>3</v>
      </c>
      <c r="J82" s="716">
        <f>IF(Tabela13[[#This Row],[Data da Ordem]]&lt;&gt;"",1,"")</f>
        <v>1</v>
      </c>
    </row>
    <row r="83" spans="1:14">
      <c r="A83" s="709" t="s">
        <v>797</v>
      </c>
      <c r="B83" s="710">
        <v>23</v>
      </c>
      <c r="C83" s="711" t="str">
        <f t="shared" si="7"/>
        <v>03/01/2026</v>
      </c>
      <c r="D83" s="712" t="str">
        <f t="shared" si="8"/>
        <v>10:12</v>
      </c>
      <c r="E83" s="713" t="str">
        <f t="shared" si="9"/>
        <v>10:00 as 11:00</v>
      </c>
      <c r="F83" s="714" t="str">
        <f t="shared" si="10"/>
        <v>Sábado</v>
      </c>
      <c r="G83" s="715">
        <f t="shared" si="11"/>
        <v>1</v>
      </c>
      <c r="H83" s="714" t="str">
        <f t="shared" si="12"/>
        <v>Jan/26</v>
      </c>
      <c r="I83" s="716">
        <f t="shared" si="13"/>
        <v>3</v>
      </c>
      <c r="J83" s="716">
        <f>IF(Tabela13[[#This Row],[Data da Ordem]]&lt;&gt;"",1,"")</f>
        <v>1</v>
      </c>
    </row>
    <row r="84" spans="1:14">
      <c r="A84" s="709" t="s">
        <v>798</v>
      </c>
      <c r="B84" s="710">
        <v>17</v>
      </c>
      <c r="C84" s="711" t="str">
        <f t="shared" si="7"/>
        <v>03/01/2026</v>
      </c>
      <c r="D84" s="712" t="str">
        <f t="shared" si="8"/>
        <v>10:11</v>
      </c>
      <c r="E84" s="713" t="str">
        <f t="shared" si="9"/>
        <v>10:00 as 11:00</v>
      </c>
      <c r="F84" s="714" t="str">
        <f t="shared" si="10"/>
        <v>Sábado</v>
      </c>
      <c r="G84" s="715">
        <f t="shared" si="11"/>
        <v>1</v>
      </c>
      <c r="H84" s="714" t="str">
        <f t="shared" si="12"/>
        <v>Jan/26</v>
      </c>
      <c r="I84" s="716">
        <f t="shared" si="13"/>
        <v>3</v>
      </c>
      <c r="J84" s="716">
        <f>IF(Tabela13[[#This Row],[Data da Ordem]]&lt;&gt;"",1,"")</f>
        <v>1</v>
      </c>
    </row>
    <row r="85" spans="1:14">
      <c r="A85" s="709" t="s">
        <v>799</v>
      </c>
      <c r="B85" s="710">
        <v>6</v>
      </c>
      <c r="C85" s="711" t="str">
        <f t="shared" si="7"/>
        <v>03/01/2026</v>
      </c>
      <c r="D85" s="712" t="str">
        <f t="shared" si="8"/>
        <v>10:07</v>
      </c>
      <c r="E85" s="713" t="str">
        <f t="shared" si="9"/>
        <v>10:00 as 11:00</v>
      </c>
      <c r="F85" s="714" t="str">
        <f t="shared" si="10"/>
        <v>Sábado</v>
      </c>
      <c r="G85" s="715">
        <f t="shared" si="11"/>
        <v>1</v>
      </c>
      <c r="H85" s="714" t="str">
        <f t="shared" si="12"/>
        <v>Jan/26</v>
      </c>
      <c r="I85" s="716">
        <f t="shared" si="13"/>
        <v>3</v>
      </c>
      <c r="J85" s="716">
        <f>IF(Tabela13[[#This Row],[Data da Ordem]]&lt;&gt;"",1,"")</f>
        <v>1</v>
      </c>
    </row>
    <row r="86" spans="1:14">
      <c r="A86" s="709" t="s">
        <v>800</v>
      </c>
      <c r="B86" s="710">
        <v>8.1</v>
      </c>
      <c r="C86" s="711" t="str">
        <f t="shared" si="7"/>
        <v>03/01/2026</v>
      </c>
      <c r="D86" s="712" t="str">
        <f t="shared" si="8"/>
        <v>10:07</v>
      </c>
      <c r="E86" s="713" t="str">
        <f t="shared" si="9"/>
        <v>10:00 as 11:00</v>
      </c>
      <c r="F86" s="714" t="str">
        <f t="shared" si="10"/>
        <v>Sábado</v>
      </c>
      <c r="G86" s="715">
        <f t="shared" si="11"/>
        <v>1</v>
      </c>
      <c r="H86" s="714" t="str">
        <f t="shared" si="12"/>
        <v>Jan/26</v>
      </c>
      <c r="I86" s="716">
        <f t="shared" si="13"/>
        <v>3</v>
      </c>
      <c r="J86" s="716">
        <f>IF(Tabela13[[#This Row],[Data da Ordem]]&lt;&gt;"",1,"")</f>
        <v>1</v>
      </c>
    </row>
    <row r="87" spans="1:14">
      <c r="A87" s="709" t="s">
        <v>801</v>
      </c>
      <c r="B87" s="710">
        <v>13</v>
      </c>
      <c r="C87" s="711" t="str">
        <f t="shared" si="7"/>
        <v>03/01/2026</v>
      </c>
      <c r="D87" s="712" t="str">
        <f t="shared" si="8"/>
        <v>09:58</v>
      </c>
      <c r="E87" s="713" t="str">
        <f t="shared" si="9"/>
        <v>09:00 as 10:00</v>
      </c>
      <c r="F87" s="714" t="str">
        <f t="shared" si="10"/>
        <v>Sábado</v>
      </c>
      <c r="G87" s="715">
        <f t="shared" si="11"/>
        <v>1</v>
      </c>
      <c r="H87" s="714" t="str">
        <f t="shared" si="12"/>
        <v>Jan/26</v>
      </c>
      <c r="I87" s="716">
        <f t="shared" si="13"/>
        <v>3</v>
      </c>
      <c r="J87" s="716">
        <f>IF(Tabela13[[#This Row],[Data da Ordem]]&lt;&gt;"",1,"")</f>
        <v>1</v>
      </c>
    </row>
    <row r="88" spans="1:14">
      <c r="A88" s="709" t="s">
        <v>802</v>
      </c>
      <c r="B88" s="710">
        <v>13</v>
      </c>
      <c r="C88" s="711" t="str">
        <f t="shared" si="7"/>
        <v>03/01/2026</v>
      </c>
      <c r="D88" s="712" t="str">
        <f t="shared" si="8"/>
        <v>09:57</v>
      </c>
      <c r="E88" s="713" t="str">
        <f t="shared" si="9"/>
        <v>09:00 as 10:00</v>
      </c>
      <c r="F88" s="714" t="str">
        <f t="shared" si="10"/>
        <v>Sábado</v>
      </c>
      <c r="G88" s="715">
        <f t="shared" si="11"/>
        <v>1</v>
      </c>
      <c r="H88" s="714" t="str">
        <f t="shared" si="12"/>
        <v>Jan/26</v>
      </c>
      <c r="I88" s="716">
        <f t="shared" si="13"/>
        <v>3</v>
      </c>
      <c r="J88" s="716">
        <f>IF(Tabela13[[#This Row],[Data da Ordem]]&lt;&gt;"",1,"")</f>
        <v>1</v>
      </c>
    </row>
    <row r="89" spans="1:14">
      <c r="A89" s="709" t="s">
        <v>803</v>
      </c>
      <c r="B89" s="710">
        <v>23</v>
      </c>
      <c r="C89" s="711" t="str">
        <f t="shared" si="7"/>
        <v>03/01/2026</v>
      </c>
      <c r="D89" s="712" t="str">
        <f t="shared" si="8"/>
        <v>09:55</v>
      </c>
      <c r="E89" s="713" t="str">
        <f t="shared" si="9"/>
        <v>09:00 as 10:00</v>
      </c>
      <c r="F89" s="714" t="str">
        <f t="shared" si="10"/>
        <v>Sábado</v>
      </c>
      <c r="G89" s="715">
        <f t="shared" si="11"/>
        <v>1</v>
      </c>
      <c r="H89" s="714" t="str">
        <f t="shared" si="12"/>
        <v>Jan/26</v>
      </c>
      <c r="I89" s="716">
        <f t="shared" si="13"/>
        <v>3</v>
      </c>
      <c r="J89" s="716">
        <f>IF(Tabela13[[#This Row],[Data da Ordem]]&lt;&gt;"",1,"")</f>
        <v>1</v>
      </c>
    </row>
    <row r="90" spans="1:14">
      <c r="A90" s="709" t="s">
        <v>804</v>
      </c>
      <c r="B90" s="710">
        <v>26.8</v>
      </c>
      <c r="C90" s="711" t="str">
        <f t="shared" si="7"/>
        <v>03/01/2026</v>
      </c>
      <c r="D90" s="712" t="str">
        <f t="shared" si="8"/>
        <v>09:24</v>
      </c>
      <c r="E90" s="713" t="str">
        <f t="shared" si="9"/>
        <v>09:00 as 10:00</v>
      </c>
      <c r="F90" s="714" t="str">
        <f t="shared" si="10"/>
        <v>Sábado</v>
      </c>
      <c r="G90" s="715">
        <f t="shared" si="11"/>
        <v>1</v>
      </c>
      <c r="H90" s="714" t="str">
        <f t="shared" si="12"/>
        <v>Jan/26</v>
      </c>
      <c r="I90" s="716">
        <f t="shared" si="13"/>
        <v>3</v>
      </c>
      <c r="J90" s="716">
        <f>IF(Tabela13[[#This Row],[Data da Ordem]]&lt;&gt;"",1,"")</f>
        <v>1</v>
      </c>
    </row>
    <row r="91" spans="1:14">
      <c r="A91" s="709" t="s">
        <v>805</v>
      </c>
      <c r="B91" s="710">
        <v>47</v>
      </c>
      <c r="C91" s="711" t="str">
        <f t="shared" si="7"/>
        <v>03/01/2026</v>
      </c>
      <c r="D91" s="712" t="str">
        <f t="shared" si="8"/>
        <v>09:14</v>
      </c>
      <c r="E91" s="713" t="str">
        <f t="shared" si="9"/>
        <v>09:00 as 10:00</v>
      </c>
      <c r="F91" s="714" t="str">
        <f t="shared" si="10"/>
        <v>Sábado</v>
      </c>
      <c r="G91" s="715">
        <f t="shared" si="11"/>
        <v>1</v>
      </c>
      <c r="H91" s="714" t="str">
        <f t="shared" si="12"/>
        <v>Jan/26</v>
      </c>
      <c r="I91" s="716">
        <f t="shared" si="13"/>
        <v>3</v>
      </c>
      <c r="J91" s="716">
        <f>IF(Tabela13[[#This Row],[Data da Ordem]]&lt;&gt;"",1,"")</f>
        <v>1</v>
      </c>
    </row>
    <row r="92" spans="1:14">
      <c r="A92" s="709" t="s">
        <v>806</v>
      </c>
      <c r="B92" s="710">
        <v>53</v>
      </c>
      <c r="C92" s="711" t="str">
        <f t="shared" si="7"/>
        <v>03/01/2026</v>
      </c>
      <c r="D92" s="712" t="str">
        <f t="shared" si="8"/>
        <v>09:08</v>
      </c>
      <c r="E92" s="713" t="str">
        <f t="shared" si="9"/>
        <v>09:00 as 10:00</v>
      </c>
      <c r="F92" s="714" t="str">
        <f t="shared" si="10"/>
        <v>Sábado</v>
      </c>
      <c r="G92" s="715">
        <f t="shared" si="11"/>
        <v>1</v>
      </c>
      <c r="H92" s="714" t="str">
        <f t="shared" si="12"/>
        <v>Jan/26</v>
      </c>
      <c r="I92" s="716">
        <f t="shared" si="13"/>
        <v>3</v>
      </c>
      <c r="J92" s="716">
        <f>IF(Tabela13[[#This Row],[Data da Ordem]]&lt;&gt;"",1,"")</f>
        <v>1</v>
      </c>
    </row>
    <row r="93" spans="1:14">
      <c r="A93" s="709" t="s">
        <v>807</v>
      </c>
      <c r="B93" s="710">
        <v>19</v>
      </c>
      <c r="C93" s="711" t="str">
        <f t="shared" si="7"/>
        <v>01/01/2026</v>
      </c>
      <c r="D93" s="712" t="str">
        <f t="shared" si="8"/>
        <v>18:27</v>
      </c>
      <c r="E93" s="713" t="str">
        <f t="shared" si="9"/>
        <v>18:00 as 19:00</v>
      </c>
      <c r="F93" s="714" t="str">
        <f t="shared" si="10"/>
        <v>Quinta</v>
      </c>
      <c r="G93" s="715">
        <f t="shared" si="11"/>
        <v>1</v>
      </c>
      <c r="H93" s="714" t="str">
        <f t="shared" si="12"/>
        <v>Jan/26</v>
      </c>
      <c r="I93" s="716">
        <f t="shared" si="13"/>
        <v>1</v>
      </c>
      <c r="J93" s="716">
        <f>IF(Tabela13[[#This Row],[Data da Ordem]]&lt;&gt;"",1,"")</f>
        <v>1</v>
      </c>
      <c r="K93" s="720"/>
      <c r="L93" s="720"/>
      <c r="M93" s="720"/>
      <c r="N93" s="720"/>
    </row>
    <row r="94" spans="1:14">
      <c r="A94" s="709" t="s">
        <v>808</v>
      </c>
      <c r="B94" s="710">
        <v>23</v>
      </c>
      <c r="C94" s="711" t="str">
        <f t="shared" si="7"/>
        <v>01/01/2026</v>
      </c>
      <c r="D94" s="712" t="str">
        <f t="shared" si="8"/>
        <v>18:23</v>
      </c>
      <c r="E94" s="713" t="str">
        <f t="shared" si="9"/>
        <v>18:00 as 19:00</v>
      </c>
      <c r="F94" s="714" t="str">
        <f t="shared" si="10"/>
        <v>Quinta</v>
      </c>
      <c r="G94" s="715">
        <f t="shared" si="11"/>
        <v>1</v>
      </c>
      <c r="H94" s="714" t="str">
        <f t="shared" si="12"/>
        <v>Jan/26</v>
      </c>
      <c r="I94" s="716">
        <f t="shared" si="13"/>
        <v>1</v>
      </c>
      <c r="J94" s="716">
        <f>IF(Tabela13[[#This Row],[Data da Ordem]]&lt;&gt;"",1,"")</f>
        <v>1</v>
      </c>
    </row>
    <row r="95" spans="1:14">
      <c r="A95" s="709" t="s">
        <v>809</v>
      </c>
      <c r="B95" s="710">
        <v>26.5</v>
      </c>
      <c r="C95" s="711" t="str">
        <f t="shared" si="7"/>
        <v>01/01/2026</v>
      </c>
      <c r="D95" s="712" t="str">
        <f t="shared" si="8"/>
        <v>18:22</v>
      </c>
      <c r="E95" s="713" t="str">
        <f t="shared" si="9"/>
        <v>18:00 as 19:00</v>
      </c>
      <c r="F95" s="714" t="str">
        <f t="shared" si="10"/>
        <v>Quinta</v>
      </c>
      <c r="G95" s="715">
        <f t="shared" si="11"/>
        <v>1</v>
      </c>
      <c r="H95" s="714" t="str">
        <f t="shared" si="12"/>
        <v>Jan/26</v>
      </c>
      <c r="I95" s="716">
        <f t="shared" si="13"/>
        <v>1</v>
      </c>
      <c r="J95" s="716">
        <f>IF(Tabela13[[#This Row],[Data da Ordem]]&lt;&gt;"",1,"")</f>
        <v>1</v>
      </c>
    </row>
    <row r="96" spans="1:14">
      <c r="A96" s="709" t="s">
        <v>810</v>
      </c>
      <c r="B96" s="710">
        <v>50</v>
      </c>
      <c r="C96" s="711" t="str">
        <f t="shared" si="7"/>
        <v>01/01/2026</v>
      </c>
      <c r="D96" s="712" t="str">
        <f t="shared" si="8"/>
        <v>18:14</v>
      </c>
      <c r="E96" s="713" t="str">
        <f t="shared" si="9"/>
        <v>18:00 as 19:00</v>
      </c>
      <c r="F96" s="714" t="str">
        <f t="shared" si="10"/>
        <v>Quinta</v>
      </c>
      <c r="G96" s="715">
        <f t="shared" si="11"/>
        <v>1</v>
      </c>
      <c r="H96" s="714" t="str">
        <f t="shared" si="12"/>
        <v>Jan/26</v>
      </c>
      <c r="I96" s="716">
        <f t="shared" si="13"/>
        <v>1</v>
      </c>
      <c r="J96" s="716">
        <f>IF(Tabela13[[#This Row],[Data da Ordem]]&lt;&gt;"",1,"")</f>
        <v>1</v>
      </c>
    </row>
    <row r="97" spans="1:10">
      <c r="A97" s="709" t="s">
        <v>811</v>
      </c>
      <c r="B97" s="710">
        <v>16</v>
      </c>
      <c r="C97" s="711" t="str">
        <f t="shared" si="7"/>
        <v>01/01/2026</v>
      </c>
      <c r="D97" s="712" t="str">
        <f t="shared" si="8"/>
        <v>18:09</v>
      </c>
      <c r="E97" s="713" t="str">
        <f t="shared" si="9"/>
        <v>18:00 as 19:00</v>
      </c>
      <c r="F97" s="714" t="str">
        <f t="shared" si="10"/>
        <v>Quinta</v>
      </c>
      <c r="G97" s="715">
        <f t="shared" si="11"/>
        <v>1</v>
      </c>
      <c r="H97" s="714" t="str">
        <f t="shared" si="12"/>
        <v>Jan/26</v>
      </c>
      <c r="I97" s="716">
        <f t="shared" si="13"/>
        <v>1</v>
      </c>
      <c r="J97" s="716">
        <f>IF(Tabela13[[#This Row],[Data da Ordem]]&lt;&gt;"",1,"")</f>
        <v>1</v>
      </c>
    </row>
    <row r="98" spans="1:10">
      <c r="A98" s="709" t="s">
        <v>812</v>
      </c>
      <c r="B98" s="710">
        <v>37</v>
      </c>
      <c r="C98" s="711" t="str">
        <f t="shared" si="7"/>
        <v>01/01/2026</v>
      </c>
      <c r="D98" s="712" t="str">
        <f t="shared" si="8"/>
        <v>18:05</v>
      </c>
      <c r="E98" s="713" t="str">
        <f t="shared" si="9"/>
        <v>18:00 as 19:00</v>
      </c>
      <c r="F98" s="714" t="str">
        <f t="shared" si="10"/>
        <v>Quinta</v>
      </c>
      <c r="G98" s="715">
        <f t="shared" si="11"/>
        <v>1</v>
      </c>
      <c r="H98" s="714" t="str">
        <f t="shared" si="12"/>
        <v>Jan/26</v>
      </c>
      <c r="I98" s="716">
        <f t="shared" si="13"/>
        <v>1</v>
      </c>
      <c r="J98" s="716">
        <f>IF(Tabela13[[#This Row],[Data da Ordem]]&lt;&gt;"",1,"")</f>
        <v>1</v>
      </c>
    </row>
    <row r="99" spans="1:10">
      <c r="A99" s="709" t="s">
        <v>813</v>
      </c>
      <c r="B99" s="710">
        <v>25</v>
      </c>
      <c r="C99" s="711" t="str">
        <f t="shared" si="7"/>
        <v>01/01/2026</v>
      </c>
      <c r="D99" s="712" t="str">
        <f t="shared" si="8"/>
        <v>18:03</v>
      </c>
      <c r="E99" s="713" t="str">
        <f t="shared" si="9"/>
        <v>18:00 as 19:00</v>
      </c>
      <c r="F99" s="714" t="str">
        <f t="shared" si="10"/>
        <v>Quinta</v>
      </c>
      <c r="G99" s="715">
        <f t="shared" si="11"/>
        <v>1</v>
      </c>
      <c r="H99" s="714" t="str">
        <f t="shared" si="12"/>
        <v>Jan/26</v>
      </c>
      <c r="I99" s="716">
        <f t="shared" si="13"/>
        <v>1</v>
      </c>
      <c r="J99" s="716">
        <f>IF(Tabela13[[#This Row],[Data da Ordem]]&lt;&gt;"",1,"")</f>
        <v>1</v>
      </c>
    </row>
    <row r="100" spans="1:10">
      <c r="A100" s="709" t="s">
        <v>814</v>
      </c>
      <c r="B100" s="710">
        <v>66</v>
      </c>
      <c r="C100" s="711" t="str">
        <f t="shared" si="7"/>
        <v>01/01/2026</v>
      </c>
      <c r="D100" s="712" t="str">
        <f t="shared" si="8"/>
        <v>17:52</v>
      </c>
      <c r="E100" s="713" t="str">
        <f t="shared" si="9"/>
        <v>17:00 as 18:00</v>
      </c>
      <c r="F100" s="714" t="str">
        <f t="shared" si="10"/>
        <v>Quinta</v>
      </c>
      <c r="G100" s="715">
        <f t="shared" si="11"/>
        <v>1</v>
      </c>
      <c r="H100" s="714" t="str">
        <f t="shared" si="12"/>
        <v>Jan/26</v>
      </c>
      <c r="I100" s="716">
        <f t="shared" si="13"/>
        <v>1</v>
      </c>
      <c r="J100" s="716">
        <f>IF(Tabela13[[#This Row],[Data da Ordem]]&lt;&gt;"",1,"")</f>
        <v>1</v>
      </c>
    </row>
    <row r="101" spans="1:10">
      <c r="A101" s="709" t="s">
        <v>815</v>
      </c>
      <c r="B101" s="710">
        <v>46</v>
      </c>
      <c r="C101" s="711" t="str">
        <f t="shared" si="7"/>
        <v>01/01/2026</v>
      </c>
      <c r="D101" s="712" t="str">
        <f t="shared" si="8"/>
        <v>17:48</v>
      </c>
      <c r="E101" s="713" t="str">
        <f t="shared" si="9"/>
        <v>17:00 as 18:00</v>
      </c>
      <c r="F101" s="714" t="str">
        <f t="shared" si="10"/>
        <v>Quinta</v>
      </c>
      <c r="G101" s="715">
        <f t="shared" si="11"/>
        <v>1</v>
      </c>
      <c r="H101" s="714" t="str">
        <f t="shared" si="12"/>
        <v>Jan/26</v>
      </c>
      <c r="I101" s="716">
        <f t="shared" si="13"/>
        <v>1</v>
      </c>
      <c r="J101" s="716">
        <f>IF(Tabela13[[#This Row],[Data da Ordem]]&lt;&gt;"",1,"")</f>
        <v>1</v>
      </c>
    </row>
    <row r="102" spans="1:10">
      <c r="A102" s="709" t="s">
        <v>816</v>
      </c>
      <c r="B102" s="710">
        <v>13</v>
      </c>
      <c r="C102" s="711" t="str">
        <f t="shared" si="7"/>
        <v>01/01/2026</v>
      </c>
      <c r="D102" s="712" t="str">
        <f t="shared" si="8"/>
        <v>17:43</v>
      </c>
      <c r="E102" s="713" t="str">
        <f t="shared" si="9"/>
        <v>17:00 as 18:00</v>
      </c>
      <c r="F102" s="714" t="str">
        <f t="shared" si="10"/>
        <v>Quinta</v>
      </c>
      <c r="G102" s="715">
        <f t="shared" si="11"/>
        <v>1</v>
      </c>
      <c r="H102" s="714" t="str">
        <f t="shared" si="12"/>
        <v>Jan/26</v>
      </c>
      <c r="I102" s="716">
        <f t="shared" si="13"/>
        <v>1</v>
      </c>
      <c r="J102" s="716">
        <f>IF(Tabela13[[#This Row],[Data da Ordem]]&lt;&gt;"",1,"")</f>
        <v>1</v>
      </c>
    </row>
    <row r="103" spans="1:10">
      <c r="A103" s="709" t="s">
        <v>817</v>
      </c>
      <c r="B103" s="710">
        <v>135</v>
      </c>
      <c r="C103" s="711" t="str">
        <f t="shared" si="7"/>
        <v>01/01/2026</v>
      </c>
      <c r="D103" s="712" t="str">
        <f t="shared" si="8"/>
        <v>17:40</v>
      </c>
      <c r="E103" s="713" t="str">
        <f t="shared" si="9"/>
        <v>17:00 as 18:00</v>
      </c>
      <c r="F103" s="714" t="str">
        <f t="shared" si="10"/>
        <v>Quinta</v>
      </c>
      <c r="G103" s="715">
        <f t="shared" si="11"/>
        <v>1</v>
      </c>
      <c r="H103" s="714" t="str">
        <f t="shared" si="12"/>
        <v>Jan/26</v>
      </c>
      <c r="I103" s="716">
        <f t="shared" si="13"/>
        <v>1</v>
      </c>
      <c r="J103" s="716">
        <f>IF(Tabela13[[#This Row],[Data da Ordem]]&lt;&gt;"",1,"")</f>
        <v>1</v>
      </c>
    </row>
    <row r="104" spans="1:10">
      <c r="A104" s="709" t="s">
        <v>818</v>
      </c>
      <c r="B104" s="710">
        <v>13</v>
      </c>
      <c r="C104" s="711" t="str">
        <f t="shared" si="7"/>
        <v>01/01/2026</v>
      </c>
      <c r="D104" s="712" t="str">
        <f t="shared" si="8"/>
        <v>17:34</v>
      </c>
      <c r="E104" s="713" t="str">
        <f t="shared" si="9"/>
        <v>17:00 as 18:00</v>
      </c>
      <c r="F104" s="714" t="str">
        <f t="shared" si="10"/>
        <v>Quinta</v>
      </c>
      <c r="G104" s="715">
        <f t="shared" si="11"/>
        <v>1</v>
      </c>
      <c r="H104" s="714" t="str">
        <f t="shared" si="12"/>
        <v>Jan/26</v>
      </c>
      <c r="I104" s="716">
        <f t="shared" si="13"/>
        <v>1</v>
      </c>
      <c r="J104" s="716">
        <f>IF(Tabela13[[#This Row],[Data da Ordem]]&lt;&gt;"",1,"")</f>
        <v>1</v>
      </c>
    </row>
    <row r="105" spans="1:10">
      <c r="A105" s="709" t="s">
        <v>819</v>
      </c>
      <c r="B105" s="710">
        <v>9</v>
      </c>
      <c r="C105" s="711" t="str">
        <f t="shared" si="7"/>
        <v>01/01/2026</v>
      </c>
      <c r="D105" s="712" t="str">
        <f t="shared" si="8"/>
        <v>17:32</v>
      </c>
      <c r="E105" s="713" t="str">
        <f t="shared" si="9"/>
        <v>17:00 as 18:00</v>
      </c>
      <c r="F105" s="714" t="str">
        <f t="shared" si="10"/>
        <v>Quinta</v>
      </c>
      <c r="G105" s="715">
        <f t="shared" si="11"/>
        <v>1</v>
      </c>
      <c r="H105" s="714" t="str">
        <f t="shared" si="12"/>
        <v>Jan/26</v>
      </c>
      <c r="I105" s="716">
        <f t="shared" si="13"/>
        <v>1</v>
      </c>
      <c r="J105" s="716">
        <f>IF(Tabela13[[#This Row],[Data da Ordem]]&lt;&gt;"",1,"")</f>
        <v>1</v>
      </c>
    </row>
    <row r="106" spans="1:10">
      <c r="A106" s="709" t="s">
        <v>820</v>
      </c>
      <c r="B106" s="710">
        <v>26.4</v>
      </c>
      <c r="C106" s="711" t="str">
        <f t="shared" si="7"/>
        <v>01/01/2026</v>
      </c>
      <c r="D106" s="712" t="str">
        <f t="shared" si="8"/>
        <v>17:30</v>
      </c>
      <c r="E106" s="713" t="str">
        <f t="shared" si="9"/>
        <v>17:00 as 18:00</v>
      </c>
      <c r="F106" s="714" t="str">
        <f t="shared" si="10"/>
        <v>Quinta</v>
      </c>
      <c r="G106" s="715">
        <f t="shared" si="11"/>
        <v>1</v>
      </c>
      <c r="H106" s="714" t="str">
        <f t="shared" si="12"/>
        <v>Jan/26</v>
      </c>
      <c r="I106" s="716">
        <f t="shared" si="13"/>
        <v>1</v>
      </c>
      <c r="J106" s="716">
        <f>IF(Tabela13[[#This Row],[Data da Ordem]]&lt;&gt;"",1,"")</f>
        <v>1</v>
      </c>
    </row>
    <row r="107" spans="1:10">
      <c r="A107" s="709" t="s">
        <v>821</v>
      </c>
      <c r="B107" s="710">
        <v>42.5</v>
      </c>
      <c r="C107" s="711" t="str">
        <f t="shared" si="7"/>
        <v>01/01/2026</v>
      </c>
      <c r="D107" s="712" t="str">
        <f t="shared" si="8"/>
        <v>17:23</v>
      </c>
      <c r="E107" s="713" t="str">
        <f t="shared" si="9"/>
        <v>17:00 as 18:00</v>
      </c>
      <c r="F107" s="714" t="str">
        <f t="shared" si="10"/>
        <v>Quinta</v>
      </c>
      <c r="G107" s="715">
        <f t="shared" si="11"/>
        <v>1</v>
      </c>
      <c r="H107" s="714" t="str">
        <f t="shared" si="12"/>
        <v>Jan/26</v>
      </c>
      <c r="I107" s="716">
        <f t="shared" si="13"/>
        <v>1</v>
      </c>
      <c r="J107" s="716">
        <f>IF(Tabela13[[#This Row],[Data da Ordem]]&lt;&gt;"",1,"")</f>
        <v>1</v>
      </c>
    </row>
    <row r="108" spans="1:10">
      <c r="A108" s="709" t="s">
        <v>822</v>
      </c>
      <c r="B108" s="710">
        <v>13</v>
      </c>
      <c r="C108" s="711" t="str">
        <f t="shared" si="7"/>
        <v>01/01/2026</v>
      </c>
      <c r="D108" s="712" t="str">
        <f t="shared" si="8"/>
        <v>17:13</v>
      </c>
      <c r="E108" s="713" t="str">
        <f t="shared" si="9"/>
        <v>17:00 as 18:00</v>
      </c>
      <c r="F108" s="714" t="str">
        <f t="shared" si="10"/>
        <v>Quinta</v>
      </c>
      <c r="G108" s="715">
        <f t="shared" si="11"/>
        <v>1</v>
      </c>
      <c r="H108" s="714" t="str">
        <f t="shared" si="12"/>
        <v>Jan/26</v>
      </c>
      <c r="I108" s="716">
        <f t="shared" si="13"/>
        <v>1</v>
      </c>
      <c r="J108" s="716">
        <f>IF(Tabela13[[#This Row],[Data da Ordem]]&lt;&gt;"",1,"")</f>
        <v>1</v>
      </c>
    </row>
    <row r="109" spans="1:10">
      <c r="A109" s="709" t="s">
        <v>823</v>
      </c>
      <c r="B109" s="710">
        <v>17</v>
      </c>
      <c r="C109" s="711" t="str">
        <f t="shared" si="7"/>
        <v>01/01/2026</v>
      </c>
      <c r="D109" s="712" t="str">
        <f t="shared" si="8"/>
        <v>17:08</v>
      </c>
      <c r="E109" s="713" t="str">
        <f t="shared" si="9"/>
        <v>17:00 as 18:00</v>
      </c>
      <c r="F109" s="714" t="str">
        <f t="shared" si="10"/>
        <v>Quinta</v>
      </c>
      <c r="G109" s="715">
        <f t="shared" si="11"/>
        <v>1</v>
      </c>
      <c r="H109" s="714" t="str">
        <f t="shared" si="12"/>
        <v>Jan/26</v>
      </c>
      <c r="I109" s="716">
        <f t="shared" si="13"/>
        <v>1</v>
      </c>
      <c r="J109" s="716">
        <f>IF(Tabela13[[#This Row],[Data da Ordem]]&lt;&gt;"",1,"")</f>
        <v>1</v>
      </c>
    </row>
    <row r="110" spans="1:10">
      <c r="A110" s="709" t="s">
        <v>824</v>
      </c>
      <c r="B110" s="710">
        <v>6</v>
      </c>
      <c r="C110" s="711" t="str">
        <f t="shared" si="7"/>
        <v>01/01/2026</v>
      </c>
      <c r="D110" s="712" t="str">
        <f t="shared" si="8"/>
        <v>16:58</v>
      </c>
      <c r="E110" s="713" t="str">
        <f t="shared" si="9"/>
        <v>16:00 as 17:00</v>
      </c>
      <c r="F110" s="714" t="str">
        <f t="shared" si="10"/>
        <v>Quinta</v>
      </c>
      <c r="G110" s="715">
        <f t="shared" si="11"/>
        <v>1</v>
      </c>
      <c r="H110" s="714" t="str">
        <f t="shared" si="12"/>
        <v>Jan/26</v>
      </c>
      <c r="I110" s="716">
        <f t="shared" si="13"/>
        <v>1</v>
      </c>
      <c r="J110" s="716">
        <f>IF(Tabela13[[#This Row],[Data da Ordem]]&lt;&gt;"",1,"")</f>
        <v>1</v>
      </c>
    </row>
    <row r="111" spans="1:10">
      <c r="A111" s="709" t="s">
        <v>825</v>
      </c>
      <c r="B111" s="710">
        <v>23</v>
      </c>
      <c r="C111" s="711" t="str">
        <f t="shared" si="7"/>
        <v>01/01/2026</v>
      </c>
      <c r="D111" s="712" t="str">
        <f t="shared" si="8"/>
        <v>16:57</v>
      </c>
      <c r="E111" s="713" t="str">
        <f t="shared" si="9"/>
        <v>16:00 as 17:00</v>
      </c>
      <c r="F111" s="714" t="str">
        <f t="shared" si="10"/>
        <v>Quinta</v>
      </c>
      <c r="G111" s="715">
        <f t="shared" si="11"/>
        <v>1</v>
      </c>
      <c r="H111" s="714" t="str">
        <f t="shared" si="12"/>
        <v>Jan/26</v>
      </c>
      <c r="I111" s="716">
        <f t="shared" si="13"/>
        <v>1</v>
      </c>
      <c r="J111" s="716">
        <f>IF(Tabela13[[#This Row],[Data da Ordem]]&lt;&gt;"",1,"")</f>
        <v>1</v>
      </c>
    </row>
    <row r="112" spans="1:10">
      <c r="A112" s="709" t="s">
        <v>826</v>
      </c>
      <c r="B112" s="710">
        <v>23</v>
      </c>
      <c r="C112" s="711" t="str">
        <f t="shared" si="7"/>
        <v>01/01/2026</v>
      </c>
      <c r="D112" s="712" t="str">
        <f t="shared" si="8"/>
        <v>16:54</v>
      </c>
      <c r="E112" s="713" t="str">
        <f t="shared" si="9"/>
        <v>16:00 as 17:00</v>
      </c>
      <c r="F112" s="714" t="str">
        <f t="shared" si="10"/>
        <v>Quinta</v>
      </c>
      <c r="G112" s="715">
        <f t="shared" si="11"/>
        <v>1</v>
      </c>
      <c r="H112" s="714" t="str">
        <f t="shared" si="12"/>
        <v>Jan/26</v>
      </c>
      <c r="I112" s="716">
        <f t="shared" si="13"/>
        <v>1</v>
      </c>
      <c r="J112" s="716">
        <f>IF(Tabela13[[#This Row],[Data da Ordem]]&lt;&gt;"",1,"")</f>
        <v>1</v>
      </c>
    </row>
    <row r="113" spans="1:10">
      <c r="A113" s="709" t="s">
        <v>827</v>
      </c>
      <c r="B113" s="710">
        <v>46</v>
      </c>
      <c r="C113" s="711" t="str">
        <f t="shared" si="7"/>
        <v>01/01/2026</v>
      </c>
      <c r="D113" s="712" t="str">
        <f t="shared" si="8"/>
        <v>16:51</v>
      </c>
      <c r="E113" s="713" t="str">
        <f t="shared" si="9"/>
        <v>16:00 as 17:00</v>
      </c>
      <c r="F113" s="714" t="str">
        <f t="shared" si="10"/>
        <v>Quinta</v>
      </c>
      <c r="G113" s="715">
        <f t="shared" si="11"/>
        <v>1</v>
      </c>
      <c r="H113" s="714" t="str">
        <f t="shared" si="12"/>
        <v>Jan/26</v>
      </c>
      <c r="I113" s="716">
        <f t="shared" si="13"/>
        <v>1</v>
      </c>
      <c r="J113" s="716">
        <f>IF(Tabela13[[#This Row],[Data da Ordem]]&lt;&gt;"",1,"")</f>
        <v>1</v>
      </c>
    </row>
    <row r="114" spans="1:10">
      <c r="A114" s="709" t="s">
        <v>828</v>
      </c>
      <c r="B114" s="710">
        <v>13</v>
      </c>
      <c r="C114" s="711" t="str">
        <f t="shared" si="7"/>
        <v>01/01/2026</v>
      </c>
      <c r="D114" s="712" t="str">
        <f t="shared" si="8"/>
        <v>16:32</v>
      </c>
      <c r="E114" s="713" t="str">
        <f t="shared" si="9"/>
        <v>16:00 as 17:00</v>
      </c>
      <c r="F114" s="714" t="str">
        <f t="shared" si="10"/>
        <v>Quinta</v>
      </c>
      <c r="G114" s="715">
        <f t="shared" si="11"/>
        <v>1</v>
      </c>
      <c r="H114" s="714" t="str">
        <f t="shared" si="12"/>
        <v>Jan/26</v>
      </c>
      <c r="I114" s="716">
        <f t="shared" si="13"/>
        <v>1</v>
      </c>
      <c r="J114" s="716">
        <f>IF(Tabela13[[#This Row],[Data da Ordem]]&lt;&gt;"",1,"")</f>
        <v>1</v>
      </c>
    </row>
    <row r="115" spans="1:10">
      <c r="A115" s="709" t="s">
        <v>829</v>
      </c>
      <c r="B115" s="710">
        <v>65.5</v>
      </c>
      <c r="C115" s="711" t="str">
        <f t="shared" si="7"/>
        <v>01/01/2026</v>
      </c>
      <c r="D115" s="712" t="str">
        <f t="shared" si="8"/>
        <v>16:23</v>
      </c>
      <c r="E115" s="713" t="str">
        <f t="shared" si="9"/>
        <v>16:00 as 17:00</v>
      </c>
      <c r="F115" s="714" t="str">
        <f t="shared" si="10"/>
        <v>Quinta</v>
      </c>
      <c r="G115" s="715">
        <f t="shared" si="11"/>
        <v>1</v>
      </c>
      <c r="H115" s="714" t="str">
        <f t="shared" si="12"/>
        <v>Jan/26</v>
      </c>
      <c r="I115" s="716">
        <f t="shared" si="13"/>
        <v>1</v>
      </c>
      <c r="J115" s="716">
        <f>IF(Tabela13[[#This Row],[Data da Ordem]]&lt;&gt;"",1,"")</f>
        <v>1</v>
      </c>
    </row>
    <row r="116" spans="1:10">
      <c r="A116" s="709" t="s">
        <v>830</v>
      </c>
      <c r="B116" s="710">
        <v>23</v>
      </c>
      <c r="C116" s="711" t="str">
        <f t="shared" si="7"/>
        <v>01/01/2026</v>
      </c>
      <c r="D116" s="712" t="str">
        <f t="shared" si="8"/>
        <v>16:21</v>
      </c>
      <c r="E116" s="713" t="str">
        <f t="shared" si="9"/>
        <v>16:00 as 17:00</v>
      </c>
      <c r="F116" s="714" t="str">
        <f t="shared" si="10"/>
        <v>Quinta</v>
      </c>
      <c r="G116" s="715">
        <f t="shared" si="11"/>
        <v>1</v>
      </c>
      <c r="H116" s="714" t="str">
        <f t="shared" si="12"/>
        <v>Jan/26</v>
      </c>
      <c r="I116" s="716">
        <f t="shared" si="13"/>
        <v>1</v>
      </c>
      <c r="J116" s="716">
        <f>IF(Tabela13[[#This Row],[Data da Ordem]]&lt;&gt;"",1,"")</f>
        <v>1</v>
      </c>
    </row>
    <row r="117" spans="1:10">
      <c r="A117" s="709" t="s">
        <v>831</v>
      </c>
      <c r="B117" s="710">
        <v>26</v>
      </c>
      <c r="C117" s="711" t="str">
        <f t="shared" si="7"/>
        <v>01/01/2026</v>
      </c>
      <c r="D117" s="712" t="str">
        <f t="shared" si="8"/>
        <v>16:20</v>
      </c>
      <c r="E117" s="713" t="str">
        <f t="shared" si="9"/>
        <v>16:00 as 17:00</v>
      </c>
      <c r="F117" s="714" t="str">
        <f t="shared" si="10"/>
        <v>Quinta</v>
      </c>
      <c r="G117" s="715">
        <f t="shared" si="11"/>
        <v>1</v>
      </c>
      <c r="H117" s="714" t="str">
        <f t="shared" si="12"/>
        <v>Jan/26</v>
      </c>
      <c r="I117" s="716">
        <f t="shared" si="13"/>
        <v>1</v>
      </c>
      <c r="J117" s="716">
        <f>IF(Tabela13[[#This Row],[Data da Ordem]]&lt;&gt;"",1,"")</f>
        <v>1</v>
      </c>
    </row>
    <row r="118" spans="1:10">
      <c r="A118" s="709" t="s">
        <v>832</v>
      </c>
      <c r="B118" s="710">
        <v>23</v>
      </c>
      <c r="C118" s="711" t="str">
        <f t="shared" si="7"/>
        <v>01/01/2026</v>
      </c>
      <c r="D118" s="712" t="str">
        <f t="shared" si="8"/>
        <v>16:20</v>
      </c>
      <c r="E118" s="713" t="str">
        <f t="shared" si="9"/>
        <v>16:00 as 17:00</v>
      </c>
      <c r="F118" s="714" t="str">
        <f t="shared" si="10"/>
        <v>Quinta</v>
      </c>
      <c r="G118" s="715">
        <f t="shared" si="11"/>
        <v>1</v>
      </c>
      <c r="H118" s="714" t="str">
        <f t="shared" si="12"/>
        <v>Jan/26</v>
      </c>
      <c r="I118" s="716">
        <f t="shared" si="13"/>
        <v>1</v>
      </c>
      <c r="J118" s="716">
        <f>IF(Tabela13[[#This Row],[Data da Ordem]]&lt;&gt;"",1,"")</f>
        <v>1</v>
      </c>
    </row>
    <row r="119" spans="1:10">
      <c r="A119" s="709" t="s">
        <v>833</v>
      </c>
      <c r="B119" s="710">
        <v>20.5</v>
      </c>
      <c r="C119" s="711" t="str">
        <f t="shared" si="7"/>
        <v>01/01/2026</v>
      </c>
      <c r="D119" s="712" t="str">
        <f t="shared" si="8"/>
        <v>16:16</v>
      </c>
      <c r="E119" s="713" t="str">
        <f t="shared" si="9"/>
        <v>16:00 as 17:00</v>
      </c>
      <c r="F119" s="714" t="str">
        <f t="shared" si="10"/>
        <v>Quinta</v>
      </c>
      <c r="G119" s="715">
        <f t="shared" si="11"/>
        <v>1</v>
      </c>
      <c r="H119" s="714" t="str">
        <f t="shared" si="12"/>
        <v>Jan/26</v>
      </c>
      <c r="I119" s="716">
        <f t="shared" si="13"/>
        <v>1</v>
      </c>
      <c r="J119" s="716">
        <f>IF(Tabela13[[#This Row],[Data da Ordem]]&lt;&gt;"",1,"")</f>
        <v>1</v>
      </c>
    </row>
    <row r="120" spans="1:10">
      <c r="A120" s="709" t="s">
        <v>834</v>
      </c>
      <c r="B120" s="710">
        <v>43.5</v>
      </c>
      <c r="C120" s="711" t="str">
        <f t="shared" si="7"/>
        <v>01/01/2026</v>
      </c>
      <c r="D120" s="712" t="str">
        <f t="shared" si="8"/>
        <v>16:16</v>
      </c>
      <c r="E120" s="713" t="str">
        <f t="shared" si="9"/>
        <v>16:00 as 17:00</v>
      </c>
      <c r="F120" s="714" t="str">
        <f t="shared" si="10"/>
        <v>Quinta</v>
      </c>
      <c r="G120" s="715">
        <f t="shared" si="11"/>
        <v>1</v>
      </c>
      <c r="H120" s="714" t="str">
        <f t="shared" si="12"/>
        <v>Jan/26</v>
      </c>
      <c r="I120" s="716">
        <f t="shared" si="13"/>
        <v>1</v>
      </c>
      <c r="J120" s="716">
        <f>IF(Tabela13[[#This Row],[Data da Ordem]]&lt;&gt;"",1,"")</f>
        <v>1</v>
      </c>
    </row>
    <row r="121" spans="1:10">
      <c r="A121" s="709" t="s">
        <v>835</v>
      </c>
      <c r="B121" s="710">
        <v>71.5</v>
      </c>
      <c r="C121" s="711" t="str">
        <f t="shared" si="7"/>
        <v>01/01/2026</v>
      </c>
      <c r="D121" s="712" t="str">
        <f t="shared" si="8"/>
        <v>16:13</v>
      </c>
      <c r="E121" s="713" t="str">
        <f t="shared" si="9"/>
        <v>16:00 as 17:00</v>
      </c>
      <c r="F121" s="714" t="str">
        <f t="shared" si="10"/>
        <v>Quinta</v>
      </c>
      <c r="G121" s="715">
        <f t="shared" si="11"/>
        <v>1</v>
      </c>
      <c r="H121" s="714" t="str">
        <f t="shared" si="12"/>
        <v>Jan/26</v>
      </c>
      <c r="I121" s="716">
        <f t="shared" si="13"/>
        <v>1</v>
      </c>
      <c r="J121" s="716">
        <f>IF(Tabela13[[#This Row],[Data da Ordem]]&lt;&gt;"",1,"")</f>
        <v>1</v>
      </c>
    </row>
    <row r="122" spans="1:10">
      <c r="A122" s="709" t="s">
        <v>836</v>
      </c>
      <c r="B122" s="710">
        <v>17</v>
      </c>
      <c r="C122" s="711" t="str">
        <f t="shared" si="7"/>
        <v>01/01/2026</v>
      </c>
      <c r="D122" s="712" t="str">
        <f t="shared" si="8"/>
        <v>16:11</v>
      </c>
      <c r="E122" s="713" t="str">
        <f t="shared" si="9"/>
        <v>16:00 as 17:00</v>
      </c>
      <c r="F122" s="714" t="str">
        <f t="shared" si="10"/>
        <v>Quinta</v>
      </c>
      <c r="G122" s="715">
        <f t="shared" si="11"/>
        <v>1</v>
      </c>
      <c r="H122" s="714" t="str">
        <f t="shared" si="12"/>
        <v>Jan/26</v>
      </c>
      <c r="I122" s="716">
        <f t="shared" si="13"/>
        <v>1</v>
      </c>
      <c r="J122" s="716">
        <f>IF(Tabela13[[#This Row],[Data da Ordem]]&lt;&gt;"",1,"")</f>
        <v>1</v>
      </c>
    </row>
    <row r="123" spans="1:10">
      <c r="A123" s="709" t="s">
        <v>837</v>
      </c>
      <c r="B123" s="710">
        <v>49</v>
      </c>
      <c r="C123" s="711" t="str">
        <f t="shared" si="7"/>
        <v>01/01/2026</v>
      </c>
      <c r="D123" s="712" t="str">
        <f t="shared" si="8"/>
        <v>16:10</v>
      </c>
      <c r="E123" s="713" t="str">
        <f t="shared" si="9"/>
        <v>16:00 as 17:00</v>
      </c>
      <c r="F123" s="714" t="str">
        <f t="shared" si="10"/>
        <v>Quinta</v>
      </c>
      <c r="G123" s="715">
        <f t="shared" si="11"/>
        <v>1</v>
      </c>
      <c r="H123" s="714" t="str">
        <f t="shared" si="12"/>
        <v>Jan/26</v>
      </c>
      <c r="I123" s="716">
        <f t="shared" si="13"/>
        <v>1</v>
      </c>
      <c r="J123" s="716">
        <f>IF(Tabela13[[#This Row],[Data da Ordem]]&lt;&gt;"",1,"")</f>
        <v>1</v>
      </c>
    </row>
    <row r="124" spans="1:10">
      <c r="A124" s="709" t="s">
        <v>838</v>
      </c>
      <c r="B124" s="710">
        <v>53</v>
      </c>
      <c r="C124" s="711" t="str">
        <f t="shared" si="7"/>
        <v>01/01/2026</v>
      </c>
      <c r="D124" s="712" t="str">
        <f t="shared" si="8"/>
        <v>16:09</v>
      </c>
      <c r="E124" s="713" t="str">
        <f t="shared" si="9"/>
        <v>16:00 as 17:00</v>
      </c>
      <c r="F124" s="714" t="str">
        <f t="shared" si="10"/>
        <v>Quinta</v>
      </c>
      <c r="G124" s="715">
        <f t="shared" si="11"/>
        <v>1</v>
      </c>
      <c r="H124" s="714" t="str">
        <f t="shared" si="12"/>
        <v>Jan/26</v>
      </c>
      <c r="I124" s="716">
        <f t="shared" si="13"/>
        <v>1</v>
      </c>
      <c r="J124" s="716">
        <f>IF(Tabela13[[#This Row],[Data da Ordem]]&lt;&gt;"",1,"")</f>
        <v>1</v>
      </c>
    </row>
    <row r="125" spans="1:10">
      <c r="A125" s="709" t="s">
        <v>839</v>
      </c>
      <c r="B125" s="710">
        <v>56.7</v>
      </c>
      <c r="C125" s="711" t="str">
        <f t="shared" si="7"/>
        <v>01/01/2026</v>
      </c>
      <c r="D125" s="712" t="str">
        <f t="shared" si="8"/>
        <v>16:07</v>
      </c>
      <c r="E125" s="713" t="str">
        <f t="shared" si="9"/>
        <v>16:00 as 17:00</v>
      </c>
      <c r="F125" s="714" t="str">
        <f t="shared" si="10"/>
        <v>Quinta</v>
      </c>
      <c r="G125" s="715">
        <f t="shared" si="11"/>
        <v>1</v>
      </c>
      <c r="H125" s="714" t="str">
        <f t="shared" si="12"/>
        <v>Jan/26</v>
      </c>
      <c r="I125" s="716">
        <f t="shared" si="13"/>
        <v>1</v>
      </c>
      <c r="J125" s="716">
        <f>IF(Tabela13[[#This Row],[Data da Ordem]]&lt;&gt;"",1,"")</f>
        <v>1</v>
      </c>
    </row>
    <row r="126" spans="1:10">
      <c r="A126" s="709" t="s">
        <v>840</v>
      </c>
      <c r="B126" s="710">
        <v>23</v>
      </c>
      <c r="C126" s="711" t="str">
        <f t="shared" si="7"/>
        <v>01/01/2026</v>
      </c>
      <c r="D126" s="712" t="str">
        <f t="shared" si="8"/>
        <v>16:01</v>
      </c>
      <c r="E126" s="713" t="str">
        <f t="shared" si="9"/>
        <v>16:00 as 17:00</v>
      </c>
      <c r="F126" s="714" t="str">
        <f t="shared" si="10"/>
        <v>Quinta</v>
      </c>
      <c r="G126" s="715">
        <f t="shared" si="11"/>
        <v>1</v>
      </c>
      <c r="H126" s="714" t="str">
        <f t="shared" si="12"/>
        <v>Jan/26</v>
      </c>
      <c r="I126" s="716">
        <f t="shared" si="13"/>
        <v>1</v>
      </c>
      <c r="J126" s="716">
        <f>IF(Tabela13[[#This Row],[Data da Ordem]]&lt;&gt;"",1,"")</f>
        <v>1</v>
      </c>
    </row>
    <row r="127" spans="1:10">
      <c r="A127" s="709" t="s">
        <v>841</v>
      </c>
      <c r="B127" s="710">
        <v>23</v>
      </c>
      <c r="C127" s="711" t="str">
        <f t="shared" si="7"/>
        <v>01/01/2026</v>
      </c>
      <c r="D127" s="712" t="str">
        <f t="shared" si="8"/>
        <v>15:53</v>
      </c>
      <c r="E127" s="713" t="str">
        <f t="shared" si="9"/>
        <v>15:00 as 16:00</v>
      </c>
      <c r="F127" s="714" t="str">
        <f t="shared" si="10"/>
        <v>Quinta</v>
      </c>
      <c r="G127" s="715">
        <f t="shared" si="11"/>
        <v>1</v>
      </c>
      <c r="H127" s="714" t="str">
        <f t="shared" si="12"/>
        <v>Jan/26</v>
      </c>
      <c r="I127" s="716">
        <f t="shared" si="13"/>
        <v>1</v>
      </c>
      <c r="J127" s="716">
        <f>IF(Tabela13[[#This Row],[Data da Ordem]]&lt;&gt;"",1,"")</f>
        <v>1</v>
      </c>
    </row>
    <row r="128" spans="1:10">
      <c r="A128" s="709" t="s">
        <v>842</v>
      </c>
      <c r="B128" s="710">
        <v>20</v>
      </c>
      <c r="C128" s="711" t="str">
        <f t="shared" si="7"/>
        <v>01/01/2026</v>
      </c>
      <c r="D128" s="712" t="str">
        <f t="shared" si="8"/>
        <v>15:48</v>
      </c>
      <c r="E128" s="713" t="str">
        <f t="shared" si="9"/>
        <v>15:00 as 16:00</v>
      </c>
      <c r="F128" s="714" t="str">
        <f t="shared" si="10"/>
        <v>Quinta</v>
      </c>
      <c r="G128" s="715">
        <f t="shared" si="11"/>
        <v>1</v>
      </c>
      <c r="H128" s="714" t="str">
        <f t="shared" si="12"/>
        <v>Jan/26</v>
      </c>
      <c r="I128" s="716">
        <f t="shared" si="13"/>
        <v>1</v>
      </c>
      <c r="J128" s="716">
        <f>IF(Tabela13[[#This Row],[Data da Ordem]]&lt;&gt;"",1,"")</f>
        <v>1</v>
      </c>
    </row>
    <row r="129" spans="1:10">
      <c r="A129" s="709" t="s">
        <v>843</v>
      </c>
      <c r="B129" s="710">
        <v>24</v>
      </c>
      <c r="C129" s="711" t="str">
        <f t="shared" si="7"/>
        <v>01/01/2026</v>
      </c>
      <c r="D129" s="712" t="str">
        <f t="shared" si="8"/>
        <v>15:47</v>
      </c>
      <c r="E129" s="713" t="str">
        <f t="shared" si="9"/>
        <v>15:00 as 16:00</v>
      </c>
      <c r="F129" s="714" t="str">
        <f t="shared" si="10"/>
        <v>Quinta</v>
      </c>
      <c r="G129" s="715">
        <f t="shared" si="11"/>
        <v>1</v>
      </c>
      <c r="H129" s="714" t="str">
        <f t="shared" si="12"/>
        <v>Jan/26</v>
      </c>
      <c r="I129" s="716">
        <f t="shared" si="13"/>
        <v>1</v>
      </c>
      <c r="J129" s="716">
        <f>IF(Tabela13[[#This Row],[Data da Ordem]]&lt;&gt;"",1,"")</f>
        <v>1</v>
      </c>
    </row>
    <row r="130" spans="1:10">
      <c r="A130" s="709" t="s">
        <v>844</v>
      </c>
      <c r="B130" s="710">
        <v>45.9</v>
      </c>
      <c r="C130" s="711" t="str">
        <f t="shared" si="7"/>
        <v>01/01/2026</v>
      </c>
      <c r="D130" s="712" t="str">
        <f t="shared" si="8"/>
        <v>15:42</v>
      </c>
      <c r="E130" s="713" t="str">
        <f t="shared" si="9"/>
        <v>15:00 as 16:00</v>
      </c>
      <c r="F130" s="714" t="str">
        <f t="shared" si="10"/>
        <v>Quinta</v>
      </c>
      <c r="G130" s="715">
        <f t="shared" si="11"/>
        <v>1</v>
      </c>
      <c r="H130" s="714" t="str">
        <f t="shared" si="12"/>
        <v>Jan/26</v>
      </c>
      <c r="I130" s="716">
        <f t="shared" si="13"/>
        <v>1</v>
      </c>
      <c r="J130" s="716">
        <f>IF(Tabela13[[#This Row],[Data da Ordem]]&lt;&gt;"",1,"")</f>
        <v>1</v>
      </c>
    </row>
    <row r="131" spans="1:10">
      <c r="A131" s="709" t="s">
        <v>845</v>
      </c>
      <c r="B131" s="710">
        <v>49</v>
      </c>
      <c r="C131" s="711" t="str">
        <f t="shared" ref="C131:C194" si="14">IF(A131="","",TEXT(A131,"dd/mm/aaaa"))</f>
        <v>01/01/2026</v>
      </c>
      <c r="D131" s="712" t="str">
        <f t="shared" ref="D131:D194" si="15">IF(A131="","",TEXT(A131,"hh:mm"))</f>
        <v>15:40</v>
      </c>
      <c r="E131" s="713" t="str">
        <f t="shared" ref="E131:E194" si="16">IF(D131="","",IF(AND(MOD(D131,1)&gt;=TIME(8,0,0),MOD(D131,1)&lt;TIME(21,0,0)),
TEXT(TIME(HOUR(MOD(D131,1)),0,0),"hh:mm")&amp;" as "&amp;TEXT(TIME(HOUR(MOD(D131,1))+1,0,0),"hh:mm"),
"Fora da faixa"))</f>
        <v>15:00 as 16:00</v>
      </c>
      <c r="F131" s="714" t="str">
        <f t="shared" ref="F131:F194" si="17">CHOOSE(WEEKDAY(C131,2),"Segunda","Terça","Quarta","Quinta","Sexta","Sábado","Domingo")</f>
        <v>Quinta</v>
      </c>
      <c r="G131" s="715">
        <f t="shared" ref="G131:G194" si="18">INT((DAY(C131)-1)/7)+1</f>
        <v>1</v>
      </c>
      <c r="H131" s="714" t="str">
        <f t="shared" ref="H131:H194" si="19">PROPER(TEXT(C131,"MMM/AA"))</f>
        <v>Jan/26</v>
      </c>
      <c r="I131" s="716">
        <f t="shared" ref="I131:I194" si="20">DAY(C131)</f>
        <v>1</v>
      </c>
      <c r="J131" s="716">
        <f>IF(Tabela13[[#This Row],[Data da Ordem]]&lt;&gt;"",1,"")</f>
        <v>1</v>
      </c>
    </row>
    <row r="132" spans="1:10">
      <c r="A132" s="709" t="s">
        <v>846</v>
      </c>
      <c r="B132" s="710">
        <v>36</v>
      </c>
      <c r="C132" s="711" t="str">
        <f t="shared" si="14"/>
        <v>01/01/2026</v>
      </c>
      <c r="D132" s="712" t="str">
        <f t="shared" si="15"/>
        <v>15:37</v>
      </c>
      <c r="E132" s="713" t="str">
        <f t="shared" si="16"/>
        <v>15:00 as 16:00</v>
      </c>
      <c r="F132" s="714" t="str">
        <f t="shared" si="17"/>
        <v>Quinta</v>
      </c>
      <c r="G132" s="715">
        <f t="shared" si="18"/>
        <v>1</v>
      </c>
      <c r="H132" s="714" t="str">
        <f t="shared" si="19"/>
        <v>Jan/26</v>
      </c>
      <c r="I132" s="716">
        <f t="shared" si="20"/>
        <v>1</v>
      </c>
      <c r="J132" s="716">
        <f>IF(Tabela13[[#This Row],[Data da Ordem]]&lt;&gt;"",1,"")</f>
        <v>1</v>
      </c>
    </row>
    <row r="133" spans="1:10">
      <c r="A133" s="709" t="s">
        <v>847</v>
      </c>
      <c r="B133" s="710">
        <v>36</v>
      </c>
      <c r="C133" s="711" t="str">
        <f t="shared" si="14"/>
        <v>01/01/2026</v>
      </c>
      <c r="D133" s="712" t="str">
        <f t="shared" si="15"/>
        <v>15:27</v>
      </c>
      <c r="E133" s="713" t="str">
        <f t="shared" si="16"/>
        <v>15:00 as 16:00</v>
      </c>
      <c r="F133" s="714" t="str">
        <f t="shared" si="17"/>
        <v>Quinta</v>
      </c>
      <c r="G133" s="715">
        <f t="shared" si="18"/>
        <v>1</v>
      </c>
      <c r="H133" s="714" t="str">
        <f t="shared" si="19"/>
        <v>Jan/26</v>
      </c>
      <c r="I133" s="716">
        <f t="shared" si="20"/>
        <v>1</v>
      </c>
      <c r="J133" s="716">
        <f>IF(Tabela13[[#This Row],[Data da Ordem]]&lt;&gt;"",1,"")</f>
        <v>1</v>
      </c>
    </row>
    <row r="134" spans="1:10">
      <c r="A134" s="709" t="s">
        <v>848</v>
      </c>
      <c r="B134" s="710">
        <v>66</v>
      </c>
      <c r="C134" s="711" t="str">
        <f t="shared" si="14"/>
        <v>01/01/2026</v>
      </c>
      <c r="D134" s="712" t="str">
        <f t="shared" si="15"/>
        <v>15:10</v>
      </c>
      <c r="E134" s="713" t="str">
        <f t="shared" si="16"/>
        <v>15:00 as 16:00</v>
      </c>
      <c r="F134" s="714" t="str">
        <f t="shared" si="17"/>
        <v>Quinta</v>
      </c>
      <c r="G134" s="715">
        <f t="shared" si="18"/>
        <v>1</v>
      </c>
      <c r="H134" s="714" t="str">
        <f t="shared" si="19"/>
        <v>Jan/26</v>
      </c>
      <c r="I134" s="716">
        <f t="shared" si="20"/>
        <v>1</v>
      </c>
      <c r="J134" s="716">
        <f>IF(Tabela13[[#This Row],[Data da Ordem]]&lt;&gt;"",1,"")</f>
        <v>1</v>
      </c>
    </row>
    <row r="135" spans="1:10">
      <c r="A135" s="709" t="s">
        <v>849</v>
      </c>
      <c r="B135" s="710">
        <v>13.01</v>
      </c>
      <c r="C135" s="711" t="str">
        <f t="shared" si="14"/>
        <v>01/01/2026</v>
      </c>
      <c r="D135" s="712" t="str">
        <f t="shared" si="15"/>
        <v>15:08</v>
      </c>
      <c r="E135" s="713" t="str">
        <f t="shared" si="16"/>
        <v>15:00 as 16:00</v>
      </c>
      <c r="F135" s="714" t="str">
        <f t="shared" si="17"/>
        <v>Quinta</v>
      </c>
      <c r="G135" s="715">
        <f t="shared" si="18"/>
        <v>1</v>
      </c>
      <c r="H135" s="714" t="str">
        <f t="shared" si="19"/>
        <v>Jan/26</v>
      </c>
      <c r="I135" s="716">
        <f t="shared" si="20"/>
        <v>1</v>
      </c>
      <c r="J135" s="716">
        <f>IF(Tabela13[[#This Row],[Data da Ordem]]&lt;&gt;"",1,"")</f>
        <v>1</v>
      </c>
    </row>
    <row r="136" spans="1:10">
      <c r="A136" s="709" t="s">
        <v>850</v>
      </c>
      <c r="B136" s="710">
        <v>29.5</v>
      </c>
      <c r="C136" s="711" t="str">
        <f t="shared" si="14"/>
        <v>01/01/2026</v>
      </c>
      <c r="D136" s="712" t="str">
        <f t="shared" si="15"/>
        <v>15:02</v>
      </c>
      <c r="E136" s="713" t="str">
        <f t="shared" si="16"/>
        <v>15:00 as 16:00</v>
      </c>
      <c r="F136" s="714" t="str">
        <f t="shared" si="17"/>
        <v>Quinta</v>
      </c>
      <c r="G136" s="715">
        <f t="shared" si="18"/>
        <v>1</v>
      </c>
      <c r="H136" s="714" t="str">
        <f t="shared" si="19"/>
        <v>Jan/26</v>
      </c>
      <c r="I136" s="716">
        <f t="shared" si="20"/>
        <v>1</v>
      </c>
      <c r="J136" s="716">
        <f>IF(Tabela13[[#This Row],[Data da Ordem]]&lt;&gt;"",1,"")</f>
        <v>1</v>
      </c>
    </row>
    <row r="137" spans="1:10">
      <c r="A137" s="709" t="s">
        <v>851</v>
      </c>
      <c r="B137" s="710">
        <v>42</v>
      </c>
      <c r="C137" s="711" t="str">
        <f t="shared" si="14"/>
        <v>01/01/2026</v>
      </c>
      <c r="D137" s="712" t="str">
        <f t="shared" si="15"/>
        <v>14:53</v>
      </c>
      <c r="E137" s="713" t="str">
        <f t="shared" si="16"/>
        <v>14:00 as 15:00</v>
      </c>
      <c r="F137" s="714" t="str">
        <f t="shared" si="17"/>
        <v>Quinta</v>
      </c>
      <c r="G137" s="715">
        <f t="shared" si="18"/>
        <v>1</v>
      </c>
      <c r="H137" s="714" t="str">
        <f t="shared" si="19"/>
        <v>Jan/26</v>
      </c>
      <c r="I137" s="716">
        <f t="shared" si="20"/>
        <v>1</v>
      </c>
      <c r="J137" s="716">
        <f>IF(Tabela13[[#This Row],[Data da Ordem]]&lt;&gt;"",1,"")</f>
        <v>1</v>
      </c>
    </row>
    <row r="138" spans="1:10">
      <c r="A138" s="709" t="s">
        <v>852</v>
      </c>
      <c r="B138" s="710">
        <v>13</v>
      </c>
      <c r="C138" s="711" t="str">
        <f t="shared" si="14"/>
        <v>01/01/2026</v>
      </c>
      <c r="D138" s="712" t="str">
        <f t="shared" si="15"/>
        <v>14:51</v>
      </c>
      <c r="E138" s="713" t="str">
        <f t="shared" si="16"/>
        <v>14:00 as 15:00</v>
      </c>
      <c r="F138" s="714" t="str">
        <f t="shared" si="17"/>
        <v>Quinta</v>
      </c>
      <c r="G138" s="715">
        <f t="shared" si="18"/>
        <v>1</v>
      </c>
      <c r="H138" s="714" t="str">
        <f t="shared" si="19"/>
        <v>Jan/26</v>
      </c>
      <c r="I138" s="716">
        <f t="shared" si="20"/>
        <v>1</v>
      </c>
      <c r="J138" s="716">
        <f>IF(Tabela13[[#This Row],[Data da Ordem]]&lt;&gt;"",1,"")</f>
        <v>1</v>
      </c>
    </row>
    <row r="139" spans="1:10">
      <c r="A139" s="709" t="s">
        <v>853</v>
      </c>
      <c r="B139" s="710">
        <v>41.4</v>
      </c>
      <c r="C139" s="711" t="str">
        <f t="shared" si="14"/>
        <v>01/01/2026</v>
      </c>
      <c r="D139" s="712" t="str">
        <f t="shared" si="15"/>
        <v>14:39</v>
      </c>
      <c r="E139" s="713" t="str">
        <f t="shared" si="16"/>
        <v>14:00 as 15:00</v>
      </c>
      <c r="F139" s="714" t="str">
        <f t="shared" si="17"/>
        <v>Quinta</v>
      </c>
      <c r="G139" s="715">
        <f t="shared" si="18"/>
        <v>1</v>
      </c>
      <c r="H139" s="714" t="str">
        <f t="shared" si="19"/>
        <v>Jan/26</v>
      </c>
      <c r="I139" s="716">
        <f t="shared" si="20"/>
        <v>1</v>
      </c>
      <c r="J139" s="716">
        <f>IF(Tabela13[[#This Row],[Data da Ordem]]&lt;&gt;"",1,"")</f>
        <v>1</v>
      </c>
    </row>
    <row r="140" spans="1:10">
      <c r="A140" s="709" t="s">
        <v>854</v>
      </c>
      <c r="B140" s="710">
        <v>42</v>
      </c>
      <c r="C140" s="711" t="str">
        <f t="shared" si="14"/>
        <v>01/01/2026</v>
      </c>
      <c r="D140" s="712" t="str">
        <f t="shared" si="15"/>
        <v>14:28</v>
      </c>
      <c r="E140" s="713" t="str">
        <f t="shared" si="16"/>
        <v>14:00 as 15:00</v>
      </c>
      <c r="F140" s="714" t="str">
        <f t="shared" si="17"/>
        <v>Quinta</v>
      </c>
      <c r="G140" s="715">
        <f t="shared" si="18"/>
        <v>1</v>
      </c>
      <c r="H140" s="714" t="str">
        <f t="shared" si="19"/>
        <v>Jan/26</v>
      </c>
      <c r="I140" s="716">
        <f t="shared" si="20"/>
        <v>1</v>
      </c>
      <c r="J140" s="716">
        <f>IF(Tabela13[[#This Row],[Data da Ordem]]&lt;&gt;"",1,"")</f>
        <v>1</v>
      </c>
    </row>
    <row r="141" spans="1:10">
      <c r="A141" s="709" t="s">
        <v>855</v>
      </c>
      <c r="B141" s="710">
        <v>23</v>
      </c>
      <c r="C141" s="711" t="str">
        <f t="shared" si="14"/>
        <v>01/01/2026</v>
      </c>
      <c r="D141" s="712" t="str">
        <f t="shared" si="15"/>
        <v>14:25</v>
      </c>
      <c r="E141" s="713" t="str">
        <f t="shared" si="16"/>
        <v>14:00 as 15:00</v>
      </c>
      <c r="F141" s="714" t="str">
        <f t="shared" si="17"/>
        <v>Quinta</v>
      </c>
      <c r="G141" s="715">
        <f t="shared" si="18"/>
        <v>1</v>
      </c>
      <c r="H141" s="714" t="str">
        <f t="shared" si="19"/>
        <v>Jan/26</v>
      </c>
      <c r="I141" s="716">
        <f t="shared" si="20"/>
        <v>1</v>
      </c>
      <c r="J141" s="716">
        <f>IF(Tabela13[[#This Row],[Data da Ordem]]&lt;&gt;"",1,"")</f>
        <v>1</v>
      </c>
    </row>
    <row r="142" spans="1:10">
      <c r="A142" s="709" t="s">
        <v>856</v>
      </c>
      <c r="B142" s="710">
        <v>23</v>
      </c>
      <c r="C142" s="711" t="str">
        <f t="shared" si="14"/>
        <v>01/01/2026</v>
      </c>
      <c r="D142" s="712" t="str">
        <f t="shared" si="15"/>
        <v>14:04</v>
      </c>
      <c r="E142" s="713" t="str">
        <f t="shared" si="16"/>
        <v>14:00 as 15:00</v>
      </c>
      <c r="F142" s="714" t="str">
        <f t="shared" si="17"/>
        <v>Quinta</v>
      </c>
      <c r="G142" s="715">
        <f t="shared" si="18"/>
        <v>1</v>
      </c>
      <c r="H142" s="714" t="str">
        <f t="shared" si="19"/>
        <v>Jan/26</v>
      </c>
      <c r="I142" s="716">
        <f t="shared" si="20"/>
        <v>1</v>
      </c>
      <c r="J142" s="716">
        <f>IF(Tabela13[[#This Row],[Data da Ordem]]&lt;&gt;"",1,"")</f>
        <v>1</v>
      </c>
    </row>
    <row r="143" spans="1:10">
      <c r="A143" s="709" t="s">
        <v>857</v>
      </c>
      <c r="B143" s="710">
        <v>20</v>
      </c>
      <c r="C143" s="711" t="str">
        <f t="shared" si="14"/>
        <v>01/01/2026</v>
      </c>
      <c r="D143" s="712" t="str">
        <f t="shared" si="15"/>
        <v>14:01</v>
      </c>
      <c r="E143" s="713" t="str">
        <f t="shared" si="16"/>
        <v>14:00 as 15:00</v>
      </c>
      <c r="F143" s="714" t="str">
        <f t="shared" si="17"/>
        <v>Quinta</v>
      </c>
      <c r="G143" s="715">
        <f t="shared" si="18"/>
        <v>1</v>
      </c>
      <c r="H143" s="714" t="str">
        <f t="shared" si="19"/>
        <v>Jan/26</v>
      </c>
      <c r="I143" s="716">
        <f t="shared" si="20"/>
        <v>1</v>
      </c>
      <c r="J143" s="716">
        <f>IF(Tabela13[[#This Row],[Data da Ordem]]&lt;&gt;"",1,"")</f>
        <v>1</v>
      </c>
    </row>
    <row r="144" spans="1:10">
      <c r="A144" s="709" t="s">
        <v>858</v>
      </c>
      <c r="B144" s="710">
        <v>20</v>
      </c>
      <c r="C144" s="711" t="str">
        <f t="shared" si="14"/>
        <v>01/01/2026</v>
      </c>
      <c r="D144" s="712" t="str">
        <f t="shared" si="15"/>
        <v>13:57</v>
      </c>
      <c r="E144" s="713" t="str">
        <f t="shared" si="16"/>
        <v>13:00 as 14:00</v>
      </c>
      <c r="F144" s="714" t="str">
        <f t="shared" si="17"/>
        <v>Quinta</v>
      </c>
      <c r="G144" s="715">
        <f t="shared" si="18"/>
        <v>1</v>
      </c>
      <c r="H144" s="714" t="str">
        <f t="shared" si="19"/>
        <v>Jan/26</v>
      </c>
      <c r="I144" s="716">
        <f t="shared" si="20"/>
        <v>1</v>
      </c>
      <c r="J144" s="716">
        <f>IF(Tabela13[[#This Row],[Data da Ordem]]&lt;&gt;"",1,"")</f>
        <v>1</v>
      </c>
    </row>
    <row r="145" spans="1:10">
      <c r="A145" s="709" t="s">
        <v>859</v>
      </c>
      <c r="B145" s="710">
        <v>23</v>
      </c>
      <c r="C145" s="711" t="str">
        <f t="shared" si="14"/>
        <v>01/01/2026</v>
      </c>
      <c r="D145" s="712" t="str">
        <f t="shared" si="15"/>
        <v>13:50</v>
      </c>
      <c r="E145" s="713" t="str">
        <f t="shared" si="16"/>
        <v>13:00 as 14:00</v>
      </c>
      <c r="F145" s="714" t="str">
        <f t="shared" si="17"/>
        <v>Quinta</v>
      </c>
      <c r="G145" s="715">
        <f t="shared" si="18"/>
        <v>1</v>
      </c>
      <c r="H145" s="714" t="str">
        <f t="shared" si="19"/>
        <v>Jan/26</v>
      </c>
      <c r="I145" s="716">
        <f t="shared" si="20"/>
        <v>1</v>
      </c>
      <c r="J145" s="716">
        <f>IF(Tabela13[[#This Row],[Data da Ordem]]&lt;&gt;"",1,"")</f>
        <v>1</v>
      </c>
    </row>
    <row r="146" spans="1:10">
      <c r="A146" s="709" t="s">
        <v>860</v>
      </c>
      <c r="B146" s="710">
        <v>19</v>
      </c>
      <c r="C146" s="711" t="str">
        <f t="shared" si="14"/>
        <v>01/01/2026</v>
      </c>
      <c r="D146" s="712" t="str">
        <f t="shared" si="15"/>
        <v>13:47</v>
      </c>
      <c r="E146" s="713" t="str">
        <f t="shared" si="16"/>
        <v>13:00 as 14:00</v>
      </c>
      <c r="F146" s="714" t="str">
        <f t="shared" si="17"/>
        <v>Quinta</v>
      </c>
      <c r="G146" s="715">
        <f t="shared" si="18"/>
        <v>1</v>
      </c>
      <c r="H146" s="714" t="str">
        <f t="shared" si="19"/>
        <v>Jan/26</v>
      </c>
      <c r="I146" s="716">
        <f t="shared" si="20"/>
        <v>1</v>
      </c>
      <c r="J146" s="716">
        <f>IF(Tabela13[[#This Row],[Data da Ordem]]&lt;&gt;"",1,"")</f>
        <v>1</v>
      </c>
    </row>
    <row r="147" spans="1:10">
      <c r="A147" s="709" t="s">
        <v>861</v>
      </c>
      <c r="B147" s="710">
        <v>13</v>
      </c>
      <c r="C147" s="711" t="str">
        <f t="shared" si="14"/>
        <v>01/01/2026</v>
      </c>
      <c r="D147" s="712" t="str">
        <f t="shared" si="15"/>
        <v>13:40</v>
      </c>
      <c r="E147" s="713" t="str">
        <f t="shared" si="16"/>
        <v>13:00 as 14:00</v>
      </c>
      <c r="F147" s="714" t="str">
        <f t="shared" si="17"/>
        <v>Quinta</v>
      </c>
      <c r="G147" s="715">
        <f t="shared" si="18"/>
        <v>1</v>
      </c>
      <c r="H147" s="714" t="str">
        <f t="shared" si="19"/>
        <v>Jan/26</v>
      </c>
      <c r="I147" s="716">
        <f t="shared" si="20"/>
        <v>1</v>
      </c>
      <c r="J147" s="716">
        <f>IF(Tabela13[[#This Row],[Data da Ordem]]&lt;&gt;"",1,"")</f>
        <v>1</v>
      </c>
    </row>
    <row r="148" spans="1:10">
      <c r="A148" s="709" t="s">
        <v>862</v>
      </c>
      <c r="B148" s="710">
        <v>20.7</v>
      </c>
      <c r="C148" s="711" t="str">
        <f t="shared" si="14"/>
        <v>01/01/2026</v>
      </c>
      <c r="D148" s="712" t="str">
        <f t="shared" si="15"/>
        <v>13:16</v>
      </c>
      <c r="E148" s="713" t="str">
        <f t="shared" si="16"/>
        <v>13:00 as 14:00</v>
      </c>
      <c r="F148" s="714" t="str">
        <f t="shared" si="17"/>
        <v>Quinta</v>
      </c>
      <c r="G148" s="715">
        <f t="shared" si="18"/>
        <v>1</v>
      </c>
      <c r="H148" s="714" t="str">
        <f t="shared" si="19"/>
        <v>Jan/26</v>
      </c>
      <c r="I148" s="716">
        <f t="shared" si="20"/>
        <v>1</v>
      </c>
      <c r="J148" s="716">
        <f>IF(Tabela13[[#This Row],[Data da Ordem]]&lt;&gt;"",1,"")</f>
        <v>1</v>
      </c>
    </row>
    <row r="149" spans="1:10">
      <c r="A149" s="709" t="s">
        <v>863</v>
      </c>
      <c r="B149" s="710">
        <v>26</v>
      </c>
      <c r="C149" s="711" t="str">
        <f t="shared" si="14"/>
        <v>01/01/2026</v>
      </c>
      <c r="D149" s="712" t="str">
        <f t="shared" si="15"/>
        <v>13:11</v>
      </c>
      <c r="E149" s="713" t="str">
        <f t="shared" si="16"/>
        <v>13:00 as 14:00</v>
      </c>
      <c r="F149" s="714" t="str">
        <f t="shared" si="17"/>
        <v>Quinta</v>
      </c>
      <c r="G149" s="715">
        <f t="shared" si="18"/>
        <v>1</v>
      </c>
      <c r="H149" s="714" t="str">
        <f t="shared" si="19"/>
        <v>Jan/26</v>
      </c>
      <c r="I149" s="716">
        <f t="shared" si="20"/>
        <v>1</v>
      </c>
      <c r="J149" s="716">
        <f>IF(Tabela13[[#This Row],[Data da Ordem]]&lt;&gt;"",1,"")</f>
        <v>1</v>
      </c>
    </row>
    <row r="150" spans="1:10">
      <c r="A150" s="709" t="s">
        <v>864</v>
      </c>
      <c r="B150" s="710">
        <v>6</v>
      </c>
      <c r="C150" s="711" t="str">
        <f t="shared" si="14"/>
        <v>02/01/2026</v>
      </c>
      <c r="D150" s="712" t="str">
        <f t="shared" si="15"/>
        <v>18:55</v>
      </c>
      <c r="E150" s="713" t="str">
        <f t="shared" si="16"/>
        <v>18:00 as 19:00</v>
      </c>
      <c r="F150" s="714" t="str">
        <f t="shared" si="17"/>
        <v>Sexta</v>
      </c>
      <c r="G150" s="715">
        <f t="shared" si="18"/>
        <v>1</v>
      </c>
      <c r="H150" s="714" t="str">
        <f t="shared" si="19"/>
        <v>Jan/26</v>
      </c>
      <c r="I150" s="716">
        <f t="shared" si="20"/>
        <v>2</v>
      </c>
      <c r="J150" s="716">
        <f>IF(Tabela13[[#This Row],[Data da Ordem]]&lt;&gt;"",1,"")</f>
        <v>1</v>
      </c>
    </row>
    <row r="151" spans="1:10">
      <c r="A151" s="709" t="s">
        <v>865</v>
      </c>
      <c r="B151" s="710">
        <v>35</v>
      </c>
      <c r="C151" s="711" t="str">
        <f t="shared" si="14"/>
        <v>02/01/2026</v>
      </c>
      <c r="D151" s="712" t="str">
        <f t="shared" si="15"/>
        <v>18:54</v>
      </c>
      <c r="E151" s="713" t="str">
        <f t="shared" si="16"/>
        <v>18:00 as 19:00</v>
      </c>
      <c r="F151" s="714" t="str">
        <f t="shared" si="17"/>
        <v>Sexta</v>
      </c>
      <c r="G151" s="715">
        <f t="shared" si="18"/>
        <v>1</v>
      </c>
      <c r="H151" s="714" t="str">
        <f t="shared" si="19"/>
        <v>Jan/26</v>
      </c>
      <c r="I151" s="716">
        <f t="shared" si="20"/>
        <v>2</v>
      </c>
      <c r="J151" s="716">
        <f>IF(Tabela13[[#This Row],[Data da Ordem]]&lt;&gt;"",1,"")</f>
        <v>1</v>
      </c>
    </row>
    <row r="152" spans="1:10">
      <c r="A152" s="709" t="s">
        <v>866</v>
      </c>
      <c r="B152" s="710">
        <v>29</v>
      </c>
      <c r="C152" s="711" t="str">
        <f t="shared" si="14"/>
        <v>02/01/2026</v>
      </c>
      <c r="D152" s="712" t="str">
        <f t="shared" si="15"/>
        <v>18:51</v>
      </c>
      <c r="E152" s="713" t="str">
        <f t="shared" si="16"/>
        <v>18:00 as 19:00</v>
      </c>
      <c r="F152" s="714" t="str">
        <f t="shared" si="17"/>
        <v>Sexta</v>
      </c>
      <c r="G152" s="715">
        <f t="shared" si="18"/>
        <v>1</v>
      </c>
      <c r="H152" s="714" t="str">
        <f t="shared" si="19"/>
        <v>Jan/26</v>
      </c>
      <c r="I152" s="716">
        <f t="shared" si="20"/>
        <v>2</v>
      </c>
      <c r="J152" s="716">
        <f>IF(Tabela13[[#This Row],[Data da Ordem]]&lt;&gt;"",1,"")</f>
        <v>1</v>
      </c>
    </row>
    <row r="153" spans="1:10">
      <c r="A153" s="709" t="s">
        <v>867</v>
      </c>
      <c r="B153" s="710">
        <v>23</v>
      </c>
      <c r="C153" s="711" t="str">
        <f t="shared" si="14"/>
        <v>02/01/2026</v>
      </c>
      <c r="D153" s="712" t="str">
        <f t="shared" si="15"/>
        <v>18:35</v>
      </c>
      <c r="E153" s="713" t="str">
        <f t="shared" si="16"/>
        <v>18:00 as 19:00</v>
      </c>
      <c r="F153" s="714" t="str">
        <f t="shared" si="17"/>
        <v>Sexta</v>
      </c>
      <c r="G153" s="715">
        <f t="shared" si="18"/>
        <v>1</v>
      </c>
      <c r="H153" s="714" t="str">
        <f t="shared" si="19"/>
        <v>Jan/26</v>
      </c>
      <c r="I153" s="716">
        <f t="shared" si="20"/>
        <v>2</v>
      </c>
      <c r="J153" s="716">
        <f>IF(Tabela13[[#This Row],[Data da Ordem]]&lt;&gt;"",1,"")</f>
        <v>1</v>
      </c>
    </row>
    <row r="154" spans="1:10">
      <c r="A154" s="709" t="s">
        <v>868</v>
      </c>
      <c r="B154" s="710">
        <v>23</v>
      </c>
      <c r="C154" s="711" t="str">
        <f t="shared" si="14"/>
        <v>02/01/2026</v>
      </c>
      <c r="D154" s="712" t="str">
        <f t="shared" si="15"/>
        <v>18:32</v>
      </c>
      <c r="E154" s="713" t="str">
        <f t="shared" si="16"/>
        <v>18:00 as 19:00</v>
      </c>
      <c r="F154" s="714" t="str">
        <f t="shared" si="17"/>
        <v>Sexta</v>
      </c>
      <c r="G154" s="715">
        <f t="shared" si="18"/>
        <v>1</v>
      </c>
      <c r="H154" s="714" t="str">
        <f t="shared" si="19"/>
        <v>Jan/26</v>
      </c>
      <c r="I154" s="716">
        <f t="shared" si="20"/>
        <v>2</v>
      </c>
      <c r="J154" s="716">
        <f>IF(Tabela13[[#This Row],[Data da Ordem]]&lt;&gt;"",1,"")</f>
        <v>1</v>
      </c>
    </row>
    <row r="155" spans="1:10">
      <c r="A155" s="709" t="s">
        <v>869</v>
      </c>
      <c r="B155" s="710">
        <v>43</v>
      </c>
      <c r="C155" s="711" t="str">
        <f t="shared" si="14"/>
        <v>02/01/2026</v>
      </c>
      <c r="D155" s="712" t="str">
        <f t="shared" si="15"/>
        <v>18:26</v>
      </c>
      <c r="E155" s="713" t="str">
        <f t="shared" si="16"/>
        <v>18:00 as 19:00</v>
      </c>
      <c r="F155" s="714" t="str">
        <f t="shared" si="17"/>
        <v>Sexta</v>
      </c>
      <c r="G155" s="715">
        <f t="shared" si="18"/>
        <v>1</v>
      </c>
      <c r="H155" s="714" t="str">
        <f t="shared" si="19"/>
        <v>Jan/26</v>
      </c>
      <c r="I155" s="716">
        <f t="shared" si="20"/>
        <v>2</v>
      </c>
      <c r="J155" s="716">
        <f>IF(Tabela13[[#This Row],[Data da Ordem]]&lt;&gt;"",1,"")</f>
        <v>1</v>
      </c>
    </row>
    <row r="156" spans="1:10">
      <c r="A156" s="709" t="s">
        <v>870</v>
      </c>
      <c r="B156" s="710">
        <v>12</v>
      </c>
      <c r="C156" s="711" t="str">
        <f t="shared" si="14"/>
        <v>02/01/2026</v>
      </c>
      <c r="D156" s="712" t="str">
        <f t="shared" si="15"/>
        <v>18:24</v>
      </c>
      <c r="E156" s="713" t="str">
        <f t="shared" si="16"/>
        <v>18:00 as 19:00</v>
      </c>
      <c r="F156" s="714" t="str">
        <f t="shared" si="17"/>
        <v>Sexta</v>
      </c>
      <c r="G156" s="715">
        <f t="shared" si="18"/>
        <v>1</v>
      </c>
      <c r="H156" s="714" t="str">
        <f t="shared" si="19"/>
        <v>Jan/26</v>
      </c>
      <c r="I156" s="716">
        <f t="shared" si="20"/>
        <v>2</v>
      </c>
      <c r="J156" s="716">
        <f>IF(Tabela13[[#This Row],[Data da Ordem]]&lt;&gt;"",1,"")</f>
        <v>1</v>
      </c>
    </row>
    <row r="157" spans="1:10">
      <c r="A157" s="709" t="s">
        <v>871</v>
      </c>
      <c r="B157" s="710">
        <v>20</v>
      </c>
      <c r="C157" s="711" t="str">
        <f t="shared" si="14"/>
        <v>02/01/2026</v>
      </c>
      <c r="D157" s="712" t="str">
        <f t="shared" si="15"/>
        <v>18:23</v>
      </c>
      <c r="E157" s="713" t="str">
        <f t="shared" si="16"/>
        <v>18:00 as 19:00</v>
      </c>
      <c r="F157" s="714" t="str">
        <f t="shared" si="17"/>
        <v>Sexta</v>
      </c>
      <c r="G157" s="715">
        <f t="shared" si="18"/>
        <v>1</v>
      </c>
      <c r="H157" s="714" t="str">
        <f t="shared" si="19"/>
        <v>Jan/26</v>
      </c>
      <c r="I157" s="716">
        <f t="shared" si="20"/>
        <v>2</v>
      </c>
      <c r="J157" s="716">
        <f>IF(Tabela13[[#This Row],[Data da Ordem]]&lt;&gt;"",1,"")</f>
        <v>1</v>
      </c>
    </row>
    <row r="158" spans="1:10">
      <c r="A158" s="709" t="s">
        <v>872</v>
      </c>
      <c r="B158" s="710">
        <v>18</v>
      </c>
      <c r="C158" s="711" t="str">
        <f t="shared" si="14"/>
        <v>02/01/2026</v>
      </c>
      <c r="D158" s="712" t="str">
        <f t="shared" si="15"/>
        <v>18:22</v>
      </c>
      <c r="E158" s="713" t="str">
        <f t="shared" si="16"/>
        <v>18:00 as 19:00</v>
      </c>
      <c r="F158" s="714" t="str">
        <f t="shared" si="17"/>
        <v>Sexta</v>
      </c>
      <c r="G158" s="715">
        <f t="shared" si="18"/>
        <v>1</v>
      </c>
      <c r="H158" s="714" t="str">
        <f t="shared" si="19"/>
        <v>Jan/26</v>
      </c>
      <c r="I158" s="716">
        <f t="shared" si="20"/>
        <v>2</v>
      </c>
      <c r="J158" s="716">
        <f>IF(Tabela13[[#This Row],[Data da Ordem]]&lt;&gt;"",1,"")</f>
        <v>1</v>
      </c>
    </row>
    <row r="159" spans="1:10">
      <c r="A159" s="709" t="s">
        <v>873</v>
      </c>
      <c r="B159" s="710">
        <v>14</v>
      </c>
      <c r="C159" s="711" t="str">
        <f t="shared" si="14"/>
        <v>02/01/2026</v>
      </c>
      <c r="D159" s="712" t="str">
        <f t="shared" si="15"/>
        <v>18:21</v>
      </c>
      <c r="E159" s="713" t="str">
        <f t="shared" si="16"/>
        <v>18:00 as 19:00</v>
      </c>
      <c r="F159" s="714" t="str">
        <f t="shared" si="17"/>
        <v>Sexta</v>
      </c>
      <c r="G159" s="715">
        <f t="shared" si="18"/>
        <v>1</v>
      </c>
      <c r="H159" s="714" t="str">
        <f t="shared" si="19"/>
        <v>Jan/26</v>
      </c>
      <c r="I159" s="716">
        <f t="shared" si="20"/>
        <v>2</v>
      </c>
      <c r="J159" s="716">
        <f>IF(Tabela13[[#This Row],[Data da Ordem]]&lt;&gt;"",1,"")</f>
        <v>1</v>
      </c>
    </row>
    <row r="160" spans="1:10">
      <c r="A160" s="709" t="s">
        <v>874</v>
      </c>
      <c r="B160" s="710">
        <v>23</v>
      </c>
      <c r="C160" s="711" t="str">
        <f t="shared" si="14"/>
        <v>02/01/2026</v>
      </c>
      <c r="D160" s="712" t="str">
        <f t="shared" si="15"/>
        <v>18:14</v>
      </c>
      <c r="E160" s="713" t="str">
        <f t="shared" si="16"/>
        <v>18:00 as 19:00</v>
      </c>
      <c r="F160" s="714" t="str">
        <f t="shared" si="17"/>
        <v>Sexta</v>
      </c>
      <c r="G160" s="715">
        <f t="shared" si="18"/>
        <v>1</v>
      </c>
      <c r="H160" s="714" t="str">
        <f t="shared" si="19"/>
        <v>Jan/26</v>
      </c>
      <c r="I160" s="716">
        <f t="shared" si="20"/>
        <v>2</v>
      </c>
      <c r="J160" s="716">
        <f>IF(Tabela13[[#This Row],[Data da Ordem]]&lt;&gt;"",1,"")</f>
        <v>1</v>
      </c>
    </row>
    <row r="161" spans="1:10">
      <c r="A161" s="709" t="s">
        <v>875</v>
      </c>
      <c r="B161" s="710">
        <v>23</v>
      </c>
      <c r="C161" s="711" t="str">
        <f t="shared" si="14"/>
        <v>02/01/2026</v>
      </c>
      <c r="D161" s="712" t="str">
        <f t="shared" si="15"/>
        <v>18:13</v>
      </c>
      <c r="E161" s="713" t="str">
        <f t="shared" si="16"/>
        <v>18:00 as 19:00</v>
      </c>
      <c r="F161" s="714" t="str">
        <f t="shared" si="17"/>
        <v>Sexta</v>
      </c>
      <c r="G161" s="715">
        <f t="shared" si="18"/>
        <v>1</v>
      </c>
      <c r="H161" s="714" t="str">
        <f t="shared" si="19"/>
        <v>Jan/26</v>
      </c>
      <c r="I161" s="716">
        <f t="shared" si="20"/>
        <v>2</v>
      </c>
      <c r="J161" s="716">
        <f>IF(Tabela13[[#This Row],[Data da Ordem]]&lt;&gt;"",1,"")</f>
        <v>1</v>
      </c>
    </row>
    <row r="162" spans="1:10">
      <c r="A162" s="709" t="s">
        <v>876</v>
      </c>
      <c r="B162" s="710">
        <v>40.5</v>
      </c>
      <c r="C162" s="711" t="str">
        <f t="shared" si="14"/>
        <v>02/01/2026</v>
      </c>
      <c r="D162" s="712" t="str">
        <f t="shared" si="15"/>
        <v>18:12</v>
      </c>
      <c r="E162" s="713" t="str">
        <f t="shared" si="16"/>
        <v>18:00 as 19:00</v>
      </c>
      <c r="F162" s="714" t="str">
        <f t="shared" si="17"/>
        <v>Sexta</v>
      </c>
      <c r="G162" s="715">
        <f t="shared" si="18"/>
        <v>1</v>
      </c>
      <c r="H162" s="714" t="str">
        <f t="shared" si="19"/>
        <v>Jan/26</v>
      </c>
      <c r="I162" s="716">
        <f t="shared" si="20"/>
        <v>2</v>
      </c>
      <c r="J162" s="716">
        <f>IF(Tabela13[[#This Row],[Data da Ordem]]&lt;&gt;"",1,"")</f>
        <v>1</v>
      </c>
    </row>
    <row r="163" spans="1:10">
      <c r="A163" s="709" t="s">
        <v>877</v>
      </c>
      <c r="B163" s="710">
        <v>23.5</v>
      </c>
      <c r="C163" s="711" t="str">
        <f t="shared" si="14"/>
        <v>02/01/2026</v>
      </c>
      <c r="D163" s="712" t="str">
        <f t="shared" si="15"/>
        <v>18:10</v>
      </c>
      <c r="E163" s="713" t="str">
        <f t="shared" si="16"/>
        <v>18:00 as 19:00</v>
      </c>
      <c r="F163" s="714" t="str">
        <f t="shared" si="17"/>
        <v>Sexta</v>
      </c>
      <c r="G163" s="715">
        <f t="shared" si="18"/>
        <v>1</v>
      </c>
      <c r="H163" s="714" t="str">
        <f t="shared" si="19"/>
        <v>Jan/26</v>
      </c>
      <c r="I163" s="716">
        <f t="shared" si="20"/>
        <v>2</v>
      </c>
      <c r="J163" s="716">
        <f>IF(Tabela13[[#This Row],[Data da Ordem]]&lt;&gt;"",1,"")</f>
        <v>1</v>
      </c>
    </row>
    <row r="164" spans="1:10">
      <c r="A164" s="709" t="s">
        <v>878</v>
      </c>
      <c r="B164" s="710">
        <v>63</v>
      </c>
      <c r="C164" s="711" t="str">
        <f t="shared" si="14"/>
        <v>02/01/2026</v>
      </c>
      <c r="D164" s="712" t="str">
        <f t="shared" si="15"/>
        <v>18:09</v>
      </c>
      <c r="E164" s="713" t="str">
        <f t="shared" si="16"/>
        <v>18:00 as 19:00</v>
      </c>
      <c r="F164" s="714" t="str">
        <f t="shared" si="17"/>
        <v>Sexta</v>
      </c>
      <c r="G164" s="715">
        <f t="shared" si="18"/>
        <v>1</v>
      </c>
      <c r="H164" s="714" t="str">
        <f t="shared" si="19"/>
        <v>Jan/26</v>
      </c>
      <c r="I164" s="716">
        <f t="shared" si="20"/>
        <v>2</v>
      </c>
      <c r="J164" s="716">
        <f>IF(Tabela13[[#This Row],[Data da Ordem]]&lt;&gt;"",1,"")</f>
        <v>1</v>
      </c>
    </row>
    <row r="165" spans="1:10">
      <c r="A165" s="709" t="s">
        <v>879</v>
      </c>
      <c r="B165" s="710">
        <v>19</v>
      </c>
      <c r="C165" s="711" t="str">
        <f t="shared" si="14"/>
        <v>02/01/2026</v>
      </c>
      <c r="D165" s="712" t="str">
        <f t="shared" si="15"/>
        <v>18:06</v>
      </c>
      <c r="E165" s="713" t="str">
        <f t="shared" si="16"/>
        <v>18:00 as 19:00</v>
      </c>
      <c r="F165" s="714" t="str">
        <f t="shared" si="17"/>
        <v>Sexta</v>
      </c>
      <c r="G165" s="715">
        <f t="shared" si="18"/>
        <v>1</v>
      </c>
      <c r="H165" s="714" t="str">
        <f t="shared" si="19"/>
        <v>Jan/26</v>
      </c>
      <c r="I165" s="716">
        <f t="shared" si="20"/>
        <v>2</v>
      </c>
      <c r="J165" s="716">
        <f>IF(Tabela13[[#This Row],[Data da Ordem]]&lt;&gt;"",1,"")</f>
        <v>1</v>
      </c>
    </row>
    <row r="166" spans="1:10">
      <c r="A166" s="709" t="s">
        <v>880</v>
      </c>
      <c r="B166" s="710">
        <v>13</v>
      </c>
      <c r="C166" s="711" t="str">
        <f t="shared" si="14"/>
        <v>02/01/2026</v>
      </c>
      <c r="D166" s="712" t="str">
        <f t="shared" si="15"/>
        <v>18:05</v>
      </c>
      <c r="E166" s="713" t="str">
        <f t="shared" si="16"/>
        <v>18:00 as 19:00</v>
      </c>
      <c r="F166" s="714" t="str">
        <f t="shared" si="17"/>
        <v>Sexta</v>
      </c>
      <c r="G166" s="715">
        <f t="shared" si="18"/>
        <v>1</v>
      </c>
      <c r="H166" s="714" t="str">
        <f t="shared" si="19"/>
        <v>Jan/26</v>
      </c>
      <c r="I166" s="716">
        <f t="shared" si="20"/>
        <v>2</v>
      </c>
      <c r="J166" s="716">
        <f>IF(Tabela13[[#This Row],[Data da Ordem]]&lt;&gt;"",1,"")</f>
        <v>1</v>
      </c>
    </row>
    <row r="167" spans="1:10">
      <c r="A167" s="709" t="s">
        <v>881</v>
      </c>
      <c r="B167" s="710">
        <v>17</v>
      </c>
      <c r="C167" s="711" t="str">
        <f t="shared" si="14"/>
        <v>02/01/2026</v>
      </c>
      <c r="D167" s="712" t="str">
        <f t="shared" si="15"/>
        <v>18:00</v>
      </c>
      <c r="E167" s="713" t="str">
        <f t="shared" si="16"/>
        <v>18:00 as 19:00</v>
      </c>
      <c r="F167" s="714" t="str">
        <f t="shared" si="17"/>
        <v>Sexta</v>
      </c>
      <c r="G167" s="715">
        <f t="shared" si="18"/>
        <v>1</v>
      </c>
      <c r="H167" s="714" t="str">
        <f t="shared" si="19"/>
        <v>Jan/26</v>
      </c>
      <c r="I167" s="716">
        <f t="shared" si="20"/>
        <v>2</v>
      </c>
      <c r="J167" s="716">
        <f>IF(Tabela13[[#This Row],[Data da Ordem]]&lt;&gt;"",1,"")</f>
        <v>1</v>
      </c>
    </row>
    <row r="168" spans="1:10">
      <c r="A168" s="709" t="s">
        <v>882</v>
      </c>
      <c r="B168" s="710">
        <v>19</v>
      </c>
      <c r="C168" s="711" t="str">
        <f t="shared" si="14"/>
        <v>02/01/2026</v>
      </c>
      <c r="D168" s="712" t="str">
        <f t="shared" si="15"/>
        <v>17:59</v>
      </c>
      <c r="E168" s="713" t="str">
        <f t="shared" si="16"/>
        <v>17:00 as 18:00</v>
      </c>
      <c r="F168" s="714" t="str">
        <f t="shared" si="17"/>
        <v>Sexta</v>
      </c>
      <c r="G168" s="715">
        <f t="shared" si="18"/>
        <v>1</v>
      </c>
      <c r="H168" s="714" t="str">
        <f t="shared" si="19"/>
        <v>Jan/26</v>
      </c>
      <c r="I168" s="716">
        <f t="shared" si="20"/>
        <v>2</v>
      </c>
      <c r="J168" s="716">
        <f>IF(Tabela13[[#This Row],[Data da Ordem]]&lt;&gt;"",1,"")</f>
        <v>1</v>
      </c>
    </row>
    <row r="169" spans="1:10">
      <c r="A169" s="709" t="s">
        <v>883</v>
      </c>
      <c r="B169" s="710">
        <v>17</v>
      </c>
      <c r="C169" s="711" t="str">
        <f t="shared" si="14"/>
        <v>02/01/2026</v>
      </c>
      <c r="D169" s="712" t="str">
        <f t="shared" si="15"/>
        <v>17:56</v>
      </c>
      <c r="E169" s="713" t="str">
        <f t="shared" si="16"/>
        <v>17:00 as 18:00</v>
      </c>
      <c r="F169" s="714" t="str">
        <f t="shared" si="17"/>
        <v>Sexta</v>
      </c>
      <c r="G169" s="715">
        <f t="shared" si="18"/>
        <v>1</v>
      </c>
      <c r="H169" s="714" t="str">
        <f t="shared" si="19"/>
        <v>Jan/26</v>
      </c>
      <c r="I169" s="716">
        <f t="shared" si="20"/>
        <v>2</v>
      </c>
      <c r="J169" s="716">
        <f>IF(Tabela13[[#This Row],[Data da Ordem]]&lt;&gt;"",1,"")</f>
        <v>1</v>
      </c>
    </row>
    <row r="170" spans="1:10">
      <c r="A170" s="709" t="s">
        <v>884</v>
      </c>
      <c r="B170" s="710">
        <v>17</v>
      </c>
      <c r="C170" s="711" t="str">
        <f t="shared" si="14"/>
        <v>02/01/2026</v>
      </c>
      <c r="D170" s="712" t="str">
        <f t="shared" si="15"/>
        <v>17:56</v>
      </c>
      <c r="E170" s="713" t="str">
        <f t="shared" si="16"/>
        <v>17:00 as 18:00</v>
      </c>
      <c r="F170" s="714" t="str">
        <f t="shared" si="17"/>
        <v>Sexta</v>
      </c>
      <c r="G170" s="715">
        <f t="shared" si="18"/>
        <v>1</v>
      </c>
      <c r="H170" s="714" t="str">
        <f t="shared" si="19"/>
        <v>Jan/26</v>
      </c>
      <c r="I170" s="716">
        <f t="shared" si="20"/>
        <v>2</v>
      </c>
      <c r="J170" s="716">
        <f>IF(Tabela13[[#This Row],[Data da Ordem]]&lt;&gt;"",1,"")</f>
        <v>1</v>
      </c>
    </row>
    <row r="171" spans="1:10">
      <c r="A171" s="709" t="s">
        <v>885</v>
      </c>
      <c r="B171" s="710">
        <v>19.8</v>
      </c>
      <c r="C171" s="711" t="str">
        <f t="shared" si="14"/>
        <v>02/01/2026</v>
      </c>
      <c r="D171" s="712" t="str">
        <f t="shared" si="15"/>
        <v>17:55</v>
      </c>
      <c r="E171" s="713" t="str">
        <f t="shared" si="16"/>
        <v>17:00 as 18:00</v>
      </c>
      <c r="F171" s="714" t="str">
        <f t="shared" si="17"/>
        <v>Sexta</v>
      </c>
      <c r="G171" s="715">
        <f t="shared" si="18"/>
        <v>1</v>
      </c>
      <c r="H171" s="714" t="str">
        <f t="shared" si="19"/>
        <v>Jan/26</v>
      </c>
      <c r="I171" s="716">
        <f t="shared" si="20"/>
        <v>2</v>
      </c>
      <c r="J171" s="716">
        <f>IF(Tabela13[[#This Row],[Data da Ordem]]&lt;&gt;"",1,"")</f>
        <v>1</v>
      </c>
    </row>
    <row r="172" spans="1:10">
      <c r="A172" s="709" t="s">
        <v>886</v>
      </c>
      <c r="B172" s="710">
        <v>6</v>
      </c>
      <c r="C172" s="711" t="str">
        <f t="shared" si="14"/>
        <v>02/01/2026</v>
      </c>
      <c r="D172" s="712" t="str">
        <f t="shared" si="15"/>
        <v>17:50</v>
      </c>
      <c r="E172" s="713" t="str">
        <f t="shared" si="16"/>
        <v>17:00 as 18:00</v>
      </c>
      <c r="F172" s="714" t="str">
        <f t="shared" si="17"/>
        <v>Sexta</v>
      </c>
      <c r="G172" s="715">
        <f t="shared" si="18"/>
        <v>1</v>
      </c>
      <c r="H172" s="714" t="str">
        <f t="shared" si="19"/>
        <v>Jan/26</v>
      </c>
      <c r="I172" s="716">
        <f t="shared" si="20"/>
        <v>2</v>
      </c>
      <c r="J172" s="716">
        <f>IF(Tabela13[[#This Row],[Data da Ordem]]&lt;&gt;"",1,"")</f>
        <v>1</v>
      </c>
    </row>
    <row r="173" spans="1:10">
      <c r="A173" s="709" t="s">
        <v>887</v>
      </c>
      <c r="B173" s="710">
        <v>20</v>
      </c>
      <c r="C173" s="711" t="str">
        <f t="shared" si="14"/>
        <v>02/01/2026</v>
      </c>
      <c r="D173" s="712" t="str">
        <f t="shared" si="15"/>
        <v>17:49</v>
      </c>
      <c r="E173" s="713" t="str">
        <f t="shared" si="16"/>
        <v>17:00 as 18:00</v>
      </c>
      <c r="F173" s="714" t="str">
        <f t="shared" si="17"/>
        <v>Sexta</v>
      </c>
      <c r="G173" s="715">
        <f t="shared" si="18"/>
        <v>1</v>
      </c>
      <c r="H173" s="714" t="str">
        <f t="shared" si="19"/>
        <v>Jan/26</v>
      </c>
      <c r="I173" s="716">
        <f t="shared" si="20"/>
        <v>2</v>
      </c>
      <c r="J173" s="716">
        <f>IF(Tabela13[[#This Row],[Data da Ordem]]&lt;&gt;"",1,"")</f>
        <v>1</v>
      </c>
    </row>
    <row r="174" spans="1:10">
      <c r="A174" s="709" t="s">
        <v>888</v>
      </c>
      <c r="B174" s="710">
        <v>32</v>
      </c>
      <c r="C174" s="711" t="str">
        <f t="shared" si="14"/>
        <v>02/01/2026</v>
      </c>
      <c r="D174" s="712" t="str">
        <f t="shared" si="15"/>
        <v>17:43</v>
      </c>
      <c r="E174" s="713" t="str">
        <f t="shared" si="16"/>
        <v>17:00 as 18:00</v>
      </c>
      <c r="F174" s="714" t="str">
        <f t="shared" si="17"/>
        <v>Sexta</v>
      </c>
      <c r="G174" s="715">
        <f t="shared" si="18"/>
        <v>1</v>
      </c>
      <c r="H174" s="714" t="str">
        <f t="shared" si="19"/>
        <v>Jan/26</v>
      </c>
      <c r="I174" s="716">
        <f t="shared" si="20"/>
        <v>2</v>
      </c>
      <c r="J174" s="716">
        <f>IF(Tabela13[[#This Row],[Data da Ordem]]&lt;&gt;"",1,"")</f>
        <v>1</v>
      </c>
    </row>
    <row r="175" spans="1:10">
      <c r="A175" s="709" t="s">
        <v>889</v>
      </c>
      <c r="B175" s="710">
        <v>43</v>
      </c>
      <c r="C175" s="711" t="str">
        <f t="shared" si="14"/>
        <v>02/01/2026</v>
      </c>
      <c r="D175" s="712" t="str">
        <f t="shared" si="15"/>
        <v>17:37</v>
      </c>
      <c r="E175" s="713" t="str">
        <f t="shared" si="16"/>
        <v>17:00 as 18:00</v>
      </c>
      <c r="F175" s="714" t="str">
        <f t="shared" si="17"/>
        <v>Sexta</v>
      </c>
      <c r="G175" s="715">
        <f t="shared" si="18"/>
        <v>1</v>
      </c>
      <c r="H175" s="714" t="str">
        <f t="shared" si="19"/>
        <v>Jan/26</v>
      </c>
      <c r="I175" s="716">
        <f t="shared" si="20"/>
        <v>2</v>
      </c>
      <c r="J175" s="716">
        <f>IF(Tabela13[[#This Row],[Data da Ordem]]&lt;&gt;"",1,"")</f>
        <v>1</v>
      </c>
    </row>
    <row r="176" spans="1:10">
      <c r="A176" s="709" t="s">
        <v>890</v>
      </c>
      <c r="B176" s="710">
        <v>23</v>
      </c>
      <c r="C176" s="711" t="str">
        <f t="shared" si="14"/>
        <v>02/01/2026</v>
      </c>
      <c r="D176" s="712" t="str">
        <f t="shared" si="15"/>
        <v>17:35</v>
      </c>
      <c r="E176" s="713" t="str">
        <f t="shared" si="16"/>
        <v>17:00 as 18:00</v>
      </c>
      <c r="F176" s="714" t="str">
        <f t="shared" si="17"/>
        <v>Sexta</v>
      </c>
      <c r="G176" s="715">
        <f t="shared" si="18"/>
        <v>1</v>
      </c>
      <c r="H176" s="714" t="str">
        <f t="shared" si="19"/>
        <v>Jan/26</v>
      </c>
      <c r="I176" s="716">
        <f t="shared" si="20"/>
        <v>2</v>
      </c>
      <c r="J176" s="716">
        <f>IF(Tabela13[[#This Row],[Data da Ordem]]&lt;&gt;"",1,"")</f>
        <v>1</v>
      </c>
    </row>
    <row r="177" spans="1:10">
      <c r="A177" s="709" t="s">
        <v>891</v>
      </c>
      <c r="B177" s="710">
        <v>6</v>
      </c>
      <c r="C177" s="711" t="str">
        <f t="shared" si="14"/>
        <v>02/01/2026</v>
      </c>
      <c r="D177" s="712" t="str">
        <f t="shared" si="15"/>
        <v>17:31</v>
      </c>
      <c r="E177" s="713" t="str">
        <f t="shared" si="16"/>
        <v>17:00 as 18:00</v>
      </c>
      <c r="F177" s="714" t="str">
        <f t="shared" si="17"/>
        <v>Sexta</v>
      </c>
      <c r="G177" s="715">
        <f t="shared" si="18"/>
        <v>1</v>
      </c>
      <c r="H177" s="714" t="str">
        <f t="shared" si="19"/>
        <v>Jan/26</v>
      </c>
      <c r="I177" s="716">
        <f t="shared" si="20"/>
        <v>2</v>
      </c>
      <c r="J177" s="716">
        <f>IF(Tabela13[[#This Row],[Data da Ordem]]&lt;&gt;"",1,"")</f>
        <v>1</v>
      </c>
    </row>
    <row r="178" spans="1:10">
      <c r="A178" s="709" t="s">
        <v>892</v>
      </c>
      <c r="B178" s="710">
        <v>13</v>
      </c>
      <c r="C178" s="711" t="str">
        <f t="shared" si="14"/>
        <v>02/01/2026</v>
      </c>
      <c r="D178" s="712" t="str">
        <f t="shared" si="15"/>
        <v>17:31</v>
      </c>
      <c r="E178" s="713" t="str">
        <f t="shared" si="16"/>
        <v>17:00 as 18:00</v>
      </c>
      <c r="F178" s="714" t="str">
        <f t="shared" si="17"/>
        <v>Sexta</v>
      </c>
      <c r="G178" s="715">
        <f t="shared" si="18"/>
        <v>1</v>
      </c>
      <c r="H178" s="714" t="str">
        <f t="shared" si="19"/>
        <v>Jan/26</v>
      </c>
      <c r="I178" s="716">
        <f t="shared" si="20"/>
        <v>2</v>
      </c>
      <c r="J178" s="716">
        <f>IF(Tabela13[[#This Row],[Data da Ordem]]&lt;&gt;"",1,"")</f>
        <v>1</v>
      </c>
    </row>
    <row r="179" spans="1:10">
      <c r="A179" s="709" t="s">
        <v>893</v>
      </c>
      <c r="B179" s="710">
        <v>12</v>
      </c>
      <c r="C179" s="711" t="str">
        <f t="shared" si="14"/>
        <v>02/01/2026</v>
      </c>
      <c r="D179" s="712" t="str">
        <f t="shared" si="15"/>
        <v>17:28</v>
      </c>
      <c r="E179" s="713" t="str">
        <f t="shared" si="16"/>
        <v>17:00 as 18:00</v>
      </c>
      <c r="F179" s="714" t="str">
        <f t="shared" si="17"/>
        <v>Sexta</v>
      </c>
      <c r="G179" s="715">
        <f t="shared" si="18"/>
        <v>1</v>
      </c>
      <c r="H179" s="714" t="str">
        <f t="shared" si="19"/>
        <v>Jan/26</v>
      </c>
      <c r="I179" s="716">
        <f t="shared" si="20"/>
        <v>2</v>
      </c>
      <c r="J179" s="716">
        <f>IF(Tabela13[[#This Row],[Data da Ordem]]&lt;&gt;"",1,"")</f>
        <v>1</v>
      </c>
    </row>
    <row r="180" spans="1:10">
      <c r="A180" s="709" t="s">
        <v>894</v>
      </c>
      <c r="B180" s="710">
        <v>22.5</v>
      </c>
      <c r="C180" s="711" t="str">
        <f t="shared" si="14"/>
        <v>02/01/2026</v>
      </c>
      <c r="D180" s="712" t="str">
        <f t="shared" si="15"/>
        <v>17:21</v>
      </c>
      <c r="E180" s="713" t="str">
        <f t="shared" si="16"/>
        <v>17:00 as 18:00</v>
      </c>
      <c r="F180" s="714" t="str">
        <f t="shared" si="17"/>
        <v>Sexta</v>
      </c>
      <c r="G180" s="715">
        <f t="shared" si="18"/>
        <v>1</v>
      </c>
      <c r="H180" s="714" t="str">
        <f t="shared" si="19"/>
        <v>Jan/26</v>
      </c>
      <c r="I180" s="716">
        <f t="shared" si="20"/>
        <v>2</v>
      </c>
      <c r="J180" s="716">
        <f>IF(Tabela13[[#This Row],[Data da Ordem]]&lt;&gt;"",1,"")</f>
        <v>1</v>
      </c>
    </row>
    <row r="181" spans="1:10">
      <c r="A181" s="709" t="s">
        <v>895</v>
      </c>
      <c r="B181" s="710">
        <v>6</v>
      </c>
      <c r="C181" s="711" t="str">
        <f t="shared" si="14"/>
        <v>02/01/2026</v>
      </c>
      <c r="D181" s="712" t="str">
        <f t="shared" si="15"/>
        <v>17:16</v>
      </c>
      <c r="E181" s="713" t="str">
        <f t="shared" si="16"/>
        <v>17:00 as 18:00</v>
      </c>
      <c r="F181" s="714" t="str">
        <f t="shared" si="17"/>
        <v>Sexta</v>
      </c>
      <c r="G181" s="715">
        <f t="shared" si="18"/>
        <v>1</v>
      </c>
      <c r="H181" s="714" t="str">
        <f t="shared" si="19"/>
        <v>Jan/26</v>
      </c>
      <c r="I181" s="716">
        <f t="shared" si="20"/>
        <v>2</v>
      </c>
      <c r="J181" s="716">
        <f>IF(Tabela13[[#This Row],[Data da Ordem]]&lt;&gt;"",1,"")</f>
        <v>1</v>
      </c>
    </row>
    <row r="182" spans="1:10">
      <c r="A182" s="709" t="s">
        <v>896</v>
      </c>
      <c r="B182" s="710">
        <v>27</v>
      </c>
      <c r="C182" s="711" t="str">
        <f t="shared" si="14"/>
        <v>02/01/2026</v>
      </c>
      <c r="D182" s="712" t="str">
        <f t="shared" si="15"/>
        <v>17:13</v>
      </c>
      <c r="E182" s="713" t="str">
        <f t="shared" si="16"/>
        <v>17:00 as 18:00</v>
      </c>
      <c r="F182" s="714" t="str">
        <f t="shared" si="17"/>
        <v>Sexta</v>
      </c>
      <c r="G182" s="715">
        <f t="shared" si="18"/>
        <v>1</v>
      </c>
      <c r="H182" s="714" t="str">
        <f t="shared" si="19"/>
        <v>Jan/26</v>
      </c>
      <c r="I182" s="716">
        <f t="shared" si="20"/>
        <v>2</v>
      </c>
      <c r="J182" s="716">
        <f>IF(Tabela13[[#This Row],[Data da Ordem]]&lt;&gt;"",1,"")</f>
        <v>1</v>
      </c>
    </row>
    <row r="183" spans="1:10">
      <c r="A183" s="709" t="s">
        <v>897</v>
      </c>
      <c r="B183" s="710">
        <v>15.5</v>
      </c>
      <c r="C183" s="711" t="str">
        <f t="shared" si="14"/>
        <v>02/01/2026</v>
      </c>
      <c r="D183" s="712" t="str">
        <f t="shared" si="15"/>
        <v>17:07</v>
      </c>
      <c r="E183" s="713" t="str">
        <f t="shared" si="16"/>
        <v>17:00 as 18:00</v>
      </c>
      <c r="F183" s="714" t="str">
        <f t="shared" si="17"/>
        <v>Sexta</v>
      </c>
      <c r="G183" s="715">
        <f t="shared" si="18"/>
        <v>1</v>
      </c>
      <c r="H183" s="714" t="str">
        <f t="shared" si="19"/>
        <v>Jan/26</v>
      </c>
      <c r="I183" s="716">
        <f t="shared" si="20"/>
        <v>2</v>
      </c>
      <c r="J183" s="716">
        <f>IF(Tabela13[[#This Row],[Data da Ordem]]&lt;&gt;"",1,"")</f>
        <v>1</v>
      </c>
    </row>
    <row r="184" spans="1:10">
      <c r="A184" s="709" t="s">
        <v>898</v>
      </c>
      <c r="B184" s="710">
        <v>23</v>
      </c>
      <c r="C184" s="711" t="str">
        <f t="shared" si="14"/>
        <v>02/01/2026</v>
      </c>
      <c r="D184" s="712" t="str">
        <f t="shared" si="15"/>
        <v>17:06</v>
      </c>
      <c r="E184" s="713" t="str">
        <f t="shared" si="16"/>
        <v>17:00 as 18:00</v>
      </c>
      <c r="F184" s="714" t="str">
        <f t="shared" si="17"/>
        <v>Sexta</v>
      </c>
      <c r="G184" s="715">
        <f t="shared" si="18"/>
        <v>1</v>
      </c>
      <c r="H184" s="714" t="str">
        <f t="shared" si="19"/>
        <v>Jan/26</v>
      </c>
      <c r="I184" s="716">
        <f t="shared" si="20"/>
        <v>2</v>
      </c>
      <c r="J184" s="716">
        <f>IF(Tabela13[[#This Row],[Data da Ordem]]&lt;&gt;"",1,"")</f>
        <v>1</v>
      </c>
    </row>
    <row r="185" spans="1:10">
      <c r="A185" s="709" t="s">
        <v>899</v>
      </c>
      <c r="B185" s="710">
        <v>46</v>
      </c>
      <c r="C185" s="711" t="str">
        <f t="shared" si="14"/>
        <v>02/01/2026</v>
      </c>
      <c r="D185" s="712" t="str">
        <f t="shared" si="15"/>
        <v>17:05</v>
      </c>
      <c r="E185" s="713" t="str">
        <f t="shared" si="16"/>
        <v>17:00 as 18:00</v>
      </c>
      <c r="F185" s="714" t="str">
        <f t="shared" si="17"/>
        <v>Sexta</v>
      </c>
      <c r="G185" s="715">
        <f t="shared" si="18"/>
        <v>1</v>
      </c>
      <c r="H185" s="714" t="str">
        <f t="shared" si="19"/>
        <v>Jan/26</v>
      </c>
      <c r="I185" s="716">
        <f t="shared" si="20"/>
        <v>2</v>
      </c>
      <c r="J185" s="716">
        <f>IF(Tabela13[[#This Row],[Data da Ordem]]&lt;&gt;"",1,"")</f>
        <v>1</v>
      </c>
    </row>
    <row r="186" spans="1:10">
      <c r="A186" s="709" t="s">
        <v>900</v>
      </c>
      <c r="B186" s="710">
        <v>23</v>
      </c>
      <c r="C186" s="711" t="str">
        <f t="shared" si="14"/>
        <v>02/01/2026</v>
      </c>
      <c r="D186" s="712" t="str">
        <f t="shared" si="15"/>
        <v>17:03</v>
      </c>
      <c r="E186" s="713" t="str">
        <f t="shared" si="16"/>
        <v>17:00 as 18:00</v>
      </c>
      <c r="F186" s="714" t="str">
        <f t="shared" si="17"/>
        <v>Sexta</v>
      </c>
      <c r="G186" s="715">
        <f t="shared" si="18"/>
        <v>1</v>
      </c>
      <c r="H186" s="714" t="str">
        <f t="shared" si="19"/>
        <v>Jan/26</v>
      </c>
      <c r="I186" s="716">
        <f t="shared" si="20"/>
        <v>2</v>
      </c>
      <c r="J186" s="716">
        <f>IF(Tabela13[[#This Row],[Data da Ordem]]&lt;&gt;"",1,"")</f>
        <v>1</v>
      </c>
    </row>
    <row r="187" spans="1:10">
      <c r="A187" s="709" t="s">
        <v>901</v>
      </c>
      <c r="B187" s="710">
        <v>13</v>
      </c>
      <c r="C187" s="711" t="str">
        <f t="shared" si="14"/>
        <v>02/01/2026</v>
      </c>
      <c r="D187" s="712" t="str">
        <f t="shared" si="15"/>
        <v>17:01</v>
      </c>
      <c r="E187" s="713" t="str">
        <f t="shared" si="16"/>
        <v>17:00 as 18:00</v>
      </c>
      <c r="F187" s="714" t="str">
        <f t="shared" si="17"/>
        <v>Sexta</v>
      </c>
      <c r="G187" s="715">
        <f t="shared" si="18"/>
        <v>1</v>
      </c>
      <c r="H187" s="714" t="str">
        <f t="shared" si="19"/>
        <v>Jan/26</v>
      </c>
      <c r="I187" s="716">
        <f t="shared" si="20"/>
        <v>2</v>
      </c>
      <c r="J187" s="716">
        <f>IF(Tabela13[[#This Row],[Data da Ordem]]&lt;&gt;"",1,"")</f>
        <v>1</v>
      </c>
    </row>
    <row r="188" spans="1:10">
      <c r="A188" s="709" t="s">
        <v>902</v>
      </c>
      <c r="B188" s="710">
        <v>27</v>
      </c>
      <c r="C188" s="711" t="str">
        <f t="shared" si="14"/>
        <v>02/01/2026</v>
      </c>
      <c r="D188" s="712" t="str">
        <f t="shared" si="15"/>
        <v>16:58</v>
      </c>
      <c r="E188" s="713" t="str">
        <f t="shared" si="16"/>
        <v>16:00 as 17:00</v>
      </c>
      <c r="F188" s="714" t="str">
        <f t="shared" si="17"/>
        <v>Sexta</v>
      </c>
      <c r="G188" s="715">
        <f t="shared" si="18"/>
        <v>1</v>
      </c>
      <c r="H188" s="714" t="str">
        <f t="shared" si="19"/>
        <v>Jan/26</v>
      </c>
      <c r="I188" s="716">
        <f t="shared" si="20"/>
        <v>2</v>
      </c>
      <c r="J188" s="716">
        <f>IF(Tabela13[[#This Row],[Data da Ordem]]&lt;&gt;"",1,"")</f>
        <v>1</v>
      </c>
    </row>
    <row r="189" spans="1:10">
      <c r="A189" s="709" t="s">
        <v>903</v>
      </c>
      <c r="B189" s="710">
        <v>16.5</v>
      </c>
      <c r="C189" s="711" t="str">
        <f t="shared" si="14"/>
        <v>02/01/2026</v>
      </c>
      <c r="D189" s="712" t="str">
        <f t="shared" si="15"/>
        <v>16:55</v>
      </c>
      <c r="E189" s="713" t="str">
        <f t="shared" si="16"/>
        <v>16:00 as 17:00</v>
      </c>
      <c r="F189" s="714" t="str">
        <f t="shared" si="17"/>
        <v>Sexta</v>
      </c>
      <c r="G189" s="715">
        <f t="shared" si="18"/>
        <v>1</v>
      </c>
      <c r="H189" s="714" t="str">
        <f t="shared" si="19"/>
        <v>Jan/26</v>
      </c>
      <c r="I189" s="716">
        <f t="shared" si="20"/>
        <v>2</v>
      </c>
      <c r="J189" s="716">
        <f>IF(Tabela13[[#This Row],[Data da Ordem]]&lt;&gt;"",1,"")</f>
        <v>1</v>
      </c>
    </row>
    <row r="190" spans="1:10">
      <c r="A190" s="709" t="s">
        <v>904</v>
      </c>
      <c r="B190" s="710">
        <v>47</v>
      </c>
      <c r="C190" s="711" t="str">
        <f t="shared" si="14"/>
        <v>02/01/2026</v>
      </c>
      <c r="D190" s="712" t="str">
        <f t="shared" si="15"/>
        <v>16:51</v>
      </c>
      <c r="E190" s="713" t="str">
        <f t="shared" si="16"/>
        <v>16:00 as 17:00</v>
      </c>
      <c r="F190" s="714" t="str">
        <f t="shared" si="17"/>
        <v>Sexta</v>
      </c>
      <c r="G190" s="715">
        <f t="shared" si="18"/>
        <v>1</v>
      </c>
      <c r="H190" s="714" t="str">
        <f t="shared" si="19"/>
        <v>Jan/26</v>
      </c>
      <c r="I190" s="716">
        <f t="shared" si="20"/>
        <v>2</v>
      </c>
      <c r="J190" s="716">
        <f>IF(Tabela13[[#This Row],[Data da Ordem]]&lt;&gt;"",1,"")</f>
        <v>1</v>
      </c>
    </row>
    <row r="191" spans="1:10">
      <c r="A191" s="709" t="s">
        <v>905</v>
      </c>
      <c r="B191" s="710">
        <v>13</v>
      </c>
      <c r="C191" s="711" t="str">
        <f t="shared" si="14"/>
        <v>02/01/2026</v>
      </c>
      <c r="D191" s="712" t="str">
        <f t="shared" si="15"/>
        <v>16:45</v>
      </c>
      <c r="E191" s="713" t="str">
        <f t="shared" si="16"/>
        <v>16:00 as 17:00</v>
      </c>
      <c r="F191" s="714" t="str">
        <f t="shared" si="17"/>
        <v>Sexta</v>
      </c>
      <c r="G191" s="715">
        <f t="shared" si="18"/>
        <v>1</v>
      </c>
      <c r="H191" s="714" t="str">
        <f t="shared" si="19"/>
        <v>Jan/26</v>
      </c>
      <c r="I191" s="716">
        <f t="shared" si="20"/>
        <v>2</v>
      </c>
      <c r="J191" s="716">
        <f>IF(Tabela13[[#This Row],[Data da Ordem]]&lt;&gt;"",1,"")</f>
        <v>1</v>
      </c>
    </row>
    <row r="192" spans="1:10">
      <c r="A192" s="709" t="s">
        <v>906</v>
      </c>
      <c r="B192" s="710">
        <v>18</v>
      </c>
      <c r="C192" s="711" t="str">
        <f t="shared" si="14"/>
        <v>02/01/2026</v>
      </c>
      <c r="D192" s="712" t="str">
        <f t="shared" si="15"/>
        <v>16:43</v>
      </c>
      <c r="E192" s="713" t="str">
        <f t="shared" si="16"/>
        <v>16:00 as 17:00</v>
      </c>
      <c r="F192" s="714" t="str">
        <f t="shared" si="17"/>
        <v>Sexta</v>
      </c>
      <c r="G192" s="715">
        <f t="shared" si="18"/>
        <v>1</v>
      </c>
      <c r="H192" s="714" t="str">
        <f t="shared" si="19"/>
        <v>Jan/26</v>
      </c>
      <c r="I192" s="716">
        <f t="shared" si="20"/>
        <v>2</v>
      </c>
      <c r="J192" s="716">
        <f>IF(Tabela13[[#This Row],[Data da Ordem]]&lt;&gt;"",1,"")</f>
        <v>1</v>
      </c>
    </row>
    <row r="193" spans="1:10">
      <c r="A193" s="709" t="s">
        <v>907</v>
      </c>
      <c r="B193" s="710">
        <v>13</v>
      </c>
      <c r="C193" s="711" t="str">
        <f t="shared" si="14"/>
        <v>02/01/2026</v>
      </c>
      <c r="D193" s="712" t="str">
        <f t="shared" si="15"/>
        <v>16:42</v>
      </c>
      <c r="E193" s="713" t="str">
        <f t="shared" si="16"/>
        <v>16:00 as 17:00</v>
      </c>
      <c r="F193" s="714" t="str">
        <f t="shared" si="17"/>
        <v>Sexta</v>
      </c>
      <c r="G193" s="715">
        <f t="shared" si="18"/>
        <v>1</v>
      </c>
      <c r="H193" s="714" t="str">
        <f t="shared" si="19"/>
        <v>Jan/26</v>
      </c>
      <c r="I193" s="716">
        <f t="shared" si="20"/>
        <v>2</v>
      </c>
      <c r="J193" s="716">
        <f>IF(Tabela13[[#This Row],[Data da Ordem]]&lt;&gt;"",1,"")</f>
        <v>1</v>
      </c>
    </row>
    <row r="194" spans="1:10">
      <c r="A194" s="709" t="s">
        <v>908</v>
      </c>
      <c r="B194" s="710">
        <v>53.5</v>
      </c>
      <c r="C194" s="711" t="str">
        <f t="shared" si="14"/>
        <v>02/01/2026</v>
      </c>
      <c r="D194" s="712" t="str">
        <f t="shared" si="15"/>
        <v>16:39</v>
      </c>
      <c r="E194" s="713" t="str">
        <f t="shared" si="16"/>
        <v>16:00 as 17:00</v>
      </c>
      <c r="F194" s="714" t="str">
        <f t="shared" si="17"/>
        <v>Sexta</v>
      </c>
      <c r="G194" s="715">
        <f t="shared" si="18"/>
        <v>1</v>
      </c>
      <c r="H194" s="714" t="str">
        <f t="shared" si="19"/>
        <v>Jan/26</v>
      </c>
      <c r="I194" s="716">
        <f t="shared" si="20"/>
        <v>2</v>
      </c>
      <c r="J194" s="716">
        <f>IF(Tabela13[[#This Row],[Data da Ordem]]&lt;&gt;"",1,"")</f>
        <v>1</v>
      </c>
    </row>
    <row r="195" spans="1:10">
      <c r="A195" s="709" t="s">
        <v>909</v>
      </c>
      <c r="B195" s="710">
        <v>41</v>
      </c>
      <c r="C195" s="711" t="str">
        <f t="shared" ref="C195:C258" si="21">IF(A195="","",TEXT(A195,"dd/mm/aaaa"))</f>
        <v>02/01/2026</v>
      </c>
      <c r="D195" s="712" t="str">
        <f t="shared" ref="D195:D258" si="22">IF(A195="","",TEXT(A195,"hh:mm"))</f>
        <v>16:38</v>
      </c>
      <c r="E195" s="713" t="str">
        <f t="shared" ref="E195:E258" si="23">IF(D195="","",IF(AND(MOD(D195,1)&gt;=TIME(8,0,0),MOD(D195,1)&lt;TIME(21,0,0)),
TEXT(TIME(HOUR(MOD(D195,1)),0,0),"hh:mm")&amp;" as "&amp;TEXT(TIME(HOUR(MOD(D195,1))+1,0,0),"hh:mm"),
"Fora da faixa"))</f>
        <v>16:00 as 17:00</v>
      </c>
      <c r="F195" s="714" t="str">
        <f t="shared" ref="F195:F258" si="24">CHOOSE(WEEKDAY(C195,2),"Segunda","Terça","Quarta","Quinta","Sexta","Sábado","Domingo")</f>
        <v>Sexta</v>
      </c>
      <c r="G195" s="715">
        <f t="shared" ref="G195:G258" si="25">INT((DAY(C195)-1)/7)+1</f>
        <v>1</v>
      </c>
      <c r="H195" s="714" t="str">
        <f t="shared" ref="H195:H258" si="26">PROPER(TEXT(C195,"MMM/AA"))</f>
        <v>Jan/26</v>
      </c>
      <c r="I195" s="716">
        <f t="shared" ref="I195:I258" si="27">DAY(C195)</f>
        <v>2</v>
      </c>
      <c r="J195" s="716">
        <f>IF(Tabela13[[#This Row],[Data da Ordem]]&lt;&gt;"",1,"")</f>
        <v>1</v>
      </c>
    </row>
    <row r="196" spans="1:10">
      <c r="A196" s="709" t="s">
        <v>910</v>
      </c>
      <c r="B196" s="710">
        <v>21</v>
      </c>
      <c r="C196" s="711" t="str">
        <f t="shared" si="21"/>
        <v>02/01/2026</v>
      </c>
      <c r="D196" s="712" t="str">
        <f t="shared" si="22"/>
        <v>16:22</v>
      </c>
      <c r="E196" s="713" t="str">
        <f t="shared" si="23"/>
        <v>16:00 as 17:00</v>
      </c>
      <c r="F196" s="714" t="str">
        <f t="shared" si="24"/>
        <v>Sexta</v>
      </c>
      <c r="G196" s="715">
        <f t="shared" si="25"/>
        <v>1</v>
      </c>
      <c r="H196" s="714" t="str">
        <f t="shared" si="26"/>
        <v>Jan/26</v>
      </c>
      <c r="I196" s="716">
        <f t="shared" si="27"/>
        <v>2</v>
      </c>
      <c r="J196" s="716">
        <f>IF(Tabela13[[#This Row],[Data da Ordem]]&lt;&gt;"",1,"")</f>
        <v>1</v>
      </c>
    </row>
    <row r="197" spans="1:10">
      <c r="A197" s="709" t="s">
        <v>911</v>
      </c>
      <c r="B197" s="710">
        <v>26</v>
      </c>
      <c r="C197" s="711" t="str">
        <f t="shared" si="21"/>
        <v>02/01/2026</v>
      </c>
      <c r="D197" s="712" t="str">
        <f t="shared" si="22"/>
        <v>16:22</v>
      </c>
      <c r="E197" s="713" t="str">
        <f t="shared" si="23"/>
        <v>16:00 as 17:00</v>
      </c>
      <c r="F197" s="714" t="str">
        <f t="shared" si="24"/>
        <v>Sexta</v>
      </c>
      <c r="G197" s="715">
        <f t="shared" si="25"/>
        <v>1</v>
      </c>
      <c r="H197" s="714" t="str">
        <f t="shared" si="26"/>
        <v>Jan/26</v>
      </c>
      <c r="I197" s="716">
        <f t="shared" si="27"/>
        <v>2</v>
      </c>
      <c r="J197" s="716">
        <f>IF(Tabela13[[#This Row],[Data da Ordem]]&lt;&gt;"",1,"")</f>
        <v>1</v>
      </c>
    </row>
    <row r="198" spans="1:10">
      <c r="A198" s="709" t="s">
        <v>912</v>
      </c>
      <c r="B198" s="710">
        <v>10.4</v>
      </c>
      <c r="C198" s="711" t="str">
        <f t="shared" si="21"/>
        <v>02/01/2026</v>
      </c>
      <c r="D198" s="712" t="str">
        <f t="shared" si="22"/>
        <v>16:14</v>
      </c>
      <c r="E198" s="713" t="str">
        <f t="shared" si="23"/>
        <v>16:00 as 17:00</v>
      </c>
      <c r="F198" s="714" t="str">
        <f t="shared" si="24"/>
        <v>Sexta</v>
      </c>
      <c r="G198" s="715">
        <f t="shared" si="25"/>
        <v>1</v>
      </c>
      <c r="H198" s="714" t="str">
        <f t="shared" si="26"/>
        <v>Jan/26</v>
      </c>
      <c r="I198" s="716">
        <f t="shared" si="27"/>
        <v>2</v>
      </c>
      <c r="J198" s="716">
        <f>IF(Tabela13[[#This Row],[Data da Ordem]]&lt;&gt;"",1,"")</f>
        <v>1</v>
      </c>
    </row>
    <row r="199" spans="1:10">
      <c r="A199" s="709" t="s">
        <v>913</v>
      </c>
      <c r="B199" s="710">
        <v>6</v>
      </c>
      <c r="C199" s="711" t="str">
        <f t="shared" si="21"/>
        <v>02/01/2026</v>
      </c>
      <c r="D199" s="712" t="str">
        <f t="shared" si="22"/>
        <v>16:13</v>
      </c>
      <c r="E199" s="713" t="str">
        <f t="shared" si="23"/>
        <v>16:00 as 17:00</v>
      </c>
      <c r="F199" s="714" t="str">
        <f t="shared" si="24"/>
        <v>Sexta</v>
      </c>
      <c r="G199" s="715">
        <f t="shared" si="25"/>
        <v>1</v>
      </c>
      <c r="H199" s="714" t="str">
        <f t="shared" si="26"/>
        <v>Jan/26</v>
      </c>
      <c r="I199" s="716">
        <f t="shared" si="27"/>
        <v>2</v>
      </c>
      <c r="J199" s="716">
        <f>IF(Tabela13[[#This Row],[Data da Ordem]]&lt;&gt;"",1,"")</f>
        <v>1</v>
      </c>
    </row>
    <row r="200" spans="1:10">
      <c r="A200" s="709" t="s">
        <v>914</v>
      </c>
      <c r="B200" s="710">
        <v>39</v>
      </c>
      <c r="C200" s="711" t="str">
        <f t="shared" si="21"/>
        <v>02/01/2026</v>
      </c>
      <c r="D200" s="712" t="str">
        <f t="shared" si="22"/>
        <v>16:10</v>
      </c>
      <c r="E200" s="713" t="str">
        <f t="shared" si="23"/>
        <v>16:00 as 17:00</v>
      </c>
      <c r="F200" s="714" t="str">
        <f t="shared" si="24"/>
        <v>Sexta</v>
      </c>
      <c r="G200" s="715">
        <f t="shared" si="25"/>
        <v>1</v>
      </c>
      <c r="H200" s="714" t="str">
        <f t="shared" si="26"/>
        <v>Jan/26</v>
      </c>
      <c r="I200" s="716">
        <f t="shared" si="27"/>
        <v>2</v>
      </c>
      <c r="J200" s="716">
        <f>IF(Tabela13[[#This Row],[Data da Ordem]]&lt;&gt;"",1,"")</f>
        <v>1</v>
      </c>
    </row>
    <row r="201" spans="1:10">
      <c r="A201" s="709" t="s">
        <v>915</v>
      </c>
      <c r="B201" s="710">
        <v>53</v>
      </c>
      <c r="C201" s="711" t="str">
        <f t="shared" si="21"/>
        <v>02/01/2026</v>
      </c>
      <c r="D201" s="712" t="str">
        <f t="shared" si="22"/>
        <v>15:57</v>
      </c>
      <c r="E201" s="713" t="str">
        <f t="shared" si="23"/>
        <v>15:00 as 16:00</v>
      </c>
      <c r="F201" s="714" t="str">
        <f t="shared" si="24"/>
        <v>Sexta</v>
      </c>
      <c r="G201" s="715">
        <f t="shared" si="25"/>
        <v>1</v>
      </c>
      <c r="H201" s="714" t="str">
        <f t="shared" si="26"/>
        <v>Jan/26</v>
      </c>
      <c r="I201" s="716">
        <f t="shared" si="27"/>
        <v>2</v>
      </c>
      <c r="J201" s="716">
        <f>IF(Tabela13[[#This Row],[Data da Ordem]]&lt;&gt;"",1,"")</f>
        <v>1</v>
      </c>
    </row>
    <row r="202" spans="1:10">
      <c r="A202" s="709" t="s">
        <v>916</v>
      </c>
      <c r="B202" s="710">
        <v>39.5</v>
      </c>
      <c r="C202" s="711" t="str">
        <f t="shared" si="21"/>
        <v>02/01/2026</v>
      </c>
      <c r="D202" s="712" t="str">
        <f t="shared" si="22"/>
        <v>15:53</v>
      </c>
      <c r="E202" s="713" t="str">
        <f t="shared" si="23"/>
        <v>15:00 as 16:00</v>
      </c>
      <c r="F202" s="714" t="str">
        <f t="shared" si="24"/>
        <v>Sexta</v>
      </c>
      <c r="G202" s="715">
        <f t="shared" si="25"/>
        <v>1</v>
      </c>
      <c r="H202" s="714" t="str">
        <f t="shared" si="26"/>
        <v>Jan/26</v>
      </c>
      <c r="I202" s="716">
        <f t="shared" si="27"/>
        <v>2</v>
      </c>
      <c r="J202" s="716">
        <f>IF(Tabela13[[#This Row],[Data da Ordem]]&lt;&gt;"",1,"")</f>
        <v>1</v>
      </c>
    </row>
    <row r="203" spans="1:10">
      <c r="A203" s="709" t="s">
        <v>917</v>
      </c>
      <c r="B203" s="710">
        <v>59</v>
      </c>
      <c r="C203" s="711" t="str">
        <f t="shared" si="21"/>
        <v>02/01/2026</v>
      </c>
      <c r="D203" s="712" t="str">
        <f t="shared" si="22"/>
        <v>15:50</v>
      </c>
      <c r="E203" s="713" t="str">
        <f t="shared" si="23"/>
        <v>15:00 as 16:00</v>
      </c>
      <c r="F203" s="714" t="str">
        <f t="shared" si="24"/>
        <v>Sexta</v>
      </c>
      <c r="G203" s="715">
        <f t="shared" si="25"/>
        <v>1</v>
      </c>
      <c r="H203" s="714" t="str">
        <f t="shared" si="26"/>
        <v>Jan/26</v>
      </c>
      <c r="I203" s="716">
        <f t="shared" si="27"/>
        <v>2</v>
      </c>
      <c r="J203" s="716">
        <f>IF(Tabela13[[#This Row],[Data da Ordem]]&lt;&gt;"",1,"")</f>
        <v>1</v>
      </c>
    </row>
    <row r="204" spans="1:10">
      <c r="A204" s="709" t="s">
        <v>918</v>
      </c>
      <c r="B204" s="710">
        <v>6</v>
      </c>
      <c r="C204" s="711" t="str">
        <f t="shared" si="21"/>
        <v>02/01/2026</v>
      </c>
      <c r="D204" s="712" t="str">
        <f t="shared" si="22"/>
        <v>15:45</v>
      </c>
      <c r="E204" s="713" t="str">
        <f t="shared" si="23"/>
        <v>15:00 as 16:00</v>
      </c>
      <c r="F204" s="714" t="str">
        <f t="shared" si="24"/>
        <v>Sexta</v>
      </c>
      <c r="G204" s="715">
        <f t="shared" si="25"/>
        <v>1</v>
      </c>
      <c r="H204" s="714" t="str">
        <f t="shared" si="26"/>
        <v>Jan/26</v>
      </c>
      <c r="I204" s="716">
        <f t="shared" si="27"/>
        <v>2</v>
      </c>
      <c r="J204" s="716">
        <f>IF(Tabela13[[#This Row],[Data da Ordem]]&lt;&gt;"",1,"")</f>
        <v>1</v>
      </c>
    </row>
    <row r="205" spans="1:10">
      <c r="A205" s="709" t="s">
        <v>919</v>
      </c>
      <c r="B205" s="710">
        <v>59</v>
      </c>
      <c r="C205" s="711" t="str">
        <f t="shared" si="21"/>
        <v>02/01/2026</v>
      </c>
      <c r="D205" s="712" t="str">
        <f t="shared" si="22"/>
        <v>15:40</v>
      </c>
      <c r="E205" s="713" t="str">
        <f t="shared" si="23"/>
        <v>15:00 as 16:00</v>
      </c>
      <c r="F205" s="714" t="str">
        <f t="shared" si="24"/>
        <v>Sexta</v>
      </c>
      <c r="G205" s="715">
        <f t="shared" si="25"/>
        <v>1</v>
      </c>
      <c r="H205" s="714" t="str">
        <f t="shared" si="26"/>
        <v>Jan/26</v>
      </c>
      <c r="I205" s="716">
        <f t="shared" si="27"/>
        <v>2</v>
      </c>
      <c r="J205" s="716">
        <f>IF(Tabela13[[#This Row],[Data da Ordem]]&lt;&gt;"",1,"")</f>
        <v>1</v>
      </c>
    </row>
    <row r="206" spans="1:10">
      <c r="A206" s="709" t="s">
        <v>920</v>
      </c>
      <c r="B206" s="710">
        <v>60.5</v>
      </c>
      <c r="C206" s="711" t="str">
        <f t="shared" si="21"/>
        <v>02/01/2026</v>
      </c>
      <c r="D206" s="712" t="str">
        <f t="shared" si="22"/>
        <v>15:38</v>
      </c>
      <c r="E206" s="713" t="str">
        <f t="shared" si="23"/>
        <v>15:00 as 16:00</v>
      </c>
      <c r="F206" s="714" t="str">
        <f t="shared" si="24"/>
        <v>Sexta</v>
      </c>
      <c r="G206" s="715">
        <f t="shared" si="25"/>
        <v>1</v>
      </c>
      <c r="H206" s="714" t="str">
        <f t="shared" si="26"/>
        <v>Jan/26</v>
      </c>
      <c r="I206" s="716">
        <f t="shared" si="27"/>
        <v>2</v>
      </c>
      <c r="J206" s="716">
        <f>IF(Tabela13[[#This Row],[Data da Ordem]]&lt;&gt;"",1,"")</f>
        <v>1</v>
      </c>
    </row>
    <row r="207" spans="1:10">
      <c r="A207" s="709" t="s">
        <v>921</v>
      </c>
      <c r="B207" s="710">
        <v>19</v>
      </c>
      <c r="C207" s="711" t="str">
        <f t="shared" si="21"/>
        <v>02/01/2026</v>
      </c>
      <c r="D207" s="712" t="str">
        <f t="shared" si="22"/>
        <v>15:36</v>
      </c>
      <c r="E207" s="713" t="str">
        <f t="shared" si="23"/>
        <v>15:00 as 16:00</v>
      </c>
      <c r="F207" s="714" t="str">
        <f t="shared" si="24"/>
        <v>Sexta</v>
      </c>
      <c r="G207" s="715">
        <f t="shared" si="25"/>
        <v>1</v>
      </c>
      <c r="H207" s="714" t="str">
        <f t="shared" si="26"/>
        <v>Jan/26</v>
      </c>
      <c r="I207" s="716">
        <f t="shared" si="27"/>
        <v>2</v>
      </c>
      <c r="J207" s="716">
        <f>IF(Tabela13[[#This Row],[Data da Ordem]]&lt;&gt;"",1,"")</f>
        <v>1</v>
      </c>
    </row>
    <row r="208" spans="1:10">
      <c r="A208" s="709" t="s">
        <v>922</v>
      </c>
      <c r="B208" s="710">
        <v>17</v>
      </c>
      <c r="C208" s="711" t="str">
        <f t="shared" si="21"/>
        <v>02/01/2026</v>
      </c>
      <c r="D208" s="712" t="str">
        <f t="shared" si="22"/>
        <v>15:35</v>
      </c>
      <c r="E208" s="713" t="str">
        <f t="shared" si="23"/>
        <v>15:00 as 16:00</v>
      </c>
      <c r="F208" s="714" t="str">
        <f t="shared" si="24"/>
        <v>Sexta</v>
      </c>
      <c r="G208" s="715">
        <f t="shared" si="25"/>
        <v>1</v>
      </c>
      <c r="H208" s="714" t="str">
        <f t="shared" si="26"/>
        <v>Jan/26</v>
      </c>
      <c r="I208" s="716">
        <f t="shared" si="27"/>
        <v>2</v>
      </c>
      <c r="J208" s="716">
        <f>IF(Tabela13[[#This Row],[Data da Ordem]]&lt;&gt;"",1,"")</f>
        <v>1</v>
      </c>
    </row>
    <row r="209" spans="1:10">
      <c r="A209" s="709" t="s">
        <v>923</v>
      </c>
      <c r="B209" s="710">
        <v>17</v>
      </c>
      <c r="C209" s="711" t="str">
        <f t="shared" si="21"/>
        <v>02/01/2026</v>
      </c>
      <c r="D209" s="712" t="str">
        <f t="shared" si="22"/>
        <v>15:23</v>
      </c>
      <c r="E209" s="713" t="str">
        <f t="shared" si="23"/>
        <v>15:00 as 16:00</v>
      </c>
      <c r="F209" s="714" t="str">
        <f t="shared" si="24"/>
        <v>Sexta</v>
      </c>
      <c r="G209" s="715">
        <f t="shared" si="25"/>
        <v>1</v>
      </c>
      <c r="H209" s="714" t="str">
        <f t="shared" si="26"/>
        <v>Jan/26</v>
      </c>
      <c r="I209" s="716">
        <f t="shared" si="27"/>
        <v>2</v>
      </c>
      <c r="J209" s="716">
        <f>IF(Tabela13[[#This Row],[Data da Ordem]]&lt;&gt;"",1,"")</f>
        <v>1</v>
      </c>
    </row>
    <row r="210" spans="1:10">
      <c r="A210" s="709" t="s">
        <v>924</v>
      </c>
      <c r="B210" s="710">
        <v>33</v>
      </c>
      <c r="C210" s="711" t="str">
        <f t="shared" si="21"/>
        <v>02/01/2026</v>
      </c>
      <c r="D210" s="712" t="str">
        <f t="shared" si="22"/>
        <v>15:19</v>
      </c>
      <c r="E210" s="713" t="str">
        <f t="shared" si="23"/>
        <v>15:00 as 16:00</v>
      </c>
      <c r="F210" s="714" t="str">
        <f t="shared" si="24"/>
        <v>Sexta</v>
      </c>
      <c r="G210" s="715">
        <f t="shared" si="25"/>
        <v>1</v>
      </c>
      <c r="H210" s="714" t="str">
        <f t="shared" si="26"/>
        <v>Jan/26</v>
      </c>
      <c r="I210" s="716">
        <f t="shared" si="27"/>
        <v>2</v>
      </c>
      <c r="J210" s="716">
        <f>IF(Tabela13[[#This Row],[Data da Ordem]]&lt;&gt;"",1,"")</f>
        <v>1</v>
      </c>
    </row>
    <row r="211" spans="1:10">
      <c r="A211" s="709" t="s">
        <v>925</v>
      </c>
      <c r="B211" s="710">
        <v>43.5</v>
      </c>
      <c r="C211" s="711" t="str">
        <f t="shared" si="21"/>
        <v>02/01/2026</v>
      </c>
      <c r="D211" s="712" t="str">
        <f t="shared" si="22"/>
        <v>15:07</v>
      </c>
      <c r="E211" s="713" t="str">
        <f t="shared" si="23"/>
        <v>15:00 as 16:00</v>
      </c>
      <c r="F211" s="714" t="str">
        <f t="shared" si="24"/>
        <v>Sexta</v>
      </c>
      <c r="G211" s="715">
        <f t="shared" si="25"/>
        <v>1</v>
      </c>
      <c r="H211" s="714" t="str">
        <f t="shared" si="26"/>
        <v>Jan/26</v>
      </c>
      <c r="I211" s="716">
        <f t="shared" si="27"/>
        <v>2</v>
      </c>
      <c r="J211" s="716">
        <f>IF(Tabela13[[#This Row],[Data da Ordem]]&lt;&gt;"",1,"")</f>
        <v>1</v>
      </c>
    </row>
    <row r="212" spans="1:10">
      <c r="A212" s="709" t="s">
        <v>926</v>
      </c>
      <c r="B212" s="710">
        <v>5.4</v>
      </c>
      <c r="C212" s="711" t="str">
        <f t="shared" si="21"/>
        <v>02/01/2026</v>
      </c>
      <c r="D212" s="712" t="str">
        <f t="shared" si="22"/>
        <v>14:58</v>
      </c>
      <c r="E212" s="713" t="str">
        <f t="shared" si="23"/>
        <v>14:00 as 15:00</v>
      </c>
      <c r="F212" s="714" t="str">
        <f t="shared" si="24"/>
        <v>Sexta</v>
      </c>
      <c r="G212" s="715">
        <f t="shared" si="25"/>
        <v>1</v>
      </c>
      <c r="H212" s="714" t="str">
        <f t="shared" si="26"/>
        <v>Jan/26</v>
      </c>
      <c r="I212" s="716">
        <f t="shared" si="27"/>
        <v>2</v>
      </c>
      <c r="J212" s="716">
        <f>IF(Tabela13[[#This Row],[Data da Ordem]]&lt;&gt;"",1,"")</f>
        <v>1</v>
      </c>
    </row>
    <row r="213" spans="1:10">
      <c r="A213" s="709" t="s">
        <v>927</v>
      </c>
      <c r="B213" s="710">
        <v>26</v>
      </c>
      <c r="C213" s="711" t="str">
        <f t="shared" si="21"/>
        <v>02/01/2026</v>
      </c>
      <c r="D213" s="712" t="str">
        <f t="shared" si="22"/>
        <v>14:58</v>
      </c>
      <c r="E213" s="713" t="str">
        <f t="shared" si="23"/>
        <v>14:00 as 15:00</v>
      </c>
      <c r="F213" s="714" t="str">
        <f t="shared" si="24"/>
        <v>Sexta</v>
      </c>
      <c r="G213" s="715">
        <f t="shared" si="25"/>
        <v>1</v>
      </c>
      <c r="H213" s="714" t="str">
        <f t="shared" si="26"/>
        <v>Jan/26</v>
      </c>
      <c r="I213" s="716">
        <f t="shared" si="27"/>
        <v>2</v>
      </c>
      <c r="J213" s="716">
        <f>IF(Tabela13[[#This Row],[Data da Ordem]]&lt;&gt;"",1,"")</f>
        <v>1</v>
      </c>
    </row>
    <row r="214" spans="1:10">
      <c r="A214" s="709" t="s">
        <v>928</v>
      </c>
      <c r="B214" s="710">
        <v>33.5</v>
      </c>
      <c r="C214" s="711" t="str">
        <f t="shared" si="21"/>
        <v>02/01/2026</v>
      </c>
      <c r="D214" s="712" t="str">
        <f t="shared" si="22"/>
        <v>14:57</v>
      </c>
      <c r="E214" s="713" t="str">
        <f t="shared" si="23"/>
        <v>14:00 as 15:00</v>
      </c>
      <c r="F214" s="714" t="str">
        <f t="shared" si="24"/>
        <v>Sexta</v>
      </c>
      <c r="G214" s="715">
        <f t="shared" si="25"/>
        <v>1</v>
      </c>
      <c r="H214" s="714" t="str">
        <f t="shared" si="26"/>
        <v>Jan/26</v>
      </c>
      <c r="I214" s="716">
        <f t="shared" si="27"/>
        <v>2</v>
      </c>
      <c r="J214" s="716">
        <f>IF(Tabela13[[#This Row],[Data da Ordem]]&lt;&gt;"",1,"")</f>
        <v>1</v>
      </c>
    </row>
    <row r="215" spans="1:10">
      <c r="A215" s="709" t="s">
        <v>929</v>
      </c>
      <c r="B215" s="710">
        <v>39.5</v>
      </c>
      <c r="C215" s="711" t="str">
        <f t="shared" si="21"/>
        <v>02/01/2026</v>
      </c>
      <c r="D215" s="712" t="str">
        <f t="shared" si="22"/>
        <v>14:55</v>
      </c>
      <c r="E215" s="713" t="str">
        <f t="shared" si="23"/>
        <v>14:00 as 15:00</v>
      </c>
      <c r="F215" s="714" t="str">
        <f t="shared" si="24"/>
        <v>Sexta</v>
      </c>
      <c r="G215" s="715">
        <f t="shared" si="25"/>
        <v>1</v>
      </c>
      <c r="H215" s="714" t="str">
        <f t="shared" si="26"/>
        <v>Jan/26</v>
      </c>
      <c r="I215" s="716">
        <f t="shared" si="27"/>
        <v>2</v>
      </c>
      <c r="J215" s="716">
        <f>IF(Tabela13[[#This Row],[Data da Ordem]]&lt;&gt;"",1,"")</f>
        <v>1</v>
      </c>
    </row>
    <row r="216" spans="1:10">
      <c r="A216" s="709" t="s">
        <v>930</v>
      </c>
      <c r="B216" s="710">
        <v>36.9</v>
      </c>
      <c r="C216" s="711" t="str">
        <f t="shared" si="21"/>
        <v>02/01/2026</v>
      </c>
      <c r="D216" s="712" t="str">
        <f t="shared" si="22"/>
        <v>14:50</v>
      </c>
      <c r="E216" s="713" t="str">
        <f t="shared" si="23"/>
        <v>14:00 as 15:00</v>
      </c>
      <c r="F216" s="714" t="str">
        <f t="shared" si="24"/>
        <v>Sexta</v>
      </c>
      <c r="G216" s="715">
        <f t="shared" si="25"/>
        <v>1</v>
      </c>
      <c r="H216" s="714" t="str">
        <f t="shared" si="26"/>
        <v>Jan/26</v>
      </c>
      <c r="I216" s="716">
        <f t="shared" si="27"/>
        <v>2</v>
      </c>
      <c r="J216" s="716">
        <f>IF(Tabela13[[#This Row],[Data da Ordem]]&lt;&gt;"",1,"")</f>
        <v>1</v>
      </c>
    </row>
    <row r="217" spans="1:10">
      <c r="A217" s="709" t="s">
        <v>931</v>
      </c>
      <c r="B217" s="710">
        <v>20</v>
      </c>
      <c r="C217" s="711" t="str">
        <f t="shared" si="21"/>
        <v>02/01/2026</v>
      </c>
      <c r="D217" s="712" t="str">
        <f t="shared" si="22"/>
        <v>14:30</v>
      </c>
      <c r="E217" s="713" t="str">
        <f t="shared" si="23"/>
        <v>14:00 as 15:00</v>
      </c>
      <c r="F217" s="714" t="str">
        <f t="shared" si="24"/>
        <v>Sexta</v>
      </c>
      <c r="G217" s="715">
        <f t="shared" si="25"/>
        <v>1</v>
      </c>
      <c r="H217" s="714" t="str">
        <f t="shared" si="26"/>
        <v>Jan/26</v>
      </c>
      <c r="I217" s="716">
        <f t="shared" si="27"/>
        <v>2</v>
      </c>
      <c r="J217" s="716">
        <f>IF(Tabela13[[#This Row],[Data da Ordem]]&lt;&gt;"",1,"")</f>
        <v>1</v>
      </c>
    </row>
    <row r="218" spans="1:10">
      <c r="A218" s="709" t="s">
        <v>932</v>
      </c>
      <c r="B218" s="710">
        <v>13</v>
      </c>
      <c r="C218" s="711" t="str">
        <f t="shared" si="21"/>
        <v>02/01/2026</v>
      </c>
      <c r="D218" s="712" t="str">
        <f t="shared" si="22"/>
        <v>14:22</v>
      </c>
      <c r="E218" s="713" t="str">
        <f t="shared" si="23"/>
        <v>14:00 as 15:00</v>
      </c>
      <c r="F218" s="714" t="str">
        <f t="shared" si="24"/>
        <v>Sexta</v>
      </c>
      <c r="G218" s="715">
        <f t="shared" si="25"/>
        <v>1</v>
      </c>
      <c r="H218" s="714" t="str">
        <f t="shared" si="26"/>
        <v>Jan/26</v>
      </c>
      <c r="I218" s="716">
        <f t="shared" si="27"/>
        <v>2</v>
      </c>
      <c r="J218" s="716">
        <f>IF(Tabela13[[#This Row],[Data da Ordem]]&lt;&gt;"",1,"")</f>
        <v>1</v>
      </c>
    </row>
    <row r="219" spans="1:10">
      <c r="A219" s="709" t="s">
        <v>933</v>
      </c>
      <c r="B219" s="710">
        <v>25</v>
      </c>
      <c r="C219" s="711" t="str">
        <f t="shared" si="21"/>
        <v>02/01/2026</v>
      </c>
      <c r="D219" s="712" t="str">
        <f t="shared" si="22"/>
        <v>13:50</v>
      </c>
      <c r="E219" s="713" t="str">
        <f t="shared" si="23"/>
        <v>13:00 as 14:00</v>
      </c>
      <c r="F219" s="714" t="str">
        <f t="shared" si="24"/>
        <v>Sexta</v>
      </c>
      <c r="G219" s="715">
        <f t="shared" si="25"/>
        <v>1</v>
      </c>
      <c r="H219" s="714" t="str">
        <f t="shared" si="26"/>
        <v>Jan/26</v>
      </c>
      <c r="I219" s="716">
        <f t="shared" si="27"/>
        <v>2</v>
      </c>
      <c r="J219" s="716">
        <f>IF(Tabela13[[#This Row],[Data da Ordem]]&lt;&gt;"",1,"")</f>
        <v>1</v>
      </c>
    </row>
    <row r="220" spans="1:10">
      <c r="A220" s="709" t="s">
        <v>934</v>
      </c>
      <c r="B220" s="710">
        <v>43</v>
      </c>
      <c r="C220" s="711" t="str">
        <f t="shared" si="21"/>
        <v>02/01/2026</v>
      </c>
      <c r="D220" s="712" t="str">
        <f t="shared" si="22"/>
        <v>13:49</v>
      </c>
      <c r="E220" s="713" t="str">
        <f t="shared" si="23"/>
        <v>13:00 as 14:00</v>
      </c>
      <c r="F220" s="714" t="str">
        <f t="shared" si="24"/>
        <v>Sexta</v>
      </c>
      <c r="G220" s="715">
        <f t="shared" si="25"/>
        <v>1</v>
      </c>
      <c r="H220" s="714" t="str">
        <f t="shared" si="26"/>
        <v>Jan/26</v>
      </c>
      <c r="I220" s="716">
        <f t="shared" si="27"/>
        <v>2</v>
      </c>
      <c r="J220" s="716">
        <f>IF(Tabela13[[#This Row],[Data da Ordem]]&lt;&gt;"",1,"")</f>
        <v>1</v>
      </c>
    </row>
    <row r="221" spans="1:10">
      <c r="A221" s="709" t="s">
        <v>935</v>
      </c>
      <c r="B221" s="710">
        <v>41</v>
      </c>
      <c r="C221" s="711" t="str">
        <f t="shared" si="21"/>
        <v>02/01/2026</v>
      </c>
      <c r="D221" s="712" t="str">
        <f t="shared" si="22"/>
        <v>13:44</v>
      </c>
      <c r="E221" s="713" t="str">
        <f t="shared" si="23"/>
        <v>13:00 as 14:00</v>
      </c>
      <c r="F221" s="714" t="str">
        <f t="shared" si="24"/>
        <v>Sexta</v>
      </c>
      <c r="G221" s="715">
        <f t="shared" si="25"/>
        <v>1</v>
      </c>
      <c r="H221" s="714" t="str">
        <f t="shared" si="26"/>
        <v>Jan/26</v>
      </c>
      <c r="I221" s="716">
        <f t="shared" si="27"/>
        <v>2</v>
      </c>
      <c r="J221" s="716">
        <f>IF(Tabela13[[#This Row],[Data da Ordem]]&lt;&gt;"",1,"")</f>
        <v>1</v>
      </c>
    </row>
    <row r="222" spans="1:10">
      <c r="A222" s="709" t="s">
        <v>936</v>
      </c>
      <c r="B222" s="710">
        <v>38</v>
      </c>
      <c r="C222" s="711" t="str">
        <f t="shared" si="21"/>
        <v>02/01/2026</v>
      </c>
      <c r="D222" s="712" t="str">
        <f t="shared" si="22"/>
        <v>13:43</v>
      </c>
      <c r="E222" s="713" t="str">
        <f t="shared" si="23"/>
        <v>13:00 as 14:00</v>
      </c>
      <c r="F222" s="714" t="str">
        <f t="shared" si="24"/>
        <v>Sexta</v>
      </c>
      <c r="G222" s="715">
        <f t="shared" si="25"/>
        <v>1</v>
      </c>
      <c r="H222" s="714" t="str">
        <f t="shared" si="26"/>
        <v>Jan/26</v>
      </c>
      <c r="I222" s="716">
        <f t="shared" si="27"/>
        <v>2</v>
      </c>
      <c r="J222" s="716">
        <f>IF(Tabela13[[#This Row],[Data da Ordem]]&lt;&gt;"",1,"")</f>
        <v>1</v>
      </c>
    </row>
    <row r="223" spans="1:10">
      <c r="A223" s="709" t="s">
        <v>937</v>
      </c>
      <c r="B223" s="710">
        <v>17</v>
      </c>
      <c r="C223" s="711" t="str">
        <f t="shared" si="21"/>
        <v>02/01/2026</v>
      </c>
      <c r="D223" s="712" t="str">
        <f t="shared" si="22"/>
        <v>13:35</v>
      </c>
      <c r="E223" s="713" t="str">
        <f t="shared" si="23"/>
        <v>13:00 as 14:00</v>
      </c>
      <c r="F223" s="714" t="str">
        <f t="shared" si="24"/>
        <v>Sexta</v>
      </c>
      <c r="G223" s="715">
        <f t="shared" si="25"/>
        <v>1</v>
      </c>
      <c r="H223" s="714" t="str">
        <f t="shared" si="26"/>
        <v>Jan/26</v>
      </c>
      <c r="I223" s="716">
        <f t="shared" si="27"/>
        <v>2</v>
      </c>
      <c r="J223" s="716">
        <f>IF(Tabela13[[#This Row],[Data da Ordem]]&lt;&gt;"",1,"")</f>
        <v>1</v>
      </c>
    </row>
    <row r="224" spans="1:10">
      <c r="A224" s="709" t="s">
        <v>938</v>
      </c>
      <c r="B224" s="710">
        <v>13</v>
      </c>
      <c r="C224" s="711" t="str">
        <f t="shared" si="21"/>
        <v>02/01/2026</v>
      </c>
      <c r="D224" s="712" t="str">
        <f t="shared" si="22"/>
        <v>13:31</v>
      </c>
      <c r="E224" s="713" t="str">
        <f t="shared" si="23"/>
        <v>13:00 as 14:00</v>
      </c>
      <c r="F224" s="714" t="str">
        <f t="shared" si="24"/>
        <v>Sexta</v>
      </c>
      <c r="G224" s="715">
        <f t="shared" si="25"/>
        <v>1</v>
      </c>
      <c r="H224" s="714" t="str">
        <f t="shared" si="26"/>
        <v>Jan/26</v>
      </c>
      <c r="I224" s="716">
        <f t="shared" si="27"/>
        <v>2</v>
      </c>
      <c r="J224" s="716">
        <f>IF(Tabela13[[#This Row],[Data da Ordem]]&lt;&gt;"",1,"")</f>
        <v>1</v>
      </c>
    </row>
    <row r="225" spans="1:10">
      <c r="A225" s="709" t="s">
        <v>939</v>
      </c>
      <c r="B225" s="710">
        <v>26</v>
      </c>
      <c r="C225" s="711" t="str">
        <f t="shared" si="21"/>
        <v>02/01/2026</v>
      </c>
      <c r="D225" s="712" t="str">
        <f t="shared" si="22"/>
        <v>13:20</v>
      </c>
      <c r="E225" s="713" t="str">
        <f t="shared" si="23"/>
        <v>13:00 as 14:00</v>
      </c>
      <c r="F225" s="714" t="str">
        <f t="shared" si="24"/>
        <v>Sexta</v>
      </c>
      <c r="G225" s="715">
        <f t="shared" si="25"/>
        <v>1</v>
      </c>
      <c r="H225" s="714" t="str">
        <f t="shared" si="26"/>
        <v>Jan/26</v>
      </c>
      <c r="I225" s="716">
        <f t="shared" si="27"/>
        <v>2</v>
      </c>
      <c r="J225" s="716">
        <f>IF(Tabela13[[#This Row],[Data da Ordem]]&lt;&gt;"",1,"")</f>
        <v>1</v>
      </c>
    </row>
    <row r="226" spans="1:10">
      <c r="A226" s="709" t="s">
        <v>940</v>
      </c>
      <c r="B226" s="710">
        <v>58.9</v>
      </c>
      <c r="C226" s="711" t="str">
        <f t="shared" si="21"/>
        <v>02/01/2026</v>
      </c>
      <c r="D226" s="712" t="str">
        <f t="shared" si="22"/>
        <v>12:46</v>
      </c>
      <c r="E226" s="713" t="str">
        <f t="shared" si="23"/>
        <v>12:00 as 13:00</v>
      </c>
      <c r="F226" s="714" t="str">
        <f t="shared" si="24"/>
        <v>Sexta</v>
      </c>
      <c r="G226" s="715">
        <f t="shared" si="25"/>
        <v>1</v>
      </c>
      <c r="H226" s="714" t="str">
        <f t="shared" si="26"/>
        <v>Jan/26</v>
      </c>
      <c r="I226" s="716">
        <f t="shared" si="27"/>
        <v>2</v>
      </c>
      <c r="J226" s="716">
        <f>IF(Tabela13[[#This Row],[Data da Ordem]]&lt;&gt;"",1,"")</f>
        <v>1</v>
      </c>
    </row>
    <row r="227" spans="1:10">
      <c r="A227" s="709" t="s">
        <v>941</v>
      </c>
      <c r="B227" s="710">
        <v>26</v>
      </c>
      <c r="C227" s="711" t="str">
        <f t="shared" si="21"/>
        <v>02/01/2026</v>
      </c>
      <c r="D227" s="712" t="str">
        <f t="shared" si="22"/>
        <v>12:25</v>
      </c>
      <c r="E227" s="713" t="str">
        <f t="shared" si="23"/>
        <v>12:00 as 13:00</v>
      </c>
      <c r="F227" s="714" t="str">
        <f t="shared" si="24"/>
        <v>Sexta</v>
      </c>
      <c r="G227" s="715">
        <f t="shared" si="25"/>
        <v>1</v>
      </c>
      <c r="H227" s="714" t="str">
        <f t="shared" si="26"/>
        <v>Jan/26</v>
      </c>
      <c r="I227" s="716">
        <f t="shared" si="27"/>
        <v>2</v>
      </c>
      <c r="J227" s="716">
        <f>IF(Tabela13[[#This Row],[Data da Ordem]]&lt;&gt;"",1,"")</f>
        <v>1</v>
      </c>
    </row>
    <row r="228" spans="1:10">
      <c r="A228" s="709" t="s">
        <v>942</v>
      </c>
      <c r="B228" s="710">
        <v>15</v>
      </c>
      <c r="C228" s="711" t="str">
        <f t="shared" si="21"/>
        <v>02/01/2026</v>
      </c>
      <c r="D228" s="712" t="str">
        <f t="shared" si="22"/>
        <v>12:20</v>
      </c>
      <c r="E228" s="713" t="str">
        <f t="shared" si="23"/>
        <v>12:00 as 13:00</v>
      </c>
      <c r="F228" s="714" t="str">
        <f t="shared" si="24"/>
        <v>Sexta</v>
      </c>
      <c r="G228" s="715">
        <f t="shared" si="25"/>
        <v>1</v>
      </c>
      <c r="H228" s="714" t="str">
        <f t="shared" si="26"/>
        <v>Jan/26</v>
      </c>
      <c r="I228" s="716">
        <f t="shared" si="27"/>
        <v>2</v>
      </c>
      <c r="J228" s="716">
        <f>IF(Tabela13[[#This Row],[Data da Ordem]]&lt;&gt;"",1,"")</f>
        <v>1</v>
      </c>
    </row>
    <row r="229" spans="1:10">
      <c r="A229" s="709" t="s">
        <v>943</v>
      </c>
      <c r="B229" s="710">
        <v>6</v>
      </c>
      <c r="C229" s="711" t="str">
        <f t="shared" si="21"/>
        <v>02/01/2026</v>
      </c>
      <c r="D229" s="712" t="str">
        <f t="shared" si="22"/>
        <v>12:15</v>
      </c>
      <c r="E229" s="713" t="str">
        <f t="shared" si="23"/>
        <v>12:00 as 13:00</v>
      </c>
      <c r="F229" s="714" t="str">
        <f t="shared" si="24"/>
        <v>Sexta</v>
      </c>
      <c r="G229" s="715">
        <f t="shared" si="25"/>
        <v>1</v>
      </c>
      <c r="H229" s="714" t="str">
        <f t="shared" si="26"/>
        <v>Jan/26</v>
      </c>
      <c r="I229" s="716">
        <f t="shared" si="27"/>
        <v>2</v>
      </c>
      <c r="J229" s="716">
        <f>IF(Tabela13[[#This Row],[Data da Ordem]]&lt;&gt;"",1,"")</f>
        <v>1</v>
      </c>
    </row>
    <row r="230" spans="1:10">
      <c r="A230" s="709" t="s">
        <v>944</v>
      </c>
      <c r="B230" s="710">
        <v>13</v>
      </c>
      <c r="C230" s="711" t="str">
        <f t="shared" si="21"/>
        <v>02/01/2026</v>
      </c>
      <c r="D230" s="712" t="str">
        <f t="shared" si="22"/>
        <v>12:14</v>
      </c>
      <c r="E230" s="713" t="str">
        <f t="shared" si="23"/>
        <v>12:00 as 13:00</v>
      </c>
      <c r="F230" s="714" t="str">
        <f t="shared" si="24"/>
        <v>Sexta</v>
      </c>
      <c r="G230" s="715">
        <f t="shared" si="25"/>
        <v>1</v>
      </c>
      <c r="H230" s="714" t="str">
        <f t="shared" si="26"/>
        <v>Jan/26</v>
      </c>
      <c r="I230" s="716">
        <f t="shared" si="27"/>
        <v>2</v>
      </c>
      <c r="J230" s="716">
        <f>IF(Tabela13[[#This Row],[Data da Ordem]]&lt;&gt;"",1,"")</f>
        <v>1</v>
      </c>
    </row>
    <row r="231" spans="1:10">
      <c r="A231" s="709" t="s">
        <v>945</v>
      </c>
      <c r="B231" s="710">
        <v>19</v>
      </c>
      <c r="C231" s="711" t="str">
        <f t="shared" si="21"/>
        <v>02/01/2026</v>
      </c>
      <c r="D231" s="712" t="str">
        <f t="shared" si="22"/>
        <v>12:12</v>
      </c>
      <c r="E231" s="713" t="str">
        <f t="shared" si="23"/>
        <v>12:00 as 13:00</v>
      </c>
      <c r="F231" s="714" t="str">
        <f t="shared" si="24"/>
        <v>Sexta</v>
      </c>
      <c r="G231" s="715">
        <f t="shared" si="25"/>
        <v>1</v>
      </c>
      <c r="H231" s="714" t="str">
        <f t="shared" si="26"/>
        <v>Jan/26</v>
      </c>
      <c r="I231" s="716">
        <f t="shared" si="27"/>
        <v>2</v>
      </c>
      <c r="J231" s="716">
        <f>IF(Tabela13[[#This Row],[Data da Ordem]]&lt;&gt;"",1,"")</f>
        <v>1</v>
      </c>
    </row>
    <row r="232" spans="1:10">
      <c r="A232" s="709" t="s">
        <v>946</v>
      </c>
      <c r="B232" s="710">
        <v>26</v>
      </c>
      <c r="C232" s="711" t="str">
        <f t="shared" si="21"/>
        <v>02/01/2026</v>
      </c>
      <c r="D232" s="712" t="str">
        <f t="shared" si="22"/>
        <v>12:09</v>
      </c>
      <c r="E232" s="713" t="str">
        <f t="shared" si="23"/>
        <v>12:00 as 13:00</v>
      </c>
      <c r="F232" s="714" t="str">
        <f t="shared" si="24"/>
        <v>Sexta</v>
      </c>
      <c r="G232" s="715">
        <f t="shared" si="25"/>
        <v>1</v>
      </c>
      <c r="H232" s="714" t="str">
        <f t="shared" si="26"/>
        <v>Jan/26</v>
      </c>
      <c r="I232" s="716">
        <f t="shared" si="27"/>
        <v>2</v>
      </c>
      <c r="J232" s="716">
        <f>IF(Tabela13[[#This Row],[Data da Ordem]]&lt;&gt;"",1,"")</f>
        <v>1</v>
      </c>
    </row>
    <row r="233" spans="1:10">
      <c r="A233" s="709" t="s">
        <v>947</v>
      </c>
      <c r="B233" s="710">
        <v>28</v>
      </c>
      <c r="C233" s="711" t="str">
        <f t="shared" si="21"/>
        <v>02/01/2026</v>
      </c>
      <c r="D233" s="712" t="str">
        <f t="shared" si="22"/>
        <v>12:05</v>
      </c>
      <c r="E233" s="713" t="str">
        <f t="shared" si="23"/>
        <v>12:00 as 13:00</v>
      </c>
      <c r="F233" s="714" t="str">
        <f t="shared" si="24"/>
        <v>Sexta</v>
      </c>
      <c r="G233" s="715">
        <f t="shared" si="25"/>
        <v>1</v>
      </c>
      <c r="H233" s="714" t="str">
        <f t="shared" si="26"/>
        <v>Jan/26</v>
      </c>
      <c r="I233" s="716">
        <f t="shared" si="27"/>
        <v>2</v>
      </c>
      <c r="J233" s="716">
        <f>IF(Tabela13[[#This Row],[Data da Ordem]]&lt;&gt;"",1,"")</f>
        <v>1</v>
      </c>
    </row>
    <row r="234" spans="1:10">
      <c r="A234" s="709" t="s">
        <v>948</v>
      </c>
      <c r="B234" s="710">
        <v>17</v>
      </c>
      <c r="C234" s="711" t="str">
        <f t="shared" si="21"/>
        <v>02/01/2026</v>
      </c>
      <c r="D234" s="712" t="str">
        <f t="shared" si="22"/>
        <v>12:01</v>
      </c>
      <c r="E234" s="713" t="str">
        <f t="shared" si="23"/>
        <v>12:00 as 13:00</v>
      </c>
      <c r="F234" s="714" t="str">
        <f t="shared" si="24"/>
        <v>Sexta</v>
      </c>
      <c r="G234" s="715">
        <f t="shared" si="25"/>
        <v>1</v>
      </c>
      <c r="H234" s="714" t="str">
        <f t="shared" si="26"/>
        <v>Jan/26</v>
      </c>
      <c r="I234" s="716">
        <f t="shared" si="27"/>
        <v>2</v>
      </c>
      <c r="J234" s="716">
        <f>IF(Tabela13[[#This Row],[Data da Ordem]]&lt;&gt;"",1,"")</f>
        <v>1</v>
      </c>
    </row>
    <row r="235" spans="1:10">
      <c r="A235" s="709" t="s">
        <v>949</v>
      </c>
      <c r="B235" s="710">
        <v>6</v>
      </c>
      <c r="C235" s="711" t="str">
        <f t="shared" si="21"/>
        <v>02/01/2026</v>
      </c>
      <c r="D235" s="712" t="str">
        <f t="shared" si="22"/>
        <v>11:58</v>
      </c>
      <c r="E235" s="713" t="str">
        <f t="shared" si="23"/>
        <v>11:00 as 12:00</v>
      </c>
      <c r="F235" s="714" t="str">
        <f t="shared" si="24"/>
        <v>Sexta</v>
      </c>
      <c r="G235" s="715">
        <f t="shared" si="25"/>
        <v>1</v>
      </c>
      <c r="H235" s="714" t="str">
        <f t="shared" si="26"/>
        <v>Jan/26</v>
      </c>
      <c r="I235" s="716">
        <f t="shared" si="27"/>
        <v>2</v>
      </c>
      <c r="J235" s="716">
        <f>IF(Tabela13[[#This Row],[Data da Ordem]]&lt;&gt;"",1,"")</f>
        <v>1</v>
      </c>
    </row>
    <row r="236" spans="1:10">
      <c r="A236" s="709" t="s">
        <v>950</v>
      </c>
      <c r="B236" s="710">
        <v>59.5</v>
      </c>
      <c r="C236" s="711" t="str">
        <f t="shared" si="21"/>
        <v>02/01/2026</v>
      </c>
      <c r="D236" s="712" t="str">
        <f t="shared" si="22"/>
        <v>11:58</v>
      </c>
      <c r="E236" s="713" t="str">
        <f t="shared" si="23"/>
        <v>11:00 as 12:00</v>
      </c>
      <c r="F236" s="714" t="str">
        <f t="shared" si="24"/>
        <v>Sexta</v>
      </c>
      <c r="G236" s="715">
        <f t="shared" si="25"/>
        <v>1</v>
      </c>
      <c r="H236" s="714" t="str">
        <f t="shared" si="26"/>
        <v>Jan/26</v>
      </c>
      <c r="I236" s="716">
        <f t="shared" si="27"/>
        <v>2</v>
      </c>
      <c r="J236" s="716">
        <f>IF(Tabela13[[#This Row],[Data da Ordem]]&lt;&gt;"",1,"")</f>
        <v>1</v>
      </c>
    </row>
    <row r="237" spans="1:10">
      <c r="A237" s="709" t="s">
        <v>951</v>
      </c>
      <c r="B237" s="710">
        <v>28.5</v>
      </c>
      <c r="C237" s="711" t="str">
        <f t="shared" si="21"/>
        <v>02/01/2026</v>
      </c>
      <c r="D237" s="712" t="str">
        <f t="shared" si="22"/>
        <v>11:56</v>
      </c>
      <c r="E237" s="713" t="str">
        <f t="shared" si="23"/>
        <v>11:00 as 12:00</v>
      </c>
      <c r="F237" s="714" t="str">
        <f t="shared" si="24"/>
        <v>Sexta</v>
      </c>
      <c r="G237" s="715">
        <f t="shared" si="25"/>
        <v>1</v>
      </c>
      <c r="H237" s="714" t="str">
        <f t="shared" si="26"/>
        <v>Jan/26</v>
      </c>
      <c r="I237" s="716">
        <f t="shared" si="27"/>
        <v>2</v>
      </c>
      <c r="J237" s="716">
        <f>IF(Tabela13[[#This Row],[Data da Ordem]]&lt;&gt;"",1,"")</f>
        <v>1</v>
      </c>
    </row>
    <row r="238" spans="1:10">
      <c r="A238" s="709" t="s">
        <v>952</v>
      </c>
      <c r="B238" s="710">
        <v>19</v>
      </c>
      <c r="C238" s="711" t="str">
        <f t="shared" si="21"/>
        <v>02/01/2026</v>
      </c>
      <c r="D238" s="712" t="str">
        <f t="shared" si="22"/>
        <v>11:51</v>
      </c>
      <c r="E238" s="713" t="str">
        <f t="shared" si="23"/>
        <v>11:00 as 12:00</v>
      </c>
      <c r="F238" s="714" t="str">
        <f t="shared" si="24"/>
        <v>Sexta</v>
      </c>
      <c r="G238" s="715">
        <f t="shared" si="25"/>
        <v>1</v>
      </c>
      <c r="H238" s="714" t="str">
        <f t="shared" si="26"/>
        <v>Jan/26</v>
      </c>
      <c r="I238" s="716">
        <f t="shared" si="27"/>
        <v>2</v>
      </c>
      <c r="J238" s="716">
        <f>IF(Tabela13[[#This Row],[Data da Ordem]]&lt;&gt;"",1,"")</f>
        <v>1</v>
      </c>
    </row>
    <row r="239" spans="1:10">
      <c r="A239" s="709" t="s">
        <v>953</v>
      </c>
      <c r="B239" s="710">
        <v>41.6</v>
      </c>
      <c r="C239" s="711" t="str">
        <f t="shared" si="21"/>
        <v>02/01/2026</v>
      </c>
      <c r="D239" s="712" t="str">
        <f t="shared" si="22"/>
        <v>11:30</v>
      </c>
      <c r="E239" s="713" t="str">
        <f t="shared" si="23"/>
        <v>11:00 as 12:00</v>
      </c>
      <c r="F239" s="714" t="str">
        <f t="shared" si="24"/>
        <v>Sexta</v>
      </c>
      <c r="G239" s="715">
        <f t="shared" si="25"/>
        <v>1</v>
      </c>
      <c r="H239" s="714" t="str">
        <f t="shared" si="26"/>
        <v>Jan/26</v>
      </c>
      <c r="I239" s="716">
        <f t="shared" si="27"/>
        <v>2</v>
      </c>
      <c r="J239" s="716">
        <f>IF(Tabela13[[#This Row],[Data da Ordem]]&lt;&gt;"",1,"")</f>
        <v>1</v>
      </c>
    </row>
    <row r="240" spans="1:10">
      <c r="A240" s="709" t="s">
        <v>954</v>
      </c>
      <c r="B240" s="710">
        <v>33.5</v>
      </c>
      <c r="C240" s="711" t="str">
        <f t="shared" si="21"/>
        <v>02/01/2026</v>
      </c>
      <c r="D240" s="712" t="str">
        <f t="shared" si="22"/>
        <v>11:26</v>
      </c>
      <c r="E240" s="713" t="str">
        <f t="shared" si="23"/>
        <v>11:00 as 12:00</v>
      </c>
      <c r="F240" s="714" t="str">
        <f t="shared" si="24"/>
        <v>Sexta</v>
      </c>
      <c r="G240" s="715">
        <f t="shared" si="25"/>
        <v>1</v>
      </c>
      <c r="H240" s="714" t="str">
        <f t="shared" si="26"/>
        <v>Jan/26</v>
      </c>
      <c r="I240" s="716">
        <f t="shared" si="27"/>
        <v>2</v>
      </c>
      <c r="J240" s="716">
        <f>IF(Tabela13[[#This Row],[Data da Ordem]]&lt;&gt;"",1,"")</f>
        <v>1</v>
      </c>
    </row>
    <row r="241" spans="1:10">
      <c r="A241" s="709" t="s">
        <v>955</v>
      </c>
      <c r="B241" s="710">
        <v>59</v>
      </c>
      <c r="C241" s="711" t="str">
        <f t="shared" si="21"/>
        <v>02/01/2026</v>
      </c>
      <c r="D241" s="712" t="str">
        <f t="shared" si="22"/>
        <v>11:23</v>
      </c>
      <c r="E241" s="713" t="str">
        <f t="shared" si="23"/>
        <v>11:00 as 12:00</v>
      </c>
      <c r="F241" s="714" t="str">
        <f t="shared" si="24"/>
        <v>Sexta</v>
      </c>
      <c r="G241" s="715">
        <f t="shared" si="25"/>
        <v>1</v>
      </c>
      <c r="H241" s="714" t="str">
        <f t="shared" si="26"/>
        <v>Jan/26</v>
      </c>
      <c r="I241" s="716">
        <f t="shared" si="27"/>
        <v>2</v>
      </c>
      <c r="J241" s="716">
        <f>IF(Tabela13[[#This Row],[Data da Ordem]]&lt;&gt;"",1,"")</f>
        <v>1</v>
      </c>
    </row>
    <row r="242" spans="1:10">
      <c r="A242" s="709" t="s">
        <v>956</v>
      </c>
      <c r="B242" s="710">
        <v>6</v>
      </c>
      <c r="C242" s="711" t="str">
        <f t="shared" si="21"/>
        <v>02/01/2026</v>
      </c>
      <c r="D242" s="712" t="str">
        <f t="shared" si="22"/>
        <v>11:14</v>
      </c>
      <c r="E242" s="713" t="str">
        <f t="shared" si="23"/>
        <v>11:00 as 12:00</v>
      </c>
      <c r="F242" s="714" t="str">
        <f t="shared" si="24"/>
        <v>Sexta</v>
      </c>
      <c r="G242" s="715">
        <f t="shared" si="25"/>
        <v>1</v>
      </c>
      <c r="H242" s="714" t="str">
        <f t="shared" si="26"/>
        <v>Jan/26</v>
      </c>
      <c r="I242" s="716">
        <f t="shared" si="27"/>
        <v>2</v>
      </c>
      <c r="J242" s="716">
        <f>IF(Tabela13[[#This Row],[Data da Ordem]]&lt;&gt;"",1,"")</f>
        <v>1</v>
      </c>
    </row>
    <row r="243" spans="1:10">
      <c r="A243" s="709" t="s">
        <v>957</v>
      </c>
      <c r="B243" s="710">
        <v>13</v>
      </c>
      <c r="C243" s="711" t="str">
        <f t="shared" si="21"/>
        <v>02/01/2026</v>
      </c>
      <c r="D243" s="712" t="str">
        <f t="shared" si="22"/>
        <v>11:14</v>
      </c>
      <c r="E243" s="713" t="str">
        <f t="shared" si="23"/>
        <v>11:00 as 12:00</v>
      </c>
      <c r="F243" s="714" t="str">
        <f t="shared" si="24"/>
        <v>Sexta</v>
      </c>
      <c r="G243" s="715">
        <f t="shared" si="25"/>
        <v>1</v>
      </c>
      <c r="H243" s="714" t="str">
        <f t="shared" si="26"/>
        <v>Jan/26</v>
      </c>
      <c r="I243" s="716">
        <f t="shared" si="27"/>
        <v>2</v>
      </c>
      <c r="J243" s="716">
        <f>IF(Tabela13[[#This Row],[Data da Ordem]]&lt;&gt;"",1,"")</f>
        <v>1</v>
      </c>
    </row>
    <row r="244" spans="1:10">
      <c r="A244" s="709" t="s">
        <v>958</v>
      </c>
      <c r="B244" s="710">
        <v>18</v>
      </c>
      <c r="C244" s="711" t="str">
        <f t="shared" si="21"/>
        <v>02/01/2026</v>
      </c>
      <c r="D244" s="712" t="str">
        <f t="shared" si="22"/>
        <v>10:52</v>
      </c>
      <c r="E244" s="713" t="str">
        <f t="shared" si="23"/>
        <v>10:00 as 11:00</v>
      </c>
      <c r="F244" s="714" t="str">
        <f t="shared" si="24"/>
        <v>Sexta</v>
      </c>
      <c r="G244" s="715">
        <f t="shared" si="25"/>
        <v>1</v>
      </c>
      <c r="H244" s="714" t="str">
        <f t="shared" si="26"/>
        <v>Jan/26</v>
      </c>
      <c r="I244" s="716">
        <f t="shared" si="27"/>
        <v>2</v>
      </c>
      <c r="J244" s="716">
        <f>IF(Tabela13[[#This Row],[Data da Ordem]]&lt;&gt;"",1,"")</f>
        <v>1</v>
      </c>
    </row>
    <row r="245" spans="1:10">
      <c r="A245" s="709" t="s">
        <v>959</v>
      </c>
      <c r="B245" s="710">
        <v>12</v>
      </c>
      <c r="C245" s="711" t="str">
        <f t="shared" si="21"/>
        <v>02/01/2026</v>
      </c>
      <c r="D245" s="712" t="str">
        <f t="shared" si="22"/>
        <v>10:50</v>
      </c>
      <c r="E245" s="713" t="str">
        <f t="shared" si="23"/>
        <v>10:00 as 11:00</v>
      </c>
      <c r="F245" s="714" t="str">
        <f t="shared" si="24"/>
        <v>Sexta</v>
      </c>
      <c r="G245" s="715">
        <f t="shared" si="25"/>
        <v>1</v>
      </c>
      <c r="H245" s="714" t="str">
        <f t="shared" si="26"/>
        <v>Jan/26</v>
      </c>
      <c r="I245" s="716">
        <f t="shared" si="27"/>
        <v>2</v>
      </c>
      <c r="J245" s="716">
        <f>IF(Tabela13[[#This Row],[Data da Ordem]]&lt;&gt;"",1,"")</f>
        <v>1</v>
      </c>
    </row>
    <row r="246" spans="1:10">
      <c r="A246" s="709" t="s">
        <v>960</v>
      </c>
      <c r="B246" s="710">
        <v>20</v>
      </c>
      <c r="C246" s="711" t="str">
        <f t="shared" si="21"/>
        <v>02/01/2026</v>
      </c>
      <c r="D246" s="712" t="str">
        <f t="shared" si="22"/>
        <v>10:48</v>
      </c>
      <c r="E246" s="713" t="str">
        <f t="shared" si="23"/>
        <v>10:00 as 11:00</v>
      </c>
      <c r="F246" s="714" t="str">
        <f t="shared" si="24"/>
        <v>Sexta</v>
      </c>
      <c r="G246" s="715">
        <f t="shared" si="25"/>
        <v>1</v>
      </c>
      <c r="H246" s="714" t="str">
        <f t="shared" si="26"/>
        <v>Jan/26</v>
      </c>
      <c r="I246" s="716">
        <f t="shared" si="27"/>
        <v>2</v>
      </c>
      <c r="J246" s="716">
        <f>IF(Tabela13[[#This Row],[Data da Ordem]]&lt;&gt;"",1,"")</f>
        <v>1</v>
      </c>
    </row>
    <row r="247" spans="1:10">
      <c r="A247" s="709" t="s">
        <v>961</v>
      </c>
      <c r="B247" s="710">
        <v>19</v>
      </c>
      <c r="C247" s="711" t="str">
        <f t="shared" si="21"/>
        <v>02/01/2026</v>
      </c>
      <c r="D247" s="712" t="str">
        <f t="shared" si="22"/>
        <v>10:47</v>
      </c>
      <c r="E247" s="713" t="str">
        <f t="shared" si="23"/>
        <v>10:00 as 11:00</v>
      </c>
      <c r="F247" s="714" t="str">
        <f t="shared" si="24"/>
        <v>Sexta</v>
      </c>
      <c r="G247" s="715">
        <f t="shared" si="25"/>
        <v>1</v>
      </c>
      <c r="H247" s="714" t="str">
        <f t="shared" si="26"/>
        <v>Jan/26</v>
      </c>
      <c r="I247" s="716">
        <f t="shared" si="27"/>
        <v>2</v>
      </c>
      <c r="J247" s="716">
        <f>IF(Tabela13[[#This Row],[Data da Ordem]]&lt;&gt;"",1,"")</f>
        <v>1</v>
      </c>
    </row>
    <row r="248" spans="1:10">
      <c r="A248" s="709" t="s">
        <v>962</v>
      </c>
      <c r="B248" s="710">
        <v>26</v>
      </c>
      <c r="C248" s="711" t="str">
        <f t="shared" si="21"/>
        <v>02/01/2026</v>
      </c>
      <c r="D248" s="712" t="str">
        <f t="shared" si="22"/>
        <v>10:44</v>
      </c>
      <c r="E248" s="713" t="str">
        <f t="shared" si="23"/>
        <v>10:00 as 11:00</v>
      </c>
      <c r="F248" s="714" t="str">
        <f t="shared" si="24"/>
        <v>Sexta</v>
      </c>
      <c r="G248" s="715">
        <f t="shared" si="25"/>
        <v>1</v>
      </c>
      <c r="H248" s="714" t="str">
        <f t="shared" si="26"/>
        <v>Jan/26</v>
      </c>
      <c r="I248" s="716">
        <f t="shared" si="27"/>
        <v>2</v>
      </c>
      <c r="J248" s="716">
        <f>IF(Tabela13[[#This Row],[Data da Ordem]]&lt;&gt;"",1,"")</f>
        <v>1</v>
      </c>
    </row>
    <row r="249" spans="1:10">
      <c r="A249" s="709" t="s">
        <v>963</v>
      </c>
      <c r="B249" s="710">
        <v>47</v>
      </c>
      <c r="C249" s="711" t="str">
        <f t="shared" si="21"/>
        <v>02/01/2026</v>
      </c>
      <c r="D249" s="712" t="str">
        <f t="shared" si="22"/>
        <v>10:43</v>
      </c>
      <c r="E249" s="713" t="str">
        <f t="shared" si="23"/>
        <v>10:00 as 11:00</v>
      </c>
      <c r="F249" s="714" t="str">
        <f t="shared" si="24"/>
        <v>Sexta</v>
      </c>
      <c r="G249" s="715">
        <f t="shared" si="25"/>
        <v>1</v>
      </c>
      <c r="H249" s="714" t="str">
        <f t="shared" si="26"/>
        <v>Jan/26</v>
      </c>
      <c r="I249" s="716">
        <f t="shared" si="27"/>
        <v>2</v>
      </c>
      <c r="J249" s="716">
        <f>IF(Tabela13[[#This Row],[Data da Ordem]]&lt;&gt;"",1,"")</f>
        <v>1</v>
      </c>
    </row>
    <row r="250" spans="1:10">
      <c r="A250" s="709" t="s">
        <v>964</v>
      </c>
      <c r="B250" s="710">
        <v>36</v>
      </c>
      <c r="C250" s="711" t="str">
        <f t="shared" si="21"/>
        <v>02/01/2026</v>
      </c>
      <c r="D250" s="712" t="str">
        <f t="shared" si="22"/>
        <v>10:40</v>
      </c>
      <c r="E250" s="713" t="str">
        <f t="shared" si="23"/>
        <v>10:00 as 11:00</v>
      </c>
      <c r="F250" s="714" t="str">
        <f t="shared" si="24"/>
        <v>Sexta</v>
      </c>
      <c r="G250" s="715">
        <f t="shared" si="25"/>
        <v>1</v>
      </c>
      <c r="H250" s="714" t="str">
        <f t="shared" si="26"/>
        <v>Jan/26</v>
      </c>
      <c r="I250" s="716">
        <f t="shared" si="27"/>
        <v>2</v>
      </c>
      <c r="J250" s="716">
        <f>IF(Tabela13[[#This Row],[Data da Ordem]]&lt;&gt;"",1,"")</f>
        <v>1</v>
      </c>
    </row>
    <row r="251" spans="1:10">
      <c r="A251" s="709" t="s">
        <v>965</v>
      </c>
      <c r="B251" s="710">
        <v>19</v>
      </c>
      <c r="C251" s="711" t="str">
        <f t="shared" si="21"/>
        <v>02/01/2026</v>
      </c>
      <c r="D251" s="712" t="str">
        <f t="shared" si="22"/>
        <v>10:39</v>
      </c>
      <c r="E251" s="713" t="str">
        <f t="shared" si="23"/>
        <v>10:00 as 11:00</v>
      </c>
      <c r="F251" s="714" t="str">
        <f t="shared" si="24"/>
        <v>Sexta</v>
      </c>
      <c r="G251" s="715">
        <f t="shared" si="25"/>
        <v>1</v>
      </c>
      <c r="H251" s="714" t="str">
        <f t="shared" si="26"/>
        <v>Jan/26</v>
      </c>
      <c r="I251" s="716">
        <f t="shared" si="27"/>
        <v>2</v>
      </c>
      <c r="J251" s="716">
        <f>IF(Tabela13[[#This Row],[Data da Ordem]]&lt;&gt;"",1,"")</f>
        <v>1</v>
      </c>
    </row>
    <row r="252" spans="1:10">
      <c r="A252" s="709" t="s">
        <v>966</v>
      </c>
      <c r="B252" s="710">
        <v>26</v>
      </c>
      <c r="C252" s="711" t="str">
        <f t="shared" si="21"/>
        <v>02/01/2026</v>
      </c>
      <c r="D252" s="712" t="str">
        <f t="shared" si="22"/>
        <v>10:38</v>
      </c>
      <c r="E252" s="713" t="str">
        <f t="shared" si="23"/>
        <v>10:00 as 11:00</v>
      </c>
      <c r="F252" s="714" t="str">
        <f t="shared" si="24"/>
        <v>Sexta</v>
      </c>
      <c r="G252" s="715">
        <f t="shared" si="25"/>
        <v>1</v>
      </c>
      <c r="H252" s="714" t="str">
        <f t="shared" si="26"/>
        <v>Jan/26</v>
      </c>
      <c r="I252" s="716">
        <f t="shared" si="27"/>
        <v>2</v>
      </c>
      <c r="J252" s="716">
        <f>IF(Tabela13[[#This Row],[Data da Ordem]]&lt;&gt;"",1,"")</f>
        <v>1</v>
      </c>
    </row>
    <row r="253" spans="1:10">
      <c r="A253" s="709" t="s">
        <v>967</v>
      </c>
      <c r="B253" s="710">
        <v>18</v>
      </c>
      <c r="C253" s="711" t="str">
        <f t="shared" si="21"/>
        <v>02/01/2026</v>
      </c>
      <c r="D253" s="712" t="str">
        <f t="shared" si="22"/>
        <v>10:33</v>
      </c>
      <c r="E253" s="713" t="str">
        <f t="shared" si="23"/>
        <v>10:00 as 11:00</v>
      </c>
      <c r="F253" s="714" t="str">
        <f t="shared" si="24"/>
        <v>Sexta</v>
      </c>
      <c r="G253" s="715">
        <f t="shared" si="25"/>
        <v>1</v>
      </c>
      <c r="H253" s="714" t="str">
        <f t="shared" si="26"/>
        <v>Jan/26</v>
      </c>
      <c r="I253" s="716">
        <f t="shared" si="27"/>
        <v>2</v>
      </c>
      <c r="J253" s="716">
        <f>IF(Tabela13[[#This Row],[Data da Ordem]]&lt;&gt;"",1,"")</f>
        <v>1</v>
      </c>
    </row>
    <row r="254" spans="1:10">
      <c r="A254" s="709" t="s">
        <v>968</v>
      </c>
      <c r="B254" s="710">
        <v>12</v>
      </c>
      <c r="C254" s="711" t="str">
        <f t="shared" si="21"/>
        <v>02/01/2026</v>
      </c>
      <c r="D254" s="712" t="str">
        <f t="shared" si="22"/>
        <v>10:30</v>
      </c>
      <c r="E254" s="713" t="str">
        <f t="shared" si="23"/>
        <v>10:00 as 11:00</v>
      </c>
      <c r="F254" s="714" t="str">
        <f t="shared" si="24"/>
        <v>Sexta</v>
      </c>
      <c r="G254" s="715">
        <f t="shared" si="25"/>
        <v>1</v>
      </c>
      <c r="H254" s="714" t="str">
        <f t="shared" si="26"/>
        <v>Jan/26</v>
      </c>
      <c r="I254" s="716">
        <f t="shared" si="27"/>
        <v>2</v>
      </c>
      <c r="J254" s="716">
        <f>IF(Tabela13[[#This Row],[Data da Ordem]]&lt;&gt;"",1,"")</f>
        <v>1</v>
      </c>
    </row>
    <row r="255" spans="1:10">
      <c r="A255" s="709" t="s">
        <v>969</v>
      </c>
      <c r="B255" s="710">
        <v>4.8</v>
      </c>
      <c r="C255" s="711" t="str">
        <f t="shared" si="21"/>
        <v>02/01/2026</v>
      </c>
      <c r="D255" s="712" t="str">
        <f t="shared" si="22"/>
        <v>10:29</v>
      </c>
      <c r="E255" s="713" t="str">
        <f t="shared" si="23"/>
        <v>10:00 as 11:00</v>
      </c>
      <c r="F255" s="714" t="str">
        <f t="shared" si="24"/>
        <v>Sexta</v>
      </c>
      <c r="G255" s="715">
        <f t="shared" si="25"/>
        <v>1</v>
      </c>
      <c r="H255" s="714" t="str">
        <f t="shared" si="26"/>
        <v>Jan/26</v>
      </c>
      <c r="I255" s="716">
        <f t="shared" si="27"/>
        <v>2</v>
      </c>
      <c r="J255" s="716">
        <f>IF(Tabela13[[#This Row],[Data da Ordem]]&lt;&gt;"",1,"")</f>
        <v>1</v>
      </c>
    </row>
    <row r="256" spans="1:10">
      <c r="A256" s="709" t="s">
        <v>970</v>
      </c>
      <c r="B256" s="710">
        <v>33</v>
      </c>
      <c r="C256" s="711" t="str">
        <f t="shared" si="21"/>
        <v>02/01/2026</v>
      </c>
      <c r="D256" s="712" t="str">
        <f t="shared" si="22"/>
        <v>10:19</v>
      </c>
      <c r="E256" s="713" t="str">
        <f t="shared" si="23"/>
        <v>10:00 as 11:00</v>
      </c>
      <c r="F256" s="714" t="str">
        <f t="shared" si="24"/>
        <v>Sexta</v>
      </c>
      <c r="G256" s="715">
        <f t="shared" si="25"/>
        <v>1</v>
      </c>
      <c r="H256" s="714" t="str">
        <f t="shared" si="26"/>
        <v>Jan/26</v>
      </c>
      <c r="I256" s="716">
        <f t="shared" si="27"/>
        <v>2</v>
      </c>
      <c r="J256" s="716">
        <f>IF(Tabela13[[#This Row],[Data da Ordem]]&lt;&gt;"",1,"")</f>
        <v>1</v>
      </c>
    </row>
    <row r="257" spans="1:10">
      <c r="A257" s="709" t="s">
        <v>971</v>
      </c>
      <c r="B257" s="710">
        <v>9</v>
      </c>
      <c r="C257" s="711" t="str">
        <f t="shared" si="21"/>
        <v>02/01/2026</v>
      </c>
      <c r="D257" s="712" t="str">
        <f t="shared" si="22"/>
        <v>10:08</v>
      </c>
      <c r="E257" s="713" t="str">
        <f t="shared" si="23"/>
        <v>10:00 as 11:00</v>
      </c>
      <c r="F257" s="714" t="str">
        <f t="shared" si="24"/>
        <v>Sexta</v>
      </c>
      <c r="G257" s="715">
        <f t="shared" si="25"/>
        <v>1</v>
      </c>
      <c r="H257" s="714" t="str">
        <f t="shared" si="26"/>
        <v>Jan/26</v>
      </c>
      <c r="I257" s="716">
        <f t="shared" si="27"/>
        <v>2</v>
      </c>
      <c r="J257" s="716">
        <f>IF(Tabela13[[#This Row],[Data da Ordem]]&lt;&gt;"",1,"")</f>
        <v>1</v>
      </c>
    </row>
    <row r="258" spans="1:10">
      <c r="A258" s="709" t="s">
        <v>972</v>
      </c>
      <c r="B258" s="710">
        <v>26</v>
      </c>
      <c r="C258" s="711" t="str">
        <f t="shared" si="21"/>
        <v>02/01/2026</v>
      </c>
      <c r="D258" s="712" t="str">
        <f t="shared" si="22"/>
        <v>10:05</v>
      </c>
      <c r="E258" s="713" t="str">
        <f t="shared" si="23"/>
        <v>10:00 as 11:00</v>
      </c>
      <c r="F258" s="714" t="str">
        <f t="shared" si="24"/>
        <v>Sexta</v>
      </c>
      <c r="G258" s="715">
        <f t="shared" si="25"/>
        <v>1</v>
      </c>
      <c r="H258" s="714" t="str">
        <f t="shared" si="26"/>
        <v>Jan/26</v>
      </c>
      <c r="I258" s="716">
        <f t="shared" si="27"/>
        <v>2</v>
      </c>
      <c r="J258" s="716">
        <f>IF(Tabela13[[#This Row],[Data da Ordem]]&lt;&gt;"",1,"")</f>
        <v>1</v>
      </c>
    </row>
    <row r="259" spans="1:10">
      <c r="A259" s="709" t="s">
        <v>973</v>
      </c>
      <c r="B259" s="710">
        <v>26</v>
      </c>
      <c r="C259" s="711" t="str">
        <f t="shared" ref="C259:C322" si="28">IF(A259="","",TEXT(A259,"dd/mm/aaaa"))</f>
        <v>02/01/2026</v>
      </c>
      <c r="D259" s="712" t="str">
        <f t="shared" ref="D259:D322" si="29">IF(A259="","",TEXT(A259,"hh:mm"))</f>
        <v>09:45</v>
      </c>
      <c r="E259" s="713" t="str">
        <f t="shared" ref="E259:E322" si="30">IF(D259="","",IF(AND(MOD(D259,1)&gt;=TIME(8,0,0),MOD(D259,1)&lt;TIME(21,0,0)),
TEXT(TIME(HOUR(MOD(D259,1)),0,0),"hh:mm")&amp;" as "&amp;TEXT(TIME(HOUR(MOD(D259,1))+1,0,0),"hh:mm"),
"Fora da faixa"))</f>
        <v>09:00 as 10:00</v>
      </c>
      <c r="F259" s="714" t="str">
        <f t="shared" ref="F259:F322" si="31">CHOOSE(WEEKDAY(C259,2),"Segunda","Terça","Quarta","Quinta","Sexta","Sábado","Domingo")</f>
        <v>Sexta</v>
      </c>
      <c r="G259" s="715">
        <f t="shared" ref="G259:G322" si="32">INT((DAY(C259)-1)/7)+1</f>
        <v>1</v>
      </c>
      <c r="H259" s="714" t="str">
        <f t="shared" ref="H259:H322" si="33">PROPER(TEXT(C259,"MMM/AA"))</f>
        <v>Jan/26</v>
      </c>
      <c r="I259" s="716">
        <f t="shared" ref="I259:I322" si="34">DAY(C259)</f>
        <v>2</v>
      </c>
      <c r="J259" s="716">
        <f>IF(Tabela13[[#This Row],[Data da Ordem]]&lt;&gt;"",1,"")</f>
        <v>1</v>
      </c>
    </row>
    <row r="260" spans="1:10">
      <c r="A260" s="709" t="s">
        <v>974</v>
      </c>
      <c r="B260" s="710">
        <v>57</v>
      </c>
      <c r="C260" s="711" t="str">
        <f t="shared" si="28"/>
        <v>02/01/2026</v>
      </c>
      <c r="D260" s="712" t="str">
        <f t="shared" si="29"/>
        <v>09:43</v>
      </c>
      <c r="E260" s="713" t="str">
        <f t="shared" si="30"/>
        <v>09:00 as 10:00</v>
      </c>
      <c r="F260" s="714" t="str">
        <f t="shared" si="31"/>
        <v>Sexta</v>
      </c>
      <c r="G260" s="715">
        <f t="shared" si="32"/>
        <v>1</v>
      </c>
      <c r="H260" s="714" t="str">
        <f t="shared" si="33"/>
        <v>Jan/26</v>
      </c>
      <c r="I260" s="716">
        <f t="shared" si="34"/>
        <v>2</v>
      </c>
      <c r="J260" s="716">
        <f>IF(Tabela13[[#This Row],[Data da Ordem]]&lt;&gt;"",1,"")</f>
        <v>1</v>
      </c>
    </row>
    <row r="261" spans="1:10">
      <c r="A261" s="709" t="s">
        <v>975</v>
      </c>
      <c r="B261" s="710">
        <v>58.5</v>
      </c>
      <c r="C261" s="711" t="str">
        <f t="shared" si="28"/>
        <v>02/01/2026</v>
      </c>
      <c r="D261" s="712" t="str">
        <f t="shared" si="29"/>
        <v>09:33</v>
      </c>
      <c r="E261" s="713" t="str">
        <f t="shared" si="30"/>
        <v>09:00 as 10:00</v>
      </c>
      <c r="F261" s="714" t="str">
        <f t="shared" si="31"/>
        <v>Sexta</v>
      </c>
      <c r="G261" s="715">
        <f t="shared" si="32"/>
        <v>1</v>
      </c>
      <c r="H261" s="714" t="str">
        <f t="shared" si="33"/>
        <v>Jan/26</v>
      </c>
      <c r="I261" s="716">
        <f t="shared" si="34"/>
        <v>2</v>
      </c>
      <c r="J261" s="716">
        <f>IF(Tabela13[[#This Row],[Data da Ordem]]&lt;&gt;"",1,"")</f>
        <v>1</v>
      </c>
    </row>
    <row r="262" spans="1:10">
      <c r="A262" s="709" t="s">
        <v>976</v>
      </c>
      <c r="B262" s="710">
        <v>40</v>
      </c>
      <c r="C262" s="711" t="str">
        <f t="shared" si="28"/>
        <v>02/01/2026</v>
      </c>
      <c r="D262" s="712" t="str">
        <f t="shared" si="29"/>
        <v>09:32</v>
      </c>
      <c r="E262" s="713" t="str">
        <f t="shared" si="30"/>
        <v>09:00 as 10:00</v>
      </c>
      <c r="F262" s="714" t="str">
        <f t="shared" si="31"/>
        <v>Sexta</v>
      </c>
      <c r="G262" s="715">
        <f t="shared" si="32"/>
        <v>1</v>
      </c>
      <c r="H262" s="714" t="str">
        <f t="shared" si="33"/>
        <v>Jan/26</v>
      </c>
      <c r="I262" s="716">
        <f t="shared" si="34"/>
        <v>2</v>
      </c>
      <c r="J262" s="716">
        <f>IF(Tabela13[[#This Row],[Data da Ordem]]&lt;&gt;"",1,"")</f>
        <v>1</v>
      </c>
    </row>
    <row r="263" spans="1:10">
      <c r="A263" s="709" t="s">
        <v>977</v>
      </c>
      <c r="B263" s="710">
        <v>40</v>
      </c>
      <c r="C263" s="711" t="str">
        <f t="shared" si="28"/>
        <v>02/01/2026</v>
      </c>
      <c r="D263" s="712" t="str">
        <f t="shared" si="29"/>
        <v>09:31</v>
      </c>
      <c r="E263" s="713" t="str">
        <f t="shared" si="30"/>
        <v>09:00 as 10:00</v>
      </c>
      <c r="F263" s="714" t="str">
        <f t="shared" si="31"/>
        <v>Sexta</v>
      </c>
      <c r="G263" s="715">
        <f t="shared" si="32"/>
        <v>1</v>
      </c>
      <c r="H263" s="714" t="str">
        <f t="shared" si="33"/>
        <v>Jan/26</v>
      </c>
      <c r="I263" s="716">
        <f t="shared" si="34"/>
        <v>2</v>
      </c>
      <c r="J263" s="716">
        <f>IF(Tabela13[[#This Row],[Data da Ordem]]&lt;&gt;"",1,"")</f>
        <v>1</v>
      </c>
    </row>
    <row r="264" spans="1:10">
      <c r="A264" s="709" t="s">
        <v>978</v>
      </c>
      <c r="B264" s="710">
        <v>119</v>
      </c>
      <c r="C264" s="711" t="str">
        <f t="shared" si="28"/>
        <v>02/01/2026</v>
      </c>
      <c r="D264" s="712" t="str">
        <f t="shared" si="29"/>
        <v>09:29</v>
      </c>
      <c r="E264" s="713" t="str">
        <f t="shared" si="30"/>
        <v>09:00 as 10:00</v>
      </c>
      <c r="F264" s="714" t="str">
        <f t="shared" si="31"/>
        <v>Sexta</v>
      </c>
      <c r="G264" s="715">
        <f t="shared" si="32"/>
        <v>1</v>
      </c>
      <c r="H264" s="714" t="str">
        <f t="shared" si="33"/>
        <v>Jan/26</v>
      </c>
      <c r="I264" s="716">
        <f t="shared" si="34"/>
        <v>2</v>
      </c>
      <c r="J264" s="716">
        <f>IF(Tabela13[[#This Row],[Data da Ordem]]&lt;&gt;"",1,"")</f>
        <v>1</v>
      </c>
    </row>
    <row r="265" spans="1:10">
      <c r="A265" s="709" t="s">
        <v>979</v>
      </c>
      <c r="B265" s="710">
        <v>53</v>
      </c>
      <c r="C265" s="711" t="str">
        <f t="shared" si="28"/>
        <v>02/01/2026</v>
      </c>
      <c r="D265" s="712" t="str">
        <f t="shared" si="29"/>
        <v>09:15</v>
      </c>
      <c r="E265" s="713" t="str">
        <f t="shared" si="30"/>
        <v>09:00 as 10:00</v>
      </c>
      <c r="F265" s="714" t="str">
        <f t="shared" si="31"/>
        <v>Sexta</v>
      </c>
      <c r="G265" s="715">
        <f t="shared" si="32"/>
        <v>1</v>
      </c>
      <c r="H265" s="714" t="str">
        <f t="shared" si="33"/>
        <v>Jan/26</v>
      </c>
      <c r="I265" s="716">
        <f t="shared" si="34"/>
        <v>2</v>
      </c>
      <c r="J265" s="716">
        <f>IF(Tabela13[[#This Row],[Data da Ordem]]&lt;&gt;"",1,"")</f>
        <v>1</v>
      </c>
    </row>
    <row r="266" spans="1:10">
      <c r="A266" s="709" t="s">
        <v>980</v>
      </c>
      <c r="B266" s="710">
        <v>9</v>
      </c>
      <c r="C266" s="711" t="str">
        <f t="shared" si="28"/>
        <v>04/01/2026</v>
      </c>
      <c r="D266" s="712" t="str">
        <f t="shared" si="29"/>
        <v>19:14</v>
      </c>
      <c r="E266" s="713" t="str">
        <f t="shared" si="30"/>
        <v>19:00 as 20:00</v>
      </c>
      <c r="F266" s="714" t="str">
        <f t="shared" si="31"/>
        <v>Domingo</v>
      </c>
      <c r="G266" s="715">
        <f t="shared" si="32"/>
        <v>1</v>
      </c>
      <c r="H266" s="714" t="str">
        <f t="shared" si="33"/>
        <v>Jan/26</v>
      </c>
      <c r="I266" s="716">
        <f t="shared" si="34"/>
        <v>4</v>
      </c>
      <c r="J266" s="716">
        <f>IF(Tabela13[[#This Row],[Data da Ordem]]&lt;&gt;"",1,"")</f>
        <v>1</v>
      </c>
    </row>
    <row r="267" spans="1:10">
      <c r="A267" s="709" t="s">
        <v>981</v>
      </c>
      <c r="B267" s="710">
        <v>17.55</v>
      </c>
      <c r="C267" s="711" t="str">
        <f t="shared" si="28"/>
        <v>04/01/2026</v>
      </c>
      <c r="D267" s="712" t="str">
        <f t="shared" si="29"/>
        <v>19:02</v>
      </c>
      <c r="E267" s="713" t="str">
        <f t="shared" si="30"/>
        <v>19:00 as 20:00</v>
      </c>
      <c r="F267" s="714" t="str">
        <f t="shared" si="31"/>
        <v>Domingo</v>
      </c>
      <c r="G267" s="715">
        <f t="shared" si="32"/>
        <v>1</v>
      </c>
      <c r="H267" s="714" t="str">
        <f t="shared" si="33"/>
        <v>Jan/26</v>
      </c>
      <c r="I267" s="716">
        <f t="shared" si="34"/>
        <v>4</v>
      </c>
      <c r="J267" s="716">
        <f>IF(Tabela13[[#This Row],[Data da Ordem]]&lt;&gt;"",1,"")</f>
        <v>1</v>
      </c>
    </row>
    <row r="268" spans="1:10">
      <c r="A268" s="709" t="s">
        <v>982</v>
      </c>
      <c r="B268" s="710">
        <v>12</v>
      </c>
      <c r="C268" s="711" t="str">
        <f t="shared" si="28"/>
        <v>04/01/2026</v>
      </c>
      <c r="D268" s="712" t="str">
        <f t="shared" si="29"/>
        <v>19:01</v>
      </c>
      <c r="E268" s="713" t="str">
        <f t="shared" si="30"/>
        <v>19:00 as 20:00</v>
      </c>
      <c r="F268" s="714" t="str">
        <f t="shared" si="31"/>
        <v>Domingo</v>
      </c>
      <c r="G268" s="715">
        <f t="shared" si="32"/>
        <v>1</v>
      </c>
      <c r="H268" s="714" t="str">
        <f t="shared" si="33"/>
        <v>Jan/26</v>
      </c>
      <c r="I268" s="716">
        <f t="shared" si="34"/>
        <v>4</v>
      </c>
      <c r="J268" s="716">
        <f>IF(Tabela13[[#This Row],[Data da Ordem]]&lt;&gt;"",1,"")</f>
        <v>1</v>
      </c>
    </row>
    <row r="269" spans="1:10">
      <c r="A269" s="709" t="s">
        <v>983</v>
      </c>
      <c r="B269" s="710">
        <v>15</v>
      </c>
      <c r="C269" s="711" t="str">
        <f t="shared" si="28"/>
        <v>04/01/2026</v>
      </c>
      <c r="D269" s="712" t="str">
        <f t="shared" si="29"/>
        <v>19:01</v>
      </c>
      <c r="E269" s="713" t="str">
        <f t="shared" si="30"/>
        <v>19:00 as 20:00</v>
      </c>
      <c r="F269" s="714" t="str">
        <f t="shared" si="31"/>
        <v>Domingo</v>
      </c>
      <c r="G269" s="715">
        <f t="shared" si="32"/>
        <v>1</v>
      </c>
      <c r="H269" s="714" t="str">
        <f t="shared" si="33"/>
        <v>Jan/26</v>
      </c>
      <c r="I269" s="716">
        <f t="shared" si="34"/>
        <v>4</v>
      </c>
      <c r="J269" s="716">
        <f>IF(Tabela13[[#This Row],[Data da Ordem]]&lt;&gt;"",1,"")</f>
        <v>1</v>
      </c>
    </row>
    <row r="270" spans="1:10">
      <c r="A270" s="709" t="s">
        <v>984</v>
      </c>
      <c r="B270" s="710">
        <v>18</v>
      </c>
      <c r="C270" s="711" t="str">
        <f t="shared" si="28"/>
        <v>04/01/2026</v>
      </c>
      <c r="D270" s="712" t="str">
        <f t="shared" si="29"/>
        <v>19:00</v>
      </c>
      <c r="E270" s="713" t="str">
        <f t="shared" si="30"/>
        <v>19:00 as 20:00</v>
      </c>
      <c r="F270" s="714" t="str">
        <f t="shared" si="31"/>
        <v>Domingo</v>
      </c>
      <c r="G270" s="715">
        <f t="shared" si="32"/>
        <v>1</v>
      </c>
      <c r="H270" s="714" t="str">
        <f t="shared" si="33"/>
        <v>Jan/26</v>
      </c>
      <c r="I270" s="716">
        <f t="shared" si="34"/>
        <v>4</v>
      </c>
      <c r="J270" s="716">
        <f>IF(Tabela13[[#This Row],[Data da Ordem]]&lt;&gt;"",1,"")</f>
        <v>1</v>
      </c>
    </row>
    <row r="271" spans="1:10">
      <c r="A271" s="709" t="s">
        <v>985</v>
      </c>
      <c r="B271" s="710">
        <v>33.5</v>
      </c>
      <c r="C271" s="711" t="str">
        <f t="shared" si="28"/>
        <v>04/01/2026</v>
      </c>
      <c r="D271" s="712" t="str">
        <f t="shared" si="29"/>
        <v>18:59</v>
      </c>
      <c r="E271" s="713" t="str">
        <f t="shared" si="30"/>
        <v>18:00 as 19:00</v>
      </c>
      <c r="F271" s="714" t="str">
        <f t="shared" si="31"/>
        <v>Domingo</v>
      </c>
      <c r="G271" s="715">
        <f t="shared" si="32"/>
        <v>1</v>
      </c>
      <c r="H271" s="714" t="str">
        <f t="shared" si="33"/>
        <v>Jan/26</v>
      </c>
      <c r="I271" s="716">
        <f t="shared" si="34"/>
        <v>4</v>
      </c>
      <c r="J271" s="716">
        <f>IF(Tabela13[[#This Row],[Data da Ordem]]&lt;&gt;"",1,"")</f>
        <v>1</v>
      </c>
    </row>
    <row r="272" spans="1:10">
      <c r="A272" s="709" t="s">
        <v>986</v>
      </c>
      <c r="B272" s="710">
        <v>54</v>
      </c>
      <c r="C272" s="711" t="str">
        <f t="shared" si="28"/>
        <v>04/01/2026</v>
      </c>
      <c r="D272" s="712" t="str">
        <f t="shared" si="29"/>
        <v>18:51</v>
      </c>
      <c r="E272" s="713" t="str">
        <f t="shared" si="30"/>
        <v>18:00 as 19:00</v>
      </c>
      <c r="F272" s="714" t="str">
        <f t="shared" si="31"/>
        <v>Domingo</v>
      </c>
      <c r="G272" s="715">
        <f t="shared" si="32"/>
        <v>1</v>
      </c>
      <c r="H272" s="714" t="str">
        <f t="shared" si="33"/>
        <v>Jan/26</v>
      </c>
      <c r="I272" s="716">
        <f t="shared" si="34"/>
        <v>4</v>
      </c>
      <c r="J272" s="716">
        <f>IF(Tabela13[[#This Row],[Data da Ordem]]&lt;&gt;"",1,"")</f>
        <v>1</v>
      </c>
    </row>
    <row r="273" spans="1:10">
      <c r="A273" s="709" t="s">
        <v>987</v>
      </c>
      <c r="B273" s="710">
        <v>27</v>
      </c>
      <c r="C273" s="711" t="str">
        <f t="shared" si="28"/>
        <v>04/01/2026</v>
      </c>
      <c r="D273" s="712" t="str">
        <f t="shared" si="29"/>
        <v>18:48</v>
      </c>
      <c r="E273" s="713" t="str">
        <f t="shared" si="30"/>
        <v>18:00 as 19:00</v>
      </c>
      <c r="F273" s="714" t="str">
        <f t="shared" si="31"/>
        <v>Domingo</v>
      </c>
      <c r="G273" s="715">
        <f t="shared" si="32"/>
        <v>1</v>
      </c>
      <c r="H273" s="714" t="str">
        <f t="shared" si="33"/>
        <v>Jan/26</v>
      </c>
      <c r="I273" s="716">
        <f t="shared" si="34"/>
        <v>4</v>
      </c>
      <c r="J273" s="716">
        <f>IF(Tabela13[[#This Row],[Data da Ordem]]&lt;&gt;"",1,"")</f>
        <v>1</v>
      </c>
    </row>
    <row r="274" spans="1:10">
      <c r="A274" s="709" t="s">
        <v>988</v>
      </c>
      <c r="B274" s="710">
        <v>17</v>
      </c>
      <c r="C274" s="711" t="str">
        <f t="shared" si="28"/>
        <v>04/01/2026</v>
      </c>
      <c r="D274" s="712" t="str">
        <f t="shared" si="29"/>
        <v>18:47</v>
      </c>
      <c r="E274" s="713" t="str">
        <f t="shared" si="30"/>
        <v>18:00 as 19:00</v>
      </c>
      <c r="F274" s="714" t="str">
        <f t="shared" si="31"/>
        <v>Domingo</v>
      </c>
      <c r="G274" s="715">
        <f t="shared" si="32"/>
        <v>1</v>
      </c>
      <c r="H274" s="714" t="str">
        <f t="shared" si="33"/>
        <v>Jan/26</v>
      </c>
      <c r="I274" s="716">
        <f t="shared" si="34"/>
        <v>4</v>
      </c>
      <c r="J274" s="716">
        <f>IF(Tabela13[[#This Row],[Data da Ordem]]&lt;&gt;"",1,"")</f>
        <v>1</v>
      </c>
    </row>
    <row r="275" spans="1:10">
      <c r="A275" s="709" t="s">
        <v>989</v>
      </c>
      <c r="B275" s="710">
        <v>17.55</v>
      </c>
      <c r="C275" s="711" t="str">
        <f t="shared" si="28"/>
        <v>04/01/2026</v>
      </c>
      <c r="D275" s="712" t="str">
        <f t="shared" si="29"/>
        <v>18:43</v>
      </c>
      <c r="E275" s="713" t="str">
        <f t="shared" si="30"/>
        <v>18:00 as 19:00</v>
      </c>
      <c r="F275" s="714" t="str">
        <f t="shared" si="31"/>
        <v>Domingo</v>
      </c>
      <c r="G275" s="715">
        <f t="shared" si="32"/>
        <v>1</v>
      </c>
      <c r="H275" s="714" t="str">
        <f t="shared" si="33"/>
        <v>Jan/26</v>
      </c>
      <c r="I275" s="716">
        <f t="shared" si="34"/>
        <v>4</v>
      </c>
      <c r="J275" s="716">
        <f>IF(Tabela13[[#This Row],[Data da Ordem]]&lt;&gt;"",1,"")</f>
        <v>1</v>
      </c>
    </row>
    <row r="276" spans="1:10">
      <c r="A276" s="709" t="s">
        <v>990</v>
      </c>
      <c r="B276" s="710">
        <v>23</v>
      </c>
      <c r="C276" s="711" t="str">
        <f t="shared" si="28"/>
        <v>04/01/2026</v>
      </c>
      <c r="D276" s="712" t="str">
        <f t="shared" si="29"/>
        <v>18:40</v>
      </c>
      <c r="E276" s="713" t="str">
        <f t="shared" si="30"/>
        <v>18:00 as 19:00</v>
      </c>
      <c r="F276" s="714" t="str">
        <f t="shared" si="31"/>
        <v>Domingo</v>
      </c>
      <c r="G276" s="715">
        <f t="shared" si="32"/>
        <v>1</v>
      </c>
      <c r="H276" s="714" t="str">
        <f t="shared" si="33"/>
        <v>Jan/26</v>
      </c>
      <c r="I276" s="716">
        <f t="shared" si="34"/>
        <v>4</v>
      </c>
      <c r="J276" s="716">
        <f>IF(Tabela13[[#This Row],[Data da Ordem]]&lt;&gt;"",1,"")</f>
        <v>1</v>
      </c>
    </row>
    <row r="277" spans="1:10">
      <c r="A277" s="709" t="s">
        <v>991</v>
      </c>
      <c r="B277" s="710">
        <v>40</v>
      </c>
      <c r="C277" s="711" t="str">
        <f t="shared" si="28"/>
        <v>04/01/2026</v>
      </c>
      <c r="D277" s="712" t="str">
        <f t="shared" si="29"/>
        <v>18:26</v>
      </c>
      <c r="E277" s="713" t="str">
        <f t="shared" si="30"/>
        <v>18:00 as 19:00</v>
      </c>
      <c r="F277" s="714" t="str">
        <f t="shared" si="31"/>
        <v>Domingo</v>
      </c>
      <c r="G277" s="715">
        <f t="shared" si="32"/>
        <v>1</v>
      </c>
      <c r="H277" s="714" t="str">
        <f t="shared" si="33"/>
        <v>Jan/26</v>
      </c>
      <c r="I277" s="716">
        <f t="shared" si="34"/>
        <v>4</v>
      </c>
      <c r="J277" s="716">
        <f>IF(Tabela13[[#This Row],[Data da Ordem]]&lt;&gt;"",1,"")</f>
        <v>1</v>
      </c>
    </row>
    <row r="278" spans="1:10">
      <c r="A278" s="709" t="s">
        <v>992</v>
      </c>
      <c r="B278" s="710">
        <v>20</v>
      </c>
      <c r="C278" s="711" t="str">
        <f t="shared" si="28"/>
        <v>04/01/2026</v>
      </c>
      <c r="D278" s="712" t="str">
        <f t="shared" si="29"/>
        <v>18:24</v>
      </c>
      <c r="E278" s="713" t="str">
        <f t="shared" si="30"/>
        <v>18:00 as 19:00</v>
      </c>
      <c r="F278" s="714" t="str">
        <f t="shared" si="31"/>
        <v>Domingo</v>
      </c>
      <c r="G278" s="715">
        <f t="shared" si="32"/>
        <v>1</v>
      </c>
      <c r="H278" s="714" t="str">
        <f t="shared" si="33"/>
        <v>Jan/26</v>
      </c>
      <c r="I278" s="716">
        <f t="shared" si="34"/>
        <v>4</v>
      </c>
      <c r="J278" s="716">
        <f>IF(Tabela13[[#This Row],[Data da Ordem]]&lt;&gt;"",1,"")</f>
        <v>1</v>
      </c>
    </row>
    <row r="279" spans="1:10">
      <c r="A279" s="709" t="s">
        <v>993</v>
      </c>
      <c r="B279" s="710">
        <v>19</v>
      </c>
      <c r="C279" s="711" t="str">
        <f t="shared" si="28"/>
        <v>04/01/2026</v>
      </c>
      <c r="D279" s="712" t="str">
        <f t="shared" si="29"/>
        <v>18:24</v>
      </c>
      <c r="E279" s="713" t="str">
        <f t="shared" si="30"/>
        <v>18:00 as 19:00</v>
      </c>
      <c r="F279" s="714" t="str">
        <f t="shared" si="31"/>
        <v>Domingo</v>
      </c>
      <c r="G279" s="715">
        <f t="shared" si="32"/>
        <v>1</v>
      </c>
      <c r="H279" s="714" t="str">
        <f t="shared" si="33"/>
        <v>Jan/26</v>
      </c>
      <c r="I279" s="716">
        <f t="shared" si="34"/>
        <v>4</v>
      </c>
      <c r="J279" s="716">
        <f>IF(Tabela13[[#This Row],[Data da Ordem]]&lt;&gt;"",1,"")</f>
        <v>1</v>
      </c>
    </row>
    <row r="280" spans="1:10">
      <c r="A280" s="709" t="s">
        <v>994</v>
      </c>
      <c r="B280" s="710">
        <v>12</v>
      </c>
      <c r="C280" s="711" t="str">
        <f t="shared" si="28"/>
        <v>04/01/2026</v>
      </c>
      <c r="D280" s="712" t="str">
        <f t="shared" si="29"/>
        <v>18:22</v>
      </c>
      <c r="E280" s="713" t="str">
        <f t="shared" si="30"/>
        <v>18:00 as 19:00</v>
      </c>
      <c r="F280" s="714" t="str">
        <f t="shared" si="31"/>
        <v>Domingo</v>
      </c>
      <c r="G280" s="715">
        <f t="shared" si="32"/>
        <v>1</v>
      </c>
      <c r="H280" s="714" t="str">
        <f t="shared" si="33"/>
        <v>Jan/26</v>
      </c>
      <c r="I280" s="716">
        <f t="shared" si="34"/>
        <v>4</v>
      </c>
      <c r="J280" s="716">
        <f>IF(Tabela13[[#This Row],[Data da Ordem]]&lt;&gt;"",1,"")</f>
        <v>1</v>
      </c>
    </row>
    <row r="281" spans="1:10">
      <c r="A281" s="709" t="s">
        <v>995</v>
      </c>
      <c r="B281" s="710">
        <v>51.5</v>
      </c>
      <c r="C281" s="711" t="str">
        <f t="shared" si="28"/>
        <v>04/01/2026</v>
      </c>
      <c r="D281" s="712" t="str">
        <f t="shared" si="29"/>
        <v>18:21</v>
      </c>
      <c r="E281" s="713" t="str">
        <f t="shared" si="30"/>
        <v>18:00 as 19:00</v>
      </c>
      <c r="F281" s="714" t="str">
        <f t="shared" si="31"/>
        <v>Domingo</v>
      </c>
      <c r="G281" s="715">
        <f t="shared" si="32"/>
        <v>1</v>
      </c>
      <c r="H281" s="714" t="str">
        <f t="shared" si="33"/>
        <v>Jan/26</v>
      </c>
      <c r="I281" s="716">
        <f t="shared" si="34"/>
        <v>4</v>
      </c>
      <c r="J281" s="716">
        <f>IF(Tabela13[[#This Row],[Data da Ordem]]&lt;&gt;"",1,"")</f>
        <v>1</v>
      </c>
    </row>
    <row r="282" spans="1:10">
      <c r="A282" s="709" t="s">
        <v>996</v>
      </c>
      <c r="B282" s="710">
        <v>20</v>
      </c>
      <c r="C282" s="711" t="str">
        <f t="shared" si="28"/>
        <v>04/01/2026</v>
      </c>
      <c r="D282" s="712" t="str">
        <f t="shared" si="29"/>
        <v>18:20</v>
      </c>
      <c r="E282" s="713" t="str">
        <f t="shared" si="30"/>
        <v>18:00 as 19:00</v>
      </c>
      <c r="F282" s="714" t="str">
        <f t="shared" si="31"/>
        <v>Domingo</v>
      </c>
      <c r="G282" s="715">
        <f t="shared" si="32"/>
        <v>1</v>
      </c>
      <c r="H282" s="714" t="str">
        <f t="shared" si="33"/>
        <v>Jan/26</v>
      </c>
      <c r="I282" s="716">
        <f t="shared" si="34"/>
        <v>4</v>
      </c>
      <c r="J282" s="716">
        <f>IF(Tabela13[[#This Row],[Data da Ordem]]&lt;&gt;"",1,"")</f>
        <v>1</v>
      </c>
    </row>
    <row r="283" spans="1:10">
      <c r="A283" s="709" t="s">
        <v>997</v>
      </c>
      <c r="B283" s="710">
        <v>84.5</v>
      </c>
      <c r="C283" s="711" t="str">
        <f t="shared" si="28"/>
        <v>04/01/2026</v>
      </c>
      <c r="D283" s="712" t="str">
        <f t="shared" si="29"/>
        <v>18:18</v>
      </c>
      <c r="E283" s="713" t="str">
        <f t="shared" si="30"/>
        <v>18:00 as 19:00</v>
      </c>
      <c r="F283" s="714" t="str">
        <f t="shared" si="31"/>
        <v>Domingo</v>
      </c>
      <c r="G283" s="715">
        <f t="shared" si="32"/>
        <v>1</v>
      </c>
      <c r="H283" s="714" t="str">
        <f t="shared" si="33"/>
        <v>Jan/26</v>
      </c>
      <c r="I283" s="716">
        <f t="shared" si="34"/>
        <v>4</v>
      </c>
      <c r="J283" s="716">
        <f>IF(Tabela13[[#This Row],[Data da Ordem]]&lt;&gt;"",1,"")</f>
        <v>1</v>
      </c>
    </row>
    <row r="284" spans="1:10">
      <c r="A284" s="709" t="s">
        <v>998</v>
      </c>
      <c r="B284" s="710">
        <v>23</v>
      </c>
      <c r="C284" s="711" t="str">
        <f t="shared" si="28"/>
        <v>04/01/2026</v>
      </c>
      <c r="D284" s="712" t="str">
        <f t="shared" si="29"/>
        <v>18:17</v>
      </c>
      <c r="E284" s="713" t="str">
        <f t="shared" si="30"/>
        <v>18:00 as 19:00</v>
      </c>
      <c r="F284" s="714" t="str">
        <f t="shared" si="31"/>
        <v>Domingo</v>
      </c>
      <c r="G284" s="715">
        <f t="shared" si="32"/>
        <v>1</v>
      </c>
      <c r="H284" s="714" t="str">
        <f t="shared" si="33"/>
        <v>Jan/26</v>
      </c>
      <c r="I284" s="716">
        <f t="shared" si="34"/>
        <v>4</v>
      </c>
      <c r="J284" s="716">
        <f>IF(Tabela13[[#This Row],[Data da Ordem]]&lt;&gt;"",1,"")</f>
        <v>1</v>
      </c>
    </row>
    <row r="285" spans="1:10">
      <c r="A285" s="709" t="s">
        <v>999</v>
      </c>
      <c r="B285" s="710">
        <v>33</v>
      </c>
      <c r="C285" s="711" t="str">
        <f t="shared" si="28"/>
        <v>04/01/2026</v>
      </c>
      <c r="D285" s="712" t="str">
        <f t="shared" si="29"/>
        <v>18:15</v>
      </c>
      <c r="E285" s="713" t="str">
        <f t="shared" si="30"/>
        <v>18:00 as 19:00</v>
      </c>
      <c r="F285" s="714" t="str">
        <f t="shared" si="31"/>
        <v>Domingo</v>
      </c>
      <c r="G285" s="715">
        <f t="shared" si="32"/>
        <v>1</v>
      </c>
      <c r="H285" s="714" t="str">
        <f t="shared" si="33"/>
        <v>Jan/26</v>
      </c>
      <c r="I285" s="716">
        <f t="shared" si="34"/>
        <v>4</v>
      </c>
      <c r="J285" s="716">
        <f>IF(Tabela13[[#This Row],[Data da Ordem]]&lt;&gt;"",1,"")</f>
        <v>1</v>
      </c>
    </row>
    <row r="286" spans="1:10">
      <c r="A286" s="709" t="s">
        <v>1000</v>
      </c>
      <c r="B286" s="710">
        <v>27</v>
      </c>
      <c r="C286" s="711" t="str">
        <f t="shared" si="28"/>
        <v>04/01/2026</v>
      </c>
      <c r="D286" s="712" t="str">
        <f t="shared" si="29"/>
        <v>18:13</v>
      </c>
      <c r="E286" s="713" t="str">
        <f t="shared" si="30"/>
        <v>18:00 as 19:00</v>
      </c>
      <c r="F286" s="714" t="str">
        <f t="shared" si="31"/>
        <v>Domingo</v>
      </c>
      <c r="G286" s="715">
        <f t="shared" si="32"/>
        <v>1</v>
      </c>
      <c r="H286" s="714" t="str">
        <f t="shared" si="33"/>
        <v>Jan/26</v>
      </c>
      <c r="I286" s="716">
        <f t="shared" si="34"/>
        <v>4</v>
      </c>
      <c r="J286" s="716">
        <f>IF(Tabela13[[#This Row],[Data da Ordem]]&lt;&gt;"",1,"")</f>
        <v>1</v>
      </c>
    </row>
    <row r="287" spans="1:10">
      <c r="A287" s="709" t="s">
        <v>1001</v>
      </c>
      <c r="B287" s="710">
        <v>23</v>
      </c>
      <c r="C287" s="711" t="str">
        <f t="shared" si="28"/>
        <v>04/01/2026</v>
      </c>
      <c r="D287" s="712" t="str">
        <f t="shared" si="29"/>
        <v>18:08</v>
      </c>
      <c r="E287" s="713" t="str">
        <f t="shared" si="30"/>
        <v>18:00 as 19:00</v>
      </c>
      <c r="F287" s="714" t="str">
        <f t="shared" si="31"/>
        <v>Domingo</v>
      </c>
      <c r="G287" s="715">
        <f t="shared" si="32"/>
        <v>1</v>
      </c>
      <c r="H287" s="714" t="str">
        <f t="shared" si="33"/>
        <v>Jan/26</v>
      </c>
      <c r="I287" s="716">
        <f t="shared" si="34"/>
        <v>4</v>
      </c>
      <c r="J287" s="716">
        <f>IF(Tabela13[[#This Row],[Data da Ordem]]&lt;&gt;"",1,"")</f>
        <v>1</v>
      </c>
    </row>
    <row r="288" spans="1:10">
      <c r="A288" s="709" t="s">
        <v>1002</v>
      </c>
      <c r="B288" s="710">
        <v>30</v>
      </c>
      <c r="C288" s="711" t="str">
        <f t="shared" si="28"/>
        <v>04/01/2026</v>
      </c>
      <c r="D288" s="712" t="str">
        <f t="shared" si="29"/>
        <v>17:58</v>
      </c>
      <c r="E288" s="713" t="str">
        <f t="shared" si="30"/>
        <v>17:00 as 18:00</v>
      </c>
      <c r="F288" s="714" t="str">
        <f t="shared" si="31"/>
        <v>Domingo</v>
      </c>
      <c r="G288" s="715">
        <f t="shared" si="32"/>
        <v>1</v>
      </c>
      <c r="H288" s="714" t="str">
        <f t="shared" si="33"/>
        <v>Jan/26</v>
      </c>
      <c r="I288" s="716">
        <f t="shared" si="34"/>
        <v>4</v>
      </c>
      <c r="J288" s="716">
        <f>IF(Tabela13[[#This Row],[Data da Ordem]]&lt;&gt;"",1,"")</f>
        <v>1</v>
      </c>
    </row>
    <row r="289" spans="1:10">
      <c r="A289" s="709" t="s">
        <v>1003</v>
      </c>
      <c r="B289" s="710">
        <v>20</v>
      </c>
      <c r="C289" s="711" t="str">
        <f t="shared" si="28"/>
        <v>04/01/2026</v>
      </c>
      <c r="D289" s="712" t="str">
        <f t="shared" si="29"/>
        <v>17:53</v>
      </c>
      <c r="E289" s="713" t="str">
        <f t="shared" si="30"/>
        <v>17:00 as 18:00</v>
      </c>
      <c r="F289" s="714" t="str">
        <f t="shared" si="31"/>
        <v>Domingo</v>
      </c>
      <c r="G289" s="715">
        <f t="shared" si="32"/>
        <v>1</v>
      </c>
      <c r="H289" s="714" t="str">
        <f t="shared" si="33"/>
        <v>Jan/26</v>
      </c>
      <c r="I289" s="716">
        <f t="shared" si="34"/>
        <v>4</v>
      </c>
      <c r="J289" s="716">
        <f>IF(Tabela13[[#This Row],[Data da Ordem]]&lt;&gt;"",1,"")</f>
        <v>1</v>
      </c>
    </row>
    <row r="290" spans="1:10">
      <c r="A290" s="709" t="s">
        <v>1004</v>
      </c>
      <c r="B290" s="710">
        <v>30</v>
      </c>
      <c r="C290" s="711" t="str">
        <f t="shared" si="28"/>
        <v>04/01/2026</v>
      </c>
      <c r="D290" s="712" t="str">
        <f t="shared" si="29"/>
        <v>17:52</v>
      </c>
      <c r="E290" s="713" t="str">
        <f t="shared" si="30"/>
        <v>17:00 as 18:00</v>
      </c>
      <c r="F290" s="714" t="str">
        <f t="shared" si="31"/>
        <v>Domingo</v>
      </c>
      <c r="G290" s="715">
        <f t="shared" si="32"/>
        <v>1</v>
      </c>
      <c r="H290" s="714" t="str">
        <f t="shared" si="33"/>
        <v>Jan/26</v>
      </c>
      <c r="I290" s="716">
        <f t="shared" si="34"/>
        <v>4</v>
      </c>
      <c r="J290" s="716">
        <f>IF(Tabela13[[#This Row],[Data da Ordem]]&lt;&gt;"",1,"")</f>
        <v>1</v>
      </c>
    </row>
    <row r="291" spans="1:10">
      <c r="A291" s="709" t="s">
        <v>1005</v>
      </c>
      <c r="B291" s="710">
        <v>10</v>
      </c>
      <c r="C291" s="711" t="str">
        <f t="shared" si="28"/>
        <v>04/01/2026</v>
      </c>
      <c r="D291" s="712" t="str">
        <f t="shared" si="29"/>
        <v>17:48</v>
      </c>
      <c r="E291" s="713" t="str">
        <f t="shared" si="30"/>
        <v>17:00 as 18:00</v>
      </c>
      <c r="F291" s="714" t="str">
        <f t="shared" si="31"/>
        <v>Domingo</v>
      </c>
      <c r="G291" s="715">
        <f t="shared" si="32"/>
        <v>1</v>
      </c>
      <c r="H291" s="714" t="str">
        <f t="shared" si="33"/>
        <v>Jan/26</v>
      </c>
      <c r="I291" s="716">
        <f t="shared" si="34"/>
        <v>4</v>
      </c>
      <c r="J291" s="716">
        <f>IF(Tabela13[[#This Row],[Data da Ordem]]&lt;&gt;"",1,"")</f>
        <v>1</v>
      </c>
    </row>
    <row r="292" spans="1:10">
      <c r="A292" s="709" t="s">
        <v>1006</v>
      </c>
      <c r="B292" s="710">
        <v>10</v>
      </c>
      <c r="C292" s="711" t="str">
        <f t="shared" si="28"/>
        <v>04/01/2026</v>
      </c>
      <c r="D292" s="712" t="str">
        <f t="shared" si="29"/>
        <v>17:39</v>
      </c>
      <c r="E292" s="713" t="str">
        <f t="shared" si="30"/>
        <v>17:00 as 18:00</v>
      </c>
      <c r="F292" s="714" t="str">
        <f t="shared" si="31"/>
        <v>Domingo</v>
      </c>
      <c r="G292" s="715">
        <f t="shared" si="32"/>
        <v>1</v>
      </c>
      <c r="H292" s="714" t="str">
        <f t="shared" si="33"/>
        <v>Jan/26</v>
      </c>
      <c r="I292" s="716">
        <f t="shared" si="34"/>
        <v>4</v>
      </c>
      <c r="J292" s="716">
        <f>IF(Tabela13[[#This Row],[Data da Ordem]]&lt;&gt;"",1,"")</f>
        <v>1</v>
      </c>
    </row>
    <row r="293" spans="1:10">
      <c r="A293" s="709" t="s">
        <v>1007</v>
      </c>
      <c r="B293" s="710">
        <v>66</v>
      </c>
      <c r="C293" s="711" t="str">
        <f t="shared" si="28"/>
        <v>04/01/2026</v>
      </c>
      <c r="D293" s="712" t="str">
        <f t="shared" si="29"/>
        <v>17:31</v>
      </c>
      <c r="E293" s="713" t="str">
        <f t="shared" si="30"/>
        <v>17:00 as 18:00</v>
      </c>
      <c r="F293" s="714" t="str">
        <f t="shared" si="31"/>
        <v>Domingo</v>
      </c>
      <c r="G293" s="715">
        <f t="shared" si="32"/>
        <v>1</v>
      </c>
      <c r="H293" s="714" t="str">
        <f t="shared" si="33"/>
        <v>Jan/26</v>
      </c>
      <c r="I293" s="716">
        <f t="shared" si="34"/>
        <v>4</v>
      </c>
      <c r="J293" s="716">
        <f>IF(Tabela13[[#This Row],[Data da Ordem]]&lt;&gt;"",1,"")</f>
        <v>1</v>
      </c>
    </row>
    <row r="294" spans="1:10">
      <c r="A294" s="709" t="s">
        <v>1008</v>
      </c>
      <c r="B294" s="710">
        <v>17</v>
      </c>
      <c r="C294" s="711" t="str">
        <f t="shared" si="28"/>
        <v>04/01/2026</v>
      </c>
      <c r="D294" s="712" t="str">
        <f t="shared" si="29"/>
        <v>17:26</v>
      </c>
      <c r="E294" s="713" t="str">
        <f t="shared" si="30"/>
        <v>17:00 as 18:00</v>
      </c>
      <c r="F294" s="714" t="str">
        <f t="shared" si="31"/>
        <v>Domingo</v>
      </c>
      <c r="G294" s="715">
        <f t="shared" si="32"/>
        <v>1</v>
      </c>
      <c r="H294" s="714" t="str">
        <f t="shared" si="33"/>
        <v>Jan/26</v>
      </c>
      <c r="I294" s="716">
        <f t="shared" si="34"/>
        <v>4</v>
      </c>
      <c r="J294" s="716">
        <f>IF(Tabela13[[#This Row],[Data da Ordem]]&lt;&gt;"",1,"")</f>
        <v>1</v>
      </c>
    </row>
    <row r="295" spans="1:10">
      <c r="A295" s="709" t="s">
        <v>1009</v>
      </c>
      <c r="B295" s="710">
        <v>20</v>
      </c>
      <c r="C295" s="711" t="str">
        <f t="shared" si="28"/>
        <v>04/01/2026</v>
      </c>
      <c r="D295" s="712" t="str">
        <f t="shared" si="29"/>
        <v>17:24</v>
      </c>
      <c r="E295" s="713" t="str">
        <f t="shared" si="30"/>
        <v>17:00 as 18:00</v>
      </c>
      <c r="F295" s="714" t="str">
        <f t="shared" si="31"/>
        <v>Domingo</v>
      </c>
      <c r="G295" s="715">
        <f t="shared" si="32"/>
        <v>1</v>
      </c>
      <c r="H295" s="714" t="str">
        <f t="shared" si="33"/>
        <v>Jan/26</v>
      </c>
      <c r="I295" s="716">
        <f t="shared" si="34"/>
        <v>4</v>
      </c>
      <c r="J295" s="716">
        <f>IF(Tabela13[[#This Row],[Data da Ordem]]&lt;&gt;"",1,"")</f>
        <v>1</v>
      </c>
    </row>
    <row r="296" spans="1:10">
      <c r="A296" s="709" t="s">
        <v>1010</v>
      </c>
      <c r="B296" s="710">
        <v>20</v>
      </c>
      <c r="C296" s="711" t="str">
        <f t="shared" si="28"/>
        <v>04/01/2026</v>
      </c>
      <c r="D296" s="712" t="str">
        <f t="shared" si="29"/>
        <v>17:24</v>
      </c>
      <c r="E296" s="713" t="str">
        <f t="shared" si="30"/>
        <v>17:00 as 18:00</v>
      </c>
      <c r="F296" s="714" t="str">
        <f t="shared" si="31"/>
        <v>Domingo</v>
      </c>
      <c r="G296" s="715">
        <f t="shared" si="32"/>
        <v>1</v>
      </c>
      <c r="H296" s="714" t="str">
        <f t="shared" si="33"/>
        <v>Jan/26</v>
      </c>
      <c r="I296" s="716">
        <f t="shared" si="34"/>
        <v>4</v>
      </c>
      <c r="J296" s="716">
        <f>IF(Tabela13[[#This Row],[Data da Ordem]]&lt;&gt;"",1,"")</f>
        <v>1</v>
      </c>
    </row>
    <row r="297" spans="1:10">
      <c r="A297" s="709" t="s">
        <v>1011</v>
      </c>
      <c r="B297" s="710">
        <v>23</v>
      </c>
      <c r="C297" s="711" t="str">
        <f t="shared" si="28"/>
        <v>04/01/2026</v>
      </c>
      <c r="D297" s="712" t="str">
        <f t="shared" si="29"/>
        <v>17:23</v>
      </c>
      <c r="E297" s="713" t="str">
        <f t="shared" si="30"/>
        <v>17:00 as 18:00</v>
      </c>
      <c r="F297" s="714" t="str">
        <f t="shared" si="31"/>
        <v>Domingo</v>
      </c>
      <c r="G297" s="715">
        <f t="shared" si="32"/>
        <v>1</v>
      </c>
      <c r="H297" s="714" t="str">
        <f t="shared" si="33"/>
        <v>Jan/26</v>
      </c>
      <c r="I297" s="716">
        <f t="shared" si="34"/>
        <v>4</v>
      </c>
      <c r="J297" s="716">
        <f>IF(Tabela13[[#This Row],[Data da Ordem]]&lt;&gt;"",1,"")</f>
        <v>1</v>
      </c>
    </row>
    <row r="298" spans="1:10">
      <c r="A298" s="709" t="s">
        <v>1012</v>
      </c>
      <c r="B298" s="710">
        <v>60</v>
      </c>
      <c r="C298" s="711" t="str">
        <f t="shared" si="28"/>
        <v>04/01/2026</v>
      </c>
      <c r="D298" s="712" t="str">
        <f t="shared" si="29"/>
        <v>17:21</v>
      </c>
      <c r="E298" s="713" t="str">
        <f t="shared" si="30"/>
        <v>17:00 as 18:00</v>
      </c>
      <c r="F298" s="714" t="str">
        <f t="shared" si="31"/>
        <v>Domingo</v>
      </c>
      <c r="G298" s="715">
        <f t="shared" si="32"/>
        <v>1</v>
      </c>
      <c r="H298" s="714" t="str">
        <f t="shared" si="33"/>
        <v>Jan/26</v>
      </c>
      <c r="I298" s="716">
        <f t="shared" si="34"/>
        <v>4</v>
      </c>
      <c r="J298" s="716">
        <f>IF(Tabela13[[#This Row],[Data da Ordem]]&lt;&gt;"",1,"")</f>
        <v>1</v>
      </c>
    </row>
    <row r="299" spans="1:10">
      <c r="A299" s="709" t="s">
        <v>1013</v>
      </c>
      <c r="B299" s="710">
        <v>20</v>
      </c>
      <c r="C299" s="711" t="str">
        <f t="shared" si="28"/>
        <v>04/01/2026</v>
      </c>
      <c r="D299" s="712" t="str">
        <f t="shared" si="29"/>
        <v>17:14</v>
      </c>
      <c r="E299" s="713" t="str">
        <f t="shared" si="30"/>
        <v>17:00 as 18:00</v>
      </c>
      <c r="F299" s="714" t="str">
        <f t="shared" si="31"/>
        <v>Domingo</v>
      </c>
      <c r="G299" s="715">
        <f t="shared" si="32"/>
        <v>1</v>
      </c>
      <c r="H299" s="714" t="str">
        <f t="shared" si="33"/>
        <v>Jan/26</v>
      </c>
      <c r="I299" s="716">
        <f t="shared" si="34"/>
        <v>4</v>
      </c>
      <c r="J299" s="716">
        <f>IF(Tabela13[[#This Row],[Data da Ordem]]&lt;&gt;"",1,"")</f>
        <v>1</v>
      </c>
    </row>
    <row r="300" spans="1:10">
      <c r="A300" s="709" t="s">
        <v>1014</v>
      </c>
      <c r="B300" s="710">
        <v>36</v>
      </c>
      <c r="C300" s="711" t="str">
        <f t="shared" si="28"/>
        <v>04/01/2026</v>
      </c>
      <c r="D300" s="712" t="str">
        <f t="shared" si="29"/>
        <v>17:11</v>
      </c>
      <c r="E300" s="713" t="str">
        <f t="shared" si="30"/>
        <v>17:00 as 18:00</v>
      </c>
      <c r="F300" s="714" t="str">
        <f t="shared" si="31"/>
        <v>Domingo</v>
      </c>
      <c r="G300" s="715">
        <f t="shared" si="32"/>
        <v>1</v>
      </c>
      <c r="H300" s="714" t="str">
        <f t="shared" si="33"/>
        <v>Jan/26</v>
      </c>
      <c r="I300" s="716">
        <f t="shared" si="34"/>
        <v>4</v>
      </c>
      <c r="J300" s="716">
        <f>IF(Tabela13[[#This Row],[Data da Ordem]]&lt;&gt;"",1,"")</f>
        <v>1</v>
      </c>
    </row>
    <row r="301" spans="1:10">
      <c r="A301" s="709" t="s">
        <v>1015</v>
      </c>
      <c r="B301" s="710">
        <v>31</v>
      </c>
      <c r="C301" s="711" t="str">
        <f t="shared" si="28"/>
        <v>04/01/2026</v>
      </c>
      <c r="D301" s="712" t="str">
        <f t="shared" si="29"/>
        <v>16:56</v>
      </c>
      <c r="E301" s="713" t="str">
        <f t="shared" si="30"/>
        <v>16:00 as 17:00</v>
      </c>
      <c r="F301" s="714" t="str">
        <f t="shared" si="31"/>
        <v>Domingo</v>
      </c>
      <c r="G301" s="715">
        <f t="shared" si="32"/>
        <v>1</v>
      </c>
      <c r="H301" s="714" t="str">
        <f t="shared" si="33"/>
        <v>Jan/26</v>
      </c>
      <c r="I301" s="716">
        <f t="shared" si="34"/>
        <v>4</v>
      </c>
      <c r="J301" s="716">
        <f>IF(Tabela13[[#This Row],[Data da Ordem]]&lt;&gt;"",1,"")</f>
        <v>1</v>
      </c>
    </row>
    <row r="302" spans="1:10">
      <c r="A302" s="709" t="s">
        <v>1016</v>
      </c>
      <c r="B302" s="710">
        <v>30</v>
      </c>
      <c r="C302" s="711" t="str">
        <f t="shared" si="28"/>
        <v>04/01/2026</v>
      </c>
      <c r="D302" s="712" t="str">
        <f t="shared" si="29"/>
        <v>16:55</v>
      </c>
      <c r="E302" s="713" t="str">
        <f t="shared" si="30"/>
        <v>16:00 as 17:00</v>
      </c>
      <c r="F302" s="714" t="str">
        <f t="shared" si="31"/>
        <v>Domingo</v>
      </c>
      <c r="G302" s="715">
        <f t="shared" si="32"/>
        <v>1</v>
      </c>
      <c r="H302" s="714" t="str">
        <f t="shared" si="33"/>
        <v>Jan/26</v>
      </c>
      <c r="I302" s="716">
        <f t="shared" si="34"/>
        <v>4</v>
      </c>
      <c r="J302" s="716">
        <f>IF(Tabela13[[#This Row],[Data da Ordem]]&lt;&gt;"",1,"")</f>
        <v>1</v>
      </c>
    </row>
    <row r="303" spans="1:10">
      <c r="A303" s="709" t="s">
        <v>1017</v>
      </c>
      <c r="B303" s="710">
        <v>35</v>
      </c>
      <c r="C303" s="711" t="str">
        <f t="shared" si="28"/>
        <v>04/01/2026</v>
      </c>
      <c r="D303" s="712" t="str">
        <f t="shared" si="29"/>
        <v>16:49</v>
      </c>
      <c r="E303" s="713" t="str">
        <f t="shared" si="30"/>
        <v>16:00 as 17:00</v>
      </c>
      <c r="F303" s="714" t="str">
        <f t="shared" si="31"/>
        <v>Domingo</v>
      </c>
      <c r="G303" s="715">
        <f t="shared" si="32"/>
        <v>1</v>
      </c>
      <c r="H303" s="714" t="str">
        <f t="shared" si="33"/>
        <v>Jan/26</v>
      </c>
      <c r="I303" s="716">
        <f t="shared" si="34"/>
        <v>4</v>
      </c>
      <c r="J303" s="716">
        <f>IF(Tabela13[[#This Row],[Data da Ordem]]&lt;&gt;"",1,"")</f>
        <v>1</v>
      </c>
    </row>
    <row r="304" spans="1:10">
      <c r="A304" s="709" t="s">
        <v>1018</v>
      </c>
      <c r="B304" s="710">
        <v>60.5</v>
      </c>
      <c r="C304" s="711" t="str">
        <f t="shared" si="28"/>
        <v>04/01/2026</v>
      </c>
      <c r="D304" s="712" t="str">
        <f t="shared" si="29"/>
        <v>16:46</v>
      </c>
      <c r="E304" s="713" t="str">
        <f t="shared" si="30"/>
        <v>16:00 as 17:00</v>
      </c>
      <c r="F304" s="714" t="str">
        <f t="shared" si="31"/>
        <v>Domingo</v>
      </c>
      <c r="G304" s="715">
        <f t="shared" si="32"/>
        <v>1</v>
      </c>
      <c r="H304" s="714" t="str">
        <f t="shared" si="33"/>
        <v>Jan/26</v>
      </c>
      <c r="I304" s="716">
        <f t="shared" si="34"/>
        <v>4</v>
      </c>
      <c r="J304" s="716">
        <f>IF(Tabela13[[#This Row],[Data da Ordem]]&lt;&gt;"",1,"")</f>
        <v>1</v>
      </c>
    </row>
    <row r="305" spans="1:10">
      <c r="A305" s="709" t="s">
        <v>1019</v>
      </c>
      <c r="B305" s="710">
        <v>57</v>
      </c>
      <c r="C305" s="711" t="str">
        <f t="shared" si="28"/>
        <v>04/01/2026</v>
      </c>
      <c r="D305" s="712" t="str">
        <f t="shared" si="29"/>
        <v>16:43</v>
      </c>
      <c r="E305" s="713" t="str">
        <f t="shared" si="30"/>
        <v>16:00 as 17:00</v>
      </c>
      <c r="F305" s="714" t="str">
        <f t="shared" si="31"/>
        <v>Domingo</v>
      </c>
      <c r="G305" s="715">
        <f t="shared" si="32"/>
        <v>1</v>
      </c>
      <c r="H305" s="714" t="str">
        <f t="shared" si="33"/>
        <v>Jan/26</v>
      </c>
      <c r="I305" s="716">
        <f t="shared" si="34"/>
        <v>4</v>
      </c>
      <c r="J305" s="716">
        <f>IF(Tabela13[[#This Row],[Data da Ordem]]&lt;&gt;"",1,"")</f>
        <v>1</v>
      </c>
    </row>
    <row r="306" spans="1:10">
      <c r="A306" s="709" t="s">
        <v>1020</v>
      </c>
      <c r="B306" s="710">
        <v>176.9</v>
      </c>
      <c r="C306" s="711" t="str">
        <f t="shared" si="28"/>
        <v>04/01/2026</v>
      </c>
      <c r="D306" s="712" t="str">
        <f t="shared" si="29"/>
        <v>16:33</v>
      </c>
      <c r="E306" s="713" t="str">
        <f t="shared" si="30"/>
        <v>16:00 as 17:00</v>
      </c>
      <c r="F306" s="714" t="str">
        <f t="shared" si="31"/>
        <v>Domingo</v>
      </c>
      <c r="G306" s="715">
        <f t="shared" si="32"/>
        <v>1</v>
      </c>
      <c r="H306" s="714" t="str">
        <f t="shared" si="33"/>
        <v>Jan/26</v>
      </c>
      <c r="I306" s="716">
        <f t="shared" si="34"/>
        <v>4</v>
      </c>
      <c r="J306" s="716">
        <f>IF(Tabela13[[#This Row],[Data da Ordem]]&lt;&gt;"",1,"")</f>
        <v>1</v>
      </c>
    </row>
    <row r="307" spans="1:10">
      <c r="A307" s="709" t="s">
        <v>1021</v>
      </c>
      <c r="B307" s="710">
        <v>45.6</v>
      </c>
      <c r="C307" s="711" t="str">
        <f t="shared" si="28"/>
        <v>04/01/2026</v>
      </c>
      <c r="D307" s="712" t="str">
        <f t="shared" si="29"/>
        <v>16:33</v>
      </c>
      <c r="E307" s="713" t="str">
        <f t="shared" si="30"/>
        <v>16:00 as 17:00</v>
      </c>
      <c r="F307" s="714" t="str">
        <f t="shared" si="31"/>
        <v>Domingo</v>
      </c>
      <c r="G307" s="715">
        <f t="shared" si="32"/>
        <v>1</v>
      </c>
      <c r="H307" s="714" t="str">
        <f t="shared" si="33"/>
        <v>Jan/26</v>
      </c>
      <c r="I307" s="716">
        <f t="shared" si="34"/>
        <v>4</v>
      </c>
      <c r="J307" s="716">
        <f>IF(Tabela13[[#This Row],[Data da Ordem]]&lt;&gt;"",1,"")</f>
        <v>1</v>
      </c>
    </row>
    <row r="308" spans="1:10">
      <c r="A308" s="709" t="s">
        <v>1022</v>
      </c>
      <c r="B308" s="710">
        <v>23</v>
      </c>
      <c r="C308" s="711" t="str">
        <f t="shared" si="28"/>
        <v>04/01/2026</v>
      </c>
      <c r="D308" s="712" t="str">
        <f t="shared" si="29"/>
        <v>16:32</v>
      </c>
      <c r="E308" s="713" t="str">
        <f t="shared" si="30"/>
        <v>16:00 as 17:00</v>
      </c>
      <c r="F308" s="714" t="str">
        <f t="shared" si="31"/>
        <v>Domingo</v>
      </c>
      <c r="G308" s="715">
        <f t="shared" si="32"/>
        <v>1</v>
      </c>
      <c r="H308" s="714" t="str">
        <f t="shared" si="33"/>
        <v>Jan/26</v>
      </c>
      <c r="I308" s="716">
        <f t="shared" si="34"/>
        <v>4</v>
      </c>
      <c r="J308" s="716">
        <f>IF(Tabela13[[#This Row],[Data da Ordem]]&lt;&gt;"",1,"")</f>
        <v>1</v>
      </c>
    </row>
    <row r="309" spans="1:10">
      <c r="A309" s="709" t="s">
        <v>1023</v>
      </c>
      <c r="B309" s="710">
        <v>23</v>
      </c>
      <c r="C309" s="711" t="str">
        <f t="shared" si="28"/>
        <v>04/01/2026</v>
      </c>
      <c r="D309" s="712" t="str">
        <f t="shared" si="29"/>
        <v>16:29</v>
      </c>
      <c r="E309" s="713" t="str">
        <f t="shared" si="30"/>
        <v>16:00 as 17:00</v>
      </c>
      <c r="F309" s="714" t="str">
        <f t="shared" si="31"/>
        <v>Domingo</v>
      </c>
      <c r="G309" s="715">
        <f t="shared" si="32"/>
        <v>1</v>
      </c>
      <c r="H309" s="714" t="str">
        <f t="shared" si="33"/>
        <v>Jan/26</v>
      </c>
      <c r="I309" s="716">
        <f t="shared" si="34"/>
        <v>4</v>
      </c>
      <c r="J309" s="716">
        <f>IF(Tabela13[[#This Row],[Data da Ordem]]&lt;&gt;"",1,"")</f>
        <v>1</v>
      </c>
    </row>
    <row r="310" spans="1:10">
      <c r="A310" s="709" t="s">
        <v>1024</v>
      </c>
      <c r="B310" s="710">
        <v>19</v>
      </c>
      <c r="C310" s="711" t="str">
        <f t="shared" si="28"/>
        <v>04/01/2026</v>
      </c>
      <c r="D310" s="712" t="str">
        <f t="shared" si="29"/>
        <v>16:15</v>
      </c>
      <c r="E310" s="713" t="str">
        <f t="shared" si="30"/>
        <v>16:00 as 17:00</v>
      </c>
      <c r="F310" s="714" t="str">
        <f t="shared" si="31"/>
        <v>Domingo</v>
      </c>
      <c r="G310" s="715">
        <f t="shared" si="32"/>
        <v>1</v>
      </c>
      <c r="H310" s="714" t="str">
        <f t="shared" si="33"/>
        <v>Jan/26</v>
      </c>
      <c r="I310" s="716">
        <f t="shared" si="34"/>
        <v>4</v>
      </c>
      <c r="J310" s="716">
        <f>IF(Tabela13[[#This Row],[Data da Ordem]]&lt;&gt;"",1,"")</f>
        <v>1</v>
      </c>
    </row>
    <row r="311" spans="1:10">
      <c r="A311" s="709" t="s">
        <v>1025</v>
      </c>
      <c r="B311" s="710">
        <v>11.7</v>
      </c>
      <c r="C311" s="711" t="str">
        <f t="shared" si="28"/>
        <v>04/01/2026</v>
      </c>
      <c r="D311" s="712" t="str">
        <f t="shared" si="29"/>
        <v>16:12</v>
      </c>
      <c r="E311" s="713" t="str">
        <f t="shared" si="30"/>
        <v>16:00 as 17:00</v>
      </c>
      <c r="F311" s="714" t="str">
        <f t="shared" si="31"/>
        <v>Domingo</v>
      </c>
      <c r="G311" s="715">
        <f t="shared" si="32"/>
        <v>1</v>
      </c>
      <c r="H311" s="714" t="str">
        <f t="shared" si="33"/>
        <v>Jan/26</v>
      </c>
      <c r="I311" s="716">
        <f t="shared" si="34"/>
        <v>4</v>
      </c>
      <c r="J311" s="716">
        <f>IF(Tabela13[[#This Row],[Data da Ordem]]&lt;&gt;"",1,"")</f>
        <v>1</v>
      </c>
    </row>
    <row r="312" spans="1:10">
      <c r="A312" s="709" t="s">
        <v>1026</v>
      </c>
      <c r="B312" s="710">
        <v>47</v>
      </c>
      <c r="C312" s="711" t="str">
        <f t="shared" si="28"/>
        <v>04/01/2026</v>
      </c>
      <c r="D312" s="712" t="str">
        <f t="shared" si="29"/>
        <v>16:10</v>
      </c>
      <c r="E312" s="713" t="str">
        <f t="shared" si="30"/>
        <v>16:00 as 17:00</v>
      </c>
      <c r="F312" s="714" t="str">
        <f t="shared" si="31"/>
        <v>Domingo</v>
      </c>
      <c r="G312" s="715">
        <f t="shared" si="32"/>
        <v>1</v>
      </c>
      <c r="H312" s="714" t="str">
        <f t="shared" si="33"/>
        <v>Jan/26</v>
      </c>
      <c r="I312" s="716">
        <f t="shared" si="34"/>
        <v>4</v>
      </c>
      <c r="J312" s="716">
        <f>IF(Tabela13[[#This Row],[Data da Ordem]]&lt;&gt;"",1,"")</f>
        <v>1</v>
      </c>
    </row>
    <row r="313" spans="1:10">
      <c r="A313" s="709" t="s">
        <v>1027</v>
      </c>
      <c r="B313" s="710">
        <v>20</v>
      </c>
      <c r="C313" s="711" t="str">
        <f t="shared" si="28"/>
        <v>04/01/2026</v>
      </c>
      <c r="D313" s="712" t="str">
        <f t="shared" si="29"/>
        <v>16:05</v>
      </c>
      <c r="E313" s="713" t="str">
        <f t="shared" si="30"/>
        <v>16:00 as 17:00</v>
      </c>
      <c r="F313" s="714" t="str">
        <f t="shared" si="31"/>
        <v>Domingo</v>
      </c>
      <c r="G313" s="715">
        <f t="shared" si="32"/>
        <v>1</v>
      </c>
      <c r="H313" s="714" t="str">
        <f t="shared" si="33"/>
        <v>Jan/26</v>
      </c>
      <c r="I313" s="716">
        <f t="shared" si="34"/>
        <v>4</v>
      </c>
      <c r="J313" s="716">
        <f>IF(Tabela13[[#This Row],[Data da Ordem]]&lt;&gt;"",1,"")</f>
        <v>1</v>
      </c>
    </row>
    <row r="314" spans="1:10">
      <c r="A314" s="709" t="s">
        <v>1028</v>
      </c>
      <c r="B314" s="710">
        <v>13</v>
      </c>
      <c r="C314" s="711" t="str">
        <f t="shared" si="28"/>
        <v>04/01/2026</v>
      </c>
      <c r="D314" s="712" t="str">
        <f t="shared" si="29"/>
        <v>15:59</v>
      </c>
      <c r="E314" s="713" t="str">
        <f t="shared" si="30"/>
        <v>15:00 as 16:00</v>
      </c>
      <c r="F314" s="714" t="str">
        <f t="shared" si="31"/>
        <v>Domingo</v>
      </c>
      <c r="G314" s="715">
        <f t="shared" si="32"/>
        <v>1</v>
      </c>
      <c r="H314" s="714" t="str">
        <f t="shared" si="33"/>
        <v>Jan/26</v>
      </c>
      <c r="I314" s="716">
        <f t="shared" si="34"/>
        <v>4</v>
      </c>
      <c r="J314" s="716">
        <f>IF(Tabela13[[#This Row],[Data da Ordem]]&lt;&gt;"",1,"")</f>
        <v>1</v>
      </c>
    </row>
    <row r="315" spans="1:10">
      <c r="A315" s="709" t="s">
        <v>1029</v>
      </c>
      <c r="B315" s="710">
        <v>52</v>
      </c>
      <c r="C315" s="711" t="str">
        <f t="shared" si="28"/>
        <v>04/01/2026</v>
      </c>
      <c r="D315" s="712" t="str">
        <f t="shared" si="29"/>
        <v>15:59</v>
      </c>
      <c r="E315" s="713" t="str">
        <f t="shared" si="30"/>
        <v>15:00 as 16:00</v>
      </c>
      <c r="F315" s="714" t="str">
        <f t="shared" si="31"/>
        <v>Domingo</v>
      </c>
      <c r="G315" s="715">
        <f t="shared" si="32"/>
        <v>1</v>
      </c>
      <c r="H315" s="714" t="str">
        <f t="shared" si="33"/>
        <v>Jan/26</v>
      </c>
      <c r="I315" s="716">
        <f t="shared" si="34"/>
        <v>4</v>
      </c>
      <c r="J315" s="716">
        <f>IF(Tabela13[[#This Row],[Data da Ordem]]&lt;&gt;"",1,"")</f>
        <v>1</v>
      </c>
    </row>
    <row r="316" spans="1:10">
      <c r="A316" s="709" t="s">
        <v>1030</v>
      </c>
      <c r="B316" s="710">
        <v>32</v>
      </c>
      <c r="C316" s="711" t="str">
        <f t="shared" si="28"/>
        <v>04/01/2026</v>
      </c>
      <c r="D316" s="712" t="str">
        <f t="shared" si="29"/>
        <v>15:57</v>
      </c>
      <c r="E316" s="713" t="str">
        <f t="shared" si="30"/>
        <v>15:00 as 16:00</v>
      </c>
      <c r="F316" s="714" t="str">
        <f t="shared" si="31"/>
        <v>Domingo</v>
      </c>
      <c r="G316" s="715">
        <f t="shared" si="32"/>
        <v>1</v>
      </c>
      <c r="H316" s="714" t="str">
        <f t="shared" si="33"/>
        <v>Jan/26</v>
      </c>
      <c r="I316" s="716">
        <f t="shared" si="34"/>
        <v>4</v>
      </c>
      <c r="J316" s="716">
        <f>IF(Tabela13[[#This Row],[Data da Ordem]]&lt;&gt;"",1,"")</f>
        <v>1</v>
      </c>
    </row>
    <row r="317" spans="1:10">
      <c r="A317" s="709" t="s">
        <v>1031</v>
      </c>
      <c r="B317" s="710">
        <v>42</v>
      </c>
      <c r="C317" s="711" t="str">
        <f t="shared" si="28"/>
        <v>04/01/2026</v>
      </c>
      <c r="D317" s="712" t="str">
        <f t="shared" si="29"/>
        <v>15:55</v>
      </c>
      <c r="E317" s="713" t="str">
        <f t="shared" si="30"/>
        <v>15:00 as 16:00</v>
      </c>
      <c r="F317" s="714" t="str">
        <f t="shared" si="31"/>
        <v>Domingo</v>
      </c>
      <c r="G317" s="715">
        <f t="shared" si="32"/>
        <v>1</v>
      </c>
      <c r="H317" s="714" t="str">
        <f t="shared" si="33"/>
        <v>Jan/26</v>
      </c>
      <c r="I317" s="716">
        <f t="shared" si="34"/>
        <v>4</v>
      </c>
      <c r="J317" s="716">
        <f>IF(Tabela13[[#This Row],[Data da Ordem]]&lt;&gt;"",1,"")</f>
        <v>1</v>
      </c>
    </row>
    <row r="318" spans="1:10">
      <c r="A318" s="709" t="s">
        <v>1032</v>
      </c>
      <c r="B318" s="710">
        <v>51</v>
      </c>
      <c r="C318" s="711" t="str">
        <f t="shared" si="28"/>
        <v>04/01/2026</v>
      </c>
      <c r="D318" s="712" t="str">
        <f t="shared" si="29"/>
        <v>15:50</v>
      </c>
      <c r="E318" s="713" t="str">
        <f t="shared" si="30"/>
        <v>15:00 as 16:00</v>
      </c>
      <c r="F318" s="714" t="str">
        <f t="shared" si="31"/>
        <v>Domingo</v>
      </c>
      <c r="G318" s="715">
        <f t="shared" si="32"/>
        <v>1</v>
      </c>
      <c r="H318" s="714" t="str">
        <f t="shared" si="33"/>
        <v>Jan/26</v>
      </c>
      <c r="I318" s="716">
        <f t="shared" si="34"/>
        <v>4</v>
      </c>
      <c r="J318" s="716">
        <f>IF(Tabela13[[#This Row],[Data da Ordem]]&lt;&gt;"",1,"")</f>
        <v>1</v>
      </c>
    </row>
    <row r="319" spans="1:10">
      <c r="A319" s="709" t="s">
        <v>1033</v>
      </c>
      <c r="B319" s="710">
        <v>52.5</v>
      </c>
      <c r="C319" s="711" t="str">
        <f t="shared" si="28"/>
        <v>04/01/2026</v>
      </c>
      <c r="D319" s="712" t="str">
        <f t="shared" si="29"/>
        <v>15:40</v>
      </c>
      <c r="E319" s="713" t="str">
        <f t="shared" si="30"/>
        <v>15:00 as 16:00</v>
      </c>
      <c r="F319" s="714" t="str">
        <f t="shared" si="31"/>
        <v>Domingo</v>
      </c>
      <c r="G319" s="715">
        <f t="shared" si="32"/>
        <v>1</v>
      </c>
      <c r="H319" s="714" t="str">
        <f t="shared" si="33"/>
        <v>Jan/26</v>
      </c>
      <c r="I319" s="716">
        <f t="shared" si="34"/>
        <v>4</v>
      </c>
      <c r="J319" s="716">
        <f>IF(Tabela13[[#This Row],[Data da Ordem]]&lt;&gt;"",1,"")</f>
        <v>1</v>
      </c>
    </row>
    <row r="320" spans="1:10">
      <c r="A320" s="709" t="s">
        <v>1034</v>
      </c>
      <c r="B320" s="710">
        <v>26</v>
      </c>
      <c r="C320" s="711" t="str">
        <f t="shared" si="28"/>
        <v>04/01/2026</v>
      </c>
      <c r="D320" s="712" t="str">
        <f t="shared" si="29"/>
        <v>15:37</v>
      </c>
      <c r="E320" s="713" t="str">
        <f t="shared" si="30"/>
        <v>15:00 as 16:00</v>
      </c>
      <c r="F320" s="714" t="str">
        <f t="shared" si="31"/>
        <v>Domingo</v>
      </c>
      <c r="G320" s="715">
        <f t="shared" si="32"/>
        <v>1</v>
      </c>
      <c r="H320" s="714" t="str">
        <f t="shared" si="33"/>
        <v>Jan/26</v>
      </c>
      <c r="I320" s="716">
        <f t="shared" si="34"/>
        <v>4</v>
      </c>
      <c r="J320" s="716">
        <f>IF(Tabela13[[#This Row],[Data da Ordem]]&lt;&gt;"",1,"")</f>
        <v>1</v>
      </c>
    </row>
    <row r="321" spans="1:10">
      <c r="A321" s="709" t="s">
        <v>1035</v>
      </c>
      <c r="B321" s="710">
        <v>6</v>
      </c>
      <c r="C321" s="711" t="str">
        <f t="shared" si="28"/>
        <v>04/01/2026</v>
      </c>
      <c r="D321" s="712" t="str">
        <f t="shared" si="29"/>
        <v>15:34</v>
      </c>
      <c r="E321" s="713" t="str">
        <f t="shared" si="30"/>
        <v>15:00 as 16:00</v>
      </c>
      <c r="F321" s="714" t="str">
        <f t="shared" si="31"/>
        <v>Domingo</v>
      </c>
      <c r="G321" s="715">
        <f t="shared" si="32"/>
        <v>1</v>
      </c>
      <c r="H321" s="714" t="str">
        <f t="shared" si="33"/>
        <v>Jan/26</v>
      </c>
      <c r="I321" s="716">
        <f t="shared" si="34"/>
        <v>4</v>
      </c>
      <c r="J321" s="716">
        <f>IF(Tabela13[[#This Row],[Data da Ordem]]&lt;&gt;"",1,"")</f>
        <v>1</v>
      </c>
    </row>
    <row r="322" spans="1:10">
      <c r="A322" s="709" t="s">
        <v>1036</v>
      </c>
      <c r="B322" s="710">
        <v>66.5</v>
      </c>
      <c r="C322" s="711" t="str">
        <f t="shared" si="28"/>
        <v>04/01/2026</v>
      </c>
      <c r="D322" s="712" t="str">
        <f t="shared" si="29"/>
        <v>15:31</v>
      </c>
      <c r="E322" s="713" t="str">
        <f t="shared" si="30"/>
        <v>15:00 as 16:00</v>
      </c>
      <c r="F322" s="714" t="str">
        <f t="shared" si="31"/>
        <v>Domingo</v>
      </c>
      <c r="G322" s="715">
        <f t="shared" si="32"/>
        <v>1</v>
      </c>
      <c r="H322" s="714" t="str">
        <f t="shared" si="33"/>
        <v>Jan/26</v>
      </c>
      <c r="I322" s="716">
        <f t="shared" si="34"/>
        <v>4</v>
      </c>
      <c r="J322" s="716">
        <f>IF(Tabela13[[#This Row],[Data da Ordem]]&lt;&gt;"",1,"")</f>
        <v>1</v>
      </c>
    </row>
    <row r="323" spans="1:10">
      <c r="A323" s="709" t="s">
        <v>1037</v>
      </c>
      <c r="B323" s="710">
        <v>50</v>
      </c>
      <c r="C323" s="711" t="str">
        <f t="shared" ref="C323:C386" si="35">IF(A323="","",TEXT(A323,"dd/mm/aaaa"))</f>
        <v>04/01/2026</v>
      </c>
      <c r="D323" s="712" t="str">
        <f t="shared" ref="D323:D386" si="36">IF(A323="","",TEXT(A323,"hh:mm"))</f>
        <v>15:22</v>
      </c>
      <c r="E323" s="713" t="str">
        <f t="shared" ref="E323:E386" si="37">IF(D323="","",IF(AND(MOD(D323,1)&gt;=TIME(8,0,0),MOD(D323,1)&lt;TIME(21,0,0)),
TEXT(TIME(HOUR(MOD(D323,1)),0,0),"hh:mm")&amp;" as "&amp;TEXT(TIME(HOUR(MOD(D323,1))+1,0,0),"hh:mm"),
"Fora da faixa"))</f>
        <v>15:00 as 16:00</v>
      </c>
      <c r="F323" s="714" t="str">
        <f t="shared" ref="F323:F386" si="38">CHOOSE(WEEKDAY(C323,2),"Segunda","Terça","Quarta","Quinta","Sexta","Sábado","Domingo")</f>
        <v>Domingo</v>
      </c>
      <c r="G323" s="715">
        <f t="shared" ref="G323:G386" si="39">INT((DAY(C323)-1)/7)+1</f>
        <v>1</v>
      </c>
      <c r="H323" s="714" t="str">
        <f t="shared" ref="H323:H386" si="40">PROPER(TEXT(C323,"MMM/AA"))</f>
        <v>Jan/26</v>
      </c>
      <c r="I323" s="716">
        <f t="shared" ref="I323:I386" si="41">DAY(C323)</f>
        <v>4</v>
      </c>
      <c r="J323" s="716">
        <f>IF(Tabela13[[#This Row],[Data da Ordem]]&lt;&gt;"",1,"")</f>
        <v>1</v>
      </c>
    </row>
    <row r="324" spans="1:10">
      <c r="A324" s="709" t="s">
        <v>1038</v>
      </c>
      <c r="B324" s="710">
        <v>34.5</v>
      </c>
      <c r="C324" s="711" t="str">
        <f t="shared" si="35"/>
        <v>04/01/2026</v>
      </c>
      <c r="D324" s="712" t="str">
        <f t="shared" si="36"/>
        <v>15:20</v>
      </c>
      <c r="E324" s="713" t="str">
        <f t="shared" si="37"/>
        <v>15:00 as 16:00</v>
      </c>
      <c r="F324" s="714" t="str">
        <f t="shared" si="38"/>
        <v>Domingo</v>
      </c>
      <c r="G324" s="715">
        <f t="shared" si="39"/>
        <v>1</v>
      </c>
      <c r="H324" s="714" t="str">
        <f t="shared" si="40"/>
        <v>Jan/26</v>
      </c>
      <c r="I324" s="716">
        <f t="shared" si="41"/>
        <v>4</v>
      </c>
      <c r="J324" s="716">
        <f>IF(Tabela13[[#This Row],[Data da Ordem]]&lt;&gt;"",1,"")</f>
        <v>1</v>
      </c>
    </row>
    <row r="325" spans="1:10">
      <c r="A325" s="709" t="s">
        <v>1039</v>
      </c>
      <c r="B325" s="710">
        <v>27.5</v>
      </c>
      <c r="C325" s="711" t="str">
        <f t="shared" si="35"/>
        <v>04/01/2026</v>
      </c>
      <c r="D325" s="712" t="str">
        <f t="shared" si="36"/>
        <v>15:18</v>
      </c>
      <c r="E325" s="713" t="str">
        <f t="shared" si="37"/>
        <v>15:00 as 16:00</v>
      </c>
      <c r="F325" s="714" t="str">
        <f t="shared" si="38"/>
        <v>Domingo</v>
      </c>
      <c r="G325" s="715">
        <f t="shared" si="39"/>
        <v>1</v>
      </c>
      <c r="H325" s="714" t="str">
        <f t="shared" si="40"/>
        <v>Jan/26</v>
      </c>
      <c r="I325" s="716">
        <f t="shared" si="41"/>
        <v>4</v>
      </c>
      <c r="J325" s="716">
        <f>IF(Tabela13[[#This Row],[Data da Ordem]]&lt;&gt;"",1,"")</f>
        <v>1</v>
      </c>
    </row>
    <row r="326" spans="1:10">
      <c r="A326" s="709" t="s">
        <v>1040</v>
      </c>
      <c r="B326" s="710">
        <v>48</v>
      </c>
      <c r="C326" s="711" t="str">
        <f t="shared" si="35"/>
        <v>04/01/2026</v>
      </c>
      <c r="D326" s="712" t="str">
        <f t="shared" si="36"/>
        <v>15:00</v>
      </c>
      <c r="E326" s="713" t="str">
        <f t="shared" si="37"/>
        <v>15:00 as 16:00</v>
      </c>
      <c r="F326" s="714" t="str">
        <f t="shared" si="38"/>
        <v>Domingo</v>
      </c>
      <c r="G326" s="715">
        <f t="shared" si="39"/>
        <v>1</v>
      </c>
      <c r="H326" s="714" t="str">
        <f t="shared" si="40"/>
        <v>Jan/26</v>
      </c>
      <c r="I326" s="716">
        <f t="shared" si="41"/>
        <v>4</v>
      </c>
      <c r="J326" s="716">
        <f>IF(Tabela13[[#This Row],[Data da Ordem]]&lt;&gt;"",1,"")</f>
        <v>1</v>
      </c>
    </row>
    <row r="327" spans="1:10">
      <c r="A327" s="709" t="s">
        <v>1041</v>
      </c>
      <c r="B327" s="710">
        <v>23</v>
      </c>
      <c r="C327" s="711" t="str">
        <f t="shared" si="35"/>
        <v>04/01/2026</v>
      </c>
      <c r="D327" s="712" t="str">
        <f t="shared" si="36"/>
        <v>14:55</v>
      </c>
      <c r="E327" s="713" t="str">
        <f t="shared" si="37"/>
        <v>14:00 as 15:00</v>
      </c>
      <c r="F327" s="714" t="str">
        <f t="shared" si="38"/>
        <v>Domingo</v>
      </c>
      <c r="G327" s="715">
        <f t="shared" si="39"/>
        <v>1</v>
      </c>
      <c r="H327" s="714" t="str">
        <f t="shared" si="40"/>
        <v>Jan/26</v>
      </c>
      <c r="I327" s="716">
        <f t="shared" si="41"/>
        <v>4</v>
      </c>
      <c r="J327" s="716">
        <f>IF(Tabela13[[#This Row],[Data da Ordem]]&lt;&gt;"",1,"")</f>
        <v>1</v>
      </c>
    </row>
    <row r="328" spans="1:10">
      <c r="A328" s="709" t="s">
        <v>1042</v>
      </c>
      <c r="B328" s="710">
        <v>20</v>
      </c>
      <c r="C328" s="711" t="str">
        <f t="shared" si="35"/>
        <v>04/01/2026</v>
      </c>
      <c r="D328" s="712" t="str">
        <f t="shared" si="36"/>
        <v>14:52</v>
      </c>
      <c r="E328" s="713" t="str">
        <f t="shared" si="37"/>
        <v>14:00 as 15:00</v>
      </c>
      <c r="F328" s="714" t="str">
        <f t="shared" si="38"/>
        <v>Domingo</v>
      </c>
      <c r="G328" s="715">
        <f t="shared" si="39"/>
        <v>1</v>
      </c>
      <c r="H328" s="714" t="str">
        <f t="shared" si="40"/>
        <v>Jan/26</v>
      </c>
      <c r="I328" s="716">
        <f t="shared" si="41"/>
        <v>4</v>
      </c>
      <c r="J328" s="716">
        <f>IF(Tabela13[[#This Row],[Data da Ordem]]&lt;&gt;"",1,"")</f>
        <v>1</v>
      </c>
    </row>
    <row r="329" spans="1:10">
      <c r="A329" s="709" t="s">
        <v>1043</v>
      </c>
      <c r="B329" s="710">
        <v>23</v>
      </c>
      <c r="C329" s="711" t="str">
        <f t="shared" si="35"/>
        <v>04/01/2026</v>
      </c>
      <c r="D329" s="712" t="str">
        <f t="shared" si="36"/>
        <v>14:45</v>
      </c>
      <c r="E329" s="713" t="str">
        <f t="shared" si="37"/>
        <v>14:00 as 15:00</v>
      </c>
      <c r="F329" s="714" t="str">
        <f t="shared" si="38"/>
        <v>Domingo</v>
      </c>
      <c r="G329" s="715">
        <f t="shared" si="39"/>
        <v>1</v>
      </c>
      <c r="H329" s="714" t="str">
        <f t="shared" si="40"/>
        <v>Jan/26</v>
      </c>
      <c r="I329" s="716">
        <f t="shared" si="41"/>
        <v>4</v>
      </c>
      <c r="J329" s="716">
        <f>IF(Tabela13[[#This Row],[Data da Ordem]]&lt;&gt;"",1,"")</f>
        <v>1</v>
      </c>
    </row>
    <row r="330" spans="1:10">
      <c r="A330" s="709" t="s">
        <v>1044</v>
      </c>
      <c r="B330" s="710">
        <v>80.5</v>
      </c>
      <c r="C330" s="711" t="str">
        <f t="shared" si="35"/>
        <v>04/01/2026</v>
      </c>
      <c r="D330" s="712" t="str">
        <f t="shared" si="36"/>
        <v>14:44</v>
      </c>
      <c r="E330" s="713" t="str">
        <f t="shared" si="37"/>
        <v>14:00 as 15:00</v>
      </c>
      <c r="F330" s="714" t="str">
        <f t="shared" si="38"/>
        <v>Domingo</v>
      </c>
      <c r="G330" s="715">
        <f t="shared" si="39"/>
        <v>1</v>
      </c>
      <c r="H330" s="714" t="str">
        <f t="shared" si="40"/>
        <v>Jan/26</v>
      </c>
      <c r="I330" s="716">
        <f t="shared" si="41"/>
        <v>4</v>
      </c>
      <c r="J330" s="716">
        <f>IF(Tabela13[[#This Row],[Data da Ordem]]&lt;&gt;"",1,"")</f>
        <v>1</v>
      </c>
    </row>
    <row r="331" spans="1:10">
      <c r="A331" s="709" t="s">
        <v>1045</v>
      </c>
      <c r="B331" s="710">
        <v>31</v>
      </c>
      <c r="C331" s="711" t="str">
        <f t="shared" si="35"/>
        <v>04/01/2026</v>
      </c>
      <c r="D331" s="712" t="str">
        <f t="shared" si="36"/>
        <v>14:35</v>
      </c>
      <c r="E331" s="713" t="str">
        <f t="shared" si="37"/>
        <v>14:00 as 15:00</v>
      </c>
      <c r="F331" s="714" t="str">
        <f t="shared" si="38"/>
        <v>Domingo</v>
      </c>
      <c r="G331" s="715">
        <f t="shared" si="39"/>
        <v>1</v>
      </c>
      <c r="H331" s="714" t="str">
        <f t="shared" si="40"/>
        <v>Jan/26</v>
      </c>
      <c r="I331" s="716">
        <f t="shared" si="41"/>
        <v>4</v>
      </c>
      <c r="J331" s="716">
        <f>IF(Tabela13[[#This Row],[Data da Ordem]]&lt;&gt;"",1,"")</f>
        <v>1</v>
      </c>
    </row>
    <row r="332" spans="1:10">
      <c r="A332" s="709" t="s">
        <v>1046</v>
      </c>
      <c r="B332" s="710">
        <v>25.5</v>
      </c>
      <c r="C332" s="711" t="str">
        <f t="shared" si="35"/>
        <v>04/01/2026</v>
      </c>
      <c r="D332" s="712" t="str">
        <f t="shared" si="36"/>
        <v>14:10</v>
      </c>
      <c r="E332" s="713" t="str">
        <f t="shared" si="37"/>
        <v>14:00 as 15:00</v>
      </c>
      <c r="F332" s="714" t="str">
        <f t="shared" si="38"/>
        <v>Domingo</v>
      </c>
      <c r="G332" s="715">
        <f t="shared" si="39"/>
        <v>1</v>
      </c>
      <c r="H332" s="714" t="str">
        <f t="shared" si="40"/>
        <v>Jan/26</v>
      </c>
      <c r="I332" s="716">
        <f t="shared" si="41"/>
        <v>4</v>
      </c>
      <c r="J332" s="716">
        <f>IF(Tabela13[[#This Row],[Data da Ordem]]&lt;&gt;"",1,"")</f>
        <v>1</v>
      </c>
    </row>
    <row r="333" spans="1:10">
      <c r="A333" s="709" t="s">
        <v>1047</v>
      </c>
      <c r="B333" s="710">
        <v>45</v>
      </c>
      <c r="C333" s="711" t="str">
        <f t="shared" si="35"/>
        <v>04/01/2026</v>
      </c>
      <c r="D333" s="712" t="str">
        <f t="shared" si="36"/>
        <v>14:09</v>
      </c>
      <c r="E333" s="713" t="str">
        <f t="shared" si="37"/>
        <v>14:00 as 15:00</v>
      </c>
      <c r="F333" s="714" t="str">
        <f t="shared" si="38"/>
        <v>Domingo</v>
      </c>
      <c r="G333" s="715">
        <f t="shared" si="39"/>
        <v>1</v>
      </c>
      <c r="H333" s="714" t="str">
        <f t="shared" si="40"/>
        <v>Jan/26</v>
      </c>
      <c r="I333" s="716">
        <f t="shared" si="41"/>
        <v>4</v>
      </c>
      <c r="J333" s="716">
        <f>IF(Tabela13[[#This Row],[Data da Ordem]]&lt;&gt;"",1,"")</f>
        <v>1</v>
      </c>
    </row>
    <row r="334" spans="1:10">
      <c r="A334" s="709" t="s">
        <v>1048</v>
      </c>
      <c r="B334" s="710">
        <v>13</v>
      </c>
      <c r="C334" s="711" t="str">
        <f t="shared" si="35"/>
        <v>04/01/2026</v>
      </c>
      <c r="D334" s="712" t="str">
        <f t="shared" si="36"/>
        <v>14:02</v>
      </c>
      <c r="E334" s="713" t="str">
        <f t="shared" si="37"/>
        <v>14:00 as 15:00</v>
      </c>
      <c r="F334" s="714" t="str">
        <f t="shared" si="38"/>
        <v>Domingo</v>
      </c>
      <c r="G334" s="715">
        <f t="shared" si="39"/>
        <v>1</v>
      </c>
      <c r="H334" s="714" t="str">
        <f t="shared" si="40"/>
        <v>Jan/26</v>
      </c>
      <c r="I334" s="716">
        <f t="shared" si="41"/>
        <v>4</v>
      </c>
      <c r="J334" s="716">
        <f>IF(Tabela13[[#This Row],[Data da Ordem]]&lt;&gt;"",1,"")</f>
        <v>1</v>
      </c>
    </row>
    <row r="335" spans="1:10">
      <c r="A335" s="709" t="s">
        <v>1049</v>
      </c>
      <c r="B335" s="710">
        <v>28</v>
      </c>
      <c r="C335" s="711" t="str">
        <f t="shared" si="35"/>
        <v>04/01/2026</v>
      </c>
      <c r="D335" s="712" t="str">
        <f t="shared" si="36"/>
        <v>13:48</v>
      </c>
      <c r="E335" s="713" t="str">
        <f t="shared" si="37"/>
        <v>13:00 as 14:00</v>
      </c>
      <c r="F335" s="714" t="str">
        <f t="shared" si="38"/>
        <v>Domingo</v>
      </c>
      <c r="G335" s="715">
        <f t="shared" si="39"/>
        <v>1</v>
      </c>
      <c r="H335" s="714" t="str">
        <f t="shared" si="40"/>
        <v>Jan/26</v>
      </c>
      <c r="I335" s="716">
        <f t="shared" si="41"/>
        <v>4</v>
      </c>
      <c r="J335" s="716">
        <f>IF(Tabela13[[#This Row],[Data da Ordem]]&lt;&gt;"",1,"")</f>
        <v>1</v>
      </c>
    </row>
    <row r="336" spans="1:10">
      <c r="A336" s="709" t="s">
        <v>1050</v>
      </c>
      <c r="B336" s="710">
        <v>71</v>
      </c>
      <c r="C336" s="711" t="str">
        <f t="shared" si="35"/>
        <v>04/01/2026</v>
      </c>
      <c r="D336" s="712" t="str">
        <f t="shared" si="36"/>
        <v>13:46</v>
      </c>
      <c r="E336" s="713" t="str">
        <f t="shared" si="37"/>
        <v>13:00 as 14:00</v>
      </c>
      <c r="F336" s="714" t="str">
        <f t="shared" si="38"/>
        <v>Domingo</v>
      </c>
      <c r="G336" s="715">
        <f t="shared" si="39"/>
        <v>1</v>
      </c>
      <c r="H336" s="714" t="str">
        <f t="shared" si="40"/>
        <v>Jan/26</v>
      </c>
      <c r="I336" s="716">
        <f t="shared" si="41"/>
        <v>4</v>
      </c>
      <c r="J336" s="716">
        <f>IF(Tabela13[[#This Row],[Data da Ordem]]&lt;&gt;"",1,"")</f>
        <v>1</v>
      </c>
    </row>
    <row r="337" spans="1:10">
      <c r="A337" s="709" t="s">
        <v>1051</v>
      </c>
      <c r="B337" s="710">
        <v>23</v>
      </c>
      <c r="C337" s="711" t="str">
        <f t="shared" si="35"/>
        <v>04/01/2026</v>
      </c>
      <c r="D337" s="712" t="str">
        <f t="shared" si="36"/>
        <v>13:19</v>
      </c>
      <c r="E337" s="713" t="str">
        <f t="shared" si="37"/>
        <v>13:00 as 14:00</v>
      </c>
      <c r="F337" s="714" t="str">
        <f t="shared" si="38"/>
        <v>Domingo</v>
      </c>
      <c r="G337" s="715">
        <f t="shared" si="39"/>
        <v>1</v>
      </c>
      <c r="H337" s="714" t="str">
        <f t="shared" si="40"/>
        <v>Jan/26</v>
      </c>
      <c r="I337" s="716">
        <f t="shared" si="41"/>
        <v>4</v>
      </c>
      <c r="J337" s="716">
        <f>IF(Tabela13[[#This Row],[Data da Ordem]]&lt;&gt;"",1,"")</f>
        <v>1</v>
      </c>
    </row>
    <row r="338" spans="1:10">
      <c r="A338" s="709" t="s">
        <v>1052</v>
      </c>
      <c r="B338" s="710">
        <v>24</v>
      </c>
      <c r="C338" s="711" t="str">
        <f t="shared" si="35"/>
        <v>04/01/2026</v>
      </c>
      <c r="D338" s="712" t="str">
        <f t="shared" si="36"/>
        <v>13:14</v>
      </c>
      <c r="E338" s="713" t="str">
        <f t="shared" si="37"/>
        <v>13:00 as 14:00</v>
      </c>
      <c r="F338" s="714" t="str">
        <f t="shared" si="38"/>
        <v>Domingo</v>
      </c>
      <c r="G338" s="715">
        <f t="shared" si="39"/>
        <v>1</v>
      </c>
      <c r="H338" s="714" t="str">
        <f t="shared" si="40"/>
        <v>Jan/26</v>
      </c>
      <c r="I338" s="716">
        <f t="shared" si="41"/>
        <v>4</v>
      </c>
      <c r="J338" s="716">
        <f>IF(Tabela13[[#This Row],[Data da Ordem]]&lt;&gt;"",1,"")</f>
        <v>1</v>
      </c>
    </row>
    <row r="339" spans="1:10">
      <c r="A339" s="709" t="s">
        <v>1053</v>
      </c>
      <c r="B339" s="710">
        <v>59</v>
      </c>
      <c r="C339" s="711" t="str">
        <f t="shared" si="35"/>
        <v>04/01/2026</v>
      </c>
      <c r="D339" s="712" t="str">
        <f t="shared" si="36"/>
        <v>12:52</v>
      </c>
      <c r="E339" s="713" t="str">
        <f t="shared" si="37"/>
        <v>12:00 as 13:00</v>
      </c>
      <c r="F339" s="714" t="str">
        <f t="shared" si="38"/>
        <v>Domingo</v>
      </c>
      <c r="G339" s="715">
        <f t="shared" si="39"/>
        <v>1</v>
      </c>
      <c r="H339" s="714" t="str">
        <f t="shared" si="40"/>
        <v>Jan/26</v>
      </c>
      <c r="I339" s="716">
        <f t="shared" si="41"/>
        <v>4</v>
      </c>
      <c r="J339" s="716">
        <f>IF(Tabela13[[#This Row],[Data da Ordem]]&lt;&gt;"",1,"")</f>
        <v>1</v>
      </c>
    </row>
    <row r="340" spans="1:10">
      <c r="A340" s="709" t="s">
        <v>1054</v>
      </c>
      <c r="B340" s="710">
        <v>23</v>
      </c>
      <c r="C340" s="711" t="str">
        <f t="shared" si="35"/>
        <v>04/01/2026</v>
      </c>
      <c r="D340" s="712" t="str">
        <f t="shared" si="36"/>
        <v>12:44</v>
      </c>
      <c r="E340" s="713" t="str">
        <f t="shared" si="37"/>
        <v>12:00 as 13:00</v>
      </c>
      <c r="F340" s="714" t="str">
        <f t="shared" si="38"/>
        <v>Domingo</v>
      </c>
      <c r="G340" s="715">
        <f t="shared" si="39"/>
        <v>1</v>
      </c>
      <c r="H340" s="714" t="str">
        <f t="shared" si="40"/>
        <v>Jan/26</v>
      </c>
      <c r="I340" s="716">
        <f t="shared" si="41"/>
        <v>4</v>
      </c>
      <c r="J340" s="716">
        <f>IF(Tabela13[[#This Row],[Data da Ordem]]&lt;&gt;"",1,"")</f>
        <v>1</v>
      </c>
    </row>
    <row r="341" spans="1:10">
      <c r="A341" s="709" t="s">
        <v>1055</v>
      </c>
      <c r="B341" s="710">
        <v>26</v>
      </c>
      <c r="C341" s="711" t="str">
        <f t="shared" si="35"/>
        <v>04/01/2026</v>
      </c>
      <c r="D341" s="712" t="str">
        <f t="shared" si="36"/>
        <v>12:43</v>
      </c>
      <c r="E341" s="713" t="str">
        <f t="shared" si="37"/>
        <v>12:00 as 13:00</v>
      </c>
      <c r="F341" s="714" t="str">
        <f t="shared" si="38"/>
        <v>Domingo</v>
      </c>
      <c r="G341" s="715">
        <f t="shared" si="39"/>
        <v>1</v>
      </c>
      <c r="H341" s="714" t="str">
        <f t="shared" si="40"/>
        <v>Jan/26</v>
      </c>
      <c r="I341" s="716">
        <f t="shared" si="41"/>
        <v>4</v>
      </c>
      <c r="J341" s="716">
        <f>IF(Tabela13[[#This Row],[Data da Ordem]]&lt;&gt;"",1,"")</f>
        <v>1</v>
      </c>
    </row>
    <row r="342" spans="1:10">
      <c r="A342" s="709" t="s">
        <v>1056</v>
      </c>
      <c r="B342" s="710">
        <v>20</v>
      </c>
      <c r="C342" s="711" t="str">
        <f t="shared" si="35"/>
        <v>04/01/2026</v>
      </c>
      <c r="D342" s="712" t="str">
        <f t="shared" si="36"/>
        <v>12:42</v>
      </c>
      <c r="E342" s="713" t="str">
        <f t="shared" si="37"/>
        <v>12:00 as 13:00</v>
      </c>
      <c r="F342" s="714" t="str">
        <f t="shared" si="38"/>
        <v>Domingo</v>
      </c>
      <c r="G342" s="715">
        <f t="shared" si="39"/>
        <v>1</v>
      </c>
      <c r="H342" s="714" t="str">
        <f t="shared" si="40"/>
        <v>Jan/26</v>
      </c>
      <c r="I342" s="716">
        <f t="shared" si="41"/>
        <v>4</v>
      </c>
      <c r="J342" s="716">
        <f>IF(Tabela13[[#This Row],[Data da Ordem]]&lt;&gt;"",1,"")</f>
        <v>1</v>
      </c>
    </row>
    <row r="343" spans="1:10">
      <c r="A343" s="709" t="s">
        <v>1057</v>
      </c>
      <c r="B343" s="710">
        <v>17</v>
      </c>
      <c r="C343" s="711" t="str">
        <f t="shared" si="35"/>
        <v>04/01/2026</v>
      </c>
      <c r="D343" s="712" t="str">
        <f t="shared" si="36"/>
        <v>12:34</v>
      </c>
      <c r="E343" s="713" t="str">
        <f t="shared" si="37"/>
        <v>12:00 as 13:00</v>
      </c>
      <c r="F343" s="714" t="str">
        <f t="shared" si="38"/>
        <v>Domingo</v>
      </c>
      <c r="G343" s="715">
        <f t="shared" si="39"/>
        <v>1</v>
      </c>
      <c r="H343" s="714" t="str">
        <f t="shared" si="40"/>
        <v>Jan/26</v>
      </c>
      <c r="I343" s="716">
        <f t="shared" si="41"/>
        <v>4</v>
      </c>
      <c r="J343" s="716">
        <f>IF(Tabela13[[#This Row],[Data da Ordem]]&lt;&gt;"",1,"")</f>
        <v>1</v>
      </c>
    </row>
    <row r="344" spans="1:10">
      <c r="A344" s="709" t="s">
        <v>1058</v>
      </c>
      <c r="B344" s="710">
        <v>68</v>
      </c>
      <c r="C344" s="711" t="str">
        <f t="shared" si="35"/>
        <v>04/01/2026</v>
      </c>
      <c r="D344" s="712" t="str">
        <f t="shared" si="36"/>
        <v>12:33</v>
      </c>
      <c r="E344" s="713" t="str">
        <f t="shared" si="37"/>
        <v>12:00 as 13:00</v>
      </c>
      <c r="F344" s="714" t="str">
        <f t="shared" si="38"/>
        <v>Domingo</v>
      </c>
      <c r="G344" s="715">
        <f t="shared" si="39"/>
        <v>1</v>
      </c>
      <c r="H344" s="714" t="str">
        <f t="shared" si="40"/>
        <v>Jan/26</v>
      </c>
      <c r="I344" s="716">
        <f t="shared" si="41"/>
        <v>4</v>
      </c>
      <c r="J344" s="716">
        <f>IF(Tabela13[[#This Row],[Data da Ordem]]&lt;&gt;"",1,"")</f>
        <v>1</v>
      </c>
    </row>
    <row r="345" spans="1:10">
      <c r="A345" s="709" t="s">
        <v>1059</v>
      </c>
      <c r="B345" s="710">
        <v>23</v>
      </c>
      <c r="C345" s="711" t="str">
        <f t="shared" si="35"/>
        <v>04/01/2026</v>
      </c>
      <c r="D345" s="712" t="str">
        <f t="shared" si="36"/>
        <v>12:22</v>
      </c>
      <c r="E345" s="713" t="str">
        <f t="shared" si="37"/>
        <v>12:00 as 13:00</v>
      </c>
      <c r="F345" s="714" t="str">
        <f t="shared" si="38"/>
        <v>Domingo</v>
      </c>
      <c r="G345" s="715">
        <f t="shared" si="39"/>
        <v>1</v>
      </c>
      <c r="H345" s="714" t="str">
        <f t="shared" si="40"/>
        <v>Jan/26</v>
      </c>
      <c r="I345" s="716">
        <f t="shared" si="41"/>
        <v>4</v>
      </c>
      <c r="J345" s="716">
        <f>IF(Tabela13[[#This Row],[Data da Ordem]]&lt;&gt;"",1,"")</f>
        <v>1</v>
      </c>
    </row>
    <row r="346" spans="1:10">
      <c r="A346" s="709" t="s">
        <v>1060</v>
      </c>
      <c r="B346" s="710">
        <v>13</v>
      </c>
      <c r="C346" s="711" t="str">
        <f t="shared" si="35"/>
        <v>04/01/2026</v>
      </c>
      <c r="D346" s="712" t="str">
        <f t="shared" si="36"/>
        <v>12:21</v>
      </c>
      <c r="E346" s="713" t="str">
        <f t="shared" si="37"/>
        <v>12:00 as 13:00</v>
      </c>
      <c r="F346" s="714" t="str">
        <f t="shared" si="38"/>
        <v>Domingo</v>
      </c>
      <c r="G346" s="715">
        <f t="shared" si="39"/>
        <v>1</v>
      </c>
      <c r="H346" s="714" t="str">
        <f t="shared" si="40"/>
        <v>Jan/26</v>
      </c>
      <c r="I346" s="716">
        <f t="shared" si="41"/>
        <v>4</v>
      </c>
      <c r="J346" s="716">
        <f>IF(Tabela13[[#This Row],[Data da Ordem]]&lt;&gt;"",1,"")</f>
        <v>1</v>
      </c>
    </row>
    <row r="347" spans="1:10">
      <c r="A347" s="709" t="s">
        <v>1061</v>
      </c>
      <c r="B347" s="710">
        <v>13</v>
      </c>
      <c r="C347" s="711" t="str">
        <f t="shared" si="35"/>
        <v>04/01/2026</v>
      </c>
      <c r="D347" s="712" t="str">
        <f t="shared" si="36"/>
        <v>12:21</v>
      </c>
      <c r="E347" s="713" t="str">
        <f t="shared" si="37"/>
        <v>12:00 as 13:00</v>
      </c>
      <c r="F347" s="714" t="str">
        <f t="shared" si="38"/>
        <v>Domingo</v>
      </c>
      <c r="G347" s="715">
        <f t="shared" si="39"/>
        <v>1</v>
      </c>
      <c r="H347" s="714" t="str">
        <f t="shared" si="40"/>
        <v>Jan/26</v>
      </c>
      <c r="I347" s="716">
        <f t="shared" si="41"/>
        <v>4</v>
      </c>
      <c r="J347" s="716">
        <f>IF(Tabela13[[#This Row],[Data da Ordem]]&lt;&gt;"",1,"")</f>
        <v>1</v>
      </c>
    </row>
    <row r="348" spans="1:10">
      <c r="A348" s="709" t="s">
        <v>1062</v>
      </c>
      <c r="B348" s="710">
        <v>23</v>
      </c>
      <c r="C348" s="711" t="str">
        <f t="shared" si="35"/>
        <v>04/01/2026</v>
      </c>
      <c r="D348" s="712" t="str">
        <f t="shared" si="36"/>
        <v>12:18</v>
      </c>
      <c r="E348" s="713" t="str">
        <f t="shared" si="37"/>
        <v>12:00 as 13:00</v>
      </c>
      <c r="F348" s="714" t="str">
        <f t="shared" si="38"/>
        <v>Domingo</v>
      </c>
      <c r="G348" s="715">
        <f t="shared" si="39"/>
        <v>1</v>
      </c>
      <c r="H348" s="714" t="str">
        <f t="shared" si="40"/>
        <v>Jan/26</v>
      </c>
      <c r="I348" s="716">
        <f t="shared" si="41"/>
        <v>4</v>
      </c>
      <c r="J348" s="716">
        <f>IF(Tabela13[[#This Row],[Data da Ordem]]&lt;&gt;"",1,"")</f>
        <v>1</v>
      </c>
    </row>
    <row r="349" spans="1:10">
      <c r="A349" s="709" t="s">
        <v>1063</v>
      </c>
      <c r="B349" s="710">
        <v>24</v>
      </c>
      <c r="C349" s="711" t="str">
        <f t="shared" si="35"/>
        <v>04/01/2026</v>
      </c>
      <c r="D349" s="712" t="str">
        <f t="shared" si="36"/>
        <v>12:15</v>
      </c>
      <c r="E349" s="713" t="str">
        <f t="shared" si="37"/>
        <v>12:00 as 13:00</v>
      </c>
      <c r="F349" s="714" t="str">
        <f t="shared" si="38"/>
        <v>Domingo</v>
      </c>
      <c r="G349" s="715">
        <f t="shared" si="39"/>
        <v>1</v>
      </c>
      <c r="H349" s="714" t="str">
        <f t="shared" si="40"/>
        <v>Jan/26</v>
      </c>
      <c r="I349" s="716">
        <f t="shared" si="41"/>
        <v>4</v>
      </c>
      <c r="J349" s="716">
        <f>IF(Tabela13[[#This Row],[Data da Ordem]]&lt;&gt;"",1,"")</f>
        <v>1</v>
      </c>
    </row>
    <row r="350" spans="1:10">
      <c r="A350" s="709" t="s">
        <v>1064</v>
      </c>
      <c r="B350" s="710">
        <v>23</v>
      </c>
      <c r="C350" s="711" t="str">
        <f t="shared" si="35"/>
        <v>04/01/2026</v>
      </c>
      <c r="D350" s="712" t="str">
        <f t="shared" si="36"/>
        <v>12:13</v>
      </c>
      <c r="E350" s="713" t="str">
        <f t="shared" si="37"/>
        <v>12:00 as 13:00</v>
      </c>
      <c r="F350" s="714" t="str">
        <f t="shared" si="38"/>
        <v>Domingo</v>
      </c>
      <c r="G350" s="715">
        <f t="shared" si="39"/>
        <v>1</v>
      </c>
      <c r="H350" s="714" t="str">
        <f t="shared" si="40"/>
        <v>Jan/26</v>
      </c>
      <c r="I350" s="716">
        <f t="shared" si="41"/>
        <v>4</v>
      </c>
      <c r="J350" s="716">
        <f>IF(Tabela13[[#This Row],[Data da Ordem]]&lt;&gt;"",1,"")</f>
        <v>1</v>
      </c>
    </row>
    <row r="351" spans="1:10">
      <c r="A351" s="709" t="s">
        <v>1065</v>
      </c>
      <c r="B351" s="710">
        <v>18</v>
      </c>
      <c r="C351" s="711" t="str">
        <f t="shared" si="35"/>
        <v>04/01/2026</v>
      </c>
      <c r="D351" s="712" t="str">
        <f t="shared" si="36"/>
        <v>12:12</v>
      </c>
      <c r="E351" s="713" t="str">
        <f t="shared" si="37"/>
        <v>12:00 as 13:00</v>
      </c>
      <c r="F351" s="714" t="str">
        <f t="shared" si="38"/>
        <v>Domingo</v>
      </c>
      <c r="G351" s="715">
        <f t="shared" si="39"/>
        <v>1</v>
      </c>
      <c r="H351" s="714" t="str">
        <f t="shared" si="40"/>
        <v>Jan/26</v>
      </c>
      <c r="I351" s="716">
        <f t="shared" si="41"/>
        <v>4</v>
      </c>
      <c r="J351" s="716">
        <f>IF(Tabela13[[#This Row],[Data da Ordem]]&lt;&gt;"",1,"")</f>
        <v>1</v>
      </c>
    </row>
    <row r="352" spans="1:10">
      <c r="A352" s="709" t="s">
        <v>1066</v>
      </c>
      <c r="B352" s="710">
        <v>52</v>
      </c>
      <c r="C352" s="711" t="str">
        <f t="shared" si="35"/>
        <v>04/01/2026</v>
      </c>
      <c r="D352" s="712" t="str">
        <f t="shared" si="36"/>
        <v>12:05</v>
      </c>
      <c r="E352" s="713" t="str">
        <f t="shared" si="37"/>
        <v>12:00 as 13:00</v>
      </c>
      <c r="F352" s="714" t="str">
        <f t="shared" si="38"/>
        <v>Domingo</v>
      </c>
      <c r="G352" s="715">
        <f t="shared" si="39"/>
        <v>1</v>
      </c>
      <c r="H352" s="714" t="str">
        <f t="shared" si="40"/>
        <v>Jan/26</v>
      </c>
      <c r="I352" s="716">
        <f t="shared" si="41"/>
        <v>4</v>
      </c>
      <c r="J352" s="716">
        <f>IF(Tabela13[[#This Row],[Data da Ordem]]&lt;&gt;"",1,"")</f>
        <v>1</v>
      </c>
    </row>
    <row r="353" spans="1:10">
      <c r="A353" s="709" t="s">
        <v>1067</v>
      </c>
      <c r="B353" s="710">
        <v>13</v>
      </c>
      <c r="C353" s="711" t="str">
        <f t="shared" si="35"/>
        <v>04/01/2026</v>
      </c>
      <c r="D353" s="712" t="str">
        <f t="shared" si="36"/>
        <v>12:04</v>
      </c>
      <c r="E353" s="713" t="str">
        <f t="shared" si="37"/>
        <v>12:00 as 13:00</v>
      </c>
      <c r="F353" s="714" t="str">
        <f t="shared" si="38"/>
        <v>Domingo</v>
      </c>
      <c r="G353" s="715">
        <f t="shared" si="39"/>
        <v>1</v>
      </c>
      <c r="H353" s="714" t="str">
        <f t="shared" si="40"/>
        <v>Jan/26</v>
      </c>
      <c r="I353" s="716">
        <f t="shared" si="41"/>
        <v>4</v>
      </c>
      <c r="J353" s="716">
        <f>IF(Tabela13[[#This Row],[Data da Ordem]]&lt;&gt;"",1,"")</f>
        <v>1</v>
      </c>
    </row>
    <row r="354" spans="1:10">
      <c r="A354" s="709" t="s">
        <v>1068</v>
      </c>
      <c r="B354" s="710">
        <v>13.5</v>
      </c>
      <c r="C354" s="711" t="str">
        <f t="shared" si="35"/>
        <v>04/01/2026</v>
      </c>
      <c r="D354" s="712" t="str">
        <f t="shared" si="36"/>
        <v>11:23</v>
      </c>
      <c r="E354" s="713" t="str">
        <f t="shared" si="37"/>
        <v>11:00 as 12:00</v>
      </c>
      <c r="F354" s="714" t="str">
        <f t="shared" si="38"/>
        <v>Domingo</v>
      </c>
      <c r="G354" s="715">
        <f t="shared" si="39"/>
        <v>1</v>
      </c>
      <c r="H354" s="714" t="str">
        <f t="shared" si="40"/>
        <v>Jan/26</v>
      </c>
      <c r="I354" s="716">
        <f t="shared" si="41"/>
        <v>4</v>
      </c>
      <c r="J354" s="716">
        <f>IF(Tabela13[[#This Row],[Data da Ordem]]&lt;&gt;"",1,"")</f>
        <v>1</v>
      </c>
    </row>
    <row r="355" spans="1:10">
      <c r="A355" s="709" t="s">
        <v>1069</v>
      </c>
      <c r="B355" s="710">
        <v>36</v>
      </c>
      <c r="C355" s="711" t="str">
        <f t="shared" si="35"/>
        <v>04/01/2026</v>
      </c>
      <c r="D355" s="712" t="str">
        <f t="shared" si="36"/>
        <v>11:20</v>
      </c>
      <c r="E355" s="713" t="str">
        <f t="shared" si="37"/>
        <v>11:00 as 12:00</v>
      </c>
      <c r="F355" s="714" t="str">
        <f t="shared" si="38"/>
        <v>Domingo</v>
      </c>
      <c r="G355" s="715">
        <f t="shared" si="39"/>
        <v>1</v>
      </c>
      <c r="H355" s="714" t="str">
        <f t="shared" si="40"/>
        <v>Jan/26</v>
      </c>
      <c r="I355" s="716">
        <f t="shared" si="41"/>
        <v>4</v>
      </c>
      <c r="J355" s="716">
        <f>IF(Tabela13[[#This Row],[Data da Ordem]]&lt;&gt;"",1,"")</f>
        <v>1</v>
      </c>
    </row>
    <row r="356" spans="1:10">
      <c r="A356" s="709" t="s">
        <v>1070</v>
      </c>
      <c r="B356" s="710">
        <v>29</v>
      </c>
      <c r="C356" s="711" t="str">
        <f t="shared" si="35"/>
        <v>04/01/2026</v>
      </c>
      <c r="D356" s="712" t="str">
        <f t="shared" si="36"/>
        <v>11:15</v>
      </c>
      <c r="E356" s="713" t="str">
        <f t="shared" si="37"/>
        <v>11:00 as 12:00</v>
      </c>
      <c r="F356" s="714" t="str">
        <f t="shared" si="38"/>
        <v>Domingo</v>
      </c>
      <c r="G356" s="715">
        <f t="shared" si="39"/>
        <v>1</v>
      </c>
      <c r="H356" s="714" t="str">
        <f t="shared" si="40"/>
        <v>Jan/26</v>
      </c>
      <c r="I356" s="716">
        <f t="shared" si="41"/>
        <v>4</v>
      </c>
      <c r="J356" s="716">
        <f>IF(Tabela13[[#This Row],[Data da Ordem]]&lt;&gt;"",1,"")</f>
        <v>1</v>
      </c>
    </row>
    <row r="357" spans="1:10">
      <c r="A357" s="709" t="s">
        <v>1071</v>
      </c>
      <c r="B357" s="710">
        <v>26</v>
      </c>
      <c r="C357" s="711" t="str">
        <f t="shared" si="35"/>
        <v>04/01/2026</v>
      </c>
      <c r="D357" s="712" t="str">
        <f t="shared" si="36"/>
        <v>11:13</v>
      </c>
      <c r="E357" s="713" t="str">
        <f t="shared" si="37"/>
        <v>11:00 as 12:00</v>
      </c>
      <c r="F357" s="714" t="str">
        <f t="shared" si="38"/>
        <v>Domingo</v>
      </c>
      <c r="G357" s="715">
        <f t="shared" si="39"/>
        <v>1</v>
      </c>
      <c r="H357" s="714" t="str">
        <f t="shared" si="40"/>
        <v>Jan/26</v>
      </c>
      <c r="I357" s="716">
        <f t="shared" si="41"/>
        <v>4</v>
      </c>
      <c r="J357" s="716">
        <f>IF(Tabela13[[#This Row],[Data da Ordem]]&lt;&gt;"",1,"")</f>
        <v>1</v>
      </c>
    </row>
    <row r="358" spans="1:10">
      <c r="A358" s="709" t="s">
        <v>1072</v>
      </c>
      <c r="B358" s="710">
        <v>13</v>
      </c>
      <c r="C358" s="711" t="str">
        <f t="shared" si="35"/>
        <v>04/01/2026</v>
      </c>
      <c r="D358" s="712" t="str">
        <f t="shared" si="36"/>
        <v>11:11</v>
      </c>
      <c r="E358" s="713" t="str">
        <f t="shared" si="37"/>
        <v>11:00 as 12:00</v>
      </c>
      <c r="F358" s="714" t="str">
        <f t="shared" si="38"/>
        <v>Domingo</v>
      </c>
      <c r="G358" s="715">
        <f t="shared" si="39"/>
        <v>1</v>
      </c>
      <c r="H358" s="714" t="str">
        <f t="shared" si="40"/>
        <v>Jan/26</v>
      </c>
      <c r="I358" s="716">
        <f t="shared" si="41"/>
        <v>4</v>
      </c>
      <c r="J358" s="716">
        <f>IF(Tabela13[[#This Row],[Data da Ordem]]&lt;&gt;"",1,"")</f>
        <v>1</v>
      </c>
    </row>
    <row r="359" spans="1:10">
      <c r="A359" s="709" t="s">
        <v>1073</v>
      </c>
      <c r="B359" s="710">
        <v>33.5</v>
      </c>
      <c r="C359" s="711" t="str">
        <f t="shared" si="35"/>
        <v>04/01/2026</v>
      </c>
      <c r="D359" s="712" t="str">
        <f t="shared" si="36"/>
        <v>10:59</v>
      </c>
      <c r="E359" s="713" t="str">
        <f t="shared" si="37"/>
        <v>10:00 as 11:00</v>
      </c>
      <c r="F359" s="714" t="str">
        <f t="shared" si="38"/>
        <v>Domingo</v>
      </c>
      <c r="G359" s="715">
        <f t="shared" si="39"/>
        <v>1</v>
      </c>
      <c r="H359" s="714" t="str">
        <f t="shared" si="40"/>
        <v>Jan/26</v>
      </c>
      <c r="I359" s="716">
        <f t="shared" si="41"/>
        <v>4</v>
      </c>
      <c r="J359" s="716">
        <f>IF(Tabela13[[#This Row],[Data da Ordem]]&lt;&gt;"",1,"")</f>
        <v>1</v>
      </c>
    </row>
    <row r="360" spans="1:10">
      <c r="A360" s="709" t="s">
        <v>1074</v>
      </c>
      <c r="B360" s="710">
        <v>28.5</v>
      </c>
      <c r="C360" s="711" t="str">
        <f t="shared" si="35"/>
        <v>04/01/2026</v>
      </c>
      <c r="D360" s="712" t="str">
        <f t="shared" si="36"/>
        <v>10:56</v>
      </c>
      <c r="E360" s="713" t="str">
        <f t="shared" si="37"/>
        <v>10:00 as 11:00</v>
      </c>
      <c r="F360" s="714" t="str">
        <f t="shared" si="38"/>
        <v>Domingo</v>
      </c>
      <c r="G360" s="715">
        <f t="shared" si="39"/>
        <v>1</v>
      </c>
      <c r="H360" s="714" t="str">
        <f t="shared" si="40"/>
        <v>Jan/26</v>
      </c>
      <c r="I360" s="716">
        <f t="shared" si="41"/>
        <v>4</v>
      </c>
      <c r="J360" s="716">
        <f>IF(Tabela13[[#This Row],[Data da Ordem]]&lt;&gt;"",1,"")</f>
        <v>1</v>
      </c>
    </row>
    <row r="361" spans="1:10">
      <c r="A361" s="709" t="s">
        <v>1075</v>
      </c>
      <c r="B361" s="710">
        <v>20.5</v>
      </c>
      <c r="C361" s="711" t="str">
        <f t="shared" si="35"/>
        <v>04/01/2026</v>
      </c>
      <c r="D361" s="712" t="str">
        <f t="shared" si="36"/>
        <v>10:54</v>
      </c>
      <c r="E361" s="713" t="str">
        <f t="shared" si="37"/>
        <v>10:00 as 11:00</v>
      </c>
      <c r="F361" s="714" t="str">
        <f t="shared" si="38"/>
        <v>Domingo</v>
      </c>
      <c r="G361" s="715">
        <f t="shared" si="39"/>
        <v>1</v>
      </c>
      <c r="H361" s="714" t="str">
        <f t="shared" si="40"/>
        <v>Jan/26</v>
      </c>
      <c r="I361" s="716">
        <f t="shared" si="41"/>
        <v>4</v>
      </c>
      <c r="J361" s="716">
        <f>IF(Tabela13[[#This Row],[Data da Ordem]]&lt;&gt;"",1,"")</f>
        <v>1</v>
      </c>
    </row>
    <row r="362" spans="1:10">
      <c r="A362" s="709" t="s">
        <v>1076</v>
      </c>
      <c r="B362" s="710">
        <v>45.5</v>
      </c>
      <c r="C362" s="711" t="str">
        <f t="shared" si="35"/>
        <v>04/01/2026</v>
      </c>
      <c r="D362" s="712" t="str">
        <f t="shared" si="36"/>
        <v>10:37</v>
      </c>
      <c r="E362" s="713" t="str">
        <f t="shared" si="37"/>
        <v>10:00 as 11:00</v>
      </c>
      <c r="F362" s="714" t="str">
        <f t="shared" si="38"/>
        <v>Domingo</v>
      </c>
      <c r="G362" s="715">
        <f t="shared" si="39"/>
        <v>1</v>
      </c>
      <c r="H362" s="714" t="str">
        <f t="shared" si="40"/>
        <v>Jan/26</v>
      </c>
      <c r="I362" s="716">
        <f t="shared" si="41"/>
        <v>4</v>
      </c>
      <c r="J362" s="716">
        <f>IF(Tabela13[[#This Row],[Data da Ordem]]&lt;&gt;"",1,"")</f>
        <v>1</v>
      </c>
    </row>
    <row r="363" spans="1:10">
      <c r="A363" s="709" t="s">
        <v>1077</v>
      </c>
      <c r="B363" s="710">
        <v>19</v>
      </c>
      <c r="C363" s="711" t="str">
        <f t="shared" si="35"/>
        <v>04/01/2026</v>
      </c>
      <c r="D363" s="712" t="str">
        <f t="shared" si="36"/>
        <v>10:37</v>
      </c>
      <c r="E363" s="713" t="str">
        <f t="shared" si="37"/>
        <v>10:00 as 11:00</v>
      </c>
      <c r="F363" s="714" t="str">
        <f t="shared" si="38"/>
        <v>Domingo</v>
      </c>
      <c r="G363" s="715">
        <f t="shared" si="39"/>
        <v>1</v>
      </c>
      <c r="H363" s="714" t="str">
        <f t="shared" si="40"/>
        <v>Jan/26</v>
      </c>
      <c r="I363" s="716">
        <f t="shared" si="41"/>
        <v>4</v>
      </c>
      <c r="J363" s="716">
        <f>IF(Tabela13[[#This Row],[Data da Ordem]]&lt;&gt;"",1,"")</f>
        <v>1</v>
      </c>
    </row>
    <row r="364" spans="1:10">
      <c r="A364" s="709" t="s">
        <v>1078</v>
      </c>
      <c r="B364" s="710">
        <v>58.5</v>
      </c>
      <c r="C364" s="711" t="str">
        <f t="shared" si="35"/>
        <v>04/01/2026</v>
      </c>
      <c r="D364" s="712" t="str">
        <f t="shared" si="36"/>
        <v>10:33</v>
      </c>
      <c r="E364" s="713" t="str">
        <f t="shared" si="37"/>
        <v>10:00 as 11:00</v>
      </c>
      <c r="F364" s="714" t="str">
        <f t="shared" si="38"/>
        <v>Domingo</v>
      </c>
      <c r="G364" s="715">
        <f t="shared" si="39"/>
        <v>1</v>
      </c>
      <c r="H364" s="714" t="str">
        <f t="shared" si="40"/>
        <v>Jan/26</v>
      </c>
      <c r="I364" s="716">
        <f t="shared" si="41"/>
        <v>4</v>
      </c>
      <c r="J364" s="716">
        <f>IF(Tabela13[[#This Row],[Data da Ordem]]&lt;&gt;"",1,"")</f>
        <v>1</v>
      </c>
    </row>
    <row r="365" spans="1:10">
      <c r="A365" s="709" t="s">
        <v>1079</v>
      </c>
      <c r="B365" s="710">
        <v>42</v>
      </c>
      <c r="C365" s="711" t="str">
        <f t="shared" si="35"/>
        <v>04/01/2026</v>
      </c>
      <c r="D365" s="712" t="str">
        <f t="shared" si="36"/>
        <v>10:33</v>
      </c>
      <c r="E365" s="713" t="str">
        <f t="shared" si="37"/>
        <v>10:00 as 11:00</v>
      </c>
      <c r="F365" s="714" t="str">
        <f t="shared" si="38"/>
        <v>Domingo</v>
      </c>
      <c r="G365" s="715">
        <f t="shared" si="39"/>
        <v>1</v>
      </c>
      <c r="H365" s="714" t="str">
        <f t="shared" si="40"/>
        <v>Jan/26</v>
      </c>
      <c r="I365" s="716">
        <f t="shared" si="41"/>
        <v>4</v>
      </c>
      <c r="J365" s="716">
        <f>IF(Tabela13[[#This Row],[Data da Ordem]]&lt;&gt;"",1,"")</f>
        <v>1</v>
      </c>
    </row>
    <row r="366" spans="1:10">
      <c r="A366" s="709" t="s">
        <v>1080</v>
      </c>
      <c r="B366" s="710">
        <v>14.5</v>
      </c>
      <c r="C366" s="711" t="str">
        <f t="shared" si="35"/>
        <v>04/01/2026</v>
      </c>
      <c r="D366" s="712" t="str">
        <f t="shared" si="36"/>
        <v>10:31</v>
      </c>
      <c r="E366" s="713" t="str">
        <f t="shared" si="37"/>
        <v>10:00 as 11:00</v>
      </c>
      <c r="F366" s="714" t="str">
        <f t="shared" si="38"/>
        <v>Domingo</v>
      </c>
      <c r="G366" s="715">
        <f t="shared" si="39"/>
        <v>1</v>
      </c>
      <c r="H366" s="714" t="str">
        <f t="shared" si="40"/>
        <v>Jan/26</v>
      </c>
      <c r="I366" s="716">
        <f t="shared" si="41"/>
        <v>4</v>
      </c>
      <c r="J366" s="716">
        <f>IF(Tabela13[[#This Row],[Data da Ordem]]&lt;&gt;"",1,"")</f>
        <v>1</v>
      </c>
    </row>
    <row r="367" spans="1:10">
      <c r="A367" s="709" t="s">
        <v>1081</v>
      </c>
      <c r="B367" s="710">
        <v>14</v>
      </c>
      <c r="C367" s="711" t="str">
        <f t="shared" si="35"/>
        <v>04/01/2026</v>
      </c>
      <c r="D367" s="712" t="str">
        <f t="shared" si="36"/>
        <v>10:25</v>
      </c>
      <c r="E367" s="713" t="str">
        <f t="shared" si="37"/>
        <v>10:00 as 11:00</v>
      </c>
      <c r="F367" s="714" t="str">
        <f t="shared" si="38"/>
        <v>Domingo</v>
      </c>
      <c r="G367" s="715">
        <f t="shared" si="39"/>
        <v>1</v>
      </c>
      <c r="H367" s="714" t="str">
        <f t="shared" si="40"/>
        <v>Jan/26</v>
      </c>
      <c r="I367" s="716">
        <f t="shared" si="41"/>
        <v>4</v>
      </c>
      <c r="J367" s="716">
        <f>IF(Tabela13[[#This Row],[Data da Ordem]]&lt;&gt;"",1,"")</f>
        <v>1</v>
      </c>
    </row>
    <row r="368" spans="1:10">
      <c r="A368" s="709" t="s">
        <v>1082</v>
      </c>
      <c r="B368" s="710">
        <v>14</v>
      </c>
      <c r="C368" s="711" t="str">
        <f t="shared" si="35"/>
        <v>04/01/2026</v>
      </c>
      <c r="D368" s="712" t="str">
        <f t="shared" si="36"/>
        <v>10:24</v>
      </c>
      <c r="E368" s="713" t="str">
        <f t="shared" si="37"/>
        <v>10:00 as 11:00</v>
      </c>
      <c r="F368" s="714" t="str">
        <f t="shared" si="38"/>
        <v>Domingo</v>
      </c>
      <c r="G368" s="715">
        <f t="shared" si="39"/>
        <v>1</v>
      </c>
      <c r="H368" s="714" t="str">
        <f t="shared" si="40"/>
        <v>Jan/26</v>
      </c>
      <c r="I368" s="716">
        <f t="shared" si="41"/>
        <v>4</v>
      </c>
      <c r="J368" s="716">
        <f>IF(Tabela13[[#This Row],[Data da Ordem]]&lt;&gt;"",1,"")</f>
        <v>1</v>
      </c>
    </row>
    <row r="369" spans="1:10">
      <c r="A369" s="709" t="s">
        <v>1083</v>
      </c>
      <c r="B369" s="710">
        <v>7</v>
      </c>
      <c r="C369" s="711" t="str">
        <f t="shared" si="35"/>
        <v>04/01/2026</v>
      </c>
      <c r="D369" s="712" t="str">
        <f t="shared" si="36"/>
        <v>10:24</v>
      </c>
      <c r="E369" s="713" t="str">
        <f t="shared" si="37"/>
        <v>10:00 as 11:00</v>
      </c>
      <c r="F369" s="714" t="str">
        <f t="shared" si="38"/>
        <v>Domingo</v>
      </c>
      <c r="G369" s="715">
        <f t="shared" si="39"/>
        <v>1</v>
      </c>
      <c r="H369" s="714" t="str">
        <f t="shared" si="40"/>
        <v>Jan/26</v>
      </c>
      <c r="I369" s="716">
        <f t="shared" si="41"/>
        <v>4</v>
      </c>
      <c r="J369" s="716">
        <f>IF(Tabela13[[#This Row],[Data da Ordem]]&lt;&gt;"",1,"")</f>
        <v>1</v>
      </c>
    </row>
    <row r="370" spans="1:10">
      <c r="A370" s="709" t="s">
        <v>1084</v>
      </c>
      <c r="B370" s="710">
        <v>19</v>
      </c>
      <c r="C370" s="711" t="str">
        <f t="shared" si="35"/>
        <v>04/01/2026</v>
      </c>
      <c r="D370" s="712" t="str">
        <f t="shared" si="36"/>
        <v>10:21</v>
      </c>
      <c r="E370" s="713" t="str">
        <f t="shared" si="37"/>
        <v>10:00 as 11:00</v>
      </c>
      <c r="F370" s="714" t="str">
        <f t="shared" si="38"/>
        <v>Domingo</v>
      </c>
      <c r="G370" s="715">
        <f t="shared" si="39"/>
        <v>1</v>
      </c>
      <c r="H370" s="714" t="str">
        <f t="shared" si="40"/>
        <v>Jan/26</v>
      </c>
      <c r="I370" s="716">
        <f t="shared" si="41"/>
        <v>4</v>
      </c>
      <c r="J370" s="716">
        <f>IF(Tabela13[[#This Row],[Data da Ordem]]&lt;&gt;"",1,"")</f>
        <v>1</v>
      </c>
    </row>
    <row r="371" spans="1:10">
      <c r="A371" s="709" t="s">
        <v>1085</v>
      </c>
      <c r="B371" s="710">
        <v>69</v>
      </c>
      <c r="C371" s="711" t="str">
        <f t="shared" si="35"/>
        <v>04/01/2026</v>
      </c>
      <c r="D371" s="712" t="str">
        <f t="shared" si="36"/>
        <v>10:15</v>
      </c>
      <c r="E371" s="713" t="str">
        <f t="shared" si="37"/>
        <v>10:00 as 11:00</v>
      </c>
      <c r="F371" s="714" t="str">
        <f t="shared" si="38"/>
        <v>Domingo</v>
      </c>
      <c r="G371" s="715">
        <f t="shared" si="39"/>
        <v>1</v>
      </c>
      <c r="H371" s="714" t="str">
        <f t="shared" si="40"/>
        <v>Jan/26</v>
      </c>
      <c r="I371" s="716">
        <f t="shared" si="41"/>
        <v>4</v>
      </c>
      <c r="J371" s="716">
        <f>IF(Tabela13[[#This Row],[Data da Ordem]]&lt;&gt;"",1,"")</f>
        <v>1</v>
      </c>
    </row>
    <row r="372" spans="1:10">
      <c r="A372" s="709" t="s">
        <v>1086</v>
      </c>
      <c r="B372" s="710">
        <v>20</v>
      </c>
      <c r="C372" s="711" t="str">
        <f t="shared" si="35"/>
        <v>04/01/2026</v>
      </c>
      <c r="D372" s="712" t="str">
        <f t="shared" si="36"/>
        <v>10:10</v>
      </c>
      <c r="E372" s="713" t="str">
        <f t="shared" si="37"/>
        <v>10:00 as 11:00</v>
      </c>
      <c r="F372" s="714" t="str">
        <f t="shared" si="38"/>
        <v>Domingo</v>
      </c>
      <c r="G372" s="715">
        <f t="shared" si="39"/>
        <v>1</v>
      </c>
      <c r="H372" s="714" t="str">
        <f t="shared" si="40"/>
        <v>Jan/26</v>
      </c>
      <c r="I372" s="716">
        <f t="shared" si="41"/>
        <v>4</v>
      </c>
      <c r="J372" s="716">
        <f>IF(Tabela13[[#This Row],[Data da Ordem]]&lt;&gt;"",1,"")</f>
        <v>1</v>
      </c>
    </row>
    <row r="373" spans="1:10">
      <c r="A373" s="709" t="s">
        <v>1087</v>
      </c>
      <c r="B373" s="710">
        <v>37</v>
      </c>
      <c r="C373" s="711" t="str">
        <f t="shared" si="35"/>
        <v>04/01/2026</v>
      </c>
      <c r="D373" s="712" t="str">
        <f t="shared" si="36"/>
        <v>10:08</v>
      </c>
      <c r="E373" s="713" t="str">
        <f t="shared" si="37"/>
        <v>10:00 as 11:00</v>
      </c>
      <c r="F373" s="714" t="str">
        <f t="shared" si="38"/>
        <v>Domingo</v>
      </c>
      <c r="G373" s="715">
        <f t="shared" si="39"/>
        <v>1</v>
      </c>
      <c r="H373" s="714" t="str">
        <f t="shared" si="40"/>
        <v>Jan/26</v>
      </c>
      <c r="I373" s="716">
        <f t="shared" si="41"/>
        <v>4</v>
      </c>
      <c r="J373" s="716">
        <f>IF(Tabela13[[#This Row],[Data da Ordem]]&lt;&gt;"",1,"")</f>
        <v>1</v>
      </c>
    </row>
    <row r="374" spans="1:10">
      <c r="A374" s="709" t="s">
        <v>1088</v>
      </c>
      <c r="B374" s="710">
        <v>29</v>
      </c>
      <c r="C374" s="711" t="str">
        <f t="shared" si="35"/>
        <v>04/01/2026</v>
      </c>
      <c r="D374" s="712" t="str">
        <f t="shared" si="36"/>
        <v>10:08</v>
      </c>
      <c r="E374" s="713" t="str">
        <f t="shared" si="37"/>
        <v>10:00 as 11:00</v>
      </c>
      <c r="F374" s="714" t="str">
        <f t="shared" si="38"/>
        <v>Domingo</v>
      </c>
      <c r="G374" s="715">
        <f t="shared" si="39"/>
        <v>1</v>
      </c>
      <c r="H374" s="714" t="str">
        <f t="shared" si="40"/>
        <v>Jan/26</v>
      </c>
      <c r="I374" s="716">
        <f t="shared" si="41"/>
        <v>4</v>
      </c>
      <c r="J374" s="716">
        <f>IF(Tabela13[[#This Row],[Data da Ordem]]&lt;&gt;"",1,"")</f>
        <v>1</v>
      </c>
    </row>
    <row r="375" spans="1:10">
      <c r="A375" s="709" t="s">
        <v>1089</v>
      </c>
      <c r="B375" s="710">
        <v>51.5</v>
      </c>
      <c r="C375" s="711" t="str">
        <f t="shared" si="35"/>
        <v>04/01/2026</v>
      </c>
      <c r="D375" s="712" t="str">
        <f t="shared" si="36"/>
        <v>10:06</v>
      </c>
      <c r="E375" s="713" t="str">
        <f t="shared" si="37"/>
        <v>10:00 as 11:00</v>
      </c>
      <c r="F375" s="714" t="str">
        <f t="shared" si="38"/>
        <v>Domingo</v>
      </c>
      <c r="G375" s="715">
        <f t="shared" si="39"/>
        <v>1</v>
      </c>
      <c r="H375" s="714" t="str">
        <f t="shared" si="40"/>
        <v>Jan/26</v>
      </c>
      <c r="I375" s="716">
        <f t="shared" si="41"/>
        <v>4</v>
      </c>
      <c r="J375" s="716">
        <f>IF(Tabela13[[#This Row],[Data da Ordem]]&lt;&gt;"",1,"")</f>
        <v>1</v>
      </c>
    </row>
    <row r="376" spans="1:10">
      <c r="A376" s="709" t="s">
        <v>1090</v>
      </c>
      <c r="B376" s="710">
        <v>10</v>
      </c>
      <c r="C376" s="711" t="str">
        <f t="shared" si="35"/>
        <v>04/01/2026</v>
      </c>
      <c r="D376" s="712" t="str">
        <f t="shared" si="36"/>
        <v>10:02</v>
      </c>
      <c r="E376" s="713" t="str">
        <f t="shared" si="37"/>
        <v>10:00 as 11:00</v>
      </c>
      <c r="F376" s="714" t="str">
        <f t="shared" si="38"/>
        <v>Domingo</v>
      </c>
      <c r="G376" s="715">
        <f t="shared" si="39"/>
        <v>1</v>
      </c>
      <c r="H376" s="714" t="str">
        <f t="shared" si="40"/>
        <v>Jan/26</v>
      </c>
      <c r="I376" s="716">
        <f t="shared" si="41"/>
        <v>4</v>
      </c>
      <c r="J376" s="716">
        <f>IF(Tabela13[[#This Row],[Data da Ordem]]&lt;&gt;"",1,"")</f>
        <v>1</v>
      </c>
    </row>
    <row r="377" spans="1:10">
      <c r="A377" s="709" t="s">
        <v>1091</v>
      </c>
      <c r="B377" s="710">
        <v>12</v>
      </c>
      <c r="C377" s="711" t="str">
        <f t="shared" si="35"/>
        <v>04/01/2026</v>
      </c>
      <c r="D377" s="712" t="str">
        <f t="shared" si="36"/>
        <v>09:59</v>
      </c>
      <c r="E377" s="713" t="str">
        <f t="shared" si="37"/>
        <v>09:00 as 10:00</v>
      </c>
      <c r="F377" s="714" t="str">
        <f t="shared" si="38"/>
        <v>Domingo</v>
      </c>
      <c r="G377" s="715">
        <f t="shared" si="39"/>
        <v>1</v>
      </c>
      <c r="H377" s="714" t="str">
        <f t="shared" si="40"/>
        <v>Jan/26</v>
      </c>
      <c r="I377" s="716">
        <f t="shared" si="41"/>
        <v>4</v>
      </c>
      <c r="J377" s="716">
        <f>IF(Tabela13[[#This Row],[Data da Ordem]]&lt;&gt;"",1,"")</f>
        <v>1</v>
      </c>
    </row>
    <row r="378" spans="1:10">
      <c r="A378" s="709" t="s">
        <v>1092</v>
      </c>
      <c r="B378" s="710">
        <v>16.5</v>
      </c>
      <c r="C378" s="711" t="str">
        <f t="shared" si="35"/>
        <v>04/01/2026</v>
      </c>
      <c r="D378" s="712" t="str">
        <f t="shared" si="36"/>
        <v>09:53</v>
      </c>
      <c r="E378" s="713" t="str">
        <f t="shared" si="37"/>
        <v>09:00 as 10:00</v>
      </c>
      <c r="F378" s="714" t="str">
        <f t="shared" si="38"/>
        <v>Domingo</v>
      </c>
      <c r="G378" s="715">
        <f t="shared" si="39"/>
        <v>1</v>
      </c>
      <c r="H378" s="714" t="str">
        <f t="shared" si="40"/>
        <v>Jan/26</v>
      </c>
      <c r="I378" s="716">
        <f t="shared" si="41"/>
        <v>4</v>
      </c>
      <c r="J378" s="716">
        <f>IF(Tabela13[[#This Row],[Data da Ordem]]&lt;&gt;"",1,"")</f>
        <v>1</v>
      </c>
    </row>
    <row r="379" spans="1:10">
      <c r="A379" s="709" t="s">
        <v>1093</v>
      </c>
      <c r="B379" s="710">
        <v>43</v>
      </c>
      <c r="C379" s="711" t="str">
        <f t="shared" si="35"/>
        <v>04/01/2026</v>
      </c>
      <c r="D379" s="712" t="str">
        <f t="shared" si="36"/>
        <v>09:44</v>
      </c>
      <c r="E379" s="713" t="str">
        <f t="shared" si="37"/>
        <v>09:00 as 10:00</v>
      </c>
      <c r="F379" s="714" t="str">
        <f t="shared" si="38"/>
        <v>Domingo</v>
      </c>
      <c r="G379" s="715">
        <f t="shared" si="39"/>
        <v>1</v>
      </c>
      <c r="H379" s="714" t="str">
        <f t="shared" si="40"/>
        <v>Jan/26</v>
      </c>
      <c r="I379" s="716">
        <f t="shared" si="41"/>
        <v>4</v>
      </c>
      <c r="J379" s="716">
        <f>IF(Tabela13[[#This Row],[Data da Ordem]]&lt;&gt;"",1,"")</f>
        <v>1</v>
      </c>
    </row>
    <row r="380" spans="1:10">
      <c r="A380" s="709" t="s">
        <v>1094</v>
      </c>
      <c r="B380" s="710">
        <v>30.5</v>
      </c>
      <c r="C380" s="711" t="str">
        <f t="shared" si="35"/>
        <v>04/01/2026</v>
      </c>
      <c r="D380" s="712" t="str">
        <f t="shared" si="36"/>
        <v>09:34</v>
      </c>
      <c r="E380" s="713" t="str">
        <f t="shared" si="37"/>
        <v>09:00 as 10:00</v>
      </c>
      <c r="F380" s="714" t="str">
        <f t="shared" si="38"/>
        <v>Domingo</v>
      </c>
      <c r="G380" s="715">
        <f t="shared" si="39"/>
        <v>1</v>
      </c>
      <c r="H380" s="714" t="str">
        <f t="shared" si="40"/>
        <v>Jan/26</v>
      </c>
      <c r="I380" s="716">
        <f t="shared" si="41"/>
        <v>4</v>
      </c>
      <c r="J380" s="716">
        <f>IF(Tabela13[[#This Row],[Data da Ordem]]&lt;&gt;"",1,"")</f>
        <v>1</v>
      </c>
    </row>
    <row r="381" spans="1:10">
      <c r="A381" s="709" t="s">
        <v>1095</v>
      </c>
      <c r="B381" s="710">
        <v>21</v>
      </c>
      <c r="C381" s="711" t="str">
        <f t="shared" si="35"/>
        <v>04/01/2026</v>
      </c>
      <c r="D381" s="712" t="str">
        <f t="shared" si="36"/>
        <v>09:26</v>
      </c>
      <c r="E381" s="713" t="str">
        <f t="shared" si="37"/>
        <v>09:00 as 10:00</v>
      </c>
      <c r="F381" s="714" t="str">
        <f t="shared" si="38"/>
        <v>Domingo</v>
      </c>
      <c r="G381" s="715">
        <f t="shared" si="39"/>
        <v>1</v>
      </c>
      <c r="H381" s="714" t="str">
        <f t="shared" si="40"/>
        <v>Jan/26</v>
      </c>
      <c r="I381" s="716">
        <f t="shared" si="41"/>
        <v>4</v>
      </c>
      <c r="J381" s="716">
        <f>IF(Tabela13[[#This Row],[Data da Ordem]]&lt;&gt;"",1,"")</f>
        <v>1</v>
      </c>
    </row>
    <row r="382" spans="1:10">
      <c r="A382" s="709" t="s">
        <v>1096</v>
      </c>
      <c r="B382" s="710">
        <v>30</v>
      </c>
      <c r="C382" s="711" t="str">
        <f t="shared" si="35"/>
        <v>04/01/2026</v>
      </c>
      <c r="D382" s="712" t="str">
        <f t="shared" si="36"/>
        <v>09:15</v>
      </c>
      <c r="E382" s="713" t="str">
        <f t="shared" si="37"/>
        <v>09:00 as 10:00</v>
      </c>
      <c r="F382" s="714" t="str">
        <f t="shared" si="38"/>
        <v>Domingo</v>
      </c>
      <c r="G382" s="715">
        <f t="shared" si="39"/>
        <v>1</v>
      </c>
      <c r="H382" s="714" t="str">
        <f t="shared" si="40"/>
        <v>Jan/26</v>
      </c>
      <c r="I382" s="716">
        <f t="shared" si="41"/>
        <v>4</v>
      </c>
      <c r="J382" s="716">
        <f>IF(Tabela13[[#This Row],[Data da Ordem]]&lt;&gt;"",1,"")</f>
        <v>1</v>
      </c>
    </row>
    <row r="383" spans="1:10">
      <c r="A383" s="721" t="s">
        <v>1097</v>
      </c>
      <c r="B383" s="722">
        <v>17</v>
      </c>
      <c r="C383" s="711" t="str">
        <f t="shared" si="35"/>
        <v>05/01/2026</v>
      </c>
      <c r="D383" s="712" t="str">
        <f t="shared" si="36"/>
        <v>18:55</v>
      </c>
      <c r="E383" s="713" t="str">
        <f t="shared" si="37"/>
        <v>18:00 as 19:00</v>
      </c>
      <c r="F383" s="714" t="str">
        <f t="shared" si="38"/>
        <v>Segunda</v>
      </c>
      <c r="G383" s="715">
        <f t="shared" si="39"/>
        <v>1</v>
      </c>
      <c r="H383" s="714" t="str">
        <f t="shared" si="40"/>
        <v>Jan/26</v>
      </c>
      <c r="I383" s="716">
        <f t="shared" si="41"/>
        <v>5</v>
      </c>
      <c r="J383" s="716">
        <f>IF(Tabela13[[#This Row],[Data da Ordem]]&lt;&gt;"",1,"")</f>
        <v>1</v>
      </c>
    </row>
    <row r="384" spans="1:10">
      <c r="A384" s="721" t="s">
        <v>1098</v>
      </c>
      <c r="B384" s="722">
        <v>30</v>
      </c>
      <c r="C384" s="711" t="str">
        <f t="shared" si="35"/>
        <v>05/01/2026</v>
      </c>
      <c r="D384" s="712" t="str">
        <f t="shared" si="36"/>
        <v>18:53</v>
      </c>
      <c r="E384" s="713" t="str">
        <f t="shared" si="37"/>
        <v>18:00 as 19:00</v>
      </c>
      <c r="F384" s="714" t="str">
        <f t="shared" si="38"/>
        <v>Segunda</v>
      </c>
      <c r="G384" s="715">
        <f t="shared" si="39"/>
        <v>1</v>
      </c>
      <c r="H384" s="714" t="str">
        <f t="shared" si="40"/>
        <v>Jan/26</v>
      </c>
      <c r="I384" s="716">
        <f t="shared" si="41"/>
        <v>5</v>
      </c>
      <c r="J384" s="716">
        <f>IF(Tabela13[[#This Row],[Data da Ordem]]&lt;&gt;"",1,"")</f>
        <v>1</v>
      </c>
    </row>
    <row r="385" spans="1:10">
      <c r="A385" s="721" t="s">
        <v>1099</v>
      </c>
      <c r="B385" s="722">
        <v>37</v>
      </c>
      <c r="C385" s="711" t="str">
        <f t="shared" si="35"/>
        <v>05/01/2026</v>
      </c>
      <c r="D385" s="712" t="str">
        <f t="shared" si="36"/>
        <v>18:36</v>
      </c>
      <c r="E385" s="713" t="str">
        <f t="shared" si="37"/>
        <v>18:00 as 19:00</v>
      </c>
      <c r="F385" s="714" t="str">
        <f t="shared" si="38"/>
        <v>Segunda</v>
      </c>
      <c r="G385" s="715">
        <f t="shared" si="39"/>
        <v>1</v>
      </c>
      <c r="H385" s="714" t="str">
        <f t="shared" si="40"/>
        <v>Jan/26</v>
      </c>
      <c r="I385" s="716">
        <f t="shared" si="41"/>
        <v>5</v>
      </c>
      <c r="J385" s="716">
        <f>IF(Tabela13[[#This Row],[Data da Ordem]]&lt;&gt;"",1,"")</f>
        <v>1</v>
      </c>
    </row>
    <row r="386" spans="1:10">
      <c r="A386" s="721" t="s">
        <v>1100</v>
      </c>
      <c r="B386" s="722">
        <v>15.5</v>
      </c>
      <c r="C386" s="711" t="str">
        <f t="shared" si="35"/>
        <v>05/01/2026</v>
      </c>
      <c r="D386" s="712" t="str">
        <f t="shared" si="36"/>
        <v>18:34</v>
      </c>
      <c r="E386" s="713" t="str">
        <f t="shared" si="37"/>
        <v>18:00 as 19:00</v>
      </c>
      <c r="F386" s="714" t="str">
        <f t="shared" si="38"/>
        <v>Segunda</v>
      </c>
      <c r="G386" s="715">
        <f t="shared" si="39"/>
        <v>1</v>
      </c>
      <c r="H386" s="714" t="str">
        <f t="shared" si="40"/>
        <v>Jan/26</v>
      </c>
      <c r="I386" s="716">
        <f t="shared" si="41"/>
        <v>5</v>
      </c>
      <c r="J386" s="716">
        <f>IF(Tabela13[[#This Row],[Data da Ordem]]&lt;&gt;"",1,"")</f>
        <v>1</v>
      </c>
    </row>
    <row r="387" spans="1:10">
      <c r="A387" s="721" t="s">
        <v>1101</v>
      </c>
      <c r="B387" s="722">
        <v>9</v>
      </c>
      <c r="C387" s="711" t="str">
        <f t="shared" ref="C387:C450" si="42">IF(A387="","",TEXT(A387,"dd/mm/aaaa"))</f>
        <v>05/01/2026</v>
      </c>
      <c r="D387" s="712" t="str">
        <f t="shared" ref="D387:D450" si="43">IF(A387="","",TEXT(A387,"hh:mm"))</f>
        <v>18:28</v>
      </c>
      <c r="E387" s="713" t="str">
        <f t="shared" ref="E387:E450" si="44">IF(D387="","",IF(AND(MOD(D387,1)&gt;=TIME(8,0,0),MOD(D387,1)&lt;TIME(21,0,0)),
TEXT(TIME(HOUR(MOD(D387,1)),0,0),"hh:mm")&amp;" as "&amp;TEXT(TIME(HOUR(MOD(D387,1))+1,0,0),"hh:mm"),
"Fora da faixa"))</f>
        <v>18:00 as 19:00</v>
      </c>
      <c r="F387" s="714" t="str">
        <f t="shared" ref="F387:F450" si="45">CHOOSE(WEEKDAY(C387,2),"Segunda","Terça","Quarta","Quinta","Sexta","Sábado","Domingo")</f>
        <v>Segunda</v>
      </c>
      <c r="G387" s="715">
        <f t="shared" ref="G387:G450" si="46">INT((DAY(C387)-1)/7)+1</f>
        <v>1</v>
      </c>
      <c r="H387" s="714" t="str">
        <f t="shared" ref="H387:H450" si="47">PROPER(TEXT(C387,"MMM/AA"))</f>
        <v>Jan/26</v>
      </c>
      <c r="I387" s="716">
        <f t="shared" ref="I387:I450" si="48">DAY(C387)</f>
        <v>5</v>
      </c>
      <c r="J387" s="716">
        <f>IF(Tabela13[[#This Row],[Data da Ordem]]&lt;&gt;"",1,"")</f>
        <v>1</v>
      </c>
    </row>
    <row r="388" spans="1:10">
      <c r="A388" s="721" t="s">
        <v>1102</v>
      </c>
      <c r="B388" s="722">
        <v>17</v>
      </c>
      <c r="C388" s="711" t="str">
        <f t="shared" si="42"/>
        <v>05/01/2026</v>
      </c>
      <c r="D388" s="712" t="str">
        <f t="shared" si="43"/>
        <v>18:19</v>
      </c>
      <c r="E388" s="713" t="str">
        <f t="shared" si="44"/>
        <v>18:00 as 19:00</v>
      </c>
      <c r="F388" s="714" t="str">
        <f t="shared" si="45"/>
        <v>Segunda</v>
      </c>
      <c r="G388" s="715">
        <f t="shared" si="46"/>
        <v>1</v>
      </c>
      <c r="H388" s="714" t="str">
        <f t="shared" si="47"/>
        <v>Jan/26</v>
      </c>
      <c r="I388" s="716">
        <f t="shared" si="48"/>
        <v>5</v>
      </c>
      <c r="J388" s="716">
        <f>IF(Tabela13[[#This Row],[Data da Ordem]]&lt;&gt;"",1,"")</f>
        <v>1</v>
      </c>
    </row>
    <row r="389" spans="1:10">
      <c r="A389" s="721" t="s">
        <v>1103</v>
      </c>
      <c r="B389" s="722">
        <v>20</v>
      </c>
      <c r="C389" s="711" t="str">
        <f t="shared" si="42"/>
        <v>05/01/2026</v>
      </c>
      <c r="D389" s="712" t="str">
        <f t="shared" si="43"/>
        <v>18:13</v>
      </c>
      <c r="E389" s="713" t="str">
        <f t="shared" si="44"/>
        <v>18:00 as 19:00</v>
      </c>
      <c r="F389" s="714" t="str">
        <f t="shared" si="45"/>
        <v>Segunda</v>
      </c>
      <c r="G389" s="715">
        <f t="shared" si="46"/>
        <v>1</v>
      </c>
      <c r="H389" s="714" t="str">
        <f t="shared" si="47"/>
        <v>Jan/26</v>
      </c>
      <c r="I389" s="716">
        <f t="shared" si="48"/>
        <v>5</v>
      </c>
      <c r="J389" s="716">
        <f>IF(Tabela13[[#This Row],[Data da Ordem]]&lt;&gt;"",1,"")</f>
        <v>1</v>
      </c>
    </row>
    <row r="390" spans="1:10">
      <c r="A390" s="721" t="s">
        <v>1104</v>
      </c>
      <c r="B390" s="722">
        <v>53</v>
      </c>
      <c r="C390" s="711" t="str">
        <f t="shared" si="42"/>
        <v>05/01/2026</v>
      </c>
      <c r="D390" s="712" t="str">
        <f t="shared" si="43"/>
        <v>18:11</v>
      </c>
      <c r="E390" s="713" t="str">
        <f t="shared" si="44"/>
        <v>18:00 as 19:00</v>
      </c>
      <c r="F390" s="714" t="str">
        <f t="shared" si="45"/>
        <v>Segunda</v>
      </c>
      <c r="G390" s="715">
        <f t="shared" si="46"/>
        <v>1</v>
      </c>
      <c r="H390" s="714" t="str">
        <f t="shared" si="47"/>
        <v>Jan/26</v>
      </c>
      <c r="I390" s="716">
        <f t="shared" si="48"/>
        <v>5</v>
      </c>
      <c r="J390" s="716">
        <f>IF(Tabela13[[#This Row],[Data da Ordem]]&lt;&gt;"",1,"")</f>
        <v>1</v>
      </c>
    </row>
    <row r="391" spans="1:10">
      <c r="A391" s="721" t="s">
        <v>1105</v>
      </c>
      <c r="B391" s="722">
        <v>13.95</v>
      </c>
      <c r="C391" s="711" t="str">
        <f t="shared" si="42"/>
        <v>05/01/2026</v>
      </c>
      <c r="D391" s="712" t="str">
        <f t="shared" si="43"/>
        <v>18:01</v>
      </c>
      <c r="E391" s="713" t="str">
        <f t="shared" si="44"/>
        <v>18:00 as 19:00</v>
      </c>
      <c r="F391" s="714" t="str">
        <f t="shared" si="45"/>
        <v>Segunda</v>
      </c>
      <c r="G391" s="715">
        <f t="shared" si="46"/>
        <v>1</v>
      </c>
      <c r="H391" s="714" t="str">
        <f t="shared" si="47"/>
        <v>Jan/26</v>
      </c>
      <c r="I391" s="716">
        <f t="shared" si="48"/>
        <v>5</v>
      </c>
      <c r="J391" s="716">
        <f>IF(Tabela13[[#This Row],[Data da Ordem]]&lt;&gt;"",1,"")</f>
        <v>1</v>
      </c>
    </row>
    <row r="392" spans="1:10">
      <c r="A392" s="721" t="s">
        <v>1106</v>
      </c>
      <c r="B392" s="722">
        <v>83</v>
      </c>
      <c r="C392" s="711" t="str">
        <f t="shared" si="42"/>
        <v>05/01/2026</v>
      </c>
      <c r="D392" s="712" t="str">
        <f t="shared" si="43"/>
        <v>17:49</v>
      </c>
      <c r="E392" s="713" t="str">
        <f t="shared" si="44"/>
        <v>17:00 as 18:00</v>
      </c>
      <c r="F392" s="714" t="str">
        <f t="shared" si="45"/>
        <v>Segunda</v>
      </c>
      <c r="G392" s="715">
        <f t="shared" si="46"/>
        <v>1</v>
      </c>
      <c r="H392" s="714" t="str">
        <f t="shared" si="47"/>
        <v>Jan/26</v>
      </c>
      <c r="I392" s="716">
        <f t="shared" si="48"/>
        <v>5</v>
      </c>
      <c r="J392" s="716">
        <f>IF(Tabela13[[#This Row],[Data da Ordem]]&lt;&gt;"",1,"")</f>
        <v>1</v>
      </c>
    </row>
    <row r="393" spans="1:10">
      <c r="A393" s="721" t="s">
        <v>1107</v>
      </c>
      <c r="B393" s="722">
        <v>14.5</v>
      </c>
      <c r="C393" s="711" t="str">
        <f t="shared" si="42"/>
        <v>05/01/2026</v>
      </c>
      <c r="D393" s="712" t="str">
        <f t="shared" si="43"/>
        <v>17:44</v>
      </c>
      <c r="E393" s="713" t="str">
        <f t="shared" si="44"/>
        <v>17:00 as 18:00</v>
      </c>
      <c r="F393" s="714" t="str">
        <f t="shared" si="45"/>
        <v>Segunda</v>
      </c>
      <c r="G393" s="715">
        <f t="shared" si="46"/>
        <v>1</v>
      </c>
      <c r="H393" s="714" t="str">
        <f t="shared" si="47"/>
        <v>Jan/26</v>
      </c>
      <c r="I393" s="716">
        <f t="shared" si="48"/>
        <v>5</v>
      </c>
      <c r="J393" s="716">
        <f>IF(Tabela13[[#This Row],[Data da Ordem]]&lt;&gt;"",1,"")</f>
        <v>1</v>
      </c>
    </row>
    <row r="394" spans="1:10">
      <c r="A394" s="721" t="s">
        <v>1108</v>
      </c>
      <c r="B394" s="722">
        <v>53</v>
      </c>
      <c r="C394" s="711" t="str">
        <f t="shared" si="42"/>
        <v>05/01/2026</v>
      </c>
      <c r="D394" s="712" t="str">
        <f t="shared" si="43"/>
        <v>17:38</v>
      </c>
      <c r="E394" s="713" t="str">
        <f t="shared" si="44"/>
        <v>17:00 as 18:00</v>
      </c>
      <c r="F394" s="714" t="str">
        <f t="shared" si="45"/>
        <v>Segunda</v>
      </c>
      <c r="G394" s="715">
        <f t="shared" si="46"/>
        <v>1</v>
      </c>
      <c r="H394" s="714" t="str">
        <f t="shared" si="47"/>
        <v>Jan/26</v>
      </c>
      <c r="I394" s="716">
        <f t="shared" si="48"/>
        <v>5</v>
      </c>
      <c r="J394" s="716">
        <f>IF(Tabela13[[#This Row],[Data da Ordem]]&lt;&gt;"",1,"")</f>
        <v>1</v>
      </c>
    </row>
    <row r="395" spans="1:10">
      <c r="A395" s="721" t="s">
        <v>1109</v>
      </c>
      <c r="B395" s="722">
        <v>13</v>
      </c>
      <c r="C395" s="711" t="str">
        <f t="shared" si="42"/>
        <v>05/01/2026</v>
      </c>
      <c r="D395" s="712" t="str">
        <f t="shared" si="43"/>
        <v>17:34</v>
      </c>
      <c r="E395" s="713" t="str">
        <f t="shared" si="44"/>
        <v>17:00 as 18:00</v>
      </c>
      <c r="F395" s="714" t="str">
        <f t="shared" si="45"/>
        <v>Segunda</v>
      </c>
      <c r="G395" s="715">
        <f t="shared" si="46"/>
        <v>1</v>
      </c>
      <c r="H395" s="714" t="str">
        <f t="shared" si="47"/>
        <v>Jan/26</v>
      </c>
      <c r="I395" s="716">
        <f t="shared" si="48"/>
        <v>5</v>
      </c>
      <c r="J395" s="716">
        <f>IF(Tabela13[[#This Row],[Data da Ordem]]&lt;&gt;"",1,"")</f>
        <v>1</v>
      </c>
    </row>
    <row r="396" spans="1:10">
      <c r="A396" s="721" t="s">
        <v>1110</v>
      </c>
      <c r="B396" s="722">
        <v>26</v>
      </c>
      <c r="C396" s="711" t="str">
        <f t="shared" si="42"/>
        <v>05/01/2026</v>
      </c>
      <c r="D396" s="712" t="str">
        <f t="shared" si="43"/>
        <v>17:33</v>
      </c>
      <c r="E396" s="713" t="str">
        <f t="shared" si="44"/>
        <v>17:00 as 18:00</v>
      </c>
      <c r="F396" s="714" t="str">
        <f t="shared" si="45"/>
        <v>Segunda</v>
      </c>
      <c r="G396" s="715">
        <f t="shared" si="46"/>
        <v>1</v>
      </c>
      <c r="H396" s="714" t="str">
        <f t="shared" si="47"/>
        <v>Jan/26</v>
      </c>
      <c r="I396" s="716">
        <f t="shared" si="48"/>
        <v>5</v>
      </c>
      <c r="J396" s="716">
        <f>IF(Tabela13[[#This Row],[Data da Ordem]]&lt;&gt;"",1,"")</f>
        <v>1</v>
      </c>
    </row>
    <row r="397" spans="1:10">
      <c r="A397" s="721" t="s">
        <v>1111</v>
      </c>
      <c r="B397" s="722">
        <v>34</v>
      </c>
      <c r="C397" s="711" t="str">
        <f t="shared" si="42"/>
        <v>05/01/2026</v>
      </c>
      <c r="D397" s="712" t="str">
        <f t="shared" si="43"/>
        <v>17:31</v>
      </c>
      <c r="E397" s="713" t="str">
        <f t="shared" si="44"/>
        <v>17:00 as 18:00</v>
      </c>
      <c r="F397" s="714" t="str">
        <f t="shared" si="45"/>
        <v>Segunda</v>
      </c>
      <c r="G397" s="715">
        <f t="shared" si="46"/>
        <v>1</v>
      </c>
      <c r="H397" s="714" t="str">
        <f t="shared" si="47"/>
        <v>Jan/26</v>
      </c>
      <c r="I397" s="716">
        <f t="shared" si="48"/>
        <v>5</v>
      </c>
      <c r="J397" s="716">
        <f>IF(Tabela13[[#This Row],[Data da Ordem]]&lt;&gt;"",1,"")</f>
        <v>1</v>
      </c>
    </row>
    <row r="398" spans="1:10">
      <c r="A398" s="721" t="s">
        <v>1112</v>
      </c>
      <c r="B398" s="722">
        <v>43</v>
      </c>
      <c r="C398" s="711" t="str">
        <f t="shared" si="42"/>
        <v>05/01/2026</v>
      </c>
      <c r="D398" s="712" t="str">
        <f t="shared" si="43"/>
        <v>17:29</v>
      </c>
      <c r="E398" s="713" t="str">
        <f t="shared" si="44"/>
        <v>17:00 as 18:00</v>
      </c>
      <c r="F398" s="714" t="str">
        <f t="shared" si="45"/>
        <v>Segunda</v>
      </c>
      <c r="G398" s="715">
        <f t="shared" si="46"/>
        <v>1</v>
      </c>
      <c r="H398" s="714" t="str">
        <f t="shared" si="47"/>
        <v>Jan/26</v>
      </c>
      <c r="I398" s="716">
        <f t="shared" si="48"/>
        <v>5</v>
      </c>
      <c r="J398" s="716">
        <f>IF(Tabela13[[#This Row],[Data da Ordem]]&lt;&gt;"",1,"")</f>
        <v>1</v>
      </c>
    </row>
    <row r="399" spans="1:10">
      <c r="A399" s="721" t="s">
        <v>1113</v>
      </c>
      <c r="B399" s="722">
        <v>65</v>
      </c>
      <c r="C399" s="711" t="str">
        <f t="shared" si="42"/>
        <v>05/01/2026</v>
      </c>
      <c r="D399" s="712" t="str">
        <f t="shared" si="43"/>
        <v>17:26</v>
      </c>
      <c r="E399" s="713" t="str">
        <f t="shared" si="44"/>
        <v>17:00 as 18:00</v>
      </c>
      <c r="F399" s="714" t="str">
        <f t="shared" si="45"/>
        <v>Segunda</v>
      </c>
      <c r="G399" s="715">
        <f t="shared" si="46"/>
        <v>1</v>
      </c>
      <c r="H399" s="714" t="str">
        <f t="shared" si="47"/>
        <v>Jan/26</v>
      </c>
      <c r="I399" s="716">
        <f t="shared" si="48"/>
        <v>5</v>
      </c>
      <c r="J399" s="716">
        <f>IF(Tabela13[[#This Row],[Data da Ordem]]&lt;&gt;"",1,"")</f>
        <v>1</v>
      </c>
    </row>
    <row r="400" spans="1:10">
      <c r="A400" s="721" t="s">
        <v>1114</v>
      </c>
      <c r="B400" s="722">
        <v>24</v>
      </c>
      <c r="C400" s="711" t="str">
        <f t="shared" si="42"/>
        <v>05/01/2026</v>
      </c>
      <c r="D400" s="712" t="str">
        <f t="shared" si="43"/>
        <v>17:26</v>
      </c>
      <c r="E400" s="713" t="str">
        <f t="shared" si="44"/>
        <v>17:00 as 18:00</v>
      </c>
      <c r="F400" s="714" t="str">
        <f t="shared" si="45"/>
        <v>Segunda</v>
      </c>
      <c r="G400" s="715">
        <f t="shared" si="46"/>
        <v>1</v>
      </c>
      <c r="H400" s="714" t="str">
        <f t="shared" si="47"/>
        <v>Jan/26</v>
      </c>
      <c r="I400" s="716">
        <f t="shared" si="48"/>
        <v>5</v>
      </c>
      <c r="J400" s="716">
        <f>IF(Tabela13[[#This Row],[Data da Ordem]]&lt;&gt;"",1,"")</f>
        <v>1</v>
      </c>
    </row>
    <row r="401" spans="1:10">
      <c r="A401" s="721" t="s">
        <v>1115</v>
      </c>
      <c r="B401" s="722">
        <v>26</v>
      </c>
      <c r="C401" s="711" t="str">
        <f t="shared" si="42"/>
        <v>05/01/2026</v>
      </c>
      <c r="D401" s="712" t="str">
        <f t="shared" si="43"/>
        <v>17:20</v>
      </c>
      <c r="E401" s="713" t="str">
        <f t="shared" si="44"/>
        <v>17:00 as 18:00</v>
      </c>
      <c r="F401" s="714" t="str">
        <f t="shared" si="45"/>
        <v>Segunda</v>
      </c>
      <c r="G401" s="715">
        <f t="shared" si="46"/>
        <v>1</v>
      </c>
      <c r="H401" s="714" t="str">
        <f t="shared" si="47"/>
        <v>Jan/26</v>
      </c>
      <c r="I401" s="716">
        <f t="shared" si="48"/>
        <v>5</v>
      </c>
      <c r="J401" s="716">
        <f>IF(Tabela13[[#This Row],[Data da Ordem]]&lt;&gt;"",1,"")</f>
        <v>1</v>
      </c>
    </row>
    <row r="402" spans="1:10">
      <c r="A402" s="721" t="s">
        <v>1116</v>
      </c>
      <c r="B402" s="722">
        <v>35</v>
      </c>
      <c r="C402" s="711" t="str">
        <f t="shared" si="42"/>
        <v>05/01/2026</v>
      </c>
      <c r="D402" s="712" t="str">
        <f t="shared" si="43"/>
        <v>17:20</v>
      </c>
      <c r="E402" s="713" t="str">
        <f t="shared" si="44"/>
        <v>17:00 as 18:00</v>
      </c>
      <c r="F402" s="714" t="str">
        <f t="shared" si="45"/>
        <v>Segunda</v>
      </c>
      <c r="G402" s="715">
        <f t="shared" si="46"/>
        <v>1</v>
      </c>
      <c r="H402" s="714" t="str">
        <f t="shared" si="47"/>
        <v>Jan/26</v>
      </c>
      <c r="I402" s="716">
        <f t="shared" si="48"/>
        <v>5</v>
      </c>
      <c r="J402" s="716">
        <f>IF(Tabela13[[#This Row],[Data da Ordem]]&lt;&gt;"",1,"")</f>
        <v>1</v>
      </c>
    </row>
    <row r="403" spans="1:10">
      <c r="A403" s="721" t="s">
        <v>1117</v>
      </c>
      <c r="B403" s="722">
        <v>60.5</v>
      </c>
      <c r="C403" s="711" t="str">
        <f t="shared" si="42"/>
        <v>05/01/2026</v>
      </c>
      <c r="D403" s="712" t="str">
        <f t="shared" si="43"/>
        <v>17:01</v>
      </c>
      <c r="E403" s="713" t="str">
        <f t="shared" si="44"/>
        <v>17:00 as 18:00</v>
      </c>
      <c r="F403" s="714" t="str">
        <f t="shared" si="45"/>
        <v>Segunda</v>
      </c>
      <c r="G403" s="715">
        <f t="shared" si="46"/>
        <v>1</v>
      </c>
      <c r="H403" s="714" t="str">
        <f t="shared" si="47"/>
        <v>Jan/26</v>
      </c>
      <c r="I403" s="716">
        <f t="shared" si="48"/>
        <v>5</v>
      </c>
      <c r="J403" s="716">
        <f>IF(Tabela13[[#This Row],[Data da Ordem]]&lt;&gt;"",1,"")</f>
        <v>1</v>
      </c>
    </row>
    <row r="404" spans="1:10">
      <c r="A404" s="721" t="s">
        <v>1118</v>
      </c>
      <c r="B404" s="722">
        <v>60.5</v>
      </c>
      <c r="C404" s="711" t="str">
        <f t="shared" si="42"/>
        <v>05/01/2026</v>
      </c>
      <c r="D404" s="712" t="str">
        <f t="shared" si="43"/>
        <v>17:00</v>
      </c>
      <c r="E404" s="713" t="str">
        <f t="shared" si="44"/>
        <v>17:00 as 18:00</v>
      </c>
      <c r="F404" s="714" t="str">
        <f t="shared" si="45"/>
        <v>Segunda</v>
      </c>
      <c r="G404" s="715">
        <f t="shared" si="46"/>
        <v>1</v>
      </c>
      <c r="H404" s="714" t="str">
        <f t="shared" si="47"/>
        <v>Jan/26</v>
      </c>
      <c r="I404" s="716">
        <f t="shared" si="48"/>
        <v>5</v>
      </c>
      <c r="J404" s="716">
        <f>IF(Tabela13[[#This Row],[Data da Ordem]]&lt;&gt;"",1,"")</f>
        <v>1</v>
      </c>
    </row>
    <row r="405" spans="1:10">
      <c r="A405" s="721" t="s">
        <v>1119</v>
      </c>
      <c r="B405" s="722">
        <v>9</v>
      </c>
      <c r="C405" s="711" t="str">
        <f t="shared" si="42"/>
        <v>05/01/2026</v>
      </c>
      <c r="D405" s="712" t="str">
        <f t="shared" si="43"/>
        <v>16:57</v>
      </c>
      <c r="E405" s="713" t="str">
        <f t="shared" si="44"/>
        <v>16:00 as 17:00</v>
      </c>
      <c r="F405" s="714" t="str">
        <f t="shared" si="45"/>
        <v>Segunda</v>
      </c>
      <c r="G405" s="715">
        <f t="shared" si="46"/>
        <v>1</v>
      </c>
      <c r="H405" s="714" t="str">
        <f t="shared" si="47"/>
        <v>Jan/26</v>
      </c>
      <c r="I405" s="716">
        <f t="shared" si="48"/>
        <v>5</v>
      </c>
      <c r="J405" s="716">
        <f>IF(Tabela13[[#This Row],[Data da Ordem]]&lt;&gt;"",1,"")</f>
        <v>1</v>
      </c>
    </row>
    <row r="406" spans="1:10">
      <c r="A406" s="721" t="s">
        <v>1120</v>
      </c>
      <c r="B406" s="722">
        <v>16</v>
      </c>
      <c r="C406" s="711" t="str">
        <f t="shared" si="42"/>
        <v>05/01/2026</v>
      </c>
      <c r="D406" s="712" t="str">
        <f t="shared" si="43"/>
        <v>16:57</v>
      </c>
      <c r="E406" s="713" t="str">
        <f t="shared" si="44"/>
        <v>16:00 as 17:00</v>
      </c>
      <c r="F406" s="714" t="str">
        <f t="shared" si="45"/>
        <v>Segunda</v>
      </c>
      <c r="G406" s="715">
        <f t="shared" si="46"/>
        <v>1</v>
      </c>
      <c r="H406" s="714" t="str">
        <f t="shared" si="47"/>
        <v>Jan/26</v>
      </c>
      <c r="I406" s="716">
        <f t="shared" si="48"/>
        <v>5</v>
      </c>
      <c r="J406" s="716">
        <f>IF(Tabela13[[#This Row],[Data da Ordem]]&lt;&gt;"",1,"")</f>
        <v>1</v>
      </c>
    </row>
    <row r="407" spans="1:10">
      <c r="A407" s="721" t="s">
        <v>1121</v>
      </c>
      <c r="B407" s="722">
        <v>11.7</v>
      </c>
      <c r="C407" s="711" t="str">
        <f t="shared" si="42"/>
        <v>05/01/2026</v>
      </c>
      <c r="D407" s="712" t="str">
        <f t="shared" si="43"/>
        <v>16:51</v>
      </c>
      <c r="E407" s="713" t="str">
        <f t="shared" si="44"/>
        <v>16:00 as 17:00</v>
      </c>
      <c r="F407" s="714" t="str">
        <f t="shared" si="45"/>
        <v>Segunda</v>
      </c>
      <c r="G407" s="715">
        <f t="shared" si="46"/>
        <v>1</v>
      </c>
      <c r="H407" s="714" t="str">
        <f t="shared" si="47"/>
        <v>Jan/26</v>
      </c>
      <c r="I407" s="716">
        <f t="shared" si="48"/>
        <v>5</v>
      </c>
      <c r="J407" s="716">
        <f>IF(Tabela13[[#This Row],[Data da Ordem]]&lt;&gt;"",1,"")</f>
        <v>1</v>
      </c>
    </row>
    <row r="408" spans="1:10">
      <c r="A408" s="721" t="s">
        <v>1122</v>
      </c>
      <c r="B408" s="722">
        <v>20</v>
      </c>
      <c r="C408" s="711" t="str">
        <f t="shared" si="42"/>
        <v>05/01/2026</v>
      </c>
      <c r="D408" s="712" t="str">
        <f t="shared" si="43"/>
        <v>16:48</v>
      </c>
      <c r="E408" s="713" t="str">
        <f t="shared" si="44"/>
        <v>16:00 as 17:00</v>
      </c>
      <c r="F408" s="714" t="str">
        <f t="shared" si="45"/>
        <v>Segunda</v>
      </c>
      <c r="G408" s="715">
        <f t="shared" si="46"/>
        <v>1</v>
      </c>
      <c r="H408" s="714" t="str">
        <f t="shared" si="47"/>
        <v>Jan/26</v>
      </c>
      <c r="I408" s="716">
        <f t="shared" si="48"/>
        <v>5</v>
      </c>
      <c r="J408" s="716">
        <f>IF(Tabela13[[#This Row],[Data da Ordem]]&lt;&gt;"",1,"")</f>
        <v>1</v>
      </c>
    </row>
    <row r="409" spans="1:10">
      <c r="A409" s="721" t="s">
        <v>1123</v>
      </c>
      <c r="B409" s="722">
        <v>13</v>
      </c>
      <c r="C409" s="711" t="str">
        <f t="shared" si="42"/>
        <v>05/01/2026</v>
      </c>
      <c r="D409" s="712" t="str">
        <f t="shared" si="43"/>
        <v>16:43</v>
      </c>
      <c r="E409" s="713" t="str">
        <f t="shared" si="44"/>
        <v>16:00 as 17:00</v>
      </c>
      <c r="F409" s="714" t="str">
        <f t="shared" si="45"/>
        <v>Segunda</v>
      </c>
      <c r="G409" s="715">
        <f t="shared" si="46"/>
        <v>1</v>
      </c>
      <c r="H409" s="714" t="str">
        <f t="shared" si="47"/>
        <v>Jan/26</v>
      </c>
      <c r="I409" s="716">
        <f t="shared" si="48"/>
        <v>5</v>
      </c>
      <c r="J409" s="716">
        <f>IF(Tabela13[[#This Row],[Data da Ordem]]&lt;&gt;"",1,"")</f>
        <v>1</v>
      </c>
    </row>
    <row r="410" spans="1:10">
      <c r="A410" s="721" t="s">
        <v>1124</v>
      </c>
      <c r="B410" s="722">
        <v>41</v>
      </c>
      <c r="C410" s="711" t="str">
        <f t="shared" si="42"/>
        <v>05/01/2026</v>
      </c>
      <c r="D410" s="712" t="str">
        <f t="shared" si="43"/>
        <v>16:41</v>
      </c>
      <c r="E410" s="713" t="str">
        <f t="shared" si="44"/>
        <v>16:00 as 17:00</v>
      </c>
      <c r="F410" s="714" t="str">
        <f t="shared" si="45"/>
        <v>Segunda</v>
      </c>
      <c r="G410" s="715">
        <f t="shared" si="46"/>
        <v>1</v>
      </c>
      <c r="H410" s="714" t="str">
        <f t="shared" si="47"/>
        <v>Jan/26</v>
      </c>
      <c r="I410" s="716">
        <f t="shared" si="48"/>
        <v>5</v>
      </c>
      <c r="J410" s="716">
        <f>IF(Tabela13[[#This Row],[Data da Ordem]]&lt;&gt;"",1,"")</f>
        <v>1</v>
      </c>
    </row>
    <row r="411" spans="1:10">
      <c r="A411" s="721" t="s">
        <v>1125</v>
      </c>
      <c r="B411" s="722">
        <v>68</v>
      </c>
      <c r="C411" s="711" t="str">
        <f t="shared" si="42"/>
        <v>05/01/2026</v>
      </c>
      <c r="D411" s="712" t="str">
        <f t="shared" si="43"/>
        <v>16:31</v>
      </c>
      <c r="E411" s="713" t="str">
        <f t="shared" si="44"/>
        <v>16:00 as 17:00</v>
      </c>
      <c r="F411" s="714" t="str">
        <f t="shared" si="45"/>
        <v>Segunda</v>
      </c>
      <c r="G411" s="715">
        <f t="shared" si="46"/>
        <v>1</v>
      </c>
      <c r="H411" s="714" t="str">
        <f t="shared" si="47"/>
        <v>Jan/26</v>
      </c>
      <c r="I411" s="716">
        <f t="shared" si="48"/>
        <v>5</v>
      </c>
      <c r="J411" s="716">
        <f>IF(Tabela13[[#This Row],[Data da Ordem]]&lt;&gt;"",1,"")</f>
        <v>1</v>
      </c>
    </row>
    <row r="412" spans="1:10">
      <c r="A412" s="721" t="s">
        <v>1126</v>
      </c>
      <c r="B412" s="722">
        <v>20</v>
      </c>
      <c r="C412" s="711" t="str">
        <f t="shared" si="42"/>
        <v>05/01/2026</v>
      </c>
      <c r="D412" s="712" t="str">
        <f t="shared" si="43"/>
        <v>16:28</v>
      </c>
      <c r="E412" s="713" t="str">
        <f t="shared" si="44"/>
        <v>16:00 as 17:00</v>
      </c>
      <c r="F412" s="714" t="str">
        <f t="shared" si="45"/>
        <v>Segunda</v>
      </c>
      <c r="G412" s="715">
        <f t="shared" si="46"/>
        <v>1</v>
      </c>
      <c r="H412" s="714" t="str">
        <f t="shared" si="47"/>
        <v>Jan/26</v>
      </c>
      <c r="I412" s="716">
        <f t="shared" si="48"/>
        <v>5</v>
      </c>
      <c r="J412" s="716">
        <f>IF(Tabela13[[#This Row],[Data da Ordem]]&lt;&gt;"",1,"")</f>
        <v>1</v>
      </c>
    </row>
    <row r="413" spans="1:10">
      <c r="A413" s="721" t="s">
        <v>1127</v>
      </c>
      <c r="B413" s="722">
        <v>22</v>
      </c>
      <c r="C413" s="711" t="str">
        <f t="shared" si="42"/>
        <v>05/01/2026</v>
      </c>
      <c r="D413" s="712" t="str">
        <f t="shared" si="43"/>
        <v>16:23</v>
      </c>
      <c r="E413" s="713" t="str">
        <f t="shared" si="44"/>
        <v>16:00 as 17:00</v>
      </c>
      <c r="F413" s="714" t="str">
        <f t="shared" si="45"/>
        <v>Segunda</v>
      </c>
      <c r="G413" s="715">
        <f t="shared" si="46"/>
        <v>1</v>
      </c>
      <c r="H413" s="714" t="str">
        <f t="shared" si="47"/>
        <v>Jan/26</v>
      </c>
      <c r="I413" s="716">
        <f t="shared" si="48"/>
        <v>5</v>
      </c>
      <c r="J413" s="716">
        <f>IF(Tabela13[[#This Row],[Data da Ordem]]&lt;&gt;"",1,"")</f>
        <v>1</v>
      </c>
    </row>
    <row r="414" spans="1:10">
      <c r="A414" s="721" t="s">
        <v>1128</v>
      </c>
      <c r="B414" s="722">
        <v>64.5</v>
      </c>
      <c r="C414" s="711" t="str">
        <f t="shared" si="42"/>
        <v>05/01/2026</v>
      </c>
      <c r="D414" s="712" t="str">
        <f t="shared" si="43"/>
        <v>16:20</v>
      </c>
      <c r="E414" s="713" t="str">
        <f t="shared" si="44"/>
        <v>16:00 as 17:00</v>
      </c>
      <c r="F414" s="714" t="str">
        <f t="shared" si="45"/>
        <v>Segunda</v>
      </c>
      <c r="G414" s="715">
        <f t="shared" si="46"/>
        <v>1</v>
      </c>
      <c r="H414" s="714" t="str">
        <f t="shared" si="47"/>
        <v>Jan/26</v>
      </c>
      <c r="I414" s="716">
        <f t="shared" si="48"/>
        <v>5</v>
      </c>
      <c r="J414" s="716">
        <f>IF(Tabela13[[#This Row],[Data da Ordem]]&lt;&gt;"",1,"")</f>
        <v>1</v>
      </c>
    </row>
    <row r="415" spans="1:10">
      <c r="A415" s="721" t="s">
        <v>1129</v>
      </c>
      <c r="B415" s="722">
        <v>17</v>
      </c>
      <c r="C415" s="711" t="str">
        <f t="shared" si="42"/>
        <v>05/01/2026</v>
      </c>
      <c r="D415" s="712" t="str">
        <f t="shared" si="43"/>
        <v>16:17</v>
      </c>
      <c r="E415" s="713" t="str">
        <f t="shared" si="44"/>
        <v>16:00 as 17:00</v>
      </c>
      <c r="F415" s="714" t="str">
        <f t="shared" si="45"/>
        <v>Segunda</v>
      </c>
      <c r="G415" s="715">
        <f t="shared" si="46"/>
        <v>1</v>
      </c>
      <c r="H415" s="714" t="str">
        <f t="shared" si="47"/>
        <v>Jan/26</v>
      </c>
      <c r="I415" s="716">
        <f t="shared" si="48"/>
        <v>5</v>
      </c>
      <c r="J415" s="716">
        <f>IF(Tabela13[[#This Row],[Data da Ordem]]&lt;&gt;"",1,"")</f>
        <v>1</v>
      </c>
    </row>
    <row r="416" spans="1:10">
      <c r="A416" s="721" t="s">
        <v>1130</v>
      </c>
      <c r="B416" s="722">
        <v>67.5</v>
      </c>
      <c r="C416" s="711" t="str">
        <f t="shared" si="42"/>
        <v>05/01/2026</v>
      </c>
      <c r="D416" s="712" t="str">
        <f t="shared" si="43"/>
        <v>16:14</v>
      </c>
      <c r="E416" s="713" t="str">
        <f t="shared" si="44"/>
        <v>16:00 as 17:00</v>
      </c>
      <c r="F416" s="714" t="str">
        <f t="shared" si="45"/>
        <v>Segunda</v>
      </c>
      <c r="G416" s="715">
        <f t="shared" si="46"/>
        <v>1</v>
      </c>
      <c r="H416" s="714" t="str">
        <f t="shared" si="47"/>
        <v>Jan/26</v>
      </c>
      <c r="I416" s="716">
        <f t="shared" si="48"/>
        <v>5</v>
      </c>
      <c r="J416" s="716">
        <f>IF(Tabela13[[#This Row],[Data da Ordem]]&lt;&gt;"",1,"")</f>
        <v>1</v>
      </c>
    </row>
    <row r="417" spans="1:10">
      <c r="A417" s="721" t="s">
        <v>1131</v>
      </c>
      <c r="B417" s="722">
        <v>6</v>
      </c>
      <c r="C417" s="711" t="str">
        <f t="shared" si="42"/>
        <v>05/01/2026</v>
      </c>
      <c r="D417" s="712" t="str">
        <f t="shared" si="43"/>
        <v>16:12</v>
      </c>
      <c r="E417" s="713" t="str">
        <f t="shared" si="44"/>
        <v>16:00 as 17:00</v>
      </c>
      <c r="F417" s="714" t="str">
        <f t="shared" si="45"/>
        <v>Segunda</v>
      </c>
      <c r="G417" s="715">
        <f t="shared" si="46"/>
        <v>1</v>
      </c>
      <c r="H417" s="714" t="str">
        <f t="shared" si="47"/>
        <v>Jan/26</v>
      </c>
      <c r="I417" s="716">
        <f t="shared" si="48"/>
        <v>5</v>
      </c>
      <c r="J417" s="716">
        <f>IF(Tabela13[[#This Row],[Data da Ordem]]&lt;&gt;"",1,"")</f>
        <v>1</v>
      </c>
    </row>
    <row r="418" spans="1:10">
      <c r="A418" s="721" t="s">
        <v>1132</v>
      </c>
      <c r="B418" s="722">
        <v>12</v>
      </c>
      <c r="C418" s="711" t="str">
        <f t="shared" si="42"/>
        <v>05/01/2026</v>
      </c>
      <c r="D418" s="712" t="str">
        <f t="shared" si="43"/>
        <v>16:12</v>
      </c>
      <c r="E418" s="713" t="str">
        <f t="shared" si="44"/>
        <v>16:00 as 17:00</v>
      </c>
      <c r="F418" s="714" t="str">
        <f t="shared" si="45"/>
        <v>Segunda</v>
      </c>
      <c r="G418" s="715">
        <f t="shared" si="46"/>
        <v>1</v>
      </c>
      <c r="H418" s="714" t="str">
        <f t="shared" si="47"/>
        <v>Jan/26</v>
      </c>
      <c r="I418" s="716">
        <f t="shared" si="48"/>
        <v>5</v>
      </c>
      <c r="J418" s="716">
        <f>IF(Tabela13[[#This Row],[Data da Ordem]]&lt;&gt;"",1,"")</f>
        <v>1</v>
      </c>
    </row>
    <row r="419" spans="1:10">
      <c r="A419" s="721" t="s">
        <v>1133</v>
      </c>
      <c r="B419" s="722">
        <v>29</v>
      </c>
      <c r="C419" s="711" t="str">
        <f t="shared" si="42"/>
        <v>05/01/2026</v>
      </c>
      <c r="D419" s="712" t="str">
        <f t="shared" si="43"/>
        <v>16:10</v>
      </c>
      <c r="E419" s="713" t="str">
        <f t="shared" si="44"/>
        <v>16:00 as 17:00</v>
      </c>
      <c r="F419" s="714" t="str">
        <f t="shared" si="45"/>
        <v>Segunda</v>
      </c>
      <c r="G419" s="715">
        <f t="shared" si="46"/>
        <v>1</v>
      </c>
      <c r="H419" s="714" t="str">
        <f t="shared" si="47"/>
        <v>Jan/26</v>
      </c>
      <c r="I419" s="716">
        <f t="shared" si="48"/>
        <v>5</v>
      </c>
      <c r="J419" s="716">
        <f>IF(Tabela13[[#This Row],[Data da Ordem]]&lt;&gt;"",1,"")</f>
        <v>1</v>
      </c>
    </row>
    <row r="420" spans="1:10">
      <c r="A420" s="721" t="s">
        <v>1134</v>
      </c>
      <c r="B420" s="722">
        <v>12</v>
      </c>
      <c r="C420" s="711" t="str">
        <f t="shared" si="42"/>
        <v>05/01/2026</v>
      </c>
      <c r="D420" s="712" t="str">
        <f t="shared" si="43"/>
        <v>16:07</v>
      </c>
      <c r="E420" s="713" t="str">
        <f t="shared" si="44"/>
        <v>16:00 as 17:00</v>
      </c>
      <c r="F420" s="714" t="str">
        <f t="shared" si="45"/>
        <v>Segunda</v>
      </c>
      <c r="G420" s="715">
        <f t="shared" si="46"/>
        <v>1</v>
      </c>
      <c r="H420" s="714" t="str">
        <f t="shared" si="47"/>
        <v>Jan/26</v>
      </c>
      <c r="I420" s="716">
        <f t="shared" si="48"/>
        <v>5</v>
      </c>
      <c r="J420" s="716">
        <f>IF(Tabela13[[#This Row],[Data da Ordem]]&lt;&gt;"",1,"")</f>
        <v>1</v>
      </c>
    </row>
    <row r="421" spans="1:10">
      <c r="A421" s="721" t="s">
        <v>1135</v>
      </c>
      <c r="B421" s="722">
        <v>23</v>
      </c>
      <c r="C421" s="711" t="str">
        <f t="shared" si="42"/>
        <v>05/01/2026</v>
      </c>
      <c r="D421" s="712" t="str">
        <f t="shared" si="43"/>
        <v>16:02</v>
      </c>
      <c r="E421" s="713" t="str">
        <f t="shared" si="44"/>
        <v>16:00 as 17:00</v>
      </c>
      <c r="F421" s="714" t="str">
        <f t="shared" si="45"/>
        <v>Segunda</v>
      </c>
      <c r="G421" s="715">
        <f t="shared" si="46"/>
        <v>1</v>
      </c>
      <c r="H421" s="714" t="str">
        <f t="shared" si="47"/>
        <v>Jan/26</v>
      </c>
      <c r="I421" s="716">
        <f t="shared" si="48"/>
        <v>5</v>
      </c>
      <c r="J421" s="716">
        <f>IF(Tabela13[[#This Row],[Data da Ordem]]&lt;&gt;"",1,"")</f>
        <v>1</v>
      </c>
    </row>
    <row r="422" spans="1:10">
      <c r="A422" s="721" t="s">
        <v>1136</v>
      </c>
      <c r="B422" s="722">
        <v>21</v>
      </c>
      <c r="C422" s="711" t="str">
        <f t="shared" si="42"/>
        <v>05/01/2026</v>
      </c>
      <c r="D422" s="712" t="str">
        <f t="shared" si="43"/>
        <v>15:57</v>
      </c>
      <c r="E422" s="713" t="str">
        <f t="shared" si="44"/>
        <v>15:00 as 16:00</v>
      </c>
      <c r="F422" s="714" t="str">
        <f t="shared" si="45"/>
        <v>Segunda</v>
      </c>
      <c r="G422" s="715">
        <f t="shared" si="46"/>
        <v>1</v>
      </c>
      <c r="H422" s="714" t="str">
        <f t="shared" si="47"/>
        <v>Jan/26</v>
      </c>
      <c r="I422" s="716">
        <f t="shared" si="48"/>
        <v>5</v>
      </c>
      <c r="J422" s="716">
        <f>IF(Tabela13[[#This Row],[Data da Ordem]]&lt;&gt;"",1,"")</f>
        <v>1</v>
      </c>
    </row>
    <row r="423" spans="1:10">
      <c r="A423" s="721" t="s">
        <v>1137</v>
      </c>
      <c r="B423" s="722">
        <v>30</v>
      </c>
      <c r="C423" s="711" t="str">
        <f t="shared" si="42"/>
        <v>05/01/2026</v>
      </c>
      <c r="D423" s="712" t="str">
        <f t="shared" si="43"/>
        <v>15:56</v>
      </c>
      <c r="E423" s="713" t="str">
        <f t="shared" si="44"/>
        <v>15:00 as 16:00</v>
      </c>
      <c r="F423" s="714" t="str">
        <f t="shared" si="45"/>
        <v>Segunda</v>
      </c>
      <c r="G423" s="715">
        <f t="shared" si="46"/>
        <v>1</v>
      </c>
      <c r="H423" s="714" t="str">
        <f t="shared" si="47"/>
        <v>Jan/26</v>
      </c>
      <c r="I423" s="716">
        <f t="shared" si="48"/>
        <v>5</v>
      </c>
      <c r="J423" s="716">
        <f>IF(Tabela13[[#This Row],[Data da Ordem]]&lt;&gt;"",1,"")</f>
        <v>1</v>
      </c>
    </row>
    <row r="424" spans="1:10">
      <c r="A424" s="721" t="s">
        <v>1138</v>
      </c>
      <c r="B424" s="722">
        <v>29</v>
      </c>
      <c r="C424" s="711" t="str">
        <f t="shared" si="42"/>
        <v>05/01/2026</v>
      </c>
      <c r="D424" s="712" t="str">
        <f t="shared" si="43"/>
        <v>15:50</v>
      </c>
      <c r="E424" s="713" t="str">
        <f t="shared" si="44"/>
        <v>15:00 as 16:00</v>
      </c>
      <c r="F424" s="714" t="str">
        <f t="shared" si="45"/>
        <v>Segunda</v>
      </c>
      <c r="G424" s="715">
        <f t="shared" si="46"/>
        <v>1</v>
      </c>
      <c r="H424" s="714" t="str">
        <f t="shared" si="47"/>
        <v>Jan/26</v>
      </c>
      <c r="I424" s="716">
        <f t="shared" si="48"/>
        <v>5</v>
      </c>
      <c r="J424" s="716">
        <f>IF(Tabela13[[#This Row],[Data da Ordem]]&lt;&gt;"",1,"")</f>
        <v>1</v>
      </c>
    </row>
    <row r="425" spans="1:10">
      <c r="A425" s="721" t="s">
        <v>1139</v>
      </c>
      <c r="B425" s="722">
        <v>9</v>
      </c>
      <c r="C425" s="711" t="str">
        <f t="shared" si="42"/>
        <v>05/01/2026</v>
      </c>
      <c r="D425" s="712" t="str">
        <f t="shared" si="43"/>
        <v>15:48</v>
      </c>
      <c r="E425" s="713" t="str">
        <f t="shared" si="44"/>
        <v>15:00 as 16:00</v>
      </c>
      <c r="F425" s="714" t="str">
        <f t="shared" si="45"/>
        <v>Segunda</v>
      </c>
      <c r="G425" s="715">
        <f t="shared" si="46"/>
        <v>1</v>
      </c>
      <c r="H425" s="714" t="str">
        <f t="shared" si="47"/>
        <v>Jan/26</v>
      </c>
      <c r="I425" s="716">
        <f t="shared" si="48"/>
        <v>5</v>
      </c>
      <c r="J425" s="716">
        <f>IF(Tabela13[[#This Row],[Data da Ordem]]&lt;&gt;"",1,"")</f>
        <v>1</v>
      </c>
    </row>
    <row r="426" spans="1:10">
      <c r="A426" s="721" t="s">
        <v>1140</v>
      </c>
      <c r="B426" s="722">
        <v>52.5</v>
      </c>
      <c r="C426" s="711" t="str">
        <f t="shared" si="42"/>
        <v>05/01/2026</v>
      </c>
      <c r="D426" s="712" t="str">
        <f t="shared" si="43"/>
        <v>15:48</v>
      </c>
      <c r="E426" s="713" t="str">
        <f t="shared" si="44"/>
        <v>15:00 as 16:00</v>
      </c>
      <c r="F426" s="714" t="str">
        <f t="shared" si="45"/>
        <v>Segunda</v>
      </c>
      <c r="G426" s="715">
        <f t="shared" si="46"/>
        <v>1</v>
      </c>
      <c r="H426" s="714" t="str">
        <f t="shared" si="47"/>
        <v>Jan/26</v>
      </c>
      <c r="I426" s="716">
        <f t="shared" si="48"/>
        <v>5</v>
      </c>
      <c r="J426" s="716">
        <f>IF(Tabela13[[#This Row],[Data da Ordem]]&lt;&gt;"",1,"")</f>
        <v>1</v>
      </c>
    </row>
    <row r="427" spans="1:10">
      <c r="A427" s="721" t="s">
        <v>1141</v>
      </c>
      <c r="B427" s="722">
        <v>36</v>
      </c>
      <c r="C427" s="711" t="str">
        <f t="shared" si="42"/>
        <v>05/01/2026</v>
      </c>
      <c r="D427" s="712" t="str">
        <f t="shared" si="43"/>
        <v>15:45</v>
      </c>
      <c r="E427" s="713" t="str">
        <f t="shared" si="44"/>
        <v>15:00 as 16:00</v>
      </c>
      <c r="F427" s="714" t="str">
        <f t="shared" si="45"/>
        <v>Segunda</v>
      </c>
      <c r="G427" s="715">
        <f t="shared" si="46"/>
        <v>1</v>
      </c>
      <c r="H427" s="714" t="str">
        <f t="shared" si="47"/>
        <v>Jan/26</v>
      </c>
      <c r="I427" s="716">
        <f t="shared" si="48"/>
        <v>5</v>
      </c>
      <c r="J427" s="716">
        <f>IF(Tabela13[[#This Row],[Data da Ordem]]&lt;&gt;"",1,"")</f>
        <v>1</v>
      </c>
    </row>
    <row r="428" spans="1:10">
      <c r="A428" s="721" t="s">
        <v>1142</v>
      </c>
      <c r="B428" s="722">
        <v>18</v>
      </c>
      <c r="C428" s="711" t="str">
        <f t="shared" si="42"/>
        <v>05/01/2026</v>
      </c>
      <c r="D428" s="712" t="str">
        <f t="shared" si="43"/>
        <v>15:32</v>
      </c>
      <c r="E428" s="713" t="str">
        <f t="shared" si="44"/>
        <v>15:00 as 16:00</v>
      </c>
      <c r="F428" s="714" t="str">
        <f t="shared" si="45"/>
        <v>Segunda</v>
      </c>
      <c r="G428" s="715">
        <f t="shared" si="46"/>
        <v>1</v>
      </c>
      <c r="H428" s="714" t="str">
        <f t="shared" si="47"/>
        <v>Jan/26</v>
      </c>
      <c r="I428" s="716">
        <f t="shared" si="48"/>
        <v>5</v>
      </c>
      <c r="J428" s="716">
        <f>IF(Tabela13[[#This Row],[Data da Ordem]]&lt;&gt;"",1,"")</f>
        <v>1</v>
      </c>
    </row>
    <row r="429" spans="1:10">
      <c r="A429" s="721" t="s">
        <v>1143</v>
      </c>
      <c r="B429" s="722">
        <v>63</v>
      </c>
      <c r="C429" s="711" t="str">
        <f t="shared" si="42"/>
        <v>05/01/2026</v>
      </c>
      <c r="D429" s="712" t="str">
        <f t="shared" si="43"/>
        <v>15:30</v>
      </c>
      <c r="E429" s="713" t="str">
        <f t="shared" si="44"/>
        <v>15:00 as 16:00</v>
      </c>
      <c r="F429" s="714" t="str">
        <f t="shared" si="45"/>
        <v>Segunda</v>
      </c>
      <c r="G429" s="715">
        <f t="shared" si="46"/>
        <v>1</v>
      </c>
      <c r="H429" s="714" t="str">
        <f t="shared" si="47"/>
        <v>Jan/26</v>
      </c>
      <c r="I429" s="716">
        <f t="shared" si="48"/>
        <v>5</v>
      </c>
      <c r="J429" s="716">
        <f>IF(Tabela13[[#This Row],[Data da Ordem]]&lt;&gt;"",1,"")</f>
        <v>1</v>
      </c>
    </row>
    <row r="430" spans="1:10">
      <c r="A430" s="721" t="s">
        <v>1144</v>
      </c>
      <c r="B430" s="722">
        <v>14.5</v>
      </c>
      <c r="C430" s="711" t="str">
        <f t="shared" si="42"/>
        <v>05/01/2026</v>
      </c>
      <c r="D430" s="712" t="str">
        <f t="shared" si="43"/>
        <v>15:30</v>
      </c>
      <c r="E430" s="713" t="str">
        <f t="shared" si="44"/>
        <v>15:00 as 16:00</v>
      </c>
      <c r="F430" s="714" t="str">
        <f t="shared" si="45"/>
        <v>Segunda</v>
      </c>
      <c r="G430" s="715">
        <f t="shared" si="46"/>
        <v>1</v>
      </c>
      <c r="H430" s="714" t="str">
        <f t="shared" si="47"/>
        <v>Jan/26</v>
      </c>
      <c r="I430" s="716">
        <f t="shared" si="48"/>
        <v>5</v>
      </c>
      <c r="J430" s="716">
        <f>IF(Tabela13[[#This Row],[Data da Ordem]]&lt;&gt;"",1,"")</f>
        <v>1</v>
      </c>
    </row>
    <row r="431" spans="1:10">
      <c r="A431" s="721" t="s">
        <v>1145</v>
      </c>
      <c r="B431" s="722">
        <v>6</v>
      </c>
      <c r="C431" s="711" t="str">
        <f t="shared" si="42"/>
        <v>05/01/2026</v>
      </c>
      <c r="D431" s="712" t="str">
        <f t="shared" si="43"/>
        <v>15:27</v>
      </c>
      <c r="E431" s="713" t="str">
        <f t="shared" si="44"/>
        <v>15:00 as 16:00</v>
      </c>
      <c r="F431" s="714" t="str">
        <f t="shared" si="45"/>
        <v>Segunda</v>
      </c>
      <c r="G431" s="715">
        <f t="shared" si="46"/>
        <v>1</v>
      </c>
      <c r="H431" s="714" t="str">
        <f t="shared" si="47"/>
        <v>Jan/26</v>
      </c>
      <c r="I431" s="716">
        <f t="shared" si="48"/>
        <v>5</v>
      </c>
      <c r="J431" s="716">
        <f>IF(Tabela13[[#This Row],[Data da Ordem]]&lt;&gt;"",1,"")</f>
        <v>1</v>
      </c>
    </row>
    <row r="432" spans="1:10">
      <c r="A432" s="721" t="s">
        <v>1146</v>
      </c>
      <c r="B432" s="722">
        <v>38</v>
      </c>
      <c r="C432" s="711" t="str">
        <f t="shared" si="42"/>
        <v>05/01/2026</v>
      </c>
      <c r="D432" s="712" t="str">
        <f t="shared" si="43"/>
        <v>15:26</v>
      </c>
      <c r="E432" s="713" t="str">
        <f t="shared" si="44"/>
        <v>15:00 as 16:00</v>
      </c>
      <c r="F432" s="714" t="str">
        <f t="shared" si="45"/>
        <v>Segunda</v>
      </c>
      <c r="G432" s="715">
        <f t="shared" si="46"/>
        <v>1</v>
      </c>
      <c r="H432" s="714" t="str">
        <f t="shared" si="47"/>
        <v>Jan/26</v>
      </c>
      <c r="I432" s="716">
        <f t="shared" si="48"/>
        <v>5</v>
      </c>
      <c r="J432" s="716">
        <f>IF(Tabela13[[#This Row],[Data da Ordem]]&lt;&gt;"",1,"")</f>
        <v>1</v>
      </c>
    </row>
    <row r="433" spans="1:10">
      <c r="A433" s="721" t="s">
        <v>1147</v>
      </c>
      <c r="B433" s="722">
        <v>13</v>
      </c>
      <c r="C433" s="711" t="str">
        <f t="shared" si="42"/>
        <v>05/01/2026</v>
      </c>
      <c r="D433" s="712" t="str">
        <f t="shared" si="43"/>
        <v>15:14</v>
      </c>
      <c r="E433" s="713" t="str">
        <f t="shared" si="44"/>
        <v>15:00 as 16:00</v>
      </c>
      <c r="F433" s="714" t="str">
        <f t="shared" si="45"/>
        <v>Segunda</v>
      </c>
      <c r="G433" s="715">
        <f t="shared" si="46"/>
        <v>1</v>
      </c>
      <c r="H433" s="714" t="str">
        <f t="shared" si="47"/>
        <v>Jan/26</v>
      </c>
      <c r="I433" s="716">
        <f t="shared" si="48"/>
        <v>5</v>
      </c>
      <c r="J433" s="716">
        <f>IF(Tabela13[[#This Row],[Data da Ordem]]&lt;&gt;"",1,"")</f>
        <v>1</v>
      </c>
    </row>
    <row r="434" spans="1:10">
      <c r="A434" s="721" t="s">
        <v>1148</v>
      </c>
      <c r="B434" s="722">
        <v>18</v>
      </c>
      <c r="C434" s="711" t="str">
        <f t="shared" si="42"/>
        <v>05/01/2026</v>
      </c>
      <c r="D434" s="712" t="str">
        <f t="shared" si="43"/>
        <v>15:13</v>
      </c>
      <c r="E434" s="713" t="str">
        <f t="shared" si="44"/>
        <v>15:00 as 16:00</v>
      </c>
      <c r="F434" s="714" t="str">
        <f t="shared" si="45"/>
        <v>Segunda</v>
      </c>
      <c r="G434" s="715">
        <f t="shared" si="46"/>
        <v>1</v>
      </c>
      <c r="H434" s="714" t="str">
        <f t="shared" si="47"/>
        <v>Jan/26</v>
      </c>
      <c r="I434" s="716">
        <f t="shared" si="48"/>
        <v>5</v>
      </c>
      <c r="J434" s="716">
        <f>IF(Tabela13[[#This Row],[Data da Ordem]]&lt;&gt;"",1,"")</f>
        <v>1</v>
      </c>
    </row>
    <row r="435" spans="1:10">
      <c r="A435" s="721" t="s">
        <v>1149</v>
      </c>
      <c r="B435" s="722">
        <v>36.5</v>
      </c>
      <c r="C435" s="711" t="str">
        <f t="shared" si="42"/>
        <v>05/01/2026</v>
      </c>
      <c r="D435" s="712" t="str">
        <f t="shared" si="43"/>
        <v>15:13</v>
      </c>
      <c r="E435" s="713" t="str">
        <f t="shared" si="44"/>
        <v>15:00 as 16:00</v>
      </c>
      <c r="F435" s="714" t="str">
        <f t="shared" si="45"/>
        <v>Segunda</v>
      </c>
      <c r="G435" s="715">
        <f t="shared" si="46"/>
        <v>1</v>
      </c>
      <c r="H435" s="714" t="str">
        <f t="shared" si="47"/>
        <v>Jan/26</v>
      </c>
      <c r="I435" s="716">
        <f t="shared" si="48"/>
        <v>5</v>
      </c>
      <c r="J435" s="716">
        <f>IF(Tabela13[[#This Row],[Data da Ordem]]&lt;&gt;"",1,"")</f>
        <v>1</v>
      </c>
    </row>
    <row r="436" spans="1:10">
      <c r="A436" s="721" t="s">
        <v>1150</v>
      </c>
      <c r="B436" s="722">
        <v>16.5</v>
      </c>
      <c r="C436" s="711" t="str">
        <f t="shared" si="42"/>
        <v>05/01/2026</v>
      </c>
      <c r="D436" s="712" t="str">
        <f t="shared" si="43"/>
        <v>15:11</v>
      </c>
      <c r="E436" s="713" t="str">
        <f t="shared" si="44"/>
        <v>15:00 as 16:00</v>
      </c>
      <c r="F436" s="714" t="str">
        <f t="shared" si="45"/>
        <v>Segunda</v>
      </c>
      <c r="G436" s="715">
        <f t="shared" si="46"/>
        <v>1</v>
      </c>
      <c r="H436" s="714" t="str">
        <f t="shared" si="47"/>
        <v>Jan/26</v>
      </c>
      <c r="I436" s="716">
        <f t="shared" si="48"/>
        <v>5</v>
      </c>
      <c r="J436" s="716">
        <f>IF(Tabela13[[#This Row],[Data da Ordem]]&lt;&gt;"",1,"")</f>
        <v>1</v>
      </c>
    </row>
    <row r="437" spans="1:10">
      <c r="A437" s="721" t="s">
        <v>1151</v>
      </c>
      <c r="B437" s="722">
        <v>14.5</v>
      </c>
      <c r="C437" s="711" t="str">
        <f t="shared" si="42"/>
        <v>05/01/2026</v>
      </c>
      <c r="D437" s="712" t="str">
        <f t="shared" si="43"/>
        <v>15:05</v>
      </c>
      <c r="E437" s="713" t="str">
        <f t="shared" si="44"/>
        <v>15:00 as 16:00</v>
      </c>
      <c r="F437" s="714" t="str">
        <f t="shared" si="45"/>
        <v>Segunda</v>
      </c>
      <c r="G437" s="715">
        <f t="shared" si="46"/>
        <v>1</v>
      </c>
      <c r="H437" s="714" t="str">
        <f t="shared" si="47"/>
        <v>Jan/26</v>
      </c>
      <c r="I437" s="716">
        <f t="shared" si="48"/>
        <v>5</v>
      </c>
      <c r="J437" s="716">
        <f>IF(Tabela13[[#This Row],[Data da Ordem]]&lt;&gt;"",1,"")</f>
        <v>1</v>
      </c>
    </row>
    <row r="438" spans="1:10">
      <c r="A438" s="721" t="s">
        <v>1152</v>
      </c>
      <c r="B438" s="722">
        <v>27.5</v>
      </c>
      <c r="C438" s="711" t="str">
        <f t="shared" si="42"/>
        <v>05/01/2026</v>
      </c>
      <c r="D438" s="712" t="str">
        <f t="shared" si="43"/>
        <v>15:03</v>
      </c>
      <c r="E438" s="713" t="str">
        <f t="shared" si="44"/>
        <v>15:00 as 16:00</v>
      </c>
      <c r="F438" s="714" t="str">
        <f t="shared" si="45"/>
        <v>Segunda</v>
      </c>
      <c r="G438" s="715">
        <f t="shared" si="46"/>
        <v>1</v>
      </c>
      <c r="H438" s="714" t="str">
        <f t="shared" si="47"/>
        <v>Jan/26</v>
      </c>
      <c r="I438" s="716">
        <f t="shared" si="48"/>
        <v>5</v>
      </c>
      <c r="J438" s="716">
        <f>IF(Tabela13[[#This Row],[Data da Ordem]]&lt;&gt;"",1,"")</f>
        <v>1</v>
      </c>
    </row>
    <row r="439" spans="1:10">
      <c r="A439" s="721" t="s">
        <v>1153</v>
      </c>
      <c r="B439" s="722">
        <v>9</v>
      </c>
      <c r="C439" s="711" t="str">
        <f t="shared" si="42"/>
        <v>05/01/2026</v>
      </c>
      <c r="D439" s="712" t="str">
        <f t="shared" si="43"/>
        <v>14:49</v>
      </c>
      <c r="E439" s="713" t="str">
        <f t="shared" si="44"/>
        <v>14:00 as 15:00</v>
      </c>
      <c r="F439" s="714" t="str">
        <f t="shared" si="45"/>
        <v>Segunda</v>
      </c>
      <c r="G439" s="715">
        <f t="shared" si="46"/>
        <v>1</v>
      </c>
      <c r="H439" s="714" t="str">
        <f t="shared" si="47"/>
        <v>Jan/26</v>
      </c>
      <c r="I439" s="716">
        <f t="shared" si="48"/>
        <v>5</v>
      </c>
      <c r="J439" s="716">
        <f>IF(Tabela13[[#This Row],[Data da Ordem]]&lt;&gt;"",1,"")</f>
        <v>1</v>
      </c>
    </row>
    <row r="440" spans="1:10">
      <c r="A440" s="721" t="s">
        <v>1154</v>
      </c>
      <c r="B440" s="722">
        <v>20</v>
      </c>
      <c r="C440" s="711" t="str">
        <f t="shared" si="42"/>
        <v>05/01/2026</v>
      </c>
      <c r="D440" s="712" t="str">
        <f t="shared" si="43"/>
        <v>14:48</v>
      </c>
      <c r="E440" s="713" t="str">
        <f t="shared" si="44"/>
        <v>14:00 as 15:00</v>
      </c>
      <c r="F440" s="714" t="str">
        <f t="shared" si="45"/>
        <v>Segunda</v>
      </c>
      <c r="G440" s="715">
        <f t="shared" si="46"/>
        <v>1</v>
      </c>
      <c r="H440" s="714" t="str">
        <f t="shared" si="47"/>
        <v>Jan/26</v>
      </c>
      <c r="I440" s="716">
        <f t="shared" si="48"/>
        <v>5</v>
      </c>
      <c r="J440" s="716">
        <f>IF(Tabela13[[#This Row],[Data da Ordem]]&lt;&gt;"",1,"")</f>
        <v>1</v>
      </c>
    </row>
    <row r="441" spans="1:10">
      <c r="A441" s="721" t="s">
        <v>1155</v>
      </c>
      <c r="B441" s="722">
        <v>23</v>
      </c>
      <c r="C441" s="711" t="str">
        <f t="shared" si="42"/>
        <v>05/01/2026</v>
      </c>
      <c r="D441" s="712" t="str">
        <f t="shared" si="43"/>
        <v>14:45</v>
      </c>
      <c r="E441" s="713" t="str">
        <f t="shared" si="44"/>
        <v>14:00 as 15:00</v>
      </c>
      <c r="F441" s="714" t="str">
        <f t="shared" si="45"/>
        <v>Segunda</v>
      </c>
      <c r="G441" s="715">
        <f t="shared" si="46"/>
        <v>1</v>
      </c>
      <c r="H441" s="714" t="str">
        <f t="shared" si="47"/>
        <v>Jan/26</v>
      </c>
      <c r="I441" s="716">
        <f t="shared" si="48"/>
        <v>5</v>
      </c>
      <c r="J441" s="716">
        <f>IF(Tabela13[[#This Row],[Data da Ordem]]&lt;&gt;"",1,"")</f>
        <v>1</v>
      </c>
    </row>
    <row r="442" spans="1:10">
      <c r="A442" s="721" t="s">
        <v>1156</v>
      </c>
      <c r="B442" s="722">
        <v>20</v>
      </c>
      <c r="C442" s="711" t="str">
        <f t="shared" si="42"/>
        <v>05/01/2026</v>
      </c>
      <c r="D442" s="712" t="str">
        <f t="shared" si="43"/>
        <v>14:38</v>
      </c>
      <c r="E442" s="713" t="str">
        <f t="shared" si="44"/>
        <v>14:00 as 15:00</v>
      </c>
      <c r="F442" s="714" t="str">
        <f t="shared" si="45"/>
        <v>Segunda</v>
      </c>
      <c r="G442" s="715">
        <f t="shared" si="46"/>
        <v>1</v>
      </c>
      <c r="H442" s="714" t="str">
        <f t="shared" si="47"/>
        <v>Jan/26</v>
      </c>
      <c r="I442" s="716">
        <f t="shared" si="48"/>
        <v>5</v>
      </c>
      <c r="J442" s="716">
        <f>IF(Tabela13[[#This Row],[Data da Ordem]]&lt;&gt;"",1,"")</f>
        <v>1</v>
      </c>
    </row>
    <row r="443" spans="1:10">
      <c r="A443" s="721" t="s">
        <v>1157</v>
      </c>
      <c r="B443" s="722">
        <v>46</v>
      </c>
      <c r="C443" s="711" t="str">
        <f t="shared" si="42"/>
        <v>05/01/2026</v>
      </c>
      <c r="D443" s="712" t="str">
        <f t="shared" si="43"/>
        <v>14:31</v>
      </c>
      <c r="E443" s="713" t="str">
        <f t="shared" si="44"/>
        <v>14:00 as 15:00</v>
      </c>
      <c r="F443" s="714" t="str">
        <f t="shared" si="45"/>
        <v>Segunda</v>
      </c>
      <c r="G443" s="715">
        <f t="shared" si="46"/>
        <v>1</v>
      </c>
      <c r="H443" s="714" t="str">
        <f t="shared" si="47"/>
        <v>Jan/26</v>
      </c>
      <c r="I443" s="716">
        <f t="shared" si="48"/>
        <v>5</v>
      </c>
      <c r="J443" s="716">
        <f>IF(Tabela13[[#This Row],[Data da Ordem]]&lt;&gt;"",1,"")</f>
        <v>1</v>
      </c>
    </row>
    <row r="444" spans="1:10">
      <c r="A444" s="721" t="s">
        <v>1158</v>
      </c>
      <c r="B444" s="722">
        <v>9</v>
      </c>
      <c r="C444" s="711" t="str">
        <f t="shared" si="42"/>
        <v>05/01/2026</v>
      </c>
      <c r="D444" s="712" t="str">
        <f t="shared" si="43"/>
        <v>14:26</v>
      </c>
      <c r="E444" s="713" t="str">
        <f t="shared" si="44"/>
        <v>14:00 as 15:00</v>
      </c>
      <c r="F444" s="714" t="str">
        <f t="shared" si="45"/>
        <v>Segunda</v>
      </c>
      <c r="G444" s="715">
        <f t="shared" si="46"/>
        <v>1</v>
      </c>
      <c r="H444" s="714" t="str">
        <f t="shared" si="47"/>
        <v>Jan/26</v>
      </c>
      <c r="I444" s="716">
        <f t="shared" si="48"/>
        <v>5</v>
      </c>
      <c r="J444" s="716">
        <f>IF(Tabela13[[#This Row],[Data da Ordem]]&lt;&gt;"",1,"")</f>
        <v>1</v>
      </c>
    </row>
    <row r="445" spans="1:10">
      <c r="A445" s="721" t="s">
        <v>1159</v>
      </c>
      <c r="B445" s="722">
        <v>51</v>
      </c>
      <c r="C445" s="711" t="str">
        <f t="shared" si="42"/>
        <v>05/01/2026</v>
      </c>
      <c r="D445" s="712" t="str">
        <f t="shared" si="43"/>
        <v>14:24</v>
      </c>
      <c r="E445" s="713" t="str">
        <f t="shared" si="44"/>
        <v>14:00 as 15:00</v>
      </c>
      <c r="F445" s="714" t="str">
        <f t="shared" si="45"/>
        <v>Segunda</v>
      </c>
      <c r="G445" s="715">
        <f t="shared" si="46"/>
        <v>1</v>
      </c>
      <c r="H445" s="714" t="str">
        <f t="shared" si="47"/>
        <v>Jan/26</v>
      </c>
      <c r="I445" s="716">
        <f t="shared" si="48"/>
        <v>5</v>
      </c>
      <c r="J445" s="716">
        <f>IF(Tabela13[[#This Row],[Data da Ordem]]&lt;&gt;"",1,"")</f>
        <v>1</v>
      </c>
    </row>
    <row r="446" spans="1:10">
      <c r="A446" s="721" t="s">
        <v>1160</v>
      </c>
      <c r="B446" s="722">
        <v>19</v>
      </c>
      <c r="C446" s="711" t="str">
        <f t="shared" si="42"/>
        <v>05/01/2026</v>
      </c>
      <c r="D446" s="712" t="str">
        <f t="shared" si="43"/>
        <v>14:16</v>
      </c>
      <c r="E446" s="713" t="str">
        <f t="shared" si="44"/>
        <v>14:00 as 15:00</v>
      </c>
      <c r="F446" s="714" t="str">
        <f t="shared" si="45"/>
        <v>Segunda</v>
      </c>
      <c r="G446" s="715">
        <f t="shared" si="46"/>
        <v>1</v>
      </c>
      <c r="H446" s="714" t="str">
        <f t="shared" si="47"/>
        <v>Jan/26</v>
      </c>
      <c r="I446" s="716">
        <f t="shared" si="48"/>
        <v>5</v>
      </c>
      <c r="J446" s="716">
        <f>IF(Tabela13[[#This Row],[Data da Ordem]]&lt;&gt;"",1,"")</f>
        <v>1</v>
      </c>
    </row>
    <row r="447" spans="1:10">
      <c r="A447" s="721" t="s">
        <v>1161</v>
      </c>
      <c r="B447" s="722">
        <v>39.15</v>
      </c>
      <c r="C447" s="711" t="str">
        <f t="shared" si="42"/>
        <v>05/01/2026</v>
      </c>
      <c r="D447" s="712" t="str">
        <f t="shared" si="43"/>
        <v>14:10</v>
      </c>
      <c r="E447" s="713" t="str">
        <f t="shared" si="44"/>
        <v>14:00 as 15:00</v>
      </c>
      <c r="F447" s="714" t="str">
        <f t="shared" si="45"/>
        <v>Segunda</v>
      </c>
      <c r="G447" s="715">
        <f t="shared" si="46"/>
        <v>1</v>
      </c>
      <c r="H447" s="714" t="str">
        <f t="shared" si="47"/>
        <v>Jan/26</v>
      </c>
      <c r="I447" s="716">
        <f t="shared" si="48"/>
        <v>5</v>
      </c>
      <c r="J447" s="716">
        <f>IF(Tabela13[[#This Row],[Data da Ordem]]&lt;&gt;"",1,"")</f>
        <v>1</v>
      </c>
    </row>
    <row r="448" spans="1:10">
      <c r="A448" s="721" t="s">
        <v>1162</v>
      </c>
      <c r="B448" s="722">
        <v>23</v>
      </c>
      <c r="C448" s="711" t="str">
        <f t="shared" si="42"/>
        <v>05/01/2026</v>
      </c>
      <c r="D448" s="712" t="str">
        <f t="shared" si="43"/>
        <v>14:04</v>
      </c>
      <c r="E448" s="713" t="str">
        <f t="shared" si="44"/>
        <v>14:00 as 15:00</v>
      </c>
      <c r="F448" s="714" t="str">
        <f t="shared" si="45"/>
        <v>Segunda</v>
      </c>
      <c r="G448" s="715">
        <f t="shared" si="46"/>
        <v>1</v>
      </c>
      <c r="H448" s="714" t="str">
        <f t="shared" si="47"/>
        <v>Jan/26</v>
      </c>
      <c r="I448" s="716">
        <f t="shared" si="48"/>
        <v>5</v>
      </c>
      <c r="J448" s="716">
        <f>IF(Tabela13[[#This Row],[Data da Ordem]]&lt;&gt;"",1,"")</f>
        <v>1</v>
      </c>
    </row>
    <row r="449" spans="1:10">
      <c r="A449" s="721" t="s">
        <v>1163</v>
      </c>
      <c r="B449" s="722">
        <v>17</v>
      </c>
      <c r="C449" s="711" t="str">
        <f t="shared" si="42"/>
        <v>05/01/2026</v>
      </c>
      <c r="D449" s="712" t="str">
        <f t="shared" si="43"/>
        <v>14:02</v>
      </c>
      <c r="E449" s="713" t="str">
        <f t="shared" si="44"/>
        <v>14:00 as 15:00</v>
      </c>
      <c r="F449" s="714" t="str">
        <f t="shared" si="45"/>
        <v>Segunda</v>
      </c>
      <c r="G449" s="715">
        <f t="shared" si="46"/>
        <v>1</v>
      </c>
      <c r="H449" s="714" t="str">
        <f t="shared" si="47"/>
        <v>Jan/26</v>
      </c>
      <c r="I449" s="716">
        <f t="shared" si="48"/>
        <v>5</v>
      </c>
      <c r="J449" s="716">
        <f>IF(Tabela13[[#This Row],[Data da Ordem]]&lt;&gt;"",1,"")</f>
        <v>1</v>
      </c>
    </row>
    <row r="450" spans="1:10">
      <c r="A450" s="721" t="s">
        <v>1164</v>
      </c>
      <c r="B450" s="722">
        <v>18</v>
      </c>
      <c r="C450" s="711" t="str">
        <f t="shared" si="42"/>
        <v>05/01/2026</v>
      </c>
      <c r="D450" s="712" t="str">
        <f t="shared" si="43"/>
        <v>13:15</v>
      </c>
      <c r="E450" s="713" t="str">
        <f t="shared" si="44"/>
        <v>13:00 as 14:00</v>
      </c>
      <c r="F450" s="714" t="str">
        <f t="shared" si="45"/>
        <v>Segunda</v>
      </c>
      <c r="G450" s="715">
        <f t="shared" si="46"/>
        <v>1</v>
      </c>
      <c r="H450" s="714" t="str">
        <f t="shared" si="47"/>
        <v>Jan/26</v>
      </c>
      <c r="I450" s="716">
        <f t="shared" si="48"/>
        <v>5</v>
      </c>
      <c r="J450" s="716">
        <f>IF(Tabela13[[#This Row],[Data da Ordem]]&lt;&gt;"",1,"")</f>
        <v>1</v>
      </c>
    </row>
    <row r="451" spans="1:10">
      <c r="A451" s="721" t="s">
        <v>1165</v>
      </c>
      <c r="B451" s="722">
        <v>20.5</v>
      </c>
      <c r="C451" s="711" t="str">
        <f t="shared" ref="C451:C514" si="49">IF(A451="","",TEXT(A451,"dd/mm/aaaa"))</f>
        <v>05/01/2026</v>
      </c>
      <c r="D451" s="712" t="str">
        <f t="shared" ref="D451:D514" si="50">IF(A451="","",TEXT(A451,"hh:mm"))</f>
        <v>13:10</v>
      </c>
      <c r="E451" s="713" t="str">
        <f t="shared" ref="E451:E514" si="51">IF(D451="","",IF(AND(MOD(D451,1)&gt;=TIME(8,0,0),MOD(D451,1)&lt;TIME(21,0,0)),
TEXT(TIME(HOUR(MOD(D451,1)),0,0),"hh:mm")&amp;" as "&amp;TEXT(TIME(HOUR(MOD(D451,1))+1,0,0),"hh:mm"),
"Fora da faixa"))</f>
        <v>13:00 as 14:00</v>
      </c>
      <c r="F451" s="714" t="str">
        <f t="shared" ref="F451:F514" si="52">CHOOSE(WEEKDAY(C451,2),"Segunda","Terça","Quarta","Quinta","Sexta","Sábado","Domingo")</f>
        <v>Segunda</v>
      </c>
      <c r="G451" s="715">
        <f t="shared" ref="G451:G514" si="53">INT((DAY(C451)-1)/7)+1</f>
        <v>1</v>
      </c>
      <c r="H451" s="714" t="str">
        <f t="shared" ref="H451:H514" si="54">PROPER(TEXT(C451,"MMM/AA"))</f>
        <v>Jan/26</v>
      </c>
      <c r="I451" s="716">
        <f t="shared" ref="I451:I514" si="55">DAY(C451)</f>
        <v>5</v>
      </c>
      <c r="J451" s="716">
        <f>IF(Tabela13[[#This Row],[Data da Ordem]]&lt;&gt;"",1,"")</f>
        <v>1</v>
      </c>
    </row>
    <row r="452" spans="1:10">
      <c r="A452" s="721" t="s">
        <v>1166</v>
      </c>
      <c r="B452" s="722">
        <v>136</v>
      </c>
      <c r="C452" s="711" t="str">
        <f t="shared" si="49"/>
        <v>05/01/2026</v>
      </c>
      <c r="D452" s="712" t="str">
        <f t="shared" si="50"/>
        <v>13:08</v>
      </c>
      <c r="E452" s="713" t="str">
        <f t="shared" si="51"/>
        <v>13:00 as 14:00</v>
      </c>
      <c r="F452" s="714" t="str">
        <f t="shared" si="52"/>
        <v>Segunda</v>
      </c>
      <c r="G452" s="715">
        <f t="shared" si="53"/>
        <v>1</v>
      </c>
      <c r="H452" s="714" t="str">
        <f t="shared" si="54"/>
        <v>Jan/26</v>
      </c>
      <c r="I452" s="716">
        <f t="shared" si="55"/>
        <v>5</v>
      </c>
      <c r="J452" s="716">
        <f>IF(Tabela13[[#This Row],[Data da Ordem]]&lt;&gt;"",1,"")</f>
        <v>1</v>
      </c>
    </row>
    <row r="453" spans="1:10">
      <c r="A453" s="721" t="s">
        <v>1167</v>
      </c>
      <c r="B453" s="722">
        <v>55.5</v>
      </c>
      <c r="C453" s="711" t="str">
        <f t="shared" si="49"/>
        <v>05/01/2026</v>
      </c>
      <c r="D453" s="712" t="str">
        <f t="shared" si="50"/>
        <v>12:53</v>
      </c>
      <c r="E453" s="713" t="str">
        <f t="shared" si="51"/>
        <v>12:00 as 13:00</v>
      </c>
      <c r="F453" s="714" t="str">
        <f t="shared" si="52"/>
        <v>Segunda</v>
      </c>
      <c r="G453" s="715">
        <f t="shared" si="53"/>
        <v>1</v>
      </c>
      <c r="H453" s="714" t="str">
        <f t="shared" si="54"/>
        <v>Jan/26</v>
      </c>
      <c r="I453" s="716">
        <f t="shared" si="55"/>
        <v>5</v>
      </c>
      <c r="J453" s="716">
        <f>IF(Tabela13[[#This Row],[Data da Ordem]]&lt;&gt;"",1,"")</f>
        <v>1</v>
      </c>
    </row>
    <row r="454" spans="1:10">
      <c r="A454" s="721" t="s">
        <v>1168</v>
      </c>
      <c r="B454" s="722">
        <v>6</v>
      </c>
      <c r="C454" s="711" t="str">
        <f t="shared" si="49"/>
        <v>05/01/2026</v>
      </c>
      <c r="D454" s="712" t="str">
        <f t="shared" si="50"/>
        <v>12:45</v>
      </c>
      <c r="E454" s="713" t="str">
        <f t="shared" si="51"/>
        <v>12:00 as 13:00</v>
      </c>
      <c r="F454" s="714" t="str">
        <f t="shared" si="52"/>
        <v>Segunda</v>
      </c>
      <c r="G454" s="715">
        <f t="shared" si="53"/>
        <v>1</v>
      </c>
      <c r="H454" s="714" t="str">
        <f t="shared" si="54"/>
        <v>Jan/26</v>
      </c>
      <c r="I454" s="716">
        <f t="shared" si="55"/>
        <v>5</v>
      </c>
      <c r="J454" s="716">
        <f>IF(Tabela13[[#This Row],[Data da Ordem]]&lt;&gt;"",1,"")</f>
        <v>1</v>
      </c>
    </row>
    <row r="455" spans="1:10">
      <c r="A455" s="721" t="s">
        <v>1169</v>
      </c>
      <c r="B455" s="722">
        <v>30</v>
      </c>
      <c r="C455" s="711" t="str">
        <f t="shared" si="49"/>
        <v>05/01/2026</v>
      </c>
      <c r="D455" s="712" t="str">
        <f t="shared" si="50"/>
        <v>12:32</v>
      </c>
      <c r="E455" s="713" t="str">
        <f t="shared" si="51"/>
        <v>12:00 as 13:00</v>
      </c>
      <c r="F455" s="714" t="str">
        <f t="shared" si="52"/>
        <v>Segunda</v>
      </c>
      <c r="G455" s="715">
        <f t="shared" si="53"/>
        <v>1</v>
      </c>
      <c r="H455" s="714" t="str">
        <f t="shared" si="54"/>
        <v>Jan/26</v>
      </c>
      <c r="I455" s="716">
        <f t="shared" si="55"/>
        <v>5</v>
      </c>
      <c r="J455" s="716">
        <f>IF(Tabela13[[#This Row],[Data da Ordem]]&lt;&gt;"",1,"")</f>
        <v>1</v>
      </c>
    </row>
    <row r="456" spans="1:10">
      <c r="A456" s="721" t="s">
        <v>1170</v>
      </c>
      <c r="B456" s="722">
        <v>73</v>
      </c>
      <c r="C456" s="711" t="str">
        <f t="shared" si="49"/>
        <v>05/01/2026</v>
      </c>
      <c r="D456" s="712" t="str">
        <f t="shared" si="50"/>
        <v>12:29</v>
      </c>
      <c r="E456" s="713" t="str">
        <f t="shared" si="51"/>
        <v>12:00 as 13:00</v>
      </c>
      <c r="F456" s="714" t="str">
        <f t="shared" si="52"/>
        <v>Segunda</v>
      </c>
      <c r="G456" s="715">
        <f t="shared" si="53"/>
        <v>1</v>
      </c>
      <c r="H456" s="714" t="str">
        <f t="shared" si="54"/>
        <v>Jan/26</v>
      </c>
      <c r="I456" s="716">
        <f t="shared" si="55"/>
        <v>5</v>
      </c>
      <c r="J456" s="716">
        <f>IF(Tabela13[[#This Row],[Data da Ordem]]&lt;&gt;"",1,"")</f>
        <v>1</v>
      </c>
    </row>
    <row r="457" spans="1:10">
      <c r="A457" s="721" t="s">
        <v>1171</v>
      </c>
      <c r="B457" s="722">
        <v>30</v>
      </c>
      <c r="C457" s="711" t="str">
        <f t="shared" si="49"/>
        <v>05/01/2026</v>
      </c>
      <c r="D457" s="712" t="str">
        <f t="shared" si="50"/>
        <v>12:03</v>
      </c>
      <c r="E457" s="713" t="str">
        <f t="shared" si="51"/>
        <v>12:00 as 13:00</v>
      </c>
      <c r="F457" s="714" t="str">
        <f t="shared" si="52"/>
        <v>Segunda</v>
      </c>
      <c r="G457" s="715">
        <f t="shared" si="53"/>
        <v>1</v>
      </c>
      <c r="H457" s="714" t="str">
        <f t="shared" si="54"/>
        <v>Jan/26</v>
      </c>
      <c r="I457" s="716">
        <f t="shared" si="55"/>
        <v>5</v>
      </c>
      <c r="J457" s="716">
        <f>IF(Tabela13[[#This Row],[Data da Ordem]]&lt;&gt;"",1,"")</f>
        <v>1</v>
      </c>
    </row>
    <row r="458" spans="1:10">
      <c r="A458" s="721" t="s">
        <v>1172</v>
      </c>
      <c r="B458" s="722">
        <v>23</v>
      </c>
      <c r="C458" s="711" t="str">
        <f t="shared" si="49"/>
        <v>05/01/2026</v>
      </c>
      <c r="D458" s="712" t="str">
        <f t="shared" si="50"/>
        <v>11:54</v>
      </c>
      <c r="E458" s="713" t="str">
        <f t="shared" si="51"/>
        <v>11:00 as 12:00</v>
      </c>
      <c r="F458" s="714" t="str">
        <f t="shared" si="52"/>
        <v>Segunda</v>
      </c>
      <c r="G458" s="715">
        <f t="shared" si="53"/>
        <v>1</v>
      </c>
      <c r="H458" s="714" t="str">
        <f t="shared" si="54"/>
        <v>Jan/26</v>
      </c>
      <c r="I458" s="716">
        <f t="shared" si="55"/>
        <v>5</v>
      </c>
      <c r="J458" s="716">
        <f>IF(Tabela13[[#This Row],[Data da Ordem]]&lt;&gt;"",1,"")</f>
        <v>1</v>
      </c>
    </row>
    <row r="459" spans="1:10">
      <c r="A459" s="721" t="s">
        <v>1173</v>
      </c>
      <c r="B459" s="722">
        <v>56.5</v>
      </c>
      <c r="C459" s="711" t="str">
        <f t="shared" si="49"/>
        <v>05/01/2026</v>
      </c>
      <c r="D459" s="712" t="str">
        <f t="shared" si="50"/>
        <v>11:52</v>
      </c>
      <c r="E459" s="713" t="str">
        <f t="shared" si="51"/>
        <v>11:00 as 12:00</v>
      </c>
      <c r="F459" s="714" t="str">
        <f t="shared" si="52"/>
        <v>Segunda</v>
      </c>
      <c r="G459" s="715">
        <f t="shared" si="53"/>
        <v>1</v>
      </c>
      <c r="H459" s="714" t="str">
        <f t="shared" si="54"/>
        <v>Jan/26</v>
      </c>
      <c r="I459" s="716">
        <f t="shared" si="55"/>
        <v>5</v>
      </c>
      <c r="J459" s="716">
        <f>IF(Tabela13[[#This Row],[Data da Ordem]]&lt;&gt;"",1,"")</f>
        <v>1</v>
      </c>
    </row>
    <row r="460" spans="1:10">
      <c r="A460" s="721" t="s">
        <v>1174</v>
      </c>
      <c r="B460" s="722">
        <v>16</v>
      </c>
      <c r="C460" s="711" t="str">
        <f t="shared" si="49"/>
        <v>05/01/2026</v>
      </c>
      <c r="D460" s="712" t="str">
        <f t="shared" si="50"/>
        <v>11:43</v>
      </c>
      <c r="E460" s="713" t="str">
        <f t="shared" si="51"/>
        <v>11:00 as 12:00</v>
      </c>
      <c r="F460" s="714" t="str">
        <f t="shared" si="52"/>
        <v>Segunda</v>
      </c>
      <c r="G460" s="715">
        <f t="shared" si="53"/>
        <v>1</v>
      </c>
      <c r="H460" s="714" t="str">
        <f t="shared" si="54"/>
        <v>Jan/26</v>
      </c>
      <c r="I460" s="716">
        <f t="shared" si="55"/>
        <v>5</v>
      </c>
      <c r="J460" s="716">
        <f>IF(Tabela13[[#This Row],[Data da Ordem]]&lt;&gt;"",1,"")</f>
        <v>1</v>
      </c>
    </row>
    <row r="461" spans="1:10">
      <c r="A461" s="721" t="s">
        <v>1175</v>
      </c>
      <c r="B461" s="722">
        <v>40.5</v>
      </c>
      <c r="C461" s="711" t="str">
        <f t="shared" si="49"/>
        <v>05/01/2026</v>
      </c>
      <c r="D461" s="712" t="str">
        <f t="shared" si="50"/>
        <v>11:41</v>
      </c>
      <c r="E461" s="713" t="str">
        <f t="shared" si="51"/>
        <v>11:00 as 12:00</v>
      </c>
      <c r="F461" s="714" t="str">
        <f t="shared" si="52"/>
        <v>Segunda</v>
      </c>
      <c r="G461" s="715">
        <f t="shared" si="53"/>
        <v>1</v>
      </c>
      <c r="H461" s="714" t="str">
        <f t="shared" si="54"/>
        <v>Jan/26</v>
      </c>
      <c r="I461" s="716">
        <f t="shared" si="55"/>
        <v>5</v>
      </c>
      <c r="J461" s="716">
        <f>IF(Tabela13[[#This Row],[Data da Ordem]]&lt;&gt;"",1,"")</f>
        <v>1</v>
      </c>
    </row>
    <row r="462" spans="1:10">
      <c r="A462" s="721" t="s">
        <v>1176</v>
      </c>
      <c r="B462" s="722">
        <v>30</v>
      </c>
      <c r="C462" s="711" t="str">
        <f t="shared" si="49"/>
        <v>05/01/2026</v>
      </c>
      <c r="D462" s="712" t="str">
        <f t="shared" si="50"/>
        <v>11:25</v>
      </c>
      <c r="E462" s="713" t="str">
        <f t="shared" si="51"/>
        <v>11:00 as 12:00</v>
      </c>
      <c r="F462" s="714" t="str">
        <f t="shared" si="52"/>
        <v>Segunda</v>
      </c>
      <c r="G462" s="715">
        <f t="shared" si="53"/>
        <v>1</v>
      </c>
      <c r="H462" s="714" t="str">
        <f t="shared" si="54"/>
        <v>Jan/26</v>
      </c>
      <c r="I462" s="716">
        <f t="shared" si="55"/>
        <v>5</v>
      </c>
      <c r="J462" s="716">
        <f>IF(Tabela13[[#This Row],[Data da Ordem]]&lt;&gt;"",1,"")</f>
        <v>1</v>
      </c>
    </row>
    <row r="463" spans="1:10">
      <c r="A463" s="721" t="s">
        <v>1177</v>
      </c>
      <c r="B463" s="722">
        <v>27.9</v>
      </c>
      <c r="C463" s="711" t="str">
        <f t="shared" si="49"/>
        <v>05/01/2026</v>
      </c>
      <c r="D463" s="712" t="str">
        <f t="shared" si="50"/>
        <v>11:11</v>
      </c>
      <c r="E463" s="713" t="str">
        <f t="shared" si="51"/>
        <v>11:00 as 12:00</v>
      </c>
      <c r="F463" s="714" t="str">
        <f t="shared" si="52"/>
        <v>Segunda</v>
      </c>
      <c r="G463" s="715">
        <f t="shared" si="53"/>
        <v>1</v>
      </c>
      <c r="H463" s="714" t="str">
        <f t="shared" si="54"/>
        <v>Jan/26</v>
      </c>
      <c r="I463" s="716">
        <f t="shared" si="55"/>
        <v>5</v>
      </c>
      <c r="J463" s="716">
        <f>IF(Tabela13[[#This Row],[Data da Ordem]]&lt;&gt;"",1,"")</f>
        <v>1</v>
      </c>
    </row>
    <row r="464" spans="1:10">
      <c r="A464" s="721" t="s">
        <v>1178</v>
      </c>
      <c r="B464" s="722">
        <v>16.5</v>
      </c>
      <c r="C464" s="711" t="str">
        <f t="shared" si="49"/>
        <v>05/01/2026</v>
      </c>
      <c r="D464" s="712" t="str">
        <f t="shared" si="50"/>
        <v>11:04</v>
      </c>
      <c r="E464" s="713" t="str">
        <f t="shared" si="51"/>
        <v>11:00 as 12:00</v>
      </c>
      <c r="F464" s="714" t="str">
        <f t="shared" si="52"/>
        <v>Segunda</v>
      </c>
      <c r="G464" s="715">
        <f t="shared" si="53"/>
        <v>1</v>
      </c>
      <c r="H464" s="714" t="str">
        <f t="shared" si="54"/>
        <v>Jan/26</v>
      </c>
      <c r="I464" s="716">
        <f t="shared" si="55"/>
        <v>5</v>
      </c>
      <c r="J464" s="716">
        <f>IF(Tabela13[[#This Row],[Data da Ordem]]&lt;&gt;"",1,"")</f>
        <v>1</v>
      </c>
    </row>
    <row r="465" spans="1:10">
      <c r="A465" s="721" t="s">
        <v>1179</v>
      </c>
      <c r="B465" s="722">
        <v>18</v>
      </c>
      <c r="C465" s="711" t="str">
        <f t="shared" si="49"/>
        <v>05/01/2026</v>
      </c>
      <c r="D465" s="712" t="str">
        <f t="shared" si="50"/>
        <v>10:57</v>
      </c>
      <c r="E465" s="713" t="str">
        <f t="shared" si="51"/>
        <v>10:00 as 11:00</v>
      </c>
      <c r="F465" s="714" t="str">
        <f t="shared" si="52"/>
        <v>Segunda</v>
      </c>
      <c r="G465" s="715">
        <f t="shared" si="53"/>
        <v>1</v>
      </c>
      <c r="H465" s="714" t="str">
        <f t="shared" si="54"/>
        <v>Jan/26</v>
      </c>
      <c r="I465" s="716">
        <f t="shared" si="55"/>
        <v>5</v>
      </c>
      <c r="J465" s="716">
        <f>IF(Tabela13[[#This Row],[Data da Ordem]]&lt;&gt;"",1,"")</f>
        <v>1</v>
      </c>
    </row>
    <row r="466" spans="1:10">
      <c r="A466" s="721" t="s">
        <v>1180</v>
      </c>
      <c r="B466" s="722">
        <v>16</v>
      </c>
      <c r="C466" s="711" t="str">
        <f t="shared" si="49"/>
        <v>05/01/2026</v>
      </c>
      <c r="D466" s="712" t="str">
        <f t="shared" si="50"/>
        <v>10:48</v>
      </c>
      <c r="E466" s="713" t="str">
        <f t="shared" si="51"/>
        <v>10:00 as 11:00</v>
      </c>
      <c r="F466" s="714" t="str">
        <f t="shared" si="52"/>
        <v>Segunda</v>
      </c>
      <c r="G466" s="715">
        <f t="shared" si="53"/>
        <v>1</v>
      </c>
      <c r="H466" s="714" t="str">
        <f t="shared" si="54"/>
        <v>Jan/26</v>
      </c>
      <c r="I466" s="716">
        <f t="shared" si="55"/>
        <v>5</v>
      </c>
      <c r="J466" s="716">
        <f>IF(Tabela13[[#This Row],[Data da Ordem]]&lt;&gt;"",1,"")</f>
        <v>1</v>
      </c>
    </row>
    <row r="467" spans="1:10">
      <c r="A467" s="721" t="s">
        <v>1181</v>
      </c>
      <c r="B467" s="722">
        <v>16.5</v>
      </c>
      <c r="C467" s="711" t="str">
        <f t="shared" si="49"/>
        <v>05/01/2026</v>
      </c>
      <c r="D467" s="712" t="str">
        <f t="shared" si="50"/>
        <v>10:41</v>
      </c>
      <c r="E467" s="713" t="str">
        <f t="shared" si="51"/>
        <v>10:00 as 11:00</v>
      </c>
      <c r="F467" s="714" t="str">
        <f t="shared" si="52"/>
        <v>Segunda</v>
      </c>
      <c r="G467" s="715">
        <f t="shared" si="53"/>
        <v>1</v>
      </c>
      <c r="H467" s="714" t="str">
        <f t="shared" si="54"/>
        <v>Jan/26</v>
      </c>
      <c r="I467" s="716">
        <f t="shared" si="55"/>
        <v>5</v>
      </c>
      <c r="J467" s="716">
        <f>IF(Tabela13[[#This Row],[Data da Ordem]]&lt;&gt;"",1,"")</f>
        <v>1</v>
      </c>
    </row>
    <row r="468" spans="1:10">
      <c r="A468" s="721" t="s">
        <v>1182</v>
      </c>
      <c r="B468" s="722">
        <v>37</v>
      </c>
      <c r="C468" s="711" t="str">
        <f t="shared" si="49"/>
        <v>05/01/2026</v>
      </c>
      <c r="D468" s="712" t="str">
        <f t="shared" si="50"/>
        <v>10:40</v>
      </c>
      <c r="E468" s="713" t="str">
        <f t="shared" si="51"/>
        <v>10:00 as 11:00</v>
      </c>
      <c r="F468" s="714" t="str">
        <f t="shared" si="52"/>
        <v>Segunda</v>
      </c>
      <c r="G468" s="715">
        <f t="shared" si="53"/>
        <v>1</v>
      </c>
      <c r="H468" s="714" t="str">
        <f t="shared" si="54"/>
        <v>Jan/26</v>
      </c>
      <c r="I468" s="716">
        <f t="shared" si="55"/>
        <v>5</v>
      </c>
      <c r="J468" s="716">
        <f>IF(Tabela13[[#This Row],[Data da Ordem]]&lt;&gt;"",1,"")</f>
        <v>1</v>
      </c>
    </row>
    <row r="469" spans="1:10">
      <c r="A469" s="721" t="s">
        <v>1183</v>
      </c>
      <c r="B469" s="722">
        <v>31.5</v>
      </c>
      <c r="C469" s="711" t="str">
        <f t="shared" si="49"/>
        <v>05/01/2026</v>
      </c>
      <c r="D469" s="712" t="str">
        <f t="shared" si="50"/>
        <v>10:39</v>
      </c>
      <c r="E469" s="713" t="str">
        <f t="shared" si="51"/>
        <v>10:00 as 11:00</v>
      </c>
      <c r="F469" s="714" t="str">
        <f t="shared" si="52"/>
        <v>Segunda</v>
      </c>
      <c r="G469" s="715">
        <f t="shared" si="53"/>
        <v>1</v>
      </c>
      <c r="H469" s="714" t="str">
        <f t="shared" si="54"/>
        <v>Jan/26</v>
      </c>
      <c r="I469" s="716">
        <f t="shared" si="55"/>
        <v>5</v>
      </c>
      <c r="J469" s="716">
        <f>IF(Tabela13[[#This Row],[Data da Ordem]]&lt;&gt;"",1,"")</f>
        <v>1</v>
      </c>
    </row>
    <row r="470" spans="1:10">
      <c r="A470" s="721" t="s">
        <v>1184</v>
      </c>
      <c r="B470" s="722">
        <v>25</v>
      </c>
      <c r="C470" s="711" t="str">
        <f t="shared" si="49"/>
        <v>05/01/2026</v>
      </c>
      <c r="D470" s="712" t="str">
        <f t="shared" si="50"/>
        <v>10:38</v>
      </c>
      <c r="E470" s="713" t="str">
        <f t="shared" si="51"/>
        <v>10:00 as 11:00</v>
      </c>
      <c r="F470" s="714" t="str">
        <f t="shared" si="52"/>
        <v>Segunda</v>
      </c>
      <c r="G470" s="715">
        <f t="shared" si="53"/>
        <v>1</v>
      </c>
      <c r="H470" s="714" t="str">
        <f t="shared" si="54"/>
        <v>Jan/26</v>
      </c>
      <c r="I470" s="716">
        <f t="shared" si="55"/>
        <v>5</v>
      </c>
      <c r="J470" s="716">
        <f>IF(Tabela13[[#This Row],[Data da Ordem]]&lt;&gt;"",1,"")</f>
        <v>1</v>
      </c>
    </row>
    <row r="471" spans="1:10">
      <c r="A471" s="721" t="s">
        <v>1185</v>
      </c>
      <c r="B471" s="722">
        <v>17.100000000000001</v>
      </c>
      <c r="C471" s="711" t="str">
        <f t="shared" si="49"/>
        <v>05/01/2026</v>
      </c>
      <c r="D471" s="712" t="str">
        <f t="shared" si="50"/>
        <v>10:31</v>
      </c>
      <c r="E471" s="713" t="str">
        <f t="shared" si="51"/>
        <v>10:00 as 11:00</v>
      </c>
      <c r="F471" s="714" t="str">
        <f t="shared" si="52"/>
        <v>Segunda</v>
      </c>
      <c r="G471" s="715">
        <f t="shared" si="53"/>
        <v>1</v>
      </c>
      <c r="H471" s="714" t="str">
        <f t="shared" si="54"/>
        <v>Jan/26</v>
      </c>
      <c r="I471" s="716">
        <f t="shared" si="55"/>
        <v>5</v>
      </c>
      <c r="J471" s="716">
        <f>IF(Tabela13[[#This Row],[Data da Ordem]]&lt;&gt;"",1,"")</f>
        <v>1</v>
      </c>
    </row>
    <row r="472" spans="1:10">
      <c r="A472" s="721" t="s">
        <v>1186</v>
      </c>
      <c r="B472" s="722">
        <v>33</v>
      </c>
      <c r="C472" s="711" t="str">
        <f t="shared" si="49"/>
        <v>05/01/2026</v>
      </c>
      <c r="D472" s="712" t="str">
        <f t="shared" si="50"/>
        <v>10:24</v>
      </c>
      <c r="E472" s="713" t="str">
        <f t="shared" si="51"/>
        <v>10:00 as 11:00</v>
      </c>
      <c r="F472" s="714" t="str">
        <f t="shared" si="52"/>
        <v>Segunda</v>
      </c>
      <c r="G472" s="715">
        <f t="shared" si="53"/>
        <v>1</v>
      </c>
      <c r="H472" s="714" t="str">
        <f t="shared" si="54"/>
        <v>Jan/26</v>
      </c>
      <c r="I472" s="716">
        <f t="shared" si="55"/>
        <v>5</v>
      </c>
      <c r="J472" s="716">
        <f>IF(Tabela13[[#This Row],[Data da Ordem]]&lt;&gt;"",1,"")</f>
        <v>1</v>
      </c>
    </row>
    <row r="473" spans="1:10">
      <c r="A473" s="721" t="s">
        <v>1187</v>
      </c>
      <c r="B473" s="722">
        <v>66.400000000000006</v>
      </c>
      <c r="C473" s="711" t="str">
        <f t="shared" si="49"/>
        <v>05/01/2026</v>
      </c>
      <c r="D473" s="712" t="str">
        <f t="shared" si="50"/>
        <v>10:02</v>
      </c>
      <c r="E473" s="713" t="str">
        <f t="shared" si="51"/>
        <v>10:00 as 11:00</v>
      </c>
      <c r="F473" s="714" t="str">
        <f t="shared" si="52"/>
        <v>Segunda</v>
      </c>
      <c r="G473" s="715">
        <f t="shared" si="53"/>
        <v>1</v>
      </c>
      <c r="H473" s="714" t="str">
        <f t="shared" si="54"/>
        <v>Jan/26</v>
      </c>
      <c r="I473" s="716">
        <f t="shared" si="55"/>
        <v>5</v>
      </c>
      <c r="J473" s="716">
        <f>IF(Tabela13[[#This Row],[Data da Ordem]]&lt;&gt;"",1,"")</f>
        <v>1</v>
      </c>
    </row>
    <row r="474" spans="1:10">
      <c r="A474" s="721" t="s">
        <v>1188</v>
      </c>
      <c r="B474" s="722">
        <v>23</v>
      </c>
      <c r="C474" s="711" t="str">
        <f t="shared" si="49"/>
        <v>05/01/2026</v>
      </c>
      <c r="D474" s="712" t="str">
        <f t="shared" si="50"/>
        <v>09:56</v>
      </c>
      <c r="E474" s="713" t="str">
        <f t="shared" si="51"/>
        <v>09:00 as 10:00</v>
      </c>
      <c r="F474" s="714" t="str">
        <f t="shared" si="52"/>
        <v>Segunda</v>
      </c>
      <c r="G474" s="715">
        <f t="shared" si="53"/>
        <v>1</v>
      </c>
      <c r="H474" s="714" t="str">
        <f t="shared" si="54"/>
        <v>Jan/26</v>
      </c>
      <c r="I474" s="716">
        <f t="shared" si="55"/>
        <v>5</v>
      </c>
      <c r="J474" s="716">
        <f>IF(Tabela13[[#This Row],[Data da Ordem]]&lt;&gt;"",1,"")</f>
        <v>1</v>
      </c>
    </row>
    <row r="475" spans="1:10">
      <c r="A475" s="721" t="s">
        <v>1189</v>
      </c>
      <c r="B475" s="722">
        <v>53</v>
      </c>
      <c r="C475" s="711" t="str">
        <f t="shared" si="49"/>
        <v>05/01/2026</v>
      </c>
      <c r="D475" s="712" t="str">
        <f t="shared" si="50"/>
        <v>09:51</v>
      </c>
      <c r="E475" s="713" t="str">
        <f t="shared" si="51"/>
        <v>09:00 as 10:00</v>
      </c>
      <c r="F475" s="714" t="str">
        <f t="shared" si="52"/>
        <v>Segunda</v>
      </c>
      <c r="G475" s="715">
        <f t="shared" si="53"/>
        <v>1</v>
      </c>
      <c r="H475" s="714" t="str">
        <f t="shared" si="54"/>
        <v>Jan/26</v>
      </c>
      <c r="I475" s="716">
        <f t="shared" si="55"/>
        <v>5</v>
      </c>
      <c r="J475" s="716">
        <f>IF(Tabela13[[#This Row],[Data da Ordem]]&lt;&gt;"",1,"")</f>
        <v>1</v>
      </c>
    </row>
    <row r="476" spans="1:10">
      <c r="A476" s="721" t="s">
        <v>1190</v>
      </c>
      <c r="B476" s="722">
        <v>19</v>
      </c>
      <c r="C476" s="711" t="str">
        <f t="shared" si="49"/>
        <v>05/01/2026</v>
      </c>
      <c r="D476" s="712" t="str">
        <f t="shared" si="50"/>
        <v>09:47</v>
      </c>
      <c r="E476" s="713" t="str">
        <f t="shared" si="51"/>
        <v>09:00 as 10:00</v>
      </c>
      <c r="F476" s="714" t="str">
        <f t="shared" si="52"/>
        <v>Segunda</v>
      </c>
      <c r="G476" s="715">
        <f t="shared" si="53"/>
        <v>1</v>
      </c>
      <c r="H476" s="714" t="str">
        <f t="shared" si="54"/>
        <v>Jan/26</v>
      </c>
      <c r="I476" s="716">
        <f t="shared" si="55"/>
        <v>5</v>
      </c>
      <c r="J476" s="716">
        <f>IF(Tabela13[[#This Row],[Data da Ordem]]&lt;&gt;"",1,"")</f>
        <v>1</v>
      </c>
    </row>
    <row r="477" spans="1:10">
      <c r="A477" s="721" t="s">
        <v>1191</v>
      </c>
      <c r="B477" s="722">
        <v>15.5</v>
      </c>
      <c r="C477" s="711" t="str">
        <f t="shared" si="49"/>
        <v>06/01/2026</v>
      </c>
      <c r="D477" s="712" t="str">
        <f t="shared" si="50"/>
        <v>18:54</v>
      </c>
      <c r="E477" s="713" t="str">
        <f t="shared" si="51"/>
        <v>18:00 as 19:00</v>
      </c>
      <c r="F477" s="714" t="str">
        <f t="shared" si="52"/>
        <v>Terça</v>
      </c>
      <c r="G477" s="715">
        <f t="shared" si="53"/>
        <v>1</v>
      </c>
      <c r="H477" s="714" t="str">
        <f t="shared" si="54"/>
        <v>Jan/26</v>
      </c>
      <c r="I477" s="716">
        <f t="shared" si="55"/>
        <v>6</v>
      </c>
      <c r="J477" s="716">
        <f>IF(Tabela13[[#This Row],[Data da Ordem]]&lt;&gt;"",1,"")</f>
        <v>1</v>
      </c>
    </row>
    <row r="478" spans="1:10">
      <c r="A478" s="721" t="s">
        <v>1192</v>
      </c>
      <c r="B478" s="722">
        <v>14.5</v>
      </c>
      <c r="C478" s="711" t="str">
        <f t="shared" si="49"/>
        <v>06/01/2026</v>
      </c>
      <c r="D478" s="712" t="str">
        <f t="shared" si="50"/>
        <v>18:38</v>
      </c>
      <c r="E478" s="713" t="str">
        <f t="shared" si="51"/>
        <v>18:00 as 19:00</v>
      </c>
      <c r="F478" s="714" t="str">
        <f t="shared" si="52"/>
        <v>Terça</v>
      </c>
      <c r="G478" s="715">
        <f t="shared" si="53"/>
        <v>1</v>
      </c>
      <c r="H478" s="714" t="str">
        <f t="shared" si="54"/>
        <v>Jan/26</v>
      </c>
      <c r="I478" s="716">
        <f t="shared" si="55"/>
        <v>6</v>
      </c>
      <c r="J478" s="716">
        <f>IF(Tabela13[[#This Row],[Data da Ordem]]&lt;&gt;"",1,"")</f>
        <v>1</v>
      </c>
    </row>
    <row r="479" spans="1:10">
      <c r="A479" s="721" t="s">
        <v>1193</v>
      </c>
      <c r="B479" s="722">
        <v>40</v>
      </c>
      <c r="C479" s="711" t="str">
        <f t="shared" si="49"/>
        <v>06/01/2026</v>
      </c>
      <c r="D479" s="712" t="str">
        <f t="shared" si="50"/>
        <v>18:30</v>
      </c>
      <c r="E479" s="713" t="str">
        <f t="shared" si="51"/>
        <v>18:00 as 19:00</v>
      </c>
      <c r="F479" s="714" t="str">
        <f t="shared" si="52"/>
        <v>Terça</v>
      </c>
      <c r="G479" s="715">
        <f t="shared" si="53"/>
        <v>1</v>
      </c>
      <c r="H479" s="714" t="str">
        <f t="shared" si="54"/>
        <v>Jan/26</v>
      </c>
      <c r="I479" s="716">
        <f t="shared" si="55"/>
        <v>6</v>
      </c>
      <c r="J479" s="716">
        <f>IF(Tabela13[[#This Row],[Data da Ordem]]&lt;&gt;"",1,"")</f>
        <v>1</v>
      </c>
    </row>
    <row r="480" spans="1:10">
      <c r="A480" s="721" t="s">
        <v>1194</v>
      </c>
      <c r="B480" s="722">
        <v>31.5</v>
      </c>
      <c r="C480" s="711" t="str">
        <f t="shared" si="49"/>
        <v>06/01/2026</v>
      </c>
      <c r="D480" s="712" t="str">
        <f t="shared" si="50"/>
        <v>18:22</v>
      </c>
      <c r="E480" s="713" t="str">
        <f t="shared" si="51"/>
        <v>18:00 as 19:00</v>
      </c>
      <c r="F480" s="714" t="str">
        <f t="shared" si="52"/>
        <v>Terça</v>
      </c>
      <c r="G480" s="715">
        <f t="shared" si="53"/>
        <v>1</v>
      </c>
      <c r="H480" s="714" t="str">
        <f t="shared" si="54"/>
        <v>Jan/26</v>
      </c>
      <c r="I480" s="716">
        <f t="shared" si="55"/>
        <v>6</v>
      </c>
      <c r="J480" s="716">
        <f>IF(Tabela13[[#This Row],[Data da Ordem]]&lt;&gt;"",1,"")</f>
        <v>1</v>
      </c>
    </row>
    <row r="481" spans="1:10">
      <c r="A481" s="721" t="s">
        <v>1195</v>
      </c>
      <c r="B481" s="722">
        <v>16</v>
      </c>
      <c r="C481" s="711" t="str">
        <f t="shared" si="49"/>
        <v>06/01/2026</v>
      </c>
      <c r="D481" s="712" t="str">
        <f t="shared" si="50"/>
        <v>18:20</v>
      </c>
      <c r="E481" s="713" t="str">
        <f t="shared" si="51"/>
        <v>18:00 as 19:00</v>
      </c>
      <c r="F481" s="714" t="str">
        <f t="shared" si="52"/>
        <v>Terça</v>
      </c>
      <c r="G481" s="715">
        <f t="shared" si="53"/>
        <v>1</v>
      </c>
      <c r="H481" s="714" t="str">
        <f t="shared" si="54"/>
        <v>Jan/26</v>
      </c>
      <c r="I481" s="716">
        <f t="shared" si="55"/>
        <v>6</v>
      </c>
      <c r="J481" s="716">
        <f>IF(Tabela13[[#This Row],[Data da Ordem]]&lt;&gt;"",1,"")</f>
        <v>1</v>
      </c>
    </row>
    <row r="482" spans="1:10">
      <c r="A482" s="721" t="s">
        <v>1196</v>
      </c>
      <c r="B482" s="722">
        <v>15.5</v>
      </c>
      <c r="C482" s="711" t="str">
        <f t="shared" si="49"/>
        <v>06/01/2026</v>
      </c>
      <c r="D482" s="712" t="str">
        <f t="shared" si="50"/>
        <v>18:15</v>
      </c>
      <c r="E482" s="713" t="str">
        <f t="shared" si="51"/>
        <v>18:00 as 19:00</v>
      </c>
      <c r="F482" s="714" t="str">
        <f t="shared" si="52"/>
        <v>Terça</v>
      </c>
      <c r="G482" s="715">
        <f t="shared" si="53"/>
        <v>1</v>
      </c>
      <c r="H482" s="714" t="str">
        <f t="shared" si="54"/>
        <v>Jan/26</v>
      </c>
      <c r="I482" s="716">
        <f t="shared" si="55"/>
        <v>6</v>
      </c>
      <c r="J482" s="716">
        <f>IF(Tabela13[[#This Row],[Data da Ordem]]&lt;&gt;"",1,"")</f>
        <v>1</v>
      </c>
    </row>
    <row r="483" spans="1:10">
      <c r="A483" s="721" t="s">
        <v>1197</v>
      </c>
      <c r="B483" s="722">
        <v>77</v>
      </c>
      <c r="C483" s="711" t="str">
        <f t="shared" si="49"/>
        <v>06/01/2026</v>
      </c>
      <c r="D483" s="712" t="str">
        <f t="shared" si="50"/>
        <v>18:05</v>
      </c>
      <c r="E483" s="713" t="str">
        <f t="shared" si="51"/>
        <v>18:00 as 19:00</v>
      </c>
      <c r="F483" s="714" t="str">
        <f t="shared" si="52"/>
        <v>Terça</v>
      </c>
      <c r="G483" s="715">
        <f t="shared" si="53"/>
        <v>1</v>
      </c>
      <c r="H483" s="714" t="str">
        <f t="shared" si="54"/>
        <v>Jan/26</v>
      </c>
      <c r="I483" s="716">
        <f t="shared" si="55"/>
        <v>6</v>
      </c>
      <c r="J483" s="716">
        <f>IF(Tabela13[[#This Row],[Data da Ordem]]&lt;&gt;"",1,"")</f>
        <v>1</v>
      </c>
    </row>
    <row r="484" spans="1:10">
      <c r="A484" s="721" t="s">
        <v>1198</v>
      </c>
      <c r="B484" s="722">
        <v>19</v>
      </c>
      <c r="C484" s="711" t="str">
        <f t="shared" si="49"/>
        <v>06/01/2026</v>
      </c>
      <c r="D484" s="712" t="str">
        <f t="shared" si="50"/>
        <v>18:04</v>
      </c>
      <c r="E484" s="713" t="str">
        <f t="shared" si="51"/>
        <v>18:00 as 19:00</v>
      </c>
      <c r="F484" s="714" t="str">
        <f t="shared" si="52"/>
        <v>Terça</v>
      </c>
      <c r="G484" s="715">
        <f t="shared" si="53"/>
        <v>1</v>
      </c>
      <c r="H484" s="714" t="str">
        <f t="shared" si="54"/>
        <v>Jan/26</v>
      </c>
      <c r="I484" s="716">
        <f t="shared" si="55"/>
        <v>6</v>
      </c>
      <c r="J484" s="716">
        <f>IF(Tabela13[[#This Row],[Data da Ordem]]&lt;&gt;"",1,"")</f>
        <v>1</v>
      </c>
    </row>
    <row r="485" spans="1:10">
      <c r="A485" s="721" t="s">
        <v>1199</v>
      </c>
      <c r="B485" s="722">
        <v>49.5</v>
      </c>
      <c r="C485" s="711" t="str">
        <f t="shared" si="49"/>
        <v>06/01/2026</v>
      </c>
      <c r="D485" s="712" t="str">
        <f t="shared" si="50"/>
        <v>17:59</v>
      </c>
      <c r="E485" s="713" t="str">
        <f t="shared" si="51"/>
        <v>17:00 as 18:00</v>
      </c>
      <c r="F485" s="714" t="str">
        <f t="shared" si="52"/>
        <v>Terça</v>
      </c>
      <c r="G485" s="715">
        <f t="shared" si="53"/>
        <v>1</v>
      </c>
      <c r="H485" s="714" t="str">
        <f t="shared" si="54"/>
        <v>Jan/26</v>
      </c>
      <c r="I485" s="716">
        <f t="shared" si="55"/>
        <v>6</v>
      </c>
      <c r="J485" s="716">
        <f>IF(Tabela13[[#This Row],[Data da Ordem]]&lt;&gt;"",1,"")</f>
        <v>1</v>
      </c>
    </row>
    <row r="486" spans="1:10">
      <c r="A486" s="721" t="s">
        <v>1200</v>
      </c>
      <c r="B486" s="722">
        <v>25</v>
      </c>
      <c r="C486" s="711" t="str">
        <f t="shared" si="49"/>
        <v>06/01/2026</v>
      </c>
      <c r="D486" s="712" t="str">
        <f t="shared" si="50"/>
        <v>17:51</v>
      </c>
      <c r="E486" s="713" t="str">
        <f t="shared" si="51"/>
        <v>17:00 as 18:00</v>
      </c>
      <c r="F486" s="714" t="str">
        <f t="shared" si="52"/>
        <v>Terça</v>
      </c>
      <c r="G486" s="715">
        <f t="shared" si="53"/>
        <v>1</v>
      </c>
      <c r="H486" s="714" t="str">
        <f t="shared" si="54"/>
        <v>Jan/26</v>
      </c>
      <c r="I486" s="716">
        <f t="shared" si="55"/>
        <v>6</v>
      </c>
      <c r="J486" s="716">
        <f>IF(Tabela13[[#This Row],[Data da Ordem]]&lt;&gt;"",1,"")</f>
        <v>1</v>
      </c>
    </row>
    <row r="487" spans="1:10">
      <c r="A487" s="721" t="s">
        <v>1201</v>
      </c>
      <c r="B487" s="722">
        <v>29</v>
      </c>
      <c r="C487" s="711" t="str">
        <f t="shared" si="49"/>
        <v>06/01/2026</v>
      </c>
      <c r="D487" s="712" t="str">
        <f t="shared" si="50"/>
        <v>17:49</v>
      </c>
      <c r="E487" s="713" t="str">
        <f t="shared" si="51"/>
        <v>17:00 as 18:00</v>
      </c>
      <c r="F487" s="714" t="str">
        <f t="shared" si="52"/>
        <v>Terça</v>
      </c>
      <c r="G487" s="715">
        <f t="shared" si="53"/>
        <v>1</v>
      </c>
      <c r="H487" s="714" t="str">
        <f t="shared" si="54"/>
        <v>Jan/26</v>
      </c>
      <c r="I487" s="716">
        <f t="shared" si="55"/>
        <v>6</v>
      </c>
      <c r="J487" s="716">
        <f>IF(Tabela13[[#This Row],[Data da Ordem]]&lt;&gt;"",1,"")</f>
        <v>1</v>
      </c>
    </row>
    <row r="488" spans="1:10">
      <c r="A488" s="721" t="s">
        <v>1202</v>
      </c>
      <c r="B488" s="722">
        <v>64.5</v>
      </c>
      <c r="C488" s="711" t="str">
        <f t="shared" si="49"/>
        <v>06/01/2026</v>
      </c>
      <c r="D488" s="712" t="str">
        <f t="shared" si="50"/>
        <v>17:33</v>
      </c>
      <c r="E488" s="713" t="str">
        <f t="shared" si="51"/>
        <v>17:00 as 18:00</v>
      </c>
      <c r="F488" s="714" t="str">
        <f t="shared" si="52"/>
        <v>Terça</v>
      </c>
      <c r="G488" s="715">
        <f t="shared" si="53"/>
        <v>1</v>
      </c>
      <c r="H488" s="714" t="str">
        <f t="shared" si="54"/>
        <v>Jan/26</v>
      </c>
      <c r="I488" s="716">
        <f t="shared" si="55"/>
        <v>6</v>
      </c>
      <c r="J488" s="716">
        <f>IF(Tabela13[[#This Row],[Data da Ordem]]&lt;&gt;"",1,"")</f>
        <v>1</v>
      </c>
    </row>
    <row r="489" spans="1:10">
      <c r="A489" s="721" t="s">
        <v>1203</v>
      </c>
      <c r="B489" s="722">
        <v>32</v>
      </c>
      <c r="C489" s="711" t="str">
        <f t="shared" si="49"/>
        <v>06/01/2026</v>
      </c>
      <c r="D489" s="712" t="str">
        <f t="shared" si="50"/>
        <v>17:26</v>
      </c>
      <c r="E489" s="713" t="str">
        <f t="shared" si="51"/>
        <v>17:00 as 18:00</v>
      </c>
      <c r="F489" s="714" t="str">
        <f t="shared" si="52"/>
        <v>Terça</v>
      </c>
      <c r="G489" s="715">
        <f t="shared" si="53"/>
        <v>1</v>
      </c>
      <c r="H489" s="714" t="str">
        <f t="shared" si="54"/>
        <v>Jan/26</v>
      </c>
      <c r="I489" s="716">
        <f t="shared" si="55"/>
        <v>6</v>
      </c>
      <c r="J489" s="716">
        <f>IF(Tabela13[[#This Row],[Data da Ordem]]&lt;&gt;"",1,"")</f>
        <v>1</v>
      </c>
    </row>
    <row r="490" spans="1:10">
      <c r="A490" s="721" t="s">
        <v>1204</v>
      </c>
      <c r="B490" s="722">
        <v>10</v>
      </c>
      <c r="C490" s="711" t="str">
        <f t="shared" si="49"/>
        <v>06/01/2026</v>
      </c>
      <c r="D490" s="712" t="str">
        <f t="shared" si="50"/>
        <v>17:22</v>
      </c>
      <c r="E490" s="713" t="str">
        <f t="shared" si="51"/>
        <v>17:00 as 18:00</v>
      </c>
      <c r="F490" s="714" t="str">
        <f t="shared" si="52"/>
        <v>Terça</v>
      </c>
      <c r="G490" s="715">
        <f t="shared" si="53"/>
        <v>1</v>
      </c>
      <c r="H490" s="714" t="str">
        <f t="shared" si="54"/>
        <v>Jan/26</v>
      </c>
      <c r="I490" s="716">
        <f t="shared" si="55"/>
        <v>6</v>
      </c>
      <c r="J490" s="716">
        <f>IF(Tabela13[[#This Row],[Data da Ordem]]&lt;&gt;"",1,"")</f>
        <v>1</v>
      </c>
    </row>
    <row r="491" spans="1:10">
      <c r="A491" s="721" t="s">
        <v>1205</v>
      </c>
      <c r="B491" s="722">
        <v>35</v>
      </c>
      <c r="C491" s="711" t="str">
        <f t="shared" si="49"/>
        <v>06/01/2026</v>
      </c>
      <c r="D491" s="712" t="str">
        <f t="shared" si="50"/>
        <v>17:17</v>
      </c>
      <c r="E491" s="713" t="str">
        <f t="shared" si="51"/>
        <v>17:00 as 18:00</v>
      </c>
      <c r="F491" s="714" t="str">
        <f t="shared" si="52"/>
        <v>Terça</v>
      </c>
      <c r="G491" s="715">
        <f t="shared" si="53"/>
        <v>1</v>
      </c>
      <c r="H491" s="714" t="str">
        <f t="shared" si="54"/>
        <v>Jan/26</v>
      </c>
      <c r="I491" s="716">
        <f t="shared" si="55"/>
        <v>6</v>
      </c>
      <c r="J491" s="716">
        <f>IF(Tabela13[[#This Row],[Data da Ordem]]&lt;&gt;"",1,"")</f>
        <v>1</v>
      </c>
    </row>
    <row r="492" spans="1:10">
      <c r="A492" s="721" t="s">
        <v>1206</v>
      </c>
      <c r="B492" s="722">
        <v>79</v>
      </c>
      <c r="C492" s="711" t="str">
        <f t="shared" si="49"/>
        <v>06/01/2026</v>
      </c>
      <c r="D492" s="712" t="str">
        <f t="shared" si="50"/>
        <v>17:11</v>
      </c>
      <c r="E492" s="713" t="str">
        <f t="shared" si="51"/>
        <v>17:00 as 18:00</v>
      </c>
      <c r="F492" s="714" t="str">
        <f t="shared" si="52"/>
        <v>Terça</v>
      </c>
      <c r="G492" s="715">
        <f t="shared" si="53"/>
        <v>1</v>
      </c>
      <c r="H492" s="714" t="str">
        <f t="shared" si="54"/>
        <v>Jan/26</v>
      </c>
      <c r="I492" s="716">
        <f t="shared" si="55"/>
        <v>6</v>
      </c>
      <c r="J492" s="716">
        <f>IF(Tabela13[[#This Row],[Data da Ordem]]&lt;&gt;"",1,"")</f>
        <v>1</v>
      </c>
    </row>
    <row r="493" spans="1:10">
      <c r="A493" s="721" t="s">
        <v>1207</v>
      </c>
      <c r="B493" s="722">
        <v>23</v>
      </c>
      <c r="C493" s="711" t="str">
        <f t="shared" si="49"/>
        <v>06/01/2026</v>
      </c>
      <c r="D493" s="712" t="str">
        <f t="shared" si="50"/>
        <v>17:08</v>
      </c>
      <c r="E493" s="713" t="str">
        <f t="shared" si="51"/>
        <v>17:00 as 18:00</v>
      </c>
      <c r="F493" s="714" t="str">
        <f t="shared" si="52"/>
        <v>Terça</v>
      </c>
      <c r="G493" s="715">
        <f t="shared" si="53"/>
        <v>1</v>
      </c>
      <c r="H493" s="714" t="str">
        <f t="shared" si="54"/>
        <v>Jan/26</v>
      </c>
      <c r="I493" s="716">
        <f t="shared" si="55"/>
        <v>6</v>
      </c>
      <c r="J493" s="716">
        <f>IF(Tabela13[[#This Row],[Data da Ordem]]&lt;&gt;"",1,"")</f>
        <v>1</v>
      </c>
    </row>
    <row r="494" spans="1:10">
      <c r="A494" s="721" t="s">
        <v>1208</v>
      </c>
      <c r="B494" s="722">
        <v>14.5</v>
      </c>
      <c r="C494" s="711" t="str">
        <f t="shared" si="49"/>
        <v>06/01/2026</v>
      </c>
      <c r="D494" s="712" t="str">
        <f t="shared" si="50"/>
        <v>17:07</v>
      </c>
      <c r="E494" s="713" t="str">
        <f t="shared" si="51"/>
        <v>17:00 as 18:00</v>
      </c>
      <c r="F494" s="714" t="str">
        <f t="shared" si="52"/>
        <v>Terça</v>
      </c>
      <c r="G494" s="715">
        <f t="shared" si="53"/>
        <v>1</v>
      </c>
      <c r="H494" s="714" t="str">
        <f t="shared" si="54"/>
        <v>Jan/26</v>
      </c>
      <c r="I494" s="716">
        <f t="shared" si="55"/>
        <v>6</v>
      </c>
      <c r="J494" s="716">
        <f>IF(Tabela13[[#This Row],[Data da Ordem]]&lt;&gt;"",1,"")</f>
        <v>1</v>
      </c>
    </row>
    <row r="495" spans="1:10">
      <c r="A495" s="721" t="s">
        <v>1209</v>
      </c>
      <c r="B495" s="722">
        <v>14.5</v>
      </c>
      <c r="C495" s="711" t="str">
        <f t="shared" si="49"/>
        <v>06/01/2026</v>
      </c>
      <c r="D495" s="712" t="str">
        <f t="shared" si="50"/>
        <v>16:57</v>
      </c>
      <c r="E495" s="713" t="str">
        <f t="shared" si="51"/>
        <v>16:00 as 17:00</v>
      </c>
      <c r="F495" s="714" t="str">
        <f t="shared" si="52"/>
        <v>Terça</v>
      </c>
      <c r="G495" s="715">
        <f t="shared" si="53"/>
        <v>1</v>
      </c>
      <c r="H495" s="714" t="str">
        <f t="shared" si="54"/>
        <v>Jan/26</v>
      </c>
      <c r="I495" s="716">
        <f t="shared" si="55"/>
        <v>6</v>
      </c>
      <c r="J495" s="716">
        <f>IF(Tabela13[[#This Row],[Data da Ordem]]&lt;&gt;"",1,"")</f>
        <v>1</v>
      </c>
    </row>
    <row r="496" spans="1:10">
      <c r="A496" s="721" t="s">
        <v>1210</v>
      </c>
      <c r="B496" s="722">
        <v>88</v>
      </c>
      <c r="C496" s="711" t="str">
        <f t="shared" si="49"/>
        <v>06/01/2026</v>
      </c>
      <c r="D496" s="712" t="str">
        <f t="shared" si="50"/>
        <v>16:57</v>
      </c>
      <c r="E496" s="713" t="str">
        <f t="shared" si="51"/>
        <v>16:00 as 17:00</v>
      </c>
      <c r="F496" s="714" t="str">
        <f t="shared" si="52"/>
        <v>Terça</v>
      </c>
      <c r="G496" s="715">
        <f t="shared" si="53"/>
        <v>1</v>
      </c>
      <c r="H496" s="714" t="str">
        <f t="shared" si="54"/>
        <v>Jan/26</v>
      </c>
      <c r="I496" s="716">
        <f t="shared" si="55"/>
        <v>6</v>
      </c>
      <c r="J496" s="716">
        <f>IF(Tabela13[[#This Row],[Data da Ordem]]&lt;&gt;"",1,"")</f>
        <v>1</v>
      </c>
    </row>
    <row r="497" spans="1:10">
      <c r="A497" s="721" t="s">
        <v>1211</v>
      </c>
      <c r="B497" s="722">
        <v>37</v>
      </c>
      <c r="C497" s="711" t="str">
        <f t="shared" si="49"/>
        <v>06/01/2026</v>
      </c>
      <c r="D497" s="712" t="str">
        <f t="shared" si="50"/>
        <v>16:56</v>
      </c>
      <c r="E497" s="713" t="str">
        <f t="shared" si="51"/>
        <v>16:00 as 17:00</v>
      </c>
      <c r="F497" s="714" t="str">
        <f t="shared" si="52"/>
        <v>Terça</v>
      </c>
      <c r="G497" s="715">
        <f t="shared" si="53"/>
        <v>1</v>
      </c>
      <c r="H497" s="714" t="str">
        <f t="shared" si="54"/>
        <v>Jan/26</v>
      </c>
      <c r="I497" s="716">
        <f t="shared" si="55"/>
        <v>6</v>
      </c>
      <c r="J497" s="716">
        <f>IF(Tabela13[[#This Row],[Data da Ordem]]&lt;&gt;"",1,"")</f>
        <v>1</v>
      </c>
    </row>
    <row r="498" spans="1:10">
      <c r="A498" s="721" t="s">
        <v>1212</v>
      </c>
      <c r="B498" s="722">
        <v>33.5</v>
      </c>
      <c r="C498" s="711" t="str">
        <f t="shared" si="49"/>
        <v>06/01/2026</v>
      </c>
      <c r="D498" s="712" t="str">
        <f t="shared" si="50"/>
        <v>16:55</v>
      </c>
      <c r="E498" s="713" t="str">
        <f t="shared" si="51"/>
        <v>16:00 as 17:00</v>
      </c>
      <c r="F498" s="714" t="str">
        <f t="shared" si="52"/>
        <v>Terça</v>
      </c>
      <c r="G498" s="715">
        <f t="shared" si="53"/>
        <v>1</v>
      </c>
      <c r="H498" s="714" t="str">
        <f t="shared" si="54"/>
        <v>Jan/26</v>
      </c>
      <c r="I498" s="716">
        <f t="shared" si="55"/>
        <v>6</v>
      </c>
      <c r="J498" s="716">
        <f>IF(Tabela13[[#This Row],[Data da Ordem]]&lt;&gt;"",1,"")</f>
        <v>1</v>
      </c>
    </row>
    <row r="499" spans="1:10">
      <c r="A499" s="721" t="s">
        <v>1213</v>
      </c>
      <c r="B499" s="722">
        <v>9</v>
      </c>
      <c r="C499" s="711" t="str">
        <f t="shared" si="49"/>
        <v>06/01/2026</v>
      </c>
      <c r="D499" s="712" t="str">
        <f t="shared" si="50"/>
        <v>16:53</v>
      </c>
      <c r="E499" s="713" t="str">
        <f t="shared" si="51"/>
        <v>16:00 as 17:00</v>
      </c>
      <c r="F499" s="714" t="str">
        <f t="shared" si="52"/>
        <v>Terça</v>
      </c>
      <c r="G499" s="715">
        <f t="shared" si="53"/>
        <v>1</v>
      </c>
      <c r="H499" s="714" t="str">
        <f t="shared" si="54"/>
        <v>Jan/26</v>
      </c>
      <c r="I499" s="716">
        <f t="shared" si="55"/>
        <v>6</v>
      </c>
      <c r="J499" s="716">
        <f>IF(Tabela13[[#This Row],[Data da Ordem]]&lt;&gt;"",1,"")</f>
        <v>1</v>
      </c>
    </row>
    <row r="500" spans="1:10">
      <c r="A500" s="721" t="s">
        <v>1214</v>
      </c>
      <c r="B500" s="722">
        <v>22</v>
      </c>
      <c r="C500" s="711" t="str">
        <f t="shared" si="49"/>
        <v>06/01/2026</v>
      </c>
      <c r="D500" s="712" t="str">
        <f t="shared" si="50"/>
        <v>16:44</v>
      </c>
      <c r="E500" s="713" t="str">
        <f t="shared" si="51"/>
        <v>16:00 as 17:00</v>
      </c>
      <c r="F500" s="714" t="str">
        <f t="shared" si="52"/>
        <v>Terça</v>
      </c>
      <c r="G500" s="715">
        <f t="shared" si="53"/>
        <v>1</v>
      </c>
      <c r="H500" s="714" t="str">
        <f t="shared" si="54"/>
        <v>Jan/26</v>
      </c>
      <c r="I500" s="716">
        <f t="shared" si="55"/>
        <v>6</v>
      </c>
      <c r="J500" s="716">
        <f>IF(Tabela13[[#This Row],[Data da Ordem]]&lt;&gt;"",1,"")</f>
        <v>1</v>
      </c>
    </row>
    <row r="501" spans="1:10">
      <c r="A501" s="721" t="s">
        <v>1215</v>
      </c>
      <c r="B501" s="722">
        <v>9</v>
      </c>
      <c r="C501" s="711" t="str">
        <f t="shared" si="49"/>
        <v>06/01/2026</v>
      </c>
      <c r="D501" s="712" t="str">
        <f t="shared" si="50"/>
        <v>16:41</v>
      </c>
      <c r="E501" s="713" t="str">
        <f t="shared" si="51"/>
        <v>16:00 as 17:00</v>
      </c>
      <c r="F501" s="714" t="str">
        <f t="shared" si="52"/>
        <v>Terça</v>
      </c>
      <c r="G501" s="715">
        <f t="shared" si="53"/>
        <v>1</v>
      </c>
      <c r="H501" s="714" t="str">
        <f t="shared" si="54"/>
        <v>Jan/26</v>
      </c>
      <c r="I501" s="716">
        <f t="shared" si="55"/>
        <v>6</v>
      </c>
      <c r="J501" s="716">
        <f>IF(Tabela13[[#This Row],[Data da Ordem]]&lt;&gt;"",1,"")</f>
        <v>1</v>
      </c>
    </row>
    <row r="502" spans="1:10">
      <c r="A502" s="721" t="s">
        <v>1216</v>
      </c>
      <c r="B502" s="722">
        <v>23.5</v>
      </c>
      <c r="C502" s="711" t="str">
        <f t="shared" si="49"/>
        <v>06/01/2026</v>
      </c>
      <c r="D502" s="712" t="str">
        <f t="shared" si="50"/>
        <v>16:40</v>
      </c>
      <c r="E502" s="713" t="str">
        <f t="shared" si="51"/>
        <v>16:00 as 17:00</v>
      </c>
      <c r="F502" s="714" t="str">
        <f t="shared" si="52"/>
        <v>Terça</v>
      </c>
      <c r="G502" s="715">
        <f t="shared" si="53"/>
        <v>1</v>
      </c>
      <c r="H502" s="714" t="str">
        <f t="shared" si="54"/>
        <v>Jan/26</v>
      </c>
      <c r="I502" s="716">
        <f t="shared" si="55"/>
        <v>6</v>
      </c>
      <c r="J502" s="716">
        <f>IF(Tabela13[[#This Row],[Data da Ordem]]&lt;&gt;"",1,"")</f>
        <v>1</v>
      </c>
    </row>
    <row r="503" spans="1:10">
      <c r="A503" s="721" t="s">
        <v>1217</v>
      </c>
      <c r="B503" s="722">
        <v>28</v>
      </c>
      <c r="C503" s="711" t="str">
        <f t="shared" si="49"/>
        <v>06/01/2026</v>
      </c>
      <c r="D503" s="712" t="str">
        <f t="shared" si="50"/>
        <v>16:31</v>
      </c>
      <c r="E503" s="713" t="str">
        <f t="shared" si="51"/>
        <v>16:00 as 17:00</v>
      </c>
      <c r="F503" s="714" t="str">
        <f t="shared" si="52"/>
        <v>Terça</v>
      </c>
      <c r="G503" s="715">
        <f t="shared" si="53"/>
        <v>1</v>
      </c>
      <c r="H503" s="714" t="str">
        <f t="shared" si="54"/>
        <v>Jan/26</v>
      </c>
      <c r="I503" s="716">
        <f t="shared" si="55"/>
        <v>6</v>
      </c>
      <c r="J503" s="716">
        <f>IF(Tabela13[[#This Row],[Data da Ordem]]&lt;&gt;"",1,"")</f>
        <v>1</v>
      </c>
    </row>
    <row r="504" spans="1:10">
      <c r="A504" s="721" t="s">
        <v>1218</v>
      </c>
      <c r="B504" s="722">
        <v>66</v>
      </c>
      <c r="C504" s="711" t="str">
        <f t="shared" si="49"/>
        <v>06/01/2026</v>
      </c>
      <c r="D504" s="712" t="str">
        <f t="shared" si="50"/>
        <v>16:23</v>
      </c>
      <c r="E504" s="713" t="str">
        <f t="shared" si="51"/>
        <v>16:00 as 17:00</v>
      </c>
      <c r="F504" s="714" t="str">
        <f t="shared" si="52"/>
        <v>Terça</v>
      </c>
      <c r="G504" s="715">
        <f t="shared" si="53"/>
        <v>1</v>
      </c>
      <c r="H504" s="714" t="str">
        <f t="shared" si="54"/>
        <v>Jan/26</v>
      </c>
      <c r="I504" s="716">
        <f t="shared" si="55"/>
        <v>6</v>
      </c>
      <c r="J504" s="716">
        <f>IF(Tabela13[[#This Row],[Data da Ordem]]&lt;&gt;"",1,"")</f>
        <v>1</v>
      </c>
    </row>
    <row r="505" spans="1:10">
      <c r="A505" s="721" t="s">
        <v>1219</v>
      </c>
      <c r="B505" s="722">
        <v>75</v>
      </c>
      <c r="C505" s="711" t="str">
        <f t="shared" si="49"/>
        <v>06/01/2026</v>
      </c>
      <c r="D505" s="712" t="str">
        <f t="shared" si="50"/>
        <v>16:20</v>
      </c>
      <c r="E505" s="713" t="str">
        <f t="shared" si="51"/>
        <v>16:00 as 17:00</v>
      </c>
      <c r="F505" s="714" t="str">
        <f t="shared" si="52"/>
        <v>Terça</v>
      </c>
      <c r="G505" s="715">
        <f t="shared" si="53"/>
        <v>1</v>
      </c>
      <c r="H505" s="714" t="str">
        <f t="shared" si="54"/>
        <v>Jan/26</v>
      </c>
      <c r="I505" s="716">
        <f t="shared" si="55"/>
        <v>6</v>
      </c>
      <c r="J505" s="716">
        <f>IF(Tabela13[[#This Row],[Data da Ordem]]&lt;&gt;"",1,"")</f>
        <v>1</v>
      </c>
    </row>
    <row r="506" spans="1:10">
      <c r="A506" s="721" t="s">
        <v>1220</v>
      </c>
      <c r="B506" s="722">
        <v>45</v>
      </c>
      <c r="C506" s="711" t="str">
        <f t="shared" si="49"/>
        <v>06/01/2026</v>
      </c>
      <c r="D506" s="712" t="str">
        <f t="shared" si="50"/>
        <v>16:17</v>
      </c>
      <c r="E506" s="713" t="str">
        <f t="shared" si="51"/>
        <v>16:00 as 17:00</v>
      </c>
      <c r="F506" s="714" t="str">
        <f t="shared" si="52"/>
        <v>Terça</v>
      </c>
      <c r="G506" s="715">
        <f t="shared" si="53"/>
        <v>1</v>
      </c>
      <c r="H506" s="714" t="str">
        <f t="shared" si="54"/>
        <v>Jan/26</v>
      </c>
      <c r="I506" s="716">
        <f t="shared" si="55"/>
        <v>6</v>
      </c>
      <c r="J506" s="716">
        <f>IF(Tabela13[[#This Row],[Data da Ordem]]&lt;&gt;"",1,"")</f>
        <v>1</v>
      </c>
    </row>
    <row r="507" spans="1:10">
      <c r="A507" s="721" t="s">
        <v>1221</v>
      </c>
      <c r="B507" s="722">
        <v>31</v>
      </c>
      <c r="C507" s="711" t="str">
        <f t="shared" si="49"/>
        <v>06/01/2026</v>
      </c>
      <c r="D507" s="712" t="str">
        <f t="shared" si="50"/>
        <v>16:15</v>
      </c>
      <c r="E507" s="713" t="str">
        <f t="shared" si="51"/>
        <v>16:00 as 17:00</v>
      </c>
      <c r="F507" s="714" t="str">
        <f t="shared" si="52"/>
        <v>Terça</v>
      </c>
      <c r="G507" s="715">
        <f t="shared" si="53"/>
        <v>1</v>
      </c>
      <c r="H507" s="714" t="str">
        <f t="shared" si="54"/>
        <v>Jan/26</v>
      </c>
      <c r="I507" s="716">
        <f t="shared" si="55"/>
        <v>6</v>
      </c>
      <c r="J507" s="716">
        <f>IF(Tabela13[[#This Row],[Data da Ordem]]&lt;&gt;"",1,"")</f>
        <v>1</v>
      </c>
    </row>
    <row r="508" spans="1:10">
      <c r="A508" s="721" t="s">
        <v>1222</v>
      </c>
      <c r="B508" s="722">
        <v>30</v>
      </c>
      <c r="C508" s="711" t="str">
        <f t="shared" si="49"/>
        <v>06/01/2026</v>
      </c>
      <c r="D508" s="712" t="str">
        <f t="shared" si="50"/>
        <v>16:14</v>
      </c>
      <c r="E508" s="713" t="str">
        <f t="shared" si="51"/>
        <v>16:00 as 17:00</v>
      </c>
      <c r="F508" s="714" t="str">
        <f t="shared" si="52"/>
        <v>Terça</v>
      </c>
      <c r="G508" s="715">
        <f t="shared" si="53"/>
        <v>1</v>
      </c>
      <c r="H508" s="714" t="str">
        <f t="shared" si="54"/>
        <v>Jan/26</v>
      </c>
      <c r="I508" s="716">
        <f t="shared" si="55"/>
        <v>6</v>
      </c>
      <c r="J508" s="716">
        <f>IF(Tabela13[[#This Row],[Data da Ordem]]&lt;&gt;"",1,"")</f>
        <v>1</v>
      </c>
    </row>
    <row r="509" spans="1:10">
      <c r="A509" s="721" t="s">
        <v>1223</v>
      </c>
      <c r="B509" s="722">
        <v>32</v>
      </c>
      <c r="C509" s="711" t="str">
        <f t="shared" si="49"/>
        <v>06/01/2026</v>
      </c>
      <c r="D509" s="712" t="str">
        <f t="shared" si="50"/>
        <v>16:10</v>
      </c>
      <c r="E509" s="713" t="str">
        <f t="shared" si="51"/>
        <v>16:00 as 17:00</v>
      </c>
      <c r="F509" s="714" t="str">
        <f t="shared" si="52"/>
        <v>Terça</v>
      </c>
      <c r="G509" s="715">
        <f t="shared" si="53"/>
        <v>1</v>
      </c>
      <c r="H509" s="714" t="str">
        <f t="shared" si="54"/>
        <v>Jan/26</v>
      </c>
      <c r="I509" s="716">
        <f t="shared" si="55"/>
        <v>6</v>
      </c>
      <c r="J509" s="716">
        <f>IF(Tabela13[[#This Row],[Data da Ordem]]&lt;&gt;"",1,"")</f>
        <v>1</v>
      </c>
    </row>
    <row r="510" spans="1:10">
      <c r="A510" s="721" t="s">
        <v>1224</v>
      </c>
      <c r="B510" s="722">
        <v>49.5</v>
      </c>
      <c r="C510" s="711" t="str">
        <f t="shared" si="49"/>
        <v>06/01/2026</v>
      </c>
      <c r="D510" s="712" t="str">
        <f t="shared" si="50"/>
        <v>16:02</v>
      </c>
      <c r="E510" s="713" t="str">
        <f t="shared" si="51"/>
        <v>16:00 as 17:00</v>
      </c>
      <c r="F510" s="714" t="str">
        <f t="shared" si="52"/>
        <v>Terça</v>
      </c>
      <c r="G510" s="715">
        <f t="shared" si="53"/>
        <v>1</v>
      </c>
      <c r="H510" s="714" t="str">
        <f t="shared" si="54"/>
        <v>Jan/26</v>
      </c>
      <c r="I510" s="716">
        <f t="shared" si="55"/>
        <v>6</v>
      </c>
      <c r="J510" s="716">
        <f>IF(Tabela13[[#This Row],[Data da Ordem]]&lt;&gt;"",1,"")</f>
        <v>1</v>
      </c>
    </row>
    <row r="511" spans="1:10">
      <c r="A511" s="721" t="s">
        <v>1225</v>
      </c>
      <c r="B511" s="722">
        <v>23</v>
      </c>
      <c r="C511" s="711" t="str">
        <f t="shared" si="49"/>
        <v>06/01/2026</v>
      </c>
      <c r="D511" s="712" t="str">
        <f t="shared" si="50"/>
        <v>15:58</v>
      </c>
      <c r="E511" s="713" t="str">
        <f t="shared" si="51"/>
        <v>15:00 as 16:00</v>
      </c>
      <c r="F511" s="714" t="str">
        <f t="shared" si="52"/>
        <v>Terça</v>
      </c>
      <c r="G511" s="715">
        <f t="shared" si="53"/>
        <v>1</v>
      </c>
      <c r="H511" s="714" t="str">
        <f t="shared" si="54"/>
        <v>Jan/26</v>
      </c>
      <c r="I511" s="716">
        <f t="shared" si="55"/>
        <v>6</v>
      </c>
      <c r="J511" s="716">
        <f>IF(Tabela13[[#This Row],[Data da Ordem]]&lt;&gt;"",1,"")</f>
        <v>1</v>
      </c>
    </row>
    <row r="512" spans="1:10">
      <c r="A512" s="721" t="s">
        <v>1226</v>
      </c>
      <c r="B512" s="722">
        <v>26</v>
      </c>
      <c r="C512" s="711" t="str">
        <f t="shared" si="49"/>
        <v>06/01/2026</v>
      </c>
      <c r="D512" s="712" t="str">
        <f t="shared" si="50"/>
        <v>15:55</v>
      </c>
      <c r="E512" s="713" t="str">
        <f t="shared" si="51"/>
        <v>15:00 as 16:00</v>
      </c>
      <c r="F512" s="714" t="str">
        <f t="shared" si="52"/>
        <v>Terça</v>
      </c>
      <c r="G512" s="715">
        <f t="shared" si="53"/>
        <v>1</v>
      </c>
      <c r="H512" s="714" t="str">
        <f t="shared" si="54"/>
        <v>Jan/26</v>
      </c>
      <c r="I512" s="716">
        <f t="shared" si="55"/>
        <v>6</v>
      </c>
      <c r="J512" s="716">
        <f>IF(Tabela13[[#This Row],[Data da Ordem]]&lt;&gt;"",1,"")</f>
        <v>1</v>
      </c>
    </row>
    <row r="513" spans="1:10">
      <c r="A513" s="721" t="s">
        <v>1227</v>
      </c>
      <c r="B513" s="722">
        <v>9</v>
      </c>
      <c r="C513" s="711" t="str">
        <f t="shared" si="49"/>
        <v>06/01/2026</v>
      </c>
      <c r="D513" s="712" t="str">
        <f t="shared" si="50"/>
        <v>15:54</v>
      </c>
      <c r="E513" s="713" t="str">
        <f t="shared" si="51"/>
        <v>15:00 as 16:00</v>
      </c>
      <c r="F513" s="714" t="str">
        <f t="shared" si="52"/>
        <v>Terça</v>
      </c>
      <c r="G513" s="715">
        <f t="shared" si="53"/>
        <v>1</v>
      </c>
      <c r="H513" s="714" t="str">
        <f t="shared" si="54"/>
        <v>Jan/26</v>
      </c>
      <c r="I513" s="716">
        <f t="shared" si="55"/>
        <v>6</v>
      </c>
      <c r="J513" s="716">
        <f>IF(Tabela13[[#This Row],[Data da Ordem]]&lt;&gt;"",1,"")</f>
        <v>1</v>
      </c>
    </row>
    <row r="514" spans="1:10">
      <c r="A514" s="721" t="s">
        <v>1228</v>
      </c>
      <c r="B514" s="722">
        <v>17</v>
      </c>
      <c r="C514" s="711" t="str">
        <f t="shared" si="49"/>
        <v>06/01/2026</v>
      </c>
      <c r="D514" s="712" t="str">
        <f t="shared" si="50"/>
        <v>15:42</v>
      </c>
      <c r="E514" s="713" t="str">
        <f t="shared" si="51"/>
        <v>15:00 as 16:00</v>
      </c>
      <c r="F514" s="714" t="str">
        <f t="shared" si="52"/>
        <v>Terça</v>
      </c>
      <c r="G514" s="715">
        <f t="shared" si="53"/>
        <v>1</v>
      </c>
      <c r="H514" s="714" t="str">
        <f t="shared" si="54"/>
        <v>Jan/26</v>
      </c>
      <c r="I514" s="716">
        <f t="shared" si="55"/>
        <v>6</v>
      </c>
      <c r="J514" s="716">
        <f>IF(Tabela13[[#This Row],[Data da Ordem]]&lt;&gt;"",1,"")</f>
        <v>1</v>
      </c>
    </row>
    <row r="515" spans="1:10">
      <c r="A515" s="721" t="s">
        <v>1229</v>
      </c>
      <c r="B515" s="722">
        <v>28</v>
      </c>
      <c r="C515" s="711" t="str">
        <f t="shared" ref="C515:C578" si="56">IF(A515="","",TEXT(A515,"dd/mm/aaaa"))</f>
        <v>06/01/2026</v>
      </c>
      <c r="D515" s="712" t="str">
        <f t="shared" ref="D515:D578" si="57">IF(A515="","",TEXT(A515,"hh:mm"))</f>
        <v>15:40</v>
      </c>
      <c r="E515" s="713" t="str">
        <f t="shared" ref="E515:E578" si="58">IF(D515="","",IF(AND(MOD(D515,1)&gt;=TIME(8,0,0),MOD(D515,1)&lt;TIME(21,0,0)),
TEXT(TIME(HOUR(MOD(D515,1)),0,0),"hh:mm")&amp;" as "&amp;TEXT(TIME(HOUR(MOD(D515,1))+1,0,0),"hh:mm"),
"Fora da faixa"))</f>
        <v>15:00 as 16:00</v>
      </c>
      <c r="F515" s="714" t="str">
        <f t="shared" ref="F515:F578" si="59">CHOOSE(WEEKDAY(C515,2),"Segunda","Terça","Quarta","Quinta","Sexta","Sábado","Domingo")</f>
        <v>Terça</v>
      </c>
      <c r="G515" s="715">
        <f t="shared" ref="G515:G578" si="60">INT((DAY(C515)-1)/7)+1</f>
        <v>1</v>
      </c>
      <c r="H515" s="714" t="str">
        <f t="shared" ref="H515:H578" si="61">PROPER(TEXT(C515,"MMM/AA"))</f>
        <v>Jan/26</v>
      </c>
      <c r="I515" s="716">
        <f t="shared" ref="I515:I578" si="62">DAY(C515)</f>
        <v>6</v>
      </c>
      <c r="J515" s="716">
        <f>IF(Tabela13[[#This Row],[Data da Ordem]]&lt;&gt;"",1,"")</f>
        <v>1</v>
      </c>
    </row>
    <row r="516" spans="1:10">
      <c r="A516" s="721" t="s">
        <v>1230</v>
      </c>
      <c r="B516" s="722">
        <v>37</v>
      </c>
      <c r="C516" s="711" t="str">
        <f t="shared" si="56"/>
        <v>06/01/2026</v>
      </c>
      <c r="D516" s="712" t="str">
        <f t="shared" si="57"/>
        <v>15:38</v>
      </c>
      <c r="E516" s="713" t="str">
        <f t="shared" si="58"/>
        <v>15:00 as 16:00</v>
      </c>
      <c r="F516" s="714" t="str">
        <f t="shared" si="59"/>
        <v>Terça</v>
      </c>
      <c r="G516" s="715">
        <f t="shared" si="60"/>
        <v>1</v>
      </c>
      <c r="H516" s="714" t="str">
        <f t="shared" si="61"/>
        <v>Jan/26</v>
      </c>
      <c r="I516" s="716">
        <f t="shared" si="62"/>
        <v>6</v>
      </c>
      <c r="J516" s="716">
        <f>IF(Tabela13[[#This Row],[Data da Ordem]]&lt;&gt;"",1,"")</f>
        <v>1</v>
      </c>
    </row>
    <row r="517" spans="1:10">
      <c r="A517" s="721" t="s">
        <v>1231</v>
      </c>
      <c r="B517" s="722">
        <v>22.5</v>
      </c>
      <c r="C517" s="711" t="str">
        <f t="shared" si="56"/>
        <v>06/01/2026</v>
      </c>
      <c r="D517" s="712" t="str">
        <f t="shared" si="57"/>
        <v>15:37</v>
      </c>
      <c r="E517" s="713" t="str">
        <f t="shared" si="58"/>
        <v>15:00 as 16:00</v>
      </c>
      <c r="F517" s="714" t="str">
        <f t="shared" si="59"/>
        <v>Terça</v>
      </c>
      <c r="G517" s="715">
        <f t="shared" si="60"/>
        <v>1</v>
      </c>
      <c r="H517" s="714" t="str">
        <f t="shared" si="61"/>
        <v>Jan/26</v>
      </c>
      <c r="I517" s="716">
        <f t="shared" si="62"/>
        <v>6</v>
      </c>
      <c r="J517" s="716">
        <f>IF(Tabela13[[#This Row],[Data da Ordem]]&lt;&gt;"",1,"")</f>
        <v>1</v>
      </c>
    </row>
    <row r="518" spans="1:10">
      <c r="A518" s="721" t="s">
        <v>1232</v>
      </c>
      <c r="B518" s="722">
        <v>86.4</v>
      </c>
      <c r="C518" s="711" t="str">
        <f t="shared" si="56"/>
        <v>06/01/2026</v>
      </c>
      <c r="D518" s="712" t="str">
        <f t="shared" si="57"/>
        <v>15:32</v>
      </c>
      <c r="E518" s="713" t="str">
        <f t="shared" si="58"/>
        <v>15:00 as 16:00</v>
      </c>
      <c r="F518" s="714" t="str">
        <f t="shared" si="59"/>
        <v>Terça</v>
      </c>
      <c r="G518" s="715">
        <f t="shared" si="60"/>
        <v>1</v>
      </c>
      <c r="H518" s="714" t="str">
        <f t="shared" si="61"/>
        <v>Jan/26</v>
      </c>
      <c r="I518" s="716">
        <f t="shared" si="62"/>
        <v>6</v>
      </c>
      <c r="J518" s="716">
        <f>IF(Tabela13[[#This Row],[Data da Ordem]]&lt;&gt;"",1,"")</f>
        <v>1</v>
      </c>
    </row>
    <row r="519" spans="1:10">
      <c r="A519" s="721" t="s">
        <v>1233</v>
      </c>
      <c r="B519" s="722">
        <v>66</v>
      </c>
      <c r="C519" s="711" t="str">
        <f t="shared" si="56"/>
        <v>06/01/2026</v>
      </c>
      <c r="D519" s="712" t="str">
        <f t="shared" si="57"/>
        <v>15:21</v>
      </c>
      <c r="E519" s="713" t="str">
        <f t="shared" si="58"/>
        <v>15:00 as 16:00</v>
      </c>
      <c r="F519" s="714" t="str">
        <f t="shared" si="59"/>
        <v>Terça</v>
      </c>
      <c r="G519" s="715">
        <f t="shared" si="60"/>
        <v>1</v>
      </c>
      <c r="H519" s="714" t="str">
        <f t="shared" si="61"/>
        <v>Jan/26</v>
      </c>
      <c r="I519" s="716">
        <f t="shared" si="62"/>
        <v>6</v>
      </c>
      <c r="J519" s="716">
        <f>IF(Tabela13[[#This Row],[Data da Ordem]]&lt;&gt;"",1,"")</f>
        <v>1</v>
      </c>
    </row>
    <row r="520" spans="1:10">
      <c r="A520" s="721" t="s">
        <v>1234</v>
      </c>
      <c r="B520" s="722">
        <v>27</v>
      </c>
      <c r="C520" s="711" t="str">
        <f t="shared" si="56"/>
        <v>06/01/2026</v>
      </c>
      <c r="D520" s="712" t="str">
        <f t="shared" si="57"/>
        <v>15:18</v>
      </c>
      <c r="E520" s="713" t="str">
        <f t="shared" si="58"/>
        <v>15:00 as 16:00</v>
      </c>
      <c r="F520" s="714" t="str">
        <f t="shared" si="59"/>
        <v>Terça</v>
      </c>
      <c r="G520" s="715">
        <f t="shared" si="60"/>
        <v>1</v>
      </c>
      <c r="H520" s="714" t="str">
        <f t="shared" si="61"/>
        <v>Jan/26</v>
      </c>
      <c r="I520" s="716">
        <f t="shared" si="62"/>
        <v>6</v>
      </c>
      <c r="J520" s="716">
        <f>IF(Tabela13[[#This Row],[Data da Ordem]]&lt;&gt;"",1,"")</f>
        <v>1</v>
      </c>
    </row>
    <row r="521" spans="1:10">
      <c r="A521" s="721" t="s">
        <v>1235</v>
      </c>
      <c r="B521" s="722">
        <v>30</v>
      </c>
      <c r="C521" s="711" t="str">
        <f t="shared" si="56"/>
        <v>06/01/2026</v>
      </c>
      <c r="D521" s="712" t="str">
        <f t="shared" si="57"/>
        <v>15:13</v>
      </c>
      <c r="E521" s="713" t="str">
        <f t="shared" si="58"/>
        <v>15:00 as 16:00</v>
      </c>
      <c r="F521" s="714" t="str">
        <f t="shared" si="59"/>
        <v>Terça</v>
      </c>
      <c r="G521" s="715">
        <f t="shared" si="60"/>
        <v>1</v>
      </c>
      <c r="H521" s="714" t="str">
        <f t="shared" si="61"/>
        <v>Jan/26</v>
      </c>
      <c r="I521" s="716">
        <f t="shared" si="62"/>
        <v>6</v>
      </c>
      <c r="J521" s="716">
        <f>IF(Tabela13[[#This Row],[Data da Ordem]]&lt;&gt;"",1,"")</f>
        <v>1</v>
      </c>
    </row>
    <row r="522" spans="1:10">
      <c r="A522" s="721" t="s">
        <v>1236</v>
      </c>
      <c r="B522" s="722">
        <v>13.5</v>
      </c>
      <c r="C522" s="711" t="str">
        <f t="shared" si="56"/>
        <v>06/01/2026</v>
      </c>
      <c r="D522" s="712" t="str">
        <f t="shared" si="57"/>
        <v>15:11</v>
      </c>
      <c r="E522" s="713" t="str">
        <f t="shared" si="58"/>
        <v>15:00 as 16:00</v>
      </c>
      <c r="F522" s="714" t="str">
        <f t="shared" si="59"/>
        <v>Terça</v>
      </c>
      <c r="G522" s="715">
        <f t="shared" si="60"/>
        <v>1</v>
      </c>
      <c r="H522" s="714" t="str">
        <f t="shared" si="61"/>
        <v>Jan/26</v>
      </c>
      <c r="I522" s="716">
        <f t="shared" si="62"/>
        <v>6</v>
      </c>
      <c r="J522" s="716">
        <f>IF(Tabela13[[#This Row],[Data da Ordem]]&lt;&gt;"",1,"")</f>
        <v>1</v>
      </c>
    </row>
    <row r="523" spans="1:10">
      <c r="A523" s="721" t="s">
        <v>1237</v>
      </c>
      <c r="B523" s="722">
        <v>13.5</v>
      </c>
      <c r="C523" s="711" t="str">
        <f t="shared" si="56"/>
        <v>06/01/2026</v>
      </c>
      <c r="D523" s="712" t="str">
        <f t="shared" si="57"/>
        <v>15:10</v>
      </c>
      <c r="E523" s="713" t="str">
        <f t="shared" si="58"/>
        <v>15:00 as 16:00</v>
      </c>
      <c r="F523" s="714" t="str">
        <f t="shared" si="59"/>
        <v>Terça</v>
      </c>
      <c r="G523" s="715">
        <f t="shared" si="60"/>
        <v>1</v>
      </c>
      <c r="H523" s="714" t="str">
        <f t="shared" si="61"/>
        <v>Jan/26</v>
      </c>
      <c r="I523" s="716">
        <f t="shared" si="62"/>
        <v>6</v>
      </c>
      <c r="J523" s="716">
        <f>IF(Tabela13[[#This Row],[Data da Ordem]]&lt;&gt;"",1,"")</f>
        <v>1</v>
      </c>
    </row>
    <row r="524" spans="1:10">
      <c r="A524" s="721" t="s">
        <v>1238</v>
      </c>
      <c r="B524" s="722">
        <v>33</v>
      </c>
      <c r="C524" s="711" t="str">
        <f t="shared" si="56"/>
        <v>06/01/2026</v>
      </c>
      <c r="D524" s="712" t="str">
        <f t="shared" si="57"/>
        <v>15:06</v>
      </c>
      <c r="E524" s="713" t="str">
        <f t="shared" si="58"/>
        <v>15:00 as 16:00</v>
      </c>
      <c r="F524" s="714" t="str">
        <f t="shared" si="59"/>
        <v>Terça</v>
      </c>
      <c r="G524" s="715">
        <f t="shared" si="60"/>
        <v>1</v>
      </c>
      <c r="H524" s="714" t="str">
        <f t="shared" si="61"/>
        <v>Jan/26</v>
      </c>
      <c r="I524" s="716">
        <f t="shared" si="62"/>
        <v>6</v>
      </c>
      <c r="J524" s="716">
        <f>IF(Tabela13[[#This Row],[Data da Ordem]]&lt;&gt;"",1,"")</f>
        <v>1</v>
      </c>
    </row>
    <row r="525" spans="1:10">
      <c r="A525" s="721" t="s">
        <v>1239</v>
      </c>
      <c r="B525" s="722">
        <v>23</v>
      </c>
      <c r="C525" s="711" t="str">
        <f t="shared" si="56"/>
        <v>06/01/2026</v>
      </c>
      <c r="D525" s="712" t="str">
        <f t="shared" si="57"/>
        <v>14:50</v>
      </c>
      <c r="E525" s="713" t="str">
        <f t="shared" si="58"/>
        <v>14:00 as 15:00</v>
      </c>
      <c r="F525" s="714" t="str">
        <f t="shared" si="59"/>
        <v>Terça</v>
      </c>
      <c r="G525" s="715">
        <f t="shared" si="60"/>
        <v>1</v>
      </c>
      <c r="H525" s="714" t="str">
        <f t="shared" si="61"/>
        <v>Jan/26</v>
      </c>
      <c r="I525" s="716">
        <f t="shared" si="62"/>
        <v>6</v>
      </c>
      <c r="J525" s="716">
        <f>IF(Tabela13[[#This Row],[Data da Ordem]]&lt;&gt;"",1,"")</f>
        <v>1</v>
      </c>
    </row>
    <row r="526" spans="1:10">
      <c r="A526" s="721" t="s">
        <v>1240</v>
      </c>
      <c r="B526" s="722">
        <v>10</v>
      </c>
      <c r="C526" s="711" t="str">
        <f t="shared" si="56"/>
        <v>06/01/2026</v>
      </c>
      <c r="D526" s="712" t="str">
        <f t="shared" si="57"/>
        <v>14:47</v>
      </c>
      <c r="E526" s="713" t="str">
        <f t="shared" si="58"/>
        <v>14:00 as 15:00</v>
      </c>
      <c r="F526" s="714" t="str">
        <f t="shared" si="59"/>
        <v>Terça</v>
      </c>
      <c r="G526" s="715">
        <f t="shared" si="60"/>
        <v>1</v>
      </c>
      <c r="H526" s="714" t="str">
        <f t="shared" si="61"/>
        <v>Jan/26</v>
      </c>
      <c r="I526" s="716">
        <f t="shared" si="62"/>
        <v>6</v>
      </c>
      <c r="J526" s="716">
        <f>IF(Tabela13[[#This Row],[Data da Ordem]]&lt;&gt;"",1,"")</f>
        <v>1</v>
      </c>
    </row>
    <row r="527" spans="1:10">
      <c r="A527" s="721" t="s">
        <v>1241</v>
      </c>
      <c r="B527" s="722">
        <v>63</v>
      </c>
      <c r="C527" s="711" t="str">
        <f t="shared" si="56"/>
        <v>06/01/2026</v>
      </c>
      <c r="D527" s="712" t="str">
        <f t="shared" si="57"/>
        <v>14:47</v>
      </c>
      <c r="E527" s="713" t="str">
        <f t="shared" si="58"/>
        <v>14:00 as 15:00</v>
      </c>
      <c r="F527" s="714" t="str">
        <f t="shared" si="59"/>
        <v>Terça</v>
      </c>
      <c r="G527" s="715">
        <f t="shared" si="60"/>
        <v>1</v>
      </c>
      <c r="H527" s="714" t="str">
        <f t="shared" si="61"/>
        <v>Jan/26</v>
      </c>
      <c r="I527" s="716">
        <f t="shared" si="62"/>
        <v>6</v>
      </c>
      <c r="J527" s="716">
        <f>IF(Tabela13[[#This Row],[Data da Ordem]]&lt;&gt;"",1,"")</f>
        <v>1</v>
      </c>
    </row>
    <row r="528" spans="1:10">
      <c r="A528" s="721" t="s">
        <v>1242</v>
      </c>
      <c r="B528" s="722">
        <v>21.5</v>
      </c>
      <c r="C528" s="711" t="str">
        <f t="shared" si="56"/>
        <v>06/01/2026</v>
      </c>
      <c r="D528" s="712" t="str">
        <f t="shared" si="57"/>
        <v>14:46</v>
      </c>
      <c r="E528" s="713" t="str">
        <f t="shared" si="58"/>
        <v>14:00 as 15:00</v>
      </c>
      <c r="F528" s="714" t="str">
        <f t="shared" si="59"/>
        <v>Terça</v>
      </c>
      <c r="G528" s="715">
        <f t="shared" si="60"/>
        <v>1</v>
      </c>
      <c r="H528" s="714" t="str">
        <f t="shared" si="61"/>
        <v>Jan/26</v>
      </c>
      <c r="I528" s="716">
        <f t="shared" si="62"/>
        <v>6</v>
      </c>
      <c r="J528" s="716">
        <f>IF(Tabela13[[#This Row],[Data da Ordem]]&lt;&gt;"",1,"")</f>
        <v>1</v>
      </c>
    </row>
    <row r="529" spans="1:10">
      <c r="A529" s="721" t="s">
        <v>1243</v>
      </c>
      <c r="B529" s="722">
        <v>21.5</v>
      </c>
      <c r="C529" s="711" t="str">
        <f t="shared" si="56"/>
        <v>06/01/2026</v>
      </c>
      <c r="D529" s="712" t="str">
        <f t="shared" si="57"/>
        <v>14:43</v>
      </c>
      <c r="E529" s="713" t="str">
        <f t="shared" si="58"/>
        <v>14:00 as 15:00</v>
      </c>
      <c r="F529" s="714" t="str">
        <f t="shared" si="59"/>
        <v>Terça</v>
      </c>
      <c r="G529" s="715">
        <f t="shared" si="60"/>
        <v>1</v>
      </c>
      <c r="H529" s="714" t="str">
        <f t="shared" si="61"/>
        <v>Jan/26</v>
      </c>
      <c r="I529" s="716">
        <f t="shared" si="62"/>
        <v>6</v>
      </c>
      <c r="J529" s="716">
        <f>IF(Tabela13[[#This Row],[Data da Ordem]]&lt;&gt;"",1,"")</f>
        <v>1</v>
      </c>
    </row>
    <row r="530" spans="1:10">
      <c r="A530" s="721" t="s">
        <v>1244</v>
      </c>
      <c r="B530" s="722">
        <v>9</v>
      </c>
      <c r="C530" s="711" t="str">
        <f t="shared" si="56"/>
        <v>06/01/2026</v>
      </c>
      <c r="D530" s="712" t="str">
        <f t="shared" si="57"/>
        <v>14:20</v>
      </c>
      <c r="E530" s="713" t="str">
        <f t="shared" si="58"/>
        <v>14:00 as 15:00</v>
      </c>
      <c r="F530" s="714" t="str">
        <f t="shared" si="59"/>
        <v>Terça</v>
      </c>
      <c r="G530" s="715">
        <f t="shared" si="60"/>
        <v>1</v>
      </c>
      <c r="H530" s="714" t="str">
        <f t="shared" si="61"/>
        <v>Jan/26</v>
      </c>
      <c r="I530" s="716">
        <f t="shared" si="62"/>
        <v>6</v>
      </c>
      <c r="J530" s="716">
        <f>IF(Tabela13[[#This Row],[Data da Ordem]]&lt;&gt;"",1,"")</f>
        <v>1</v>
      </c>
    </row>
    <row r="531" spans="1:10">
      <c r="A531" s="721" t="s">
        <v>1245</v>
      </c>
      <c r="B531" s="722">
        <v>63</v>
      </c>
      <c r="C531" s="711" t="str">
        <f t="shared" si="56"/>
        <v>06/01/2026</v>
      </c>
      <c r="D531" s="712" t="str">
        <f t="shared" si="57"/>
        <v>14:17</v>
      </c>
      <c r="E531" s="713" t="str">
        <f t="shared" si="58"/>
        <v>14:00 as 15:00</v>
      </c>
      <c r="F531" s="714" t="str">
        <f t="shared" si="59"/>
        <v>Terça</v>
      </c>
      <c r="G531" s="715">
        <f t="shared" si="60"/>
        <v>1</v>
      </c>
      <c r="H531" s="714" t="str">
        <f t="shared" si="61"/>
        <v>Jan/26</v>
      </c>
      <c r="I531" s="716">
        <f t="shared" si="62"/>
        <v>6</v>
      </c>
      <c r="J531" s="716">
        <f>IF(Tabela13[[#This Row],[Data da Ordem]]&lt;&gt;"",1,"")</f>
        <v>1</v>
      </c>
    </row>
    <row r="532" spans="1:10">
      <c r="A532" s="721" t="s">
        <v>1246</v>
      </c>
      <c r="B532" s="722">
        <v>50</v>
      </c>
      <c r="C532" s="711" t="str">
        <f t="shared" si="56"/>
        <v>06/01/2026</v>
      </c>
      <c r="D532" s="712" t="str">
        <f t="shared" si="57"/>
        <v>14:14</v>
      </c>
      <c r="E532" s="713" t="str">
        <f t="shared" si="58"/>
        <v>14:00 as 15:00</v>
      </c>
      <c r="F532" s="714" t="str">
        <f t="shared" si="59"/>
        <v>Terça</v>
      </c>
      <c r="G532" s="715">
        <f t="shared" si="60"/>
        <v>1</v>
      </c>
      <c r="H532" s="714" t="str">
        <f t="shared" si="61"/>
        <v>Jan/26</v>
      </c>
      <c r="I532" s="716">
        <f t="shared" si="62"/>
        <v>6</v>
      </c>
      <c r="J532" s="716">
        <f>IF(Tabela13[[#This Row],[Data da Ordem]]&lt;&gt;"",1,"")</f>
        <v>1</v>
      </c>
    </row>
    <row r="533" spans="1:10">
      <c r="A533" s="721" t="s">
        <v>1247</v>
      </c>
      <c r="B533" s="722">
        <v>26</v>
      </c>
      <c r="C533" s="711" t="str">
        <f t="shared" si="56"/>
        <v>06/01/2026</v>
      </c>
      <c r="D533" s="712" t="str">
        <f t="shared" si="57"/>
        <v>13:58</v>
      </c>
      <c r="E533" s="713" t="str">
        <f t="shared" si="58"/>
        <v>13:00 as 14:00</v>
      </c>
      <c r="F533" s="714" t="str">
        <f t="shared" si="59"/>
        <v>Terça</v>
      </c>
      <c r="G533" s="715">
        <f t="shared" si="60"/>
        <v>1</v>
      </c>
      <c r="H533" s="714" t="str">
        <f t="shared" si="61"/>
        <v>Jan/26</v>
      </c>
      <c r="I533" s="716">
        <f t="shared" si="62"/>
        <v>6</v>
      </c>
      <c r="J533" s="716">
        <f>IF(Tabela13[[#This Row],[Data da Ordem]]&lt;&gt;"",1,"")</f>
        <v>1</v>
      </c>
    </row>
    <row r="534" spans="1:10">
      <c r="A534" s="721" t="s">
        <v>1248</v>
      </c>
      <c r="B534" s="722">
        <v>21</v>
      </c>
      <c r="C534" s="711" t="str">
        <f t="shared" si="56"/>
        <v>06/01/2026</v>
      </c>
      <c r="D534" s="712" t="str">
        <f t="shared" si="57"/>
        <v>13:48</v>
      </c>
      <c r="E534" s="713" t="str">
        <f t="shared" si="58"/>
        <v>13:00 as 14:00</v>
      </c>
      <c r="F534" s="714" t="str">
        <f t="shared" si="59"/>
        <v>Terça</v>
      </c>
      <c r="G534" s="715">
        <f t="shared" si="60"/>
        <v>1</v>
      </c>
      <c r="H534" s="714" t="str">
        <f t="shared" si="61"/>
        <v>Jan/26</v>
      </c>
      <c r="I534" s="716">
        <f t="shared" si="62"/>
        <v>6</v>
      </c>
      <c r="J534" s="716">
        <f>IF(Tabela13[[#This Row],[Data da Ordem]]&lt;&gt;"",1,"")</f>
        <v>1</v>
      </c>
    </row>
    <row r="535" spans="1:10">
      <c r="A535" s="721" t="s">
        <v>1249</v>
      </c>
      <c r="B535" s="722">
        <v>142.6</v>
      </c>
      <c r="C535" s="711" t="str">
        <f t="shared" si="56"/>
        <v>06/01/2026</v>
      </c>
      <c r="D535" s="712" t="str">
        <f t="shared" si="57"/>
        <v>13:18</v>
      </c>
      <c r="E535" s="713" t="str">
        <f t="shared" si="58"/>
        <v>13:00 as 14:00</v>
      </c>
      <c r="F535" s="714" t="str">
        <f t="shared" si="59"/>
        <v>Terça</v>
      </c>
      <c r="G535" s="715">
        <f t="shared" si="60"/>
        <v>1</v>
      </c>
      <c r="H535" s="714" t="str">
        <f t="shared" si="61"/>
        <v>Jan/26</v>
      </c>
      <c r="I535" s="716">
        <f t="shared" si="62"/>
        <v>6</v>
      </c>
      <c r="J535" s="716">
        <f>IF(Tabela13[[#This Row],[Data da Ordem]]&lt;&gt;"",1,"")</f>
        <v>1</v>
      </c>
    </row>
    <row r="536" spans="1:10">
      <c r="A536" s="721" t="s">
        <v>1250</v>
      </c>
      <c r="B536" s="722">
        <v>14.5</v>
      </c>
      <c r="C536" s="711" t="str">
        <f t="shared" si="56"/>
        <v>06/01/2026</v>
      </c>
      <c r="D536" s="712" t="str">
        <f t="shared" si="57"/>
        <v>12:51</v>
      </c>
      <c r="E536" s="713" t="str">
        <f t="shared" si="58"/>
        <v>12:00 as 13:00</v>
      </c>
      <c r="F536" s="714" t="str">
        <f t="shared" si="59"/>
        <v>Terça</v>
      </c>
      <c r="G536" s="715">
        <f t="shared" si="60"/>
        <v>1</v>
      </c>
      <c r="H536" s="714" t="str">
        <f t="shared" si="61"/>
        <v>Jan/26</v>
      </c>
      <c r="I536" s="716">
        <f t="shared" si="62"/>
        <v>6</v>
      </c>
      <c r="J536" s="716">
        <f>IF(Tabela13[[#This Row],[Data da Ordem]]&lt;&gt;"",1,"")</f>
        <v>1</v>
      </c>
    </row>
    <row r="537" spans="1:10">
      <c r="A537" s="721" t="s">
        <v>1251</v>
      </c>
      <c r="B537" s="722">
        <v>42</v>
      </c>
      <c r="C537" s="711" t="str">
        <f t="shared" si="56"/>
        <v>06/01/2026</v>
      </c>
      <c r="D537" s="712" t="str">
        <f t="shared" si="57"/>
        <v>12:49</v>
      </c>
      <c r="E537" s="713" t="str">
        <f t="shared" si="58"/>
        <v>12:00 as 13:00</v>
      </c>
      <c r="F537" s="714" t="str">
        <f t="shared" si="59"/>
        <v>Terça</v>
      </c>
      <c r="G537" s="715">
        <f t="shared" si="60"/>
        <v>1</v>
      </c>
      <c r="H537" s="714" t="str">
        <f t="shared" si="61"/>
        <v>Jan/26</v>
      </c>
      <c r="I537" s="716">
        <f t="shared" si="62"/>
        <v>6</v>
      </c>
      <c r="J537" s="716">
        <f>IF(Tabela13[[#This Row],[Data da Ordem]]&lt;&gt;"",1,"")</f>
        <v>1</v>
      </c>
    </row>
    <row r="538" spans="1:10">
      <c r="A538" s="721" t="s">
        <v>1252</v>
      </c>
      <c r="B538" s="722">
        <v>34</v>
      </c>
      <c r="C538" s="711" t="str">
        <f t="shared" si="56"/>
        <v>06/01/2026</v>
      </c>
      <c r="D538" s="712" t="str">
        <f t="shared" si="57"/>
        <v>12:45</v>
      </c>
      <c r="E538" s="713" t="str">
        <f t="shared" si="58"/>
        <v>12:00 as 13:00</v>
      </c>
      <c r="F538" s="714" t="str">
        <f t="shared" si="59"/>
        <v>Terça</v>
      </c>
      <c r="G538" s="715">
        <f t="shared" si="60"/>
        <v>1</v>
      </c>
      <c r="H538" s="714" t="str">
        <f t="shared" si="61"/>
        <v>Jan/26</v>
      </c>
      <c r="I538" s="716">
        <f t="shared" si="62"/>
        <v>6</v>
      </c>
      <c r="J538" s="716">
        <f>IF(Tabela13[[#This Row],[Data da Ordem]]&lt;&gt;"",1,"")</f>
        <v>1</v>
      </c>
    </row>
    <row r="539" spans="1:10">
      <c r="A539" s="721" t="s">
        <v>1253</v>
      </c>
      <c r="B539" s="722">
        <v>10</v>
      </c>
      <c r="C539" s="711" t="str">
        <f t="shared" si="56"/>
        <v>06/01/2026</v>
      </c>
      <c r="D539" s="712" t="str">
        <f t="shared" si="57"/>
        <v>12:05</v>
      </c>
      <c r="E539" s="713" t="str">
        <f t="shared" si="58"/>
        <v>12:00 as 13:00</v>
      </c>
      <c r="F539" s="714" t="str">
        <f t="shared" si="59"/>
        <v>Terça</v>
      </c>
      <c r="G539" s="715">
        <f t="shared" si="60"/>
        <v>1</v>
      </c>
      <c r="H539" s="714" t="str">
        <f t="shared" si="61"/>
        <v>Jan/26</v>
      </c>
      <c r="I539" s="716">
        <f t="shared" si="62"/>
        <v>6</v>
      </c>
      <c r="J539" s="716">
        <f>IF(Tabela13[[#This Row],[Data da Ordem]]&lt;&gt;"",1,"")</f>
        <v>1</v>
      </c>
    </row>
    <row r="540" spans="1:10">
      <c r="A540" s="721" t="s">
        <v>1254</v>
      </c>
      <c r="B540" s="722">
        <v>12</v>
      </c>
      <c r="C540" s="711" t="str">
        <f t="shared" si="56"/>
        <v>06/01/2026</v>
      </c>
      <c r="D540" s="712" t="str">
        <f t="shared" si="57"/>
        <v>12:04</v>
      </c>
      <c r="E540" s="713" t="str">
        <f t="shared" si="58"/>
        <v>12:00 as 13:00</v>
      </c>
      <c r="F540" s="714" t="str">
        <f t="shared" si="59"/>
        <v>Terça</v>
      </c>
      <c r="G540" s="715">
        <f t="shared" si="60"/>
        <v>1</v>
      </c>
      <c r="H540" s="714" t="str">
        <f t="shared" si="61"/>
        <v>Jan/26</v>
      </c>
      <c r="I540" s="716">
        <f t="shared" si="62"/>
        <v>6</v>
      </c>
      <c r="J540" s="716">
        <f>IF(Tabela13[[#This Row],[Data da Ordem]]&lt;&gt;"",1,"")</f>
        <v>1</v>
      </c>
    </row>
    <row r="541" spans="1:10">
      <c r="A541" s="721" t="s">
        <v>1255</v>
      </c>
      <c r="B541" s="722">
        <v>43</v>
      </c>
      <c r="C541" s="711" t="str">
        <f t="shared" si="56"/>
        <v>06/01/2026</v>
      </c>
      <c r="D541" s="712" t="str">
        <f t="shared" si="57"/>
        <v>11:26</v>
      </c>
      <c r="E541" s="713" t="str">
        <f t="shared" si="58"/>
        <v>11:00 as 12:00</v>
      </c>
      <c r="F541" s="714" t="str">
        <f t="shared" si="59"/>
        <v>Terça</v>
      </c>
      <c r="G541" s="715">
        <f t="shared" si="60"/>
        <v>1</v>
      </c>
      <c r="H541" s="714" t="str">
        <f t="shared" si="61"/>
        <v>Jan/26</v>
      </c>
      <c r="I541" s="716">
        <f t="shared" si="62"/>
        <v>6</v>
      </c>
      <c r="J541" s="716">
        <f>IF(Tabela13[[#This Row],[Data da Ordem]]&lt;&gt;"",1,"")</f>
        <v>1</v>
      </c>
    </row>
    <row r="542" spans="1:10">
      <c r="A542" s="721" t="s">
        <v>1256</v>
      </c>
      <c r="B542" s="722">
        <v>15.3</v>
      </c>
      <c r="C542" s="711" t="str">
        <f t="shared" si="56"/>
        <v>06/01/2026</v>
      </c>
      <c r="D542" s="712" t="str">
        <f t="shared" si="57"/>
        <v>11:15</v>
      </c>
      <c r="E542" s="713" t="str">
        <f t="shared" si="58"/>
        <v>11:00 as 12:00</v>
      </c>
      <c r="F542" s="714" t="str">
        <f t="shared" si="59"/>
        <v>Terça</v>
      </c>
      <c r="G542" s="715">
        <f t="shared" si="60"/>
        <v>1</v>
      </c>
      <c r="H542" s="714" t="str">
        <f t="shared" si="61"/>
        <v>Jan/26</v>
      </c>
      <c r="I542" s="716">
        <f t="shared" si="62"/>
        <v>6</v>
      </c>
      <c r="J542" s="716">
        <f>IF(Tabela13[[#This Row],[Data da Ordem]]&lt;&gt;"",1,"")</f>
        <v>1</v>
      </c>
    </row>
    <row r="543" spans="1:10">
      <c r="A543" s="721" t="s">
        <v>1257</v>
      </c>
      <c r="B543" s="722">
        <v>23</v>
      </c>
      <c r="C543" s="711" t="str">
        <f t="shared" si="56"/>
        <v>06/01/2026</v>
      </c>
      <c r="D543" s="712" t="str">
        <f t="shared" si="57"/>
        <v>11:07</v>
      </c>
      <c r="E543" s="713" t="str">
        <f t="shared" si="58"/>
        <v>11:00 as 12:00</v>
      </c>
      <c r="F543" s="714" t="str">
        <f t="shared" si="59"/>
        <v>Terça</v>
      </c>
      <c r="G543" s="715">
        <f t="shared" si="60"/>
        <v>1</v>
      </c>
      <c r="H543" s="714" t="str">
        <f t="shared" si="61"/>
        <v>Jan/26</v>
      </c>
      <c r="I543" s="716">
        <f t="shared" si="62"/>
        <v>6</v>
      </c>
      <c r="J543" s="716">
        <f>IF(Tabela13[[#This Row],[Data da Ordem]]&lt;&gt;"",1,"")</f>
        <v>1</v>
      </c>
    </row>
    <row r="544" spans="1:10">
      <c r="A544" s="721" t="s">
        <v>1258</v>
      </c>
      <c r="B544" s="722">
        <v>58.5</v>
      </c>
      <c r="C544" s="711" t="str">
        <f t="shared" si="56"/>
        <v>06/01/2026</v>
      </c>
      <c r="D544" s="712" t="str">
        <f t="shared" si="57"/>
        <v>10:50</v>
      </c>
      <c r="E544" s="713" t="str">
        <f t="shared" si="58"/>
        <v>10:00 as 11:00</v>
      </c>
      <c r="F544" s="714" t="str">
        <f t="shared" si="59"/>
        <v>Terça</v>
      </c>
      <c r="G544" s="715">
        <f t="shared" si="60"/>
        <v>1</v>
      </c>
      <c r="H544" s="714" t="str">
        <f t="shared" si="61"/>
        <v>Jan/26</v>
      </c>
      <c r="I544" s="716">
        <f t="shared" si="62"/>
        <v>6</v>
      </c>
      <c r="J544" s="716">
        <f>IF(Tabela13[[#This Row],[Data da Ordem]]&lt;&gt;"",1,"")</f>
        <v>1</v>
      </c>
    </row>
    <row r="545" spans="1:10">
      <c r="A545" s="721" t="s">
        <v>1259</v>
      </c>
      <c r="B545" s="722">
        <v>40</v>
      </c>
      <c r="C545" s="711" t="str">
        <f t="shared" si="56"/>
        <v>06/01/2026</v>
      </c>
      <c r="D545" s="712" t="str">
        <f t="shared" si="57"/>
        <v>10:47</v>
      </c>
      <c r="E545" s="713" t="str">
        <f t="shared" si="58"/>
        <v>10:00 as 11:00</v>
      </c>
      <c r="F545" s="714" t="str">
        <f t="shared" si="59"/>
        <v>Terça</v>
      </c>
      <c r="G545" s="715">
        <f t="shared" si="60"/>
        <v>1</v>
      </c>
      <c r="H545" s="714" t="str">
        <f t="shared" si="61"/>
        <v>Jan/26</v>
      </c>
      <c r="I545" s="716">
        <f t="shared" si="62"/>
        <v>6</v>
      </c>
      <c r="J545" s="716">
        <f>IF(Tabela13[[#This Row],[Data da Ordem]]&lt;&gt;"",1,"")</f>
        <v>1</v>
      </c>
    </row>
    <row r="546" spans="1:10">
      <c r="A546" s="721" t="s">
        <v>1260</v>
      </c>
      <c r="B546" s="722">
        <v>150</v>
      </c>
      <c r="C546" s="711" t="str">
        <f t="shared" si="56"/>
        <v>06/01/2026</v>
      </c>
      <c r="D546" s="712" t="str">
        <f t="shared" si="57"/>
        <v>10:45</v>
      </c>
      <c r="E546" s="713" t="str">
        <f t="shared" si="58"/>
        <v>10:00 as 11:00</v>
      </c>
      <c r="F546" s="714" t="str">
        <f t="shared" si="59"/>
        <v>Terça</v>
      </c>
      <c r="G546" s="715">
        <f t="shared" si="60"/>
        <v>1</v>
      </c>
      <c r="H546" s="714" t="str">
        <f t="shared" si="61"/>
        <v>Jan/26</v>
      </c>
      <c r="I546" s="716">
        <f t="shared" si="62"/>
        <v>6</v>
      </c>
      <c r="J546" s="716">
        <f>IF(Tabela13[[#This Row],[Data da Ordem]]&lt;&gt;"",1,"")</f>
        <v>1</v>
      </c>
    </row>
    <row r="547" spans="1:10">
      <c r="A547" s="721" t="s">
        <v>1261</v>
      </c>
      <c r="B547" s="722">
        <v>45</v>
      </c>
      <c r="C547" s="711" t="str">
        <f t="shared" si="56"/>
        <v>06/01/2026</v>
      </c>
      <c r="D547" s="712" t="str">
        <f t="shared" si="57"/>
        <v>10:21</v>
      </c>
      <c r="E547" s="713" t="str">
        <f t="shared" si="58"/>
        <v>10:00 as 11:00</v>
      </c>
      <c r="F547" s="714" t="str">
        <f t="shared" si="59"/>
        <v>Terça</v>
      </c>
      <c r="G547" s="715">
        <f t="shared" si="60"/>
        <v>1</v>
      </c>
      <c r="H547" s="714" t="str">
        <f t="shared" si="61"/>
        <v>Jan/26</v>
      </c>
      <c r="I547" s="716">
        <f t="shared" si="62"/>
        <v>6</v>
      </c>
      <c r="J547" s="716">
        <f>IF(Tabela13[[#This Row],[Data da Ordem]]&lt;&gt;"",1,"")</f>
        <v>1</v>
      </c>
    </row>
    <row r="548" spans="1:10">
      <c r="A548" s="721" t="s">
        <v>1262</v>
      </c>
      <c r="B548" s="722">
        <v>14</v>
      </c>
      <c r="C548" s="711" t="str">
        <f t="shared" si="56"/>
        <v>06/01/2026</v>
      </c>
      <c r="D548" s="712" t="str">
        <f t="shared" si="57"/>
        <v>10:18</v>
      </c>
      <c r="E548" s="713" t="str">
        <f t="shared" si="58"/>
        <v>10:00 as 11:00</v>
      </c>
      <c r="F548" s="714" t="str">
        <f t="shared" si="59"/>
        <v>Terça</v>
      </c>
      <c r="G548" s="715">
        <f t="shared" si="60"/>
        <v>1</v>
      </c>
      <c r="H548" s="714" t="str">
        <f t="shared" si="61"/>
        <v>Jan/26</v>
      </c>
      <c r="I548" s="716">
        <f t="shared" si="62"/>
        <v>6</v>
      </c>
      <c r="J548" s="716">
        <f>IF(Tabela13[[#This Row],[Data da Ordem]]&lt;&gt;"",1,"")</f>
        <v>1</v>
      </c>
    </row>
    <row r="549" spans="1:10">
      <c r="A549" s="721" t="s">
        <v>1263</v>
      </c>
      <c r="B549" s="722">
        <v>13</v>
      </c>
      <c r="C549" s="711" t="str">
        <f t="shared" si="56"/>
        <v>06/01/2026</v>
      </c>
      <c r="D549" s="712" t="str">
        <f t="shared" si="57"/>
        <v>10:14</v>
      </c>
      <c r="E549" s="713" t="str">
        <f t="shared" si="58"/>
        <v>10:00 as 11:00</v>
      </c>
      <c r="F549" s="714" t="str">
        <f t="shared" si="59"/>
        <v>Terça</v>
      </c>
      <c r="G549" s="715">
        <f t="shared" si="60"/>
        <v>1</v>
      </c>
      <c r="H549" s="714" t="str">
        <f t="shared" si="61"/>
        <v>Jan/26</v>
      </c>
      <c r="I549" s="716">
        <f t="shared" si="62"/>
        <v>6</v>
      </c>
      <c r="J549" s="716">
        <f>IF(Tabela13[[#This Row],[Data da Ordem]]&lt;&gt;"",1,"")</f>
        <v>1</v>
      </c>
    </row>
    <row r="550" spans="1:10">
      <c r="A550" s="721" t="s">
        <v>1264</v>
      </c>
      <c r="B550" s="722">
        <v>90.5</v>
      </c>
      <c r="C550" s="711" t="str">
        <f t="shared" si="56"/>
        <v>06/01/2026</v>
      </c>
      <c r="D550" s="712" t="str">
        <f t="shared" si="57"/>
        <v>10:08</v>
      </c>
      <c r="E550" s="713" t="str">
        <f t="shared" si="58"/>
        <v>10:00 as 11:00</v>
      </c>
      <c r="F550" s="714" t="str">
        <f t="shared" si="59"/>
        <v>Terça</v>
      </c>
      <c r="G550" s="715">
        <f t="shared" si="60"/>
        <v>1</v>
      </c>
      <c r="H550" s="714" t="str">
        <f t="shared" si="61"/>
        <v>Jan/26</v>
      </c>
      <c r="I550" s="716">
        <f t="shared" si="62"/>
        <v>6</v>
      </c>
      <c r="J550" s="716">
        <f>IF(Tabela13[[#This Row],[Data da Ordem]]&lt;&gt;"",1,"")</f>
        <v>1</v>
      </c>
    </row>
    <row r="551" spans="1:10">
      <c r="A551" s="721" t="s">
        <v>1265</v>
      </c>
      <c r="B551" s="722">
        <v>13.5</v>
      </c>
      <c r="C551" s="711" t="str">
        <f t="shared" si="56"/>
        <v>06/01/2026</v>
      </c>
      <c r="D551" s="712" t="str">
        <f t="shared" si="57"/>
        <v>09:55</v>
      </c>
      <c r="E551" s="713" t="str">
        <f t="shared" si="58"/>
        <v>09:00 as 10:00</v>
      </c>
      <c r="F551" s="714" t="str">
        <f t="shared" si="59"/>
        <v>Terça</v>
      </c>
      <c r="G551" s="715">
        <f t="shared" si="60"/>
        <v>1</v>
      </c>
      <c r="H551" s="714" t="str">
        <f t="shared" si="61"/>
        <v>Jan/26</v>
      </c>
      <c r="I551" s="716">
        <f t="shared" si="62"/>
        <v>6</v>
      </c>
      <c r="J551" s="716">
        <f>IF(Tabela13[[#This Row],[Data da Ordem]]&lt;&gt;"",1,"")</f>
        <v>1</v>
      </c>
    </row>
    <row r="552" spans="1:10">
      <c r="A552" s="721" t="s">
        <v>1266</v>
      </c>
      <c r="B552" s="722">
        <v>6</v>
      </c>
      <c r="C552" s="711" t="str">
        <f t="shared" si="56"/>
        <v>06/01/2026</v>
      </c>
      <c r="D552" s="712" t="str">
        <f t="shared" si="57"/>
        <v>09:53</v>
      </c>
      <c r="E552" s="713" t="str">
        <f t="shared" si="58"/>
        <v>09:00 as 10:00</v>
      </c>
      <c r="F552" s="714" t="str">
        <f t="shared" si="59"/>
        <v>Terça</v>
      </c>
      <c r="G552" s="715">
        <f t="shared" si="60"/>
        <v>1</v>
      </c>
      <c r="H552" s="714" t="str">
        <f t="shared" si="61"/>
        <v>Jan/26</v>
      </c>
      <c r="I552" s="716">
        <f t="shared" si="62"/>
        <v>6</v>
      </c>
      <c r="J552" s="716">
        <f>IF(Tabela13[[#This Row],[Data da Ordem]]&lt;&gt;"",1,"")</f>
        <v>1</v>
      </c>
    </row>
    <row r="553" spans="1:10">
      <c r="A553" s="721" t="s">
        <v>1267</v>
      </c>
      <c r="B553" s="722">
        <v>50</v>
      </c>
      <c r="C553" s="711" t="str">
        <f t="shared" si="56"/>
        <v>06/01/2026</v>
      </c>
      <c r="D553" s="712" t="str">
        <f t="shared" si="57"/>
        <v>09:50</v>
      </c>
      <c r="E553" s="713" t="str">
        <f t="shared" si="58"/>
        <v>09:00 as 10:00</v>
      </c>
      <c r="F553" s="714" t="str">
        <f t="shared" si="59"/>
        <v>Terça</v>
      </c>
      <c r="G553" s="715">
        <f t="shared" si="60"/>
        <v>1</v>
      </c>
      <c r="H553" s="714" t="str">
        <f t="shared" si="61"/>
        <v>Jan/26</v>
      </c>
      <c r="I553" s="716">
        <f t="shared" si="62"/>
        <v>6</v>
      </c>
      <c r="J553" s="716">
        <f>IF(Tabela13[[#This Row],[Data da Ordem]]&lt;&gt;"",1,"")</f>
        <v>1</v>
      </c>
    </row>
    <row r="554" spans="1:10">
      <c r="A554" s="721" t="s">
        <v>1268</v>
      </c>
      <c r="B554" s="722">
        <v>23</v>
      </c>
      <c r="C554" s="711" t="str">
        <f t="shared" si="56"/>
        <v>06/01/2026</v>
      </c>
      <c r="D554" s="712" t="str">
        <f t="shared" si="57"/>
        <v>09:35</v>
      </c>
      <c r="E554" s="713" t="str">
        <f t="shared" si="58"/>
        <v>09:00 as 10:00</v>
      </c>
      <c r="F554" s="714" t="str">
        <f t="shared" si="59"/>
        <v>Terça</v>
      </c>
      <c r="G554" s="715">
        <f t="shared" si="60"/>
        <v>1</v>
      </c>
      <c r="H554" s="714" t="str">
        <f t="shared" si="61"/>
        <v>Jan/26</v>
      </c>
      <c r="I554" s="716">
        <f t="shared" si="62"/>
        <v>6</v>
      </c>
      <c r="J554" s="716">
        <f>IF(Tabela13[[#This Row],[Data da Ordem]]&lt;&gt;"",1,"")</f>
        <v>1</v>
      </c>
    </row>
    <row r="555" spans="1:10">
      <c r="A555" s="721" t="s">
        <v>1269</v>
      </c>
      <c r="B555" s="722">
        <v>14</v>
      </c>
      <c r="C555" s="711" t="str">
        <f t="shared" si="56"/>
        <v>06/01/2026</v>
      </c>
      <c r="D555" s="712" t="str">
        <f t="shared" si="57"/>
        <v>09:18</v>
      </c>
      <c r="E555" s="713" t="str">
        <f t="shared" si="58"/>
        <v>09:00 as 10:00</v>
      </c>
      <c r="F555" s="714" t="str">
        <f t="shared" si="59"/>
        <v>Terça</v>
      </c>
      <c r="G555" s="715">
        <f t="shared" si="60"/>
        <v>1</v>
      </c>
      <c r="H555" s="714" t="str">
        <f t="shared" si="61"/>
        <v>Jan/26</v>
      </c>
      <c r="I555" s="716">
        <f t="shared" si="62"/>
        <v>6</v>
      </c>
      <c r="J555" s="716">
        <f>IF(Tabela13[[#This Row],[Data da Ordem]]&lt;&gt;"",1,"")</f>
        <v>1</v>
      </c>
    </row>
    <row r="556" spans="1:10">
      <c r="A556" s="721" t="s">
        <v>1270</v>
      </c>
      <c r="B556" s="722">
        <v>37.5</v>
      </c>
      <c r="C556" s="711" t="str">
        <f t="shared" si="56"/>
        <v>07/01/2026</v>
      </c>
      <c r="D556" s="712" t="str">
        <f t="shared" si="57"/>
        <v>18:55</v>
      </c>
      <c r="E556" s="713" t="str">
        <f t="shared" si="58"/>
        <v>18:00 as 19:00</v>
      </c>
      <c r="F556" s="714" t="str">
        <f t="shared" si="59"/>
        <v>Quarta</v>
      </c>
      <c r="G556" s="715">
        <f t="shared" si="60"/>
        <v>1</v>
      </c>
      <c r="H556" s="714" t="str">
        <f t="shared" si="61"/>
        <v>Jan/26</v>
      </c>
      <c r="I556" s="716">
        <f t="shared" si="62"/>
        <v>7</v>
      </c>
      <c r="J556" s="716">
        <f>IF(Tabela13[[#This Row],[Data da Ordem]]&lt;&gt;"",1,"")</f>
        <v>1</v>
      </c>
    </row>
    <row r="557" spans="1:10">
      <c r="A557" s="721" t="s">
        <v>1271</v>
      </c>
      <c r="B557" s="722">
        <v>19</v>
      </c>
      <c r="C557" s="711" t="str">
        <f t="shared" si="56"/>
        <v>07/01/2026</v>
      </c>
      <c r="D557" s="712" t="str">
        <f t="shared" si="57"/>
        <v>18:50</v>
      </c>
      <c r="E557" s="713" t="str">
        <f t="shared" si="58"/>
        <v>18:00 as 19:00</v>
      </c>
      <c r="F557" s="714" t="str">
        <f t="shared" si="59"/>
        <v>Quarta</v>
      </c>
      <c r="G557" s="715">
        <f t="shared" si="60"/>
        <v>1</v>
      </c>
      <c r="H557" s="714" t="str">
        <f t="shared" si="61"/>
        <v>Jan/26</v>
      </c>
      <c r="I557" s="716">
        <f t="shared" si="62"/>
        <v>7</v>
      </c>
      <c r="J557" s="716">
        <f>IF(Tabela13[[#This Row],[Data da Ordem]]&lt;&gt;"",1,"")</f>
        <v>1</v>
      </c>
    </row>
    <row r="558" spans="1:10">
      <c r="A558" s="721" t="s">
        <v>1272</v>
      </c>
      <c r="B558" s="722">
        <v>16.5</v>
      </c>
      <c r="C558" s="711" t="str">
        <f t="shared" si="56"/>
        <v>07/01/2026</v>
      </c>
      <c r="D558" s="712" t="str">
        <f t="shared" si="57"/>
        <v>18:43</v>
      </c>
      <c r="E558" s="713" t="str">
        <f t="shared" si="58"/>
        <v>18:00 as 19:00</v>
      </c>
      <c r="F558" s="714" t="str">
        <f t="shared" si="59"/>
        <v>Quarta</v>
      </c>
      <c r="G558" s="715">
        <f t="shared" si="60"/>
        <v>1</v>
      </c>
      <c r="H558" s="714" t="str">
        <f t="shared" si="61"/>
        <v>Jan/26</v>
      </c>
      <c r="I558" s="716">
        <f t="shared" si="62"/>
        <v>7</v>
      </c>
      <c r="J558" s="716">
        <f>IF(Tabela13[[#This Row],[Data da Ordem]]&lt;&gt;"",1,"")</f>
        <v>1</v>
      </c>
    </row>
    <row r="559" spans="1:10">
      <c r="A559" s="721" t="s">
        <v>1273</v>
      </c>
      <c r="B559" s="722">
        <v>23</v>
      </c>
      <c r="C559" s="711" t="str">
        <f t="shared" si="56"/>
        <v>07/01/2026</v>
      </c>
      <c r="D559" s="712" t="str">
        <f t="shared" si="57"/>
        <v>18:39</v>
      </c>
      <c r="E559" s="713" t="str">
        <f t="shared" si="58"/>
        <v>18:00 as 19:00</v>
      </c>
      <c r="F559" s="714" t="str">
        <f t="shared" si="59"/>
        <v>Quarta</v>
      </c>
      <c r="G559" s="715">
        <f t="shared" si="60"/>
        <v>1</v>
      </c>
      <c r="H559" s="714" t="str">
        <f t="shared" si="61"/>
        <v>Jan/26</v>
      </c>
      <c r="I559" s="716">
        <f t="shared" si="62"/>
        <v>7</v>
      </c>
      <c r="J559" s="716">
        <f>IF(Tabela13[[#This Row],[Data da Ordem]]&lt;&gt;"",1,"")</f>
        <v>1</v>
      </c>
    </row>
    <row r="560" spans="1:10">
      <c r="A560" s="721" t="s">
        <v>1274</v>
      </c>
      <c r="B560" s="722">
        <v>20</v>
      </c>
      <c r="C560" s="711" t="str">
        <f t="shared" si="56"/>
        <v>07/01/2026</v>
      </c>
      <c r="D560" s="712" t="str">
        <f t="shared" si="57"/>
        <v>18:37</v>
      </c>
      <c r="E560" s="713" t="str">
        <f t="shared" si="58"/>
        <v>18:00 as 19:00</v>
      </c>
      <c r="F560" s="714" t="str">
        <f t="shared" si="59"/>
        <v>Quarta</v>
      </c>
      <c r="G560" s="715">
        <f t="shared" si="60"/>
        <v>1</v>
      </c>
      <c r="H560" s="714" t="str">
        <f t="shared" si="61"/>
        <v>Jan/26</v>
      </c>
      <c r="I560" s="716">
        <f t="shared" si="62"/>
        <v>7</v>
      </c>
      <c r="J560" s="716">
        <f>IF(Tabela13[[#This Row],[Data da Ordem]]&lt;&gt;"",1,"")</f>
        <v>1</v>
      </c>
    </row>
    <row r="561" spans="1:10">
      <c r="A561" s="721" t="s">
        <v>1275</v>
      </c>
      <c r="B561" s="722">
        <v>23</v>
      </c>
      <c r="C561" s="711" t="str">
        <f t="shared" si="56"/>
        <v>07/01/2026</v>
      </c>
      <c r="D561" s="712" t="str">
        <f t="shared" si="57"/>
        <v>18:36</v>
      </c>
      <c r="E561" s="713" t="str">
        <f t="shared" si="58"/>
        <v>18:00 as 19:00</v>
      </c>
      <c r="F561" s="714" t="str">
        <f t="shared" si="59"/>
        <v>Quarta</v>
      </c>
      <c r="G561" s="715">
        <f t="shared" si="60"/>
        <v>1</v>
      </c>
      <c r="H561" s="714" t="str">
        <f t="shared" si="61"/>
        <v>Jan/26</v>
      </c>
      <c r="I561" s="716">
        <f t="shared" si="62"/>
        <v>7</v>
      </c>
      <c r="J561" s="716">
        <f>IF(Tabela13[[#This Row],[Data da Ordem]]&lt;&gt;"",1,"")</f>
        <v>1</v>
      </c>
    </row>
    <row r="562" spans="1:10">
      <c r="A562" s="721" t="s">
        <v>1276</v>
      </c>
      <c r="B562" s="722">
        <v>60</v>
      </c>
      <c r="C562" s="711" t="str">
        <f t="shared" si="56"/>
        <v>07/01/2026</v>
      </c>
      <c r="D562" s="712" t="str">
        <f t="shared" si="57"/>
        <v>18:32</v>
      </c>
      <c r="E562" s="713" t="str">
        <f t="shared" si="58"/>
        <v>18:00 as 19:00</v>
      </c>
      <c r="F562" s="714" t="str">
        <f t="shared" si="59"/>
        <v>Quarta</v>
      </c>
      <c r="G562" s="715">
        <f t="shared" si="60"/>
        <v>1</v>
      </c>
      <c r="H562" s="714" t="str">
        <f t="shared" si="61"/>
        <v>Jan/26</v>
      </c>
      <c r="I562" s="716">
        <f t="shared" si="62"/>
        <v>7</v>
      </c>
      <c r="J562" s="716">
        <f>IF(Tabela13[[#This Row],[Data da Ordem]]&lt;&gt;"",1,"")</f>
        <v>1</v>
      </c>
    </row>
    <row r="563" spans="1:10">
      <c r="A563" s="721" t="s">
        <v>1277</v>
      </c>
      <c r="B563" s="722">
        <v>69</v>
      </c>
      <c r="C563" s="711" t="str">
        <f t="shared" si="56"/>
        <v>07/01/2026</v>
      </c>
      <c r="D563" s="712" t="str">
        <f t="shared" si="57"/>
        <v>18:17</v>
      </c>
      <c r="E563" s="713" t="str">
        <f t="shared" si="58"/>
        <v>18:00 as 19:00</v>
      </c>
      <c r="F563" s="714" t="str">
        <f t="shared" si="59"/>
        <v>Quarta</v>
      </c>
      <c r="G563" s="715">
        <f t="shared" si="60"/>
        <v>1</v>
      </c>
      <c r="H563" s="714" t="str">
        <f t="shared" si="61"/>
        <v>Jan/26</v>
      </c>
      <c r="I563" s="716">
        <f t="shared" si="62"/>
        <v>7</v>
      </c>
      <c r="J563" s="716">
        <f>IF(Tabela13[[#This Row],[Data da Ordem]]&lt;&gt;"",1,"")</f>
        <v>1</v>
      </c>
    </row>
    <row r="564" spans="1:10">
      <c r="A564" s="721" t="s">
        <v>1278</v>
      </c>
      <c r="B564" s="722">
        <v>30</v>
      </c>
      <c r="C564" s="711" t="str">
        <f t="shared" si="56"/>
        <v>07/01/2026</v>
      </c>
      <c r="D564" s="712" t="str">
        <f t="shared" si="57"/>
        <v>18:11</v>
      </c>
      <c r="E564" s="713" t="str">
        <f t="shared" si="58"/>
        <v>18:00 as 19:00</v>
      </c>
      <c r="F564" s="714" t="str">
        <f t="shared" si="59"/>
        <v>Quarta</v>
      </c>
      <c r="G564" s="715">
        <f t="shared" si="60"/>
        <v>1</v>
      </c>
      <c r="H564" s="714" t="str">
        <f t="shared" si="61"/>
        <v>Jan/26</v>
      </c>
      <c r="I564" s="716">
        <f t="shared" si="62"/>
        <v>7</v>
      </c>
      <c r="J564" s="716">
        <f>IF(Tabela13[[#This Row],[Data da Ordem]]&lt;&gt;"",1,"")</f>
        <v>1</v>
      </c>
    </row>
    <row r="565" spans="1:10">
      <c r="A565" s="721" t="s">
        <v>1279</v>
      </c>
      <c r="B565" s="722">
        <v>17</v>
      </c>
      <c r="C565" s="711" t="str">
        <f t="shared" si="56"/>
        <v>07/01/2026</v>
      </c>
      <c r="D565" s="712" t="str">
        <f t="shared" si="57"/>
        <v>17:57</v>
      </c>
      <c r="E565" s="713" t="str">
        <f t="shared" si="58"/>
        <v>17:00 as 18:00</v>
      </c>
      <c r="F565" s="714" t="str">
        <f t="shared" si="59"/>
        <v>Quarta</v>
      </c>
      <c r="G565" s="715">
        <f t="shared" si="60"/>
        <v>1</v>
      </c>
      <c r="H565" s="714" t="str">
        <f t="shared" si="61"/>
        <v>Jan/26</v>
      </c>
      <c r="I565" s="716">
        <f t="shared" si="62"/>
        <v>7</v>
      </c>
      <c r="J565" s="716">
        <f>IF(Tabela13[[#This Row],[Data da Ordem]]&lt;&gt;"",1,"")</f>
        <v>1</v>
      </c>
    </row>
    <row r="566" spans="1:10">
      <c r="A566" s="721" t="s">
        <v>1280</v>
      </c>
      <c r="B566" s="722">
        <v>13</v>
      </c>
      <c r="C566" s="711" t="str">
        <f t="shared" si="56"/>
        <v>07/01/2026</v>
      </c>
      <c r="D566" s="712" t="str">
        <f t="shared" si="57"/>
        <v>17:55</v>
      </c>
      <c r="E566" s="713" t="str">
        <f t="shared" si="58"/>
        <v>17:00 as 18:00</v>
      </c>
      <c r="F566" s="714" t="str">
        <f t="shared" si="59"/>
        <v>Quarta</v>
      </c>
      <c r="G566" s="715">
        <f t="shared" si="60"/>
        <v>1</v>
      </c>
      <c r="H566" s="714" t="str">
        <f t="shared" si="61"/>
        <v>Jan/26</v>
      </c>
      <c r="I566" s="716">
        <f t="shared" si="62"/>
        <v>7</v>
      </c>
      <c r="J566" s="716">
        <f>IF(Tabela13[[#This Row],[Data da Ordem]]&lt;&gt;"",1,"")</f>
        <v>1</v>
      </c>
    </row>
    <row r="567" spans="1:10">
      <c r="A567" s="721" t="s">
        <v>1281</v>
      </c>
      <c r="B567" s="722">
        <v>26</v>
      </c>
      <c r="C567" s="711" t="str">
        <f t="shared" si="56"/>
        <v>07/01/2026</v>
      </c>
      <c r="D567" s="712" t="str">
        <f t="shared" si="57"/>
        <v>17:54</v>
      </c>
      <c r="E567" s="713" t="str">
        <f t="shared" si="58"/>
        <v>17:00 as 18:00</v>
      </c>
      <c r="F567" s="714" t="str">
        <f t="shared" si="59"/>
        <v>Quarta</v>
      </c>
      <c r="G567" s="715">
        <f t="shared" si="60"/>
        <v>1</v>
      </c>
      <c r="H567" s="714" t="str">
        <f t="shared" si="61"/>
        <v>Jan/26</v>
      </c>
      <c r="I567" s="716">
        <f t="shared" si="62"/>
        <v>7</v>
      </c>
      <c r="J567" s="716">
        <f>IF(Tabela13[[#This Row],[Data da Ordem]]&lt;&gt;"",1,"")</f>
        <v>1</v>
      </c>
    </row>
    <row r="568" spans="1:10">
      <c r="A568" s="721" t="s">
        <v>1282</v>
      </c>
      <c r="B568" s="722">
        <v>24</v>
      </c>
      <c r="C568" s="711" t="str">
        <f t="shared" si="56"/>
        <v>07/01/2026</v>
      </c>
      <c r="D568" s="712" t="str">
        <f t="shared" si="57"/>
        <v>17:50</v>
      </c>
      <c r="E568" s="713" t="str">
        <f t="shared" si="58"/>
        <v>17:00 as 18:00</v>
      </c>
      <c r="F568" s="714" t="str">
        <f t="shared" si="59"/>
        <v>Quarta</v>
      </c>
      <c r="G568" s="715">
        <f t="shared" si="60"/>
        <v>1</v>
      </c>
      <c r="H568" s="714" t="str">
        <f t="shared" si="61"/>
        <v>Jan/26</v>
      </c>
      <c r="I568" s="716">
        <f t="shared" si="62"/>
        <v>7</v>
      </c>
      <c r="J568" s="716">
        <f>IF(Tabela13[[#This Row],[Data da Ordem]]&lt;&gt;"",1,"")</f>
        <v>1</v>
      </c>
    </row>
    <row r="569" spans="1:10">
      <c r="A569" s="721" t="s">
        <v>1283</v>
      </c>
      <c r="B569" s="722">
        <v>40</v>
      </c>
      <c r="C569" s="711" t="str">
        <f t="shared" si="56"/>
        <v>07/01/2026</v>
      </c>
      <c r="D569" s="712" t="str">
        <f t="shared" si="57"/>
        <v>17:41</v>
      </c>
      <c r="E569" s="713" t="str">
        <f t="shared" si="58"/>
        <v>17:00 as 18:00</v>
      </c>
      <c r="F569" s="714" t="str">
        <f t="shared" si="59"/>
        <v>Quarta</v>
      </c>
      <c r="G569" s="715">
        <f t="shared" si="60"/>
        <v>1</v>
      </c>
      <c r="H569" s="714" t="str">
        <f t="shared" si="61"/>
        <v>Jan/26</v>
      </c>
      <c r="I569" s="716">
        <f t="shared" si="62"/>
        <v>7</v>
      </c>
      <c r="J569" s="716">
        <f>IF(Tabela13[[#This Row],[Data da Ordem]]&lt;&gt;"",1,"")</f>
        <v>1</v>
      </c>
    </row>
    <row r="570" spans="1:10">
      <c r="A570" s="721" t="s">
        <v>1284</v>
      </c>
      <c r="B570" s="722">
        <v>49.5</v>
      </c>
      <c r="C570" s="711" t="str">
        <f t="shared" si="56"/>
        <v>07/01/2026</v>
      </c>
      <c r="D570" s="712" t="str">
        <f t="shared" si="57"/>
        <v>17:37</v>
      </c>
      <c r="E570" s="713" t="str">
        <f t="shared" si="58"/>
        <v>17:00 as 18:00</v>
      </c>
      <c r="F570" s="714" t="str">
        <f t="shared" si="59"/>
        <v>Quarta</v>
      </c>
      <c r="G570" s="715">
        <f t="shared" si="60"/>
        <v>1</v>
      </c>
      <c r="H570" s="714" t="str">
        <f t="shared" si="61"/>
        <v>Jan/26</v>
      </c>
      <c r="I570" s="716">
        <f t="shared" si="62"/>
        <v>7</v>
      </c>
      <c r="J570" s="716">
        <f>IF(Tabela13[[#This Row],[Data da Ordem]]&lt;&gt;"",1,"")</f>
        <v>1</v>
      </c>
    </row>
    <row r="571" spans="1:10">
      <c r="A571" s="721" t="s">
        <v>1285</v>
      </c>
      <c r="B571" s="722">
        <v>38</v>
      </c>
      <c r="C571" s="711" t="str">
        <f t="shared" si="56"/>
        <v>07/01/2026</v>
      </c>
      <c r="D571" s="712" t="str">
        <f t="shared" si="57"/>
        <v>17:33</v>
      </c>
      <c r="E571" s="713" t="str">
        <f t="shared" si="58"/>
        <v>17:00 as 18:00</v>
      </c>
      <c r="F571" s="714" t="str">
        <f t="shared" si="59"/>
        <v>Quarta</v>
      </c>
      <c r="G571" s="715">
        <f t="shared" si="60"/>
        <v>1</v>
      </c>
      <c r="H571" s="714" t="str">
        <f t="shared" si="61"/>
        <v>Jan/26</v>
      </c>
      <c r="I571" s="716">
        <f t="shared" si="62"/>
        <v>7</v>
      </c>
      <c r="J571" s="716">
        <f>IF(Tabela13[[#This Row],[Data da Ordem]]&lt;&gt;"",1,"")</f>
        <v>1</v>
      </c>
    </row>
    <row r="572" spans="1:10">
      <c r="A572" s="721" t="s">
        <v>1286</v>
      </c>
      <c r="B572" s="722">
        <v>126</v>
      </c>
      <c r="C572" s="711" t="str">
        <f t="shared" si="56"/>
        <v>07/01/2026</v>
      </c>
      <c r="D572" s="712" t="str">
        <f t="shared" si="57"/>
        <v>17:25</v>
      </c>
      <c r="E572" s="713" t="str">
        <f t="shared" si="58"/>
        <v>17:00 as 18:00</v>
      </c>
      <c r="F572" s="714" t="str">
        <f t="shared" si="59"/>
        <v>Quarta</v>
      </c>
      <c r="G572" s="715">
        <f t="shared" si="60"/>
        <v>1</v>
      </c>
      <c r="H572" s="714" t="str">
        <f t="shared" si="61"/>
        <v>Jan/26</v>
      </c>
      <c r="I572" s="716">
        <f t="shared" si="62"/>
        <v>7</v>
      </c>
      <c r="J572" s="716">
        <f>IF(Tabela13[[#This Row],[Data da Ordem]]&lt;&gt;"",1,"")</f>
        <v>1</v>
      </c>
    </row>
    <row r="573" spans="1:10">
      <c r="A573" s="721" t="s">
        <v>1287</v>
      </c>
      <c r="B573" s="722">
        <v>113</v>
      </c>
      <c r="C573" s="711" t="str">
        <f t="shared" si="56"/>
        <v>07/01/2026</v>
      </c>
      <c r="D573" s="712" t="str">
        <f t="shared" si="57"/>
        <v>17:21</v>
      </c>
      <c r="E573" s="713" t="str">
        <f t="shared" si="58"/>
        <v>17:00 as 18:00</v>
      </c>
      <c r="F573" s="714" t="str">
        <f t="shared" si="59"/>
        <v>Quarta</v>
      </c>
      <c r="G573" s="715">
        <f t="shared" si="60"/>
        <v>1</v>
      </c>
      <c r="H573" s="714" t="str">
        <f t="shared" si="61"/>
        <v>Jan/26</v>
      </c>
      <c r="I573" s="716">
        <f t="shared" si="62"/>
        <v>7</v>
      </c>
      <c r="J573" s="716">
        <f>IF(Tabela13[[#This Row],[Data da Ordem]]&lt;&gt;"",1,"")</f>
        <v>1</v>
      </c>
    </row>
    <row r="574" spans="1:10">
      <c r="A574" s="721" t="s">
        <v>1288</v>
      </c>
      <c r="B574" s="722">
        <v>56</v>
      </c>
      <c r="C574" s="711" t="str">
        <f t="shared" si="56"/>
        <v>07/01/2026</v>
      </c>
      <c r="D574" s="712" t="str">
        <f t="shared" si="57"/>
        <v>17:18</v>
      </c>
      <c r="E574" s="713" t="str">
        <f t="shared" si="58"/>
        <v>17:00 as 18:00</v>
      </c>
      <c r="F574" s="714" t="str">
        <f t="shared" si="59"/>
        <v>Quarta</v>
      </c>
      <c r="G574" s="715">
        <f t="shared" si="60"/>
        <v>1</v>
      </c>
      <c r="H574" s="714" t="str">
        <f t="shared" si="61"/>
        <v>Jan/26</v>
      </c>
      <c r="I574" s="716">
        <f t="shared" si="62"/>
        <v>7</v>
      </c>
      <c r="J574" s="716">
        <f>IF(Tabela13[[#This Row],[Data da Ordem]]&lt;&gt;"",1,"")</f>
        <v>1</v>
      </c>
    </row>
    <row r="575" spans="1:10">
      <c r="A575" s="721" t="s">
        <v>1289</v>
      </c>
      <c r="B575" s="722">
        <v>38.700000000000003</v>
      </c>
      <c r="C575" s="711" t="str">
        <f t="shared" si="56"/>
        <v>07/01/2026</v>
      </c>
      <c r="D575" s="712" t="str">
        <f t="shared" si="57"/>
        <v>17:12</v>
      </c>
      <c r="E575" s="713" t="str">
        <f t="shared" si="58"/>
        <v>17:00 as 18:00</v>
      </c>
      <c r="F575" s="714" t="str">
        <f t="shared" si="59"/>
        <v>Quarta</v>
      </c>
      <c r="G575" s="715">
        <f t="shared" si="60"/>
        <v>1</v>
      </c>
      <c r="H575" s="714" t="str">
        <f t="shared" si="61"/>
        <v>Jan/26</v>
      </c>
      <c r="I575" s="716">
        <f t="shared" si="62"/>
        <v>7</v>
      </c>
      <c r="J575" s="716">
        <f>IF(Tabela13[[#This Row],[Data da Ordem]]&lt;&gt;"",1,"")</f>
        <v>1</v>
      </c>
    </row>
    <row r="576" spans="1:10">
      <c r="A576" s="721" t="s">
        <v>1290</v>
      </c>
      <c r="B576" s="722">
        <v>23</v>
      </c>
      <c r="C576" s="711" t="str">
        <f t="shared" si="56"/>
        <v>07/01/2026</v>
      </c>
      <c r="D576" s="712" t="str">
        <f t="shared" si="57"/>
        <v>17:10</v>
      </c>
      <c r="E576" s="713" t="str">
        <f t="shared" si="58"/>
        <v>17:00 as 18:00</v>
      </c>
      <c r="F576" s="714" t="str">
        <f t="shared" si="59"/>
        <v>Quarta</v>
      </c>
      <c r="G576" s="715">
        <f t="shared" si="60"/>
        <v>1</v>
      </c>
      <c r="H576" s="714" t="str">
        <f t="shared" si="61"/>
        <v>Jan/26</v>
      </c>
      <c r="I576" s="716">
        <f t="shared" si="62"/>
        <v>7</v>
      </c>
      <c r="J576" s="716">
        <f>IF(Tabela13[[#This Row],[Data da Ordem]]&lt;&gt;"",1,"")</f>
        <v>1</v>
      </c>
    </row>
    <row r="577" spans="1:10">
      <c r="A577" s="721" t="s">
        <v>1291</v>
      </c>
      <c r="B577" s="722">
        <v>34</v>
      </c>
      <c r="C577" s="711" t="str">
        <f t="shared" si="56"/>
        <v>07/01/2026</v>
      </c>
      <c r="D577" s="712" t="str">
        <f t="shared" si="57"/>
        <v>17:08</v>
      </c>
      <c r="E577" s="713" t="str">
        <f t="shared" si="58"/>
        <v>17:00 as 18:00</v>
      </c>
      <c r="F577" s="714" t="str">
        <f t="shared" si="59"/>
        <v>Quarta</v>
      </c>
      <c r="G577" s="715">
        <f t="shared" si="60"/>
        <v>1</v>
      </c>
      <c r="H577" s="714" t="str">
        <f t="shared" si="61"/>
        <v>Jan/26</v>
      </c>
      <c r="I577" s="716">
        <f t="shared" si="62"/>
        <v>7</v>
      </c>
      <c r="J577" s="716">
        <f>IF(Tabela13[[#This Row],[Data da Ordem]]&lt;&gt;"",1,"")</f>
        <v>1</v>
      </c>
    </row>
    <row r="578" spans="1:10">
      <c r="A578" s="721" t="s">
        <v>1292</v>
      </c>
      <c r="B578" s="722">
        <v>38</v>
      </c>
      <c r="C578" s="711" t="str">
        <f t="shared" si="56"/>
        <v>07/01/2026</v>
      </c>
      <c r="D578" s="712" t="str">
        <f t="shared" si="57"/>
        <v>17:00</v>
      </c>
      <c r="E578" s="713" t="str">
        <f t="shared" si="58"/>
        <v>17:00 as 18:00</v>
      </c>
      <c r="F578" s="714" t="str">
        <f t="shared" si="59"/>
        <v>Quarta</v>
      </c>
      <c r="G578" s="715">
        <f t="shared" si="60"/>
        <v>1</v>
      </c>
      <c r="H578" s="714" t="str">
        <f t="shared" si="61"/>
        <v>Jan/26</v>
      </c>
      <c r="I578" s="716">
        <f t="shared" si="62"/>
        <v>7</v>
      </c>
      <c r="J578" s="716">
        <f>IF(Tabela13[[#This Row],[Data da Ordem]]&lt;&gt;"",1,"")</f>
        <v>1</v>
      </c>
    </row>
    <row r="579" spans="1:10">
      <c r="A579" s="721" t="s">
        <v>1293</v>
      </c>
      <c r="B579" s="722">
        <v>23</v>
      </c>
      <c r="C579" s="711" t="str">
        <f t="shared" ref="C579:C642" si="63">IF(A579="","",TEXT(A579,"dd/mm/aaaa"))</f>
        <v>07/01/2026</v>
      </c>
      <c r="D579" s="712" t="str">
        <f t="shared" ref="D579:D642" si="64">IF(A579="","",TEXT(A579,"hh:mm"))</f>
        <v>16:53</v>
      </c>
      <c r="E579" s="713" t="str">
        <f t="shared" ref="E579:E642" si="65">IF(D579="","",IF(AND(MOD(D579,1)&gt;=TIME(8,0,0),MOD(D579,1)&lt;TIME(21,0,0)),
TEXT(TIME(HOUR(MOD(D579,1)),0,0),"hh:mm")&amp;" as "&amp;TEXT(TIME(HOUR(MOD(D579,1))+1,0,0),"hh:mm"),
"Fora da faixa"))</f>
        <v>16:00 as 17:00</v>
      </c>
      <c r="F579" s="714" t="str">
        <f t="shared" ref="F579:F642" si="66">CHOOSE(WEEKDAY(C579,2),"Segunda","Terça","Quarta","Quinta","Sexta","Sábado","Domingo")</f>
        <v>Quarta</v>
      </c>
      <c r="G579" s="715">
        <f t="shared" ref="G579:G642" si="67">INT((DAY(C579)-1)/7)+1</f>
        <v>1</v>
      </c>
      <c r="H579" s="714" t="str">
        <f t="shared" ref="H579:H642" si="68">PROPER(TEXT(C579,"MMM/AA"))</f>
        <v>Jan/26</v>
      </c>
      <c r="I579" s="716">
        <f t="shared" ref="I579:I642" si="69">DAY(C579)</f>
        <v>7</v>
      </c>
      <c r="J579" s="716">
        <f>IF(Tabela13[[#This Row],[Data da Ordem]]&lt;&gt;"",1,"")</f>
        <v>1</v>
      </c>
    </row>
    <row r="580" spans="1:10">
      <c r="A580" s="721" t="s">
        <v>1294</v>
      </c>
      <c r="B580" s="722">
        <v>13</v>
      </c>
      <c r="C580" s="711" t="str">
        <f t="shared" si="63"/>
        <v>07/01/2026</v>
      </c>
      <c r="D580" s="712" t="str">
        <f t="shared" si="64"/>
        <v>16:52</v>
      </c>
      <c r="E580" s="713" t="str">
        <f t="shared" si="65"/>
        <v>16:00 as 17:00</v>
      </c>
      <c r="F580" s="714" t="str">
        <f t="shared" si="66"/>
        <v>Quarta</v>
      </c>
      <c r="G580" s="715">
        <f t="shared" si="67"/>
        <v>1</v>
      </c>
      <c r="H580" s="714" t="str">
        <f t="shared" si="68"/>
        <v>Jan/26</v>
      </c>
      <c r="I580" s="716">
        <f t="shared" si="69"/>
        <v>7</v>
      </c>
      <c r="J580" s="716">
        <f>IF(Tabela13[[#This Row],[Data da Ordem]]&lt;&gt;"",1,"")</f>
        <v>1</v>
      </c>
    </row>
    <row r="581" spans="1:10">
      <c r="A581" s="721" t="s">
        <v>1295</v>
      </c>
      <c r="B581" s="722">
        <v>36.5</v>
      </c>
      <c r="C581" s="711" t="str">
        <f t="shared" si="63"/>
        <v>07/01/2026</v>
      </c>
      <c r="D581" s="712" t="str">
        <f t="shared" si="64"/>
        <v>16:51</v>
      </c>
      <c r="E581" s="713" t="str">
        <f t="shared" si="65"/>
        <v>16:00 as 17:00</v>
      </c>
      <c r="F581" s="714" t="str">
        <f t="shared" si="66"/>
        <v>Quarta</v>
      </c>
      <c r="G581" s="715">
        <f t="shared" si="67"/>
        <v>1</v>
      </c>
      <c r="H581" s="714" t="str">
        <f t="shared" si="68"/>
        <v>Jan/26</v>
      </c>
      <c r="I581" s="716">
        <f t="shared" si="69"/>
        <v>7</v>
      </c>
      <c r="J581" s="716">
        <f>IF(Tabela13[[#This Row],[Data da Ordem]]&lt;&gt;"",1,"")</f>
        <v>1</v>
      </c>
    </row>
    <row r="582" spans="1:10">
      <c r="A582" s="721" t="s">
        <v>1296</v>
      </c>
      <c r="B582" s="722">
        <v>53.5</v>
      </c>
      <c r="C582" s="711" t="str">
        <f t="shared" si="63"/>
        <v>07/01/2026</v>
      </c>
      <c r="D582" s="712" t="str">
        <f t="shared" si="64"/>
        <v>16:49</v>
      </c>
      <c r="E582" s="713" t="str">
        <f t="shared" si="65"/>
        <v>16:00 as 17:00</v>
      </c>
      <c r="F582" s="714" t="str">
        <f t="shared" si="66"/>
        <v>Quarta</v>
      </c>
      <c r="G582" s="715">
        <f t="shared" si="67"/>
        <v>1</v>
      </c>
      <c r="H582" s="714" t="str">
        <f t="shared" si="68"/>
        <v>Jan/26</v>
      </c>
      <c r="I582" s="716">
        <f t="shared" si="69"/>
        <v>7</v>
      </c>
      <c r="J582" s="716">
        <f>IF(Tabela13[[#This Row],[Data da Ordem]]&lt;&gt;"",1,"")</f>
        <v>1</v>
      </c>
    </row>
    <row r="583" spans="1:10">
      <c r="A583" s="721" t="s">
        <v>1297</v>
      </c>
      <c r="B583" s="722">
        <v>13.2</v>
      </c>
      <c r="C583" s="711" t="str">
        <f t="shared" si="63"/>
        <v>07/01/2026</v>
      </c>
      <c r="D583" s="712" t="str">
        <f t="shared" si="64"/>
        <v>16:49</v>
      </c>
      <c r="E583" s="713" t="str">
        <f t="shared" si="65"/>
        <v>16:00 as 17:00</v>
      </c>
      <c r="F583" s="714" t="str">
        <f t="shared" si="66"/>
        <v>Quarta</v>
      </c>
      <c r="G583" s="715">
        <f t="shared" si="67"/>
        <v>1</v>
      </c>
      <c r="H583" s="714" t="str">
        <f t="shared" si="68"/>
        <v>Jan/26</v>
      </c>
      <c r="I583" s="716">
        <f t="shared" si="69"/>
        <v>7</v>
      </c>
      <c r="J583" s="716">
        <f>IF(Tabela13[[#This Row],[Data da Ordem]]&lt;&gt;"",1,"")</f>
        <v>1</v>
      </c>
    </row>
    <row r="584" spans="1:10">
      <c r="A584" s="721" t="s">
        <v>1298</v>
      </c>
      <c r="B584" s="722">
        <v>50</v>
      </c>
      <c r="C584" s="711" t="str">
        <f t="shared" si="63"/>
        <v>07/01/2026</v>
      </c>
      <c r="D584" s="712" t="str">
        <f t="shared" si="64"/>
        <v>16:41</v>
      </c>
      <c r="E584" s="713" t="str">
        <f t="shared" si="65"/>
        <v>16:00 as 17:00</v>
      </c>
      <c r="F584" s="714" t="str">
        <f t="shared" si="66"/>
        <v>Quarta</v>
      </c>
      <c r="G584" s="715">
        <f t="shared" si="67"/>
        <v>1</v>
      </c>
      <c r="H584" s="714" t="str">
        <f t="shared" si="68"/>
        <v>Jan/26</v>
      </c>
      <c r="I584" s="716">
        <f t="shared" si="69"/>
        <v>7</v>
      </c>
      <c r="J584" s="716">
        <f>IF(Tabela13[[#This Row],[Data da Ordem]]&lt;&gt;"",1,"")</f>
        <v>1</v>
      </c>
    </row>
    <row r="585" spans="1:10">
      <c r="A585" s="721" t="s">
        <v>1299</v>
      </c>
      <c r="B585" s="722">
        <v>32</v>
      </c>
      <c r="C585" s="711" t="str">
        <f t="shared" si="63"/>
        <v>07/01/2026</v>
      </c>
      <c r="D585" s="712" t="str">
        <f t="shared" si="64"/>
        <v>16:34</v>
      </c>
      <c r="E585" s="713" t="str">
        <f t="shared" si="65"/>
        <v>16:00 as 17:00</v>
      </c>
      <c r="F585" s="714" t="str">
        <f t="shared" si="66"/>
        <v>Quarta</v>
      </c>
      <c r="G585" s="715">
        <f t="shared" si="67"/>
        <v>1</v>
      </c>
      <c r="H585" s="714" t="str">
        <f t="shared" si="68"/>
        <v>Jan/26</v>
      </c>
      <c r="I585" s="716">
        <f t="shared" si="69"/>
        <v>7</v>
      </c>
      <c r="J585" s="716">
        <f>IF(Tabela13[[#This Row],[Data da Ordem]]&lt;&gt;"",1,"")</f>
        <v>1</v>
      </c>
    </row>
    <row r="586" spans="1:10">
      <c r="A586" s="721" t="s">
        <v>1300</v>
      </c>
      <c r="B586" s="722">
        <v>19</v>
      </c>
      <c r="C586" s="711" t="str">
        <f t="shared" si="63"/>
        <v>07/01/2026</v>
      </c>
      <c r="D586" s="712" t="str">
        <f t="shared" si="64"/>
        <v>16:32</v>
      </c>
      <c r="E586" s="713" t="str">
        <f t="shared" si="65"/>
        <v>16:00 as 17:00</v>
      </c>
      <c r="F586" s="714" t="str">
        <f t="shared" si="66"/>
        <v>Quarta</v>
      </c>
      <c r="G586" s="715">
        <f t="shared" si="67"/>
        <v>1</v>
      </c>
      <c r="H586" s="714" t="str">
        <f t="shared" si="68"/>
        <v>Jan/26</v>
      </c>
      <c r="I586" s="716">
        <f t="shared" si="69"/>
        <v>7</v>
      </c>
      <c r="J586" s="716">
        <f>IF(Tabela13[[#This Row],[Data da Ordem]]&lt;&gt;"",1,"")</f>
        <v>1</v>
      </c>
    </row>
    <row r="587" spans="1:10">
      <c r="A587" s="721" t="s">
        <v>1301</v>
      </c>
      <c r="B587" s="722">
        <v>24</v>
      </c>
      <c r="C587" s="711" t="str">
        <f t="shared" si="63"/>
        <v>07/01/2026</v>
      </c>
      <c r="D587" s="712" t="str">
        <f t="shared" si="64"/>
        <v>16:29</v>
      </c>
      <c r="E587" s="713" t="str">
        <f t="shared" si="65"/>
        <v>16:00 as 17:00</v>
      </c>
      <c r="F587" s="714" t="str">
        <f t="shared" si="66"/>
        <v>Quarta</v>
      </c>
      <c r="G587" s="715">
        <f t="shared" si="67"/>
        <v>1</v>
      </c>
      <c r="H587" s="714" t="str">
        <f t="shared" si="68"/>
        <v>Jan/26</v>
      </c>
      <c r="I587" s="716">
        <f t="shared" si="69"/>
        <v>7</v>
      </c>
      <c r="J587" s="716">
        <f>IF(Tabela13[[#This Row],[Data da Ordem]]&lt;&gt;"",1,"")</f>
        <v>1</v>
      </c>
    </row>
    <row r="588" spans="1:10">
      <c r="A588" s="721" t="s">
        <v>1302</v>
      </c>
      <c r="B588" s="722">
        <v>20</v>
      </c>
      <c r="C588" s="711" t="str">
        <f t="shared" si="63"/>
        <v>07/01/2026</v>
      </c>
      <c r="D588" s="712" t="str">
        <f t="shared" si="64"/>
        <v>16:23</v>
      </c>
      <c r="E588" s="713" t="str">
        <f t="shared" si="65"/>
        <v>16:00 as 17:00</v>
      </c>
      <c r="F588" s="714" t="str">
        <f t="shared" si="66"/>
        <v>Quarta</v>
      </c>
      <c r="G588" s="715">
        <f t="shared" si="67"/>
        <v>1</v>
      </c>
      <c r="H588" s="714" t="str">
        <f t="shared" si="68"/>
        <v>Jan/26</v>
      </c>
      <c r="I588" s="716">
        <f t="shared" si="69"/>
        <v>7</v>
      </c>
      <c r="J588" s="716">
        <f>IF(Tabela13[[#This Row],[Data da Ordem]]&lt;&gt;"",1,"")</f>
        <v>1</v>
      </c>
    </row>
    <row r="589" spans="1:10">
      <c r="A589" s="721" t="s">
        <v>1303</v>
      </c>
      <c r="B589" s="722">
        <v>20.7</v>
      </c>
      <c r="C589" s="711" t="str">
        <f t="shared" si="63"/>
        <v>07/01/2026</v>
      </c>
      <c r="D589" s="712" t="str">
        <f t="shared" si="64"/>
        <v>16:22</v>
      </c>
      <c r="E589" s="713" t="str">
        <f t="shared" si="65"/>
        <v>16:00 as 17:00</v>
      </c>
      <c r="F589" s="714" t="str">
        <f t="shared" si="66"/>
        <v>Quarta</v>
      </c>
      <c r="G589" s="715">
        <f t="shared" si="67"/>
        <v>1</v>
      </c>
      <c r="H589" s="714" t="str">
        <f t="shared" si="68"/>
        <v>Jan/26</v>
      </c>
      <c r="I589" s="716">
        <f t="shared" si="69"/>
        <v>7</v>
      </c>
      <c r="J589" s="716">
        <f>IF(Tabela13[[#This Row],[Data da Ordem]]&lt;&gt;"",1,"")</f>
        <v>1</v>
      </c>
    </row>
    <row r="590" spans="1:10">
      <c r="A590" s="721" t="s">
        <v>1304</v>
      </c>
      <c r="B590" s="722">
        <v>40</v>
      </c>
      <c r="C590" s="711" t="str">
        <f t="shared" si="63"/>
        <v>07/01/2026</v>
      </c>
      <c r="D590" s="712" t="str">
        <f t="shared" si="64"/>
        <v>16:17</v>
      </c>
      <c r="E590" s="713" t="str">
        <f t="shared" si="65"/>
        <v>16:00 as 17:00</v>
      </c>
      <c r="F590" s="714" t="str">
        <f t="shared" si="66"/>
        <v>Quarta</v>
      </c>
      <c r="G590" s="715">
        <f t="shared" si="67"/>
        <v>1</v>
      </c>
      <c r="H590" s="714" t="str">
        <f t="shared" si="68"/>
        <v>Jan/26</v>
      </c>
      <c r="I590" s="716">
        <f t="shared" si="69"/>
        <v>7</v>
      </c>
      <c r="J590" s="716">
        <f>IF(Tabela13[[#This Row],[Data da Ordem]]&lt;&gt;"",1,"")</f>
        <v>1</v>
      </c>
    </row>
    <row r="591" spans="1:10">
      <c r="A591" s="721" t="s">
        <v>1305</v>
      </c>
      <c r="B591" s="722">
        <v>6</v>
      </c>
      <c r="C591" s="711" t="str">
        <f t="shared" si="63"/>
        <v>07/01/2026</v>
      </c>
      <c r="D591" s="712" t="str">
        <f t="shared" si="64"/>
        <v>16:01</v>
      </c>
      <c r="E591" s="713" t="str">
        <f t="shared" si="65"/>
        <v>16:00 as 17:00</v>
      </c>
      <c r="F591" s="714" t="str">
        <f t="shared" si="66"/>
        <v>Quarta</v>
      </c>
      <c r="G591" s="715">
        <f t="shared" si="67"/>
        <v>1</v>
      </c>
      <c r="H591" s="714" t="str">
        <f t="shared" si="68"/>
        <v>Jan/26</v>
      </c>
      <c r="I591" s="716">
        <f t="shared" si="69"/>
        <v>7</v>
      </c>
      <c r="J591" s="716">
        <f>IF(Tabela13[[#This Row],[Data da Ordem]]&lt;&gt;"",1,"")</f>
        <v>1</v>
      </c>
    </row>
    <row r="592" spans="1:10">
      <c r="A592" s="721" t="s">
        <v>1306</v>
      </c>
      <c r="B592" s="722">
        <v>50</v>
      </c>
      <c r="C592" s="711" t="str">
        <f t="shared" si="63"/>
        <v>07/01/2026</v>
      </c>
      <c r="D592" s="712" t="str">
        <f t="shared" si="64"/>
        <v>15:49</v>
      </c>
      <c r="E592" s="713" t="str">
        <f t="shared" si="65"/>
        <v>15:00 as 16:00</v>
      </c>
      <c r="F592" s="714" t="str">
        <f t="shared" si="66"/>
        <v>Quarta</v>
      </c>
      <c r="G592" s="715">
        <f t="shared" si="67"/>
        <v>1</v>
      </c>
      <c r="H592" s="714" t="str">
        <f t="shared" si="68"/>
        <v>Jan/26</v>
      </c>
      <c r="I592" s="716">
        <f t="shared" si="69"/>
        <v>7</v>
      </c>
      <c r="J592" s="716">
        <f>IF(Tabela13[[#This Row],[Data da Ordem]]&lt;&gt;"",1,"")</f>
        <v>1</v>
      </c>
    </row>
    <row r="593" spans="1:10">
      <c r="A593" s="721" t="s">
        <v>1307</v>
      </c>
      <c r="B593" s="722">
        <v>14</v>
      </c>
      <c r="C593" s="711" t="str">
        <f t="shared" si="63"/>
        <v>07/01/2026</v>
      </c>
      <c r="D593" s="712" t="str">
        <f t="shared" si="64"/>
        <v>15:45</v>
      </c>
      <c r="E593" s="713" t="str">
        <f t="shared" si="65"/>
        <v>15:00 as 16:00</v>
      </c>
      <c r="F593" s="714" t="str">
        <f t="shared" si="66"/>
        <v>Quarta</v>
      </c>
      <c r="G593" s="715">
        <f t="shared" si="67"/>
        <v>1</v>
      </c>
      <c r="H593" s="714" t="str">
        <f t="shared" si="68"/>
        <v>Jan/26</v>
      </c>
      <c r="I593" s="716">
        <f t="shared" si="69"/>
        <v>7</v>
      </c>
      <c r="J593" s="716">
        <f>IF(Tabela13[[#This Row],[Data da Ordem]]&lt;&gt;"",1,"")</f>
        <v>1</v>
      </c>
    </row>
    <row r="594" spans="1:10">
      <c r="A594" s="721" t="s">
        <v>1308</v>
      </c>
      <c r="B594" s="722">
        <v>41.4</v>
      </c>
      <c r="C594" s="711" t="str">
        <f t="shared" si="63"/>
        <v>07/01/2026</v>
      </c>
      <c r="D594" s="712" t="str">
        <f t="shared" si="64"/>
        <v>15:42</v>
      </c>
      <c r="E594" s="713" t="str">
        <f t="shared" si="65"/>
        <v>15:00 as 16:00</v>
      </c>
      <c r="F594" s="714" t="str">
        <f t="shared" si="66"/>
        <v>Quarta</v>
      </c>
      <c r="G594" s="715">
        <f t="shared" si="67"/>
        <v>1</v>
      </c>
      <c r="H594" s="714" t="str">
        <f t="shared" si="68"/>
        <v>Jan/26</v>
      </c>
      <c r="I594" s="716">
        <f t="shared" si="69"/>
        <v>7</v>
      </c>
      <c r="J594" s="716">
        <f>IF(Tabela13[[#This Row],[Data da Ordem]]&lt;&gt;"",1,"")</f>
        <v>1</v>
      </c>
    </row>
    <row r="595" spans="1:10">
      <c r="A595" s="721" t="s">
        <v>1309</v>
      </c>
      <c r="B595" s="722">
        <v>16</v>
      </c>
      <c r="C595" s="711" t="str">
        <f t="shared" si="63"/>
        <v>07/01/2026</v>
      </c>
      <c r="D595" s="712" t="str">
        <f t="shared" si="64"/>
        <v>15:40</v>
      </c>
      <c r="E595" s="713" t="str">
        <f t="shared" si="65"/>
        <v>15:00 as 16:00</v>
      </c>
      <c r="F595" s="714" t="str">
        <f t="shared" si="66"/>
        <v>Quarta</v>
      </c>
      <c r="G595" s="715">
        <f t="shared" si="67"/>
        <v>1</v>
      </c>
      <c r="H595" s="714" t="str">
        <f t="shared" si="68"/>
        <v>Jan/26</v>
      </c>
      <c r="I595" s="716">
        <f t="shared" si="69"/>
        <v>7</v>
      </c>
      <c r="J595" s="716">
        <f>IF(Tabela13[[#This Row],[Data da Ordem]]&lt;&gt;"",1,"")</f>
        <v>1</v>
      </c>
    </row>
    <row r="596" spans="1:10">
      <c r="A596" s="721" t="s">
        <v>1310</v>
      </c>
      <c r="B596" s="722">
        <v>40</v>
      </c>
      <c r="C596" s="711" t="str">
        <f t="shared" si="63"/>
        <v>07/01/2026</v>
      </c>
      <c r="D596" s="712" t="str">
        <f t="shared" si="64"/>
        <v>14:51</v>
      </c>
      <c r="E596" s="713" t="str">
        <f t="shared" si="65"/>
        <v>14:00 as 15:00</v>
      </c>
      <c r="F596" s="714" t="str">
        <f t="shared" si="66"/>
        <v>Quarta</v>
      </c>
      <c r="G596" s="715">
        <f t="shared" si="67"/>
        <v>1</v>
      </c>
      <c r="H596" s="714" t="str">
        <f t="shared" si="68"/>
        <v>Jan/26</v>
      </c>
      <c r="I596" s="716">
        <f t="shared" si="69"/>
        <v>7</v>
      </c>
      <c r="J596" s="716">
        <f>IF(Tabela13[[#This Row],[Data da Ordem]]&lt;&gt;"",1,"")</f>
        <v>1</v>
      </c>
    </row>
    <row r="597" spans="1:10">
      <c r="A597" s="721" t="s">
        <v>1311</v>
      </c>
      <c r="B597" s="722">
        <v>6</v>
      </c>
      <c r="C597" s="711" t="str">
        <f t="shared" si="63"/>
        <v>07/01/2026</v>
      </c>
      <c r="D597" s="712" t="str">
        <f t="shared" si="64"/>
        <v>14:30</v>
      </c>
      <c r="E597" s="713" t="str">
        <f t="shared" si="65"/>
        <v>14:00 as 15:00</v>
      </c>
      <c r="F597" s="714" t="str">
        <f t="shared" si="66"/>
        <v>Quarta</v>
      </c>
      <c r="G597" s="715">
        <f t="shared" si="67"/>
        <v>1</v>
      </c>
      <c r="H597" s="714" t="str">
        <f t="shared" si="68"/>
        <v>Jan/26</v>
      </c>
      <c r="I597" s="716">
        <f t="shared" si="69"/>
        <v>7</v>
      </c>
      <c r="J597" s="716">
        <f>IF(Tabela13[[#This Row],[Data da Ordem]]&lt;&gt;"",1,"")</f>
        <v>1</v>
      </c>
    </row>
    <row r="598" spans="1:10">
      <c r="A598" s="721" t="s">
        <v>1312</v>
      </c>
      <c r="B598" s="722">
        <v>38</v>
      </c>
      <c r="C598" s="711" t="str">
        <f t="shared" si="63"/>
        <v>07/01/2026</v>
      </c>
      <c r="D598" s="712" t="str">
        <f t="shared" si="64"/>
        <v>14:27</v>
      </c>
      <c r="E598" s="713" t="str">
        <f t="shared" si="65"/>
        <v>14:00 as 15:00</v>
      </c>
      <c r="F598" s="714" t="str">
        <f t="shared" si="66"/>
        <v>Quarta</v>
      </c>
      <c r="G598" s="715">
        <f t="shared" si="67"/>
        <v>1</v>
      </c>
      <c r="H598" s="714" t="str">
        <f t="shared" si="68"/>
        <v>Jan/26</v>
      </c>
      <c r="I598" s="716">
        <f t="shared" si="69"/>
        <v>7</v>
      </c>
      <c r="J598" s="716">
        <f>IF(Tabela13[[#This Row],[Data da Ordem]]&lt;&gt;"",1,"")</f>
        <v>1</v>
      </c>
    </row>
    <row r="599" spans="1:10">
      <c r="A599" s="721" t="s">
        <v>1313</v>
      </c>
      <c r="B599" s="722">
        <v>26</v>
      </c>
      <c r="C599" s="711" t="str">
        <f t="shared" si="63"/>
        <v>07/01/2026</v>
      </c>
      <c r="D599" s="712" t="str">
        <f t="shared" si="64"/>
        <v>14:26</v>
      </c>
      <c r="E599" s="713" t="str">
        <f t="shared" si="65"/>
        <v>14:00 as 15:00</v>
      </c>
      <c r="F599" s="714" t="str">
        <f t="shared" si="66"/>
        <v>Quarta</v>
      </c>
      <c r="G599" s="715">
        <f t="shared" si="67"/>
        <v>1</v>
      </c>
      <c r="H599" s="714" t="str">
        <f t="shared" si="68"/>
        <v>Jan/26</v>
      </c>
      <c r="I599" s="716">
        <f t="shared" si="69"/>
        <v>7</v>
      </c>
      <c r="J599" s="716">
        <f>IF(Tabela13[[#This Row],[Data da Ordem]]&lt;&gt;"",1,"")</f>
        <v>1</v>
      </c>
    </row>
    <row r="600" spans="1:10">
      <c r="A600" s="721" t="s">
        <v>1314</v>
      </c>
      <c r="B600" s="722">
        <v>32</v>
      </c>
      <c r="C600" s="711" t="str">
        <f t="shared" si="63"/>
        <v>07/01/2026</v>
      </c>
      <c r="D600" s="712" t="str">
        <f t="shared" si="64"/>
        <v>14:12</v>
      </c>
      <c r="E600" s="713" t="str">
        <f t="shared" si="65"/>
        <v>14:00 as 15:00</v>
      </c>
      <c r="F600" s="714" t="str">
        <f t="shared" si="66"/>
        <v>Quarta</v>
      </c>
      <c r="G600" s="715">
        <f t="shared" si="67"/>
        <v>1</v>
      </c>
      <c r="H600" s="714" t="str">
        <f t="shared" si="68"/>
        <v>Jan/26</v>
      </c>
      <c r="I600" s="716">
        <f t="shared" si="69"/>
        <v>7</v>
      </c>
      <c r="J600" s="716">
        <f>IF(Tabela13[[#This Row],[Data da Ordem]]&lt;&gt;"",1,"")</f>
        <v>1</v>
      </c>
    </row>
    <row r="601" spans="1:10">
      <c r="A601" s="721" t="s">
        <v>1315</v>
      </c>
      <c r="B601" s="722">
        <v>29</v>
      </c>
      <c r="C601" s="711" t="str">
        <f t="shared" si="63"/>
        <v>07/01/2026</v>
      </c>
      <c r="D601" s="712" t="str">
        <f t="shared" si="64"/>
        <v>13:28</v>
      </c>
      <c r="E601" s="713" t="str">
        <f t="shared" si="65"/>
        <v>13:00 as 14:00</v>
      </c>
      <c r="F601" s="714" t="str">
        <f t="shared" si="66"/>
        <v>Quarta</v>
      </c>
      <c r="G601" s="715">
        <f t="shared" si="67"/>
        <v>1</v>
      </c>
      <c r="H601" s="714" t="str">
        <f t="shared" si="68"/>
        <v>Jan/26</v>
      </c>
      <c r="I601" s="716">
        <f t="shared" si="69"/>
        <v>7</v>
      </c>
      <c r="J601" s="716">
        <f>IF(Tabela13[[#This Row],[Data da Ordem]]&lt;&gt;"",1,"")</f>
        <v>1</v>
      </c>
    </row>
    <row r="602" spans="1:10">
      <c r="A602" s="721" t="s">
        <v>1316</v>
      </c>
      <c r="B602" s="722">
        <v>13</v>
      </c>
      <c r="C602" s="711" t="str">
        <f t="shared" si="63"/>
        <v>07/01/2026</v>
      </c>
      <c r="D602" s="712" t="str">
        <f t="shared" si="64"/>
        <v>13:27</v>
      </c>
      <c r="E602" s="713" t="str">
        <f t="shared" si="65"/>
        <v>13:00 as 14:00</v>
      </c>
      <c r="F602" s="714" t="str">
        <f t="shared" si="66"/>
        <v>Quarta</v>
      </c>
      <c r="G602" s="715">
        <f t="shared" si="67"/>
        <v>1</v>
      </c>
      <c r="H602" s="714" t="str">
        <f t="shared" si="68"/>
        <v>Jan/26</v>
      </c>
      <c r="I602" s="716">
        <f t="shared" si="69"/>
        <v>7</v>
      </c>
      <c r="J602" s="716">
        <f>IF(Tabela13[[#This Row],[Data da Ordem]]&lt;&gt;"",1,"")</f>
        <v>1</v>
      </c>
    </row>
    <row r="603" spans="1:10">
      <c r="A603" s="721" t="s">
        <v>1317</v>
      </c>
      <c r="B603" s="722">
        <v>172.8</v>
      </c>
      <c r="C603" s="711" t="str">
        <f t="shared" si="63"/>
        <v>07/01/2026</v>
      </c>
      <c r="D603" s="712" t="str">
        <f t="shared" si="64"/>
        <v>13:15</v>
      </c>
      <c r="E603" s="713" t="str">
        <f t="shared" si="65"/>
        <v>13:00 as 14:00</v>
      </c>
      <c r="F603" s="714" t="str">
        <f t="shared" si="66"/>
        <v>Quarta</v>
      </c>
      <c r="G603" s="715">
        <f t="shared" si="67"/>
        <v>1</v>
      </c>
      <c r="H603" s="714" t="str">
        <f t="shared" si="68"/>
        <v>Jan/26</v>
      </c>
      <c r="I603" s="716">
        <f t="shared" si="69"/>
        <v>7</v>
      </c>
      <c r="J603" s="716">
        <f>IF(Tabela13[[#This Row],[Data da Ordem]]&lt;&gt;"",1,"")</f>
        <v>1</v>
      </c>
    </row>
    <row r="604" spans="1:10">
      <c r="A604" s="721" t="s">
        <v>1318</v>
      </c>
      <c r="B604" s="722">
        <v>16</v>
      </c>
      <c r="C604" s="711" t="str">
        <f t="shared" si="63"/>
        <v>07/01/2026</v>
      </c>
      <c r="D604" s="712" t="str">
        <f t="shared" si="64"/>
        <v>13:08</v>
      </c>
      <c r="E604" s="713" t="str">
        <f t="shared" si="65"/>
        <v>13:00 as 14:00</v>
      </c>
      <c r="F604" s="714" t="str">
        <f t="shared" si="66"/>
        <v>Quarta</v>
      </c>
      <c r="G604" s="715">
        <f t="shared" si="67"/>
        <v>1</v>
      </c>
      <c r="H604" s="714" t="str">
        <f t="shared" si="68"/>
        <v>Jan/26</v>
      </c>
      <c r="I604" s="716">
        <f t="shared" si="69"/>
        <v>7</v>
      </c>
      <c r="J604" s="716">
        <f>IF(Tabela13[[#This Row],[Data da Ordem]]&lt;&gt;"",1,"")</f>
        <v>1</v>
      </c>
    </row>
    <row r="605" spans="1:10">
      <c r="A605" s="721" t="s">
        <v>1319</v>
      </c>
      <c r="B605" s="722">
        <v>61.5</v>
      </c>
      <c r="C605" s="711" t="str">
        <f t="shared" si="63"/>
        <v>07/01/2026</v>
      </c>
      <c r="D605" s="712" t="str">
        <f t="shared" si="64"/>
        <v>12:55</v>
      </c>
      <c r="E605" s="713" t="str">
        <f t="shared" si="65"/>
        <v>12:00 as 13:00</v>
      </c>
      <c r="F605" s="714" t="str">
        <f t="shared" si="66"/>
        <v>Quarta</v>
      </c>
      <c r="G605" s="715">
        <f t="shared" si="67"/>
        <v>1</v>
      </c>
      <c r="H605" s="714" t="str">
        <f t="shared" si="68"/>
        <v>Jan/26</v>
      </c>
      <c r="I605" s="716">
        <f t="shared" si="69"/>
        <v>7</v>
      </c>
      <c r="J605" s="716">
        <f>IF(Tabela13[[#This Row],[Data da Ordem]]&lt;&gt;"",1,"")</f>
        <v>1</v>
      </c>
    </row>
    <row r="606" spans="1:10">
      <c r="A606" s="721" t="s">
        <v>1320</v>
      </c>
      <c r="B606" s="722">
        <v>35.5</v>
      </c>
      <c r="C606" s="711" t="str">
        <f t="shared" si="63"/>
        <v>07/01/2026</v>
      </c>
      <c r="D606" s="712" t="str">
        <f t="shared" si="64"/>
        <v>12:50</v>
      </c>
      <c r="E606" s="713" t="str">
        <f t="shared" si="65"/>
        <v>12:00 as 13:00</v>
      </c>
      <c r="F606" s="714" t="str">
        <f t="shared" si="66"/>
        <v>Quarta</v>
      </c>
      <c r="G606" s="715">
        <f t="shared" si="67"/>
        <v>1</v>
      </c>
      <c r="H606" s="714" t="str">
        <f t="shared" si="68"/>
        <v>Jan/26</v>
      </c>
      <c r="I606" s="716">
        <f t="shared" si="69"/>
        <v>7</v>
      </c>
      <c r="J606" s="716">
        <f>IF(Tabela13[[#This Row],[Data da Ordem]]&lt;&gt;"",1,"")</f>
        <v>1</v>
      </c>
    </row>
    <row r="607" spans="1:10">
      <c r="A607" s="721" t="s">
        <v>1321</v>
      </c>
      <c r="B607" s="722">
        <v>39.5</v>
      </c>
      <c r="C607" s="711" t="str">
        <f t="shared" si="63"/>
        <v>07/01/2026</v>
      </c>
      <c r="D607" s="712" t="str">
        <f t="shared" si="64"/>
        <v>12:40</v>
      </c>
      <c r="E607" s="713" t="str">
        <f t="shared" si="65"/>
        <v>12:00 as 13:00</v>
      </c>
      <c r="F607" s="714" t="str">
        <f t="shared" si="66"/>
        <v>Quarta</v>
      </c>
      <c r="G607" s="715">
        <f t="shared" si="67"/>
        <v>1</v>
      </c>
      <c r="H607" s="714" t="str">
        <f t="shared" si="68"/>
        <v>Jan/26</v>
      </c>
      <c r="I607" s="716">
        <f t="shared" si="69"/>
        <v>7</v>
      </c>
      <c r="J607" s="716">
        <f>IF(Tabela13[[#This Row],[Data da Ordem]]&lt;&gt;"",1,"")</f>
        <v>1</v>
      </c>
    </row>
    <row r="608" spans="1:10">
      <c r="A608" s="721" t="s">
        <v>1322</v>
      </c>
      <c r="B608" s="722">
        <v>19</v>
      </c>
      <c r="C608" s="711" t="str">
        <f t="shared" si="63"/>
        <v>07/01/2026</v>
      </c>
      <c r="D608" s="712" t="str">
        <f t="shared" si="64"/>
        <v>12:37</v>
      </c>
      <c r="E608" s="713" t="str">
        <f t="shared" si="65"/>
        <v>12:00 as 13:00</v>
      </c>
      <c r="F608" s="714" t="str">
        <f t="shared" si="66"/>
        <v>Quarta</v>
      </c>
      <c r="G608" s="715">
        <f t="shared" si="67"/>
        <v>1</v>
      </c>
      <c r="H608" s="714" t="str">
        <f t="shared" si="68"/>
        <v>Jan/26</v>
      </c>
      <c r="I608" s="716">
        <f t="shared" si="69"/>
        <v>7</v>
      </c>
      <c r="J608" s="716">
        <f>IF(Tabela13[[#This Row],[Data da Ordem]]&lt;&gt;"",1,"")</f>
        <v>1</v>
      </c>
    </row>
    <row r="609" spans="1:10">
      <c r="A609" s="721" t="s">
        <v>1323</v>
      </c>
      <c r="B609" s="722">
        <v>16</v>
      </c>
      <c r="C609" s="711" t="str">
        <f t="shared" si="63"/>
        <v>07/01/2026</v>
      </c>
      <c r="D609" s="712" t="str">
        <f t="shared" si="64"/>
        <v>12:32</v>
      </c>
      <c r="E609" s="713" t="str">
        <f t="shared" si="65"/>
        <v>12:00 as 13:00</v>
      </c>
      <c r="F609" s="714" t="str">
        <f t="shared" si="66"/>
        <v>Quarta</v>
      </c>
      <c r="G609" s="715">
        <f t="shared" si="67"/>
        <v>1</v>
      </c>
      <c r="H609" s="714" t="str">
        <f t="shared" si="68"/>
        <v>Jan/26</v>
      </c>
      <c r="I609" s="716">
        <f t="shared" si="69"/>
        <v>7</v>
      </c>
      <c r="J609" s="716">
        <f>IF(Tabela13[[#This Row],[Data da Ordem]]&lt;&gt;"",1,"")</f>
        <v>1</v>
      </c>
    </row>
    <row r="610" spans="1:10">
      <c r="A610" s="721" t="s">
        <v>1324</v>
      </c>
      <c r="B610" s="722">
        <v>10</v>
      </c>
      <c r="C610" s="711" t="str">
        <f t="shared" si="63"/>
        <v>07/01/2026</v>
      </c>
      <c r="D610" s="712" t="str">
        <f t="shared" si="64"/>
        <v>12:29</v>
      </c>
      <c r="E610" s="713" t="str">
        <f t="shared" si="65"/>
        <v>12:00 as 13:00</v>
      </c>
      <c r="F610" s="714" t="str">
        <f t="shared" si="66"/>
        <v>Quarta</v>
      </c>
      <c r="G610" s="715">
        <f t="shared" si="67"/>
        <v>1</v>
      </c>
      <c r="H610" s="714" t="str">
        <f t="shared" si="68"/>
        <v>Jan/26</v>
      </c>
      <c r="I610" s="716">
        <f t="shared" si="69"/>
        <v>7</v>
      </c>
      <c r="J610" s="716">
        <f>IF(Tabela13[[#This Row],[Data da Ordem]]&lt;&gt;"",1,"")</f>
        <v>1</v>
      </c>
    </row>
    <row r="611" spans="1:10">
      <c r="A611" s="721" t="s">
        <v>1325</v>
      </c>
      <c r="B611" s="722">
        <v>61.5</v>
      </c>
      <c r="C611" s="711" t="str">
        <f t="shared" si="63"/>
        <v>07/01/2026</v>
      </c>
      <c r="D611" s="712" t="str">
        <f t="shared" si="64"/>
        <v>12:26</v>
      </c>
      <c r="E611" s="713" t="str">
        <f t="shared" si="65"/>
        <v>12:00 as 13:00</v>
      </c>
      <c r="F611" s="714" t="str">
        <f t="shared" si="66"/>
        <v>Quarta</v>
      </c>
      <c r="G611" s="715">
        <f t="shared" si="67"/>
        <v>1</v>
      </c>
      <c r="H611" s="714" t="str">
        <f t="shared" si="68"/>
        <v>Jan/26</v>
      </c>
      <c r="I611" s="716">
        <f t="shared" si="69"/>
        <v>7</v>
      </c>
      <c r="J611" s="716">
        <f>IF(Tabela13[[#This Row],[Data da Ordem]]&lt;&gt;"",1,"")</f>
        <v>1</v>
      </c>
    </row>
    <row r="612" spans="1:10">
      <c r="A612" s="721" t="s">
        <v>1326</v>
      </c>
      <c r="B612" s="722">
        <v>9</v>
      </c>
      <c r="C612" s="711" t="str">
        <f t="shared" si="63"/>
        <v>07/01/2026</v>
      </c>
      <c r="D612" s="712" t="str">
        <f t="shared" si="64"/>
        <v>12:01</v>
      </c>
      <c r="E612" s="713" t="str">
        <f t="shared" si="65"/>
        <v>12:00 as 13:00</v>
      </c>
      <c r="F612" s="714" t="str">
        <f t="shared" si="66"/>
        <v>Quarta</v>
      </c>
      <c r="G612" s="715">
        <f t="shared" si="67"/>
        <v>1</v>
      </c>
      <c r="H612" s="714" t="str">
        <f t="shared" si="68"/>
        <v>Jan/26</v>
      </c>
      <c r="I612" s="716">
        <f t="shared" si="69"/>
        <v>7</v>
      </c>
      <c r="J612" s="716">
        <f>IF(Tabela13[[#This Row],[Data da Ordem]]&lt;&gt;"",1,"")</f>
        <v>1</v>
      </c>
    </row>
    <row r="613" spans="1:10">
      <c r="A613" s="721" t="s">
        <v>1327</v>
      </c>
      <c r="B613" s="722">
        <v>22</v>
      </c>
      <c r="C613" s="711" t="str">
        <f t="shared" si="63"/>
        <v>07/01/2026</v>
      </c>
      <c r="D613" s="712" t="str">
        <f t="shared" si="64"/>
        <v>11:56</v>
      </c>
      <c r="E613" s="713" t="str">
        <f t="shared" si="65"/>
        <v>11:00 as 12:00</v>
      </c>
      <c r="F613" s="714" t="str">
        <f t="shared" si="66"/>
        <v>Quarta</v>
      </c>
      <c r="G613" s="715">
        <f t="shared" si="67"/>
        <v>1</v>
      </c>
      <c r="H613" s="714" t="str">
        <f t="shared" si="68"/>
        <v>Jan/26</v>
      </c>
      <c r="I613" s="716">
        <f t="shared" si="69"/>
        <v>7</v>
      </c>
      <c r="J613" s="716">
        <f>IF(Tabela13[[#This Row],[Data da Ordem]]&lt;&gt;"",1,"")</f>
        <v>1</v>
      </c>
    </row>
    <row r="614" spans="1:10">
      <c r="A614" s="721" t="s">
        <v>1328</v>
      </c>
      <c r="B614" s="722">
        <v>15.3</v>
      </c>
      <c r="C614" s="711" t="str">
        <f t="shared" si="63"/>
        <v>07/01/2026</v>
      </c>
      <c r="D614" s="712" t="str">
        <f t="shared" si="64"/>
        <v>11:47</v>
      </c>
      <c r="E614" s="713" t="str">
        <f t="shared" si="65"/>
        <v>11:00 as 12:00</v>
      </c>
      <c r="F614" s="714" t="str">
        <f t="shared" si="66"/>
        <v>Quarta</v>
      </c>
      <c r="G614" s="715">
        <f t="shared" si="67"/>
        <v>1</v>
      </c>
      <c r="H614" s="714" t="str">
        <f t="shared" si="68"/>
        <v>Jan/26</v>
      </c>
      <c r="I614" s="716">
        <f t="shared" si="69"/>
        <v>7</v>
      </c>
      <c r="J614" s="716">
        <f>IF(Tabela13[[#This Row],[Data da Ordem]]&lt;&gt;"",1,"")</f>
        <v>1</v>
      </c>
    </row>
    <row r="615" spans="1:10">
      <c r="A615" s="721" t="s">
        <v>1329</v>
      </c>
      <c r="B615" s="722">
        <v>16.5</v>
      </c>
      <c r="C615" s="711" t="str">
        <f t="shared" si="63"/>
        <v>07/01/2026</v>
      </c>
      <c r="D615" s="712" t="str">
        <f t="shared" si="64"/>
        <v>11:44</v>
      </c>
      <c r="E615" s="713" t="str">
        <f t="shared" si="65"/>
        <v>11:00 as 12:00</v>
      </c>
      <c r="F615" s="714" t="str">
        <f t="shared" si="66"/>
        <v>Quarta</v>
      </c>
      <c r="G615" s="715">
        <f t="shared" si="67"/>
        <v>1</v>
      </c>
      <c r="H615" s="714" t="str">
        <f t="shared" si="68"/>
        <v>Jan/26</v>
      </c>
      <c r="I615" s="716">
        <f t="shared" si="69"/>
        <v>7</v>
      </c>
      <c r="J615" s="716">
        <f>IF(Tabela13[[#This Row],[Data da Ordem]]&lt;&gt;"",1,"")</f>
        <v>1</v>
      </c>
    </row>
    <row r="616" spans="1:10">
      <c r="A616" s="721" t="s">
        <v>1330</v>
      </c>
      <c r="B616" s="722">
        <v>30</v>
      </c>
      <c r="C616" s="711" t="str">
        <f t="shared" si="63"/>
        <v>07/01/2026</v>
      </c>
      <c r="D616" s="712" t="str">
        <f t="shared" si="64"/>
        <v>11:22</v>
      </c>
      <c r="E616" s="713" t="str">
        <f t="shared" si="65"/>
        <v>11:00 as 12:00</v>
      </c>
      <c r="F616" s="714" t="str">
        <f t="shared" si="66"/>
        <v>Quarta</v>
      </c>
      <c r="G616" s="715">
        <f t="shared" si="67"/>
        <v>1</v>
      </c>
      <c r="H616" s="714" t="str">
        <f t="shared" si="68"/>
        <v>Jan/26</v>
      </c>
      <c r="I616" s="716">
        <f t="shared" si="69"/>
        <v>7</v>
      </c>
      <c r="J616" s="716">
        <f>IF(Tabela13[[#This Row],[Data da Ordem]]&lt;&gt;"",1,"")</f>
        <v>1</v>
      </c>
    </row>
    <row r="617" spans="1:10">
      <c r="A617" s="721" t="s">
        <v>1331</v>
      </c>
      <c r="B617" s="722">
        <v>23</v>
      </c>
      <c r="C617" s="711" t="str">
        <f t="shared" si="63"/>
        <v>07/01/2026</v>
      </c>
      <c r="D617" s="712" t="str">
        <f t="shared" si="64"/>
        <v>10:36</v>
      </c>
      <c r="E617" s="713" t="str">
        <f t="shared" si="65"/>
        <v>10:00 as 11:00</v>
      </c>
      <c r="F617" s="714" t="str">
        <f t="shared" si="66"/>
        <v>Quarta</v>
      </c>
      <c r="G617" s="715">
        <f t="shared" si="67"/>
        <v>1</v>
      </c>
      <c r="H617" s="714" t="str">
        <f t="shared" si="68"/>
        <v>Jan/26</v>
      </c>
      <c r="I617" s="716">
        <f t="shared" si="69"/>
        <v>7</v>
      </c>
      <c r="J617" s="716">
        <f>IF(Tabela13[[#This Row],[Data da Ordem]]&lt;&gt;"",1,"")</f>
        <v>1</v>
      </c>
    </row>
    <row r="618" spans="1:10">
      <c r="A618" s="721" t="s">
        <v>1332</v>
      </c>
      <c r="B618" s="722">
        <v>36.5</v>
      </c>
      <c r="C618" s="711" t="str">
        <f t="shared" si="63"/>
        <v>07/01/2026</v>
      </c>
      <c r="D618" s="712" t="str">
        <f t="shared" si="64"/>
        <v>10:07</v>
      </c>
      <c r="E618" s="713" t="str">
        <f t="shared" si="65"/>
        <v>10:00 as 11:00</v>
      </c>
      <c r="F618" s="714" t="str">
        <f t="shared" si="66"/>
        <v>Quarta</v>
      </c>
      <c r="G618" s="715">
        <f t="shared" si="67"/>
        <v>1</v>
      </c>
      <c r="H618" s="714" t="str">
        <f t="shared" si="68"/>
        <v>Jan/26</v>
      </c>
      <c r="I618" s="716">
        <f t="shared" si="69"/>
        <v>7</v>
      </c>
      <c r="J618" s="716">
        <f>IF(Tabela13[[#This Row],[Data da Ordem]]&lt;&gt;"",1,"")</f>
        <v>1</v>
      </c>
    </row>
    <row r="619" spans="1:10">
      <c r="A619" s="721" t="s">
        <v>1333</v>
      </c>
      <c r="B619" s="722">
        <v>7</v>
      </c>
      <c r="C619" s="711" t="str">
        <f t="shared" si="63"/>
        <v>07/01/2026</v>
      </c>
      <c r="D619" s="712" t="str">
        <f t="shared" si="64"/>
        <v>10:04</v>
      </c>
      <c r="E619" s="713" t="str">
        <f t="shared" si="65"/>
        <v>10:00 as 11:00</v>
      </c>
      <c r="F619" s="714" t="str">
        <f t="shared" si="66"/>
        <v>Quarta</v>
      </c>
      <c r="G619" s="715">
        <f t="shared" si="67"/>
        <v>1</v>
      </c>
      <c r="H619" s="714" t="str">
        <f t="shared" si="68"/>
        <v>Jan/26</v>
      </c>
      <c r="I619" s="716">
        <f t="shared" si="69"/>
        <v>7</v>
      </c>
      <c r="J619" s="716">
        <f>IF(Tabela13[[#This Row],[Data da Ordem]]&lt;&gt;"",1,"")</f>
        <v>1</v>
      </c>
    </row>
    <row r="620" spans="1:10">
      <c r="A620" s="721" t="s">
        <v>1334</v>
      </c>
      <c r="B620" s="722">
        <v>14</v>
      </c>
      <c r="C620" s="711" t="str">
        <f t="shared" si="63"/>
        <v>07/01/2026</v>
      </c>
      <c r="D620" s="712" t="str">
        <f t="shared" si="64"/>
        <v>10:03</v>
      </c>
      <c r="E620" s="713" t="str">
        <f t="shared" si="65"/>
        <v>10:00 as 11:00</v>
      </c>
      <c r="F620" s="714" t="str">
        <f t="shared" si="66"/>
        <v>Quarta</v>
      </c>
      <c r="G620" s="715">
        <f t="shared" si="67"/>
        <v>1</v>
      </c>
      <c r="H620" s="714" t="str">
        <f t="shared" si="68"/>
        <v>Jan/26</v>
      </c>
      <c r="I620" s="716">
        <f t="shared" si="69"/>
        <v>7</v>
      </c>
      <c r="J620" s="716">
        <f>IF(Tabela13[[#This Row],[Data da Ordem]]&lt;&gt;"",1,"")</f>
        <v>1</v>
      </c>
    </row>
    <row r="621" spans="1:10">
      <c r="A621" s="721" t="s">
        <v>1335</v>
      </c>
      <c r="B621" s="722">
        <v>31.5</v>
      </c>
      <c r="C621" s="711" t="str">
        <f t="shared" si="63"/>
        <v>07/01/2026</v>
      </c>
      <c r="D621" s="712" t="str">
        <f t="shared" si="64"/>
        <v>09:56</v>
      </c>
      <c r="E621" s="713" t="str">
        <f t="shared" si="65"/>
        <v>09:00 as 10:00</v>
      </c>
      <c r="F621" s="714" t="str">
        <f t="shared" si="66"/>
        <v>Quarta</v>
      </c>
      <c r="G621" s="715">
        <f t="shared" si="67"/>
        <v>1</v>
      </c>
      <c r="H621" s="714" t="str">
        <f t="shared" si="68"/>
        <v>Jan/26</v>
      </c>
      <c r="I621" s="716">
        <f t="shared" si="69"/>
        <v>7</v>
      </c>
      <c r="J621" s="716">
        <f>IF(Tabela13[[#This Row],[Data da Ordem]]&lt;&gt;"",1,"")</f>
        <v>1</v>
      </c>
    </row>
    <row r="622" spans="1:10">
      <c r="A622" s="721" t="s">
        <v>1336</v>
      </c>
      <c r="B622" s="722">
        <v>27</v>
      </c>
      <c r="C622" s="711" t="str">
        <f t="shared" si="63"/>
        <v>07/01/2026</v>
      </c>
      <c r="D622" s="712" t="str">
        <f t="shared" si="64"/>
        <v>09:42</v>
      </c>
      <c r="E622" s="713" t="str">
        <f t="shared" si="65"/>
        <v>09:00 as 10:00</v>
      </c>
      <c r="F622" s="714" t="str">
        <f t="shared" si="66"/>
        <v>Quarta</v>
      </c>
      <c r="G622" s="715">
        <f t="shared" si="67"/>
        <v>1</v>
      </c>
      <c r="H622" s="714" t="str">
        <f t="shared" si="68"/>
        <v>Jan/26</v>
      </c>
      <c r="I622" s="716">
        <f t="shared" si="69"/>
        <v>7</v>
      </c>
      <c r="J622" s="716">
        <f>IF(Tabela13[[#This Row],[Data da Ordem]]&lt;&gt;"",1,"")</f>
        <v>1</v>
      </c>
    </row>
    <row r="623" spans="1:10">
      <c r="A623" s="721" t="s">
        <v>1337</v>
      </c>
      <c r="B623" s="722">
        <v>32</v>
      </c>
      <c r="C623" s="711" t="str">
        <f t="shared" si="63"/>
        <v>07/01/2026</v>
      </c>
      <c r="D623" s="712" t="str">
        <f t="shared" si="64"/>
        <v>09:41</v>
      </c>
      <c r="E623" s="713" t="str">
        <f t="shared" si="65"/>
        <v>09:00 as 10:00</v>
      </c>
      <c r="F623" s="714" t="str">
        <f t="shared" si="66"/>
        <v>Quarta</v>
      </c>
      <c r="G623" s="715">
        <f t="shared" si="67"/>
        <v>1</v>
      </c>
      <c r="H623" s="714" t="str">
        <f t="shared" si="68"/>
        <v>Jan/26</v>
      </c>
      <c r="I623" s="716">
        <f t="shared" si="69"/>
        <v>7</v>
      </c>
      <c r="J623" s="716">
        <f>IF(Tabela13[[#This Row],[Data da Ordem]]&lt;&gt;"",1,"")</f>
        <v>1</v>
      </c>
    </row>
    <row r="624" spans="1:10">
      <c r="A624" s="721" t="s">
        <v>1338</v>
      </c>
      <c r="B624" s="722">
        <v>28.5</v>
      </c>
      <c r="C624" s="711" t="str">
        <f t="shared" si="63"/>
        <v>07/01/2026</v>
      </c>
      <c r="D624" s="712" t="str">
        <f t="shared" si="64"/>
        <v>09:38</v>
      </c>
      <c r="E624" s="713" t="str">
        <f t="shared" si="65"/>
        <v>09:00 as 10:00</v>
      </c>
      <c r="F624" s="714" t="str">
        <f t="shared" si="66"/>
        <v>Quarta</v>
      </c>
      <c r="G624" s="715">
        <f t="shared" si="67"/>
        <v>1</v>
      </c>
      <c r="H624" s="714" t="str">
        <f t="shared" si="68"/>
        <v>Jan/26</v>
      </c>
      <c r="I624" s="716">
        <f t="shared" si="69"/>
        <v>7</v>
      </c>
      <c r="J624" s="716">
        <f>IF(Tabela13[[#This Row],[Data da Ordem]]&lt;&gt;"",1,"")</f>
        <v>1</v>
      </c>
    </row>
    <row r="625" spans="1:10">
      <c r="A625" s="721" t="s">
        <v>1339</v>
      </c>
      <c r="B625" s="722">
        <v>44</v>
      </c>
      <c r="C625" s="711" t="str">
        <f t="shared" si="63"/>
        <v>07/01/2026</v>
      </c>
      <c r="D625" s="712" t="str">
        <f t="shared" si="64"/>
        <v>09:33</v>
      </c>
      <c r="E625" s="713" t="str">
        <f t="shared" si="65"/>
        <v>09:00 as 10:00</v>
      </c>
      <c r="F625" s="714" t="str">
        <f t="shared" si="66"/>
        <v>Quarta</v>
      </c>
      <c r="G625" s="715">
        <f t="shared" si="67"/>
        <v>1</v>
      </c>
      <c r="H625" s="714" t="str">
        <f t="shared" si="68"/>
        <v>Jan/26</v>
      </c>
      <c r="I625" s="716">
        <f t="shared" si="69"/>
        <v>7</v>
      </c>
      <c r="J625" s="716">
        <f>IF(Tabela13[[#This Row],[Data da Ordem]]&lt;&gt;"",1,"")</f>
        <v>1</v>
      </c>
    </row>
    <row r="626" spans="1:10">
      <c r="A626" s="721" t="s">
        <v>1340</v>
      </c>
      <c r="B626" s="722">
        <v>34</v>
      </c>
      <c r="C626" s="711" t="str">
        <f t="shared" si="63"/>
        <v>07/01/2026</v>
      </c>
      <c r="D626" s="712" t="str">
        <f t="shared" si="64"/>
        <v>09:30</v>
      </c>
      <c r="E626" s="713" t="str">
        <f t="shared" si="65"/>
        <v>09:00 as 10:00</v>
      </c>
      <c r="F626" s="714" t="str">
        <f t="shared" si="66"/>
        <v>Quarta</v>
      </c>
      <c r="G626" s="715">
        <f t="shared" si="67"/>
        <v>1</v>
      </c>
      <c r="H626" s="714" t="str">
        <f t="shared" si="68"/>
        <v>Jan/26</v>
      </c>
      <c r="I626" s="716">
        <f t="shared" si="69"/>
        <v>7</v>
      </c>
      <c r="J626" s="716">
        <f>IF(Tabela13[[#This Row],[Data da Ordem]]&lt;&gt;"",1,"")</f>
        <v>1</v>
      </c>
    </row>
    <row r="627" spans="1:10">
      <c r="A627" s="721" t="s">
        <v>1341</v>
      </c>
      <c r="B627" s="722">
        <v>40.5</v>
      </c>
      <c r="C627" s="711" t="str">
        <f t="shared" si="63"/>
        <v>08/01/2026</v>
      </c>
      <c r="D627" s="712" t="str">
        <f t="shared" si="64"/>
        <v>18:49</v>
      </c>
      <c r="E627" s="713" t="str">
        <f t="shared" si="65"/>
        <v>18:00 as 19:00</v>
      </c>
      <c r="F627" s="714" t="str">
        <f t="shared" si="66"/>
        <v>Quinta</v>
      </c>
      <c r="G627" s="715">
        <f t="shared" si="67"/>
        <v>2</v>
      </c>
      <c r="H627" s="714" t="str">
        <f t="shared" si="68"/>
        <v>Jan/26</v>
      </c>
      <c r="I627" s="716">
        <f t="shared" si="69"/>
        <v>8</v>
      </c>
      <c r="J627" s="716">
        <f>IF(Tabela13[[#This Row],[Data da Ordem]]&lt;&gt;"",1,"")</f>
        <v>1</v>
      </c>
    </row>
    <row r="628" spans="1:10">
      <c r="A628" s="721" t="s">
        <v>1342</v>
      </c>
      <c r="B628" s="722">
        <v>30</v>
      </c>
      <c r="C628" s="711" t="str">
        <f t="shared" si="63"/>
        <v>08/01/2026</v>
      </c>
      <c r="D628" s="712" t="str">
        <f t="shared" si="64"/>
        <v>18:42</v>
      </c>
      <c r="E628" s="713" t="str">
        <f t="shared" si="65"/>
        <v>18:00 as 19:00</v>
      </c>
      <c r="F628" s="714" t="str">
        <f t="shared" si="66"/>
        <v>Quinta</v>
      </c>
      <c r="G628" s="715">
        <f t="shared" si="67"/>
        <v>2</v>
      </c>
      <c r="H628" s="714" t="str">
        <f t="shared" si="68"/>
        <v>Jan/26</v>
      </c>
      <c r="I628" s="716">
        <f t="shared" si="69"/>
        <v>8</v>
      </c>
      <c r="J628" s="716">
        <f>IF(Tabela13[[#This Row],[Data da Ordem]]&lt;&gt;"",1,"")</f>
        <v>1</v>
      </c>
    </row>
    <row r="629" spans="1:10">
      <c r="A629" s="721" t="s">
        <v>1343</v>
      </c>
      <c r="B629" s="722">
        <v>13</v>
      </c>
      <c r="C629" s="711" t="str">
        <f t="shared" si="63"/>
        <v>08/01/2026</v>
      </c>
      <c r="D629" s="712" t="str">
        <f t="shared" si="64"/>
        <v>18:31</v>
      </c>
      <c r="E629" s="713" t="str">
        <f t="shared" si="65"/>
        <v>18:00 as 19:00</v>
      </c>
      <c r="F629" s="714" t="str">
        <f t="shared" si="66"/>
        <v>Quinta</v>
      </c>
      <c r="G629" s="715">
        <f t="shared" si="67"/>
        <v>2</v>
      </c>
      <c r="H629" s="714" t="str">
        <f t="shared" si="68"/>
        <v>Jan/26</v>
      </c>
      <c r="I629" s="716">
        <f t="shared" si="69"/>
        <v>8</v>
      </c>
      <c r="J629" s="716">
        <f>IF(Tabela13[[#This Row],[Data da Ordem]]&lt;&gt;"",1,"")</f>
        <v>1</v>
      </c>
    </row>
    <row r="630" spans="1:10">
      <c r="A630" s="721" t="s">
        <v>1344</v>
      </c>
      <c r="B630" s="722">
        <v>23</v>
      </c>
      <c r="C630" s="711" t="str">
        <f t="shared" si="63"/>
        <v>08/01/2026</v>
      </c>
      <c r="D630" s="712" t="str">
        <f t="shared" si="64"/>
        <v>18:18</v>
      </c>
      <c r="E630" s="713" t="str">
        <f t="shared" si="65"/>
        <v>18:00 as 19:00</v>
      </c>
      <c r="F630" s="714" t="str">
        <f t="shared" si="66"/>
        <v>Quinta</v>
      </c>
      <c r="G630" s="715">
        <f t="shared" si="67"/>
        <v>2</v>
      </c>
      <c r="H630" s="714" t="str">
        <f t="shared" si="68"/>
        <v>Jan/26</v>
      </c>
      <c r="I630" s="716">
        <f t="shared" si="69"/>
        <v>8</v>
      </c>
      <c r="J630" s="716">
        <f>IF(Tabela13[[#This Row],[Data da Ordem]]&lt;&gt;"",1,"")</f>
        <v>1</v>
      </c>
    </row>
    <row r="631" spans="1:10">
      <c r="A631" s="721" t="s">
        <v>1345</v>
      </c>
      <c r="B631" s="722">
        <v>10</v>
      </c>
      <c r="C631" s="711" t="str">
        <f t="shared" si="63"/>
        <v>08/01/2026</v>
      </c>
      <c r="D631" s="712" t="str">
        <f t="shared" si="64"/>
        <v>18:13</v>
      </c>
      <c r="E631" s="713" t="str">
        <f t="shared" si="65"/>
        <v>18:00 as 19:00</v>
      </c>
      <c r="F631" s="714" t="str">
        <f t="shared" si="66"/>
        <v>Quinta</v>
      </c>
      <c r="G631" s="715">
        <f t="shared" si="67"/>
        <v>2</v>
      </c>
      <c r="H631" s="714" t="str">
        <f t="shared" si="68"/>
        <v>Jan/26</v>
      </c>
      <c r="I631" s="716">
        <f t="shared" si="69"/>
        <v>8</v>
      </c>
      <c r="J631" s="716">
        <f>IF(Tabela13[[#This Row],[Data da Ordem]]&lt;&gt;"",1,"")</f>
        <v>1</v>
      </c>
    </row>
    <row r="632" spans="1:10">
      <c r="A632" s="721" t="s">
        <v>1346</v>
      </c>
      <c r="B632" s="722">
        <v>22.99</v>
      </c>
      <c r="C632" s="711" t="str">
        <f t="shared" si="63"/>
        <v>08/01/2026</v>
      </c>
      <c r="D632" s="712" t="str">
        <f t="shared" si="64"/>
        <v>18:07</v>
      </c>
      <c r="E632" s="713" t="str">
        <f t="shared" si="65"/>
        <v>18:00 as 19:00</v>
      </c>
      <c r="F632" s="714" t="str">
        <f t="shared" si="66"/>
        <v>Quinta</v>
      </c>
      <c r="G632" s="715">
        <f t="shared" si="67"/>
        <v>2</v>
      </c>
      <c r="H632" s="714" t="str">
        <f t="shared" si="68"/>
        <v>Jan/26</v>
      </c>
      <c r="I632" s="716">
        <f t="shared" si="69"/>
        <v>8</v>
      </c>
      <c r="J632" s="716">
        <f>IF(Tabela13[[#This Row],[Data da Ordem]]&lt;&gt;"",1,"")</f>
        <v>1</v>
      </c>
    </row>
    <row r="633" spans="1:10">
      <c r="A633" s="721" t="s">
        <v>1347</v>
      </c>
      <c r="B633" s="722">
        <v>29.5</v>
      </c>
      <c r="C633" s="711" t="str">
        <f t="shared" si="63"/>
        <v>08/01/2026</v>
      </c>
      <c r="D633" s="712" t="str">
        <f t="shared" si="64"/>
        <v>18:05</v>
      </c>
      <c r="E633" s="713" t="str">
        <f t="shared" si="65"/>
        <v>18:00 as 19:00</v>
      </c>
      <c r="F633" s="714" t="str">
        <f t="shared" si="66"/>
        <v>Quinta</v>
      </c>
      <c r="G633" s="715">
        <f t="shared" si="67"/>
        <v>2</v>
      </c>
      <c r="H633" s="714" t="str">
        <f t="shared" si="68"/>
        <v>Jan/26</v>
      </c>
      <c r="I633" s="716">
        <f t="shared" si="69"/>
        <v>8</v>
      </c>
      <c r="J633" s="716">
        <f>IF(Tabela13[[#This Row],[Data da Ordem]]&lt;&gt;"",1,"")</f>
        <v>1</v>
      </c>
    </row>
    <row r="634" spans="1:10">
      <c r="A634" s="721" t="s">
        <v>1348</v>
      </c>
      <c r="B634" s="722">
        <v>26</v>
      </c>
      <c r="C634" s="711" t="str">
        <f t="shared" si="63"/>
        <v>08/01/2026</v>
      </c>
      <c r="D634" s="712" t="str">
        <f t="shared" si="64"/>
        <v>18:03</v>
      </c>
      <c r="E634" s="713" t="str">
        <f t="shared" si="65"/>
        <v>18:00 as 19:00</v>
      </c>
      <c r="F634" s="714" t="str">
        <f t="shared" si="66"/>
        <v>Quinta</v>
      </c>
      <c r="G634" s="715">
        <f t="shared" si="67"/>
        <v>2</v>
      </c>
      <c r="H634" s="714" t="str">
        <f t="shared" si="68"/>
        <v>Jan/26</v>
      </c>
      <c r="I634" s="716">
        <f t="shared" si="69"/>
        <v>8</v>
      </c>
      <c r="J634" s="716">
        <f>IF(Tabela13[[#This Row],[Data da Ordem]]&lt;&gt;"",1,"")</f>
        <v>1</v>
      </c>
    </row>
    <row r="635" spans="1:10">
      <c r="A635" s="721" t="s">
        <v>1349</v>
      </c>
      <c r="B635" s="722">
        <v>23</v>
      </c>
      <c r="C635" s="711" t="str">
        <f t="shared" si="63"/>
        <v>08/01/2026</v>
      </c>
      <c r="D635" s="712" t="str">
        <f t="shared" si="64"/>
        <v>18:02</v>
      </c>
      <c r="E635" s="713" t="str">
        <f t="shared" si="65"/>
        <v>18:00 as 19:00</v>
      </c>
      <c r="F635" s="714" t="str">
        <f t="shared" si="66"/>
        <v>Quinta</v>
      </c>
      <c r="G635" s="715">
        <f t="shared" si="67"/>
        <v>2</v>
      </c>
      <c r="H635" s="714" t="str">
        <f t="shared" si="68"/>
        <v>Jan/26</v>
      </c>
      <c r="I635" s="716">
        <f t="shared" si="69"/>
        <v>8</v>
      </c>
      <c r="J635" s="716">
        <f>IF(Tabela13[[#This Row],[Data da Ordem]]&lt;&gt;"",1,"")</f>
        <v>1</v>
      </c>
    </row>
    <row r="636" spans="1:10">
      <c r="A636" s="721" t="s">
        <v>1350</v>
      </c>
      <c r="B636" s="722">
        <v>28.5</v>
      </c>
      <c r="C636" s="711" t="str">
        <f t="shared" si="63"/>
        <v>08/01/2026</v>
      </c>
      <c r="D636" s="712" t="str">
        <f t="shared" si="64"/>
        <v>17:57</v>
      </c>
      <c r="E636" s="713" t="str">
        <f t="shared" si="65"/>
        <v>17:00 as 18:00</v>
      </c>
      <c r="F636" s="714" t="str">
        <f t="shared" si="66"/>
        <v>Quinta</v>
      </c>
      <c r="G636" s="715">
        <f t="shared" si="67"/>
        <v>2</v>
      </c>
      <c r="H636" s="714" t="str">
        <f t="shared" si="68"/>
        <v>Jan/26</v>
      </c>
      <c r="I636" s="716">
        <f t="shared" si="69"/>
        <v>8</v>
      </c>
      <c r="J636" s="716">
        <f>IF(Tabela13[[#This Row],[Data da Ordem]]&lt;&gt;"",1,"")</f>
        <v>1</v>
      </c>
    </row>
    <row r="637" spans="1:10">
      <c r="A637" s="721" t="s">
        <v>1351</v>
      </c>
      <c r="B637" s="722">
        <v>42</v>
      </c>
      <c r="C637" s="711" t="str">
        <f t="shared" si="63"/>
        <v>08/01/2026</v>
      </c>
      <c r="D637" s="712" t="str">
        <f t="shared" si="64"/>
        <v>17:31</v>
      </c>
      <c r="E637" s="713" t="str">
        <f t="shared" si="65"/>
        <v>17:00 as 18:00</v>
      </c>
      <c r="F637" s="714" t="str">
        <f t="shared" si="66"/>
        <v>Quinta</v>
      </c>
      <c r="G637" s="715">
        <f t="shared" si="67"/>
        <v>2</v>
      </c>
      <c r="H637" s="714" t="str">
        <f t="shared" si="68"/>
        <v>Jan/26</v>
      </c>
      <c r="I637" s="716">
        <f t="shared" si="69"/>
        <v>8</v>
      </c>
      <c r="J637" s="716">
        <f>IF(Tabela13[[#This Row],[Data da Ordem]]&lt;&gt;"",1,"")</f>
        <v>1</v>
      </c>
    </row>
    <row r="638" spans="1:10">
      <c r="A638" s="721" t="s">
        <v>1352</v>
      </c>
      <c r="B638" s="722">
        <v>13</v>
      </c>
      <c r="C638" s="711" t="str">
        <f t="shared" si="63"/>
        <v>08/01/2026</v>
      </c>
      <c r="D638" s="712" t="str">
        <f t="shared" si="64"/>
        <v>17:31</v>
      </c>
      <c r="E638" s="713" t="str">
        <f t="shared" si="65"/>
        <v>17:00 as 18:00</v>
      </c>
      <c r="F638" s="714" t="str">
        <f t="shared" si="66"/>
        <v>Quinta</v>
      </c>
      <c r="G638" s="715">
        <f t="shared" si="67"/>
        <v>2</v>
      </c>
      <c r="H638" s="714" t="str">
        <f t="shared" si="68"/>
        <v>Jan/26</v>
      </c>
      <c r="I638" s="716">
        <f t="shared" si="69"/>
        <v>8</v>
      </c>
      <c r="J638" s="716">
        <f>IF(Tabela13[[#This Row],[Data da Ordem]]&lt;&gt;"",1,"")</f>
        <v>1</v>
      </c>
    </row>
    <row r="639" spans="1:10">
      <c r="A639" s="721" t="s">
        <v>1353</v>
      </c>
      <c r="B639" s="722">
        <v>23</v>
      </c>
      <c r="C639" s="711" t="str">
        <f t="shared" si="63"/>
        <v>08/01/2026</v>
      </c>
      <c r="D639" s="712" t="str">
        <f t="shared" si="64"/>
        <v>17:29</v>
      </c>
      <c r="E639" s="713" t="str">
        <f t="shared" si="65"/>
        <v>17:00 as 18:00</v>
      </c>
      <c r="F639" s="714" t="str">
        <f t="shared" si="66"/>
        <v>Quinta</v>
      </c>
      <c r="G639" s="715">
        <f t="shared" si="67"/>
        <v>2</v>
      </c>
      <c r="H639" s="714" t="str">
        <f t="shared" si="68"/>
        <v>Jan/26</v>
      </c>
      <c r="I639" s="716">
        <f t="shared" si="69"/>
        <v>8</v>
      </c>
      <c r="J639" s="716">
        <f>IF(Tabela13[[#This Row],[Data da Ordem]]&lt;&gt;"",1,"")</f>
        <v>1</v>
      </c>
    </row>
    <row r="640" spans="1:10">
      <c r="A640" s="721" t="s">
        <v>1354</v>
      </c>
      <c r="B640" s="722">
        <v>21</v>
      </c>
      <c r="C640" s="711" t="str">
        <f t="shared" si="63"/>
        <v>08/01/2026</v>
      </c>
      <c r="D640" s="712" t="str">
        <f t="shared" si="64"/>
        <v>17:26</v>
      </c>
      <c r="E640" s="713" t="str">
        <f t="shared" si="65"/>
        <v>17:00 as 18:00</v>
      </c>
      <c r="F640" s="714" t="str">
        <f t="shared" si="66"/>
        <v>Quinta</v>
      </c>
      <c r="G640" s="715">
        <f t="shared" si="67"/>
        <v>2</v>
      </c>
      <c r="H640" s="714" t="str">
        <f t="shared" si="68"/>
        <v>Jan/26</v>
      </c>
      <c r="I640" s="716">
        <f t="shared" si="69"/>
        <v>8</v>
      </c>
      <c r="J640" s="716">
        <f>IF(Tabela13[[#This Row],[Data da Ordem]]&lt;&gt;"",1,"")</f>
        <v>1</v>
      </c>
    </row>
    <row r="641" spans="1:10">
      <c r="A641" s="721" t="s">
        <v>1355</v>
      </c>
      <c r="B641" s="722">
        <v>82.5</v>
      </c>
      <c r="C641" s="711" t="str">
        <f t="shared" si="63"/>
        <v>08/01/2026</v>
      </c>
      <c r="D641" s="712" t="str">
        <f t="shared" si="64"/>
        <v>17:26</v>
      </c>
      <c r="E641" s="713" t="str">
        <f t="shared" si="65"/>
        <v>17:00 as 18:00</v>
      </c>
      <c r="F641" s="714" t="str">
        <f t="shared" si="66"/>
        <v>Quinta</v>
      </c>
      <c r="G641" s="715">
        <f t="shared" si="67"/>
        <v>2</v>
      </c>
      <c r="H641" s="714" t="str">
        <f t="shared" si="68"/>
        <v>Jan/26</v>
      </c>
      <c r="I641" s="716">
        <f t="shared" si="69"/>
        <v>8</v>
      </c>
      <c r="J641" s="716">
        <f>IF(Tabela13[[#This Row],[Data da Ordem]]&lt;&gt;"",1,"")</f>
        <v>1</v>
      </c>
    </row>
    <row r="642" spans="1:10">
      <c r="A642" s="721" t="s">
        <v>1356</v>
      </c>
      <c r="B642" s="722">
        <v>27.5</v>
      </c>
      <c r="C642" s="711" t="str">
        <f t="shared" si="63"/>
        <v>08/01/2026</v>
      </c>
      <c r="D642" s="712" t="str">
        <f t="shared" si="64"/>
        <v>17:17</v>
      </c>
      <c r="E642" s="713" t="str">
        <f t="shared" si="65"/>
        <v>17:00 as 18:00</v>
      </c>
      <c r="F642" s="714" t="str">
        <f t="shared" si="66"/>
        <v>Quinta</v>
      </c>
      <c r="G642" s="715">
        <f t="shared" si="67"/>
        <v>2</v>
      </c>
      <c r="H642" s="714" t="str">
        <f t="shared" si="68"/>
        <v>Jan/26</v>
      </c>
      <c r="I642" s="716">
        <f t="shared" si="69"/>
        <v>8</v>
      </c>
      <c r="J642" s="716">
        <f>IF(Tabela13[[#This Row],[Data da Ordem]]&lt;&gt;"",1,"")</f>
        <v>1</v>
      </c>
    </row>
    <row r="643" spans="1:10">
      <c r="A643" s="721" t="s">
        <v>1357</v>
      </c>
      <c r="B643" s="722">
        <v>63</v>
      </c>
      <c r="C643" s="711" t="str">
        <f t="shared" ref="C643:C706" si="70">IF(A643="","",TEXT(A643,"dd/mm/aaaa"))</f>
        <v>08/01/2026</v>
      </c>
      <c r="D643" s="712" t="str">
        <f t="shared" ref="D643:D706" si="71">IF(A643="","",TEXT(A643,"hh:mm"))</f>
        <v>17:15</v>
      </c>
      <c r="E643" s="713" t="str">
        <f t="shared" ref="E643:E706" si="72">IF(D643="","",IF(AND(MOD(D643,1)&gt;=TIME(8,0,0),MOD(D643,1)&lt;TIME(21,0,0)),
TEXT(TIME(HOUR(MOD(D643,1)),0,0),"hh:mm")&amp;" as "&amp;TEXT(TIME(HOUR(MOD(D643,1))+1,0,0),"hh:mm"),
"Fora da faixa"))</f>
        <v>17:00 as 18:00</v>
      </c>
      <c r="F643" s="714" t="str">
        <f t="shared" ref="F643:F706" si="73">CHOOSE(WEEKDAY(C643,2),"Segunda","Terça","Quarta","Quinta","Sexta","Sábado","Domingo")</f>
        <v>Quinta</v>
      </c>
      <c r="G643" s="715">
        <f t="shared" ref="G643:G706" si="74">INT((DAY(C643)-1)/7)+1</f>
        <v>2</v>
      </c>
      <c r="H643" s="714" t="str">
        <f t="shared" ref="H643:H706" si="75">PROPER(TEXT(C643,"MMM/AA"))</f>
        <v>Jan/26</v>
      </c>
      <c r="I643" s="716">
        <f t="shared" ref="I643:I706" si="76">DAY(C643)</f>
        <v>8</v>
      </c>
      <c r="J643" s="716">
        <f>IF(Tabela13[[#This Row],[Data da Ordem]]&lt;&gt;"",1,"")</f>
        <v>1</v>
      </c>
    </row>
    <row r="644" spans="1:10">
      <c r="A644" s="721" t="s">
        <v>1358</v>
      </c>
      <c r="B644" s="722">
        <v>6</v>
      </c>
      <c r="C644" s="711" t="str">
        <f t="shared" si="70"/>
        <v>08/01/2026</v>
      </c>
      <c r="D644" s="712" t="str">
        <f t="shared" si="71"/>
        <v>17:05</v>
      </c>
      <c r="E644" s="713" t="str">
        <f t="shared" si="72"/>
        <v>17:00 as 18:00</v>
      </c>
      <c r="F644" s="714" t="str">
        <f t="shared" si="73"/>
        <v>Quinta</v>
      </c>
      <c r="G644" s="715">
        <f t="shared" si="74"/>
        <v>2</v>
      </c>
      <c r="H644" s="714" t="str">
        <f t="shared" si="75"/>
        <v>Jan/26</v>
      </c>
      <c r="I644" s="716">
        <f t="shared" si="76"/>
        <v>8</v>
      </c>
      <c r="J644" s="716">
        <f>IF(Tabela13[[#This Row],[Data da Ordem]]&lt;&gt;"",1,"")</f>
        <v>1</v>
      </c>
    </row>
    <row r="645" spans="1:10">
      <c r="A645" s="721" t="s">
        <v>1359</v>
      </c>
      <c r="B645" s="722">
        <v>23</v>
      </c>
      <c r="C645" s="711" t="str">
        <f t="shared" si="70"/>
        <v>08/01/2026</v>
      </c>
      <c r="D645" s="712" t="str">
        <f t="shared" si="71"/>
        <v>17:04</v>
      </c>
      <c r="E645" s="713" t="str">
        <f t="shared" si="72"/>
        <v>17:00 as 18:00</v>
      </c>
      <c r="F645" s="714" t="str">
        <f t="shared" si="73"/>
        <v>Quinta</v>
      </c>
      <c r="G645" s="715">
        <f t="shared" si="74"/>
        <v>2</v>
      </c>
      <c r="H645" s="714" t="str">
        <f t="shared" si="75"/>
        <v>Jan/26</v>
      </c>
      <c r="I645" s="716">
        <f t="shared" si="76"/>
        <v>8</v>
      </c>
      <c r="J645" s="716">
        <f>IF(Tabela13[[#This Row],[Data da Ordem]]&lt;&gt;"",1,"")</f>
        <v>1</v>
      </c>
    </row>
    <row r="646" spans="1:10">
      <c r="A646" s="721" t="s">
        <v>1360</v>
      </c>
      <c r="B646" s="722">
        <v>23</v>
      </c>
      <c r="C646" s="711" t="str">
        <f t="shared" si="70"/>
        <v>08/01/2026</v>
      </c>
      <c r="D646" s="712" t="str">
        <f t="shared" si="71"/>
        <v>17:03</v>
      </c>
      <c r="E646" s="713" t="str">
        <f t="shared" si="72"/>
        <v>17:00 as 18:00</v>
      </c>
      <c r="F646" s="714" t="str">
        <f t="shared" si="73"/>
        <v>Quinta</v>
      </c>
      <c r="G646" s="715">
        <f t="shared" si="74"/>
        <v>2</v>
      </c>
      <c r="H646" s="714" t="str">
        <f t="shared" si="75"/>
        <v>Jan/26</v>
      </c>
      <c r="I646" s="716">
        <f t="shared" si="76"/>
        <v>8</v>
      </c>
      <c r="J646" s="716">
        <f>IF(Tabela13[[#This Row],[Data da Ordem]]&lt;&gt;"",1,"")</f>
        <v>1</v>
      </c>
    </row>
    <row r="647" spans="1:10">
      <c r="A647" s="721" t="s">
        <v>1361</v>
      </c>
      <c r="B647" s="722">
        <v>33.5</v>
      </c>
      <c r="C647" s="711" t="str">
        <f t="shared" si="70"/>
        <v>08/01/2026</v>
      </c>
      <c r="D647" s="712" t="str">
        <f t="shared" si="71"/>
        <v>17:02</v>
      </c>
      <c r="E647" s="713" t="str">
        <f t="shared" si="72"/>
        <v>17:00 as 18:00</v>
      </c>
      <c r="F647" s="714" t="str">
        <f t="shared" si="73"/>
        <v>Quinta</v>
      </c>
      <c r="G647" s="715">
        <f t="shared" si="74"/>
        <v>2</v>
      </c>
      <c r="H647" s="714" t="str">
        <f t="shared" si="75"/>
        <v>Jan/26</v>
      </c>
      <c r="I647" s="716">
        <f t="shared" si="76"/>
        <v>8</v>
      </c>
      <c r="J647" s="716">
        <f>IF(Tabela13[[#This Row],[Data da Ordem]]&lt;&gt;"",1,"")</f>
        <v>1</v>
      </c>
    </row>
    <row r="648" spans="1:10">
      <c r="A648" s="721" t="s">
        <v>1362</v>
      </c>
      <c r="B648" s="722">
        <v>36</v>
      </c>
      <c r="C648" s="711" t="str">
        <f t="shared" si="70"/>
        <v>08/01/2026</v>
      </c>
      <c r="D648" s="712" t="str">
        <f t="shared" si="71"/>
        <v>17:00</v>
      </c>
      <c r="E648" s="713" t="str">
        <f t="shared" si="72"/>
        <v>17:00 as 18:00</v>
      </c>
      <c r="F648" s="714" t="str">
        <f t="shared" si="73"/>
        <v>Quinta</v>
      </c>
      <c r="G648" s="715">
        <f t="shared" si="74"/>
        <v>2</v>
      </c>
      <c r="H648" s="714" t="str">
        <f t="shared" si="75"/>
        <v>Jan/26</v>
      </c>
      <c r="I648" s="716">
        <f t="shared" si="76"/>
        <v>8</v>
      </c>
      <c r="J648" s="716">
        <f>IF(Tabela13[[#This Row],[Data da Ordem]]&lt;&gt;"",1,"")</f>
        <v>1</v>
      </c>
    </row>
    <row r="649" spans="1:10">
      <c r="A649" s="721" t="s">
        <v>1363</v>
      </c>
      <c r="B649" s="722">
        <v>16</v>
      </c>
      <c r="C649" s="711" t="str">
        <f t="shared" si="70"/>
        <v>08/01/2026</v>
      </c>
      <c r="D649" s="712" t="str">
        <f t="shared" si="71"/>
        <v>16:55</v>
      </c>
      <c r="E649" s="713" t="str">
        <f t="shared" si="72"/>
        <v>16:00 as 17:00</v>
      </c>
      <c r="F649" s="714" t="str">
        <f t="shared" si="73"/>
        <v>Quinta</v>
      </c>
      <c r="G649" s="715">
        <f t="shared" si="74"/>
        <v>2</v>
      </c>
      <c r="H649" s="714" t="str">
        <f t="shared" si="75"/>
        <v>Jan/26</v>
      </c>
      <c r="I649" s="716">
        <f t="shared" si="76"/>
        <v>8</v>
      </c>
      <c r="J649" s="716">
        <f>IF(Tabela13[[#This Row],[Data da Ordem]]&lt;&gt;"",1,"")</f>
        <v>1</v>
      </c>
    </row>
    <row r="650" spans="1:10">
      <c r="A650" s="721" t="s">
        <v>1364</v>
      </c>
      <c r="B650" s="722">
        <v>40</v>
      </c>
      <c r="C650" s="711" t="str">
        <f t="shared" si="70"/>
        <v>08/01/2026</v>
      </c>
      <c r="D650" s="712" t="str">
        <f t="shared" si="71"/>
        <v>16:52</v>
      </c>
      <c r="E650" s="713" t="str">
        <f t="shared" si="72"/>
        <v>16:00 as 17:00</v>
      </c>
      <c r="F650" s="714" t="str">
        <f t="shared" si="73"/>
        <v>Quinta</v>
      </c>
      <c r="G650" s="715">
        <f t="shared" si="74"/>
        <v>2</v>
      </c>
      <c r="H650" s="714" t="str">
        <f t="shared" si="75"/>
        <v>Jan/26</v>
      </c>
      <c r="I650" s="716">
        <f t="shared" si="76"/>
        <v>8</v>
      </c>
      <c r="J650" s="716">
        <f>IF(Tabela13[[#This Row],[Data da Ordem]]&lt;&gt;"",1,"")</f>
        <v>1</v>
      </c>
    </row>
    <row r="651" spans="1:10">
      <c r="A651" s="721" t="s">
        <v>1365</v>
      </c>
      <c r="B651" s="722">
        <v>48</v>
      </c>
      <c r="C651" s="711" t="str">
        <f t="shared" si="70"/>
        <v>08/01/2026</v>
      </c>
      <c r="D651" s="712" t="str">
        <f t="shared" si="71"/>
        <v>16:52</v>
      </c>
      <c r="E651" s="713" t="str">
        <f t="shared" si="72"/>
        <v>16:00 as 17:00</v>
      </c>
      <c r="F651" s="714" t="str">
        <f t="shared" si="73"/>
        <v>Quinta</v>
      </c>
      <c r="G651" s="715">
        <f t="shared" si="74"/>
        <v>2</v>
      </c>
      <c r="H651" s="714" t="str">
        <f t="shared" si="75"/>
        <v>Jan/26</v>
      </c>
      <c r="I651" s="716">
        <f t="shared" si="76"/>
        <v>8</v>
      </c>
      <c r="J651" s="716">
        <f>IF(Tabela13[[#This Row],[Data da Ordem]]&lt;&gt;"",1,"")</f>
        <v>1</v>
      </c>
    </row>
    <row r="652" spans="1:10">
      <c r="A652" s="721" t="s">
        <v>1366</v>
      </c>
      <c r="B652" s="722">
        <v>13</v>
      </c>
      <c r="C652" s="711" t="str">
        <f t="shared" si="70"/>
        <v>08/01/2026</v>
      </c>
      <c r="D652" s="712" t="str">
        <f t="shared" si="71"/>
        <v>16:51</v>
      </c>
      <c r="E652" s="713" t="str">
        <f t="shared" si="72"/>
        <v>16:00 as 17:00</v>
      </c>
      <c r="F652" s="714" t="str">
        <f t="shared" si="73"/>
        <v>Quinta</v>
      </c>
      <c r="G652" s="715">
        <f t="shared" si="74"/>
        <v>2</v>
      </c>
      <c r="H652" s="714" t="str">
        <f t="shared" si="75"/>
        <v>Jan/26</v>
      </c>
      <c r="I652" s="716">
        <f t="shared" si="76"/>
        <v>8</v>
      </c>
      <c r="J652" s="716">
        <f>IF(Tabela13[[#This Row],[Data da Ordem]]&lt;&gt;"",1,"")</f>
        <v>1</v>
      </c>
    </row>
    <row r="653" spans="1:10">
      <c r="A653" s="721" t="s">
        <v>1367</v>
      </c>
      <c r="B653" s="722">
        <v>15</v>
      </c>
      <c r="C653" s="711" t="str">
        <f t="shared" si="70"/>
        <v>08/01/2026</v>
      </c>
      <c r="D653" s="712" t="str">
        <f t="shared" si="71"/>
        <v>16:50</v>
      </c>
      <c r="E653" s="713" t="str">
        <f t="shared" si="72"/>
        <v>16:00 as 17:00</v>
      </c>
      <c r="F653" s="714" t="str">
        <f t="shared" si="73"/>
        <v>Quinta</v>
      </c>
      <c r="G653" s="715">
        <f t="shared" si="74"/>
        <v>2</v>
      </c>
      <c r="H653" s="714" t="str">
        <f t="shared" si="75"/>
        <v>Jan/26</v>
      </c>
      <c r="I653" s="716">
        <f t="shared" si="76"/>
        <v>8</v>
      </c>
      <c r="J653" s="716">
        <f>IF(Tabela13[[#This Row],[Data da Ordem]]&lt;&gt;"",1,"")</f>
        <v>1</v>
      </c>
    </row>
    <row r="654" spans="1:10">
      <c r="A654" s="721" t="s">
        <v>1368</v>
      </c>
      <c r="B654" s="722">
        <v>29</v>
      </c>
      <c r="C654" s="711" t="str">
        <f t="shared" si="70"/>
        <v>08/01/2026</v>
      </c>
      <c r="D654" s="712" t="str">
        <f t="shared" si="71"/>
        <v>16:41</v>
      </c>
      <c r="E654" s="713" t="str">
        <f t="shared" si="72"/>
        <v>16:00 as 17:00</v>
      </c>
      <c r="F654" s="714" t="str">
        <f t="shared" si="73"/>
        <v>Quinta</v>
      </c>
      <c r="G654" s="715">
        <f t="shared" si="74"/>
        <v>2</v>
      </c>
      <c r="H654" s="714" t="str">
        <f t="shared" si="75"/>
        <v>Jan/26</v>
      </c>
      <c r="I654" s="716">
        <f t="shared" si="76"/>
        <v>8</v>
      </c>
      <c r="J654" s="716">
        <f>IF(Tabela13[[#This Row],[Data da Ordem]]&lt;&gt;"",1,"")</f>
        <v>1</v>
      </c>
    </row>
    <row r="655" spans="1:10">
      <c r="A655" s="721" t="s">
        <v>1369</v>
      </c>
      <c r="B655" s="722">
        <v>25</v>
      </c>
      <c r="C655" s="711" t="str">
        <f t="shared" si="70"/>
        <v>08/01/2026</v>
      </c>
      <c r="D655" s="712" t="str">
        <f t="shared" si="71"/>
        <v>16:40</v>
      </c>
      <c r="E655" s="713" t="str">
        <f t="shared" si="72"/>
        <v>16:00 as 17:00</v>
      </c>
      <c r="F655" s="714" t="str">
        <f t="shared" si="73"/>
        <v>Quinta</v>
      </c>
      <c r="G655" s="715">
        <f t="shared" si="74"/>
        <v>2</v>
      </c>
      <c r="H655" s="714" t="str">
        <f t="shared" si="75"/>
        <v>Jan/26</v>
      </c>
      <c r="I655" s="716">
        <f t="shared" si="76"/>
        <v>8</v>
      </c>
      <c r="J655" s="716">
        <f>IF(Tabela13[[#This Row],[Data da Ordem]]&lt;&gt;"",1,"")</f>
        <v>1</v>
      </c>
    </row>
    <row r="656" spans="1:10">
      <c r="A656" s="721" t="s">
        <v>1370</v>
      </c>
      <c r="B656" s="722">
        <v>23</v>
      </c>
      <c r="C656" s="711" t="str">
        <f t="shared" si="70"/>
        <v>08/01/2026</v>
      </c>
      <c r="D656" s="712" t="str">
        <f t="shared" si="71"/>
        <v>16:25</v>
      </c>
      <c r="E656" s="713" t="str">
        <f t="shared" si="72"/>
        <v>16:00 as 17:00</v>
      </c>
      <c r="F656" s="714" t="str">
        <f t="shared" si="73"/>
        <v>Quinta</v>
      </c>
      <c r="G656" s="715">
        <f t="shared" si="74"/>
        <v>2</v>
      </c>
      <c r="H656" s="714" t="str">
        <f t="shared" si="75"/>
        <v>Jan/26</v>
      </c>
      <c r="I656" s="716">
        <f t="shared" si="76"/>
        <v>8</v>
      </c>
      <c r="J656" s="716">
        <f>IF(Tabela13[[#This Row],[Data da Ordem]]&lt;&gt;"",1,"")</f>
        <v>1</v>
      </c>
    </row>
    <row r="657" spans="1:10">
      <c r="A657" s="721" t="s">
        <v>1371</v>
      </c>
      <c r="B657" s="722">
        <v>17.100000000000001</v>
      </c>
      <c r="C657" s="711" t="str">
        <f t="shared" si="70"/>
        <v>08/01/2026</v>
      </c>
      <c r="D657" s="712" t="str">
        <f t="shared" si="71"/>
        <v>16:21</v>
      </c>
      <c r="E657" s="713" t="str">
        <f t="shared" si="72"/>
        <v>16:00 as 17:00</v>
      </c>
      <c r="F657" s="714" t="str">
        <f t="shared" si="73"/>
        <v>Quinta</v>
      </c>
      <c r="G657" s="715">
        <f t="shared" si="74"/>
        <v>2</v>
      </c>
      <c r="H657" s="714" t="str">
        <f t="shared" si="75"/>
        <v>Jan/26</v>
      </c>
      <c r="I657" s="716">
        <f t="shared" si="76"/>
        <v>8</v>
      </c>
      <c r="J657" s="716">
        <f>IF(Tabela13[[#This Row],[Data da Ordem]]&lt;&gt;"",1,"")</f>
        <v>1</v>
      </c>
    </row>
    <row r="658" spans="1:10">
      <c r="A658" s="721" t="s">
        <v>1372</v>
      </c>
      <c r="B658" s="722">
        <v>6</v>
      </c>
      <c r="C658" s="711" t="str">
        <f t="shared" si="70"/>
        <v>08/01/2026</v>
      </c>
      <c r="D658" s="712" t="str">
        <f t="shared" si="71"/>
        <v>16:09</v>
      </c>
      <c r="E658" s="713" t="str">
        <f t="shared" si="72"/>
        <v>16:00 as 17:00</v>
      </c>
      <c r="F658" s="714" t="str">
        <f t="shared" si="73"/>
        <v>Quinta</v>
      </c>
      <c r="G658" s="715">
        <f t="shared" si="74"/>
        <v>2</v>
      </c>
      <c r="H658" s="714" t="str">
        <f t="shared" si="75"/>
        <v>Jan/26</v>
      </c>
      <c r="I658" s="716">
        <f t="shared" si="76"/>
        <v>8</v>
      </c>
      <c r="J658" s="716">
        <f>IF(Tabela13[[#This Row],[Data da Ordem]]&lt;&gt;"",1,"")</f>
        <v>1</v>
      </c>
    </row>
    <row r="659" spans="1:10">
      <c r="A659" s="721" t="s">
        <v>1373</v>
      </c>
      <c r="B659" s="722">
        <v>23.4</v>
      </c>
      <c r="C659" s="711" t="str">
        <f t="shared" si="70"/>
        <v>08/01/2026</v>
      </c>
      <c r="D659" s="712" t="str">
        <f t="shared" si="71"/>
        <v>16:05</v>
      </c>
      <c r="E659" s="713" t="str">
        <f t="shared" si="72"/>
        <v>16:00 as 17:00</v>
      </c>
      <c r="F659" s="714" t="str">
        <f t="shared" si="73"/>
        <v>Quinta</v>
      </c>
      <c r="G659" s="715">
        <f t="shared" si="74"/>
        <v>2</v>
      </c>
      <c r="H659" s="714" t="str">
        <f t="shared" si="75"/>
        <v>Jan/26</v>
      </c>
      <c r="I659" s="716">
        <f t="shared" si="76"/>
        <v>8</v>
      </c>
      <c r="J659" s="716">
        <f>IF(Tabela13[[#This Row],[Data da Ordem]]&lt;&gt;"",1,"")</f>
        <v>1</v>
      </c>
    </row>
    <row r="660" spans="1:10">
      <c r="A660" s="721" t="s">
        <v>1374</v>
      </c>
      <c r="B660" s="722">
        <v>20</v>
      </c>
      <c r="C660" s="711" t="str">
        <f t="shared" si="70"/>
        <v>08/01/2026</v>
      </c>
      <c r="D660" s="712" t="str">
        <f t="shared" si="71"/>
        <v>15:51</v>
      </c>
      <c r="E660" s="713" t="str">
        <f t="shared" si="72"/>
        <v>15:00 as 16:00</v>
      </c>
      <c r="F660" s="714" t="str">
        <f t="shared" si="73"/>
        <v>Quinta</v>
      </c>
      <c r="G660" s="715">
        <f t="shared" si="74"/>
        <v>2</v>
      </c>
      <c r="H660" s="714" t="str">
        <f t="shared" si="75"/>
        <v>Jan/26</v>
      </c>
      <c r="I660" s="716">
        <f t="shared" si="76"/>
        <v>8</v>
      </c>
      <c r="J660" s="716">
        <f>IF(Tabela13[[#This Row],[Data da Ordem]]&lt;&gt;"",1,"")</f>
        <v>1</v>
      </c>
    </row>
    <row r="661" spans="1:10">
      <c r="A661" s="721" t="s">
        <v>1375</v>
      </c>
      <c r="B661" s="722">
        <v>40</v>
      </c>
      <c r="C661" s="711" t="str">
        <f t="shared" si="70"/>
        <v>08/01/2026</v>
      </c>
      <c r="D661" s="712" t="str">
        <f t="shared" si="71"/>
        <v>15:49</v>
      </c>
      <c r="E661" s="713" t="str">
        <f t="shared" si="72"/>
        <v>15:00 as 16:00</v>
      </c>
      <c r="F661" s="714" t="str">
        <f t="shared" si="73"/>
        <v>Quinta</v>
      </c>
      <c r="G661" s="715">
        <f t="shared" si="74"/>
        <v>2</v>
      </c>
      <c r="H661" s="714" t="str">
        <f t="shared" si="75"/>
        <v>Jan/26</v>
      </c>
      <c r="I661" s="716">
        <f t="shared" si="76"/>
        <v>8</v>
      </c>
      <c r="J661" s="716">
        <f>IF(Tabela13[[#This Row],[Data da Ordem]]&lt;&gt;"",1,"")</f>
        <v>1</v>
      </c>
    </row>
    <row r="662" spans="1:10">
      <c r="A662" s="721" t="s">
        <v>1376</v>
      </c>
      <c r="B662" s="722">
        <v>26</v>
      </c>
      <c r="C662" s="711" t="str">
        <f t="shared" si="70"/>
        <v>08/01/2026</v>
      </c>
      <c r="D662" s="712" t="str">
        <f t="shared" si="71"/>
        <v>15:45</v>
      </c>
      <c r="E662" s="713" t="str">
        <f t="shared" si="72"/>
        <v>15:00 as 16:00</v>
      </c>
      <c r="F662" s="714" t="str">
        <f t="shared" si="73"/>
        <v>Quinta</v>
      </c>
      <c r="G662" s="715">
        <f t="shared" si="74"/>
        <v>2</v>
      </c>
      <c r="H662" s="714" t="str">
        <f t="shared" si="75"/>
        <v>Jan/26</v>
      </c>
      <c r="I662" s="716">
        <f t="shared" si="76"/>
        <v>8</v>
      </c>
      <c r="J662" s="716">
        <f>IF(Tabela13[[#This Row],[Data da Ordem]]&lt;&gt;"",1,"")</f>
        <v>1</v>
      </c>
    </row>
    <row r="663" spans="1:10">
      <c r="A663" s="721" t="s">
        <v>1377</v>
      </c>
      <c r="B663" s="722">
        <v>77.5</v>
      </c>
      <c r="C663" s="711" t="str">
        <f t="shared" si="70"/>
        <v>08/01/2026</v>
      </c>
      <c r="D663" s="712" t="str">
        <f t="shared" si="71"/>
        <v>15:43</v>
      </c>
      <c r="E663" s="713" t="str">
        <f t="shared" si="72"/>
        <v>15:00 as 16:00</v>
      </c>
      <c r="F663" s="714" t="str">
        <f t="shared" si="73"/>
        <v>Quinta</v>
      </c>
      <c r="G663" s="715">
        <f t="shared" si="74"/>
        <v>2</v>
      </c>
      <c r="H663" s="714" t="str">
        <f t="shared" si="75"/>
        <v>Jan/26</v>
      </c>
      <c r="I663" s="716">
        <f t="shared" si="76"/>
        <v>8</v>
      </c>
      <c r="J663" s="716">
        <f>IF(Tabela13[[#This Row],[Data da Ordem]]&lt;&gt;"",1,"")</f>
        <v>1</v>
      </c>
    </row>
    <row r="664" spans="1:10">
      <c r="A664" s="721" t="s">
        <v>1378</v>
      </c>
      <c r="B664" s="722">
        <v>21.6</v>
      </c>
      <c r="C664" s="711" t="str">
        <f t="shared" si="70"/>
        <v>08/01/2026</v>
      </c>
      <c r="D664" s="712" t="str">
        <f t="shared" si="71"/>
        <v>15:38</v>
      </c>
      <c r="E664" s="713" t="str">
        <f t="shared" si="72"/>
        <v>15:00 as 16:00</v>
      </c>
      <c r="F664" s="714" t="str">
        <f t="shared" si="73"/>
        <v>Quinta</v>
      </c>
      <c r="G664" s="715">
        <f t="shared" si="74"/>
        <v>2</v>
      </c>
      <c r="H664" s="714" t="str">
        <f t="shared" si="75"/>
        <v>Jan/26</v>
      </c>
      <c r="I664" s="716">
        <f t="shared" si="76"/>
        <v>8</v>
      </c>
      <c r="J664" s="716">
        <f>IF(Tabela13[[#This Row],[Data da Ordem]]&lt;&gt;"",1,"")</f>
        <v>1</v>
      </c>
    </row>
    <row r="665" spans="1:10">
      <c r="A665" s="721" t="s">
        <v>1379</v>
      </c>
      <c r="B665" s="722">
        <v>74</v>
      </c>
      <c r="C665" s="711" t="str">
        <f t="shared" si="70"/>
        <v>08/01/2026</v>
      </c>
      <c r="D665" s="712" t="str">
        <f t="shared" si="71"/>
        <v>15:23</v>
      </c>
      <c r="E665" s="713" t="str">
        <f t="shared" si="72"/>
        <v>15:00 as 16:00</v>
      </c>
      <c r="F665" s="714" t="str">
        <f t="shared" si="73"/>
        <v>Quinta</v>
      </c>
      <c r="G665" s="715">
        <f t="shared" si="74"/>
        <v>2</v>
      </c>
      <c r="H665" s="714" t="str">
        <f t="shared" si="75"/>
        <v>Jan/26</v>
      </c>
      <c r="I665" s="716">
        <f t="shared" si="76"/>
        <v>8</v>
      </c>
      <c r="J665" s="716">
        <f>IF(Tabela13[[#This Row],[Data da Ordem]]&lt;&gt;"",1,"")</f>
        <v>1</v>
      </c>
    </row>
    <row r="666" spans="1:10">
      <c r="A666" s="721" t="s">
        <v>1380</v>
      </c>
      <c r="B666" s="722">
        <v>26</v>
      </c>
      <c r="C666" s="711" t="str">
        <f t="shared" si="70"/>
        <v>08/01/2026</v>
      </c>
      <c r="D666" s="712" t="str">
        <f t="shared" si="71"/>
        <v>15:02</v>
      </c>
      <c r="E666" s="713" t="str">
        <f t="shared" si="72"/>
        <v>15:00 as 16:00</v>
      </c>
      <c r="F666" s="714" t="str">
        <f t="shared" si="73"/>
        <v>Quinta</v>
      </c>
      <c r="G666" s="715">
        <f t="shared" si="74"/>
        <v>2</v>
      </c>
      <c r="H666" s="714" t="str">
        <f t="shared" si="75"/>
        <v>Jan/26</v>
      </c>
      <c r="I666" s="716">
        <f t="shared" si="76"/>
        <v>8</v>
      </c>
      <c r="J666" s="716">
        <f>IF(Tabela13[[#This Row],[Data da Ordem]]&lt;&gt;"",1,"")</f>
        <v>1</v>
      </c>
    </row>
    <row r="667" spans="1:10">
      <c r="A667" s="721" t="s">
        <v>1381</v>
      </c>
      <c r="B667" s="722">
        <v>13</v>
      </c>
      <c r="C667" s="711" t="str">
        <f t="shared" si="70"/>
        <v>08/01/2026</v>
      </c>
      <c r="D667" s="712" t="str">
        <f t="shared" si="71"/>
        <v>14:51</v>
      </c>
      <c r="E667" s="713" t="str">
        <f t="shared" si="72"/>
        <v>14:00 as 15:00</v>
      </c>
      <c r="F667" s="714" t="str">
        <f t="shared" si="73"/>
        <v>Quinta</v>
      </c>
      <c r="G667" s="715">
        <f t="shared" si="74"/>
        <v>2</v>
      </c>
      <c r="H667" s="714" t="str">
        <f t="shared" si="75"/>
        <v>Jan/26</v>
      </c>
      <c r="I667" s="716">
        <f t="shared" si="76"/>
        <v>8</v>
      </c>
      <c r="J667" s="716">
        <f>IF(Tabela13[[#This Row],[Data da Ordem]]&lt;&gt;"",1,"")</f>
        <v>1</v>
      </c>
    </row>
    <row r="668" spans="1:10">
      <c r="A668" s="721" t="s">
        <v>1382</v>
      </c>
      <c r="B668" s="722">
        <v>17</v>
      </c>
      <c r="C668" s="711" t="str">
        <f t="shared" si="70"/>
        <v>08/01/2026</v>
      </c>
      <c r="D668" s="712" t="str">
        <f t="shared" si="71"/>
        <v>14:45</v>
      </c>
      <c r="E668" s="713" t="str">
        <f t="shared" si="72"/>
        <v>14:00 as 15:00</v>
      </c>
      <c r="F668" s="714" t="str">
        <f t="shared" si="73"/>
        <v>Quinta</v>
      </c>
      <c r="G668" s="715">
        <f t="shared" si="74"/>
        <v>2</v>
      </c>
      <c r="H668" s="714" t="str">
        <f t="shared" si="75"/>
        <v>Jan/26</v>
      </c>
      <c r="I668" s="716">
        <f t="shared" si="76"/>
        <v>8</v>
      </c>
      <c r="J668" s="716">
        <f>IF(Tabela13[[#This Row],[Data da Ordem]]&lt;&gt;"",1,"")</f>
        <v>1</v>
      </c>
    </row>
    <row r="669" spans="1:10">
      <c r="A669" s="721" t="s">
        <v>1383</v>
      </c>
      <c r="B669" s="722">
        <v>23</v>
      </c>
      <c r="C669" s="711" t="str">
        <f t="shared" si="70"/>
        <v>08/01/2026</v>
      </c>
      <c r="D669" s="712" t="str">
        <f t="shared" si="71"/>
        <v>14:11</v>
      </c>
      <c r="E669" s="713" t="str">
        <f t="shared" si="72"/>
        <v>14:00 as 15:00</v>
      </c>
      <c r="F669" s="714" t="str">
        <f t="shared" si="73"/>
        <v>Quinta</v>
      </c>
      <c r="G669" s="715">
        <f t="shared" si="74"/>
        <v>2</v>
      </c>
      <c r="H669" s="714" t="str">
        <f t="shared" si="75"/>
        <v>Jan/26</v>
      </c>
      <c r="I669" s="716">
        <f t="shared" si="76"/>
        <v>8</v>
      </c>
      <c r="J669" s="716">
        <f>IF(Tabela13[[#This Row],[Data da Ordem]]&lt;&gt;"",1,"")</f>
        <v>1</v>
      </c>
    </row>
    <row r="670" spans="1:10">
      <c r="A670" s="721" t="s">
        <v>1384</v>
      </c>
      <c r="B670" s="722">
        <v>23</v>
      </c>
      <c r="C670" s="711" t="str">
        <f t="shared" si="70"/>
        <v>08/01/2026</v>
      </c>
      <c r="D670" s="712" t="str">
        <f t="shared" si="71"/>
        <v>13:52</v>
      </c>
      <c r="E670" s="713" t="str">
        <f t="shared" si="72"/>
        <v>13:00 as 14:00</v>
      </c>
      <c r="F670" s="714" t="str">
        <f t="shared" si="73"/>
        <v>Quinta</v>
      </c>
      <c r="G670" s="715">
        <f t="shared" si="74"/>
        <v>2</v>
      </c>
      <c r="H670" s="714" t="str">
        <f t="shared" si="75"/>
        <v>Jan/26</v>
      </c>
      <c r="I670" s="716">
        <f t="shared" si="76"/>
        <v>8</v>
      </c>
      <c r="J670" s="716">
        <f>IF(Tabela13[[#This Row],[Data da Ordem]]&lt;&gt;"",1,"")</f>
        <v>1</v>
      </c>
    </row>
    <row r="671" spans="1:10">
      <c r="A671" s="721" t="s">
        <v>1385</v>
      </c>
      <c r="B671" s="722">
        <v>19</v>
      </c>
      <c r="C671" s="711" t="str">
        <f t="shared" si="70"/>
        <v>08/01/2026</v>
      </c>
      <c r="D671" s="712" t="str">
        <f t="shared" si="71"/>
        <v>13:47</v>
      </c>
      <c r="E671" s="713" t="str">
        <f t="shared" si="72"/>
        <v>13:00 as 14:00</v>
      </c>
      <c r="F671" s="714" t="str">
        <f t="shared" si="73"/>
        <v>Quinta</v>
      </c>
      <c r="G671" s="715">
        <f t="shared" si="74"/>
        <v>2</v>
      </c>
      <c r="H671" s="714" t="str">
        <f t="shared" si="75"/>
        <v>Jan/26</v>
      </c>
      <c r="I671" s="716">
        <f t="shared" si="76"/>
        <v>8</v>
      </c>
      <c r="J671" s="716">
        <f>IF(Tabela13[[#This Row],[Data da Ordem]]&lt;&gt;"",1,"")</f>
        <v>1</v>
      </c>
    </row>
    <row r="672" spans="1:10">
      <c r="A672" s="721" t="s">
        <v>1386</v>
      </c>
      <c r="B672" s="722">
        <v>13</v>
      </c>
      <c r="C672" s="711" t="str">
        <f t="shared" si="70"/>
        <v>08/01/2026</v>
      </c>
      <c r="D672" s="712" t="str">
        <f t="shared" si="71"/>
        <v>13:45</v>
      </c>
      <c r="E672" s="713" t="str">
        <f t="shared" si="72"/>
        <v>13:00 as 14:00</v>
      </c>
      <c r="F672" s="714" t="str">
        <f t="shared" si="73"/>
        <v>Quinta</v>
      </c>
      <c r="G672" s="715">
        <f t="shared" si="74"/>
        <v>2</v>
      </c>
      <c r="H672" s="714" t="str">
        <f t="shared" si="75"/>
        <v>Jan/26</v>
      </c>
      <c r="I672" s="716">
        <f t="shared" si="76"/>
        <v>8</v>
      </c>
      <c r="J672" s="716">
        <f>IF(Tabela13[[#This Row],[Data da Ordem]]&lt;&gt;"",1,"")</f>
        <v>1</v>
      </c>
    </row>
    <row r="673" spans="1:10">
      <c r="A673" s="721" t="s">
        <v>1387</v>
      </c>
      <c r="B673" s="722">
        <v>52</v>
      </c>
      <c r="C673" s="711" t="str">
        <f t="shared" si="70"/>
        <v>08/01/2026</v>
      </c>
      <c r="D673" s="712" t="str">
        <f t="shared" si="71"/>
        <v>13:38</v>
      </c>
      <c r="E673" s="713" t="str">
        <f t="shared" si="72"/>
        <v>13:00 as 14:00</v>
      </c>
      <c r="F673" s="714" t="str">
        <f t="shared" si="73"/>
        <v>Quinta</v>
      </c>
      <c r="G673" s="715">
        <f t="shared" si="74"/>
        <v>2</v>
      </c>
      <c r="H673" s="714" t="str">
        <f t="shared" si="75"/>
        <v>Jan/26</v>
      </c>
      <c r="I673" s="716">
        <f t="shared" si="76"/>
        <v>8</v>
      </c>
      <c r="J673" s="716">
        <f>IF(Tabela13[[#This Row],[Data da Ordem]]&lt;&gt;"",1,"")</f>
        <v>1</v>
      </c>
    </row>
    <row r="674" spans="1:10">
      <c r="A674" s="721" t="s">
        <v>1388</v>
      </c>
      <c r="B674" s="722">
        <v>13</v>
      </c>
      <c r="C674" s="711" t="str">
        <f t="shared" si="70"/>
        <v>08/01/2026</v>
      </c>
      <c r="D674" s="712" t="str">
        <f t="shared" si="71"/>
        <v>12:50</v>
      </c>
      <c r="E674" s="713" t="str">
        <f t="shared" si="72"/>
        <v>12:00 as 13:00</v>
      </c>
      <c r="F674" s="714" t="str">
        <f t="shared" si="73"/>
        <v>Quinta</v>
      </c>
      <c r="G674" s="715">
        <f t="shared" si="74"/>
        <v>2</v>
      </c>
      <c r="H674" s="714" t="str">
        <f t="shared" si="75"/>
        <v>Jan/26</v>
      </c>
      <c r="I674" s="716">
        <f t="shared" si="76"/>
        <v>8</v>
      </c>
      <c r="J674" s="716">
        <f>IF(Tabela13[[#This Row],[Data da Ordem]]&lt;&gt;"",1,"")</f>
        <v>1</v>
      </c>
    </row>
    <row r="675" spans="1:10">
      <c r="A675" s="721" t="s">
        <v>1389</v>
      </c>
      <c r="B675" s="722">
        <v>36</v>
      </c>
      <c r="C675" s="711" t="str">
        <f t="shared" si="70"/>
        <v>08/01/2026</v>
      </c>
      <c r="D675" s="712" t="str">
        <f t="shared" si="71"/>
        <v>12:42</v>
      </c>
      <c r="E675" s="713" t="str">
        <f t="shared" si="72"/>
        <v>12:00 as 13:00</v>
      </c>
      <c r="F675" s="714" t="str">
        <f t="shared" si="73"/>
        <v>Quinta</v>
      </c>
      <c r="G675" s="715">
        <f t="shared" si="74"/>
        <v>2</v>
      </c>
      <c r="H675" s="714" t="str">
        <f t="shared" si="75"/>
        <v>Jan/26</v>
      </c>
      <c r="I675" s="716">
        <f t="shared" si="76"/>
        <v>8</v>
      </c>
      <c r="J675" s="716">
        <f>IF(Tabela13[[#This Row],[Data da Ordem]]&lt;&gt;"",1,"")</f>
        <v>1</v>
      </c>
    </row>
    <row r="676" spans="1:10">
      <c r="A676" s="721" t="s">
        <v>1390</v>
      </c>
      <c r="B676" s="722">
        <v>19</v>
      </c>
      <c r="C676" s="711" t="str">
        <f t="shared" si="70"/>
        <v>08/01/2026</v>
      </c>
      <c r="D676" s="712" t="str">
        <f t="shared" si="71"/>
        <v>12:16</v>
      </c>
      <c r="E676" s="713" t="str">
        <f t="shared" si="72"/>
        <v>12:00 as 13:00</v>
      </c>
      <c r="F676" s="714" t="str">
        <f t="shared" si="73"/>
        <v>Quinta</v>
      </c>
      <c r="G676" s="715">
        <f t="shared" si="74"/>
        <v>2</v>
      </c>
      <c r="H676" s="714" t="str">
        <f t="shared" si="75"/>
        <v>Jan/26</v>
      </c>
      <c r="I676" s="716">
        <f t="shared" si="76"/>
        <v>8</v>
      </c>
      <c r="J676" s="716">
        <f>IF(Tabela13[[#This Row],[Data da Ordem]]&lt;&gt;"",1,"")</f>
        <v>1</v>
      </c>
    </row>
    <row r="677" spans="1:10">
      <c r="A677" s="721" t="s">
        <v>1391</v>
      </c>
      <c r="B677" s="722">
        <v>53</v>
      </c>
      <c r="C677" s="711" t="str">
        <f t="shared" si="70"/>
        <v>08/01/2026</v>
      </c>
      <c r="D677" s="712" t="str">
        <f t="shared" si="71"/>
        <v>11:59</v>
      </c>
      <c r="E677" s="713" t="str">
        <f t="shared" si="72"/>
        <v>11:00 as 12:00</v>
      </c>
      <c r="F677" s="714" t="str">
        <f t="shared" si="73"/>
        <v>Quinta</v>
      </c>
      <c r="G677" s="715">
        <f t="shared" si="74"/>
        <v>2</v>
      </c>
      <c r="H677" s="714" t="str">
        <f t="shared" si="75"/>
        <v>Jan/26</v>
      </c>
      <c r="I677" s="716">
        <f t="shared" si="76"/>
        <v>8</v>
      </c>
      <c r="J677" s="716">
        <f>IF(Tabela13[[#This Row],[Data da Ordem]]&lt;&gt;"",1,"")</f>
        <v>1</v>
      </c>
    </row>
    <row r="678" spans="1:10">
      <c r="A678" s="721" t="s">
        <v>1392</v>
      </c>
      <c r="B678" s="722">
        <v>10.4</v>
      </c>
      <c r="C678" s="711" t="str">
        <f t="shared" si="70"/>
        <v>08/01/2026</v>
      </c>
      <c r="D678" s="712" t="str">
        <f t="shared" si="71"/>
        <v>11:35</v>
      </c>
      <c r="E678" s="713" t="str">
        <f t="shared" si="72"/>
        <v>11:00 as 12:00</v>
      </c>
      <c r="F678" s="714" t="str">
        <f t="shared" si="73"/>
        <v>Quinta</v>
      </c>
      <c r="G678" s="715">
        <f t="shared" si="74"/>
        <v>2</v>
      </c>
      <c r="H678" s="714" t="str">
        <f t="shared" si="75"/>
        <v>Jan/26</v>
      </c>
      <c r="I678" s="716">
        <f t="shared" si="76"/>
        <v>8</v>
      </c>
      <c r="J678" s="716">
        <f>IF(Tabela13[[#This Row],[Data da Ordem]]&lt;&gt;"",1,"")</f>
        <v>1</v>
      </c>
    </row>
    <row r="679" spans="1:10">
      <c r="A679" s="721" t="s">
        <v>1393</v>
      </c>
      <c r="B679" s="722">
        <v>35</v>
      </c>
      <c r="C679" s="711" t="str">
        <f t="shared" si="70"/>
        <v>08/01/2026</v>
      </c>
      <c r="D679" s="712" t="str">
        <f t="shared" si="71"/>
        <v>11:29</v>
      </c>
      <c r="E679" s="713" t="str">
        <f t="shared" si="72"/>
        <v>11:00 as 12:00</v>
      </c>
      <c r="F679" s="714" t="str">
        <f t="shared" si="73"/>
        <v>Quinta</v>
      </c>
      <c r="G679" s="715">
        <f t="shared" si="74"/>
        <v>2</v>
      </c>
      <c r="H679" s="714" t="str">
        <f t="shared" si="75"/>
        <v>Jan/26</v>
      </c>
      <c r="I679" s="716">
        <f t="shared" si="76"/>
        <v>8</v>
      </c>
      <c r="J679" s="716">
        <f>IF(Tabela13[[#This Row],[Data da Ordem]]&lt;&gt;"",1,"")</f>
        <v>1</v>
      </c>
    </row>
    <row r="680" spans="1:10">
      <c r="A680" s="721" t="s">
        <v>1394</v>
      </c>
      <c r="B680" s="722">
        <v>9</v>
      </c>
      <c r="C680" s="711" t="str">
        <f t="shared" si="70"/>
        <v>08/01/2026</v>
      </c>
      <c r="D680" s="712" t="str">
        <f t="shared" si="71"/>
        <v>11:24</v>
      </c>
      <c r="E680" s="713" t="str">
        <f t="shared" si="72"/>
        <v>11:00 as 12:00</v>
      </c>
      <c r="F680" s="714" t="str">
        <f t="shared" si="73"/>
        <v>Quinta</v>
      </c>
      <c r="G680" s="715">
        <f t="shared" si="74"/>
        <v>2</v>
      </c>
      <c r="H680" s="714" t="str">
        <f t="shared" si="75"/>
        <v>Jan/26</v>
      </c>
      <c r="I680" s="716">
        <f t="shared" si="76"/>
        <v>8</v>
      </c>
      <c r="J680" s="716">
        <f>IF(Tabela13[[#This Row],[Data da Ordem]]&lt;&gt;"",1,"")</f>
        <v>1</v>
      </c>
    </row>
    <row r="681" spans="1:10">
      <c r="A681" s="721" t="s">
        <v>1395</v>
      </c>
      <c r="B681" s="722">
        <v>6</v>
      </c>
      <c r="C681" s="711" t="str">
        <f t="shared" si="70"/>
        <v>08/01/2026</v>
      </c>
      <c r="D681" s="712" t="str">
        <f t="shared" si="71"/>
        <v>11:11</v>
      </c>
      <c r="E681" s="713" t="str">
        <f t="shared" si="72"/>
        <v>11:00 as 12:00</v>
      </c>
      <c r="F681" s="714" t="str">
        <f t="shared" si="73"/>
        <v>Quinta</v>
      </c>
      <c r="G681" s="715">
        <f t="shared" si="74"/>
        <v>2</v>
      </c>
      <c r="H681" s="714" t="str">
        <f t="shared" si="75"/>
        <v>Jan/26</v>
      </c>
      <c r="I681" s="716">
        <f t="shared" si="76"/>
        <v>8</v>
      </c>
      <c r="J681" s="716">
        <f>IF(Tabela13[[#This Row],[Data da Ordem]]&lt;&gt;"",1,"")</f>
        <v>1</v>
      </c>
    </row>
    <row r="682" spans="1:10">
      <c r="A682" s="721" t="s">
        <v>1396</v>
      </c>
      <c r="B682" s="722">
        <v>14</v>
      </c>
      <c r="C682" s="711" t="str">
        <f t="shared" si="70"/>
        <v>08/01/2026</v>
      </c>
      <c r="D682" s="712" t="str">
        <f t="shared" si="71"/>
        <v>11:10</v>
      </c>
      <c r="E682" s="713" t="str">
        <f t="shared" si="72"/>
        <v>11:00 as 12:00</v>
      </c>
      <c r="F682" s="714" t="str">
        <f t="shared" si="73"/>
        <v>Quinta</v>
      </c>
      <c r="G682" s="715">
        <f t="shared" si="74"/>
        <v>2</v>
      </c>
      <c r="H682" s="714" t="str">
        <f t="shared" si="75"/>
        <v>Jan/26</v>
      </c>
      <c r="I682" s="716">
        <f t="shared" si="76"/>
        <v>8</v>
      </c>
      <c r="J682" s="716">
        <f>IF(Tabela13[[#This Row],[Data da Ordem]]&lt;&gt;"",1,"")</f>
        <v>1</v>
      </c>
    </row>
    <row r="683" spans="1:10">
      <c r="A683" s="721" t="s">
        <v>1397</v>
      </c>
      <c r="B683" s="722">
        <v>40.5</v>
      </c>
      <c r="C683" s="711" t="str">
        <f t="shared" si="70"/>
        <v>08/01/2026</v>
      </c>
      <c r="D683" s="712" t="str">
        <f t="shared" si="71"/>
        <v>10:32</v>
      </c>
      <c r="E683" s="713" t="str">
        <f t="shared" si="72"/>
        <v>10:00 as 11:00</v>
      </c>
      <c r="F683" s="714" t="str">
        <f t="shared" si="73"/>
        <v>Quinta</v>
      </c>
      <c r="G683" s="715">
        <f t="shared" si="74"/>
        <v>2</v>
      </c>
      <c r="H683" s="714" t="str">
        <f t="shared" si="75"/>
        <v>Jan/26</v>
      </c>
      <c r="I683" s="716">
        <f t="shared" si="76"/>
        <v>8</v>
      </c>
      <c r="J683" s="716">
        <f>IF(Tabela13[[#This Row],[Data da Ordem]]&lt;&gt;"",1,"")</f>
        <v>1</v>
      </c>
    </row>
    <row r="684" spans="1:10">
      <c r="A684" s="721" t="s">
        <v>1398</v>
      </c>
      <c r="B684" s="722">
        <v>23</v>
      </c>
      <c r="C684" s="711" t="str">
        <f t="shared" si="70"/>
        <v>08/01/2026</v>
      </c>
      <c r="D684" s="712" t="str">
        <f t="shared" si="71"/>
        <v>10:32</v>
      </c>
      <c r="E684" s="713" t="str">
        <f t="shared" si="72"/>
        <v>10:00 as 11:00</v>
      </c>
      <c r="F684" s="714" t="str">
        <f t="shared" si="73"/>
        <v>Quinta</v>
      </c>
      <c r="G684" s="715">
        <f t="shared" si="74"/>
        <v>2</v>
      </c>
      <c r="H684" s="714" t="str">
        <f t="shared" si="75"/>
        <v>Jan/26</v>
      </c>
      <c r="I684" s="716">
        <f t="shared" si="76"/>
        <v>8</v>
      </c>
      <c r="J684" s="716">
        <f>IF(Tabela13[[#This Row],[Data da Ordem]]&lt;&gt;"",1,"")</f>
        <v>1</v>
      </c>
    </row>
    <row r="685" spans="1:10">
      <c r="A685" s="721" t="s">
        <v>1399</v>
      </c>
      <c r="B685" s="722">
        <v>18</v>
      </c>
      <c r="C685" s="711" t="str">
        <f t="shared" si="70"/>
        <v>08/01/2026</v>
      </c>
      <c r="D685" s="712" t="str">
        <f t="shared" si="71"/>
        <v>10:28</v>
      </c>
      <c r="E685" s="713" t="str">
        <f t="shared" si="72"/>
        <v>10:00 as 11:00</v>
      </c>
      <c r="F685" s="714" t="str">
        <f t="shared" si="73"/>
        <v>Quinta</v>
      </c>
      <c r="G685" s="715">
        <f t="shared" si="74"/>
        <v>2</v>
      </c>
      <c r="H685" s="714" t="str">
        <f t="shared" si="75"/>
        <v>Jan/26</v>
      </c>
      <c r="I685" s="716">
        <f t="shared" si="76"/>
        <v>8</v>
      </c>
      <c r="J685" s="716">
        <f>IF(Tabela13[[#This Row],[Data da Ordem]]&lt;&gt;"",1,"")</f>
        <v>1</v>
      </c>
    </row>
    <row r="686" spans="1:10">
      <c r="A686" s="721" t="s">
        <v>1400</v>
      </c>
      <c r="B686" s="722">
        <v>13</v>
      </c>
      <c r="C686" s="711" t="str">
        <f t="shared" si="70"/>
        <v>08/01/2026</v>
      </c>
      <c r="D686" s="712" t="str">
        <f t="shared" si="71"/>
        <v>10:22</v>
      </c>
      <c r="E686" s="713" t="str">
        <f t="shared" si="72"/>
        <v>10:00 as 11:00</v>
      </c>
      <c r="F686" s="714" t="str">
        <f t="shared" si="73"/>
        <v>Quinta</v>
      </c>
      <c r="G686" s="715">
        <f t="shared" si="74"/>
        <v>2</v>
      </c>
      <c r="H686" s="714" t="str">
        <f t="shared" si="75"/>
        <v>Jan/26</v>
      </c>
      <c r="I686" s="716">
        <f t="shared" si="76"/>
        <v>8</v>
      </c>
      <c r="J686" s="716">
        <f>IF(Tabela13[[#This Row],[Data da Ordem]]&lt;&gt;"",1,"")</f>
        <v>1</v>
      </c>
    </row>
    <row r="687" spans="1:10">
      <c r="A687" s="721" t="s">
        <v>1401</v>
      </c>
      <c r="B687" s="722">
        <v>41.5</v>
      </c>
      <c r="C687" s="711" t="str">
        <f t="shared" si="70"/>
        <v>08/01/2026</v>
      </c>
      <c r="D687" s="712" t="str">
        <f t="shared" si="71"/>
        <v>10:09</v>
      </c>
      <c r="E687" s="713" t="str">
        <f t="shared" si="72"/>
        <v>10:00 as 11:00</v>
      </c>
      <c r="F687" s="714" t="str">
        <f t="shared" si="73"/>
        <v>Quinta</v>
      </c>
      <c r="G687" s="715">
        <f t="shared" si="74"/>
        <v>2</v>
      </c>
      <c r="H687" s="714" t="str">
        <f t="shared" si="75"/>
        <v>Jan/26</v>
      </c>
      <c r="I687" s="716">
        <f t="shared" si="76"/>
        <v>8</v>
      </c>
      <c r="J687" s="716">
        <f>IF(Tabela13[[#This Row],[Data da Ordem]]&lt;&gt;"",1,"")</f>
        <v>1</v>
      </c>
    </row>
    <row r="688" spans="1:10">
      <c r="A688" s="721" t="s">
        <v>1402</v>
      </c>
      <c r="B688" s="722">
        <v>20</v>
      </c>
      <c r="C688" s="711" t="str">
        <f t="shared" si="70"/>
        <v>08/01/2026</v>
      </c>
      <c r="D688" s="712" t="str">
        <f t="shared" si="71"/>
        <v>10:08</v>
      </c>
      <c r="E688" s="713" t="str">
        <f t="shared" si="72"/>
        <v>10:00 as 11:00</v>
      </c>
      <c r="F688" s="714" t="str">
        <f t="shared" si="73"/>
        <v>Quinta</v>
      </c>
      <c r="G688" s="715">
        <f t="shared" si="74"/>
        <v>2</v>
      </c>
      <c r="H688" s="714" t="str">
        <f t="shared" si="75"/>
        <v>Jan/26</v>
      </c>
      <c r="I688" s="716">
        <f t="shared" si="76"/>
        <v>8</v>
      </c>
      <c r="J688" s="716">
        <f>IF(Tabela13[[#This Row],[Data da Ordem]]&lt;&gt;"",1,"")</f>
        <v>1</v>
      </c>
    </row>
    <row r="689" spans="1:10">
      <c r="A689" s="721" t="s">
        <v>1403</v>
      </c>
      <c r="B689" s="722">
        <v>48</v>
      </c>
      <c r="C689" s="711" t="str">
        <f t="shared" si="70"/>
        <v>08/01/2026</v>
      </c>
      <c r="D689" s="712" t="str">
        <f t="shared" si="71"/>
        <v>10:03</v>
      </c>
      <c r="E689" s="713" t="str">
        <f t="shared" si="72"/>
        <v>10:00 as 11:00</v>
      </c>
      <c r="F689" s="714" t="str">
        <f t="shared" si="73"/>
        <v>Quinta</v>
      </c>
      <c r="G689" s="715">
        <f t="shared" si="74"/>
        <v>2</v>
      </c>
      <c r="H689" s="714" t="str">
        <f t="shared" si="75"/>
        <v>Jan/26</v>
      </c>
      <c r="I689" s="716">
        <f t="shared" si="76"/>
        <v>8</v>
      </c>
      <c r="J689" s="716">
        <f>IF(Tabela13[[#This Row],[Data da Ordem]]&lt;&gt;"",1,"")</f>
        <v>1</v>
      </c>
    </row>
    <row r="690" spans="1:10">
      <c r="A690" s="721" t="s">
        <v>1404</v>
      </c>
      <c r="B690" s="722">
        <v>36</v>
      </c>
      <c r="C690" s="711" t="str">
        <f t="shared" si="70"/>
        <v>08/01/2026</v>
      </c>
      <c r="D690" s="712" t="str">
        <f t="shared" si="71"/>
        <v>09:59</v>
      </c>
      <c r="E690" s="713" t="str">
        <f t="shared" si="72"/>
        <v>09:00 as 10:00</v>
      </c>
      <c r="F690" s="714" t="str">
        <f t="shared" si="73"/>
        <v>Quinta</v>
      </c>
      <c r="G690" s="715">
        <f t="shared" si="74"/>
        <v>2</v>
      </c>
      <c r="H690" s="714" t="str">
        <f t="shared" si="75"/>
        <v>Jan/26</v>
      </c>
      <c r="I690" s="716">
        <f t="shared" si="76"/>
        <v>8</v>
      </c>
      <c r="J690" s="716">
        <f>IF(Tabela13[[#This Row],[Data da Ordem]]&lt;&gt;"",1,"")</f>
        <v>1</v>
      </c>
    </row>
    <row r="691" spans="1:10">
      <c r="A691" s="721" t="s">
        <v>1405</v>
      </c>
      <c r="B691" s="722">
        <v>19</v>
      </c>
      <c r="C691" s="711" t="str">
        <f t="shared" si="70"/>
        <v>08/01/2026</v>
      </c>
      <c r="D691" s="712" t="str">
        <f t="shared" si="71"/>
        <v>09:57</v>
      </c>
      <c r="E691" s="713" t="str">
        <f t="shared" si="72"/>
        <v>09:00 as 10:00</v>
      </c>
      <c r="F691" s="714" t="str">
        <f t="shared" si="73"/>
        <v>Quinta</v>
      </c>
      <c r="G691" s="715">
        <f t="shared" si="74"/>
        <v>2</v>
      </c>
      <c r="H691" s="714" t="str">
        <f t="shared" si="75"/>
        <v>Jan/26</v>
      </c>
      <c r="I691" s="716">
        <f t="shared" si="76"/>
        <v>8</v>
      </c>
      <c r="J691" s="716">
        <f>IF(Tabela13[[#This Row],[Data da Ordem]]&lt;&gt;"",1,"")</f>
        <v>1</v>
      </c>
    </row>
    <row r="692" spans="1:10">
      <c r="A692" s="721" t="s">
        <v>1406</v>
      </c>
      <c r="B692" s="722">
        <v>33</v>
      </c>
      <c r="C692" s="711" t="str">
        <f t="shared" si="70"/>
        <v>08/01/2026</v>
      </c>
      <c r="D692" s="712" t="str">
        <f t="shared" si="71"/>
        <v>09:56</v>
      </c>
      <c r="E692" s="713" t="str">
        <f t="shared" si="72"/>
        <v>09:00 as 10:00</v>
      </c>
      <c r="F692" s="714" t="str">
        <f t="shared" si="73"/>
        <v>Quinta</v>
      </c>
      <c r="G692" s="715">
        <f t="shared" si="74"/>
        <v>2</v>
      </c>
      <c r="H692" s="714" t="str">
        <f t="shared" si="75"/>
        <v>Jan/26</v>
      </c>
      <c r="I692" s="716">
        <f t="shared" si="76"/>
        <v>8</v>
      </c>
      <c r="J692" s="716">
        <f>IF(Tabela13[[#This Row],[Data da Ordem]]&lt;&gt;"",1,"")</f>
        <v>1</v>
      </c>
    </row>
    <row r="693" spans="1:10">
      <c r="A693" s="721" t="s">
        <v>1407</v>
      </c>
      <c r="B693" s="722">
        <v>10</v>
      </c>
      <c r="C693" s="711" t="str">
        <f t="shared" si="70"/>
        <v>08/01/2026</v>
      </c>
      <c r="D693" s="712" t="str">
        <f t="shared" si="71"/>
        <v>09:48</v>
      </c>
      <c r="E693" s="713" t="str">
        <f t="shared" si="72"/>
        <v>09:00 as 10:00</v>
      </c>
      <c r="F693" s="714" t="str">
        <f t="shared" si="73"/>
        <v>Quinta</v>
      </c>
      <c r="G693" s="715">
        <f t="shared" si="74"/>
        <v>2</v>
      </c>
      <c r="H693" s="714" t="str">
        <f t="shared" si="75"/>
        <v>Jan/26</v>
      </c>
      <c r="I693" s="716">
        <f t="shared" si="76"/>
        <v>8</v>
      </c>
      <c r="J693" s="716">
        <f>IF(Tabela13[[#This Row],[Data da Ordem]]&lt;&gt;"",1,"")</f>
        <v>1</v>
      </c>
    </row>
    <row r="694" spans="1:10">
      <c r="A694" s="721" t="s">
        <v>1408</v>
      </c>
      <c r="B694" s="722">
        <v>45</v>
      </c>
      <c r="C694" s="711" t="str">
        <f t="shared" si="70"/>
        <v>08/01/2026</v>
      </c>
      <c r="D694" s="712" t="str">
        <f t="shared" si="71"/>
        <v>09:48</v>
      </c>
      <c r="E694" s="713" t="str">
        <f t="shared" si="72"/>
        <v>09:00 as 10:00</v>
      </c>
      <c r="F694" s="714" t="str">
        <f t="shared" si="73"/>
        <v>Quinta</v>
      </c>
      <c r="G694" s="715">
        <f t="shared" si="74"/>
        <v>2</v>
      </c>
      <c r="H694" s="714" t="str">
        <f t="shared" si="75"/>
        <v>Jan/26</v>
      </c>
      <c r="I694" s="716">
        <f t="shared" si="76"/>
        <v>8</v>
      </c>
      <c r="J694" s="716">
        <f>IF(Tabela13[[#This Row],[Data da Ordem]]&lt;&gt;"",1,"")</f>
        <v>1</v>
      </c>
    </row>
    <row r="695" spans="1:10">
      <c r="A695" s="721" t="s">
        <v>1409</v>
      </c>
      <c r="B695" s="722">
        <v>32</v>
      </c>
      <c r="C695" s="711" t="str">
        <f t="shared" si="70"/>
        <v>08/01/2026</v>
      </c>
      <c r="D695" s="712" t="str">
        <f t="shared" si="71"/>
        <v>09:43</v>
      </c>
      <c r="E695" s="713" t="str">
        <f t="shared" si="72"/>
        <v>09:00 as 10:00</v>
      </c>
      <c r="F695" s="714" t="str">
        <f t="shared" si="73"/>
        <v>Quinta</v>
      </c>
      <c r="G695" s="715">
        <f t="shared" si="74"/>
        <v>2</v>
      </c>
      <c r="H695" s="714" t="str">
        <f t="shared" si="75"/>
        <v>Jan/26</v>
      </c>
      <c r="I695" s="716">
        <f t="shared" si="76"/>
        <v>8</v>
      </c>
      <c r="J695" s="716">
        <f>IF(Tabela13[[#This Row],[Data da Ordem]]&lt;&gt;"",1,"")</f>
        <v>1</v>
      </c>
    </row>
    <row r="696" spans="1:10">
      <c r="A696" s="721" t="s">
        <v>1410</v>
      </c>
      <c r="B696" s="722">
        <v>60.5</v>
      </c>
      <c r="C696" s="711" t="str">
        <f t="shared" si="70"/>
        <v>08/01/2026</v>
      </c>
      <c r="D696" s="712" t="str">
        <f t="shared" si="71"/>
        <v>09:33</v>
      </c>
      <c r="E696" s="713" t="str">
        <f t="shared" si="72"/>
        <v>09:00 as 10:00</v>
      </c>
      <c r="F696" s="714" t="str">
        <f t="shared" si="73"/>
        <v>Quinta</v>
      </c>
      <c r="G696" s="715">
        <f t="shared" si="74"/>
        <v>2</v>
      </c>
      <c r="H696" s="714" t="str">
        <f t="shared" si="75"/>
        <v>Jan/26</v>
      </c>
      <c r="I696" s="716">
        <f t="shared" si="76"/>
        <v>8</v>
      </c>
      <c r="J696" s="716">
        <f>IF(Tabela13[[#This Row],[Data da Ordem]]&lt;&gt;"",1,"")</f>
        <v>1</v>
      </c>
    </row>
    <row r="697" spans="1:10">
      <c r="A697" s="721" t="s">
        <v>1411</v>
      </c>
      <c r="B697" s="722">
        <v>24.5</v>
      </c>
      <c r="C697" s="711" t="str">
        <f t="shared" si="70"/>
        <v>08/01/2026</v>
      </c>
      <c r="D697" s="712" t="str">
        <f t="shared" si="71"/>
        <v>09:27</v>
      </c>
      <c r="E697" s="713" t="str">
        <f t="shared" si="72"/>
        <v>09:00 as 10:00</v>
      </c>
      <c r="F697" s="714" t="str">
        <f t="shared" si="73"/>
        <v>Quinta</v>
      </c>
      <c r="G697" s="715">
        <f t="shared" si="74"/>
        <v>2</v>
      </c>
      <c r="H697" s="714" t="str">
        <f t="shared" si="75"/>
        <v>Jan/26</v>
      </c>
      <c r="I697" s="716">
        <f t="shared" si="76"/>
        <v>8</v>
      </c>
      <c r="J697" s="716">
        <f>IF(Tabela13[[#This Row],[Data da Ordem]]&lt;&gt;"",1,"")</f>
        <v>1</v>
      </c>
    </row>
    <row r="698" spans="1:10">
      <c r="A698" s="721" t="s">
        <v>1412</v>
      </c>
      <c r="B698" s="722">
        <v>34</v>
      </c>
      <c r="C698" s="711" t="str">
        <f t="shared" si="70"/>
        <v>08/01/2026</v>
      </c>
      <c r="D698" s="712" t="str">
        <f t="shared" si="71"/>
        <v>09:15</v>
      </c>
      <c r="E698" s="713" t="str">
        <f t="shared" si="72"/>
        <v>09:00 as 10:00</v>
      </c>
      <c r="F698" s="714" t="str">
        <f t="shared" si="73"/>
        <v>Quinta</v>
      </c>
      <c r="G698" s="715">
        <f t="shared" si="74"/>
        <v>2</v>
      </c>
      <c r="H698" s="714" t="str">
        <f t="shared" si="75"/>
        <v>Jan/26</v>
      </c>
      <c r="I698" s="716">
        <f t="shared" si="76"/>
        <v>8</v>
      </c>
      <c r="J698" s="716">
        <f>IF(Tabela13[[#This Row],[Data da Ordem]]&lt;&gt;"",1,"")</f>
        <v>1</v>
      </c>
    </row>
    <row r="699" spans="1:10">
      <c r="A699" s="721" t="s">
        <v>1413</v>
      </c>
      <c r="B699" s="722">
        <v>20</v>
      </c>
      <c r="C699" s="711" t="str">
        <f t="shared" si="70"/>
        <v>09/01/2026</v>
      </c>
      <c r="D699" s="712" t="str">
        <f t="shared" si="71"/>
        <v>18:41</v>
      </c>
      <c r="E699" s="713" t="str">
        <f t="shared" si="72"/>
        <v>18:00 as 19:00</v>
      </c>
      <c r="F699" s="714" t="str">
        <f t="shared" si="73"/>
        <v>Sexta</v>
      </c>
      <c r="G699" s="715">
        <f t="shared" si="74"/>
        <v>2</v>
      </c>
      <c r="H699" s="714" t="str">
        <f t="shared" si="75"/>
        <v>Jan/26</v>
      </c>
      <c r="I699" s="716">
        <f t="shared" si="76"/>
        <v>9</v>
      </c>
      <c r="J699" s="716">
        <f>IF(Tabela13[[#This Row],[Data da Ordem]]&lt;&gt;"",1,"")</f>
        <v>1</v>
      </c>
    </row>
    <row r="700" spans="1:10">
      <c r="A700" s="721" t="s">
        <v>1414</v>
      </c>
      <c r="B700" s="722">
        <v>66</v>
      </c>
      <c r="C700" s="711" t="str">
        <f t="shared" si="70"/>
        <v>09/01/2026</v>
      </c>
      <c r="D700" s="712" t="str">
        <f t="shared" si="71"/>
        <v>18:24</v>
      </c>
      <c r="E700" s="713" t="str">
        <f t="shared" si="72"/>
        <v>18:00 as 19:00</v>
      </c>
      <c r="F700" s="714" t="str">
        <f t="shared" si="73"/>
        <v>Sexta</v>
      </c>
      <c r="G700" s="715">
        <f t="shared" si="74"/>
        <v>2</v>
      </c>
      <c r="H700" s="714" t="str">
        <f t="shared" si="75"/>
        <v>Jan/26</v>
      </c>
      <c r="I700" s="716">
        <f t="shared" si="76"/>
        <v>9</v>
      </c>
      <c r="J700" s="716">
        <f>IF(Tabela13[[#This Row],[Data da Ordem]]&lt;&gt;"",1,"")</f>
        <v>1</v>
      </c>
    </row>
    <row r="701" spans="1:10">
      <c r="A701" s="721" t="s">
        <v>1415</v>
      </c>
      <c r="B701" s="722">
        <v>49.5</v>
      </c>
      <c r="C701" s="711" t="str">
        <f t="shared" si="70"/>
        <v>09/01/2026</v>
      </c>
      <c r="D701" s="712" t="str">
        <f t="shared" si="71"/>
        <v>18:17</v>
      </c>
      <c r="E701" s="713" t="str">
        <f t="shared" si="72"/>
        <v>18:00 as 19:00</v>
      </c>
      <c r="F701" s="714" t="str">
        <f t="shared" si="73"/>
        <v>Sexta</v>
      </c>
      <c r="G701" s="715">
        <f t="shared" si="74"/>
        <v>2</v>
      </c>
      <c r="H701" s="714" t="str">
        <f t="shared" si="75"/>
        <v>Jan/26</v>
      </c>
      <c r="I701" s="716">
        <f t="shared" si="76"/>
        <v>9</v>
      </c>
      <c r="J701" s="716">
        <f>IF(Tabela13[[#This Row],[Data da Ordem]]&lt;&gt;"",1,"")</f>
        <v>1</v>
      </c>
    </row>
    <row r="702" spans="1:10">
      <c r="A702" s="721" t="s">
        <v>1416</v>
      </c>
      <c r="B702" s="722">
        <v>26</v>
      </c>
      <c r="C702" s="711" t="str">
        <f t="shared" si="70"/>
        <v>09/01/2026</v>
      </c>
      <c r="D702" s="712" t="str">
        <f t="shared" si="71"/>
        <v>18:13</v>
      </c>
      <c r="E702" s="713" t="str">
        <f t="shared" si="72"/>
        <v>18:00 as 19:00</v>
      </c>
      <c r="F702" s="714" t="str">
        <f t="shared" si="73"/>
        <v>Sexta</v>
      </c>
      <c r="G702" s="715">
        <f t="shared" si="74"/>
        <v>2</v>
      </c>
      <c r="H702" s="714" t="str">
        <f t="shared" si="75"/>
        <v>Jan/26</v>
      </c>
      <c r="I702" s="716">
        <f t="shared" si="76"/>
        <v>9</v>
      </c>
      <c r="J702" s="716">
        <f>IF(Tabela13[[#This Row],[Data da Ordem]]&lt;&gt;"",1,"")</f>
        <v>1</v>
      </c>
    </row>
    <row r="703" spans="1:10">
      <c r="A703" s="721" t="s">
        <v>1417</v>
      </c>
      <c r="B703" s="722">
        <v>17</v>
      </c>
      <c r="C703" s="711" t="str">
        <f t="shared" si="70"/>
        <v>09/01/2026</v>
      </c>
      <c r="D703" s="712" t="str">
        <f t="shared" si="71"/>
        <v>18:11</v>
      </c>
      <c r="E703" s="713" t="str">
        <f t="shared" si="72"/>
        <v>18:00 as 19:00</v>
      </c>
      <c r="F703" s="714" t="str">
        <f t="shared" si="73"/>
        <v>Sexta</v>
      </c>
      <c r="G703" s="715">
        <f t="shared" si="74"/>
        <v>2</v>
      </c>
      <c r="H703" s="714" t="str">
        <f t="shared" si="75"/>
        <v>Jan/26</v>
      </c>
      <c r="I703" s="716">
        <f t="shared" si="76"/>
        <v>9</v>
      </c>
      <c r="J703" s="716">
        <f>IF(Tabela13[[#This Row],[Data da Ordem]]&lt;&gt;"",1,"")</f>
        <v>1</v>
      </c>
    </row>
    <row r="704" spans="1:10">
      <c r="A704" s="721" t="s">
        <v>1418</v>
      </c>
      <c r="B704" s="722">
        <v>6</v>
      </c>
      <c r="C704" s="711" t="str">
        <f t="shared" si="70"/>
        <v>09/01/2026</v>
      </c>
      <c r="D704" s="712" t="str">
        <f t="shared" si="71"/>
        <v>18:03</v>
      </c>
      <c r="E704" s="713" t="str">
        <f t="shared" si="72"/>
        <v>18:00 as 19:00</v>
      </c>
      <c r="F704" s="714" t="str">
        <f t="shared" si="73"/>
        <v>Sexta</v>
      </c>
      <c r="G704" s="715">
        <f t="shared" si="74"/>
        <v>2</v>
      </c>
      <c r="H704" s="714" t="str">
        <f t="shared" si="75"/>
        <v>Jan/26</v>
      </c>
      <c r="I704" s="716">
        <f t="shared" si="76"/>
        <v>9</v>
      </c>
      <c r="J704" s="716">
        <f>IF(Tabela13[[#This Row],[Data da Ordem]]&lt;&gt;"",1,"")</f>
        <v>1</v>
      </c>
    </row>
    <row r="705" spans="1:10">
      <c r="A705" s="721" t="s">
        <v>1419</v>
      </c>
      <c r="B705" s="722">
        <v>76</v>
      </c>
      <c r="C705" s="711" t="str">
        <f t="shared" si="70"/>
        <v>09/01/2026</v>
      </c>
      <c r="D705" s="712" t="str">
        <f t="shared" si="71"/>
        <v>18:02</v>
      </c>
      <c r="E705" s="713" t="str">
        <f t="shared" si="72"/>
        <v>18:00 as 19:00</v>
      </c>
      <c r="F705" s="714" t="str">
        <f t="shared" si="73"/>
        <v>Sexta</v>
      </c>
      <c r="G705" s="715">
        <f t="shared" si="74"/>
        <v>2</v>
      </c>
      <c r="H705" s="714" t="str">
        <f t="shared" si="75"/>
        <v>Jan/26</v>
      </c>
      <c r="I705" s="716">
        <f t="shared" si="76"/>
        <v>9</v>
      </c>
      <c r="J705" s="716">
        <f>IF(Tabela13[[#This Row],[Data da Ordem]]&lt;&gt;"",1,"")</f>
        <v>1</v>
      </c>
    </row>
    <row r="706" spans="1:10">
      <c r="A706" s="721" t="s">
        <v>1420</v>
      </c>
      <c r="B706" s="722">
        <v>35</v>
      </c>
      <c r="C706" s="711" t="str">
        <f t="shared" si="70"/>
        <v>09/01/2026</v>
      </c>
      <c r="D706" s="712" t="str">
        <f t="shared" si="71"/>
        <v>17:58</v>
      </c>
      <c r="E706" s="713" t="str">
        <f t="shared" si="72"/>
        <v>17:00 as 18:00</v>
      </c>
      <c r="F706" s="714" t="str">
        <f t="shared" si="73"/>
        <v>Sexta</v>
      </c>
      <c r="G706" s="715">
        <f t="shared" si="74"/>
        <v>2</v>
      </c>
      <c r="H706" s="714" t="str">
        <f t="shared" si="75"/>
        <v>Jan/26</v>
      </c>
      <c r="I706" s="716">
        <f t="shared" si="76"/>
        <v>9</v>
      </c>
      <c r="J706" s="716">
        <f>IF(Tabela13[[#This Row],[Data da Ordem]]&lt;&gt;"",1,"")</f>
        <v>1</v>
      </c>
    </row>
    <row r="707" spans="1:10">
      <c r="A707" s="721" t="s">
        <v>1421</v>
      </c>
      <c r="B707" s="722">
        <v>30</v>
      </c>
      <c r="C707" s="711" t="str">
        <f t="shared" ref="C707:C770" si="77">IF(A707="","",TEXT(A707,"dd/mm/aaaa"))</f>
        <v>09/01/2026</v>
      </c>
      <c r="D707" s="712" t="str">
        <f t="shared" ref="D707:D770" si="78">IF(A707="","",TEXT(A707,"hh:mm"))</f>
        <v>17:53</v>
      </c>
      <c r="E707" s="713" t="str">
        <f t="shared" ref="E707:E770" si="79">IF(D707="","",IF(AND(MOD(D707,1)&gt;=TIME(8,0,0),MOD(D707,1)&lt;TIME(21,0,0)),
TEXT(TIME(HOUR(MOD(D707,1)),0,0),"hh:mm")&amp;" as "&amp;TEXT(TIME(HOUR(MOD(D707,1))+1,0,0),"hh:mm"),
"Fora da faixa"))</f>
        <v>17:00 as 18:00</v>
      </c>
      <c r="F707" s="714" t="str">
        <f t="shared" ref="F707:F770" si="80">CHOOSE(WEEKDAY(C707,2),"Segunda","Terça","Quarta","Quinta","Sexta","Sábado","Domingo")</f>
        <v>Sexta</v>
      </c>
      <c r="G707" s="715">
        <f t="shared" ref="G707:G770" si="81">INT((DAY(C707)-1)/7)+1</f>
        <v>2</v>
      </c>
      <c r="H707" s="714" t="str">
        <f t="shared" ref="H707:H770" si="82">PROPER(TEXT(C707,"MMM/AA"))</f>
        <v>Jan/26</v>
      </c>
      <c r="I707" s="716">
        <f t="shared" ref="I707:I770" si="83">DAY(C707)</f>
        <v>9</v>
      </c>
      <c r="J707" s="716">
        <f>IF(Tabela13[[#This Row],[Data da Ordem]]&lt;&gt;"",1,"")</f>
        <v>1</v>
      </c>
    </row>
    <row r="708" spans="1:10">
      <c r="A708" s="721" t="s">
        <v>1422</v>
      </c>
      <c r="B708" s="722">
        <v>66.5</v>
      </c>
      <c r="C708" s="711" t="str">
        <f t="shared" si="77"/>
        <v>09/01/2026</v>
      </c>
      <c r="D708" s="712" t="str">
        <f t="shared" si="78"/>
        <v>17:43</v>
      </c>
      <c r="E708" s="713" t="str">
        <f t="shared" si="79"/>
        <v>17:00 as 18:00</v>
      </c>
      <c r="F708" s="714" t="str">
        <f t="shared" si="80"/>
        <v>Sexta</v>
      </c>
      <c r="G708" s="715">
        <f t="shared" si="81"/>
        <v>2</v>
      </c>
      <c r="H708" s="714" t="str">
        <f t="shared" si="82"/>
        <v>Jan/26</v>
      </c>
      <c r="I708" s="716">
        <f t="shared" si="83"/>
        <v>9</v>
      </c>
      <c r="J708" s="716">
        <f>IF(Tabela13[[#This Row],[Data da Ordem]]&lt;&gt;"",1,"")</f>
        <v>1</v>
      </c>
    </row>
    <row r="709" spans="1:10">
      <c r="A709" s="721" t="s">
        <v>1423</v>
      </c>
      <c r="B709" s="722">
        <v>44.5</v>
      </c>
      <c r="C709" s="711" t="str">
        <f t="shared" si="77"/>
        <v>09/01/2026</v>
      </c>
      <c r="D709" s="712" t="str">
        <f t="shared" si="78"/>
        <v>17:38</v>
      </c>
      <c r="E709" s="713" t="str">
        <f t="shared" si="79"/>
        <v>17:00 as 18:00</v>
      </c>
      <c r="F709" s="714" t="str">
        <f t="shared" si="80"/>
        <v>Sexta</v>
      </c>
      <c r="G709" s="715">
        <f t="shared" si="81"/>
        <v>2</v>
      </c>
      <c r="H709" s="714" t="str">
        <f t="shared" si="82"/>
        <v>Jan/26</v>
      </c>
      <c r="I709" s="716">
        <f t="shared" si="83"/>
        <v>9</v>
      </c>
      <c r="J709" s="716">
        <f>IF(Tabela13[[#This Row],[Data da Ordem]]&lt;&gt;"",1,"")</f>
        <v>1</v>
      </c>
    </row>
    <row r="710" spans="1:10">
      <c r="A710" s="721" t="s">
        <v>1424</v>
      </c>
      <c r="B710" s="722">
        <v>19</v>
      </c>
      <c r="C710" s="711" t="str">
        <f t="shared" si="77"/>
        <v>09/01/2026</v>
      </c>
      <c r="D710" s="712" t="str">
        <f t="shared" si="78"/>
        <v>17:19</v>
      </c>
      <c r="E710" s="713" t="str">
        <f t="shared" si="79"/>
        <v>17:00 as 18:00</v>
      </c>
      <c r="F710" s="714" t="str">
        <f t="shared" si="80"/>
        <v>Sexta</v>
      </c>
      <c r="G710" s="715">
        <f t="shared" si="81"/>
        <v>2</v>
      </c>
      <c r="H710" s="714" t="str">
        <f t="shared" si="82"/>
        <v>Jan/26</v>
      </c>
      <c r="I710" s="716">
        <f t="shared" si="83"/>
        <v>9</v>
      </c>
      <c r="J710" s="716">
        <f>IF(Tabela13[[#This Row],[Data da Ordem]]&lt;&gt;"",1,"")</f>
        <v>1</v>
      </c>
    </row>
    <row r="711" spans="1:10">
      <c r="A711" s="721" t="s">
        <v>1425</v>
      </c>
      <c r="B711" s="722">
        <v>6</v>
      </c>
      <c r="C711" s="711" t="str">
        <f t="shared" si="77"/>
        <v>09/01/2026</v>
      </c>
      <c r="D711" s="712" t="str">
        <f t="shared" si="78"/>
        <v>17:09</v>
      </c>
      <c r="E711" s="713" t="str">
        <f t="shared" si="79"/>
        <v>17:00 as 18:00</v>
      </c>
      <c r="F711" s="714" t="str">
        <f t="shared" si="80"/>
        <v>Sexta</v>
      </c>
      <c r="G711" s="715">
        <f t="shared" si="81"/>
        <v>2</v>
      </c>
      <c r="H711" s="714" t="str">
        <f t="shared" si="82"/>
        <v>Jan/26</v>
      </c>
      <c r="I711" s="716">
        <f t="shared" si="83"/>
        <v>9</v>
      </c>
      <c r="J711" s="716">
        <f>IF(Tabela13[[#This Row],[Data da Ordem]]&lt;&gt;"",1,"")</f>
        <v>1</v>
      </c>
    </row>
    <row r="712" spans="1:10">
      <c r="A712" s="721" t="s">
        <v>1426</v>
      </c>
      <c r="B712" s="722">
        <v>16.5</v>
      </c>
      <c r="C712" s="711" t="str">
        <f t="shared" si="77"/>
        <v>09/01/2026</v>
      </c>
      <c r="D712" s="712" t="str">
        <f t="shared" si="78"/>
        <v>17:06</v>
      </c>
      <c r="E712" s="713" t="str">
        <f t="shared" si="79"/>
        <v>17:00 as 18:00</v>
      </c>
      <c r="F712" s="714" t="str">
        <f t="shared" si="80"/>
        <v>Sexta</v>
      </c>
      <c r="G712" s="715">
        <f t="shared" si="81"/>
        <v>2</v>
      </c>
      <c r="H712" s="714" t="str">
        <f t="shared" si="82"/>
        <v>Jan/26</v>
      </c>
      <c r="I712" s="716">
        <f t="shared" si="83"/>
        <v>9</v>
      </c>
      <c r="J712" s="716">
        <f>IF(Tabela13[[#This Row],[Data da Ordem]]&lt;&gt;"",1,"")</f>
        <v>1</v>
      </c>
    </row>
    <row r="713" spans="1:10">
      <c r="A713" s="721" t="s">
        <v>1427</v>
      </c>
      <c r="B713" s="722">
        <v>50</v>
      </c>
      <c r="C713" s="711" t="str">
        <f t="shared" si="77"/>
        <v>09/01/2026</v>
      </c>
      <c r="D713" s="712" t="str">
        <f t="shared" si="78"/>
        <v>17:06</v>
      </c>
      <c r="E713" s="713" t="str">
        <f t="shared" si="79"/>
        <v>17:00 as 18:00</v>
      </c>
      <c r="F713" s="714" t="str">
        <f t="shared" si="80"/>
        <v>Sexta</v>
      </c>
      <c r="G713" s="715">
        <f t="shared" si="81"/>
        <v>2</v>
      </c>
      <c r="H713" s="714" t="str">
        <f t="shared" si="82"/>
        <v>Jan/26</v>
      </c>
      <c r="I713" s="716">
        <f t="shared" si="83"/>
        <v>9</v>
      </c>
      <c r="J713" s="716">
        <f>IF(Tabela13[[#This Row],[Data da Ordem]]&lt;&gt;"",1,"")</f>
        <v>1</v>
      </c>
    </row>
    <row r="714" spans="1:10">
      <c r="A714" s="721" t="s">
        <v>1428</v>
      </c>
      <c r="B714" s="722">
        <v>19</v>
      </c>
      <c r="C714" s="711" t="str">
        <f t="shared" si="77"/>
        <v>09/01/2026</v>
      </c>
      <c r="D714" s="712" t="str">
        <f t="shared" si="78"/>
        <v>17:04</v>
      </c>
      <c r="E714" s="713" t="str">
        <f t="shared" si="79"/>
        <v>17:00 as 18:00</v>
      </c>
      <c r="F714" s="714" t="str">
        <f t="shared" si="80"/>
        <v>Sexta</v>
      </c>
      <c r="G714" s="715">
        <f t="shared" si="81"/>
        <v>2</v>
      </c>
      <c r="H714" s="714" t="str">
        <f t="shared" si="82"/>
        <v>Jan/26</v>
      </c>
      <c r="I714" s="716">
        <f t="shared" si="83"/>
        <v>9</v>
      </c>
      <c r="J714" s="716">
        <f>IF(Tabela13[[#This Row],[Data da Ordem]]&lt;&gt;"",1,"")</f>
        <v>1</v>
      </c>
    </row>
    <row r="715" spans="1:10">
      <c r="A715" s="721" t="s">
        <v>1429</v>
      </c>
      <c r="B715" s="722">
        <v>20.5</v>
      </c>
      <c r="C715" s="711" t="str">
        <f t="shared" si="77"/>
        <v>09/01/2026</v>
      </c>
      <c r="D715" s="712" t="str">
        <f t="shared" si="78"/>
        <v>16:57</v>
      </c>
      <c r="E715" s="713" t="str">
        <f t="shared" si="79"/>
        <v>16:00 as 17:00</v>
      </c>
      <c r="F715" s="714" t="str">
        <f t="shared" si="80"/>
        <v>Sexta</v>
      </c>
      <c r="G715" s="715">
        <f t="shared" si="81"/>
        <v>2</v>
      </c>
      <c r="H715" s="714" t="str">
        <f t="shared" si="82"/>
        <v>Jan/26</v>
      </c>
      <c r="I715" s="716">
        <f t="shared" si="83"/>
        <v>9</v>
      </c>
      <c r="J715" s="716">
        <f>IF(Tabela13[[#This Row],[Data da Ordem]]&lt;&gt;"",1,"")</f>
        <v>1</v>
      </c>
    </row>
    <row r="716" spans="1:10">
      <c r="A716" s="721" t="s">
        <v>1430</v>
      </c>
      <c r="B716" s="722">
        <v>17</v>
      </c>
      <c r="C716" s="711" t="str">
        <f t="shared" si="77"/>
        <v>09/01/2026</v>
      </c>
      <c r="D716" s="712" t="str">
        <f t="shared" si="78"/>
        <v>16:56</v>
      </c>
      <c r="E716" s="713" t="str">
        <f t="shared" si="79"/>
        <v>16:00 as 17:00</v>
      </c>
      <c r="F716" s="714" t="str">
        <f t="shared" si="80"/>
        <v>Sexta</v>
      </c>
      <c r="G716" s="715">
        <f t="shared" si="81"/>
        <v>2</v>
      </c>
      <c r="H716" s="714" t="str">
        <f t="shared" si="82"/>
        <v>Jan/26</v>
      </c>
      <c r="I716" s="716">
        <f t="shared" si="83"/>
        <v>9</v>
      </c>
      <c r="J716" s="716">
        <f>IF(Tabela13[[#This Row],[Data da Ordem]]&lt;&gt;"",1,"")</f>
        <v>1</v>
      </c>
    </row>
    <row r="717" spans="1:10">
      <c r="A717" s="721" t="s">
        <v>1431</v>
      </c>
      <c r="B717" s="722">
        <v>6</v>
      </c>
      <c r="C717" s="711" t="str">
        <f t="shared" si="77"/>
        <v>09/01/2026</v>
      </c>
      <c r="D717" s="712" t="str">
        <f t="shared" si="78"/>
        <v>16:55</v>
      </c>
      <c r="E717" s="713" t="str">
        <f t="shared" si="79"/>
        <v>16:00 as 17:00</v>
      </c>
      <c r="F717" s="714" t="str">
        <f t="shared" si="80"/>
        <v>Sexta</v>
      </c>
      <c r="G717" s="715">
        <f t="shared" si="81"/>
        <v>2</v>
      </c>
      <c r="H717" s="714" t="str">
        <f t="shared" si="82"/>
        <v>Jan/26</v>
      </c>
      <c r="I717" s="716">
        <f t="shared" si="83"/>
        <v>9</v>
      </c>
      <c r="J717" s="716">
        <f>IF(Tabela13[[#This Row],[Data da Ordem]]&lt;&gt;"",1,"")</f>
        <v>1</v>
      </c>
    </row>
    <row r="718" spans="1:10">
      <c r="A718" s="721" t="s">
        <v>1432</v>
      </c>
      <c r="B718" s="722">
        <v>51</v>
      </c>
      <c r="C718" s="711" t="str">
        <f t="shared" si="77"/>
        <v>09/01/2026</v>
      </c>
      <c r="D718" s="712" t="str">
        <f t="shared" si="78"/>
        <v>16:53</v>
      </c>
      <c r="E718" s="713" t="str">
        <f t="shared" si="79"/>
        <v>16:00 as 17:00</v>
      </c>
      <c r="F718" s="714" t="str">
        <f t="shared" si="80"/>
        <v>Sexta</v>
      </c>
      <c r="G718" s="715">
        <f t="shared" si="81"/>
        <v>2</v>
      </c>
      <c r="H718" s="714" t="str">
        <f t="shared" si="82"/>
        <v>Jan/26</v>
      </c>
      <c r="I718" s="716">
        <f t="shared" si="83"/>
        <v>9</v>
      </c>
      <c r="J718" s="716">
        <f>IF(Tabela13[[#This Row],[Data da Ordem]]&lt;&gt;"",1,"")</f>
        <v>1</v>
      </c>
    </row>
    <row r="719" spans="1:10">
      <c r="A719" s="721" t="s">
        <v>1433</v>
      </c>
      <c r="B719" s="722">
        <v>20</v>
      </c>
      <c r="C719" s="711" t="str">
        <f t="shared" si="77"/>
        <v>09/01/2026</v>
      </c>
      <c r="D719" s="712" t="str">
        <f t="shared" si="78"/>
        <v>16:51</v>
      </c>
      <c r="E719" s="713" t="str">
        <f t="shared" si="79"/>
        <v>16:00 as 17:00</v>
      </c>
      <c r="F719" s="714" t="str">
        <f t="shared" si="80"/>
        <v>Sexta</v>
      </c>
      <c r="G719" s="715">
        <f t="shared" si="81"/>
        <v>2</v>
      </c>
      <c r="H719" s="714" t="str">
        <f t="shared" si="82"/>
        <v>Jan/26</v>
      </c>
      <c r="I719" s="716">
        <f t="shared" si="83"/>
        <v>9</v>
      </c>
      <c r="J719" s="716">
        <f>IF(Tabela13[[#This Row],[Data da Ordem]]&lt;&gt;"",1,"")</f>
        <v>1</v>
      </c>
    </row>
    <row r="720" spans="1:10">
      <c r="A720" s="721" t="s">
        <v>1434</v>
      </c>
      <c r="B720" s="722">
        <v>9</v>
      </c>
      <c r="C720" s="711" t="str">
        <f t="shared" si="77"/>
        <v>09/01/2026</v>
      </c>
      <c r="D720" s="712" t="str">
        <f t="shared" si="78"/>
        <v>16:43</v>
      </c>
      <c r="E720" s="713" t="str">
        <f t="shared" si="79"/>
        <v>16:00 as 17:00</v>
      </c>
      <c r="F720" s="714" t="str">
        <f t="shared" si="80"/>
        <v>Sexta</v>
      </c>
      <c r="G720" s="715">
        <f t="shared" si="81"/>
        <v>2</v>
      </c>
      <c r="H720" s="714" t="str">
        <f t="shared" si="82"/>
        <v>Jan/26</v>
      </c>
      <c r="I720" s="716">
        <f t="shared" si="83"/>
        <v>9</v>
      </c>
      <c r="J720" s="716">
        <f>IF(Tabela13[[#This Row],[Data da Ordem]]&lt;&gt;"",1,"")</f>
        <v>1</v>
      </c>
    </row>
    <row r="721" spans="1:10">
      <c r="A721" s="721" t="s">
        <v>1435</v>
      </c>
      <c r="B721" s="722">
        <v>13</v>
      </c>
      <c r="C721" s="711" t="str">
        <f t="shared" si="77"/>
        <v>09/01/2026</v>
      </c>
      <c r="D721" s="712" t="str">
        <f t="shared" si="78"/>
        <v>16:40</v>
      </c>
      <c r="E721" s="713" t="str">
        <f t="shared" si="79"/>
        <v>16:00 as 17:00</v>
      </c>
      <c r="F721" s="714" t="str">
        <f t="shared" si="80"/>
        <v>Sexta</v>
      </c>
      <c r="G721" s="715">
        <f t="shared" si="81"/>
        <v>2</v>
      </c>
      <c r="H721" s="714" t="str">
        <f t="shared" si="82"/>
        <v>Jan/26</v>
      </c>
      <c r="I721" s="716">
        <f t="shared" si="83"/>
        <v>9</v>
      </c>
      <c r="J721" s="716">
        <f>IF(Tabela13[[#This Row],[Data da Ordem]]&lt;&gt;"",1,"")</f>
        <v>1</v>
      </c>
    </row>
    <row r="722" spans="1:10">
      <c r="A722" s="721" t="s">
        <v>1436</v>
      </c>
      <c r="B722" s="722">
        <v>42.9</v>
      </c>
      <c r="C722" s="711" t="str">
        <f t="shared" si="77"/>
        <v>09/01/2026</v>
      </c>
      <c r="D722" s="712" t="str">
        <f t="shared" si="78"/>
        <v>16:39</v>
      </c>
      <c r="E722" s="713" t="str">
        <f t="shared" si="79"/>
        <v>16:00 as 17:00</v>
      </c>
      <c r="F722" s="714" t="str">
        <f t="shared" si="80"/>
        <v>Sexta</v>
      </c>
      <c r="G722" s="715">
        <f t="shared" si="81"/>
        <v>2</v>
      </c>
      <c r="H722" s="714" t="str">
        <f t="shared" si="82"/>
        <v>Jan/26</v>
      </c>
      <c r="I722" s="716">
        <f t="shared" si="83"/>
        <v>9</v>
      </c>
      <c r="J722" s="716">
        <f>IF(Tabela13[[#This Row],[Data da Ordem]]&lt;&gt;"",1,"")</f>
        <v>1</v>
      </c>
    </row>
    <row r="723" spans="1:10">
      <c r="A723" s="721" t="s">
        <v>1437</v>
      </c>
      <c r="B723" s="722">
        <v>13</v>
      </c>
      <c r="C723" s="711" t="str">
        <f t="shared" si="77"/>
        <v>09/01/2026</v>
      </c>
      <c r="D723" s="712" t="str">
        <f t="shared" si="78"/>
        <v>16:36</v>
      </c>
      <c r="E723" s="713" t="str">
        <f t="shared" si="79"/>
        <v>16:00 as 17:00</v>
      </c>
      <c r="F723" s="714" t="str">
        <f t="shared" si="80"/>
        <v>Sexta</v>
      </c>
      <c r="G723" s="715">
        <f t="shared" si="81"/>
        <v>2</v>
      </c>
      <c r="H723" s="714" t="str">
        <f t="shared" si="82"/>
        <v>Jan/26</v>
      </c>
      <c r="I723" s="716">
        <f t="shared" si="83"/>
        <v>9</v>
      </c>
      <c r="J723" s="716">
        <f>IF(Tabela13[[#This Row],[Data da Ordem]]&lt;&gt;"",1,"")</f>
        <v>1</v>
      </c>
    </row>
    <row r="724" spans="1:10">
      <c r="A724" s="721" t="s">
        <v>1438</v>
      </c>
      <c r="B724" s="722">
        <v>13.6</v>
      </c>
      <c r="C724" s="711" t="str">
        <f t="shared" si="77"/>
        <v>09/01/2026</v>
      </c>
      <c r="D724" s="712" t="str">
        <f t="shared" si="78"/>
        <v>16:35</v>
      </c>
      <c r="E724" s="713" t="str">
        <f t="shared" si="79"/>
        <v>16:00 as 17:00</v>
      </c>
      <c r="F724" s="714" t="str">
        <f t="shared" si="80"/>
        <v>Sexta</v>
      </c>
      <c r="G724" s="715">
        <f t="shared" si="81"/>
        <v>2</v>
      </c>
      <c r="H724" s="714" t="str">
        <f t="shared" si="82"/>
        <v>Jan/26</v>
      </c>
      <c r="I724" s="716">
        <f t="shared" si="83"/>
        <v>9</v>
      </c>
      <c r="J724" s="716">
        <f>IF(Tabela13[[#This Row],[Data da Ordem]]&lt;&gt;"",1,"")</f>
        <v>1</v>
      </c>
    </row>
    <row r="725" spans="1:10">
      <c r="A725" s="721" t="s">
        <v>1439</v>
      </c>
      <c r="B725" s="722">
        <v>13.5</v>
      </c>
      <c r="C725" s="711" t="str">
        <f t="shared" si="77"/>
        <v>09/01/2026</v>
      </c>
      <c r="D725" s="712" t="str">
        <f t="shared" si="78"/>
        <v>16:19</v>
      </c>
      <c r="E725" s="713" t="str">
        <f t="shared" si="79"/>
        <v>16:00 as 17:00</v>
      </c>
      <c r="F725" s="714" t="str">
        <f t="shared" si="80"/>
        <v>Sexta</v>
      </c>
      <c r="G725" s="715">
        <f t="shared" si="81"/>
        <v>2</v>
      </c>
      <c r="H725" s="714" t="str">
        <f t="shared" si="82"/>
        <v>Jan/26</v>
      </c>
      <c r="I725" s="716">
        <f t="shared" si="83"/>
        <v>9</v>
      </c>
      <c r="J725" s="716">
        <f>IF(Tabela13[[#This Row],[Data da Ordem]]&lt;&gt;"",1,"")</f>
        <v>1</v>
      </c>
    </row>
    <row r="726" spans="1:10">
      <c r="A726" s="721" t="s">
        <v>1440</v>
      </c>
      <c r="B726" s="722">
        <v>23</v>
      </c>
      <c r="C726" s="711" t="str">
        <f t="shared" si="77"/>
        <v>09/01/2026</v>
      </c>
      <c r="D726" s="712" t="str">
        <f t="shared" si="78"/>
        <v>16:18</v>
      </c>
      <c r="E726" s="713" t="str">
        <f t="shared" si="79"/>
        <v>16:00 as 17:00</v>
      </c>
      <c r="F726" s="714" t="str">
        <f t="shared" si="80"/>
        <v>Sexta</v>
      </c>
      <c r="G726" s="715">
        <f t="shared" si="81"/>
        <v>2</v>
      </c>
      <c r="H726" s="714" t="str">
        <f t="shared" si="82"/>
        <v>Jan/26</v>
      </c>
      <c r="I726" s="716">
        <f t="shared" si="83"/>
        <v>9</v>
      </c>
      <c r="J726" s="716">
        <f>IF(Tabela13[[#This Row],[Data da Ordem]]&lt;&gt;"",1,"")</f>
        <v>1</v>
      </c>
    </row>
    <row r="727" spans="1:10">
      <c r="A727" s="721" t="s">
        <v>1441</v>
      </c>
      <c r="B727" s="722">
        <v>62.3</v>
      </c>
      <c r="C727" s="711" t="str">
        <f t="shared" si="77"/>
        <v>09/01/2026</v>
      </c>
      <c r="D727" s="712" t="str">
        <f t="shared" si="78"/>
        <v>16:10</v>
      </c>
      <c r="E727" s="713" t="str">
        <f t="shared" si="79"/>
        <v>16:00 as 17:00</v>
      </c>
      <c r="F727" s="714" t="str">
        <f t="shared" si="80"/>
        <v>Sexta</v>
      </c>
      <c r="G727" s="715">
        <f t="shared" si="81"/>
        <v>2</v>
      </c>
      <c r="H727" s="714" t="str">
        <f t="shared" si="82"/>
        <v>Jan/26</v>
      </c>
      <c r="I727" s="716">
        <f t="shared" si="83"/>
        <v>9</v>
      </c>
      <c r="J727" s="716">
        <f>IF(Tabela13[[#This Row],[Data da Ordem]]&lt;&gt;"",1,"")</f>
        <v>1</v>
      </c>
    </row>
    <row r="728" spans="1:10">
      <c r="A728" s="721" t="s">
        <v>1442</v>
      </c>
      <c r="B728" s="722">
        <v>21.6</v>
      </c>
      <c r="C728" s="711" t="str">
        <f t="shared" si="77"/>
        <v>09/01/2026</v>
      </c>
      <c r="D728" s="712" t="str">
        <f t="shared" si="78"/>
        <v>16:09</v>
      </c>
      <c r="E728" s="713" t="str">
        <f t="shared" si="79"/>
        <v>16:00 as 17:00</v>
      </c>
      <c r="F728" s="714" t="str">
        <f t="shared" si="80"/>
        <v>Sexta</v>
      </c>
      <c r="G728" s="715">
        <f t="shared" si="81"/>
        <v>2</v>
      </c>
      <c r="H728" s="714" t="str">
        <f t="shared" si="82"/>
        <v>Jan/26</v>
      </c>
      <c r="I728" s="716">
        <f t="shared" si="83"/>
        <v>9</v>
      </c>
      <c r="J728" s="716">
        <f>IF(Tabela13[[#This Row],[Data da Ordem]]&lt;&gt;"",1,"")</f>
        <v>1</v>
      </c>
    </row>
    <row r="729" spans="1:10">
      <c r="A729" s="721" t="s">
        <v>1443</v>
      </c>
      <c r="B729" s="722">
        <v>105.5</v>
      </c>
      <c r="C729" s="711" t="str">
        <f t="shared" si="77"/>
        <v>09/01/2026</v>
      </c>
      <c r="D729" s="712" t="str">
        <f t="shared" si="78"/>
        <v>16:08</v>
      </c>
      <c r="E729" s="713" t="str">
        <f t="shared" si="79"/>
        <v>16:00 as 17:00</v>
      </c>
      <c r="F729" s="714" t="str">
        <f t="shared" si="80"/>
        <v>Sexta</v>
      </c>
      <c r="G729" s="715">
        <f t="shared" si="81"/>
        <v>2</v>
      </c>
      <c r="H729" s="714" t="str">
        <f t="shared" si="82"/>
        <v>Jan/26</v>
      </c>
      <c r="I729" s="716">
        <f t="shared" si="83"/>
        <v>9</v>
      </c>
      <c r="J729" s="716">
        <f>IF(Tabela13[[#This Row],[Data da Ordem]]&lt;&gt;"",1,"")</f>
        <v>1</v>
      </c>
    </row>
    <row r="730" spans="1:10">
      <c r="A730" s="721" t="s">
        <v>1444</v>
      </c>
      <c r="B730" s="722">
        <v>19</v>
      </c>
      <c r="C730" s="711" t="str">
        <f t="shared" si="77"/>
        <v>09/01/2026</v>
      </c>
      <c r="D730" s="712" t="str">
        <f t="shared" si="78"/>
        <v>15:56</v>
      </c>
      <c r="E730" s="713" t="str">
        <f t="shared" si="79"/>
        <v>15:00 as 16:00</v>
      </c>
      <c r="F730" s="714" t="str">
        <f t="shared" si="80"/>
        <v>Sexta</v>
      </c>
      <c r="G730" s="715">
        <f t="shared" si="81"/>
        <v>2</v>
      </c>
      <c r="H730" s="714" t="str">
        <f t="shared" si="82"/>
        <v>Jan/26</v>
      </c>
      <c r="I730" s="716">
        <f t="shared" si="83"/>
        <v>9</v>
      </c>
      <c r="J730" s="716">
        <f>IF(Tabela13[[#This Row],[Data da Ordem]]&lt;&gt;"",1,"")</f>
        <v>1</v>
      </c>
    </row>
    <row r="731" spans="1:10">
      <c r="A731" s="721" t="s">
        <v>1445</v>
      </c>
      <c r="B731" s="722">
        <v>48.5</v>
      </c>
      <c r="C731" s="711" t="str">
        <f t="shared" si="77"/>
        <v>09/01/2026</v>
      </c>
      <c r="D731" s="712" t="str">
        <f t="shared" si="78"/>
        <v>15:52</v>
      </c>
      <c r="E731" s="713" t="str">
        <f t="shared" si="79"/>
        <v>15:00 as 16:00</v>
      </c>
      <c r="F731" s="714" t="str">
        <f t="shared" si="80"/>
        <v>Sexta</v>
      </c>
      <c r="G731" s="715">
        <f t="shared" si="81"/>
        <v>2</v>
      </c>
      <c r="H731" s="714" t="str">
        <f t="shared" si="82"/>
        <v>Jan/26</v>
      </c>
      <c r="I731" s="716">
        <f t="shared" si="83"/>
        <v>9</v>
      </c>
      <c r="J731" s="716">
        <f>IF(Tabela13[[#This Row],[Data da Ordem]]&lt;&gt;"",1,"")</f>
        <v>1</v>
      </c>
    </row>
    <row r="732" spans="1:10">
      <c r="A732" s="721" t="s">
        <v>1446</v>
      </c>
      <c r="B732" s="722">
        <v>12</v>
      </c>
      <c r="C732" s="711" t="str">
        <f t="shared" si="77"/>
        <v>09/01/2026</v>
      </c>
      <c r="D732" s="712" t="str">
        <f t="shared" si="78"/>
        <v>15:46</v>
      </c>
      <c r="E732" s="713" t="str">
        <f t="shared" si="79"/>
        <v>15:00 as 16:00</v>
      </c>
      <c r="F732" s="714" t="str">
        <f t="shared" si="80"/>
        <v>Sexta</v>
      </c>
      <c r="G732" s="715">
        <f t="shared" si="81"/>
        <v>2</v>
      </c>
      <c r="H732" s="714" t="str">
        <f t="shared" si="82"/>
        <v>Jan/26</v>
      </c>
      <c r="I732" s="716">
        <f t="shared" si="83"/>
        <v>9</v>
      </c>
      <c r="J732" s="716">
        <f>IF(Tabela13[[#This Row],[Data da Ordem]]&lt;&gt;"",1,"")</f>
        <v>1</v>
      </c>
    </row>
    <row r="733" spans="1:10">
      <c r="A733" s="721" t="s">
        <v>1447</v>
      </c>
      <c r="B733" s="722">
        <v>48.5</v>
      </c>
      <c r="C733" s="711" t="str">
        <f t="shared" si="77"/>
        <v>09/01/2026</v>
      </c>
      <c r="D733" s="712" t="str">
        <f t="shared" si="78"/>
        <v>15:44</v>
      </c>
      <c r="E733" s="713" t="str">
        <f t="shared" si="79"/>
        <v>15:00 as 16:00</v>
      </c>
      <c r="F733" s="714" t="str">
        <f t="shared" si="80"/>
        <v>Sexta</v>
      </c>
      <c r="G733" s="715">
        <f t="shared" si="81"/>
        <v>2</v>
      </c>
      <c r="H733" s="714" t="str">
        <f t="shared" si="82"/>
        <v>Jan/26</v>
      </c>
      <c r="I733" s="716">
        <f t="shared" si="83"/>
        <v>9</v>
      </c>
      <c r="J733" s="716">
        <f>IF(Tabela13[[#This Row],[Data da Ordem]]&lt;&gt;"",1,"")</f>
        <v>1</v>
      </c>
    </row>
    <row r="734" spans="1:10">
      <c r="A734" s="721" t="s">
        <v>1448</v>
      </c>
      <c r="B734" s="722">
        <v>23</v>
      </c>
      <c r="C734" s="711" t="str">
        <f t="shared" si="77"/>
        <v>09/01/2026</v>
      </c>
      <c r="D734" s="712" t="str">
        <f t="shared" si="78"/>
        <v>15:23</v>
      </c>
      <c r="E734" s="713" t="str">
        <f t="shared" si="79"/>
        <v>15:00 as 16:00</v>
      </c>
      <c r="F734" s="714" t="str">
        <f t="shared" si="80"/>
        <v>Sexta</v>
      </c>
      <c r="G734" s="715">
        <f t="shared" si="81"/>
        <v>2</v>
      </c>
      <c r="H734" s="714" t="str">
        <f t="shared" si="82"/>
        <v>Jan/26</v>
      </c>
      <c r="I734" s="716">
        <f t="shared" si="83"/>
        <v>9</v>
      </c>
      <c r="J734" s="716">
        <f>IF(Tabela13[[#This Row],[Data da Ordem]]&lt;&gt;"",1,"")</f>
        <v>1</v>
      </c>
    </row>
    <row r="735" spans="1:10">
      <c r="A735" s="721" t="s">
        <v>1449</v>
      </c>
      <c r="B735" s="722">
        <v>46</v>
      </c>
      <c r="C735" s="711" t="str">
        <f t="shared" si="77"/>
        <v>09/01/2026</v>
      </c>
      <c r="D735" s="712" t="str">
        <f t="shared" si="78"/>
        <v>15:21</v>
      </c>
      <c r="E735" s="713" t="str">
        <f t="shared" si="79"/>
        <v>15:00 as 16:00</v>
      </c>
      <c r="F735" s="714" t="str">
        <f t="shared" si="80"/>
        <v>Sexta</v>
      </c>
      <c r="G735" s="715">
        <f t="shared" si="81"/>
        <v>2</v>
      </c>
      <c r="H735" s="714" t="str">
        <f t="shared" si="82"/>
        <v>Jan/26</v>
      </c>
      <c r="I735" s="716">
        <f t="shared" si="83"/>
        <v>9</v>
      </c>
      <c r="J735" s="716">
        <f>IF(Tabela13[[#This Row],[Data da Ordem]]&lt;&gt;"",1,"")</f>
        <v>1</v>
      </c>
    </row>
    <row r="736" spans="1:10">
      <c r="A736" s="721" t="s">
        <v>1450</v>
      </c>
      <c r="B736" s="722">
        <v>40.5</v>
      </c>
      <c r="C736" s="711" t="str">
        <f t="shared" si="77"/>
        <v>09/01/2026</v>
      </c>
      <c r="D736" s="712" t="str">
        <f t="shared" si="78"/>
        <v>14:55</v>
      </c>
      <c r="E736" s="713" t="str">
        <f t="shared" si="79"/>
        <v>14:00 as 15:00</v>
      </c>
      <c r="F736" s="714" t="str">
        <f t="shared" si="80"/>
        <v>Sexta</v>
      </c>
      <c r="G736" s="715">
        <f t="shared" si="81"/>
        <v>2</v>
      </c>
      <c r="H736" s="714" t="str">
        <f t="shared" si="82"/>
        <v>Jan/26</v>
      </c>
      <c r="I736" s="716">
        <f t="shared" si="83"/>
        <v>9</v>
      </c>
      <c r="J736" s="716">
        <f>IF(Tabela13[[#This Row],[Data da Ordem]]&lt;&gt;"",1,"")</f>
        <v>1</v>
      </c>
    </row>
    <row r="737" spans="1:10">
      <c r="A737" s="721" t="s">
        <v>1451</v>
      </c>
      <c r="B737" s="722">
        <v>19</v>
      </c>
      <c r="C737" s="711" t="str">
        <f t="shared" si="77"/>
        <v>09/01/2026</v>
      </c>
      <c r="D737" s="712" t="str">
        <f t="shared" si="78"/>
        <v>14:51</v>
      </c>
      <c r="E737" s="713" t="str">
        <f t="shared" si="79"/>
        <v>14:00 as 15:00</v>
      </c>
      <c r="F737" s="714" t="str">
        <f t="shared" si="80"/>
        <v>Sexta</v>
      </c>
      <c r="G737" s="715">
        <f t="shared" si="81"/>
        <v>2</v>
      </c>
      <c r="H737" s="714" t="str">
        <f t="shared" si="82"/>
        <v>Jan/26</v>
      </c>
      <c r="I737" s="716">
        <f t="shared" si="83"/>
        <v>9</v>
      </c>
      <c r="J737" s="716">
        <f>IF(Tabela13[[#This Row],[Data da Ordem]]&lt;&gt;"",1,"")</f>
        <v>1</v>
      </c>
    </row>
    <row r="738" spans="1:10">
      <c r="A738" s="721" t="s">
        <v>1452</v>
      </c>
      <c r="B738" s="722">
        <v>23</v>
      </c>
      <c r="C738" s="711" t="str">
        <f t="shared" si="77"/>
        <v>09/01/2026</v>
      </c>
      <c r="D738" s="712" t="str">
        <f t="shared" si="78"/>
        <v>14:39</v>
      </c>
      <c r="E738" s="713" t="str">
        <f t="shared" si="79"/>
        <v>14:00 as 15:00</v>
      </c>
      <c r="F738" s="714" t="str">
        <f t="shared" si="80"/>
        <v>Sexta</v>
      </c>
      <c r="G738" s="715">
        <f t="shared" si="81"/>
        <v>2</v>
      </c>
      <c r="H738" s="714" t="str">
        <f t="shared" si="82"/>
        <v>Jan/26</v>
      </c>
      <c r="I738" s="716">
        <f t="shared" si="83"/>
        <v>9</v>
      </c>
      <c r="J738" s="716">
        <f>IF(Tabela13[[#This Row],[Data da Ordem]]&lt;&gt;"",1,"")</f>
        <v>1</v>
      </c>
    </row>
    <row r="739" spans="1:10">
      <c r="A739" s="721" t="s">
        <v>1453</v>
      </c>
      <c r="B739" s="722">
        <v>23</v>
      </c>
      <c r="C739" s="711" t="str">
        <f t="shared" si="77"/>
        <v>09/01/2026</v>
      </c>
      <c r="D739" s="712" t="str">
        <f t="shared" si="78"/>
        <v>14:34</v>
      </c>
      <c r="E739" s="713" t="str">
        <f t="shared" si="79"/>
        <v>14:00 as 15:00</v>
      </c>
      <c r="F739" s="714" t="str">
        <f t="shared" si="80"/>
        <v>Sexta</v>
      </c>
      <c r="G739" s="715">
        <f t="shared" si="81"/>
        <v>2</v>
      </c>
      <c r="H739" s="714" t="str">
        <f t="shared" si="82"/>
        <v>Jan/26</v>
      </c>
      <c r="I739" s="716">
        <f t="shared" si="83"/>
        <v>9</v>
      </c>
      <c r="J739" s="716">
        <f>IF(Tabela13[[#This Row],[Data da Ordem]]&lt;&gt;"",1,"")</f>
        <v>1</v>
      </c>
    </row>
    <row r="740" spans="1:10">
      <c r="A740" s="721" t="s">
        <v>1454</v>
      </c>
      <c r="B740" s="722">
        <v>46</v>
      </c>
      <c r="C740" s="711" t="str">
        <f t="shared" si="77"/>
        <v>09/01/2026</v>
      </c>
      <c r="D740" s="712" t="str">
        <f t="shared" si="78"/>
        <v>14:23</v>
      </c>
      <c r="E740" s="713" t="str">
        <f t="shared" si="79"/>
        <v>14:00 as 15:00</v>
      </c>
      <c r="F740" s="714" t="str">
        <f t="shared" si="80"/>
        <v>Sexta</v>
      </c>
      <c r="G740" s="715">
        <f t="shared" si="81"/>
        <v>2</v>
      </c>
      <c r="H740" s="714" t="str">
        <f t="shared" si="82"/>
        <v>Jan/26</v>
      </c>
      <c r="I740" s="716">
        <f t="shared" si="83"/>
        <v>9</v>
      </c>
      <c r="J740" s="716">
        <f>IF(Tabela13[[#This Row],[Data da Ordem]]&lt;&gt;"",1,"")</f>
        <v>1</v>
      </c>
    </row>
    <row r="741" spans="1:10">
      <c r="A741" s="721" t="s">
        <v>1455</v>
      </c>
      <c r="B741" s="722">
        <v>51</v>
      </c>
      <c r="C741" s="711" t="str">
        <f t="shared" si="77"/>
        <v>09/01/2026</v>
      </c>
      <c r="D741" s="712" t="str">
        <f t="shared" si="78"/>
        <v>14:16</v>
      </c>
      <c r="E741" s="713" t="str">
        <f t="shared" si="79"/>
        <v>14:00 as 15:00</v>
      </c>
      <c r="F741" s="714" t="str">
        <f t="shared" si="80"/>
        <v>Sexta</v>
      </c>
      <c r="G741" s="715">
        <f t="shared" si="81"/>
        <v>2</v>
      </c>
      <c r="H741" s="714" t="str">
        <f t="shared" si="82"/>
        <v>Jan/26</v>
      </c>
      <c r="I741" s="716">
        <f t="shared" si="83"/>
        <v>9</v>
      </c>
      <c r="J741" s="716">
        <f>IF(Tabela13[[#This Row],[Data da Ordem]]&lt;&gt;"",1,"")</f>
        <v>1</v>
      </c>
    </row>
    <row r="742" spans="1:10">
      <c r="A742" s="721" t="s">
        <v>1456</v>
      </c>
      <c r="B742" s="722">
        <v>29.9</v>
      </c>
      <c r="C742" s="711" t="str">
        <f t="shared" si="77"/>
        <v>09/01/2026</v>
      </c>
      <c r="D742" s="712" t="str">
        <f t="shared" si="78"/>
        <v>14:08</v>
      </c>
      <c r="E742" s="713" t="str">
        <f t="shared" si="79"/>
        <v>14:00 as 15:00</v>
      </c>
      <c r="F742" s="714" t="str">
        <f t="shared" si="80"/>
        <v>Sexta</v>
      </c>
      <c r="G742" s="715">
        <f t="shared" si="81"/>
        <v>2</v>
      </c>
      <c r="H742" s="714" t="str">
        <f t="shared" si="82"/>
        <v>Jan/26</v>
      </c>
      <c r="I742" s="716">
        <f t="shared" si="83"/>
        <v>9</v>
      </c>
      <c r="J742" s="716">
        <f>IF(Tabela13[[#This Row],[Data da Ordem]]&lt;&gt;"",1,"")</f>
        <v>1</v>
      </c>
    </row>
    <row r="743" spans="1:10">
      <c r="A743" s="721" t="s">
        <v>1457</v>
      </c>
      <c r="B743" s="722">
        <v>10</v>
      </c>
      <c r="C743" s="711" t="str">
        <f t="shared" si="77"/>
        <v>09/01/2026</v>
      </c>
      <c r="D743" s="712" t="str">
        <f t="shared" si="78"/>
        <v>14:04</v>
      </c>
      <c r="E743" s="713" t="str">
        <f t="shared" si="79"/>
        <v>14:00 as 15:00</v>
      </c>
      <c r="F743" s="714" t="str">
        <f t="shared" si="80"/>
        <v>Sexta</v>
      </c>
      <c r="G743" s="715">
        <f t="shared" si="81"/>
        <v>2</v>
      </c>
      <c r="H743" s="714" t="str">
        <f t="shared" si="82"/>
        <v>Jan/26</v>
      </c>
      <c r="I743" s="716">
        <f t="shared" si="83"/>
        <v>9</v>
      </c>
      <c r="J743" s="716">
        <f>IF(Tabela13[[#This Row],[Data da Ordem]]&lt;&gt;"",1,"")</f>
        <v>1</v>
      </c>
    </row>
    <row r="744" spans="1:10">
      <c r="A744" s="721" t="s">
        <v>1458</v>
      </c>
      <c r="B744" s="722">
        <v>38</v>
      </c>
      <c r="C744" s="711" t="str">
        <f t="shared" si="77"/>
        <v>09/01/2026</v>
      </c>
      <c r="D744" s="712" t="str">
        <f t="shared" si="78"/>
        <v>13:55</v>
      </c>
      <c r="E744" s="713" t="str">
        <f t="shared" si="79"/>
        <v>13:00 as 14:00</v>
      </c>
      <c r="F744" s="714" t="str">
        <f t="shared" si="80"/>
        <v>Sexta</v>
      </c>
      <c r="G744" s="715">
        <f t="shared" si="81"/>
        <v>2</v>
      </c>
      <c r="H744" s="714" t="str">
        <f t="shared" si="82"/>
        <v>Jan/26</v>
      </c>
      <c r="I744" s="716">
        <f t="shared" si="83"/>
        <v>9</v>
      </c>
      <c r="J744" s="716">
        <f>IF(Tabela13[[#This Row],[Data da Ordem]]&lt;&gt;"",1,"")</f>
        <v>1</v>
      </c>
    </row>
    <row r="745" spans="1:10">
      <c r="A745" s="721" t="s">
        <v>1459</v>
      </c>
      <c r="B745" s="722">
        <v>13</v>
      </c>
      <c r="C745" s="711" t="str">
        <f t="shared" si="77"/>
        <v>09/01/2026</v>
      </c>
      <c r="D745" s="712" t="str">
        <f t="shared" si="78"/>
        <v>13:20</v>
      </c>
      <c r="E745" s="713" t="str">
        <f t="shared" si="79"/>
        <v>13:00 as 14:00</v>
      </c>
      <c r="F745" s="714" t="str">
        <f t="shared" si="80"/>
        <v>Sexta</v>
      </c>
      <c r="G745" s="715">
        <f t="shared" si="81"/>
        <v>2</v>
      </c>
      <c r="H745" s="714" t="str">
        <f t="shared" si="82"/>
        <v>Jan/26</v>
      </c>
      <c r="I745" s="716">
        <f t="shared" si="83"/>
        <v>9</v>
      </c>
      <c r="J745" s="716">
        <f>IF(Tabela13[[#This Row],[Data da Ordem]]&lt;&gt;"",1,"")</f>
        <v>1</v>
      </c>
    </row>
    <row r="746" spans="1:10">
      <c r="A746" s="721" t="s">
        <v>1460</v>
      </c>
      <c r="B746" s="722">
        <v>17</v>
      </c>
      <c r="C746" s="711" t="str">
        <f t="shared" si="77"/>
        <v>09/01/2026</v>
      </c>
      <c r="D746" s="712" t="str">
        <f t="shared" si="78"/>
        <v>12:54</v>
      </c>
      <c r="E746" s="713" t="str">
        <f t="shared" si="79"/>
        <v>12:00 as 13:00</v>
      </c>
      <c r="F746" s="714" t="str">
        <f t="shared" si="80"/>
        <v>Sexta</v>
      </c>
      <c r="G746" s="715">
        <f t="shared" si="81"/>
        <v>2</v>
      </c>
      <c r="H746" s="714" t="str">
        <f t="shared" si="82"/>
        <v>Jan/26</v>
      </c>
      <c r="I746" s="716">
        <f t="shared" si="83"/>
        <v>9</v>
      </c>
      <c r="J746" s="716">
        <f>IF(Tabela13[[#This Row],[Data da Ordem]]&lt;&gt;"",1,"")</f>
        <v>1</v>
      </c>
    </row>
    <row r="747" spans="1:10">
      <c r="A747" s="721" t="s">
        <v>1461</v>
      </c>
      <c r="B747" s="722">
        <v>30</v>
      </c>
      <c r="C747" s="711" t="str">
        <f t="shared" si="77"/>
        <v>09/01/2026</v>
      </c>
      <c r="D747" s="712" t="str">
        <f t="shared" si="78"/>
        <v>12:50</v>
      </c>
      <c r="E747" s="713" t="str">
        <f t="shared" si="79"/>
        <v>12:00 as 13:00</v>
      </c>
      <c r="F747" s="714" t="str">
        <f t="shared" si="80"/>
        <v>Sexta</v>
      </c>
      <c r="G747" s="715">
        <f t="shared" si="81"/>
        <v>2</v>
      </c>
      <c r="H747" s="714" t="str">
        <f t="shared" si="82"/>
        <v>Jan/26</v>
      </c>
      <c r="I747" s="716">
        <f t="shared" si="83"/>
        <v>9</v>
      </c>
      <c r="J747" s="716">
        <f>IF(Tabela13[[#This Row],[Data da Ordem]]&lt;&gt;"",1,"")</f>
        <v>1</v>
      </c>
    </row>
    <row r="748" spans="1:10">
      <c r="A748" s="721" t="s">
        <v>1462</v>
      </c>
      <c r="B748" s="722">
        <v>13</v>
      </c>
      <c r="C748" s="711" t="str">
        <f t="shared" si="77"/>
        <v>09/01/2026</v>
      </c>
      <c r="D748" s="712" t="str">
        <f t="shared" si="78"/>
        <v>12:21</v>
      </c>
      <c r="E748" s="713" t="str">
        <f t="shared" si="79"/>
        <v>12:00 as 13:00</v>
      </c>
      <c r="F748" s="714" t="str">
        <f t="shared" si="80"/>
        <v>Sexta</v>
      </c>
      <c r="G748" s="715">
        <f t="shared" si="81"/>
        <v>2</v>
      </c>
      <c r="H748" s="714" t="str">
        <f t="shared" si="82"/>
        <v>Jan/26</v>
      </c>
      <c r="I748" s="716">
        <f t="shared" si="83"/>
        <v>9</v>
      </c>
      <c r="J748" s="716">
        <f>IF(Tabela13[[#This Row],[Data da Ordem]]&lt;&gt;"",1,"")</f>
        <v>1</v>
      </c>
    </row>
    <row r="749" spans="1:10">
      <c r="A749" s="721" t="s">
        <v>1463</v>
      </c>
      <c r="B749" s="722">
        <v>66</v>
      </c>
      <c r="C749" s="711" t="str">
        <f t="shared" si="77"/>
        <v>09/01/2026</v>
      </c>
      <c r="D749" s="712" t="str">
        <f t="shared" si="78"/>
        <v>11:36</v>
      </c>
      <c r="E749" s="713" t="str">
        <f t="shared" si="79"/>
        <v>11:00 as 12:00</v>
      </c>
      <c r="F749" s="714" t="str">
        <f t="shared" si="80"/>
        <v>Sexta</v>
      </c>
      <c r="G749" s="715">
        <f t="shared" si="81"/>
        <v>2</v>
      </c>
      <c r="H749" s="714" t="str">
        <f t="shared" si="82"/>
        <v>Jan/26</v>
      </c>
      <c r="I749" s="716">
        <f t="shared" si="83"/>
        <v>9</v>
      </c>
      <c r="J749" s="716">
        <f>IF(Tabela13[[#This Row],[Data da Ordem]]&lt;&gt;"",1,"")</f>
        <v>1</v>
      </c>
    </row>
    <row r="750" spans="1:10">
      <c r="A750" s="721" t="s">
        <v>1464</v>
      </c>
      <c r="B750" s="722">
        <v>17.100000000000001</v>
      </c>
      <c r="C750" s="711" t="str">
        <f t="shared" si="77"/>
        <v>09/01/2026</v>
      </c>
      <c r="D750" s="712" t="str">
        <f t="shared" si="78"/>
        <v>11:32</v>
      </c>
      <c r="E750" s="713" t="str">
        <f t="shared" si="79"/>
        <v>11:00 as 12:00</v>
      </c>
      <c r="F750" s="714" t="str">
        <f t="shared" si="80"/>
        <v>Sexta</v>
      </c>
      <c r="G750" s="715">
        <f t="shared" si="81"/>
        <v>2</v>
      </c>
      <c r="H750" s="714" t="str">
        <f t="shared" si="82"/>
        <v>Jan/26</v>
      </c>
      <c r="I750" s="716">
        <f t="shared" si="83"/>
        <v>9</v>
      </c>
      <c r="J750" s="716">
        <f>IF(Tabela13[[#This Row],[Data da Ordem]]&lt;&gt;"",1,"")</f>
        <v>1</v>
      </c>
    </row>
    <row r="751" spans="1:10">
      <c r="A751" s="721" t="s">
        <v>1465</v>
      </c>
      <c r="B751" s="722">
        <v>23</v>
      </c>
      <c r="C751" s="711" t="str">
        <f t="shared" si="77"/>
        <v>09/01/2026</v>
      </c>
      <c r="D751" s="712" t="str">
        <f t="shared" si="78"/>
        <v>11:24</v>
      </c>
      <c r="E751" s="713" t="str">
        <f t="shared" si="79"/>
        <v>11:00 as 12:00</v>
      </c>
      <c r="F751" s="714" t="str">
        <f t="shared" si="80"/>
        <v>Sexta</v>
      </c>
      <c r="G751" s="715">
        <f t="shared" si="81"/>
        <v>2</v>
      </c>
      <c r="H751" s="714" t="str">
        <f t="shared" si="82"/>
        <v>Jan/26</v>
      </c>
      <c r="I751" s="716">
        <f t="shared" si="83"/>
        <v>9</v>
      </c>
      <c r="J751" s="716">
        <f>IF(Tabela13[[#This Row],[Data da Ordem]]&lt;&gt;"",1,"")</f>
        <v>1</v>
      </c>
    </row>
    <row r="752" spans="1:10">
      <c r="A752" s="721" t="s">
        <v>1466</v>
      </c>
      <c r="B752" s="722">
        <v>54</v>
      </c>
      <c r="C752" s="711" t="str">
        <f t="shared" si="77"/>
        <v>09/01/2026</v>
      </c>
      <c r="D752" s="712" t="str">
        <f t="shared" si="78"/>
        <v>11:12</v>
      </c>
      <c r="E752" s="713" t="str">
        <f t="shared" si="79"/>
        <v>11:00 as 12:00</v>
      </c>
      <c r="F752" s="714" t="str">
        <f t="shared" si="80"/>
        <v>Sexta</v>
      </c>
      <c r="G752" s="715">
        <f t="shared" si="81"/>
        <v>2</v>
      </c>
      <c r="H752" s="714" t="str">
        <f t="shared" si="82"/>
        <v>Jan/26</v>
      </c>
      <c r="I752" s="716">
        <f t="shared" si="83"/>
        <v>9</v>
      </c>
      <c r="J752" s="716">
        <f>IF(Tabela13[[#This Row],[Data da Ordem]]&lt;&gt;"",1,"")</f>
        <v>1</v>
      </c>
    </row>
    <row r="753" spans="1:10">
      <c r="A753" s="721" t="s">
        <v>1467</v>
      </c>
      <c r="B753" s="722">
        <v>16.5</v>
      </c>
      <c r="C753" s="711" t="str">
        <f t="shared" si="77"/>
        <v>09/01/2026</v>
      </c>
      <c r="D753" s="712" t="str">
        <f t="shared" si="78"/>
        <v>11:09</v>
      </c>
      <c r="E753" s="713" t="str">
        <f t="shared" si="79"/>
        <v>11:00 as 12:00</v>
      </c>
      <c r="F753" s="714" t="str">
        <f t="shared" si="80"/>
        <v>Sexta</v>
      </c>
      <c r="G753" s="715">
        <f t="shared" si="81"/>
        <v>2</v>
      </c>
      <c r="H753" s="714" t="str">
        <f t="shared" si="82"/>
        <v>Jan/26</v>
      </c>
      <c r="I753" s="716">
        <f t="shared" si="83"/>
        <v>9</v>
      </c>
      <c r="J753" s="716">
        <f>IF(Tabela13[[#This Row],[Data da Ordem]]&lt;&gt;"",1,"")</f>
        <v>1</v>
      </c>
    </row>
    <row r="754" spans="1:10">
      <c r="A754" s="721" t="s">
        <v>1468</v>
      </c>
      <c r="B754" s="722">
        <v>13</v>
      </c>
      <c r="C754" s="711" t="str">
        <f t="shared" si="77"/>
        <v>09/01/2026</v>
      </c>
      <c r="D754" s="712" t="str">
        <f t="shared" si="78"/>
        <v>11:07</v>
      </c>
      <c r="E754" s="713" t="str">
        <f t="shared" si="79"/>
        <v>11:00 as 12:00</v>
      </c>
      <c r="F754" s="714" t="str">
        <f t="shared" si="80"/>
        <v>Sexta</v>
      </c>
      <c r="G754" s="715">
        <f t="shared" si="81"/>
        <v>2</v>
      </c>
      <c r="H754" s="714" t="str">
        <f t="shared" si="82"/>
        <v>Jan/26</v>
      </c>
      <c r="I754" s="716">
        <f t="shared" si="83"/>
        <v>9</v>
      </c>
      <c r="J754" s="716">
        <f>IF(Tabela13[[#This Row],[Data da Ordem]]&lt;&gt;"",1,"")</f>
        <v>1</v>
      </c>
    </row>
    <row r="755" spans="1:10">
      <c r="A755" s="721" t="s">
        <v>1469</v>
      </c>
      <c r="B755" s="722">
        <v>17</v>
      </c>
      <c r="C755" s="711" t="str">
        <f t="shared" si="77"/>
        <v>09/01/2026</v>
      </c>
      <c r="D755" s="712" t="str">
        <f t="shared" si="78"/>
        <v>11:06</v>
      </c>
      <c r="E755" s="713" t="str">
        <f t="shared" si="79"/>
        <v>11:00 as 12:00</v>
      </c>
      <c r="F755" s="714" t="str">
        <f t="shared" si="80"/>
        <v>Sexta</v>
      </c>
      <c r="G755" s="715">
        <f t="shared" si="81"/>
        <v>2</v>
      </c>
      <c r="H755" s="714" t="str">
        <f t="shared" si="82"/>
        <v>Jan/26</v>
      </c>
      <c r="I755" s="716">
        <f t="shared" si="83"/>
        <v>9</v>
      </c>
      <c r="J755" s="716">
        <f>IF(Tabela13[[#This Row],[Data da Ordem]]&lt;&gt;"",1,"")</f>
        <v>1</v>
      </c>
    </row>
    <row r="756" spans="1:10">
      <c r="A756" s="721" t="s">
        <v>1470</v>
      </c>
      <c r="B756" s="722">
        <v>36.5</v>
      </c>
      <c r="C756" s="711" t="str">
        <f t="shared" si="77"/>
        <v>09/01/2026</v>
      </c>
      <c r="D756" s="712" t="str">
        <f t="shared" si="78"/>
        <v>10:39</v>
      </c>
      <c r="E756" s="713" t="str">
        <f t="shared" si="79"/>
        <v>10:00 as 11:00</v>
      </c>
      <c r="F756" s="714" t="str">
        <f t="shared" si="80"/>
        <v>Sexta</v>
      </c>
      <c r="G756" s="715">
        <f t="shared" si="81"/>
        <v>2</v>
      </c>
      <c r="H756" s="714" t="str">
        <f t="shared" si="82"/>
        <v>Jan/26</v>
      </c>
      <c r="I756" s="716">
        <f t="shared" si="83"/>
        <v>9</v>
      </c>
      <c r="J756" s="716">
        <f>IF(Tabela13[[#This Row],[Data da Ordem]]&lt;&gt;"",1,"")</f>
        <v>1</v>
      </c>
    </row>
    <row r="757" spans="1:10">
      <c r="A757" s="721" t="s">
        <v>1471</v>
      </c>
      <c r="B757" s="722">
        <v>9</v>
      </c>
      <c r="C757" s="711" t="str">
        <f t="shared" si="77"/>
        <v>09/01/2026</v>
      </c>
      <c r="D757" s="712" t="str">
        <f t="shared" si="78"/>
        <v>10:34</v>
      </c>
      <c r="E757" s="713" t="str">
        <f t="shared" si="79"/>
        <v>10:00 as 11:00</v>
      </c>
      <c r="F757" s="714" t="str">
        <f t="shared" si="80"/>
        <v>Sexta</v>
      </c>
      <c r="G757" s="715">
        <f t="shared" si="81"/>
        <v>2</v>
      </c>
      <c r="H757" s="714" t="str">
        <f t="shared" si="82"/>
        <v>Jan/26</v>
      </c>
      <c r="I757" s="716">
        <f t="shared" si="83"/>
        <v>9</v>
      </c>
      <c r="J757" s="716">
        <f>IF(Tabela13[[#This Row],[Data da Ordem]]&lt;&gt;"",1,"")</f>
        <v>1</v>
      </c>
    </row>
    <row r="758" spans="1:10">
      <c r="A758" s="721" t="s">
        <v>1472</v>
      </c>
      <c r="B758" s="722">
        <v>22</v>
      </c>
      <c r="C758" s="711" t="str">
        <f t="shared" si="77"/>
        <v>09/01/2026</v>
      </c>
      <c r="D758" s="712" t="str">
        <f t="shared" si="78"/>
        <v>10:31</v>
      </c>
      <c r="E758" s="713" t="str">
        <f t="shared" si="79"/>
        <v>10:00 as 11:00</v>
      </c>
      <c r="F758" s="714" t="str">
        <f t="shared" si="80"/>
        <v>Sexta</v>
      </c>
      <c r="G758" s="715">
        <f t="shared" si="81"/>
        <v>2</v>
      </c>
      <c r="H758" s="714" t="str">
        <f t="shared" si="82"/>
        <v>Jan/26</v>
      </c>
      <c r="I758" s="716">
        <f t="shared" si="83"/>
        <v>9</v>
      </c>
      <c r="J758" s="716">
        <f>IF(Tabela13[[#This Row],[Data da Ordem]]&lt;&gt;"",1,"")</f>
        <v>1</v>
      </c>
    </row>
    <row r="759" spans="1:10">
      <c r="A759" s="721" t="s">
        <v>1473</v>
      </c>
      <c r="B759" s="722">
        <v>33.5</v>
      </c>
      <c r="C759" s="711" t="str">
        <f t="shared" si="77"/>
        <v>09/01/2026</v>
      </c>
      <c r="D759" s="712" t="str">
        <f t="shared" si="78"/>
        <v>10:20</v>
      </c>
      <c r="E759" s="713" t="str">
        <f t="shared" si="79"/>
        <v>10:00 as 11:00</v>
      </c>
      <c r="F759" s="714" t="str">
        <f t="shared" si="80"/>
        <v>Sexta</v>
      </c>
      <c r="G759" s="715">
        <f t="shared" si="81"/>
        <v>2</v>
      </c>
      <c r="H759" s="714" t="str">
        <f t="shared" si="82"/>
        <v>Jan/26</v>
      </c>
      <c r="I759" s="716">
        <f t="shared" si="83"/>
        <v>9</v>
      </c>
      <c r="J759" s="716">
        <f>IF(Tabela13[[#This Row],[Data da Ordem]]&lt;&gt;"",1,"")</f>
        <v>1</v>
      </c>
    </row>
    <row r="760" spans="1:10">
      <c r="A760" s="721" t="s">
        <v>1474</v>
      </c>
      <c r="B760" s="722">
        <v>30.15</v>
      </c>
      <c r="C760" s="711" t="str">
        <f t="shared" si="77"/>
        <v>09/01/2026</v>
      </c>
      <c r="D760" s="712" t="str">
        <f t="shared" si="78"/>
        <v>10:16</v>
      </c>
      <c r="E760" s="713" t="str">
        <f t="shared" si="79"/>
        <v>10:00 as 11:00</v>
      </c>
      <c r="F760" s="714" t="str">
        <f t="shared" si="80"/>
        <v>Sexta</v>
      </c>
      <c r="G760" s="715">
        <f t="shared" si="81"/>
        <v>2</v>
      </c>
      <c r="H760" s="714" t="str">
        <f t="shared" si="82"/>
        <v>Jan/26</v>
      </c>
      <c r="I760" s="716">
        <f t="shared" si="83"/>
        <v>9</v>
      </c>
      <c r="J760" s="716">
        <f>IF(Tabela13[[#This Row],[Data da Ordem]]&lt;&gt;"",1,"")</f>
        <v>1</v>
      </c>
    </row>
    <row r="761" spans="1:10">
      <c r="A761" s="721" t="s">
        <v>1475</v>
      </c>
      <c r="B761" s="722">
        <v>48.4</v>
      </c>
      <c r="C761" s="711" t="str">
        <f t="shared" si="77"/>
        <v>09/01/2026</v>
      </c>
      <c r="D761" s="712" t="str">
        <f t="shared" si="78"/>
        <v>10:06</v>
      </c>
      <c r="E761" s="713" t="str">
        <f t="shared" si="79"/>
        <v>10:00 as 11:00</v>
      </c>
      <c r="F761" s="714" t="str">
        <f t="shared" si="80"/>
        <v>Sexta</v>
      </c>
      <c r="G761" s="715">
        <f t="shared" si="81"/>
        <v>2</v>
      </c>
      <c r="H761" s="714" t="str">
        <f t="shared" si="82"/>
        <v>Jan/26</v>
      </c>
      <c r="I761" s="716">
        <f t="shared" si="83"/>
        <v>9</v>
      </c>
      <c r="J761" s="716">
        <f>IF(Tabela13[[#This Row],[Data da Ordem]]&lt;&gt;"",1,"")</f>
        <v>1</v>
      </c>
    </row>
    <row r="762" spans="1:10">
      <c r="A762" s="721" t="s">
        <v>1476</v>
      </c>
      <c r="B762" s="722">
        <v>17</v>
      </c>
      <c r="C762" s="711" t="str">
        <f t="shared" si="77"/>
        <v>09/01/2026</v>
      </c>
      <c r="D762" s="712" t="str">
        <f t="shared" si="78"/>
        <v>10:04</v>
      </c>
      <c r="E762" s="713" t="str">
        <f t="shared" si="79"/>
        <v>10:00 as 11:00</v>
      </c>
      <c r="F762" s="714" t="str">
        <f t="shared" si="80"/>
        <v>Sexta</v>
      </c>
      <c r="G762" s="715">
        <f t="shared" si="81"/>
        <v>2</v>
      </c>
      <c r="H762" s="714" t="str">
        <f t="shared" si="82"/>
        <v>Jan/26</v>
      </c>
      <c r="I762" s="716">
        <f t="shared" si="83"/>
        <v>9</v>
      </c>
      <c r="J762" s="716">
        <f>IF(Tabela13[[#This Row],[Data da Ordem]]&lt;&gt;"",1,"")</f>
        <v>1</v>
      </c>
    </row>
    <row r="763" spans="1:10">
      <c r="A763" s="721" t="s">
        <v>1477</v>
      </c>
      <c r="B763" s="722">
        <v>16.5</v>
      </c>
      <c r="C763" s="711" t="str">
        <f t="shared" si="77"/>
        <v>09/01/2026</v>
      </c>
      <c r="D763" s="712" t="str">
        <f t="shared" si="78"/>
        <v>09:53</v>
      </c>
      <c r="E763" s="713" t="str">
        <f t="shared" si="79"/>
        <v>09:00 as 10:00</v>
      </c>
      <c r="F763" s="714" t="str">
        <f t="shared" si="80"/>
        <v>Sexta</v>
      </c>
      <c r="G763" s="715">
        <f t="shared" si="81"/>
        <v>2</v>
      </c>
      <c r="H763" s="714" t="str">
        <f t="shared" si="82"/>
        <v>Jan/26</v>
      </c>
      <c r="I763" s="716">
        <f t="shared" si="83"/>
        <v>9</v>
      </c>
      <c r="J763" s="716">
        <f>IF(Tabela13[[#This Row],[Data da Ordem]]&lt;&gt;"",1,"")</f>
        <v>1</v>
      </c>
    </row>
    <row r="764" spans="1:10">
      <c r="A764" s="721" t="s">
        <v>1478</v>
      </c>
      <c r="B764" s="722">
        <v>45</v>
      </c>
      <c r="C764" s="711" t="str">
        <f t="shared" si="77"/>
        <v>09/01/2026</v>
      </c>
      <c r="D764" s="712" t="str">
        <f t="shared" si="78"/>
        <v>09:36</v>
      </c>
      <c r="E764" s="713" t="str">
        <f t="shared" si="79"/>
        <v>09:00 as 10:00</v>
      </c>
      <c r="F764" s="714" t="str">
        <f t="shared" si="80"/>
        <v>Sexta</v>
      </c>
      <c r="G764" s="715">
        <f t="shared" si="81"/>
        <v>2</v>
      </c>
      <c r="H764" s="714" t="str">
        <f t="shared" si="82"/>
        <v>Jan/26</v>
      </c>
      <c r="I764" s="716">
        <f t="shared" si="83"/>
        <v>9</v>
      </c>
      <c r="J764" s="716">
        <f>IF(Tabela13[[#This Row],[Data da Ordem]]&lt;&gt;"",1,"")</f>
        <v>1</v>
      </c>
    </row>
    <row r="765" spans="1:10">
      <c r="A765" s="721" t="s">
        <v>1479</v>
      </c>
      <c r="B765" s="722">
        <v>26</v>
      </c>
      <c r="C765" s="711" t="str">
        <f t="shared" si="77"/>
        <v>09/01/2026</v>
      </c>
      <c r="D765" s="712" t="str">
        <f t="shared" si="78"/>
        <v>09:32</v>
      </c>
      <c r="E765" s="713" t="str">
        <f t="shared" si="79"/>
        <v>09:00 as 10:00</v>
      </c>
      <c r="F765" s="714" t="str">
        <f t="shared" si="80"/>
        <v>Sexta</v>
      </c>
      <c r="G765" s="715">
        <f t="shared" si="81"/>
        <v>2</v>
      </c>
      <c r="H765" s="714" t="str">
        <f t="shared" si="82"/>
        <v>Jan/26</v>
      </c>
      <c r="I765" s="716">
        <f t="shared" si="83"/>
        <v>9</v>
      </c>
      <c r="J765" s="716">
        <f>IF(Tabela13[[#This Row],[Data da Ordem]]&lt;&gt;"",1,"")</f>
        <v>1</v>
      </c>
    </row>
    <row r="766" spans="1:10">
      <c r="A766" s="721" t="s">
        <v>1480</v>
      </c>
      <c r="B766" s="722">
        <v>19</v>
      </c>
      <c r="C766" s="711" t="str">
        <f t="shared" si="77"/>
        <v>09/01/2026</v>
      </c>
      <c r="D766" s="712" t="str">
        <f t="shared" si="78"/>
        <v>09:27</v>
      </c>
      <c r="E766" s="713" t="str">
        <f t="shared" si="79"/>
        <v>09:00 as 10:00</v>
      </c>
      <c r="F766" s="714" t="str">
        <f t="shared" si="80"/>
        <v>Sexta</v>
      </c>
      <c r="G766" s="715">
        <f t="shared" si="81"/>
        <v>2</v>
      </c>
      <c r="H766" s="714" t="str">
        <f t="shared" si="82"/>
        <v>Jan/26</v>
      </c>
      <c r="I766" s="716">
        <f t="shared" si="83"/>
        <v>9</v>
      </c>
      <c r="J766" s="716">
        <f>IF(Tabela13[[#This Row],[Data da Ordem]]&lt;&gt;"",1,"")</f>
        <v>1</v>
      </c>
    </row>
    <row r="767" spans="1:10">
      <c r="A767" s="721" t="s">
        <v>1481</v>
      </c>
      <c r="B767" s="722">
        <v>6</v>
      </c>
      <c r="C767" s="711" t="str">
        <f t="shared" si="77"/>
        <v>09/01/2026</v>
      </c>
      <c r="D767" s="712" t="str">
        <f t="shared" si="78"/>
        <v>09:16</v>
      </c>
      <c r="E767" s="713" t="str">
        <f t="shared" si="79"/>
        <v>09:00 as 10:00</v>
      </c>
      <c r="F767" s="714" t="str">
        <f t="shared" si="80"/>
        <v>Sexta</v>
      </c>
      <c r="G767" s="715">
        <f t="shared" si="81"/>
        <v>2</v>
      </c>
      <c r="H767" s="714" t="str">
        <f t="shared" si="82"/>
        <v>Jan/26</v>
      </c>
      <c r="I767" s="716">
        <f t="shared" si="83"/>
        <v>9</v>
      </c>
      <c r="J767" s="716">
        <f>IF(Tabela13[[#This Row],[Data da Ordem]]&lt;&gt;"",1,"")</f>
        <v>1</v>
      </c>
    </row>
    <row r="768" spans="1:10">
      <c r="A768" s="721" t="s">
        <v>1482</v>
      </c>
      <c r="B768" s="722">
        <v>43</v>
      </c>
      <c r="C768" s="711" t="str">
        <f t="shared" si="77"/>
        <v>09/01/2026</v>
      </c>
      <c r="D768" s="712" t="str">
        <f t="shared" si="78"/>
        <v>09:09</v>
      </c>
      <c r="E768" s="713" t="str">
        <f t="shared" si="79"/>
        <v>09:00 as 10:00</v>
      </c>
      <c r="F768" s="714" t="str">
        <f t="shared" si="80"/>
        <v>Sexta</v>
      </c>
      <c r="G768" s="715">
        <f t="shared" si="81"/>
        <v>2</v>
      </c>
      <c r="H768" s="714" t="str">
        <f t="shared" si="82"/>
        <v>Jan/26</v>
      </c>
      <c r="I768" s="716">
        <f t="shared" si="83"/>
        <v>9</v>
      </c>
      <c r="J768" s="716">
        <f>IF(Tabela13[[#This Row],[Data da Ordem]]&lt;&gt;"",1,"")</f>
        <v>1</v>
      </c>
    </row>
    <row r="769" spans="1:10">
      <c r="A769" s="721" t="s">
        <v>1483</v>
      </c>
      <c r="B769" s="722">
        <v>7</v>
      </c>
      <c r="C769" s="711" t="str">
        <f t="shared" si="77"/>
        <v>10/01/2026</v>
      </c>
      <c r="D769" s="712" t="str">
        <f t="shared" si="78"/>
        <v>18:44</v>
      </c>
      <c r="E769" s="713" t="str">
        <f t="shared" si="79"/>
        <v>18:00 as 19:00</v>
      </c>
      <c r="F769" s="714" t="str">
        <f t="shared" si="80"/>
        <v>Sábado</v>
      </c>
      <c r="G769" s="715">
        <f t="shared" si="81"/>
        <v>2</v>
      </c>
      <c r="H769" s="714" t="str">
        <f t="shared" si="82"/>
        <v>Jan/26</v>
      </c>
      <c r="I769" s="716">
        <f t="shared" si="83"/>
        <v>10</v>
      </c>
      <c r="J769" s="716">
        <f>IF(Tabela13[[#This Row],[Data da Ordem]]&lt;&gt;"",1,"")</f>
        <v>1</v>
      </c>
    </row>
    <row r="770" spans="1:10">
      <c r="A770" s="721" t="s">
        <v>1484</v>
      </c>
      <c r="B770" s="722">
        <v>51</v>
      </c>
      <c r="C770" s="711" t="str">
        <f t="shared" si="77"/>
        <v>10/01/2026</v>
      </c>
      <c r="D770" s="712" t="str">
        <f t="shared" si="78"/>
        <v>18:41</v>
      </c>
      <c r="E770" s="713" t="str">
        <f t="shared" si="79"/>
        <v>18:00 as 19:00</v>
      </c>
      <c r="F770" s="714" t="str">
        <f t="shared" si="80"/>
        <v>Sábado</v>
      </c>
      <c r="G770" s="715">
        <f t="shared" si="81"/>
        <v>2</v>
      </c>
      <c r="H770" s="714" t="str">
        <f t="shared" si="82"/>
        <v>Jan/26</v>
      </c>
      <c r="I770" s="716">
        <f t="shared" si="83"/>
        <v>10</v>
      </c>
      <c r="J770" s="716">
        <f>IF(Tabela13[[#This Row],[Data da Ordem]]&lt;&gt;"",1,"")</f>
        <v>1</v>
      </c>
    </row>
    <row r="771" spans="1:10">
      <c r="A771" s="721" t="s">
        <v>1485</v>
      </c>
      <c r="B771" s="722">
        <v>38</v>
      </c>
      <c r="C771" s="711" t="str">
        <f t="shared" ref="C771:C834" si="84">IF(A771="","",TEXT(A771,"dd/mm/aaaa"))</f>
        <v>10/01/2026</v>
      </c>
      <c r="D771" s="712" t="str">
        <f t="shared" ref="D771:D834" si="85">IF(A771="","",TEXT(A771,"hh:mm"))</f>
        <v>18:39</v>
      </c>
      <c r="E771" s="713" t="str">
        <f t="shared" ref="E771:E834" si="86">IF(D771="","",IF(AND(MOD(D771,1)&gt;=TIME(8,0,0),MOD(D771,1)&lt;TIME(21,0,0)),
TEXT(TIME(HOUR(MOD(D771,1)),0,0),"hh:mm")&amp;" as "&amp;TEXT(TIME(HOUR(MOD(D771,1))+1,0,0),"hh:mm"),
"Fora da faixa"))</f>
        <v>18:00 as 19:00</v>
      </c>
      <c r="F771" s="714" t="str">
        <f t="shared" ref="F771:F834" si="87">CHOOSE(WEEKDAY(C771,2),"Segunda","Terça","Quarta","Quinta","Sexta","Sábado","Domingo")</f>
        <v>Sábado</v>
      </c>
      <c r="G771" s="715">
        <f t="shared" ref="G771:G834" si="88">INT((DAY(C771)-1)/7)+1</f>
        <v>2</v>
      </c>
      <c r="H771" s="714" t="str">
        <f t="shared" ref="H771:H834" si="89">PROPER(TEXT(C771,"MMM/AA"))</f>
        <v>Jan/26</v>
      </c>
      <c r="I771" s="716">
        <f t="shared" ref="I771:I834" si="90">DAY(C771)</f>
        <v>10</v>
      </c>
      <c r="J771" s="716">
        <f>IF(Tabela13[[#This Row],[Data da Ordem]]&lt;&gt;"",1,"")</f>
        <v>1</v>
      </c>
    </row>
    <row r="772" spans="1:10">
      <c r="A772" s="721" t="s">
        <v>1486</v>
      </c>
      <c r="B772" s="722">
        <v>20</v>
      </c>
      <c r="C772" s="711" t="str">
        <f t="shared" si="84"/>
        <v>10/01/2026</v>
      </c>
      <c r="D772" s="712" t="str">
        <f t="shared" si="85"/>
        <v>18:34</v>
      </c>
      <c r="E772" s="713" t="str">
        <f t="shared" si="86"/>
        <v>18:00 as 19:00</v>
      </c>
      <c r="F772" s="714" t="str">
        <f t="shared" si="87"/>
        <v>Sábado</v>
      </c>
      <c r="G772" s="715">
        <f t="shared" si="88"/>
        <v>2</v>
      </c>
      <c r="H772" s="714" t="str">
        <f t="shared" si="89"/>
        <v>Jan/26</v>
      </c>
      <c r="I772" s="716">
        <f t="shared" si="90"/>
        <v>10</v>
      </c>
      <c r="J772" s="716">
        <f>IF(Tabela13[[#This Row],[Data da Ordem]]&lt;&gt;"",1,"")</f>
        <v>1</v>
      </c>
    </row>
    <row r="773" spans="1:10">
      <c r="A773" s="721" t="s">
        <v>1487</v>
      </c>
      <c r="B773" s="722">
        <v>10.4</v>
      </c>
      <c r="C773" s="711" t="str">
        <f t="shared" si="84"/>
        <v>10/01/2026</v>
      </c>
      <c r="D773" s="712" t="str">
        <f t="shared" si="85"/>
        <v>18:29</v>
      </c>
      <c r="E773" s="713" t="str">
        <f t="shared" si="86"/>
        <v>18:00 as 19:00</v>
      </c>
      <c r="F773" s="714" t="str">
        <f t="shared" si="87"/>
        <v>Sábado</v>
      </c>
      <c r="G773" s="715">
        <f t="shared" si="88"/>
        <v>2</v>
      </c>
      <c r="H773" s="714" t="str">
        <f t="shared" si="89"/>
        <v>Jan/26</v>
      </c>
      <c r="I773" s="716">
        <f t="shared" si="90"/>
        <v>10</v>
      </c>
      <c r="J773" s="716">
        <f>IF(Tabela13[[#This Row],[Data da Ordem]]&lt;&gt;"",1,"")</f>
        <v>1</v>
      </c>
    </row>
    <row r="774" spans="1:10">
      <c r="A774" s="721" t="s">
        <v>1488</v>
      </c>
      <c r="B774" s="722">
        <v>44</v>
      </c>
      <c r="C774" s="711" t="str">
        <f t="shared" si="84"/>
        <v>10/01/2026</v>
      </c>
      <c r="D774" s="712" t="str">
        <f t="shared" si="85"/>
        <v>18:27</v>
      </c>
      <c r="E774" s="713" t="str">
        <f t="shared" si="86"/>
        <v>18:00 as 19:00</v>
      </c>
      <c r="F774" s="714" t="str">
        <f t="shared" si="87"/>
        <v>Sábado</v>
      </c>
      <c r="G774" s="715">
        <f t="shared" si="88"/>
        <v>2</v>
      </c>
      <c r="H774" s="714" t="str">
        <f t="shared" si="89"/>
        <v>Jan/26</v>
      </c>
      <c r="I774" s="716">
        <f t="shared" si="90"/>
        <v>10</v>
      </c>
      <c r="J774" s="716">
        <f>IF(Tabela13[[#This Row],[Data da Ordem]]&lt;&gt;"",1,"")</f>
        <v>1</v>
      </c>
    </row>
    <row r="775" spans="1:10">
      <c r="A775" s="721" t="s">
        <v>1489</v>
      </c>
      <c r="B775" s="722">
        <v>24</v>
      </c>
      <c r="C775" s="711" t="str">
        <f t="shared" si="84"/>
        <v>10/01/2026</v>
      </c>
      <c r="D775" s="712" t="str">
        <f t="shared" si="85"/>
        <v>18:26</v>
      </c>
      <c r="E775" s="713" t="str">
        <f t="shared" si="86"/>
        <v>18:00 as 19:00</v>
      </c>
      <c r="F775" s="714" t="str">
        <f t="shared" si="87"/>
        <v>Sábado</v>
      </c>
      <c r="G775" s="715">
        <f t="shared" si="88"/>
        <v>2</v>
      </c>
      <c r="H775" s="714" t="str">
        <f t="shared" si="89"/>
        <v>Jan/26</v>
      </c>
      <c r="I775" s="716">
        <f t="shared" si="90"/>
        <v>10</v>
      </c>
      <c r="J775" s="716">
        <f>IF(Tabela13[[#This Row],[Data da Ordem]]&lt;&gt;"",1,"")</f>
        <v>1</v>
      </c>
    </row>
    <row r="776" spans="1:10">
      <c r="A776" s="721" t="s">
        <v>1490</v>
      </c>
      <c r="B776" s="722">
        <v>23</v>
      </c>
      <c r="C776" s="711" t="str">
        <f t="shared" si="84"/>
        <v>10/01/2026</v>
      </c>
      <c r="D776" s="712" t="str">
        <f t="shared" si="85"/>
        <v>18:17</v>
      </c>
      <c r="E776" s="713" t="str">
        <f t="shared" si="86"/>
        <v>18:00 as 19:00</v>
      </c>
      <c r="F776" s="714" t="str">
        <f t="shared" si="87"/>
        <v>Sábado</v>
      </c>
      <c r="G776" s="715">
        <f t="shared" si="88"/>
        <v>2</v>
      </c>
      <c r="H776" s="714" t="str">
        <f t="shared" si="89"/>
        <v>Jan/26</v>
      </c>
      <c r="I776" s="716">
        <f t="shared" si="90"/>
        <v>10</v>
      </c>
      <c r="J776" s="716">
        <f>IF(Tabela13[[#This Row],[Data da Ordem]]&lt;&gt;"",1,"")</f>
        <v>1</v>
      </c>
    </row>
    <row r="777" spans="1:10">
      <c r="A777" s="721" t="s">
        <v>1491</v>
      </c>
      <c r="B777" s="722">
        <v>13.95</v>
      </c>
      <c r="C777" s="711" t="str">
        <f t="shared" si="84"/>
        <v>10/01/2026</v>
      </c>
      <c r="D777" s="712" t="str">
        <f t="shared" si="85"/>
        <v>18:14</v>
      </c>
      <c r="E777" s="713" t="str">
        <f t="shared" si="86"/>
        <v>18:00 as 19:00</v>
      </c>
      <c r="F777" s="714" t="str">
        <f t="shared" si="87"/>
        <v>Sábado</v>
      </c>
      <c r="G777" s="715">
        <f t="shared" si="88"/>
        <v>2</v>
      </c>
      <c r="H777" s="714" t="str">
        <f t="shared" si="89"/>
        <v>Jan/26</v>
      </c>
      <c r="I777" s="716">
        <f t="shared" si="90"/>
        <v>10</v>
      </c>
      <c r="J777" s="716">
        <f>IF(Tabela13[[#This Row],[Data da Ordem]]&lt;&gt;"",1,"")</f>
        <v>1</v>
      </c>
    </row>
    <row r="778" spans="1:10">
      <c r="A778" s="721" t="s">
        <v>1492</v>
      </c>
      <c r="B778" s="722">
        <v>13.05</v>
      </c>
      <c r="C778" s="711" t="str">
        <f t="shared" si="84"/>
        <v>10/01/2026</v>
      </c>
      <c r="D778" s="712" t="str">
        <f t="shared" si="85"/>
        <v>18:13</v>
      </c>
      <c r="E778" s="713" t="str">
        <f t="shared" si="86"/>
        <v>18:00 as 19:00</v>
      </c>
      <c r="F778" s="714" t="str">
        <f t="shared" si="87"/>
        <v>Sábado</v>
      </c>
      <c r="G778" s="715">
        <f t="shared" si="88"/>
        <v>2</v>
      </c>
      <c r="H778" s="714" t="str">
        <f t="shared" si="89"/>
        <v>Jan/26</v>
      </c>
      <c r="I778" s="716">
        <f t="shared" si="90"/>
        <v>10</v>
      </c>
      <c r="J778" s="716">
        <f>IF(Tabela13[[#This Row],[Data da Ordem]]&lt;&gt;"",1,"")</f>
        <v>1</v>
      </c>
    </row>
    <row r="779" spans="1:10">
      <c r="A779" s="721" t="s">
        <v>1493</v>
      </c>
      <c r="B779" s="722">
        <v>49</v>
      </c>
      <c r="C779" s="711" t="str">
        <f t="shared" si="84"/>
        <v>10/01/2026</v>
      </c>
      <c r="D779" s="712" t="str">
        <f t="shared" si="85"/>
        <v>17:51</v>
      </c>
      <c r="E779" s="713" t="str">
        <f t="shared" si="86"/>
        <v>17:00 as 18:00</v>
      </c>
      <c r="F779" s="714" t="str">
        <f t="shared" si="87"/>
        <v>Sábado</v>
      </c>
      <c r="G779" s="715">
        <f t="shared" si="88"/>
        <v>2</v>
      </c>
      <c r="H779" s="714" t="str">
        <f t="shared" si="89"/>
        <v>Jan/26</v>
      </c>
      <c r="I779" s="716">
        <f t="shared" si="90"/>
        <v>10</v>
      </c>
      <c r="J779" s="716">
        <f>IF(Tabela13[[#This Row],[Data da Ordem]]&lt;&gt;"",1,"")</f>
        <v>1</v>
      </c>
    </row>
    <row r="780" spans="1:10">
      <c r="A780" s="721" t="s">
        <v>1494</v>
      </c>
      <c r="B780" s="722">
        <v>56.5</v>
      </c>
      <c r="C780" s="711" t="str">
        <f t="shared" si="84"/>
        <v>10/01/2026</v>
      </c>
      <c r="D780" s="712" t="str">
        <f t="shared" si="85"/>
        <v>17:45</v>
      </c>
      <c r="E780" s="713" t="str">
        <f t="shared" si="86"/>
        <v>17:00 as 18:00</v>
      </c>
      <c r="F780" s="714" t="str">
        <f t="shared" si="87"/>
        <v>Sábado</v>
      </c>
      <c r="G780" s="715">
        <f t="shared" si="88"/>
        <v>2</v>
      </c>
      <c r="H780" s="714" t="str">
        <f t="shared" si="89"/>
        <v>Jan/26</v>
      </c>
      <c r="I780" s="716">
        <f t="shared" si="90"/>
        <v>10</v>
      </c>
      <c r="J780" s="716">
        <f>IF(Tabela13[[#This Row],[Data da Ordem]]&lt;&gt;"",1,"")</f>
        <v>1</v>
      </c>
    </row>
    <row r="781" spans="1:10">
      <c r="A781" s="721" t="s">
        <v>1495</v>
      </c>
      <c r="B781" s="722">
        <v>69</v>
      </c>
      <c r="C781" s="711" t="str">
        <f t="shared" si="84"/>
        <v>10/01/2026</v>
      </c>
      <c r="D781" s="712" t="str">
        <f t="shared" si="85"/>
        <v>17:34</v>
      </c>
      <c r="E781" s="713" t="str">
        <f t="shared" si="86"/>
        <v>17:00 as 18:00</v>
      </c>
      <c r="F781" s="714" t="str">
        <f t="shared" si="87"/>
        <v>Sábado</v>
      </c>
      <c r="G781" s="715">
        <f t="shared" si="88"/>
        <v>2</v>
      </c>
      <c r="H781" s="714" t="str">
        <f t="shared" si="89"/>
        <v>Jan/26</v>
      </c>
      <c r="I781" s="716">
        <f t="shared" si="90"/>
        <v>10</v>
      </c>
      <c r="J781" s="716">
        <f>IF(Tabela13[[#This Row],[Data da Ordem]]&lt;&gt;"",1,"")</f>
        <v>1</v>
      </c>
    </row>
    <row r="782" spans="1:10">
      <c r="A782" s="721" t="s">
        <v>1496</v>
      </c>
      <c r="B782" s="722">
        <v>23</v>
      </c>
      <c r="C782" s="711" t="str">
        <f t="shared" si="84"/>
        <v>10/01/2026</v>
      </c>
      <c r="D782" s="712" t="str">
        <f t="shared" si="85"/>
        <v>17:32</v>
      </c>
      <c r="E782" s="713" t="str">
        <f t="shared" si="86"/>
        <v>17:00 as 18:00</v>
      </c>
      <c r="F782" s="714" t="str">
        <f t="shared" si="87"/>
        <v>Sábado</v>
      </c>
      <c r="G782" s="715">
        <f t="shared" si="88"/>
        <v>2</v>
      </c>
      <c r="H782" s="714" t="str">
        <f t="shared" si="89"/>
        <v>Jan/26</v>
      </c>
      <c r="I782" s="716">
        <f t="shared" si="90"/>
        <v>10</v>
      </c>
      <c r="J782" s="716">
        <f>IF(Tabela13[[#This Row],[Data da Ordem]]&lt;&gt;"",1,"")</f>
        <v>1</v>
      </c>
    </row>
    <row r="783" spans="1:10">
      <c r="A783" s="721" t="s">
        <v>1497</v>
      </c>
      <c r="B783" s="722">
        <v>16.5</v>
      </c>
      <c r="C783" s="711" t="str">
        <f t="shared" si="84"/>
        <v>10/01/2026</v>
      </c>
      <c r="D783" s="712" t="str">
        <f t="shared" si="85"/>
        <v>17:29</v>
      </c>
      <c r="E783" s="713" t="str">
        <f t="shared" si="86"/>
        <v>17:00 as 18:00</v>
      </c>
      <c r="F783" s="714" t="str">
        <f t="shared" si="87"/>
        <v>Sábado</v>
      </c>
      <c r="G783" s="715">
        <f t="shared" si="88"/>
        <v>2</v>
      </c>
      <c r="H783" s="714" t="str">
        <f t="shared" si="89"/>
        <v>Jan/26</v>
      </c>
      <c r="I783" s="716">
        <f t="shared" si="90"/>
        <v>10</v>
      </c>
      <c r="J783" s="716">
        <f>IF(Tabela13[[#This Row],[Data da Ordem]]&lt;&gt;"",1,"")</f>
        <v>1</v>
      </c>
    </row>
    <row r="784" spans="1:10">
      <c r="A784" s="721" t="s">
        <v>1498</v>
      </c>
      <c r="B784" s="722">
        <v>25</v>
      </c>
      <c r="C784" s="711" t="str">
        <f t="shared" si="84"/>
        <v>10/01/2026</v>
      </c>
      <c r="D784" s="712" t="str">
        <f t="shared" si="85"/>
        <v>17:26</v>
      </c>
      <c r="E784" s="713" t="str">
        <f t="shared" si="86"/>
        <v>17:00 as 18:00</v>
      </c>
      <c r="F784" s="714" t="str">
        <f t="shared" si="87"/>
        <v>Sábado</v>
      </c>
      <c r="G784" s="715">
        <f t="shared" si="88"/>
        <v>2</v>
      </c>
      <c r="H784" s="714" t="str">
        <f t="shared" si="89"/>
        <v>Jan/26</v>
      </c>
      <c r="I784" s="716">
        <f t="shared" si="90"/>
        <v>10</v>
      </c>
      <c r="J784" s="716">
        <f>IF(Tabela13[[#This Row],[Data da Ordem]]&lt;&gt;"",1,"")</f>
        <v>1</v>
      </c>
    </row>
    <row r="785" spans="1:10">
      <c r="A785" s="721" t="s">
        <v>1499</v>
      </c>
      <c r="B785" s="722">
        <v>14</v>
      </c>
      <c r="C785" s="711" t="str">
        <f t="shared" si="84"/>
        <v>10/01/2026</v>
      </c>
      <c r="D785" s="712" t="str">
        <f t="shared" si="85"/>
        <v>17:15</v>
      </c>
      <c r="E785" s="713" t="str">
        <f t="shared" si="86"/>
        <v>17:00 as 18:00</v>
      </c>
      <c r="F785" s="714" t="str">
        <f t="shared" si="87"/>
        <v>Sábado</v>
      </c>
      <c r="G785" s="715">
        <f t="shared" si="88"/>
        <v>2</v>
      </c>
      <c r="H785" s="714" t="str">
        <f t="shared" si="89"/>
        <v>Jan/26</v>
      </c>
      <c r="I785" s="716">
        <f t="shared" si="90"/>
        <v>10</v>
      </c>
      <c r="J785" s="716">
        <f>IF(Tabela13[[#This Row],[Data da Ordem]]&lt;&gt;"",1,"")</f>
        <v>1</v>
      </c>
    </row>
    <row r="786" spans="1:10">
      <c r="A786" s="721" t="s">
        <v>1500</v>
      </c>
      <c r="B786" s="722">
        <v>21</v>
      </c>
      <c r="C786" s="711" t="str">
        <f t="shared" si="84"/>
        <v>10/01/2026</v>
      </c>
      <c r="D786" s="712" t="str">
        <f t="shared" si="85"/>
        <v>17:15</v>
      </c>
      <c r="E786" s="713" t="str">
        <f t="shared" si="86"/>
        <v>17:00 as 18:00</v>
      </c>
      <c r="F786" s="714" t="str">
        <f t="shared" si="87"/>
        <v>Sábado</v>
      </c>
      <c r="G786" s="715">
        <f t="shared" si="88"/>
        <v>2</v>
      </c>
      <c r="H786" s="714" t="str">
        <f t="shared" si="89"/>
        <v>Jan/26</v>
      </c>
      <c r="I786" s="716">
        <f t="shared" si="90"/>
        <v>10</v>
      </c>
      <c r="J786" s="716">
        <f>IF(Tabela13[[#This Row],[Data da Ordem]]&lt;&gt;"",1,"")</f>
        <v>1</v>
      </c>
    </row>
    <row r="787" spans="1:10">
      <c r="A787" s="721" t="s">
        <v>1501</v>
      </c>
      <c r="B787" s="722">
        <v>12.6</v>
      </c>
      <c r="C787" s="711" t="str">
        <f t="shared" si="84"/>
        <v>10/01/2026</v>
      </c>
      <c r="D787" s="712" t="str">
        <f t="shared" si="85"/>
        <v>17:12</v>
      </c>
      <c r="E787" s="713" t="str">
        <f t="shared" si="86"/>
        <v>17:00 as 18:00</v>
      </c>
      <c r="F787" s="714" t="str">
        <f t="shared" si="87"/>
        <v>Sábado</v>
      </c>
      <c r="G787" s="715">
        <f t="shared" si="88"/>
        <v>2</v>
      </c>
      <c r="H787" s="714" t="str">
        <f t="shared" si="89"/>
        <v>Jan/26</v>
      </c>
      <c r="I787" s="716">
        <f t="shared" si="90"/>
        <v>10</v>
      </c>
      <c r="J787" s="716">
        <f>IF(Tabela13[[#This Row],[Data da Ordem]]&lt;&gt;"",1,"")</f>
        <v>1</v>
      </c>
    </row>
    <row r="788" spans="1:10">
      <c r="A788" s="721" t="s">
        <v>1502</v>
      </c>
      <c r="B788" s="722">
        <v>19</v>
      </c>
      <c r="C788" s="711" t="str">
        <f t="shared" si="84"/>
        <v>10/01/2026</v>
      </c>
      <c r="D788" s="712" t="str">
        <f t="shared" si="85"/>
        <v>17:11</v>
      </c>
      <c r="E788" s="713" t="str">
        <f t="shared" si="86"/>
        <v>17:00 as 18:00</v>
      </c>
      <c r="F788" s="714" t="str">
        <f t="shared" si="87"/>
        <v>Sábado</v>
      </c>
      <c r="G788" s="715">
        <f t="shared" si="88"/>
        <v>2</v>
      </c>
      <c r="H788" s="714" t="str">
        <f t="shared" si="89"/>
        <v>Jan/26</v>
      </c>
      <c r="I788" s="716">
        <f t="shared" si="90"/>
        <v>10</v>
      </c>
      <c r="J788" s="716">
        <f>IF(Tabela13[[#This Row],[Data da Ordem]]&lt;&gt;"",1,"")</f>
        <v>1</v>
      </c>
    </row>
    <row r="789" spans="1:10">
      <c r="A789" s="721" t="s">
        <v>1503</v>
      </c>
      <c r="B789" s="722">
        <v>74</v>
      </c>
      <c r="C789" s="711" t="str">
        <f t="shared" si="84"/>
        <v>10/01/2026</v>
      </c>
      <c r="D789" s="712" t="str">
        <f t="shared" si="85"/>
        <v>17:10</v>
      </c>
      <c r="E789" s="713" t="str">
        <f t="shared" si="86"/>
        <v>17:00 as 18:00</v>
      </c>
      <c r="F789" s="714" t="str">
        <f t="shared" si="87"/>
        <v>Sábado</v>
      </c>
      <c r="G789" s="715">
        <f t="shared" si="88"/>
        <v>2</v>
      </c>
      <c r="H789" s="714" t="str">
        <f t="shared" si="89"/>
        <v>Jan/26</v>
      </c>
      <c r="I789" s="716">
        <f t="shared" si="90"/>
        <v>10</v>
      </c>
      <c r="J789" s="716">
        <f>IF(Tabela13[[#This Row],[Data da Ordem]]&lt;&gt;"",1,"")</f>
        <v>1</v>
      </c>
    </row>
    <row r="790" spans="1:10">
      <c r="A790" s="721" t="s">
        <v>1504</v>
      </c>
      <c r="B790" s="722">
        <v>50</v>
      </c>
      <c r="C790" s="711" t="str">
        <f t="shared" si="84"/>
        <v>10/01/2026</v>
      </c>
      <c r="D790" s="712" t="str">
        <f t="shared" si="85"/>
        <v>17:07</v>
      </c>
      <c r="E790" s="713" t="str">
        <f t="shared" si="86"/>
        <v>17:00 as 18:00</v>
      </c>
      <c r="F790" s="714" t="str">
        <f t="shared" si="87"/>
        <v>Sábado</v>
      </c>
      <c r="G790" s="715">
        <f t="shared" si="88"/>
        <v>2</v>
      </c>
      <c r="H790" s="714" t="str">
        <f t="shared" si="89"/>
        <v>Jan/26</v>
      </c>
      <c r="I790" s="716">
        <f t="shared" si="90"/>
        <v>10</v>
      </c>
      <c r="J790" s="716">
        <f>IF(Tabela13[[#This Row],[Data da Ordem]]&lt;&gt;"",1,"")</f>
        <v>1</v>
      </c>
    </row>
    <row r="791" spans="1:10">
      <c r="A791" s="721" t="s">
        <v>1505</v>
      </c>
      <c r="B791" s="722">
        <v>19</v>
      </c>
      <c r="C791" s="711" t="str">
        <f t="shared" si="84"/>
        <v>10/01/2026</v>
      </c>
      <c r="D791" s="712" t="str">
        <f t="shared" si="85"/>
        <v>17:06</v>
      </c>
      <c r="E791" s="713" t="str">
        <f t="shared" si="86"/>
        <v>17:00 as 18:00</v>
      </c>
      <c r="F791" s="714" t="str">
        <f t="shared" si="87"/>
        <v>Sábado</v>
      </c>
      <c r="G791" s="715">
        <f t="shared" si="88"/>
        <v>2</v>
      </c>
      <c r="H791" s="714" t="str">
        <f t="shared" si="89"/>
        <v>Jan/26</v>
      </c>
      <c r="I791" s="716">
        <f t="shared" si="90"/>
        <v>10</v>
      </c>
      <c r="J791" s="716">
        <f>IF(Tabela13[[#This Row],[Data da Ordem]]&lt;&gt;"",1,"")</f>
        <v>1</v>
      </c>
    </row>
    <row r="792" spans="1:10">
      <c r="A792" s="721" t="s">
        <v>1506</v>
      </c>
      <c r="B792" s="722">
        <v>48.5</v>
      </c>
      <c r="C792" s="711" t="str">
        <f t="shared" si="84"/>
        <v>10/01/2026</v>
      </c>
      <c r="D792" s="712" t="str">
        <f t="shared" si="85"/>
        <v>17:01</v>
      </c>
      <c r="E792" s="713" t="str">
        <f t="shared" si="86"/>
        <v>17:00 as 18:00</v>
      </c>
      <c r="F792" s="714" t="str">
        <f t="shared" si="87"/>
        <v>Sábado</v>
      </c>
      <c r="G792" s="715">
        <f t="shared" si="88"/>
        <v>2</v>
      </c>
      <c r="H792" s="714" t="str">
        <f t="shared" si="89"/>
        <v>Jan/26</v>
      </c>
      <c r="I792" s="716">
        <f t="shared" si="90"/>
        <v>10</v>
      </c>
      <c r="J792" s="716">
        <f>IF(Tabela13[[#This Row],[Data da Ordem]]&lt;&gt;"",1,"")</f>
        <v>1</v>
      </c>
    </row>
    <row r="793" spans="1:10">
      <c r="A793" s="721" t="s">
        <v>1507</v>
      </c>
      <c r="B793" s="722">
        <v>6</v>
      </c>
      <c r="C793" s="711" t="str">
        <f t="shared" si="84"/>
        <v>10/01/2026</v>
      </c>
      <c r="D793" s="712" t="str">
        <f t="shared" si="85"/>
        <v>16:55</v>
      </c>
      <c r="E793" s="713" t="str">
        <f t="shared" si="86"/>
        <v>16:00 as 17:00</v>
      </c>
      <c r="F793" s="714" t="str">
        <f t="shared" si="87"/>
        <v>Sábado</v>
      </c>
      <c r="G793" s="715">
        <f t="shared" si="88"/>
        <v>2</v>
      </c>
      <c r="H793" s="714" t="str">
        <f t="shared" si="89"/>
        <v>Jan/26</v>
      </c>
      <c r="I793" s="716">
        <f t="shared" si="90"/>
        <v>10</v>
      </c>
      <c r="J793" s="716">
        <f>IF(Tabela13[[#This Row],[Data da Ordem]]&lt;&gt;"",1,"")</f>
        <v>1</v>
      </c>
    </row>
    <row r="794" spans="1:10">
      <c r="A794" s="721" t="s">
        <v>1508</v>
      </c>
      <c r="B794" s="722">
        <v>26</v>
      </c>
      <c r="C794" s="711" t="str">
        <f t="shared" si="84"/>
        <v>10/01/2026</v>
      </c>
      <c r="D794" s="712" t="str">
        <f t="shared" si="85"/>
        <v>16:51</v>
      </c>
      <c r="E794" s="713" t="str">
        <f t="shared" si="86"/>
        <v>16:00 as 17:00</v>
      </c>
      <c r="F794" s="714" t="str">
        <f t="shared" si="87"/>
        <v>Sábado</v>
      </c>
      <c r="G794" s="715">
        <f t="shared" si="88"/>
        <v>2</v>
      </c>
      <c r="H794" s="714" t="str">
        <f t="shared" si="89"/>
        <v>Jan/26</v>
      </c>
      <c r="I794" s="716">
        <f t="shared" si="90"/>
        <v>10</v>
      </c>
      <c r="J794" s="716">
        <f>IF(Tabela13[[#This Row],[Data da Ordem]]&lt;&gt;"",1,"")</f>
        <v>1</v>
      </c>
    </row>
    <row r="795" spans="1:10">
      <c r="A795" s="721" t="s">
        <v>1509</v>
      </c>
      <c r="B795" s="722">
        <v>12</v>
      </c>
      <c r="C795" s="711" t="str">
        <f t="shared" si="84"/>
        <v>10/01/2026</v>
      </c>
      <c r="D795" s="712" t="str">
        <f t="shared" si="85"/>
        <v>16:50</v>
      </c>
      <c r="E795" s="713" t="str">
        <f t="shared" si="86"/>
        <v>16:00 as 17:00</v>
      </c>
      <c r="F795" s="714" t="str">
        <f t="shared" si="87"/>
        <v>Sábado</v>
      </c>
      <c r="G795" s="715">
        <f t="shared" si="88"/>
        <v>2</v>
      </c>
      <c r="H795" s="714" t="str">
        <f t="shared" si="89"/>
        <v>Jan/26</v>
      </c>
      <c r="I795" s="716">
        <f t="shared" si="90"/>
        <v>10</v>
      </c>
      <c r="J795" s="716">
        <f>IF(Tabela13[[#This Row],[Data da Ordem]]&lt;&gt;"",1,"")</f>
        <v>1</v>
      </c>
    </row>
    <row r="796" spans="1:10">
      <c r="A796" s="721" t="s">
        <v>1510</v>
      </c>
      <c r="B796" s="722">
        <v>6</v>
      </c>
      <c r="C796" s="711" t="str">
        <f t="shared" si="84"/>
        <v>10/01/2026</v>
      </c>
      <c r="D796" s="712" t="str">
        <f t="shared" si="85"/>
        <v>16:46</v>
      </c>
      <c r="E796" s="713" t="str">
        <f t="shared" si="86"/>
        <v>16:00 as 17:00</v>
      </c>
      <c r="F796" s="714" t="str">
        <f t="shared" si="87"/>
        <v>Sábado</v>
      </c>
      <c r="G796" s="715">
        <f t="shared" si="88"/>
        <v>2</v>
      </c>
      <c r="H796" s="714" t="str">
        <f t="shared" si="89"/>
        <v>Jan/26</v>
      </c>
      <c r="I796" s="716">
        <f t="shared" si="90"/>
        <v>10</v>
      </c>
      <c r="J796" s="716">
        <f>IF(Tabela13[[#This Row],[Data da Ordem]]&lt;&gt;"",1,"")</f>
        <v>1</v>
      </c>
    </row>
    <row r="797" spans="1:10">
      <c r="A797" s="721" t="s">
        <v>1511</v>
      </c>
      <c r="B797" s="722">
        <v>14.5</v>
      </c>
      <c r="C797" s="711" t="str">
        <f t="shared" si="84"/>
        <v>10/01/2026</v>
      </c>
      <c r="D797" s="712" t="str">
        <f t="shared" si="85"/>
        <v>16:45</v>
      </c>
      <c r="E797" s="713" t="str">
        <f t="shared" si="86"/>
        <v>16:00 as 17:00</v>
      </c>
      <c r="F797" s="714" t="str">
        <f t="shared" si="87"/>
        <v>Sábado</v>
      </c>
      <c r="G797" s="715">
        <f t="shared" si="88"/>
        <v>2</v>
      </c>
      <c r="H797" s="714" t="str">
        <f t="shared" si="89"/>
        <v>Jan/26</v>
      </c>
      <c r="I797" s="716">
        <f t="shared" si="90"/>
        <v>10</v>
      </c>
      <c r="J797" s="716">
        <f>IF(Tabela13[[#This Row],[Data da Ordem]]&lt;&gt;"",1,"")</f>
        <v>1</v>
      </c>
    </row>
    <row r="798" spans="1:10">
      <c r="A798" s="721" t="s">
        <v>1512</v>
      </c>
      <c r="B798" s="722">
        <v>114</v>
      </c>
      <c r="C798" s="711" t="str">
        <f t="shared" si="84"/>
        <v>10/01/2026</v>
      </c>
      <c r="D798" s="712" t="str">
        <f t="shared" si="85"/>
        <v>16:43</v>
      </c>
      <c r="E798" s="713" t="str">
        <f t="shared" si="86"/>
        <v>16:00 as 17:00</v>
      </c>
      <c r="F798" s="714" t="str">
        <f t="shared" si="87"/>
        <v>Sábado</v>
      </c>
      <c r="G798" s="715">
        <f t="shared" si="88"/>
        <v>2</v>
      </c>
      <c r="H798" s="714" t="str">
        <f t="shared" si="89"/>
        <v>Jan/26</v>
      </c>
      <c r="I798" s="716">
        <f t="shared" si="90"/>
        <v>10</v>
      </c>
      <c r="J798" s="716">
        <f>IF(Tabela13[[#This Row],[Data da Ordem]]&lt;&gt;"",1,"")</f>
        <v>1</v>
      </c>
    </row>
    <row r="799" spans="1:10">
      <c r="A799" s="721" t="s">
        <v>1513</v>
      </c>
      <c r="B799" s="722">
        <v>69.5</v>
      </c>
      <c r="C799" s="711" t="str">
        <f t="shared" si="84"/>
        <v>10/01/2026</v>
      </c>
      <c r="D799" s="712" t="str">
        <f t="shared" si="85"/>
        <v>16:19</v>
      </c>
      <c r="E799" s="713" t="str">
        <f t="shared" si="86"/>
        <v>16:00 as 17:00</v>
      </c>
      <c r="F799" s="714" t="str">
        <f t="shared" si="87"/>
        <v>Sábado</v>
      </c>
      <c r="G799" s="715">
        <f t="shared" si="88"/>
        <v>2</v>
      </c>
      <c r="H799" s="714" t="str">
        <f t="shared" si="89"/>
        <v>Jan/26</v>
      </c>
      <c r="I799" s="716">
        <f t="shared" si="90"/>
        <v>10</v>
      </c>
      <c r="J799" s="716">
        <f>IF(Tabela13[[#This Row],[Data da Ordem]]&lt;&gt;"",1,"")</f>
        <v>1</v>
      </c>
    </row>
    <row r="800" spans="1:10">
      <c r="A800" s="721" t="s">
        <v>1514</v>
      </c>
      <c r="B800" s="722">
        <v>13</v>
      </c>
      <c r="C800" s="711" t="str">
        <f t="shared" si="84"/>
        <v>10/01/2026</v>
      </c>
      <c r="D800" s="712" t="str">
        <f t="shared" si="85"/>
        <v>16:04</v>
      </c>
      <c r="E800" s="713" t="str">
        <f t="shared" si="86"/>
        <v>16:00 as 17:00</v>
      </c>
      <c r="F800" s="714" t="str">
        <f t="shared" si="87"/>
        <v>Sábado</v>
      </c>
      <c r="G800" s="715">
        <f t="shared" si="88"/>
        <v>2</v>
      </c>
      <c r="H800" s="714" t="str">
        <f t="shared" si="89"/>
        <v>Jan/26</v>
      </c>
      <c r="I800" s="716">
        <f t="shared" si="90"/>
        <v>10</v>
      </c>
      <c r="J800" s="716">
        <f>IF(Tabela13[[#This Row],[Data da Ordem]]&lt;&gt;"",1,"")</f>
        <v>1</v>
      </c>
    </row>
    <row r="801" spans="1:10">
      <c r="A801" s="721" t="s">
        <v>1515</v>
      </c>
      <c r="B801" s="722">
        <v>23</v>
      </c>
      <c r="C801" s="711" t="str">
        <f t="shared" si="84"/>
        <v>10/01/2026</v>
      </c>
      <c r="D801" s="712" t="str">
        <f t="shared" si="85"/>
        <v>15:50</v>
      </c>
      <c r="E801" s="713" t="str">
        <f t="shared" si="86"/>
        <v>15:00 as 16:00</v>
      </c>
      <c r="F801" s="714" t="str">
        <f t="shared" si="87"/>
        <v>Sábado</v>
      </c>
      <c r="G801" s="715">
        <f t="shared" si="88"/>
        <v>2</v>
      </c>
      <c r="H801" s="714" t="str">
        <f t="shared" si="89"/>
        <v>Jan/26</v>
      </c>
      <c r="I801" s="716">
        <f t="shared" si="90"/>
        <v>10</v>
      </c>
      <c r="J801" s="716">
        <f>IF(Tabela13[[#This Row],[Data da Ordem]]&lt;&gt;"",1,"")</f>
        <v>1</v>
      </c>
    </row>
    <row r="802" spans="1:10">
      <c r="A802" s="721" t="s">
        <v>1516</v>
      </c>
      <c r="B802" s="722">
        <v>20.5</v>
      </c>
      <c r="C802" s="711" t="str">
        <f t="shared" si="84"/>
        <v>10/01/2026</v>
      </c>
      <c r="D802" s="712" t="str">
        <f t="shared" si="85"/>
        <v>15:42</v>
      </c>
      <c r="E802" s="713" t="str">
        <f t="shared" si="86"/>
        <v>15:00 as 16:00</v>
      </c>
      <c r="F802" s="714" t="str">
        <f t="shared" si="87"/>
        <v>Sábado</v>
      </c>
      <c r="G802" s="715">
        <f t="shared" si="88"/>
        <v>2</v>
      </c>
      <c r="H802" s="714" t="str">
        <f t="shared" si="89"/>
        <v>Jan/26</v>
      </c>
      <c r="I802" s="716">
        <f t="shared" si="90"/>
        <v>10</v>
      </c>
      <c r="J802" s="716">
        <f>IF(Tabela13[[#This Row],[Data da Ordem]]&lt;&gt;"",1,"")</f>
        <v>1</v>
      </c>
    </row>
    <row r="803" spans="1:10">
      <c r="A803" s="721" t="s">
        <v>1517</v>
      </c>
      <c r="B803" s="722">
        <v>25</v>
      </c>
      <c r="C803" s="711" t="str">
        <f t="shared" si="84"/>
        <v>10/01/2026</v>
      </c>
      <c r="D803" s="712" t="str">
        <f t="shared" si="85"/>
        <v>15:39</v>
      </c>
      <c r="E803" s="713" t="str">
        <f t="shared" si="86"/>
        <v>15:00 as 16:00</v>
      </c>
      <c r="F803" s="714" t="str">
        <f t="shared" si="87"/>
        <v>Sábado</v>
      </c>
      <c r="G803" s="715">
        <f t="shared" si="88"/>
        <v>2</v>
      </c>
      <c r="H803" s="714" t="str">
        <f t="shared" si="89"/>
        <v>Jan/26</v>
      </c>
      <c r="I803" s="716">
        <f t="shared" si="90"/>
        <v>10</v>
      </c>
      <c r="J803" s="716">
        <f>IF(Tabela13[[#This Row],[Data da Ordem]]&lt;&gt;"",1,"")</f>
        <v>1</v>
      </c>
    </row>
    <row r="804" spans="1:10">
      <c r="A804" s="721" t="s">
        <v>1518</v>
      </c>
      <c r="B804" s="722">
        <v>26</v>
      </c>
      <c r="C804" s="711" t="str">
        <f t="shared" si="84"/>
        <v>10/01/2026</v>
      </c>
      <c r="D804" s="712" t="str">
        <f t="shared" si="85"/>
        <v>15:26</v>
      </c>
      <c r="E804" s="713" t="str">
        <f t="shared" si="86"/>
        <v>15:00 as 16:00</v>
      </c>
      <c r="F804" s="714" t="str">
        <f t="shared" si="87"/>
        <v>Sábado</v>
      </c>
      <c r="G804" s="715">
        <f t="shared" si="88"/>
        <v>2</v>
      </c>
      <c r="H804" s="714" t="str">
        <f t="shared" si="89"/>
        <v>Jan/26</v>
      </c>
      <c r="I804" s="716">
        <f t="shared" si="90"/>
        <v>10</v>
      </c>
      <c r="J804" s="716">
        <f>IF(Tabela13[[#This Row],[Data da Ordem]]&lt;&gt;"",1,"")</f>
        <v>1</v>
      </c>
    </row>
    <row r="805" spans="1:10">
      <c r="A805" s="721" t="s">
        <v>1519</v>
      </c>
      <c r="B805" s="722">
        <v>9</v>
      </c>
      <c r="C805" s="711" t="str">
        <f t="shared" si="84"/>
        <v>10/01/2026</v>
      </c>
      <c r="D805" s="712" t="str">
        <f t="shared" si="85"/>
        <v>15:21</v>
      </c>
      <c r="E805" s="713" t="str">
        <f t="shared" si="86"/>
        <v>15:00 as 16:00</v>
      </c>
      <c r="F805" s="714" t="str">
        <f t="shared" si="87"/>
        <v>Sábado</v>
      </c>
      <c r="G805" s="715">
        <f t="shared" si="88"/>
        <v>2</v>
      </c>
      <c r="H805" s="714" t="str">
        <f t="shared" si="89"/>
        <v>Jan/26</v>
      </c>
      <c r="I805" s="716">
        <f t="shared" si="90"/>
        <v>10</v>
      </c>
      <c r="J805" s="716">
        <f>IF(Tabela13[[#This Row],[Data da Ordem]]&lt;&gt;"",1,"")</f>
        <v>1</v>
      </c>
    </row>
    <row r="806" spans="1:10">
      <c r="A806" s="721" t="s">
        <v>1520</v>
      </c>
      <c r="B806" s="722">
        <v>17</v>
      </c>
      <c r="C806" s="711" t="str">
        <f t="shared" si="84"/>
        <v>10/01/2026</v>
      </c>
      <c r="D806" s="712" t="str">
        <f t="shared" si="85"/>
        <v>15:07</v>
      </c>
      <c r="E806" s="713" t="str">
        <f t="shared" si="86"/>
        <v>15:00 as 16:00</v>
      </c>
      <c r="F806" s="714" t="str">
        <f t="shared" si="87"/>
        <v>Sábado</v>
      </c>
      <c r="G806" s="715">
        <f t="shared" si="88"/>
        <v>2</v>
      </c>
      <c r="H806" s="714" t="str">
        <f t="shared" si="89"/>
        <v>Jan/26</v>
      </c>
      <c r="I806" s="716">
        <f t="shared" si="90"/>
        <v>10</v>
      </c>
      <c r="J806" s="716">
        <f>IF(Tabela13[[#This Row],[Data da Ordem]]&lt;&gt;"",1,"")</f>
        <v>1</v>
      </c>
    </row>
    <row r="807" spans="1:10">
      <c r="A807" s="721" t="s">
        <v>1521</v>
      </c>
      <c r="B807" s="722">
        <v>13</v>
      </c>
      <c r="C807" s="711" t="str">
        <f t="shared" si="84"/>
        <v>10/01/2026</v>
      </c>
      <c r="D807" s="712" t="str">
        <f t="shared" si="85"/>
        <v>15:06</v>
      </c>
      <c r="E807" s="713" t="str">
        <f t="shared" si="86"/>
        <v>15:00 as 16:00</v>
      </c>
      <c r="F807" s="714" t="str">
        <f t="shared" si="87"/>
        <v>Sábado</v>
      </c>
      <c r="G807" s="715">
        <f t="shared" si="88"/>
        <v>2</v>
      </c>
      <c r="H807" s="714" t="str">
        <f t="shared" si="89"/>
        <v>Jan/26</v>
      </c>
      <c r="I807" s="716">
        <f t="shared" si="90"/>
        <v>10</v>
      </c>
      <c r="J807" s="716">
        <f>IF(Tabela13[[#This Row],[Data da Ordem]]&lt;&gt;"",1,"")</f>
        <v>1</v>
      </c>
    </row>
    <row r="808" spans="1:10">
      <c r="A808" s="721" t="s">
        <v>1522</v>
      </c>
      <c r="B808" s="722">
        <v>13</v>
      </c>
      <c r="C808" s="711" t="str">
        <f t="shared" si="84"/>
        <v>10/01/2026</v>
      </c>
      <c r="D808" s="712" t="str">
        <f t="shared" si="85"/>
        <v>15:04</v>
      </c>
      <c r="E808" s="713" t="str">
        <f t="shared" si="86"/>
        <v>15:00 as 16:00</v>
      </c>
      <c r="F808" s="714" t="str">
        <f t="shared" si="87"/>
        <v>Sábado</v>
      </c>
      <c r="G808" s="715">
        <f t="shared" si="88"/>
        <v>2</v>
      </c>
      <c r="H808" s="714" t="str">
        <f t="shared" si="89"/>
        <v>Jan/26</v>
      </c>
      <c r="I808" s="716">
        <f t="shared" si="90"/>
        <v>10</v>
      </c>
      <c r="J808" s="716">
        <f>IF(Tabela13[[#This Row],[Data da Ordem]]&lt;&gt;"",1,"")</f>
        <v>1</v>
      </c>
    </row>
    <row r="809" spans="1:10">
      <c r="A809" s="721" t="s">
        <v>1523</v>
      </c>
      <c r="B809" s="722">
        <v>52</v>
      </c>
      <c r="C809" s="711" t="str">
        <f t="shared" si="84"/>
        <v>10/01/2026</v>
      </c>
      <c r="D809" s="712" t="str">
        <f t="shared" si="85"/>
        <v>15:02</v>
      </c>
      <c r="E809" s="713" t="str">
        <f t="shared" si="86"/>
        <v>15:00 as 16:00</v>
      </c>
      <c r="F809" s="714" t="str">
        <f t="shared" si="87"/>
        <v>Sábado</v>
      </c>
      <c r="G809" s="715">
        <f t="shared" si="88"/>
        <v>2</v>
      </c>
      <c r="H809" s="714" t="str">
        <f t="shared" si="89"/>
        <v>Jan/26</v>
      </c>
      <c r="I809" s="716">
        <f t="shared" si="90"/>
        <v>10</v>
      </c>
      <c r="J809" s="716">
        <f>IF(Tabela13[[#This Row],[Data da Ordem]]&lt;&gt;"",1,"")</f>
        <v>1</v>
      </c>
    </row>
    <row r="810" spans="1:10">
      <c r="A810" s="721" t="s">
        <v>1524</v>
      </c>
      <c r="B810" s="722">
        <v>13</v>
      </c>
      <c r="C810" s="711" t="str">
        <f t="shared" si="84"/>
        <v>10/01/2026</v>
      </c>
      <c r="D810" s="712" t="str">
        <f t="shared" si="85"/>
        <v>15:02</v>
      </c>
      <c r="E810" s="713" t="str">
        <f t="shared" si="86"/>
        <v>15:00 as 16:00</v>
      </c>
      <c r="F810" s="714" t="str">
        <f t="shared" si="87"/>
        <v>Sábado</v>
      </c>
      <c r="G810" s="715">
        <f t="shared" si="88"/>
        <v>2</v>
      </c>
      <c r="H810" s="714" t="str">
        <f t="shared" si="89"/>
        <v>Jan/26</v>
      </c>
      <c r="I810" s="716">
        <f t="shared" si="90"/>
        <v>10</v>
      </c>
      <c r="J810" s="716">
        <f>IF(Tabela13[[#This Row],[Data da Ordem]]&lt;&gt;"",1,"")</f>
        <v>1</v>
      </c>
    </row>
    <row r="811" spans="1:10">
      <c r="A811" s="721" t="s">
        <v>1525</v>
      </c>
      <c r="B811" s="722">
        <v>10</v>
      </c>
      <c r="C811" s="711" t="str">
        <f t="shared" si="84"/>
        <v>10/01/2026</v>
      </c>
      <c r="D811" s="712" t="str">
        <f t="shared" si="85"/>
        <v>14:52</v>
      </c>
      <c r="E811" s="713" t="str">
        <f t="shared" si="86"/>
        <v>14:00 as 15:00</v>
      </c>
      <c r="F811" s="714" t="str">
        <f t="shared" si="87"/>
        <v>Sábado</v>
      </c>
      <c r="G811" s="715">
        <f t="shared" si="88"/>
        <v>2</v>
      </c>
      <c r="H811" s="714" t="str">
        <f t="shared" si="89"/>
        <v>Jan/26</v>
      </c>
      <c r="I811" s="716">
        <f t="shared" si="90"/>
        <v>10</v>
      </c>
      <c r="J811" s="716">
        <f>IF(Tabela13[[#This Row],[Data da Ordem]]&lt;&gt;"",1,"")</f>
        <v>1</v>
      </c>
    </row>
    <row r="812" spans="1:10">
      <c r="A812" s="721" t="s">
        <v>1526</v>
      </c>
      <c r="B812" s="722">
        <v>40</v>
      </c>
      <c r="C812" s="711" t="str">
        <f t="shared" si="84"/>
        <v>10/01/2026</v>
      </c>
      <c r="D812" s="712" t="str">
        <f t="shared" si="85"/>
        <v>14:40</v>
      </c>
      <c r="E812" s="713" t="str">
        <f t="shared" si="86"/>
        <v>14:00 as 15:00</v>
      </c>
      <c r="F812" s="714" t="str">
        <f t="shared" si="87"/>
        <v>Sábado</v>
      </c>
      <c r="G812" s="715">
        <f t="shared" si="88"/>
        <v>2</v>
      </c>
      <c r="H812" s="714" t="str">
        <f t="shared" si="89"/>
        <v>Jan/26</v>
      </c>
      <c r="I812" s="716">
        <f t="shared" si="90"/>
        <v>10</v>
      </c>
      <c r="J812" s="716">
        <f>IF(Tabela13[[#This Row],[Data da Ordem]]&lt;&gt;"",1,"")</f>
        <v>1</v>
      </c>
    </row>
    <row r="813" spans="1:10">
      <c r="A813" s="721" t="s">
        <v>1527</v>
      </c>
      <c r="B813" s="722">
        <v>26</v>
      </c>
      <c r="C813" s="711" t="str">
        <f t="shared" si="84"/>
        <v>10/01/2026</v>
      </c>
      <c r="D813" s="712" t="str">
        <f t="shared" si="85"/>
        <v>14:31</v>
      </c>
      <c r="E813" s="713" t="str">
        <f t="shared" si="86"/>
        <v>14:00 as 15:00</v>
      </c>
      <c r="F813" s="714" t="str">
        <f t="shared" si="87"/>
        <v>Sábado</v>
      </c>
      <c r="G813" s="715">
        <f t="shared" si="88"/>
        <v>2</v>
      </c>
      <c r="H813" s="714" t="str">
        <f t="shared" si="89"/>
        <v>Jan/26</v>
      </c>
      <c r="I813" s="716">
        <f t="shared" si="90"/>
        <v>10</v>
      </c>
      <c r="J813" s="716">
        <f>IF(Tabela13[[#This Row],[Data da Ordem]]&lt;&gt;"",1,"")</f>
        <v>1</v>
      </c>
    </row>
    <row r="814" spans="1:10">
      <c r="A814" s="721" t="s">
        <v>1528</v>
      </c>
      <c r="B814" s="722">
        <v>20</v>
      </c>
      <c r="C814" s="711" t="str">
        <f t="shared" si="84"/>
        <v>10/01/2026</v>
      </c>
      <c r="D814" s="712" t="str">
        <f t="shared" si="85"/>
        <v>14:31</v>
      </c>
      <c r="E814" s="713" t="str">
        <f t="shared" si="86"/>
        <v>14:00 as 15:00</v>
      </c>
      <c r="F814" s="714" t="str">
        <f t="shared" si="87"/>
        <v>Sábado</v>
      </c>
      <c r="G814" s="715">
        <f t="shared" si="88"/>
        <v>2</v>
      </c>
      <c r="H814" s="714" t="str">
        <f t="shared" si="89"/>
        <v>Jan/26</v>
      </c>
      <c r="I814" s="716">
        <f t="shared" si="90"/>
        <v>10</v>
      </c>
      <c r="J814" s="716">
        <f>IF(Tabela13[[#This Row],[Data da Ordem]]&lt;&gt;"",1,"")</f>
        <v>1</v>
      </c>
    </row>
    <row r="815" spans="1:10">
      <c r="A815" s="721" t="s">
        <v>1529</v>
      </c>
      <c r="B815" s="722">
        <v>23</v>
      </c>
      <c r="C815" s="711" t="str">
        <f t="shared" si="84"/>
        <v>10/01/2026</v>
      </c>
      <c r="D815" s="712" t="str">
        <f t="shared" si="85"/>
        <v>14:30</v>
      </c>
      <c r="E815" s="713" t="str">
        <f t="shared" si="86"/>
        <v>14:00 as 15:00</v>
      </c>
      <c r="F815" s="714" t="str">
        <f t="shared" si="87"/>
        <v>Sábado</v>
      </c>
      <c r="G815" s="715">
        <f t="shared" si="88"/>
        <v>2</v>
      </c>
      <c r="H815" s="714" t="str">
        <f t="shared" si="89"/>
        <v>Jan/26</v>
      </c>
      <c r="I815" s="716">
        <f t="shared" si="90"/>
        <v>10</v>
      </c>
      <c r="J815" s="716">
        <f>IF(Tabela13[[#This Row],[Data da Ordem]]&lt;&gt;"",1,"")</f>
        <v>1</v>
      </c>
    </row>
    <row r="816" spans="1:10">
      <c r="A816" s="721" t="s">
        <v>1530</v>
      </c>
      <c r="B816" s="722">
        <v>23</v>
      </c>
      <c r="C816" s="711" t="str">
        <f t="shared" si="84"/>
        <v>10/01/2026</v>
      </c>
      <c r="D816" s="712" t="str">
        <f t="shared" si="85"/>
        <v>14:18</v>
      </c>
      <c r="E816" s="713" t="str">
        <f t="shared" si="86"/>
        <v>14:00 as 15:00</v>
      </c>
      <c r="F816" s="714" t="str">
        <f t="shared" si="87"/>
        <v>Sábado</v>
      </c>
      <c r="G816" s="715">
        <f t="shared" si="88"/>
        <v>2</v>
      </c>
      <c r="H816" s="714" t="str">
        <f t="shared" si="89"/>
        <v>Jan/26</v>
      </c>
      <c r="I816" s="716">
        <f t="shared" si="90"/>
        <v>10</v>
      </c>
      <c r="J816" s="716">
        <f>IF(Tabela13[[#This Row],[Data da Ordem]]&lt;&gt;"",1,"")</f>
        <v>1</v>
      </c>
    </row>
    <row r="817" spans="1:10">
      <c r="A817" s="721" t="s">
        <v>1531</v>
      </c>
      <c r="B817" s="722">
        <v>20</v>
      </c>
      <c r="C817" s="711" t="str">
        <f t="shared" si="84"/>
        <v>10/01/2026</v>
      </c>
      <c r="D817" s="712" t="str">
        <f t="shared" si="85"/>
        <v>14:15</v>
      </c>
      <c r="E817" s="713" t="str">
        <f t="shared" si="86"/>
        <v>14:00 as 15:00</v>
      </c>
      <c r="F817" s="714" t="str">
        <f t="shared" si="87"/>
        <v>Sábado</v>
      </c>
      <c r="G817" s="715">
        <f t="shared" si="88"/>
        <v>2</v>
      </c>
      <c r="H817" s="714" t="str">
        <f t="shared" si="89"/>
        <v>Jan/26</v>
      </c>
      <c r="I817" s="716">
        <f t="shared" si="90"/>
        <v>10</v>
      </c>
      <c r="J817" s="716">
        <f>IF(Tabela13[[#This Row],[Data da Ordem]]&lt;&gt;"",1,"")</f>
        <v>1</v>
      </c>
    </row>
    <row r="818" spans="1:10">
      <c r="A818" s="721" t="s">
        <v>1532</v>
      </c>
      <c r="B818" s="722">
        <v>20</v>
      </c>
      <c r="C818" s="711" t="str">
        <f t="shared" si="84"/>
        <v>10/01/2026</v>
      </c>
      <c r="D818" s="712" t="str">
        <f t="shared" si="85"/>
        <v>14:08</v>
      </c>
      <c r="E818" s="713" t="str">
        <f t="shared" si="86"/>
        <v>14:00 as 15:00</v>
      </c>
      <c r="F818" s="714" t="str">
        <f t="shared" si="87"/>
        <v>Sábado</v>
      </c>
      <c r="G818" s="715">
        <f t="shared" si="88"/>
        <v>2</v>
      </c>
      <c r="H818" s="714" t="str">
        <f t="shared" si="89"/>
        <v>Jan/26</v>
      </c>
      <c r="I818" s="716">
        <f t="shared" si="90"/>
        <v>10</v>
      </c>
      <c r="J818" s="716">
        <f>IF(Tabela13[[#This Row],[Data da Ordem]]&lt;&gt;"",1,"")</f>
        <v>1</v>
      </c>
    </row>
    <row r="819" spans="1:10">
      <c r="A819" s="721" t="s">
        <v>1533</v>
      </c>
      <c r="B819" s="722">
        <v>17</v>
      </c>
      <c r="C819" s="711" t="str">
        <f t="shared" si="84"/>
        <v>10/01/2026</v>
      </c>
      <c r="D819" s="712" t="str">
        <f t="shared" si="85"/>
        <v>14:06</v>
      </c>
      <c r="E819" s="713" t="str">
        <f t="shared" si="86"/>
        <v>14:00 as 15:00</v>
      </c>
      <c r="F819" s="714" t="str">
        <f t="shared" si="87"/>
        <v>Sábado</v>
      </c>
      <c r="G819" s="715">
        <f t="shared" si="88"/>
        <v>2</v>
      </c>
      <c r="H819" s="714" t="str">
        <f t="shared" si="89"/>
        <v>Jan/26</v>
      </c>
      <c r="I819" s="716">
        <f t="shared" si="90"/>
        <v>10</v>
      </c>
      <c r="J819" s="716">
        <f>IF(Tabela13[[#This Row],[Data da Ordem]]&lt;&gt;"",1,"")</f>
        <v>1</v>
      </c>
    </row>
    <row r="820" spans="1:10">
      <c r="A820" s="721" t="s">
        <v>1534</v>
      </c>
      <c r="B820" s="722">
        <v>30</v>
      </c>
      <c r="C820" s="711" t="str">
        <f t="shared" si="84"/>
        <v>10/01/2026</v>
      </c>
      <c r="D820" s="712" t="str">
        <f t="shared" si="85"/>
        <v>14:05</v>
      </c>
      <c r="E820" s="713" t="str">
        <f t="shared" si="86"/>
        <v>14:00 as 15:00</v>
      </c>
      <c r="F820" s="714" t="str">
        <f t="shared" si="87"/>
        <v>Sábado</v>
      </c>
      <c r="G820" s="715">
        <f t="shared" si="88"/>
        <v>2</v>
      </c>
      <c r="H820" s="714" t="str">
        <f t="shared" si="89"/>
        <v>Jan/26</v>
      </c>
      <c r="I820" s="716">
        <f t="shared" si="90"/>
        <v>10</v>
      </c>
      <c r="J820" s="716">
        <f>IF(Tabela13[[#This Row],[Data da Ordem]]&lt;&gt;"",1,"")</f>
        <v>1</v>
      </c>
    </row>
    <row r="821" spans="1:10">
      <c r="A821" s="721" t="s">
        <v>1535</v>
      </c>
      <c r="B821" s="722">
        <v>18</v>
      </c>
      <c r="C821" s="711" t="str">
        <f t="shared" si="84"/>
        <v>10/01/2026</v>
      </c>
      <c r="D821" s="712" t="str">
        <f t="shared" si="85"/>
        <v>14:01</v>
      </c>
      <c r="E821" s="713" t="str">
        <f t="shared" si="86"/>
        <v>14:00 as 15:00</v>
      </c>
      <c r="F821" s="714" t="str">
        <f t="shared" si="87"/>
        <v>Sábado</v>
      </c>
      <c r="G821" s="715">
        <f t="shared" si="88"/>
        <v>2</v>
      </c>
      <c r="H821" s="714" t="str">
        <f t="shared" si="89"/>
        <v>Jan/26</v>
      </c>
      <c r="I821" s="716">
        <f t="shared" si="90"/>
        <v>10</v>
      </c>
      <c r="J821" s="716">
        <f>IF(Tabela13[[#This Row],[Data da Ordem]]&lt;&gt;"",1,"")</f>
        <v>1</v>
      </c>
    </row>
    <row r="822" spans="1:10">
      <c r="A822" s="721" t="s">
        <v>1536</v>
      </c>
      <c r="B822" s="722">
        <v>20.5</v>
      </c>
      <c r="C822" s="711" t="str">
        <f t="shared" si="84"/>
        <v>10/01/2026</v>
      </c>
      <c r="D822" s="712" t="str">
        <f t="shared" si="85"/>
        <v>13:59</v>
      </c>
      <c r="E822" s="713" t="str">
        <f t="shared" si="86"/>
        <v>13:00 as 14:00</v>
      </c>
      <c r="F822" s="714" t="str">
        <f t="shared" si="87"/>
        <v>Sábado</v>
      </c>
      <c r="G822" s="715">
        <f t="shared" si="88"/>
        <v>2</v>
      </c>
      <c r="H822" s="714" t="str">
        <f t="shared" si="89"/>
        <v>Jan/26</v>
      </c>
      <c r="I822" s="716">
        <f t="shared" si="90"/>
        <v>10</v>
      </c>
      <c r="J822" s="716">
        <f>IF(Tabela13[[#This Row],[Data da Ordem]]&lt;&gt;"",1,"")</f>
        <v>1</v>
      </c>
    </row>
    <row r="823" spans="1:10">
      <c r="A823" s="721" t="s">
        <v>1537</v>
      </c>
      <c r="B823" s="722">
        <v>21</v>
      </c>
      <c r="C823" s="711" t="str">
        <f t="shared" si="84"/>
        <v>10/01/2026</v>
      </c>
      <c r="D823" s="712" t="str">
        <f t="shared" si="85"/>
        <v>13:57</v>
      </c>
      <c r="E823" s="713" t="str">
        <f t="shared" si="86"/>
        <v>13:00 as 14:00</v>
      </c>
      <c r="F823" s="714" t="str">
        <f t="shared" si="87"/>
        <v>Sábado</v>
      </c>
      <c r="G823" s="715">
        <f t="shared" si="88"/>
        <v>2</v>
      </c>
      <c r="H823" s="714" t="str">
        <f t="shared" si="89"/>
        <v>Jan/26</v>
      </c>
      <c r="I823" s="716">
        <f t="shared" si="90"/>
        <v>10</v>
      </c>
      <c r="J823" s="716">
        <f>IF(Tabela13[[#This Row],[Data da Ordem]]&lt;&gt;"",1,"")</f>
        <v>1</v>
      </c>
    </row>
    <row r="824" spans="1:10">
      <c r="A824" s="721" t="s">
        <v>1538</v>
      </c>
      <c r="B824" s="722">
        <v>29.5</v>
      </c>
      <c r="C824" s="711" t="str">
        <f t="shared" si="84"/>
        <v>10/01/2026</v>
      </c>
      <c r="D824" s="712" t="str">
        <f t="shared" si="85"/>
        <v>13:51</v>
      </c>
      <c r="E824" s="713" t="str">
        <f t="shared" si="86"/>
        <v>13:00 as 14:00</v>
      </c>
      <c r="F824" s="714" t="str">
        <f t="shared" si="87"/>
        <v>Sábado</v>
      </c>
      <c r="G824" s="715">
        <f t="shared" si="88"/>
        <v>2</v>
      </c>
      <c r="H824" s="714" t="str">
        <f t="shared" si="89"/>
        <v>Jan/26</v>
      </c>
      <c r="I824" s="716">
        <f t="shared" si="90"/>
        <v>10</v>
      </c>
      <c r="J824" s="716">
        <f>IF(Tabela13[[#This Row],[Data da Ordem]]&lt;&gt;"",1,"")</f>
        <v>1</v>
      </c>
    </row>
    <row r="825" spans="1:10">
      <c r="A825" s="721" t="s">
        <v>1539</v>
      </c>
      <c r="B825" s="722">
        <v>18.899999999999999</v>
      </c>
      <c r="C825" s="711" t="str">
        <f t="shared" si="84"/>
        <v>10/01/2026</v>
      </c>
      <c r="D825" s="712" t="str">
        <f t="shared" si="85"/>
        <v>13:34</v>
      </c>
      <c r="E825" s="713" t="str">
        <f t="shared" si="86"/>
        <v>13:00 as 14:00</v>
      </c>
      <c r="F825" s="714" t="str">
        <f t="shared" si="87"/>
        <v>Sábado</v>
      </c>
      <c r="G825" s="715">
        <f t="shared" si="88"/>
        <v>2</v>
      </c>
      <c r="H825" s="714" t="str">
        <f t="shared" si="89"/>
        <v>Jan/26</v>
      </c>
      <c r="I825" s="716">
        <f t="shared" si="90"/>
        <v>10</v>
      </c>
      <c r="J825" s="716">
        <f>IF(Tabela13[[#This Row],[Data da Ordem]]&lt;&gt;"",1,"")</f>
        <v>1</v>
      </c>
    </row>
    <row r="826" spans="1:10">
      <c r="A826" s="721" t="s">
        <v>1540</v>
      </c>
      <c r="B826" s="722">
        <v>20.7</v>
      </c>
      <c r="C826" s="711" t="str">
        <f t="shared" si="84"/>
        <v>10/01/2026</v>
      </c>
      <c r="D826" s="712" t="str">
        <f t="shared" si="85"/>
        <v>13:26</v>
      </c>
      <c r="E826" s="713" t="str">
        <f t="shared" si="86"/>
        <v>13:00 as 14:00</v>
      </c>
      <c r="F826" s="714" t="str">
        <f t="shared" si="87"/>
        <v>Sábado</v>
      </c>
      <c r="G826" s="715">
        <f t="shared" si="88"/>
        <v>2</v>
      </c>
      <c r="H826" s="714" t="str">
        <f t="shared" si="89"/>
        <v>Jan/26</v>
      </c>
      <c r="I826" s="716">
        <f t="shared" si="90"/>
        <v>10</v>
      </c>
      <c r="J826" s="716">
        <f>IF(Tabela13[[#This Row],[Data da Ordem]]&lt;&gt;"",1,"")</f>
        <v>1</v>
      </c>
    </row>
    <row r="827" spans="1:10">
      <c r="A827" s="721" t="s">
        <v>1541</v>
      </c>
      <c r="B827" s="722">
        <v>13</v>
      </c>
      <c r="C827" s="711" t="str">
        <f t="shared" si="84"/>
        <v>10/01/2026</v>
      </c>
      <c r="D827" s="712" t="str">
        <f t="shared" si="85"/>
        <v>13:20</v>
      </c>
      <c r="E827" s="713" t="str">
        <f t="shared" si="86"/>
        <v>13:00 as 14:00</v>
      </c>
      <c r="F827" s="714" t="str">
        <f t="shared" si="87"/>
        <v>Sábado</v>
      </c>
      <c r="G827" s="715">
        <f t="shared" si="88"/>
        <v>2</v>
      </c>
      <c r="H827" s="714" t="str">
        <f t="shared" si="89"/>
        <v>Jan/26</v>
      </c>
      <c r="I827" s="716">
        <f t="shared" si="90"/>
        <v>10</v>
      </c>
      <c r="J827" s="716">
        <f>IF(Tabela13[[#This Row],[Data da Ordem]]&lt;&gt;"",1,"")</f>
        <v>1</v>
      </c>
    </row>
    <row r="828" spans="1:10">
      <c r="A828" s="721" t="s">
        <v>1542</v>
      </c>
      <c r="B828" s="722">
        <v>13</v>
      </c>
      <c r="C828" s="711" t="str">
        <f t="shared" si="84"/>
        <v>10/01/2026</v>
      </c>
      <c r="D828" s="712" t="str">
        <f t="shared" si="85"/>
        <v>13:17</v>
      </c>
      <c r="E828" s="713" t="str">
        <f t="shared" si="86"/>
        <v>13:00 as 14:00</v>
      </c>
      <c r="F828" s="714" t="str">
        <f t="shared" si="87"/>
        <v>Sábado</v>
      </c>
      <c r="G828" s="715">
        <f t="shared" si="88"/>
        <v>2</v>
      </c>
      <c r="H828" s="714" t="str">
        <f t="shared" si="89"/>
        <v>Jan/26</v>
      </c>
      <c r="I828" s="716">
        <f t="shared" si="90"/>
        <v>10</v>
      </c>
      <c r="J828" s="716">
        <f>IF(Tabela13[[#This Row],[Data da Ordem]]&lt;&gt;"",1,"")</f>
        <v>1</v>
      </c>
    </row>
    <row r="829" spans="1:10">
      <c r="A829" s="721" t="s">
        <v>1543</v>
      </c>
      <c r="B829" s="722">
        <v>12.6</v>
      </c>
      <c r="C829" s="711" t="str">
        <f t="shared" si="84"/>
        <v>10/01/2026</v>
      </c>
      <c r="D829" s="712" t="str">
        <f t="shared" si="85"/>
        <v>12:56</v>
      </c>
      <c r="E829" s="713" t="str">
        <f t="shared" si="86"/>
        <v>12:00 as 13:00</v>
      </c>
      <c r="F829" s="714" t="str">
        <f t="shared" si="87"/>
        <v>Sábado</v>
      </c>
      <c r="G829" s="715">
        <f t="shared" si="88"/>
        <v>2</v>
      </c>
      <c r="H829" s="714" t="str">
        <f t="shared" si="89"/>
        <v>Jan/26</v>
      </c>
      <c r="I829" s="716">
        <f t="shared" si="90"/>
        <v>10</v>
      </c>
      <c r="J829" s="716">
        <f>IF(Tabela13[[#This Row],[Data da Ordem]]&lt;&gt;"",1,"")</f>
        <v>1</v>
      </c>
    </row>
    <row r="830" spans="1:10">
      <c r="A830" s="721" t="s">
        <v>1544</v>
      </c>
      <c r="B830" s="722">
        <v>39.5</v>
      </c>
      <c r="C830" s="711" t="str">
        <f t="shared" si="84"/>
        <v>10/01/2026</v>
      </c>
      <c r="D830" s="712" t="str">
        <f t="shared" si="85"/>
        <v>12:45</v>
      </c>
      <c r="E830" s="713" t="str">
        <f t="shared" si="86"/>
        <v>12:00 as 13:00</v>
      </c>
      <c r="F830" s="714" t="str">
        <f t="shared" si="87"/>
        <v>Sábado</v>
      </c>
      <c r="G830" s="715">
        <f t="shared" si="88"/>
        <v>2</v>
      </c>
      <c r="H830" s="714" t="str">
        <f t="shared" si="89"/>
        <v>Jan/26</v>
      </c>
      <c r="I830" s="716">
        <f t="shared" si="90"/>
        <v>10</v>
      </c>
      <c r="J830" s="716">
        <f>IF(Tabela13[[#This Row],[Data da Ordem]]&lt;&gt;"",1,"")</f>
        <v>1</v>
      </c>
    </row>
    <row r="831" spans="1:10">
      <c r="A831" s="721" t="s">
        <v>1545</v>
      </c>
      <c r="B831" s="722">
        <v>36.5</v>
      </c>
      <c r="C831" s="711" t="str">
        <f t="shared" si="84"/>
        <v>10/01/2026</v>
      </c>
      <c r="D831" s="712" t="str">
        <f t="shared" si="85"/>
        <v>12:43</v>
      </c>
      <c r="E831" s="713" t="str">
        <f t="shared" si="86"/>
        <v>12:00 as 13:00</v>
      </c>
      <c r="F831" s="714" t="str">
        <f t="shared" si="87"/>
        <v>Sábado</v>
      </c>
      <c r="G831" s="715">
        <f t="shared" si="88"/>
        <v>2</v>
      </c>
      <c r="H831" s="714" t="str">
        <f t="shared" si="89"/>
        <v>Jan/26</v>
      </c>
      <c r="I831" s="716">
        <f t="shared" si="90"/>
        <v>10</v>
      </c>
      <c r="J831" s="716">
        <f>IF(Tabela13[[#This Row],[Data da Ordem]]&lt;&gt;"",1,"")</f>
        <v>1</v>
      </c>
    </row>
    <row r="832" spans="1:10">
      <c r="A832" s="721" t="s">
        <v>1546</v>
      </c>
      <c r="B832" s="722">
        <v>6</v>
      </c>
      <c r="C832" s="711" t="str">
        <f t="shared" si="84"/>
        <v>10/01/2026</v>
      </c>
      <c r="D832" s="712" t="str">
        <f t="shared" si="85"/>
        <v>12:26</v>
      </c>
      <c r="E832" s="713" t="str">
        <f t="shared" si="86"/>
        <v>12:00 as 13:00</v>
      </c>
      <c r="F832" s="714" t="str">
        <f t="shared" si="87"/>
        <v>Sábado</v>
      </c>
      <c r="G832" s="715">
        <f t="shared" si="88"/>
        <v>2</v>
      </c>
      <c r="H832" s="714" t="str">
        <f t="shared" si="89"/>
        <v>Jan/26</v>
      </c>
      <c r="I832" s="716">
        <f t="shared" si="90"/>
        <v>10</v>
      </c>
      <c r="J832" s="716">
        <f>IF(Tabela13[[#This Row],[Data da Ordem]]&lt;&gt;"",1,"")</f>
        <v>1</v>
      </c>
    </row>
    <row r="833" spans="1:10">
      <c r="A833" s="721" t="s">
        <v>1547</v>
      </c>
      <c r="B833" s="722">
        <v>17</v>
      </c>
      <c r="C833" s="711" t="str">
        <f t="shared" si="84"/>
        <v>10/01/2026</v>
      </c>
      <c r="D833" s="712" t="str">
        <f t="shared" si="85"/>
        <v>12:08</v>
      </c>
      <c r="E833" s="713" t="str">
        <f t="shared" si="86"/>
        <v>12:00 as 13:00</v>
      </c>
      <c r="F833" s="714" t="str">
        <f t="shared" si="87"/>
        <v>Sábado</v>
      </c>
      <c r="G833" s="715">
        <f t="shared" si="88"/>
        <v>2</v>
      </c>
      <c r="H833" s="714" t="str">
        <f t="shared" si="89"/>
        <v>Jan/26</v>
      </c>
      <c r="I833" s="716">
        <f t="shared" si="90"/>
        <v>10</v>
      </c>
      <c r="J833" s="716">
        <f>IF(Tabela13[[#This Row],[Data da Ordem]]&lt;&gt;"",1,"")</f>
        <v>1</v>
      </c>
    </row>
    <row r="834" spans="1:10">
      <c r="A834" s="721" t="s">
        <v>1548</v>
      </c>
      <c r="B834" s="722">
        <v>16.5</v>
      </c>
      <c r="C834" s="711" t="str">
        <f t="shared" si="84"/>
        <v>10/01/2026</v>
      </c>
      <c r="D834" s="712" t="str">
        <f t="shared" si="85"/>
        <v>12:06</v>
      </c>
      <c r="E834" s="713" t="str">
        <f t="shared" si="86"/>
        <v>12:00 as 13:00</v>
      </c>
      <c r="F834" s="714" t="str">
        <f t="shared" si="87"/>
        <v>Sábado</v>
      </c>
      <c r="G834" s="715">
        <f t="shared" si="88"/>
        <v>2</v>
      </c>
      <c r="H834" s="714" t="str">
        <f t="shared" si="89"/>
        <v>Jan/26</v>
      </c>
      <c r="I834" s="716">
        <f t="shared" si="90"/>
        <v>10</v>
      </c>
      <c r="J834" s="716">
        <f>IF(Tabela13[[#This Row],[Data da Ordem]]&lt;&gt;"",1,"")</f>
        <v>1</v>
      </c>
    </row>
    <row r="835" spans="1:10">
      <c r="A835" s="721" t="s">
        <v>1549</v>
      </c>
      <c r="B835" s="722">
        <v>32.5</v>
      </c>
      <c r="C835" s="711" t="str">
        <f t="shared" ref="C835:C898" si="91">IF(A835="","",TEXT(A835,"dd/mm/aaaa"))</f>
        <v>10/01/2026</v>
      </c>
      <c r="D835" s="712" t="str">
        <f t="shared" ref="D835:D898" si="92">IF(A835="","",TEXT(A835,"hh:mm"))</f>
        <v>12:02</v>
      </c>
      <c r="E835" s="713" t="str">
        <f t="shared" ref="E835:E898" si="93">IF(D835="","",IF(AND(MOD(D835,1)&gt;=TIME(8,0,0),MOD(D835,1)&lt;TIME(21,0,0)),
TEXT(TIME(HOUR(MOD(D835,1)),0,0),"hh:mm")&amp;" as "&amp;TEXT(TIME(HOUR(MOD(D835,1))+1,0,0),"hh:mm"),
"Fora da faixa"))</f>
        <v>12:00 as 13:00</v>
      </c>
      <c r="F835" s="714" t="str">
        <f t="shared" ref="F835:F898" si="94">CHOOSE(WEEKDAY(C835,2),"Segunda","Terça","Quarta","Quinta","Sexta","Sábado","Domingo")</f>
        <v>Sábado</v>
      </c>
      <c r="G835" s="715">
        <f t="shared" ref="G835:G898" si="95">INT((DAY(C835)-1)/7)+1</f>
        <v>2</v>
      </c>
      <c r="H835" s="714" t="str">
        <f t="shared" ref="H835:H898" si="96">PROPER(TEXT(C835,"MMM/AA"))</f>
        <v>Jan/26</v>
      </c>
      <c r="I835" s="716">
        <f t="shared" ref="I835:I898" si="97">DAY(C835)</f>
        <v>10</v>
      </c>
      <c r="J835" s="716">
        <f>IF(Tabela13[[#This Row],[Data da Ordem]]&lt;&gt;"",1,"")</f>
        <v>1</v>
      </c>
    </row>
    <row r="836" spans="1:10">
      <c r="A836" s="721" t="s">
        <v>1550</v>
      </c>
      <c r="B836" s="722">
        <v>17</v>
      </c>
      <c r="C836" s="711" t="str">
        <f t="shared" si="91"/>
        <v>10/01/2026</v>
      </c>
      <c r="D836" s="712" t="str">
        <f t="shared" si="92"/>
        <v>11:50</v>
      </c>
      <c r="E836" s="713" t="str">
        <f t="shared" si="93"/>
        <v>11:00 as 12:00</v>
      </c>
      <c r="F836" s="714" t="str">
        <f t="shared" si="94"/>
        <v>Sábado</v>
      </c>
      <c r="G836" s="715">
        <f t="shared" si="95"/>
        <v>2</v>
      </c>
      <c r="H836" s="714" t="str">
        <f t="shared" si="96"/>
        <v>Jan/26</v>
      </c>
      <c r="I836" s="716">
        <f t="shared" si="97"/>
        <v>10</v>
      </c>
      <c r="J836" s="716">
        <f>IF(Tabela13[[#This Row],[Data da Ordem]]&lt;&gt;"",1,"")</f>
        <v>1</v>
      </c>
    </row>
    <row r="837" spans="1:10">
      <c r="A837" s="721" t="s">
        <v>1551</v>
      </c>
      <c r="B837" s="722">
        <v>6</v>
      </c>
      <c r="C837" s="711" t="str">
        <f t="shared" si="91"/>
        <v>10/01/2026</v>
      </c>
      <c r="D837" s="712" t="str">
        <f t="shared" si="92"/>
        <v>11:48</v>
      </c>
      <c r="E837" s="713" t="str">
        <f t="shared" si="93"/>
        <v>11:00 as 12:00</v>
      </c>
      <c r="F837" s="714" t="str">
        <f t="shared" si="94"/>
        <v>Sábado</v>
      </c>
      <c r="G837" s="715">
        <f t="shared" si="95"/>
        <v>2</v>
      </c>
      <c r="H837" s="714" t="str">
        <f t="shared" si="96"/>
        <v>Jan/26</v>
      </c>
      <c r="I837" s="716">
        <f t="shared" si="97"/>
        <v>10</v>
      </c>
      <c r="J837" s="716">
        <f>IF(Tabela13[[#This Row],[Data da Ordem]]&lt;&gt;"",1,"")</f>
        <v>1</v>
      </c>
    </row>
    <row r="838" spans="1:10">
      <c r="A838" s="721" t="s">
        <v>1552</v>
      </c>
      <c r="B838" s="722">
        <v>30.6</v>
      </c>
      <c r="C838" s="711" t="str">
        <f t="shared" si="91"/>
        <v>10/01/2026</v>
      </c>
      <c r="D838" s="712" t="str">
        <f t="shared" si="92"/>
        <v>11:13</v>
      </c>
      <c r="E838" s="713" t="str">
        <f t="shared" si="93"/>
        <v>11:00 as 12:00</v>
      </c>
      <c r="F838" s="714" t="str">
        <f t="shared" si="94"/>
        <v>Sábado</v>
      </c>
      <c r="G838" s="715">
        <f t="shared" si="95"/>
        <v>2</v>
      </c>
      <c r="H838" s="714" t="str">
        <f t="shared" si="96"/>
        <v>Jan/26</v>
      </c>
      <c r="I838" s="716">
        <f t="shared" si="97"/>
        <v>10</v>
      </c>
      <c r="J838" s="716">
        <f>IF(Tabela13[[#This Row],[Data da Ordem]]&lt;&gt;"",1,"")</f>
        <v>1</v>
      </c>
    </row>
    <row r="839" spans="1:10">
      <c r="A839" s="721" t="s">
        <v>1553</v>
      </c>
      <c r="B839" s="722">
        <v>13</v>
      </c>
      <c r="C839" s="711" t="str">
        <f t="shared" si="91"/>
        <v>10/01/2026</v>
      </c>
      <c r="D839" s="712" t="str">
        <f t="shared" si="92"/>
        <v>11:00</v>
      </c>
      <c r="E839" s="713" t="str">
        <f t="shared" si="93"/>
        <v>11:00 as 12:00</v>
      </c>
      <c r="F839" s="714" t="str">
        <f t="shared" si="94"/>
        <v>Sábado</v>
      </c>
      <c r="G839" s="715">
        <f t="shared" si="95"/>
        <v>2</v>
      </c>
      <c r="H839" s="714" t="str">
        <f t="shared" si="96"/>
        <v>Jan/26</v>
      </c>
      <c r="I839" s="716">
        <f t="shared" si="97"/>
        <v>10</v>
      </c>
      <c r="J839" s="716">
        <f>IF(Tabela13[[#This Row],[Data da Ordem]]&lt;&gt;"",1,"")</f>
        <v>1</v>
      </c>
    </row>
    <row r="840" spans="1:10">
      <c r="A840" s="721" t="s">
        <v>1554</v>
      </c>
      <c r="B840" s="722">
        <v>64</v>
      </c>
      <c r="C840" s="711" t="str">
        <f t="shared" si="91"/>
        <v>10/01/2026</v>
      </c>
      <c r="D840" s="712" t="str">
        <f t="shared" si="92"/>
        <v>10:52</v>
      </c>
      <c r="E840" s="713" t="str">
        <f t="shared" si="93"/>
        <v>10:00 as 11:00</v>
      </c>
      <c r="F840" s="714" t="str">
        <f t="shared" si="94"/>
        <v>Sábado</v>
      </c>
      <c r="G840" s="715">
        <f t="shared" si="95"/>
        <v>2</v>
      </c>
      <c r="H840" s="714" t="str">
        <f t="shared" si="96"/>
        <v>Jan/26</v>
      </c>
      <c r="I840" s="716">
        <f t="shared" si="97"/>
        <v>10</v>
      </c>
      <c r="J840" s="716">
        <f>IF(Tabela13[[#This Row],[Data da Ordem]]&lt;&gt;"",1,"")</f>
        <v>1</v>
      </c>
    </row>
    <row r="841" spans="1:10">
      <c r="A841" s="721" t="s">
        <v>1555</v>
      </c>
      <c r="B841" s="722">
        <v>25</v>
      </c>
      <c r="C841" s="711" t="str">
        <f t="shared" si="91"/>
        <v>10/01/2026</v>
      </c>
      <c r="D841" s="712" t="str">
        <f t="shared" si="92"/>
        <v>10:43</v>
      </c>
      <c r="E841" s="713" t="str">
        <f t="shared" si="93"/>
        <v>10:00 as 11:00</v>
      </c>
      <c r="F841" s="714" t="str">
        <f t="shared" si="94"/>
        <v>Sábado</v>
      </c>
      <c r="G841" s="715">
        <f t="shared" si="95"/>
        <v>2</v>
      </c>
      <c r="H841" s="714" t="str">
        <f t="shared" si="96"/>
        <v>Jan/26</v>
      </c>
      <c r="I841" s="716">
        <f t="shared" si="97"/>
        <v>10</v>
      </c>
      <c r="J841" s="716">
        <f>IF(Tabela13[[#This Row],[Data da Ordem]]&lt;&gt;"",1,"")</f>
        <v>1</v>
      </c>
    </row>
    <row r="842" spans="1:10">
      <c r="A842" s="721" t="s">
        <v>1556</v>
      </c>
      <c r="B842" s="722">
        <v>26</v>
      </c>
      <c r="C842" s="711" t="str">
        <f t="shared" si="91"/>
        <v>10/01/2026</v>
      </c>
      <c r="D842" s="712" t="str">
        <f t="shared" si="92"/>
        <v>10:40</v>
      </c>
      <c r="E842" s="713" t="str">
        <f t="shared" si="93"/>
        <v>10:00 as 11:00</v>
      </c>
      <c r="F842" s="714" t="str">
        <f t="shared" si="94"/>
        <v>Sábado</v>
      </c>
      <c r="G842" s="715">
        <f t="shared" si="95"/>
        <v>2</v>
      </c>
      <c r="H842" s="714" t="str">
        <f t="shared" si="96"/>
        <v>Jan/26</v>
      </c>
      <c r="I842" s="716">
        <f t="shared" si="97"/>
        <v>10</v>
      </c>
      <c r="J842" s="716">
        <f>IF(Tabela13[[#This Row],[Data da Ordem]]&lt;&gt;"",1,"")</f>
        <v>1</v>
      </c>
    </row>
    <row r="843" spans="1:10">
      <c r="A843" s="721" t="s">
        <v>1557</v>
      </c>
      <c r="B843" s="722">
        <v>15</v>
      </c>
      <c r="C843" s="711" t="str">
        <f t="shared" si="91"/>
        <v>10/01/2026</v>
      </c>
      <c r="D843" s="712" t="str">
        <f t="shared" si="92"/>
        <v>10:33</v>
      </c>
      <c r="E843" s="713" t="str">
        <f t="shared" si="93"/>
        <v>10:00 as 11:00</v>
      </c>
      <c r="F843" s="714" t="str">
        <f t="shared" si="94"/>
        <v>Sábado</v>
      </c>
      <c r="G843" s="715">
        <f t="shared" si="95"/>
        <v>2</v>
      </c>
      <c r="H843" s="714" t="str">
        <f t="shared" si="96"/>
        <v>Jan/26</v>
      </c>
      <c r="I843" s="716">
        <f t="shared" si="97"/>
        <v>10</v>
      </c>
      <c r="J843" s="716">
        <f>IF(Tabela13[[#This Row],[Data da Ordem]]&lt;&gt;"",1,"")</f>
        <v>1</v>
      </c>
    </row>
    <row r="844" spans="1:10">
      <c r="A844" s="721" t="s">
        <v>1558</v>
      </c>
      <c r="B844" s="722">
        <v>20</v>
      </c>
      <c r="C844" s="711" t="str">
        <f t="shared" si="91"/>
        <v>10/01/2026</v>
      </c>
      <c r="D844" s="712" t="str">
        <f t="shared" si="92"/>
        <v>10:26</v>
      </c>
      <c r="E844" s="713" t="str">
        <f t="shared" si="93"/>
        <v>10:00 as 11:00</v>
      </c>
      <c r="F844" s="714" t="str">
        <f t="shared" si="94"/>
        <v>Sábado</v>
      </c>
      <c r="G844" s="715">
        <f t="shared" si="95"/>
        <v>2</v>
      </c>
      <c r="H844" s="714" t="str">
        <f t="shared" si="96"/>
        <v>Jan/26</v>
      </c>
      <c r="I844" s="716">
        <f t="shared" si="97"/>
        <v>10</v>
      </c>
      <c r="J844" s="716">
        <f>IF(Tabela13[[#This Row],[Data da Ordem]]&lt;&gt;"",1,"")</f>
        <v>1</v>
      </c>
    </row>
    <row r="845" spans="1:10">
      <c r="A845" s="721" t="s">
        <v>1559</v>
      </c>
      <c r="B845" s="722">
        <v>6</v>
      </c>
      <c r="C845" s="711" t="str">
        <f t="shared" si="91"/>
        <v>10/01/2026</v>
      </c>
      <c r="D845" s="712" t="str">
        <f t="shared" si="92"/>
        <v>10:24</v>
      </c>
      <c r="E845" s="713" t="str">
        <f t="shared" si="93"/>
        <v>10:00 as 11:00</v>
      </c>
      <c r="F845" s="714" t="str">
        <f t="shared" si="94"/>
        <v>Sábado</v>
      </c>
      <c r="G845" s="715">
        <f t="shared" si="95"/>
        <v>2</v>
      </c>
      <c r="H845" s="714" t="str">
        <f t="shared" si="96"/>
        <v>Jan/26</v>
      </c>
      <c r="I845" s="716">
        <f t="shared" si="97"/>
        <v>10</v>
      </c>
      <c r="J845" s="716">
        <f>IF(Tabela13[[#This Row],[Data da Ordem]]&lt;&gt;"",1,"")</f>
        <v>1</v>
      </c>
    </row>
    <row r="846" spans="1:10">
      <c r="A846" s="721" t="s">
        <v>1560</v>
      </c>
      <c r="B846" s="722">
        <v>13</v>
      </c>
      <c r="C846" s="711" t="str">
        <f t="shared" si="91"/>
        <v>10/01/2026</v>
      </c>
      <c r="D846" s="712" t="str">
        <f t="shared" si="92"/>
        <v>10:15</v>
      </c>
      <c r="E846" s="713" t="str">
        <f t="shared" si="93"/>
        <v>10:00 as 11:00</v>
      </c>
      <c r="F846" s="714" t="str">
        <f t="shared" si="94"/>
        <v>Sábado</v>
      </c>
      <c r="G846" s="715">
        <f t="shared" si="95"/>
        <v>2</v>
      </c>
      <c r="H846" s="714" t="str">
        <f t="shared" si="96"/>
        <v>Jan/26</v>
      </c>
      <c r="I846" s="716">
        <f t="shared" si="97"/>
        <v>10</v>
      </c>
      <c r="J846" s="716">
        <f>IF(Tabela13[[#This Row],[Data da Ordem]]&lt;&gt;"",1,"")</f>
        <v>1</v>
      </c>
    </row>
    <row r="847" spans="1:10">
      <c r="A847" s="721" t="s">
        <v>1561</v>
      </c>
      <c r="B847" s="722">
        <v>15.5</v>
      </c>
      <c r="C847" s="711" t="str">
        <f t="shared" si="91"/>
        <v>10/01/2026</v>
      </c>
      <c r="D847" s="712" t="str">
        <f t="shared" si="92"/>
        <v>10:15</v>
      </c>
      <c r="E847" s="713" t="str">
        <f t="shared" si="93"/>
        <v>10:00 as 11:00</v>
      </c>
      <c r="F847" s="714" t="str">
        <f t="shared" si="94"/>
        <v>Sábado</v>
      </c>
      <c r="G847" s="715">
        <f t="shared" si="95"/>
        <v>2</v>
      </c>
      <c r="H847" s="714" t="str">
        <f t="shared" si="96"/>
        <v>Jan/26</v>
      </c>
      <c r="I847" s="716">
        <f t="shared" si="97"/>
        <v>10</v>
      </c>
      <c r="J847" s="716">
        <f>IF(Tabela13[[#This Row],[Data da Ordem]]&lt;&gt;"",1,"")</f>
        <v>1</v>
      </c>
    </row>
    <row r="848" spans="1:10">
      <c r="A848" s="721" t="s">
        <v>1562</v>
      </c>
      <c r="B848" s="722">
        <v>50</v>
      </c>
      <c r="C848" s="711" t="str">
        <f t="shared" si="91"/>
        <v>10/01/2026</v>
      </c>
      <c r="D848" s="712" t="str">
        <f t="shared" si="92"/>
        <v>10:15</v>
      </c>
      <c r="E848" s="713" t="str">
        <f t="shared" si="93"/>
        <v>10:00 as 11:00</v>
      </c>
      <c r="F848" s="714" t="str">
        <f t="shared" si="94"/>
        <v>Sábado</v>
      </c>
      <c r="G848" s="715">
        <f t="shared" si="95"/>
        <v>2</v>
      </c>
      <c r="H848" s="714" t="str">
        <f t="shared" si="96"/>
        <v>Jan/26</v>
      </c>
      <c r="I848" s="716">
        <f t="shared" si="97"/>
        <v>10</v>
      </c>
      <c r="J848" s="716">
        <f>IF(Tabela13[[#This Row],[Data da Ordem]]&lt;&gt;"",1,"")</f>
        <v>1</v>
      </c>
    </row>
    <row r="849" spans="1:10">
      <c r="A849" s="721" t="s">
        <v>1563</v>
      </c>
      <c r="B849" s="722">
        <v>20</v>
      </c>
      <c r="C849" s="711" t="str">
        <f t="shared" si="91"/>
        <v>10/01/2026</v>
      </c>
      <c r="D849" s="712" t="str">
        <f t="shared" si="92"/>
        <v>10:13</v>
      </c>
      <c r="E849" s="713" t="str">
        <f t="shared" si="93"/>
        <v>10:00 as 11:00</v>
      </c>
      <c r="F849" s="714" t="str">
        <f t="shared" si="94"/>
        <v>Sábado</v>
      </c>
      <c r="G849" s="715">
        <f t="shared" si="95"/>
        <v>2</v>
      </c>
      <c r="H849" s="714" t="str">
        <f t="shared" si="96"/>
        <v>Jan/26</v>
      </c>
      <c r="I849" s="716">
        <f t="shared" si="97"/>
        <v>10</v>
      </c>
      <c r="J849" s="716">
        <f>IF(Tabela13[[#This Row],[Data da Ordem]]&lt;&gt;"",1,"")</f>
        <v>1</v>
      </c>
    </row>
    <row r="850" spans="1:10">
      <c r="A850" s="721" t="s">
        <v>1564</v>
      </c>
      <c r="B850" s="722">
        <v>16.5</v>
      </c>
      <c r="C850" s="711" t="str">
        <f t="shared" si="91"/>
        <v>10/01/2026</v>
      </c>
      <c r="D850" s="712" t="str">
        <f t="shared" si="92"/>
        <v>10:08</v>
      </c>
      <c r="E850" s="713" t="str">
        <f t="shared" si="93"/>
        <v>10:00 as 11:00</v>
      </c>
      <c r="F850" s="714" t="str">
        <f t="shared" si="94"/>
        <v>Sábado</v>
      </c>
      <c r="G850" s="715">
        <f t="shared" si="95"/>
        <v>2</v>
      </c>
      <c r="H850" s="714" t="str">
        <f t="shared" si="96"/>
        <v>Jan/26</v>
      </c>
      <c r="I850" s="716">
        <f t="shared" si="97"/>
        <v>10</v>
      </c>
      <c r="J850" s="716">
        <f>IF(Tabela13[[#This Row],[Data da Ordem]]&lt;&gt;"",1,"")</f>
        <v>1</v>
      </c>
    </row>
    <row r="851" spans="1:10">
      <c r="A851" s="721" t="s">
        <v>1565</v>
      </c>
      <c r="B851" s="722">
        <v>47.5</v>
      </c>
      <c r="C851" s="711" t="str">
        <f t="shared" si="91"/>
        <v>10/01/2026</v>
      </c>
      <c r="D851" s="712" t="str">
        <f t="shared" si="92"/>
        <v>10:01</v>
      </c>
      <c r="E851" s="713" t="str">
        <f t="shared" si="93"/>
        <v>10:00 as 11:00</v>
      </c>
      <c r="F851" s="714" t="str">
        <f t="shared" si="94"/>
        <v>Sábado</v>
      </c>
      <c r="G851" s="715">
        <f t="shared" si="95"/>
        <v>2</v>
      </c>
      <c r="H851" s="714" t="str">
        <f t="shared" si="96"/>
        <v>Jan/26</v>
      </c>
      <c r="I851" s="716">
        <f t="shared" si="97"/>
        <v>10</v>
      </c>
      <c r="J851" s="716">
        <f>IF(Tabela13[[#This Row],[Data da Ordem]]&lt;&gt;"",1,"")</f>
        <v>1</v>
      </c>
    </row>
    <row r="852" spans="1:10">
      <c r="A852" s="721" t="s">
        <v>1566</v>
      </c>
      <c r="B852" s="722">
        <v>38</v>
      </c>
      <c r="C852" s="711" t="str">
        <f t="shared" si="91"/>
        <v>10/01/2026</v>
      </c>
      <c r="D852" s="712" t="str">
        <f t="shared" si="92"/>
        <v>09:59</v>
      </c>
      <c r="E852" s="713" t="str">
        <f t="shared" si="93"/>
        <v>09:00 as 10:00</v>
      </c>
      <c r="F852" s="714" t="str">
        <f t="shared" si="94"/>
        <v>Sábado</v>
      </c>
      <c r="G852" s="715">
        <f t="shared" si="95"/>
        <v>2</v>
      </c>
      <c r="H852" s="714" t="str">
        <f t="shared" si="96"/>
        <v>Jan/26</v>
      </c>
      <c r="I852" s="716">
        <f t="shared" si="97"/>
        <v>10</v>
      </c>
      <c r="J852" s="716">
        <f>IF(Tabela13[[#This Row],[Data da Ordem]]&lt;&gt;"",1,"")</f>
        <v>1</v>
      </c>
    </row>
    <row r="853" spans="1:10">
      <c r="A853" s="721" t="s">
        <v>1567</v>
      </c>
      <c r="B853" s="722">
        <v>36.5</v>
      </c>
      <c r="C853" s="711" t="str">
        <f t="shared" si="91"/>
        <v>10/01/2026</v>
      </c>
      <c r="D853" s="712" t="str">
        <f t="shared" si="92"/>
        <v>09:56</v>
      </c>
      <c r="E853" s="713" t="str">
        <f t="shared" si="93"/>
        <v>09:00 as 10:00</v>
      </c>
      <c r="F853" s="714" t="str">
        <f t="shared" si="94"/>
        <v>Sábado</v>
      </c>
      <c r="G853" s="715">
        <f t="shared" si="95"/>
        <v>2</v>
      </c>
      <c r="H853" s="714" t="str">
        <f t="shared" si="96"/>
        <v>Jan/26</v>
      </c>
      <c r="I853" s="716">
        <f t="shared" si="97"/>
        <v>10</v>
      </c>
      <c r="J853" s="716">
        <f>IF(Tabela13[[#This Row],[Data da Ordem]]&lt;&gt;"",1,"")</f>
        <v>1</v>
      </c>
    </row>
    <row r="854" spans="1:10">
      <c r="A854" s="721" t="s">
        <v>1568</v>
      </c>
      <c r="B854" s="722">
        <v>6</v>
      </c>
      <c r="C854" s="711" t="str">
        <f t="shared" si="91"/>
        <v>10/01/2026</v>
      </c>
      <c r="D854" s="712" t="str">
        <f t="shared" si="92"/>
        <v>09:38</v>
      </c>
      <c r="E854" s="713" t="str">
        <f t="shared" si="93"/>
        <v>09:00 as 10:00</v>
      </c>
      <c r="F854" s="714" t="str">
        <f t="shared" si="94"/>
        <v>Sábado</v>
      </c>
      <c r="G854" s="715">
        <f t="shared" si="95"/>
        <v>2</v>
      </c>
      <c r="H854" s="714" t="str">
        <f t="shared" si="96"/>
        <v>Jan/26</v>
      </c>
      <c r="I854" s="716">
        <f t="shared" si="97"/>
        <v>10</v>
      </c>
      <c r="J854" s="716">
        <f>IF(Tabela13[[#This Row],[Data da Ordem]]&lt;&gt;"",1,"")</f>
        <v>1</v>
      </c>
    </row>
    <row r="855" spans="1:10">
      <c r="A855" s="721" t="s">
        <v>1569</v>
      </c>
      <c r="B855" s="722">
        <v>37</v>
      </c>
      <c r="C855" s="711" t="str">
        <f t="shared" si="91"/>
        <v>10/01/2026</v>
      </c>
      <c r="D855" s="712" t="str">
        <f t="shared" si="92"/>
        <v>09:38</v>
      </c>
      <c r="E855" s="713" t="str">
        <f t="shared" si="93"/>
        <v>09:00 as 10:00</v>
      </c>
      <c r="F855" s="714" t="str">
        <f t="shared" si="94"/>
        <v>Sábado</v>
      </c>
      <c r="G855" s="715">
        <f t="shared" si="95"/>
        <v>2</v>
      </c>
      <c r="H855" s="714" t="str">
        <f t="shared" si="96"/>
        <v>Jan/26</v>
      </c>
      <c r="I855" s="716">
        <f t="shared" si="97"/>
        <v>10</v>
      </c>
      <c r="J855" s="716">
        <f>IF(Tabela13[[#This Row],[Data da Ordem]]&lt;&gt;"",1,"")</f>
        <v>1</v>
      </c>
    </row>
    <row r="856" spans="1:10">
      <c r="A856" s="721" t="s">
        <v>1570</v>
      </c>
      <c r="B856" s="722">
        <v>26.5</v>
      </c>
      <c r="C856" s="711" t="str">
        <f t="shared" si="91"/>
        <v>10/01/2026</v>
      </c>
      <c r="D856" s="712" t="str">
        <f t="shared" si="92"/>
        <v>09:37</v>
      </c>
      <c r="E856" s="713" t="str">
        <f t="shared" si="93"/>
        <v>09:00 as 10:00</v>
      </c>
      <c r="F856" s="714" t="str">
        <f t="shared" si="94"/>
        <v>Sábado</v>
      </c>
      <c r="G856" s="715">
        <f t="shared" si="95"/>
        <v>2</v>
      </c>
      <c r="H856" s="714" t="str">
        <f t="shared" si="96"/>
        <v>Jan/26</v>
      </c>
      <c r="I856" s="716">
        <f t="shared" si="97"/>
        <v>10</v>
      </c>
      <c r="J856" s="716">
        <f>IF(Tabela13[[#This Row],[Data da Ordem]]&lt;&gt;"",1,"")</f>
        <v>1</v>
      </c>
    </row>
    <row r="857" spans="1:10">
      <c r="A857" s="721" t="s">
        <v>1571</v>
      </c>
      <c r="B857" s="722">
        <v>9</v>
      </c>
      <c r="C857" s="711" t="str">
        <f t="shared" si="91"/>
        <v>10/01/2026</v>
      </c>
      <c r="D857" s="712" t="str">
        <f t="shared" si="92"/>
        <v>09:27</v>
      </c>
      <c r="E857" s="713" t="str">
        <f t="shared" si="93"/>
        <v>09:00 as 10:00</v>
      </c>
      <c r="F857" s="714" t="str">
        <f t="shared" si="94"/>
        <v>Sábado</v>
      </c>
      <c r="G857" s="715">
        <f t="shared" si="95"/>
        <v>2</v>
      </c>
      <c r="H857" s="714" t="str">
        <f t="shared" si="96"/>
        <v>Jan/26</v>
      </c>
      <c r="I857" s="716">
        <f t="shared" si="97"/>
        <v>10</v>
      </c>
      <c r="J857" s="716">
        <f>IF(Tabela13[[#This Row],[Data da Ordem]]&lt;&gt;"",1,"")</f>
        <v>1</v>
      </c>
    </row>
    <row r="858" spans="1:10">
      <c r="A858" s="721" t="s">
        <v>1572</v>
      </c>
      <c r="B858" s="722">
        <v>19</v>
      </c>
      <c r="C858" s="711" t="str">
        <f t="shared" si="91"/>
        <v>10/01/2026</v>
      </c>
      <c r="D858" s="712" t="str">
        <f t="shared" si="92"/>
        <v>09:21</v>
      </c>
      <c r="E858" s="713" t="str">
        <f t="shared" si="93"/>
        <v>09:00 as 10:00</v>
      </c>
      <c r="F858" s="714" t="str">
        <f t="shared" si="94"/>
        <v>Sábado</v>
      </c>
      <c r="G858" s="715">
        <f t="shared" si="95"/>
        <v>2</v>
      </c>
      <c r="H858" s="714" t="str">
        <f t="shared" si="96"/>
        <v>Jan/26</v>
      </c>
      <c r="I858" s="716">
        <f t="shared" si="97"/>
        <v>10</v>
      </c>
      <c r="J858" s="716">
        <f>IF(Tabela13[[#This Row],[Data da Ordem]]&lt;&gt;"",1,"")</f>
        <v>1</v>
      </c>
    </row>
    <row r="859" spans="1:10">
      <c r="A859" s="721" t="s">
        <v>1573</v>
      </c>
      <c r="B859" s="722">
        <v>30.15</v>
      </c>
      <c r="C859" s="711" t="str">
        <f t="shared" si="91"/>
        <v>10/01/2026</v>
      </c>
      <c r="D859" s="712" t="str">
        <f t="shared" si="92"/>
        <v>09:21</v>
      </c>
      <c r="E859" s="713" t="str">
        <f t="shared" si="93"/>
        <v>09:00 as 10:00</v>
      </c>
      <c r="F859" s="714" t="str">
        <f t="shared" si="94"/>
        <v>Sábado</v>
      </c>
      <c r="G859" s="715">
        <f t="shared" si="95"/>
        <v>2</v>
      </c>
      <c r="H859" s="714" t="str">
        <f t="shared" si="96"/>
        <v>Jan/26</v>
      </c>
      <c r="I859" s="716">
        <f t="shared" si="97"/>
        <v>10</v>
      </c>
      <c r="J859" s="716">
        <f>IF(Tabela13[[#This Row],[Data da Ordem]]&lt;&gt;"",1,"")</f>
        <v>1</v>
      </c>
    </row>
    <row r="860" spans="1:10">
      <c r="A860" s="721" t="s">
        <v>1574</v>
      </c>
      <c r="B860" s="722">
        <v>26</v>
      </c>
      <c r="C860" s="711" t="str">
        <f t="shared" si="91"/>
        <v>10/01/2026</v>
      </c>
      <c r="D860" s="712" t="str">
        <f t="shared" si="92"/>
        <v>09:20</v>
      </c>
      <c r="E860" s="713" t="str">
        <f t="shared" si="93"/>
        <v>09:00 as 10:00</v>
      </c>
      <c r="F860" s="714" t="str">
        <f t="shared" si="94"/>
        <v>Sábado</v>
      </c>
      <c r="G860" s="715">
        <f t="shared" si="95"/>
        <v>2</v>
      </c>
      <c r="H860" s="714" t="str">
        <f t="shared" si="96"/>
        <v>Jan/26</v>
      </c>
      <c r="I860" s="716">
        <f t="shared" si="97"/>
        <v>10</v>
      </c>
      <c r="J860" s="716">
        <f>IF(Tabela13[[#This Row],[Data da Ordem]]&lt;&gt;"",1,"")</f>
        <v>1</v>
      </c>
    </row>
    <row r="861" spans="1:10">
      <c r="A861" s="721" t="s">
        <v>1575</v>
      </c>
      <c r="B861" s="722">
        <v>40.5</v>
      </c>
      <c r="C861" s="711" t="str">
        <f t="shared" si="91"/>
        <v>10/01/2026</v>
      </c>
      <c r="D861" s="712" t="str">
        <f t="shared" si="92"/>
        <v>09:18</v>
      </c>
      <c r="E861" s="713" t="str">
        <f t="shared" si="93"/>
        <v>09:00 as 10:00</v>
      </c>
      <c r="F861" s="714" t="str">
        <f t="shared" si="94"/>
        <v>Sábado</v>
      </c>
      <c r="G861" s="715">
        <f t="shared" si="95"/>
        <v>2</v>
      </c>
      <c r="H861" s="714" t="str">
        <f t="shared" si="96"/>
        <v>Jan/26</v>
      </c>
      <c r="I861" s="716">
        <f t="shared" si="97"/>
        <v>10</v>
      </c>
      <c r="J861" s="716">
        <f>IF(Tabela13[[#This Row],[Data da Ordem]]&lt;&gt;"",1,"")</f>
        <v>1</v>
      </c>
    </row>
    <row r="862" spans="1:10">
      <c r="A862" s="721" t="s">
        <v>1576</v>
      </c>
      <c r="B862" s="722">
        <v>22</v>
      </c>
      <c r="C862" s="711" t="str">
        <f t="shared" si="91"/>
        <v>11/01/2026</v>
      </c>
      <c r="D862" s="712" t="str">
        <f t="shared" si="92"/>
        <v>18:38</v>
      </c>
      <c r="E862" s="713" t="str">
        <f t="shared" si="93"/>
        <v>18:00 as 19:00</v>
      </c>
      <c r="F862" s="714" t="str">
        <f t="shared" si="94"/>
        <v>Domingo</v>
      </c>
      <c r="G862" s="715">
        <f t="shared" si="95"/>
        <v>2</v>
      </c>
      <c r="H862" s="714" t="str">
        <f t="shared" si="96"/>
        <v>Jan/26</v>
      </c>
      <c r="I862" s="716">
        <f t="shared" si="97"/>
        <v>11</v>
      </c>
      <c r="J862" s="716">
        <f>IF(Tabela13[[#This Row],[Data da Ordem]]&lt;&gt;"",1,"")</f>
        <v>1</v>
      </c>
    </row>
    <row r="863" spans="1:10">
      <c r="A863" s="721" t="s">
        <v>1577</v>
      </c>
      <c r="B863" s="722">
        <v>19</v>
      </c>
      <c r="C863" s="711" t="str">
        <f t="shared" si="91"/>
        <v>11/01/2026</v>
      </c>
      <c r="D863" s="712" t="str">
        <f t="shared" si="92"/>
        <v>18:27</v>
      </c>
      <c r="E863" s="713" t="str">
        <f t="shared" si="93"/>
        <v>18:00 as 19:00</v>
      </c>
      <c r="F863" s="714" t="str">
        <f t="shared" si="94"/>
        <v>Domingo</v>
      </c>
      <c r="G863" s="715">
        <f t="shared" si="95"/>
        <v>2</v>
      </c>
      <c r="H863" s="714" t="str">
        <f t="shared" si="96"/>
        <v>Jan/26</v>
      </c>
      <c r="I863" s="716">
        <f t="shared" si="97"/>
        <v>11</v>
      </c>
      <c r="J863" s="716">
        <f>IF(Tabela13[[#This Row],[Data da Ordem]]&lt;&gt;"",1,"")</f>
        <v>1</v>
      </c>
    </row>
    <row r="864" spans="1:10">
      <c r="A864" s="721" t="s">
        <v>1578</v>
      </c>
      <c r="B864" s="722">
        <v>15.5</v>
      </c>
      <c r="C864" s="711" t="str">
        <f t="shared" si="91"/>
        <v>11/01/2026</v>
      </c>
      <c r="D864" s="712" t="str">
        <f t="shared" si="92"/>
        <v>18:20</v>
      </c>
      <c r="E864" s="713" t="str">
        <f t="shared" si="93"/>
        <v>18:00 as 19:00</v>
      </c>
      <c r="F864" s="714" t="str">
        <f t="shared" si="94"/>
        <v>Domingo</v>
      </c>
      <c r="G864" s="715">
        <f t="shared" si="95"/>
        <v>2</v>
      </c>
      <c r="H864" s="714" t="str">
        <f t="shared" si="96"/>
        <v>Jan/26</v>
      </c>
      <c r="I864" s="716">
        <f t="shared" si="97"/>
        <v>11</v>
      </c>
      <c r="J864" s="716">
        <f>IF(Tabela13[[#This Row],[Data da Ordem]]&lt;&gt;"",1,"")</f>
        <v>1</v>
      </c>
    </row>
    <row r="865" spans="1:10">
      <c r="A865" s="721" t="s">
        <v>1579</v>
      </c>
      <c r="B865" s="722">
        <v>45</v>
      </c>
      <c r="C865" s="711" t="str">
        <f t="shared" si="91"/>
        <v>11/01/2026</v>
      </c>
      <c r="D865" s="712" t="str">
        <f t="shared" si="92"/>
        <v>18:19</v>
      </c>
      <c r="E865" s="713" t="str">
        <f t="shared" si="93"/>
        <v>18:00 as 19:00</v>
      </c>
      <c r="F865" s="714" t="str">
        <f t="shared" si="94"/>
        <v>Domingo</v>
      </c>
      <c r="G865" s="715">
        <f t="shared" si="95"/>
        <v>2</v>
      </c>
      <c r="H865" s="714" t="str">
        <f t="shared" si="96"/>
        <v>Jan/26</v>
      </c>
      <c r="I865" s="716">
        <f t="shared" si="97"/>
        <v>11</v>
      </c>
      <c r="J865" s="716">
        <f>IF(Tabela13[[#This Row],[Data da Ordem]]&lt;&gt;"",1,"")</f>
        <v>1</v>
      </c>
    </row>
    <row r="866" spans="1:10">
      <c r="A866" s="721" t="s">
        <v>1580</v>
      </c>
      <c r="B866" s="722">
        <v>16.5</v>
      </c>
      <c r="C866" s="711" t="str">
        <f t="shared" si="91"/>
        <v>11/01/2026</v>
      </c>
      <c r="D866" s="712" t="str">
        <f t="shared" si="92"/>
        <v>18:10</v>
      </c>
      <c r="E866" s="713" t="str">
        <f t="shared" si="93"/>
        <v>18:00 as 19:00</v>
      </c>
      <c r="F866" s="714" t="str">
        <f t="shared" si="94"/>
        <v>Domingo</v>
      </c>
      <c r="G866" s="715">
        <f t="shared" si="95"/>
        <v>2</v>
      </c>
      <c r="H866" s="714" t="str">
        <f t="shared" si="96"/>
        <v>Jan/26</v>
      </c>
      <c r="I866" s="716">
        <f t="shared" si="97"/>
        <v>11</v>
      </c>
      <c r="J866" s="716">
        <f>IF(Tabela13[[#This Row],[Data da Ordem]]&lt;&gt;"",1,"")</f>
        <v>1</v>
      </c>
    </row>
    <row r="867" spans="1:10">
      <c r="A867" s="721" t="s">
        <v>1581</v>
      </c>
      <c r="B867" s="722">
        <v>9</v>
      </c>
      <c r="C867" s="711" t="str">
        <f t="shared" si="91"/>
        <v>11/01/2026</v>
      </c>
      <c r="D867" s="712" t="str">
        <f t="shared" si="92"/>
        <v>18:06</v>
      </c>
      <c r="E867" s="713" t="str">
        <f t="shared" si="93"/>
        <v>18:00 as 19:00</v>
      </c>
      <c r="F867" s="714" t="str">
        <f t="shared" si="94"/>
        <v>Domingo</v>
      </c>
      <c r="G867" s="715">
        <f t="shared" si="95"/>
        <v>2</v>
      </c>
      <c r="H867" s="714" t="str">
        <f t="shared" si="96"/>
        <v>Jan/26</v>
      </c>
      <c r="I867" s="716">
        <f t="shared" si="97"/>
        <v>11</v>
      </c>
      <c r="J867" s="716">
        <f>IF(Tabela13[[#This Row],[Data da Ordem]]&lt;&gt;"",1,"")</f>
        <v>1</v>
      </c>
    </row>
    <row r="868" spans="1:10">
      <c r="A868" s="721" t="s">
        <v>1582</v>
      </c>
      <c r="B868" s="722">
        <v>33</v>
      </c>
      <c r="C868" s="711" t="str">
        <f t="shared" si="91"/>
        <v>11/01/2026</v>
      </c>
      <c r="D868" s="712" t="str">
        <f t="shared" si="92"/>
        <v>18:02</v>
      </c>
      <c r="E868" s="713" t="str">
        <f t="shared" si="93"/>
        <v>18:00 as 19:00</v>
      </c>
      <c r="F868" s="714" t="str">
        <f t="shared" si="94"/>
        <v>Domingo</v>
      </c>
      <c r="G868" s="715">
        <f t="shared" si="95"/>
        <v>2</v>
      </c>
      <c r="H868" s="714" t="str">
        <f t="shared" si="96"/>
        <v>Jan/26</v>
      </c>
      <c r="I868" s="716">
        <f t="shared" si="97"/>
        <v>11</v>
      </c>
      <c r="J868" s="716">
        <f>IF(Tabela13[[#This Row],[Data da Ordem]]&lt;&gt;"",1,"")</f>
        <v>1</v>
      </c>
    </row>
    <row r="869" spans="1:10">
      <c r="A869" s="721" t="s">
        <v>1583</v>
      </c>
      <c r="B869" s="722">
        <v>29.5</v>
      </c>
      <c r="C869" s="711" t="str">
        <f t="shared" si="91"/>
        <v>11/01/2026</v>
      </c>
      <c r="D869" s="712" t="str">
        <f t="shared" si="92"/>
        <v>18:01</v>
      </c>
      <c r="E869" s="713" t="str">
        <f t="shared" si="93"/>
        <v>18:00 as 19:00</v>
      </c>
      <c r="F869" s="714" t="str">
        <f t="shared" si="94"/>
        <v>Domingo</v>
      </c>
      <c r="G869" s="715">
        <f t="shared" si="95"/>
        <v>2</v>
      </c>
      <c r="H869" s="714" t="str">
        <f t="shared" si="96"/>
        <v>Jan/26</v>
      </c>
      <c r="I869" s="716">
        <f t="shared" si="97"/>
        <v>11</v>
      </c>
      <c r="J869" s="716">
        <f>IF(Tabela13[[#This Row],[Data da Ordem]]&lt;&gt;"",1,"")</f>
        <v>1</v>
      </c>
    </row>
    <row r="870" spans="1:10">
      <c r="A870" s="721" t="s">
        <v>1584</v>
      </c>
      <c r="B870" s="722">
        <v>19</v>
      </c>
      <c r="C870" s="711" t="str">
        <f t="shared" si="91"/>
        <v>11/01/2026</v>
      </c>
      <c r="D870" s="712" t="str">
        <f t="shared" si="92"/>
        <v>17:58</v>
      </c>
      <c r="E870" s="713" t="str">
        <f t="shared" si="93"/>
        <v>17:00 as 18:00</v>
      </c>
      <c r="F870" s="714" t="str">
        <f t="shared" si="94"/>
        <v>Domingo</v>
      </c>
      <c r="G870" s="715">
        <f t="shared" si="95"/>
        <v>2</v>
      </c>
      <c r="H870" s="714" t="str">
        <f t="shared" si="96"/>
        <v>Jan/26</v>
      </c>
      <c r="I870" s="716">
        <f t="shared" si="97"/>
        <v>11</v>
      </c>
      <c r="J870" s="716">
        <f>IF(Tabela13[[#This Row],[Data da Ordem]]&lt;&gt;"",1,"")</f>
        <v>1</v>
      </c>
    </row>
    <row r="871" spans="1:10">
      <c r="A871" s="721" t="s">
        <v>1585</v>
      </c>
      <c r="B871" s="722">
        <v>10.4</v>
      </c>
      <c r="C871" s="711" t="str">
        <f t="shared" si="91"/>
        <v>11/01/2026</v>
      </c>
      <c r="D871" s="712" t="str">
        <f t="shared" si="92"/>
        <v>17:55</v>
      </c>
      <c r="E871" s="713" t="str">
        <f t="shared" si="93"/>
        <v>17:00 as 18:00</v>
      </c>
      <c r="F871" s="714" t="str">
        <f t="shared" si="94"/>
        <v>Domingo</v>
      </c>
      <c r="G871" s="715">
        <f t="shared" si="95"/>
        <v>2</v>
      </c>
      <c r="H871" s="714" t="str">
        <f t="shared" si="96"/>
        <v>Jan/26</v>
      </c>
      <c r="I871" s="716">
        <f t="shared" si="97"/>
        <v>11</v>
      </c>
      <c r="J871" s="716">
        <f>IF(Tabela13[[#This Row],[Data da Ordem]]&lt;&gt;"",1,"")</f>
        <v>1</v>
      </c>
    </row>
    <row r="872" spans="1:10">
      <c r="A872" s="721" t="s">
        <v>1586</v>
      </c>
      <c r="B872" s="722">
        <v>19</v>
      </c>
      <c r="C872" s="711" t="str">
        <f t="shared" si="91"/>
        <v>11/01/2026</v>
      </c>
      <c r="D872" s="712" t="str">
        <f t="shared" si="92"/>
        <v>17:47</v>
      </c>
      <c r="E872" s="713" t="str">
        <f t="shared" si="93"/>
        <v>17:00 as 18:00</v>
      </c>
      <c r="F872" s="714" t="str">
        <f t="shared" si="94"/>
        <v>Domingo</v>
      </c>
      <c r="G872" s="715">
        <f t="shared" si="95"/>
        <v>2</v>
      </c>
      <c r="H872" s="714" t="str">
        <f t="shared" si="96"/>
        <v>Jan/26</v>
      </c>
      <c r="I872" s="716">
        <f t="shared" si="97"/>
        <v>11</v>
      </c>
      <c r="J872" s="716">
        <f>IF(Tabela13[[#This Row],[Data da Ordem]]&lt;&gt;"",1,"")</f>
        <v>1</v>
      </c>
    </row>
    <row r="873" spans="1:10">
      <c r="A873" s="721" t="s">
        <v>1587</v>
      </c>
      <c r="B873" s="722">
        <v>19</v>
      </c>
      <c r="C873" s="711" t="str">
        <f t="shared" si="91"/>
        <v>11/01/2026</v>
      </c>
      <c r="D873" s="712" t="str">
        <f t="shared" si="92"/>
        <v>17:44</v>
      </c>
      <c r="E873" s="713" t="str">
        <f t="shared" si="93"/>
        <v>17:00 as 18:00</v>
      </c>
      <c r="F873" s="714" t="str">
        <f t="shared" si="94"/>
        <v>Domingo</v>
      </c>
      <c r="G873" s="715">
        <f t="shared" si="95"/>
        <v>2</v>
      </c>
      <c r="H873" s="714" t="str">
        <f t="shared" si="96"/>
        <v>Jan/26</v>
      </c>
      <c r="I873" s="716">
        <f t="shared" si="97"/>
        <v>11</v>
      </c>
      <c r="J873" s="716">
        <f>IF(Tabela13[[#This Row],[Data da Ordem]]&lt;&gt;"",1,"")</f>
        <v>1</v>
      </c>
    </row>
    <row r="874" spans="1:10">
      <c r="A874" s="721" t="s">
        <v>1588</v>
      </c>
      <c r="B874" s="722">
        <v>36</v>
      </c>
      <c r="C874" s="711" t="str">
        <f t="shared" si="91"/>
        <v>11/01/2026</v>
      </c>
      <c r="D874" s="712" t="str">
        <f t="shared" si="92"/>
        <v>17:42</v>
      </c>
      <c r="E874" s="713" t="str">
        <f t="shared" si="93"/>
        <v>17:00 as 18:00</v>
      </c>
      <c r="F874" s="714" t="str">
        <f t="shared" si="94"/>
        <v>Domingo</v>
      </c>
      <c r="G874" s="715">
        <f t="shared" si="95"/>
        <v>2</v>
      </c>
      <c r="H874" s="714" t="str">
        <f t="shared" si="96"/>
        <v>Jan/26</v>
      </c>
      <c r="I874" s="716">
        <f t="shared" si="97"/>
        <v>11</v>
      </c>
      <c r="J874" s="716">
        <f>IF(Tabela13[[#This Row],[Data da Ordem]]&lt;&gt;"",1,"")</f>
        <v>1</v>
      </c>
    </row>
    <row r="875" spans="1:10">
      <c r="A875" s="721" t="s">
        <v>1589</v>
      </c>
      <c r="B875" s="722">
        <v>46</v>
      </c>
      <c r="C875" s="711" t="str">
        <f t="shared" si="91"/>
        <v>11/01/2026</v>
      </c>
      <c r="D875" s="712" t="str">
        <f t="shared" si="92"/>
        <v>17:41</v>
      </c>
      <c r="E875" s="713" t="str">
        <f t="shared" si="93"/>
        <v>17:00 as 18:00</v>
      </c>
      <c r="F875" s="714" t="str">
        <f t="shared" si="94"/>
        <v>Domingo</v>
      </c>
      <c r="G875" s="715">
        <f t="shared" si="95"/>
        <v>2</v>
      </c>
      <c r="H875" s="714" t="str">
        <f t="shared" si="96"/>
        <v>Jan/26</v>
      </c>
      <c r="I875" s="716">
        <f t="shared" si="97"/>
        <v>11</v>
      </c>
      <c r="J875" s="716">
        <f>IF(Tabela13[[#This Row],[Data da Ordem]]&lt;&gt;"",1,"")</f>
        <v>1</v>
      </c>
    </row>
    <row r="876" spans="1:10">
      <c r="A876" s="721" t="s">
        <v>1590</v>
      </c>
      <c r="B876" s="722">
        <v>12</v>
      </c>
      <c r="C876" s="711" t="str">
        <f t="shared" si="91"/>
        <v>11/01/2026</v>
      </c>
      <c r="D876" s="712" t="str">
        <f t="shared" si="92"/>
        <v>17:34</v>
      </c>
      <c r="E876" s="713" t="str">
        <f t="shared" si="93"/>
        <v>17:00 as 18:00</v>
      </c>
      <c r="F876" s="714" t="str">
        <f t="shared" si="94"/>
        <v>Domingo</v>
      </c>
      <c r="G876" s="715">
        <f t="shared" si="95"/>
        <v>2</v>
      </c>
      <c r="H876" s="714" t="str">
        <f t="shared" si="96"/>
        <v>Jan/26</v>
      </c>
      <c r="I876" s="716">
        <f t="shared" si="97"/>
        <v>11</v>
      </c>
      <c r="J876" s="716">
        <f>IF(Tabela13[[#This Row],[Data da Ordem]]&lt;&gt;"",1,"")</f>
        <v>1</v>
      </c>
    </row>
    <row r="877" spans="1:10">
      <c r="A877" s="721" t="s">
        <v>1591</v>
      </c>
      <c r="B877" s="722">
        <v>38</v>
      </c>
      <c r="C877" s="711" t="str">
        <f t="shared" si="91"/>
        <v>11/01/2026</v>
      </c>
      <c r="D877" s="712" t="str">
        <f t="shared" si="92"/>
        <v>17:23</v>
      </c>
      <c r="E877" s="713" t="str">
        <f t="shared" si="93"/>
        <v>17:00 as 18:00</v>
      </c>
      <c r="F877" s="714" t="str">
        <f t="shared" si="94"/>
        <v>Domingo</v>
      </c>
      <c r="G877" s="715">
        <f t="shared" si="95"/>
        <v>2</v>
      </c>
      <c r="H877" s="714" t="str">
        <f t="shared" si="96"/>
        <v>Jan/26</v>
      </c>
      <c r="I877" s="716">
        <f t="shared" si="97"/>
        <v>11</v>
      </c>
      <c r="J877" s="716">
        <f>IF(Tabela13[[#This Row],[Data da Ordem]]&lt;&gt;"",1,"")</f>
        <v>1</v>
      </c>
    </row>
    <row r="878" spans="1:10">
      <c r="A878" s="721" t="s">
        <v>1592</v>
      </c>
      <c r="B878" s="722">
        <v>23</v>
      </c>
      <c r="C878" s="711" t="str">
        <f t="shared" si="91"/>
        <v>11/01/2026</v>
      </c>
      <c r="D878" s="712" t="str">
        <f t="shared" si="92"/>
        <v>17:21</v>
      </c>
      <c r="E878" s="713" t="str">
        <f t="shared" si="93"/>
        <v>17:00 as 18:00</v>
      </c>
      <c r="F878" s="714" t="str">
        <f t="shared" si="94"/>
        <v>Domingo</v>
      </c>
      <c r="G878" s="715">
        <f t="shared" si="95"/>
        <v>2</v>
      </c>
      <c r="H878" s="714" t="str">
        <f t="shared" si="96"/>
        <v>Jan/26</v>
      </c>
      <c r="I878" s="716">
        <f t="shared" si="97"/>
        <v>11</v>
      </c>
      <c r="J878" s="716">
        <f>IF(Tabela13[[#This Row],[Data da Ordem]]&lt;&gt;"",1,"")</f>
        <v>1</v>
      </c>
    </row>
    <row r="879" spans="1:10">
      <c r="A879" s="721" t="s">
        <v>1593</v>
      </c>
      <c r="B879" s="722">
        <v>13</v>
      </c>
      <c r="C879" s="711" t="str">
        <f t="shared" si="91"/>
        <v>11/01/2026</v>
      </c>
      <c r="D879" s="712" t="str">
        <f t="shared" si="92"/>
        <v>17:16</v>
      </c>
      <c r="E879" s="713" t="str">
        <f t="shared" si="93"/>
        <v>17:00 as 18:00</v>
      </c>
      <c r="F879" s="714" t="str">
        <f t="shared" si="94"/>
        <v>Domingo</v>
      </c>
      <c r="G879" s="715">
        <f t="shared" si="95"/>
        <v>2</v>
      </c>
      <c r="H879" s="714" t="str">
        <f t="shared" si="96"/>
        <v>Jan/26</v>
      </c>
      <c r="I879" s="716">
        <f t="shared" si="97"/>
        <v>11</v>
      </c>
      <c r="J879" s="716">
        <f>IF(Tabela13[[#This Row],[Data da Ordem]]&lt;&gt;"",1,"")</f>
        <v>1</v>
      </c>
    </row>
    <row r="880" spans="1:10">
      <c r="A880" s="721" t="s">
        <v>1594</v>
      </c>
      <c r="B880" s="722">
        <v>30</v>
      </c>
      <c r="C880" s="711" t="str">
        <f t="shared" si="91"/>
        <v>11/01/2026</v>
      </c>
      <c r="D880" s="712" t="str">
        <f t="shared" si="92"/>
        <v>17:12</v>
      </c>
      <c r="E880" s="713" t="str">
        <f t="shared" si="93"/>
        <v>17:00 as 18:00</v>
      </c>
      <c r="F880" s="714" t="str">
        <f t="shared" si="94"/>
        <v>Domingo</v>
      </c>
      <c r="G880" s="715">
        <f t="shared" si="95"/>
        <v>2</v>
      </c>
      <c r="H880" s="714" t="str">
        <f t="shared" si="96"/>
        <v>Jan/26</v>
      </c>
      <c r="I880" s="716">
        <f t="shared" si="97"/>
        <v>11</v>
      </c>
      <c r="J880" s="716">
        <f>IF(Tabela13[[#This Row],[Data da Ordem]]&lt;&gt;"",1,"")</f>
        <v>1</v>
      </c>
    </row>
    <row r="881" spans="1:10">
      <c r="A881" s="721" t="s">
        <v>1595</v>
      </c>
      <c r="B881" s="722">
        <v>69</v>
      </c>
      <c r="C881" s="711" t="str">
        <f t="shared" si="91"/>
        <v>11/01/2026</v>
      </c>
      <c r="D881" s="712" t="str">
        <f t="shared" si="92"/>
        <v>17:07</v>
      </c>
      <c r="E881" s="713" t="str">
        <f t="shared" si="93"/>
        <v>17:00 as 18:00</v>
      </c>
      <c r="F881" s="714" t="str">
        <f t="shared" si="94"/>
        <v>Domingo</v>
      </c>
      <c r="G881" s="715">
        <f t="shared" si="95"/>
        <v>2</v>
      </c>
      <c r="H881" s="714" t="str">
        <f t="shared" si="96"/>
        <v>Jan/26</v>
      </c>
      <c r="I881" s="716">
        <f t="shared" si="97"/>
        <v>11</v>
      </c>
      <c r="J881" s="716">
        <f>IF(Tabela13[[#This Row],[Data da Ordem]]&lt;&gt;"",1,"")</f>
        <v>1</v>
      </c>
    </row>
    <row r="882" spans="1:10">
      <c r="A882" s="721" t="s">
        <v>1596</v>
      </c>
      <c r="B882" s="722">
        <v>20</v>
      </c>
      <c r="C882" s="711" t="str">
        <f t="shared" si="91"/>
        <v>11/01/2026</v>
      </c>
      <c r="D882" s="712" t="str">
        <f t="shared" si="92"/>
        <v>17:06</v>
      </c>
      <c r="E882" s="713" t="str">
        <f t="shared" si="93"/>
        <v>17:00 as 18:00</v>
      </c>
      <c r="F882" s="714" t="str">
        <f t="shared" si="94"/>
        <v>Domingo</v>
      </c>
      <c r="G882" s="715">
        <f t="shared" si="95"/>
        <v>2</v>
      </c>
      <c r="H882" s="714" t="str">
        <f t="shared" si="96"/>
        <v>Jan/26</v>
      </c>
      <c r="I882" s="716">
        <f t="shared" si="97"/>
        <v>11</v>
      </c>
      <c r="J882" s="716">
        <f>IF(Tabela13[[#This Row],[Data da Ordem]]&lt;&gt;"",1,"")</f>
        <v>1</v>
      </c>
    </row>
    <row r="883" spans="1:10">
      <c r="A883" s="721" t="s">
        <v>1597</v>
      </c>
      <c r="B883" s="722">
        <v>137.5</v>
      </c>
      <c r="C883" s="711" t="str">
        <f t="shared" si="91"/>
        <v>11/01/2026</v>
      </c>
      <c r="D883" s="712" t="str">
        <f t="shared" si="92"/>
        <v>17:05</v>
      </c>
      <c r="E883" s="713" t="str">
        <f t="shared" si="93"/>
        <v>17:00 as 18:00</v>
      </c>
      <c r="F883" s="714" t="str">
        <f t="shared" si="94"/>
        <v>Domingo</v>
      </c>
      <c r="G883" s="715">
        <f t="shared" si="95"/>
        <v>2</v>
      </c>
      <c r="H883" s="714" t="str">
        <f t="shared" si="96"/>
        <v>Jan/26</v>
      </c>
      <c r="I883" s="716">
        <f t="shared" si="97"/>
        <v>11</v>
      </c>
      <c r="J883" s="716">
        <f>IF(Tabela13[[#This Row],[Data da Ordem]]&lt;&gt;"",1,"")</f>
        <v>1</v>
      </c>
    </row>
    <row r="884" spans="1:10">
      <c r="A884" s="721" t="s">
        <v>1598</v>
      </c>
      <c r="B884" s="722">
        <v>23</v>
      </c>
      <c r="C884" s="711" t="str">
        <f t="shared" si="91"/>
        <v>11/01/2026</v>
      </c>
      <c r="D884" s="712" t="str">
        <f t="shared" si="92"/>
        <v>16:49</v>
      </c>
      <c r="E884" s="713" t="str">
        <f t="shared" si="93"/>
        <v>16:00 as 17:00</v>
      </c>
      <c r="F884" s="714" t="str">
        <f t="shared" si="94"/>
        <v>Domingo</v>
      </c>
      <c r="G884" s="715">
        <f t="shared" si="95"/>
        <v>2</v>
      </c>
      <c r="H884" s="714" t="str">
        <f t="shared" si="96"/>
        <v>Jan/26</v>
      </c>
      <c r="I884" s="716">
        <f t="shared" si="97"/>
        <v>11</v>
      </c>
      <c r="J884" s="716">
        <f>IF(Tabela13[[#This Row],[Data da Ordem]]&lt;&gt;"",1,"")</f>
        <v>1</v>
      </c>
    </row>
    <row r="885" spans="1:10">
      <c r="A885" s="721" t="s">
        <v>1599</v>
      </c>
      <c r="B885" s="722">
        <v>36</v>
      </c>
      <c r="C885" s="711" t="str">
        <f t="shared" si="91"/>
        <v>11/01/2026</v>
      </c>
      <c r="D885" s="712" t="str">
        <f t="shared" si="92"/>
        <v>16:49</v>
      </c>
      <c r="E885" s="713" t="str">
        <f t="shared" si="93"/>
        <v>16:00 as 17:00</v>
      </c>
      <c r="F885" s="714" t="str">
        <f t="shared" si="94"/>
        <v>Domingo</v>
      </c>
      <c r="G885" s="715">
        <f t="shared" si="95"/>
        <v>2</v>
      </c>
      <c r="H885" s="714" t="str">
        <f t="shared" si="96"/>
        <v>Jan/26</v>
      </c>
      <c r="I885" s="716">
        <f t="shared" si="97"/>
        <v>11</v>
      </c>
      <c r="J885" s="716">
        <f>IF(Tabela13[[#This Row],[Data da Ordem]]&lt;&gt;"",1,"")</f>
        <v>1</v>
      </c>
    </row>
    <row r="886" spans="1:10">
      <c r="A886" s="721" t="s">
        <v>1600</v>
      </c>
      <c r="B886" s="722">
        <v>12</v>
      </c>
      <c r="C886" s="711" t="str">
        <f t="shared" si="91"/>
        <v>11/01/2026</v>
      </c>
      <c r="D886" s="712" t="str">
        <f t="shared" si="92"/>
        <v>16:44</v>
      </c>
      <c r="E886" s="713" t="str">
        <f t="shared" si="93"/>
        <v>16:00 as 17:00</v>
      </c>
      <c r="F886" s="714" t="str">
        <f t="shared" si="94"/>
        <v>Domingo</v>
      </c>
      <c r="G886" s="715">
        <f t="shared" si="95"/>
        <v>2</v>
      </c>
      <c r="H886" s="714" t="str">
        <f t="shared" si="96"/>
        <v>Jan/26</v>
      </c>
      <c r="I886" s="716">
        <f t="shared" si="97"/>
        <v>11</v>
      </c>
      <c r="J886" s="716">
        <f>IF(Tabela13[[#This Row],[Data da Ordem]]&lt;&gt;"",1,"")</f>
        <v>1</v>
      </c>
    </row>
    <row r="887" spans="1:10">
      <c r="A887" s="721" t="s">
        <v>1601</v>
      </c>
      <c r="B887" s="722">
        <v>26</v>
      </c>
      <c r="C887" s="711" t="str">
        <f t="shared" si="91"/>
        <v>11/01/2026</v>
      </c>
      <c r="D887" s="712" t="str">
        <f t="shared" si="92"/>
        <v>16:42</v>
      </c>
      <c r="E887" s="713" t="str">
        <f t="shared" si="93"/>
        <v>16:00 as 17:00</v>
      </c>
      <c r="F887" s="714" t="str">
        <f t="shared" si="94"/>
        <v>Domingo</v>
      </c>
      <c r="G887" s="715">
        <f t="shared" si="95"/>
        <v>2</v>
      </c>
      <c r="H887" s="714" t="str">
        <f t="shared" si="96"/>
        <v>Jan/26</v>
      </c>
      <c r="I887" s="716">
        <f t="shared" si="97"/>
        <v>11</v>
      </c>
      <c r="J887" s="716">
        <f>IF(Tabela13[[#This Row],[Data da Ordem]]&lt;&gt;"",1,"")</f>
        <v>1</v>
      </c>
    </row>
    <row r="888" spans="1:10">
      <c r="A888" s="721" t="s">
        <v>1602</v>
      </c>
      <c r="B888" s="722">
        <v>67.599999999999994</v>
      </c>
      <c r="C888" s="711" t="str">
        <f t="shared" si="91"/>
        <v>11/01/2026</v>
      </c>
      <c r="D888" s="712" t="str">
        <f t="shared" si="92"/>
        <v>16:32</v>
      </c>
      <c r="E888" s="713" t="str">
        <f t="shared" si="93"/>
        <v>16:00 as 17:00</v>
      </c>
      <c r="F888" s="714" t="str">
        <f t="shared" si="94"/>
        <v>Domingo</v>
      </c>
      <c r="G888" s="715">
        <f t="shared" si="95"/>
        <v>2</v>
      </c>
      <c r="H888" s="714" t="str">
        <f t="shared" si="96"/>
        <v>Jan/26</v>
      </c>
      <c r="I888" s="716">
        <f t="shared" si="97"/>
        <v>11</v>
      </c>
      <c r="J888" s="716">
        <f>IF(Tabela13[[#This Row],[Data da Ordem]]&lt;&gt;"",1,"")</f>
        <v>1</v>
      </c>
    </row>
    <row r="889" spans="1:10">
      <c r="A889" s="721" t="s">
        <v>1603</v>
      </c>
      <c r="B889" s="722">
        <v>19</v>
      </c>
      <c r="C889" s="711" t="str">
        <f t="shared" si="91"/>
        <v>11/01/2026</v>
      </c>
      <c r="D889" s="712" t="str">
        <f t="shared" si="92"/>
        <v>16:32</v>
      </c>
      <c r="E889" s="713" t="str">
        <f t="shared" si="93"/>
        <v>16:00 as 17:00</v>
      </c>
      <c r="F889" s="714" t="str">
        <f t="shared" si="94"/>
        <v>Domingo</v>
      </c>
      <c r="G889" s="715">
        <f t="shared" si="95"/>
        <v>2</v>
      </c>
      <c r="H889" s="714" t="str">
        <f t="shared" si="96"/>
        <v>Jan/26</v>
      </c>
      <c r="I889" s="716">
        <f t="shared" si="97"/>
        <v>11</v>
      </c>
      <c r="J889" s="716">
        <f>IF(Tabela13[[#This Row],[Data da Ordem]]&lt;&gt;"",1,"")</f>
        <v>1</v>
      </c>
    </row>
    <row r="890" spans="1:10">
      <c r="A890" s="721" t="s">
        <v>1604</v>
      </c>
      <c r="B890" s="722">
        <v>32</v>
      </c>
      <c r="C890" s="711" t="str">
        <f t="shared" si="91"/>
        <v>11/01/2026</v>
      </c>
      <c r="D890" s="712" t="str">
        <f t="shared" si="92"/>
        <v>16:29</v>
      </c>
      <c r="E890" s="713" t="str">
        <f t="shared" si="93"/>
        <v>16:00 as 17:00</v>
      </c>
      <c r="F890" s="714" t="str">
        <f t="shared" si="94"/>
        <v>Domingo</v>
      </c>
      <c r="G890" s="715">
        <f t="shared" si="95"/>
        <v>2</v>
      </c>
      <c r="H890" s="714" t="str">
        <f t="shared" si="96"/>
        <v>Jan/26</v>
      </c>
      <c r="I890" s="716">
        <f t="shared" si="97"/>
        <v>11</v>
      </c>
      <c r="J890" s="716">
        <f>IF(Tabela13[[#This Row],[Data da Ordem]]&lt;&gt;"",1,"")</f>
        <v>1</v>
      </c>
    </row>
    <row r="891" spans="1:10">
      <c r="A891" s="721" t="s">
        <v>1605</v>
      </c>
      <c r="B891" s="722">
        <v>13</v>
      </c>
      <c r="C891" s="711" t="str">
        <f t="shared" si="91"/>
        <v>11/01/2026</v>
      </c>
      <c r="D891" s="712" t="str">
        <f t="shared" si="92"/>
        <v>16:26</v>
      </c>
      <c r="E891" s="713" t="str">
        <f t="shared" si="93"/>
        <v>16:00 as 17:00</v>
      </c>
      <c r="F891" s="714" t="str">
        <f t="shared" si="94"/>
        <v>Domingo</v>
      </c>
      <c r="G891" s="715">
        <f t="shared" si="95"/>
        <v>2</v>
      </c>
      <c r="H891" s="714" t="str">
        <f t="shared" si="96"/>
        <v>Jan/26</v>
      </c>
      <c r="I891" s="716">
        <f t="shared" si="97"/>
        <v>11</v>
      </c>
      <c r="J891" s="716">
        <f>IF(Tabela13[[#This Row],[Data da Ordem]]&lt;&gt;"",1,"")</f>
        <v>1</v>
      </c>
    </row>
    <row r="892" spans="1:10">
      <c r="A892" s="721" t="s">
        <v>1606</v>
      </c>
      <c r="B892" s="722">
        <v>22</v>
      </c>
      <c r="C892" s="711" t="str">
        <f t="shared" si="91"/>
        <v>11/01/2026</v>
      </c>
      <c r="D892" s="712" t="str">
        <f t="shared" si="92"/>
        <v>16:24</v>
      </c>
      <c r="E892" s="713" t="str">
        <f t="shared" si="93"/>
        <v>16:00 as 17:00</v>
      </c>
      <c r="F892" s="714" t="str">
        <f t="shared" si="94"/>
        <v>Domingo</v>
      </c>
      <c r="G892" s="715">
        <f t="shared" si="95"/>
        <v>2</v>
      </c>
      <c r="H892" s="714" t="str">
        <f t="shared" si="96"/>
        <v>Jan/26</v>
      </c>
      <c r="I892" s="716">
        <f t="shared" si="97"/>
        <v>11</v>
      </c>
      <c r="J892" s="716">
        <f>IF(Tabela13[[#This Row],[Data da Ordem]]&lt;&gt;"",1,"")</f>
        <v>1</v>
      </c>
    </row>
    <row r="893" spans="1:10">
      <c r="A893" s="721" t="s">
        <v>1607</v>
      </c>
      <c r="B893" s="722">
        <v>36</v>
      </c>
      <c r="C893" s="711" t="str">
        <f t="shared" si="91"/>
        <v>11/01/2026</v>
      </c>
      <c r="D893" s="712" t="str">
        <f t="shared" si="92"/>
        <v>16:10</v>
      </c>
      <c r="E893" s="713" t="str">
        <f t="shared" si="93"/>
        <v>16:00 as 17:00</v>
      </c>
      <c r="F893" s="714" t="str">
        <f t="shared" si="94"/>
        <v>Domingo</v>
      </c>
      <c r="G893" s="715">
        <f t="shared" si="95"/>
        <v>2</v>
      </c>
      <c r="H893" s="714" t="str">
        <f t="shared" si="96"/>
        <v>Jan/26</v>
      </c>
      <c r="I893" s="716">
        <f t="shared" si="97"/>
        <v>11</v>
      </c>
      <c r="J893" s="716">
        <f>IF(Tabela13[[#This Row],[Data da Ordem]]&lt;&gt;"",1,"")</f>
        <v>1</v>
      </c>
    </row>
    <row r="894" spans="1:10">
      <c r="A894" s="721" t="s">
        <v>1608</v>
      </c>
      <c r="B894" s="722">
        <v>41.4</v>
      </c>
      <c r="C894" s="711" t="str">
        <f t="shared" si="91"/>
        <v>11/01/2026</v>
      </c>
      <c r="D894" s="712" t="str">
        <f t="shared" si="92"/>
        <v>16:05</v>
      </c>
      <c r="E894" s="713" t="str">
        <f t="shared" si="93"/>
        <v>16:00 as 17:00</v>
      </c>
      <c r="F894" s="714" t="str">
        <f t="shared" si="94"/>
        <v>Domingo</v>
      </c>
      <c r="G894" s="715">
        <f t="shared" si="95"/>
        <v>2</v>
      </c>
      <c r="H894" s="714" t="str">
        <f t="shared" si="96"/>
        <v>Jan/26</v>
      </c>
      <c r="I894" s="716">
        <f t="shared" si="97"/>
        <v>11</v>
      </c>
      <c r="J894" s="716">
        <f>IF(Tabela13[[#This Row],[Data da Ordem]]&lt;&gt;"",1,"")</f>
        <v>1</v>
      </c>
    </row>
    <row r="895" spans="1:10">
      <c r="A895" s="721" t="s">
        <v>1609</v>
      </c>
      <c r="B895" s="722">
        <v>79.900000000000006</v>
      </c>
      <c r="C895" s="711" t="str">
        <f t="shared" si="91"/>
        <v>11/01/2026</v>
      </c>
      <c r="D895" s="712" t="str">
        <f t="shared" si="92"/>
        <v>16:04</v>
      </c>
      <c r="E895" s="713" t="str">
        <f t="shared" si="93"/>
        <v>16:00 as 17:00</v>
      </c>
      <c r="F895" s="714" t="str">
        <f t="shared" si="94"/>
        <v>Domingo</v>
      </c>
      <c r="G895" s="715">
        <f t="shared" si="95"/>
        <v>2</v>
      </c>
      <c r="H895" s="714" t="str">
        <f t="shared" si="96"/>
        <v>Jan/26</v>
      </c>
      <c r="I895" s="716">
        <f t="shared" si="97"/>
        <v>11</v>
      </c>
      <c r="J895" s="716">
        <f>IF(Tabela13[[#This Row],[Data da Ordem]]&lt;&gt;"",1,"")</f>
        <v>1</v>
      </c>
    </row>
    <row r="896" spans="1:10">
      <c r="A896" s="721" t="s">
        <v>1610</v>
      </c>
      <c r="B896" s="722">
        <v>69</v>
      </c>
      <c r="C896" s="711" t="str">
        <f t="shared" si="91"/>
        <v>11/01/2026</v>
      </c>
      <c r="D896" s="712" t="str">
        <f t="shared" si="92"/>
        <v>15:53</v>
      </c>
      <c r="E896" s="713" t="str">
        <f t="shared" si="93"/>
        <v>15:00 as 16:00</v>
      </c>
      <c r="F896" s="714" t="str">
        <f t="shared" si="94"/>
        <v>Domingo</v>
      </c>
      <c r="G896" s="715">
        <f t="shared" si="95"/>
        <v>2</v>
      </c>
      <c r="H896" s="714" t="str">
        <f t="shared" si="96"/>
        <v>Jan/26</v>
      </c>
      <c r="I896" s="716">
        <f t="shared" si="97"/>
        <v>11</v>
      </c>
      <c r="J896" s="716">
        <f>IF(Tabela13[[#This Row],[Data da Ordem]]&lt;&gt;"",1,"")</f>
        <v>1</v>
      </c>
    </row>
    <row r="897" spans="1:10">
      <c r="A897" s="721" t="s">
        <v>1611</v>
      </c>
      <c r="B897" s="722">
        <v>19</v>
      </c>
      <c r="C897" s="711" t="str">
        <f t="shared" si="91"/>
        <v>11/01/2026</v>
      </c>
      <c r="D897" s="712" t="str">
        <f t="shared" si="92"/>
        <v>15:52</v>
      </c>
      <c r="E897" s="713" t="str">
        <f t="shared" si="93"/>
        <v>15:00 as 16:00</v>
      </c>
      <c r="F897" s="714" t="str">
        <f t="shared" si="94"/>
        <v>Domingo</v>
      </c>
      <c r="G897" s="715">
        <f t="shared" si="95"/>
        <v>2</v>
      </c>
      <c r="H897" s="714" t="str">
        <f t="shared" si="96"/>
        <v>Jan/26</v>
      </c>
      <c r="I897" s="716">
        <f t="shared" si="97"/>
        <v>11</v>
      </c>
      <c r="J897" s="716">
        <f>IF(Tabela13[[#This Row],[Data da Ordem]]&lt;&gt;"",1,"")</f>
        <v>1</v>
      </c>
    </row>
    <row r="898" spans="1:10">
      <c r="A898" s="721" t="s">
        <v>1612</v>
      </c>
      <c r="B898" s="722">
        <v>6</v>
      </c>
      <c r="C898" s="711" t="str">
        <f t="shared" si="91"/>
        <v>11/01/2026</v>
      </c>
      <c r="D898" s="712" t="str">
        <f t="shared" si="92"/>
        <v>15:46</v>
      </c>
      <c r="E898" s="713" t="str">
        <f t="shared" si="93"/>
        <v>15:00 as 16:00</v>
      </c>
      <c r="F898" s="714" t="str">
        <f t="shared" si="94"/>
        <v>Domingo</v>
      </c>
      <c r="G898" s="715">
        <f t="shared" si="95"/>
        <v>2</v>
      </c>
      <c r="H898" s="714" t="str">
        <f t="shared" si="96"/>
        <v>Jan/26</v>
      </c>
      <c r="I898" s="716">
        <f t="shared" si="97"/>
        <v>11</v>
      </c>
      <c r="J898" s="716">
        <f>IF(Tabela13[[#This Row],[Data da Ordem]]&lt;&gt;"",1,"")</f>
        <v>1</v>
      </c>
    </row>
    <row r="899" spans="1:10">
      <c r="A899" s="721" t="s">
        <v>1613</v>
      </c>
      <c r="B899" s="722">
        <v>19</v>
      </c>
      <c r="C899" s="711" t="str">
        <f t="shared" ref="C899:C962" si="98">IF(A899="","",TEXT(A899,"dd/mm/aaaa"))</f>
        <v>11/01/2026</v>
      </c>
      <c r="D899" s="712" t="str">
        <f t="shared" ref="D899:D962" si="99">IF(A899="","",TEXT(A899,"hh:mm"))</f>
        <v>15:40</v>
      </c>
      <c r="E899" s="713" t="str">
        <f t="shared" ref="E899:E962" si="100">IF(D899="","",IF(AND(MOD(D899,1)&gt;=TIME(8,0,0),MOD(D899,1)&lt;TIME(21,0,0)),
TEXT(TIME(HOUR(MOD(D899,1)),0,0),"hh:mm")&amp;" as "&amp;TEXT(TIME(HOUR(MOD(D899,1))+1,0,0),"hh:mm"),
"Fora da faixa"))</f>
        <v>15:00 as 16:00</v>
      </c>
      <c r="F899" s="714" t="str">
        <f t="shared" ref="F899:F962" si="101">CHOOSE(WEEKDAY(C899,2),"Segunda","Terça","Quarta","Quinta","Sexta","Sábado","Domingo")</f>
        <v>Domingo</v>
      </c>
      <c r="G899" s="715">
        <f t="shared" ref="G899:G962" si="102">INT((DAY(C899)-1)/7)+1</f>
        <v>2</v>
      </c>
      <c r="H899" s="714" t="str">
        <f t="shared" ref="H899:H962" si="103">PROPER(TEXT(C899,"MMM/AA"))</f>
        <v>Jan/26</v>
      </c>
      <c r="I899" s="716">
        <f t="shared" ref="I899:I962" si="104">DAY(C899)</f>
        <v>11</v>
      </c>
      <c r="J899" s="716">
        <f>IF(Tabela13[[#This Row],[Data da Ordem]]&lt;&gt;"",1,"")</f>
        <v>1</v>
      </c>
    </row>
    <row r="900" spans="1:10">
      <c r="A900" s="721" t="s">
        <v>1614</v>
      </c>
      <c r="B900" s="722">
        <v>16</v>
      </c>
      <c r="C900" s="711" t="str">
        <f t="shared" si="98"/>
        <v>11/01/2026</v>
      </c>
      <c r="D900" s="712" t="str">
        <f t="shared" si="99"/>
        <v>15:38</v>
      </c>
      <c r="E900" s="713" t="str">
        <f t="shared" si="100"/>
        <v>15:00 as 16:00</v>
      </c>
      <c r="F900" s="714" t="str">
        <f t="shared" si="101"/>
        <v>Domingo</v>
      </c>
      <c r="G900" s="715">
        <f t="shared" si="102"/>
        <v>2</v>
      </c>
      <c r="H900" s="714" t="str">
        <f t="shared" si="103"/>
        <v>Jan/26</v>
      </c>
      <c r="I900" s="716">
        <f t="shared" si="104"/>
        <v>11</v>
      </c>
      <c r="J900" s="716">
        <f>IF(Tabela13[[#This Row],[Data da Ordem]]&lt;&gt;"",1,"")</f>
        <v>1</v>
      </c>
    </row>
    <row r="901" spans="1:10">
      <c r="A901" s="721" t="s">
        <v>1615</v>
      </c>
      <c r="B901" s="722">
        <v>6</v>
      </c>
      <c r="C901" s="711" t="str">
        <f t="shared" si="98"/>
        <v>11/01/2026</v>
      </c>
      <c r="D901" s="712" t="str">
        <f t="shared" si="99"/>
        <v>15:33</v>
      </c>
      <c r="E901" s="713" t="str">
        <f t="shared" si="100"/>
        <v>15:00 as 16:00</v>
      </c>
      <c r="F901" s="714" t="str">
        <f t="shared" si="101"/>
        <v>Domingo</v>
      </c>
      <c r="G901" s="715">
        <f t="shared" si="102"/>
        <v>2</v>
      </c>
      <c r="H901" s="714" t="str">
        <f t="shared" si="103"/>
        <v>Jan/26</v>
      </c>
      <c r="I901" s="716">
        <f t="shared" si="104"/>
        <v>11</v>
      </c>
      <c r="J901" s="716">
        <f>IF(Tabela13[[#This Row],[Data da Ordem]]&lt;&gt;"",1,"")</f>
        <v>1</v>
      </c>
    </row>
    <row r="902" spans="1:10">
      <c r="A902" s="721" t="s">
        <v>1616</v>
      </c>
      <c r="B902" s="722">
        <v>32.99</v>
      </c>
      <c r="C902" s="711" t="str">
        <f t="shared" si="98"/>
        <v>11/01/2026</v>
      </c>
      <c r="D902" s="712" t="str">
        <f t="shared" si="99"/>
        <v>15:26</v>
      </c>
      <c r="E902" s="713" t="str">
        <f t="shared" si="100"/>
        <v>15:00 as 16:00</v>
      </c>
      <c r="F902" s="714" t="str">
        <f t="shared" si="101"/>
        <v>Domingo</v>
      </c>
      <c r="G902" s="715">
        <f t="shared" si="102"/>
        <v>2</v>
      </c>
      <c r="H902" s="714" t="str">
        <f t="shared" si="103"/>
        <v>Jan/26</v>
      </c>
      <c r="I902" s="716">
        <f t="shared" si="104"/>
        <v>11</v>
      </c>
      <c r="J902" s="716">
        <f>IF(Tabela13[[#This Row],[Data da Ordem]]&lt;&gt;"",1,"")</f>
        <v>1</v>
      </c>
    </row>
    <row r="903" spans="1:10">
      <c r="A903" s="721" t="s">
        <v>1617</v>
      </c>
      <c r="B903" s="722">
        <v>9</v>
      </c>
      <c r="C903" s="711" t="str">
        <f t="shared" si="98"/>
        <v>11/01/2026</v>
      </c>
      <c r="D903" s="712" t="str">
        <f t="shared" si="99"/>
        <v>15:19</v>
      </c>
      <c r="E903" s="713" t="str">
        <f t="shared" si="100"/>
        <v>15:00 as 16:00</v>
      </c>
      <c r="F903" s="714" t="str">
        <f t="shared" si="101"/>
        <v>Domingo</v>
      </c>
      <c r="G903" s="715">
        <f t="shared" si="102"/>
        <v>2</v>
      </c>
      <c r="H903" s="714" t="str">
        <f t="shared" si="103"/>
        <v>Jan/26</v>
      </c>
      <c r="I903" s="716">
        <f t="shared" si="104"/>
        <v>11</v>
      </c>
      <c r="J903" s="716">
        <f>IF(Tabela13[[#This Row],[Data da Ordem]]&lt;&gt;"",1,"")</f>
        <v>1</v>
      </c>
    </row>
    <row r="904" spans="1:10">
      <c r="A904" s="721" t="s">
        <v>1618</v>
      </c>
      <c r="B904" s="722">
        <v>33</v>
      </c>
      <c r="C904" s="711" t="str">
        <f t="shared" si="98"/>
        <v>11/01/2026</v>
      </c>
      <c r="D904" s="712" t="str">
        <f t="shared" si="99"/>
        <v>15:18</v>
      </c>
      <c r="E904" s="713" t="str">
        <f t="shared" si="100"/>
        <v>15:00 as 16:00</v>
      </c>
      <c r="F904" s="714" t="str">
        <f t="shared" si="101"/>
        <v>Domingo</v>
      </c>
      <c r="G904" s="715">
        <f t="shared" si="102"/>
        <v>2</v>
      </c>
      <c r="H904" s="714" t="str">
        <f t="shared" si="103"/>
        <v>Jan/26</v>
      </c>
      <c r="I904" s="716">
        <f t="shared" si="104"/>
        <v>11</v>
      </c>
      <c r="J904" s="716">
        <f>IF(Tabela13[[#This Row],[Data da Ordem]]&lt;&gt;"",1,"")</f>
        <v>1</v>
      </c>
    </row>
    <row r="905" spans="1:10">
      <c r="A905" s="721" t="s">
        <v>1619</v>
      </c>
      <c r="B905" s="722">
        <v>40</v>
      </c>
      <c r="C905" s="711" t="str">
        <f t="shared" si="98"/>
        <v>11/01/2026</v>
      </c>
      <c r="D905" s="712" t="str">
        <f t="shared" si="99"/>
        <v>15:17</v>
      </c>
      <c r="E905" s="713" t="str">
        <f t="shared" si="100"/>
        <v>15:00 as 16:00</v>
      </c>
      <c r="F905" s="714" t="str">
        <f t="shared" si="101"/>
        <v>Domingo</v>
      </c>
      <c r="G905" s="715">
        <f t="shared" si="102"/>
        <v>2</v>
      </c>
      <c r="H905" s="714" t="str">
        <f t="shared" si="103"/>
        <v>Jan/26</v>
      </c>
      <c r="I905" s="716">
        <f t="shared" si="104"/>
        <v>11</v>
      </c>
      <c r="J905" s="716">
        <f>IF(Tabela13[[#This Row],[Data da Ordem]]&lt;&gt;"",1,"")</f>
        <v>1</v>
      </c>
    </row>
    <row r="906" spans="1:10">
      <c r="A906" s="721" t="s">
        <v>1620</v>
      </c>
      <c r="B906" s="722">
        <v>20</v>
      </c>
      <c r="C906" s="711" t="str">
        <f t="shared" si="98"/>
        <v>11/01/2026</v>
      </c>
      <c r="D906" s="712" t="str">
        <f t="shared" si="99"/>
        <v>15:09</v>
      </c>
      <c r="E906" s="713" t="str">
        <f t="shared" si="100"/>
        <v>15:00 as 16:00</v>
      </c>
      <c r="F906" s="714" t="str">
        <f t="shared" si="101"/>
        <v>Domingo</v>
      </c>
      <c r="G906" s="715">
        <f t="shared" si="102"/>
        <v>2</v>
      </c>
      <c r="H906" s="714" t="str">
        <f t="shared" si="103"/>
        <v>Jan/26</v>
      </c>
      <c r="I906" s="716">
        <f t="shared" si="104"/>
        <v>11</v>
      </c>
      <c r="J906" s="716">
        <f>IF(Tabela13[[#This Row],[Data da Ordem]]&lt;&gt;"",1,"")</f>
        <v>1</v>
      </c>
    </row>
    <row r="907" spans="1:10">
      <c r="A907" s="721" t="s">
        <v>1621</v>
      </c>
      <c r="B907" s="722">
        <v>17</v>
      </c>
      <c r="C907" s="711" t="str">
        <f t="shared" si="98"/>
        <v>11/01/2026</v>
      </c>
      <c r="D907" s="712" t="str">
        <f t="shared" si="99"/>
        <v>15:08</v>
      </c>
      <c r="E907" s="713" t="str">
        <f t="shared" si="100"/>
        <v>15:00 as 16:00</v>
      </c>
      <c r="F907" s="714" t="str">
        <f t="shared" si="101"/>
        <v>Domingo</v>
      </c>
      <c r="G907" s="715">
        <f t="shared" si="102"/>
        <v>2</v>
      </c>
      <c r="H907" s="714" t="str">
        <f t="shared" si="103"/>
        <v>Jan/26</v>
      </c>
      <c r="I907" s="716">
        <f t="shared" si="104"/>
        <v>11</v>
      </c>
      <c r="J907" s="716">
        <f>IF(Tabela13[[#This Row],[Data da Ordem]]&lt;&gt;"",1,"")</f>
        <v>1</v>
      </c>
    </row>
    <row r="908" spans="1:10">
      <c r="A908" s="721" t="s">
        <v>1622</v>
      </c>
      <c r="B908" s="722">
        <v>23.5</v>
      </c>
      <c r="C908" s="711" t="str">
        <f t="shared" si="98"/>
        <v>11/01/2026</v>
      </c>
      <c r="D908" s="712" t="str">
        <f t="shared" si="99"/>
        <v>15:02</v>
      </c>
      <c r="E908" s="713" t="str">
        <f t="shared" si="100"/>
        <v>15:00 as 16:00</v>
      </c>
      <c r="F908" s="714" t="str">
        <f t="shared" si="101"/>
        <v>Domingo</v>
      </c>
      <c r="G908" s="715">
        <f t="shared" si="102"/>
        <v>2</v>
      </c>
      <c r="H908" s="714" t="str">
        <f t="shared" si="103"/>
        <v>Jan/26</v>
      </c>
      <c r="I908" s="716">
        <f t="shared" si="104"/>
        <v>11</v>
      </c>
      <c r="J908" s="716">
        <f>IF(Tabela13[[#This Row],[Data da Ordem]]&lt;&gt;"",1,"")</f>
        <v>1</v>
      </c>
    </row>
    <row r="909" spans="1:10">
      <c r="A909" s="721" t="s">
        <v>1623</v>
      </c>
      <c r="B909" s="722">
        <v>23</v>
      </c>
      <c r="C909" s="711" t="str">
        <f t="shared" si="98"/>
        <v>11/01/2026</v>
      </c>
      <c r="D909" s="712" t="str">
        <f t="shared" si="99"/>
        <v>15:00</v>
      </c>
      <c r="E909" s="713" t="str">
        <f t="shared" si="100"/>
        <v>15:00 as 16:00</v>
      </c>
      <c r="F909" s="714" t="str">
        <f t="shared" si="101"/>
        <v>Domingo</v>
      </c>
      <c r="G909" s="715">
        <f t="shared" si="102"/>
        <v>2</v>
      </c>
      <c r="H909" s="714" t="str">
        <f t="shared" si="103"/>
        <v>Jan/26</v>
      </c>
      <c r="I909" s="716">
        <f t="shared" si="104"/>
        <v>11</v>
      </c>
      <c r="J909" s="716">
        <f>IF(Tabela13[[#This Row],[Data da Ordem]]&lt;&gt;"",1,"")</f>
        <v>1</v>
      </c>
    </row>
    <row r="910" spans="1:10">
      <c r="A910" s="721" t="s">
        <v>1624</v>
      </c>
      <c r="B910" s="722">
        <v>26</v>
      </c>
      <c r="C910" s="711" t="str">
        <f t="shared" si="98"/>
        <v>11/01/2026</v>
      </c>
      <c r="D910" s="712" t="str">
        <f t="shared" si="99"/>
        <v>14:44</v>
      </c>
      <c r="E910" s="713" t="str">
        <f t="shared" si="100"/>
        <v>14:00 as 15:00</v>
      </c>
      <c r="F910" s="714" t="str">
        <f t="shared" si="101"/>
        <v>Domingo</v>
      </c>
      <c r="G910" s="715">
        <f t="shared" si="102"/>
        <v>2</v>
      </c>
      <c r="H910" s="714" t="str">
        <f t="shared" si="103"/>
        <v>Jan/26</v>
      </c>
      <c r="I910" s="716">
        <f t="shared" si="104"/>
        <v>11</v>
      </c>
      <c r="J910" s="716">
        <f>IF(Tabela13[[#This Row],[Data da Ordem]]&lt;&gt;"",1,"")</f>
        <v>1</v>
      </c>
    </row>
    <row r="911" spans="1:10">
      <c r="A911" s="721" t="s">
        <v>1625</v>
      </c>
      <c r="B911" s="722">
        <v>13</v>
      </c>
      <c r="C911" s="711" t="str">
        <f t="shared" si="98"/>
        <v>11/01/2026</v>
      </c>
      <c r="D911" s="712" t="str">
        <f t="shared" si="99"/>
        <v>14:28</v>
      </c>
      <c r="E911" s="713" t="str">
        <f t="shared" si="100"/>
        <v>14:00 as 15:00</v>
      </c>
      <c r="F911" s="714" t="str">
        <f t="shared" si="101"/>
        <v>Domingo</v>
      </c>
      <c r="G911" s="715">
        <f t="shared" si="102"/>
        <v>2</v>
      </c>
      <c r="H911" s="714" t="str">
        <f t="shared" si="103"/>
        <v>Jan/26</v>
      </c>
      <c r="I911" s="716">
        <f t="shared" si="104"/>
        <v>11</v>
      </c>
      <c r="J911" s="716">
        <f>IF(Tabela13[[#This Row],[Data da Ordem]]&lt;&gt;"",1,"")</f>
        <v>1</v>
      </c>
    </row>
    <row r="912" spans="1:10">
      <c r="A912" s="721" t="s">
        <v>1626</v>
      </c>
      <c r="B912" s="722">
        <v>61</v>
      </c>
      <c r="C912" s="711" t="str">
        <f t="shared" si="98"/>
        <v>11/01/2026</v>
      </c>
      <c r="D912" s="712" t="str">
        <f t="shared" si="99"/>
        <v>14:17</v>
      </c>
      <c r="E912" s="713" t="str">
        <f t="shared" si="100"/>
        <v>14:00 as 15:00</v>
      </c>
      <c r="F912" s="714" t="str">
        <f t="shared" si="101"/>
        <v>Domingo</v>
      </c>
      <c r="G912" s="715">
        <f t="shared" si="102"/>
        <v>2</v>
      </c>
      <c r="H912" s="714" t="str">
        <f t="shared" si="103"/>
        <v>Jan/26</v>
      </c>
      <c r="I912" s="716">
        <f t="shared" si="104"/>
        <v>11</v>
      </c>
      <c r="J912" s="716">
        <f>IF(Tabela13[[#This Row],[Data da Ordem]]&lt;&gt;"",1,"")</f>
        <v>1</v>
      </c>
    </row>
    <row r="913" spans="1:10">
      <c r="A913" s="721" t="s">
        <v>1627</v>
      </c>
      <c r="B913" s="722">
        <v>19.5</v>
      </c>
      <c r="C913" s="711" t="str">
        <f t="shared" si="98"/>
        <v>11/01/2026</v>
      </c>
      <c r="D913" s="712" t="str">
        <f t="shared" si="99"/>
        <v>13:36</v>
      </c>
      <c r="E913" s="713" t="str">
        <f t="shared" si="100"/>
        <v>13:00 as 14:00</v>
      </c>
      <c r="F913" s="714" t="str">
        <f t="shared" si="101"/>
        <v>Domingo</v>
      </c>
      <c r="G913" s="715">
        <f t="shared" si="102"/>
        <v>2</v>
      </c>
      <c r="H913" s="714" t="str">
        <f t="shared" si="103"/>
        <v>Jan/26</v>
      </c>
      <c r="I913" s="716">
        <f t="shared" si="104"/>
        <v>11</v>
      </c>
      <c r="J913" s="716">
        <f>IF(Tabela13[[#This Row],[Data da Ordem]]&lt;&gt;"",1,"")</f>
        <v>1</v>
      </c>
    </row>
    <row r="914" spans="1:10">
      <c r="A914" s="721" t="s">
        <v>1628</v>
      </c>
      <c r="B914" s="722">
        <v>19.5</v>
      </c>
      <c r="C914" s="711" t="str">
        <f t="shared" si="98"/>
        <v>11/01/2026</v>
      </c>
      <c r="D914" s="712" t="str">
        <f t="shared" si="99"/>
        <v>13:33</v>
      </c>
      <c r="E914" s="713" t="str">
        <f t="shared" si="100"/>
        <v>13:00 as 14:00</v>
      </c>
      <c r="F914" s="714" t="str">
        <f t="shared" si="101"/>
        <v>Domingo</v>
      </c>
      <c r="G914" s="715">
        <f t="shared" si="102"/>
        <v>2</v>
      </c>
      <c r="H914" s="714" t="str">
        <f t="shared" si="103"/>
        <v>Jan/26</v>
      </c>
      <c r="I914" s="716">
        <f t="shared" si="104"/>
        <v>11</v>
      </c>
      <c r="J914" s="716">
        <f>IF(Tabela13[[#This Row],[Data da Ordem]]&lt;&gt;"",1,"")</f>
        <v>1</v>
      </c>
    </row>
    <row r="915" spans="1:10">
      <c r="A915" s="721" t="s">
        <v>1629</v>
      </c>
      <c r="B915" s="722">
        <v>22.5</v>
      </c>
      <c r="C915" s="711" t="str">
        <f t="shared" si="98"/>
        <v>11/01/2026</v>
      </c>
      <c r="D915" s="712" t="str">
        <f t="shared" si="99"/>
        <v>13:33</v>
      </c>
      <c r="E915" s="713" t="str">
        <f t="shared" si="100"/>
        <v>13:00 as 14:00</v>
      </c>
      <c r="F915" s="714" t="str">
        <f t="shared" si="101"/>
        <v>Domingo</v>
      </c>
      <c r="G915" s="715">
        <f t="shared" si="102"/>
        <v>2</v>
      </c>
      <c r="H915" s="714" t="str">
        <f t="shared" si="103"/>
        <v>Jan/26</v>
      </c>
      <c r="I915" s="716">
        <f t="shared" si="104"/>
        <v>11</v>
      </c>
      <c r="J915" s="716">
        <f>IF(Tabela13[[#This Row],[Data da Ordem]]&lt;&gt;"",1,"")</f>
        <v>1</v>
      </c>
    </row>
    <row r="916" spans="1:10">
      <c r="A916" s="721" t="s">
        <v>1630</v>
      </c>
      <c r="B916" s="722">
        <v>12.99</v>
      </c>
      <c r="C916" s="711" t="str">
        <f t="shared" si="98"/>
        <v>11/01/2026</v>
      </c>
      <c r="D916" s="712" t="str">
        <f t="shared" si="99"/>
        <v>12:39</v>
      </c>
      <c r="E916" s="713" t="str">
        <f t="shared" si="100"/>
        <v>12:00 as 13:00</v>
      </c>
      <c r="F916" s="714" t="str">
        <f t="shared" si="101"/>
        <v>Domingo</v>
      </c>
      <c r="G916" s="715">
        <f t="shared" si="102"/>
        <v>2</v>
      </c>
      <c r="H916" s="714" t="str">
        <f t="shared" si="103"/>
        <v>Jan/26</v>
      </c>
      <c r="I916" s="716">
        <f t="shared" si="104"/>
        <v>11</v>
      </c>
      <c r="J916" s="716">
        <f>IF(Tabela13[[#This Row],[Data da Ordem]]&lt;&gt;"",1,"")</f>
        <v>1</v>
      </c>
    </row>
    <row r="917" spans="1:10">
      <c r="A917" s="721" t="s">
        <v>1631</v>
      </c>
      <c r="B917" s="722">
        <v>13</v>
      </c>
      <c r="C917" s="711" t="str">
        <f t="shared" si="98"/>
        <v>11/01/2026</v>
      </c>
      <c r="D917" s="712" t="str">
        <f t="shared" si="99"/>
        <v>12:31</v>
      </c>
      <c r="E917" s="713" t="str">
        <f t="shared" si="100"/>
        <v>12:00 as 13:00</v>
      </c>
      <c r="F917" s="714" t="str">
        <f t="shared" si="101"/>
        <v>Domingo</v>
      </c>
      <c r="G917" s="715">
        <f t="shared" si="102"/>
        <v>2</v>
      </c>
      <c r="H917" s="714" t="str">
        <f t="shared" si="103"/>
        <v>Jan/26</v>
      </c>
      <c r="I917" s="716">
        <f t="shared" si="104"/>
        <v>11</v>
      </c>
      <c r="J917" s="716">
        <f>IF(Tabela13[[#This Row],[Data da Ordem]]&lt;&gt;"",1,"")</f>
        <v>1</v>
      </c>
    </row>
    <row r="918" spans="1:10">
      <c r="A918" s="721" t="s">
        <v>1632</v>
      </c>
      <c r="B918" s="722">
        <v>22</v>
      </c>
      <c r="C918" s="711" t="str">
        <f t="shared" si="98"/>
        <v>11/01/2026</v>
      </c>
      <c r="D918" s="712" t="str">
        <f t="shared" si="99"/>
        <v>12:11</v>
      </c>
      <c r="E918" s="713" t="str">
        <f t="shared" si="100"/>
        <v>12:00 as 13:00</v>
      </c>
      <c r="F918" s="714" t="str">
        <f t="shared" si="101"/>
        <v>Domingo</v>
      </c>
      <c r="G918" s="715">
        <f t="shared" si="102"/>
        <v>2</v>
      </c>
      <c r="H918" s="714" t="str">
        <f t="shared" si="103"/>
        <v>Jan/26</v>
      </c>
      <c r="I918" s="716">
        <f t="shared" si="104"/>
        <v>11</v>
      </c>
      <c r="J918" s="716">
        <f>IF(Tabela13[[#This Row],[Data da Ordem]]&lt;&gt;"",1,"")</f>
        <v>1</v>
      </c>
    </row>
    <row r="919" spans="1:10">
      <c r="A919" s="721" t="s">
        <v>1633</v>
      </c>
      <c r="B919" s="722">
        <v>36.5</v>
      </c>
      <c r="C919" s="711" t="str">
        <f t="shared" si="98"/>
        <v>11/01/2026</v>
      </c>
      <c r="D919" s="712" t="str">
        <f t="shared" si="99"/>
        <v>11:53</v>
      </c>
      <c r="E919" s="713" t="str">
        <f t="shared" si="100"/>
        <v>11:00 as 12:00</v>
      </c>
      <c r="F919" s="714" t="str">
        <f t="shared" si="101"/>
        <v>Domingo</v>
      </c>
      <c r="G919" s="715">
        <f t="shared" si="102"/>
        <v>2</v>
      </c>
      <c r="H919" s="714" t="str">
        <f t="shared" si="103"/>
        <v>Jan/26</v>
      </c>
      <c r="I919" s="716">
        <f t="shared" si="104"/>
        <v>11</v>
      </c>
      <c r="J919" s="716">
        <f>IF(Tabela13[[#This Row],[Data da Ordem]]&lt;&gt;"",1,"")</f>
        <v>1</v>
      </c>
    </row>
    <row r="920" spans="1:10">
      <c r="A920" s="721" t="s">
        <v>1634</v>
      </c>
      <c r="B920" s="722">
        <v>20</v>
      </c>
      <c r="C920" s="711" t="str">
        <f t="shared" si="98"/>
        <v>11/01/2026</v>
      </c>
      <c r="D920" s="712" t="str">
        <f t="shared" si="99"/>
        <v>11:45</v>
      </c>
      <c r="E920" s="713" t="str">
        <f t="shared" si="100"/>
        <v>11:00 as 12:00</v>
      </c>
      <c r="F920" s="714" t="str">
        <f t="shared" si="101"/>
        <v>Domingo</v>
      </c>
      <c r="G920" s="715">
        <f t="shared" si="102"/>
        <v>2</v>
      </c>
      <c r="H920" s="714" t="str">
        <f t="shared" si="103"/>
        <v>Jan/26</v>
      </c>
      <c r="I920" s="716">
        <f t="shared" si="104"/>
        <v>11</v>
      </c>
      <c r="J920" s="716">
        <f>IF(Tabela13[[#This Row],[Data da Ordem]]&lt;&gt;"",1,"")</f>
        <v>1</v>
      </c>
    </row>
    <row r="921" spans="1:10">
      <c r="A921" s="721" t="s">
        <v>1635</v>
      </c>
      <c r="B921" s="722">
        <v>12</v>
      </c>
      <c r="C921" s="711" t="str">
        <f t="shared" si="98"/>
        <v>11/01/2026</v>
      </c>
      <c r="D921" s="712" t="str">
        <f t="shared" si="99"/>
        <v>11:42</v>
      </c>
      <c r="E921" s="713" t="str">
        <f t="shared" si="100"/>
        <v>11:00 as 12:00</v>
      </c>
      <c r="F921" s="714" t="str">
        <f t="shared" si="101"/>
        <v>Domingo</v>
      </c>
      <c r="G921" s="715">
        <f t="shared" si="102"/>
        <v>2</v>
      </c>
      <c r="H921" s="714" t="str">
        <f t="shared" si="103"/>
        <v>Jan/26</v>
      </c>
      <c r="I921" s="716">
        <f t="shared" si="104"/>
        <v>11</v>
      </c>
      <c r="J921" s="716">
        <f>IF(Tabela13[[#This Row],[Data da Ordem]]&lt;&gt;"",1,"")</f>
        <v>1</v>
      </c>
    </row>
    <row r="922" spans="1:10">
      <c r="A922" s="721" t="s">
        <v>1636</v>
      </c>
      <c r="B922" s="722">
        <v>12</v>
      </c>
      <c r="C922" s="711" t="str">
        <f t="shared" si="98"/>
        <v>11/01/2026</v>
      </c>
      <c r="D922" s="712" t="str">
        <f t="shared" si="99"/>
        <v>11:37</v>
      </c>
      <c r="E922" s="713" t="str">
        <f t="shared" si="100"/>
        <v>11:00 as 12:00</v>
      </c>
      <c r="F922" s="714" t="str">
        <f t="shared" si="101"/>
        <v>Domingo</v>
      </c>
      <c r="G922" s="715">
        <f t="shared" si="102"/>
        <v>2</v>
      </c>
      <c r="H922" s="714" t="str">
        <f t="shared" si="103"/>
        <v>Jan/26</v>
      </c>
      <c r="I922" s="716">
        <f t="shared" si="104"/>
        <v>11</v>
      </c>
      <c r="J922" s="716">
        <f>IF(Tabela13[[#This Row],[Data da Ordem]]&lt;&gt;"",1,"")</f>
        <v>1</v>
      </c>
    </row>
    <row r="923" spans="1:10">
      <c r="A923" s="721" t="s">
        <v>1637</v>
      </c>
      <c r="B923" s="722">
        <v>15.5</v>
      </c>
      <c r="C923" s="711" t="str">
        <f t="shared" si="98"/>
        <v>11/01/2026</v>
      </c>
      <c r="D923" s="712" t="str">
        <f t="shared" si="99"/>
        <v>10:56</v>
      </c>
      <c r="E923" s="713" t="str">
        <f t="shared" si="100"/>
        <v>10:00 as 11:00</v>
      </c>
      <c r="F923" s="714" t="str">
        <f t="shared" si="101"/>
        <v>Domingo</v>
      </c>
      <c r="G923" s="715">
        <f t="shared" si="102"/>
        <v>2</v>
      </c>
      <c r="H923" s="714" t="str">
        <f t="shared" si="103"/>
        <v>Jan/26</v>
      </c>
      <c r="I923" s="716">
        <f t="shared" si="104"/>
        <v>11</v>
      </c>
      <c r="J923" s="716">
        <f>IF(Tabela13[[#This Row],[Data da Ordem]]&lt;&gt;"",1,"")</f>
        <v>1</v>
      </c>
    </row>
    <row r="924" spans="1:10">
      <c r="A924" s="721" t="s">
        <v>1638</v>
      </c>
      <c r="B924" s="722">
        <v>15.5</v>
      </c>
      <c r="C924" s="711" t="str">
        <f t="shared" si="98"/>
        <v>11/01/2026</v>
      </c>
      <c r="D924" s="712" t="str">
        <f t="shared" si="99"/>
        <v>10:55</v>
      </c>
      <c r="E924" s="713" t="str">
        <f t="shared" si="100"/>
        <v>10:00 as 11:00</v>
      </c>
      <c r="F924" s="714" t="str">
        <f t="shared" si="101"/>
        <v>Domingo</v>
      </c>
      <c r="G924" s="715">
        <f t="shared" si="102"/>
        <v>2</v>
      </c>
      <c r="H924" s="714" t="str">
        <f t="shared" si="103"/>
        <v>Jan/26</v>
      </c>
      <c r="I924" s="716">
        <f t="shared" si="104"/>
        <v>11</v>
      </c>
      <c r="J924" s="716">
        <f>IF(Tabela13[[#This Row],[Data da Ordem]]&lt;&gt;"",1,"")</f>
        <v>1</v>
      </c>
    </row>
    <row r="925" spans="1:10">
      <c r="A925" s="721" t="s">
        <v>1639</v>
      </c>
      <c r="B925" s="722">
        <v>40.5</v>
      </c>
      <c r="C925" s="711" t="str">
        <f t="shared" si="98"/>
        <v>11/01/2026</v>
      </c>
      <c r="D925" s="712" t="str">
        <f t="shared" si="99"/>
        <v>10:51</v>
      </c>
      <c r="E925" s="713" t="str">
        <f t="shared" si="100"/>
        <v>10:00 as 11:00</v>
      </c>
      <c r="F925" s="714" t="str">
        <f t="shared" si="101"/>
        <v>Domingo</v>
      </c>
      <c r="G925" s="715">
        <f t="shared" si="102"/>
        <v>2</v>
      </c>
      <c r="H925" s="714" t="str">
        <f t="shared" si="103"/>
        <v>Jan/26</v>
      </c>
      <c r="I925" s="716">
        <f t="shared" si="104"/>
        <v>11</v>
      </c>
      <c r="J925" s="716">
        <f>IF(Tabela13[[#This Row],[Data da Ordem]]&lt;&gt;"",1,"")</f>
        <v>1</v>
      </c>
    </row>
    <row r="926" spans="1:10">
      <c r="A926" s="721" t="s">
        <v>1640</v>
      </c>
      <c r="B926" s="722">
        <v>19</v>
      </c>
      <c r="C926" s="711" t="str">
        <f t="shared" si="98"/>
        <v>11/01/2026</v>
      </c>
      <c r="D926" s="712" t="str">
        <f t="shared" si="99"/>
        <v>10:43</v>
      </c>
      <c r="E926" s="713" t="str">
        <f t="shared" si="100"/>
        <v>10:00 as 11:00</v>
      </c>
      <c r="F926" s="714" t="str">
        <f t="shared" si="101"/>
        <v>Domingo</v>
      </c>
      <c r="G926" s="715">
        <f t="shared" si="102"/>
        <v>2</v>
      </c>
      <c r="H926" s="714" t="str">
        <f t="shared" si="103"/>
        <v>Jan/26</v>
      </c>
      <c r="I926" s="716">
        <f t="shared" si="104"/>
        <v>11</v>
      </c>
      <c r="J926" s="716">
        <f>IF(Tabela13[[#This Row],[Data da Ordem]]&lt;&gt;"",1,"")</f>
        <v>1</v>
      </c>
    </row>
    <row r="927" spans="1:10">
      <c r="A927" s="721" t="s">
        <v>1641</v>
      </c>
      <c r="B927" s="722">
        <v>13</v>
      </c>
      <c r="C927" s="711" t="str">
        <f t="shared" si="98"/>
        <v>11/01/2026</v>
      </c>
      <c r="D927" s="712" t="str">
        <f t="shared" si="99"/>
        <v>10:39</v>
      </c>
      <c r="E927" s="713" t="str">
        <f t="shared" si="100"/>
        <v>10:00 as 11:00</v>
      </c>
      <c r="F927" s="714" t="str">
        <f t="shared" si="101"/>
        <v>Domingo</v>
      </c>
      <c r="G927" s="715">
        <f t="shared" si="102"/>
        <v>2</v>
      </c>
      <c r="H927" s="714" t="str">
        <f t="shared" si="103"/>
        <v>Jan/26</v>
      </c>
      <c r="I927" s="716">
        <f t="shared" si="104"/>
        <v>11</v>
      </c>
      <c r="J927" s="716">
        <f>IF(Tabela13[[#This Row],[Data da Ordem]]&lt;&gt;"",1,"")</f>
        <v>1</v>
      </c>
    </row>
    <row r="928" spans="1:10">
      <c r="A928" s="721" t="s">
        <v>1642</v>
      </c>
      <c r="B928" s="722">
        <v>20</v>
      </c>
      <c r="C928" s="711" t="str">
        <f t="shared" si="98"/>
        <v>11/01/2026</v>
      </c>
      <c r="D928" s="712" t="str">
        <f t="shared" si="99"/>
        <v>10:36</v>
      </c>
      <c r="E928" s="713" t="str">
        <f t="shared" si="100"/>
        <v>10:00 as 11:00</v>
      </c>
      <c r="F928" s="714" t="str">
        <f t="shared" si="101"/>
        <v>Domingo</v>
      </c>
      <c r="G928" s="715">
        <f t="shared" si="102"/>
        <v>2</v>
      </c>
      <c r="H928" s="714" t="str">
        <f t="shared" si="103"/>
        <v>Jan/26</v>
      </c>
      <c r="I928" s="716">
        <f t="shared" si="104"/>
        <v>11</v>
      </c>
      <c r="J928" s="716">
        <f>IF(Tabela13[[#This Row],[Data da Ordem]]&lt;&gt;"",1,"")</f>
        <v>1</v>
      </c>
    </row>
    <row r="929" spans="1:10">
      <c r="A929" s="721" t="s">
        <v>1643</v>
      </c>
      <c r="B929" s="722">
        <v>40</v>
      </c>
      <c r="C929" s="711" t="str">
        <f t="shared" si="98"/>
        <v>11/01/2026</v>
      </c>
      <c r="D929" s="712" t="str">
        <f t="shared" si="99"/>
        <v>10:35</v>
      </c>
      <c r="E929" s="713" t="str">
        <f t="shared" si="100"/>
        <v>10:00 as 11:00</v>
      </c>
      <c r="F929" s="714" t="str">
        <f t="shared" si="101"/>
        <v>Domingo</v>
      </c>
      <c r="G929" s="715">
        <f t="shared" si="102"/>
        <v>2</v>
      </c>
      <c r="H929" s="714" t="str">
        <f t="shared" si="103"/>
        <v>Jan/26</v>
      </c>
      <c r="I929" s="716">
        <f t="shared" si="104"/>
        <v>11</v>
      </c>
      <c r="J929" s="716">
        <f>IF(Tabela13[[#This Row],[Data da Ordem]]&lt;&gt;"",1,"")</f>
        <v>1</v>
      </c>
    </row>
    <row r="930" spans="1:10">
      <c r="A930" s="721" t="s">
        <v>1644</v>
      </c>
      <c r="B930" s="722">
        <v>12</v>
      </c>
      <c r="C930" s="711" t="str">
        <f t="shared" si="98"/>
        <v>11/01/2026</v>
      </c>
      <c r="D930" s="712" t="str">
        <f t="shared" si="99"/>
        <v>10:25</v>
      </c>
      <c r="E930" s="713" t="str">
        <f t="shared" si="100"/>
        <v>10:00 as 11:00</v>
      </c>
      <c r="F930" s="714" t="str">
        <f t="shared" si="101"/>
        <v>Domingo</v>
      </c>
      <c r="G930" s="715">
        <f t="shared" si="102"/>
        <v>2</v>
      </c>
      <c r="H930" s="714" t="str">
        <f t="shared" si="103"/>
        <v>Jan/26</v>
      </c>
      <c r="I930" s="716">
        <f t="shared" si="104"/>
        <v>11</v>
      </c>
      <c r="J930" s="716">
        <f>IF(Tabela13[[#This Row],[Data da Ordem]]&lt;&gt;"",1,"")</f>
        <v>1</v>
      </c>
    </row>
    <row r="931" spans="1:10">
      <c r="A931" s="721" t="s">
        <v>1645</v>
      </c>
      <c r="B931" s="722">
        <v>17</v>
      </c>
      <c r="C931" s="711" t="str">
        <f t="shared" si="98"/>
        <v>11/01/2026</v>
      </c>
      <c r="D931" s="712" t="str">
        <f t="shared" si="99"/>
        <v>10:22</v>
      </c>
      <c r="E931" s="713" t="str">
        <f t="shared" si="100"/>
        <v>10:00 as 11:00</v>
      </c>
      <c r="F931" s="714" t="str">
        <f t="shared" si="101"/>
        <v>Domingo</v>
      </c>
      <c r="G931" s="715">
        <f t="shared" si="102"/>
        <v>2</v>
      </c>
      <c r="H931" s="714" t="str">
        <f t="shared" si="103"/>
        <v>Jan/26</v>
      </c>
      <c r="I931" s="716">
        <f t="shared" si="104"/>
        <v>11</v>
      </c>
      <c r="J931" s="716">
        <f>IF(Tabela13[[#This Row],[Data da Ordem]]&lt;&gt;"",1,"")</f>
        <v>1</v>
      </c>
    </row>
    <row r="932" spans="1:10">
      <c r="A932" s="721" t="s">
        <v>1646</v>
      </c>
      <c r="B932" s="722">
        <v>29.5</v>
      </c>
      <c r="C932" s="711" t="str">
        <f t="shared" si="98"/>
        <v>11/01/2026</v>
      </c>
      <c r="D932" s="712" t="str">
        <f t="shared" si="99"/>
        <v>10:20</v>
      </c>
      <c r="E932" s="713" t="str">
        <f t="shared" si="100"/>
        <v>10:00 as 11:00</v>
      </c>
      <c r="F932" s="714" t="str">
        <f t="shared" si="101"/>
        <v>Domingo</v>
      </c>
      <c r="G932" s="715">
        <f t="shared" si="102"/>
        <v>2</v>
      </c>
      <c r="H932" s="714" t="str">
        <f t="shared" si="103"/>
        <v>Jan/26</v>
      </c>
      <c r="I932" s="716">
        <f t="shared" si="104"/>
        <v>11</v>
      </c>
      <c r="J932" s="716">
        <f>IF(Tabela13[[#This Row],[Data da Ordem]]&lt;&gt;"",1,"")</f>
        <v>1</v>
      </c>
    </row>
    <row r="933" spans="1:10">
      <c r="A933" s="721" t="s">
        <v>1647</v>
      </c>
      <c r="B933" s="722">
        <v>17</v>
      </c>
      <c r="C933" s="711" t="str">
        <f t="shared" si="98"/>
        <v>11/01/2026</v>
      </c>
      <c r="D933" s="712" t="str">
        <f t="shared" si="99"/>
        <v>10:13</v>
      </c>
      <c r="E933" s="713" t="str">
        <f t="shared" si="100"/>
        <v>10:00 as 11:00</v>
      </c>
      <c r="F933" s="714" t="str">
        <f t="shared" si="101"/>
        <v>Domingo</v>
      </c>
      <c r="G933" s="715">
        <f t="shared" si="102"/>
        <v>2</v>
      </c>
      <c r="H933" s="714" t="str">
        <f t="shared" si="103"/>
        <v>Jan/26</v>
      </c>
      <c r="I933" s="716">
        <f t="shared" si="104"/>
        <v>11</v>
      </c>
      <c r="J933" s="716">
        <f>IF(Tabela13[[#This Row],[Data da Ordem]]&lt;&gt;"",1,"")</f>
        <v>1</v>
      </c>
    </row>
    <row r="934" spans="1:10">
      <c r="A934" s="721" t="s">
        <v>1648</v>
      </c>
      <c r="B934" s="722">
        <v>7</v>
      </c>
      <c r="C934" s="711" t="str">
        <f t="shared" si="98"/>
        <v>11/01/2026</v>
      </c>
      <c r="D934" s="712" t="str">
        <f t="shared" si="99"/>
        <v>10:09</v>
      </c>
      <c r="E934" s="713" t="str">
        <f t="shared" si="100"/>
        <v>10:00 as 11:00</v>
      </c>
      <c r="F934" s="714" t="str">
        <f t="shared" si="101"/>
        <v>Domingo</v>
      </c>
      <c r="G934" s="715">
        <f t="shared" si="102"/>
        <v>2</v>
      </c>
      <c r="H934" s="714" t="str">
        <f t="shared" si="103"/>
        <v>Jan/26</v>
      </c>
      <c r="I934" s="716">
        <f t="shared" si="104"/>
        <v>11</v>
      </c>
      <c r="J934" s="716">
        <f>IF(Tabela13[[#This Row],[Data da Ordem]]&lt;&gt;"",1,"")</f>
        <v>1</v>
      </c>
    </row>
    <row r="935" spans="1:10">
      <c r="A935" s="721" t="s">
        <v>1649</v>
      </c>
      <c r="B935" s="722">
        <v>63</v>
      </c>
      <c r="C935" s="711" t="str">
        <f t="shared" si="98"/>
        <v>11/01/2026</v>
      </c>
      <c r="D935" s="712" t="str">
        <f t="shared" si="99"/>
        <v>10:07</v>
      </c>
      <c r="E935" s="713" t="str">
        <f t="shared" si="100"/>
        <v>10:00 as 11:00</v>
      </c>
      <c r="F935" s="714" t="str">
        <f t="shared" si="101"/>
        <v>Domingo</v>
      </c>
      <c r="G935" s="715">
        <f t="shared" si="102"/>
        <v>2</v>
      </c>
      <c r="H935" s="714" t="str">
        <f t="shared" si="103"/>
        <v>Jan/26</v>
      </c>
      <c r="I935" s="716">
        <f t="shared" si="104"/>
        <v>11</v>
      </c>
      <c r="J935" s="716">
        <f>IF(Tabela13[[#This Row],[Data da Ordem]]&lt;&gt;"",1,"")</f>
        <v>1</v>
      </c>
    </row>
    <row r="936" spans="1:10">
      <c r="A936" s="721" t="s">
        <v>1650</v>
      </c>
      <c r="B936" s="722">
        <v>48</v>
      </c>
      <c r="C936" s="711" t="str">
        <f t="shared" si="98"/>
        <v>11/01/2026</v>
      </c>
      <c r="D936" s="712" t="str">
        <f t="shared" si="99"/>
        <v>10:07</v>
      </c>
      <c r="E936" s="713" t="str">
        <f t="shared" si="100"/>
        <v>10:00 as 11:00</v>
      </c>
      <c r="F936" s="714" t="str">
        <f t="shared" si="101"/>
        <v>Domingo</v>
      </c>
      <c r="G936" s="715">
        <f t="shared" si="102"/>
        <v>2</v>
      </c>
      <c r="H936" s="714" t="str">
        <f t="shared" si="103"/>
        <v>Jan/26</v>
      </c>
      <c r="I936" s="716">
        <f t="shared" si="104"/>
        <v>11</v>
      </c>
      <c r="J936" s="716">
        <f>IF(Tabela13[[#This Row],[Data da Ordem]]&lt;&gt;"",1,"")</f>
        <v>1</v>
      </c>
    </row>
    <row r="937" spans="1:10">
      <c r="A937" s="721" t="s">
        <v>1651</v>
      </c>
      <c r="B937" s="722">
        <v>49.5</v>
      </c>
      <c r="C937" s="711" t="str">
        <f t="shared" si="98"/>
        <v>11/01/2026</v>
      </c>
      <c r="D937" s="712" t="str">
        <f t="shared" si="99"/>
        <v>09:56</v>
      </c>
      <c r="E937" s="713" t="str">
        <f t="shared" si="100"/>
        <v>09:00 as 10:00</v>
      </c>
      <c r="F937" s="714" t="str">
        <f t="shared" si="101"/>
        <v>Domingo</v>
      </c>
      <c r="G937" s="715">
        <f t="shared" si="102"/>
        <v>2</v>
      </c>
      <c r="H937" s="714" t="str">
        <f t="shared" si="103"/>
        <v>Jan/26</v>
      </c>
      <c r="I937" s="716">
        <f t="shared" si="104"/>
        <v>11</v>
      </c>
      <c r="J937" s="716">
        <f>IF(Tabela13[[#This Row],[Data da Ordem]]&lt;&gt;"",1,"")</f>
        <v>1</v>
      </c>
    </row>
    <row r="938" spans="1:10">
      <c r="A938" s="721" t="s">
        <v>1652</v>
      </c>
      <c r="B938" s="722">
        <v>24</v>
      </c>
      <c r="C938" s="711" t="str">
        <f t="shared" si="98"/>
        <v>11/01/2026</v>
      </c>
      <c r="D938" s="712" t="str">
        <f t="shared" si="99"/>
        <v>09:55</v>
      </c>
      <c r="E938" s="713" t="str">
        <f t="shared" si="100"/>
        <v>09:00 as 10:00</v>
      </c>
      <c r="F938" s="714" t="str">
        <f t="shared" si="101"/>
        <v>Domingo</v>
      </c>
      <c r="G938" s="715">
        <f t="shared" si="102"/>
        <v>2</v>
      </c>
      <c r="H938" s="714" t="str">
        <f t="shared" si="103"/>
        <v>Jan/26</v>
      </c>
      <c r="I938" s="716">
        <f t="shared" si="104"/>
        <v>11</v>
      </c>
      <c r="J938" s="716">
        <f>IF(Tabela13[[#This Row],[Data da Ordem]]&lt;&gt;"",1,"")</f>
        <v>1</v>
      </c>
    </row>
    <row r="939" spans="1:10">
      <c r="A939" s="721" t="s">
        <v>1653</v>
      </c>
      <c r="B939" s="722">
        <v>26</v>
      </c>
      <c r="C939" s="711" t="str">
        <f t="shared" si="98"/>
        <v>11/01/2026</v>
      </c>
      <c r="D939" s="712" t="str">
        <f t="shared" si="99"/>
        <v>09:54</v>
      </c>
      <c r="E939" s="713" t="str">
        <f t="shared" si="100"/>
        <v>09:00 as 10:00</v>
      </c>
      <c r="F939" s="714" t="str">
        <f t="shared" si="101"/>
        <v>Domingo</v>
      </c>
      <c r="G939" s="715">
        <f t="shared" si="102"/>
        <v>2</v>
      </c>
      <c r="H939" s="714" t="str">
        <f t="shared" si="103"/>
        <v>Jan/26</v>
      </c>
      <c r="I939" s="716">
        <f t="shared" si="104"/>
        <v>11</v>
      </c>
      <c r="J939" s="716">
        <f>IF(Tabela13[[#This Row],[Data da Ordem]]&lt;&gt;"",1,"")</f>
        <v>1</v>
      </c>
    </row>
    <row r="940" spans="1:10">
      <c r="A940" s="721" t="s">
        <v>1654</v>
      </c>
      <c r="B940" s="722">
        <v>66</v>
      </c>
      <c r="C940" s="711" t="str">
        <f t="shared" si="98"/>
        <v>11/01/2026</v>
      </c>
      <c r="D940" s="712" t="str">
        <f t="shared" si="99"/>
        <v>09:44</v>
      </c>
      <c r="E940" s="713" t="str">
        <f t="shared" si="100"/>
        <v>09:00 as 10:00</v>
      </c>
      <c r="F940" s="714" t="str">
        <f t="shared" si="101"/>
        <v>Domingo</v>
      </c>
      <c r="G940" s="715">
        <f t="shared" si="102"/>
        <v>2</v>
      </c>
      <c r="H940" s="714" t="str">
        <f t="shared" si="103"/>
        <v>Jan/26</v>
      </c>
      <c r="I940" s="716">
        <f t="shared" si="104"/>
        <v>11</v>
      </c>
      <c r="J940" s="716">
        <f>IF(Tabela13[[#This Row],[Data da Ordem]]&lt;&gt;"",1,"")</f>
        <v>1</v>
      </c>
    </row>
    <row r="941" spans="1:10">
      <c r="A941" s="721" t="s">
        <v>1655</v>
      </c>
      <c r="B941" s="722">
        <v>17</v>
      </c>
      <c r="C941" s="711" t="str">
        <f t="shared" si="98"/>
        <v>11/01/2026</v>
      </c>
      <c r="D941" s="712" t="str">
        <f t="shared" si="99"/>
        <v>09:42</v>
      </c>
      <c r="E941" s="713" t="str">
        <f t="shared" si="100"/>
        <v>09:00 as 10:00</v>
      </c>
      <c r="F941" s="714" t="str">
        <f t="shared" si="101"/>
        <v>Domingo</v>
      </c>
      <c r="G941" s="715">
        <f t="shared" si="102"/>
        <v>2</v>
      </c>
      <c r="H941" s="714" t="str">
        <f t="shared" si="103"/>
        <v>Jan/26</v>
      </c>
      <c r="I941" s="716">
        <f t="shared" si="104"/>
        <v>11</v>
      </c>
      <c r="J941" s="716">
        <f>IF(Tabela13[[#This Row],[Data da Ordem]]&lt;&gt;"",1,"")</f>
        <v>1</v>
      </c>
    </row>
    <row r="942" spans="1:10">
      <c r="A942" s="721" t="s">
        <v>1656</v>
      </c>
      <c r="B942" s="722">
        <v>56</v>
      </c>
      <c r="C942" s="711" t="str">
        <f t="shared" si="98"/>
        <v>11/01/2026</v>
      </c>
      <c r="D942" s="712" t="str">
        <f t="shared" si="99"/>
        <v>09:41</v>
      </c>
      <c r="E942" s="713" t="str">
        <f t="shared" si="100"/>
        <v>09:00 as 10:00</v>
      </c>
      <c r="F942" s="714" t="str">
        <f t="shared" si="101"/>
        <v>Domingo</v>
      </c>
      <c r="G942" s="715">
        <f t="shared" si="102"/>
        <v>2</v>
      </c>
      <c r="H942" s="714" t="str">
        <f t="shared" si="103"/>
        <v>Jan/26</v>
      </c>
      <c r="I942" s="716">
        <f t="shared" si="104"/>
        <v>11</v>
      </c>
      <c r="J942" s="716">
        <f>IF(Tabela13[[#This Row],[Data da Ordem]]&lt;&gt;"",1,"")</f>
        <v>1</v>
      </c>
    </row>
    <row r="943" spans="1:10">
      <c r="A943" s="721" t="s">
        <v>1657</v>
      </c>
      <c r="B943" s="722">
        <v>20</v>
      </c>
      <c r="C943" s="711" t="str">
        <f t="shared" si="98"/>
        <v>11/01/2026</v>
      </c>
      <c r="D943" s="712" t="str">
        <f t="shared" si="99"/>
        <v>09:39</v>
      </c>
      <c r="E943" s="713" t="str">
        <f t="shared" si="100"/>
        <v>09:00 as 10:00</v>
      </c>
      <c r="F943" s="714" t="str">
        <f t="shared" si="101"/>
        <v>Domingo</v>
      </c>
      <c r="G943" s="715">
        <f t="shared" si="102"/>
        <v>2</v>
      </c>
      <c r="H943" s="714" t="str">
        <f t="shared" si="103"/>
        <v>Jan/26</v>
      </c>
      <c r="I943" s="716">
        <f t="shared" si="104"/>
        <v>11</v>
      </c>
      <c r="J943" s="716">
        <f>IF(Tabela13[[#This Row],[Data da Ordem]]&lt;&gt;"",1,"")</f>
        <v>1</v>
      </c>
    </row>
    <row r="944" spans="1:10">
      <c r="A944" s="721" t="s">
        <v>1658</v>
      </c>
      <c r="B944" s="722">
        <v>43</v>
      </c>
      <c r="C944" s="711" t="str">
        <f t="shared" si="98"/>
        <v>11/01/2026</v>
      </c>
      <c r="D944" s="712" t="str">
        <f t="shared" si="99"/>
        <v>09:38</v>
      </c>
      <c r="E944" s="713" t="str">
        <f t="shared" si="100"/>
        <v>09:00 as 10:00</v>
      </c>
      <c r="F944" s="714" t="str">
        <f t="shared" si="101"/>
        <v>Domingo</v>
      </c>
      <c r="G944" s="715">
        <f t="shared" si="102"/>
        <v>2</v>
      </c>
      <c r="H944" s="714" t="str">
        <f t="shared" si="103"/>
        <v>Jan/26</v>
      </c>
      <c r="I944" s="716">
        <f t="shared" si="104"/>
        <v>11</v>
      </c>
      <c r="J944" s="716">
        <f>IF(Tabela13[[#This Row],[Data da Ordem]]&lt;&gt;"",1,"")</f>
        <v>1</v>
      </c>
    </row>
    <row r="945" spans="1:10">
      <c r="A945" s="721" t="s">
        <v>1659</v>
      </c>
      <c r="B945" s="722">
        <v>13</v>
      </c>
      <c r="C945" s="711" t="str">
        <f t="shared" si="98"/>
        <v>11/01/2026</v>
      </c>
      <c r="D945" s="712" t="str">
        <f t="shared" si="99"/>
        <v>09:31</v>
      </c>
      <c r="E945" s="713" t="str">
        <f t="shared" si="100"/>
        <v>09:00 as 10:00</v>
      </c>
      <c r="F945" s="714" t="str">
        <f t="shared" si="101"/>
        <v>Domingo</v>
      </c>
      <c r="G945" s="715">
        <f t="shared" si="102"/>
        <v>2</v>
      </c>
      <c r="H945" s="714" t="str">
        <f t="shared" si="103"/>
        <v>Jan/26</v>
      </c>
      <c r="I945" s="716">
        <f t="shared" si="104"/>
        <v>11</v>
      </c>
      <c r="J945" s="716">
        <f>IF(Tabela13[[#This Row],[Data da Ordem]]&lt;&gt;"",1,"")</f>
        <v>1</v>
      </c>
    </row>
    <row r="946" spans="1:10">
      <c r="A946" s="721" t="s">
        <v>1660</v>
      </c>
      <c r="B946" s="722">
        <v>9</v>
      </c>
      <c r="C946" s="711" t="str">
        <f t="shared" si="98"/>
        <v>11/01/2026</v>
      </c>
      <c r="D946" s="712" t="str">
        <f t="shared" si="99"/>
        <v>09:29</v>
      </c>
      <c r="E946" s="713" t="str">
        <f t="shared" si="100"/>
        <v>09:00 as 10:00</v>
      </c>
      <c r="F946" s="714" t="str">
        <f t="shared" si="101"/>
        <v>Domingo</v>
      </c>
      <c r="G946" s="715">
        <f t="shared" si="102"/>
        <v>2</v>
      </c>
      <c r="H946" s="714" t="str">
        <f t="shared" si="103"/>
        <v>Jan/26</v>
      </c>
      <c r="I946" s="716">
        <f t="shared" si="104"/>
        <v>11</v>
      </c>
      <c r="J946" s="716">
        <f>IF(Tabela13[[#This Row],[Data da Ordem]]&lt;&gt;"",1,"")</f>
        <v>1</v>
      </c>
    </row>
    <row r="947" spans="1:10">
      <c r="A947" s="721" t="s">
        <v>1661</v>
      </c>
      <c r="B947" s="722">
        <v>13.5</v>
      </c>
      <c r="C947" s="711" t="str">
        <f t="shared" si="98"/>
        <v>11/01/2026</v>
      </c>
      <c r="D947" s="712" t="str">
        <f t="shared" si="99"/>
        <v>09:23</v>
      </c>
      <c r="E947" s="713" t="str">
        <f t="shared" si="100"/>
        <v>09:00 as 10:00</v>
      </c>
      <c r="F947" s="714" t="str">
        <f t="shared" si="101"/>
        <v>Domingo</v>
      </c>
      <c r="G947" s="715">
        <f t="shared" si="102"/>
        <v>2</v>
      </c>
      <c r="H947" s="714" t="str">
        <f t="shared" si="103"/>
        <v>Jan/26</v>
      </c>
      <c r="I947" s="716">
        <f t="shared" si="104"/>
        <v>11</v>
      </c>
      <c r="J947" s="716">
        <f>IF(Tabela13[[#This Row],[Data da Ordem]]&lt;&gt;"",1,"")</f>
        <v>1</v>
      </c>
    </row>
    <row r="948" spans="1:10">
      <c r="A948" s="721" t="s">
        <v>1662</v>
      </c>
      <c r="B948" s="722">
        <v>23</v>
      </c>
      <c r="C948" s="711" t="str">
        <f t="shared" si="98"/>
        <v>11/01/2026</v>
      </c>
      <c r="D948" s="712" t="str">
        <f t="shared" si="99"/>
        <v>09:22</v>
      </c>
      <c r="E948" s="713" t="str">
        <f t="shared" si="100"/>
        <v>09:00 as 10:00</v>
      </c>
      <c r="F948" s="714" t="str">
        <f t="shared" si="101"/>
        <v>Domingo</v>
      </c>
      <c r="G948" s="715">
        <f t="shared" si="102"/>
        <v>2</v>
      </c>
      <c r="H948" s="714" t="str">
        <f t="shared" si="103"/>
        <v>Jan/26</v>
      </c>
      <c r="I948" s="716">
        <f t="shared" si="104"/>
        <v>11</v>
      </c>
      <c r="J948" s="716">
        <f>IF(Tabela13[[#This Row],[Data da Ordem]]&lt;&gt;"",1,"")</f>
        <v>1</v>
      </c>
    </row>
    <row r="949" spans="1:10">
      <c r="A949" s="721" t="s">
        <v>1663</v>
      </c>
      <c r="B949" s="722">
        <v>9</v>
      </c>
      <c r="C949" s="711" t="str">
        <f t="shared" si="98"/>
        <v>11/01/2026</v>
      </c>
      <c r="D949" s="712" t="str">
        <f t="shared" si="99"/>
        <v>09:22</v>
      </c>
      <c r="E949" s="713" t="str">
        <f t="shared" si="100"/>
        <v>09:00 as 10:00</v>
      </c>
      <c r="F949" s="714" t="str">
        <f t="shared" si="101"/>
        <v>Domingo</v>
      </c>
      <c r="G949" s="715">
        <f t="shared" si="102"/>
        <v>2</v>
      </c>
      <c r="H949" s="714" t="str">
        <f t="shared" si="103"/>
        <v>Jan/26</v>
      </c>
      <c r="I949" s="716">
        <f t="shared" si="104"/>
        <v>11</v>
      </c>
      <c r="J949" s="716">
        <f>IF(Tabela13[[#This Row],[Data da Ordem]]&lt;&gt;"",1,"")</f>
        <v>1</v>
      </c>
    </row>
    <row r="950" spans="1:10">
      <c r="A950" s="721" t="s">
        <v>1664</v>
      </c>
      <c r="B950" s="722">
        <v>43</v>
      </c>
      <c r="C950" s="711" t="str">
        <f t="shared" si="98"/>
        <v>12/01/2026</v>
      </c>
      <c r="D950" s="712" t="str">
        <f t="shared" si="99"/>
        <v>18:33</v>
      </c>
      <c r="E950" s="713" t="str">
        <f t="shared" si="100"/>
        <v>18:00 as 19:00</v>
      </c>
      <c r="F950" s="714" t="str">
        <f t="shared" si="101"/>
        <v>Segunda</v>
      </c>
      <c r="G950" s="715">
        <f t="shared" si="102"/>
        <v>2</v>
      </c>
      <c r="H950" s="714" t="str">
        <f t="shared" si="103"/>
        <v>Jan/26</v>
      </c>
      <c r="I950" s="716">
        <f t="shared" si="104"/>
        <v>12</v>
      </c>
      <c r="J950" s="716">
        <f>IF(Tabela13[[#This Row],[Data da Ordem]]&lt;&gt;"",1,"")</f>
        <v>1</v>
      </c>
    </row>
    <row r="951" spans="1:10">
      <c r="A951" s="721" t="s">
        <v>1665</v>
      </c>
      <c r="B951" s="722">
        <v>13</v>
      </c>
      <c r="C951" s="711" t="str">
        <f t="shared" si="98"/>
        <v>12/01/2026</v>
      </c>
      <c r="D951" s="712" t="str">
        <f t="shared" si="99"/>
        <v>18:17</v>
      </c>
      <c r="E951" s="713" t="str">
        <f t="shared" si="100"/>
        <v>18:00 as 19:00</v>
      </c>
      <c r="F951" s="714" t="str">
        <f t="shared" si="101"/>
        <v>Segunda</v>
      </c>
      <c r="G951" s="715">
        <f t="shared" si="102"/>
        <v>2</v>
      </c>
      <c r="H951" s="714" t="str">
        <f t="shared" si="103"/>
        <v>Jan/26</v>
      </c>
      <c r="I951" s="716">
        <f t="shared" si="104"/>
        <v>12</v>
      </c>
      <c r="J951" s="716">
        <f>IF(Tabela13[[#This Row],[Data da Ordem]]&lt;&gt;"",1,"")</f>
        <v>1</v>
      </c>
    </row>
    <row r="952" spans="1:10">
      <c r="A952" s="721" t="s">
        <v>1666</v>
      </c>
      <c r="B952" s="722">
        <v>92.5</v>
      </c>
      <c r="C952" s="711" t="str">
        <f t="shared" si="98"/>
        <v>12/01/2026</v>
      </c>
      <c r="D952" s="712" t="str">
        <f t="shared" si="99"/>
        <v>17:59</v>
      </c>
      <c r="E952" s="713" t="str">
        <f t="shared" si="100"/>
        <v>17:00 as 18:00</v>
      </c>
      <c r="F952" s="714" t="str">
        <f t="shared" si="101"/>
        <v>Segunda</v>
      </c>
      <c r="G952" s="715">
        <f t="shared" si="102"/>
        <v>2</v>
      </c>
      <c r="H952" s="714" t="str">
        <f t="shared" si="103"/>
        <v>Jan/26</v>
      </c>
      <c r="I952" s="716">
        <f t="shared" si="104"/>
        <v>12</v>
      </c>
      <c r="J952" s="716">
        <f>IF(Tabela13[[#This Row],[Data da Ordem]]&lt;&gt;"",1,"")</f>
        <v>1</v>
      </c>
    </row>
    <row r="953" spans="1:10">
      <c r="A953" s="721" t="s">
        <v>1667</v>
      </c>
      <c r="B953" s="722">
        <v>10</v>
      </c>
      <c r="C953" s="711" t="str">
        <f t="shared" si="98"/>
        <v>12/01/2026</v>
      </c>
      <c r="D953" s="712" t="str">
        <f t="shared" si="99"/>
        <v>17:41</v>
      </c>
      <c r="E953" s="713" t="str">
        <f t="shared" si="100"/>
        <v>17:00 as 18:00</v>
      </c>
      <c r="F953" s="714" t="str">
        <f t="shared" si="101"/>
        <v>Segunda</v>
      </c>
      <c r="G953" s="715">
        <f t="shared" si="102"/>
        <v>2</v>
      </c>
      <c r="H953" s="714" t="str">
        <f t="shared" si="103"/>
        <v>Jan/26</v>
      </c>
      <c r="I953" s="716">
        <f t="shared" si="104"/>
        <v>12</v>
      </c>
      <c r="J953" s="716">
        <f>IF(Tabela13[[#This Row],[Data da Ordem]]&lt;&gt;"",1,"")</f>
        <v>1</v>
      </c>
    </row>
    <row r="954" spans="1:10">
      <c r="A954" s="721" t="s">
        <v>1668</v>
      </c>
      <c r="B954" s="722">
        <v>7</v>
      </c>
      <c r="C954" s="711" t="str">
        <f t="shared" si="98"/>
        <v>12/01/2026</v>
      </c>
      <c r="D954" s="712" t="str">
        <f t="shared" si="99"/>
        <v>17:33</v>
      </c>
      <c r="E954" s="713" t="str">
        <f t="shared" si="100"/>
        <v>17:00 as 18:00</v>
      </c>
      <c r="F954" s="714" t="str">
        <f t="shared" si="101"/>
        <v>Segunda</v>
      </c>
      <c r="G954" s="715">
        <f t="shared" si="102"/>
        <v>2</v>
      </c>
      <c r="H954" s="714" t="str">
        <f t="shared" si="103"/>
        <v>Jan/26</v>
      </c>
      <c r="I954" s="716">
        <f t="shared" si="104"/>
        <v>12</v>
      </c>
      <c r="J954" s="716">
        <f>IF(Tabela13[[#This Row],[Data da Ordem]]&lt;&gt;"",1,"")</f>
        <v>1</v>
      </c>
    </row>
    <row r="955" spans="1:10">
      <c r="A955" s="721" t="s">
        <v>1669</v>
      </c>
      <c r="B955" s="722">
        <v>156</v>
      </c>
      <c r="C955" s="711" t="str">
        <f t="shared" si="98"/>
        <v>12/01/2026</v>
      </c>
      <c r="D955" s="712" t="str">
        <f t="shared" si="99"/>
        <v>17:32</v>
      </c>
      <c r="E955" s="713" t="str">
        <f t="shared" si="100"/>
        <v>17:00 as 18:00</v>
      </c>
      <c r="F955" s="714" t="str">
        <f t="shared" si="101"/>
        <v>Segunda</v>
      </c>
      <c r="G955" s="715">
        <f t="shared" si="102"/>
        <v>2</v>
      </c>
      <c r="H955" s="714" t="str">
        <f t="shared" si="103"/>
        <v>Jan/26</v>
      </c>
      <c r="I955" s="716">
        <f t="shared" si="104"/>
        <v>12</v>
      </c>
      <c r="J955" s="716">
        <f>IF(Tabela13[[#This Row],[Data da Ordem]]&lt;&gt;"",1,"")</f>
        <v>1</v>
      </c>
    </row>
    <row r="956" spans="1:10">
      <c r="A956" s="721" t="s">
        <v>1670</v>
      </c>
      <c r="B956" s="722">
        <v>36</v>
      </c>
      <c r="C956" s="711" t="str">
        <f t="shared" si="98"/>
        <v>12/01/2026</v>
      </c>
      <c r="D956" s="712" t="str">
        <f t="shared" si="99"/>
        <v>17:17</v>
      </c>
      <c r="E956" s="713" t="str">
        <f t="shared" si="100"/>
        <v>17:00 as 18:00</v>
      </c>
      <c r="F956" s="714" t="str">
        <f t="shared" si="101"/>
        <v>Segunda</v>
      </c>
      <c r="G956" s="715">
        <f t="shared" si="102"/>
        <v>2</v>
      </c>
      <c r="H956" s="714" t="str">
        <f t="shared" si="103"/>
        <v>Jan/26</v>
      </c>
      <c r="I956" s="716">
        <f t="shared" si="104"/>
        <v>12</v>
      </c>
      <c r="J956" s="716">
        <f>IF(Tabela13[[#This Row],[Data da Ordem]]&lt;&gt;"",1,"")</f>
        <v>1</v>
      </c>
    </row>
    <row r="957" spans="1:10">
      <c r="A957" s="721" t="s">
        <v>1671</v>
      </c>
      <c r="B957" s="722">
        <v>85</v>
      </c>
      <c r="C957" s="711" t="str">
        <f t="shared" si="98"/>
        <v>12/01/2026</v>
      </c>
      <c r="D957" s="712" t="str">
        <f t="shared" si="99"/>
        <v>17:15</v>
      </c>
      <c r="E957" s="713" t="str">
        <f t="shared" si="100"/>
        <v>17:00 as 18:00</v>
      </c>
      <c r="F957" s="714" t="str">
        <f t="shared" si="101"/>
        <v>Segunda</v>
      </c>
      <c r="G957" s="715">
        <f t="shared" si="102"/>
        <v>2</v>
      </c>
      <c r="H957" s="714" t="str">
        <f t="shared" si="103"/>
        <v>Jan/26</v>
      </c>
      <c r="I957" s="716">
        <f t="shared" si="104"/>
        <v>12</v>
      </c>
      <c r="J957" s="716">
        <f>IF(Tabela13[[#This Row],[Data da Ordem]]&lt;&gt;"",1,"")</f>
        <v>1</v>
      </c>
    </row>
    <row r="958" spans="1:10">
      <c r="A958" s="721" t="s">
        <v>1672</v>
      </c>
      <c r="B958" s="722">
        <v>10</v>
      </c>
      <c r="C958" s="711" t="str">
        <f t="shared" si="98"/>
        <v>12/01/2026</v>
      </c>
      <c r="D958" s="712" t="str">
        <f t="shared" si="99"/>
        <v>17:10</v>
      </c>
      <c r="E958" s="713" t="str">
        <f t="shared" si="100"/>
        <v>17:00 as 18:00</v>
      </c>
      <c r="F958" s="714" t="str">
        <f t="shared" si="101"/>
        <v>Segunda</v>
      </c>
      <c r="G958" s="715">
        <f t="shared" si="102"/>
        <v>2</v>
      </c>
      <c r="H958" s="714" t="str">
        <f t="shared" si="103"/>
        <v>Jan/26</v>
      </c>
      <c r="I958" s="716">
        <f t="shared" si="104"/>
        <v>12</v>
      </c>
      <c r="J958" s="716">
        <f>IF(Tabela13[[#This Row],[Data da Ordem]]&lt;&gt;"",1,"")</f>
        <v>1</v>
      </c>
    </row>
    <row r="959" spans="1:10">
      <c r="A959" s="721" t="s">
        <v>1673</v>
      </c>
      <c r="B959" s="722">
        <v>13</v>
      </c>
      <c r="C959" s="711" t="str">
        <f t="shared" si="98"/>
        <v>12/01/2026</v>
      </c>
      <c r="D959" s="712" t="str">
        <f t="shared" si="99"/>
        <v>17:04</v>
      </c>
      <c r="E959" s="713" t="str">
        <f t="shared" si="100"/>
        <v>17:00 as 18:00</v>
      </c>
      <c r="F959" s="714" t="str">
        <f t="shared" si="101"/>
        <v>Segunda</v>
      </c>
      <c r="G959" s="715">
        <f t="shared" si="102"/>
        <v>2</v>
      </c>
      <c r="H959" s="714" t="str">
        <f t="shared" si="103"/>
        <v>Jan/26</v>
      </c>
      <c r="I959" s="716">
        <f t="shared" si="104"/>
        <v>12</v>
      </c>
      <c r="J959" s="716">
        <f>IF(Tabela13[[#This Row],[Data da Ordem]]&lt;&gt;"",1,"")</f>
        <v>1</v>
      </c>
    </row>
    <row r="960" spans="1:10">
      <c r="A960" s="721" t="s">
        <v>1674</v>
      </c>
      <c r="B960" s="722">
        <v>31</v>
      </c>
      <c r="C960" s="711" t="str">
        <f t="shared" si="98"/>
        <v>12/01/2026</v>
      </c>
      <c r="D960" s="712" t="str">
        <f t="shared" si="99"/>
        <v>16:53</v>
      </c>
      <c r="E960" s="713" t="str">
        <f t="shared" si="100"/>
        <v>16:00 as 17:00</v>
      </c>
      <c r="F960" s="714" t="str">
        <f t="shared" si="101"/>
        <v>Segunda</v>
      </c>
      <c r="G960" s="715">
        <f t="shared" si="102"/>
        <v>2</v>
      </c>
      <c r="H960" s="714" t="str">
        <f t="shared" si="103"/>
        <v>Jan/26</v>
      </c>
      <c r="I960" s="716">
        <f t="shared" si="104"/>
        <v>12</v>
      </c>
      <c r="J960" s="716">
        <f>IF(Tabela13[[#This Row],[Data da Ordem]]&lt;&gt;"",1,"")</f>
        <v>1</v>
      </c>
    </row>
    <row r="961" spans="1:10">
      <c r="A961" s="721" t="s">
        <v>1675</v>
      </c>
      <c r="B961" s="722">
        <v>19</v>
      </c>
      <c r="C961" s="711" t="str">
        <f t="shared" si="98"/>
        <v>12/01/2026</v>
      </c>
      <c r="D961" s="712" t="str">
        <f t="shared" si="99"/>
        <v>16:27</v>
      </c>
      <c r="E961" s="713" t="str">
        <f t="shared" si="100"/>
        <v>16:00 as 17:00</v>
      </c>
      <c r="F961" s="714" t="str">
        <f t="shared" si="101"/>
        <v>Segunda</v>
      </c>
      <c r="G961" s="715">
        <f t="shared" si="102"/>
        <v>2</v>
      </c>
      <c r="H961" s="714" t="str">
        <f t="shared" si="103"/>
        <v>Jan/26</v>
      </c>
      <c r="I961" s="716">
        <f t="shared" si="104"/>
        <v>12</v>
      </c>
      <c r="J961" s="716">
        <f>IF(Tabela13[[#This Row],[Data da Ordem]]&lt;&gt;"",1,"")</f>
        <v>1</v>
      </c>
    </row>
    <row r="962" spans="1:10">
      <c r="A962" s="721" t="s">
        <v>1676</v>
      </c>
      <c r="B962" s="722">
        <v>37</v>
      </c>
      <c r="C962" s="711" t="str">
        <f t="shared" si="98"/>
        <v>12/01/2026</v>
      </c>
      <c r="D962" s="712" t="str">
        <f t="shared" si="99"/>
        <v>16:19</v>
      </c>
      <c r="E962" s="713" t="str">
        <f t="shared" si="100"/>
        <v>16:00 as 17:00</v>
      </c>
      <c r="F962" s="714" t="str">
        <f t="shared" si="101"/>
        <v>Segunda</v>
      </c>
      <c r="G962" s="715">
        <f t="shared" si="102"/>
        <v>2</v>
      </c>
      <c r="H962" s="714" t="str">
        <f t="shared" si="103"/>
        <v>Jan/26</v>
      </c>
      <c r="I962" s="716">
        <f t="shared" si="104"/>
        <v>12</v>
      </c>
      <c r="J962" s="716">
        <f>IF(Tabela13[[#This Row],[Data da Ordem]]&lt;&gt;"",1,"")</f>
        <v>1</v>
      </c>
    </row>
    <row r="963" spans="1:10">
      <c r="A963" s="721" t="s">
        <v>1677</v>
      </c>
      <c r="B963" s="722">
        <v>36.5</v>
      </c>
      <c r="C963" s="711" t="str">
        <f t="shared" ref="C963:C1026" si="105">IF(A963="","",TEXT(A963,"dd/mm/aaaa"))</f>
        <v>12/01/2026</v>
      </c>
      <c r="D963" s="712" t="str">
        <f t="shared" ref="D963:D1026" si="106">IF(A963="","",TEXT(A963,"hh:mm"))</f>
        <v>16:08</v>
      </c>
      <c r="E963" s="713" t="str">
        <f t="shared" ref="E963:E1026" si="107">IF(D963="","",IF(AND(MOD(D963,1)&gt;=TIME(8,0,0),MOD(D963,1)&lt;TIME(21,0,0)),
TEXT(TIME(HOUR(MOD(D963,1)),0,0),"hh:mm")&amp;" as "&amp;TEXT(TIME(HOUR(MOD(D963,1))+1,0,0),"hh:mm"),
"Fora da faixa"))</f>
        <v>16:00 as 17:00</v>
      </c>
      <c r="F963" s="714" t="str">
        <f t="shared" ref="F963:F1026" si="108">CHOOSE(WEEKDAY(C963,2),"Segunda","Terça","Quarta","Quinta","Sexta","Sábado","Domingo")</f>
        <v>Segunda</v>
      </c>
      <c r="G963" s="715">
        <f t="shared" ref="G963:G1026" si="109">INT((DAY(C963)-1)/7)+1</f>
        <v>2</v>
      </c>
      <c r="H963" s="714" t="str">
        <f t="shared" ref="H963:H1026" si="110">PROPER(TEXT(C963,"MMM/AA"))</f>
        <v>Jan/26</v>
      </c>
      <c r="I963" s="716">
        <f t="shared" ref="I963:I1026" si="111">DAY(C963)</f>
        <v>12</v>
      </c>
      <c r="J963" s="716">
        <f>IF(Tabela13[[#This Row],[Data da Ordem]]&lt;&gt;"",1,"")</f>
        <v>1</v>
      </c>
    </row>
    <row r="964" spans="1:10">
      <c r="A964" s="721" t="s">
        <v>1678</v>
      </c>
      <c r="B964" s="722">
        <v>88</v>
      </c>
      <c r="C964" s="711" t="str">
        <f t="shared" si="105"/>
        <v>12/01/2026</v>
      </c>
      <c r="D964" s="712" t="str">
        <f t="shared" si="106"/>
        <v>16:03</v>
      </c>
      <c r="E964" s="713" t="str">
        <f t="shared" si="107"/>
        <v>16:00 as 17:00</v>
      </c>
      <c r="F964" s="714" t="str">
        <f t="shared" si="108"/>
        <v>Segunda</v>
      </c>
      <c r="G964" s="715">
        <f t="shared" si="109"/>
        <v>2</v>
      </c>
      <c r="H964" s="714" t="str">
        <f t="shared" si="110"/>
        <v>Jan/26</v>
      </c>
      <c r="I964" s="716">
        <f t="shared" si="111"/>
        <v>12</v>
      </c>
      <c r="J964" s="716">
        <f>IF(Tabela13[[#This Row],[Data da Ordem]]&lt;&gt;"",1,"")</f>
        <v>1</v>
      </c>
    </row>
    <row r="965" spans="1:10">
      <c r="A965" s="721" t="s">
        <v>1679</v>
      </c>
      <c r="B965" s="722">
        <v>10.4</v>
      </c>
      <c r="C965" s="711" t="str">
        <f t="shared" si="105"/>
        <v>12/01/2026</v>
      </c>
      <c r="D965" s="712" t="str">
        <f t="shared" si="106"/>
        <v>15:59</v>
      </c>
      <c r="E965" s="713" t="str">
        <f t="shared" si="107"/>
        <v>15:00 as 16:00</v>
      </c>
      <c r="F965" s="714" t="str">
        <f t="shared" si="108"/>
        <v>Segunda</v>
      </c>
      <c r="G965" s="715">
        <f t="shared" si="109"/>
        <v>2</v>
      </c>
      <c r="H965" s="714" t="str">
        <f t="shared" si="110"/>
        <v>Jan/26</v>
      </c>
      <c r="I965" s="716">
        <f t="shared" si="111"/>
        <v>12</v>
      </c>
      <c r="J965" s="716">
        <f>IF(Tabela13[[#This Row],[Data da Ordem]]&lt;&gt;"",1,"")</f>
        <v>1</v>
      </c>
    </row>
    <row r="966" spans="1:10">
      <c r="A966" s="721" t="s">
        <v>1680</v>
      </c>
      <c r="B966" s="722">
        <v>23</v>
      </c>
      <c r="C966" s="711" t="str">
        <f t="shared" si="105"/>
        <v>12/01/2026</v>
      </c>
      <c r="D966" s="712" t="str">
        <f t="shared" si="106"/>
        <v>15:49</v>
      </c>
      <c r="E966" s="713" t="str">
        <f t="shared" si="107"/>
        <v>15:00 as 16:00</v>
      </c>
      <c r="F966" s="714" t="str">
        <f t="shared" si="108"/>
        <v>Segunda</v>
      </c>
      <c r="G966" s="715">
        <f t="shared" si="109"/>
        <v>2</v>
      </c>
      <c r="H966" s="714" t="str">
        <f t="shared" si="110"/>
        <v>Jan/26</v>
      </c>
      <c r="I966" s="716">
        <f t="shared" si="111"/>
        <v>12</v>
      </c>
      <c r="J966" s="716">
        <f>IF(Tabela13[[#This Row],[Data da Ordem]]&lt;&gt;"",1,"")</f>
        <v>1</v>
      </c>
    </row>
    <row r="967" spans="1:10">
      <c r="A967" s="721" t="s">
        <v>1681</v>
      </c>
      <c r="B967" s="722">
        <v>6</v>
      </c>
      <c r="C967" s="711" t="str">
        <f t="shared" si="105"/>
        <v>12/01/2026</v>
      </c>
      <c r="D967" s="712" t="str">
        <f t="shared" si="106"/>
        <v>15:39</v>
      </c>
      <c r="E967" s="713" t="str">
        <f t="shared" si="107"/>
        <v>15:00 as 16:00</v>
      </c>
      <c r="F967" s="714" t="str">
        <f t="shared" si="108"/>
        <v>Segunda</v>
      </c>
      <c r="G967" s="715">
        <f t="shared" si="109"/>
        <v>2</v>
      </c>
      <c r="H967" s="714" t="str">
        <f t="shared" si="110"/>
        <v>Jan/26</v>
      </c>
      <c r="I967" s="716">
        <f t="shared" si="111"/>
        <v>12</v>
      </c>
      <c r="J967" s="716">
        <f>IF(Tabela13[[#This Row],[Data da Ordem]]&lt;&gt;"",1,"")</f>
        <v>1</v>
      </c>
    </row>
    <row r="968" spans="1:10">
      <c r="A968" s="721" t="s">
        <v>1682</v>
      </c>
      <c r="B968" s="722">
        <v>77.5</v>
      </c>
      <c r="C968" s="711" t="str">
        <f t="shared" si="105"/>
        <v>12/01/2026</v>
      </c>
      <c r="D968" s="712" t="str">
        <f t="shared" si="106"/>
        <v>15:38</v>
      </c>
      <c r="E968" s="713" t="str">
        <f t="shared" si="107"/>
        <v>15:00 as 16:00</v>
      </c>
      <c r="F968" s="714" t="str">
        <f t="shared" si="108"/>
        <v>Segunda</v>
      </c>
      <c r="G968" s="715">
        <f t="shared" si="109"/>
        <v>2</v>
      </c>
      <c r="H968" s="714" t="str">
        <f t="shared" si="110"/>
        <v>Jan/26</v>
      </c>
      <c r="I968" s="716">
        <f t="shared" si="111"/>
        <v>12</v>
      </c>
      <c r="J968" s="716">
        <f>IF(Tabela13[[#This Row],[Data da Ordem]]&lt;&gt;"",1,"")</f>
        <v>1</v>
      </c>
    </row>
    <row r="969" spans="1:10">
      <c r="A969" s="721" t="s">
        <v>1683</v>
      </c>
      <c r="B969" s="722">
        <v>30.6</v>
      </c>
      <c r="C969" s="711" t="str">
        <f t="shared" si="105"/>
        <v>12/01/2026</v>
      </c>
      <c r="D969" s="712" t="str">
        <f t="shared" si="106"/>
        <v>15:24</v>
      </c>
      <c r="E969" s="713" t="str">
        <f t="shared" si="107"/>
        <v>15:00 as 16:00</v>
      </c>
      <c r="F969" s="714" t="str">
        <f t="shared" si="108"/>
        <v>Segunda</v>
      </c>
      <c r="G969" s="715">
        <f t="shared" si="109"/>
        <v>2</v>
      </c>
      <c r="H969" s="714" t="str">
        <f t="shared" si="110"/>
        <v>Jan/26</v>
      </c>
      <c r="I969" s="716">
        <f t="shared" si="111"/>
        <v>12</v>
      </c>
      <c r="J969" s="716">
        <f>IF(Tabela13[[#This Row],[Data da Ordem]]&lt;&gt;"",1,"")</f>
        <v>1</v>
      </c>
    </row>
    <row r="970" spans="1:10">
      <c r="A970" s="721" t="s">
        <v>1684</v>
      </c>
      <c r="B970" s="722">
        <v>47</v>
      </c>
      <c r="C970" s="711" t="str">
        <f t="shared" si="105"/>
        <v>12/01/2026</v>
      </c>
      <c r="D970" s="712" t="str">
        <f t="shared" si="106"/>
        <v>15:15</v>
      </c>
      <c r="E970" s="713" t="str">
        <f t="shared" si="107"/>
        <v>15:00 as 16:00</v>
      </c>
      <c r="F970" s="714" t="str">
        <f t="shared" si="108"/>
        <v>Segunda</v>
      </c>
      <c r="G970" s="715">
        <f t="shared" si="109"/>
        <v>2</v>
      </c>
      <c r="H970" s="714" t="str">
        <f t="shared" si="110"/>
        <v>Jan/26</v>
      </c>
      <c r="I970" s="716">
        <f t="shared" si="111"/>
        <v>12</v>
      </c>
      <c r="J970" s="716">
        <f>IF(Tabela13[[#This Row],[Data da Ordem]]&lt;&gt;"",1,"")</f>
        <v>1</v>
      </c>
    </row>
    <row r="971" spans="1:10">
      <c r="A971" s="721" t="s">
        <v>1685</v>
      </c>
      <c r="B971" s="722">
        <v>42.5</v>
      </c>
      <c r="C971" s="711" t="str">
        <f t="shared" si="105"/>
        <v>12/01/2026</v>
      </c>
      <c r="D971" s="712" t="str">
        <f t="shared" si="106"/>
        <v>15:02</v>
      </c>
      <c r="E971" s="713" t="str">
        <f t="shared" si="107"/>
        <v>15:00 as 16:00</v>
      </c>
      <c r="F971" s="714" t="str">
        <f t="shared" si="108"/>
        <v>Segunda</v>
      </c>
      <c r="G971" s="715">
        <f t="shared" si="109"/>
        <v>2</v>
      </c>
      <c r="H971" s="714" t="str">
        <f t="shared" si="110"/>
        <v>Jan/26</v>
      </c>
      <c r="I971" s="716">
        <f t="shared" si="111"/>
        <v>12</v>
      </c>
      <c r="J971" s="716">
        <f>IF(Tabela13[[#This Row],[Data da Ordem]]&lt;&gt;"",1,"")</f>
        <v>1</v>
      </c>
    </row>
    <row r="972" spans="1:10">
      <c r="A972" s="721" t="s">
        <v>1686</v>
      </c>
      <c r="B972" s="722">
        <v>40</v>
      </c>
      <c r="C972" s="711" t="str">
        <f t="shared" si="105"/>
        <v>12/01/2026</v>
      </c>
      <c r="D972" s="712" t="str">
        <f t="shared" si="106"/>
        <v>15:00</v>
      </c>
      <c r="E972" s="713" t="str">
        <f t="shared" si="107"/>
        <v>15:00 as 16:00</v>
      </c>
      <c r="F972" s="714" t="str">
        <f t="shared" si="108"/>
        <v>Segunda</v>
      </c>
      <c r="G972" s="715">
        <f t="shared" si="109"/>
        <v>2</v>
      </c>
      <c r="H972" s="714" t="str">
        <f t="shared" si="110"/>
        <v>Jan/26</v>
      </c>
      <c r="I972" s="716">
        <f t="shared" si="111"/>
        <v>12</v>
      </c>
      <c r="J972" s="716">
        <f>IF(Tabela13[[#This Row],[Data da Ordem]]&lt;&gt;"",1,"")</f>
        <v>1</v>
      </c>
    </row>
    <row r="973" spans="1:10">
      <c r="A973" s="721" t="s">
        <v>1687</v>
      </c>
      <c r="B973" s="722">
        <v>10</v>
      </c>
      <c r="C973" s="711" t="str">
        <f t="shared" si="105"/>
        <v>12/01/2026</v>
      </c>
      <c r="D973" s="712" t="str">
        <f t="shared" si="106"/>
        <v>14:54</v>
      </c>
      <c r="E973" s="713" t="str">
        <f t="shared" si="107"/>
        <v>14:00 as 15:00</v>
      </c>
      <c r="F973" s="714" t="str">
        <f t="shared" si="108"/>
        <v>Segunda</v>
      </c>
      <c r="G973" s="715">
        <f t="shared" si="109"/>
        <v>2</v>
      </c>
      <c r="H973" s="714" t="str">
        <f t="shared" si="110"/>
        <v>Jan/26</v>
      </c>
      <c r="I973" s="716">
        <f t="shared" si="111"/>
        <v>12</v>
      </c>
      <c r="J973" s="716">
        <f>IF(Tabela13[[#This Row],[Data da Ordem]]&lt;&gt;"",1,"")</f>
        <v>1</v>
      </c>
    </row>
    <row r="974" spans="1:10">
      <c r="A974" s="721" t="s">
        <v>1688</v>
      </c>
      <c r="B974" s="722">
        <v>29.5</v>
      </c>
      <c r="C974" s="711" t="str">
        <f t="shared" si="105"/>
        <v>12/01/2026</v>
      </c>
      <c r="D974" s="712" t="str">
        <f t="shared" si="106"/>
        <v>14:52</v>
      </c>
      <c r="E974" s="713" t="str">
        <f t="shared" si="107"/>
        <v>14:00 as 15:00</v>
      </c>
      <c r="F974" s="714" t="str">
        <f t="shared" si="108"/>
        <v>Segunda</v>
      </c>
      <c r="G974" s="715">
        <f t="shared" si="109"/>
        <v>2</v>
      </c>
      <c r="H974" s="714" t="str">
        <f t="shared" si="110"/>
        <v>Jan/26</v>
      </c>
      <c r="I974" s="716">
        <f t="shared" si="111"/>
        <v>12</v>
      </c>
      <c r="J974" s="716">
        <f>IF(Tabela13[[#This Row],[Data da Ordem]]&lt;&gt;"",1,"")</f>
        <v>1</v>
      </c>
    </row>
    <row r="975" spans="1:10">
      <c r="A975" s="721" t="s">
        <v>1689</v>
      </c>
      <c r="B975" s="722">
        <v>18.399999999999999</v>
      </c>
      <c r="C975" s="711" t="str">
        <f t="shared" si="105"/>
        <v>12/01/2026</v>
      </c>
      <c r="D975" s="712" t="str">
        <f t="shared" si="106"/>
        <v>14:48</v>
      </c>
      <c r="E975" s="713" t="str">
        <f t="shared" si="107"/>
        <v>14:00 as 15:00</v>
      </c>
      <c r="F975" s="714" t="str">
        <f t="shared" si="108"/>
        <v>Segunda</v>
      </c>
      <c r="G975" s="715">
        <f t="shared" si="109"/>
        <v>2</v>
      </c>
      <c r="H975" s="714" t="str">
        <f t="shared" si="110"/>
        <v>Jan/26</v>
      </c>
      <c r="I975" s="716">
        <f t="shared" si="111"/>
        <v>12</v>
      </c>
      <c r="J975" s="716">
        <f>IF(Tabela13[[#This Row],[Data da Ordem]]&lt;&gt;"",1,"")</f>
        <v>1</v>
      </c>
    </row>
    <row r="976" spans="1:10">
      <c r="A976" s="721" t="s">
        <v>1690</v>
      </c>
      <c r="B976" s="722">
        <v>23</v>
      </c>
      <c r="C976" s="711" t="str">
        <f t="shared" si="105"/>
        <v>12/01/2026</v>
      </c>
      <c r="D976" s="712" t="str">
        <f t="shared" si="106"/>
        <v>14:32</v>
      </c>
      <c r="E976" s="713" t="str">
        <f t="shared" si="107"/>
        <v>14:00 as 15:00</v>
      </c>
      <c r="F976" s="714" t="str">
        <f t="shared" si="108"/>
        <v>Segunda</v>
      </c>
      <c r="G976" s="715">
        <f t="shared" si="109"/>
        <v>2</v>
      </c>
      <c r="H976" s="714" t="str">
        <f t="shared" si="110"/>
        <v>Jan/26</v>
      </c>
      <c r="I976" s="716">
        <f t="shared" si="111"/>
        <v>12</v>
      </c>
      <c r="J976" s="716">
        <f>IF(Tabela13[[#This Row],[Data da Ordem]]&lt;&gt;"",1,"")</f>
        <v>1</v>
      </c>
    </row>
    <row r="977" spans="1:10">
      <c r="A977" s="721" t="s">
        <v>1691</v>
      </c>
      <c r="B977" s="722">
        <v>29</v>
      </c>
      <c r="C977" s="711" t="str">
        <f t="shared" si="105"/>
        <v>12/01/2026</v>
      </c>
      <c r="D977" s="712" t="str">
        <f t="shared" si="106"/>
        <v>14:14</v>
      </c>
      <c r="E977" s="713" t="str">
        <f t="shared" si="107"/>
        <v>14:00 as 15:00</v>
      </c>
      <c r="F977" s="714" t="str">
        <f t="shared" si="108"/>
        <v>Segunda</v>
      </c>
      <c r="G977" s="715">
        <f t="shared" si="109"/>
        <v>2</v>
      </c>
      <c r="H977" s="714" t="str">
        <f t="shared" si="110"/>
        <v>Jan/26</v>
      </c>
      <c r="I977" s="716">
        <f t="shared" si="111"/>
        <v>12</v>
      </c>
      <c r="J977" s="716">
        <f>IF(Tabela13[[#This Row],[Data da Ordem]]&lt;&gt;"",1,"")</f>
        <v>1</v>
      </c>
    </row>
    <row r="978" spans="1:10">
      <c r="A978" s="721" t="s">
        <v>1692</v>
      </c>
      <c r="B978" s="722">
        <v>18</v>
      </c>
      <c r="C978" s="711" t="str">
        <f t="shared" si="105"/>
        <v>12/01/2026</v>
      </c>
      <c r="D978" s="712" t="str">
        <f t="shared" si="106"/>
        <v>14:00</v>
      </c>
      <c r="E978" s="713" t="str">
        <f t="shared" si="107"/>
        <v>14:00 as 15:00</v>
      </c>
      <c r="F978" s="714" t="str">
        <f t="shared" si="108"/>
        <v>Segunda</v>
      </c>
      <c r="G978" s="715">
        <f t="shared" si="109"/>
        <v>2</v>
      </c>
      <c r="H978" s="714" t="str">
        <f t="shared" si="110"/>
        <v>Jan/26</v>
      </c>
      <c r="I978" s="716">
        <f t="shared" si="111"/>
        <v>12</v>
      </c>
      <c r="J978" s="716">
        <f>IF(Tabela13[[#This Row],[Data da Ordem]]&lt;&gt;"",1,"")</f>
        <v>1</v>
      </c>
    </row>
    <row r="979" spans="1:10">
      <c r="A979" s="721" t="s">
        <v>1693</v>
      </c>
      <c r="B979" s="722">
        <v>16.5</v>
      </c>
      <c r="C979" s="711" t="str">
        <f t="shared" si="105"/>
        <v>12/01/2026</v>
      </c>
      <c r="D979" s="712" t="str">
        <f t="shared" si="106"/>
        <v>13:37</v>
      </c>
      <c r="E979" s="713" t="str">
        <f t="shared" si="107"/>
        <v>13:00 as 14:00</v>
      </c>
      <c r="F979" s="714" t="str">
        <f t="shared" si="108"/>
        <v>Segunda</v>
      </c>
      <c r="G979" s="715">
        <f t="shared" si="109"/>
        <v>2</v>
      </c>
      <c r="H979" s="714" t="str">
        <f t="shared" si="110"/>
        <v>Jan/26</v>
      </c>
      <c r="I979" s="716">
        <f t="shared" si="111"/>
        <v>12</v>
      </c>
      <c r="J979" s="716">
        <f>IF(Tabela13[[#This Row],[Data da Ordem]]&lt;&gt;"",1,"")</f>
        <v>1</v>
      </c>
    </row>
    <row r="980" spans="1:10">
      <c r="A980" s="721" t="s">
        <v>1694</v>
      </c>
      <c r="B980" s="722">
        <v>6</v>
      </c>
      <c r="C980" s="711" t="str">
        <f t="shared" si="105"/>
        <v>12/01/2026</v>
      </c>
      <c r="D980" s="712" t="str">
        <f t="shared" si="106"/>
        <v>13:35</v>
      </c>
      <c r="E980" s="713" t="str">
        <f t="shared" si="107"/>
        <v>13:00 as 14:00</v>
      </c>
      <c r="F980" s="714" t="str">
        <f t="shared" si="108"/>
        <v>Segunda</v>
      </c>
      <c r="G980" s="715">
        <f t="shared" si="109"/>
        <v>2</v>
      </c>
      <c r="H980" s="714" t="str">
        <f t="shared" si="110"/>
        <v>Jan/26</v>
      </c>
      <c r="I980" s="716">
        <f t="shared" si="111"/>
        <v>12</v>
      </c>
      <c r="J980" s="716">
        <f>IF(Tabela13[[#This Row],[Data da Ordem]]&lt;&gt;"",1,"")</f>
        <v>1</v>
      </c>
    </row>
    <row r="981" spans="1:10">
      <c r="A981" s="721" t="s">
        <v>1695</v>
      </c>
      <c r="B981" s="722">
        <v>26</v>
      </c>
      <c r="C981" s="711" t="str">
        <f t="shared" si="105"/>
        <v>12/01/2026</v>
      </c>
      <c r="D981" s="712" t="str">
        <f t="shared" si="106"/>
        <v>13:03</v>
      </c>
      <c r="E981" s="713" t="str">
        <f t="shared" si="107"/>
        <v>13:00 as 14:00</v>
      </c>
      <c r="F981" s="714" t="str">
        <f t="shared" si="108"/>
        <v>Segunda</v>
      </c>
      <c r="G981" s="715">
        <f t="shared" si="109"/>
        <v>2</v>
      </c>
      <c r="H981" s="714" t="str">
        <f t="shared" si="110"/>
        <v>Jan/26</v>
      </c>
      <c r="I981" s="716">
        <f t="shared" si="111"/>
        <v>12</v>
      </c>
      <c r="J981" s="716">
        <f>IF(Tabela13[[#This Row],[Data da Ordem]]&lt;&gt;"",1,"")</f>
        <v>1</v>
      </c>
    </row>
    <row r="982" spans="1:10">
      <c r="A982" s="721" t="s">
        <v>1696</v>
      </c>
      <c r="B982" s="722">
        <v>29.9</v>
      </c>
      <c r="C982" s="711" t="str">
        <f t="shared" si="105"/>
        <v>12/01/2026</v>
      </c>
      <c r="D982" s="712" t="str">
        <f t="shared" si="106"/>
        <v>12:46</v>
      </c>
      <c r="E982" s="713" t="str">
        <f t="shared" si="107"/>
        <v>12:00 as 13:00</v>
      </c>
      <c r="F982" s="714" t="str">
        <f t="shared" si="108"/>
        <v>Segunda</v>
      </c>
      <c r="G982" s="715">
        <f t="shared" si="109"/>
        <v>2</v>
      </c>
      <c r="H982" s="714" t="str">
        <f t="shared" si="110"/>
        <v>Jan/26</v>
      </c>
      <c r="I982" s="716">
        <f t="shared" si="111"/>
        <v>12</v>
      </c>
      <c r="J982" s="716">
        <f>IF(Tabela13[[#This Row],[Data da Ordem]]&lt;&gt;"",1,"")</f>
        <v>1</v>
      </c>
    </row>
    <row r="983" spans="1:10">
      <c r="A983" s="721" t="s">
        <v>1697</v>
      </c>
      <c r="B983" s="722">
        <v>14.4</v>
      </c>
      <c r="C983" s="711" t="str">
        <f t="shared" si="105"/>
        <v>12/01/2026</v>
      </c>
      <c r="D983" s="712" t="str">
        <f t="shared" si="106"/>
        <v>12:33</v>
      </c>
      <c r="E983" s="713" t="str">
        <f t="shared" si="107"/>
        <v>12:00 as 13:00</v>
      </c>
      <c r="F983" s="714" t="str">
        <f t="shared" si="108"/>
        <v>Segunda</v>
      </c>
      <c r="G983" s="715">
        <f t="shared" si="109"/>
        <v>2</v>
      </c>
      <c r="H983" s="714" t="str">
        <f t="shared" si="110"/>
        <v>Jan/26</v>
      </c>
      <c r="I983" s="716">
        <f t="shared" si="111"/>
        <v>12</v>
      </c>
      <c r="J983" s="716">
        <f>IF(Tabela13[[#This Row],[Data da Ordem]]&lt;&gt;"",1,"")</f>
        <v>1</v>
      </c>
    </row>
    <row r="984" spans="1:10">
      <c r="A984" s="721" t="s">
        <v>1698</v>
      </c>
      <c r="B984" s="722">
        <v>13</v>
      </c>
      <c r="C984" s="711" t="str">
        <f t="shared" si="105"/>
        <v>12/01/2026</v>
      </c>
      <c r="D984" s="712" t="str">
        <f t="shared" si="106"/>
        <v>12:31</v>
      </c>
      <c r="E984" s="713" t="str">
        <f t="shared" si="107"/>
        <v>12:00 as 13:00</v>
      </c>
      <c r="F984" s="714" t="str">
        <f t="shared" si="108"/>
        <v>Segunda</v>
      </c>
      <c r="G984" s="715">
        <f t="shared" si="109"/>
        <v>2</v>
      </c>
      <c r="H984" s="714" t="str">
        <f t="shared" si="110"/>
        <v>Jan/26</v>
      </c>
      <c r="I984" s="716">
        <f t="shared" si="111"/>
        <v>12</v>
      </c>
      <c r="J984" s="716">
        <f>IF(Tabela13[[#This Row],[Data da Ordem]]&lt;&gt;"",1,"")</f>
        <v>1</v>
      </c>
    </row>
    <row r="985" spans="1:10">
      <c r="A985" s="721" t="s">
        <v>1699</v>
      </c>
      <c r="B985" s="722">
        <v>33.5</v>
      </c>
      <c r="C985" s="711" t="str">
        <f t="shared" si="105"/>
        <v>12/01/2026</v>
      </c>
      <c r="D985" s="712" t="str">
        <f t="shared" si="106"/>
        <v>12:27</v>
      </c>
      <c r="E985" s="713" t="str">
        <f t="shared" si="107"/>
        <v>12:00 as 13:00</v>
      </c>
      <c r="F985" s="714" t="str">
        <f t="shared" si="108"/>
        <v>Segunda</v>
      </c>
      <c r="G985" s="715">
        <f t="shared" si="109"/>
        <v>2</v>
      </c>
      <c r="H985" s="714" t="str">
        <f t="shared" si="110"/>
        <v>Jan/26</v>
      </c>
      <c r="I985" s="716">
        <f t="shared" si="111"/>
        <v>12</v>
      </c>
      <c r="J985" s="716">
        <f>IF(Tabela13[[#This Row],[Data da Ordem]]&lt;&gt;"",1,"")</f>
        <v>1</v>
      </c>
    </row>
    <row r="986" spans="1:10">
      <c r="A986" s="721" t="s">
        <v>1700</v>
      </c>
      <c r="B986" s="722">
        <v>9</v>
      </c>
      <c r="C986" s="711" t="str">
        <f t="shared" si="105"/>
        <v>12/01/2026</v>
      </c>
      <c r="D986" s="712" t="str">
        <f t="shared" si="106"/>
        <v>12:24</v>
      </c>
      <c r="E986" s="713" t="str">
        <f t="shared" si="107"/>
        <v>12:00 as 13:00</v>
      </c>
      <c r="F986" s="714" t="str">
        <f t="shared" si="108"/>
        <v>Segunda</v>
      </c>
      <c r="G986" s="715">
        <f t="shared" si="109"/>
        <v>2</v>
      </c>
      <c r="H986" s="714" t="str">
        <f t="shared" si="110"/>
        <v>Jan/26</v>
      </c>
      <c r="I986" s="716">
        <f t="shared" si="111"/>
        <v>12</v>
      </c>
      <c r="J986" s="716">
        <f>IF(Tabela13[[#This Row],[Data da Ordem]]&lt;&gt;"",1,"")</f>
        <v>1</v>
      </c>
    </row>
    <row r="987" spans="1:10">
      <c r="A987" s="721" t="s">
        <v>1701</v>
      </c>
      <c r="B987" s="722">
        <v>26</v>
      </c>
      <c r="C987" s="711" t="str">
        <f t="shared" si="105"/>
        <v>12/01/2026</v>
      </c>
      <c r="D987" s="712" t="str">
        <f t="shared" si="106"/>
        <v>12:23</v>
      </c>
      <c r="E987" s="713" t="str">
        <f t="shared" si="107"/>
        <v>12:00 as 13:00</v>
      </c>
      <c r="F987" s="714" t="str">
        <f t="shared" si="108"/>
        <v>Segunda</v>
      </c>
      <c r="G987" s="715">
        <f t="shared" si="109"/>
        <v>2</v>
      </c>
      <c r="H987" s="714" t="str">
        <f t="shared" si="110"/>
        <v>Jan/26</v>
      </c>
      <c r="I987" s="716">
        <f t="shared" si="111"/>
        <v>12</v>
      </c>
      <c r="J987" s="716">
        <f>IF(Tabela13[[#This Row],[Data da Ordem]]&lt;&gt;"",1,"")</f>
        <v>1</v>
      </c>
    </row>
    <row r="988" spans="1:10">
      <c r="A988" s="721" t="s">
        <v>1702</v>
      </c>
      <c r="B988" s="722">
        <v>23</v>
      </c>
      <c r="C988" s="711" t="str">
        <f t="shared" si="105"/>
        <v>12/01/2026</v>
      </c>
      <c r="D988" s="712" t="str">
        <f t="shared" si="106"/>
        <v>12:01</v>
      </c>
      <c r="E988" s="713" t="str">
        <f t="shared" si="107"/>
        <v>12:00 as 13:00</v>
      </c>
      <c r="F988" s="714" t="str">
        <f t="shared" si="108"/>
        <v>Segunda</v>
      </c>
      <c r="G988" s="715">
        <f t="shared" si="109"/>
        <v>2</v>
      </c>
      <c r="H988" s="714" t="str">
        <f t="shared" si="110"/>
        <v>Jan/26</v>
      </c>
      <c r="I988" s="716">
        <f t="shared" si="111"/>
        <v>12</v>
      </c>
      <c r="J988" s="716">
        <f>IF(Tabela13[[#This Row],[Data da Ordem]]&lt;&gt;"",1,"")</f>
        <v>1</v>
      </c>
    </row>
    <row r="989" spans="1:10">
      <c r="A989" s="721" t="s">
        <v>1703</v>
      </c>
      <c r="B989" s="722">
        <v>51</v>
      </c>
      <c r="C989" s="711" t="str">
        <f t="shared" si="105"/>
        <v>12/01/2026</v>
      </c>
      <c r="D989" s="712" t="str">
        <f t="shared" si="106"/>
        <v>11:55</v>
      </c>
      <c r="E989" s="713" t="str">
        <f t="shared" si="107"/>
        <v>11:00 as 12:00</v>
      </c>
      <c r="F989" s="714" t="str">
        <f t="shared" si="108"/>
        <v>Segunda</v>
      </c>
      <c r="G989" s="715">
        <f t="shared" si="109"/>
        <v>2</v>
      </c>
      <c r="H989" s="714" t="str">
        <f t="shared" si="110"/>
        <v>Jan/26</v>
      </c>
      <c r="I989" s="716">
        <f t="shared" si="111"/>
        <v>12</v>
      </c>
      <c r="J989" s="716">
        <f>IF(Tabela13[[#This Row],[Data da Ordem]]&lt;&gt;"",1,"")</f>
        <v>1</v>
      </c>
    </row>
    <row r="990" spans="1:10">
      <c r="A990" s="721" t="s">
        <v>1704</v>
      </c>
      <c r="B990" s="722">
        <v>62</v>
      </c>
      <c r="C990" s="711" t="str">
        <f t="shared" si="105"/>
        <v>12/01/2026</v>
      </c>
      <c r="D990" s="712" t="str">
        <f t="shared" si="106"/>
        <v>11:52</v>
      </c>
      <c r="E990" s="713" t="str">
        <f t="shared" si="107"/>
        <v>11:00 as 12:00</v>
      </c>
      <c r="F990" s="714" t="str">
        <f t="shared" si="108"/>
        <v>Segunda</v>
      </c>
      <c r="G990" s="715">
        <f t="shared" si="109"/>
        <v>2</v>
      </c>
      <c r="H990" s="714" t="str">
        <f t="shared" si="110"/>
        <v>Jan/26</v>
      </c>
      <c r="I990" s="716">
        <f t="shared" si="111"/>
        <v>12</v>
      </c>
      <c r="J990" s="716">
        <f>IF(Tabela13[[#This Row],[Data da Ordem]]&lt;&gt;"",1,"")</f>
        <v>1</v>
      </c>
    </row>
    <row r="991" spans="1:10">
      <c r="A991" s="721" t="s">
        <v>1705</v>
      </c>
      <c r="B991" s="722">
        <v>36.5</v>
      </c>
      <c r="C991" s="711" t="str">
        <f t="shared" si="105"/>
        <v>12/01/2026</v>
      </c>
      <c r="D991" s="712" t="str">
        <f t="shared" si="106"/>
        <v>11:51</v>
      </c>
      <c r="E991" s="713" t="str">
        <f t="shared" si="107"/>
        <v>11:00 as 12:00</v>
      </c>
      <c r="F991" s="714" t="str">
        <f t="shared" si="108"/>
        <v>Segunda</v>
      </c>
      <c r="G991" s="715">
        <f t="shared" si="109"/>
        <v>2</v>
      </c>
      <c r="H991" s="714" t="str">
        <f t="shared" si="110"/>
        <v>Jan/26</v>
      </c>
      <c r="I991" s="716">
        <f t="shared" si="111"/>
        <v>12</v>
      </c>
      <c r="J991" s="716">
        <f>IF(Tabela13[[#This Row],[Data da Ordem]]&lt;&gt;"",1,"")</f>
        <v>1</v>
      </c>
    </row>
    <row r="992" spans="1:10">
      <c r="A992" s="721" t="s">
        <v>1706</v>
      </c>
      <c r="B992" s="722">
        <v>14</v>
      </c>
      <c r="C992" s="711" t="str">
        <f t="shared" si="105"/>
        <v>12/01/2026</v>
      </c>
      <c r="D992" s="712" t="str">
        <f t="shared" si="106"/>
        <v>11:48</v>
      </c>
      <c r="E992" s="713" t="str">
        <f t="shared" si="107"/>
        <v>11:00 as 12:00</v>
      </c>
      <c r="F992" s="714" t="str">
        <f t="shared" si="108"/>
        <v>Segunda</v>
      </c>
      <c r="G992" s="715">
        <f t="shared" si="109"/>
        <v>2</v>
      </c>
      <c r="H992" s="714" t="str">
        <f t="shared" si="110"/>
        <v>Jan/26</v>
      </c>
      <c r="I992" s="716">
        <f t="shared" si="111"/>
        <v>12</v>
      </c>
      <c r="J992" s="716">
        <f>IF(Tabela13[[#This Row],[Data da Ordem]]&lt;&gt;"",1,"")</f>
        <v>1</v>
      </c>
    </row>
    <row r="993" spans="1:10">
      <c r="A993" s="721" t="s">
        <v>1707</v>
      </c>
      <c r="B993" s="722">
        <v>47</v>
      </c>
      <c r="C993" s="711" t="str">
        <f t="shared" si="105"/>
        <v>12/01/2026</v>
      </c>
      <c r="D993" s="712" t="str">
        <f t="shared" si="106"/>
        <v>11:47</v>
      </c>
      <c r="E993" s="713" t="str">
        <f t="shared" si="107"/>
        <v>11:00 as 12:00</v>
      </c>
      <c r="F993" s="714" t="str">
        <f t="shared" si="108"/>
        <v>Segunda</v>
      </c>
      <c r="G993" s="715">
        <f t="shared" si="109"/>
        <v>2</v>
      </c>
      <c r="H993" s="714" t="str">
        <f t="shared" si="110"/>
        <v>Jan/26</v>
      </c>
      <c r="I993" s="716">
        <f t="shared" si="111"/>
        <v>12</v>
      </c>
      <c r="J993" s="716">
        <f>IF(Tabela13[[#This Row],[Data da Ordem]]&lt;&gt;"",1,"")</f>
        <v>1</v>
      </c>
    </row>
    <row r="994" spans="1:10">
      <c r="A994" s="721" t="s">
        <v>1708</v>
      </c>
      <c r="B994" s="722">
        <v>43</v>
      </c>
      <c r="C994" s="711" t="str">
        <f t="shared" si="105"/>
        <v>12/01/2026</v>
      </c>
      <c r="D994" s="712" t="str">
        <f t="shared" si="106"/>
        <v>11:42</v>
      </c>
      <c r="E994" s="713" t="str">
        <f t="shared" si="107"/>
        <v>11:00 as 12:00</v>
      </c>
      <c r="F994" s="714" t="str">
        <f t="shared" si="108"/>
        <v>Segunda</v>
      </c>
      <c r="G994" s="715">
        <f t="shared" si="109"/>
        <v>2</v>
      </c>
      <c r="H994" s="714" t="str">
        <f t="shared" si="110"/>
        <v>Jan/26</v>
      </c>
      <c r="I994" s="716">
        <f t="shared" si="111"/>
        <v>12</v>
      </c>
      <c r="J994" s="716">
        <f>IF(Tabela13[[#This Row],[Data da Ordem]]&lt;&gt;"",1,"")</f>
        <v>1</v>
      </c>
    </row>
    <row r="995" spans="1:10">
      <c r="A995" s="721" t="s">
        <v>1709</v>
      </c>
      <c r="B995" s="722">
        <v>49</v>
      </c>
      <c r="C995" s="711" t="str">
        <f t="shared" si="105"/>
        <v>12/01/2026</v>
      </c>
      <c r="D995" s="712" t="str">
        <f t="shared" si="106"/>
        <v>11:34</v>
      </c>
      <c r="E995" s="713" t="str">
        <f t="shared" si="107"/>
        <v>11:00 as 12:00</v>
      </c>
      <c r="F995" s="714" t="str">
        <f t="shared" si="108"/>
        <v>Segunda</v>
      </c>
      <c r="G995" s="715">
        <f t="shared" si="109"/>
        <v>2</v>
      </c>
      <c r="H995" s="714" t="str">
        <f t="shared" si="110"/>
        <v>Jan/26</v>
      </c>
      <c r="I995" s="716">
        <f t="shared" si="111"/>
        <v>12</v>
      </c>
      <c r="J995" s="716">
        <f>IF(Tabela13[[#This Row],[Data da Ordem]]&lt;&gt;"",1,"")</f>
        <v>1</v>
      </c>
    </row>
    <row r="996" spans="1:10">
      <c r="A996" s="721" t="s">
        <v>1710</v>
      </c>
      <c r="B996" s="722">
        <v>24</v>
      </c>
      <c r="C996" s="711" t="str">
        <f t="shared" si="105"/>
        <v>12/01/2026</v>
      </c>
      <c r="D996" s="712" t="str">
        <f t="shared" si="106"/>
        <v>11:31</v>
      </c>
      <c r="E996" s="713" t="str">
        <f t="shared" si="107"/>
        <v>11:00 as 12:00</v>
      </c>
      <c r="F996" s="714" t="str">
        <f t="shared" si="108"/>
        <v>Segunda</v>
      </c>
      <c r="G996" s="715">
        <f t="shared" si="109"/>
        <v>2</v>
      </c>
      <c r="H996" s="714" t="str">
        <f t="shared" si="110"/>
        <v>Jan/26</v>
      </c>
      <c r="I996" s="716">
        <f t="shared" si="111"/>
        <v>12</v>
      </c>
      <c r="J996" s="716">
        <f>IF(Tabela13[[#This Row],[Data da Ordem]]&lt;&gt;"",1,"")</f>
        <v>1</v>
      </c>
    </row>
    <row r="997" spans="1:10">
      <c r="A997" s="721" t="s">
        <v>1711</v>
      </c>
      <c r="B997" s="722">
        <v>23</v>
      </c>
      <c r="C997" s="711" t="str">
        <f t="shared" si="105"/>
        <v>12/01/2026</v>
      </c>
      <c r="D997" s="712" t="str">
        <f t="shared" si="106"/>
        <v>11:27</v>
      </c>
      <c r="E997" s="713" t="str">
        <f t="shared" si="107"/>
        <v>11:00 as 12:00</v>
      </c>
      <c r="F997" s="714" t="str">
        <f t="shared" si="108"/>
        <v>Segunda</v>
      </c>
      <c r="G997" s="715">
        <f t="shared" si="109"/>
        <v>2</v>
      </c>
      <c r="H997" s="714" t="str">
        <f t="shared" si="110"/>
        <v>Jan/26</v>
      </c>
      <c r="I997" s="716">
        <f t="shared" si="111"/>
        <v>12</v>
      </c>
      <c r="J997" s="716">
        <f>IF(Tabela13[[#This Row],[Data da Ordem]]&lt;&gt;"",1,"")</f>
        <v>1</v>
      </c>
    </row>
    <row r="998" spans="1:10">
      <c r="A998" s="721" t="s">
        <v>1712</v>
      </c>
      <c r="B998" s="722">
        <v>43</v>
      </c>
      <c r="C998" s="711" t="str">
        <f t="shared" si="105"/>
        <v>12/01/2026</v>
      </c>
      <c r="D998" s="712" t="str">
        <f t="shared" si="106"/>
        <v>11:25</v>
      </c>
      <c r="E998" s="713" t="str">
        <f t="shared" si="107"/>
        <v>11:00 as 12:00</v>
      </c>
      <c r="F998" s="714" t="str">
        <f t="shared" si="108"/>
        <v>Segunda</v>
      </c>
      <c r="G998" s="715">
        <f t="shared" si="109"/>
        <v>2</v>
      </c>
      <c r="H998" s="714" t="str">
        <f t="shared" si="110"/>
        <v>Jan/26</v>
      </c>
      <c r="I998" s="716">
        <f t="shared" si="111"/>
        <v>12</v>
      </c>
      <c r="J998" s="716">
        <f>IF(Tabela13[[#This Row],[Data da Ordem]]&lt;&gt;"",1,"")</f>
        <v>1</v>
      </c>
    </row>
    <row r="999" spans="1:10">
      <c r="A999" s="721" t="s">
        <v>1713</v>
      </c>
      <c r="B999" s="722">
        <v>17</v>
      </c>
      <c r="C999" s="711" t="str">
        <f t="shared" si="105"/>
        <v>12/01/2026</v>
      </c>
      <c r="D999" s="712" t="str">
        <f t="shared" si="106"/>
        <v>11:14</v>
      </c>
      <c r="E999" s="713" t="str">
        <f t="shared" si="107"/>
        <v>11:00 as 12:00</v>
      </c>
      <c r="F999" s="714" t="str">
        <f t="shared" si="108"/>
        <v>Segunda</v>
      </c>
      <c r="G999" s="715">
        <f t="shared" si="109"/>
        <v>2</v>
      </c>
      <c r="H999" s="714" t="str">
        <f t="shared" si="110"/>
        <v>Jan/26</v>
      </c>
      <c r="I999" s="716">
        <f t="shared" si="111"/>
        <v>12</v>
      </c>
      <c r="J999" s="716">
        <f>IF(Tabela13[[#This Row],[Data da Ordem]]&lt;&gt;"",1,"")</f>
        <v>1</v>
      </c>
    </row>
    <row r="1000" spans="1:10">
      <c r="A1000" s="721" t="s">
        <v>1714</v>
      </c>
      <c r="B1000" s="722">
        <v>22</v>
      </c>
      <c r="C1000" s="711" t="str">
        <f t="shared" si="105"/>
        <v>12/01/2026</v>
      </c>
      <c r="D1000" s="712" t="str">
        <f t="shared" si="106"/>
        <v>11:13</v>
      </c>
      <c r="E1000" s="713" t="str">
        <f t="shared" si="107"/>
        <v>11:00 as 12:00</v>
      </c>
      <c r="F1000" s="714" t="str">
        <f t="shared" si="108"/>
        <v>Segunda</v>
      </c>
      <c r="G1000" s="715">
        <f t="shared" si="109"/>
        <v>2</v>
      </c>
      <c r="H1000" s="714" t="str">
        <f t="shared" si="110"/>
        <v>Jan/26</v>
      </c>
      <c r="I1000" s="716">
        <f t="shared" si="111"/>
        <v>12</v>
      </c>
      <c r="J1000" s="716">
        <f>IF(Tabela13[[#This Row],[Data da Ordem]]&lt;&gt;"",1,"")</f>
        <v>1</v>
      </c>
    </row>
    <row r="1001" spans="1:10">
      <c r="A1001" s="721" t="s">
        <v>1715</v>
      </c>
      <c r="B1001" s="722">
        <v>13</v>
      </c>
      <c r="C1001" s="711" t="str">
        <f t="shared" si="105"/>
        <v>12/01/2026</v>
      </c>
      <c r="D1001" s="712" t="str">
        <f t="shared" si="106"/>
        <v>10:59</v>
      </c>
      <c r="E1001" s="713" t="str">
        <f t="shared" si="107"/>
        <v>10:00 as 11:00</v>
      </c>
      <c r="F1001" s="714" t="str">
        <f t="shared" si="108"/>
        <v>Segunda</v>
      </c>
      <c r="G1001" s="715">
        <f t="shared" si="109"/>
        <v>2</v>
      </c>
      <c r="H1001" s="714" t="str">
        <f t="shared" si="110"/>
        <v>Jan/26</v>
      </c>
      <c r="I1001" s="716">
        <f t="shared" si="111"/>
        <v>12</v>
      </c>
      <c r="J1001" s="716">
        <f>IF(Tabela13[[#This Row],[Data da Ordem]]&lt;&gt;"",1,"")</f>
        <v>1</v>
      </c>
    </row>
    <row r="1002" spans="1:10">
      <c r="A1002" s="721" t="s">
        <v>1716</v>
      </c>
      <c r="B1002" s="722">
        <v>6</v>
      </c>
      <c r="C1002" s="711" t="str">
        <f t="shared" si="105"/>
        <v>12/01/2026</v>
      </c>
      <c r="D1002" s="712" t="str">
        <f t="shared" si="106"/>
        <v>10:55</v>
      </c>
      <c r="E1002" s="713" t="str">
        <f t="shared" si="107"/>
        <v>10:00 as 11:00</v>
      </c>
      <c r="F1002" s="714" t="str">
        <f t="shared" si="108"/>
        <v>Segunda</v>
      </c>
      <c r="G1002" s="715">
        <f t="shared" si="109"/>
        <v>2</v>
      </c>
      <c r="H1002" s="714" t="str">
        <f t="shared" si="110"/>
        <v>Jan/26</v>
      </c>
      <c r="I1002" s="716">
        <f t="shared" si="111"/>
        <v>12</v>
      </c>
      <c r="J1002" s="716">
        <f>IF(Tabela13[[#This Row],[Data da Ordem]]&lt;&gt;"",1,"")</f>
        <v>1</v>
      </c>
    </row>
    <row r="1003" spans="1:10">
      <c r="A1003" s="721" t="s">
        <v>1717</v>
      </c>
      <c r="B1003" s="722">
        <v>34</v>
      </c>
      <c r="C1003" s="711" t="str">
        <f t="shared" si="105"/>
        <v>12/01/2026</v>
      </c>
      <c r="D1003" s="712" t="str">
        <f t="shared" si="106"/>
        <v>10:49</v>
      </c>
      <c r="E1003" s="713" t="str">
        <f t="shared" si="107"/>
        <v>10:00 as 11:00</v>
      </c>
      <c r="F1003" s="714" t="str">
        <f t="shared" si="108"/>
        <v>Segunda</v>
      </c>
      <c r="G1003" s="715">
        <f t="shared" si="109"/>
        <v>2</v>
      </c>
      <c r="H1003" s="714" t="str">
        <f t="shared" si="110"/>
        <v>Jan/26</v>
      </c>
      <c r="I1003" s="716">
        <f t="shared" si="111"/>
        <v>12</v>
      </c>
      <c r="J1003" s="716">
        <f>IF(Tabela13[[#This Row],[Data da Ordem]]&lt;&gt;"",1,"")</f>
        <v>1</v>
      </c>
    </row>
    <row r="1004" spans="1:10">
      <c r="A1004" s="721" t="s">
        <v>1718</v>
      </c>
      <c r="B1004" s="722">
        <v>91.4</v>
      </c>
      <c r="C1004" s="711" t="str">
        <f t="shared" si="105"/>
        <v>12/01/2026</v>
      </c>
      <c r="D1004" s="712" t="str">
        <f t="shared" si="106"/>
        <v>10:45</v>
      </c>
      <c r="E1004" s="713" t="str">
        <f t="shared" si="107"/>
        <v>10:00 as 11:00</v>
      </c>
      <c r="F1004" s="714" t="str">
        <f t="shared" si="108"/>
        <v>Segunda</v>
      </c>
      <c r="G1004" s="715">
        <f t="shared" si="109"/>
        <v>2</v>
      </c>
      <c r="H1004" s="714" t="str">
        <f t="shared" si="110"/>
        <v>Jan/26</v>
      </c>
      <c r="I1004" s="716">
        <f t="shared" si="111"/>
        <v>12</v>
      </c>
      <c r="J1004" s="716">
        <f>IF(Tabela13[[#This Row],[Data da Ordem]]&lt;&gt;"",1,"")</f>
        <v>1</v>
      </c>
    </row>
    <row r="1005" spans="1:10">
      <c r="A1005" s="721" t="s">
        <v>1719</v>
      </c>
      <c r="B1005" s="722">
        <v>52</v>
      </c>
      <c r="C1005" s="711" t="str">
        <f t="shared" si="105"/>
        <v>12/01/2026</v>
      </c>
      <c r="D1005" s="712" t="str">
        <f t="shared" si="106"/>
        <v>10:28</v>
      </c>
      <c r="E1005" s="713" t="str">
        <f t="shared" si="107"/>
        <v>10:00 as 11:00</v>
      </c>
      <c r="F1005" s="714" t="str">
        <f t="shared" si="108"/>
        <v>Segunda</v>
      </c>
      <c r="G1005" s="715">
        <f t="shared" si="109"/>
        <v>2</v>
      </c>
      <c r="H1005" s="714" t="str">
        <f t="shared" si="110"/>
        <v>Jan/26</v>
      </c>
      <c r="I1005" s="716">
        <f t="shared" si="111"/>
        <v>12</v>
      </c>
      <c r="J1005" s="716">
        <f>IF(Tabela13[[#This Row],[Data da Ordem]]&lt;&gt;"",1,"")</f>
        <v>1</v>
      </c>
    </row>
    <row r="1006" spans="1:10">
      <c r="A1006" s="721" t="s">
        <v>1720</v>
      </c>
      <c r="B1006" s="722">
        <v>23</v>
      </c>
      <c r="C1006" s="711" t="str">
        <f t="shared" si="105"/>
        <v>13/01/2026</v>
      </c>
      <c r="D1006" s="712" t="str">
        <f t="shared" si="106"/>
        <v>18:39</v>
      </c>
      <c r="E1006" s="713" t="str">
        <f t="shared" si="107"/>
        <v>18:00 as 19:00</v>
      </c>
      <c r="F1006" s="714" t="str">
        <f t="shared" si="108"/>
        <v>Terça</v>
      </c>
      <c r="G1006" s="715">
        <f t="shared" si="109"/>
        <v>2</v>
      </c>
      <c r="H1006" s="714" t="str">
        <f t="shared" si="110"/>
        <v>Jan/26</v>
      </c>
      <c r="I1006" s="716">
        <f t="shared" si="111"/>
        <v>13</v>
      </c>
      <c r="J1006" s="716">
        <f>IF(Tabela13[[#This Row],[Data da Ordem]]&lt;&gt;"",1,"")</f>
        <v>1</v>
      </c>
    </row>
    <row r="1007" spans="1:10">
      <c r="A1007" s="721" t="s">
        <v>1721</v>
      </c>
      <c r="B1007" s="722">
        <v>13</v>
      </c>
      <c r="C1007" s="711" t="str">
        <f t="shared" si="105"/>
        <v>13/01/2026</v>
      </c>
      <c r="D1007" s="712" t="str">
        <f t="shared" si="106"/>
        <v>17:59</v>
      </c>
      <c r="E1007" s="713" t="str">
        <f t="shared" si="107"/>
        <v>17:00 as 18:00</v>
      </c>
      <c r="F1007" s="714" t="str">
        <f t="shared" si="108"/>
        <v>Terça</v>
      </c>
      <c r="G1007" s="715">
        <f t="shared" si="109"/>
        <v>2</v>
      </c>
      <c r="H1007" s="714" t="str">
        <f t="shared" si="110"/>
        <v>Jan/26</v>
      </c>
      <c r="I1007" s="716">
        <f t="shared" si="111"/>
        <v>13</v>
      </c>
      <c r="J1007" s="716">
        <f>IF(Tabela13[[#This Row],[Data da Ordem]]&lt;&gt;"",1,"")</f>
        <v>1</v>
      </c>
    </row>
    <row r="1008" spans="1:10">
      <c r="A1008" s="721" t="s">
        <v>1722</v>
      </c>
      <c r="B1008" s="722">
        <v>32</v>
      </c>
      <c r="C1008" s="711" t="str">
        <f t="shared" si="105"/>
        <v>13/01/2026</v>
      </c>
      <c r="D1008" s="712" t="str">
        <f t="shared" si="106"/>
        <v>17:54</v>
      </c>
      <c r="E1008" s="713" t="str">
        <f t="shared" si="107"/>
        <v>17:00 as 18:00</v>
      </c>
      <c r="F1008" s="714" t="str">
        <f t="shared" si="108"/>
        <v>Terça</v>
      </c>
      <c r="G1008" s="715">
        <f t="shared" si="109"/>
        <v>2</v>
      </c>
      <c r="H1008" s="714" t="str">
        <f t="shared" si="110"/>
        <v>Jan/26</v>
      </c>
      <c r="I1008" s="716">
        <f t="shared" si="111"/>
        <v>13</v>
      </c>
      <c r="J1008" s="716">
        <f>IF(Tabela13[[#This Row],[Data da Ordem]]&lt;&gt;"",1,"")</f>
        <v>1</v>
      </c>
    </row>
    <row r="1009" spans="1:10">
      <c r="A1009" s="721" t="s">
        <v>1723</v>
      </c>
      <c r="B1009" s="722">
        <v>20</v>
      </c>
      <c r="C1009" s="711" t="str">
        <f t="shared" si="105"/>
        <v>13/01/2026</v>
      </c>
      <c r="D1009" s="712" t="str">
        <f t="shared" si="106"/>
        <v>17:38</v>
      </c>
      <c r="E1009" s="713" t="str">
        <f t="shared" si="107"/>
        <v>17:00 as 18:00</v>
      </c>
      <c r="F1009" s="714" t="str">
        <f t="shared" si="108"/>
        <v>Terça</v>
      </c>
      <c r="G1009" s="715">
        <f t="shared" si="109"/>
        <v>2</v>
      </c>
      <c r="H1009" s="714" t="str">
        <f t="shared" si="110"/>
        <v>Jan/26</v>
      </c>
      <c r="I1009" s="716">
        <f t="shared" si="111"/>
        <v>13</v>
      </c>
      <c r="J1009" s="716">
        <f>IF(Tabela13[[#This Row],[Data da Ordem]]&lt;&gt;"",1,"")</f>
        <v>1</v>
      </c>
    </row>
    <row r="1010" spans="1:10">
      <c r="A1010" s="721" t="s">
        <v>1724</v>
      </c>
      <c r="B1010" s="722">
        <v>39</v>
      </c>
      <c r="C1010" s="711" t="str">
        <f t="shared" si="105"/>
        <v>13/01/2026</v>
      </c>
      <c r="D1010" s="712" t="str">
        <f t="shared" si="106"/>
        <v>17:27</v>
      </c>
      <c r="E1010" s="713" t="str">
        <f t="shared" si="107"/>
        <v>17:00 as 18:00</v>
      </c>
      <c r="F1010" s="714" t="str">
        <f t="shared" si="108"/>
        <v>Terça</v>
      </c>
      <c r="G1010" s="715">
        <f t="shared" si="109"/>
        <v>2</v>
      </c>
      <c r="H1010" s="714" t="str">
        <f t="shared" si="110"/>
        <v>Jan/26</v>
      </c>
      <c r="I1010" s="716">
        <f t="shared" si="111"/>
        <v>13</v>
      </c>
      <c r="J1010" s="716">
        <f>IF(Tabela13[[#This Row],[Data da Ordem]]&lt;&gt;"",1,"")</f>
        <v>1</v>
      </c>
    </row>
    <row r="1011" spans="1:10">
      <c r="A1011" s="721" t="s">
        <v>1725</v>
      </c>
      <c r="B1011" s="722">
        <v>57</v>
      </c>
      <c r="C1011" s="711" t="str">
        <f t="shared" si="105"/>
        <v>13/01/2026</v>
      </c>
      <c r="D1011" s="712" t="str">
        <f t="shared" si="106"/>
        <v>17:26</v>
      </c>
      <c r="E1011" s="713" t="str">
        <f t="shared" si="107"/>
        <v>17:00 as 18:00</v>
      </c>
      <c r="F1011" s="714" t="str">
        <f t="shared" si="108"/>
        <v>Terça</v>
      </c>
      <c r="G1011" s="715">
        <f t="shared" si="109"/>
        <v>2</v>
      </c>
      <c r="H1011" s="714" t="str">
        <f t="shared" si="110"/>
        <v>Jan/26</v>
      </c>
      <c r="I1011" s="716">
        <f t="shared" si="111"/>
        <v>13</v>
      </c>
      <c r="J1011" s="716">
        <f>IF(Tabela13[[#This Row],[Data da Ordem]]&lt;&gt;"",1,"")</f>
        <v>1</v>
      </c>
    </row>
    <row r="1012" spans="1:10">
      <c r="A1012" s="721" t="s">
        <v>1726</v>
      </c>
      <c r="B1012" s="722">
        <v>23</v>
      </c>
      <c r="C1012" s="711" t="str">
        <f t="shared" si="105"/>
        <v>13/01/2026</v>
      </c>
      <c r="D1012" s="712" t="str">
        <f t="shared" si="106"/>
        <v>17:23</v>
      </c>
      <c r="E1012" s="713" t="str">
        <f t="shared" si="107"/>
        <v>17:00 as 18:00</v>
      </c>
      <c r="F1012" s="714" t="str">
        <f t="shared" si="108"/>
        <v>Terça</v>
      </c>
      <c r="G1012" s="715">
        <f t="shared" si="109"/>
        <v>2</v>
      </c>
      <c r="H1012" s="714" t="str">
        <f t="shared" si="110"/>
        <v>Jan/26</v>
      </c>
      <c r="I1012" s="716">
        <f t="shared" si="111"/>
        <v>13</v>
      </c>
      <c r="J1012" s="716">
        <f>IF(Tabela13[[#This Row],[Data da Ordem]]&lt;&gt;"",1,"")</f>
        <v>1</v>
      </c>
    </row>
    <row r="1013" spans="1:10">
      <c r="A1013" s="721" t="s">
        <v>1727</v>
      </c>
      <c r="B1013" s="722">
        <v>12</v>
      </c>
      <c r="C1013" s="711" t="str">
        <f t="shared" si="105"/>
        <v>13/01/2026</v>
      </c>
      <c r="D1013" s="712" t="str">
        <f t="shared" si="106"/>
        <v>17:11</v>
      </c>
      <c r="E1013" s="713" t="str">
        <f t="shared" si="107"/>
        <v>17:00 as 18:00</v>
      </c>
      <c r="F1013" s="714" t="str">
        <f t="shared" si="108"/>
        <v>Terça</v>
      </c>
      <c r="G1013" s="715">
        <f t="shared" si="109"/>
        <v>2</v>
      </c>
      <c r="H1013" s="714" t="str">
        <f t="shared" si="110"/>
        <v>Jan/26</v>
      </c>
      <c r="I1013" s="716">
        <f t="shared" si="111"/>
        <v>13</v>
      </c>
      <c r="J1013" s="716">
        <f>IF(Tabela13[[#This Row],[Data da Ordem]]&lt;&gt;"",1,"")</f>
        <v>1</v>
      </c>
    </row>
    <row r="1014" spans="1:10">
      <c r="A1014" s="721" t="s">
        <v>1728</v>
      </c>
      <c r="B1014" s="722">
        <v>30</v>
      </c>
      <c r="C1014" s="711" t="str">
        <f t="shared" si="105"/>
        <v>13/01/2026</v>
      </c>
      <c r="D1014" s="712" t="str">
        <f t="shared" si="106"/>
        <v>17:06</v>
      </c>
      <c r="E1014" s="713" t="str">
        <f t="shared" si="107"/>
        <v>17:00 as 18:00</v>
      </c>
      <c r="F1014" s="714" t="str">
        <f t="shared" si="108"/>
        <v>Terça</v>
      </c>
      <c r="G1014" s="715">
        <f t="shared" si="109"/>
        <v>2</v>
      </c>
      <c r="H1014" s="714" t="str">
        <f t="shared" si="110"/>
        <v>Jan/26</v>
      </c>
      <c r="I1014" s="716">
        <f t="shared" si="111"/>
        <v>13</v>
      </c>
      <c r="J1014" s="716">
        <f>IF(Tabela13[[#This Row],[Data da Ordem]]&lt;&gt;"",1,"")</f>
        <v>1</v>
      </c>
    </row>
    <row r="1015" spans="1:10">
      <c r="A1015" s="721" t="s">
        <v>1729</v>
      </c>
      <c r="B1015" s="722">
        <v>28</v>
      </c>
      <c r="C1015" s="711" t="str">
        <f t="shared" si="105"/>
        <v>13/01/2026</v>
      </c>
      <c r="D1015" s="712" t="str">
        <f t="shared" si="106"/>
        <v>16:59</v>
      </c>
      <c r="E1015" s="713" t="str">
        <f t="shared" si="107"/>
        <v>16:00 as 17:00</v>
      </c>
      <c r="F1015" s="714" t="str">
        <f t="shared" si="108"/>
        <v>Terça</v>
      </c>
      <c r="G1015" s="715">
        <f t="shared" si="109"/>
        <v>2</v>
      </c>
      <c r="H1015" s="714" t="str">
        <f t="shared" si="110"/>
        <v>Jan/26</v>
      </c>
      <c r="I1015" s="716">
        <f t="shared" si="111"/>
        <v>13</v>
      </c>
      <c r="J1015" s="716">
        <f>IF(Tabela13[[#This Row],[Data da Ordem]]&lt;&gt;"",1,"")</f>
        <v>1</v>
      </c>
    </row>
    <row r="1016" spans="1:10">
      <c r="A1016" s="721" t="s">
        <v>1730</v>
      </c>
      <c r="B1016" s="722">
        <v>23</v>
      </c>
      <c r="C1016" s="711" t="str">
        <f t="shared" si="105"/>
        <v>13/01/2026</v>
      </c>
      <c r="D1016" s="712" t="str">
        <f t="shared" si="106"/>
        <v>16:57</v>
      </c>
      <c r="E1016" s="713" t="str">
        <f t="shared" si="107"/>
        <v>16:00 as 17:00</v>
      </c>
      <c r="F1016" s="714" t="str">
        <f t="shared" si="108"/>
        <v>Terça</v>
      </c>
      <c r="G1016" s="715">
        <f t="shared" si="109"/>
        <v>2</v>
      </c>
      <c r="H1016" s="714" t="str">
        <f t="shared" si="110"/>
        <v>Jan/26</v>
      </c>
      <c r="I1016" s="716">
        <f t="shared" si="111"/>
        <v>13</v>
      </c>
      <c r="J1016" s="716">
        <f>IF(Tabela13[[#This Row],[Data da Ordem]]&lt;&gt;"",1,"")</f>
        <v>1</v>
      </c>
    </row>
    <row r="1017" spans="1:10">
      <c r="A1017" s="721" t="s">
        <v>1731</v>
      </c>
      <c r="B1017" s="722">
        <v>118</v>
      </c>
      <c r="C1017" s="711" t="str">
        <f t="shared" si="105"/>
        <v>13/01/2026</v>
      </c>
      <c r="D1017" s="712" t="str">
        <f t="shared" si="106"/>
        <v>16:51</v>
      </c>
      <c r="E1017" s="713" t="str">
        <f t="shared" si="107"/>
        <v>16:00 as 17:00</v>
      </c>
      <c r="F1017" s="714" t="str">
        <f t="shared" si="108"/>
        <v>Terça</v>
      </c>
      <c r="G1017" s="715">
        <f t="shared" si="109"/>
        <v>2</v>
      </c>
      <c r="H1017" s="714" t="str">
        <f t="shared" si="110"/>
        <v>Jan/26</v>
      </c>
      <c r="I1017" s="716">
        <f t="shared" si="111"/>
        <v>13</v>
      </c>
      <c r="J1017" s="716">
        <f>IF(Tabela13[[#This Row],[Data da Ordem]]&lt;&gt;"",1,"")</f>
        <v>1</v>
      </c>
    </row>
    <row r="1018" spans="1:10">
      <c r="A1018" s="721" t="s">
        <v>1732</v>
      </c>
      <c r="B1018" s="722">
        <v>33</v>
      </c>
      <c r="C1018" s="711" t="str">
        <f t="shared" si="105"/>
        <v>13/01/2026</v>
      </c>
      <c r="D1018" s="712" t="str">
        <f t="shared" si="106"/>
        <v>16:49</v>
      </c>
      <c r="E1018" s="713" t="str">
        <f t="shared" si="107"/>
        <v>16:00 as 17:00</v>
      </c>
      <c r="F1018" s="714" t="str">
        <f t="shared" si="108"/>
        <v>Terça</v>
      </c>
      <c r="G1018" s="715">
        <f t="shared" si="109"/>
        <v>2</v>
      </c>
      <c r="H1018" s="714" t="str">
        <f t="shared" si="110"/>
        <v>Jan/26</v>
      </c>
      <c r="I1018" s="716">
        <f t="shared" si="111"/>
        <v>13</v>
      </c>
      <c r="J1018" s="716">
        <f>IF(Tabela13[[#This Row],[Data da Ordem]]&lt;&gt;"",1,"")</f>
        <v>1</v>
      </c>
    </row>
    <row r="1019" spans="1:10">
      <c r="A1019" s="721" t="s">
        <v>1733</v>
      </c>
      <c r="B1019" s="722">
        <v>16.5</v>
      </c>
      <c r="C1019" s="711" t="str">
        <f t="shared" si="105"/>
        <v>13/01/2026</v>
      </c>
      <c r="D1019" s="712" t="str">
        <f t="shared" si="106"/>
        <v>16:41</v>
      </c>
      <c r="E1019" s="713" t="str">
        <f t="shared" si="107"/>
        <v>16:00 as 17:00</v>
      </c>
      <c r="F1019" s="714" t="str">
        <f t="shared" si="108"/>
        <v>Terça</v>
      </c>
      <c r="G1019" s="715">
        <f t="shared" si="109"/>
        <v>2</v>
      </c>
      <c r="H1019" s="714" t="str">
        <f t="shared" si="110"/>
        <v>Jan/26</v>
      </c>
      <c r="I1019" s="716">
        <f t="shared" si="111"/>
        <v>13</v>
      </c>
      <c r="J1019" s="716">
        <f>IF(Tabela13[[#This Row],[Data da Ordem]]&lt;&gt;"",1,"")</f>
        <v>1</v>
      </c>
    </row>
    <row r="1020" spans="1:10">
      <c r="A1020" s="721" t="s">
        <v>1734</v>
      </c>
      <c r="B1020" s="722">
        <v>33</v>
      </c>
      <c r="C1020" s="711" t="str">
        <f t="shared" si="105"/>
        <v>13/01/2026</v>
      </c>
      <c r="D1020" s="712" t="str">
        <f t="shared" si="106"/>
        <v>16:35</v>
      </c>
      <c r="E1020" s="713" t="str">
        <f t="shared" si="107"/>
        <v>16:00 as 17:00</v>
      </c>
      <c r="F1020" s="714" t="str">
        <f t="shared" si="108"/>
        <v>Terça</v>
      </c>
      <c r="G1020" s="715">
        <f t="shared" si="109"/>
        <v>2</v>
      </c>
      <c r="H1020" s="714" t="str">
        <f t="shared" si="110"/>
        <v>Jan/26</v>
      </c>
      <c r="I1020" s="716">
        <f t="shared" si="111"/>
        <v>13</v>
      </c>
      <c r="J1020" s="716">
        <f>IF(Tabela13[[#This Row],[Data da Ordem]]&lt;&gt;"",1,"")</f>
        <v>1</v>
      </c>
    </row>
    <row r="1021" spans="1:10">
      <c r="A1021" s="721" t="s">
        <v>1735</v>
      </c>
      <c r="B1021" s="722">
        <v>19</v>
      </c>
      <c r="C1021" s="711" t="str">
        <f t="shared" si="105"/>
        <v>13/01/2026</v>
      </c>
      <c r="D1021" s="712" t="str">
        <f t="shared" si="106"/>
        <v>16:33</v>
      </c>
      <c r="E1021" s="713" t="str">
        <f t="shared" si="107"/>
        <v>16:00 as 17:00</v>
      </c>
      <c r="F1021" s="714" t="str">
        <f t="shared" si="108"/>
        <v>Terça</v>
      </c>
      <c r="G1021" s="715">
        <f t="shared" si="109"/>
        <v>2</v>
      </c>
      <c r="H1021" s="714" t="str">
        <f t="shared" si="110"/>
        <v>Jan/26</v>
      </c>
      <c r="I1021" s="716">
        <f t="shared" si="111"/>
        <v>13</v>
      </c>
      <c r="J1021" s="716">
        <f>IF(Tabela13[[#This Row],[Data da Ordem]]&lt;&gt;"",1,"")</f>
        <v>1</v>
      </c>
    </row>
    <row r="1022" spans="1:10">
      <c r="A1022" s="721" t="s">
        <v>1736</v>
      </c>
      <c r="B1022" s="722">
        <v>16.5</v>
      </c>
      <c r="C1022" s="711" t="str">
        <f t="shared" si="105"/>
        <v>13/01/2026</v>
      </c>
      <c r="D1022" s="712" t="str">
        <f t="shared" si="106"/>
        <v>16:29</v>
      </c>
      <c r="E1022" s="713" t="str">
        <f t="shared" si="107"/>
        <v>16:00 as 17:00</v>
      </c>
      <c r="F1022" s="714" t="str">
        <f t="shared" si="108"/>
        <v>Terça</v>
      </c>
      <c r="G1022" s="715">
        <f t="shared" si="109"/>
        <v>2</v>
      </c>
      <c r="H1022" s="714" t="str">
        <f t="shared" si="110"/>
        <v>Jan/26</v>
      </c>
      <c r="I1022" s="716">
        <f t="shared" si="111"/>
        <v>13</v>
      </c>
      <c r="J1022" s="716">
        <f>IF(Tabela13[[#This Row],[Data da Ordem]]&lt;&gt;"",1,"")</f>
        <v>1</v>
      </c>
    </row>
    <row r="1023" spans="1:10">
      <c r="A1023" s="721" t="s">
        <v>1737</v>
      </c>
      <c r="B1023" s="722">
        <v>61</v>
      </c>
      <c r="C1023" s="711" t="str">
        <f t="shared" si="105"/>
        <v>13/01/2026</v>
      </c>
      <c r="D1023" s="712" t="str">
        <f t="shared" si="106"/>
        <v>16:26</v>
      </c>
      <c r="E1023" s="713" t="str">
        <f t="shared" si="107"/>
        <v>16:00 as 17:00</v>
      </c>
      <c r="F1023" s="714" t="str">
        <f t="shared" si="108"/>
        <v>Terça</v>
      </c>
      <c r="G1023" s="715">
        <f t="shared" si="109"/>
        <v>2</v>
      </c>
      <c r="H1023" s="714" t="str">
        <f t="shared" si="110"/>
        <v>Jan/26</v>
      </c>
      <c r="I1023" s="716">
        <f t="shared" si="111"/>
        <v>13</v>
      </c>
      <c r="J1023" s="716">
        <f>IF(Tabela13[[#This Row],[Data da Ordem]]&lt;&gt;"",1,"")</f>
        <v>1</v>
      </c>
    </row>
    <row r="1024" spans="1:10">
      <c r="A1024" s="721" t="s">
        <v>1738</v>
      </c>
      <c r="B1024" s="722">
        <v>19</v>
      </c>
      <c r="C1024" s="711" t="str">
        <f t="shared" si="105"/>
        <v>13/01/2026</v>
      </c>
      <c r="D1024" s="712" t="str">
        <f t="shared" si="106"/>
        <v>16:11</v>
      </c>
      <c r="E1024" s="713" t="str">
        <f t="shared" si="107"/>
        <v>16:00 as 17:00</v>
      </c>
      <c r="F1024" s="714" t="str">
        <f t="shared" si="108"/>
        <v>Terça</v>
      </c>
      <c r="G1024" s="715">
        <f t="shared" si="109"/>
        <v>2</v>
      </c>
      <c r="H1024" s="714" t="str">
        <f t="shared" si="110"/>
        <v>Jan/26</v>
      </c>
      <c r="I1024" s="716">
        <f t="shared" si="111"/>
        <v>13</v>
      </c>
      <c r="J1024" s="716">
        <f>IF(Tabela13[[#This Row],[Data da Ordem]]&lt;&gt;"",1,"")</f>
        <v>1</v>
      </c>
    </row>
    <row r="1025" spans="1:10">
      <c r="A1025" s="721" t="s">
        <v>1739</v>
      </c>
      <c r="B1025" s="722">
        <v>13</v>
      </c>
      <c r="C1025" s="711" t="str">
        <f t="shared" si="105"/>
        <v>13/01/2026</v>
      </c>
      <c r="D1025" s="712" t="str">
        <f t="shared" si="106"/>
        <v>16:10</v>
      </c>
      <c r="E1025" s="713" t="str">
        <f t="shared" si="107"/>
        <v>16:00 as 17:00</v>
      </c>
      <c r="F1025" s="714" t="str">
        <f t="shared" si="108"/>
        <v>Terça</v>
      </c>
      <c r="G1025" s="715">
        <f t="shared" si="109"/>
        <v>2</v>
      </c>
      <c r="H1025" s="714" t="str">
        <f t="shared" si="110"/>
        <v>Jan/26</v>
      </c>
      <c r="I1025" s="716">
        <f t="shared" si="111"/>
        <v>13</v>
      </c>
      <c r="J1025" s="716">
        <f>IF(Tabela13[[#This Row],[Data da Ordem]]&lt;&gt;"",1,"")</f>
        <v>1</v>
      </c>
    </row>
    <row r="1026" spans="1:10">
      <c r="A1026" s="721" t="s">
        <v>1740</v>
      </c>
      <c r="B1026" s="722">
        <v>19</v>
      </c>
      <c r="C1026" s="711" t="str">
        <f t="shared" si="105"/>
        <v>13/01/2026</v>
      </c>
      <c r="D1026" s="712" t="str">
        <f t="shared" si="106"/>
        <v>16:10</v>
      </c>
      <c r="E1026" s="713" t="str">
        <f t="shared" si="107"/>
        <v>16:00 as 17:00</v>
      </c>
      <c r="F1026" s="714" t="str">
        <f t="shared" si="108"/>
        <v>Terça</v>
      </c>
      <c r="G1026" s="715">
        <f t="shared" si="109"/>
        <v>2</v>
      </c>
      <c r="H1026" s="714" t="str">
        <f t="shared" si="110"/>
        <v>Jan/26</v>
      </c>
      <c r="I1026" s="716">
        <f t="shared" si="111"/>
        <v>13</v>
      </c>
      <c r="J1026" s="716">
        <f>IF(Tabela13[[#This Row],[Data da Ordem]]&lt;&gt;"",1,"")</f>
        <v>1</v>
      </c>
    </row>
    <row r="1027" spans="1:10">
      <c r="A1027" s="721" t="s">
        <v>1741</v>
      </c>
      <c r="B1027" s="722">
        <v>40.5</v>
      </c>
      <c r="C1027" s="711" t="str">
        <f t="shared" ref="C1027:C1090" si="112">IF(A1027="","",TEXT(A1027,"dd/mm/aaaa"))</f>
        <v>13/01/2026</v>
      </c>
      <c r="D1027" s="712" t="str">
        <f t="shared" ref="D1027:D1090" si="113">IF(A1027="","",TEXT(A1027,"hh:mm"))</f>
        <v>16:08</v>
      </c>
      <c r="E1027" s="713" t="str">
        <f t="shared" ref="E1027:E1090" si="114">IF(D1027="","",IF(AND(MOD(D1027,1)&gt;=TIME(8,0,0),MOD(D1027,1)&lt;TIME(21,0,0)),
TEXT(TIME(HOUR(MOD(D1027,1)),0,0),"hh:mm")&amp;" as "&amp;TEXT(TIME(HOUR(MOD(D1027,1))+1,0,0),"hh:mm"),
"Fora da faixa"))</f>
        <v>16:00 as 17:00</v>
      </c>
      <c r="F1027" s="714" t="str">
        <f t="shared" ref="F1027:F1090" si="115">CHOOSE(WEEKDAY(C1027,2),"Segunda","Terça","Quarta","Quinta","Sexta","Sábado","Domingo")</f>
        <v>Terça</v>
      </c>
      <c r="G1027" s="715">
        <f t="shared" ref="G1027:G1090" si="116">INT((DAY(C1027)-1)/7)+1</f>
        <v>2</v>
      </c>
      <c r="H1027" s="714" t="str">
        <f t="shared" ref="H1027:H1090" si="117">PROPER(TEXT(C1027,"MMM/AA"))</f>
        <v>Jan/26</v>
      </c>
      <c r="I1027" s="716">
        <f t="shared" ref="I1027:I1090" si="118">DAY(C1027)</f>
        <v>13</v>
      </c>
      <c r="J1027" s="716">
        <f>IF(Tabela13[[#This Row],[Data da Ordem]]&lt;&gt;"",1,"")</f>
        <v>1</v>
      </c>
    </row>
    <row r="1028" spans="1:10">
      <c r="A1028" s="721" t="s">
        <v>1742</v>
      </c>
      <c r="B1028" s="722">
        <v>19</v>
      </c>
      <c r="C1028" s="711" t="str">
        <f t="shared" si="112"/>
        <v>13/01/2026</v>
      </c>
      <c r="D1028" s="712" t="str">
        <f t="shared" si="113"/>
        <v>16:05</v>
      </c>
      <c r="E1028" s="713" t="str">
        <f t="shared" si="114"/>
        <v>16:00 as 17:00</v>
      </c>
      <c r="F1028" s="714" t="str">
        <f t="shared" si="115"/>
        <v>Terça</v>
      </c>
      <c r="G1028" s="715">
        <f t="shared" si="116"/>
        <v>2</v>
      </c>
      <c r="H1028" s="714" t="str">
        <f t="shared" si="117"/>
        <v>Jan/26</v>
      </c>
      <c r="I1028" s="716">
        <f t="shared" si="118"/>
        <v>13</v>
      </c>
      <c r="J1028" s="716">
        <f>IF(Tabela13[[#This Row],[Data da Ordem]]&lt;&gt;"",1,"")</f>
        <v>1</v>
      </c>
    </row>
    <row r="1029" spans="1:10">
      <c r="A1029" s="721" t="s">
        <v>1743</v>
      </c>
      <c r="B1029" s="722">
        <v>15.5</v>
      </c>
      <c r="C1029" s="711" t="str">
        <f t="shared" si="112"/>
        <v>13/01/2026</v>
      </c>
      <c r="D1029" s="712" t="str">
        <f t="shared" si="113"/>
        <v>15:59</v>
      </c>
      <c r="E1029" s="713" t="str">
        <f t="shared" si="114"/>
        <v>15:00 as 16:00</v>
      </c>
      <c r="F1029" s="714" t="str">
        <f t="shared" si="115"/>
        <v>Terça</v>
      </c>
      <c r="G1029" s="715">
        <f t="shared" si="116"/>
        <v>2</v>
      </c>
      <c r="H1029" s="714" t="str">
        <f t="shared" si="117"/>
        <v>Jan/26</v>
      </c>
      <c r="I1029" s="716">
        <f t="shared" si="118"/>
        <v>13</v>
      </c>
      <c r="J1029" s="716">
        <f>IF(Tabela13[[#This Row],[Data da Ordem]]&lt;&gt;"",1,"")</f>
        <v>1</v>
      </c>
    </row>
    <row r="1030" spans="1:10">
      <c r="A1030" s="721" t="s">
        <v>1744</v>
      </c>
      <c r="B1030" s="722">
        <v>17</v>
      </c>
      <c r="C1030" s="711" t="str">
        <f t="shared" si="112"/>
        <v>13/01/2026</v>
      </c>
      <c r="D1030" s="712" t="str">
        <f t="shared" si="113"/>
        <v>15:56</v>
      </c>
      <c r="E1030" s="713" t="str">
        <f t="shared" si="114"/>
        <v>15:00 as 16:00</v>
      </c>
      <c r="F1030" s="714" t="str">
        <f t="shared" si="115"/>
        <v>Terça</v>
      </c>
      <c r="G1030" s="715">
        <f t="shared" si="116"/>
        <v>2</v>
      </c>
      <c r="H1030" s="714" t="str">
        <f t="shared" si="117"/>
        <v>Jan/26</v>
      </c>
      <c r="I1030" s="716">
        <f t="shared" si="118"/>
        <v>13</v>
      </c>
      <c r="J1030" s="716">
        <f>IF(Tabela13[[#This Row],[Data da Ordem]]&lt;&gt;"",1,"")</f>
        <v>1</v>
      </c>
    </row>
    <row r="1031" spans="1:10">
      <c r="A1031" s="721" t="s">
        <v>1745</v>
      </c>
      <c r="B1031" s="722">
        <v>32.5</v>
      </c>
      <c r="C1031" s="711" t="str">
        <f t="shared" si="112"/>
        <v>13/01/2026</v>
      </c>
      <c r="D1031" s="712" t="str">
        <f t="shared" si="113"/>
        <v>15:53</v>
      </c>
      <c r="E1031" s="713" t="str">
        <f t="shared" si="114"/>
        <v>15:00 as 16:00</v>
      </c>
      <c r="F1031" s="714" t="str">
        <f t="shared" si="115"/>
        <v>Terça</v>
      </c>
      <c r="G1031" s="715">
        <f t="shared" si="116"/>
        <v>2</v>
      </c>
      <c r="H1031" s="714" t="str">
        <f t="shared" si="117"/>
        <v>Jan/26</v>
      </c>
      <c r="I1031" s="716">
        <f t="shared" si="118"/>
        <v>13</v>
      </c>
      <c r="J1031" s="716">
        <f>IF(Tabela13[[#This Row],[Data da Ordem]]&lt;&gt;"",1,"")</f>
        <v>1</v>
      </c>
    </row>
    <row r="1032" spans="1:10">
      <c r="A1032" s="721" t="s">
        <v>1746</v>
      </c>
      <c r="B1032" s="722">
        <v>28.5</v>
      </c>
      <c r="C1032" s="711" t="str">
        <f t="shared" si="112"/>
        <v>13/01/2026</v>
      </c>
      <c r="D1032" s="712" t="str">
        <f t="shared" si="113"/>
        <v>15:51</v>
      </c>
      <c r="E1032" s="713" t="str">
        <f t="shared" si="114"/>
        <v>15:00 as 16:00</v>
      </c>
      <c r="F1032" s="714" t="str">
        <f t="shared" si="115"/>
        <v>Terça</v>
      </c>
      <c r="G1032" s="715">
        <f t="shared" si="116"/>
        <v>2</v>
      </c>
      <c r="H1032" s="714" t="str">
        <f t="shared" si="117"/>
        <v>Jan/26</v>
      </c>
      <c r="I1032" s="716">
        <f t="shared" si="118"/>
        <v>13</v>
      </c>
      <c r="J1032" s="716">
        <f>IF(Tabela13[[#This Row],[Data da Ordem]]&lt;&gt;"",1,"")</f>
        <v>1</v>
      </c>
    </row>
    <row r="1033" spans="1:10">
      <c r="A1033" s="721" t="s">
        <v>1747</v>
      </c>
      <c r="B1033" s="722">
        <v>20</v>
      </c>
      <c r="C1033" s="711" t="str">
        <f t="shared" si="112"/>
        <v>13/01/2026</v>
      </c>
      <c r="D1033" s="712" t="str">
        <f t="shared" si="113"/>
        <v>15:27</v>
      </c>
      <c r="E1033" s="713" t="str">
        <f t="shared" si="114"/>
        <v>15:00 as 16:00</v>
      </c>
      <c r="F1033" s="714" t="str">
        <f t="shared" si="115"/>
        <v>Terça</v>
      </c>
      <c r="G1033" s="715">
        <f t="shared" si="116"/>
        <v>2</v>
      </c>
      <c r="H1033" s="714" t="str">
        <f t="shared" si="117"/>
        <v>Jan/26</v>
      </c>
      <c r="I1033" s="716">
        <f t="shared" si="118"/>
        <v>13</v>
      </c>
      <c r="J1033" s="716">
        <f>IF(Tabela13[[#This Row],[Data da Ordem]]&lt;&gt;"",1,"")</f>
        <v>1</v>
      </c>
    </row>
    <row r="1034" spans="1:10">
      <c r="A1034" s="721" t="s">
        <v>1748</v>
      </c>
      <c r="B1034" s="722">
        <v>22</v>
      </c>
      <c r="C1034" s="711" t="str">
        <f t="shared" si="112"/>
        <v>13/01/2026</v>
      </c>
      <c r="D1034" s="712" t="str">
        <f t="shared" si="113"/>
        <v>15:23</v>
      </c>
      <c r="E1034" s="713" t="str">
        <f t="shared" si="114"/>
        <v>15:00 as 16:00</v>
      </c>
      <c r="F1034" s="714" t="str">
        <f t="shared" si="115"/>
        <v>Terça</v>
      </c>
      <c r="G1034" s="715">
        <f t="shared" si="116"/>
        <v>2</v>
      </c>
      <c r="H1034" s="714" t="str">
        <f t="shared" si="117"/>
        <v>Jan/26</v>
      </c>
      <c r="I1034" s="716">
        <f t="shared" si="118"/>
        <v>13</v>
      </c>
      <c r="J1034" s="716">
        <f>IF(Tabela13[[#This Row],[Data da Ordem]]&lt;&gt;"",1,"")</f>
        <v>1</v>
      </c>
    </row>
    <row r="1035" spans="1:10">
      <c r="A1035" s="721" t="s">
        <v>1749</v>
      </c>
      <c r="B1035" s="722">
        <v>9</v>
      </c>
      <c r="C1035" s="711" t="str">
        <f t="shared" si="112"/>
        <v>13/01/2026</v>
      </c>
      <c r="D1035" s="712" t="str">
        <f t="shared" si="113"/>
        <v>15:21</v>
      </c>
      <c r="E1035" s="713" t="str">
        <f t="shared" si="114"/>
        <v>15:00 as 16:00</v>
      </c>
      <c r="F1035" s="714" t="str">
        <f t="shared" si="115"/>
        <v>Terça</v>
      </c>
      <c r="G1035" s="715">
        <f t="shared" si="116"/>
        <v>2</v>
      </c>
      <c r="H1035" s="714" t="str">
        <f t="shared" si="117"/>
        <v>Jan/26</v>
      </c>
      <c r="I1035" s="716">
        <f t="shared" si="118"/>
        <v>13</v>
      </c>
      <c r="J1035" s="716">
        <f>IF(Tabela13[[#This Row],[Data da Ordem]]&lt;&gt;"",1,"")</f>
        <v>1</v>
      </c>
    </row>
    <row r="1036" spans="1:10">
      <c r="A1036" s="721" t="s">
        <v>1750</v>
      </c>
      <c r="B1036" s="722">
        <v>56</v>
      </c>
      <c r="C1036" s="711" t="str">
        <f t="shared" si="112"/>
        <v>13/01/2026</v>
      </c>
      <c r="D1036" s="712" t="str">
        <f t="shared" si="113"/>
        <v>15:04</v>
      </c>
      <c r="E1036" s="713" t="str">
        <f t="shared" si="114"/>
        <v>15:00 as 16:00</v>
      </c>
      <c r="F1036" s="714" t="str">
        <f t="shared" si="115"/>
        <v>Terça</v>
      </c>
      <c r="G1036" s="715">
        <f t="shared" si="116"/>
        <v>2</v>
      </c>
      <c r="H1036" s="714" t="str">
        <f t="shared" si="117"/>
        <v>Jan/26</v>
      </c>
      <c r="I1036" s="716">
        <f t="shared" si="118"/>
        <v>13</v>
      </c>
      <c r="J1036" s="716">
        <f>IF(Tabela13[[#This Row],[Data da Ordem]]&lt;&gt;"",1,"")</f>
        <v>1</v>
      </c>
    </row>
    <row r="1037" spans="1:10">
      <c r="A1037" s="721" t="s">
        <v>1751</v>
      </c>
      <c r="B1037" s="722">
        <v>10</v>
      </c>
      <c r="C1037" s="711" t="str">
        <f t="shared" si="112"/>
        <v>13/01/2026</v>
      </c>
      <c r="D1037" s="712" t="str">
        <f t="shared" si="113"/>
        <v>14:34</v>
      </c>
      <c r="E1037" s="713" t="str">
        <f t="shared" si="114"/>
        <v>14:00 as 15:00</v>
      </c>
      <c r="F1037" s="714" t="str">
        <f t="shared" si="115"/>
        <v>Terça</v>
      </c>
      <c r="G1037" s="715">
        <f t="shared" si="116"/>
        <v>2</v>
      </c>
      <c r="H1037" s="714" t="str">
        <f t="shared" si="117"/>
        <v>Jan/26</v>
      </c>
      <c r="I1037" s="716">
        <f t="shared" si="118"/>
        <v>13</v>
      </c>
      <c r="J1037" s="716">
        <f>IF(Tabela13[[#This Row],[Data da Ordem]]&lt;&gt;"",1,"")</f>
        <v>1</v>
      </c>
    </row>
    <row r="1038" spans="1:10">
      <c r="A1038" s="721" t="s">
        <v>1752</v>
      </c>
      <c r="B1038" s="722">
        <v>23</v>
      </c>
      <c r="C1038" s="711" t="str">
        <f t="shared" si="112"/>
        <v>13/01/2026</v>
      </c>
      <c r="D1038" s="712" t="str">
        <f t="shared" si="113"/>
        <v>14:27</v>
      </c>
      <c r="E1038" s="713" t="str">
        <f t="shared" si="114"/>
        <v>14:00 as 15:00</v>
      </c>
      <c r="F1038" s="714" t="str">
        <f t="shared" si="115"/>
        <v>Terça</v>
      </c>
      <c r="G1038" s="715">
        <f t="shared" si="116"/>
        <v>2</v>
      </c>
      <c r="H1038" s="714" t="str">
        <f t="shared" si="117"/>
        <v>Jan/26</v>
      </c>
      <c r="I1038" s="716">
        <f t="shared" si="118"/>
        <v>13</v>
      </c>
      <c r="J1038" s="716">
        <f>IF(Tabela13[[#This Row],[Data da Ordem]]&lt;&gt;"",1,"")</f>
        <v>1</v>
      </c>
    </row>
    <row r="1039" spans="1:10">
      <c r="A1039" s="721" t="s">
        <v>1753</v>
      </c>
      <c r="B1039" s="722">
        <v>26</v>
      </c>
      <c r="C1039" s="711" t="str">
        <f t="shared" si="112"/>
        <v>13/01/2026</v>
      </c>
      <c r="D1039" s="712" t="str">
        <f t="shared" si="113"/>
        <v>14:25</v>
      </c>
      <c r="E1039" s="713" t="str">
        <f t="shared" si="114"/>
        <v>14:00 as 15:00</v>
      </c>
      <c r="F1039" s="714" t="str">
        <f t="shared" si="115"/>
        <v>Terça</v>
      </c>
      <c r="G1039" s="715">
        <f t="shared" si="116"/>
        <v>2</v>
      </c>
      <c r="H1039" s="714" t="str">
        <f t="shared" si="117"/>
        <v>Jan/26</v>
      </c>
      <c r="I1039" s="716">
        <f t="shared" si="118"/>
        <v>13</v>
      </c>
      <c r="J1039" s="716">
        <f>IF(Tabela13[[#This Row],[Data da Ordem]]&lt;&gt;"",1,"")</f>
        <v>1</v>
      </c>
    </row>
    <row r="1040" spans="1:10">
      <c r="A1040" s="721" t="s">
        <v>1754</v>
      </c>
      <c r="B1040" s="722">
        <v>6</v>
      </c>
      <c r="C1040" s="711" t="str">
        <f t="shared" si="112"/>
        <v>13/01/2026</v>
      </c>
      <c r="D1040" s="712" t="str">
        <f t="shared" si="113"/>
        <v>14:09</v>
      </c>
      <c r="E1040" s="713" t="str">
        <f t="shared" si="114"/>
        <v>14:00 as 15:00</v>
      </c>
      <c r="F1040" s="714" t="str">
        <f t="shared" si="115"/>
        <v>Terça</v>
      </c>
      <c r="G1040" s="715">
        <f t="shared" si="116"/>
        <v>2</v>
      </c>
      <c r="H1040" s="714" t="str">
        <f t="shared" si="117"/>
        <v>Jan/26</v>
      </c>
      <c r="I1040" s="716">
        <f t="shared" si="118"/>
        <v>13</v>
      </c>
      <c r="J1040" s="716">
        <f>IF(Tabela13[[#This Row],[Data da Ordem]]&lt;&gt;"",1,"")</f>
        <v>1</v>
      </c>
    </row>
    <row r="1041" spans="1:10">
      <c r="A1041" s="721" t="s">
        <v>1755</v>
      </c>
      <c r="B1041" s="722">
        <v>46</v>
      </c>
      <c r="C1041" s="711" t="str">
        <f t="shared" si="112"/>
        <v>13/01/2026</v>
      </c>
      <c r="D1041" s="712" t="str">
        <f t="shared" si="113"/>
        <v>14:09</v>
      </c>
      <c r="E1041" s="713" t="str">
        <f t="shared" si="114"/>
        <v>14:00 as 15:00</v>
      </c>
      <c r="F1041" s="714" t="str">
        <f t="shared" si="115"/>
        <v>Terça</v>
      </c>
      <c r="G1041" s="715">
        <f t="shared" si="116"/>
        <v>2</v>
      </c>
      <c r="H1041" s="714" t="str">
        <f t="shared" si="117"/>
        <v>Jan/26</v>
      </c>
      <c r="I1041" s="716">
        <f t="shared" si="118"/>
        <v>13</v>
      </c>
      <c r="J1041" s="716">
        <f>IF(Tabela13[[#This Row],[Data da Ordem]]&lt;&gt;"",1,"")</f>
        <v>1</v>
      </c>
    </row>
    <row r="1042" spans="1:10">
      <c r="A1042" s="721" t="s">
        <v>1756</v>
      </c>
      <c r="B1042" s="722">
        <v>40</v>
      </c>
      <c r="C1042" s="711" t="str">
        <f t="shared" si="112"/>
        <v>13/01/2026</v>
      </c>
      <c r="D1042" s="712" t="str">
        <f t="shared" si="113"/>
        <v>14:08</v>
      </c>
      <c r="E1042" s="713" t="str">
        <f t="shared" si="114"/>
        <v>14:00 as 15:00</v>
      </c>
      <c r="F1042" s="714" t="str">
        <f t="shared" si="115"/>
        <v>Terça</v>
      </c>
      <c r="G1042" s="715">
        <f t="shared" si="116"/>
        <v>2</v>
      </c>
      <c r="H1042" s="714" t="str">
        <f t="shared" si="117"/>
        <v>Jan/26</v>
      </c>
      <c r="I1042" s="716">
        <f t="shared" si="118"/>
        <v>13</v>
      </c>
      <c r="J1042" s="716">
        <f>IF(Tabela13[[#This Row],[Data da Ordem]]&lt;&gt;"",1,"")</f>
        <v>1</v>
      </c>
    </row>
    <row r="1043" spans="1:10">
      <c r="A1043" s="721" t="s">
        <v>1757</v>
      </c>
      <c r="B1043" s="722">
        <v>12</v>
      </c>
      <c r="C1043" s="711" t="str">
        <f t="shared" si="112"/>
        <v>13/01/2026</v>
      </c>
      <c r="D1043" s="712" t="str">
        <f t="shared" si="113"/>
        <v>13:54</v>
      </c>
      <c r="E1043" s="713" t="str">
        <f t="shared" si="114"/>
        <v>13:00 as 14:00</v>
      </c>
      <c r="F1043" s="714" t="str">
        <f t="shared" si="115"/>
        <v>Terça</v>
      </c>
      <c r="G1043" s="715">
        <f t="shared" si="116"/>
        <v>2</v>
      </c>
      <c r="H1043" s="714" t="str">
        <f t="shared" si="117"/>
        <v>Jan/26</v>
      </c>
      <c r="I1043" s="716">
        <f t="shared" si="118"/>
        <v>13</v>
      </c>
      <c r="J1043" s="716">
        <f>IF(Tabela13[[#This Row],[Data da Ordem]]&lt;&gt;"",1,"")</f>
        <v>1</v>
      </c>
    </row>
    <row r="1044" spans="1:10">
      <c r="A1044" s="721" t="s">
        <v>1758</v>
      </c>
      <c r="B1044" s="722">
        <v>6</v>
      </c>
      <c r="C1044" s="711" t="str">
        <f t="shared" si="112"/>
        <v>13/01/2026</v>
      </c>
      <c r="D1044" s="712" t="str">
        <f t="shared" si="113"/>
        <v>13:52</v>
      </c>
      <c r="E1044" s="713" t="str">
        <f t="shared" si="114"/>
        <v>13:00 as 14:00</v>
      </c>
      <c r="F1044" s="714" t="str">
        <f t="shared" si="115"/>
        <v>Terça</v>
      </c>
      <c r="G1044" s="715">
        <f t="shared" si="116"/>
        <v>2</v>
      </c>
      <c r="H1044" s="714" t="str">
        <f t="shared" si="117"/>
        <v>Jan/26</v>
      </c>
      <c r="I1044" s="716">
        <f t="shared" si="118"/>
        <v>13</v>
      </c>
      <c r="J1044" s="716">
        <f>IF(Tabela13[[#This Row],[Data da Ordem]]&lt;&gt;"",1,"")</f>
        <v>1</v>
      </c>
    </row>
    <row r="1045" spans="1:10">
      <c r="A1045" s="721" t="s">
        <v>1759</v>
      </c>
      <c r="B1045" s="722">
        <v>12</v>
      </c>
      <c r="C1045" s="711" t="str">
        <f t="shared" si="112"/>
        <v>13/01/2026</v>
      </c>
      <c r="D1045" s="712" t="str">
        <f t="shared" si="113"/>
        <v>13:25</v>
      </c>
      <c r="E1045" s="713" t="str">
        <f t="shared" si="114"/>
        <v>13:00 as 14:00</v>
      </c>
      <c r="F1045" s="714" t="str">
        <f t="shared" si="115"/>
        <v>Terça</v>
      </c>
      <c r="G1045" s="715">
        <f t="shared" si="116"/>
        <v>2</v>
      </c>
      <c r="H1045" s="714" t="str">
        <f t="shared" si="117"/>
        <v>Jan/26</v>
      </c>
      <c r="I1045" s="716">
        <f t="shared" si="118"/>
        <v>13</v>
      </c>
      <c r="J1045" s="716">
        <f>IF(Tabela13[[#This Row],[Data da Ordem]]&lt;&gt;"",1,"")</f>
        <v>1</v>
      </c>
    </row>
    <row r="1046" spans="1:10">
      <c r="A1046" s="721" t="s">
        <v>1760</v>
      </c>
      <c r="B1046" s="722">
        <v>23</v>
      </c>
      <c r="C1046" s="711" t="str">
        <f t="shared" si="112"/>
        <v>13/01/2026</v>
      </c>
      <c r="D1046" s="712" t="str">
        <f t="shared" si="113"/>
        <v>12:55</v>
      </c>
      <c r="E1046" s="713" t="str">
        <f t="shared" si="114"/>
        <v>12:00 as 13:00</v>
      </c>
      <c r="F1046" s="714" t="str">
        <f t="shared" si="115"/>
        <v>Terça</v>
      </c>
      <c r="G1046" s="715">
        <f t="shared" si="116"/>
        <v>2</v>
      </c>
      <c r="H1046" s="714" t="str">
        <f t="shared" si="117"/>
        <v>Jan/26</v>
      </c>
      <c r="I1046" s="716">
        <f t="shared" si="118"/>
        <v>13</v>
      </c>
      <c r="J1046" s="716">
        <f>IF(Tabela13[[#This Row],[Data da Ordem]]&lt;&gt;"",1,"")</f>
        <v>1</v>
      </c>
    </row>
    <row r="1047" spans="1:10">
      <c r="A1047" s="721" t="s">
        <v>1761</v>
      </c>
      <c r="B1047" s="722">
        <v>40</v>
      </c>
      <c r="C1047" s="711" t="str">
        <f t="shared" si="112"/>
        <v>13/01/2026</v>
      </c>
      <c r="D1047" s="712" t="str">
        <f t="shared" si="113"/>
        <v>12:46</v>
      </c>
      <c r="E1047" s="713" t="str">
        <f t="shared" si="114"/>
        <v>12:00 as 13:00</v>
      </c>
      <c r="F1047" s="714" t="str">
        <f t="shared" si="115"/>
        <v>Terça</v>
      </c>
      <c r="G1047" s="715">
        <f t="shared" si="116"/>
        <v>2</v>
      </c>
      <c r="H1047" s="714" t="str">
        <f t="shared" si="117"/>
        <v>Jan/26</v>
      </c>
      <c r="I1047" s="716">
        <f t="shared" si="118"/>
        <v>13</v>
      </c>
      <c r="J1047" s="716">
        <f>IF(Tabela13[[#This Row],[Data da Ordem]]&lt;&gt;"",1,"")</f>
        <v>1</v>
      </c>
    </row>
    <row r="1048" spans="1:10">
      <c r="A1048" s="721" t="s">
        <v>1762</v>
      </c>
      <c r="B1048" s="722">
        <v>6</v>
      </c>
      <c r="C1048" s="711" t="str">
        <f t="shared" si="112"/>
        <v>13/01/2026</v>
      </c>
      <c r="D1048" s="712" t="str">
        <f t="shared" si="113"/>
        <v>12:25</v>
      </c>
      <c r="E1048" s="713" t="str">
        <f t="shared" si="114"/>
        <v>12:00 as 13:00</v>
      </c>
      <c r="F1048" s="714" t="str">
        <f t="shared" si="115"/>
        <v>Terça</v>
      </c>
      <c r="G1048" s="715">
        <f t="shared" si="116"/>
        <v>2</v>
      </c>
      <c r="H1048" s="714" t="str">
        <f t="shared" si="117"/>
        <v>Jan/26</v>
      </c>
      <c r="I1048" s="716">
        <f t="shared" si="118"/>
        <v>13</v>
      </c>
      <c r="J1048" s="716">
        <f>IF(Tabela13[[#This Row],[Data da Ordem]]&lt;&gt;"",1,"")</f>
        <v>1</v>
      </c>
    </row>
    <row r="1049" spans="1:10">
      <c r="A1049" s="721" t="s">
        <v>1763</v>
      </c>
      <c r="B1049" s="722">
        <v>14.4</v>
      </c>
      <c r="C1049" s="711" t="str">
        <f t="shared" si="112"/>
        <v>13/01/2026</v>
      </c>
      <c r="D1049" s="712" t="str">
        <f t="shared" si="113"/>
        <v>12:22</v>
      </c>
      <c r="E1049" s="713" t="str">
        <f t="shared" si="114"/>
        <v>12:00 as 13:00</v>
      </c>
      <c r="F1049" s="714" t="str">
        <f t="shared" si="115"/>
        <v>Terça</v>
      </c>
      <c r="G1049" s="715">
        <f t="shared" si="116"/>
        <v>2</v>
      </c>
      <c r="H1049" s="714" t="str">
        <f t="shared" si="117"/>
        <v>Jan/26</v>
      </c>
      <c r="I1049" s="716">
        <f t="shared" si="118"/>
        <v>13</v>
      </c>
      <c r="J1049" s="716">
        <f>IF(Tabela13[[#This Row],[Data da Ordem]]&lt;&gt;"",1,"")</f>
        <v>1</v>
      </c>
    </row>
    <row r="1050" spans="1:10">
      <c r="A1050" s="721" t="s">
        <v>1764</v>
      </c>
      <c r="B1050" s="722">
        <v>7</v>
      </c>
      <c r="C1050" s="711" t="str">
        <f t="shared" si="112"/>
        <v>13/01/2026</v>
      </c>
      <c r="D1050" s="712" t="str">
        <f t="shared" si="113"/>
        <v>12:08</v>
      </c>
      <c r="E1050" s="713" t="str">
        <f t="shared" si="114"/>
        <v>12:00 as 13:00</v>
      </c>
      <c r="F1050" s="714" t="str">
        <f t="shared" si="115"/>
        <v>Terça</v>
      </c>
      <c r="G1050" s="715">
        <f t="shared" si="116"/>
        <v>2</v>
      </c>
      <c r="H1050" s="714" t="str">
        <f t="shared" si="117"/>
        <v>Jan/26</v>
      </c>
      <c r="I1050" s="716">
        <f t="shared" si="118"/>
        <v>13</v>
      </c>
      <c r="J1050" s="716">
        <f>IF(Tabela13[[#This Row],[Data da Ordem]]&lt;&gt;"",1,"")</f>
        <v>1</v>
      </c>
    </row>
    <row r="1051" spans="1:10">
      <c r="A1051" s="721" t="s">
        <v>1765</v>
      </c>
      <c r="B1051" s="722">
        <v>33</v>
      </c>
      <c r="C1051" s="711" t="str">
        <f t="shared" si="112"/>
        <v>13/01/2026</v>
      </c>
      <c r="D1051" s="712" t="str">
        <f t="shared" si="113"/>
        <v>12:05</v>
      </c>
      <c r="E1051" s="713" t="str">
        <f t="shared" si="114"/>
        <v>12:00 as 13:00</v>
      </c>
      <c r="F1051" s="714" t="str">
        <f t="shared" si="115"/>
        <v>Terça</v>
      </c>
      <c r="G1051" s="715">
        <f t="shared" si="116"/>
        <v>2</v>
      </c>
      <c r="H1051" s="714" t="str">
        <f t="shared" si="117"/>
        <v>Jan/26</v>
      </c>
      <c r="I1051" s="716">
        <f t="shared" si="118"/>
        <v>13</v>
      </c>
      <c r="J1051" s="716">
        <f>IF(Tabela13[[#This Row],[Data da Ordem]]&lt;&gt;"",1,"")</f>
        <v>1</v>
      </c>
    </row>
    <row r="1052" spans="1:10">
      <c r="A1052" s="721" t="s">
        <v>1766</v>
      </c>
      <c r="B1052" s="722">
        <v>6</v>
      </c>
      <c r="C1052" s="711" t="str">
        <f t="shared" si="112"/>
        <v>13/01/2026</v>
      </c>
      <c r="D1052" s="712" t="str">
        <f t="shared" si="113"/>
        <v>11:57</v>
      </c>
      <c r="E1052" s="713" t="str">
        <f t="shared" si="114"/>
        <v>11:00 as 12:00</v>
      </c>
      <c r="F1052" s="714" t="str">
        <f t="shared" si="115"/>
        <v>Terça</v>
      </c>
      <c r="G1052" s="715">
        <f t="shared" si="116"/>
        <v>2</v>
      </c>
      <c r="H1052" s="714" t="str">
        <f t="shared" si="117"/>
        <v>Jan/26</v>
      </c>
      <c r="I1052" s="716">
        <f t="shared" si="118"/>
        <v>13</v>
      </c>
      <c r="J1052" s="716">
        <f>IF(Tabela13[[#This Row],[Data da Ordem]]&lt;&gt;"",1,"")</f>
        <v>1</v>
      </c>
    </row>
    <row r="1053" spans="1:10">
      <c r="A1053" s="721" t="s">
        <v>1767</v>
      </c>
      <c r="B1053" s="722">
        <v>15.3</v>
      </c>
      <c r="C1053" s="711" t="str">
        <f t="shared" si="112"/>
        <v>13/01/2026</v>
      </c>
      <c r="D1053" s="712" t="str">
        <f t="shared" si="113"/>
        <v>10:59</v>
      </c>
      <c r="E1053" s="713" t="str">
        <f t="shared" si="114"/>
        <v>10:00 as 11:00</v>
      </c>
      <c r="F1053" s="714" t="str">
        <f t="shared" si="115"/>
        <v>Terça</v>
      </c>
      <c r="G1053" s="715">
        <f t="shared" si="116"/>
        <v>2</v>
      </c>
      <c r="H1053" s="714" t="str">
        <f t="shared" si="117"/>
        <v>Jan/26</v>
      </c>
      <c r="I1053" s="716">
        <f t="shared" si="118"/>
        <v>13</v>
      </c>
      <c r="J1053" s="716">
        <f>IF(Tabela13[[#This Row],[Data da Ordem]]&lt;&gt;"",1,"")</f>
        <v>1</v>
      </c>
    </row>
    <row r="1054" spans="1:10">
      <c r="A1054" s="721" t="s">
        <v>1768</v>
      </c>
      <c r="B1054" s="722">
        <v>36</v>
      </c>
      <c r="C1054" s="711" t="str">
        <f t="shared" si="112"/>
        <v>13/01/2026</v>
      </c>
      <c r="D1054" s="712" t="str">
        <f t="shared" si="113"/>
        <v>10:58</v>
      </c>
      <c r="E1054" s="713" t="str">
        <f t="shared" si="114"/>
        <v>10:00 as 11:00</v>
      </c>
      <c r="F1054" s="714" t="str">
        <f t="shared" si="115"/>
        <v>Terça</v>
      </c>
      <c r="G1054" s="715">
        <f t="shared" si="116"/>
        <v>2</v>
      </c>
      <c r="H1054" s="714" t="str">
        <f t="shared" si="117"/>
        <v>Jan/26</v>
      </c>
      <c r="I1054" s="716">
        <f t="shared" si="118"/>
        <v>13</v>
      </c>
      <c r="J1054" s="716">
        <f>IF(Tabela13[[#This Row],[Data da Ordem]]&lt;&gt;"",1,"")</f>
        <v>1</v>
      </c>
    </row>
    <row r="1055" spans="1:10">
      <c r="A1055" s="721" t="s">
        <v>1769</v>
      </c>
      <c r="B1055" s="722">
        <v>52</v>
      </c>
      <c r="C1055" s="711" t="str">
        <f t="shared" si="112"/>
        <v>13/01/2026</v>
      </c>
      <c r="D1055" s="712" t="str">
        <f t="shared" si="113"/>
        <v>10:44</v>
      </c>
      <c r="E1055" s="713" t="str">
        <f t="shared" si="114"/>
        <v>10:00 as 11:00</v>
      </c>
      <c r="F1055" s="714" t="str">
        <f t="shared" si="115"/>
        <v>Terça</v>
      </c>
      <c r="G1055" s="715">
        <f t="shared" si="116"/>
        <v>2</v>
      </c>
      <c r="H1055" s="714" t="str">
        <f t="shared" si="117"/>
        <v>Jan/26</v>
      </c>
      <c r="I1055" s="716">
        <f t="shared" si="118"/>
        <v>13</v>
      </c>
      <c r="J1055" s="716">
        <f>IF(Tabela13[[#This Row],[Data da Ordem]]&lt;&gt;"",1,"")</f>
        <v>1</v>
      </c>
    </row>
    <row r="1056" spans="1:10">
      <c r="A1056" s="721" t="s">
        <v>1770</v>
      </c>
      <c r="B1056" s="722">
        <v>20.5</v>
      </c>
      <c r="C1056" s="711" t="str">
        <f t="shared" si="112"/>
        <v>13/01/2026</v>
      </c>
      <c r="D1056" s="712" t="str">
        <f t="shared" si="113"/>
        <v>10:38</v>
      </c>
      <c r="E1056" s="713" t="str">
        <f t="shared" si="114"/>
        <v>10:00 as 11:00</v>
      </c>
      <c r="F1056" s="714" t="str">
        <f t="shared" si="115"/>
        <v>Terça</v>
      </c>
      <c r="G1056" s="715">
        <f t="shared" si="116"/>
        <v>2</v>
      </c>
      <c r="H1056" s="714" t="str">
        <f t="shared" si="117"/>
        <v>Jan/26</v>
      </c>
      <c r="I1056" s="716">
        <f t="shared" si="118"/>
        <v>13</v>
      </c>
      <c r="J1056" s="716">
        <f>IF(Tabela13[[#This Row],[Data da Ordem]]&lt;&gt;"",1,"")</f>
        <v>1</v>
      </c>
    </row>
    <row r="1057" spans="1:10">
      <c r="A1057" s="721" t="s">
        <v>1771</v>
      </c>
      <c r="B1057" s="722">
        <v>31</v>
      </c>
      <c r="C1057" s="711" t="str">
        <f t="shared" si="112"/>
        <v>13/01/2026</v>
      </c>
      <c r="D1057" s="712" t="str">
        <f t="shared" si="113"/>
        <v>10:18</v>
      </c>
      <c r="E1057" s="713" t="str">
        <f t="shared" si="114"/>
        <v>10:00 as 11:00</v>
      </c>
      <c r="F1057" s="714" t="str">
        <f t="shared" si="115"/>
        <v>Terça</v>
      </c>
      <c r="G1057" s="715">
        <f t="shared" si="116"/>
        <v>2</v>
      </c>
      <c r="H1057" s="714" t="str">
        <f t="shared" si="117"/>
        <v>Jan/26</v>
      </c>
      <c r="I1057" s="716">
        <f t="shared" si="118"/>
        <v>13</v>
      </c>
      <c r="J1057" s="716">
        <f>IF(Tabela13[[#This Row],[Data da Ordem]]&lt;&gt;"",1,"")</f>
        <v>1</v>
      </c>
    </row>
    <row r="1058" spans="1:10">
      <c r="A1058" s="721" t="s">
        <v>1772</v>
      </c>
      <c r="B1058" s="722">
        <v>6.3</v>
      </c>
      <c r="C1058" s="711" t="str">
        <f t="shared" si="112"/>
        <v>13/01/2026</v>
      </c>
      <c r="D1058" s="712" t="str">
        <f t="shared" si="113"/>
        <v>10:16</v>
      </c>
      <c r="E1058" s="713" t="str">
        <f t="shared" si="114"/>
        <v>10:00 as 11:00</v>
      </c>
      <c r="F1058" s="714" t="str">
        <f t="shared" si="115"/>
        <v>Terça</v>
      </c>
      <c r="G1058" s="715">
        <f t="shared" si="116"/>
        <v>2</v>
      </c>
      <c r="H1058" s="714" t="str">
        <f t="shared" si="117"/>
        <v>Jan/26</v>
      </c>
      <c r="I1058" s="716">
        <f t="shared" si="118"/>
        <v>13</v>
      </c>
      <c r="J1058" s="716">
        <f>IF(Tabela13[[#This Row],[Data da Ordem]]&lt;&gt;"",1,"")</f>
        <v>1</v>
      </c>
    </row>
    <row r="1059" spans="1:10">
      <c r="A1059" s="721" t="s">
        <v>1773</v>
      </c>
      <c r="B1059" s="722">
        <v>35.549999999999997</v>
      </c>
      <c r="C1059" s="711" t="str">
        <f t="shared" si="112"/>
        <v>13/01/2026</v>
      </c>
      <c r="D1059" s="712" t="str">
        <f t="shared" si="113"/>
        <v>10:03</v>
      </c>
      <c r="E1059" s="713" t="str">
        <f t="shared" si="114"/>
        <v>10:00 as 11:00</v>
      </c>
      <c r="F1059" s="714" t="str">
        <f t="shared" si="115"/>
        <v>Terça</v>
      </c>
      <c r="G1059" s="715">
        <f t="shared" si="116"/>
        <v>2</v>
      </c>
      <c r="H1059" s="714" t="str">
        <f t="shared" si="117"/>
        <v>Jan/26</v>
      </c>
      <c r="I1059" s="716">
        <f t="shared" si="118"/>
        <v>13</v>
      </c>
      <c r="J1059" s="716">
        <f>IF(Tabela13[[#This Row],[Data da Ordem]]&lt;&gt;"",1,"")</f>
        <v>1</v>
      </c>
    </row>
    <row r="1060" spans="1:10">
      <c r="A1060" s="721" t="s">
        <v>1774</v>
      </c>
      <c r="B1060" s="722">
        <v>19</v>
      </c>
      <c r="C1060" s="711" t="str">
        <f t="shared" si="112"/>
        <v>13/01/2026</v>
      </c>
      <c r="D1060" s="712" t="str">
        <f t="shared" si="113"/>
        <v>09:59</v>
      </c>
      <c r="E1060" s="713" t="str">
        <f t="shared" si="114"/>
        <v>09:00 as 10:00</v>
      </c>
      <c r="F1060" s="714" t="str">
        <f t="shared" si="115"/>
        <v>Terça</v>
      </c>
      <c r="G1060" s="715">
        <f t="shared" si="116"/>
        <v>2</v>
      </c>
      <c r="H1060" s="714" t="str">
        <f t="shared" si="117"/>
        <v>Jan/26</v>
      </c>
      <c r="I1060" s="716">
        <f t="shared" si="118"/>
        <v>13</v>
      </c>
      <c r="J1060" s="716">
        <f>IF(Tabela13[[#This Row],[Data da Ordem]]&lt;&gt;"",1,"")</f>
        <v>1</v>
      </c>
    </row>
    <row r="1061" spans="1:10">
      <c r="A1061" s="721" t="s">
        <v>1775</v>
      </c>
      <c r="B1061" s="722">
        <v>10</v>
      </c>
      <c r="C1061" s="711" t="str">
        <f t="shared" si="112"/>
        <v>13/01/2026</v>
      </c>
      <c r="D1061" s="712" t="str">
        <f t="shared" si="113"/>
        <v>09:58</v>
      </c>
      <c r="E1061" s="713" t="str">
        <f t="shared" si="114"/>
        <v>09:00 as 10:00</v>
      </c>
      <c r="F1061" s="714" t="str">
        <f t="shared" si="115"/>
        <v>Terça</v>
      </c>
      <c r="G1061" s="715">
        <f t="shared" si="116"/>
        <v>2</v>
      </c>
      <c r="H1061" s="714" t="str">
        <f t="shared" si="117"/>
        <v>Jan/26</v>
      </c>
      <c r="I1061" s="716">
        <f t="shared" si="118"/>
        <v>13</v>
      </c>
      <c r="J1061" s="716">
        <f>IF(Tabela13[[#This Row],[Data da Ordem]]&lt;&gt;"",1,"")</f>
        <v>1</v>
      </c>
    </row>
    <row r="1062" spans="1:10">
      <c r="A1062" s="721" t="s">
        <v>1776</v>
      </c>
      <c r="B1062" s="722">
        <v>7</v>
      </c>
      <c r="C1062" s="711" t="str">
        <f t="shared" si="112"/>
        <v>13/01/2026</v>
      </c>
      <c r="D1062" s="712" t="str">
        <f t="shared" si="113"/>
        <v>09:51</v>
      </c>
      <c r="E1062" s="713" t="str">
        <f t="shared" si="114"/>
        <v>09:00 as 10:00</v>
      </c>
      <c r="F1062" s="714" t="str">
        <f t="shared" si="115"/>
        <v>Terça</v>
      </c>
      <c r="G1062" s="715">
        <f t="shared" si="116"/>
        <v>2</v>
      </c>
      <c r="H1062" s="714" t="str">
        <f t="shared" si="117"/>
        <v>Jan/26</v>
      </c>
      <c r="I1062" s="716">
        <f t="shared" si="118"/>
        <v>13</v>
      </c>
      <c r="J1062" s="716">
        <f>IF(Tabela13[[#This Row],[Data da Ordem]]&lt;&gt;"",1,"")</f>
        <v>1</v>
      </c>
    </row>
    <row r="1063" spans="1:10">
      <c r="A1063" s="721" t="s">
        <v>1777</v>
      </c>
      <c r="B1063" s="722">
        <v>21</v>
      </c>
      <c r="C1063" s="711" t="str">
        <f t="shared" si="112"/>
        <v>13/01/2026</v>
      </c>
      <c r="D1063" s="712" t="str">
        <f t="shared" si="113"/>
        <v>09:50</v>
      </c>
      <c r="E1063" s="713" t="str">
        <f t="shared" si="114"/>
        <v>09:00 as 10:00</v>
      </c>
      <c r="F1063" s="714" t="str">
        <f t="shared" si="115"/>
        <v>Terça</v>
      </c>
      <c r="G1063" s="715">
        <f t="shared" si="116"/>
        <v>2</v>
      </c>
      <c r="H1063" s="714" t="str">
        <f t="shared" si="117"/>
        <v>Jan/26</v>
      </c>
      <c r="I1063" s="716">
        <f t="shared" si="118"/>
        <v>13</v>
      </c>
      <c r="J1063" s="716">
        <f>IF(Tabela13[[#This Row],[Data da Ordem]]&lt;&gt;"",1,"")</f>
        <v>1</v>
      </c>
    </row>
    <row r="1064" spans="1:10">
      <c r="A1064" s="721" t="s">
        <v>1778</v>
      </c>
      <c r="B1064" s="722">
        <v>15</v>
      </c>
      <c r="C1064" s="711" t="str">
        <f t="shared" si="112"/>
        <v>13/01/2026</v>
      </c>
      <c r="D1064" s="712" t="str">
        <f t="shared" si="113"/>
        <v>09:28</v>
      </c>
      <c r="E1064" s="713" t="str">
        <f t="shared" si="114"/>
        <v>09:00 as 10:00</v>
      </c>
      <c r="F1064" s="714" t="str">
        <f t="shared" si="115"/>
        <v>Terça</v>
      </c>
      <c r="G1064" s="715">
        <f t="shared" si="116"/>
        <v>2</v>
      </c>
      <c r="H1064" s="714" t="str">
        <f t="shared" si="117"/>
        <v>Jan/26</v>
      </c>
      <c r="I1064" s="716">
        <f t="shared" si="118"/>
        <v>13</v>
      </c>
      <c r="J1064" s="716">
        <f>IF(Tabela13[[#This Row],[Data da Ordem]]&lt;&gt;"",1,"")</f>
        <v>1</v>
      </c>
    </row>
    <row r="1065" spans="1:10">
      <c r="A1065" s="721" t="s">
        <v>1779</v>
      </c>
      <c r="B1065" s="722">
        <v>37.5</v>
      </c>
      <c r="C1065" s="711" t="str">
        <f t="shared" si="112"/>
        <v>13/01/2026</v>
      </c>
      <c r="D1065" s="712" t="str">
        <f t="shared" si="113"/>
        <v>09:06</v>
      </c>
      <c r="E1065" s="713" t="str">
        <f t="shared" si="114"/>
        <v>09:00 as 10:00</v>
      </c>
      <c r="F1065" s="714" t="str">
        <f t="shared" si="115"/>
        <v>Terça</v>
      </c>
      <c r="G1065" s="715">
        <f t="shared" si="116"/>
        <v>2</v>
      </c>
      <c r="H1065" s="714" t="str">
        <f t="shared" si="117"/>
        <v>Jan/26</v>
      </c>
      <c r="I1065" s="716">
        <f t="shared" si="118"/>
        <v>13</v>
      </c>
      <c r="J1065" s="716">
        <f>IF(Tabela13[[#This Row],[Data da Ordem]]&lt;&gt;"",1,"")</f>
        <v>1</v>
      </c>
    </row>
    <row r="1066" spans="1:10">
      <c r="A1066" s="721" t="s">
        <v>1780</v>
      </c>
      <c r="B1066" s="722">
        <v>28</v>
      </c>
      <c r="C1066" s="711" t="str">
        <f t="shared" si="112"/>
        <v>14/01/2026</v>
      </c>
      <c r="D1066" s="712" t="str">
        <f t="shared" si="113"/>
        <v>18:25</v>
      </c>
      <c r="E1066" s="713" t="str">
        <f t="shared" si="114"/>
        <v>18:00 as 19:00</v>
      </c>
      <c r="F1066" s="714" t="str">
        <f t="shared" si="115"/>
        <v>Quarta</v>
      </c>
      <c r="G1066" s="715">
        <f t="shared" si="116"/>
        <v>2</v>
      </c>
      <c r="H1066" s="714" t="str">
        <f t="shared" si="117"/>
        <v>Jan/26</v>
      </c>
      <c r="I1066" s="716">
        <f t="shared" si="118"/>
        <v>14</v>
      </c>
      <c r="J1066" s="716">
        <f>IF(Tabela13[[#This Row],[Data da Ordem]]&lt;&gt;"",1,"")</f>
        <v>1</v>
      </c>
    </row>
    <row r="1067" spans="1:10">
      <c r="A1067" s="721" t="s">
        <v>1781</v>
      </c>
      <c r="B1067" s="722">
        <v>9</v>
      </c>
      <c r="C1067" s="711" t="str">
        <f t="shared" si="112"/>
        <v>14/01/2026</v>
      </c>
      <c r="D1067" s="712" t="str">
        <f t="shared" si="113"/>
        <v>18:19</v>
      </c>
      <c r="E1067" s="713" t="str">
        <f t="shared" si="114"/>
        <v>18:00 as 19:00</v>
      </c>
      <c r="F1067" s="714" t="str">
        <f t="shared" si="115"/>
        <v>Quarta</v>
      </c>
      <c r="G1067" s="715">
        <f t="shared" si="116"/>
        <v>2</v>
      </c>
      <c r="H1067" s="714" t="str">
        <f t="shared" si="117"/>
        <v>Jan/26</v>
      </c>
      <c r="I1067" s="716">
        <f t="shared" si="118"/>
        <v>14</v>
      </c>
      <c r="J1067" s="716">
        <f>IF(Tabela13[[#This Row],[Data da Ordem]]&lt;&gt;"",1,"")</f>
        <v>1</v>
      </c>
    </row>
    <row r="1068" spans="1:10">
      <c r="A1068" s="721" t="s">
        <v>1782</v>
      </c>
      <c r="B1068" s="722">
        <v>20</v>
      </c>
      <c r="C1068" s="711" t="str">
        <f t="shared" si="112"/>
        <v>14/01/2026</v>
      </c>
      <c r="D1068" s="712" t="str">
        <f t="shared" si="113"/>
        <v>18:12</v>
      </c>
      <c r="E1068" s="713" t="str">
        <f t="shared" si="114"/>
        <v>18:00 as 19:00</v>
      </c>
      <c r="F1068" s="714" t="str">
        <f t="shared" si="115"/>
        <v>Quarta</v>
      </c>
      <c r="G1068" s="715">
        <f t="shared" si="116"/>
        <v>2</v>
      </c>
      <c r="H1068" s="714" t="str">
        <f t="shared" si="117"/>
        <v>Jan/26</v>
      </c>
      <c r="I1068" s="716">
        <f t="shared" si="118"/>
        <v>14</v>
      </c>
      <c r="J1068" s="716">
        <f>IF(Tabela13[[#This Row],[Data da Ordem]]&lt;&gt;"",1,"")</f>
        <v>1</v>
      </c>
    </row>
    <row r="1069" spans="1:10">
      <c r="A1069" s="721" t="s">
        <v>1783</v>
      </c>
      <c r="B1069" s="722">
        <v>22.99</v>
      </c>
      <c r="C1069" s="711" t="str">
        <f t="shared" si="112"/>
        <v>14/01/2026</v>
      </c>
      <c r="D1069" s="712" t="str">
        <f t="shared" si="113"/>
        <v>18:06</v>
      </c>
      <c r="E1069" s="713" t="str">
        <f t="shared" si="114"/>
        <v>18:00 as 19:00</v>
      </c>
      <c r="F1069" s="714" t="str">
        <f t="shared" si="115"/>
        <v>Quarta</v>
      </c>
      <c r="G1069" s="715">
        <f t="shared" si="116"/>
        <v>2</v>
      </c>
      <c r="H1069" s="714" t="str">
        <f t="shared" si="117"/>
        <v>Jan/26</v>
      </c>
      <c r="I1069" s="716">
        <f t="shared" si="118"/>
        <v>14</v>
      </c>
      <c r="J1069" s="716">
        <f>IF(Tabela13[[#This Row],[Data da Ordem]]&lt;&gt;"",1,"")</f>
        <v>1</v>
      </c>
    </row>
    <row r="1070" spans="1:10">
      <c r="A1070" s="721" t="s">
        <v>1784</v>
      </c>
      <c r="B1070" s="722">
        <v>23</v>
      </c>
      <c r="C1070" s="711" t="str">
        <f t="shared" si="112"/>
        <v>14/01/2026</v>
      </c>
      <c r="D1070" s="712" t="str">
        <f t="shared" si="113"/>
        <v>17:56</v>
      </c>
      <c r="E1070" s="713" t="str">
        <f t="shared" si="114"/>
        <v>17:00 as 18:00</v>
      </c>
      <c r="F1070" s="714" t="str">
        <f t="shared" si="115"/>
        <v>Quarta</v>
      </c>
      <c r="G1070" s="715">
        <f t="shared" si="116"/>
        <v>2</v>
      </c>
      <c r="H1070" s="714" t="str">
        <f t="shared" si="117"/>
        <v>Jan/26</v>
      </c>
      <c r="I1070" s="716">
        <f t="shared" si="118"/>
        <v>14</v>
      </c>
      <c r="J1070" s="716">
        <f>IF(Tabela13[[#This Row],[Data da Ordem]]&lt;&gt;"",1,"")</f>
        <v>1</v>
      </c>
    </row>
    <row r="1071" spans="1:10">
      <c r="A1071" s="721" t="s">
        <v>1785</v>
      </c>
      <c r="B1071" s="722">
        <v>23</v>
      </c>
      <c r="C1071" s="711" t="str">
        <f t="shared" si="112"/>
        <v>14/01/2026</v>
      </c>
      <c r="D1071" s="712" t="str">
        <f t="shared" si="113"/>
        <v>17:42</v>
      </c>
      <c r="E1071" s="713" t="str">
        <f t="shared" si="114"/>
        <v>17:00 as 18:00</v>
      </c>
      <c r="F1071" s="714" t="str">
        <f t="shared" si="115"/>
        <v>Quarta</v>
      </c>
      <c r="G1071" s="715">
        <f t="shared" si="116"/>
        <v>2</v>
      </c>
      <c r="H1071" s="714" t="str">
        <f t="shared" si="117"/>
        <v>Jan/26</v>
      </c>
      <c r="I1071" s="716">
        <f t="shared" si="118"/>
        <v>14</v>
      </c>
      <c r="J1071" s="716">
        <f>IF(Tabela13[[#This Row],[Data da Ordem]]&lt;&gt;"",1,"")</f>
        <v>1</v>
      </c>
    </row>
    <row r="1072" spans="1:10">
      <c r="A1072" s="721" t="s">
        <v>1786</v>
      </c>
      <c r="B1072" s="722">
        <v>102.4</v>
      </c>
      <c r="C1072" s="711" t="str">
        <f t="shared" si="112"/>
        <v>14/01/2026</v>
      </c>
      <c r="D1072" s="712" t="str">
        <f t="shared" si="113"/>
        <v>17:35</v>
      </c>
      <c r="E1072" s="713" t="str">
        <f t="shared" si="114"/>
        <v>17:00 as 18:00</v>
      </c>
      <c r="F1072" s="714" t="str">
        <f t="shared" si="115"/>
        <v>Quarta</v>
      </c>
      <c r="G1072" s="715">
        <f t="shared" si="116"/>
        <v>2</v>
      </c>
      <c r="H1072" s="714" t="str">
        <f t="shared" si="117"/>
        <v>Jan/26</v>
      </c>
      <c r="I1072" s="716">
        <f t="shared" si="118"/>
        <v>14</v>
      </c>
      <c r="J1072" s="716">
        <f>IF(Tabela13[[#This Row],[Data da Ordem]]&lt;&gt;"",1,"")</f>
        <v>1</v>
      </c>
    </row>
    <row r="1073" spans="1:10">
      <c r="A1073" s="721" t="s">
        <v>1787</v>
      </c>
      <c r="B1073" s="722">
        <v>16.2</v>
      </c>
      <c r="C1073" s="711" t="str">
        <f t="shared" si="112"/>
        <v>14/01/2026</v>
      </c>
      <c r="D1073" s="712" t="str">
        <f t="shared" si="113"/>
        <v>17:21</v>
      </c>
      <c r="E1073" s="713" t="str">
        <f t="shared" si="114"/>
        <v>17:00 as 18:00</v>
      </c>
      <c r="F1073" s="714" t="str">
        <f t="shared" si="115"/>
        <v>Quarta</v>
      </c>
      <c r="G1073" s="715">
        <f t="shared" si="116"/>
        <v>2</v>
      </c>
      <c r="H1073" s="714" t="str">
        <f t="shared" si="117"/>
        <v>Jan/26</v>
      </c>
      <c r="I1073" s="716">
        <f t="shared" si="118"/>
        <v>14</v>
      </c>
      <c r="J1073" s="716">
        <f>IF(Tabela13[[#This Row],[Data da Ordem]]&lt;&gt;"",1,"")</f>
        <v>1</v>
      </c>
    </row>
    <row r="1074" spans="1:10">
      <c r="A1074" s="721" t="s">
        <v>1788</v>
      </c>
      <c r="B1074" s="722">
        <v>19</v>
      </c>
      <c r="C1074" s="711" t="str">
        <f t="shared" si="112"/>
        <v>14/01/2026</v>
      </c>
      <c r="D1074" s="712" t="str">
        <f t="shared" si="113"/>
        <v>17:21</v>
      </c>
      <c r="E1074" s="713" t="str">
        <f t="shared" si="114"/>
        <v>17:00 as 18:00</v>
      </c>
      <c r="F1074" s="714" t="str">
        <f t="shared" si="115"/>
        <v>Quarta</v>
      </c>
      <c r="G1074" s="715">
        <f t="shared" si="116"/>
        <v>2</v>
      </c>
      <c r="H1074" s="714" t="str">
        <f t="shared" si="117"/>
        <v>Jan/26</v>
      </c>
      <c r="I1074" s="716">
        <f t="shared" si="118"/>
        <v>14</v>
      </c>
      <c r="J1074" s="716">
        <f>IF(Tabela13[[#This Row],[Data da Ordem]]&lt;&gt;"",1,"")</f>
        <v>1</v>
      </c>
    </row>
    <row r="1075" spans="1:10">
      <c r="A1075" s="721" t="s">
        <v>1789</v>
      </c>
      <c r="B1075" s="722">
        <v>23</v>
      </c>
      <c r="C1075" s="711" t="str">
        <f t="shared" si="112"/>
        <v>14/01/2026</v>
      </c>
      <c r="D1075" s="712" t="str">
        <f t="shared" si="113"/>
        <v>16:33</v>
      </c>
      <c r="E1075" s="713" t="str">
        <f t="shared" si="114"/>
        <v>16:00 as 17:00</v>
      </c>
      <c r="F1075" s="714" t="str">
        <f t="shared" si="115"/>
        <v>Quarta</v>
      </c>
      <c r="G1075" s="715">
        <f t="shared" si="116"/>
        <v>2</v>
      </c>
      <c r="H1075" s="714" t="str">
        <f t="shared" si="117"/>
        <v>Jan/26</v>
      </c>
      <c r="I1075" s="716">
        <f t="shared" si="118"/>
        <v>14</v>
      </c>
      <c r="J1075" s="716">
        <f>IF(Tabela13[[#This Row],[Data da Ordem]]&lt;&gt;"",1,"")</f>
        <v>1</v>
      </c>
    </row>
    <row r="1076" spans="1:10">
      <c r="A1076" s="721" t="s">
        <v>1790</v>
      </c>
      <c r="B1076" s="722">
        <v>6</v>
      </c>
      <c r="C1076" s="711" t="str">
        <f t="shared" si="112"/>
        <v>14/01/2026</v>
      </c>
      <c r="D1076" s="712" t="str">
        <f t="shared" si="113"/>
        <v>16:20</v>
      </c>
      <c r="E1076" s="713" t="str">
        <f t="shared" si="114"/>
        <v>16:00 as 17:00</v>
      </c>
      <c r="F1076" s="714" t="str">
        <f t="shared" si="115"/>
        <v>Quarta</v>
      </c>
      <c r="G1076" s="715">
        <f t="shared" si="116"/>
        <v>2</v>
      </c>
      <c r="H1076" s="714" t="str">
        <f t="shared" si="117"/>
        <v>Jan/26</v>
      </c>
      <c r="I1076" s="716">
        <f t="shared" si="118"/>
        <v>14</v>
      </c>
      <c r="J1076" s="716">
        <f>IF(Tabela13[[#This Row],[Data da Ordem]]&lt;&gt;"",1,"")</f>
        <v>1</v>
      </c>
    </row>
    <row r="1077" spans="1:10">
      <c r="A1077" s="721" t="s">
        <v>1791</v>
      </c>
      <c r="B1077" s="722">
        <v>14</v>
      </c>
      <c r="C1077" s="711" t="str">
        <f t="shared" si="112"/>
        <v>14/01/2026</v>
      </c>
      <c r="D1077" s="712" t="str">
        <f t="shared" si="113"/>
        <v>16:18</v>
      </c>
      <c r="E1077" s="713" t="str">
        <f t="shared" si="114"/>
        <v>16:00 as 17:00</v>
      </c>
      <c r="F1077" s="714" t="str">
        <f t="shared" si="115"/>
        <v>Quarta</v>
      </c>
      <c r="G1077" s="715">
        <f t="shared" si="116"/>
        <v>2</v>
      </c>
      <c r="H1077" s="714" t="str">
        <f t="shared" si="117"/>
        <v>Jan/26</v>
      </c>
      <c r="I1077" s="716">
        <f t="shared" si="118"/>
        <v>14</v>
      </c>
      <c r="J1077" s="716">
        <f>IF(Tabela13[[#This Row],[Data da Ordem]]&lt;&gt;"",1,"")</f>
        <v>1</v>
      </c>
    </row>
    <row r="1078" spans="1:10">
      <c r="A1078" s="721" t="s">
        <v>1792</v>
      </c>
      <c r="B1078" s="722">
        <v>37</v>
      </c>
      <c r="C1078" s="711" t="str">
        <f t="shared" si="112"/>
        <v>14/01/2026</v>
      </c>
      <c r="D1078" s="712" t="str">
        <f t="shared" si="113"/>
        <v>16:17</v>
      </c>
      <c r="E1078" s="713" t="str">
        <f t="shared" si="114"/>
        <v>16:00 as 17:00</v>
      </c>
      <c r="F1078" s="714" t="str">
        <f t="shared" si="115"/>
        <v>Quarta</v>
      </c>
      <c r="G1078" s="715">
        <f t="shared" si="116"/>
        <v>2</v>
      </c>
      <c r="H1078" s="714" t="str">
        <f t="shared" si="117"/>
        <v>Jan/26</v>
      </c>
      <c r="I1078" s="716">
        <f t="shared" si="118"/>
        <v>14</v>
      </c>
      <c r="J1078" s="716">
        <f>IF(Tabela13[[#This Row],[Data da Ordem]]&lt;&gt;"",1,"")</f>
        <v>1</v>
      </c>
    </row>
    <row r="1079" spans="1:10">
      <c r="A1079" s="721" t="s">
        <v>1793</v>
      </c>
      <c r="B1079" s="722">
        <v>11.7</v>
      </c>
      <c r="C1079" s="711" t="str">
        <f t="shared" si="112"/>
        <v>14/01/2026</v>
      </c>
      <c r="D1079" s="712" t="str">
        <f t="shared" si="113"/>
        <v>16:06</v>
      </c>
      <c r="E1079" s="713" t="str">
        <f t="shared" si="114"/>
        <v>16:00 as 17:00</v>
      </c>
      <c r="F1079" s="714" t="str">
        <f t="shared" si="115"/>
        <v>Quarta</v>
      </c>
      <c r="G1079" s="715">
        <f t="shared" si="116"/>
        <v>2</v>
      </c>
      <c r="H1079" s="714" t="str">
        <f t="shared" si="117"/>
        <v>Jan/26</v>
      </c>
      <c r="I1079" s="716">
        <f t="shared" si="118"/>
        <v>14</v>
      </c>
      <c r="J1079" s="716">
        <f>IF(Tabela13[[#This Row],[Data da Ordem]]&lt;&gt;"",1,"")</f>
        <v>1</v>
      </c>
    </row>
    <row r="1080" spans="1:10">
      <c r="A1080" s="721" t="s">
        <v>1794</v>
      </c>
      <c r="B1080" s="722">
        <v>6</v>
      </c>
      <c r="C1080" s="711" t="str">
        <f t="shared" si="112"/>
        <v>14/01/2026</v>
      </c>
      <c r="D1080" s="712" t="str">
        <f t="shared" si="113"/>
        <v>16:03</v>
      </c>
      <c r="E1080" s="713" t="str">
        <f t="shared" si="114"/>
        <v>16:00 as 17:00</v>
      </c>
      <c r="F1080" s="714" t="str">
        <f t="shared" si="115"/>
        <v>Quarta</v>
      </c>
      <c r="G1080" s="715">
        <f t="shared" si="116"/>
        <v>2</v>
      </c>
      <c r="H1080" s="714" t="str">
        <f t="shared" si="117"/>
        <v>Jan/26</v>
      </c>
      <c r="I1080" s="716">
        <f t="shared" si="118"/>
        <v>14</v>
      </c>
      <c r="J1080" s="716">
        <f>IF(Tabela13[[#This Row],[Data da Ordem]]&lt;&gt;"",1,"")</f>
        <v>1</v>
      </c>
    </row>
    <row r="1081" spans="1:10">
      <c r="A1081" s="721" t="s">
        <v>1795</v>
      </c>
      <c r="B1081" s="722">
        <v>41</v>
      </c>
      <c r="C1081" s="711" t="str">
        <f t="shared" si="112"/>
        <v>14/01/2026</v>
      </c>
      <c r="D1081" s="712" t="str">
        <f t="shared" si="113"/>
        <v>16:02</v>
      </c>
      <c r="E1081" s="713" t="str">
        <f t="shared" si="114"/>
        <v>16:00 as 17:00</v>
      </c>
      <c r="F1081" s="714" t="str">
        <f t="shared" si="115"/>
        <v>Quarta</v>
      </c>
      <c r="G1081" s="715">
        <f t="shared" si="116"/>
        <v>2</v>
      </c>
      <c r="H1081" s="714" t="str">
        <f t="shared" si="117"/>
        <v>Jan/26</v>
      </c>
      <c r="I1081" s="716">
        <f t="shared" si="118"/>
        <v>14</v>
      </c>
      <c r="J1081" s="716">
        <f>IF(Tabela13[[#This Row],[Data da Ordem]]&lt;&gt;"",1,"")</f>
        <v>1</v>
      </c>
    </row>
    <row r="1082" spans="1:10">
      <c r="A1082" s="721" t="s">
        <v>1796</v>
      </c>
      <c r="B1082" s="722">
        <v>13</v>
      </c>
      <c r="C1082" s="711" t="str">
        <f t="shared" si="112"/>
        <v>14/01/2026</v>
      </c>
      <c r="D1082" s="712" t="str">
        <f t="shared" si="113"/>
        <v>16:00</v>
      </c>
      <c r="E1082" s="713" t="str">
        <f t="shared" si="114"/>
        <v>16:00 as 17:00</v>
      </c>
      <c r="F1082" s="714" t="str">
        <f t="shared" si="115"/>
        <v>Quarta</v>
      </c>
      <c r="G1082" s="715">
        <f t="shared" si="116"/>
        <v>2</v>
      </c>
      <c r="H1082" s="714" t="str">
        <f t="shared" si="117"/>
        <v>Jan/26</v>
      </c>
      <c r="I1082" s="716">
        <f t="shared" si="118"/>
        <v>14</v>
      </c>
      <c r="J1082" s="716">
        <f>IF(Tabela13[[#This Row],[Data da Ordem]]&lt;&gt;"",1,"")</f>
        <v>1</v>
      </c>
    </row>
    <row r="1083" spans="1:10">
      <c r="A1083" s="721" t="s">
        <v>1797</v>
      </c>
      <c r="B1083" s="722">
        <v>63.5</v>
      </c>
      <c r="C1083" s="711" t="str">
        <f t="shared" si="112"/>
        <v>14/01/2026</v>
      </c>
      <c r="D1083" s="712" t="str">
        <f t="shared" si="113"/>
        <v>15:58</v>
      </c>
      <c r="E1083" s="713" t="str">
        <f t="shared" si="114"/>
        <v>15:00 as 16:00</v>
      </c>
      <c r="F1083" s="714" t="str">
        <f t="shared" si="115"/>
        <v>Quarta</v>
      </c>
      <c r="G1083" s="715">
        <f t="shared" si="116"/>
        <v>2</v>
      </c>
      <c r="H1083" s="714" t="str">
        <f t="shared" si="117"/>
        <v>Jan/26</v>
      </c>
      <c r="I1083" s="716">
        <f t="shared" si="118"/>
        <v>14</v>
      </c>
      <c r="J1083" s="716">
        <f>IF(Tabela13[[#This Row],[Data da Ordem]]&lt;&gt;"",1,"")</f>
        <v>1</v>
      </c>
    </row>
    <row r="1084" spans="1:10">
      <c r="A1084" s="721" t="s">
        <v>1798</v>
      </c>
      <c r="B1084" s="722">
        <v>22</v>
      </c>
      <c r="C1084" s="711" t="str">
        <f t="shared" si="112"/>
        <v>14/01/2026</v>
      </c>
      <c r="D1084" s="712" t="str">
        <f t="shared" si="113"/>
        <v>15:49</v>
      </c>
      <c r="E1084" s="713" t="str">
        <f t="shared" si="114"/>
        <v>15:00 as 16:00</v>
      </c>
      <c r="F1084" s="714" t="str">
        <f t="shared" si="115"/>
        <v>Quarta</v>
      </c>
      <c r="G1084" s="715">
        <f t="shared" si="116"/>
        <v>2</v>
      </c>
      <c r="H1084" s="714" t="str">
        <f t="shared" si="117"/>
        <v>Jan/26</v>
      </c>
      <c r="I1084" s="716">
        <f t="shared" si="118"/>
        <v>14</v>
      </c>
      <c r="J1084" s="716">
        <f>IF(Tabela13[[#This Row],[Data da Ordem]]&lt;&gt;"",1,"")</f>
        <v>1</v>
      </c>
    </row>
    <row r="1085" spans="1:10">
      <c r="A1085" s="721" t="s">
        <v>1799</v>
      </c>
      <c r="B1085" s="722">
        <v>49.4</v>
      </c>
      <c r="C1085" s="711" t="str">
        <f t="shared" si="112"/>
        <v>14/01/2026</v>
      </c>
      <c r="D1085" s="712" t="str">
        <f t="shared" si="113"/>
        <v>15:47</v>
      </c>
      <c r="E1085" s="713" t="str">
        <f t="shared" si="114"/>
        <v>15:00 as 16:00</v>
      </c>
      <c r="F1085" s="714" t="str">
        <f t="shared" si="115"/>
        <v>Quarta</v>
      </c>
      <c r="G1085" s="715">
        <f t="shared" si="116"/>
        <v>2</v>
      </c>
      <c r="H1085" s="714" t="str">
        <f t="shared" si="117"/>
        <v>Jan/26</v>
      </c>
      <c r="I1085" s="716">
        <f t="shared" si="118"/>
        <v>14</v>
      </c>
      <c r="J1085" s="716">
        <f>IF(Tabela13[[#This Row],[Data da Ordem]]&lt;&gt;"",1,"")</f>
        <v>1</v>
      </c>
    </row>
    <row r="1086" spans="1:10">
      <c r="A1086" s="721" t="s">
        <v>1800</v>
      </c>
      <c r="B1086" s="722">
        <v>23</v>
      </c>
      <c r="C1086" s="711" t="str">
        <f t="shared" si="112"/>
        <v>14/01/2026</v>
      </c>
      <c r="D1086" s="712" t="str">
        <f t="shared" si="113"/>
        <v>15:34</v>
      </c>
      <c r="E1086" s="713" t="str">
        <f t="shared" si="114"/>
        <v>15:00 as 16:00</v>
      </c>
      <c r="F1086" s="714" t="str">
        <f t="shared" si="115"/>
        <v>Quarta</v>
      </c>
      <c r="G1086" s="715">
        <f t="shared" si="116"/>
        <v>2</v>
      </c>
      <c r="H1086" s="714" t="str">
        <f t="shared" si="117"/>
        <v>Jan/26</v>
      </c>
      <c r="I1086" s="716">
        <f t="shared" si="118"/>
        <v>14</v>
      </c>
      <c r="J1086" s="716">
        <f>IF(Tabela13[[#This Row],[Data da Ordem]]&lt;&gt;"",1,"")</f>
        <v>1</v>
      </c>
    </row>
    <row r="1087" spans="1:10">
      <c r="A1087" s="721" t="s">
        <v>1801</v>
      </c>
      <c r="B1087" s="722">
        <v>20</v>
      </c>
      <c r="C1087" s="711" t="str">
        <f t="shared" si="112"/>
        <v>14/01/2026</v>
      </c>
      <c r="D1087" s="712" t="str">
        <f t="shared" si="113"/>
        <v>15:34</v>
      </c>
      <c r="E1087" s="713" t="str">
        <f t="shared" si="114"/>
        <v>15:00 as 16:00</v>
      </c>
      <c r="F1087" s="714" t="str">
        <f t="shared" si="115"/>
        <v>Quarta</v>
      </c>
      <c r="G1087" s="715">
        <f t="shared" si="116"/>
        <v>2</v>
      </c>
      <c r="H1087" s="714" t="str">
        <f t="shared" si="117"/>
        <v>Jan/26</v>
      </c>
      <c r="I1087" s="716">
        <f t="shared" si="118"/>
        <v>14</v>
      </c>
      <c r="J1087" s="716">
        <f>IF(Tabela13[[#This Row],[Data da Ordem]]&lt;&gt;"",1,"")</f>
        <v>1</v>
      </c>
    </row>
    <row r="1088" spans="1:10">
      <c r="A1088" s="721" t="s">
        <v>1802</v>
      </c>
      <c r="B1088" s="722">
        <v>23</v>
      </c>
      <c r="C1088" s="711" t="str">
        <f t="shared" si="112"/>
        <v>14/01/2026</v>
      </c>
      <c r="D1088" s="712" t="str">
        <f t="shared" si="113"/>
        <v>15:28</v>
      </c>
      <c r="E1088" s="713" t="str">
        <f t="shared" si="114"/>
        <v>15:00 as 16:00</v>
      </c>
      <c r="F1088" s="714" t="str">
        <f t="shared" si="115"/>
        <v>Quarta</v>
      </c>
      <c r="G1088" s="715">
        <f t="shared" si="116"/>
        <v>2</v>
      </c>
      <c r="H1088" s="714" t="str">
        <f t="shared" si="117"/>
        <v>Jan/26</v>
      </c>
      <c r="I1088" s="716">
        <f t="shared" si="118"/>
        <v>14</v>
      </c>
      <c r="J1088" s="716">
        <f>IF(Tabela13[[#This Row],[Data da Ordem]]&lt;&gt;"",1,"")</f>
        <v>1</v>
      </c>
    </row>
    <row r="1089" spans="1:10">
      <c r="A1089" s="721" t="s">
        <v>1803</v>
      </c>
      <c r="B1089" s="722">
        <v>37</v>
      </c>
      <c r="C1089" s="711" t="str">
        <f t="shared" si="112"/>
        <v>14/01/2026</v>
      </c>
      <c r="D1089" s="712" t="str">
        <f t="shared" si="113"/>
        <v>15:15</v>
      </c>
      <c r="E1089" s="713" t="str">
        <f t="shared" si="114"/>
        <v>15:00 as 16:00</v>
      </c>
      <c r="F1089" s="714" t="str">
        <f t="shared" si="115"/>
        <v>Quarta</v>
      </c>
      <c r="G1089" s="715">
        <f t="shared" si="116"/>
        <v>2</v>
      </c>
      <c r="H1089" s="714" t="str">
        <f t="shared" si="117"/>
        <v>Jan/26</v>
      </c>
      <c r="I1089" s="716">
        <f t="shared" si="118"/>
        <v>14</v>
      </c>
      <c r="J1089" s="716">
        <f>IF(Tabela13[[#This Row],[Data da Ordem]]&lt;&gt;"",1,"")</f>
        <v>1</v>
      </c>
    </row>
    <row r="1090" spans="1:10">
      <c r="A1090" s="721" t="s">
        <v>1804</v>
      </c>
      <c r="B1090" s="722">
        <v>33</v>
      </c>
      <c r="C1090" s="711" t="str">
        <f t="shared" si="112"/>
        <v>14/01/2026</v>
      </c>
      <c r="D1090" s="712" t="str">
        <f t="shared" si="113"/>
        <v>15:11</v>
      </c>
      <c r="E1090" s="713" t="str">
        <f t="shared" si="114"/>
        <v>15:00 as 16:00</v>
      </c>
      <c r="F1090" s="714" t="str">
        <f t="shared" si="115"/>
        <v>Quarta</v>
      </c>
      <c r="G1090" s="715">
        <f t="shared" si="116"/>
        <v>2</v>
      </c>
      <c r="H1090" s="714" t="str">
        <f t="shared" si="117"/>
        <v>Jan/26</v>
      </c>
      <c r="I1090" s="716">
        <f t="shared" si="118"/>
        <v>14</v>
      </c>
      <c r="J1090" s="716">
        <f>IF(Tabela13[[#This Row],[Data da Ordem]]&lt;&gt;"",1,"")</f>
        <v>1</v>
      </c>
    </row>
    <row r="1091" spans="1:10">
      <c r="A1091" s="721" t="s">
        <v>1805</v>
      </c>
      <c r="B1091" s="722">
        <v>23</v>
      </c>
      <c r="C1091" s="711" t="str">
        <f t="shared" ref="C1091:C1154" si="119">IF(A1091="","",TEXT(A1091,"dd/mm/aaaa"))</f>
        <v>14/01/2026</v>
      </c>
      <c r="D1091" s="712" t="str">
        <f t="shared" ref="D1091:D1154" si="120">IF(A1091="","",TEXT(A1091,"hh:mm"))</f>
        <v>15:10</v>
      </c>
      <c r="E1091" s="713" t="str">
        <f t="shared" ref="E1091:E1154" si="121">IF(D1091="","",IF(AND(MOD(D1091,1)&gt;=TIME(8,0,0),MOD(D1091,1)&lt;TIME(21,0,0)),
TEXT(TIME(HOUR(MOD(D1091,1)),0,0),"hh:mm")&amp;" as "&amp;TEXT(TIME(HOUR(MOD(D1091,1))+1,0,0),"hh:mm"),
"Fora da faixa"))</f>
        <v>15:00 as 16:00</v>
      </c>
      <c r="F1091" s="714" t="str">
        <f t="shared" ref="F1091:F1154" si="122">CHOOSE(WEEKDAY(C1091,2),"Segunda","Terça","Quarta","Quinta","Sexta","Sábado","Domingo")</f>
        <v>Quarta</v>
      </c>
      <c r="G1091" s="715">
        <f t="shared" ref="G1091:G1154" si="123">INT((DAY(C1091)-1)/7)+1</f>
        <v>2</v>
      </c>
      <c r="H1091" s="714" t="str">
        <f t="shared" ref="H1091:H1154" si="124">PROPER(TEXT(C1091,"MMM/AA"))</f>
        <v>Jan/26</v>
      </c>
      <c r="I1091" s="716">
        <f t="shared" ref="I1091:I1154" si="125">DAY(C1091)</f>
        <v>14</v>
      </c>
      <c r="J1091" s="716">
        <f>IF(Tabela13[[#This Row],[Data da Ordem]]&lt;&gt;"",1,"")</f>
        <v>1</v>
      </c>
    </row>
    <row r="1092" spans="1:10">
      <c r="A1092" s="721" t="s">
        <v>1806</v>
      </c>
      <c r="B1092" s="722">
        <v>50.5</v>
      </c>
      <c r="C1092" s="711" t="str">
        <f t="shared" si="119"/>
        <v>14/01/2026</v>
      </c>
      <c r="D1092" s="712" t="str">
        <f t="shared" si="120"/>
        <v>15:06</v>
      </c>
      <c r="E1092" s="713" t="str">
        <f t="shared" si="121"/>
        <v>15:00 as 16:00</v>
      </c>
      <c r="F1092" s="714" t="str">
        <f t="shared" si="122"/>
        <v>Quarta</v>
      </c>
      <c r="G1092" s="715">
        <f t="shared" si="123"/>
        <v>2</v>
      </c>
      <c r="H1092" s="714" t="str">
        <f t="shared" si="124"/>
        <v>Jan/26</v>
      </c>
      <c r="I1092" s="716">
        <f t="shared" si="125"/>
        <v>14</v>
      </c>
      <c r="J1092" s="716">
        <f>IF(Tabela13[[#This Row],[Data da Ordem]]&lt;&gt;"",1,"")</f>
        <v>1</v>
      </c>
    </row>
    <row r="1093" spans="1:10">
      <c r="A1093" s="721" t="s">
        <v>1807</v>
      </c>
      <c r="B1093" s="722">
        <v>13.2</v>
      </c>
      <c r="C1093" s="711" t="str">
        <f t="shared" si="119"/>
        <v>14/01/2026</v>
      </c>
      <c r="D1093" s="712" t="str">
        <f t="shared" si="120"/>
        <v>15:00</v>
      </c>
      <c r="E1093" s="713" t="str">
        <f t="shared" si="121"/>
        <v>15:00 as 16:00</v>
      </c>
      <c r="F1093" s="714" t="str">
        <f t="shared" si="122"/>
        <v>Quarta</v>
      </c>
      <c r="G1093" s="715">
        <f t="shared" si="123"/>
        <v>2</v>
      </c>
      <c r="H1093" s="714" t="str">
        <f t="shared" si="124"/>
        <v>Jan/26</v>
      </c>
      <c r="I1093" s="716">
        <f t="shared" si="125"/>
        <v>14</v>
      </c>
      <c r="J1093" s="716">
        <f>IF(Tabela13[[#This Row],[Data da Ordem]]&lt;&gt;"",1,"")</f>
        <v>1</v>
      </c>
    </row>
    <row r="1094" spans="1:10">
      <c r="A1094" s="721" t="s">
        <v>1808</v>
      </c>
      <c r="B1094" s="722">
        <v>80.5</v>
      </c>
      <c r="C1094" s="711" t="str">
        <f t="shared" si="119"/>
        <v>14/01/2026</v>
      </c>
      <c r="D1094" s="712" t="str">
        <f t="shared" si="120"/>
        <v>14:46</v>
      </c>
      <c r="E1094" s="713" t="str">
        <f t="shared" si="121"/>
        <v>14:00 as 15:00</v>
      </c>
      <c r="F1094" s="714" t="str">
        <f t="shared" si="122"/>
        <v>Quarta</v>
      </c>
      <c r="G1094" s="715">
        <f t="shared" si="123"/>
        <v>2</v>
      </c>
      <c r="H1094" s="714" t="str">
        <f t="shared" si="124"/>
        <v>Jan/26</v>
      </c>
      <c r="I1094" s="716">
        <f t="shared" si="125"/>
        <v>14</v>
      </c>
      <c r="J1094" s="716">
        <f>IF(Tabela13[[#This Row],[Data da Ordem]]&lt;&gt;"",1,"")</f>
        <v>1</v>
      </c>
    </row>
    <row r="1095" spans="1:10">
      <c r="A1095" s="721" t="s">
        <v>1809</v>
      </c>
      <c r="B1095" s="722">
        <v>20.5</v>
      </c>
      <c r="C1095" s="711" t="str">
        <f t="shared" si="119"/>
        <v>14/01/2026</v>
      </c>
      <c r="D1095" s="712" t="str">
        <f t="shared" si="120"/>
        <v>14:32</v>
      </c>
      <c r="E1095" s="713" t="str">
        <f t="shared" si="121"/>
        <v>14:00 as 15:00</v>
      </c>
      <c r="F1095" s="714" t="str">
        <f t="shared" si="122"/>
        <v>Quarta</v>
      </c>
      <c r="G1095" s="715">
        <f t="shared" si="123"/>
        <v>2</v>
      </c>
      <c r="H1095" s="714" t="str">
        <f t="shared" si="124"/>
        <v>Jan/26</v>
      </c>
      <c r="I1095" s="716">
        <f t="shared" si="125"/>
        <v>14</v>
      </c>
      <c r="J1095" s="716">
        <f>IF(Tabela13[[#This Row],[Data da Ordem]]&lt;&gt;"",1,"")</f>
        <v>1</v>
      </c>
    </row>
    <row r="1096" spans="1:10">
      <c r="A1096" s="721" t="s">
        <v>1810</v>
      </c>
      <c r="B1096" s="722">
        <v>29.9</v>
      </c>
      <c r="C1096" s="711" t="str">
        <f t="shared" si="119"/>
        <v>14/01/2026</v>
      </c>
      <c r="D1096" s="712" t="str">
        <f t="shared" si="120"/>
        <v>14:21</v>
      </c>
      <c r="E1096" s="713" t="str">
        <f t="shared" si="121"/>
        <v>14:00 as 15:00</v>
      </c>
      <c r="F1096" s="714" t="str">
        <f t="shared" si="122"/>
        <v>Quarta</v>
      </c>
      <c r="G1096" s="715">
        <f t="shared" si="123"/>
        <v>2</v>
      </c>
      <c r="H1096" s="714" t="str">
        <f t="shared" si="124"/>
        <v>Jan/26</v>
      </c>
      <c r="I1096" s="716">
        <f t="shared" si="125"/>
        <v>14</v>
      </c>
      <c r="J1096" s="716">
        <f>IF(Tabela13[[#This Row],[Data da Ordem]]&lt;&gt;"",1,"")</f>
        <v>1</v>
      </c>
    </row>
    <row r="1097" spans="1:10">
      <c r="A1097" s="721" t="s">
        <v>1811</v>
      </c>
      <c r="B1097" s="722">
        <v>25</v>
      </c>
      <c r="C1097" s="711" t="str">
        <f t="shared" si="119"/>
        <v>14/01/2026</v>
      </c>
      <c r="D1097" s="712" t="str">
        <f t="shared" si="120"/>
        <v>14:20</v>
      </c>
      <c r="E1097" s="713" t="str">
        <f t="shared" si="121"/>
        <v>14:00 as 15:00</v>
      </c>
      <c r="F1097" s="714" t="str">
        <f t="shared" si="122"/>
        <v>Quarta</v>
      </c>
      <c r="G1097" s="715">
        <f t="shared" si="123"/>
        <v>2</v>
      </c>
      <c r="H1097" s="714" t="str">
        <f t="shared" si="124"/>
        <v>Jan/26</v>
      </c>
      <c r="I1097" s="716">
        <f t="shared" si="125"/>
        <v>14</v>
      </c>
      <c r="J1097" s="716">
        <f>IF(Tabela13[[#This Row],[Data da Ordem]]&lt;&gt;"",1,"")</f>
        <v>1</v>
      </c>
    </row>
    <row r="1098" spans="1:10">
      <c r="A1098" s="721" t="s">
        <v>1812</v>
      </c>
      <c r="B1098" s="722">
        <v>90</v>
      </c>
      <c r="C1098" s="711" t="str">
        <f t="shared" si="119"/>
        <v>14/01/2026</v>
      </c>
      <c r="D1098" s="712" t="str">
        <f t="shared" si="120"/>
        <v>14:00</v>
      </c>
      <c r="E1098" s="713" t="str">
        <f t="shared" si="121"/>
        <v>14:00 as 15:00</v>
      </c>
      <c r="F1098" s="714" t="str">
        <f t="shared" si="122"/>
        <v>Quarta</v>
      </c>
      <c r="G1098" s="715">
        <f t="shared" si="123"/>
        <v>2</v>
      </c>
      <c r="H1098" s="714" t="str">
        <f t="shared" si="124"/>
        <v>Jan/26</v>
      </c>
      <c r="I1098" s="716">
        <f t="shared" si="125"/>
        <v>14</v>
      </c>
      <c r="J1098" s="716">
        <f>IF(Tabela13[[#This Row],[Data da Ordem]]&lt;&gt;"",1,"")</f>
        <v>1</v>
      </c>
    </row>
    <row r="1099" spans="1:10">
      <c r="A1099" s="721" t="s">
        <v>1813</v>
      </c>
      <c r="B1099" s="722">
        <v>7</v>
      </c>
      <c r="C1099" s="711" t="str">
        <f t="shared" si="119"/>
        <v>14/01/2026</v>
      </c>
      <c r="D1099" s="712" t="str">
        <f t="shared" si="120"/>
        <v>13:13</v>
      </c>
      <c r="E1099" s="713" t="str">
        <f t="shared" si="121"/>
        <v>13:00 as 14:00</v>
      </c>
      <c r="F1099" s="714" t="str">
        <f t="shared" si="122"/>
        <v>Quarta</v>
      </c>
      <c r="G1099" s="715">
        <f t="shared" si="123"/>
        <v>2</v>
      </c>
      <c r="H1099" s="714" t="str">
        <f t="shared" si="124"/>
        <v>Jan/26</v>
      </c>
      <c r="I1099" s="716">
        <f t="shared" si="125"/>
        <v>14</v>
      </c>
      <c r="J1099" s="716">
        <f>IF(Tabela13[[#This Row],[Data da Ordem]]&lt;&gt;"",1,"")</f>
        <v>1</v>
      </c>
    </row>
    <row r="1100" spans="1:10">
      <c r="A1100" s="721" t="s">
        <v>1814</v>
      </c>
      <c r="B1100" s="722">
        <v>13</v>
      </c>
      <c r="C1100" s="711" t="str">
        <f t="shared" si="119"/>
        <v>14/01/2026</v>
      </c>
      <c r="D1100" s="712" t="str">
        <f t="shared" si="120"/>
        <v>13:05</v>
      </c>
      <c r="E1100" s="713" t="str">
        <f t="shared" si="121"/>
        <v>13:00 as 14:00</v>
      </c>
      <c r="F1100" s="714" t="str">
        <f t="shared" si="122"/>
        <v>Quarta</v>
      </c>
      <c r="G1100" s="715">
        <f t="shared" si="123"/>
        <v>2</v>
      </c>
      <c r="H1100" s="714" t="str">
        <f t="shared" si="124"/>
        <v>Jan/26</v>
      </c>
      <c r="I1100" s="716">
        <f t="shared" si="125"/>
        <v>14</v>
      </c>
      <c r="J1100" s="716">
        <f>IF(Tabela13[[#This Row],[Data da Ordem]]&lt;&gt;"",1,"")</f>
        <v>1</v>
      </c>
    </row>
    <row r="1101" spans="1:10">
      <c r="A1101" s="721" t="s">
        <v>1815</v>
      </c>
      <c r="B1101" s="722">
        <v>20.5</v>
      </c>
      <c r="C1101" s="711" t="str">
        <f t="shared" si="119"/>
        <v>14/01/2026</v>
      </c>
      <c r="D1101" s="712" t="str">
        <f t="shared" si="120"/>
        <v>12:58</v>
      </c>
      <c r="E1101" s="713" t="str">
        <f t="shared" si="121"/>
        <v>12:00 as 13:00</v>
      </c>
      <c r="F1101" s="714" t="str">
        <f t="shared" si="122"/>
        <v>Quarta</v>
      </c>
      <c r="G1101" s="715">
        <f t="shared" si="123"/>
        <v>2</v>
      </c>
      <c r="H1101" s="714" t="str">
        <f t="shared" si="124"/>
        <v>Jan/26</v>
      </c>
      <c r="I1101" s="716">
        <f t="shared" si="125"/>
        <v>14</v>
      </c>
      <c r="J1101" s="716">
        <f>IF(Tabela13[[#This Row],[Data da Ordem]]&lt;&gt;"",1,"")</f>
        <v>1</v>
      </c>
    </row>
    <row r="1102" spans="1:10">
      <c r="A1102" s="721" t="s">
        <v>1816</v>
      </c>
      <c r="B1102" s="722">
        <v>61</v>
      </c>
      <c r="C1102" s="711" t="str">
        <f t="shared" si="119"/>
        <v>14/01/2026</v>
      </c>
      <c r="D1102" s="712" t="str">
        <f t="shared" si="120"/>
        <v>12:38</v>
      </c>
      <c r="E1102" s="713" t="str">
        <f t="shared" si="121"/>
        <v>12:00 as 13:00</v>
      </c>
      <c r="F1102" s="714" t="str">
        <f t="shared" si="122"/>
        <v>Quarta</v>
      </c>
      <c r="G1102" s="715">
        <f t="shared" si="123"/>
        <v>2</v>
      </c>
      <c r="H1102" s="714" t="str">
        <f t="shared" si="124"/>
        <v>Jan/26</v>
      </c>
      <c r="I1102" s="716">
        <f t="shared" si="125"/>
        <v>14</v>
      </c>
      <c r="J1102" s="716">
        <f>IF(Tabela13[[#This Row],[Data da Ordem]]&lt;&gt;"",1,"")</f>
        <v>1</v>
      </c>
    </row>
    <row r="1103" spans="1:10">
      <c r="A1103" s="721" t="s">
        <v>1817</v>
      </c>
      <c r="B1103" s="722">
        <v>36</v>
      </c>
      <c r="C1103" s="711" t="str">
        <f t="shared" si="119"/>
        <v>14/01/2026</v>
      </c>
      <c r="D1103" s="712" t="str">
        <f t="shared" si="120"/>
        <v>12:30</v>
      </c>
      <c r="E1103" s="713" t="str">
        <f t="shared" si="121"/>
        <v>12:00 as 13:00</v>
      </c>
      <c r="F1103" s="714" t="str">
        <f t="shared" si="122"/>
        <v>Quarta</v>
      </c>
      <c r="G1103" s="715">
        <f t="shared" si="123"/>
        <v>2</v>
      </c>
      <c r="H1103" s="714" t="str">
        <f t="shared" si="124"/>
        <v>Jan/26</v>
      </c>
      <c r="I1103" s="716">
        <f t="shared" si="125"/>
        <v>14</v>
      </c>
      <c r="J1103" s="716">
        <f>IF(Tabela13[[#This Row],[Data da Ordem]]&lt;&gt;"",1,"")</f>
        <v>1</v>
      </c>
    </row>
    <row r="1104" spans="1:10">
      <c r="A1104" s="721" t="s">
        <v>1818</v>
      </c>
      <c r="B1104" s="722">
        <v>23</v>
      </c>
      <c r="C1104" s="711" t="str">
        <f t="shared" si="119"/>
        <v>14/01/2026</v>
      </c>
      <c r="D1104" s="712" t="str">
        <f t="shared" si="120"/>
        <v>12:08</v>
      </c>
      <c r="E1104" s="713" t="str">
        <f t="shared" si="121"/>
        <v>12:00 as 13:00</v>
      </c>
      <c r="F1104" s="714" t="str">
        <f t="shared" si="122"/>
        <v>Quarta</v>
      </c>
      <c r="G1104" s="715">
        <f t="shared" si="123"/>
        <v>2</v>
      </c>
      <c r="H1104" s="714" t="str">
        <f t="shared" si="124"/>
        <v>Jan/26</v>
      </c>
      <c r="I1104" s="716">
        <f t="shared" si="125"/>
        <v>14</v>
      </c>
      <c r="J1104" s="716">
        <f>IF(Tabela13[[#This Row],[Data da Ordem]]&lt;&gt;"",1,"")</f>
        <v>1</v>
      </c>
    </row>
    <row r="1105" spans="1:10">
      <c r="A1105" s="721" t="s">
        <v>1819</v>
      </c>
      <c r="B1105" s="722">
        <v>13</v>
      </c>
      <c r="C1105" s="711" t="str">
        <f t="shared" si="119"/>
        <v>14/01/2026</v>
      </c>
      <c r="D1105" s="712" t="str">
        <f t="shared" si="120"/>
        <v>12:06</v>
      </c>
      <c r="E1105" s="713" t="str">
        <f t="shared" si="121"/>
        <v>12:00 as 13:00</v>
      </c>
      <c r="F1105" s="714" t="str">
        <f t="shared" si="122"/>
        <v>Quarta</v>
      </c>
      <c r="G1105" s="715">
        <f t="shared" si="123"/>
        <v>2</v>
      </c>
      <c r="H1105" s="714" t="str">
        <f t="shared" si="124"/>
        <v>Jan/26</v>
      </c>
      <c r="I1105" s="716">
        <f t="shared" si="125"/>
        <v>14</v>
      </c>
      <c r="J1105" s="716">
        <f>IF(Tabela13[[#This Row],[Data da Ordem]]&lt;&gt;"",1,"")</f>
        <v>1</v>
      </c>
    </row>
    <row r="1106" spans="1:10">
      <c r="A1106" s="721" t="s">
        <v>1820</v>
      </c>
      <c r="B1106" s="722">
        <v>17</v>
      </c>
      <c r="C1106" s="711" t="str">
        <f t="shared" si="119"/>
        <v>14/01/2026</v>
      </c>
      <c r="D1106" s="712" t="str">
        <f t="shared" si="120"/>
        <v>11:55</v>
      </c>
      <c r="E1106" s="713" t="str">
        <f t="shared" si="121"/>
        <v>11:00 as 12:00</v>
      </c>
      <c r="F1106" s="714" t="str">
        <f t="shared" si="122"/>
        <v>Quarta</v>
      </c>
      <c r="G1106" s="715">
        <f t="shared" si="123"/>
        <v>2</v>
      </c>
      <c r="H1106" s="714" t="str">
        <f t="shared" si="124"/>
        <v>Jan/26</v>
      </c>
      <c r="I1106" s="716">
        <f t="shared" si="125"/>
        <v>14</v>
      </c>
      <c r="J1106" s="716">
        <f>IF(Tabela13[[#This Row],[Data da Ordem]]&lt;&gt;"",1,"")</f>
        <v>1</v>
      </c>
    </row>
    <row r="1107" spans="1:10">
      <c r="A1107" s="721" t="s">
        <v>1821</v>
      </c>
      <c r="B1107" s="722">
        <v>23</v>
      </c>
      <c r="C1107" s="711" t="str">
        <f t="shared" si="119"/>
        <v>14/01/2026</v>
      </c>
      <c r="D1107" s="712" t="str">
        <f t="shared" si="120"/>
        <v>11:52</v>
      </c>
      <c r="E1107" s="713" t="str">
        <f t="shared" si="121"/>
        <v>11:00 as 12:00</v>
      </c>
      <c r="F1107" s="714" t="str">
        <f t="shared" si="122"/>
        <v>Quarta</v>
      </c>
      <c r="G1107" s="715">
        <f t="shared" si="123"/>
        <v>2</v>
      </c>
      <c r="H1107" s="714" t="str">
        <f t="shared" si="124"/>
        <v>Jan/26</v>
      </c>
      <c r="I1107" s="716">
        <f t="shared" si="125"/>
        <v>14</v>
      </c>
      <c r="J1107" s="716">
        <f>IF(Tabela13[[#This Row],[Data da Ordem]]&lt;&gt;"",1,"")</f>
        <v>1</v>
      </c>
    </row>
    <row r="1108" spans="1:10">
      <c r="A1108" s="721" t="s">
        <v>1822</v>
      </c>
      <c r="B1108" s="722">
        <v>23</v>
      </c>
      <c r="C1108" s="711" t="str">
        <f t="shared" si="119"/>
        <v>14/01/2026</v>
      </c>
      <c r="D1108" s="712" t="str">
        <f t="shared" si="120"/>
        <v>11:48</v>
      </c>
      <c r="E1108" s="713" t="str">
        <f t="shared" si="121"/>
        <v>11:00 as 12:00</v>
      </c>
      <c r="F1108" s="714" t="str">
        <f t="shared" si="122"/>
        <v>Quarta</v>
      </c>
      <c r="G1108" s="715">
        <f t="shared" si="123"/>
        <v>2</v>
      </c>
      <c r="H1108" s="714" t="str">
        <f t="shared" si="124"/>
        <v>Jan/26</v>
      </c>
      <c r="I1108" s="716">
        <f t="shared" si="125"/>
        <v>14</v>
      </c>
      <c r="J1108" s="716">
        <f>IF(Tabela13[[#This Row],[Data da Ordem]]&lt;&gt;"",1,"")</f>
        <v>1</v>
      </c>
    </row>
    <row r="1109" spans="1:10">
      <c r="A1109" s="721" t="s">
        <v>1823</v>
      </c>
      <c r="B1109" s="722">
        <v>24</v>
      </c>
      <c r="C1109" s="711" t="str">
        <f t="shared" si="119"/>
        <v>14/01/2026</v>
      </c>
      <c r="D1109" s="712" t="str">
        <f t="shared" si="120"/>
        <v>11:46</v>
      </c>
      <c r="E1109" s="713" t="str">
        <f t="shared" si="121"/>
        <v>11:00 as 12:00</v>
      </c>
      <c r="F1109" s="714" t="str">
        <f t="shared" si="122"/>
        <v>Quarta</v>
      </c>
      <c r="G1109" s="715">
        <f t="shared" si="123"/>
        <v>2</v>
      </c>
      <c r="H1109" s="714" t="str">
        <f t="shared" si="124"/>
        <v>Jan/26</v>
      </c>
      <c r="I1109" s="716">
        <f t="shared" si="125"/>
        <v>14</v>
      </c>
      <c r="J1109" s="716">
        <f>IF(Tabela13[[#This Row],[Data da Ordem]]&lt;&gt;"",1,"")</f>
        <v>1</v>
      </c>
    </row>
    <row r="1110" spans="1:10">
      <c r="A1110" s="721" t="s">
        <v>1824</v>
      </c>
      <c r="B1110" s="722">
        <v>6</v>
      </c>
      <c r="C1110" s="711" t="str">
        <f t="shared" si="119"/>
        <v>14/01/2026</v>
      </c>
      <c r="D1110" s="712" t="str">
        <f t="shared" si="120"/>
        <v>11:16</v>
      </c>
      <c r="E1110" s="713" t="str">
        <f t="shared" si="121"/>
        <v>11:00 as 12:00</v>
      </c>
      <c r="F1110" s="714" t="str">
        <f t="shared" si="122"/>
        <v>Quarta</v>
      </c>
      <c r="G1110" s="715">
        <f t="shared" si="123"/>
        <v>2</v>
      </c>
      <c r="H1110" s="714" t="str">
        <f t="shared" si="124"/>
        <v>Jan/26</v>
      </c>
      <c r="I1110" s="716">
        <f t="shared" si="125"/>
        <v>14</v>
      </c>
      <c r="J1110" s="716">
        <f>IF(Tabela13[[#This Row],[Data da Ordem]]&lt;&gt;"",1,"")</f>
        <v>1</v>
      </c>
    </row>
    <row r="1111" spans="1:10">
      <c r="A1111" s="721" t="s">
        <v>1825</v>
      </c>
      <c r="B1111" s="722">
        <v>13</v>
      </c>
      <c r="C1111" s="711" t="str">
        <f t="shared" si="119"/>
        <v>14/01/2026</v>
      </c>
      <c r="D1111" s="712" t="str">
        <f t="shared" si="120"/>
        <v>11:16</v>
      </c>
      <c r="E1111" s="713" t="str">
        <f t="shared" si="121"/>
        <v>11:00 as 12:00</v>
      </c>
      <c r="F1111" s="714" t="str">
        <f t="shared" si="122"/>
        <v>Quarta</v>
      </c>
      <c r="G1111" s="715">
        <f t="shared" si="123"/>
        <v>2</v>
      </c>
      <c r="H1111" s="714" t="str">
        <f t="shared" si="124"/>
        <v>Jan/26</v>
      </c>
      <c r="I1111" s="716">
        <f t="shared" si="125"/>
        <v>14</v>
      </c>
      <c r="J1111" s="716">
        <f>IF(Tabela13[[#This Row],[Data da Ordem]]&lt;&gt;"",1,"")</f>
        <v>1</v>
      </c>
    </row>
    <row r="1112" spans="1:10">
      <c r="A1112" s="721" t="s">
        <v>1826</v>
      </c>
      <c r="B1112" s="722">
        <v>33.5</v>
      </c>
      <c r="C1112" s="711" t="str">
        <f t="shared" si="119"/>
        <v>14/01/2026</v>
      </c>
      <c r="D1112" s="712" t="str">
        <f t="shared" si="120"/>
        <v>10:28</v>
      </c>
      <c r="E1112" s="713" t="str">
        <f t="shared" si="121"/>
        <v>10:00 as 11:00</v>
      </c>
      <c r="F1112" s="714" t="str">
        <f t="shared" si="122"/>
        <v>Quarta</v>
      </c>
      <c r="G1112" s="715">
        <f t="shared" si="123"/>
        <v>2</v>
      </c>
      <c r="H1112" s="714" t="str">
        <f t="shared" si="124"/>
        <v>Jan/26</v>
      </c>
      <c r="I1112" s="716">
        <f t="shared" si="125"/>
        <v>14</v>
      </c>
      <c r="J1112" s="716">
        <f>IF(Tabela13[[#This Row],[Data da Ordem]]&lt;&gt;"",1,"")</f>
        <v>1</v>
      </c>
    </row>
    <row r="1113" spans="1:10">
      <c r="A1113" s="721" t="s">
        <v>1827</v>
      </c>
      <c r="B1113" s="722">
        <v>19</v>
      </c>
      <c r="C1113" s="711" t="str">
        <f t="shared" si="119"/>
        <v>14/01/2026</v>
      </c>
      <c r="D1113" s="712" t="str">
        <f t="shared" si="120"/>
        <v>10:10</v>
      </c>
      <c r="E1113" s="713" t="str">
        <f t="shared" si="121"/>
        <v>10:00 as 11:00</v>
      </c>
      <c r="F1113" s="714" t="str">
        <f t="shared" si="122"/>
        <v>Quarta</v>
      </c>
      <c r="G1113" s="715">
        <f t="shared" si="123"/>
        <v>2</v>
      </c>
      <c r="H1113" s="714" t="str">
        <f t="shared" si="124"/>
        <v>Jan/26</v>
      </c>
      <c r="I1113" s="716">
        <f t="shared" si="125"/>
        <v>14</v>
      </c>
      <c r="J1113" s="716">
        <f>IF(Tabela13[[#This Row],[Data da Ordem]]&lt;&gt;"",1,"")</f>
        <v>1</v>
      </c>
    </row>
    <row r="1114" spans="1:10">
      <c r="A1114" s="721" t="s">
        <v>1828</v>
      </c>
      <c r="B1114" s="722">
        <v>20</v>
      </c>
      <c r="C1114" s="711" t="str">
        <f t="shared" si="119"/>
        <v>14/01/2026</v>
      </c>
      <c r="D1114" s="712" t="str">
        <f t="shared" si="120"/>
        <v>10:09</v>
      </c>
      <c r="E1114" s="713" t="str">
        <f t="shared" si="121"/>
        <v>10:00 as 11:00</v>
      </c>
      <c r="F1114" s="714" t="str">
        <f t="shared" si="122"/>
        <v>Quarta</v>
      </c>
      <c r="G1114" s="715">
        <f t="shared" si="123"/>
        <v>2</v>
      </c>
      <c r="H1114" s="714" t="str">
        <f t="shared" si="124"/>
        <v>Jan/26</v>
      </c>
      <c r="I1114" s="716">
        <f t="shared" si="125"/>
        <v>14</v>
      </c>
      <c r="J1114" s="716">
        <f>IF(Tabela13[[#This Row],[Data da Ordem]]&lt;&gt;"",1,"")</f>
        <v>1</v>
      </c>
    </row>
    <row r="1115" spans="1:10">
      <c r="A1115" s="721" t="s">
        <v>1829</v>
      </c>
      <c r="B1115" s="722">
        <v>44</v>
      </c>
      <c r="C1115" s="711" t="str">
        <f t="shared" si="119"/>
        <v>14/01/2026</v>
      </c>
      <c r="D1115" s="712" t="str">
        <f t="shared" si="120"/>
        <v>10:03</v>
      </c>
      <c r="E1115" s="713" t="str">
        <f t="shared" si="121"/>
        <v>10:00 as 11:00</v>
      </c>
      <c r="F1115" s="714" t="str">
        <f t="shared" si="122"/>
        <v>Quarta</v>
      </c>
      <c r="G1115" s="715">
        <f t="shared" si="123"/>
        <v>2</v>
      </c>
      <c r="H1115" s="714" t="str">
        <f t="shared" si="124"/>
        <v>Jan/26</v>
      </c>
      <c r="I1115" s="716">
        <f t="shared" si="125"/>
        <v>14</v>
      </c>
      <c r="J1115" s="716">
        <f>IF(Tabela13[[#This Row],[Data da Ordem]]&lt;&gt;"",1,"")</f>
        <v>1</v>
      </c>
    </row>
    <row r="1116" spans="1:10">
      <c r="A1116" s="721" t="s">
        <v>1830</v>
      </c>
      <c r="B1116" s="722">
        <v>14</v>
      </c>
      <c r="C1116" s="711" t="str">
        <f t="shared" si="119"/>
        <v>14/01/2026</v>
      </c>
      <c r="D1116" s="712" t="str">
        <f t="shared" si="120"/>
        <v>09:56</v>
      </c>
      <c r="E1116" s="713" t="str">
        <f t="shared" si="121"/>
        <v>09:00 as 10:00</v>
      </c>
      <c r="F1116" s="714" t="str">
        <f t="shared" si="122"/>
        <v>Quarta</v>
      </c>
      <c r="G1116" s="715">
        <f t="shared" si="123"/>
        <v>2</v>
      </c>
      <c r="H1116" s="714" t="str">
        <f t="shared" si="124"/>
        <v>Jan/26</v>
      </c>
      <c r="I1116" s="716">
        <f t="shared" si="125"/>
        <v>14</v>
      </c>
      <c r="J1116" s="716">
        <f>IF(Tabela13[[#This Row],[Data da Ordem]]&lt;&gt;"",1,"")</f>
        <v>1</v>
      </c>
    </row>
    <row r="1117" spans="1:10">
      <c r="A1117" s="721" t="s">
        <v>1831</v>
      </c>
      <c r="B1117" s="722">
        <v>14</v>
      </c>
      <c r="C1117" s="711" t="str">
        <f t="shared" si="119"/>
        <v>14/01/2026</v>
      </c>
      <c r="D1117" s="712" t="str">
        <f t="shared" si="120"/>
        <v>09:48</v>
      </c>
      <c r="E1117" s="713" t="str">
        <f t="shared" si="121"/>
        <v>09:00 as 10:00</v>
      </c>
      <c r="F1117" s="714" t="str">
        <f t="shared" si="122"/>
        <v>Quarta</v>
      </c>
      <c r="G1117" s="715">
        <f t="shared" si="123"/>
        <v>2</v>
      </c>
      <c r="H1117" s="714" t="str">
        <f t="shared" si="124"/>
        <v>Jan/26</v>
      </c>
      <c r="I1117" s="716">
        <f t="shared" si="125"/>
        <v>14</v>
      </c>
      <c r="J1117" s="716">
        <f>IF(Tabela13[[#This Row],[Data da Ordem]]&lt;&gt;"",1,"")</f>
        <v>1</v>
      </c>
    </row>
    <row r="1118" spans="1:10">
      <c r="A1118" s="721" t="s">
        <v>1832</v>
      </c>
      <c r="B1118" s="722">
        <v>30</v>
      </c>
      <c r="C1118" s="711" t="str">
        <f t="shared" si="119"/>
        <v>14/01/2026</v>
      </c>
      <c r="D1118" s="712" t="str">
        <f t="shared" si="120"/>
        <v>09:33</v>
      </c>
      <c r="E1118" s="713" t="str">
        <f t="shared" si="121"/>
        <v>09:00 as 10:00</v>
      </c>
      <c r="F1118" s="714" t="str">
        <f t="shared" si="122"/>
        <v>Quarta</v>
      </c>
      <c r="G1118" s="715">
        <f t="shared" si="123"/>
        <v>2</v>
      </c>
      <c r="H1118" s="714" t="str">
        <f t="shared" si="124"/>
        <v>Jan/26</v>
      </c>
      <c r="I1118" s="716">
        <f t="shared" si="125"/>
        <v>14</v>
      </c>
      <c r="J1118" s="716">
        <f>IF(Tabela13[[#This Row],[Data da Ordem]]&lt;&gt;"",1,"")</f>
        <v>1</v>
      </c>
    </row>
    <row r="1119" spans="1:10">
      <c r="A1119" s="721" t="s">
        <v>1833</v>
      </c>
      <c r="B1119" s="722">
        <v>17</v>
      </c>
      <c r="C1119" s="711" t="str">
        <f t="shared" si="119"/>
        <v>14/01/2026</v>
      </c>
      <c r="D1119" s="712" t="str">
        <f t="shared" si="120"/>
        <v>09:28</v>
      </c>
      <c r="E1119" s="713" t="str">
        <f t="shared" si="121"/>
        <v>09:00 as 10:00</v>
      </c>
      <c r="F1119" s="714" t="str">
        <f t="shared" si="122"/>
        <v>Quarta</v>
      </c>
      <c r="G1119" s="715">
        <f t="shared" si="123"/>
        <v>2</v>
      </c>
      <c r="H1119" s="714" t="str">
        <f t="shared" si="124"/>
        <v>Jan/26</v>
      </c>
      <c r="I1119" s="716">
        <f t="shared" si="125"/>
        <v>14</v>
      </c>
      <c r="J1119" s="716">
        <f>IF(Tabela13[[#This Row],[Data da Ordem]]&lt;&gt;"",1,"")</f>
        <v>1</v>
      </c>
    </row>
    <row r="1120" spans="1:10">
      <c r="A1120" s="721" t="s">
        <v>1834</v>
      </c>
      <c r="B1120" s="722">
        <v>62.5</v>
      </c>
      <c r="C1120" s="711" t="str">
        <f t="shared" si="119"/>
        <v>14/01/2026</v>
      </c>
      <c r="D1120" s="712" t="str">
        <f t="shared" si="120"/>
        <v>09:26</v>
      </c>
      <c r="E1120" s="713" t="str">
        <f t="shared" si="121"/>
        <v>09:00 as 10:00</v>
      </c>
      <c r="F1120" s="714" t="str">
        <f t="shared" si="122"/>
        <v>Quarta</v>
      </c>
      <c r="G1120" s="715">
        <f t="shared" si="123"/>
        <v>2</v>
      </c>
      <c r="H1120" s="714" t="str">
        <f t="shared" si="124"/>
        <v>Jan/26</v>
      </c>
      <c r="I1120" s="716">
        <f t="shared" si="125"/>
        <v>14</v>
      </c>
      <c r="J1120" s="716">
        <f>IF(Tabela13[[#This Row],[Data da Ordem]]&lt;&gt;"",1,"")</f>
        <v>1</v>
      </c>
    </row>
    <row r="1121" spans="1:10">
      <c r="A1121" s="721" t="s">
        <v>1835</v>
      </c>
      <c r="B1121" s="722">
        <v>20</v>
      </c>
      <c r="C1121" s="711" t="str">
        <f t="shared" si="119"/>
        <v>15/01/2026</v>
      </c>
      <c r="D1121" s="712" t="str">
        <f t="shared" si="120"/>
        <v>18:17</v>
      </c>
      <c r="E1121" s="713" t="str">
        <f t="shared" si="121"/>
        <v>18:00 as 19:00</v>
      </c>
      <c r="F1121" s="714" t="str">
        <f t="shared" si="122"/>
        <v>Quinta</v>
      </c>
      <c r="G1121" s="715">
        <f t="shared" si="123"/>
        <v>3</v>
      </c>
      <c r="H1121" s="714" t="str">
        <f t="shared" si="124"/>
        <v>Jan/26</v>
      </c>
      <c r="I1121" s="716">
        <f t="shared" si="125"/>
        <v>15</v>
      </c>
      <c r="J1121" s="716">
        <f>IF(Tabela13[[#This Row],[Data da Ordem]]&lt;&gt;"",1,"")</f>
        <v>1</v>
      </c>
    </row>
    <row r="1122" spans="1:10">
      <c r="A1122" s="721" t="s">
        <v>1836</v>
      </c>
      <c r="B1122" s="722">
        <v>23</v>
      </c>
      <c r="C1122" s="711" t="str">
        <f t="shared" si="119"/>
        <v>15/01/2026</v>
      </c>
      <c r="D1122" s="712" t="str">
        <f t="shared" si="120"/>
        <v>18:15</v>
      </c>
      <c r="E1122" s="713" t="str">
        <f t="shared" si="121"/>
        <v>18:00 as 19:00</v>
      </c>
      <c r="F1122" s="714" t="str">
        <f t="shared" si="122"/>
        <v>Quinta</v>
      </c>
      <c r="G1122" s="715">
        <f t="shared" si="123"/>
        <v>3</v>
      </c>
      <c r="H1122" s="714" t="str">
        <f t="shared" si="124"/>
        <v>Jan/26</v>
      </c>
      <c r="I1122" s="716">
        <f t="shared" si="125"/>
        <v>15</v>
      </c>
      <c r="J1122" s="716">
        <f>IF(Tabela13[[#This Row],[Data da Ordem]]&lt;&gt;"",1,"")</f>
        <v>1</v>
      </c>
    </row>
    <row r="1123" spans="1:10">
      <c r="A1123" s="721" t="s">
        <v>1837</v>
      </c>
      <c r="B1123" s="722">
        <v>19</v>
      </c>
      <c r="C1123" s="711" t="str">
        <f t="shared" si="119"/>
        <v>15/01/2026</v>
      </c>
      <c r="D1123" s="712" t="str">
        <f t="shared" si="120"/>
        <v>18:13</v>
      </c>
      <c r="E1123" s="713" t="str">
        <f t="shared" si="121"/>
        <v>18:00 as 19:00</v>
      </c>
      <c r="F1123" s="714" t="str">
        <f t="shared" si="122"/>
        <v>Quinta</v>
      </c>
      <c r="G1123" s="715">
        <f t="shared" si="123"/>
        <v>3</v>
      </c>
      <c r="H1123" s="714" t="str">
        <f t="shared" si="124"/>
        <v>Jan/26</v>
      </c>
      <c r="I1123" s="716">
        <f t="shared" si="125"/>
        <v>15</v>
      </c>
      <c r="J1123" s="716">
        <f>IF(Tabela13[[#This Row],[Data da Ordem]]&lt;&gt;"",1,"")</f>
        <v>1</v>
      </c>
    </row>
    <row r="1124" spans="1:10">
      <c r="A1124" s="721" t="s">
        <v>1838</v>
      </c>
      <c r="B1124" s="722">
        <v>13</v>
      </c>
      <c r="C1124" s="711" t="str">
        <f t="shared" si="119"/>
        <v>15/01/2026</v>
      </c>
      <c r="D1124" s="712" t="str">
        <f t="shared" si="120"/>
        <v>18:09</v>
      </c>
      <c r="E1124" s="713" t="str">
        <f t="shared" si="121"/>
        <v>18:00 as 19:00</v>
      </c>
      <c r="F1124" s="714" t="str">
        <f t="shared" si="122"/>
        <v>Quinta</v>
      </c>
      <c r="G1124" s="715">
        <f t="shared" si="123"/>
        <v>3</v>
      </c>
      <c r="H1124" s="714" t="str">
        <f t="shared" si="124"/>
        <v>Jan/26</v>
      </c>
      <c r="I1124" s="716">
        <f t="shared" si="125"/>
        <v>15</v>
      </c>
      <c r="J1124" s="716">
        <f>IF(Tabela13[[#This Row],[Data da Ordem]]&lt;&gt;"",1,"")</f>
        <v>1</v>
      </c>
    </row>
    <row r="1125" spans="1:10">
      <c r="A1125" s="721" t="s">
        <v>1839</v>
      </c>
      <c r="B1125" s="722">
        <v>55.5</v>
      </c>
      <c r="C1125" s="711" t="str">
        <f t="shared" si="119"/>
        <v>15/01/2026</v>
      </c>
      <c r="D1125" s="712" t="str">
        <f t="shared" si="120"/>
        <v>17:55</v>
      </c>
      <c r="E1125" s="713" t="str">
        <f t="shared" si="121"/>
        <v>17:00 as 18:00</v>
      </c>
      <c r="F1125" s="714" t="str">
        <f t="shared" si="122"/>
        <v>Quinta</v>
      </c>
      <c r="G1125" s="715">
        <f t="shared" si="123"/>
        <v>3</v>
      </c>
      <c r="H1125" s="714" t="str">
        <f t="shared" si="124"/>
        <v>Jan/26</v>
      </c>
      <c r="I1125" s="716">
        <f t="shared" si="125"/>
        <v>15</v>
      </c>
      <c r="J1125" s="716">
        <f>IF(Tabela13[[#This Row],[Data da Ordem]]&lt;&gt;"",1,"")</f>
        <v>1</v>
      </c>
    </row>
    <row r="1126" spans="1:10">
      <c r="A1126" s="721" t="s">
        <v>1840</v>
      </c>
      <c r="B1126" s="722">
        <v>32.5</v>
      </c>
      <c r="C1126" s="711" t="str">
        <f t="shared" si="119"/>
        <v>15/01/2026</v>
      </c>
      <c r="D1126" s="712" t="str">
        <f t="shared" si="120"/>
        <v>17:47</v>
      </c>
      <c r="E1126" s="713" t="str">
        <f t="shared" si="121"/>
        <v>17:00 as 18:00</v>
      </c>
      <c r="F1126" s="714" t="str">
        <f t="shared" si="122"/>
        <v>Quinta</v>
      </c>
      <c r="G1126" s="715">
        <f t="shared" si="123"/>
        <v>3</v>
      </c>
      <c r="H1126" s="714" t="str">
        <f t="shared" si="124"/>
        <v>Jan/26</v>
      </c>
      <c r="I1126" s="716">
        <f t="shared" si="125"/>
        <v>15</v>
      </c>
      <c r="J1126" s="716">
        <f>IF(Tabela13[[#This Row],[Data da Ordem]]&lt;&gt;"",1,"")</f>
        <v>1</v>
      </c>
    </row>
    <row r="1127" spans="1:10">
      <c r="A1127" s="721" t="s">
        <v>1841</v>
      </c>
      <c r="B1127" s="722">
        <v>20.5</v>
      </c>
      <c r="C1127" s="711" t="str">
        <f t="shared" si="119"/>
        <v>15/01/2026</v>
      </c>
      <c r="D1127" s="712" t="str">
        <f t="shared" si="120"/>
        <v>17:28</v>
      </c>
      <c r="E1127" s="713" t="str">
        <f t="shared" si="121"/>
        <v>17:00 as 18:00</v>
      </c>
      <c r="F1127" s="714" t="str">
        <f t="shared" si="122"/>
        <v>Quinta</v>
      </c>
      <c r="G1127" s="715">
        <f t="shared" si="123"/>
        <v>3</v>
      </c>
      <c r="H1127" s="714" t="str">
        <f t="shared" si="124"/>
        <v>Jan/26</v>
      </c>
      <c r="I1127" s="716">
        <f t="shared" si="125"/>
        <v>15</v>
      </c>
      <c r="J1127" s="716">
        <f>IF(Tabela13[[#This Row],[Data da Ordem]]&lt;&gt;"",1,"")</f>
        <v>1</v>
      </c>
    </row>
    <row r="1128" spans="1:10">
      <c r="A1128" s="721" t="s">
        <v>1842</v>
      </c>
      <c r="B1128" s="722">
        <v>25</v>
      </c>
      <c r="C1128" s="711" t="str">
        <f t="shared" si="119"/>
        <v>15/01/2026</v>
      </c>
      <c r="D1128" s="712" t="str">
        <f t="shared" si="120"/>
        <v>17:20</v>
      </c>
      <c r="E1128" s="713" t="str">
        <f t="shared" si="121"/>
        <v>17:00 as 18:00</v>
      </c>
      <c r="F1128" s="714" t="str">
        <f t="shared" si="122"/>
        <v>Quinta</v>
      </c>
      <c r="G1128" s="715">
        <f t="shared" si="123"/>
        <v>3</v>
      </c>
      <c r="H1128" s="714" t="str">
        <f t="shared" si="124"/>
        <v>Jan/26</v>
      </c>
      <c r="I1128" s="716">
        <f t="shared" si="125"/>
        <v>15</v>
      </c>
      <c r="J1128" s="716">
        <f>IF(Tabela13[[#This Row],[Data da Ordem]]&lt;&gt;"",1,"")</f>
        <v>1</v>
      </c>
    </row>
    <row r="1129" spans="1:10">
      <c r="A1129" s="721" t="s">
        <v>1843</v>
      </c>
      <c r="B1129" s="722">
        <v>13</v>
      </c>
      <c r="C1129" s="711" t="str">
        <f t="shared" si="119"/>
        <v>15/01/2026</v>
      </c>
      <c r="D1129" s="712" t="str">
        <f t="shared" si="120"/>
        <v>17:14</v>
      </c>
      <c r="E1129" s="713" t="str">
        <f t="shared" si="121"/>
        <v>17:00 as 18:00</v>
      </c>
      <c r="F1129" s="714" t="str">
        <f t="shared" si="122"/>
        <v>Quinta</v>
      </c>
      <c r="G1129" s="715">
        <f t="shared" si="123"/>
        <v>3</v>
      </c>
      <c r="H1129" s="714" t="str">
        <f t="shared" si="124"/>
        <v>Jan/26</v>
      </c>
      <c r="I1129" s="716">
        <f t="shared" si="125"/>
        <v>15</v>
      </c>
      <c r="J1129" s="716">
        <f>IF(Tabela13[[#This Row],[Data da Ordem]]&lt;&gt;"",1,"")</f>
        <v>1</v>
      </c>
    </row>
    <row r="1130" spans="1:10">
      <c r="A1130" s="721" t="s">
        <v>1844</v>
      </c>
      <c r="B1130" s="722">
        <v>29</v>
      </c>
      <c r="C1130" s="711" t="str">
        <f t="shared" si="119"/>
        <v>15/01/2026</v>
      </c>
      <c r="D1130" s="712" t="str">
        <f t="shared" si="120"/>
        <v>17:08</v>
      </c>
      <c r="E1130" s="713" t="str">
        <f t="shared" si="121"/>
        <v>17:00 as 18:00</v>
      </c>
      <c r="F1130" s="714" t="str">
        <f t="shared" si="122"/>
        <v>Quinta</v>
      </c>
      <c r="G1130" s="715">
        <f t="shared" si="123"/>
        <v>3</v>
      </c>
      <c r="H1130" s="714" t="str">
        <f t="shared" si="124"/>
        <v>Jan/26</v>
      </c>
      <c r="I1130" s="716">
        <f t="shared" si="125"/>
        <v>15</v>
      </c>
      <c r="J1130" s="716">
        <f>IF(Tabela13[[#This Row],[Data da Ordem]]&lt;&gt;"",1,"")</f>
        <v>1</v>
      </c>
    </row>
    <row r="1131" spans="1:10">
      <c r="A1131" s="721" t="s">
        <v>1845</v>
      </c>
      <c r="B1131" s="722">
        <v>18</v>
      </c>
      <c r="C1131" s="711" t="str">
        <f t="shared" si="119"/>
        <v>15/01/2026</v>
      </c>
      <c r="D1131" s="712" t="str">
        <f t="shared" si="120"/>
        <v>16:52</v>
      </c>
      <c r="E1131" s="713" t="str">
        <f t="shared" si="121"/>
        <v>16:00 as 17:00</v>
      </c>
      <c r="F1131" s="714" t="str">
        <f t="shared" si="122"/>
        <v>Quinta</v>
      </c>
      <c r="G1131" s="715">
        <f t="shared" si="123"/>
        <v>3</v>
      </c>
      <c r="H1131" s="714" t="str">
        <f t="shared" si="124"/>
        <v>Jan/26</v>
      </c>
      <c r="I1131" s="716">
        <f t="shared" si="125"/>
        <v>15</v>
      </c>
      <c r="J1131" s="716">
        <f>IF(Tabela13[[#This Row],[Data da Ordem]]&lt;&gt;"",1,"")</f>
        <v>1</v>
      </c>
    </row>
    <row r="1132" spans="1:10">
      <c r="A1132" s="721" t="s">
        <v>1846</v>
      </c>
      <c r="B1132" s="722">
        <v>14.85</v>
      </c>
      <c r="C1132" s="711" t="str">
        <f t="shared" si="119"/>
        <v>15/01/2026</v>
      </c>
      <c r="D1132" s="712" t="str">
        <f t="shared" si="120"/>
        <v>16:50</v>
      </c>
      <c r="E1132" s="713" t="str">
        <f t="shared" si="121"/>
        <v>16:00 as 17:00</v>
      </c>
      <c r="F1132" s="714" t="str">
        <f t="shared" si="122"/>
        <v>Quinta</v>
      </c>
      <c r="G1132" s="715">
        <f t="shared" si="123"/>
        <v>3</v>
      </c>
      <c r="H1132" s="714" t="str">
        <f t="shared" si="124"/>
        <v>Jan/26</v>
      </c>
      <c r="I1132" s="716">
        <f t="shared" si="125"/>
        <v>15</v>
      </c>
      <c r="J1132" s="716">
        <f>IF(Tabela13[[#This Row],[Data da Ordem]]&lt;&gt;"",1,"")</f>
        <v>1</v>
      </c>
    </row>
    <row r="1133" spans="1:10">
      <c r="A1133" s="721" t="s">
        <v>1847</v>
      </c>
      <c r="B1133" s="722">
        <v>18.45</v>
      </c>
      <c r="C1133" s="711" t="str">
        <f t="shared" si="119"/>
        <v>15/01/2026</v>
      </c>
      <c r="D1133" s="712" t="str">
        <f t="shared" si="120"/>
        <v>16:48</v>
      </c>
      <c r="E1133" s="713" t="str">
        <f t="shared" si="121"/>
        <v>16:00 as 17:00</v>
      </c>
      <c r="F1133" s="714" t="str">
        <f t="shared" si="122"/>
        <v>Quinta</v>
      </c>
      <c r="G1133" s="715">
        <f t="shared" si="123"/>
        <v>3</v>
      </c>
      <c r="H1133" s="714" t="str">
        <f t="shared" si="124"/>
        <v>Jan/26</v>
      </c>
      <c r="I1133" s="716">
        <f t="shared" si="125"/>
        <v>15</v>
      </c>
      <c r="J1133" s="716">
        <f>IF(Tabela13[[#This Row],[Data da Ordem]]&lt;&gt;"",1,"")</f>
        <v>1</v>
      </c>
    </row>
    <row r="1134" spans="1:10">
      <c r="A1134" s="721" t="s">
        <v>1848</v>
      </c>
      <c r="B1134" s="722">
        <v>23</v>
      </c>
      <c r="C1134" s="711" t="str">
        <f t="shared" si="119"/>
        <v>15/01/2026</v>
      </c>
      <c r="D1134" s="712" t="str">
        <f t="shared" si="120"/>
        <v>16:46</v>
      </c>
      <c r="E1134" s="713" t="str">
        <f t="shared" si="121"/>
        <v>16:00 as 17:00</v>
      </c>
      <c r="F1134" s="714" t="str">
        <f t="shared" si="122"/>
        <v>Quinta</v>
      </c>
      <c r="G1134" s="715">
        <f t="shared" si="123"/>
        <v>3</v>
      </c>
      <c r="H1134" s="714" t="str">
        <f t="shared" si="124"/>
        <v>Jan/26</v>
      </c>
      <c r="I1134" s="716">
        <f t="shared" si="125"/>
        <v>15</v>
      </c>
      <c r="J1134" s="716">
        <f>IF(Tabela13[[#This Row],[Data da Ordem]]&lt;&gt;"",1,"")</f>
        <v>1</v>
      </c>
    </row>
    <row r="1135" spans="1:10">
      <c r="A1135" s="721" t="s">
        <v>1849</v>
      </c>
      <c r="B1135" s="722">
        <v>50.5</v>
      </c>
      <c r="C1135" s="711" t="str">
        <f t="shared" si="119"/>
        <v>15/01/2026</v>
      </c>
      <c r="D1135" s="712" t="str">
        <f t="shared" si="120"/>
        <v>16:42</v>
      </c>
      <c r="E1135" s="713" t="str">
        <f t="shared" si="121"/>
        <v>16:00 as 17:00</v>
      </c>
      <c r="F1135" s="714" t="str">
        <f t="shared" si="122"/>
        <v>Quinta</v>
      </c>
      <c r="G1135" s="715">
        <f t="shared" si="123"/>
        <v>3</v>
      </c>
      <c r="H1135" s="714" t="str">
        <f t="shared" si="124"/>
        <v>Jan/26</v>
      </c>
      <c r="I1135" s="716">
        <f t="shared" si="125"/>
        <v>15</v>
      </c>
      <c r="J1135" s="716">
        <f>IF(Tabela13[[#This Row],[Data da Ordem]]&lt;&gt;"",1,"")</f>
        <v>1</v>
      </c>
    </row>
    <row r="1136" spans="1:10">
      <c r="A1136" s="721" t="s">
        <v>1850</v>
      </c>
      <c r="B1136" s="722">
        <v>17</v>
      </c>
      <c r="C1136" s="711" t="str">
        <f t="shared" si="119"/>
        <v>15/01/2026</v>
      </c>
      <c r="D1136" s="712" t="str">
        <f t="shared" si="120"/>
        <v>16:24</v>
      </c>
      <c r="E1136" s="713" t="str">
        <f t="shared" si="121"/>
        <v>16:00 as 17:00</v>
      </c>
      <c r="F1136" s="714" t="str">
        <f t="shared" si="122"/>
        <v>Quinta</v>
      </c>
      <c r="G1136" s="715">
        <f t="shared" si="123"/>
        <v>3</v>
      </c>
      <c r="H1136" s="714" t="str">
        <f t="shared" si="124"/>
        <v>Jan/26</v>
      </c>
      <c r="I1136" s="716">
        <f t="shared" si="125"/>
        <v>15</v>
      </c>
      <c r="J1136" s="716">
        <f>IF(Tabela13[[#This Row],[Data da Ordem]]&lt;&gt;"",1,"")</f>
        <v>1</v>
      </c>
    </row>
    <row r="1137" spans="1:10">
      <c r="A1137" s="721" t="s">
        <v>1851</v>
      </c>
      <c r="B1137" s="722">
        <v>20</v>
      </c>
      <c r="C1137" s="711" t="str">
        <f t="shared" si="119"/>
        <v>15/01/2026</v>
      </c>
      <c r="D1137" s="712" t="str">
        <f t="shared" si="120"/>
        <v>16:21</v>
      </c>
      <c r="E1137" s="713" t="str">
        <f t="shared" si="121"/>
        <v>16:00 as 17:00</v>
      </c>
      <c r="F1137" s="714" t="str">
        <f t="shared" si="122"/>
        <v>Quinta</v>
      </c>
      <c r="G1137" s="715">
        <f t="shared" si="123"/>
        <v>3</v>
      </c>
      <c r="H1137" s="714" t="str">
        <f t="shared" si="124"/>
        <v>Jan/26</v>
      </c>
      <c r="I1137" s="716">
        <f t="shared" si="125"/>
        <v>15</v>
      </c>
      <c r="J1137" s="716">
        <f>IF(Tabela13[[#This Row],[Data da Ordem]]&lt;&gt;"",1,"")</f>
        <v>1</v>
      </c>
    </row>
    <row r="1138" spans="1:10">
      <c r="A1138" s="721" t="s">
        <v>1852</v>
      </c>
      <c r="B1138" s="722">
        <v>69</v>
      </c>
      <c r="C1138" s="711" t="str">
        <f t="shared" si="119"/>
        <v>15/01/2026</v>
      </c>
      <c r="D1138" s="712" t="str">
        <f t="shared" si="120"/>
        <v>16:10</v>
      </c>
      <c r="E1138" s="713" t="str">
        <f t="shared" si="121"/>
        <v>16:00 as 17:00</v>
      </c>
      <c r="F1138" s="714" t="str">
        <f t="shared" si="122"/>
        <v>Quinta</v>
      </c>
      <c r="G1138" s="715">
        <f t="shared" si="123"/>
        <v>3</v>
      </c>
      <c r="H1138" s="714" t="str">
        <f t="shared" si="124"/>
        <v>Jan/26</v>
      </c>
      <c r="I1138" s="716">
        <f t="shared" si="125"/>
        <v>15</v>
      </c>
      <c r="J1138" s="716">
        <f>IF(Tabela13[[#This Row],[Data da Ordem]]&lt;&gt;"",1,"")</f>
        <v>1</v>
      </c>
    </row>
    <row r="1139" spans="1:10">
      <c r="A1139" s="721" t="s">
        <v>1853</v>
      </c>
      <c r="B1139" s="722">
        <v>46</v>
      </c>
      <c r="C1139" s="711" t="str">
        <f t="shared" si="119"/>
        <v>15/01/2026</v>
      </c>
      <c r="D1139" s="712" t="str">
        <f t="shared" si="120"/>
        <v>15:56</v>
      </c>
      <c r="E1139" s="713" t="str">
        <f t="shared" si="121"/>
        <v>15:00 as 16:00</v>
      </c>
      <c r="F1139" s="714" t="str">
        <f t="shared" si="122"/>
        <v>Quinta</v>
      </c>
      <c r="G1139" s="715">
        <f t="shared" si="123"/>
        <v>3</v>
      </c>
      <c r="H1139" s="714" t="str">
        <f t="shared" si="124"/>
        <v>Jan/26</v>
      </c>
      <c r="I1139" s="716">
        <f t="shared" si="125"/>
        <v>15</v>
      </c>
      <c r="J1139" s="716">
        <f>IF(Tabela13[[#This Row],[Data da Ordem]]&lt;&gt;"",1,"")</f>
        <v>1</v>
      </c>
    </row>
    <row r="1140" spans="1:10">
      <c r="A1140" s="721" t="s">
        <v>1854</v>
      </c>
      <c r="B1140" s="722">
        <v>46</v>
      </c>
      <c r="C1140" s="711" t="str">
        <f t="shared" si="119"/>
        <v>15/01/2026</v>
      </c>
      <c r="D1140" s="712" t="str">
        <f t="shared" si="120"/>
        <v>15:50</v>
      </c>
      <c r="E1140" s="713" t="str">
        <f t="shared" si="121"/>
        <v>15:00 as 16:00</v>
      </c>
      <c r="F1140" s="714" t="str">
        <f t="shared" si="122"/>
        <v>Quinta</v>
      </c>
      <c r="G1140" s="715">
        <f t="shared" si="123"/>
        <v>3</v>
      </c>
      <c r="H1140" s="714" t="str">
        <f t="shared" si="124"/>
        <v>Jan/26</v>
      </c>
      <c r="I1140" s="716">
        <f t="shared" si="125"/>
        <v>15</v>
      </c>
      <c r="J1140" s="716">
        <f>IF(Tabela13[[#This Row],[Data da Ordem]]&lt;&gt;"",1,"")</f>
        <v>1</v>
      </c>
    </row>
    <row r="1141" spans="1:10">
      <c r="A1141" s="721" t="s">
        <v>1855</v>
      </c>
      <c r="B1141" s="722">
        <v>18</v>
      </c>
      <c r="C1141" s="711" t="str">
        <f t="shared" si="119"/>
        <v>15/01/2026</v>
      </c>
      <c r="D1141" s="712" t="str">
        <f t="shared" si="120"/>
        <v>15:46</v>
      </c>
      <c r="E1141" s="713" t="str">
        <f t="shared" si="121"/>
        <v>15:00 as 16:00</v>
      </c>
      <c r="F1141" s="714" t="str">
        <f t="shared" si="122"/>
        <v>Quinta</v>
      </c>
      <c r="G1141" s="715">
        <f t="shared" si="123"/>
        <v>3</v>
      </c>
      <c r="H1141" s="714" t="str">
        <f t="shared" si="124"/>
        <v>Jan/26</v>
      </c>
      <c r="I1141" s="716">
        <f t="shared" si="125"/>
        <v>15</v>
      </c>
      <c r="J1141" s="716">
        <f>IF(Tabela13[[#This Row],[Data da Ordem]]&lt;&gt;"",1,"")</f>
        <v>1</v>
      </c>
    </row>
    <row r="1142" spans="1:10">
      <c r="A1142" s="721" t="s">
        <v>1856</v>
      </c>
      <c r="B1142" s="722">
        <v>44</v>
      </c>
      <c r="C1142" s="711" t="str">
        <f t="shared" si="119"/>
        <v>15/01/2026</v>
      </c>
      <c r="D1142" s="712" t="str">
        <f t="shared" si="120"/>
        <v>15:40</v>
      </c>
      <c r="E1142" s="713" t="str">
        <f t="shared" si="121"/>
        <v>15:00 as 16:00</v>
      </c>
      <c r="F1142" s="714" t="str">
        <f t="shared" si="122"/>
        <v>Quinta</v>
      </c>
      <c r="G1142" s="715">
        <f t="shared" si="123"/>
        <v>3</v>
      </c>
      <c r="H1142" s="714" t="str">
        <f t="shared" si="124"/>
        <v>Jan/26</v>
      </c>
      <c r="I1142" s="716">
        <f t="shared" si="125"/>
        <v>15</v>
      </c>
      <c r="J1142" s="716">
        <f>IF(Tabela13[[#This Row],[Data da Ordem]]&lt;&gt;"",1,"")</f>
        <v>1</v>
      </c>
    </row>
    <row r="1143" spans="1:10">
      <c r="A1143" s="721" t="s">
        <v>1857</v>
      </c>
      <c r="B1143" s="722">
        <v>19</v>
      </c>
      <c r="C1143" s="711" t="str">
        <f t="shared" si="119"/>
        <v>15/01/2026</v>
      </c>
      <c r="D1143" s="712" t="str">
        <f t="shared" si="120"/>
        <v>15:24</v>
      </c>
      <c r="E1143" s="713" t="str">
        <f t="shared" si="121"/>
        <v>15:00 as 16:00</v>
      </c>
      <c r="F1143" s="714" t="str">
        <f t="shared" si="122"/>
        <v>Quinta</v>
      </c>
      <c r="G1143" s="715">
        <f t="shared" si="123"/>
        <v>3</v>
      </c>
      <c r="H1143" s="714" t="str">
        <f t="shared" si="124"/>
        <v>Jan/26</v>
      </c>
      <c r="I1143" s="716">
        <f t="shared" si="125"/>
        <v>15</v>
      </c>
      <c r="J1143" s="716">
        <f>IF(Tabela13[[#This Row],[Data da Ordem]]&lt;&gt;"",1,"")</f>
        <v>1</v>
      </c>
    </row>
    <row r="1144" spans="1:10">
      <c r="A1144" s="721" t="s">
        <v>1858</v>
      </c>
      <c r="B1144" s="722">
        <v>20</v>
      </c>
      <c r="C1144" s="711" t="str">
        <f t="shared" si="119"/>
        <v>15/01/2026</v>
      </c>
      <c r="D1144" s="712" t="str">
        <f t="shared" si="120"/>
        <v>15:04</v>
      </c>
      <c r="E1144" s="713" t="str">
        <f t="shared" si="121"/>
        <v>15:00 as 16:00</v>
      </c>
      <c r="F1144" s="714" t="str">
        <f t="shared" si="122"/>
        <v>Quinta</v>
      </c>
      <c r="G1144" s="715">
        <f t="shared" si="123"/>
        <v>3</v>
      </c>
      <c r="H1144" s="714" t="str">
        <f t="shared" si="124"/>
        <v>Jan/26</v>
      </c>
      <c r="I1144" s="716">
        <f t="shared" si="125"/>
        <v>15</v>
      </c>
      <c r="J1144" s="716">
        <f>IF(Tabela13[[#This Row],[Data da Ordem]]&lt;&gt;"",1,"")</f>
        <v>1</v>
      </c>
    </row>
    <row r="1145" spans="1:10">
      <c r="A1145" s="721" t="s">
        <v>1859</v>
      </c>
      <c r="B1145" s="722">
        <v>23</v>
      </c>
      <c r="C1145" s="711" t="str">
        <f t="shared" si="119"/>
        <v>15/01/2026</v>
      </c>
      <c r="D1145" s="712" t="str">
        <f t="shared" si="120"/>
        <v>15:02</v>
      </c>
      <c r="E1145" s="713" t="str">
        <f t="shared" si="121"/>
        <v>15:00 as 16:00</v>
      </c>
      <c r="F1145" s="714" t="str">
        <f t="shared" si="122"/>
        <v>Quinta</v>
      </c>
      <c r="G1145" s="715">
        <f t="shared" si="123"/>
        <v>3</v>
      </c>
      <c r="H1145" s="714" t="str">
        <f t="shared" si="124"/>
        <v>Jan/26</v>
      </c>
      <c r="I1145" s="716">
        <f t="shared" si="125"/>
        <v>15</v>
      </c>
      <c r="J1145" s="716">
        <f>IF(Tabela13[[#This Row],[Data da Ordem]]&lt;&gt;"",1,"")</f>
        <v>1</v>
      </c>
    </row>
    <row r="1146" spans="1:10">
      <c r="A1146" s="721" t="s">
        <v>1860</v>
      </c>
      <c r="B1146" s="722">
        <v>10.4</v>
      </c>
      <c r="C1146" s="711" t="str">
        <f t="shared" si="119"/>
        <v>15/01/2026</v>
      </c>
      <c r="D1146" s="712" t="str">
        <f t="shared" si="120"/>
        <v>14:58</v>
      </c>
      <c r="E1146" s="713" t="str">
        <f t="shared" si="121"/>
        <v>14:00 as 15:00</v>
      </c>
      <c r="F1146" s="714" t="str">
        <f t="shared" si="122"/>
        <v>Quinta</v>
      </c>
      <c r="G1146" s="715">
        <f t="shared" si="123"/>
        <v>3</v>
      </c>
      <c r="H1146" s="714" t="str">
        <f t="shared" si="124"/>
        <v>Jan/26</v>
      </c>
      <c r="I1146" s="716">
        <f t="shared" si="125"/>
        <v>15</v>
      </c>
      <c r="J1146" s="716">
        <f>IF(Tabela13[[#This Row],[Data da Ordem]]&lt;&gt;"",1,"")</f>
        <v>1</v>
      </c>
    </row>
    <row r="1147" spans="1:10">
      <c r="A1147" s="721" t="s">
        <v>1861</v>
      </c>
      <c r="B1147" s="722">
        <v>6</v>
      </c>
      <c r="C1147" s="711" t="str">
        <f t="shared" si="119"/>
        <v>15/01/2026</v>
      </c>
      <c r="D1147" s="712" t="str">
        <f t="shared" si="120"/>
        <v>14:51</v>
      </c>
      <c r="E1147" s="713" t="str">
        <f t="shared" si="121"/>
        <v>14:00 as 15:00</v>
      </c>
      <c r="F1147" s="714" t="str">
        <f t="shared" si="122"/>
        <v>Quinta</v>
      </c>
      <c r="G1147" s="715">
        <f t="shared" si="123"/>
        <v>3</v>
      </c>
      <c r="H1147" s="714" t="str">
        <f t="shared" si="124"/>
        <v>Jan/26</v>
      </c>
      <c r="I1147" s="716">
        <f t="shared" si="125"/>
        <v>15</v>
      </c>
      <c r="J1147" s="716">
        <f>IF(Tabela13[[#This Row],[Data da Ordem]]&lt;&gt;"",1,"")</f>
        <v>1</v>
      </c>
    </row>
    <row r="1148" spans="1:10">
      <c r="A1148" s="721" t="s">
        <v>1862</v>
      </c>
      <c r="B1148" s="722">
        <v>30</v>
      </c>
      <c r="C1148" s="711" t="str">
        <f t="shared" si="119"/>
        <v>15/01/2026</v>
      </c>
      <c r="D1148" s="712" t="str">
        <f t="shared" si="120"/>
        <v>14:50</v>
      </c>
      <c r="E1148" s="713" t="str">
        <f t="shared" si="121"/>
        <v>14:00 as 15:00</v>
      </c>
      <c r="F1148" s="714" t="str">
        <f t="shared" si="122"/>
        <v>Quinta</v>
      </c>
      <c r="G1148" s="715">
        <f t="shared" si="123"/>
        <v>3</v>
      </c>
      <c r="H1148" s="714" t="str">
        <f t="shared" si="124"/>
        <v>Jan/26</v>
      </c>
      <c r="I1148" s="716">
        <f t="shared" si="125"/>
        <v>15</v>
      </c>
      <c r="J1148" s="716">
        <f>IF(Tabela13[[#This Row],[Data da Ordem]]&lt;&gt;"",1,"")</f>
        <v>1</v>
      </c>
    </row>
    <row r="1149" spans="1:10">
      <c r="A1149" s="721" t="s">
        <v>1863</v>
      </c>
      <c r="B1149" s="722">
        <v>40</v>
      </c>
      <c r="C1149" s="711" t="str">
        <f t="shared" si="119"/>
        <v>15/01/2026</v>
      </c>
      <c r="D1149" s="712" t="str">
        <f t="shared" si="120"/>
        <v>14:38</v>
      </c>
      <c r="E1149" s="713" t="str">
        <f t="shared" si="121"/>
        <v>14:00 as 15:00</v>
      </c>
      <c r="F1149" s="714" t="str">
        <f t="shared" si="122"/>
        <v>Quinta</v>
      </c>
      <c r="G1149" s="715">
        <f t="shared" si="123"/>
        <v>3</v>
      </c>
      <c r="H1149" s="714" t="str">
        <f t="shared" si="124"/>
        <v>Jan/26</v>
      </c>
      <c r="I1149" s="716">
        <f t="shared" si="125"/>
        <v>15</v>
      </c>
      <c r="J1149" s="716">
        <f>IF(Tabela13[[#This Row],[Data da Ordem]]&lt;&gt;"",1,"")</f>
        <v>1</v>
      </c>
    </row>
    <row r="1150" spans="1:10">
      <c r="A1150" s="721" t="s">
        <v>1864</v>
      </c>
      <c r="B1150" s="722">
        <v>20.7</v>
      </c>
      <c r="C1150" s="711" t="str">
        <f t="shared" si="119"/>
        <v>15/01/2026</v>
      </c>
      <c r="D1150" s="712" t="str">
        <f t="shared" si="120"/>
        <v>14:29</v>
      </c>
      <c r="E1150" s="713" t="str">
        <f t="shared" si="121"/>
        <v>14:00 as 15:00</v>
      </c>
      <c r="F1150" s="714" t="str">
        <f t="shared" si="122"/>
        <v>Quinta</v>
      </c>
      <c r="G1150" s="715">
        <f t="shared" si="123"/>
        <v>3</v>
      </c>
      <c r="H1150" s="714" t="str">
        <f t="shared" si="124"/>
        <v>Jan/26</v>
      </c>
      <c r="I1150" s="716">
        <f t="shared" si="125"/>
        <v>15</v>
      </c>
      <c r="J1150" s="716">
        <f>IF(Tabela13[[#This Row],[Data da Ordem]]&lt;&gt;"",1,"")</f>
        <v>1</v>
      </c>
    </row>
    <row r="1151" spans="1:10">
      <c r="A1151" s="721" t="s">
        <v>1865</v>
      </c>
      <c r="B1151" s="722">
        <v>73.5</v>
      </c>
      <c r="C1151" s="711" t="str">
        <f t="shared" si="119"/>
        <v>15/01/2026</v>
      </c>
      <c r="D1151" s="712" t="str">
        <f t="shared" si="120"/>
        <v>14:20</v>
      </c>
      <c r="E1151" s="713" t="str">
        <f t="shared" si="121"/>
        <v>14:00 as 15:00</v>
      </c>
      <c r="F1151" s="714" t="str">
        <f t="shared" si="122"/>
        <v>Quinta</v>
      </c>
      <c r="G1151" s="715">
        <f t="shared" si="123"/>
        <v>3</v>
      </c>
      <c r="H1151" s="714" t="str">
        <f t="shared" si="124"/>
        <v>Jan/26</v>
      </c>
      <c r="I1151" s="716">
        <f t="shared" si="125"/>
        <v>15</v>
      </c>
      <c r="J1151" s="716">
        <f>IF(Tabela13[[#This Row],[Data da Ordem]]&lt;&gt;"",1,"")</f>
        <v>1</v>
      </c>
    </row>
    <row r="1152" spans="1:10">
      <c r="A1152" s="721" t="s">
        <v>1866</v>
      </c>
      <c r="B1152" s="722">
        <v>16.5</v>
      </c>
      <c r="C1152" s="711" t="str">
        <f t="shared" si="119"/>
        <v>15/01/2026</v>
      </c>
      <c r="D1152" s="712" t="str">
        <f t="shared" si="120"/>
        <v>14:15</v>
      </c>
      <c r="E1152" s="713" t="str">
        <f t="shared" si="121"/>
        <v>14:00 as 15:00</v>
      </c>
      <c r="F1152" s="714" t="str">
        <f t="shared" si="122"/>
        <v>Quinta</v>
      </c>
      <c r="G1152" s="715">
        <f t="shared" si="123"/>
        <v>3</v>
      </c>
      <c r="H1152" s="714" t="str">
        <f t="shared" si="124"/>
        <v>Jan/26</v>
      </c>
      <c r="I1152" s="716">
        <f t="shared" si="125"/>
        <v>15</v>
      </c>
      <c r="J1152" s="716">
        <f>IF(Tabela13[[#This Row],[Data da Ordem]]&lt;&gt;"",1,"")</f>
        <v>1</v>
      </c>
    </row>
    <row r="1153" spans="1:10">
      <c r="A1153" s="721" t="s">
        <v>1867</v>
      </c>
      <c r="B1153" s="722">
        <v>20.7</v>
      </c>
      <c r="C1153" s="711" t="str">
        <f t="shared" si="119"/>
        <v>15/01/2026</v>
      </c>
      <c r="D1153" s="712" t="str">
        <f t="shared" si="120"/>
        <v>14:10</v>
      </c>
      <c r="E1153" s="713" t="str">
        <f t="shared" si="121"/>
        <v>14:00 as 15:00</v>
      </c>
      <c r="F1153" s="714" t="str">
        <f t="shared" si="122"/>
        <v>Quinta</v>
      </c>
      <c r="G1153" s="715">
        <f t="shared" si="123"/>
        <v>3</v>
      </c>
      <c r="H1153" s="714" t="str">
        <f t="shared" si="124"/>
        <v>Jan/26</v>
      </c>
      <c r="I1153" s="716">
        <f t="shared" si="125"/>
        <v>15</v>
      </c>
      <c r="J1153" s="716">
        <f>IF(Tabela13[[#This Row],[Data da Ordem]]&lt;&gt;"",1,"")</f>
        <v>1</v>
      </c>
    </row>
    <row r="1154" spans="1:10">
      <c r="A1154" s="721" t="s">
        <v>1868</v>
      </c>
      <c r="B1154" s="722">
        <v>62.5</v>
      </c>
      <c r="C1154" s="711" t="str">
        <f t="shared" si="119"/>
        <v>15/01/2026</v>
      </c>
      <c r="D1154" s="712" t="str">
        <f t="shared" si="120"/>
        <v>14:07</v>
      </c>
      <c r="E1154" s="713" t="str">
        <f t="shared" si="121"/>
        <v>14:00 as 15:00</v>
      </c>
      <c r="F1154" s="714" t="str">
        <f t="shared" si="122"/>
        <v>Quinta</v>
      </c>
      <c r="G1154" s="715">
        <f t="shared" si="123"/>
        <v>3</v>
      </c>
      <c r="H1154" s="714" t="str">
        <f t="shared" si="124"/>
        <v>Jan/26</v>
      </c>
      <c r="I1154" s="716">
        <f t="shared" si="125"/>
        <v>15</v>
      </c>
      <c r="J1154" s="716">
        <f>IF(Tabela13[[#This Row],[Data da Ordem]]&lt;&gt;"",1,"")</f>
        <v>1</v>
      </c>
    </row>
    <row r="1155" spans="1:10">
      <c r="A1155" s="721" t="s">
        <v>1869</v>
      </c>
      <c r="B1155" s="722">
        <v>29</v>
      </c>
      <c r="C1155" s="711" t="str">
        <f t="shared" ref="C1155:C1218" si="126">IF(A1155="","",TEXT(A1155,"dd/mm/aaaa"))</f>
        <v>15/01/2026</v>
      </c>
      <c r="D1155" s="712" t="str">
        <f t="shared" ref="D1155:D1218" si="127">IF(A1155="","",TEXT(A1155,"hh:mm"))</f>
        <v>13:53</v>
      </c>
      <c r="E1155" s="713" t="str">
        <f t="shared" ref="E1155:E1218" si="128">IF(D1155="","",IF(AND(MOD(D1155,1)&gt;=TIME(8,0,0),MOD(D1155,1)&lt;TIME(21,0,0)),
TEXT(TIME(HOUR(MOD(D1155,1)),0,0),"hh:mm")&amp;" as "&amp;TEXT(TIME(HOUR(MOD(D1155,1))+1,0,0),"hh:mm"),
"Fora da faixa"))</f>
        <v>13:00 as 14:00</v>
      </c>
      <c r="F1155" s="714" t="str">
        <f t="shared" ref="F1155:F1218" si="129">CHOOSE(WEEKDAY(C1155,2),"Segunda","Terça","Quarta","Quinta","Sexta","Sábado","Domingo")</f>
        <v>Quinta</v>
      </c>
      <c r="G1155" s="715">
        <f t="shared" ref="G1155:G1218" si="130">INT((DAY(C1155)-1)/7)+1</f>
        <v>3</v>
      </c>
      <c r="H1155" s="714" t="str">
        <f t="shared" ref="H1155:H1218" si="131">PROPER(TEXT(C1155,"MMM/AA"))</f>
        <v>Jan/26</v>
      </c>
      <c r="I1155" s="716">
        <f t="shared" ref="I1155:I1218" si="132">DAY(C1155)</f>
        <v>15</v>
      </c>
      <c r="J1155" s="716">
        <f>IF(Tabela13[[#This Row],[Data da Ordem]]&lt;&gt;"",1,"")</f>
        <v>1</v>
      </c>
    </row>
    <row r="1156" spans="1:10">
      <c r="A1156" s="721" t="s">
        <v>1870</v>
      </c>
      <c r="B1156" s="722">
        <v>30</v>
      </c>
      <c r="C1156" s="711" t="str">
        <f t="shared" si="126"/>
        <v>15/01/2026</v>
      </c>
      <c r="D1156" s="712" t="str">
        <f t="shared" si="127"/>
        <v>13:50</v>
      </c>
      <c r="E1156" s="713" t="str">
        <f t="shared" si="128"/>
        <v>13:00 as 14:00</v>
      </c>
      <c r="F1156" s="714" t="str">
        <f t="shared" si="129"/>
        <v>Quinta</v>
      </c>
      <c r="G1156" s="715">
        <f t="shared" si="130"/>
        <v>3</v>
      </c>
      <c r="H1156" s="714" t="str">
        <f t="shared" si="131"/>
        <v>Jan/26</v>
      </c>
      <c r="I1156" s="716">
        <f t="shared" si="132"/>
        <v>15</v>
      </c>
      <c r="J1156" s="716">
        <f>IF(Tabela13[[#This Row],[Data da Ordem]]&lt;&gt;"",1,"")</f>
        <v>1</v>
      </c>
    </row>
    <row r="1157" spans="1:10">
      <c r="A1157" s="721" t="s">
        <v>1871</v>
      </c>
      <c r="B1157" s="722">
        <v>21</v>
      </c>
      <c r="C1157" s="711" t="str">
        <f t="shared" si="126"/>
        <v>15/01/2026</v>
      </c>
      <c r="D1157" s="712" t="str">
        <f t="shared" si="127"/>
        <v>13:30</v>
      </c>
      <c r="E1157" s="713" t="str">
        <f t="shared" si="128"/>
        <v>13:00 as 14:00</v>
      </c>
      <c r="F1157" s="714" t="str">
        <f t="shared" si="129"/>
        <v>Quinta</v>
      </c>
      <c r="G1157" s="715">
        <f t="shared" si="130"/>
        <v>3</v>
      </c>
      <c r="H1157" s="714" t="str">
        <f t="shared" si="131"/>
        <v>Jan/26</v>
      </c>
      <c r="I1157" s="716">
        <f t="shared" si="132"/>
        <v>15</v>
      </c>
      <c r="J1157" s="716">
        <f>IF(Tabela13[[#This Row],[Data da Ordem]]&lt;&gt;"",1,"")</f>
        <v>1</v>
      </c>
    </row>
    <row r="1158" spans="1:10">
      <c r="A1158" s="721" t="s">
        <v>1872</v>
      </c>
      <c r="B1158" s="722">
        <v>121.2</v>
      </c>
      <c r="C1158" s="711" t="str">
        <f t="shared" si="126"/>
        <v>15/01/2026</v>
      </c>
      <c r="D1158" s="712" t="str">
        <f t="shared" si="127"/>
        <v>13:06</v>
      </c>
      <c r="E1158" s="713" t="str">
        <f t="shared" si="128"/>
        <v>13:00 as 14:00</v>
      </c>
      <c r="F1158" s="714" t="str">
        <f t="shared" si="129"/>
        <v>Quinta</v>
      </c>
      <c r="G1158" s="715">
        <f t="shared" si="130"/>
        <v>3</v>
      </c>
      <c r="H1158" s="714" t="str">
        <f t="shared" si="131"/>
        <v>Jan/26</v>
      </c>
      <c r="I1158" s="716">
        <f t="shared" si="132"/>
        <v>15</v>
      </c>
      <c r="J1158" s="716">
        <f>IF(Tabela13[[#This Row],[Data da Ordem]]&lt;&gt;"",1,"")</f>
        <v>1</v>
      </c>
    </row>
    <row r="1159" spans="1:10">
      <c r="A1159" s="721" t="s">
        <v>1873</v>
      </c>
      <c r="B1159" s="722">
        <v>16.5</v>
      </c>
      <c r="C1159" s="711" t="str">
        <f t="shared" si="126"/>
        <v>15/01/2026</v>
      </c>
      <c r="D1159" s="712" t="str">
        <f t="shared" si="127"/>
        <v>13:00</v>
      </c>
      <c r="E1159" s="713" t="str">
        <f t="shared" si="128"/>
        <v>13:00 as 14:00</v>
      </c>
      <c r="F1159" s="714" t="str">
        <f t="shared" si="129"/>
        <v>Quinta</v>
      </c>
      <c r="G1159" s="715">
        <f t="shared" si="130"/>
        <v>3</v>
      </c>
      <c r="H1159" s="714" t="str">
        <f t="shared" si="131"/>
        <v>Jan/26</v>
      </c>
      <c r="I1159" s="716">
        <f t="shared" si="132"/>
        <v>15</v>
      </c>
      <c r="J1159" s="716">
        <f>IF(Tabela13[[#This Row],[Data da Ordem]]&lt;&gt;"",1,"")</f>
        <v>1</v>
      </c>
    </row>
    <row r="1160" spans="1:10">
      <c r="A1160" s="721" t="s">
        <v>1874</v>
      </c>
      <c r="B1160" s="722">
        <v>13</v>
      </c>
      <c r="C1160" s="711" t="str">
        <f t="shared" si="126"/>
        <v>15/01/2026</v>
      </c>
      <c r="D1160" s="712" t="str">
        <f t="shared" si="127"/>
        <v>12:59</v>
      </c>
      <c r="E1160" s="713" t="str">
        <f t="shared" si="128"/>
        <v>12:00 as 13:00</v>
      </c>
      <c r="F1160" s="714" t="str">
        <f t="shared" si="129"/>
        <v>Quinta</v>
      </c>
      <c r="G1160" s="715">
        <f t="shared" si="130"/>
        <v>3</v>
      </c>
      <c r="H1160" s="714" t="str">
        <f t="shared" si="131"/>
        <v>Jan/26</v>
      </c>
      <c r="I1160" s="716">
        <f t="shared" si="132"/>
        <v>15</v>
      </c>
      <c r="J1160" s="716">
        <f>IF(Tabela13[[#This Row],[Data da Ordem]]&lt;&gt;"",1,"")</f>
        <v>1</v>
      </c>
    </row>
    <row r="1161" spans="1:10">
      <c r="A1161" s="721" t="s">
        <v>1875</v>
      </c>
      <c r="B1161" s="722">
        <v>6</v>
      </c>
      <c r="C1161" s="711" t="str">
        <f t="shared" si="126"/>
        <v>15/01/2026</v>
      </c>
      <c r="D1161" s="712" t="str">
        <f t="shared" si="127"/>
        <v>12:48</v>
      </c>
      <c r="E1161" s="713" t="str">
        <f t="shared" si="128"/>
        <v>12:00 as 13:00</v>
      </c>
      <c r="F1161" s="714" t="str">
        <f t="shared" si="129"/>
        <v>Quinta</v>
      </c>
      <c r="G1161" s="715">
        <f t="shared" si="130"/>
        <v>3</v>
      </c>
      <c r="H1161" s="714" t="str">
        <f t="shared" si="131"/>
        <v>Jan/26</v>
      </c>
      <c r="I1161" s="716">
        <f t="shared" si="132"/>
        <v>15</v>
      </c>
      <c r="J1161" s="716">
        <f>IF(Tabela13[[#This Row],[Data da Ordem]]&lt;&gt;"",1,"")</f>
        <v>1</v>
      </c>
    </row>
    <row r="1162" spans="1:10">
      <c r="A1162" s="721" t="s">
        <v>1876</v>
      </c>
      <c r="B1162" s="722">
        <v>21</v>
      </c>
      <c r="C1162" s="711" t="str">
        <f t="shared" si="126"/>
        <v>15/01/2026</v>
      </c>
      <c r="D1162" s="712" t="str">
        <f t="shared" si="127"/>
        <v>11:55</v>
      </c>
      <c r="E1162" s="713" t="str">
        <f t="shared" si="128"/>
        <v>11:00 as 12:00</v>
      </c>
      <c r="F1162" s="714" t="str">
        <f t="shared" si="129"/>
        <v>Quinta</v>
      </c>
      <c r="G1162" s="715">
        <f t="shared" si="130"/>
        <v>3</v>
      </c>
      <c r="H1162" s="714" t="str">
        <f t="shared" si="131"/>
        <v>Jan/26</v>
      </c>
      <c r="I1162" s="716">
        <f t="shared" si="132"/>
        <v>15</v>
      </c>
      <c r="J1162" s="716">
        <f>IF(Tabela13[[#This Row],[Data da Ordem]]&lt;&gt;"",1,"")</f>
        <v>1</v>
      </c>
    </row>
    <row r="1163" spans="1:10">
      <c r="A1163" s="721" t="s">
        <v>1877</v>
      </c>
      <c r="B1163" s="722">
        <v>18</v>
      </c>
      <c r="C1163" s="711" t="str">
        <f t="shared" si="126"/>
        <v>15/01/2026</v>
      </c>
      <c r="D1163" s="712" t="str">
        <f t="shared" si="127"/>
        <v>11:01</v>
      </c>
      <c r="E1163" s="713" t="str">
        <f t="shared" si="128"/>
        <v>11:00 as 12:00</v>
      </c>
      <c r="F1163" s="714" t="str">
        <f t="shared" si="129"/>
        <v>Quinta</v>
      </c>
      <c r="G1163" s="715">
        <f t="shared" si="130"/>
        <v>3</v>
      </c>
      <c r="H1163" s="714" t="str">
        <f t="shared" si="131"/>
        <v>Jan/26</v>
      </c>
      <c r="I1163" s="716">
        <f t="shared" si="132"/>
        <v>15</v>
      </c>
      <c r="J1163" s="716">
        <f>IF(Tabela13[[#This Row],[Data da Ordem]]&lt;&gt;"",1,"")</f>
        <v>1</v>
      </c>
    </row>
    <row r="1164" spans="1:10">
      <c r="A1164" s="721" t="s">
        <v>1878</v>
      </c>
      <c r="B1164" s="722">
        <v>7</v>
      </c>
      <c r="C1164" s="711" t="str">
        <f t="shared" si="126"/>
        <v>15/01/2026</v>
      </c>
      <c r="D1164" s="712" t="str">
        <f t="shared" si="127"/>
        <v>10:54</v>
      </c>
      <c r="E1164" s="713" t="str">
        <f t="shared" si="128"/>
        <v>10:00 as 11:00</v>
      </c>
      <c r="F1164" s="714" t="str">
        <f t="shared" si="129"/>
        <v>Quinta</v>
      </c>
      <c r="G1164" s="715">
        <f t="shared" si="130"/>
        <v>3</v>
      </c>
      <c r="H1164" s="714" t="str">
        <f t="shared" si="131"/>
        <v>Jan/26</v>
      </c>
      <c r="I1164" s="716">
        <f t="shared" si="132"/>
        <v>15</v>
      </c>
      <c r="J1164" s="716">
        <f>IF(Tabela13[[#This Row],[Data da Ordem]]&lt;&gt;"",1,"")</f>
        <v>1</v>
      </c>
    </row>
    <row r="1165" spans="1:10">
      <c r="A1165" s="721" t="s">
        <v>1879</v>
      </c>
      <c r="B1165" s="722">
        <v>16.5</v>
      </c>
      <c r="C1165" s="711" t="str">
        <f t="shared" si="126"/>
        <v>15/01/2026</v>
      </c>
      <c r="D1165" s="712" t="str">
        <f t="shared" si="127"/>
        <v>10:30</v>
      </c>
      <c r="E1165" s="713" t="str">
        <f t="shared" si="128"/>
        <v>10:00 as 11:00</v>
      </c>
      <c r="F1165" s="714" t="str">
        <f t="shared" si="129"/>
        <v>Quinta</v>
      </c>
      <c r="G1165" s="715">
        <f t="shared" si="130"/>
        <v>3</v>
      </c>
      <c r="H1165" s="714" t="str">
        <f t="shared" si="131"/>
        <v>Jan/26</v>
      </c>
      <c r="I1165" s="716">
        <f t="shared" si="132"/>
        <v>15</v>
      </c>
      <c r="J1165" s="716">
        <f>IF(Tabela13[[#This Row],[Data da Ordem]]&lt;&gt;"",1,"")</f>
        <v>1</v>
      </c>
    </row>
    <row r="1166" spans="1:10">
      <c r="A1166" s="721" t="s">
        <v>1880</v>
      </c>
      <c r="B1166" s="722">
        <v>26</v>
      </c>
      <c r="C1166" s="711" t="str">
        <f t="shared" si="126"/>
        <v>15/01/2026</v>
      </c>
      <c r="D1166" s="712" t="str">
        <f t="shared" si="127"/>
        <v>10:30</v>
      </c>
      <c r="E1166" s="713" t="str">
        <f t="shared" si="128"/>
        <v>10:00 as 11:00</v>
      </c>
      <c r="F1166" s="714" t="str">
        <f t="shared" si="129"/>
        <v>Quinta</v>
      </c>
      <c r="G1166" s="715">
        <f t="shared" si="130"/>
        <v>3</v>
      </c>
      <c r="H1166" s="714" t="str">
        <f t="shared" si="131"/>
        <v>Jan/26</v>
      </c>
      <c r="I1166" s="716">
        <f t="shared" si="132"/>
        <v>15</v>
      </c>
      <c r="J1166" s="716">
        <f>IF(Tabela13[[#This Row],[Data da Ordem]]&lt;&gt;"",1,"")</f>
        <v>1</v>
      </c>
    </row>
    <row r="1167" spans="1:10">
      <c r="A1167" s="721" t="s">
        <v>1881</v>
      </c>
      <c r="B1167" s="722">
        <v>37</v>
      </c>
      <c r="C1167" s="711" t="str">
        <f t="shared" si="126"/>
        <v>15/01/2026</v>
      </c>
      <c r="D1167" s="712" t="str">
        <f t="shared" si="127"/>
        <v>10:08</v>
      </c>
      <c r="E1167" s="713" t="str">
        <f t="shared" si="128"/>
        <v>10:00 as 11:00</v>
      </c>
      <c r="F1167" s="714" t="str">
        <f t="shared" si="129"/>
        <v>Quinta</v>
      </c>
      <c r="G1167" s="715">
        <f t="shared" si="130"/>
        <v>3</v>
      </c>
      <c r="H1167" s="714" t="str">
        <f t="shared" si="131"/>
        <v>Jan/26</v>
      </c>
      <c r="I1167" s="716">
        <f t="shared" si="132"/>
        <v>15</v>
      </c>
      <c r="J1167" s="716">
        <f>IF(Tabela13[[#This Row],[Data da Ordem]]&lt;&gt;"",1,"")</f>
        <v>1</v>
      </c>
    </row>
    <row r="1168" spans="1:10">
      <c r="A1168" s="721" t="s">
        <v>1882</v>
      </c>
      <c r="B1168" s="722">
        <v>10</v>
      </c>
      <c r="C1168" s="711" t="str">
        <f t="shared" si="126"/>
        <v>15/01/2026</v>
      </c>
      <c r="D1168" s="712" t="str">
        <f t="shared" si="127"/>
        <v>09:40</v>
      </c>
      <c r="E1168" s="713" t="str">
        <f t="shared" si="128"/>
        <v>09:00 as 10:00</v>
      </c>
      <c r="F1168" s="714" t="str">
        <f t="shared" si="129"/>
        <v>Quinta</v>
      </c>
      <c r="G1168" s="715">
        <f t="shared" si="130"/>
        <v>3</v>
      </c>
      <c r="H1168" s="714" t="str">
        <f t="shared" si="131"/>
        <v>Jan/26</v>
      </c>
      <c r="I1168" s="716">
        <f t="shared" si="132"/>
        <v>15</v>
      </c>
      <c r="J1168" s="716">
        <f>IF(Tabela13[[#This Row],[Data da Ordem]]&lt;&gt;"",1,"")</f>
        <v>1</v>
      </c>
    </row>
    <row r="1169" spans="1:10">
      <c r="A1169" s="721" t="s">
        <v>1883</v>
      </c>
      <c r="B1169" s="722">
        <v>9</v>
      </c>
      <c r="C1169" s="711" t="str">
        <f t="shared" si="126"/>
        <v>15/01/2026</v>
      </c>
      <c r="D1169" s="712" t="str">
        <f t="shared" si="127"/>
        <v>09:39</v>
      </c>
      <c r="E1169" s="713" t="str">
        <f t="shared" si="128"/>
        <v>09:00 as 10:00</v>
      </c>
      <c r="F1169" s="714" t="str">
        <f t="shared" si="129"/>
        <v>Quinta</v>
      </c>
      <c r="G1169" s="715">
        <f t="shared" si="130"/>
        <v>3</v>
      </c>
      <c r="H1169" s="714" t="str">
        <f t="shared" si="131"/>
        <v>Jan/26</v>
      </c>
      <c r="I1169" s="716">
        <f t="shared" si="132"/>
        <v>15</v>
      </c>
      <c r="J1169" s="716">
        <f>IF(Tabela13[[#This Row],[Data da Ordem]]&lt;&gt;"",1,"")</f>
        <v>1</v>
      </c>
    </row>
    <row r="1170" spans="1:10">
      <c r="A1170" s="721" t="s">
        <v>1884</v>
      </c>
      <c r="B1170" s="722">
        <v>68</v>
      </c>
      <c r="C1170" s="711" t="str">
        <f t="shared" si="126"/>
        <v>15/01/2026</v>
      </c>
      <c r="D1170" s="712" t="str">
        <f t="shared" si="127"/>
        <v>09:36</v>
      </c>
      <c r="E1170" s="713" t="str">
        <f t="shared" si="128"/>
        <v>09:00 as 10:00</v>
      </c>
      <c r="F1170" s="714" t="str">
        <f t="shared" si="129"/>
        <v>Quinta</v>
      </c>
      <c r="G1170" s="715">
        <f t="shared" si="130"/>
        <v>3</v>
      </c>
      <c r="H1170" s="714" t="str">
        <f t="shared" si="131"/>
        <v>Jan/26</v>
      </c>
      <c r="I1170" s="716">
        <f t="shared" si="132"/>
        <v>15</v>
      </c>
      <c r="J1170" s="716">
        <f>IF(Tabela13[[#This Row],[Data da Ordem]]&lt;&gt;"",1,"")</f>
        <v>1</v>
      </c>
    </row>
    <row r="1171" spans="1:10">
      <c r="A1171" s="721" t="s">
        <v>1885</v>
      </c>
      <c r="B1171" s="722">
        <v>20</v>
      </c>
      <c r="C1171" s="711" t="str">
        <f t="shared" si="126"/>
        <v>16/01/2026</v>
      </c>
      <c r="D1171" s="712" t="str">
        <f t="shared" si="127"/>
        <v>18:46</v>
      </c>
      <c r="E1171" s="713" t="str">
        <f t="shared" si="128"/>
        <v>18:00 as 19:00</v>
      </c>
      <c r="F1171" s="714" t="str">
        <f t="shared" si="129"/>
        <v>Sexta</v>
      </c>
      <c r="G1171" s="715">
        <f t="shared" si="130"/>
        <v>3</v>
      </c>
      <c r="H1171" s="714" t="str">
        <f t="shared" si="131"/>
        <v>Jan/26</v>
      </c>
      <c r="I1171" s="716">
        <f t="shared" si="132"/>
        <v>16</v>
      </c>
      <c r="J1171" s="716">
        <f>IF(Tabela13[[#This Row],[Data da Ordem]]&lt;&gt;"",1,"")</f>
        <v>1</v>
      </c>
    </row>
    <row r="1172" spans="1:10">
      <c r="A1172" s="721" t="s">
        <v>1886</v>
      </c>
      <c r="B1172" s="722">
        <v>10.8</v>
      </c>
      <c r="C1172" s="711" t="str">
        <f t="shared" si="126"/>
        <v>16/01/2026</v>
      </c>
      <c r="D1172" s="712" t="str">
        <f t="shared" si="127"/>
        <v>18:26</v>
      </c>
      <c r="E1172" s="713" t="str">
        <f t="shared" si="128"/>
        <v>18:00 as 19:00</v>
      </c>
      <c r="F1172" s="714" t="str">
        <f t="shared" si="129"/>
        <v>Sexta</v>
      </c>
      <c r="G1172" s="715">
        <f t="shared" si="130"/>
        <v>3</v>
      </c>
      <c r="H1172" s="714" t="str">
        <f t="shared" si="131"/>
        <v>Jan/26</v>
      </c>
      <c r="I1172" s="716">
        <f t="shared" si="132"/>
        <v>16</v>
      </c>
      <c r="J1172" s="716">
        <f>IF(Tabela13[[#This Row],[Data da Ordem]]&lt;&gt;"",1,"")</f>
        <v>1</v>
      </c>
    </row>
    <row r="1173" spans="1:10">
      <c r="A1173" s="721" t="s">
        <v>1887</v>
      </c>
      <c r="B1173" s="722">
        <v>26</v>
      </c>
      <c r="C1173" s="711" t="str">
        <f t="shared" si="126"/>
        <v>16/01/2026</v>
      </c>
      <c r="D1173" s="712" t="str">
        <f t="shared" si="127"/>
        <v>18:25</v>
      </c>
      <c r="E1173" s="713" t="str">
        <f t="shared" si="128"/>
        <v>18:00 as 19:00</v>
      </c>
      <c r="F1173" s="714" t="str">
        <f t="shared" si="129"/>
        <v>Sexta</v>
      </c>
      <c r="G1173" s="715">
        <f t="shared" si="130"/>
        <v>3</v>
      </c>
      <c r="H1173" s="714" t="str">
        <f t="shared" si="131"/>
        <v>Jan/26</v>
      </c>
      <c r="I1173" s="716">
        <f t="shared" si="132"/>
        <v>16</v>
      </c>
      <c r="J1173" s="716">
        <f>IF(Tabela13[[#This Row],[Data da Ordem]]&lt;&gt;"",1,"")</f>
        <v>1</v>
      </c>
    </row>
    <row r="1174" spans="1:10">
      <c r="A1174" s="721" t="s">
        <v>1888</v>
      </c>
      <c r="B1174" s="722">
        <v>33</v>
      </c>
      <c r="C1174" s="711" t="str">
        <f t="shared" si="126"/>
        <v>16/01/2026</v>
      </c>
      <c r="D1174" s="712" t="str">
        <f t="shared" si="127"/>
        <v>18:20</v>
      </c>
      <c r="E1174" s="713" t="str">
        <f t="shared" si="128"/>
        <v>18:00 as 19:00</v>
      </c>
      <c r="F1174" s="714" t="str">
        <f t="shared" si="129"/>
        <v>Sexta</v>
      </c>
      <c r="G1174" s="715">
        <f t="shared" si="130"/>
        <v>3</v>
      </c>
      <c r="H1174" s="714" t="str">
        <f t="shared" si="131"/>
        <v>Jan/26</v>
      </c>
      <c r="I1174" s="716">
        <f t="shared" si="132"/>
        <v>16</v>
      </c>
      <c r="J1174" s="716">
        <f>IF(Tabela13[[#This Row],[Data da Ordem]]&lt;&gt;"",1,"")</f>
        <v>1</v>
      </c>
    </row>
    <row r="1175" spans="1:10">
      <c r="A1175" s="721" t="s">
        <v>1889</v>
      </c>
      <c r="B1175" s="722">
        <v>78</v>
      </c>
      <c r="C1175" s="711" t="str">
        <f t="shared" si="126"/>
        <v>16/01/2026</v>
      </c>
      <c r="D1175" s="712" t="str">
        <f t="shared" si="127"/>
        <v>18:09</v>
      </c>
      <c r="E1175" s="713" t="str">
        <f t="shared" si="128"/>
        <v>18:00 as 19:00</v>
      </c>
      <c r="F1175" s="714" t="str">
        <f t="shared" si="129"/>
        <v>Sexta</v>
      </c>
      <c r="G1175" s="715">
        <f t="shared" si="130"/>
        <v>3</v>
      </c>
      <c r="H1175" s="714" t="str">
        <f t="shared" si="131"/>
        <v>Jan/26</v>
      </c>
      <c r="I1175" s="716">
        <f t="shared" si="132"/>
        <v>16</v>
      </c>
      <c r="J1175" s="716">
        <f>IF(Tabela13[[#This Row],[Data da Ordem]]&lt;&gt;"",1,"")</f>
        <v>1</v>
      </c>
    </row>
    <row r="1176" spans="1:10">
      <c r="A1176" s="721" t="s">
        <v>1890</v>
      </c>
      <c r="B1176" s="722">
        <v>33.5</v>
      </c>
      <c r="C1176" s="711" t="str">
        <f t="shared" si="126"/>
        <v>16/01/2026</v>
      </c>
      <c r="D1176" s="712" t="str">
        <f t="shared" si="127"/>
        <v>18:09</v>
      </c>
      <c r="E1176" s="713" t="str">
        <f t="shared" si="128"/>
        <v>18:00 as 19:00</v>
      </c>
      <c r="F1176" s="714" t="str">
        <f t="shared" si="129"/>
        <v>Sexta</v>
      </c>
      <c r="G1176" s="715">
        <f t="shared" si="130"/>
        <v>3</v>
      </c>
      <c r="H1176" s="714" t="str">
        <f t="shared" si="131"/>
        <v>Jan/26</v>
      </c>
      <c r="I1176" s="716">
        <f t="shared" si="132"/>
        <v>16</v>
      </c>
      <c r="J1176" s="716">
        <f>IF(Tabela13[[#This Row],[Data da Ordem]]&lt;&gt;"",1,"")</f>
        <v>1</v>
      </c>
    </row>
    <row r="1177" spans="1:10">
      <c r="A1177" s="721" t="s">
        <v>1891</v>
      </c>
      <c r="B1177" s="722">
        <v>31</v>
      </c>
      <c r="C1177" s="711" t="str">
        <f t="shared" si="126"/>
        <v>16/01/2026</v>
      </c>
      <c r="D1177" s="712" t="str">
        <f t="shared" si="127"/>
        <v>18:01</v>
      </c>
      <c r="E1177" s="713" t="str">
        <f t="shared" si="128"/>
        <v>18:00 as 19:00</v>
      </c>
      <c r="F1177" s="714" t="str">
        <f t="shared" si="129"/>
        <v>Sexta</v>
      </c>
      <c r="G1177" s="715">
        <f t="shared" si="130"/>
        <v>3</v>
      </c>
      <c r="H1177" s="714" t="str">
        <f t="shared" si="131"/>
        <v>Jan/26</v>
      </c>
      <c r="I1177" s="716">
        <f t="shared" si="132"/>
        <v>16</v>
      </c>
      <c r="J1177" s="716">
        <f>IF(Tabela13[[#This Row],[Data da Ordem]]&lt;&gt;"",1,"")</f>
        <v>1</v>
      </c>
    </row>
    <row r="1178" spans="1:10">
      <c r="A1178" s="721" t="s">
        <v>1892</v>
      </c>
      <c r="B1178" s="722">
        <v>43</v>
      </c>
      <c r="C1178" s="711" t="str">
        <f t="shared" si="126"/>
        <v>16/01/2026</v>
      </c>
      <c r="D1178" s="712" t="str">
        <f t="shared" si="127"/>
        <v>17:59</v>
      </c>
      <c r="E1178" s="713" t="str">
        <f t="shared" si="128"/>
        <v>17:00 as 18:00</v>
      </c>
      <c r="F1178" s="714" t="str">
        <f t="shared" si="129"/>
        <v>Sexta</v>
      </c>
      <c r="G1178" s="715">
        <f t="shared" si="130"/>
        <v>3</v>
      </c>
      <c r="H1178" s="714" t="str">
        <f t="shared" si="131"/>
        <v>Jan/26</v>
      </c>
      <c r="I1178" s="716">
        <f t="shared" si="132"/>
        <v>16</v>
      </c>
      <c r="J1178" s="716">
        <f>IF(Tabela13[[#This Row],[Data da Ordem]]&lt;&gt;"",1,"")</f>
        <v>1</v>
      </c>
    </row>
    <row r="1179" spans="1:10">
      <c r="A1179" s="721" t="s">
        <v>1893</v>
      </c>
      <c r="B1179" s="722">
        <v>15.2</v>
      </c>
      <c r="C1179" s="711" t="str">
        <f t="shared" si="126"/>
        <v>16/01/2026</v>
      </c>
      <c r="D1179" s="712" t="str">
        <f t="shared" si="127"/>
        <v>17:51</v>
      </c>
      <c r="E1179" s="713" t="str">
        <f t="shared" si="128"/>
        <v>17:00 as 18:00</v>
      </c>
      <c r="F1179" s="714" t="str">
        <f t="shared" si="129"/>
        <v>Sexta</v>
      </c>
      <c r="G1179" s="715">
        <f t="shared" si="130"/>
        <v>3</v>
      </c>
      <c r="H1179" s="714" t="str">
        <f t="shared" si="131"/>
        <v>Jan/26</v>
      </c>
      <c r="I1179" s="716">
        <f t="shared" si="132"/>
        <v>16</v>
      </c>
      <c r="J1179" s="716">
        <f>IF(Tabela13[[#This Row],[Data da Ordem]]&lt;&gt;"",1,"")</f>
        <v>1</v>
      </c>
    </row>
    <row r="1180" spans="1:10">
      <c r="A1180" s="721" t="s">
        <v>1894</v>
      </c>
      <c r="B1180" s="722">
        <v>33</v>
      </c>
      <c r="C1180" s="711" t="str">
        <f t="shared" si="126"/>
        <v>16/01/2026</v>
      </c>
      <c r="D1180" s="712" t="str">
        <f t="shared" si="127"/>
        <v>17:45</v>
      </c>
      <c r="E1180" s="713" t="str">
        <f t="shared" si="128"/>
        <v>17:00 as 18:00</v>
      </c>
      <c r="F1180" s="714" t="str">
        <f t="shared" si="129"/>
        <v>Sexta</v>
      </c>
      <c r="G1180" s="715">
        <f t="shared" si="130"/>
        <v>3</v>
      </c>
      <c r="H1180" s="714" t="str">
        <f t="shared" si="131"/>
        <v>Jan/26</v>
      </c>
      <c r="I1180" s="716">
        <f t="shared" si="132"/>
        <v>16</v>
      </c>
      <c r="J1180" s="716">
        <f>IF(Tabela13[[#This Row],[Data da Ordem]]&lt;&gt;"",1,"")</f>
        <v>1</v>
      </c>
    </row>
    <row r="1181" spans="1:10">
      <c r="A1181" s="721" t="s">
        <v>1895</v>
      </c>
      <c r="B1181" s="722">
        <v>13</v>
      </c>
      <c r="C1181" s="711" t="str">
        <f t="shared" si="126"/>
        <v>16/01/2026</v>
      </c>
      <c r="D1181" s="712" t="str">
        <f t="shared" si="127"/>
        <v>17:39</v>
      </c>
      <c r="E1181" s="713" t="str">
        <f t="shared" si="128"/>
        <v>17:00 as 18:00</v>
      </c>
      <c r="F1181" s="714" t="str">
        <f t="shared" si="129"/>
        <v>Sexta</v>
      </c>
      <c r="G1181" s="715">
        <f t="shared" si="130"/>
        <v>3</v>
      </c>
      <c r="H1181" s="714" t="str">
        <f t="shared" si="131"/>
        <v>Jan/26</v>
      </c>
      <c r="I1181" s="716">
        <f t="shared" si="132"/>
        <v>16</v>
      </c>
      <c r="J1181" s="716">
        <f>IF(Tabela13[[#This Row],[Data da Ordem]]&lt;&gt;"",1,"")</f>
        <v>1</v>
      </c>
    </row>
    <row r="1182" spans="1:10">
      <c r="A1182" s="721" t="s">
        <v>1896</v>
      </c>
      <c r="B1182" s="722">
        <v>52</v>
      </c>
      <c r="C1182" s="711" t="str">
        <f t="shared" si="126"/>
        <v>16/01/2026</v>
      </c>
      <c r="D1182" s="712" t="str">
        <f t="shared" si="127"/>
        <v>17:13</v>
      </c>
      <c r="E1182" s="713" t="str">
        <f t="shared" si="128"/>
        <v>17:00 as 18:00</v>
      </c>
      <c r="F1182" s="714" t="str">
        <f t="shared" si="129"/>
        <v>Sexta</v>
      </c>
      <c r="G1182" s="715">
        <f t="shared" si="130"/>
        <v>3</v>
      </c>
      <c r="H1182" s="714" t="str">
        <f t="shared" si="131"/>
        <v>Jan/26</v>
      </c>
      <c r="I1182" s="716">
        <f t="shared" si="132"/>
        <v>16</v>
      </c>
      <c r="J1182" s="716">
        <f>IF(Tabela13[[#This Row],[Data da Ordem]]&lt;&gt;"",1,"")</f>
        <v>1</v>
      </c>
    </row>
    <row r="1183" spans="1:10">
      <c r="A1183" s="721" t="s">
        <v>1897</v>
      </c>
      <c r="B1183" s="722">
        <v>23</v>
      </c>
      <c r="C1183" s="711" t="str">
        <f t="shared" si="126"/>
        <v>16/01/2026</v>
      </c>
      <c r="D1183" s="712" t="str">
        <f t="shared" si="127"/>
        <v>17:04</v>
      </c>
      <c r="E1183" s="713" t="str">
        <f t="shared" si="128"/>
        <v>17:00 as 18:00</v>
      </c>
      <c r="F1183" s="714" t="str">
        <f t="shared" si="129"/>
        <v>Sexta</v>
      </c>
      <c r="G1183" s="715">
        <f t="shared" si="130"/>
        <v>3</v>
      </c>
      <c r="H1183" s="714" t="str">
        <f t="shared" si="131"/>
        <v>Jan/26</v>
      </c>
      <c r="I1183" s="716">
        <f t="shared" si="132"/>
        <v>16</v>
      </c>
      <c r="J1183" s="716">
        <f>IF(Tabela13[[#This Row],[Data da Ordem]]&lt;&gt;"",1,"")</f>
        <v>1</v>
      </c>
    </row>
    <row r="1184" spans="1:10">
      <c r="A1184" s="721" t="s">
        <v>1898</v>
      </c>
      <c r="B1184" s="722">
        <v>24</v>
      </c>
      <c r="C1184" s="711" t="str">
        <f t="shared" si="126"/>
        <v>16/01/2026</v>
      </c>
      <c r="D1184" s="712" t="str">
        <f t="shared" si="127"/>
        <v>16:49</v>
      </c>
      <c r="E1184" s="713" t="str">
        <f t="shared" si="128"/>
        <v>16:00 as 17:00</v>
      </c>
      <c r="F1184" s="714" t="str">
        <f t="shared" si="129"/>
        <v>Sexta</v>
      </c>
      <c r="G1184" s="715">
        <f t="shared" si="130"/>
        <v>3</v>
      </c>
      <c r="H1184" s="714" t="str">
        <f t="shared" si="131"/>
        <v>Jan/26</v>
      </c>
      <c r="I1184" s="716">
        <f t="shared" si="132"/>
        <v>16</v>
      </c>
      <c r="J1184" s="716">
        <f>IF(Tabela13[[#This Row],[Data da Ordem]]&lt;&gt;"",1,"")</f>
        <v>1</v>
      </c>
    </row>
    <row r="1185" spans="1:10">
      <c r="A1185" s="721" t="s">
        <v>1899</v>
      </c>
      <c r="B1185" s="722">
        <v>19.5</v>
      </c>
      <c r="C1185" s="711" t="str">
        <f t="shared" si="126"/>
        <v>16/01/2026</v>
      </c>
      <c r="D1185" s="712" t="str">
        <f t="shared" si="127"/>
        <v>16:41</v>
      </c>
      <c r="E1185" s="713" t="str">
        <f t="shared" si="128"/>
        <v>16:00 as 17:00</v>
      </c>
      <c r="F1185" s="714" t="str">
        <f t="shared" si="129"/>
        <v>Sexta</v>
      </c>
      <c r="G1185" s="715">
        <f t="shared" si="130"/>
        <v>3</v>
      </c>
      <c r="H1185" s="714" t="str">
        <f t="shared" si="131"/>
        <v>Jan/26</v>
      </c>
      <c r="I1185" s="716">
        <f t="shared" si="132"/>
        <v>16</v>
      </c>
      <c r="J1185" s="716">
        <f>IF(Tabela13[[#This Row],[Data da Ordem]]&lt;&gt;"",1,"")</f>
        <v>1</v>
      </c>
    </row>
    <row r="1186" spans="1:10">
      <c r="A1186" s="721" t="s">
        <v>1900</v>
      </c>
      <c r="B1186" s="722">
        <v>20.5</v>
      </c>
      <c r="C1186" s="711" t="str">
        <f t="shared" si="126"/>
        <v>16/01/2026</v>
      </c>
      <c r="D1186" s="712" t="str">
        <f t="shared" si="127"/>
        <v>16:38</v>
      </c>
      <c r="E1186" s="713" t="str">
        <f t="shared" si="128"/>
        <v>16:00 as 17:00</v>
      </c>
      <c r="F1186" s="714" t="str">
        <f t="shared" si="129"/>
        <v>Sexta</v>
      </c>
      <c r="G1186" s="715">
        <f t="shared" si="130"/>
        <v>3</v>
      </c>
      <c r="H1186" s="714" t="str">
        <f t="shared" si="131"/>
        <v>Jan/26</v>
      </c>
      <c r="I1186" s="716">
        <f t="shared" si="132"/>
        <v>16</v>
      </c>
      <c r="J1186" s="716">
        <f>IF(Tabela13[[#This Row],[Data da Ordem]]&lt;&gt;"",1,"")</f>
        <v>1</v>
      </c>
    </row>
    <row r="1187" spans="1:10">
      <c r="A1187" s="721" t="s">
        <v>1901</v>
      </c>
      <c r="B1187" s="722">
        <v>14.5</v>
      </c>
      <c r="C1187" s="711" t="str">
        <f t="shared" si="126"/>
        <v>16/01/2026</v>
      </c>
      <c r="D1187" s="712" t="str">
        <f t="shared" si="127"/>
        <v>16:35</v>
      </c>
      <c r="E1187" s="713" t="str">
        <f t="shared" si="128"/>
        <v>16:00 as 17:00</v>
      </c>
      <c r="F1187" s="714" t="str">
        <f t="shared" si="129"/>
        <v>Sexta</v>
      </c>
      <c r="G1187" s="715">
        <f t="shared" si="130"/>
        <v>3</v>
      </c>
      <c r="H1187" s="714" t="str">
        <f t="shared" si="131"/>
        <v>Jan/26</v>
      </c>
      <c r="I1187" s="716">
        <f t="shared" si="132"/>
        <v>16</v>
      </c>
      <c r="J1187" s="716">
        <f>IF(Tabela13[[#This Row],[Data da Ordem]]&lt;&gt;"",1,"")</f>
        <v>1</v>
      </c>
    </row>
    <row r="1188" spans="1:10">
      <c r="A1188" s="721" t="s">
        <v>1902</v>
      </c>
      <c r="B1188" s="722">
        <v>13</v>
      </c>
      <c r="C1188" s="711" t="str">
        <f t="shared" si="126"/>
        <v>16/01/2026</v>
      </c>
      <c r="D1188" s="712" t="str">
        <f t="shared" si="127"/>
        <v>16:28</v>
      </c>
      <c r="E1188" s="713" t="str">
        <f t="shared" si="128"/>
        <v>16:00 as 17:00</v>
      </c>
      <c r="F1188" s="714" t="str">
        <f t="shared" si="129"/>
        <v>Sexta</v>
      </c>
      <c r="G1188" s="715">
        <f t="shared" si="130"/>
        <v>3</v>
      </c>
      <c r="H1188" s="714" t="str">
        <f t="shared" si="131"/>
        <v>Jan/26</v>
      </c>
      <c r="I1188" s="716">
        <f t="shared" si="132"/>
        <v>16</v>
      </c>
      <c r="J1188" s="716">
        <f>IF(Tabela13[[#This Row],[Data da Ordem]]&lt;&gt;"",1,"")</f>
        <v>1</v>
      </c>
    </row>
    <row r="1189" spans="1:10">
      <c r="A1189" s="721" t="s">
        <v>1903</v>
      </c>
      <c r="B1189" s="722">
        <v>118.5</v>
      </c>
      <c r="C1189" s="711" t="str">
        <f t="shared" si="126"/>
        <v>16/01/2026</v>
      </c>
      <c r="D1189" s="712" t="str">
        <f t="shared" si="127"/>
        <v>16:14</v>
      </c>
      <c r="E1189" s="713" t="str">
        <f t="shared" si="128"/>
        <v>16:00 as 17:00</v>
      </c>
      <c r="F1189" s="714" t="str">
        <f t="shared" si="129"/>
        <v>Sexta</v>
      </c>
      <c r="G1189" s="715">
        <f t="shared" si="130"/>
        <v>3</v>
      </c>
      <c r="H1189" s="714" t="str">
        <f t="shared" si="131"/>
        <v>Jan/26</v>
      </c>
      <c r="I1189" s="716">
        <f t="shared" si="132"/>
        <v>16</v>
      </c>
      <c r="J1189" s="716">
        <f>IF(Tabela13[[#This Row],[Data da Ordem]]&lt;&gt;"",1,"")</f>
        <v>1</v>
      </c>
    </row>
    <row r="1190" spans="1:10">
      <c r="A1190" s="721" t="s">
        <v>1904</v>
      </c>
      <c r="B1190" s="722">
        <v>13.5</v>
      </c>
      <c r="C1190" s="711" t="str">
        <f t="shared" si="126"/>
        <v>16/01/2026</v>
      </c>
      <c r="D1190" s="712" t="str">
        <f t="shared" si="127"/>
        <v>16:08</v>
      </c>
      <c r="E1190" s="713" t="str">
        <f t="shared" si="128"/>
        <v>16:00 as 17:00</v>
      </c>
      <c r="F1190" s="714" t="str">
        <f t="shared" si="129"/>
        <v>Sexta</v>
      </c>
      <c r="G1190" s="715">
        <f t="shared" si="130"/>
        <v>3</v>
      </c>
      <c r="H1190" s="714" t="str">
        <f t="shared" si="131"/>
        <v>Jan/26</v>
      </c>
      <c r="I1190" s="716">
        <f t="shared" si="132"/>
        <v>16</v>
      </c>
      <c r="J1190" s="716">
        <f>IF(Tabela13[[#This Row],[Data da Ordem]]&lt;&gt;"",1,"")</f>
        <v>1</v>
      </c>
    </row>
    <row r="1191" spans="1:10">
      <c r="A1191" s="721" t="s">
        <v>1905</v>
      </c>
      <c r="B1191" s="722">
        <v>17</v>
      </c>
      <c r="C1191" s="711" t="str">
        <f t="shared" si="126"/>
        <v>16/01/2026</v>
      </c>
      <c r="D1191" s="712" t="str">
        <f t="shared" si="127"/>
        <v>16:06</v>
      </c>
      <c r="E1191" s="713" t="str">
        <f t="shared" si="128"/>
        <v>16:00 as 17:00</v>
      </c>
      <c r="F1191" s="714" t="str">
        <f t="shared" si="129"/>
        <v>Sexta</v>
      </c>
      <c r="G1191" s="715">
        <f t="shared" si="130"/>
        <v>3</v>
      </c>
      <c r="H1191" s="714" t="str">
        <f t="shared" si="131"/>
        <v>Jan/26</v>
      </c>
      <c r="I1191" s="716">
        <f t="shared" si="132"/>
        <v>16</v>
      </c>
      <c r="J1191" s="716">
        <f>IF(Tabela13[[#This Row],[Data da Ordem]]&lt;&gt;"",1,"")</f>
        <v>1</v>
      </c>
    </row>
    <row r="1192" spans="1:10">
      <c r="A1192" s="721" t="s">
        <v>1906</v>
      </c>
      <c r="B1192" s="722">
        <v>12</v>
      </c>
      <c r="C1192" s="711" t="str">
        <f t="shared" si="126"/>
        <v>16/01/2026</v>
      </c>
      <c r="D1192" s="712" t="str">
        <f t="shared" si="127"/>
        <v>15:58</v>
      </c>
      <c r="E1192" s="713" t="str">
        <f t="shared" si="128"/>
        <v>15:00 as 16:00</v>
      </c>
      <c r="F1192" s="714" t="str">
        <f t="shared" si="129"/>
        <v>Sexta</v>
      </c>
      <c r="G1192" s="715">
        <f t="shared" si="130"/>
        <v>3</v>
      </c>
      <c r="H1192" s="714" t="str">
        <f t="shared" si="131"/>
        <v>Jan/26</v>
      </c>
      <c r="I1192" s="716">
        <f t="shared" si="132"/>
        <v>16</v>
      </c>
      <c r="J1192" s="716">
        <f>IF(Tabela13[[#This Row],[Data da Ordem]]&lt;&gt;"",1,"")</f>
        <v>1</v>
      </c>
    </row>
    <row r="1193" spans="1:10">
      <c r="A1193" s="721" t="s">
        <v>1907</v>
      </c>
      <c r="B1193" s="722">
        <v>19</v>
      </c>
      <c r="C1193" s="711" t="str">
        <f t="shared" si="126"/>
        <v>16/01/2026</v>
      </c>
      <c r="D1193" s="712" t="str">
        <f t="shared" si="127"/>
        <v>15:54</v>
      </c>
      <c r="E1193" s="713" t="str">
        <f t="shared" si="128"/>
        <v>15:00 as 16:00</v>
      </c>
      <c r="F1193" s="714" t="str">
        <f t="shared" si="129"/>
        <v>Sexta</v>
      </c>
      <c r="G1193" s="715">
        <f t="shared" si="130"/>
        <v>3</v>
      </c>
      <c r="H1193" s="714" t="str">
        <f t="shared" si="131"/>
        <v>Jan/26</v>
      </c>
      <c r="I1193" s="716">
        <f t="shared" si="132"/>
        <v>16</v>
      </c>
      <c r="J1193" s="716">
        <f>IF(Tabela13[[#This Row],[Data da Ordem]]&lt;&gt;"",1,"")</f>
        <v>1</v>
      </c>
    </row>
    <row r="1194" spans="1:10">
      <c r="A1194" s="721" t="s">
        <v>1908</v>
      </c>
      <c r="B1194" s="722">
        <v>5.4</v>
      </c>
      <c r="C1194" s="711" t="str">
        <f t="shared" si="126"/>
        <v>16/01/2026</v>
      </c>
      <c r="D1194" s="712" t="str">
        <f t="shared" si="127"/>
        <v>15:53</v>
      </c>
      <c r="E1194" s="713" t="str">
        <f t="shared" si="128"/>
        <v>15:00 as 16:00</v>
      </c>
      <c r="F1194" s="714" t="str">
        <f t="shared" si="129"/>
        <v>Sexta</v>
      </c>
      <c r="G1194" s="715">
        <f t="shared" si="130"/>
        <v>3</v>
      </c>
      <c r="H1194" s="714" t="str">
        <f t="shared" si="131"/>
        <v>Jan/26</v>
      </c>
      <c r="I1194" s="716">
        <f t="shared" si="132"/>
        <v>16</v>
      </c>
      <c r="J1194" s="716">
        <f>IF(Tabela13[[#This Row],[Data da Ordem]]&lt;&gt;"",1,"")</f>
        <v>1</v>
      </c>
    </row>
    <row r="1195" spans="1:10">
      <c r="A1195" s="721" t="s">
        <v>1909</v>
      </c>
      <c r="B1195" s="722">
        <v>11.7</v>
      </c>
      <c r="C1195" s="711" t="str">
        <f t="shared" si="126"/>
        <v>16/01/2026</v>
      </c>
      <c r="D1195" s="712" t="str">
        <f t="shared" si="127"/>
        <v>15:52</v>
      </c>
      <c r="E1195" s="713" t="str">
        <f t="shared" si="128"/>
        <v>15:00 as 16:00</v>
      </c>
      <c r="F1195" s="714" t="str">
        <f t="shared" si="129"/>
        <v>Sexta</v>
      </c>
      <c r="G1195" s="715">
        <f t="shared" si="130"/>
        <v>3</v>
      </c>
      <c r="H1195" s="714" t="str">
        <f t="shared" si="131"/>
        <v>Jan/26</v>
      </c>
      <c r="I1195" s="716">
        <f t="shared" si="132"/>
        <v>16</v>
      </c>
      <c r="J1195" s="716">
        <f>IF(Tabela13[[#This Row],[Data da Ordem]]&lt;&gt;"",1,"")</f>
        <v>1</v>
      </c>
    </row>
    <row r="1196" spans="1:10">
      <c r="A1196" s="721" t="s">
        <v>1910</v>
      </c>
      <c r="B1196" s="722">
        <v>9</v>
      </c>
      <c r="C1196" s="711" t="str">
        <f t="shared" si="126"/>
        <v>16/01/2026</v>
      </c>
      <c r="D1196" s="712" t="str">
        <f t="shared" si="127"/>
        <v>15:48</v>
      </c>
      <c r="E1196" s="713" t="str">
        <f t="shared" si="128"/>
        <v>15:00 as 16:00</v>
      </c>
      <c r="F1196" s="714" t="str">
        <f t="shared" si="129"/>
        <v>Sexta</v>
      </c>
      <c r="G1196" s="715">
        <f t="shared" si="130"/>
        <v>3</v>
      </c>
      <c r="H1196" s="714" t="str">
        <f t="shared" si="131"/>
        <v>Jan/26</v>
      </c>
      <c r="I1196" s="716">
        <f t="shared" si="132"/>
        <v>16</v>
      </c>
      <c r="J1196" s="716">
        <f>IF(Tabela13[[#This Row],[Data da Ordem]]&lt;&gt;"",1,"")</f>
        <v>1</v>
      </c>
    </row>
    <row r="1197" spans="1:10">
      <c r="A1197" s="721" t="s">
        <v>1911</v>
      </c>
      <c r="B1197" s="722">
        <v>46.8</v>
      </c>
      <c r="C1197" s="711" t="str">
        <f t="shared" si="126"/>
        <v>16/01/2026</v>
      </c>
      <c r="D1197" s="712" t="str">
        <f t="shared" si="127"/>
        <v>15:44</v>
      </c>
      <c r="E1197" s="713" t="str">
        <f t="shared" si="128"/>
        <v>15:00 as 16:00</v>
      </c>
      <c r="F1197" s="714" t="str">
        <f t="shared" si="129"/>
        <v>Sexta</v>
      </c>
      <c r="G1197" s="715">
        <f t="shared" si="130"/>
        <v>3</v>
      </c>
      <c r="H1197" s="714" t="str">
        <f t="shared" si="131"/>
        <v>Jan/26</v>
      </c>
      <c r="I1197" s="716">
        <f t="shared" si="132"/>
        <v>16</v>
      </c>
      <c r="J1197" s="716">
        <f>IF(Tabela13[[#This Row],[Data da Ordem]]&lt;&gt;"",1,"")</f>
        <v>1</v>
      </c>
    </row>
    <row r="1198" spans="1:10">
      <c r="A1198" s="721" t="s">
        <v>1912</v>
      </c>
      <c r="B1198" s="722">
        <v>33</v>
      </c>
      <c r="C1198" s="711" t="str">
        <f t="shared" si="126"/>
        <v>16/01/2026</v>
      </c>
      <c r="D1198" s="712" t="str">
        <f t="shared" si="127"/>
        <v>15:44</v>
      </c>
      <c r="E1198" s="713" t="str">
        <f t="shared" si="128"/>
        <v>15:00 as 16:00</v>
      </c>
      <c r="F1198" s="714" t="str">
        <f t="shared" si="129"/>
        <v>Sexta</v>
      </c>
      <c r="G1198" s="715">
        <f t="shared" si="130"/>
        <v>3</v>
      </c>
      <c r="H1198" s="714" t="str">
        <f t="shared" si="131"/>
        <v>Jan/26</v>
      </c>
      <c r="I1198" s="716">
        <f t="shared" si="132"/>
        <v>16</v>
      </c>
      <c r="J1198" s="716">
        <f>IF(Tabela13[[#This Row],[Data da Ordem]]&lt;&gt;"",1,"")</f>
        <v>1</v>
      </c>
    </row>
    <row r="1199" spans="1:10">
      <c r="A1199" s="721" t="s">
        <v>1913</v>
      </c>
      <c r="B1199" s="722">
        <v>6</v>
      </c>
      <c r="C1199" s="711" t="str">
        <f t="shared" si="126"/>
        <v>16/01/2026</v>
      </c>
      <c r="D1199" s="712" t="str">
        <f t="shared" si="127"/>
        <v>15:35</v>
      </c>
      <c r="E1199" s="713" t="str">
        <f t="shared" si="128"/>
        <v>15:00 as 16:00</v>
      </c>
      <c r="F1199" s="714" t="str">
        <f t="shared" si="129"/>
        <v>Sexta</v>
      </c>
      <c r="G1199" s="715">
        <f t="shared" si="130"/>
        <v>3</v>
      </c>
      <c r="H1199" s="714" t="str">
        <f t="shared" si="131"/>
        <v>Jan/26</v>
      </c>
      <c r="I1199" s="716">
        <f t="shared" si="132"/>
        <v>16</v>
      </c>
      <c r="J1199" s="716">
        <f>IF(Tabela13[[#This Row],[Data da Ordem]]&lt;&gt;"",1,"")</f>
        <v>1</v>
      </c>
    </row>
    <row r="1200" spans="1:10">
      <c r="A1200" s="721" t="s">
        <v>1914</v>
      </c>
      <c r="B1200" s="722">
        <v>16.5</v>
      </c>
      <c r="C1200" s="711" t="str">
        <f t="shared" si="126"/>
        <v>16/01/2026</v>
      </c>
      <c r="D1200" s="712" t="str">
        <f t="shared" si="127"/>
        <v>15:29</v>
      </c>
      <c r="E1200" s="713" t="str">
        <f t="shared" si="128"/>
        <v>15:00 as 16:00</v>
      </c>
      <c r="F1200" s="714" t="str">
        <f t="shared" si="129"/>
        <v>Sexta</v>
      </c>
      <c r="G1200" s="715">
        <f t="shared" si="130"/>
        <v>3</v>
      </c>
      <c r="H1200" s="714" t="str">
        <f t="shared" si="131"/>
        <v>Jan/26</v>
      </c>
      <c r="I1200" s="716">
        <f t="shared" si="132"/>
        <v>16</v>
      </c>
      <c r="J1200" s="716">
        <f>IF(Tabela13[[#This Row],[Data da Ordem]]&lt;&gt;"",1,"")</f>
        <v>1</v>
      </c>
    </row>
    <row r="1201" spans="1:10">
      <c r="A1201" s="721" t="s">
        <v>1915</v>
      </c>
      <c r="B1201" s="722">
        <v>46</v>
      </c>
      <c r="C1201" s="711" t="str">
        <f t="shared" si="126"/>
        <v>16/01/2026</v>
      </c>
      <c r="D1201" s="712" t="str">
        <f t="shared" si="127"/>
        <v>15:28</v>
      </c>
      <c r="E1201" s="713" t="str">
        <f t="shared" si="128"/>
        <v>15:00 as 16:00</v>
      </c>
      <c r="F1201" s="714" t="str">
        <f t="shared" si="129"/>
        <v>Sexta</v>
      </c>
      <c r="G1201" s="715">
        <f t="shared" si="130"/>
        <v>3</v>
      </c>
      <c r="H1201" s="714" t="str">
        <f t="shared" si="131"/>
        <v>Jan/26</v>
      </c>
      <c r="I1201" s="716">
        <f t="shared" si="132"/>
        <v>16</v>
      </c>
      <c r="J1201" s="716">
        <f>IF(Tabela13[[#This Row],[Data da Ordem]]&lt;&gt;"",1,"")</f>
        <v>1</v>
      </c>
    </row>
    <row r="1202" spans="1:10">
      <c r="A1202" s="721" t="s">
        <v>1916</v>
      </c>
      <c r="B1202" s="722">
        <v>36</v>
      </c>
      <c r="C1202" s="711" t="str">
        <f t="shared" si="126"/>
        <v>16/01/2026</v>
      </c>
      <c r="D1202" s="712" t="str">
        <f t="shared" si="127"/>
        <v>15:24</v>
      </c>
      <c r="E1202" s="713" t="str">
        <f t="shared" si="128"/>
        <v>15:00 as 16:00</v>
      </c>
      <c r="F1202" s="714" t="str">
        <f t="shared" si="129"/>
        <v>Sexta</v>
      </c>
      <c r="G1202" s="715">
        <f t="shared" si="130"/>
        <v>3</v>
      </c>
      <c r="H1202" s="714" t="str">
        <f t="shared" si="131"/>
        <v>Jan/26</v>
      </c>
      <c r="I1202" s="716">
        <f t="shared" si="132"/>
        <v>16</v>
      </c>
      <c r="J1202" s="716">
        <f>IF(Tabela13[[#This Row],[Data da Ordem]]&lt;&gt;"",1,"")</f>
        <v>1</v>
      </c>
    </row>
    <row r="1203" spans="1:10">
      <c r="A1203" s="721" t="s">
        <v>1917</v>
      </c>
      <c r="B1203" s="722">
        <v>36</v>
      </c>
      <c r="C1203" s="711" t="str">
        <f t="shared" si="126"/>
        <v>16/01/2026</v>
      </c>
      <c r="D1203" s="712" t="str">
        <f t="shared" si="127"/>
        <v>15:19</v>
      </c>
      <c r="E1203" s="713" t="str">
        <f t="shared" si="128"/>
        <v>15:00 as 16:00</v>
      </c>
      <c r="F1203" s="714" t="str">
        <f t="shared" si="129"/>
        <v>Sexta</v>
      </c>
      <c r="G1203" s="715">
        <f t="shared" si="130"/>
        <v>3</v>
      </c>
      <c r="H1203" s="714" t="str">
        <f t="shared" si="131"/>
        <v>Jan/26</v>
      </c>
      <c r="I1203" s="716">
        <f t="shared" si="132"/>
        <v>16</v>
      </c>
      <c r="J1203" s="716">
        <f>IF(Tabela13[[#This Row],[Data da Ordem]]&lt;&gt;"",1,"")</f>
        <v>1</v>
      </c>
    </row>
    <row r="1204" spans="1:10">
      <c r="A1204" s="721" t="s">
        <v>1918</v>
      </c>
      <c r="B1204" s="722">
        <v>13</v>
      </c>
      <c r="C1204" s="711" t="str">
        <f t="shared" si="126"/>
        <v>16/01/2026</v>
      </c>
      <c r="D1204" s="712" t="str">
        <f t="shared" si="127"/>
        <v>15:01</v>
      </c>
      <c r="E1204" s="713" t="str">
        <f t="shared" si="128"/>
        <v>15:00 as 16:00</v>
      </c>
      <c r="F1204" s="714" t="str">
        <f t="shared" si="129"/>
        <v>Sexta</v>
      </c>
      <c r="G1204" s="715">
        <f t="shared" si="130"/>
        <v>3</v>
      </c>
      <c r="H1204" s="714" t="str">
        <f t="shared" si="131"/>
        <v>Jan/26</v>
      </c>
      <c r="I1204" s="716">
        <f t="shared" si="132"/>
        <v>16</v>
      </c>
      <c r="J1204" s="716">
        <f>IF(Tabela13[[#This Row],[Data da Ordem]]&lt;&gt;"",1,"")</f>
        <v>1</v>
      </c>
    </row>
    <row r="1205" spans="1:10">
      <c r="A1205" s="721" t="s">
        <v>1919</v>
      </c>
      <c r="B1205" s="722">
        <v>52.2</v>
      </c>
      <c r="C1205" s="711" t="str">
        <f t="shared" si="126"/>
        <v>16/01/2026</v>
      </c>
      <c r="D1205" s="712" t="str">
        <f t="shared" si="127"/>
        <v>14:57</v>
      </c>
      <c r="E1205" s="713" t="str">
        <f t="shared" si="128"/>
        <v>14:00 as 15:00</v>
      </c>
      <c r="F1205" s="714" t="str">
        <f t="shared" si="129"/>
        <v>Sexta</v>
      </c>
      <c r="G1205" s="715">
        <f t="shared" si="130"/>
        <v>3</v>
      </c>
      <c r="H1205" s="714" t="str">
        <f t="shared" si="131"/>
        <v>Jan/26</v>
      </c>
      <c r="I1205" s="716">
        <f t="shared" si="132"/>
        <v>16</v>
      </c>
      <c r="J1205" s="716">
        <f>IF(Tabela13[[#This Row],[Data da Ordem]]&lt;&gt;"",1,"")</f>
        <v>1</v>
      </c>
    </row>
    <row r="1206" spans="1:10">
      <c r="A1206" s="721" t="s">
        <v>1920</v>
      </c>
      <c r="B1206" s="722">
        <v>57.5</v>
      </c>
      <c r="C1206" s="711" t="str">
        <f t="shared" si="126"/>
        <v>16/01/2026</v>
      </c>
      <c r="D1206" s="712" t="str">
        <f t="shared" si="127"/>
        <v>14:35</v>
      </c>
      <c r="E1206" s="713" t="str">
        <f t="shared" si="128"/>
        <v>14:00 as 15:00</v>
      </c>
      <c r="F1206" s="714" t="str">
        <f t="shared" si="129"/>
        <v>Sexta</v>
      </c>
      <c r="G1206" s="715">
        <f t="shared" si="130"/>
        <v>3</v>
      </c>
      <c r="H1206" s="714" t="str">
        <f t="shared" si="131"/>
        <v>Jan/26</v>
      </c>
      <c r="I1206" s="716">
        <f t="shared" si="132"/>
        <v>16</v>
      </c>
      <c r="J1206" s="716">
        <f>IF(Tabela13[[#This Row],[Data da Ordem]]&lt;&gt;"",1,"")</f>
        <v>1</v>
      </c>
    </row>
    <row r="1207" spans="1:10">
      <c r="A1207" s="721" t="s">
        <v>1921</v>
      </c>
      <c r="B1207" s="722">
        <v>40</v>
      </c>
      <c r="C1207" s="711" t="str">
        <f t="shared" si="126"/>
        <v>16/01/2026</v>
      </c>
      <c r="D1207" s="712" t="str">
        <f t="shared" si="127"/>
        <v>14:31</v>
      </c>
      <c r="E1207" s="713" t="str">
        <f t="shared" si="128"/>
        <v>14:00 as 15:00</v>
      </c>
      <c r="F1207" s="714" t="str">
        <f t="shared" si="129"/>
        <v>Sexta</v>
      </c>
      <c r="G1207" s="715">
        <f t="shared" si="130"/>
        <v>3</v>
      </c>
      <c r="H1207" s="714" t="str">
        <f t="shared" si="131"/>
        <v>Jan/26</v>
      </c>
      <c r="I1207" s="716">
        <f t="shared" si="132"/>
        <v>16</v>
      </c>
      <c r="J1207" s="716">
        <f>IF(Tabela13[[#This Row],[Data da Ordem]]&lt;&gt;"",1,"")</f>
        <v>1</v>
      </c>
    </row>
    <row r="1208" spans="1:10">
      <c r="A1208" s="721" t="s">
        <v>1922</v>
      </c>
      <c r="B1208" s="722">
        <v>26</v>
      </c>
      <c r="C1208" s="711" t="str">
        <f t="shared" si="126"/>
        <v>16/01/2026</v>
      </c>
      <c r="D1208" s="712" t="str">
        <f t="shared" si="127"/>
        <v>14:28</v>
      </c>
      <c r="E1208" s="713" t="str">
        <f t="shared" si="128"/>
        <v>14:00 as 15:00</v>
      </c>
      <c r="F1208" s="714" t="str">
        <f t="shared" si="129"/>
        <v>Sexta</v>
      </c>
      <c r="G1208" s="715">
        <f t="shared" si="130"/>
        <v>3</v>
      </c>
      <c r="H1208" s="714" t="str">
        <f t="shared" si="131"/>
        <v>Jan/26</v>
      </c>
      <c r="I1208" s="716">
        <f t="shared" si="132"/>
        <v>16</v>
      </c>
      <c r="J1208" s="716">
        <f>IF(Tabela13[[#This Row],[Data da Ordem]]&lt;&gt;"",1,"")</f>
        <v>1</v>
      </c>
    </row>
    <row r="1209" spans="1:10">
      <c r="A1209" s="721" t="s">
        <v>1923</v>
      </c>
      <c r="B1209" s="722">
        <v>21</v>
      </c>
      <c r="C1209" s="711" t="str">
        <f t="shared" si="126"/>
        <v>16/01/2026</v>
      </c>
      <c r="D1209" s="712" t="str">
        <f t="shared" si="127"/>
        <v>13:47</v>
      </c>
      <c r="E1209" s="713" t="str">
        <f t="shared" si="128"/>
        <v>13:00 as 14:00</v>
      </c>
      <c r="F1209" s="714" t="str">
        <f t="shared" si="129"/>
        <v>Sexta</v>
      </c>
      <c r="G1209" s="715">
        <f t="shared" si="130"/>
        <v>3</v>
      </c>
      <c r="H1209" s="714" t="str">
        <f t="shared" si="131"/>
        <v>Jan/26</v>
      </c>
      <c r="I1209" s="716">
        <f t="shared" si="132"/>
        <v>16</v>
      </c>
      <c r="J1209" s="716">
        <f>IF(Tabela13[[#This Row],[Data da Ordem]]&lt;&gt;"",1,"")</f>
        <v>1</v>
      </c>
    </row>
    <row r="1210" spans="1:10">
      <c r="A1210" s="721" t="s">
        <v>1924</v>
      </c>
      <c r="B1210" s="722">
        <v>36</v>
      </c>
      <c r="C1210" s="711" t="str">
        <f t="shared" si="126"/>
        <v>16/01/2026</v>
      </c>
      <c r="D1210" s="712" t="str">
        <f t="shared" si="127"/>
        <v>13:19</v>
      </c>
      <c r="E1210" s="713" t="str">
        <f t="shared" si="128"/>
        <v>13:00 as 14:00</v>
      </c>
      <c r="F1210" s="714" t="str">
        <f t="shared" si="129"/>
        <v>Sexta</v>
      </c>
      <c r="G1210" s="715">
        <f t="shared" si="130"/>
        <v>3</v>
      </c>
      <c r="H1210" s="714" t="str">
        <f t="shared" si="131"/>
        <v>Jan/26</v>
      </c>
      <c r="I1210" s="716">
        <f t="shared" si="132"/>
        <v>16</v>
      </c>
      <c r="J1210" s="716">
        <f>IF(Tabela13[[#This Row],[Data da Ordem]]&lt;&gt;"",1,"")</f>
        <v>1</v>
      </c>
    </row>
    <row r="1211" spans="1:10">
      <c r="A1211" s="721" t="s">
        <v>1925</v>
      </c>
      <c r="B1211" s="722">
        <v>27.5</v>
      </c>
      <c r="C1211" s="711" t="str">
        <f t="shared" si="126"/>
        <v>16/01/2026</v>
      </c>
      <c r="D1211" s="712" t="str">
        <f t="shared" si="127"/>
        <v>13:17</v>
      </c>
      <c r="E1211" s="713" t="str">
        <f t="shared" si="128"/>
        <v>13:00 as 14:00</v>
      </c>
      <c r="F1211" s="714" t="str">
        <f t="shared" si="129"/>
        <v>Sexta</v>
      </c>
      <c r="G1211" s="715">
        <f t="shared" si="130"/>
        <v>3</v>
      </c>
      <c r="H1211" s="714" t="str">
        <f t="shared" si="131"/>
        <v>Jan/26</v>
      </c>
      <c r="I1211" s="716">
        <f t="shared" si="132"/>
        <v>16</v>
      </c>
      <c r="J1211" s="716">
        <f>IF(Tabela13[[#This Row],[Data da Ordem]]&lt;&gt;"",1,"")</f>
        <v>1</v>
      </c>
    </row>
    <row r="1212" spans="1:10">
      <c r="A1212" s="721" t="s">
        <v>1926</v>
      </c>
      <c r="B1212" s="722">
        <v>18</v>
      </c>
      <c r="C1212" s="711" t="str">
        <f t="shared" si="126"/>
        <v>16/01/2026</v>
      </c>
      <c r="D1212" s="712" t="str">
        <f t="shared" si="127"/>
        <v>11:57</v>
      </c>
      <c r="E1212" s="713" t="str">
        <f t="shared" si="128"/>
        <v>11:00 as 12:00</v>
      </c>
      <c r="F1212" s="714" t="str">
        <f t="shared" si="129"/>
        <v>Sexta</v>
      </c>
      <c r="G1212" s="715">
        <f t="shared" si="130"/>
        <v>3</v>
      </c>
      <c r="H1212" s="714" t="str">
        <f t="shared" si="131"/>
        <v>Jan/26</v>
      </c>
      <c r="I1212" s="716">
        <f t="shared" si="132"/>
        <v>16</v>
      </c>
      <c r="J1212" s="716">
        <f>IF(Tabela13[[#This Row],[Data da Ordem]]&lt;&gt;"",1,"")</f>
        <v>1</v>
      </c>
    </row>
    <row r="1213" spans="1:10">
      <c r="A1213" s="721" t="s">
        <v>1927</v>
      </c>
      <c r="B1213" s="722">
        <v>46</v>
      </c>
      <c r="C1213" s="711" t="str">
        <f t="shared" si="126"/>
        <v>16/01/2026</v>
      </c>
      <c r="D1213" s="712" t="str">
        <f t="shared" si="127"/>
        <v>11:51</v>
      </c>
      <c r="E1213" s="713" t="str">
        <f t="shared" si="128"/>
        <v>11:00 as 12:00</v>
      </c>
      <c r="F1213" s="714" t="str">
        <f t="shared" si="129"/>
        <v>Sexta</v>
      </c>
      <c r="G1213" s="715">
        <f t="shared" si="130"/>
        <v>3</v>
      </c>
      <c r="H1213" s="714" t="str">
        <f t="shared" si="131"/>
        <v>Jan/26</v>
      </c>
      <c r="I1213" s="716">
        <f t="shared" si="132"/>
        <v>16</v>
      </c>
      <c r="J1213" s="716">
        <f>IF(Tabela13[[#This Row],[Data da Ordem]]&lt;&gt;"",1,"")</f>
        <v>1</v>
      </c>
    </row>
    <row r="1214" spans="1:10">
      <c r="A1214" s="721" t="s">
        <v>1928</v>
      </c>
      <c r="B1214" s="722">
        <v>26</v>
      </c>
      <c r="C1214" s="711" t="str">
        <f t="shared" si="126"/>
        <v>16/01/2026</v>
      </c>
      <c r="D1214" s="712" t="str">
        <f t="shared" si="127"/>
        <v>11:46</v>
      </c>
      <c r="E1214" s="713" t="str">
        <f t="shared" si="128"/>
        <v>11:00 as 12:00</v>
      </c>
      <c r="F1214" s="714" t="str">
        <f t="shared" si="129"/>
        <v>Sexta</v>
      </c>
      <c r="G1214" s="715">
        <f t="shared" si="130"/>
        <v>3</v>
      </c>
      <c r="H1214" s="714" t="str">
        <f t="shared" si="131"/>
        <v>Jan/26</v>
      </c>
      <c r="I1214" s="716">
        <f t="shared" si="132"/>
        <v>16</v>
      </c>
      <c r="J1214" s="716">
        <f>IF(Tabela13[[#This Row],[Data da Ordem]]&lt;&gt;"",1,"")</f>
        <v>1</v>
      </c>
    </row>
    <row r="1215" spans="1:10">
      <c r="A1215" s="721" t="s">
        <v>1929</v>
      </c>
      <c r="B1215" s="722">
        <v>17</v>
      </c>
      <c r="C1215" s="711" t="str">
        <f t="shared" si="126"/>
        <v>16/01/2026</v>
      </c>
      <c r="D1215" s="712" t="str">
        <f t="shared" si="127"/>
        <v>11:36</v>
      </c>
      <c r="E1215" s="713" t="str">
        <f t="shared" si="128"/>
        <v>11:00 as 12:00</v>
      </c>
      <c r="F1215" s="714" t="str">
        <f t="shared" si="129"/>
        <v>Sexta</v>
      </c>
      <c r="G1215" s="715">
        <f t="shared" si="130"/>
        <v>3</v>
      </c>
      <c r="H1215" s="714" t="str">
        <f t="shared" si="131"/>
        <v>Jan/26</v>
      </c>
      <c r="I1215" s="716">
        <f t="shared" si="132"/>
        <v>16</v>
      </c>
      <c r="J1215" s="716">
        <f>IF(Tabela13[[#This Row],[Data da Ordem]]&lt;&gt;"",1,"")</f>
        <v>1</v>
      </c>
    </row>
    <row r="1216" spans="1:10">
      <c r="A1216" s="721" t="s">
        <v>1930</v>
      </c>
      <c r="B1216" s="722">
        <v>6</v>
      </c>
      <c r="C1216" s="711" t="str">
        <f t="shared" si="126"/>
        <v>16/01/2026</v>
      </c>
      <c r="D1216" s="712" t="str">
        <f t="shared" si="127"/>
        <v>11:05</v>
      </c>
      <c r="E1216" s="713" t="str">
        <f t="shared" si="128"/>
        <v>11:00 as 12:00</v>
      </c>
      <c r="F1216" s="714" t="str">
        <f t="shared" si="129"/>
        <v>Sexta</v>
      </c>
      <c r="G1216" s="715">
        <f t="shared" si="130"/>
        <v>3</v>
      </c>
      <c r="H1216" s="714" t="str">
        <f t="shared" si="131"/>
        <v>Jan/26</v>
      </c>
      <c r="I1216" s="716">
        <f t="shared" si="132"/>
        <v>16</v>
      </c>
      <c r="J1216" s="716">
        <f>IF(Tabela13[[#This Row],[Data da Ordem]]&lt;&gt;"",1,"")</f>
        <v>1</v>
      </c>
    </row>
    <row r="1217" spans="1:10">
      <c r="A1217" s="721" t="s">
        <v>1931</v>
      </c>
      <c r="B1217" s="722">
        <v>57</v>
      </c>
      <c r="C1217" s="711" t="str">
        <f t="shared" si="126"/>
        <v>16/01/2026</v>
      </c>
      <c r="D1217" s="712" t="str">
        <f t="shared" si="127"/>
        <v>11:05</v>
      </c>
      <c r="E1217" s="713" t="str">
        <f t="shared" si="128"/>
        <v>11:00 as 12:00</v>
      </c>
      <c r="F1217" s="714" t="str">
        <f t="shared" si="129"/>
        <v>Sexta</v>
      </c>
      <c r="G1217" s="715">
        <f t="shared" si="130"/>
        <v>3</v>
      </c>
      <c r="H1217" s="714" t="str">
        <f t="shared" si="131"/>
        <v>Jan/26</v>
      </c>
      <c r="I1217" s="716">
        <f t="shared" si="132"/>
        <v>16</v>
      </c>
      <c r="J1217" s="716">
        <f>IF(Tabela13[[#This Row],[Data da Ordem]]&lt;&gt;"",1,"")</f>
        <v>1</v>
      </c>
    </row>
    <row r="1218" spans="1:10">
      <c r="A1218" s="721" t="s">
        <v>1932</v>
      </c>
      <c r="B1218" s="722">
        <v>20</v>
      </c>
      <c r="C1218" s="711" t="str">
        <f t="shared" si="126"/>
        <v>16/01/2026</v>
      </c>
      <c r="D1218" s="712" t="str">
        <f t="shared" si="127"/>
        <v>10:53</v>
      </c>
      <c r="E1218" s="713" t="str">
        <f t="shared" si="128"/>
        <v>10:00 as 11:00</v>
      </c>
      <c r="F1218" s="714" t="str">
        <f t="shared" si="129"/>
        <v>Sexta</v>
      </c>
      <c r="G1218" s="715">
        <f t="shared" si="130"/>
        <v>3</v>
      </c>
      <c r="H1218" s="714" t="str">
        <f t="shared" si="131"/>
        <v>Jan/26</v>
      </c>
      <c r="I1218" s="716">
        <f t="shared" si="132"/>
        <v>16</v>
      </c>
      <c r="J1218" s="716">
        <f>IF(Tabela13[[#This Row],[Data da Ordem]]&lt;&gt;"",1,"")</f>
        <v>1</v>
      </c>
    </row>
    <row r="1219" spans="1:10">
      <c r="A1219" s="721" t="s">
        <v>1933</v>
      </c>
      <c r="B1219" s="722">
        <v>6</v>
      </c>
      <c r="C1219" s="711" t="str">
        <f t="shared" ref="C1219:C1283" si="133">IF(A1219="","",TEXT(A1219,"dd/mm/aaaa"))</f>
        <v>16/01/2026</v>
      </c>
      <c r="D1219" s="712" t="str">
        <f t="shared" ref="D1219:D1283" si="134">IF(A1219="","",TEXT(A1219,"hh:mm"))</f>
        <v>10:51</v>
      </c>
      <c r="E1219" s="713" t="str">
        <f t="shared" ref="E1219:E1283" si="135">IF(D1219="","",IF(AND(MOD(D1219,1)&gt;=TIME(8,0,0),MOD(D1219,1)&lt;TIME(21,0,0)),
TEXT(TIME(HOUR(MOD(D1219,1)),0,0),"hh:mm")&amp;" as "&amp;TEXT(TIME(HOUR(MOD(D1219,1))+1,0,0),"hh:mm"),
"Fora da faixa"))</f>
        <v>10:00 as 11:00</v>
      </c>
      <c r="F1219" s="714" t="str">
        <f t="shared" ref="F1219:F1283" si="136">CHOOSE(WEEKDAY(C1219,2),"Segunda","Terça","Quarta","Quinta","Sexta","Sábado","Domingo")</f>
        <v>Sexta</v>
      </c>
      <c r="G1219" s="715">
        <f t="shared" ref="G1219:G1283" si="137">INT((DAY(C1219)-1)/7)+1</f>
        <v>3</v>
      </c>
      <c r="H1219" s="714" t="str">
        <f t="shared" ref="H1219:H1283" si="138">PROPER(TEXT(C1219,"MMM/AA"))</f>
        <v>Jan/26</v>
      </c>
      <c r="I1219" s="716">
        <f t="shared" ref="I1219:I1283" si="139">DAY(C1219)</f>
        <v>16</v>
      </c>
      <c r="J1219" s="716">
        <f>IF(Tabela13[[#This Row],[Data da Ordem]]&lt;&gt;"",1,"")</f>
        <v>1</v>
      </c>
    </row>
    <row r="1220" spans="1:10">
      <c r="A1220" s="721" t="s">
        <v>1934</v>
      </c>
      <c r="B1220" s="722">
        <v>12</v>
      </c>
      <c r="C1220" s="711" t="str">
        <f t="shared" si="133"/>
        <v>16/01/2026</v>
      </c>
      <c r="D1220" s="712" t="str">
        <f t="shared" si="134"/>
        <v>10:50</v>
      </c>
      <c r="E1220" s="713" t="str">
        <f t="shared" si="135"/>
        <v>10:00 as 11:00</v>
      </c>
      <c r="F1220" s="714" t="str">
        <f t="shared" si="136"/>
        <v>Sexta</v>
      </c>
      <c r="G1220" s="715">
        <f t="shared" si="137"/>
        <v>3</v>
      </c>
      <c r="H1220" s="714" t="str">
        <f t="shared" si="138"/>
        <v>Jan/26</v>
      </c>
      <c r="I1220" s="716">
        <f t="shared" si="139"/>
        <v>16</v>
      </c>
      <c r="J1220" s="716">
        <f>IF(Tabela13[[#This Row],[Data da Ordem]]&lt;&gt;"",1,"")</f>
        <v>1</v>
      </c>
    </row>
    <row r="1221" spans="1:10">
      <c r="A1221" s="721" t="s">
        <v>1935</v>
      </c>
      <c r="B1221" s="722">
        <v>16.5</v>
      </c>
      <c r="C1221" s="711" t="str">
        <f t="shared" si="133"/>
        <v>16/01/2026</v>
      </c>
      <c r="D1221" s="712" t="str">
        <f t="shared" si="134"/>
        <v>10:36</v>
      </c>
      <c r="E1221" s="713" t="str">
        <f t="shared" si="135"/>
        <v>10:00 as 11:00</v>
      </c>
      <c r="F1221" s="714" t="str">
        <f t="shared" si="136"/>
        <v>Sexta</v>
      </c>
      <c r="G1221" s="715">
        <f t="shared" si="137"/>
        <v>3</v>
      </c>
      <c r="H1221" s="714" t="str">
        <f t="shared" si="138"/>
        <v>Jan/26</v>
      </c>
      <c r="I1221" s="716">
        <f t="shared" si="139"/>
        <v>16</v>
      </c>
      <c r="J1221" s="716">
        <f>IF(Tabela13[[#This Row],[Data da Ordem]]&lt;&gt;"",1,"")</f>
        <v>1</v>
      </c>
    </row>
    <row r="1222" spans="1:10">
      <c r="A1222" s="721" t="s">
        <v>1936</v>
      </c>
      <c r="B1222" s="722">
        <v>26</v>
      </c>
      <c r="C1222" s="711" t="str">
        <f t="shared" si="133"/>
        <v>16/01/2026</v>
      </c>
      <c r="D1222" s="712" t="str">
        <f t="shared" si="134"/>
        <v>10:30</v>
      </c>
      <c r="E1222" s="713" t="str">
        <f t="shared" si="135"/>
        <v>10:00 as 11:00</v>
      </c>
      <c r="F1222" s="714" t="str">
        <f t="shared" si="136"/>
        <v>Sexta</v>
      </c>
      <c r="G1222" s="715">
        <f t="shared" si="137"/>
        <v>3</v>
      </c>
      <c r="H1222" s="714" t="str">
        <f t="shared" si="138"/>
        <v>Jan/26</v>
      </c>
      <c r="I1222" s="716">
        <f t="shared" si="139"/>
        <v>16</v>
      </c>
      <c r="J1222" s="716">
        <f>IF(Tabela13[[#This Row],[Data da Ordem]]&lt;&gt;"",1,"")</f>
        <v>1</v>
      </c>
    </row>
    <row r="1223" spans="1:10">
      <c r="A1223" s="721" t="s">
        <v>1937</v>
      </c>
      <c r="B1223" s="722">
        <v>6</v>
      </c>
      <c r="C1223" s="711" t="str">
        <f t="shared" si="133"/>
        <v>16/01/2026</v>
      </c>
      <c r="D1223" s="712" t="str">
        <f t="shared" si="134"/>
        <v>10:26</v>
      </c>
      <c r="E1223" s="713" t="str">
        <f t="shared" si="135"/>
        <v>10:00 as 11:00</v>
      </c>
      <c r="F1223" s="714" t="str">
        <f t="shared" si="136"/>
        <v>Sexta</v>
      </c>
      <c r="G1223" s="715">
        <f t="shared" si="137"/>
        <v>3</v>
      </c>
      <c r="H1223" s="714" t="str">
        <f t="shared" si="138"/>
        <v>Jan/26</v>
      </c>
      <c r="I1223" s="716">
        <f t="shared" si="139"/>
        <v>16</v>
      </c>
      <c r="J1223" s="716">
        <f>IF(Tabela13[[#This Row],[Data da Ordem]]&lt;&gt;"",1,"")</f>
        <v>1</v>
      </c>
    </row>
    <row r="1224" spans="1:10">
      <c r="A1224" s="721" t="s">
        <v>1938</v>
      </c>
      <c r="B1224" s="722">
        <v>9</v>
      </c>
      <c r="C1224" s="711" t="str">
        <f t="shared" si="133"/>
        <v>16/01/2026</v>
      </c>
      <c r="D1224" s="712" t="str">
        <f t="shared" si="134"/>
        <v>09:43</v>
      </c>
      <c r="E1224" s="713" t="str">
        <f t="shared" si="135"/>
        <v>09:00 as 10:00</v>
      </c>
      <c r="F1224" s="714" t="str">
        <f t="shared" si="136"/>
        <v>Sexta</v>
      </c>
      <c r="G1224" s="715">
        <f t="shared" si="137"/>
        <v>3</v>
      </c>
      <c r="H1224" s="714" t="str">
        <f t="shared" si="138"/>
        <v>Jan/26</v>
      </c>
      <c r="I1224" s="716">
        <f t="shared" si="139"/>
        <v>16</v>
      </c>
      <c r="J1224" s="716">
        <f>IF(Tabela13[[#This Row],[Data da Ordem]]&lt;&gt;"",1,"")</f>
        <v>1</v>
      </c>
    </row>
    <row r="1225" spans="1:10">
      <c r="A1225" s="721" t="s">
        <v>1939</v>
      </c>
      <c r="B1225" s="722">
        <v>19</v>
      </c>
      <c r="C1225" s="711" t="str">
        <f t="shared" si="133"/>
        <v>16/01/2026</v>
      </c>
      <c r="D1225" s="712" t="str">
        <f t="shared" si="134"/>
        <v>09:32</v>
      </c>
      <c r="E1225" s="713" t="str">
        <f t="shared" si="135"/>
        <v>09:00 as 10:00</v>
      </c>
      <c r="F1225" s="714" t="str">
        <f t="shared" si="136"/>
        <v>Sexta</v>
      </c>
      <c r="G1225" s="715">
        <f t="shared" si="137"/>
        <v>3</v>
      </c>
      <c r="H1225" s="714" t="str">
        <f t="shared" si="138"/>
        <v>Jan/26</v>
      </c>
      <c r="I1225" s="716">
        <f t="shared" si="139"/>
        <v>16</v>
      </c>
      <c r="J1225" s="716">
        <f>IF(Tabela13[[#This Row],[Data da Ordem]]&lt;&gt;"",1,"")</f>
        <v>1</v>
      </c>
    </row>
    <row r="1226" spans="1:10">
      <c r="A1226" s="721" t="s">
        <v>1940</v>
      </c>
      <c r="B1226" s="722">
        <v>22.5</v>
      </c>
      <c r="C1226" s="711" t="str">
        <f t="shared" si="133"/>
        <v>16/01/2026</v>
      </c>
      <c r="D1226" s="712" t="str">
        <f t="shared" si="134"/>
        <v>09:29</v>
      </c>
      <c r="E1226" s="713" t="str">
        <f t="shared" si="135"/>
        <v>09:00 as 10:00</v>
      </c>
      <c r="F1226" s="714" t="str">
        <f t="shared" si="136"/>
        <v>Sexta</v>
      </c>
      <c r="G1226" s="715">
        <f t="shared" si="137"/>
        <v>3</v>
      </c>
      <c r="H1226" s="714" t="str">
        <f t="shared" si="138"/>
        <v>Jan/26</v>
      </c>
      <c r="I1226" s="716">
        <f t="shared" si="139"/>
        <v>16</v>
      </c>
      <c r="J1226" s="716">
        <f>IF(Tabela13[[#This Row],[Data da Ordem]]&lt;&gt;"",1,"")</f>
        <v>1</v>
      </c>
    </row>
    <row r="1227" spans="1:10">
      <c r="A1227" s="721" t="s">
        <v>1941</v>
      </c>
      <c r="B1227" s="722">
        <v>13</v>
      </c>
      <c r="C1227" s="711" t="str">
        <f t="shared" si="133"/>
        <v>17/01/2026</v>
      </c>
      <c r="D1227" s="712" t="str">
        <f t="shared" si="134"/>
        <v>18:27</v>
      </c>
      <c r="E1227" s="713" t="str">
        <f t="shared" si="135"/>
        <v>18:00 as 19:00</v>
      </c>
      <c r="F1227" s="714" t="str">
        <f t="shared" si="136"/>
        <v>Sábado</v>
      </c>
      <c r="G1227" s="715">
        <f t="shared" si="137"/>
        <v>3</v>
      </c>
      <c r="H1227" s="714" t="str">
        <f t="shared" si="138"/>
        <v>Jan/26</v>
      </c>
      <c r="I1227" s="716">
        <f t="shared" si="139"/>
        <v>17</v>
      </c>
      <c r="J1227" s="716">
        <f>IF(Tabela13[[#This Row],[Data da Ordem]]&lt;&gt;"",1,"")</f>
        <v>1</v>
      </c>
    </row>
    <row r="1228" spans="1:10">
      <c r="A1228" s="721" t="s">
        <v>1942</v>
      </c>
      <c r="B1228" s="722">
        <v>9</v>
      </c>
      <c r="C1228" s="711" t="str">
        <f t="shared" si="133"/>
        <v>17/01/2026</v>
      </c>
      <c r="D1228" s="712" t="str">
        <f t="shared" si="134"/>
        <v>18:14</v>
      </c>
      <c r="E1228" s="713" t="str">
        <f t="shared" si="135"/>
        <v>18:00 as 19:00</v>
      </c>
      <c r="F1228" s="714" t="str">
        <f t="shared" si="136"/>
        <v>Sábado</v>
      </c>
      <c r="G1228" s="715">
        <f t="shared" si="137"/>
        <v>3</v>
      </c>
      <c r="H1228" s="714" t="str">
        <f t="shared" si="138"/>
        <v>Jan/26</v>
      </c>
      <c r="I1228" s="716">
        <f t="shared" si="139"/>
        <v>17</v>
      </c>
      <c r="J1228" s="716">
        <f>IF(Tabela13[[#This Row],[Data da Ordem]]&lt;&gt;"",1,"")</f>
        <v>1</v>
      </c>
    </row>
    <row r="1229" spans="1:10">
      <c r="A1229" s="721" t="s">
        <v>1943</v>
      </c>
      <c r="B1229" s="722">
        <v>68.5</v>
      </c>
      <c r="C1229" s="711" t="str">
        <f t="shared" si="133"/>
        <v>17/01/2026</v>
      </c>
      <c r="D1229" s="712" t="str">
        <f t="shared" si="134"/>
        <v>18:13</v>
      </c>
      <c r="E1229" s="713" t="str">
        <f t="shared" si="135"/>
        <v>18:00 as 19:00</v>
      </c>
      <c r="F1229" s="714" t="str">
        <f t="shared" si="136"/>
        <v>Sábado</v>
      </c>
      <c r="G1229" s="715">
        <f t="shared" si="137"/>
        <v>3</v>
      </c>
      <c r="H1229" s="714" t="str">
        <f t="shared" si="138"/>
        <v>Jan/26</v>
      </c>
      <c r="I1229" s="716">
        <f t="shared" si="139"/>
        <v>17</v>
      </c>
      <c r="J1229" s="716">
        <f>IF(Tabela13[[#This Row],[Data da Ordem]]&lt;&gt;"",1,"")</f>
        <v>1</v>
      </c>
    </row>
    <row r="1230" spans="1:10">
      <c r="A1230" s="721" t="s">
        <v>1944</v>
      </c>
      <c r="B1230" s="722">
        <v>20.5</v>
      </c>
      <c r="C1230" s="711" t="str">
        <f t="shared" si="133"/>
        <v>17/01/2026</v>
      </c>
      <c r="D1230" s="712" t="str">
        <f t="shared" si="134"/>
        <v>18:04</v>
      </c>
      <c r="E1230" s="713" t="str">
        <f t="shared" si="135"/>
        <v>18:00 as 19:00</v>
      </c>
      <c r="F1230" s="714" t="str">
        <f t="shared" si="136"/>
        <v>Sábado</v>
      </c>
      <c r="G1230" s="715">
        <f t="shared" si="137"/>
        <v>3</v>
      </c>
      <c r="H1230" s="714" t="str">
        <f t="shared" si="138"/>
        <v>Jan/26</v>
      </c>
      <c r="I1230" s="716">
        <f t="shared" si="139"/>
        <v>17</v>
      </c>
      <c r="J1230" s="716">
        <f>IF(Tabela13[[#This Row],[Data da Ordem]]&lt;&gt;"",1,"")</f>
        <v>1</v>
      </c>
    </row>
    <row r="1231" spans="1:10">
      <c r="A1231" s="721" t="s">
        <v>1945</v>
      </c>
      <c r="B1231" s="722">
        <v>24</v>
      </c>
      <c r="C1231" s="711" t="str">
        <f t="shared" si="133"/>
        <v>17/01/2026</v>
      </c>
      <c r="D1231" s="712" t="str">
        <f t="shared" si="134"/>
        <v>18:01</v>
      </c>
      <c r="E1231" s="713" t="str">
        <f t="shared" si="135"/>
        <v>18:00 as 19:00</v>
      </c>
      <c r="F1231" s="714" t="str">
        <f t="shared" si="136"/>
        <v>Sábado</v>
      </c>
      <c r="G1231" s="715">
        <f t="shared" si="137"/>
        <v>3</v>
      </c>
      <c r="H1231" s="714" t="str">
        <f t="shared" si="138"/>
        <v>Jan/26</v>
      </c>
      <c r="I1231" s="716">
        <f t="shared" si="139"/>
        <v>17</v>
      </c>
      <c r="J1231" s="716">
        <f>IF(Tabela13[[#This Row],[Data da Ordem]]&lt;&gt;"",1,"")</f>
        <v>1</v>
      </c>
    </row>
    <row r="1232" spans="1:10">
      <c r="A1232" s="721" t="s">
        <v>1946</v>
      </c>
      <c r="B1232" s="722">
        <v>20</v>
      </c>
      <c r="C1232" s="711" t="str">
        <f t="shared" si="133"/>
        <v>17/01/2026</v>
      </c>
      <c r="D1232" s="712" t="str">
        <f t="shared" si="134"/>
        <v>17:53</v>
      </c>
      <c r="E1232" s="713" t="str">
        <f t="shared" si="135"/>
        <v>17:00 as 18:00</v>
      </c>
      <c r="F1232" s="714" t="str">
        <f t="shared" si="136"/>
        <v>Sábado</v>
      </c>
      <c r="G1232" s="715">
        <f t="shared" si="137"/>
        <v>3</v>
      </c>
      <c r="H1232" s="714" t="str">
        <f t="shared" si="138"/>
        <v>Jan/26</v>
      </c>
      <c r="I1232" s="716">
        <f t="shared" si="139"/>
        <v>17</v>
      </c>
      <c r="J1232" s="716">
        <f>IF(Tabela13[[#This Row],[Data da Ordem]]&lt;&gt;"",1,"")</f>
        <v>1</v>
      </c>
    </row>
    <row r="1233" spans="1:10">
      <c r="A1233" s="721" t="s">
        <v>1947</v>
      </c>
      <c r="B1233" s="722">
        <v>79.5</v>
      </c>
      <c r="C1233" s="711" t="str">
        <f t="shared" si="133"/>
        <v>17/01/2026</v>
      </c>
      <c r="D1233" s="712" t="str">
        <f t="shared" si="134"/>
        <v>17:49</v>
      </c>
      <c r="E1233" s="713" t="str">
        <f t="shared" si="135"/>
        <v>17:00 as 18:00</v>
      </c>
      <c r="F1233" s="714" t="str">
        <f t="shared" si="136"/>
        <v>Sábado</v>
      </c>
      <c r="G1233" s="715">
        <f t="shared" si="137"/>
        <v>3</v>
      </c>
      <c r="H1233" s="714" t="str">
        <f t="shared" si="138"/>
        <v>Jan/26</v>
      </c>
      <c r="I1233" s="716">
        <f t="shared" si="139"/>
        <v>17</v>
      </c>
      <c r="J1233" s="716">
        <f>IF(Tabela13[[#This Row],[Data da Ordem]]&lt;&gt;"",1,"")</f>
        <v>1</v>
      </c>
    </row>
    <row r="1234" spans="1:10">
      <c r="A1234" s="721" t="s">
        <v>1948</v>
      </c>
      <c r="B1234" s="722">
        <v>16.5</v>
      </c>
      <c r="C1234" s="711" t="str">
        <f t="shared" si="133"/>
        <v>17/01/2026</v>
      </c>
      <c r="D1234" s="712" t="str">
        <f t="shared" si="134"/>
        <v>17:43</v>
      </c>
      <c r="E1234" s="713" t="str">
        <f t="shared" si="135"/>
        <v>17:00 as 18:00</v>
      </c>
      <c r="F1234" s="714" t="str">
        <f t="shared" si="136"/>
        <v>Sábado</v>
      </c>
      <c r="G1234" s="715">
        <f t="shared" si="137"/>
        <v>3</v>
      </c>
      <c r="H1234" s="714" t="str">
        <f t="shared" si="138"/>
        <v>Jan/26</v>
      </c>
      <c r="I1234" s="716">
        <f t="shared" si="139"/>
        <v>17</v>
      </c>
      <c r="J1234" s="716">
        <f>IF(Tabela13[[#This Row],[Data da Ordem]]&lt;&gt;"",1,"")</f>
        <v>1</v>
      </c>
    </row>
    <row r="1235" spans="1:10">
      <c r="A1235" s="721" t="s">
        <v>1949</v>
      </c>
      <c r="B1235" s="722">
        <v>24</v>
      </c>
      <c r="C1235" s="711" t="str">
        <f t="shared" si="133"/>
        <v>17/01/2026</v>
      </c>
      <c r="D1235" s="712" t="str">
        <f t="shared" si="134"/>
        <v>17:36</v>
      </c>
      <c r="E1235" s="713" t="str">
        <f t="shared" si="135"/>
        <v>17:00 as 18:00</v>
      </c>
      <c r="F1235" s="714" t="str">
        <f t="shared" si="136"/>
        <v>Sábado</v>
      </c>
      <c r="G1235" s="715">
        <f t="shared" si="137"/>
        <v>3</v>
      </c>
      <c r="H1235" s="714" t="str">
        <f t="shared" si="138"/>
        <v>Jan/26</v>
      </c>
      <c r="I1235" s="716">
        <f t="shared" si="139"/>
        <v>17</v>
      </c>
      <c r="J1235" s="716">
        <f>IF(Tabela13[[#This Row],[Data da Ordem]]&lt;&gt;"",1,"")</f>
        <v>1</v>
      </c>
    </row>
    <row r="1236" spans="1:10">
      <c r="A1236" s="721" t="s">
        <v>1950</v>
      </c>
      <c r="B1236" s="722">
        <v>72.5</v>
      </c>
      <c r="C1236" s="711" t="str">
        <f t="shared" si="133"/>
        <v>17/01/2026</v>
      </c>
      <c r="D1236" s="712" t="str">
        <f t="shared" si="134"/>
        <v>17:23</v>
      </c>
      <c r="E1236" s="713" t="str">
        <f t="shared" si="135"/>
        <v>17:00 as 18:00</v>
      </c>
      <c r="F1236" s="714" t="str">
        <f t="shared" si="136"/>
        <v>Sábado</v>
      </c>
      <c r="G1236" s="715">
        <f t="shared" si="137"/>
        <v>3</v>
      </c>
      <c r="H1236" s="714" t="str">
        <f t="shared" si="138"/>
        <v>Jan/26</v>
      </c>
      <c r="I1236" s="716">
        <f t="shared" si="139"/>
        <v>17</v>
      </c>
      <c r="J1236" s="716">
        <f>IF(Tabela13[[#This Row],[Data da Ordem]]&lt;&gt;"",1,"")</f>
        <v>1</v>
      </c>
    </row>
    <row r="1237" spans="1:10">
      <c r="A1237" s="721" t="s">
        <v>1951</v>
      </c>
      <c r="B1237" s="722">
        <v>23</v>
      </c>
      <c r="C1237" s="711" t="str">
        <f t="shared" si="133"/>
        <v>17/01/2026</v>
      </c>
      <c r="D1237" s="712" t="str">
        <f t="shared" si="134"/>
        <v>17:19</v>
      </c>
      <c r="E1237" s="713" t="str">
        <f t="shared" si="135"/>
        <v>17:00 as 18:00</v>
      </c>
      <c r="F1237" s="714" t="str">
        <f t="shared" si="136"/>
        <v>Sábado</v>
      </c>
      <c r="G1237" s="715">
        <f t="shared" si="137"/>
        <v>3</v>
      </c>
      <c r="H1237" s="714" t="str">
        <f t="shared" si="138"/>
        <v>Jan/26</v>
      </c>
      <c r="I1237" s="716">
        <f t="shared" si="139"/>
        <v>17</v>
      </c>
      <c r="J1237" s="716">
        <f>IF(Tabela13[[#This Row],[Data da Ordem]]&lt;&gt;"",1,"")</f>
        <v>1</v>
      </c>
    </row>
    <row r="1238" spans="1:10">
      <c r="A1238" s="721" t="s">
        <v>1952</v>
      </c>
      <c r="B1238" s="722">
        <v>43</v>
      </c>
      <c r="C1238" s="711" t="str">
        <f t="shared" si="133"/>
        <v>17/01/2026</v>
      </c>
      <c r="D1238" s="712" t="str">
        <f t="shared" si="134"/>
        <v>17:01</v>
      </c>
      <c r="E1238" s="713" t="str">
        <f t="shared" si="135"/>
        <v>17:00 as 18:00</v>
      </c>
      <c r="F1238" s="714" t="str">
        <f t="shared" si="136"/>
        <v>Sábado</v>
      </c>
      <c r="G1238" s="715">
        <f t="shared" si="137"/>
        <v>3</v>
      </c>
      <c r="H1238" s="714" t="str">
        <f t="shared" si="138"/>
        <v>Jan/26</v>
      </c>
      <c r="I1238" s="716">
        <f t="shared" si="139"/>
        <v>17</v>
      </c>
      <c r="J1238" s="716">
        <f>IF(Tabela13[[#This Row],[Data da Ordem]]&lt;&gt;"",1,"")</f>
        <v>1</v>
      </c>
    </row>
    <row r="1239" spans="1:10">
      <c r="A1239" s="721" t="s">
        <v>1953</v>
      </c>
      <c r="B1239" s="722">
        <v>40</v>
      </c>
      <c r="C1239" s="711" t="str">
        <f t="shared" si="133"/>
        <v>17/01/2026</v>
      </c>
      <c r="D1239" s="712" t="str">
        <f t="shared" si="134"/>
        <v>16:59</v>
      </c>
      <c r="E1239" s="713" t="str">
        <f t="shared" si="135"/>
        <v>16:00 as 17:00</v>
      </c>
      <c r="F1239" s="714" t="str">
        <f t="shared" si="136"/>
        <v>Sábado</v>
      </c>
      <c r="G1239" s="715">
        <f t="shared" si="137"/>
        <v>3</v>
      </c>
      <c r="H1239" s="714" t="str">
        <f t="shared" si="138"/>
        <v>Jan/26</v>
      </c>
      <c r="I1239" s="716">
        <f t="shared" si="139"/>
        <v>17</v>
      </c>
      <c r="J1239" s="716">
        <f>IF(Tabela13[[#This Row],[Data da Ordem]]&lt;&gt;"",1,"")</f>
        <v>1</v>
      </c>
    </row>
    <row r="1240" spans="1:10">
      <c r="A1240" s="721" t="s">
        <v>1954</v>
      </c>
      <c r="B1240" s="722">
        <v>58</v>
      </c>
      <c r="C1240" s="711" t="str">
        <f t="shared" si="133"/>
        <v>17/01/2026</v>
      </c>
      <c r="D1240" s="712" t="str">
        <f t="shared" si="134"/>
        <v>17:00</v>
      </c>
      <c r="E1240" s="713" t="str">
        <f t="shared" si="135"/>
        <v>17:00 as 18:00</v>
      </c>
      <c r="F1240" s="714" t="str">
        <f t="shared" si="136"/>
        <v>Sábado</v>
      </c>
      <c r="G1240" s="715">
        <f t="shared" si="137"/>
        <v>3</v>
      </c>
      <c r="H1240" s="714" t="str">
        <f t="shared" si="138"/>
        <v>Jan/26</v>
      </c>
      <c r="I1240" s="716">
        <f t="shared" si="139"/>
        <v>17</v>
      </c>
      <c r="J1240" s="716">
        <f>IF(Tabela13[[#This Row],[Data da Ordem]]&lt;&gt;"",1,"")</f>
        <v>1</v>
      </c>
    </row>
    <row r="1241" spans="1:10">
      <c r="A1241" s="721" t="s">
        <v>1955</v>
      </c>
      <c r="B1241" s="722">
        <v>21</v>
      </c>
      <c r="C1241" s="711" t="str">
        <f t="shared" si="133"/>
        <v>17/01/2026</v>
      </c>
      <c r="D1241" s="712" t="str">
        <f t="shared" si="134"/>
        <v>16:58</v>
      </c>
      <c r="E1241" s="713" t="str">
        <f t="shared" si="135"/>
        <v>16:00 as 17:00</v>
      </c>
      <c r="F1241" s="714" t="str">
        <f t="shared" si="136"/>
        <v>Sábado</v>
      </c>
      <c r="G1241" s="715">
        <f t="shared" si="137"/>
        <v>3</v>
      </c>
      <c r="H1241" s="714" t="str">
        <f t="shared" si="138"/>
        <v>Jan/26</v>
      </c>
      <c r="I1241" s="716">
        <f t="shared" si="139"/>
        <v>17</v>
      </c>
      <c r="J1241" s="716">
        <f>IF(Tabela13[[#This Row],[Data da Ordem]]&lt;&gt;"",1,"")</f>
        <v>1</v>
      </c>
    </row>
    <row r="1242" spans="1:10">
      <c r="A1242" s="721" t="s">
        <v>1956</v>
      </c>
      <c r="B1242" s="722">
        <v>74</v>
      </c>
      <c r="C1242" s="711" t="str">
        <f t="shared" si="133"/>
        <v>17/01/2026</v>
      </c>
      <c r="D1242" s="712" t="str">
        <f t="shared" si="134"/>
        <v>16:54</v>
      </c>
      <c r="E1242" s="713" t="str">
        <f t="shared" si="135"/>
        <v>16:00 as 17:00</v>
      </c>
      <c r="F1242" s="714" t="str">
        <f t="shared" si="136"/>
        <v>Sábado</v>
      </c>
      <c r="G1242" s="715">
        <f t="shared" si="137"/>
        <v>3</v>
      </c>
      <c r="H1242" s="714" t="str">
        <f t="shared" si="138"/>
        <v>Jan/26</v>
      </c>
      <c r="I1242" s="716">
        <f t="shared" si="139"/>
        <v>17</v>
      </c>
      <c r="J1242" s="716">
        <f>IF(Tabela13[[#This Row],[Data da Ordem]]&lt;&gt;"",1,"")</f>
        <v>1</v>
      </c>
    </row>
    <row r="1243" spans="1:10">
      <c r="A1243" s="721" t="s">
        <v>1957</v>
      </c>
      <c r="B1243" s="722">
        <v>13</v>
      </c>
      <c r="C1243" s="711" t="str">
        <f t="shared" si="133"/>
        <v>17/01/2026</v>
      </c>
      <c r="D1243" s="712" t="str">
        <f t="shared" si="134"/>
        <v>16:43</v>
      </c>
      <c r="E1243" s="713" t="str">
        <f t="shared" si="135"/>
        <v>16:00 as 17:00</v>
      </c>
      <c r="F1243" s="714" t="str">
        <f t="shared" si="136"/>
        <v>Sábado</v>
      </c>
      <c r="G1243" s="715">
        <f t="shared" si="137"/>
        <v>3</v>
      </c>
      <c r="H1243" s="714" t="str">
        <f t="shared" si="138"/>
        <v>Jan/26</v>
      </c>
      <c r="I1243" s="716">
        <f t="shared" si="139"/>
        <v>17</v>
      </c>
      <c r="J1243" s="716">
        <f>IF(Tabela13[[#This Row],[Data da Ordem]]&lt;&gt;"",1,"")</f>
        <v>1</v>
      </c>
    </row>
    <row r="1244" spans="1:10">
      <c r="A1244" s="721" t="s">
        <v>1958</v>
      </c>
      <c r="B1244" s="722">
        <v>12</v>
      </c>
      <c r="C1244" s="711" t="str">
        <f t="shared" si="133"/>
        <v>17/01/2026</v>
      </c>
      <c r="D1244" s="712" t="str">
        <f t="shared" si="134"/>
        <v>16:32</v>
      </c>
      <c r="E1244" s="713" t="str">
        <f t="shared" si="135"/>
        <v>16:00 as 17:00</v>
      </c>
      <c r="F1244" s="714" t="str">
        <f t="shared" si="136"/>
        <v>Sábado</v>
      </c>
      <c r="G1244" s="715">
        <f t="shared" si="137"/>
        <v>3</v>
      </c>
      <c r="H1244" s="714" t="str">
        <f t="shared" si="138"/>
        <v>Jan/26</v>
      </c>
      <c r="I1244" s="716">
        <f t="shared" si="139"/>
        <v>17</v>
      </c>
      <c r="J1244" s="716">
        <f>IF(Tabela13[[#This Row],[Data da Ordem]]&lt;&gt;"",1,"")</f>
        <v>1</v>
      </c>
    </row>
    <row r="1245" spans="1:10">
      <c r="A1245" s="721" t="s">
        <v>1959</v>
      </c>
      <c r="B1245" s="722">
        <v>6</v>
      </c>
      <c r="C1245" s="711" t="str">
        <f t="shared" si="133"/>
        <v>17/01/2026</v>
      </c>
      <c r="D1245" s="712" t="str">
        <f t="shared" si="134"/>
        <v>16:30</v>
      </c>
      <c r="E1245" s="713" t="str">
        <f t="shared" si="135"/>
        <v>16:00 as 17:00</v>
      </c>
      <c r="F1245" s="714" t="str">
        <f t="shared" si="136"/>
        <v>Sábado</v>
      </c>
      <c r="G1245" s="715">
        <f t="shared" si="137"/>
        <v>3</v>
      </c>
      <c r="H1245" s="714" t="str">
        <f t="shared" si="138"/>
        <v>Jan/26</v>
      </c>
      <c r="I1245" s="716">
        <f t="shared" si="139"/>
        <v>17</v>
      </c>
      <c r="J1245" s="716">
        <f>IF(Tabela13[[#This Row],[Data da Ordem]]&lt;&gt;"",1,"")</f>
        <v>1</v>
      </c>
    </row>
    <row r="1246" spans="1:10">
      <c r="A1246" s="721" t="s">
        <v>1960</v>
      </c>
      <c r="B1246" s="722">
        <v>32.5</v>
      </c>
      <c r="C1246" s="711" t="str">
        <f t="shared" si="133"/>
        <v>17/01/2026</v>
      </c>
      <c r="D1246" s="712" t="str">
        <f t="shared" si="134"/>
        <v>16:29</v>
      </c>
      <c r="E1246" s="713" t="str">
        <f t="shared" si="135"/>
        <v>16:00 as 17:00</v>
      </c>
      <c r="F1246" s="714" t="str">
        <f t="shared" si="136"/>
        <v>Sábado</v>
      </c>
      <c r="G1246" s="715">
        <f t="shared" si="137"/>
        <v>3</v>
      </c>
      <c r="H1246" s="714" t="str">
        <f t="shared" si="138"/>
        <v>Jan/26</v>
      </c>
      <c r="I1246" s="716">
        <f t="shared" si="139"/>
        <v>17</v>
      </c>
      <c r="J1246" s="716">
        <f>IF(Tabela13[[#This Row],[Data da Ordem]]&lt;&gt;"",1,"")</f>
        <v>1</v>
      </c>
    </row>
    <row r="1247" spans="1:10">
      <c r="A1247" s="721" t="s">
        <v>1961</v>
      </c>
      <c r="B1247" s="722">
        <v>53</v>
      </c>
      <c r="C1247" s="711" t="str">
        <f t="shared" si="133"/>
        <v>17/01/2026</v>
      </c>
      <c r="D1247" s="712" t="str">
        <f t="shared" si="134"/>
        <v>16:07</v>
      </c>
      <c r="E1247" s="713" t="str">
        <f t="shared" si="135"/>
        <v>16:00 as 17:00</v>
      </c>
      <c r="F1247" s="714" t="str">
        <f t="shared" si="136"/>
        <v>Sábado</v>
      </c>
      <c r="G1247" s="715">
        <f t="shared" si="137"/>
        <v>3</v>
      </c>
      <c r="H1247" s="714" t="str">
        <f t="shared" si="138"/>
        <v>Jan/26</v>
      </c>
      <c r="I1247" s="716">
        <f t="shared" si="139"/>
        <v>17</v>
      </c>
      <c r="J1247" s="716">
        <f>IF(Tabela13[[#This Row],[Data da Ordem]]&lt;&gt;"",1,"")</f>
        <v>1</v>
      </c>
    </row>
    <row r="1248" spans="1:10">
      <c r="A1248" s="721" t="s">
        <v>1962</v>
      </c>
      <c r="B1248" s="722">
        <v>36</v>
      </c>
      <c r="C1248" s="711" t="str">
        <f t="shared" si="133"/>
        <v>17/01/2026</v>
      </c>
      <c r="D1248" s="712" t="str">
        <f t="shared" si="134"/>
        <v>16:07</v>
      </c>
      <c r="E1248" s="713" t="str">
        <f t="shared" si="135"/>
        <v>16:00 as 17:00</v>
      </c>
      <c r="F1248" s="714" t="str">
        <f t="shared" si="136"/>
        <v>Sábado</v>
      </c>
      <c r="G1248" s="715">
        <f t="shared" si="137"/>
        <v>3</v>
      </c>
      <c r="H1248" s="714" t="str">
        <f t="shared" si="138"/>
        <v>Jan/26</v>
      </c>
      <c r="I1248" s="716">
        <f t="shared" si="139"/>
        <v>17</v>
      </c>
      <c r="J1248" s="716">
        <f>IF(Tabela13[[#This Row],[Data da Ordem]]&lt;&gt;"",1,"")</f>
        <v>1</v>
      </c>
    </row>
    <row r="1249" spans="1:10">
      <c r="A1249" s="721" t="s">
        <v>1963</v>
      </c>
      <c r="B1249" s="722">
        <v>42</v>
      </c>
      <c r="C1249" s="711" t="str">
        <f t="shared" si="133"/>
        <v>17/01/2026</v>
      </c>
      <c r="D1249" s="712" t="str">
        <f t="shared" si="134"/>
        <v>16:06</v>
      </c>
      <c r="E1249" s="713" t="str">
        <f t="shared" si="135"/>
        <v>16:00 as 17:00</v>
      </c>
      <c r="F1249" s="714" t="str">
        <f t="shared" si="136"/>
        <v>Sábado</v>
      </c>
      <c r="G1249" s="715">
        <f t="shared" si="137"/>
        <v>3</v>
      </c>
      <c r="H1249" s="714" t="str">
        <f t="shared" si="138"/>
        <v>Jan/26</v>
      </c>
      <c r="I1249" s="716">
        <f t="shared" si="139"/>
        <v>17</v>
      </c>
      <c r="J1249" s="716">
        <f>IF(Tabela13[[#This Row],[Data da Ordem]]&lt;&gt;"",1,"")</f>
        <v>1</v>
      </c>
    </row>
    <row r="1250" spans="1:10">
      <c r="A1250" s="721" t="s">
        <v>1964</v>
      </c>
      <c r="B1250" s="722">
        <v>39</v>
      </c>
      <c r="C1250" s="711" t="str">
        <f t="shared" si="133"/>
        <v>17/01/2026</v>
      </c>
      <c r="D1250" s="712" t="str">
        <f t="shared" si="134"/>
        <v>16:06</v>
      </c>
      <c r="E1250" s="713" t="str">
        <f t="shared" si="135"/>
        <v>16:00 as 17:00</v>
      </c>
      <c r="F1250" s="714" t="str">
        <f t="shared" si="136"/>
        <v>Sábado</v>
      </c>
      <c r="G1250" s="715">
        <f t="shared" si="137"/>
        <v>3</v>
      </c>
      <c r="H1250" s="714" t="str">
        <f t="shared" si="138"/>
        <v>Jan/26</v>
      </c>
      <c r="I1250" s="716">
        <f t="shared" si="139"/>
        <v>17</v>
      </c>
      <c r="J1250" s="716">
        <f>IF(Tabela13[[#This Row],[Data da Ordem]]&lt;&gt;"",1,"")</f>
        <v>1</v>
      </c>
    </row>
    <row r="1251" spans="1:10">
      <c r="A1251" s="721" t="s">
        <v>1965</v>
      </c>
      <c r="B1251" s="722">
        <v>46.5</v>
      </c>
      <c r="C1251" s="711" t="str">
        <f t="shared" si="133"/>
        <v>17/01/2026</v>
      </c>
      <c r="D1251" s="712" t="str">
        <f t="shared" si="134"/>
        <v>16:04</v>
      </c>
      <c r="E1251" s="713" t="str">
        <f t="shared" si="135"/>
        <v>16:00 as 17:00</v>
      </c>
      <c r="F1251" s="714" t="str">
        <f t="shared" si="136"/>
        <v>Sábado</v>
      </c>
      <c r="G1251" s="715">
        <f t="shared" si="137"/>
        <v>3</v>
      </c>
      <c r="H1251" s="714" t="str">
        <f t="shared" si="138"/>
        <v>Jan/26</v>
      </c>
      <c r="I1251" s="716">
        <f t="shared" si="139"/>
        <v>17</v>
      </c>
      <c r="J1251" s="716">
        <f>IF(Tabela13[[#This Row],[Data da Ordem]]&lt;&gt;"",1,"")</f>
        <v>1</v>
      </c>
    </row>
    <row r="1252" spans="1:10">
      <c r="A1252" s="721" t="s">
        <v>1966</v>
      </c>
      <c r="B1252" s="722">
        <v>6</v>
      </c>
      <c r="C1252" s="711" t="str">
        <f t="shared" si="133"/>
        <v>17/01/2026</v>
      </c>
      <c r="D1252" s="712" t="str">
        <f t="shared" si="134"/>
        <v>15:48</v>
      </c>
      <c r="E1252" s="713" t="str">
        <f t="shared" si="135"/>
        <v>15:00 as 16:00</v>
      </c>
      <c r="F1252" s="714" t="str">
        <f t="shared" si="136"/>
        <v>Sábado</v>
      </c>
      <c r="G1252" s="715">
        <f t="shared" si="137"/>
        <v>3</v>
      </c>
      <c r="H1252" s="714" t="str">
        <f t="shared" si="138"/>
        <v>Jan/26</v>
      </c>
      <c r="I1252" s="716">
        <f t="shared" si="139"/>
        <v>17</v>
      </c>
      <c r="J1252" s="716">
        <f>IF(Tabela13[[#This Row],[Data da Ordem]]&lt;&gt;"",1,"")</f>
        <v>1</v>
      </c>
    </row>
    <row r="1253" spans="1:10">
      <c r="A1253" s="721" t="s">
        <v>1967</v>
      </c>
      <c r="B1253" s="722">
        <v>58.5</v>
      </c>
      <c r="C1253" s="711" t="str">
        <f t="shared" si="133"/>
        <v>17/01/2026</v>
      </c>
      <c r="D1253" s="712" t="str">
        <f t="shared" si="134"/>
        <v>15:45</v>
      </c>
      <c r="E1253" s="713" t="str">
        <f t="shared" si="135"/>
        <v>15:00 as 16:00</v>
      </c>
      <c r="F1253" s="714" t="str">
        <f t="shared" si="136"/>
        <v>Sábado</v>
      </c>
      <c r="G1253" s="715">
        <f t="shared" si="137"/>
        <v>3</v>
      </c>
      <c r="H1253" s="714" t="str">
        <f t="shared" si="138"/>
        <v>Jan/26</v>
      </c>
      <c r="I1253" s="716">
        <f t="shared" si="139"/>
        <v>17</v>
      </c>
      <c r="J1253" s="716">
        <f>IF(Tabela13[[#This Row],[Data da Ordem]]&lt;&gt;"",1,"")</f>
        <v>1</v>
      </c>
    </row>
    <row r="1254" spans="1:10">
      <c r="A1254" s="721" t="s">
        <v>1968</v>
      </c>
      <c r="B1254" s="722">
        <v>20</v>
      </c>
      <c r="C1254" s="711" t="str">
        <f t="shared" si="133"/>
        <v>17/01/2026</v>
      </c>
      <c r="D1254" s="712" t="str">
        <f t="shared" si="134"/>
        <v>15:39</v>
      </c>
      <c r="E1254" s="713" t="str">
        <f t="shared" si="135"/>
        <v>15:00 as 16:00</v>
      </c>
      <c r="F1254" s="714" t="str">
        <f t="shared" si="136"/>
        <v>Sábado</v>
      </c>
      <c r="G1254" s="715">
        <f t="shared" si="137"/>
        <v>3</v>
      </c>
      <c r="H1254" s="714" t="str">
        <f t="shared" si="138"/>
        <v>Jan/26</v>
      </c>
      <c r="I1254" s="716">
        <f t="shared" si="139"/>
        <v>17</v>
      </c>
      <c r="J1254" s="716">
        <f>IF(Tabela13[[#This Row],[Data da Ordem]]&lt;&gt;"",1,"")</f>
        <v>1</v>
      </c>
    </row>
    <row r="1255" spans="1:10">
      <c r="A1255" s="721" t="s">
        <v>1969</v>
      </c>
      <c r="B1255" s="722">
        <v>60</v>
      </c>
      <c r="C1255" s="711" t="str">
        <f t="shared" si="133"/>
        <v>17/01/2026</v>
      </c>
      <c r="D1255" s="712" t="str">
        <f t="shared" si="134"/>
        <v>15:35</v>
      </c>
      <c r="E1255" s="713" t="str">
        <f t="shared" si="135"/>
        <v>15:00 as 16:00</v>
      </c>
      <c r="F1255" s="714" t="str">
        <f t="shared" si="136"/>
        <v>Sábado</v>
      </c>
      <c r="G1255" s="715">
        <f t="shared" si="137"/>
        <v>3</v>
      </c>
      <c r="H1255" s="714" t="str">
        <f t="shared" si="138"/>
        <v>Jan/26</v>
      </c>
      <c r="I1255" s="716">
        <f t="shared" si="139"/>
        <v>17</v>
      </c>
      <c r="J1255" s="716">
        <f>IF(Tabela13[[#This Row],[Data da Ordem]]&lt;&gt;"",1,"")</f>
        <v>1</v>
      </c>
    </row>
    <row r="1256" spans="1:10">
      <c r="A1256" s="721" t="s">
        <v>1970</v>
      </c>
      <c r="B1256" s="722">
        <v>6</v>
      </c>
      <c r="C1256" s="711" t="str">
        <f t="shared" si="133"/>
        <v>17/01/2026</v>
      </c>
      <c r="D1256" s="712" t="str">
        <f t="shared" si="134"/>
        <v>15:33</v>
      </c>
      <c r="E1256" s="713" t="str">
        <f t="shared" si="135"/>
        <v>15:00 as 16:00</v>
      </c>
      <c r="F1256" s="714" t="str">
        <f t="shared" si="136"/>
        <v>Sábado</v>
      </c>
      <c r="G1256" s="715">
        <f t="shared" si="137"/>
        <v>3</v>
      </c>
      <c r="H1256" s="714" t="str">
        <f t="shared" si="138"/>
        <v>Jan/26</v>
      </c>
      <c r="I1256" s="716">
        <f t="shared" si="139"/>
        <v>17</v>
      </c>
      <c r="J1256" s="716">
        <f>IF(Tabela13[[#This Row],[Data da Ordem]]&lt;&gt;"",1,"")</f>
        <v>1</v>
      </c>
    </row>
    <row r="1257" spans="1:10">
      <c r="A1257" s="721" t="s">
        <v>1971</v>
      </c>
      <c r="B1257" s="722">
        <v>38</v>
      </c>
      <c r="C1257" s="711" t="str">
        <f t="shared" si="133"/>
        <v>17/01/2026</v>
      </c>
      <c r="D1257" s="712" t="str">
        <f t="shared" si="134"/>
        <v>15:31</v>
      </c>
      <c r="E1257" s="713" t="str">
        <f t="shared" si="135"/>
        <v>15:00 as 16:00</v>
      </c>
      <c r="F1257" s="714" t="str">
        <f t="shared" si="136"/>
        <v>Sábado</v>
      </c>
      <c r="G1257" s="715">
        <f t="shared" si="137"/>
        <v>3</v>
      </c>
      <c r="H1257" s="714" t="str">
        <f t="shared" si="138"/>
        <v>Jan/26</v>
      </c>
      <c r="I1257" s="716">
        <f t="shared" si="139"/>
        <v>17</v>
      </c>
      <c r="J1257" s="716">
        <f>IF(Tabela13[[#This Row],[Data da Ordem]]&lt;&gt;"",1,"")</f>
        <v>1</v>
      </c>
    </row>
    <row r="1258" spans="1:10">
      <c r="A1258" s="721" t="s">
        <v>1972</v>
      </c>
      <c r="B1258" s="722">
        <v>17</v>
      </c>
      <c r="C1258" s="711" t="str">
        <f t="shared" si="133"/>
        <v>17/01/2026</v>
      </c>
      <c r="D1258" s="712" t="str">
        <f t="shared" si="134"/>
        <v>15:25</v>
      </c>
      <c r="E1258" s="713" t="str">
        <f t="shared" si="135"/>
        <v>15:00 as 16:00</v>
      </c>
      <c r="F1258" s="714" t="str">
        <f t="shared" si="136"/>
        <v>Sábado</v>
      </c>
      <c r="G1258" s="715">
        <f t="shared" si="137"/>
        <v>3</v>
      </c>
      <c r="H1258" s="714" t="str">
        <f t="shared" si="138"/>
        <v>Jan/26</v>
      </c>
      <c r="I1258" s="716">
        <f t="shared" si="139"/>
        <v>17</v>
      </c>
      <c r="J1258" s="716">
        <f>IF(Tabela13[[#This Row],[Data da Ordem]]&lt;&gt;"",1,"")</f>
        <v>1</v>
      </c>
    </row>
    <row r="1259" spans="1:10">
      <c r="A1259" s="721" t="s">
        <v>1973</v>
      </c>
      <c r="B1259" s="722">
        <v>20</v>
      </c>
      <c r="C1259" s="711" t="str">
        <f t="shared" si="133"/>
        <v>17/01/2026</v>
      </c>
      <c r="D1259" s="712" t="str">
        <f t="shared" si="134"/>
        <v>15:24</v>
      </c>
      <c r="E1259" s="713" t="str">
        <f t="shared" si="135"/>
        <v>15:00 as 16:00</v>
      </c>
      <c r="F1259" s="714" t="str">
        <f t="shared" si="136"/>
        <v>Sábado</v>
      </c>
      <c r="G1259" s="715">
        <f t="shared" si="137"/>
        <v>3</v>
      </c>
      <c r="H1259" s="714" t="str">
        <f t="shared" si="138"/>
        <v>Jan/26</v>
      </c>
      <c r="I1259" s="716">
        <f t="shared" si="139"/>
        <v>17</v>
      </c>
      <c r="J1259" s="716">
        <f>IF(Tabela13[[#This Row],[Data da Ordem]]&lt;&gt;"",1,"")</f>
        <v>1</v>
      </c>
    </row>
    <row r="1260" spans="1:10">
      <c r="A1260" s="721" t="s">
        <v>1974</v>
      </c>
      <c r="B1260" s="722">
        <v>40</v>
      </c>
      <c r="C1260" s="711" t="str">
        <f t="shared" si="133"/>
        <v>17/01/2026</v>
      </c>
      <c r="D1260" s="712" t="str">
        <f t="shared" si="134"/>
        <v>15:24</v>
      </c>
      <c r="E1260" s="713" t="str">
        <f t="shared" si="135"/>
        <v>15:00 as 16:00</v>
      </c>
      <c r="F1260" s="714" t="str">
        <f t="shared" si="136"/>
        <v>Sábado</v>
      </c>
      <c r="G1260" s="715">
        <f t="shared" si="137"/>
        <v>3</v>
      </c>
      <c r="H1260" s="714" t="str">
        <f t="shared" si="138"/>
        <v>Jan/26</v>
      </c>
      <c r="I1260" s="716">
        <f t="shared" si="139"/>
        <v>17</v>
      </c>
      <c r="J1260" s="716">
        <f>IF(Tabela13[[#This Row],[Data da Ordem]]&lt;&gt;"",1,"")</f>
        <v>1</v>
      </c>
    </row>
    <row r="1261" spans="1:10">
      <c r="A1261" s="721" t="s">
        <v>1975</v>
      </c>
      <c r="B1261" s="722">
        <v>15</v>
      </c>
      <c r="C1261" s="711" t="str">
        <f t="shared" si="133"/>
        <v>17/01/2026</v>
      </c>
      <c r="D1261" s="712" t="str">
        <f t="shared" si="134"/>
        <v>15:22</v>
      </c>
      <c r="E1261" s="713" t="str">
        <f t="shared" si="135"/>
        <v>15:00 as 16:00</v>
      </c>
      <c r="F1261" s="714" t="str">
        <f t="shared" si="136"/>
        <v>Sábado</v>
      </c>
      <c r="G1261" s="715">
        <f t="shared" si="137"/>
        <v>3</v>
      </c>
      <c r="H1261" s="714" t="str">
        <f t="shared" si="138"/>
        <v>Jan/26</v>
      </c>
      <c r="I1261" s="716">
        <f t="shared" si="139"/>
        <v>17</v>
      </c>
      <c r="J1261" s="716">
        <f>IF(Tabela13[[#This Row],[Data da Ordem]]&lt;&gt;"",1,"")</f>
        <v>1</v>
      </c>
    </row>
    <row r="1262" spans="1:10">
      <c r="A1262" s="721" t="s">
        <v>1976</v>
      </c>
      <c r="B1262" s="722">
        <v>6</v>
      </c>
      <c r="C1262" s="711" t="str">
        <f t="shared" si="133"/>
        <v>17/01/2026</v>
      </c>
      <c r="D1262" s="712" t="str">
        <f t="shared" si="134"/>
        <v>15:06</v>
      </c>
      <c r="E1262" s="713" t="str">
        <f t="shared" si="135"/>
        <v>15:00 as 16:00</v>
      </c>
      <c r="F1262" s="714" t="str">
        <f t="shared" si="136"/>
        <v>Sábado</v>
      </c>
      <c r="G1262" s="715">
        <f t="shared" si="137"/>
        <v>3</v>
      </c>
      <c r="H1262" s="714" t="str">
        <f t="shared" si="138"/>
        <v>Jan/26</v>
      </c>
      <c r="I1262" s="716">
        <f t="shared" si="139"/>
        <v>17</v>
      </c>
      <c r="J1262" s="716">
        <f>IF(Tabela13[[#This Row],[Data da Ordem]]&lt;&gt;"",1,"")</f>
        <v>1</v>
      </c>
    </row>
    <row r="1263" spans="1:10">
      <c r="A1263" s="721" t="s">
        <v>1977</v>
      </c>
      <c r="B1263" s="722">
        <v>23</v>
      </c>
      <c r="C1263" s="711" t="str">
        <f t="shared" si="133"/>
        <v>17/01/2026</v>
      </c>
      <c r="D1263" s="712" t="str">
        <f t="shared" si="134"/>
        <v>15:02</v>
      </c>
      <c r="E1263" s="713" t="str">
        <f t="shared" si="135"/>
        <v>15:00 as 16:00</v>
      </c>
      <c r="F1263" s="714" t="str">
        <f t="shared" si="136"/>
        <v>Sábado</v>
      </c>
      <c r="G1263" s="715">
        <f t="shared" si="137"/>
        <v>3</v>
      </c>
      <c r="H1263" s="714" t="str">
        <f t="shared" si="138"/>
        <v>Jan/26</v>
      </c>
      <c r="I1263" s="716">
        <f t="shared" si="139"/>
        <v>17</v>
      </c>
      <c r="J1263" s="716">
        <f>IF(Tabela13[[#This Row],[Data da Ordem]]&lt;&gt;"",1,"")</f>
        <v>1</v>
      </c>
    </row>
    <row r="1264" spans="1:10">
      <c r="A1264" s="721" t="s">
        <v>1978</v>
      </c>
      <c r="B1264" s="722">
        <v>6</v>
      </c>
      <c r="C1264" s="711" t="str">
        <f t="shared" si="133"/>
        <v>17/01/2026</v>
      </c>
      <c r="D1264" s="712" t="str">
        <f t="shared" si="134"/>
        <v>15:00</v>
      </c>
      <c r="E1264" s="713" t="str">
        <f t="shared" si="135"/>
        <v>15:00 as 16:00</v>
      </c>
      <c r="F1264" s="714" t="str">
        <f t="shared" si="136"/>
        <v>Sábado</v>
      </c>
      <c r="G1264" s="715">
        <f t="shared" si="137"/>
        <v>3</v>
      </c>
      <c r="H1264" s="714" t="str">
        <f t="shared" si="138"/>
        <v>Jan/26</v>
      </c>
      <c r="I1264" s="716">
        <f t="shared" si="139"/>
        <v>17</v>
      </c>
      <c r="J1264" s="716">
        <f>IF(Tabela13[[#This Row],[Data da Ordem]]&lt;&gt;"",1,"")</f>
        <v>1</v>
      </c>
    </row>
    <row r="1265" spans="1:10">
      <c r="A1265" s="721" t="s">
        <v>1979</v>
      </c>
      <c r="B1265" s="722">
        <v>26</v>
      </c>
      <c r="C1265" s="711" t="str">
        <f t="shared" si="133"/>
        <v>17/01/2026</v>
      </c>
      <c r="D1265" s="712" t="str">
        <f t="shared" si="134"/>
        <v>14:35</v>
      </c>
      <c r="E1265" s="713" t="str">
        <f t="shared" si="135"/>
        <v>14:00 as 15:00</v>
      </c>
      <c r="F1265" s="714" t="str">
        <f t="shared" si="136"/>
        <v>Sábado</v>
      </c>
      <c r="G1265" s="715">
        <f t="shared" si="137"/>
        <v>3</v>
      </c>
      <c r="H1265" s="714" t="str">
        <f t="shared" si="138"/>
        <v>Jan/26</v>
      </c>
      <c r="I1265" s="716">
        <f t="shared" si="139"/>
        <v>17</v>
      </c>
      <c r="J1265" s="716">
        <f>IF(Tabela13[[#This Row],[Data da Ordem]]&lt;&gt;"",1,"")</f>
        <v>1</v>
      </c>
    </row>
    <row r="1266" spans="1:10">
      <c r="A1266" s="721" t="s">
        <v>1980</v>
      </c>
      <c r="B1266" s="722">
        <v>9</v>
      </c>
      <c r="C1266" s="711" t="str">
        <f t="shared" si="133"/>
        <v>17/01/2026</v>
      </c>
      <c r="D1266" s="712" t="str">
        <f t="shared" si="134"/>
        <v>14:15</v>
      </c>
      <c r="E1266" s="713" t="str">
        <f t="shared" si="135"/>
        <v>14:00 as 15:00</v>
      </c>
      <c r="F1266" s="714" t="str">
        <f t="shared" si="136"/>
        <v>Sábado</v>
      </c>
      <c r="G1266" s="715">
        <f t="shared" si="137"/>
        <v>3</v>
      </c>
      <c r="H1266" s="714" t="str">
        <f t="shared" si="138"/>
        <v>Jan/26</v>
      </c>
      <c r="I1266" s="716">
        <f t="shared" si="139"/>
        <v>17</v>
      </c>
      <c r="J1266" s="716">
        <f>IF(Tabela13[[#This Row],[Data da Ordem]]&lt;&gt;"",1,"")</f>
        <v>1</v>
      </c>
    </row>
    <row r="1267" spans="1:10">
      <c r="A1267" s="721" t="s">
        <v>1981</v>
      </c>
      <c r="B1267" s="722">
        <v>15.5</v>
      </c>
      <c r="C1267" s="711" t="str">
        <f t="shared" si="133"/>
        <v>17/01/2026</v>
      </c>
      <c r="D1267" s="712" t="str">
        <f t="shared" si="134"/>
        <v>14:07</v>
      </c>
      <c r="E1267" s="713" t="str">
        <f t="shared" si="135"/>
        <v>14:00 as 15:00</v>
      </c>
      <c r="F1267" s="714" t="str">
        <f t="shared" si="136"/>
        <v>Sábado</v>
      </c>
      <c r="G1267" s="715">
        <f t="shared" si="137"/>
        <v>3</v>
      </c>
      <c r="H1267" s="714" t="str">
        <f t="shared" si="138"/>
        <v>Jan/26</v>
      </c>
      <c r="I1267" s="716">
        <f t="shared" si="139"/>
        <v>17</v>
      </c>
      <c r="J1267" s="716">
        <f>IF(Tabela13[[#This Row],[Data da Ordem]]&lt;&gt;"",1,"")</f>
        <v>1</v>
      </c>
    </row>
    <row r="1268" spans="1:10">
      <c r="A1268" s="721" t="s">
        <v>1982</v>
      </c>
      <c r="B1268" s="722">
        <v>30</v>
      </c>
      <c r="C1268" s="711" t="str">
        <f t="shared" si="133"/>
        <v>17/01/2026</v>
      </c>
      <c r="D1268" s="712" t="str">
        <f t="shared" si="134"/>
        <v>13:48</v>
      </c>
      <c r="E1268" s="713" t="str">
        <f t="shared" si="135"/>
        <v>13:00 as 14:00</v>
      </c>
      <c r="F1268" s="714" t="str">
        <f t="shared" si="136"/>
        <v>Sábado</v>
      </c>
      <c r="G1268" s="715">
        <f t="shared" si="137"/>
        <v>3</v>
      </c>
      <c r="H1268" s="714" t="str">
        <f t="shared" si="138"/>
        <v>Jan/26</v>
      </c>
      <c r="I1268" s="716">
        <f t="shared" si="139"/>
        <v>17</v>
      </c>
      <c r="J1268" s="716">
        <f>IF(Tabela13[[#This Row],[Data da Ordem]]&lt;&gt;"",1,"")</f>
        <v>1</v>
      </c>
    </row>
    <row r="1269" spans="1:10">
      <c r="A1269" s="721" t="s">
        <v>1983</v>
      </c>
      <c r="B1269" s="722">
        <v>30</v>
      </c>
      <c r="C1269" s="711" t="str">
        <f t="shared" si="133"/>
        <v>17/01/2026</v>
      </c>
      <c r="D1269" s="712" t="str">
        <f t="shared" si="134"/>
        <v>13:47</v>
      </c>
      <c r="E1269" s="713" t="str">
        <f t="shared" si="135"/>
        <v>13:00 as 14:00</v>
      </c>
      <c r="F1269" s="714" t="str">
        <f t="shared" si="136"/>
        <v>Sábado</v>
      </c>
      <c r="G1269" s="715">
        <f t="shared" si="137"/>
        <v>3</v>
      </c>
      <c r="H1269" s="714" t="str">
        <f t="shared" si="138"/>
        <v>Jan/26</v>
      </c>
      <c r="I1269" s="716">
        <f t="shared" si="139"/>
        <v>17</v>
      </c>
      <c r="J1269" s="716">
        <f>IF(Tabela13[[#This Row],[Data da Ordem]]&lt;&gt;"",1,"")</f>
        <v>1</v>
      </c>
    </row>
    <row r="1270" spans="1:10">
      <c r="A1270" s="721" t="s">
        <v>1984</v>
      </c>
      <c r="B1270" s="722">
        <v>42.3</v>
      </c>
      <c r="C1270" s="711" t="str">
        <f t="shared" si="133"/>
        <v>17/01/2026</v>
      </c>
      <c r="D1270" s="712" t="str">
        <f t="shared" si="134"/>
        <v>13:32</v>
      </c>
      <c r="E1270" s="713" t="str">
        <f t="shared" si="135"/>
        <v>13:00 as 14:00</v>
      </c>
      <c r="F1270" s="714" t="str">
        <f t="shared" si="136"/>
        <v>Sábado</v>
      </c>
      <c r="G1270" s="715">
        <f t="shared" si="137"/>
        <v>3</v>
      </c>
      <c r="H1270" s="714" t="str">
        <f t="shared" si="138"/>
        <v>Jan/26</v>
      </c>
      <c r="I1270" s="716">
        <f t="shared" si="139"/>
        <v>17</v>
      </c>
      <c r="J1270" s="716">
        <f>IF(Tabela13[[#This Row],[Data da Ordem]]&lt;&gt;"",1,"")</f>
        <v>1</v>
      </c>
    </row>
    <row r="1271" spans="1:10">
      <c r="A1271" s="721" t="s">
        <v>1985</v>
      </c>
      <c r="B1271" s="722">
        <v>61</v>
      </c>
      <c r="C1271" s="711" t="str">
        <f t="shared" si="133"/>
        <v>17/01/2026</v>
      </c>
      <c r="D1271" s="712" t="str">
        <f t="shared" si="134"/>
        <v>13:29</v>
      </c>
      <c r="E1271" s="713" t="str">
        <f t="shared" si="135"/>
        <v>13:00 as 14:00</v>
      </c>
      <c r="F1271" s="714" t="str">
        <f t="shared" si="136"/>
        <v>Sábado</v>
      </c>
      <c r="G1271" s="715">
        <f t="shared" si="137"/>
        <v>3</v>
      </c>
      <c r="H1271" s="714" t="str">
        <f t="shared" si="138"/>
        <v>Jan/26</v>
      </c>
      <c r="I1271" s="716">
        <f t="shared" si="139"/>
        <v>17</v>
      </c>
      <c r="J1271" s="716">
        <f>IF(Tabela13[[#This Row],[Data da Ordem]]&lt;&gt;"",1,"")</f>
        <v>1</v>
      </c>
    </row>
    <row r="1272" spans="1:10">
      <c r="A1272" s="721" t="s">
        <v>1986</v>
      </c>
      <c r="B1272" s="722">
        <v>29.5</v>
      </c>
      <c r="C1272" s="711" t="str">
        <f t="shared" si="133"/>
        <v>17/01/2026</v>
      </c>
      <c r="D1272" s="712" t="str">
        <f t="shared" si="134"/>
        <v>13:15</v>
      </c>
      <c r="E1272" s="713" t="str">
        <f t="shared" si="135"/>
        <v>13:00 as 14:00</v>
      </c>
      <c r="F1272" s="714" t="str">
        <f t="shared" si="136"/>
        <v>Sábado</v>
      </c>
      <c r="G1272" s="715">
        <f t="shared" si="137"/>
        <v>3</v>
      </c>
      <c r="H1272" s="714" t="str">
        <f t="shared" si="138"/>
        <v>Jan/26</v>
      </c>
      <c r="I1272" s="716">
        <f t="shared" si="139"/>
        <v>17</v>
      </c>
      <c r="J1272" s="716">
        <f>IF(Tabela13[[#This Row],[Data da Ordem]]&lt;&gt;"",1,"")</f>
        <v>1</v>
      </c>
    </row>
    <row r="1273" spans="1:10">
      <c r="A1273" s="721" t="s">
        <v>1987</v>
      </c>
      <c r="B1273" s="722">
        <v>35</v>
      </c>
      <c r="C1273" s="711" t="str">
        <f t="shared" si="133"/>
        <v>17/01/2026</v>
      </c>
      <c r="D1273" s="712" t="str">
        <f t="shared" si="134"/>
        <v>11:25</v>
      </c>
      <c r="E1273" s="713" t="str">
        <f t="shared" si="135"/>
        <v>11:00 as 12:00</v>
      </c>
      <c r="F1273" s="714" t="str">
        <f t="shared" si="136"/>
        <v>Sábado</v>
      </c>
      <c r="G1273" s="715">
        <f t="shared" si="137"/>
        <v>3</v>
      </c>
      <c r="H1273" s="714" t="str">
        <f t="shared" si="138"/>
        <v>Jan/26</v>
      </c>
      <c r="I1273" s="716">
        <f t="shared" si="139"/>
        <v>17</v>
      </c>
      <c r="J1273" s="716">
        <f>IF(Tabela13[[#This Row],[Data da Ordem]]&lt;&gt;"",1,"")</f>
        <v>1</v>
      </c>
    </row>
    <row r="1274" spans="1:10">
      <c r="A1274" s="721" t="s">
        <v>1988</v>
      </c>
      <c r="B1274" s="722">
        <v>14</v>
      </c>
      <c r="C1274" s="711" t="str">
        <f t="shared" si="133"/>
        <v>17/01/2026</v>
      </c>
      <c r="D1274" s="712" t="str">
        <f t="shared" si="134"/>
        <v>11:21</v>
      </c>
      <c r="E1274" s="713" t="str">
        <f t="shared" si="135"/>
        <v>11:00 as 12:00</v>
      </c>
      <c r="F1274" s="714" t="str">
        <f t="shared" si="136"/>
        <v>Sábado</v>
      </c>
      <c r="G1274" s="715">
        <f t="shared" si="137"/>
        <v>3</v>
      </c>
      <c r="H1274" s="714" t="str">
        <f t="shared" si="138"/>
        <v>Jan/26</v>
      </c>
      <c r="I1274" s="716">
        <f t="shared" si="139"/>
        <v>17</v>
      </c>
      <c r="J1274" s="716">
        <f>IF(Tabela13[[#This Row],[Data da Ordem]]&lt;&gt;"",1,"")</f>
        <v>1</v>
      </c>
    </row>
    <row r="1275" spans="1:10">
      <c r="A1275" s="721" t="s">
        <v>1989</v>
      </c>
      <c r="B1275" s="722">
        <v>12</v>
      </c>
      <c r="C1275" s="711" t="str">
        <f t="shared" si="133"/>
        <v>17/01/2026</v>
      </c>
      <c r="D1275" s="712" t="str">
        <f t="shared" si="134"/>
        <v>11:19</v>
      </c>
      <c r="E1275" s="713" t="str">
        <f t="shared" si="135"/>
        <v>11:00 as 12:00</v>
      </c>
      <c r="F1275" s="714" t="str">
        <f t="shared" si="136"/>
        <v>Sábado</v>
      </c>
      <c r="G1275" s="715">
        <f t="shared" si="137"/>
        <v>3</v>
      </c>
      <c r="H1275" s="714" t="str">
        <f t="shared" si="138"/>
        <v>Jan/26</v>
      </c>
      <c r="I1275" s="716">
        <f t="shared" si="139"/>
        <v>17</v>
      </c>
      <c r="J1275" s="716">
        <f>IF(Tabela13[[#This Row],[Data da Ordem]]&lt;&gt;"",1,"")</f>
        <v>1</v>
      </c>
    </row>
    <row r="1276" spans="1:10">
      <c r="A1276" s="721" t="s">
        <v>1990</v>
      </c>
      <c r="B1276" s="722">
        <v>30.5</v>
      </c>
      <c r="C1276" s="711" t="str">
        <f t="shared" si="133"/>
        <v>17/01/2026</v>
      </c>
      <c r="D1276" s="712" t="str">
        <f t="shared" si="134"/>
        <v>11:09</v>
      </c>
      <c r="E1276" s="713" t="str">
        <f t="shared" si="135"/>
        <v>11:00 as 12:00</v>
      </c>
      <c r="F1276" s="714" t="str">
        <f t="shared" si="136"/>
        <v>Sábado</v>
      </c>
      <c r="G1276" s="715">
        <f t="shared" si="137"/>
        <v>3</v>
      </c>
      <c r="H1276" s="714" t="str">
        <f t="shared" si="138"/>
        <v>Jan/26</v>
      </c>
      <c r="I1276" s="716">
        <f t="shared" si="139"/>
        <v>17</v>
      </c>
      <c r="J1276" s="716">
        <f>IF(Tabela13[[#This Row],[Data da Ordem]]&lt;&gt;"",1,"")</f>
        <v>1</v>
      </c>
    </row>
    <row r="1277" spans="1:10">
      <c r="A1277" s="721" t="s">
        <v>1991</v>
      </c>
      <c r="B1277" s="722">
        <v>34</v>
      </c>
      <c r="C1277" s="711" t="str">
        <f t="shared" si="133"/>
        <v>17/01/2026</v>
      </c>
      <c r="D1277" s="712" t="str">
        <f t="shared" si="134"/>
        <v>11:02</v>
      </c>
      <c r="E1277" s="713" t="str">
        <f t="shared" si="135"/>
        <v>11:00 as 12:00</v>
      </c>
      <c r="F1277" s="714" t="str">
        <f t="shared" si="136"/>
        <v>Sábado</v>
      </c>
      <c r="G1277" s="715">
        <f t="shared" si="137"/>
        <v>3</v>
      </c>
      <c r="H1277" s="714" t="str">
        <f t="shared" si="138"/>
        <v>Jan/26</v>
      </c>
      <c r="I1277" s="716">
        <f t="shared" si="139"/>
        <v>17</v>
      </c>
      <c r="J1277" s="716">
        <f>IF(Tabela13[[#This Row],[Data da Ordem]]&lt;&gt;"",1,"")</f>
        <v>1</v>
      </c>
    </row>
    <row r="1278" spans="1:10">
      <c r="A1278" s="721" t="s">
        <v>1992</v>
      </c>
      <c r="B1278" s="722">
        <v>20</v>
      </c>
      <c r="C1278" s="711" t="str">
        <f t="shared" si="133"/>
        <v>17/01/2026</v>
      </c>
      <c r="D1278" s="712" t="str">
        <f t="shared" si="134"/>
        <v>10:44</v>
      </c>
      <c r="E1278" s="713" t="str">
        <f t="shared" si="135"/>
        <v>10:00 as 11:00</v>
      </c>
      <c r="F1278" s="714" t="str">
        <f t="shared" si="136"/>
        <v>Sábado</v>
      </c>
      <c r="G1278" s="715">
        <f t="shared" si="137"/>
        <v>3</v>
      </c>
      <c r="H1278" s="714" t="str">
        <f t="shared" si="138"/>
        <v>Jan/26</v>
      </c>
      <c r="I1278" s="716">
        <f t="shared" si="139"/>
        <v>17</v>
      </c>
      <c r="J1278" s="716">
        <f>IF(Tabela13[[#This Row],[Data da Ordem]]&lt;&gt;"",1,"")</f>
        <v>1</v>
      </c>
    </row>
    <row r="1279" spans="1:10">
      <c r="A1279" s="721" t="s">
        <v>1993</v>
      </c>
      <c r="B1279" s="722">
        <v>16</v>
      </c>
      <c r="C1279" s="711" t="str">
        <f t="shared" si="133"/>
        <v>17/01/2026</v>
      </c>
      <c r="D1279" s="712" t="str">
        <f t="shared" si="134"/>
        <v>10:32</v>
      </c>
      <c r="E1279" s="713" t="str">
        <f t="shared" si="135"/>
        <v>10:00 as 11:00</v>
      </c>
      <c r="F1279" s="714" t="str">
        <f t="shared" si="136"/>
        <v>Sábado</v>
      </c>
      <c r="G1279" s="715">
        <f t="shared" si="137"/>
        <v>3</v>
      </c>
      <c r="H1279" s="714" t="str">
        <f t="shared" si="138"/>
        <v>Jan/26</v>
      </c>
      <c r="I1279" s="716">
        <f t="shared" si="139"/>
        <v>17</v>
      </c>
      <c r="J1279" s="716">
        <f>IF(Tabela13[[#This Row],[Data da Ordem]]&lt;&gt;"",1,"")</f>
        <v>1</v>
      </c>
    </row>
    <row r="1280" spans="1:10">
      <c r="A1280" s="721" t="s">
        <v>1994</v>
      </c>
      <c r="B1280" s="722">
        <v>45</v>
      </c>
      <c r="C1280" s="711" t="str">
        <f t="shared" si="133"/>
        <v>17/01/2026</v>
      </c>
      <c r="D1280" s="712" t="str">
        <f t="shared" si="134"/>
        <v>09:33</v>
      </c>
      <c r="E1280" s="713" t="str">
        <f t="shared" si="135"/>
        <v>09:00 as 10:00</v>
      </c>
      <c r="F1280" s="714" t="str">
        <f t="shared" si="136"/>
        <v>Sábado</v>
      </c>
      <c r="G1280" s="715">
        <f t="shared" si="137"/>
        <v>3</v>
      </c>
      <c r="H1280" s="714" t="str">
        <f t="shared" si="138"/>
        <v>Jan/26</v>
      </c>
      <c r="I1280" s="716">
        <f t="shared" si="139"/>
        <v>17</v>
      </c>
      <c r="J1280" s="716">
        <f>IF(Tabela13[[#This Row],[Data da Ordem]]&lt;&gt;"",1,"")</f>
        <v>1</v>
      </c>
    </row>
    <row r="1281" spans="1:10">
      <c r="A1281" s="721" t="s">
        <v>1995</v>
      </c>
      <c r="B1281" s="722">
        <v>18</v>
      </c>
      <c r="C1281" s="711" t="str">
        <f t="shared" si="133"/>
        <v>17/01/2026</v>
      </c>
      <c r="D1281" s="712" t="str">
        <f t="shared" si="134"/>
        <v>09:23</v>
      </c>
      <c r="E1281" s="713" t="str">
        <f t="shared" si="135"/>
        <v>09:00 as 10:00</v>
      </c>
      <c r="F1281" s="714" t="str">
        <f t="shared" si="136"/>
        <v>Sábado</v>
      </c>
      <c r="G1281" s="715">
        <f t="shared" si="137"/>
        <v>3</v>
      </c>
      <c r="H1281" s="714" t="str">
        <f t="shared" si="138"/>
        <v>Jan/26</v>
      </c>
      <c r="I1281" s="716">
        <f t="shared" si="139"/>
        <v>17</v>
      </c>
      <c r="J1281" s="716">
        <f>IF(Tabela13[[#This Row],[Data da Ordem]]&lt;&gt;"",1,"")</f>
        <v>1</v>
      </c>
    </row>
    <row r="1282" spans="1:10">
      <c r="A1282" s="721" t="s">
        <v>1996</v>
      </c>
      <c r="B1282" s="722">
        <v>40</v>
      </c>
      <c r="C1282" s="711" t="str">
        <f t="shared" si="133"/>
        <v>17/01/2026</v>
      </c>
      <c r="D1282" s="712" t="str">
        <f t="shared" si="134"/>
        <v>09:19</v>
      </c>
      <c r="E1282" s="713" t="str">
        <f t="shared" si="135"/>
        <v>09:00 as 10:00</v>
      </c>
      <c r="F1282" s="714" t="str">
        <f t="shared" si="136"/>
        <v>Sábado</v>
      </c>
      <c r="G1282" s="715">
        <f t="shared" si="137"/>
        <v>3</v>
      </c>
      <c r="H1282" s="714" t="str">
        <f t="shared" si="138"/>
        <v>Jan/26</v>
      </c>
      <c r="I1282" s="716">
        <f t="shared" si="139"/>
        <v>17</v>
      </c>
      <c r="J1282" s="716">
        <f>IF(Tabela13[[#This Row],[Data da Ordem]]&lt;&gt;"",1,"")</f>
        <v>1</v>
      </c>
    </row>
    <row r="1283" spans="1:10">
      <c r="A1283" s="721" t="s">
        <v>1997</v>
      </c>
      <c r="B1283" s="722">
        <v>47</v>
      </c>
      <c r="C1283" s="711" t="str">
        <f t="shared" si="133"/>
        <v>18/01/2026</v>
      </c>
      <c r="D1283" s="712" t="str">
        <f t="shared" si="134"/>
        <v>18:13</v>
      </c>
      <c r="E1283" s="713" t="str">
        <f t="shared" si="135"/>
        <v>18:00 as 19:00</v>
      </c>
      <c r="F1283" s="714" t="str">
        <f t="shared" si="136"/>
        <v>Domingo</v>
      </c>
      <c r="G1283" s="715">
        <f t="shared" si="137"/>
        <v>3</v>
      </c>
      <c r="H1283" s="714" t="str">
        <f t="shared" si="138"/>
        <v>Jan/26</v>
      </c>
      <c r="I1283" s="716">
        <f t="shared" si="139"/>
        <v>18</v>
      </c>
      <c r="J1283" s="716">
        <f>IF(Tabela13[[#This Row],[Data da Ordem]]&lt;&gt;"",1,"")</f>
        <v>1</v>
      </c>
    </row>
    <row r="1284" spans="1:10">
      <c r="A1284" s="721" t="s">
        <v>1998</v>
      </c>
      <c r="B1284" s="722">
        <v>35.5</v>
      </c>
      <c r="C1284" s="711" t="str">
        <f t="shared" ref="C1284:C1347" si="140">IF(A1284="","",TEXT(A1284,"dd/mm/aaaa"))</f>
        <v>18/01/2026</v>
      </c>
      <c r="D1284" s="712" t="str">
        <f t="shared" ref="D1284:D1347" si="141">IF(A1284="","",TEXT(A1284,"hh:mm"))</f>
        <v>18:05</v>
      </c>
      <c r="E1284" s="713" t="str">
        <f t="shared" ref="E1284:E1347" si="142">IF(D1284="","",IF(AND(MOD(D1284,1)&gt;=TIME(8,0,0),MOD(D1284,1)&lt;TIME(21,0,0)),
TEXT(TIME(HOUR(MOD(D1284,1)),0,0),"hh:mm")&amp;" as "&amp;TEXT(TIME(HOUR(MOD(D1284,1))+1,0,0),"hh:mm"),
"Fora da faixa"))</f>
        <v>18:00 as 19:00</v>
      </c>
      <c r="F1284" s="714" t="str">
        <f t="shared" ref="F1284:F1347" si="143">CHOOSE(WEEKDAY(C1284,2),"Segunda","Terça","Quarta","Quinta","Sexta","Sábado","Domingo")</f>
        <v>Domingo</v>
      </c>
      <c r="G1284" s="715">
        <f t="shared" ref="G1284:G1347" si="144">INT((DAY(C1284)-1)/7)+1</f>
        <v>3</v>
      </c>
      <c r="H1284" s="714" t="str">
        <f t="shared" ref="H1284:H1347" si="145">PROPER(TEXT(C1284,"MMM/AA"))</f>
        <v>Jan/26</v>
      </c>
      <c r="I1284" s="716">
        <f t="shared" ref="I1284:I1347" si="146">DAY(C1284)</f>
        <v>18</v>
      </c>
      <c r="J1284" s="716">
        <f>IF(Tabela13[[#This Row],[Data da Ordem]]&lt;&gt;"",1,"")</f>
        <v>1</v>
      </c>
    </row>
    <row r="1285" spans="1:10">
      <c r="A1285" s="721" t="s">
        <v>1999</v>
      </c>
      <c r="B1285" s="722">
        <v>23</v>
      </c>
      <c r="C1285" s="711" t="str">
        <f t="shared" si="140"/>
        <v>18/01/2026</v>
      </c>
      <c r="D1285" s="712" t="str">
        <f t="shared" si="141"/>
        <v>17:56</v>
      </c>
      <c r="E1285" s="713" t="str">
        <f t="shared" si="142"/>
        <v>17:00 as 18:00</v>
      </c>
      <c r="F1285" s="714" t="str">
        <f t="shared" si="143"/>
        <v>Domingo</v>
      </c>
      <c r="G1285" s="715">
        <f t="shared" si="144"/>
        <v>3</v>
      </c>
      <c r="H1285" s="714" t="str">
        <f t="shared" si="145"/>
        <v>Jan/26</v>
      </c>
      <c r="I1285" s="716">
        <f t="shared" si="146"/>
        <v>18</v>
      </c>
      <c r="J1285" s="716">
        <f>IF(Tabela13[[#This Row],[Data da Ordem]]&lt;&gt;"",1,"")</f>
        <v>1</v>
      </c>
    </row>
    <row r="1286" spans="1:10">
      <c r="A1286" s="721" t="s">
        <v>2000</v>
      </c>
      <c r="B1286" s="722">
        <v>9</v>
      </c>
      <c r="C1286" s="711" t="str">
        <f t="shared" si="140"/>
        <v>18/01/2026</v>
      </c>
      <c r="D1286" s="712" t="str">
        <f t="shared" si="141"/>
        <v>17:51</v>
      </c>
      <c r="E1286" s="713" t="str">
        <f t="shared" si="142"/>
        <v>17:00 as 18:00</v>
      </c>
      <c r="F1286" s="714" t="str">
        <f t="shared" si="143"/>
        <v>Domingo</v>
      </c>
      <c r="G1286" s="715">
        <f t="shared" si="144"/>
        <v>3</v>
      </c>
      <c r="H1286" s="714" t="str">
        <f t="shared" si="145"/>
        <v>Jan/26</v>
      </c>
      <c r="I1286" s="716">
        <f t="shared" si="146"/>
        <v>18</v>
      </c>
      <c r="J1286" s="716">
        <f>IF(Tabela13[[#This Row],[Data da Ordem]]&lt;&gt;"",1,"")</f>
        <v>1</v>
      </c>
    </row>
    <row r="1287" spans="1:10">
      <c r="A1287" s="721" t="s">
        <v>2001</v>
      </c>
      <c r="B1287" s="722">
        <v>40</v>
      </c>
      <c r="C1287" s="711" t="str">
        <f t="shared" si="140"/>
        <v>18/01/2026</v>
      </c>
      <c r="D1287" s="712" t="str">
        <f t="shared" si="141"/>
        <v>17:33</v>
      </c>
      <c r="E1287" s="713" t="str">
        <f t="shared" si="142"/>
        <v>17:00 as 18:00</v>
      </c>
      <c r="F1287" s="714" t="str">
        <f t="shared" si="143"/>
        <v>Domingo</v>
      </c>
      <c r="G1287" s="715">
        <f t="shared" si="144"/>
        <v>3</v>
      </c>
      <c r="H1287" s="714" t="str">
        <f t="shared" si="145"/>
        <v>Jan/26</v>
      </c>
      <c r="I1287" s="716">
        <f t="shared" si="146"/>
        <v>18</v>
      </c>
      <c r="J1287" s="716">
        <f>IF(Tabela13[[#This Row],[Data da Ordem]]&lt;&gt;"",1,"")</f>
        <v>1</v>
      </c>
    </row>
    <row r="1288" spans="1:10">
      <c r="A1288" s="721" t="s">
        <v>2002</v>
      </c>
      <c r="B1288" s="722">
        <v>6</v>
      </c>
      <c r="C1288" s="711" t="str">
        <f t="shared" si="140"/>
        <v>18/01/2026</v>
      </c>
      <c r="D1288" s="712" t="str">
        <f t="shared" si="141"/>
        <v>17:30</v>
      </c>
      <c r="E1288" s="713" t="str">
        <f t="shared" si="142"/>
        <v>17:00 as 18:00</v>
      </c>
      <c r="F1288" s="714" t="str">
        <f t="shared" si="143"/>
        <v>Domingo</v>
      </c>
      <c r="G1288" s="715">
        <f t="shared" si="144"/>
        <v>3</v>
      </c>
      <c r="H1288" s="714" t="str">
        <f t="shared" si="145"/>
        <v>Jan/26</v>
      </c>
      <c r="I1288" s="716">
        <f t="shared" si="146"/>
        <v>18</v>
      </c>
      <c r="J1288" s="716">
        <f>IF(Tabela13[[#This Row],[Data da Ordem]]&lt;&gt;"",1,"")</f>
        <v>1</v>
      </c>
    </row>
    <row r="1289" spans="1:10">
      <c r="A1289" s="721" t="s">
        <v>2003</v>
      </c>
      <c r="B1289" s="722">
        <v>58</v>
      </c>
      <c r="C1289" s="711" t="str">
        <f t="shared" si="140"/>
        <v>18/01/2026</v>
      </c>
      <c r="D1289" s="712" t="str">
        <f t="shared" si="141"/>
        <v>17:20</v>
      </c>
      <c r="E1289" s="713" t="str">
        <f t="shared" si="142"/>
        <v>17:00 as 18:00</v>
      </c>
      <c r="F1289" s="714" t="str">
        <f t="shared" si="143"/>
        <v>Domingo</v>
      </c>
      <c r="G1289" s="715">
        <f t="shared" si="144"/>
        <v>3</v>
      </c>
      <c r="H1289" s="714" t="str">
        <f t="shared" si="145"/>
        <v>Jan/26</v>
      </c>
      <c r="I1289" s="716">
        <f t="shared" si="146"/>
        <v>18</v>
      </c>
      <c r="J1289" s="716">
        <f>IF(Tabela13[[#This Row],[Data da Ordem]]&lt;&gt;"",1,"")</f>
        <v>1</v>
      </c>
    </row>
    <row r="1290" spans="1:10">
      <c r="A1290" s="721" t="s">
        <v>2004</v>
      </c>
      <c r="B1290" s="722">
        <v>21</v>
      </c>
      <c r="C1290" s="711" t="str">
        <f t="shared" si="140"/>
        <v>18/01/2026</v>
      </c>
      <c r="D1290" s="712" t="str">
        <f t="shared" si="141"/>
        <v>17:15</v>
      </c>
      <c r="E1290" s="713" t="str">
        <f t="shared" si="142"/>
        <v>17:00 as 18:00</v>
      </c>
      <c r="F1290" s="714" t="str">
        <f t="shared" si="143"/>
        <v>Domingo</v>
      </c>
      <c r="G1290" s="715">
        <f t="shared" si="144"/>
        <v>3</v>
      </c>
      <c r="H1290" s="714" t="str">
        <f t="shared" si="145"/>
        <v>Jan/26</v>
      </c>
      <c r="I1290" s="716">
        <f t="shared" si="146"/>
        <v>18</v>
      </c>
      <c r="J1290" s="716">
        <f>IF(Tabela13[[#This Row],[Data da Ordem]]&lt;&gt;"",1,"")</f>
        <v>1</v>
      </c>
    </row>
    <row r="1291" spans="1:10">
      <c r="A1291" s="721" t="s">
        <v>2005</v>
      </c>
      <c r="B1291" s="722">
        <v>25</v>
      </c>
      <c r="C1291" s="711" t="str">
        <f t="shared" si="140"/>
        <v>18/01/2026</v>
      </c>
      <c r="D1291" s="712" t="str">
        <f t="shared" si="141"/>
        <v>17:08</v>
      </c>
      <c r="E1291" s="713" t="str">
        <f t="shared" si="142"/>
        <v>17:00 as 18:00</v>
      </c>
      <c r="F1291" s="714" t="str">
        <f t="shared" si="143"/>
        <v>Domingo</v>
      </c>
      <c r="G1291" s="715">
        <f t="shared" si="144"/>
        <v>3</v>
      </c>
      <c r="H1291" s="714" t="str">
        <f t="shared" si="145"/>
        <v>Jan/26</v>
      </c>
      <c r="I1291" s="716">
        <f t="shared" si="146"/>
        <v>18</v>
      </c>
      <c r="J1291" s="716">
        <f>IF(Tabela13[[#This Row],[Data da Ordem]]&lt;&gt;"",1,"")</f>
        <v>1</v>
      </c>
    </row>
    <row r="1292" spans="1:10">
      <c r="A1292" s="721" t="s">
        <v>2006</v>
      </c>
      <c r="B1292" s="722">
        <v>6</v>
      </c>
      <c r="C1292" s="711" t="str">
        <f t="shared" si="140"/>
        <v>18/01/2026</v>
      </c>
      <c r="D1292" s="712" t="str">
        <f t="shared" si="141"/>
        <v>16:55</v>
      </c>
      <c r="E1292" s="713" t="str">
        <f t="shared" si="142"/>
        <v>16:00 as 17:00</v>
      </c>
      <c r="F1292" s="714" t="str">
        <f t="shared" si="143"/>
        <v>Domingo</v>
      </c>
      <c r="G1292" s="715">
        <f t="shared" si="144"/>
        <v>3</v>
      </c>
      <c r="H1292" s="714" t="str">
        <f t="shared" si="145"/>
        <v>Jan/26</v>
      </c>
      <c r="I1292" s="716">
        <f t="shared" si="146"/>
        <v>18</v>
      </c>
      <c r="J1292" s="716">
        <f>IF(Tabela13[[#This Row],[Data da Ordem]]&lt;&gt;"",1,"")</f>
        <v>1</v>
      </c>
    </row>
    <row r="1293" spans="1:10">
      <c r="A1293" s="721" t="s">
        <v>2007</v>
      </c>
      <c r="B1293" s="722">
        <v>23</v>
      </c>
      <c r="C1293" s="711" t="str">
        <f t="shared" si="140"/>
        <v>18/01/2026</v>
      </c>
      <c r="D1293" s="712" t="str">
        <f t="shared" si="141"/>
        <v>16:54</v>
      </c>
      <c r="E1293" s="713" t="str">
        <f t="shared" si="142"/>
        <v>16:00 as 17:00</v>
      </c>
      <c r="F1293" s="714" t="str">
        <f t="shared" si="143"/>
        <v>Domingo</v>
      </c>
      <c r="G1293" s="715">
        <f t="shared" si="144"/>
        <v>3</v>
      </c>
      <c r="H1293" s="714" t="str">
        <f t="shared" si="145"/>
        <v>Jan/26</v>
      </c>
      <c r="I1293" s="716">
        <f t="shared" si="146"/>
        <v>18</v>
      </c>
      <c r="J1293" s="716">
        <f>IF(Tabela13[[#This Row],[Data da Ordem]]&lt;&gt;"",1,"")</f>
        <v>1</v>
      </c>
    </row>
    <row r="1294" spans="1:10">
      <c r="A1294" s="721" t="s">
        <v>2008</v>
      </c>
      <c r="B1294" s="722">
        <v>29.5</v>
      </c>
      <c r="C1294" s="711" t="str">
        <f t="shared" si="140"/>
        <v>18/01/2026</v>
      </c>
      <c r="D1294" s="712" t="str">
        <f t="shared" si="141"/>
        <v>16:51</v>
      </c>
      <c r="E1294" s="713" t="str">
        <f t="shared" si="142"/>
        <v>16:00 as 17:00</v>
      </c>
      <c r="F1294" s="714" t="str">
        <f t="shared" si="143"/>
        <v>Domingo</v>
      </c>
      <c r="G1294" s="715">
        <f t="shared" si="144"/>
        <v>3</v>
      </c>
      <c r="H1294" s="714" t="str">
        <f t="shared" si="145"/>
        <v>Jan/26</v>
      </c>
      <c r="I1294" s="716">
        <f t="shared" si="146"/>
        <v>18</v>
      </c>
      <c r="J1294" s="716">
        <f>IF(Tabela13[[#This Row],[Data da Ordem]]&lt;&gt;"",1,"")</f>
        <v>1</v>
      </c>
    </row>
    <row r="1295" spans="1:10">
      <c r="A1295" s="721" t="s">
        <v>2009</v>
      </c>
      <c r="B1295" s="722">
        <v>16.5</v>
      </c>
      <c r="C1295" s="711" t="str">
        <f t="shared" si="140"/>
        <v>18/01/2026</v>
      </c>
      <c r="D1295" s="712" t="str">
        <f t="shared" si="141"/>
        <v>16:19</v>
      </c>
      <c r="E1295" s="713" t="str">
        <f t="shared" si="142"/>
        <v>16:00 as 17:00</v>
      </c>
      <c r="F1295" s="714" t="str">
        <f t="shared" si="143"/>
        <v>Domingo</v>
      </c>
      <c r="G1295" s="715">
        <f t="shared" si="144"/>
        <v>3</v>
      </c>
      <c r="H1295" s="714" t="str">
        <f t="shared" si="145"/>
        <v>Jan/26</v>
      </c>
      <c r="I1295" s="716">
        <f t="shared" si="146"/>
        <v>18</v>
      </c>
      <c r="J1295" s="716">
        <f>IF(Tabela13[[#This Row],[Data da Ordem]]&lt;&gt;"",1,"")</f>
        <v>1</v>
      </c>
    </row>
    <row r="1296" spans="1:10">
      <c r="A1296" s="721" t="s">
        <v>2010</v>
      </c>
      <c r="B1296" s="722">
        <v>18</v>
      </c>
      <c r="C1296" s="711" t="str">
        <f t="shared" si="140"/>
        <v>18/01/2026</v>
      </c>
      <c r="D1296" s="712" t="str">
        <f t="shared" si="141"/>
        <v>16:17</v>
      </c>
      <c r="E1296" s="713" t="str">
        <f t="shared" si="142"/>
        <v>16:00 as 17:00</v>
      </c>
      <c r="F1296" s="714" t="str">
        <f t="shared" si="143"/>
        <v>Domingo</v>
      </c>
      <c r="G1296" s="715">
        <f t="shared" si="144"/>
        <v>3</v>
      </c>
      <c r="H1296" s="714" t="str">
        <f t="shared" si="145"/>
        <v>Jan/26</v>
      </c>
      <c r="I1296" s="716">
        <f t="shared" si="146"/>
        <v>18</v>
      </c>
      <c r="J1296" s="716">
        <f>IF(Tabela13[[#This Row],[Data da Ordem]]&lt;&gt;"",1,"")</f>
        <v>1</v>
      </c>
    </row>
    <row r="1297" spans="1:10">
      <c r="A1297" s="721" t="s">
        <v>2011</v>
      </c>
      <c r="B1297" s="722">
        <v>46</v>
      </c>
      <c r="C1297" s="711" t="str">
        <f t="shared" si="140"/>
        <v>18/01/2026</v>
      </c>
      <c r="D1297" s="712" t="str">
        <f t="shared" si="141"/>
        <v>16:17</v>
      </c>
      <c r="E1297" s="713" t="str">
        <f t="shared" si="142"/>
        <v>16:00 as 17:00</v>
      </c>
      <c r="F1297" s="714" t="str">
        <f t="shared" si="143"/>
        <v>Domingo</v>
      </c>
      <c r="G1297" s="715">
        <f t="shared" si="144"/>
        <v>3</v>
      </c>
      <c r="H1297" s="714" t="str">
        <f t="shared" si="145"/>
        <v>Jan/26</v>
      </c>
      <c r="I1297" s="716">
        <f t="shared" si="146"/>
        <v>18</v>
      </c>
      <c r="J1297" s="716">
        <f>IF(Tabela13[[#This Row],[Data da Ordem]]&lt;&gt;"",1,"")</f>
        <v>1</v>
      </c>
    </row>
    <row r="1298" spans="1:10">
      <c r="A1298" s="721" t="s">
        <v>2012</v>
      </c>
      <c r="B1298" s="722">
        <v>23</v>
      </c>
      <c r="C1298" s="711" t="str">
        <f t="shared" si="140"/>
        <v>18/01/2026</v>
      </c>
      <c r="D1298" s="712" t="str">
        <f t="shared" si="141"/>
        <v>16:09</v>
      </c>
      <c r="E1298" s="713" t="str">
        <f t="shared" si="142"/>
        <v>16:00 as 17:00</v>
      </c>
      <c r="F1298" s="714" t="str">
        <f t="shared" si="143"/>
        <v>Domingo</v>
      </c>
      <c r="G1298" s="715">
        <f t="shared" si="144"/>
        <v>3</v>
      </c>
      <c r="H1298" s="714" t="str">
        <f t="shared" si="145"/>
        <v>Jan/26</v>
      </c>
      <c r="I1298" s="716">
        <f t="shared" si="146"/>
        <v>18</v>
      </c>
      <c r="J1298" s="716">
        <f>IF(Tabela13[[#This Row],[Data da Ordem]]&lt;&gt;"",1,"")</f>
        <v>1</v>
      </c>
    </row>
    <row r="1299" spans="1:10">
      <c r="A1299" s="721" t="s">
        <v>2013</v>
      </c>
      <c r="B1299" s="722">
        <v>53</v>
      </c>
      <c r="C1299" s="711" t="str">
        <f t="shared" si="140"/>
        <v>18/01/2026</v>
      </c>
      <c r="D1299" s="712" t="str">
        <f t="shared" si="141"/>
        <v>15:58</v>
      </c>
      <c r="E1299" s="713" t="str">
        <f t="shared" si="142"/>
        <v>15:00 as 16:00</v>
      </c>
      <c r="F1299" s="714" t="str">
        <f t="shared" si="143"/>
        <v>Domingo</v>
      </c>
      <c r="G1299" s="715">
        <f t="shared" si="144"/>
        <v>3</v>
      </c>
      <c r="H1299" s="714" t="str">
        <f t="shared" si="145"/>
        <v>Jan/26</v>
      </c>
      <c r="I1299" s="716">
        <f t="shared" si="146"/>
        <v>18</v>
      </c>
      <c r="J1299" s="716">
        <f>IF(Tabela13[[#This Row],[Data da Ordem]]&lt;&gt;"",1,"")</f>
        <v>1</v>
      </c>
    </row>
    <row r="1300" spans="1:10">
      <c r="A1300" s="721" t="s">
        <v>2014</v>
      </c>
      <c r="B1300" s="722">
        <v>6</v>
      </c>
      <c r="C1300" s="711" t="str">
        <f t="shared" si="140"/>
        <v>18/01/2026</v>
      </c>
      <c r="D1300" s="712" t="str">
        <f t="shared" si="141"/>
        <v>15:50</v>
      </c>
      <c r="E1300" s="713" t="str">
        <f t="shared" si="142"/>
        <v>15:00 as 16:00</v>
      </c>
      <c r="F1300" s="714" t="str">
        <f t="shared" si="143"/>
        <v>Domingo</v>
      </c>
      <c r="G1300" s="715">
        <f t="shared" si="144"/>
        <v>3</v>
      </c>
      <c r="H1300" s="714" t="str">
        <f t="shared" si="145"/>
        <v>Jan/26</v>
      </c>
      <c r="I1300" s="716">
        <f t="shared" si="146"/>
        <v>18</v>
      </c>
      <c r="J1300" s="716">
        <f>IF(Tabela13[[#This Row],[Data da Ordem]]&lt;&gt;"",1,"")</f>
        <v>1</v>
      </c>
    </row>
    <row r="1301" spans="1:10">
      <c r="A1301" s="721" t="s">
        <v>2015</v>
      </c>
      <c r="B1301" s="722">
        <v>19</v>
      </c>
      <c r="C1301" s="711" t="str">
        <f t="shared" si="140"/>
        <v>18/01/2026</v>
      </c>
      <c r="D1301" s="712" t="str">
        <f t="shared" si="141"/>
        <v>15:26</v>
      </c>
      <c r="E1301" s="713" t="str">
        <f t="shared" si="142"/>
        <v>15:00 as 16:00</v>
      </c>
      <c r="F1301" s="714" t="str">
        <f t="shared" si="143"/>
        <v>Domingo</v>
      </c>
      <c r="G1301" s="715">
        <f t="shared" si="144"/>
        <v>3</v>
      </c>
      <c r="H1301" s="714" t="str">
        <f t="shared" si="145"/>
        <v>Jan/26</v>
      </c>
      <c r="I1301" s="716">
        <f t="shared" si="146"/>
        <v>18</v>
      </c>
      <c r="J1301" s="716">
        <f>IF(Tabela13[[#This Row],[Data da Ordem]]&lt;&gt;"",1,"")</f>
        <v>1</v>
      </c>
    </row>
    <row r="1302" spans="1:10">
      <c r="A1302" s="721" t="s">
        <v>2016</v>
      </c>
      <c r="B1302" s="722">
        <v>48</v>
      </c>
      <c r="C1302" s="711" t="str">
        <f t="shared" si="140"/>
        <v>18/01/2026</v>
      </c>
      <c r="D1302" s="712" t="str">
        <f t="shared" si="141"/>
        <v>15:06</v>
      </c>
      <c r="E1302" s="713" t="str">
        <f t="shared" si="142"/>
        <v>15:00 as 16:00</v>
      </c>
      <c r="F1302" s="714" t="str">
        <f t="shared" si="143"/>
        <v>Domingo</v>
      </c>
      <c r="G1302" s="715">
        <f t="shared" si="144"/>
        <v>3</v>
      </c>
      <c r="H1302" s="714" t="str">
        <f t="shared" si="145"/>
        <v>Jan/26</v>
      </c>
      <c r="I1302" s="716">
        <f t="shared" si="146"/>
        <v>18</v>
      </c>
      <c r="J1302" s="716">
        <f>IF(Tabela13[[#This Row],[Data da Ordem]]&lt;&gt;"",1,"")</f>
        <v>1</v>
      </c>
    </row>
    <row r="1303" spans="1:10">
      <c r="A1303" s="721" t="s">
        <v>2017</v>
      </c>
      <c r="B1303" s="722">
        <v>19</v>
      </c>
      <c r="C1303" s="711" t="str">
        <f t="shared" si="140"/>
        <v>18/01/2026</v>
      </c>
      <c r="D1303" s="712" t="str">
        <f t="shared" si="141"/>
        <v>14:57</v>
      </c>
      <c r="E1303" s="713" t="str">
        <f t="shared" si="142"/>
        <v>14:00 as 15:00</v>
      </c>
      <c r="F1303" s="714" t="str">
        <f t="shared" si="143"/>
        <v>Domingo</v>
      </c>
      <c r="G1303" s="715">
        <f t="shared" si="144"/>
        <v>3</v>
      </c>
      <c r="H1303" s="714" t="str">
        <f t="shared" si="145"/>
        <v>Jan/26</v>
      </c>
      <c r="I1303" s="716">
        <f t="shared" si="146"/>
        <v>18</v>
      </c>
      <c r="J1303" s="716">
        <f>IF(Tabela13[[#This Row],[Data da Ordem]]&lt;&gt;"",1,"")</f>
        <v>1</v>
      </c>
    </row>
    <row r="1304" spans="1:10">
      <c r="A1304" s="721" t="s">
        <v>2018</v>
      </c>
      <c r="B1304" s="722">
        <v>48.5</v>
      </c>
      <c r="C1304" s="711" t="str">
        <f t="shared" si="140"/>
        <v>18/01/2026</v>
      </c>
      <c r="D1304" s="712" t="str">
        <f t="shared" si="141"/>
        <v>14:07</v>
      </c>
      <c r="E1304" s="713" t="str">
        <f t="shared" si="142"/>
        <v>14:00 as 15:00</v>
      </c>
      <c r="F1304" s="714" t="str">
        <f t="shared" si="143"/>
        <v>Domingo</v>
      </c>
      <c r="G1304" s="715">
        <f t="shared" si="144"/>
        <v>3</v>
      </c>
      <c r="H1304" s="714" t="str">
        <f t="shared" si="145"/>
        <v>Jan/26</v>
      </c>
      <c r="I1304" s="716">
        <f t="shared" si="146"/>
        <v>18</v>
      </c>
      <c r="J1304" s="716">
        <f>IF(Tabela13[[#This Row],[Data da Ordem]]&lt;&gt;"",1,"")</f>
        <v>1</v>
      </c>
    </row>
    <row r="1305" spans="1:10">
      <c r="A1305" s="721" t="s">
        <v>2019</v>
      </c>
      <c r="B1305" s="722">
        <v>10.4</v>
      </c>
      <c r="C1305" s="711" t="str">
        <f t="shared" si="140"/>
        <v>18/01/2026</v>
      </c>
      <c r="D1305" s="712" t="str">
        <f t="shared" si="141"/>
        <v>14:02</v>
      </c>
      <c r="E1305" s="713" t="str">
        <f t="shared" si="142"/>
        <v>14:00 as 15:00</v>
      </c>
      <c r="F1305" s="714" t="str">
        <f t="shared" si="143"/>
        <v>Domingo</v>
      </c>
      <c r="G1305" s="715">
        <f t="shared" si="144"/>
        <v>3</v>
      </c>
      <c r="H1305" s="714" t="str">
        <f t="shared" si="145"/>
        <v>Jan/26</v>
      </c>
      <c r="I1305" s="716">
        <f t="shared" si="146"/>
        <v>18</v>
      </c>
      <c r="J1305" s="716">
        <f>IF(Tabela13[[#This Row],[Data da Ordem]]&lt;&gt;"",1,"")</f>
        <v>1</v>
      </c>
    </row>
    <row r="1306" spans="1:10">
      <c r="A1306" s="721" t="s">
        <v>2020</v>
      </c>
      <c r="B1306" s="722">
        <v>37</v>
      </c>
      <c r="C1306" s="711" t="str">
        <f t="shared" si="140"/>
        <v>18/01/2026</v>
      </c>
      <c r="D1306" s="712" t="str">
        <f t="shared" si="141"/>
        <v>13:47</v>
      </c>
      <c r="E1306" s="713" t="str">
        <f t="shared" si="142"/>
        <v>13:00 as 14:00</v>
      </c>
      <c r="F1306" s="714" t="str">
        <f t="shared" si="143"/>
        <v>Domingo</v>
      </c>
      <c r="G1306" s="715">
        <f t="shared" si="144"/>
        <v>3</v>
      </c>
      <c r="H1306" s="714" t="str">
        <f t="shared" si="145"/>
        <v>Jan/26</v>
      </c>
      <c r="I1306" s="716">
        <f t="shared" si="146"/>
        <v>18</v>
      </c>
      <c r="J1306" s="716">
        <f>IF(Tabela13[[#This Row],[Data da Ordem]]&lt;&gt;"",1,"")</f>
        <v>1</v>
      </c>
    </row>
    <row r="1307" spans="1:10">
      <c r="A1307" s="721" t="s">
        <v>2021</v>
      </c>
      <c r="B1307" s="722">
        <v>12.15</v>
      </c>
      <c r="C1307" s="711" t="str">
        <f t="shared" si="140"/>
        <v>18/01/2026</v>
      </c>
      <c r="D1307" s="712" t="str">
        <f t="shared" si="141"/>
        <v>12:50</v>
      </c>
      <c r="E1307" s="713" t="str">
        <f t="shared" si="142"/>
        <v>12:00 as 13:00</v>
      </c>
      <c r="F1307" s="714" t="str">
        <f t="shared" si="143"/>
        <v>Domingo</v>
      </c>
      <c r="G1307" s="715">
        <f t="shared" si="144"/>
        <v>3</v>
      </c>
      <c r="H1307" s="714" t="str">
        <f t="shared" si="145"/>
        <v>Jan/26</v>
      </c>
      <c r="I1307" s="716">
        <f t="shared" si="146"/>
        <v>18</v>
      </c>
      <c r="J1307" s="716">
        <f>IF(Tabela13[[#This Row],[Data da Ordem]]&lt;&gt;"",1,"")</f>
        <v>1</v>
      </c>
    </row>
    <row r="1308" spans="1:10">
      <c r="A1308" s="721" t="s">
        <v>2022</v>
      </c>
      <c r="B1308" s="722">
        <v>71.5</v>
      </c>
      <c r="C1308" s="711" t="str">
        <f t="shared" si="140"/>
        <v>18/01/2026</v>
      </c>
      <c r="D1308" s="712" t="str">
        <f t="shared" si="141"/>
        <v>11:25</v>
      </c>
      <c r="E1308" s="713" t="str">
        <f t="shared" si="142"/>
        <v>11:00 as 12:00</v>
      </c>
      <c r="F1308" s="714" t="str">
        <f t="shared" si="143"/>
        <v>Domingo</v>
      </c>
      <c r="G1308" s="715">
        <f t="shared" si="144"/>
        <v>3</v>
      </c>
      <c r="H1308" s="714" t="str">
        <f t="shared" si="145"/>
        <v>Jan/26</v>
      </c>
      <c r="I1308" s="716">
        <f t="shared" si="146"/>
        <v>18</v>
      </c>
      <c r="J1308" s="716">
        <f>IF(Tabela13[[#This Row],[Data da Ordem]]&lt;&gt;"",1,"")</f>
        <v>1</v>
      </c>
    </row>
    <row r="1309" spans="1:10">
      <c r="A1309" s="721" t="s">
        <v>2023</v>
      </c>
      <c r="B1309" s="722">
        <v>50</v>
      </c>
      <c r="C1309" s="711" t="str">
        <f t="shared" si="140"/>
        <v>18/01/2026</v>
      </c>
      <c r="D1309" s="712" t="str">
        <f t="shared" si="141"/>
        <v>11:09</v>
      </c>
      <c r="E1309" s="713" t="str">
        <f t="shared" si="142"/>
        <v>11:00 as 12:00</v>
      </c>
      <c r="F1309" s="714" t="str">
        <f t="shared" si="143"/>
        <v>Domingo</v>
      </c>
      <c r="G1309" s="715">
        <f t="shared" si="144"/>
        <v>3</v>
      </c>
      <c r="H1309" s="714" t="str">
        <f t="shared" si="145"/>
        <v>Jan/26</v>
      </c>
      <c r="I1309" s="716">
        <f t="shared" si="146"/>
        <v>18</v>
      </c>
      <c r="J1309" s="716">
        <f>IF(Tabela13[[#This Row],[Data da Ordem]]&lt;&gt;"",1,"")</f>
        <v>1</v>
      </c>
    </row>
    <row r="1310" spans="1:10">
      <c r="A1310" s="721" t="s">
        <v>2024</v>
      </c>
      <c r="B1310" s="722">
        <v>13</v>
      </c>
      <c r="C1310" s="711" t="str">
        <f t="shared" si="140"/>
        <v>18/01/2026</v>
      </c>
      <c r="D1310" s="712" t="str">
        <f t="shared" si="141"/>
        <v>10:52</v>
      </c>
      <c r="E1310" s="713" t="str">
        <f t="shared" si="142"/>
        <v>10:00 as 11:00</v>
      </c>
      <c r="F1310" s="714" t="str">
        <f t="shared" si="143"/>
        <v>Domingo</v>
      </c>
      <c r="G1310" s="715">
        <f t="shared" si="144"/>
        <v>3</v>
      </c>
      <c r="H1310" s="714" t="str">
        <f t="shared" si="145"/>
        <v>Jan/26</v>
      </c>
      <c r="I1310" s="716">
        <f t="shared" si="146"/>
        <v>18</v>
      </c>
      <c r="J1310" s="716">
        <f>IF(Tabela13[[#This Row],[Data da Ordem]]&lt;&gt;"",1,"")</f>
        <v>1</v>
      </c>
    </row>
    <row r="1311" spans="1:10">
      <c r="A1311" s="721" t="s">
        <v>2025</v>
      </c>
      <c r="B1311" s="722">
        <v>83</v>
      </c>
      <c r="C1311" s="711" t="str">
        <f t="shared" si="140"/>
        <v>18/01/2026</v>
      </c>
      <c r="D1311" s="712" t="str">
        <f t="shared" si="141"/>
        <v>10:48</v>
      </c>
      <c r="E1311" s="713" t="str">
        <f t="shared" si="142"/>
        <v>10:00 as 11:00</v>
      </c>
      <c r="F1311" s="714" t="str">
        <f t="shared" si="143"/>
        <v>Domingo</v>
      </c>
      <c r="G1311" s="715">
        <f t="shared" si="144"/>
        <v>3</v>
      </c>
      <c r="H1311" s="714" t="str">
        <f t="shared" si="145"/>
        <v>Jan/26</v>
      </c>
      <c r="I1311" s="716">
        <f t="shared" si="146"/>
        <v>18</v>
      </c>
      <c r="J1311" s="716">
        <f>IF(Tabela13[[#This Row],[Data da Ordem]]&lt;&gt;"",1,"")</f>
        <v>1</v>
      </c>
    </row>
    <row r="1312" spans="1:10">
      <c r="A1312" s="721" t="s">
        <v>2026</v>
      </c>
      <c r="B1312" s="722">
        <v>34</v>
      </c>
      <c r="C1312" s="711" t="str">
        <f t="shared" si="140"/>
        <v>18/01/2026</v>
      </c>
      <c r="D1312" s="712" t="str">
        <f t="shared" si="141"/>
        <v>10:45</v>
      </c>
      <c r="E1312" s="713" t="str">
        <f t="shared" si="142"/>
        <v>10:00 as 11:00</v>
      </c>
      <c r="F1312" s="714" t="str">
        <f t="shared" si="143"/>
        <v>Domingo</v>
      </c>
      <c r="G1312" s="715">
        <f t="shared" si="144"/>
        <v>3</v>
      </c>
      <c r="H1312" s="714" t="str">
        <f t="shared" si="145"/>
        <v>Jan/26</v>
      </c>
      <c r="I1312" s="716">
        <f t="shared" si="146"/>
        <v>18</v>
      </c>
      <c r="J1312" s="716">
        <f>IF(Tabela13[[#This Row],[Data da Ordem]]&lt;&gt;"",1,"")</f>
        <v>1</v>
      </c>
    </row>
    <row r="1313" spans="1:10">
      <c r="A1313" s="721" t="s">
        <v>2027</v>
      </c>
      <c r="B1313" s="722">
        <v>49</v>
      </c>
      <c r="C1313" s="711" t="str">
        <f t="shared" si="140"/>
        <v>18/01/2026</v>
      </c>
      <c r="D1313" s="712" t="str">
        <f t="shared" si="141"/>
        <v>10:01</v>
      </c>
      <c r="E1313" s="713" t="str">
        <f t="shared" si="142"/>
        <v>10:00 as 11:00</v>
      </c>
      <c r="F1313" s="714" t="str">
        <f t="shared" si="143"/>
        <v>Domingo</v>
      </c>
      <c r="G1313" s="715">
        <f t="shared" si="144"/>
        <v>3</v>
      </c>
      <c r="H1313" s="714" t="str">
        <f t="shared" si="145"/>
        <v>Jan/26</v>
      </c>
      <c r="I1313" s="716">
        <f t="shared" si="146"/>
        <v>18</v>
      </c>
      <c r="J1313" s="716">
        <f>IF(Tabela13[[#This Row],[Data da Ordem]]&lt;&gt;"",1,"")</f>
        <v>1</v>
      </c>
    </row>
    <row r="1314" spans="1:10">
      <c r="A1314" s="721" t="s">
        <v>2028</v>
      </c>
      <c r="B1314" s="722">
        <v>12</v>
      </c>
      <c r="C1314" s="711" t="str">
        <f t="shared" si="140"/>
        <v>18/01/2026</v>
      </c>
      <c r="D1314" s="712" t="str">
        <f t="shared" si="141"/>
        <v>09:47</v>
      </c>
      <c r="E1314" s="713" t="str">
        <f t="shared" si="142"/>
        <v>09:00 as 10:00</v>
      </c>
      <c r="F1314" s="714" t="str">
        <f t="shared" si="143"/>
        <v>Domingo</v>
      </c>
      <c r="G1314" s="715">
        <f t="shared" si="144"/>
        <v>3</v>
      </c>
      <c r="H1314" s="714" t="str">
        <f t="shared" si="145"/>
        <v>Jan/26</v>
      </c>
      <c r="I1314" s="716">
        <f t="shared" si="146"/>
        <v>18</v>
      </c>
      <c r="J1314" s="716">
        <f>IF(Tabela13[[#This Row],[Data da Ordem]]&lt;&gt;"",1,"")</f>
        <v>1</v>
      </c>
    </row>
    <row r="1315" spans="1:10">
      <c r="A1315" s="721" t="s">
        <v>2029</v>
      </c>
      <c r="B1315" s="722">
        <v>33.5</v>
      </c>
      <c r="C1315" s="711" t="str">
        <f t="shared" si="140"/>
        <v>18/01/2026</v>
      </c>
      <c r="D1315" s="712" t="str">
        <f t="shared" si="141"/>
        <v>09:34</v>
      </c>
      <c r="E1315" s="713" t="str">
        <f t="shared" si="142"/>
        <v>09:00 as 10:00</v>
      </c>
      <c r="F1315" s="714" t="str">
        <f t="shared" si="143"/>
        <v>Domingo</v>
      </c>
      <c r="G1315" s="715">
        <f t="shared" si="144"/>
        <v>3</v>
      </c>
      <c r="H1315" s="714" t="str">
        <f t="shared" si="145"/>
        <v>Jan/26</v>
      </c>
      <c r="I1315" s="716">
        <f t="shared" si="146"/>
        <v>18</v>
      </c>
      <c r="J1315" s="716">
        <f>IF(Tabela13[[#This Row],[Data da Ordem]]&lt;&gt;"",1,"")</f>
        <v>1</v>
      </c>
    </row>
    <row r="1316" spans="1:10">
      <c r="A1316" s="721" t="s">
        <v>2030</v>
      </c>
      <c r="B1316" s="722">
        <v>66</v>
      </c>
      <c r="C1316" s="711" t="str">
        <f t="shared" si="140"/>
        <v>18/01/2026</v>
      </c>
      <c r="D1316" s="712" t="str">
        <f t="shared" si="141"/>
        <v>09:31</v>
      </c>
      <c r="E1316" s="713" t="str">
        <f t="shared" si="142"/>
        <v>09:00 as 10:00</v>
      </c>
      <c r="F1316" s="714" t="str">
        <f t="shared" si="143"/>
        <v>Domingo</v>
      </c>
      <c r="G1316" s="715">
        <f t="shared" si="144"/>
        <v>3</v>
      </c>
      <c r="H1316" s="714" t="str">
        <f t="shared" si="145"/>
        <v>Jan/26</v>
      </c>
      <c r="I1316" s="716">
        <f t="shared" si="146"/>
        <v>18</v>
      </c>
      <c r="J1316" s="716">
        <f>IF(Tabela13[[#This Row],[Data da Ordem]]&lt;&gt;"",1,"")</f>
        <v>1</v>
      </c>
    </row>
    <row r="1317" spans="1:10">
      <c r="A1317" s="721" t="s">
        <v>2031</v>
      </c>
      <c r="B1317" s="722">
        <v>10</v>
      </c>
      <c r="C1317" s="711" t="str">
        <f t="shared" si="140"/>
        <v>18/01/2026</v>
      </c>
      <c r="D1317" s="712" t="str">
        <f t="shared" si="141"/>
        <v>09:24</v>
      </c>
      <c r="E1317" s="713" t="str">
        <f t="shared" si="142"/>
        <v>09:00 as 10:00</v>
      </c>
      <c r="F1317" s="714" t="str">
        <f t="shared" si="143"/>
        <v>Domingo</v>
      </c>
      <c r="G1317" s="715">
        <f t="shared" si="144"/>
        <v>3</v>
      </c>
      <c r="H1317" s="714" t="str">
        <f t="shared" si="145"/>
        <v>Jan/26</v>
      </c>
      <c r="I1317" s="716">
        <f t="shared" si="146"/>
        <v>18</v>
      </c>
      <c r="J1317" s="716">
        <f>IF(Tabela13[[#This Row],[Data da Ordem]]&lt;&gt;"",1,"")</f>
        <v>1</v>
      </c>
    </row>
    <row r="1318" spans="1:10">
      <c r="A1318" s="721" t="s">
        <v>2032</v>
      </c>
      <c r="B1318" s="722">
        <v>36</v>
      </c>
      <c r="C1318" s="711" t="str">
        <f t="shared" si="140"/>
        <v>18/01/2026</v>
      </c>
      <c r="D1318" s="712" t="str">
        <f t="shared" si="141"/>
        <v>09:22</v>
      </c>
      <c r="E1318" s="713" t="str">
        <f t="shared" si="142"/>
        <v>09:00 as 10:00</v>
      </c>
      <c r="F1318" s="714" t="str">
        <f t="shared" si="143"/>
        <v>Domingo</v>
      </c>
      <c r="G1318" s="715">
        <f t="shared" si="144"/>
        <v>3</v>
      </c>
      <c r="H1318" s="714" t="str">
        <f t="shared" si="145"/>
        <v>Jan/26</v>
      </c>
      <c r="I1318" s="716">
        <f t="shared" si="146"/>
        <v>18</v>
      </c>
      <c r="J1318" s="716">
        <f>IF(Tabela13[[#This Row],[Data da Ordem]]&lt;&gt;"",1,"")</f>
        <v>1</v>
      </c>
    </row>
    <row r="1319" spans="1:10">
      <c r="A1319" s="721" t="s">
        <v>2033</v>
      </c>
      <c r="B1319" s="722">
        <v>9</v>
      </c>
      <c r="C1319" s="711" t="str">
        <f t="shared" si="140"/>
        <v>18/01/2026</v>
      </c>
      <c r="D1319" s="712" t="str">
        <f t="shared" si="141"/>
        <v>09:18</v>
      </c>
      <c r="E1319" s="713" t="str">
        <f t="shared" si="142"/>
        <v>09:00 as 10:00</v>
      </c>
      <c r="F1319" s="714" t="str">
        <f t="shared" si="143"/>
        <v>Domingo</v>
      </c>
      <c r="G1319" s="715">
        <f t="shared" si="144"/>
        <v>3</v>
      </c>
      <c r="H1319" s="714" t="str">
        <f t="shared" si="145"/>
        <v>Jan/26</v>
      </c>
      <c r="I1319" s="716">
        <f t="shared" si="146"/>
        <v>18</v>
      </c>
      <c r="J1319" s="716">
        <f>IF(Tabela13[[#This Row],[Data da Ordem]]&lt;&gt;"",1,"")</f>
        <v>1</v>
      </c>
    </row>
    <row r="1320" spans="1:10">
      <c r="A1320" s="721" t="s">
        <v>2034</v>
      </c>
      <c r="B1320" s="722">
        <v>30</v>
      </c>
      <c r="C1320" s="711" t="str">
        <f t="shared" si="140"/>
        <v>19/01/2026</v>
      </c>
      <c r="D1320" s="712" t="str">
        <f t="shared" si="141"/>
        <v>18:29</v>
      </c>
      <c r="E1320" s="713" t="str">
        <f t="shared" si="142"/>
        <v>18:00 as 19:00</v>
      </c>
      <c r="F1320" s="714" t="str">
        <f t="shared" si="143"/>
        <v>Segunda</v>
      </c>
      <c r="G1320" s="715">
        <f t="shared" si="144"/>
        <v>3</v>
      </c>
      <c r="H1320" s="714" t="str">
        <f t="shared" si="145"/>
        <v>Jan/26</v>
      </c>
      <c r="I1320" s="716">
        <f t="shared" si="146"/>
        <v>19</v>
      </c>
      <c r="J1320" s="716">
        <f>IF(Tabela13[[#This Row],[Data da Ordem]]&lt;&gt;"",1,"")</f>
        <v>1</v>
      </c>
    </row>
    <row r="1321" spans="1:10">
      <c r="A1321" s="721" t="s">
        <v>2035</v>
      </c>
      <c r="B1321" s="722">
        <v>20</v>
      </c>
      <c r="C1321" s="711" t="str">
        <f t="shared" si="140"/>
        <v>19/01/2026</v>
      </c>
      <c r="D1321" s="712" t="str">
        <f t="shared" si="141"/>
        <v>18:24</v>
      </c>
      <c r="E1321" s="713" t="str">
        <f t="shared" si="142"/>
        <v>18:00 as 19:00</v>
      </c>
      <c r="F1321" s="714" t="str">
        <f t="shared" si="143"/>
        <v>Segunda</v>
      </c>
      <c r="G1321" s="715">
        <f t="shared" si="144"/>
        <v>3</v>
      </c>
      <c r="H1321" s="714" t="str">
        <f t="shared" si="145"/>
        <v>Jan/26</v>
      </c>
      <c r="I1321" s="716">
        <f t="shared" si="146"/>
        <v>19</v>
      </c>
      <c r="J1321" s="716">
        <f>IF(Tabela13[[#This Row],[Data da Ordem]]&lt;&gt;"",1,"")</f>
        <v>1</v>
      </c>
    </row>
    <row r="1322" spans="1:10">
      <c r="A1322" s="721" t="s">
        <v>2036</v>
      </c>
      <c r="B1322" s="722">
        <v>63</v>
      </c>
      <c r="C1322" s="711" t="str">
        <f t="shared" si="140"/>
        <v>19/01/2026</v>
      </c>
      <c r="D1322" s="712" t="str">
        <f t="shared" si="141"/>
        <v>18:21</v>
      </c>
      <c r="E1322" s="713" t="str">
        <f t="shared" si="142"/>
        <v>18:00 as 19:00</v>
      </c>
      <c r="F1322" s="714" t="str">
        <f t="shared" si="143"/>
        <v>Segunda</v>
      </c>
      <c r="G1322" s="715">
        <f t="shared" si="144"/>
        <v>3</v>
      </c>
      <c r="H1322" s="714" t="str">
        <f t="shared" si="145"/>
        <v>Jan/26</v>
      </c>
      <c r="I1322" s="716">
        <f t="shared" si="146"/>
        <v>19</v>
      </c>
      <c r="J1322" s="716">
        <f>IF(Tabela13[[#This Row],[Data da Ordem]]&lt;&gt;"",1,"")</f>
        <v>1</v>
      </c>
    </row>
    <row r="1323" spans="1:10">
      <c r="A1323" s="721" t="s">
        <v>2037</v>
      </c>
      <c r="B1323" s="722">
        <v>37</v>
      </c>
      <c r="C1323" s="711" t="str">
        <f t="shared" si="140"/>
        <v>19/01/2026</v>
      </c>
      <c r="D1323" s="712" t="str">
        <f t="shared" si="141"/>
        <v>18:21</v>
      </c>
      <c r="E1323" s="713" t="str">
        <f t="shared" si="142"/>
        <v>18:00 as 19:00</v>
      </c>
      <c r="F1323" s="714" t="str">
        <f t="shared" si="143"/>
        <v>Segunda</v>
      </c>
      <c r="G1323" s="715">
        <f t="shared" si="144"/>
        <v>3</v>
      </c>
      <c r="H1323" s="714" t="str">
        <f t="shared" si="145"/>
        <v>Jan/26</v>
      </c>
      <c r="I1323" s="716">
        <f t="shared" si="146"/>
        <v>19</v>
      </c>
      <c r="J1323" s="716">
        <f>IF(Tabela13[[#This Row],[Data da Ordem]]&lt;&gt;"",1,"")</f>
        <v>1</v>
      </c>
    </row>
    <row r="1324" spans="1:10">
      <c r="A1324" s="721" t="s">
        <v>2038</v>
      </c>
      <c r="B1324" s="722">
        <v>12.6</v>
      </c>
      <c r="C1324" s="711" t="str">
        <f t="shared" si="140"/>
        <v>19/01/2026</v>
      </c>
      <c r="D1324" s="712" t="str">
        <f t="shared" si="141"/>
        <v>18:14</v>
      </c>
      <c r="E1324" s="713" t="str">
        <f t="shared" si="142"/>
        <v>18:00 as 19:00</v>
      </c>
      <c r="F1324" s="714" t="str">
        <f t="shared" si="143"/>
        <v>Segunda</v>
      </c>
      <c r="G1324" s="715">
        <f t="shared" si="144"/>
        <v>3</v>
      </c>
      <c r="H1324" s="714" t="str">
        <f t="shared" si="145"/>
        <v>Jan/26</v>
      </c>
      <c r="I1324" s="716">
        <f t="shared" si="146"/>
        <v>19</v>
      </c>
      <c r="J1324" s="716">
        <f>IF(Tabela13[[#This Row],[Data da Ordem]]&lt;&gt;"",1,"")</f>
        <v>1</v>
      </c>
    </row>
    <row r="1325" spans="1:10">
      <c r="A1325" s="721" t="s">
        <v>2039</v>
      </c>
      <c r="B1325" s="722">
        <v>17</v>
      </c>
      <c r="C1325" s="711" t="str">
        <f t="shared" si="140"/>
        <v>19/01/2026</v>
      </c>
      <c r="D1325" s="712" t="str">
        <f t="shared" si="141"/>
        <v>18:06</v>
      </c>
      <c r="E1325" s="713" t="str">
        <f t="shared" si="142"/>
        <v>18:00 as 19:00</v>
      </c>
      <c r="F1325" s="714" t="str">
        <f t="shared" si="143"/>
        <v>Segunda</v>
      </c>
      <c r="G1325" s="715">
        <f t="shared" si="144"/>
        <v>3</v>
      </c>
      <c r="H1325" s="714" t="str">
        <f t="shared" si="145"/>
        <v>Jan/26</v>
      </c>
      <c r="I1325" s="716">
        <f t="shared" si="146"/>
        <v>19</v>
      </c>
      <c r="J1325" s="716">
        <f>IF(Tabela13[[#This Row],[Data da Ordem]]&lt;&gt;"",1,"")</f>
        <v>1</v>
      </c>
    </row>
    <row r="1326" spans="1:10">
      <c r="A1326" s="721" t="s">
        <v>2040</v>
      </c>
      <c r="B1326" s="722">
        <v>23</v>
      </c>
      <c r="C1326" s="711" t="str">
        <f t="shared" si="140"/>
        <v>19/01/2026</v>
      </c>
      <c r="D1326" s="712" t="str">
        <f t="shared" si="141"/>
        <v>18:00</v>
      </c>
      <c r="E1326" s="713" t="str">
        <f t="shared" si="142"/>
        <v>18:00 as 19:00</v>
      </c>
      <c r="F1326" s="714" t="str">
        <f t="shared" si="143"/>
        <v>Segunda</v>
      </c>
      <c r="G1326" s="715">
        <f t="shared" si="144"/>
        <v>3</v>
      </c>
      <c r="H1326" s="714" t="str">
        <f t="shared" si="145"/>
        <v>Jan/26</v>
      </c>
      <c r="I1326" s="716">
        <f t="shared" si="146"/>
        <v>19</v>
      </c>
      <c r="J1326" s="716">
        <f>IF(Tabela13[[#This Row],[Data da Ordem]]&lt;&gt;"",1,"")</f>
        <v>1</v>
      </c>
    </row>
    <row r="1327" spans="1:10">
      <c r="A1327" s="721" t="s">
        <v>2041</v>
      </c>
      <c r="B1327" s="722">
        <v>39</v>
      </c>
      <c r="C1327" s="711" t="str">
        <f t="shared" si="140"/>
        <v>19/01/2026</v>
      </c>
      <c r="D1327" s="712" t="str">
        <f t="shared" si="141"/>
        <v>17:51</v>
      </c>
      <c r="E1327" s="713" t="str">
        <f t="shared" si="142"/>
        <v>17:00 as 18:00</v>
      </c>
      <c r="F1327" s="714" t="str">
        <f t="shared" si="143"/>
        <v>Segunda</v>
      </c>
      <c r="G1327" s="715">
        <f t="shared" si="144"/>
        <v>3</v>
      </c>
      <c r="H1327" s="714" t="str">
        <f t="shared" si="145"/>
        <v>Jan/26</v>
      </c>
      <c r="I1327" s="716">
        <f t="shared" si="146"/>
        <v>19</v>
      </c>
      <c r="J1327" s="716">
        <f>IF(Tabela13[[#This Row],[Data da Ordem]]&lt;&gt;"",1,"")</f>
        <v>1</v>
      </c>
    </row>
    <row r="1328" spans="1:10">
      <c r="A1328" s="721" t="s">
        <v>2042</v>
      </c>
      <c r="B1328" s="722">
        <v>87</v>
      </c>
      <c r="C1328" s="711" t="str">
        <f t="shared" si="140"/>
        <v>19/01/2026</v>
      </c>
      <c r="D1328" s="712" t="str">
        <f t="shared" si="141"/>
        <v>17:48</v>
      </c>
      <c r="E1328" s="713" t="str">
        <f t="shared" si="142"/>
        <v>17:00 as 18:00</v>
      </c>
      <c r="F1328" s="714" t="str">
        <f t="shared" si="143"/>
        <v>Segunda</v>
      </c>
      <c r="G1328" s="715">
        <f t="shared" si="144"/>
        <v>3</v>
      </c>
      <c r="H1328" s="714" t="str">
        <f t="shared" si="145"/>
        <v>Jan/26</v>
      </c>
      <c r="I1328" s="716">
        <f t="shared" si="146"/>
        <v>19</v>
      </c>
      <c r="J1328" s="716">
        <f>IF(Tabela13[[#This Row],[Data da Ordem]]&lt;&gt;"",1,"")</f>
        <v>1</v>
      </c>
    </row>
    <row r="1329" spans="1:10">
      <c r="A1329" s="721" t="s">
        <v>2043</v>
      </c>
      <c r="B1329" s="722">
        <v>58</v>
      </c>
      <c r="C1329" s="711" t="str">
        <f t="shared" si="140"/>
        <v>19/01/2026</v>
      </c>
      <c r="D1329" s="712" t="str">
        <f t="shared" si="141"/>
        <v>17:45</v>
      </c>
      <c r="E1329" s="713" t="str">
        <f t="shared" si="142"/>
        <v>17:00 as 18:00</v>
      </c>
      <c r="F1329" s="714" t="str">
        <f t="shared" si="143"/>
        <v>Segunda</v>
      </c>
      <c r="G1329" s="715">
        <f t="shared" si="144"/>
        <v>3</v>
      </c>
      <c r="H1329" s="714" t="str">
        <f t="shared" si="145"/>
        <v>Jan/26</v>
      </c>
      <c r="I1329" s="716">
        <f t="shared" si="146"/>
        <v>19</v>
      </c>
      <c r="J1329" s="716">
        <f>IF(Tabela13[[#This Row],[Data da Ordem]]&lt;&gt;"",1,"")</f>
        <v>1</v>
      </c>
    </row>
    <row r="1330" spans="1:10">
      <c r="A1330" s="721" t="s">
        <v>2044</v>
      </c>
      <c r="B1330" s="722">
        <v>79</v>
      </c>
      <c r="C1330" s="711" t="str">
        <f t="shared" si="140"/>
        <v>19/01/2026</v>
      </c>
      <c r="D1330" s="712" t="str">
        <f t="shared" si="141"/>
        <v>17:34</v>
      </c>
      <c r="E1330" s="713" t="str">
        <f t="shared" si="142"/>
        <v>17:00 as 18:00</v>
      </c>
      <c r="F1330" s="714" t="str">
        <f t="shared" si="143"/>
        <v>Segunda</v>
      </c>
      <c r="G1330" s="715">
        <f t="shared" si="144"/>
        <v>3</v>
      </c>
      <c r="H1330" s="714" t="str">
        <f t="shared" si="145"/>
        <v>Jan/26</v>
      </c>
      <c r="I1330" s="716">
        <f t="shared" si="146"/>
        <v>19</v>
      </c>
      <c r="J1330" s="716">
        <f>IF(Tabela13[[#This Row],[Data da Ordem]]&lt;&gt;"",1,"")</f>
        <v>1</v>
      </c>
    </row>
    <row r="1331" spans="1:10">
      <c r="A1331" s="721" t="s">
        <v>2045</v>
      </c>
      <c r="B1331" s="722">
        <v>13</v>
      </c>
      <c r="C1331" s="711" t="str">
        <f t="shared" si="140"/>
        <v>19/01/2026</v>
      </c>
      <c r="D1331" s="712" t="str">
        <f t="shared" si="141"/>
        <v>17:31</v>
      </c>
      <c r="E1331" s="713" t="str">
        <f t="shared" si="142"/>
        <v>17:00 as 18:00</v>
      </c>
      <c r="F1331" s="714" t="str">
        <f t="shared" si="143"/>
        <v>Segunda</v>
      </c>
      <c r="G1331" s="715">
        <f t="shared" si="144"/>
        <v>3</v>
      </c>
      <c r="H1331" s="714" t="str">
        <f t="shared" si="145"/>
        <v>Jan/26</v>
      </c>
      <c r="I1331" s="716">
        <f t="shared" si="146"/>
        <v>19</v>
      </c>
      <c r="J1331" s="716">
        <f>IF(Tabela13[[#This Row],[Data da Ordem]]&lt;&gt;"",1,"")</f>
        <v>1</v>
      </c>
    </row>
    <row r="1332" spans="1:10">
      <c r="A1332" s="721" t="s">
        <v>2046</v>
      </c>
      <c r="B1332" s="722">
        <v>14</v>
      </c>
      <c r="C1332" s="711" t="str">
        <f t="shared" si="140"/>
        <v>19/01/2026</v>
      </c>
      <c r="D1332" s="712" t="str">
        <f t="shared" si="141"/>
        <v>17:31</v>
      </c>
      <c r="E1332" s="713" t="str">
        <f t="shared" si="142"/>
        <v>17:00 as 18:00</v>
      </c>
      <c r="F1332" s="714" t="str">
        <f t="shared" si="143"/>
        <v>Segunda</v>
      </c>
      <c r="G1332" s="715">
        <f t="shared" si="144"/>
        <v>3</v>
      </c>
      <c r="H1332" s="714" t="str">
        <f t="shared" si="145"/>
        <v>Jan/26</v>
      </c>
      <c r="I1332" s="716">
        <f t="shared" si="146"/>
        <v>19</v>
      </c>
      <c r="J1332" s="716">
        <f>IF(Tabela13[[#This Row],[Data da Ordem]]&lt;&gt;"",1,"")</f>
        <v>1</v>
      </c>
    </row>
    <row r="1333" spans="1:10">
      <c r="A1333" s="721" t="s">
        <v>2047</v>
      </c>
      <c r="B1333" s="722">
        <v>25</v>
      </c>
      <c r="C1333" s="711" t="str">
        <f t="shared" si="140"/>
        <v>19/01/2026</v>
      </c>
      <c r="D1333" s="712" t="str">
        <f t="shared" si="141"/>
        <v>17:28</v>
      </c>
      <c r="E1333" s="713" t="str">
        <f t="shared" si="142"/>
        <v>17:00 as 18:00</v>
      </c>
      <c r="F1333" s="714" t="str">
        <f t="shared" si="143"/>
        <v>Segunda</v>
      </c>
      <c r="G1333" s="715">
        <f t="shared" si="144"/>
        <v>3</v>
      </c>
      <c r="H1333" s="714" t="str">
        <f t="shared" si="145"/>
        <v>Jan/26</v>
      </c>
      <c r="I1333" s="716">
        <f t="shared" si="146"/>
        <v>19</v>
      </c>
      <c r="J1333" s="716">
        <f>IF(Tabela13[[#This Row],[Data da Ordem]]&lt;&gt;"",1,"")</f>
        <v>1</v>
      </c>
    </row>
    <row r="1334" spans="1:10">
      <c r="A1334" s="721" t="s">
        <v>2048</v>
      </c>
      <c r="B1334" s="722">
        <v>10</v>
      </c>
      <c r="C1334" s="711" t="str">
        <f t="shared" si="140"/>
        <v>19/01/2026</v>
      </c>
      <c r="D1334" s="712" t="str">
        <f t="shared" si="141"/>
        <v>17:13</v>
      </c>
      <c r="E1334" s="713" t="str">
        <f t="shared" si="142"/>
        <v>17:00 as 18:00</v>
      </c>
      <c r="F1334" s="714" t="str">
        <f t="shared" si="143"/>
        <v>Segunda</v>
      </c>
      <c r="G1334" s="715">
        <f t="shared" si="144"/>
        <v>3</v>
      </c>
      <c r="H1334" s="714" t="str">
        <f t="shared" si="145"/>
        <v>Jan/26</v>
      </c>
      <c r="I1334" s="716">
        <f t="shared" si="146"/>
        <v>19</v>
      </c>
      <c r="J1334" s="716">
        <f>IF(Tabela13[[#This Row],[Data da Ordem]]&lt;&gt;"",1,"")</f>
        <v>1</v>
      </c>
    </row>
    <row r="1335" spans="1:10">
      <c r="A1335" s="721" t="s">
        <v>2049</v>
      </c>
      <c r="B1335" s="722">
        <v>19</v>
      </c>
      <c r="C1335" s="711" t="str">
        <f t="shared" si="140"/>
        <v>19/01/2026</v>
      </c>
      <c r="D1335" s="712" t="str">
        <f t="shared" si="141"/>
        <v>17:04</v>
      </c>
      <c r="E1335" s="713" t="str">
        <f t="shared" si="142"/>
        <v>17:00 as 18:00</v>
      </c>
      <c r="F1335" s="714" t="str">
        <f t="shared" si="143"/>
        <v>Segunda</v>
      </c>
      <c r="G1335" s="715">
        <f t="shared" si="144"/>
        <v>3</v>
      </c>
      <c r="H1335" s="714" t="str">
        <f t="shared" si="145"/>
        <v>Jan/26</v>
      </c>
      <c r="I1335" s="716">
        <f t="shared" si="146"/>
        <v>19</v>
      </c>
      <c r="J1335" s="716">
        <f>IF(Tabela13[[#This Row],[Data da Ordem]]&lt;&gt;"",1,"")</f>
        <v>1</v>
      </c>
    </row>
    <row r="1336" spans="1:10">
      <c r="A1336" s="721" t="s">
        <v>2050</v>
      </c>
      <c r="B1336" s="722">
        <v>48.5</v>
      </c>
      <c r="C1336" s="711" t="str">
        <f t="shared" si="140"/>
        <v>19/01/2026</v>
      </c>
      <c r="D1336" s="712" t="str">
        <f t="shared" si="141"/>
        <v>17:03</v>
      </c>
      <c r="E1336" s="713" t="str">
        <f t="shared" si="142"/>
        <v>17:00 as 18:00</v>
      </c>
      <c r="F1336" s="714" t="str">
        <f t="shared" si="143"/>
        <v>Segunda</v>
      </c>
      <c r="G1336" s="715">
        <f t="shared" si="144"/>
        <v>3</v>
      </c>
      <c r="H1336" s="714" t="str">
        <f t="shared" si="145"/>
        <v>Jan/26</v>
      </c>
      <c r="I1336" s="716">
        <f t="shared" si="146"/>
        <v>19</v>
      </c>
      <c r="J1336" s="716">
        <f>IF(Tabela13[[#This Row],[Data da Ordem]]&lt;&gt;"",1,"")</f>
        <v>1</v>
      </c>
    </row>
    <row r="1337" spans="1:10">
      <c r="A1337" s="721" t="s">
        <v>2051</v>
      </c>
      <c r="B1337" s="722">
        <v>12.6</v>
      </c>
      <c r="C1337" s="711" t="str">
        <f t="shared" si="140"/>
        <v>19/01/2026</v>
      </c>
      <c r="D1337" s="712" t="str">
        <f t="shared" si="141"/>
        <v>17:02</v>
      </c>
      <c r="E1337" s="713" t="str">
        <f t="shared" si="142"/>
        <v>17:00 as 18:00</v>
      </c>
      <c r="F1337" s="714" t="str">
        <f t="shared" si="143"/>
        <v>Segunda</v>
      </c>
      <c r="G1337" s="715">
        <f t="shared" si="144"/>
        <v>3</v>
      </c>
      <c r="H1337" s="714" t="str">
        <f t="shared" si="145"/>
        <v>Jan/26</v>
      </c>
      <c r="I1337" s="716">
        <f t="shared" si="146"/>
        <v>19</v>
      </c>
      <c r="J1337" s="716">
        <f>IF(Tabela13[[#This Row],[Data da Ordem]]&lt;&gt;"",1,"")</f>
        <v>1</v>
      </c>
    </row>
    <row r="1338" spans="1:10">
      <c r="A1338" s="721" t="s">
        <v>2052</v>
      </c>
      <c r="B1338" s="722">
        <v>28</v>
      </c>
      <c r="C1338" s="711" t="str">
        <f t="shared" si="140"/>
        <v>19/01/2026</v>
      </c>
      <c r="D1338" s="712" t="str">
        <f t="shared" si="141"/>
        <v>16:59</v>
      </c>
      <c r="E1338" s="713" t="str">
        <f t="shared" si="142"/>
        <v>16:00 as 17:00</v>
      </c>
      <c r="F1338" s="714" t="str">
        <f t="shared" si="143"/>
        <v>Segunda</v>
      </c>
      <c r="G1338" s="715">
        <f t="shared" si="144"/>
        <v>3</v>
      </c>
      <c r="H1338" s="714" t="str">
        <f t="shared" si="145"/>
        <v>Jan/26</v>
      </c>
      <c r="I1338" s="716">
        <f t="shared" si="146"/>
        <v>19</v>
      </c>
      <c r="J1338" s="716">
        <f>IF(Tabela13[[#This Row],[Data da Ordem]]&lt;&gt;"",1,"")</f>
        <v>1</v>
      </c>
    </row>
    <row r="1339" spans="1:10">
      <c r="A1339" s="721" t="s">
        <v>2053</v>
      </c>
      <c r="B1339" s="722">
        <v>41</v>
      </c>
      <c r="C1339" s="711" t="str">
        <f t="shared" si="140"/>
        <v>19/01/2026</v>
      </c>
      <c r="D1339" s="712" t="str">
        <f t="shared" si="141"/>
        <v>16:58</v>
      </c>
      <c r="E1339" s="713" t="str">
        <f t="shared" si="142"/>
        <v>16:00 as 17:00</v>
      </c>
      <c r="F1339" s="714" t="str">
        <f t="shared" si="143"/>
        <v>Segunda</v>
      </c>
      <c r="G1339" s="715">
        <f t="shared" si="144"/>
        <v>3</v>
      </c>
      <c r="H1339" s="714" t="str">
        <f t="shared" si="145"/>
        <v>Jan/26</v>
      </c>
      <c r="I1339" s="716">
        <f t="shared" si="146"/>
        <v>19</v>
      </c>
      <c r="J1339" s="716">
        <f>IF(Tabela13[[#This Row],[Data da Ordem]]&lt;&gt;"",1,"")</f>
        <v>1</v>
      </c>
    </row>
    <row r="1340" spans="1:10">
      <c r="A1340" s="721" t="s">
        <v>2054</v>
      </c>
      <c r="B1340" s="722">
        <v>33</v>
      </c>
      <c r="C1340" s="711" t="str">
        <f t="shared" si="140"/>
        <v>19/01/2026</v>
      </c>
      <c r="D1340" s="712" t="str">
        <f t="shared" si="141"/>
        <v>16:57</v>
      </c>
      <c r="E1340" s="713" t="str">
        <f t="shared" si="142"/>
        <v>16:00 as 17:00</v>
      </c>
      <c r="F1340" s="714" t="str">
        <f t="shared" si="143"/>
        <v>Segunda</v>
      </c>
      <c r="G1340" s="715">
        <f t="shared" si="144"/>
        <v>3</v>
      </c>
      <c r="H1340" s="714" t="str">
        <f t="shared" si="145"/>
        <v>Jan/26</v>
      </c>
      <c r="I1340" s="716">
        <f t="shared" si="146"/>
        <v>19</v>
      </c>
      <c r="J1340" s="716">
        <f>IF(Tabela13[[#This Row],[Data da Ordem]]&lt;&gt;"",1,"")</f>
        <v>1</v>
      </c>
    </row>
    <row r="1341" spans="1:10">
      <c r="A1341" s="721" t="s">
        <v>2055</v>
      </c>
      <c r="B1341" s="722">
        <v>33</v>
      </c>
      <c r="C1341" s="711" t="str">
        <f t="shared" si="140"/>
        <v>19/01/2026</v>
      </c>
      <c r="D1341" s="712" t="str">
        <f t="shared" si="141"/>
        <v>16:55</v>
      </c>
      <c r="E1341" s="713" t="str">
        <f t="shared" si="142"/>
        <v>16:00 as 17:00</v>
      </c>
      <c r="F1341" s="714" t="str">
        <f t="shared" si="143"/>
        <v>Segunda</v>
      </c>
      <c r="G1341" s="715">
        <f t="shared" si="144"/>
        <v>3</v>
      </c>
      <c r="H1341" s="714" t="str">
        <f t="shared" si="145"/>
        <v>Jan/26</v>
      </c>
      <c r="I1341" s="716">
        <f t="shared" si="146"/>
        <v>19</v>
      </c>
      <c r="J1341" s="716">
        <f>IF(Tabela13[[#This Row],[Data da Ordem]]&lt;&gt;"",1,"")</f>
        <v>1</v>
      </c>
    </row>
    <row r="1342" spans="1:10">
      <c r="A1342" s="721" t="s">
        <v>2056</v>
      </c>
      <c r="B1342" s="722">
        <v>51</v>
      </c>
      <c r="C1342" s="711" t="str">
        <f t="shared" si="140"/>
        <v>19/01/2026</v>
      </c>
      <c r="D1342" s="712" t="str">
        <f t="shared" si="141"/>
        <v>16:53</v>
      </c>
      <c r="E1342" s="713" t="str">
        <f t="shared" si="142"/>
        <v>16:00 as 17:00</v>
      </c>
      <c r="F1342" s="714" t="str">
        <f t="shared" si="143"/>
        <v>Segunda</v>
      </c>
      <c r="G1342" s="715">
        <f t="shared" si="144"/>
        <v>3</v>
      </c>
      <c r="H1342" s="714" t="str">
        <f t="shared" si="145"/>
        <v>Jan/26</v>
      </c>
      <c r="I1342" s="716">
        <f t="shared" si="146"/>
        <v>19</v>
      </c>
      <c r="J1342" s="716">
        <f>IF(Tabela13[[#This Row],[Data da Ordem]]&lt;&gt;"",1,"")</f>
        <v>1</v>
      </c>
    </row>
    <row r="1343" spans="1:10">
      <c r="A1343" s="721" t="s">
        <v>2057</v>
      </c>
      <c r="B1343" s="722">
        <v>33</v>
      </c>
      <c r="C1343" s="711" t="str">
        <f t="shared" si="140"/>
        <v>19/01/2026</v>
      </c>
      <c r="D1343" s="712" t="str">
        <f t="shared" si="141"/>
        <v>16:51</v>
      </c>
      <c r="E1343" s="713" t="str">
        <f t="shared" si="142"/>
        <v>16:00 as 17:00</v>
      </c>
      <c r="F1343" s="714" t="str">
        <f t="shared" si="143"/>
        <v>Segunda</v>
      </c>
      <c r="G1343" s="715">
        <f t="shared" si="144"/>
        <v>3</v>
      </c>
      <c r="H1343" s="714" t="str">
        <f t="shared" si="145"/>
        <v>Jan/26</v>
      </c>
      <c r="I1343" s="716">
        <f t="shared" si="146"/>
        <v>19</v>
      </c>
      <c r="J1343" s="716">
        <f>IF(Tabela13[[#This Row],[Data da Ordem]]&lt;&gt;"",1,"")</f>
        <v>1</v>
      </c>
    </row>
    <row r="1344" spans="1:10">
      <c r="A1344" s="721" t="s">
        <v>2058</v>
      </c>
      <c r="B1344" s="722">
        <v>79</v>
      </c>
      <c r="C1344" s="711" t="str">
        <f t="shared" si="140"/>
        <v>19/01/2026</v>
      </c>
      <c r="D1344" s="712" t="str">
        <f t="shared" si="141"/>
        <v>16:48</v>
      </c>
      <c r="E1344" s="713" t="str">
        <f t="shared" si="142"/>
        <v>16:00 as 17:00</v>
      </c>
      <c r="F1344" s="714" t="str">
        <f t="shared" si="143"/>
        <v>Segunda</v>
      </c>
      <c r="G1344" s="715">
        <f t="shared" si="144"/>
        <v>3</v>
      </c>
      <c r="H1344" s="714" t="str">
        <f t="shared" si="145"/>
        <v>Jan/26</v>
      </c>
      <c r="I1344" s="716">
        <f t="shared" si="146"/>
        <v>19</v>
      </c>
      <c r="J1344" s="716">
        <f>IF(Tabela13[[#This Row],[Data da Ordem]]&lt;&gt;"",1,"")</f>
        <v>1</v>
      </c>
    </row>
    <row r="1345" spans="1:10">
      <c r="A1345" s="721" t="s">
        <v>2059</v>
      </c>
      <c r="B1345" s="722">
        <v>14.5</v>
      </c>
      <c r="C1345" s="711" t="str">
        <f t="shared" si="140"/>
        <v>19/01/2026</v>
      </c>
      <c r="D1345" s="712" t="str">
        <f t="shared" si="141"/>
        <v>16:46</v>
      </c>
      <c r="E1345" s="713" t="str">
        <f t="shared" si="142"/>
        <v>16:00 as 17:00</v>
      </c>
      <c r="F1345" s="714" t="str">
        <f t="shared" si="143"/>
        <v>Segunda</v>
      </c>
      <c r="G1345" s="715">
        <f t="shared" si="144"/>
        <v>3</v>
      </c>
      <c r="H1345" s="714" t="str">
        <f t="shared" si="145"/>
        <v>Jan/26</v>
      </c>
      <c r="I1345" s="716">
        <f t="shared" si="146"/>
        <v>19</v>
      </c>
      <c r="J1345" s="716">
        <f>IF(Tabela13[[#This Row],[Data da Ordem]]&lt;&gt;"",1,"")</f>
        <v>1</v>
      </c>
    </row>
    <row r="1346" spans="1:10">
      <c r="A1346" s="721" t="s">
        <v>2060</v>
      </c>
      <c r="B1346" s="722">
        <v>19.5</v>
      </c>
      <c r="C1346" s="711" t="str">
        <f t="shared" si="140"/>
        <v>19/01/2026</v>
      </c>
      <c r="D1346" s="712" t="str">
        <f t="shared" si="141"/>
        <v>16:37</v>
      </c>
      <c r="E1346" s="713" t="str">
        <f t="shared" si="142"/>
        <v>16:00 as 17:00</v>
      </c>
      <c r="F1346" s="714" t="str">
        <f t="shared" si="143"/>
        <v>Segunda</v>
      </c>
      <c r="G1346" s="715">
        <f t="shared" si="144"/>
        <v>3</v>
      </c>
      <c r="H1346" s="714" t="str">
        <f t="shared" si="145"/>
        <v>Jan/26</v>
      </c>
      <c r="I1346" s="716">
        <f t="shared" si="146"/>
        <v>19</v>
      </c>
      <c r="J1346" s="716">
        <f>IF(Tabela13[[#This Row],[Data da Ordem]]&lt;&gt;"",1,"")</f>
        <v>1</v>
      </c>
    </row>
    <row r="1347" spans="1:10">
      <c r="A1347" s="721" t="s">
        <v>2061</v>
      </c>
      <c r="B1347" s="722">
        <v>17</v>
      </c>
      <c r="C1347" s="711" t="str">
        <f t="shared" si="140"/>
        <v>19/01/2026</v>
      </c>
      <c r="D1347" s="712" t="str">
        <f t="shared" si="141"/>
        <v>16:21</v>
      </c>
      <c r="E1347" s="713" t="str">
        <f t="shared" si="142"/>
        <v>16:00 as 17:00</v>
      </c>
      <c r="F1347" s="714" t="str">
        <f t="shared" si="143"/>
        <v>Segunda</v>
      </c>
      <c r="G1347" s="715">
        <f t="shared" si="144"/>
        <v>3</v>
      </c>
      <c r="H1347" s="714" t="str">
        <f t="shared" si="145"/>
        <v>Jan/26</v>
      </c>
      <c r="I1347" s="716">
        <f t="shared" si="146"/>
        <v>19</v>
      </c>
      <c r="J1347" s="716">
        <f>IF(Tabela13[[#This Row],[Data da Ordem]]&lt;&gt;"",1,"")</f>
        <v>1</v>
      </c>
    </row>
    <row r="1348" spans="1:10">
      <c r="A1348" s="721" t="s">
        <v>2062</v>
      </c>
      <c r="B1348" s="722">
        <v>32</v>
      </c>
      <c r="C1348" s="711" t="str">
        <f t="shared" ref="C1348:C1411" si="147">IF(A1348="","",TEXT(A1348,"dd/mm/aaaa"))</f>
        <v>19/01/2026</v>
      </c>
      <c r="D1348" s="712" t="str">
        <f t="shared" ref="D1348:D1411" si="148">IF(A1348="","",TEXT(A1348,"hh:mm"))</f>
        <v>16:17</v>
      </c>
      <c r="E1348" s="713" t="str">
        <f t="shared" ref="E1348:E1411" si="149">IF(D1348="","",IF(AND(MOD(D1348,1)&gt;=TIME(8,0,0),MOD(D1348,1)&lt;TIME(21,0,0)),
TEXT(TIME(HOUR(MOD(D1348,1)),0,0),"hh:mm")&amp;" as "&amp;TEXT(TIME(HOUR(MOD(D1348,1))+1,0,0),"hh:mm"),
"Fora da faixa"))</f>
        <v>16:00 as 17:00</v>
      </c>
      <c r="F1348" s="714" t="str">
        <f t="shared" ref="F1348:F1411" si="150">CHOOSE(WEEKDAY(C1348,2),"Segunda","Terça","Quarta","Quinta","Sexta","Sábado","Domingo")</f>
        <v>Segunda</v>
      </c>
      <c r="G1348" s="715">
        <f t="shared" ref="G1348:G1411" si="151">INT((DAY(C1348)-1)/7)+1</f>
        <v>3</v>
      </c>
      <c r="H1348" s="714" t="str">
        <f t="shared" ref="H1348:H1411" si="152">PROPER(TEXT(C1348,"MMM/AA"))</f>
        <v>Jan/26</v>
      </c>
      <c r="I1348" s="716">
        <f t="shared" ref="I1348:I1411" si="153">DAY(C1348)</f>
        <v>19</v>
      </c>
      <c r="J1348" s="716">
        <f>IF(Tabela13[[#This Row],[Data da Ordem]]&lt;&gt;"",1,"")</f>
        <v>1</v>
      </c>
    </row>
    <row r="1349" spans="1:10">
      <c r="A1349" s="721" t="s">
        <v>2063</v>
      </c>
      <c r="B1349" s="722">
        <v>13</v>
      </c>
      <c r="C1349" s="711" t="str">
        <f t="shared" si="147"/>
        <v>19/01/2026</v>
      </c>
      <c r="D1349" s="712" t="str">
        <f t="shared" si="148"/>
        <v>16:16</v>
      </c>
      <c r="E1349" s="713" t="str">
        <f t="shared" si="149"/>
        <v>16:00 as 17:00</v>
      </c>
      <c r="F1349" s="714" t="str">
        <f t="shared" si="150"/>
        <v>Segunda</v>
      </c>
      <c r="G1349" s="715">
        <f t="shared" si="151"/>
        <v>3</v>
      </c>
      <c r="H1349" s="714" t="str">
        <f t="shared" si="152"/>
        <v>Jan/26</v>
      </c>
      <c r="I1349" s="716">
        <f t="shared" si="153"/>
        <v>19</v>
      </c>
      <c r="J1349" s="716">
        <f>IF(Tabela13[[#This Row],[Data da Ordem]]&lt;&gt;"",1,"")</f>
        <v>1</v>
      </c>
    </row>
    <row r="1350" spans="1:10">
      <c r="A1350" s="721" t="s">
        <v>2064</v>
      </c>
      <c r="B1350" s="722">
        <v>41</v>
      </c>
      <c r="C1350" s="711" t="str">
        <f t="shared" si="147"/>
        <v>19/01/2026</v>
      </c>
      <c r="D1350" s="712" t="str">
        <f t="shared" si="148"/>
        <v>16:13</v>
      </c>
      <c r="E1350" s="713" t="str">
        <f t="shared" si="149"/>
        <v>16:00 as 17:00</v>
      </c>
      <c r="F1350" s="714" t="str">
        <f t="shared" si="150"/>
        <v>Segunda</v>
      </c>
      <c r="G1350" s="715">
        <f t="shared" si="151"/>
        <v>3</v>
      </c>
      <c r="H1350" s="714" t="str">
        <f t="shared" si="152"/>
        <v>Jan/26</v>
      </c>
      <c r="I1350" s="716">
        <f t="shared" si="153"/>
        <v>19</v>
      </c>
      <c r="J1350" s="716">
        <f>IF(Tabela13[[#This Row],[Data da Ordem]]&lt;&gt;"",1,"")</f>
        <v>1</v>
      </c>
    </row>
    <row r="1351" spans="1:10">
      <c r="A1351" s="721" t="s">
        <v>2065</v>
      </c>
      <c r="B1351" s="722">
        <v>23</v>
      </c>
      <c r="C1351" s="711" t="str">
        <f t="shared" si="147"/>
        <v>19/01/2026</v>
      </c>
      <c r="D1351" s="712" t="str">
        <f t="shared" si="148"/>
        <v>16:06</v>
      </c>
      <c r="E1351" s="713" t="str">
        <f t="shared" si="149"/>
        <v>16:00 as 17:00</v>
      </c>
      <c r="F1351" s="714" t="str">
        <f t="shared" si="150"/>
        <v>Segunda</v>
      </c>
      <c r="G1351" s="715">
        <f t="shared" si="151"/>
        <v>3</v>
      </c>
      <c r="H1351" s="714" t="str">
        <f t="shared" si="152"/>
        <v>Jan/26</v>
      </c>
      <c r="I1351" s="716">
        <f t="shared" si="153"/>
        <v>19</v>
      </c>
      <c r="J1351" s="716">
        <f>IF(Tabela13[[#This Row],[Data da Ordem]]&lt;&gt;"",1,"")</f>
        <v>1</v>
      </c>
    </row>
    <row r="1352" spans="1:10">
      <c r="A1352" s="721" t="s">
        <v>2066</v>
      </c>
      <c r="B1352" s="722">
        <v>47.5</v>
      </c>
      <c r="C1352" s="711" t="str">
        <f t="shared" si="147"/>
        <v>19/01/2026</v>
      </c>
      <c r="D1352" s="712" t="str">
        <f t="shared" si="148"/>
        <v>15:56</v>
      </c>
      <c r="E1352" s="713" t="str">
        <f t="shared" si="149"/>
        <v>15:00 as 16:00</v>
      </c>
      <c r="F1352" s="714" t="str">
        <f t="shared" si="150"/>
        <v>Segunda</v>
      </c>
      <c r="G1352" s="715">
        <f t="shared" si="151"/>
        <v>3</v>
      </c>
      <c r="H1352" s="714" t="str">
        <f t="shared" si="152"/>
        <v>Jan/26</v>
      </c>
      <c r="I1352" s="716">
        <f t="shared" si="153"/>
        <v>19</v>
      </c>
      <c r="J1352" s="716">
        <f>IF(Tabela13[[#This Row],[Data da Ordem]]&lt;&gt;"",1,"")</f>
        <v>1</v>
      </c>
    </row>
    <row r="1353" spans="1:10">
      <c r="A1353" s="721" t="s">
        <v>2067</v>
      </c>
      <c r="B1353" s="722">
        <v>20</v>
      </c>
      <c r="C1353" s="711" t="str">
        <f t="shared" si="147"/>
        <v>19/01/2026</v>
      </c>
      <c r="D1353" s="712" t="str">
        <f t="shared" si="148"/>
        <v>15:51</v>
      </c>
      <c r="E1353" s="713" t="str">
        <f t="shared" si="149"/>
        <v>15:00 as 16:00</v>
      </c>
      <c r="F1353" s="714" t="str">
        <f t="shared" si="150"/>
        <v>Segunda</v>
      </c>
      <c r="G1353" s="715">
        <f t="shared" si="151"/>
        <v>3</v>
      </c>
      <c r="H1353" s="714" t="str">
        <f t="shared" si="152"/>
        <v>Jan/26</v>
      </c>
      <c r="I1353" s="716">
        <f t="shared" si="153"/>
        <v>19</v>
      </c>
      <c r="J1353" s="716">
        <f>IF(Tabela13[[#This Row],[Data da Ordem]]&lt;&gt;"",1,"")</f>
        <v>1</v>
      </c>
    </row>
    <row r="1354" spans="1:10">
      <c r="A1354" s="721" t="s">
        <v>2068</v>
      </c>
      <c r="B1354" s="722">
        <v>83</v>
      </c>
      <c r="C1354" s="711" t="str">
        <f t="shared" si="147"/>
        <v>19/01/2026</v>
      </c>
      <c r="D1354" s="712" t="str">
        <f t="shared" si="148"/>
        <v>15:44</v>
      </c>
      <c r="E1354" s="713" t="str">
        <f t="shared" si="149"/>
        <v>15:00 as 16:00</v>
      </c>
      <c r="F1354" s="714" t="str">
        <f t="shared" si="150"/>
        <v>Segunda</v>
      </c>
      <c r="G1354" s="715">
        <f t="shared" si="151"/>
        <v>3</v>
      </c>
      <c r="H1354" s="714" t="str">
        <f t="shared" si="152"/>
        <v>Jan/26</v>
      </c>
      <c r="I1354" s="716">
        <f t="shared" si="153"/>
        <v>19</v>
      </c>
      <c r="J1354" s="716">
        <f>IF(Tabela13[[#This Row],[Data da Ordem]]&lt;&gt;"",1,"")</f>
        <v>1</v>
      </c>
    </row>
    <row r="1355" spans="1:10">
      <c r="A1355" s="721" t="s">
        <v>2069</v>
      </c>
      <c r="B1355" s="722">
        <v>96</v>
      </c>
      <c r="C1355" s="711" t="str">
        <f t="shared" si="147"/>
        <v>19/01/2026</v>
      </c>
      <c r="D1355" s="712" t="str">
        <f t="shared" si="148"/>
        <v>15:42</v>
      </c>
      <c r="E1355" s="713" t="str">
        <f t="shared" si="149"/>
        <v>15:00 as 16:00</v>
      </c>
      <c r="F1355" s="714" t="str">
        <f t="shared" si="150"/>
        <v>Segunda</v>
      </c>
      <c r="G1355" s="715">
        <f t="shared" si="151"/>
        <v>3</v>
      </c>
      <c r="H1355" s="714" t="str">
        <f t="shared" si="152"/>
        <v>Jan/26</v>
      </c>
      <c r="I1355" s="716">
        <f t="shared" si="153"/>
        <v>19</v>
      </c>
      <c r="J1355" s="716">
        <f>IF(Tabela13[[#This Row],[Data da Ordem]]&lt;&gt;"",1,"")</f>
        <v>1</v>
      </c>
    </row>
    <row r="1356" spans="1:10">
      <c r="A1356" s="721" t="s">
        <v>2070</v>
      </c>
      <c r="B1356" s="722">
        <v>78</v>
      </c>
      <c r="C1356" s="711" t="str">
        <f t="shared" si="147"/>
        <v>19/01/2026</v>
      </c>
      <c r="D1356" s="712" t="str">
        <f t="shared" si="148"/>
        <v>15:39</v>
      </c>
      <c r="E1356" s="713" t="str">
        <f t="shared" si="149"/>
        <v>15:00 as 16:00</v>
      </c>
      <c r="F1356" s="714" t="str">
        <f t="shared" si="150"/>
        <v>Segunda</v>
      </c>
      <c r="G1356" s="715">
        <f t="shared" si="151"/>
        <v>3</v>
      </c>
      <c r="H1356" s="714" t="str">
        <f t="shared" si="152"/>
        <v>Jan/26</v>
      </c>
      <c r="I1356" s="716">
        <f t="shared" si="153"/>
        <v>19</v>
      </c>
      <c r="J1356" s="716">
        <f>IF(Tabela13[[#This Row],[Data da Ordem]]&lt;&gt;"",1,"")</f>
        <v>1</v>
      </c>
    </row>
    <row r="1357" spans="1:10">
      <c r="A1357" s="721" t="s">
        <v>2071</v>
      </c>
      <c r="B1357" s="722">
        <v>21</v>
      </c>
      <c r="C1357" s="711" t="str">
        <f t="shared" si="147"/>
        <v>19/01/2026</v>
      </c>
      <c r="D1357" s="712" t="str">
        <f t="shared" si="148"/>
        <v>15:34</v>
      </c>
      <c r="E1357" s="713" t="str">
        <f t="shared" si="149"/>
        <v>15:00 as 16:00</v>
      </c>
      <c r="F1357" s="714" t="str">
        <f t="shared" si="150"/>
        <v>Segunda</v>
      </c>
      <c r="G1357" s="715">
        <f t="shared" si="151"/>
        <v>3</v>
      </c>
      <c r="H1357" s="714" t="str">
        <f t="shared" si="152"/>
        <v>Jan/26</v>
      </c>
      <c r="I1357" s="716">
        <f t="shared" si="153"/>
        <v>19</v>
      </c>
      <c r="J1357" s="716">
        <f>IF(Tabela13[[#This Row],[Data da Ordem]]&lt;&gt;"",1,"")</f>
        <v>1</v>
      </c>
    </row>
    <row r="1358" spans="1:10">
      <c r="A1358" s="721" t="s">
        <v>2072</v>
      </c>
      <c r="B1358" s="722">
        <v>15</v>
      </c>
      <c r="C1358" s="711" t="str">
        <f t="shared" si="147"/>
        <v>19/01/2026</v>
      </c>
      <c r="D1358" s="712" t="str">
        <f t="shared" si="148"/>
        <v>15:30</v>
      </c>
      <c r="E1358" s="713" t="str">
        <f t="shared" si="149"/>
        <v>15:00 as 16:00</v>
      </c>
      <c r="F1358" s="714" t="str">
        <f t="shared" si="150"/>
        <v>Segunda</v>
      </c>
      <c r="G1358" s="715">
        <f t="shared" si="151"/>
        <v>3</v>
      </c>
      <c r="H1358" s="714" t="str">
        <f t="shared" si="152"/>
        <v>Jan/26</v>
      </c>
      <c r="I1358" s="716">
        <f t="shared" si="153"/>
        <v>19</v>
      </c>
      <c r="J1358" s="716">
        <f>IF(Tabela13[[#This Row],[Data da Ordem]]&lt;&gt;"",1,"")</f>
        <v>1</v>
      </c>
    </row>
    <row r="1359" spans="1:10">
      <c r="A1359" s="721" t="s">
        <v>2073</v>
      </c>
      <c r="B1359" s="722">
        <v>46</v>
      </c>
      <c r="C1359" s="711" t="str">
        <f t="shared" si="147"/>
        <v>19/01/2026</v>
      </c>
      <c r="D1359" s="712" t="str">
        <f t="shared" si="148"/>
        <v>15:22</v>
      </c>
      <c r="E1359" s="713" t="str">
        <f t="shared" si="149"/>
        <v>15:00 as 16:00</v>
      </c>
      <c r="F1359" s="714" t="str">
        <f t="shared" si="150"/>
        <v>Segunda</v>
      </c>
      <c r="G1359" s="715">
        <f t="shared" si="151"/>
        <v>3</v>
      </c>
      <c r="H1359" s="714" t="str">
        <f t="shared" si="152"/>
        <v>Jan/26</v>
      </c>
      <c r="I1359" s="716">
        <f t="shared" si="153"/>
        <v>19</v>
      </c>
      <c r="J1359" s="716">
        <f>IF(Tabela13[[#This Row],[Data da Ordem]]&lt;&gt;"",1,"")</f>
        <v>1</v>
      </c>
    </row>
    <row r="1360" spans="1:10">
      <c r="A1360" s="721" t="s">
        <v>2074</v>
      </c>
      <c r="B1360" s="722">
        <v>16.5</v>
      </c>
      <c r="C1360" s="711" t="str">
        <f t="shared" si="147"/>
        <v>19/01/2026</v>
      </c>
      <c r="D1360" s="712" t="str">
        <f t="shared" si="148"/>
        <v>15:18</v>
      </c>
      <c r="E1360" s="713" t="str">
        <f t="shared" si="149"/>
        <v>15:00 as 16:00</v>
      </c>
      <c r="F1360" s="714" t="str">
        <f t="shared" si="150"/>
        <v>Segunda</v>
      </c>
      <c r="G1360" s="715">
        <f t="shared" si="151"/>
        <v>3</v>
      </c>
      <c r="H1360" s="714" t="str">
        <f t="shared" si="152"/>
        <v>Jan/26</v>
      </c>
      <c r="I1360" s="716">
        <f t="shared" si="153"/>
        <v>19</v>
      </c>
      <c r="J1360" s="716">
        <f>IF(Tabela13[[#This Row],[Data da Ordem]]&lt;&gt;"",1,"")</f>
        <v>1</v>
      </c>
    </row>
    <row r="1361" spans="1:10">
      <c r="A1361" s="721" t="s">
        <v>2075</v>
      </c>
      <c r="B1361" s="722">
        <v>17</v>
      </c>
      <c r="C1361" s="711" t="str">
        <f t="shared" si="147"/>
        <v>19/01/2026</v>
      </c>
      <c r="D1361" s="712" t="str">
        <f t="shared" si="148"/>
        <v>15:14</v>
      </c>
      <c r="E1361" s="713" t="str">
        <f t="shared" si="149"/>
        <v>15:00 as 16:00</v>
      </c>
      <c r="F1361" s="714" t="str">
        <f t="shared" si="150"/>
        <v>Segunda</v>
      </c>
      <c r="G1361" s="715">
        <f t="shared" si="151"/>
        <v>3</v>
      </c>
      <c r="H1361" s="714" t="str">
        <f t="shared" si="152"/>
        <v>Jan/26</v>
      </c>
      <c r="I1361" s="716">
        <f t="shared" si="153"/>
        <v>19</v>
      </c>
      <c r="J1361" s="716">
        <f>IF(Tabela13[[#This Row],[Data da Ordem]]&lt;&gt;"",1,"")</f>
        <v>1</v>
      </c>
    </row>
    <row r="1362" spans="1:10">
      <c r="A1362" s="721" t="s">
        <v>2076</v>
      </c>
      <c r="B1362" s="722">
        <v>22</v>
      </c>
      <c r="C1362" s="711" t="str">
        <f t="shared" si="147"/>
        <v>19/01/2026</v>
      </c>
      <c r="D1362" s="712" t="str">
        <f t="shared" si="148"/>
        <v>15:12</v>
      </c>
      <c r="E1362" s="713" t="str">
        <f t="shared" si="149"/>
        <v>15:00 as 16:00</v>
      </c>
      <c r="F1362" s="714" t="str">
        <f t="shared" si="150"/>
        <v>Segunda</v>
      </c>
      <c r="G1362" s="715">
        <f t="shared" si="151"/>
        <v>3</v>
      </c>
      <c r="H1362" s="714" t="str">
        <f t="shared" si="152"/>
        <v>Jan/26</v>
      </c>
      <c r="I1362" s="716">
        <f t="shared" si="153"/>
        <v>19</v>
      </c>
      <c r="J1362" s="716">
        <f>IF(Tabela13[[#This Row],[Data da Ordem]]&lt;&gt;"",1,"")</f>
        <v>1</v>
      </c>
    </row>
    <row r="1363" spans="1:10">
      <c r="A1363" s="721" t="s">
        <v>2077</v>
      </c>
      <c r="B1363" s="722">
        <v>18</v>
      </c>
      <c r="C1363" s="711" t="str">
        <f t="shared" si="147"/>
        <v>19/01/2026</v>
      </c>
      <c r="D1363" s="712" t="str">
        <f t="shared" si="148"/>
        <v>15:11</v>
      </c>
      <c r="E1363" s="713" t="str">
        <f t="shared" si="149"/>
        <v>15:00 as 16:00</v>
      </c>
      <c r="F1363" s="714" t="str">
        <f t="shared" si="150"/>
        <v>Segunda</v>
      </c>
      <c r="G1363" s="715">
        <f t="shared" si="151"/>
        <v>3</v>
      </c>
      <c r="H1363" s="714" t="str">
        <f t="shared" si="152"/>
        <v>Jan/26</v>
      </c>
      <c r="I1363" s="716">
        <f t="shared" si="153"/>
        <v>19</v>
      </c>
      <c r="J1363" s="716">
        <f>IF(Tabela13[[#This Row],[Data da Ordem]]&lt;&gt;"",1,"")</f>
        <v>1</v>
      </c>
    </row>
    <row r="1364" spans="1:10">
      <c r="A1364" s="721" t="s">
        <v>2078</v>
      </c>
      <c r="B1364" s="722">
        <v>14</v>
      </c>
      <c r="C1364" s="711" t="str">
        <f t="shared" si="147"/>
        <v>19/01/2026</v>
      </c>
      <c r="D1364" s="712" t="str">
        <f t="shared" si="148"/>
        <v>15:10</v>
      </c>
      <c r="E1364" s="713" t="str">
        <f t="shared" si="149"/>
        <v>15:00 as 16:00</v>
      </c>
      <c r="F1364" s="714" t="str">
        <f t="shared" si="150"/>
        <v>Segunda</v>
      </c>
      <c r="G1364" s="715">
        <f t="shared" si="151"/>
        <v>3</v>
      </c>
      <c r="H1364" s="714" t="str">
        <f t="shared" si="152"/>
        <v>Jan/26</v>
      </c>
      <c r="I1364" s="716">
        <f t="shared" si="153"/>
        <v>19</v>
      </c>
      <c r="J1364" s="716">
        <f>IF(Tabela13[[#This Row],[Data da Ordem]]&lt;&gt;"",1,"")</f>
        <v>1</v>
      </c>
    </row>
    <row r="1365" spans="1:10">
      <c r="A1365" s="721" t="s">
        <v>2079</v>
      </c>
      <c r="B1365" s="722">
        <v>19</v>
      </c>
      <c r="C1365" s="711" t="str">
        <f t="shared" si="147"/>
        <v>19/01/2026</v>
      </c>
      <c r="D1365" s="712" t="str">
        <f t="shared" si="148"/>
        <v>15:09</v>
      </c>
      <c r="E1365" s="713" t="str">
        <f t="shared" si="149"/>
        <v>15:00 as 16:00</v>
      </c>
      <c r="F1365" s="714" t="str">
        <f t="shared" si="150"/>
        <v>Segunda</v>
      </c>
      <c r="G1365" s="715">
        <f t="shared" si="151"/>
        <v>3</v>
      </c>
      <c r="H1365" s="714" t="str">
        <f t="shared" si="152"/>
        <v>Jan/26</v>
      </c>
      <c r="I1365" s="716">
        <f t="shared" si="153"/>
        <v>19</v>
      </c>
      <c r="J1365" s="716">
        <f>IF(Tabela13[[#This Row],[Data da Ordem]]&lt;&gt;"",1,"")</f>
        <v>1</v>
      </c>
    </row>
    <row r="1366" spans="1:10">
      <c r="A1366" s="721" t="s">
        <v>2080</v>
      </c>
      <c r="B1366" s="722">
        <v>54.5</v>
      </c>
      <c r="C1366" s="711" t="str">
        <f t="shared" si="147"/>
        <v>19/01/2026</v>
      </c>
      <c r="D1366" s="712" t="str">
        <f t="shared" si="148"/>
        <v>15:02</v>
      </c>
      <c r="E1366" s="713" t="str">
        <f t="shared" si="149"/>
        <v>15:00 as 16:00</v>
      </c>
      <c r="F1366" s="714" t="str">
        <f t="shared" si="150"/>
        <v>Segunda</v>
      </c>
      <c r="G1366" s="715">
        <f t="shared" si="151"/>
        <v>3</v>
      </c>
      <c r="H1366" s="714" t="str">
        <f t="shared" si="152"/>
        <v>Jan/26</v>
      </c>
      <c r="I1366" s="716">
        <f t="shared" si="153"/>
        <v>19</v>
      </c>
      <c r="J1366" s="716">
        <f>IF(Tabela13[[#This Row],[Data da Ordem]]&lt;&gt;"",1,"")</f>
        <v>1</v>
      </c>
    </row>
    <row r="1367" spans="1:10">
      <c r="A1367" s="721" t="s">
        <v>2081</v>
      </c>
      <c r="B1367" s="722">
        <v>63</v>
      </c>
      <c r="C1367" s="711" t="str">
        <f t="shared" si="147"/>
        <v>19/01/2026</v>
      </c>
      <c r="D1367" s="712" t="str">
        <f t="shared" si="148"/>
        <v>14:56</v>
      </c>
      <c r="E1367" s="713" t="str">
        <f t="shared" si="149"/>
        <v>14:00 as 15:00</v>
      </c>
      <c r="F1367" s="714" t="str">
        <f t="shared" si="150"/>
        <v>Segunda</v>
      </c>
      <c r="G1367" s="715">
        <f t="shared" si="151"/>
        <v>3</v>
      </c>
      <c r="H1367" s="714" t="str">
        <f t="shared" si="152"/>
        <v>Jan/26</v>
      </c>
      <c r="I1367" s="716">
        <f t="shared" si="153"/>
        <v>19</v>
      </c>
      <c r="J1367" s="716">
        <f>IF(Tabela13[[#This Row],[Data da Ordem]]&lt;&gt;"",1,"")</f>
        <v>1</v>
      </c>
    </row>
    <row r="1368" spans="1:10">
      <c r="A1368" s="721" t="s">
        <v>2082</v>
      </c>
      <c r="B1368" s="722">
        <v>104</v>
      </c>
      <c r="C1368" s="711" t="str">
        <f t="shared" si="147"/>
        <v>19/01/2026</v>
      </c>
      <c r="D1368" s="712" t="str">
        <f t="shared" si="148"/>
        <v>14:53</v>
      </c>
      <c r="E1368" s="713" t="str">
        <f t="shared" si="149"/>
        <v>14:00 as 15:00</v>
      </c>
      <c r="F1368" s="714" t="str">
        <f t="shared" si="150"/>
        <v>Segunda</v>
      </c>
      <c r="G1368" s="715">
        <f t="shared" si="151"/>
        <v>3</v>
      </c>
      <c r="H1368" s="714" t="str">
        <f t="shared" si="152"/>
        <v>Jan/26</v>
      </c>
      <c r="I1368" s="716">
        <f t="shared" si="153"/>
        <v>19</v>
      </c>
      <c r="J1368" s="716">
        <f>IF(Tabela13[[#This Row],[Data da Ordem]]&lt;&gt;"",1,"")</f>
        <v>1</v>
      </c>
    </row>
    <row r="1369" spans="1:10">
      <c r="A1369" s="721" t="s">
        <v>2083</v>
      </c>
      <c r="B1369" s="722">
        <v>23.4</v>
      </c>
      <c r="C1369" s="711" t="str">
        <f t="shared" si="147"/>
        <v>19/01/2026</v>
      </c>
      <c r="D1369" s="712" t="str">
        <f t="shared" si="148"/>
        <v>14:48</v>
      </c>
      <c r="E1369" s="713" t="str">
        <f t="shared" si="149"/>
        <v>14:00 as 15:00</v>
      </c>
      <c r="F1369" s="714" t="str">
        <f t="shared" si="150"/>
        <v>Segunda</v>
      </c>
      <c r="G1369" s="715">
        <f t="shared" si="151"/>
        <v>3</v>
      </c>
      <c r="H1369" s="714" t="str">
        <f t="shared" si="152"/>
        <v>Jan/26</v>
      </c>
      <c r="I1369" s="716">
        <f t="shared" si="153"/>
        <v>19</v>
      </c>
      <c r="J1369" s="716">
        <f>IF(Tabela13[[#This Row],[Data da Ordem]]&lt;&gt;"",1,"")</f>
        <v>1</v>
      </c>
    </row>
    <row r="1370" spans="1:10">
      <c r="A1370" s="721" t="s">
        <v>2084</v>
      </c>
      <c r="B1370" s="722">
        <v>38</v>
      </c>
      <c r="C1370" s="711" t="str">
        <f t="shared" si="147"/>
        <v>19/01/2026</v>
      </c>
      <c r="D1370" s="712" t="str">
        <f t="shared" si="148"/>
        <v>14:42</v>
      </c>
      <c r="E1370" s="713" t="str">
        <f t="shared" si="149"/>
        <v>14:00 as 15:00</v>
      </c>
      <c r="F1370" s="714" t="str">
        <f t="shared" si="150"/>
        <v>Segunda</v>
      </c>
      <c r="G1370" s="715">
        <f t="shared" si="151"/>
        <v>3</v>
      </c>
      <c r="H1370" s="714" t="str">
        <f t="shared" si="152"/>
        <v>Jan/26</v>
      </c>
      <c r="I1370" s="716">
        <f t="shared" si="153"/>
        <v>19</v>
      </c>
      <c r="J1370" s="716">
        <f>IF(Tabela13[[#This Row],[Data da Ordem]]&lt;&gt;"",1,"")</f>
        <v>1</v>
      </c>
    </row>
    <row r="1371" spans="1:10">
      <c r="A1371" s="721" t="s">
        <v>2085</v>
      </c>
      <c r="B1371" s="722">
        <v>17</v>
      </c>
      <c r="C1371" s="711" t="str">
        <f t="shared" si="147"/>
        <v>19/01/2026</v>
      </c>
      <c r="D1371" s="712" t="str">
        <f t="shared" si="148"/>
        <v>13:51</v>
      </c>
      <c r="E1371" s="713" t="str">
        <f t="shared" si="149"/>
        <v>13:00 as 14:00</v>
      </c>
      <c r="F1371" s="714" t="str">
        <f t="shared" si="150"/>
        <v>Segunda</v>
      </c>
      <c r="G1371" s="715">
        <f t="shared" si="151"/>
        <v>3</v>
      </c>
      <c r="H1371" s="714" t="str">
        <f t="shared" si="152"/>
        <v>Jan/26</v>
      </c>
      <c r="I1371" s="716">
        <f t="shared" si="153"/>
        <v>19</v>
      </c>
      <c r="J1371" s="716">
        <f>IF(Tabela13[[#This Row],[Data da Ordem]]&lt;&gt;"",1,"")</f>
        <v>1</v>
      </c>
    </row>
    <row r="1372" spans="1:10">
      <c r="A1372" s="721" t="s">
        <v>2086</v>
      </c>
      <c r="B1372" s="722">
        <v>23</v>
      </c>
      <c r="C1372" s="711" t="str">
        <f t="shared" si="147"/>
        <v>19/01/2026</v>
      </c>
      <c r="D1372" s="712" t="str">
        <f t="shared" si="148"/>
        <v>13:36</v>
      </c>
      <c r="E1372" s="713" t="str">
        <f t="shared" si="149"/>
        <v>13:00 as 14:00</v>
      </c>
      <c r="F1372" s="714" t="str">
        <f t="shared" si="150"/>
        <v>Segunda</v>
      </c>
      <c r="G1372" s="715">
        <f t="shared" si="151"/>
        <v>3</v>
      </c>
      <c r="H1372" s="714" t="str">
        <f t="shared" si="152"/>
        <v>Jan/26</v>
      </c>
      <c r="I1372" s="716">
        <f t="shared" si="153"/>
        <v>19</v>
      </c>
      <c r="J1372" s="716">
        <f>IF(Tabela13[[#This Row],[Data da Ordem]]&lt;&gt;"",1,"")</f>
        <v>1</v>
      </c>
    </row>
    <row r="1373" spans="1:10">
      <c r="A1373" s="721" t="s">
        <v>2087</v>
      </c>
      <c r="B1373" s="722">
        <v>41</v>
      </c>
      <c r="C1373" s="711" t="str">
        <f t="shared" si="147"/>
        <v>19/01/2026</v>
      </c>
      <c r="D1373" s="712" t="str">
        <f t="shared" si="148"/>
        <v>13:33</v>
      </c>
      <c r="E1373" s="713" t="str">
        <f t="shared" si="149"/>
        <v>13:00 as 14:00</v>
      </c>
      <c r="F1373" s="714" t="str">
        <f t="shared" si="150"/>
        <v>Segunda</v>
      </c>
      <c r="G1373" s="715">
        <f t="shared" si="151"/>
        <v>3</v>
      </c>
      <c r="H1373" s="714" t="str">
        <f t="shared" si="152"/>
        <v>Jan/26</v>
      </c>
      <c r="I1373" s="716">
        <f t="shared" si="153"/>
        <v>19</v>
      </c>
      <c r="J1373" s="716">
        <f>IF(Tabela13[[#This Row],[Data da Ordem]]&lt;&gt;"",1,"")</f>
        <v>1</v>
      </c>
    </row>
    <row r="1374" spans="1:10">
      <c r="A1374" s="721" t="s">
        <v>2088</v>
      </c>
      <c r="B1374" s="722">
        <v>15</v>
      </c>
      <c r="C1374" s="711" t="str">
        <f t="shared" si="147"/>
        <v>19/01/2026</v>
      </c>
      <c r="D1374" s="712" t="str">
        <f t="shared" si="148"/>
        <v>13:30</v>
      </c>
      <c r="E1374" s="713" t="str">
        <f t="shared" si="149"/>
        <v>13:00 as 14:00</v>
      </c>
      <c r="F1374" s="714" t="str">
        <f t="shared" si="150"/>
        <v>Segunda</v>
      </c>
      <c r="G1374" s="715">
        <f t="shared" si="151"/>
        <v>3</v>
      </c>
      <c r="H1374" s="714" t="str">
        <f t="shared" si="152"/>
        <v>Jan/26</v>
      </c>
      <c r="I1374" s="716">
        <f t="shared" si="153"/>
        <v>19</v>
      </c>
      <c r="J1374" s="716">
        <f>IF(Tabela13[[#This Row],[Data da Ordem]]&lt;&gt;"",1,"")</f>
        <v>1</v>
      </c>
    </row>
    <row r="1375" spans="1:10">
      <c r="A1375" s="721" t="s">
        <v>2089</v>
      </c>
      <c r="B1375" s="722">
        <v>13</v>
      </c>
      <c r="C1375" s="711" t="str">
        <f t="shared" si="147"/>
        <v>19/01/2026</v>
      </c>
      <c r="D1375" s="712" t="str">
        <f t="shared" si="148"/>
        <v>13:24</v>
      </c>
      <c r="E1375" s="713" t="str">
        <f t="shared" si="149"/>
        <v>13:00 as 14:00</v>
      </c>
      <c r="F1375" s="714" t="str">
        <f t="shared" si="150"/>
        <v>Segunda</v>
      </c>
      <c r="G1375" s="715">
        <f t="shared" si="151"/>
        <v>3</v>
      </c>
      <c r="H1375" s="714" t="str">
        <f t="shared" si="152"/>
        <v>Jan/26</v>
      </c>
      <c r="I1375" s="716">
        <f t="shared" si="153"/>
        <v>19</v>
      </c>
      <c r="J1375" s="716">
        <f>IF(Tabela13[[#This Row],[Data da Ordem]]&lt;&gt;"",1,"")</f>
        <v>1</v>
      </c>
    </row>
    <row r="1376" spans="1:10">
      <c r="A1376" s="721" t="s">
        <v>2090</v>
      </c>
      <c r="B1376" s="722">
        <v>36</v>
      </c>
      <c r="C1376" s="711" t="str">
        <f t="shared" si="147"/>
        <v>19/01/2026</v>
      </c>
      <c r="D1376" s="712" t="str">
        <f t="shared" si="148"/>
        <v>13:22</v>
      </c>
      <c r="E1376" s="713" t="str">
        <f t="shared" si="149"/>
        <v>13:00 as 14:00</v>
      </c>
      <c r="F1376" s="714" t="str">
        <f t="shared" si="150"/>
        <v>Segunda</v>
      </c>
      <c r="G1376" s="715">
        <f t="shared" si="151"/>
        <v>3</v>
      </c>
      <c r="H1376" s="714" t="str">
        <f t="shared" si="152"/>
        <v>Jan/26</v>
      </c>
      <c r="I1376" s="716">
        <f t="shared" si="153"/>
        <v>19</v>
      </c>
      <c r="J1376" s="716">
        <f>IF(Tabela13[[#This Row],[Data da Ordem]]&lt;&gt;"",1,"")</f>
        <v>1</v>
      </c>
    </row>
    <row r="1377" spans="1:10">
      <c r="A1377" s="721" t="s">
        <v>2091</v>
      </c>
      <c r="B1377" s="722">
        <v>13</v>
      </c>
      <c r="C1377" s="711" t="str">
        <f t="shared" si="147"/>
        <v>19/01/2026</v>
      </c>
      <c r="D1377" s="712" t="str">
        <f t="shared" si="148"/>
        <v>13:06</v>
      </c>
      <c r="E1377" s="713" t="str">
        <f t="shared" si="149"/>
        <v>13:00 as 14:00</v>
      </c>
      <c r="F1377" s="714" t="str">
        <f t="shared" si="150"/>
        <v>Segunda</v>
      </c>
      <c r="G1377" s="715">
        <f t="shared" si="151"/>
        <v>3</v>
      </c>
      <c r="H1377" s="714" t="str">
        <f t="shared" si="152"/>
        <v>Jan/26</v>
      </c>
      <c r="I1377" s="716">
        <f t="shared" si="153"/>
        <v>19</v>
      </c>
      <c r="J1377" s="716">
        <f>IF(Tabela13[[#This Row],[Data da Ordem]]&lt;&gt;"",1,"")</f>
        <v>1</v>
      </c>
    </row>
    <row r="1378" spans="1:10">
      <c r="A1378" s="721" t="s">
        <v>2092</v>
      </c>
      <c r="B1378" s="722">
        <v>56</v>
      </c>
      <c r="C1378" s="711" t="str">
        <f t="shared" si="147"/>
        <v>19/01/2026</v>
      </c>
      <c r="D1378" s="712" t="str">
        <f t="shared" si="148"/>
        <v>12:57</v>
      </c>
      <c r="E1378" s="713" t="str">
        <f t="shared" si="149"/>
        <v>12:00 as 13:00</v>
      </c>
      <c r="F1378" s="714" t="str">
        <f t="shared" si="150"/>
        <v>Segunda</v>
      </c>
      <c r="G1378" s="715">
        <f t="shared" si="151"/>
        <v>3</v>
      </c>
      <c r="H1378" s="714" t="str">
        <f t="shared" si="152"/>
        <v>Jan/26</v>
      </c>
      <c r="I1378" s="716">
        <f t="shared" si="153"/>
        <v>19</v>
      </c>
      <c r="J1378" s="716">
        <f>IF(Tabela13[[#This Row],[Data da Ordem]]&lt;&gt;"",1,"")</f>
        <v>1</v>
      </c>
    </row>
    <row r="1379" spans="1:10">
      <c r="A1379" s="721" t="s">
        <v>2093</v>
      </c>
      <c r="B1379" s="722">
        <v>37.4</v>
      </c>
      <c r="C1379" s="711" t="str">
        <f t="shared" si="147"/>
        <v>19/01/2026</v>
      </c>
      <c r="D1379" s="712" t="str">
        <f t="shared" si="148"/>
        <v>12:48</v>
      </c>
      <c r="E1379" s="713" t="str">
        <f t="shared" si="149"/>
        <v>12:00 as 13:00</v>
      </c>
      <c r="F1379" s="714" t="str">
        <f t="shared" si="150"/>
        <v>Segunda</v>
      </c>
      <c r="G1379" s="715">
        <f t="shared" si="151"/>
        <v>3</v>
      </c>
      <c r="H1379" s="714" t="str">
        <f t="shared" si="152"/>
        <v>Jan/26</v>
      </c>
      <c r="I1379" s="716">
        <f t="shared" si="153"/>
        <v>19</v>
      </c>
      <c r="J1379" s="716">
        <f>IF(Tabela13[[#This Row],[Data da Ordem]]&lt;&gt;"",1,"")</f>
        <v>1</v>
      </c>
    </row>
    <row r="1380" spans="1:10">
      <c r="A1380" s="721" t="s">
        <v>2094</v>
      </c>
      <c r="B1380" s="722">
        <v>17</v>
      </c>
      <c r="C1380" s="711" t="str">
        <f t="shared" si="147"/>
        <v>19/01/2026</v>
      </c>
      <c r="D1380" s="712" t="str">
        <f t="shared" si="148"/>
        <v>12:22</v>
      </c>
      <c r="E1380" s="713" t="str">
        <f t="shared" si="149"/>
        <v>12:00 as 13:00</v>
      </c>
      <c r="F1380" s="714" t="str">
        <f t="shared" si="150"/>
        <v>Segunda</v>
      </c>
      <c r="G1380" s="715">
        <f t="shared" si="151"/>
        <v>3</v>
      </c>
      <c r="H1380" s="714" t="str">
        <f t="shared" si="152"/>
        <v>Jan/26</v>
      </c>
      <c r="I1380" s="716">
        <f t="shared" si="153"/>
        <v>19</v>
      </c>
      <c r="J1380" s="716">
        <f>IF(Tabela13[[#This Row],[Data da Ordem]]&lt;&gt;"",1,"")</f>
        <v>1</v>
      </c>
    </row>
    <row r="1381" spans="1:10">
      <c r="A1381" s="721" t="s">
        <v>2095</v>
      </c>
      <c r="B1381" s="722">
        <v>20.5</v>
      </c>
      <c r="C1381" s="711" t="str">
        <f t="shared" si="147"/>
        <v>19/01/2026</v>
      </c>
      <c r="D1381" s="712" t="str">
        <f t="shared" si="148"/>
        <v>12:18</v>
      </c>
      <c r="E1381" s="713" t="str">
        <f t="shared" si="149"/>
        <v>12:00 as 13:00</v>
      </c>
      <c r="F1381" s="714" t="str">
        <f t="shared" si="150"/>
        <v>Segunda</v>
      </c>
      <c r="G1381" s="715">
        <f t="shared" si="151"/>
        <v>3</v>
      </c>
      <c r="H1381" s="714" t="str">
        <f t="shared" si="152"/>
        <v>Jan/26</v>
      </c>
      <c r="I1381" s="716">
        <f t="shared" si="153"/>
        <v>19</v>
      </c>
      <c r="J1381" s="716">
        <f>IF(Tabela13[[#This Row],[Data da Ordem]]&lt;&gt;"",1,"")</f>
        <v>1</v>
      </c>
    </row>
    <row r="1382" spans="1:10">
      <c r="A1382" s="721" t="s">
        <v>2096</v>
      </c>
      <c r="B1382" s="722">
        <v>41.5</v>
      </c>
      <c r="C1382" s="711" t="str">
        <f t="shared" si="147"/>
        <v>19/01/2026</v>
      </c>
      <c r="D1382" s="712" t="str">
        <f t="shared" si="148"/>
        <v>12:17</v>
      </c>
      <c r="E1382" s="713" t="str">
        <f t="shared" si="149"/>
        <v>12:00 as 13:00</v>
      </c>
      <c r="F1382" s="714" t="str">
        <f t="shared" si="150"/>
        <v>Segunda</v>
      </c>
      <c r="G1382" s="715">
        <f t="shared" si="151"/>
        <v>3</v>
      </c>
      <c r="H1382" s="714" t="str">
        <f t="shared" si="152"/>
        <v>Jan/26</v>
      </c>
      <c r="I1382" s="716">
        <f t="shared" si="153"/>
        <v>19</v>
      </c>
      <c r="J1382" s="716">
        <f>IF(Tabela13[[#This Row],[Data da Ordem]]&lt;&gt;"",1,"")</f>
        <v>1</v>
      </c>
    </row>
    <row r="1383" spans="1:10">
      <c r="A1383" s="721" t="s">
        <v>2097</v>
      </c>
      <c r="B1383" s="722">
        <v>31.95</v>
      </c>
      <c r="C1383" s="711" t="str">
        <f t="shared" si="147"/>
        <v>19/01/2026</v>
      </c>
      <c r="D1383" s="712" t="str">
        <f t="shared" si="148"/>
        <v>12:15</v>
      </c>
      <c r="E1383" s="713" t="str">
        <f t="shared" si="149"/>
        <v>12:00 as 13:00</v>
      </c>
      <c r="F1383" s="714" t="str">
        <f t="shared" si="150"/>
        <v>Segunda</v>
      </c>
      <c r="G1383" s="715">
        <f t="shared" si="151"/>
        <v>3</v>
      </c>
      <c r="H1383" s="714" t="str">
        <f t="shared" si="152"/>
        <v>Jan/26</v>
      </c>
      <c r="I1383" s="716">
        <f t="shared" si="153"/>
        <v>19</v>
      </c>
      <c r="J1383" s="716">
        <f>IF(Tabela13[[#This Row],[Data da Ordem]]&lt;&gt;"",1,"")</f>
        <v>1</v>
      </c>
    </row>
    <row r="1384" spans="1:10">
      <c r="A1384" s="721" t="s">
        <v>2098</v>
      </c>
      <c r="B1384" s="722">
        <v>13</v>
      </c>
      <c r="C1384" s="711" t="str">
        <f t="shared" si="147"/>
        <v>19/01/2026</v>
      </c>
      <c r="D1384" s="712" t="str">
        <f t="shared" si="148"/>
        <v>12:08</v>
      </c>
      <c r="E1384" s="713" t="str">
        <f t="shared" si="149"/>
        <v>12:00 as 13:00</v>
      </c>
      <c r="F1384" s="714" t="str">
        <f t="shared" si="150"/>
        <v>Segunda</v>
      </c>
      <c r="G1384" s="715">
        <f t="shared" si="151"/>
        <v>3</v>
      </c>
      <c r="H1384" s="714" t="str">
        <f t="shared" si="152"/>
        <v>Jan/26</v>
      </c>
      <c r="I1384" s="716">
        <f t="shared" si="153"/>
        <v>19</v>
      </c>
      <c r="J1384" s="716">
        <f>IF(Tabela13[[#This Row],[Data da Ordem]]&lt;&gt;"",1,"")</f>
        <v>1</v>
      </c>
    </row>
    <row r="1385" spans="1:10">
      <c r="A1385" s="721" t="s">
        <v>2099</v>
      </c>
      <c r="B1385" s="722">
        <v>20</v>
      </c>
      <c r="C1385" s="711" t="str">
        <f t="shared" si="147"/>
        <v>19/01/2026</v>
      </c>
      <c r="D1385" s="712" t="str">
        <f t="shared" si="148"/>
        <v>11:56</v>
      </c>
      <c r="E1385" s="713" t="str">
        <f t="shared" si="149"/>
        <v>11:00 as 12:00</v>
      </c>
      <c r="F1385" s="714" t="str">
        <f t="shared" si="150"/>
        <v>Segunda</v>
      </c>
      <c r="G1385" s="715">
        <f t="shared" si="151"/>
        <v>3</v>
      </c>
      <c r="H1385" s="714" t="str">
        <f t="shared" si="152"/>
        <v>Jan/26</v>
      </c>
      <c r="I1385" s="716">
        <f t="shared" si="153"/>
        <v>19</v>
      </c>
      <c r="J1385" s="716">
        <f>IF(Tabela13[[#This Row],[Data da Ordem]]&lt;&gt;"",1,"")</f>
        <v>1</v>
      </c>
    </row>
    <row r="1386" spans="1:10">
      <c r="A1386" s="721" t="s">
        <v>2100</v>
      </c>
      <c r="B1386" s="722">
        <v>40</v>
      </c>
      <c r="C1386" s="711" t="str">
        <f t="shared" si="147"/>
        <v>19/01/2026</v>
      </c>
      <c r="D1386" s="712" t="str">
        <f t="shared" si="148"/>
        <v>11:52</v>
      </c>
      <c r="E1386" s="713" t="str">
        <f t="shared" si="149"/>
        <v>11:00 as 12:00</v>
      </c>
      <c r="F1386" s="714" t="str">
        <f t="shared" si="150"/>
        <v>Segunda</v>
      </c>
      <c r="G1386" s="715">
        <f t="shared" si="151"/>
        <v>3</v>
      </c>
      <c r="H1386" s="714" t="str">
        <f t="shared" si="152"/>
        <v>Jan/26</v>
      </c>
      <c r="I1386" s="716">
        <f t="shared" si="153"/>
        <v>19</v>
      </c>
      <c r="J1386" s="716">
        <f>IF(Tabela13[[#This Row],[Data da Ordem]]&lt;&gt;"",1,"")</f>
        <v>1</v>
      </c>
    </row>
    <row r="1387" spans="1:10">
      <c r="A1387" s="721" t="s">
        <v>2101</v>
      </c>
      <c r="B1387" s="722">
        <v>66.5</v>
      </c>
      <c r="C1387" s="711" t="str">
        <f t="shared" si="147"/>
        <v>19/01/2026</v>
      </c>
      <c r="D1387" s="712" t="str">
        <f t="shared" si="148"/>
        <v>11:38</v>
      </c>
      <c r="E1387" s="713" t="str">
        <f t="shared" si="149"/>
        <v>11:00 as 12:00</v>
      </c>
      <c r="F1387" s="714" t="str">
        <f t="shared" si="150"/>
        <v>Segunda</v>
      </c>
      <c r="G1387" s="715">
        <f t="shared" si="151"/>
        <v>3</v>
      </c>
      <c r="H1387" s="714" t="str">
        <f t="shared" si="152"/>
        <v>Jan/26</v>
      </c>
      <c r="I1387" s="716">
        <f t="shared" si="153"/>
        <v>19</v>
      </c>
      <c r="J1387" s="716">
        <f>IF(Tabela13[[#This Row],[Data da Ordem]]&lt;&gt;"",1,"")</f>
        <v>1</v>
      </c>
    </row>
    <row r="1388" spans="1:10">
      <c r="A1388" s="721" t="s">
        <v>2102</v>
      </c>
      <c r="B1388" s="722">
        <v>26</v>
      </c>
      <c r="C1388" s="711" t="str">
        <f t="shared" si="147"/>
        <v>19/01/2026</v>
      </c>
      <c r="D1388" s="712" t="str">
        <f t="shared" si="148"/>
        <v>11:35</v>
      </c>
      <c r="E1388" s="713" t="str">
        <f t="shared" si="149"/>
        <v>11:00 as 12:00</v>
      </c>
      <c r="F1388" s="714" t="str">
        <f t="shared" si="150"/>
        <v>Segunda</v>
      </c>
      <c r="G1388" s="715">
        <f t="shared" si="151"/>
        <v>3</v>
      </c>
      <c r="H1388" s="714" t="str">
        <f t="shared" si="152"/>
        <v>Jan/26</v>
      </c>
      <c r="I1388" s="716">
        <f t="shared" si="153"/>
        <v>19</v>
      </c>
      <c r="J1388" s="716">
        <f>IF(Tabela13[[#This Row],[Data da Ordem]]&lt;&gt;"",1,"")</f>
        <v>1</v>
      </c>
    </row>
    <row r="1389" spans="1:10">
      <c r="A1389" s="721" t="s">
        <v>2103</v>
      </c>
      <c r="B1389" s="722">
        <v>54</v>
      </c>
      <c r="C1389" s="711" t="str">
        <f t="shared" si="147"/>
        <v>19/01/2026</v>
      </c>
      <c r="D1389" s="712" t="str">
        <f t="shared" si="148"/>
        <v>11:25</v>
      </c>
      <c r="E1389" s="713" t="str">
        <f t="shared" si="149"/>
        <v>11:00 as 12:00</v>
      </c>
      <c r="F1389" s="714" t="str">
        <f t="shared" si="150"/>
        <v>Segunda</v>
      </c>
      <c r="G1389" s="715">
        <f t="shared" si="151"/>
        <v>3</v>
      </c>
      <c r="H1389" s="714" t="str">
        <f t="shared" si="152"/>
        <v>Jan/26</v>
      </c>
      <c r="I1389" s="716">
        <f t="shared" si="153"/>
        <v>19</v>
      </c>
      <c r="J1389" s="716">
        <f>IF(Tabela13[[#This Row],[Data da Ordem]]&lt;&gt;"",1,"")</f>
        <v>1</v>
      </c>
    </row>
    <row r="1390" spans="1:10">
      <c r="A1390" s="721" t="s">
        <v>2104</v>
      </c>
      <c r="B1390" s="722">
        <v>13</v>
      </c>
      <c r="C1390" s="711" t="str">
        <f t="shared" si="147"/>
        <v>19/01/2026</v>
      </c>
      <c r="D1390" s="712" t="str">
        <f t="shared" si="148"/>
        <v>11:09</v>
      </c>
      <c r="E1390" s="713" t="str">
        <f t="shared" si="149"/>
        <v>11:00 as 12:00</v>
      </c>
      <c r="F1390" s="714" t="str">
        <f t="shared" si="150"/>
        <v>Segunda</v>
      </c>
      <c r="G1390" s="715">
        <f t="shared" si="151"/>
        <v>3</v>
      </c>
      <c r="H1390" s="714" t="str">
        <f t="shared" si="152"/>
        <v>Jan/26</v>
      </c>
      <c r="I1390" s="716">
        <f t="shared" si="153"/>
        <v>19</v>
      </c>
      <c r="J1390" s="716">
        <f>IF(Tabela13[[#This Row],[Data da Ordem]]&lt;&gt;"",1,"")</f>
        <v>1</v>
      </c>
    </row>
    <row r="1391" spans="1:10">
      <c r="A1391" s="721" t="s">
        <v>2105</v>
      </c>
      <c r="B1391" s="722">
        <v>65</v>
      </c>
      <c r="C1391" s="711" t="str">
        <f t="shared" si="147"/>
        <v>19/01/2026</v>
      </c>
      <c r="D1391" s="712" t="str">
        <f t="shared" si="148"/>
        <v>11:07</v>
      </c>
      <c r="E1391" s="713" t="str">
        <f t="shared" si="149"/>
        <v>11:00 as 12:00</v>
      </c>
      <c r="F1391" s="714" t="str">
        <f t="shared" si="150"/>
        <v>Segunda</v>
      </c>
      <c r="G1391" s="715">
        <f t="shared" si="151"/>
        <v>3</v>
      </c>
      <c r="H1391" s="714" t="str">
        <f t="shared" si="152"/>
        <v>Jan/26</v>
      </c>
      <c r="I1391" s="716">
        <f t="shared" si="153"/>
        <v>19</v>
      </c>
      <c r="J1391" s="716">
        <f>IF(Tabela13[[#This Row],[Data da Ordem]]&lt;&gt;"",1,"")</f>
        <v>1</v>
      </c>
    </row>
    <row r="1392" spans="1:10">
      <c r="A1392" s="721" t="s">
        <v>2106</v>
      </c>
      <c r="B1392" s="722">
        <v>59</v>
      </c>
      <c r="C1392" s="711" t="str">
        <f t="shared" si="147"/>
        <v>19/01/2026</v>
      </c>
      <c r="D1392" s="712" t="str">
        <f t="shared" si="148"/>
        <v>10:50</v>
      </c>
      <c r="E1392" s="713" t="str">
        <f t="shared" si="149"/>
        <v>10:00 as 11:00</v>
      </c>
      <c r="F1392" s="714" t="str">
        <f t="shared" si="150"/>
        <v>Segunda</v>
      </c>
      <c r="G1392" s="715">
        <f t="shared" si="151"/>
        <v>3</v>
      </c>
      <c r="H1392" s="714" t="str">
        <f t="shared" si="152"/>
        <v>Jan/26</v>
      </c>
      <c r="I1392" s="716">
        <f t="shared" si="153"/>
        <v>19</v>
      </c>
      <c r="J1392" s="716">
        <f>IF(Tabela13[[#This Row],[Data da Ordem]]&lt;&gt;"",1,"")</f>
        <v>1</v>
      </c>
    </row>
    <row r="1393" spans="1:10">
      <c r="A1393" s="721" t="s">
        <v>2107</v>
      </c>
      <c r="B1393" s="722">
        <v>15</v>
      </c>
      <c r="C1393" s="711" t="str">
        <f t="shared" si="147"/>
        <v>19/01/2026</v>
      </c>
      <c r="D1393" s="712" t="str">
        <f t="shared" si="148"/>
        <v>10:44</v>
      </c>
      <c r="E1393" s="713" t="str">
        <f t="shared" si="149"/>
        <v>10:00 as 11:00</v>
      </c>
      <c r="F1393" s="714" t="str">
        <f t="shared" si="150"/>
        <v>Segunda</v>
      </c>
      <c r="G1393" s="715">
        <f t="shared" si="151"/>
        <v>3</v>
      </c>
      <c r="H1393" s="714" t="str">
        <f t="shared" si="152"/>
        <v>Jan/26</v>
      </c>
      <c r="I1393" s="716">
        <f t="shared" si="153"/>
        <v>19</v>
      </c>
      <c r="J1393" s="716">
        <f>IF(Tabela13[[#This Row],[Data da Ordem]]&lt;&gt;"",1,"")</f>
        <v>1</v>
      </c>
    </row>
    <row r="1394" spans="1:10">
      <c r="A1394" s="721" t="s">
        <v>2108</v>
      </c>
      <c r="B1394" s="722">
        <v>50</v>
      </c>
      <c r="C1394" s="711" t="str">
        <f t="shared" si="147"/>
        <v>19/01/2026</v>
      </c>
      <c r="D1394" s="712" t="str">
        <f t="shared" si="148"/>
        <v>10:14</v>
      </c>
      <c r="E1394" s="713" t="str">
        <f t="shared" si="149"/>
        <v>10:00 as 11:00</v>
      </c>
      <c r="F1394" s="714" t="str">
        <f t="shared" si="150"/>
        <v>Segunda</v>
      </c>
      <c r="G1394" s="715">
        <f t="shared" si="151"/>
        <v>3</v>
      </c>
      <c r="H1394" s="714" t="str">
        <f t="shared" si="152"/>
        <v>Jan/26</v>
      </c>
      <c r="I1394" s="716">
        <f t="shared" si="153"/>
        <v>19</v>
      </c>
      <c r="J1394" s="716">
        <f>IF(Tabela13[[#This Row],[Data da Ordem]]&lt;&gt;"",1,"")</f>
        <v>1</v>
      </c>
    </row>
    <row r="1395" spans="1:10">
      <c r="A1395" s="721" t="s">
        <v>2109</v>
      </c>
      <c r="B1395" s="722">
        <v>48.5</v>
      </c>
      <c r="C1395" s="711" t="str">
        <f t="shared" si="147"/>
        <v>19/01/2026</v>
      </c>
      <c r="D1395" s="712" t="str">
        <f t="shared" si="148"/>
        <v>10:11</v>
      </c>
      <c r="E1395" s="713" t="str">
        <f t="shared" si="149"/>
        <v>10:00 as 11:00</v>
      </c>
      <c r="F1395" s="714" t="str">
        <f t="shared" si="150"/>
        <v>Segunda</v>
      </c>
      <c r="G1395" s="715">
        <f t="shared" si="151"/>
        <v>3</v>
      </c>
      <c r="H1395" s="714" t="str">
        <f t="shared" si="152"/>
        <v>Jan/26</v>
      </c>
      <c r="I1395" s="716">
        <f t="shared" si="153"/>
        <v>19</v>
      </c>
      <c r="J1395" s="716">
        <f>IF(Tabela13[[#This Row],[Data da Ordem]]&lt;&gt;"",1,"")</f>
        <v>1</v>
      </c>
    </row>
    <row r="1396" spans="1:10">
      <c r="A1396" s="721" t="s">
        <v>2110</v>
      </c>
      <c r="B1396" s="722">
        <v>30</v>
      </c>
      <c r="C1396" s="711" t="str">
        <f t="shared" si="147"/>
        <v>19/01/2026</v>
      </c>
      <c r="D1396" s="712" t="str">
        <f t="shared" si="148"/>
        <v>09:58</v>
      </c>
      <c r="E1396" s="713" t="str">
        <f t="shared" si="149"/>
        <v>09:00 as 10:00</v>
      </c>
      <c r="F1396" s="714" t="str">
        <f t="shared" si="150"/>
        <v>Segunda</v>
      </c>
      <c r="G1396" s="715">
        <f t="shared" si="151"/>
        <v>3</v>
      </c>
      <c r="H1396" s="714" t="str">
        <f t="shared" si="152"/>
        <v>Jan/26</v>
      </c>
      <c r="I1396" s="716">
        <f t="shared" si="153"/>
        <v>19</v>
      </c>
      <c r="J1396" s="716">
        <f>IF(Tabela13[[#This Row],[Data da Ordem]]&lt;&gt;"",1,"")</f>
        <v>1</v>
      </c>
    </row>
    <row r="1397" spans="1:10">
      <c r="A1397" s="721" t="s">
        <v>2111</v>
      </c>
      <c r="B1397" s="722">
        <v>3.5</v>
      </c>
      <c r="C1397" s="711" t="str">
        <f t="shared" si="147"/>
        <v>20/01/2026</v>
      </c>
      <c r="D1397" s="712" t="str">
        <f t="shared" si="148"/>
        <v>18:50</v>
      </c>
      <c r="E1397" s="713" t="str">
        <f t="shared" si="149"/>
        <v>18:00 as 19:00</v>
      </c>
      <c r="F1397" s="714" t="str">
        <f t="shared" si="150"/>
        <v>Terça</v>
      </c>
      <c r="G1397" s="715">
        <f t="shared" si="151"/>
        <v>3</v>
      </c>
      <c r="H1397" s="714" t="str">
        <f t="shared" si="152"/>
        <v>Jan/26</v>
      </c>
      <c r="I1397" s="716">
        <f t="shared" si="153"/>
        <v>20</v>
      </c>
      <c r="J1397" s="716">
        <f>IF(Tabela13[[#This Row],[Data da Ordem]]&lt;&gt;"",1,"")</f>
        <v>1</v>
      </c>
    </row>
    <row r="1398" spans="1:10">
      <c r="A1398" s="721" t="s">
        <v>2112</v>
      </c>
      <c r="B1398" s="722">
        <v>25</v>
      </c>
      <c r="C1398" s="711" t="str">
        <f t="shared" si="147"/>
        <v>20/01/2026</v>
      </c>
      <c r="D1398" s="712" t="str">
        <f t="shared" si="148"/>
        <v>18:47</v>
      </c>
      <c r="E1398" s="713" t="str">
        <f t="shared" si="149"/>
        <v>18:00 as 19:00</v>
      </c>
      <c r="F1398" s="714" t="str">
        <f t="shared" si="150"/>
        <v>Terça</v>
      </c>
      <c r="G1398" s="715">
        <f t="shared" si="151"/>
        <v>3</v>
      </c>
      <c r="H1398" s="714" t="str">
        <f t="shared" si="152"/>
        <v>Jan/26</v>
      </c>
      <c r="I1398" s="716">
        <f t="shared" si="153"/>
        <v>20</v>
      </c>
      <c r="J1398" s="716">
        <f>IF(Tabela13[[#This Row],[Data da Ordem]]&lt;&gt;"",1,"")</f>
        <v>1</v>
      </c>
    </row>
    <row r="1399" spans="1:10">
      <c r="A1399" s="721" t="s">
        <v>2113</v>
      </c>
      <c r="B1399" s="722">
        <v>18</v>
      </c>
      <c r="C1399" s="711" t="str">
        <f t="shared" si="147"/>
        <v>20/01/2026</v>
      </c>
      <c r="D1399" s="712" t="str">
        <f t="shared" si="148"/>
        <v>18:31</v>
      </c>
      <c r="E1399" s="713" t="str">
        <f t="shared" si="149"/>
        <v>18:00 as 19:00</v>
      </c>
      <c r="F1399" s="714" t="str">
        <f t="shared" si="150"/>
        <v>Terça</v>
      </c>
      <c r="G1399" s="715">
        <f t="shared" si="151"/>
        <v>3</v>
      </c>
      <c r="H1399" s="714" t="str">
        <f t="shared" si="152"/>
        <v>Jan/26</v>
      </c>
      <c r="I1399" s="716">
        <f t="shared" si="153"/>
        <v>20</v>
      </c>
      <c r="J1399" s="716">
        <f>IF(Tabela13[[#This Row],[Data da Ordem]]&lt;&gt;"",1,"")</f>
        <v>1</v>
      </c>
    </row>
    <row r="1400" spans="1:10">
      <c r="A1400" s="721" t="s">
        <v>2114</v>
      </c>
      <c r="B1400" s="722">
        <v>44.5</v>
      </c>
      <c r="C1400" s="711" t="str">
        <f t="shared" si="147"/>
        <v>20/01/2026</v>
      </c>
      <c r="D1400" s="712" t="str">
        <f t="shared" si="148"/>
        <v>18:29</v>
      </c>
      <c r="E1400" s="713" t="str">
        <f t="shared" si="149"/>
        <v>18:00 as 19:00</v>
      </c>
      <c r="F1400" s="714" t="str">
        <f t="shared" si="150"/>
        <v>Terça</v>
      </c>
      <c r="G1400" s="715">
        <f t="shared" si="151"/>
        <v>3</v>
      </c>
      <c r="H1400" s="714" t="str">
        <f t="shared" si="152"/>
        <v>Jan/26</v>
      </c>
      <c r="I1400" s="716">
        <f t="shared" si="153"/>
        <v>20</v>
      </c>
      <c r="J1400" s="716">
        <f>IF(Tabela13[[#This Row],[Data da Ordem]]&lt;&gt;"",1,"")</f>
        <v>1</v>
      </c>
    </row>
    <row r="1401" spans="1:10">
      <c r="A1401" s="721" t="s">
        <v>2115</v>
      </c>
      <c r="B1401" s="722">
        <v>12.15</v>
      </c>
      <c r="C1401" s="711" t="str">
        <f t="shared" si="147"/>
        <v>20/01/2026</v>
      </c>
      <c r="D1401" s="712" t="str">
        <f t="shared" si="148"/>
        <v>18:27</v>
      </c>
      <c r="E1401" s="713" t="str">
        <f t="shared" si="149"/>
        <v>18:00 as 19:00</v>
      </c>
      <c r="F1401" s="714" t="str">
        <f t="shared" si="150"/>
        <v>Terça</v>
      </c>
      <c r="G1401" s="715">
        <f t="shared" si="151"/>
        <v>3</v>
      </c>
      <c r="H1401" s="714" t="str">
        <f t="shared" si="152"/>
        <v>Jan/26</v>
      </c>
      <c r="I1401" s="716">
        <f t="shared" si="153"/>
        <v>20</v>
      </c>
      <c r="J1401" s="716">
        <f>IF(Tabela13[[#This Row],[Data da Ordem]]&lt;&gt;"",1,"")</f>
        <v>1</v>
      </c>
    </row>
    <row r="1402" spans="1:10">
      <c r="A1402" s="721" t="s">
        <v>2116</v>
      </c>
      <c r="B1402" s="722">
        <v>69.5</v>
      </c>
      <c r="C1402" s="711" t="str">
        <f t="shared" si="147"/>
        <v>20/01/2026</v>
      </c>
      <c r="D1402" s="712" t="str">
        <f t="shared" si="148"/>
        <v>18:21</v>
      </c>
      <c r="E1402" s="713" t="str">
        <f t="shared" si="149"/>
        <v>18:00 as 19:00</v>
      </c>
      <c r="F1402" s="714" t="str">
        <f t="shared" si="150"/>
        <v>Terça</v>
      </c>
      <c r="G1402" s="715">
        <f t="shared" si="151"/>
        <v>3</v>
      </c>
      <c r="H1402" s="714" t="str">
        <f t="shared" si="152"/>
        <v>Jan/26</v>
      </c>
      <c r="I1402" s="716">
        <f t="shared" si="153"/>
        <v>20</v>
      </c>
      <c r="J1402" s="716">
        <f>IF(Tabela13[[#This Row],[Data da Ordem]]&lt;&gt;"",1,"")</f>
        <v>1</v>
      </c>
    </row>
    <row r="1403" spans="1:10">
      <c r="A1403" s="721" t="s">
        <v>2117</v>
      </c>
      <c r="B1403" s="722">
        <v>77</v>
      </c>
      <c r="C1403" s="711" t="str">
        <f t="shared" si="147"/>
        <v>20/01/2026</v>
      </c>
      <c r="D1403" s="712" t="str">
        <f t="shared" si="148"/>
        <v>18:17</v>
      </c>
      <c r="E1403" s="713" t="str">
        <f t="shared" si="149"/>
        <v>18:00 as 19:00</v>
      </c>
      <c r="F1403" s="714" t="str">
        <f t="shared" si="150"/>
        <v>Terça</v>
      </c>
      <c r="G1403" s="715">
        <f t="shared" si="151"/>
        <v>3</v>
      </c>
      <c r="H1403" s="714" t="str">
        <f t="shared" si="152"/>
        <v>Jan/26</v>
      </c>
      <c r="I1403" s="716">
        <f t="shared" si="153"/>
        <v>20</v>
      </c>
      <c r="J1403" s="716">
        <f>IF(Tabela13[[#This Row],[Data da Ordem]]&lt;&gt;"",1,"")</f>
        <v>1</v>
      </c>
    </row>
    <row r="1404" spans="1:10">
      <c r="A1404" s="721" t="s">
        <v>2118</v>
      </c>
      <c r="B1404" s="722">
        <v>70</v>
      </c>
      <c r="C1404" s="711" t="str">
        <f t="shared" si="147"/>
        <v>20/01/2026</v>
      </c>
      <c r="D1404" s="712" t="str">
        <f t="shared" si="148"/>
        <v>18:13</v>
      </c>
      <c r="E1404" s="713" t="str">
        <f t="shared" si="149"/>
        <v>18:00 as 19:00</v>
      </c>
      <c r="F1404" s="714" t="str">
        <f t="shared" si="150"/>
        <v>Terça</v>
      </c>
      <c r="G1404" s="715">
        <f t="shared" si="151"/>
        <v>3</v>
      </c>
      <c r="H1404" s="714" t="str">
        <f t="shared" si="152"/>
        <v>Jan/26</v>
      </c>
      <c r="I1404" s="716">
        <f t="shared" si="153"/>
        <v>20</v>
      </c>
      <c r="J1404" s="716">
        <f>IF(Tabela13[[#This Row],[Data da Ordem]]&lt;&gt;"",1,"")</f>
        <v>1</v>
      </c>
    </row>
    <row r="1405" spans="1:10">
      <c r="A1405" s="721" t="s">
        <v>2119</v>
      </c>
      <c r="B1405" s="722">
        <v>12</v>
      </c>
      <c r="C1405" s="711" t="str">
        <f t="shared" si="147"/>
        <v>20/01/2026</v>
      </c>
      <c r="D1405" s="712" t="str">
        <f t="shared" si="148"/>
        <v>18:07</v>
      </c>
      <c r="E1405" s="713" t="str">
        <f t="shared" si="149"/>
        <v>18:00 as 19:00</v>
      </c>
      <c r="F1405" s="714" t="str">
        <f t="shared" si="150"/>
        <v>Terça</v>
      </c>
      <c r="G1405" s="715">
        <f t="shared" si="151"/>
        <v>3</v>
      </c>
      <c r="H1405" s="714" t="str">
        <f t="shared" si="152"/>
        <v>Jan/26</v>
      </c>
      <c r="I1405" s="716">
        <f t="shared" si="153"/>
        <v>20</v>
      </c>
      <c r="J1405" s="716">
        <f>IF(Tabela13[[#This Row],[Data da Ordem]]&lt;&gt;"",1,"")</f>
        <v>1</v>
      </c>
    </row>
    <row r="1406" spans="1:10">
      <c r="A1406" s="721" t="s">
        <v>2120</v>
      </c>
      <c r="B1406" s="722">
        <v>17</v>
      </c>
      <c r="C1406" s="711" t="str">
        <f t="shared" si="147"/>
        <v>20/01/2026</v>
      </c>
      <c r="D1406" s="712" t="str">
        <f t="shared" si="148"/>
        <v>17:53</v>
      </c>
      <c r="E1406" s="713" t="str">
        <f t="shared" si="149"/>
        <v>17:00 as 18:00</v>
      </c>
      <c r="F1406" s="714" t="str">
        <f t="shared" si="150"/>
        <v>Terça</v>
      </c>
      <c r="G1406" s="715">
        <f t="shared" si="151"/>
        <v>3</v>
      </c>
      <c r="H1406" s="714" t="str">
        <f t="shared" si="152"/>
        <v>Jan/26</v>
      </c>
      <c r="I1406" s="716">
        <f t="shared" si="153"/>
        <v>20</v>
      </c>
      <c r="J1406" s="716">
        <f>IF(Tabela13[[#This Row],[Data da Ordem]]&lt;&gt;"",1,"")</f>
        <v>1</v>
      </c>
    </row>
    <row r="1407" spans="1:10">
      <c r="A1407" s="721" t="s">
        <v>2121</v>
      </c>
      <c r="B1407" s="722">
        <v>37</v>
      </c>
      <c r="C1407" s="711" t="str">
        <f t="shared" si="147"/>
        <v>20/01/2026</v>
      </c>
      <c r="D1407" s="712" t="str">
        <f t="shared" si="148"/>
        <v>17:51</v>
      </c>
      <c r="E1407" s="713" t="str">
        <f t="shared" si="149"/>
        <v>17:00 as 18:00</v>
      </c>
      <c r="F1407" s="714" t="str">
        <f t="shared" si="150"/>
        <v>Terça</v>
      </c>
      <c r="G1407" s="715">
        <f t="shared" si="151"/>
        <v>3</v>
      </c>
      <c r="H1407" s="714" t="str">
        <f t="shared" si="152"/>
        <v>Jan/26</v>
      </c>
      <c r="I1407" s="716">
        <f t="shared" si="153"/>
        <v>20</v>
      </c>
      <c r="J1407" s="716">
        <f>IF(Tabela13[[#This Row],[Data da Ordem]]&lt;&gt;"",1,"")</f>
        <v>1</v>
      </c>
    </row>
    <row r="1408" spans="1:10">
      <c r="A1408" s="721" t="s">
        <v>2122</v>
      </c>
      <c r="B1408" s="722">
        <v>12.6</v>
      </c>
      <c r="C1408" s="711" t="str">
        <f t="shared" si="147"/>
        <v>20/01/2026</v>
      </c>
      <c r="D1408" s="712" t="str">
        <f t="shared" si="148"/>
        <v>17:51</v>
      </c>
      <c r="E1408" s="713" t="str">
        <f t="shared" si="149"/>
        <v>17:00 as 18:00</v>
      </c>
      <c r="F1408" s="714" t="str">
        <f t="shared" si="150"/>
        <v>Terça</v>
      </c>
      <c r="G1408" s="715">
        <f t="shared" si="151"/>
        <v>3</v>
      </c>
      <c r="H1408" s="714" t="str">
        <f t="shared" si="152"/>
        <v>Jan/26</v>
      </c>
      <c r="I1408" s="716">
        <f t="shared" si="153"/>
        <v>20</v>
      </c>
      <c r="J1408" s="716">
        <f>IF(Tabela13[[#This Row],[Data da Ordem]]&lt;&gt;"",1,"")</f>
        <v>1</v>
      </c>
    </row>
    <row r="1409" spans="1:10">
      <c r="A1409" s="721" t="s">
        <v>2123</v>
      </c>
      <c r="B1409" s="722">
        <v>32.5</v>
      </c>
      <c r="C1409" s="711" t="str">
        <f t="shared" si="147"/>
        <v>20/01/2026</v>
      </c>
      <c r="D1409" s="712" t="str">
        <f t="shared" si="148"/>
        <v>17:46</v>
      </c>
      <c r="E1409" s="713" t="str">
        <f t="shared" si="149"/>
        <v>17:00 as 18:00</v>
      </c>
      <c r="F1409" s="714" t="str">
        <f t="shared" si="150"/>
        <v>Terça</v>
      </c>
      <c r="G1409" s="715">
        <f t="shared" si="151"/>
        <v>3</v>
      </c>
      <c r="H1409" s="714" t="str">
        <f t="shared" si="152"/>
        <v>Jan/26</v>
      </c>
      <c r="I1409" s="716">
        <f t="shared" si="153"/>
        <v>20</v>
      </c>
      <c r="J1409" s="716">
        <f>IF(Tabela13[[#This Row],[Data da Ordem]]&lt;&gt;"",1,"")</f>
        <v>1</v>
      </c>
    </row>
    <row r="1410" spans="1:10">
      <c r="A1410" s="721" t="s">
        <v>2124</v>
      </c>
      <c r="B1410" s="722">
        <v>9</v>
      </c>
      <c r="C1410" s="711" t="str">
        <f t="shared" si="147"/>
        <v>20/01/2026</v>
      </c>
      <c r="D1410" s="712" t="str">
        <f t="shared" si="148"/>
        <v>17:46</v>
      </c>
      <c r="E1410" s="713" t="str">
        <f t="shared" si="149"/>
        <v>17:00 as 18:00</v>
      </c>
      <c r="F1410" s="714" t="str">
        <f t="shared" si="150"/>
        <v>Terça</v>
      </c>
      <c r="G1410" s="715">
        <f t="shared" si="151"/>
        <v>3</v>
      </c>
      <c r="H1410" s="714" t="str">
        <f t="shared" si="152"/>
        <v>Jan/26</v>
      </c>
      <c r="I1410" s="716">
        <f t="shared" si="153"/>
        <v>20</v>
      </c>
      <c r="J1410" s="716">
        <f>IF(Tabela13[[#This Row],[Data da Ordem]]&lt;&gt;"",1,"")</f>
        <v>1</v>
      </c>
    </row>
    <row r="1411" spans="1:10">
      <c r="A1411" s="721" t="s">
        <v>2125</v>
      </c>
      <c r="B1411" s="722">
        <v>65.25</v>
      </c>
      <c r="C1411" s="711" t="str">
        <f t="shared" si="147"/>
        <v>20/01/2026</v>
      </c>
      <c r="D1411" s="712" t="str">
        <f t="shared" si="148"/>
        <v>17:45</v>
      </c>
      <c r="E1411" s="713" t="str">
        <f t="shared" si="149"/>
        <v>17:00 as 18:00</v>
      </c>
      <c r="F1411" s="714" t="str">
        <f t="shared" si="150"/>
        <v>Terça</v>
      </c>
      <c r="G1411" s="715">
        <f t="shared" si="151"/>
        <v>3</v>
      </c>
      <c r="H1411" s="714" t="str">
        <f t="shared" si="152"/>
        <v>Jan/26</v>
      </c>
      <c r="I1411" s="716">
        <f t="shared" si="153"/>
        <v>20</v>
      </c>
      <c r="J1411" s="716">
        <f>IF(Tabela13[[#This Row],[Data da Ordem]]&lt;&gt;"",1,"")</f>
        <v>1</v>
      </c>
    </row>
    <row r="1412" spans="1:10">
      <c r="A1412" s="721" t="s">
        <v>2126</v>
      </c>
      <c r="B1412" s="722">
        <v>13.5</v>
      </c>
      <c r="C1412" s="711" t="str">
        <f t="shared" ref="C1412:C1475" si="154">IF(A1412="","",TEXT(A1412,"dd/mm/aaaa"))</f>
        <v>20/01/2026</v>
      </c>
      <c r="D1412" s="712" t="str">
        <f t="shared" ref="D1412:D1475" si="155">IF(A1412="","",TEXT(A1412,"hh:mm"))</f>
        <v>17:43</v>
      </c>
      <c r="E1412" s="713" t="str">
        <f t="shared" ref="E1412:E1475" si="156">IF(D1412="","",IF(AND(MOD(D1412,1)&gt;=TIME(8,0,0),MOD(D1412,1)&lt;TIME(21,0,0)),
TEXT(TIME(HOUR(MOD(D1412,1)),0,0),"hh:mm")&amp;" as "&amp;TEXT(TIME(HOUR(MOD(D1412,1))+1,0,0),"hh:mm"),
"Fora da faixa"))</f>
        <v>17:00 as 18:00</v>
      </c>
      <c r="F1412" s="714" t="str">
        <f t="shared" ref="F1412:F1475" si="157">CHOOSE(WEEKDAY(C1412,2),"Segunda","Terça","Quarta","Quinta","Sexta","Sábado","Domingo")</f>
        <v>Terça</v>
      </c>
      <c r="G1412" s="715">
        <f t="shared" ref="G1412:G1475" si="158">INT((DAY(C1412)-1)/7)+1</f>
        <v>3</v>
      </c>
      <c r="H1412" s="714" t="str">
        <f t="shared" ref="H1412:H1475" si="159">PROPER(TEXT(C1412,"MMM/AA"))</f>
        <v>Jan/26</v>
      </c>
      <c r="I1412" s="716">
        <f t="shared" ref="I1412:I1475" si="160">DAY(C1412)</f>
        <v>20</v>
      </c>
      <c r="J1412" s="716">
        <f>IF(Tabela13[[#This Row],[Data da Ordem]]&lt;&gt;"",1,"")</f>
        <v>1</v>
      </c>
    </row>
    <row r="1413" spans="1:10">
      <c r="A1413" s="721" t="s">
        <v>2127</v>
      </c>
      <c r="B1413" s="722">
        <v>64.5</v>
      </c>
      <c r="C1413" s="711" t="str">
        <f t="shared" si="154"/>
        <v>20/01/2026</v>
      </c>
      <c r="D1413" s="712" t="str">
        <f t="shared" si="155"/>
        <v>17:42</v>
      </c>
      <c r="E1413" s="713" t="str">
        <f t="shared" si="156"/>
        <v>17:00 as 18:00</v>
      </c>
      <c r="F1413" s="714" t="str">
        <f t="shared" si="157"/>
        <v>Terça</v>
      </c>
      <c r="G1413" s="715">
        <f t="shared" si="158"/>
        <v>3</v>
      </c>
      <c r="H1413" s="714" t="str">
        <f t="shared" si="159"/>
        <v>Jan/26</v>
      </c>
      <c r="I1413" s="716">
        <f t="shared" si="160"/>
        <v>20</v>
      </c>
      <c r="J1413" s="716">
        <f>IF(Tabela13[[#This Row],[Data da Ordem]]&lt;&gt;"",1,"")</f>
        <v>1</v>
      </c>
    </row>
    <row r="1414" spans="1:10">
      <c r="A1414" s="721" t="s">
        <v>2128</v>
      </c>
      <c r="B1414" s="722">
        <v>23.4</v>
      </c>
      <c r="C1414" s="711" t="str">
        <f t="shared" si="154"/>
        <v>20/01/2026</v>
      </c>
      <c r="D1414" s="712" t="str">
        <f t="shared" si="155"/>
        <v>17:40</v>
      </c>
      <c r="E1414" s="713" t="str">
        <f t="shared" si="156"/>
        <v>17:00 as 18:00</v>
      </c>
      <c r="F1414" s="714" t="str">
        <f t="shared" si="157"/>
        <v>Terça</v>
      </c>
      <c r="G1414" s="715">
        <f t="shared" si="158"/>
        <v>3</v>
      </c>
      <c r="H1414" s="714" t="str">
        <f t="shared" si="159"/>
        <v>Jan/26</v>
      </c>
      <c r="I1414" s="716">
        <f t="shared" si="160"/>
        <v>20</v>
      </c>
      <c r="J1414" s="716">
        <f>IF(Tabela13[[#This Row],[Data da Ordem]]&lt;&gt;"",1,"")</f>
        <v>1</v>
      </c>
    </row>
    <row r="1415" spans="1:10">
      <c r="A1415" s="721" t="s">
        <v>2129</v>
      </c>
      <c r="B1415" s="722">
        <v>81</v>
      </c>
      <c r="C1415" s="711" t="str">
        <f t="shared" si="154"/>
        <v>20/01/2026</v>
      </c>
      <c r="D1415" s="712" t="str">
        <f t="shared" si="155"/>
        <v>17:27</v>
      </c>
      <c r="E1415" s="713" t="str">
        <f t="shared" si="156"/>
        <v>17:00 as 18:00</v>
      </c>
      <c r="F1415" s="714" t="str">
        <f t="shared" si="157"/>
        <v>Terça</v>
      </c>
      <c r="G1415" s="715">
        <f t="shared" si="158"/>
        <v>3</v>
      </c>
      <c r="H1415" s="714" t="str">
        <f t="shared" si="159"/>
        <v>Jan/26</v>
      </c>
      <c r="I1415" s="716">
        <f t="shared" si="160"/>
        <v>20</v>
      </c>
      <c r="J1415" s="716">
        <f>IF(Tabela13[[#This Row],[Data da Ordem]]&lt;&gt;"",1,"")</f>
        <v>1</v>
      </c>
    </row>
    <row r="1416" spans="1:10">
      <c r="A1416" s="721" t="s">
        <v>2130</v>
      </c>
      <c r="B1416" s="722">
        <v>17</v>
      </c>
      <c r="C1416" s="711" t="str">
        <f t="shared" si="154"/>
        <v>20/01/2026</v>
      </c>
      <c r="D1416" s="712" t="str">
        <f t="shared" si="155"/>
        <v>17:23</v>
      </c>
      <c r="E1416" s="713" t="str">
        <f t="shared" si="156"/>
        <v>17:00 as 18:00</v>
      </c>
      <c r="F1416" s="714" t="str">
        <f t="shared" si="157"/>
        <v>Terça</v>
      </c>
      <c r="G1416" s="715">
        <f t="shared" si="158"/>
        <v>3</v>
      </c>
      <c r="H1416" s="714" t="str">
        <f t="shared" si="159"/>
        <v>Jan/26</v>
      </c>
      <c r="I1416" s="716">
        <f t="shared" si="160"/>
        <v>20</v>
      </c>
      <c r="J1416" s="716">
        <f>IF(Tabela13[[#This Row],[Data da Ordem]]&lt;&gt;"",1,"")</f>
        <v>1</v>
      </c>
    </row>
    <row r="1417" spans="1:10">
      <c r="A1417" s="721" t="s">
        <v>2131</v>
      </c>
      <c r="B1417" s="722">
        <v>13.2</v>
      </c>
      <c r="C1417" s="711" t="str">
        <f t="shared" si="154"/>
        <v>20/01/2026</v>
      </c>
      <c r="D1417" s="712" t="str">
        <f t="shared" si="155"/>
        <v>17:16</v>
      </c>
      <c r="E1417" s="713" t="str">
        <f t="shared" si="156"/>
        <v>17:00 as 18:00</v>
      </c>
      <c r="F1417" s="714" t="str">
        <f t="shared" si="157"/>
        <v>Terça</v>
      </c>
      <c r="G1417" s="715">
        <f t="shared" si="158"/>
        <v>3</v>
      </c>
      <c r="H1417" s="714" t="str">
        <f t="shared" si="159"/>
        <v>Jan/26</v>
      </c>
      <c r="I1417" s="716">
        <f t="shared" si="160"/>
        <v>20</v>
      </c>
      <c r="J1417" s="716">
        <f>IF(Tabela13[[#This Row],[Data da Ordem]]&lt;&gt;"",1,"")</f>
        <v>1</v>
      </c>
    </row>
    <row r="1418" spans="1:10">
      <c r="A1418" s="721" t="s">
        <v>2132</v>
      </c>
      <c r="B1418" s="722">
        <v>23</v>
      </c>
      <c r="C1418" s="711" t="str">
        <f t="shared" si="154"/>
        <v>20/01/2026</v>
      </c>
      <c r="D1418" s="712" t="str">
        <f t="shared" si="155"/>
        <v>17:14</v>
      </c>
      <c r="E1418" s="713" t="str">
        <f t="shared" si="156"/>
        <v>17:00 as 18:00</v>
      </c>
      <c r="F1418" s="714" t="str">
        <f t="shared" si="157"/>
        <v>Terça</v>
      </c>
      <c r="G1418" s="715">
        <f t="shared" si="158"/>
        <v>3</v>
      </c>
      <c r="H1418" s="714" t="str">
        <f t="shared" si="159"/>
        <v>Jan/26</v>
      </c>
      <c r="I1418" s="716">
        <f t="shared" si="160"/>
        <v>20</v>
      </c>
      <c r="J1418" s="716">
        <f>IF(Tabela13[[#This Row],[Data da Ordem]]&lt;&gt;"",1,"")</f>
        <v>1</v>
      </c>
    </row>
    <row r="1419" spans="1:10">
      <c r="A1419" s="721" t="s">
        <v>2133</v>
      </c>
      <c r="B1419" s="722">
        <v>17</v>
      </c>
      <c r="C1419" s="711" t="str">
        <f t="shared" si="154"/>
        <v>20/01/2026</v>
      </c>
      <c r="D1419" s="712" t="str">
        <f t="shared" si="155"/>
        <v>17:03</v>
      </c>
      <c r="E1419" s="713" t="str">
        <f t="shared" si="156"/>
        <v>17:00 as 18:00</v>
      </c>
      <c r="F1419" s="714" t="str">
        <f t="shared" si="157"/>
        <v>Terça</v>
      </c>
      <c r="G1419" s="715">
        <f t="shared" si="158"/>
        <v>3</v>
      </c>
      <c r="H1419" s="714" t="str">
        <f t="shared" si="159"/>
        <v>Jan/26</v>
      </c>
      <c r="I1419" s="716">
        <f t="shared" si="160"/>
        <v>20</v>
      </c>
      <c r="J1419" s="716">
        <f>IF(Tabela13[[#This Row],[Data da Ordem]]&lt;&gt;"",1,"")</f>
        <v>1</v>
      </c>
    </row>
    <row r="1420" spans="1:10">
      <c r="A1420" s="721" t="s">
        <v>2134</v>
      </c>
      <c r="B1420" s="722">
        <v>39</v>
      </c>
      <c r="C1420" s="711" t="str">
        <f t="shared" si="154"/>
        <v>20/01/2026</v>
      </c>
      <c r="D1420" s="712" t="str">
        <f t="shared" si="155"/>
        <v>17:01</v>
      </c>
      <c r="E1420" s="713" t="str">
        <f t="shared" si="156"/>
        <v>17:00 as 18:00</v>
      </c>
      <c r="F1420" s="714" t="str">
        <f t="shared" si="157"/>
        <v>Terça</v>
      </c>
      <c r="G1420" s="715">
        <f t="shared" si="158"/>
        <v>3</v>
      </c>
      <c r="H1420" s="714" t="str">
        <f t="shared" si="159"/>
        <v>Jan/26</v>
      </c>
      <c r="I1420" s="716">
        <f t="shared" si="160"/>
        <v>20</v>
      </c>
      <c r="J1420" s="716">
        <f>IF(Tabela13[[#This Row],[Data da Ordem]]&lt;&gt;"",1,"")</f>
        <v>1</v>
      </c>
    </row>
    <row r="1421" spans="1:10">
      <c r="A1421" s="721" t="s">
        <v>2135</v>
      </c>
      <c r="B1421" s="722">
        <v>25</v>
      </c>
      <c r="C1421" s="711" t="str">
        <f t="shared" si="154"/>
        <v>20/01/2026</v>
      </c>
      <c r="D1421" s="712" t="str">
        <f t="shared" si="155"/>
        <v>16:56</v>
      </c>
      <c r="E1421" s="713" t="str">
        <f t="shared" si="156"/>
        <v>16:00 as 17:00</v>
      </c>
      <c r="F1421" s="714" t="str">
        <f t="shared" si="157"/>
        <v>Terça</v>
      </c>
      <c r="G1421" s="715">
        <f t="shared" si="158"/>
        <v>3</v>
      </c>
      <c r="H1421" s="714" t="str">
        <f t="shared" si="159"/>
        <v>Jan/26</v>
      </c>
      <c r="I1421" s="716">
        <f t="shared" si="160"/>
        <v>20</v>
      </c>
      <c r="J1421" s="716">
        <f>IF(Tabela13[[#This Row],[Data da Ordem]]&lt;&gt;"",1,"")</f>
        <v>1</v>
      </c>
    </row>
    <row r="1422" spans="1:10">
      <c r="A1422" s="721" t="s">
        <v>2136</v>
      </c>
      <c r="B1422" s="722">
        <v>69.5</v>
      </c>
      <c r="C1422" s="711" t="str">
        <f t="shared" si="154"/>
        <v>20/01/2026</v>
      </c>
      <c r="D1422" s="712" t="str">
        <f t="shared" si="155"/>
        <v>16:42</v>
      </c>
      <c r="E1422" s="713" t="str">
        <f t="shared" si="156"/>
        <v>16:00 as 17:00</v>
      </c>
      <c r="F1422" s="714" t="str">
        <f t="shared" si="157"/>
        <v>Terça</v>
      </c>
      <c r="G1422" s="715">
        <f t="shared" si="158"/>
        <v>3</v>
      </c>
      <c r="H1422" s="714" t="str">
        <f t="shared" si="159"/>
        <v>Jan/26</v>
      </c>
      <c r="I1422" s="716">
        <f t="shared" si="160"/>
        <v>20</v>
      </c>
      <c r="J1422" s="716">
        <f>IF(Tabela13[[#This Row],[Data da Ordem]]&lt;&gt;"",1,"")</f>
        <v>1</v>
      </c>
    </row>
    <row r="1423" spans="1:10">
      <c r="A1423" s="721" t="s">
        <v>2137</v>
      </c>
      <c r="B1423" s="722">
        <v>26</v>
      </c>
      <c r="C1423" s="711" t="str">
        <f t="shared" si="154"/>
        <v>20/01/2026</v>
      </c>
      <c r="D1423" s="712" t="str">
        <f t="shared" si="155"/>
        <v>16:21</v>
      </c>
      <c r="E1423" s="713" t="str">
        <f t="shared" si="156"/>
        <v>16:00 as 17:00</v>
      </c>
      <c r="F1423" s="714" t="str">
        <f t="shared" si="157"/>
        <v>Terça</v>
      </c>
      <c r="G1423" s="715">
        <f t="shared" si="158"/>
        <v>3</v>
      </c>
      <c r="H1423" s="714" t="str">
        <f t="shared" si="159"/>
        <v>Jan/26</v>
      </c>
      <c r="I1423" s="716">
        <f t="shared" si="160"/>
        <v>20</v>
      </c>
      <c r="J1423" s="716">
        <f>IF(Tabela13[[#This Row],[Data da Ordem]]&lt;&gt;"",1,"")</f>
        <v>1</v>
      </c>
    </row>
    <row r="1424" spans="1:10">
      <c r="A1424" s="721" t="s">
        <v>2138</v>
      </c>
      <c r="B1424" s="722">
        <v>32</v>
      </c>
      <c r="C1424" s="711" t="str">
        <f t="shared" si="154"/>
        <v>20/01/2026</v>
      </c>
      <c r="D1424" s="712" t="str">
        <f t="shared" si="155"/>
        <v>16:19</v>
      </c>
      <c r="E1424" s="713" t="str">
        <f t="shared" si="156"/>
        <v>16:00 as 17:00</v>
      </c>
      <c r="F1424" s="714" t="str">
        <f t="shared" si="157"/>
        <v>Terça</v>
      </c>
      <c r="G1424" s="715">
        <f t="shared" si="158"/>
        <v>3</v>
      </c>
      <c r="H1424" s="714" t="str">
        <f t="shared" si="159"/>
        <v>Jan/26</v>
      </c>
      <c r="I1424" s="716">
        <f t="shared" si="160"/>
        <v>20</v>
      </c>
      <c r="J1424" s="716">
        <f>IF(Tabela13[[#This Row],[Data da Ordem]]&lt;&gt;"",1,"")</f>
        <v>1</v>
      </c>
    </row>
    <row r="1425" spans="1:10">
      <c r="A1425" s="721" t="s">
        <v>2139</v>
      </c>
      <c r="B1425" s="722">
        <v>9</v>
      </c>
      <c r="C1425" s="711" t="str">
        <f t="shared" si="154"/>
        <v>20/01/2026</v>
      </c>
      <c r="D1425" s="712" t="str">
        <f t="shared" si="155"/>
        <v>16:16</v>
      </c>
      <c r="E1425" s="713" t="str">
        <f t="shared" si="156"/>
        <v>16:00 as 17:00</v>
      </c>
      <c r="F1425" s="714" t="str">
        <f t="shared" si="157"/>
        <v>Terça</v>
      </c>
      <c r="G1425" s="715">
        <f t="shared" si="158"/>
        <v>3</v>
      </c>
      <c r="H1425" s="714" t="str">
        <f t="shared" si="159"/>
        <v>Jan/26</v>
      </c>
      <c r="I1425" s="716">
        <f t="shared" si="160"/>
        <v>20</v>
      </c>
      <c r="J1425" s="716">
        <f>IF(Tabela13[[#This Row],[Data da Ordem]]&lt;&gt;"",1,"")</f>
        <v>1</v>
      </c>
    </row>
    <row r="1426" spans="1:10">
      <c r="A1426" s="721" t="s">
        <v>2140</v>
      </c>
      <c r="B1426" s="722">
        <v>38</v>
      </c>
      <c r="C1426" s="711" t="str">
        <f t="shared" si="154"/>
        <v>20/01/2026</v>
      </c>
      <c r="D1426" s="712" t="str">
        <f t="shared" si="155"/>
        <v>16:13</v>
      </c>
      <c r="E1426" s="713" t="str">
        <f t="shared" si="156"/>
        <v>16:00 as 17:00</v>
      </c>
      <c r="F1426" s="714" t="str">
        <f t="shared" si="157"/>
        <v>Terça</v>
      </c>
      <c r="G1426" s="715">
        <f t="shared" si="158"/>
        <v>3</v>
      </c>
      <c r="H1426" s="714" t="str">
        <f t="shared" si="159"/>
        <v>Jan/26</v>
      </c>
      <c r="I1426" s="716">
        <f t="shared" si="160"/>
        <v>20</v>
      </c>
      <c r="J1426" s="716">
        <f>IF(Tabela13[[#This Row],[Data da Ordem]]&lt;&gt;"",1,"")</f>
        <v>1</v>
      </c>
    </row>
    <row r="1427" spans="1:10">
      <c r="A1427" s="721" t="s">
        <v>2141</v>
      </c>
      <c r="B1427" s="722">
        <v>40</v>
      </c>
      <c r="C1427" s="711" t="str">
        <f t="shared" si="154"/>
        <v>20/01/2026</v>
      </c>
      <c r="D1427" s="712" t="str">
        <f t="shared" si="155"/>
        <v>16:12</v>
      </c>
      <c r="E1427" s="713" t="str">
        <f t="shared" si="156"/>
        <v>16:00 as 17:00</v>
      </c>
      <c r="F1427" s="714" t="str">
        <f t="shared" si="157"/>
        <v>Terça</v>
      </c>
      <c r="G1427" s="715">
        <f t="shared" si="158"/>
        <v>3</v>
      </c>
      <c r="H1427" s="714" t="str">
        <f t="shared" si="159"/>
        <v>Jan/26</v>
      </c>
      <c r="I1427" s="716">
        <f t="shared" si="160"/>
        <v>20</v>
      </c>
      <c r="J1427" s="716">
        <f>IF(Tabela13[[#This Row],[Data da Ordem]]&lt;&gt;"",1,"")</f>
        <v>1</v>
      </c>
    </row>
    <row r="1428" spans="1:10">
      <c r="A1428" s="721" t="s">
        <v>2142</v>
      </c>
      <c r="B1428" s="722">
        <v>37.5</v>
      </c>
      <c r="C1428" s="711" t="str">
        <f t="shared" si="154"/>
        <v>20/01/2026</v>
      </c>
      <c r="D1428" s="712" t="str">
        <f t="shared" si="155"/>
        <v>16:02</v>
      </c>
      <c r="E1428" s="713" t="str">
        <f t="shared" si="156"/>
        <v>16:00 as 17:00</v>
      </c>
      <c r="F1428" s="714" t="str">
        <f t="shared" si="157"/>
        <v>Terça</v>
      </c>
      <c r="G1428" s="715">
        <f t="shared" si="158"/>
        <v>3</v>
      </c>
      <c r="H1428" s="714" t="str">
        <f t="shared" si="159"/>
        <v>Jan/26</v>
      </c>
      <c r="I1428" s="716">
        <f t="shared" si="160"/>
        <v>20</v>
      </c>
      <c r="J1428" s="716">
        <f>IF(Tabela13[[#This Row],[Data da Ordem]]&lt;&gt;"",1,"")</f>
        <v>1</v>
      </c>
    </row>
    <row r="1429" spans="1:10">
      <c r="A1429" s="721" t="s">
        <v>2143</v>
      </c>
      <c r="B1429" s="722">
        <v>34</v>
      </c>
      <c r="C1429" s="711" t="str">
        <f t="shared" si="154"/>
        <v>20/01/2026</v>
      </c>
      <c r="D1429" s="712" t="str">
        <f t="shared" si="155"/>
        <v>16:01</v>
      </c>
      <c r="E1429" s="713" t="str">
        <f t="shared" si="156"/>
        <v>16:00 as 17:00</v>
      </c>
      <c r="F1429" s="714" t="str">
        <f t="shared" si="157"/>
        <v>Terça</v>
      </c>
      <c r="G1429" s="715">
        <f t="shared" si="158"/>
        <v>3</v>
      </c>
      <c r="H1429" s="714" t="str">
        <f t="shared" si="159"/>
        <v>Jan/26</v>
      </c>
      <c r="I1429" s="716">
        <f t="shared" si="160"/>
        <v>20</v>
      </c>
      <c r="J1429" s="716">
        <f>IF(Tabela13[[#This Row],[Data da Ordem]]&lt;&gt;"",1,"")</f>
        <v>1</v>
      </c>
    </row>
    <row r="1430" spans="1:10">
      <c r="A1430" s="721" t="s">
        <v>2144</v>
      </c>
      <c r="B1430" s="722">
        <v>26.5</v>
      </c>
      <c r="C1430" s="711" t="str">
        <f t="shared" si="154"/>
        <v>20/01/2026</v>
      </c>
      <c r="D1430" s="712" t="str">
        <f t="shared" si="155"/>
        <v>16:00</v>
      </c>
      <c r="E1430" s="713" t="str">
        <f t="shared" si="156"/>
        <v>16:00 as 17:00</v>
      </c>
      <c r="F1430" s="714" t="str">
        <f t="shared" si="157"/>
        <v>Terça</v>
      </c>
      <c r="G1430" s="715">
        <f t="shared" si="158"/>
        <v>3</v>
      </c>
      <c r="H1430" s="714" t="str">
        <f t="shared" si="159"/>
        <v>Jan/26</v>
      </c>
      <c r="I1430" s="716">
        <f t="shared" si="160"/>
        <v>20</v>
      </c>
      <c r="J1430" s="716">
        <f>IF(Tabela13[[#This Row],[Data da Ordem]]&lt;&gt;"",1,"")</f>
        <v>1</v>
      </c>
    </row>
    <row r="1431" spans="1:10">
      <c r="A1431" s="721" t="s">
        <v>2145</v>
      </c>
      <c r="B1431" s="722">
        <v>34.5</v>
      </c>
      <c r="C1431" s="711" t="str">
        <f t="shared" si="154"/>
        <v>20/01/2026</v>
      </c>
      <c r="D1431" s="712" t="str">
        <f t="shared" si="155"/>
        <v>15:58</v>
      </c>
      <c r="E1431" s="713" t="str">
        <f t="shared" si="156"/>
        <v>15:00 as 16:00</v>
      </c>
      <c r="F1431" s="714" t="str">
        <f t="shared" si="157"/>
        <v>Terça</v>
      </c>
      <c r="G1431" s="715">
        <f t="shared" si="158"/>
        <v>3</v>
      </c>
      <c r="H1431" s="714" t="str">
        <f t="shared" si="159"/>
        <v>Jan/26</v>
      </c>
      <c r="I1431" s="716">
        <f t="shared" si="160"/>
        <v>20</v>
      </c>
      <c r="J1431" s="716">
        <f>IF(Tabela13[[#This Row],[Data da Ordem]]&lt;&gt;"",1,"")</f>
        <v>1</v>
      </c>
    </row>
    <row r="1432" spans="1:10">
      <c r="A1432" s="721" t="s">
        <v>2146</v>
      </c>
      <c r="B1432" s="722">
        <v>56</v>
      </c>
      <c r="C1432" s="711" t="str">
        <f t="shared" si="154"/>
        <v>20/01/2026</v>
      </c>
      <c r="D1432" s="712" t="str">
        <f t="shared" si="155"/>
        <v>15:58</v>
      </c>
      <c r="E1432" s="713" t="str">
        <f t="shared" si="156"/>
        <v>15:00 as 16:00</v>
      </c>
      <c r="F1432" s="714" t="str">
        <f t="shared" si="157"/>
        <v>Terça</v>
      </c>
      <c r="G1432" s="715">
        <f t="shared" si="158"/>
        <v>3</v>
      </c>
      <c r="H1432" s="714" t="str">
        <f t="shared" si="159"/>
        <v>Jan/26</v>
      </c>
      <c r="I1432" s="716">
        <f t="shared" si="160"/>
        <v>20</v>
      </c>
      <c r="J1432" s="716">
        <f>IF(Tabela13[[#This Row],[Data da Ordem]]&lt;&gt;"",1,"")</f>
        <v>1</v>
      </c>
    </row>
    <row r="1433" spans="1:10">
      <c r="A1433" s="721" t="s">
        <v>2147</v>
      </c>
      <c r="B1433" s="722">
        <v>16.5</v>
      </c>
      <c r="C1433" s="711" t="str">
        <f t="shared" si="154"/>
        <v>20/01/2026</v>
      </c>
      <c r="D1433" s="712" t="str">
        <f t="shared" si="155"/>
        <v>15:37</v>
      </c>
      <c r="E1433" s="713" t="str">
        <f t="shared" si="156"/>
        <v>15:00 as 16:00</v>
      </c>
      <c r="F1433" s="714" t="str">
        <f t="shared" si="157"/>
        <v>Terça</v>
      </c>
      <c r="G1433" s="715">
        <f t="shared" si="158"/>
        <v>3</v>
      </c>
      <c r="H1433" s="714" t="str">
        <f t="shared" si="159"/>
        <v>Jan/26</v>
      </c>
      <c r="I1433" s="716">
        <f t="shared" si="160"/>
        <v>20</v>
      </c>
      <c r="J1433" s="716">
        <f>IF(Tabela13[[#This Row],[Data da Ordem]]&lt;&gt;"",1,"")</f>
        <v>1</v>
      </c>
    </row>
    <row r="1434" spans="1:10">
      <c r="A1434" s="721" t="s">
        <v>2148</v>
      </c>
      <c r="B1434" s="722">
        <v>19</v>
      </c>
      <c r="C1434" s="711" t="str">
        <f t="shared" si="154"/>
        <v>20/01/2026</v>
      </c>
      <c r="D1434" s="712" t="str">
        <f t="shared" si="155"/>
        <v>15:28</v>
      </c>
      <c r="E1434" s="713" t="str">
        <f t="shared" si="156"/>
        <v>15:00 as 16:00</v>
      </c>
      <c r="F1434" s="714" t="str">
        <f t="shared" si="157"/>
        <v>Terça</v>
      </c>
      <c r="G1434" s="715">
        <f t="shared" si="158"/>
        <v>3</v>
      </c>
      <c r="H1434" s="714" t="str">
        <f t="shared" si="159"/>
        <v>Jan/26</v>
      </c>
      <c r="I1434" s="716">
        <f t="shared" si="160"/>
        <v>20</v>
      </c>
      <c r="J1434" s="716">
        <f>IF(Tabela13[[#This Row],[Data da Ordem]]&lt;&gt;"",1,"")</f>
        <v>1</v>
      </c>
    </row>
    <row r="1435" spans="1:10">
      <c r="A1435" s="721" t="s">
        <v>2149</v>
      </c>
      <c r="B1435" s="722">
        <v>6</v>
      </c>
      <c r="C1435" s="711" t="str">
        <f t="shared" si="154"/>
        <v>20/01/2026</v>
      </c>
      <c r="D1435" s="712" t="str">
        <f t="shared" si="155"/>
        <v>15:17</v>
      </c>
      <c r="E1435" s="713" t="str">
        <f t="shared" si="156"/>
        <v>15:00 as 16:00</v>
      </c>
      <c r="F1435" s="714" t="str">
        <f t="shared" si="157"/>
        <v>Terça</v>
      </c>
      <c r="G1435" s="715">
        <f t="shared" si="158"/>
        <v>3</v>
      </c>
      <c r="H1435" s="714" t="str">
        <f t="shared" si="159"/>
        <v>Jan/26</v>
      </c>
      <c r="I1435" s="716">
        <f t="shared" si="160"/>
        <v>20</v>
      </c>
      <c r="J1435" s="716">
        <f>IF(Tabela13[[#This Row],[Data da Ordem]]&lt;&gt;"",1,"")</f>
        <v>1</v>
      </c>
    </row>
    <row r="1436" spans="1:10">
      <c r="A1436" s="721" t="s">
        <v>2150</v>
      </c>
      <c r="B1436" s="722">
        <v>18</v>
      </c>
      <c r="C1436" s="711" t="str">
        <f t="shared" si="154"/>
        <v>20/01/2026</v>
      </c>
      <c r="D1436" s="712" t="str">
        <f t="shared" si="155"/>
        <v>15:10</v>
      </c>
      <c r="E1436" s="713" t="str">
        <f t="shared" si="156"/>
        <v>15:00 as 16:00</v>
      </c>
      <c r="F1436" s="714" t="str">
        <f t="shared" si="157"/>
        <v>Terça</v>
      </c>
      <c r="G1436" s="715">
        <f t="shared" si="158"/>
        <v>3</v>
      </c>
      <c r="H1436" s="714" t="str">
        <f t="shared" si="159"/>
        <v>Jan/26</v>
      </c>
      <c r="I1436" s="716">
        <f t="shared" si="160"/>
        <v>20</v>
      </c>
      <c r="J1436" s="716">
        <f>IF(Tabela13[[#This Row],[Data da Ordem]]&lt;&gt;"",1,"")</f>
        <v>1</v>
      </c>
    </row>
    <row r="1437" spans="1:10">
      <c r="A1437" s="721" t="s">
        <v>2151</v>
      </c>
      <c r="B1437" s="722">
        <v>36</v>
      </c>
      <c r="C1437" s="711" t="str">
        <f t="shared" si="154"/>
        <v>20/01/2026</v>
      </c>
      <c r="D1437" s="712" t="str">
        <f t="shared" si="155"/>
        <v>15:03</v>
      </c>
      <c r="E1437" s="713" t="str">
        <f t="shared" si="156"/>
        <v>15:00 as 16:00</v>
      </c>
      <c r="F1437" s="714" t="str">
        <f t="shared" si="157"/>
        <v>Terça</v>
      </c>
      <c r="G1437" s="715">
        <f t="shared" si="158"/>
        <v>3</v>
      </c>
      <c r="H1437" s="714" t="str">
        <f t="shared" si="159"/>
        <v>Jan/26</v>
      </c>
      <c r="I1437" s="716">
        <f t="shared" si="160"/>
        <v>20</v>
      </c>
      <c r="J1437" s="716">
        <f>IF(Tabela13[[#This Row],[Data da Ordem]]&lt;&gt;"",1,"")</f>
        <v>1</v>
      </c>
    </row>
    <row r="1438" spans="1:10">
      <c r="A1438" s="721" t="s">
        <v>2152</v>
      </c>
      <c r="B1438" s="722">
        <v>12</v>
      </c>
      <c r="C1438" s="711" t="str">
        <f t="shared" si="154"/>
        <v>20/01/2026</v>
      </c>
      <c r="D1438" s="712" t="str">
        <f t="shared" si="155"/>
        <v>14:59</v>
      </c>
      <c r="E1438" s="713" t="str">
        <f t="shared" si="156"/>
        <v>14:00 as 15:00</v>
      </c>
      <c r="F1438" s="714" t="str">
        <f t="shared" si="157"/>
        <v>Terça</v>
      </c>
      <c r="G1438" s="715">
        <f t="shared" si="158"/>
        <v>3</v>
      </c>
      <c r="H1438" s="714" t="str">
        <f t="shared" si="159"/>
        <v>Jan/26</v>
      </c>
      <c r="I1438" s="716">
        <f t="shared" si="160"/>
        <v>20</v>
      </c>
      <c r="J1438" s="716">
        <f>IF(Tabela13[[#This Row],[Data da Ordem]]&lt;&gt;"",1,"")</f>
        <v>1</v>
      </c>
    </row>
    <row r="1439" spans="1:10">
      <c r="A1439" s="721" t="s">
        <v>2153</v>
      </c>
      <c r="B1439" s="722">
        <v>9</v>
      </c>
      <c r="C1439" s="711" t="str">
        <f t="shared" si="154"/>
        <v>20/01/2026</v>
      </c>
      <c r="D1439" s="712" t="str">
        <f t="shared" si="155"/>
        <v>14:58</v>
      </c>
      <c r="E1439" s="713" t="str">
        <f t="shared" si="156"/>
        <v>14:00 as 15:00</v>
      </c>
      <c r="F1439" s="714" t="str">
        <f t="shared" si="157"/>
        <v>Terça</v>
      </c>
      <c r="G1439" s="715">
        <f t="shared" si="158"/>
        <v>3</v>
      </c>
      <c r="H1439" s="714" t="str">
        <f t="shared" si="159"/>
        <v>Jan/26</v>
      </c>
      <c r="I1439" s="716">
        <f t="shared" si="160"/>
        <v>20</v>
      </c>
      <c r="J1439" s="716">
        <f>IF(Tabela13[[#This Row],[Data da Ordem]]&lt;&gt;"",1,"")</f>
        <v>1</v>
      </c>
    </row>
    <row r="1440" spans="1:10">
      <c r="A1440" s="721" t="s">
        <v>2154</v>
      </c>
      <c r="B1440" s="722">
        <v>33</v>
      </c>
      <c r="C1440" s="711" t="str">
        <f t="shared" si="154"/>
        <v>20/01/2026</v>
      </c>
      <c r="D1440" s="712" t="str">
        <f t="shared" si="155"/>
        <v>14:54</v>
      </c>
      <c r="E1440" s="713" t="str">
        <f t="shared" si="156"/>
        <v>14:00 as 15:00</v>
      </c>
      <c r="F1440" s="714" t="str">
        <f t="shared" si="157"/>
        <v>Terça</v>
      </c>
      <c r="G1440" s="715">
        <f t="shared" si="158"/>
        <v>3</v>
      </c>
      <c r="H1440" s="714" t="str">
        <f t="shared" si="159"/>
        <v>Jan/26</v>
      </c>
      <c r="I1440" s="716">
        <f t="shared" si="160"/>
        <v>20</v>
      </c>
      <c r="J1440" s="716">
        <f>IF(Tabela13[[#This Row],[Data da Ordem]]&lt;&gt;"",1,"")</f>
        <v>1</v>
      </c>
    </row>
    <row r="1441" spans="1:10">
      <c r="A1441" s="721" t="s">
        <v>2155</v>
      </c>
      <c r="B1441" s="722">
        <v>13</v>
      </c>
      <c r="C1441" s="711" t="str">
        <f t="shared" si="154"/>
        <v>20/01/2026</v>
      </c>
      <c r="D1441" s="712" t="str">
        <f t="shared" si="155"/>
        <v>14:54</v>
      </c>
      <c r="E1441" s="713" t="str">
        <f t="shared" si="156"/>
        <v>14:00 as 15:00</v>
      </c>
      <c r="F1441" s="714" t="str">
        <f t="shared" si="157"/>
        <v>Terça</v>
      </c>
      <c r="G1441" s="715">
        <f t="shared" si="158"/>
        <v>3</v>
      </c>
      <c r="H1441" s="714" t="str">
        <f t="shared" si="159"/>
        <v>Jan/26</v>
      </c>
      <c r="I1441" s="716">
        <f t="shared" si="160"/>
        <v>20</v>
      </c>
      <c r="J1441" s="716">
        <f>IF(Tabela13[[#This Row],[Data da Ordem]]&lt;&gt;"",1,"")</f>
        <v>1</v>
      </c>
    </row>
    <row r="1442" spans="1:10">
      <c r="A1442" s="721" t="s">
        <v>2156</v>
      </c>
      <c r="B1442" s="722">
        <v>26.5</v>
      </c>
      <c r="C1442" s="711" t="str">
        <f t="shared" si="154"/>
        <v>20/01/2026</v>
      </c>
      <c r="D1442" s="712" t="str">
        <f t="shared" si="155"/>
        <v>14:52</v>
      </c>
      <c r="E1442" s="713" t="str">
        <f t="shared" si="156"/>
        <v>14:00 as 15:00</v>
      </c>
      <c r="F1442" s="714" t="str">
        <f t="shared" si="157"/>
        <v>Terça</v>
      </c>
      <c r="G1442" s="715">
        <f t="shared" si="158"/>
        <v>3</v>
      </c>
      <c r="H1442" s="714" t="str">
        <f t="shared" si="159"/>
        <v>Jan/26</v>
      </c>
      <c r="I1442" s="716">
        <f t="shared" si="160"/>
        <v>20</v>
      </c>
      <c r="J1442" s="716">
        <f>IF(Tabela13[[#This Row],[Data da Ordem]]&lt;&gt;"",1,"")</f>
        <v>1</v>
      </c>
    </row>
    <row r="1443" spans="1:10">
      <c r="A1443" s="721" t="s">
        <v>2157</v>
      </c>
      <c r="B1443" s="722">
        <v>13</v>
      </c>
      <c r="C1443" s="711" t="str">
        <f t="shared" si="154"/>
        <v>20/01/2026</v>
      </c>
      <c r="D1443" s="712" t="str">
        <f t="shared" si="155"/>
        <v>14:50</v>
      </c>
      <c r="E1443" s="713" t="str">
        <f t="shared" si="156"/>
        <v>14:00 as 15:00</v>
      </c>
      <c r="F1443" s="714" t="str">
        <f t="shared" si="157"/>
        <v>Terça</v>
      </c>
      <c r="G1443" s="715">
        <f t="shared" si="158"/>
        <v>3</v>
      </c>
      <c r="H1443" s="714" t="str">
        <f t="shared" si="159"/>
        <v>Jan/26</v>
      </c>
      <c r="I1443" s="716">
        <f t="shared" si="160"/>
        <v>20</v>
      </c>
      <c r="J1443" s="716">
        <f>IF(Tabela13[[#This Row],[Data da Ordem]]&lt;&gt;"",1,"")</f>
        <v>1</v>
      </c>
    </row>
    <row r="1444" spans="1:10">
      <c r="A1444" s="721" t="s">
        <v>2158</v>
      </c>
      <c r="B1444" s="722">
        <v>24</v>
      </c>
      <c r="C1444" s="711" t="str">
        <f t="shared" si="154"/>
        <v>20/01/2026</v>
      </c>
      <c r="D1444" s="712" t="str">
        <f t="shared" si="155"/>
        <v>14:29</v>
      </c>
      <c r="E1444" s="713" t="str">
        <f t="shared" si="156"/>
        <v>14:00 as 15:00</v>
      </c>
      <c r="F1444" s="714" t="str">
        <f t="shared" si="157"/>
        <v>Terça</v>
      </c>
      <c r="G1444" s="715">
        <f t="shared" si="158"/>
        <v>3</v>
      </c>
      <c r="H1444" s="714" t="str">
        <f t="shared" si="159"/>
        <v>Jan/26</v>
      </c>
      <c r="I1444" s="716">
        <f t="shared" si="160"/>
        <v>20</v>
      </c>
      <c r="J1444" s="716">
        <f>IF(Tabela13[[#This Row],[Data da Ordem]]&lt;&gt;"",1,"")</f>
        <v>1</v>
      </c>
    </row>
    <row r="1445" spans="1:10">
      <c r="A1445" s="721" t="s">
        <v>2159</v>
      </c>
      <c r="B1445" s="722">
        <v>39.5</v>
      </c>
      <c r="C1445" s="711" t="str">
        <f t="shared" si="154"/>
        <v>20/01/2026</v>
      </c>
      <c r="D1445" s="712" t="str">
        <f t="shared" si="155"/>
        <v>14:18</v>
      </c>
      <c r="E1445" s="713" t="str">
        <f t="shared" si="156"/>
        <v>14:00 as 15:00</v>
      </c>
      <c r="F1445" s="714" t="str">
        <f t="shared" si="157"/>
        <v>Terça</v>
      </c>
      <c r="G1445" s="715">
        <f t="shared" si="158"/>
        <v>3</v>
      </c>
      <c r="H1445" s="714" t="str">
        <f t="shared" si="159"/>
        <v>Jan/26</v>
      </c>
      <c r="I1445" s="716">
        <f t="shared" si="160"/>
        <v>20</v>
      </c>
      <c r="J1445" s="716">
        <f>IF(Tabela13[[#This Row],[Data da Ordem]]&lt;&gt;"",1,"")</f>
        <v>1</v>
      </c>
    </row>
    <row r="1446" spans="1:10">
      <c r="A1446" s="721" t="s">
        <v>2160</v>
      </c>
      <c r="B1446" s="722">
        <v>27.5</v>
      </c>
      <c r="C1446" s="711" t="str">
        <f t="shared" si="154"/>
        <v>20/01/2026</v>
      </c>
      <c r="D1446" s="712" t="str">
        <f t="shared" si="155"/>
        <v>14:15</v>
      </c>
      <c r="E1446" s="713" t="str">
        <f t="shared" si="156"/>
        <v>14:00 as 15:00</v>
      </c>
      <c r="F1446" s="714" t="str">
        <f t="shared" si="157"/>
        <v>Terça</v>
      </c>
      <c r="G1446" s="715">
        <f t="shared" si="158"/>
        <v>3</v>
      </c>
      <c r="H1446" s="714" t="str">
        <f t="shared" si="159"/>
        <v>Jan/26</v>
      </c>
      <c r="I1446" s="716">
        <f t="shared" si="160"/>
        <v>20</v>
      </c>
      <c r="J1446" s="716">
        <f>IF(Tabela13[[#This Row],[Data da Ordem]]&lt;&gt;"",1,"")</f>
        <v>1</v>
      </c>
    </row>
    <row r="1447" spans="1:10">
      <c r="A1447" s="721" t="s">
        <v>2161</v>
      </c>
      <c r="B1447" s="722">
        <v>17</v>
      </c>
      <c r="C1447" s="711" t="str">
        <f t="shared" si="154"/>
        <v>20/01/2026</v>
      </c>
      <c r="D1447" s="712" t="str">
        <f t="shared" si="155"/>
        <v>13:57</v>
      </c>
      <c r="E1447" s="713" t="str">
        <f t="shared" si="156"/>
        <v>13:00 as 14:00</v>
      </c>
      <c r="F1447" s="714" t="str">
        <f t="shared" si="157"/>
        <v>Terça</v>
      </c>
      <c r="G1447" s="715">
        <f t="shared" si="158"/>
        <v>3</v>
      </c>
      <c r="H1447" s="714" t="str">
        <f t="shared" si="159"/>
        <v>Jan/26</v>
      </c>
      <c r="I1447" s="716">
        <f t="shared" si="160"/>
        <v>20</v>
      </c>
      <c r="J1447" s="716">
        <f>IF(Tabela13[[#This Row],[Data da Ordem]]&lt;&gt;"",1,"")</f>
        <v>1</v>
      </c>
    </row>
    <row r="1448" spans="1:10">
      <c r="A1448" s="721" t="s">
        <v>2162</v>
      </c>
      <c r="B1448" s="722">
        <v>10</v>
      </c>
      <c r="C1448" s="711" t="str">
        <f t="shared" si="154"/>
        <v>20/01/2026</v>
      </c>
      <c r="D1448" s="712" t="str">
        <f t="shared" si="155"/>
        <v>13:56</v>
      </c>
      <c r="E1448" s="713" t="str">
        <f t="shared" si="156"/>
        <v>13:00 as 14:00</v>
      </c>
      <c r="F1448" s="714" t="str">
        <f t="shared" si="157"/>
        <v>Terça</v>
      </c>
      <c r="G1448" s="715">
        <f t="shared" si="158"/>
        <v>3</v>
      </c>
      <c r="H1448" s="714" t="str">
        <f t="shared" si="159"/>
        <v>Jan/26</v>
      </c>
      <c r="I1448" s="716">
        <f t="shared" si="160"/>
        <v>20</v>
      </c>
      <c r="J1448" s="716">
        <f>IF(Tabela13[[#This Row],[Data da Ordem]]&lt;&gt;"",1,"")</f>
        <v>1</v>
      </c>
    </row>
    <row r="1449" spans="1:10">
      <c r="A1449" s="721" t="s">
        <v>2163</v>
      </c>
      <c r="B1449" s="722">
        <v>13.5</v>
      </c>
      <c r="C1449" s="711" t="str">
        <f t="shared" si="154"/>
        <v>20/01/2026</v>
      </c>
      <c r="D1449" s="712" t="str">
        <f t="shared" si="155"/>
        <v>13:48</v>
      </c>
      <c r="E1449" s="713" t="str">
        <f t="shared" si="156"/>
        <v>13:00 as 14:00</v>
      </c>
      <c r="F1449" s="714" t="str">
        <f t="shared" si="157"/>
        <v>Terça</v>
      </c>
      <c r="G1449" s="715">
        <f t="shared" si="158"/>
        <v>3</v>
      </c>
      <c r="H1449" s="714" t="str">
        <f t="shared" si="159"/>
        <v>Jan/26</v>
      </c>
      <c r="I1449" s="716">
        <f t="shared" si="160"/>
        <v>20</v>
      </c>
      <c r="J1449" s="716">
        <f>IF(Tabela13[[#This Row],[Data da Ordem]]&lt;&gt;"",1,"")</f>
        <v>1</v>
      </c>
    </row>
    <row r="1450" spans="1:10">
      <c r="A1450" s="721" t="s">
        <v>2164</v>
      </c>
      <c r="B1450" s="722">
        <v>13</v>
      </c>
      <c r="C1450" s="711" t="str">
        <f t="shared" si="154"/>
        <v>20/01/2026</v>
      </c>
      <c r="D1450" s="712" t="str">
        <f t="shared" si="155"/>
        <v>13:12</v>
      </c>
      <c r="E1450" s="713" t="str">
        <f t="shared" si="156"/>
        <v>13:00 as 14:00</v>
      </c>
      <c r="F1450" s="714" t="str">
        <f t="shared" si="157"/>
        <v>Terça</v>
      </c>
      <c r="G1450" s="715">
        <f t="shared" si="158"/>
        <v>3</v>
      </c>
      <c r="H1450" s="714" t="str">
        <f t="shared" si="159"/>
        <v>Jan/26</v>
      </c>
      <c r="I1450" s="716">
        <f t="shared" si="160"/>
        <v>20</v>
      </c>
      <c r="J1450" s="716">
        <f>IF(Tabela13[[#This Row],[Data da Ordem]]&lt;&gt;"",1,"")</f>
        <v>1</v>
      </c>
    </row>
    <row r="1451" spans="1:10">
      <c r="A1451" s="721" t="s">
        <v>2165</v>
      </c>
      <c r="B1451" s="722">
        <v>20</v>
      </c>
      <c r="C1451" s="711" t="str">
        <f t="shared" si="154"/>
        <v>20/01/2026</v>
      </c>
      <c r="D1451" s="712" t="str">
        <f t="shared" si="155"/>
        <v>13:03</v>
      </c>
      <c r="E1451" s="713" t="str">
        <f t="shared" si="156"/>
        <v>13:00 as 14:00</v>
      </c>
      <c r="F1451" s="714" t="str">
        <f t="shared" si="157"/>
        <v>Terça</v>
      </c>
      <c r="G1451" s="715">
        <f t="shared" si="158"/>
        <v>3</v>
      </c>
      <c r="H1451" s="714" t="str">
        <f t="shared" si="159"/>
        <v>Jan/26</v>
      </c>
      <c r="I1451" s="716">
        <f t="shared" si="160"/>
        <v>20</v>
      </c>
      <c r="J1451" s="716">
        <f>IF(Tabela13[[#This Row],[Data da Ordem]]&lt;&gt;"",1,"")</f>
        <v>1</v>
      </c>
    </row>
    <row r="1452" spans="1:10">
      <c r="A1452" s="721" t="s">
        <v>2166</v>
      </c>
      <c r="B1452" s="722">
        <v>46.5</v>
      </c>
      <c r="C1452" s="711" t="str">
        <f t="shared" si="154"/>
        <v>20/01/2026</v>
      </c>
      <c r="D1452" s="712" t="str">
        <f t="shared" si="155"/>
        <v>12:59</v>
      </c>
      <c r="E1452" s="713" t="str">
        <f t="shared" si="156"/>
        <v>12:00 as 13:00</v>
      </c>
      <c r="F1452" s="714" t="str">
        <f t="shared" si="157"/>
        <v>Terça</v>
      </c>
      <c r="G1452" s="715">
        <f t="shared" si="158"/>
        <v>3</v>
      </c>
      <c r="H1452" s="714" t="str">
        <f t="shared" si="159"/>
        <v>Jan/26</v>
      </c>
      <c r="I1452" s="716">
        <f t="shared" si="160"/>
        <v>20</v>
      </c>
      <c r="J1452" s="716">
        <f>IF(Tabela13[[#This Row],[Data da Ordem]]&lt;&gt;"",1,"")</f>
        <v>1</v>
      </c>
    </row>
    <row r="1453" spans="1:10">
      <c r="A1453" s="721" t="s">
        <v>2167</v>
      </c>
      <c r="B1453" s="722">
        <v>92.7</v>
      </c>
      <c r="C1453" s="711" t="str">
        <f t="shared" si="154"/>
        <v>20/01/2026</v>
      </c>
      <c r="D1453" s="712" t="str">
        <f t="shared" si="155"/>
        <v>12:47</v>
      </c>
      <c r="E1453" s="713" t="str">
        <f t="shared" si="156"/>
        <v>12:00 as 13:00</v>
      </c>
      <c r="F1453" s="714" t="str">
        <f t="shared" si="157"/>
        <v>Terça</v>
      </c>
      <c r="G1453" s="715">
        <f t="shared" si="158"/>
        <v>3</v>
      </c>
      <c r="H1453" s="714" t="str">
        <f t="shared" si="159"/>
        <v>Jan/26</v>
      </c>
      <c r="I1453" s="716">
        <f t="shared" si="160"/>
        <v>20</v>
      </c>
      <c r="J1453" s="716">
        <f>IF(Tabela13[[#This Row],[Data da Ordem]]&lt;&gt;"",1,"")</f>
        <v>1</v>
      </c>
    </row>
    <row r="1454" spans="1:10">
      <c r="A1454" s="721" t="s">
        <v>2168</v>
      </c>
      <c r="B1454" s="722">
        <v>13.95</v>
      </c>
      <c r="C1454" s="711" t="str">
        <f t="shared" si="154"/>
        <v>20/01/2026</v>
      </c>
      <c r="D1454" s="712" t="str">
        <f t="shared" si="155"/>
        <v>12:01</v>
      </c>
      <c r="E1454" s="713" t="str">
        <f t="shared" si="156"/>
        <v>12:00 as 13:00</v>
      </c>
      <c r="F1454" s="714" t="str">
        <f t="shared" si="157"/>
        <v>Terça</v>
      </c>
      <c r="G1454" s="715">
        <f t="shared" si="158"/>
        <v>3</v>
      </c>
      <c r="H1454" s="714" t="str">
        <f t="shared" si="159"/>
        <v>Jan/26</v>
      </c>
      <c r="I1454" s="716">
        <f t="shared" si="160"/>
        <v>20</v>
      </c>
      <c r="J1454" s="716">
        <f>IF(Tabela13[[#This Row],[Data da Ordem]]&lt;&gt;"",1,"")</f>
        <v>1</v>
      </c>
    </row>
    <row r="1455" spans="1:10">
      <c r="A1455" s="721" t="s">
        <v>2169</v>
      </c>
      <c r="B1455" s="722">
        <v>19</v>
      </c>
      <c r="C1455" s="711" t="str">
        <f t="shared" si="154"/>
        <v>20/01/2026</v>
      </c>
      <c r="D1455" s="712" t="str">
        <f t="shared" si="155"/>
        <v>11:32</v>
      </c>
      <c r="E1455" s="713" t="str">
        <f t="shared" si="156"/>
        <v>11:00 as 12:00</v>
      </c>
      <c r="F1455" s="714" t="str">
        <f t="shared" si="157"/>
        <v>Terça</v>
      </c>
      <c r="G1455" s="715">
        <f t="shared" si="158"/>
        <v>3</v>
      </c>
      <c r="H1455" s="714" t="str">
        <f t="shared" si="159"/>
        <v>Jan/26</v>
      </c>
      <c r="I1455" s="716">
        <f t="shared" si="160"/>
        <v>20</v>
      </c>
      <c r="J1455" s="716">
        <f>IF(Tabela13[[#This Row],[Data da Ordem]]&lt;&gt;"",1,"")</f>
        <v>1</v>
      </c>
    </row>
    <row r="1456" spans="1:10">
      <c r="A1456" s="721" t="s">
        <v>2170</v>
      </c>
      <c r="B1456" s="722">
        <v>20</v>
      </c>
      <c r="C1456" s="711" t="str">
        <f t="shared" si="154"/>
        <v>20/01/2026</v>
      </c>
      <c r="D1456" s="712" t="str">
        <f t="shared" si="155"/>
        <v>11:23</v>
      </c>
      <c r="E1456" s="713" t="str">
        <f t="shared" si="156"/>
        <v>11:00 as 12:00</v>
      </c>
      <c r="F1456" s="714" t="str">
        <f t="shared" si="157"/>
        <v>Terça</v>
      </c>
      <c r="G1456" s="715">
        <f t="shared" si="158"/>
        <v>3</v>
      </c>
      <c r="H1456" s="714" t="str">
        <f t="shared" si="159"/>
        <v>Jan/26</v>
      </c>
      <c r="I1456" s="716">
        <f t="shared" si="160"/>
        <v>20</v>
      </c>
      <c r="J1456" s="716">
        <f>IF(Tabela13[[#This Row],[Data da Ordem]]&lt;&gt;"",1,"")</f>
        <v>1</v>
      </c>
    </row>
    <row r="1457" spans="1:10">
      <c r="A1457" s="721" t="s">
        <v>2171</v>
      </c>
      <c r="B1457" s="722">
        <v>17</v>
      </c>
      <c r="C1457" s="711" t="str">
        <f t="shared" si="154"/>
        <v>20/01/2026</v>
      </c>
      <c r="D1457" s="712" t="str">
        <f t="shared" si="155"/>
        <v>10:37</v>
      </c>
      <c r="E1457" s="713" t="str">
        <f t="shared" si="156"/>
        <v>10:00 as 11:00</v>
      </c>
      <c r="F1457" s="714" t="str">
        <f t="shared" si="157"/>
        <v>Terça</v>
      </c>
      <c r="G1457" s="715">
        <f t="shared" si="158"/>
        <v>3</v>
      </c>
      <c r="H1457" s="714" t="str">
        <f t="shared" si="159"/>
        <v>Jan/26</v>
      </c>
      <c r="I1457" s="716">
        <f t="shared" si="160"/>
        <v>20</v>
      </c>
      <c r="J1457" s="716">
        <f>IF(Tabela13[[#This Row],[Data da Ordem]]&lt;&gt;"",1,"")</f>
        <v>1</v>
      </c>
    </row>
    <row r="1458" spans="1:10">
      <c r="A1458" s="721" t="s">
        <v>2172</v>
      </c>
      <c r="B1458" s="722">
        <v>34</v>
      </c>
      <c r="C1458" s="711" t="str">
        <f t="shared" si="154"/>
        <v>20/01/2026</v>
      </c>
      <c r="D1458" s="712" t="str">
        <f t="shared" si="155"/>
        <v>10:35</v>
      </c>
      <c r="E1458" s="713" t="str">
        <f t="shared" si="156"/>
        <v>10:00 as 11:00</v>
      </c>
      <c r="F1458" s="714" t="str">
        <f t="shared" si="157"/>
        <v>Terça</v>
      </c>
      <c r="G1458" s="715">
        <f t="shared" si="158"/>
        <v>3</v>
      </c>
      <c r="H1458" s="714" t="str">
        <f t="shared" si="159"/>
        <v>Jan/26</v>
      </c>
      <c r="I1458" s="716">
        <f t="shared" si="160"/>
        <v>20</v>
      </c>
      <c r="J1458" s="716">
        <f>IF(Tabela13[[#This Row],[Data da Ordem]]&lt;&gt;"",1,"")</f>
        <v>1</v>
      </c>
    </row>
    <row r="1459" spans="1:10">
      <c r="A1459" s="721" t="s">
        <v>2173</v>
      </c>
      <c r="B1459" s="722">
        <v>24</v>
      </c>
      <c r="C1459" s="711" t="str">
        <f t="shared" si="154"/>
        <v>20/01/2026</v>
      </c>
      <c r="D1459" s="712" t="str">
        <f t="shared" si="155"/>
        <v>10:05</v>
      </c>
      <c r="E1459" s="713" t="str">
        <f t="shared" si="156"/>
        <v>10:00 as 11:00</v>
      </c>
      <c r="F1459" s="714" t="str">
        <f t="shared" si="157"/>
        <v>Terça</v>
      </c>
      <c r="G1459" s="715">
        <f t="shared" si="158"/>
        <v>3</v>
      </c>
      <c r="H1459" s="714" t="str">
        <f t="shared" si="159"/>
        <v>Jan/26</v>
      </c>
      <c r="I1459" s="716">
        <f t="shared" si="160"/>
        <v>20</v>
      </c>
      <c r="J1459" s="716">
        <f>IF(Tabela13[[#This Row],[Data da Ordem]]&lt;&gt;"",1,"")</f>
        <v>1</v>
      </c>
    </row>
    <row r="1460" spans="1:10">
      <c r="A1460" s="721" t="s">
        <v>2174</v>
      </c>
      <c r="B1460" s="722">
        <v>25</v>
      </c>
      <c r="C1460" s="711" t="str">
        <f t="shared" si="154"/>
        <v>20/01/2026</v>
      </c>
      <c r="D1460" s="712" t="str">
        <f t="shared" si="155"/>
        <v>10:01</v>
      </c>
      <c r="E1460" s="713" t="str">
        <f t="shared" si="156"/>
        <v>10:00 as 11:00</v>
      </c>
      <c r="F1460" s="714" t="str">
        <f t="shared" si="157"/>
        <v>Terça</v>
      </c>
      <c r="G1460" s="715">
        <f t="shared" si="158"/>
        <v>3</v>
      </c>
      <c r="H1460" s="714" t="str">
        <f t="shared" si="159"/>
        <v>Jan/26</v>
      </c>
      <c r="I1460" s="716">
        <f t="shared" si="160"/>
        <v>20</v>
      </c>
      <c r="J1460" s="716">
        <f>IF(Tabela13[[#This Row],[Data da Ordem]]&lt;&gt;"",1,"")</f>
        <v>1</v>
      </c>
    </row>
    <row r="1461" spans="1:10">
      <c r="A1461" s="721" t="s">
        <v>2175</v>
      </c>
      <c r="B1461" s="722">
        <v>22.5</v>
      </c>
      <c r="C1461" s="711" t="str">
        <f t="shared" si="154"/>
        <v>20/01/2026</v>
      </c>
      <c r="D1461" s="712" t="str">
        <f t="shared" si="155"/>
        <v>09:47</v>
      </c>
      <c r="E1461" s="713" t="str">
        <f t="shared" si="156"/>
        <v>09:00 as 10:00</v>
      </c>
      <c r="F1461" s="714" t="str">
        <f t="shared" si="157"/>
        <v>Terça</v>
      </c>
      <c r="G1461" s="715">
        <f t="shared" si="158"/>
        <v>3</v>
      </c>
      <c r="H1461" s="714" t="str">
        <f t="shared" si="159"/>
        <v>Jan/26</v>
      </c>
      <c r="I1461" s="716">
        <f t="shared" si="160"/>
        <v>20</v>
      </c>
      <c r="J1461" s="716">
        <f>IF(Tabela13[[#This Row],[Data da Ordem]]&lt;&gt;"",1,"")</f>
        <v>1</v>
      </c>
    </row>
    <row r="1462" spans="1:10">
      <c r="A1462" s="721" t="s">
        <v>2176</v>
      </c>
      <c r="B1462" s="722">
        <v>46</v>
      </c>
      <c r="C1462" s="711" t="str">
        <f t="shared" si="154"/>
        <v>20/01/2026</v>
      </c>
      <c r="D1462" s="712" t="str">
        <f t="shared" si="155"/>
        <v>09:46</v>
      </c>
      <c r="E1462" s="713" t="str">
        <f t="shared" si="156"/>
        <v>09:00 as 10:00</v>
      </c>
      <c r="F1462" s="714" t="str">
        <f t="shared" si="157"/>
        <v>Terça</v>
      </c>
      <c r="G1462" s="715">
        <f t="shared" si="158"/>
        <v>3</v>
      </c>
      <c r="H1462" s="714" t="str">
        <f t="shared" si="159"/>
        <v>Jan/26</v>
      </c>
      <c r="I1462" s="716">
        <f t="shared" si="160"/>
        <v>20</v>
      </c>
      <c r="J1462" s="716">
        <f>IF(Tabela13[[#This Row],[Data da Ordem]]&lt;&gt;"",1,"")</f>
        <v>1</v>
      </c>
    </row>
    <row r="1463" spans="1:10">
      <c r="A1463" s="721" t="s">
        <v>2177</v>
      </c>
      <c r="B1463" s="722">
        <v>67</v>
      </c>
      <c r="C1463" s="711" t="str">
        <f t="shared" si="154"/>
        <v>20/01/2026</v>
      </c>
      <c r="D1463" s="712" t="str">
        <f t="shared" si="155"/>
        <v>09:37</v>
      </c>
      <c r="E1463" s="713" t="str">
        <f t="shared" si="156"/>
        <v>09:00 as 10:00</v>
      </c>
      <c r="F1463" s="714" t="str">
        <f t="shared" si="157"/>
        <v>Terça</v>
      </c>
      <c r="G1463" s="715">
        <f t="shared" si="158"/>
        <v>3</v>
      </c>
      <c r="H1463" s="714" t="str">
        <f t="shared" si="159"/>
        <v>Jan/26</v>
      </c>
      <c r="I1463" s="716">
        <f t="shared" si="160"/>
        <v>20</v>
      </c>
      <c r="J1463" s="716">
        <f>IF(Tabela13[[#This Row],[Data da Ordem]]&lt;&gt;"",1,"")</f>
        <v>1</v>
      </c>
    </row>
    <row r="1464" spans="1:10">
      <c r="A1464" s="721" t="s">
        <v>2178</v>
      </c>
      <c r="B1464" s="722">
        <v>61.5</v>
      </c>
      <c r="C1464" s="711" t="str">
        <f t="shared" si="154"/>
        <v>20/01/2026</v>
      </c>
      <c r="D1464" s="712" t="str">
        <f t="shared" si="155"/>
        <v>09:28</v>
      </c>
      <c r="E1464" s="713" t="str">
        <f t="shared" si="156"/>
        <v>09:00 as 10:00</v>
      </c>
      <c r="F1464" s="714" t="str">
        <f t="shared" si="157"/>
        <v>Terça</v>
      </c>
      <c r="G1464" s="715">
        <f t="shared" si="158"/>
        <v>3</v>
      </c>
      <c r="H1464" s="714" t="str">
        <f t="shared" si="159"/>
        <v>Jan/26</v>
      </c>
      <c r="I1464" s="716">
        <f t="shared" si="160"/>
        <v>20</v>
      </c>
      <c r="J1464" s="716">
        <f>IF(Tabela13[[#This Row],[Data da Ordem]]&lt;&gt;"",1,"")</f>
        <v>1</v>
      </c>
    </row>
    <row r="1465" spans="1:10">
      <c r="A1465" s="721" t="s">
        <v>2179</v>
      </c>
      <c r="B1465" s="722">
        <v>16.5</v>
      </c>
      <c r="C1465" s="711" t="str">
        <f t="shared" si="154"/>
        <v>21/01/2026</v>
      </c>
      <c r="D1465" s="712" t="str">
        <f t="shared" si="155"/>
        <v>18:44</v>
      </c>
      <c r="E1465" s="713" t="str">
        <f t="shared" si="156"/>
        <v>18:00 as 19:00</v>
      </c>
      <c r="F1465" s="714" t="str">
        <f t="shared" si="157"/>
        <v>Quarta</v>
      </c>
      <c r="G1465" s="715">
        <f t="shared" si="158"/>
        <v>3</v>
      </c>
      <c r="H1465" s="714" t="str">
        <f t="shared" si="159"/>
        <v>Jan/26</v>
      </c>
      <c r="I1465" s="716">
        <f t="shared" si="160"/>
        <v>21</v>
      </c>
      <c r="J1465" s="716">
        <f>IF(Tabela13[[#This Row],[Data da Ordem]]&lt;&gt;"",1,"")</f>
        <v>1</v>
      </c>
    </row>
    <row r="1466" spans="1:10">
      <c r="A1466" s="721" t="s">
        <v>2180</v>
      </c>
      <c r="B1466" s="722">
        <v>18</v>
      </c>
      <c r="C1466" s="711" t="str">
        <f t="shared" si="154"/>
        <v>21/01/2026</v>
      </c>
      <c r="D1466" s="712" t="str">
        <f t="shared" si="155"/>
        <v>18:39</v>
      </c>
      <c r="E1466" s="713" t="str">
        <f t="shared" si="156"/>
        <v>18:00 as 19:00</v>
      </c>
      <c r="F1466" s="714" t="str">
        <f t="shared" si="157"/>
        <v>Quarta</v>
      </c>
      <c r="G1466" s="715">
        <f t="shared" si="158"/>
        <v>3</v>
      </c>
      <c r="H1466" s="714" t="str">
        <f t="shared" si="159"/>
        <v>Jan/26</v>
      </c>
      <c r="I1466" s="716">
        <f t="shared" si="160"/>
        <v>21</v>
      </c>
      <c r="J1466" s="716">
        <f>IF(Tabela13[[#This Row],[Data da Ordem]]&lt;&gt;"",1,"")</f>
        <v>1</v>
      </c>
    </row>
    <row r="1467" spans="1:10">
      <c r="A1467" s="721" t="s">
        <v>2181</v>
      </c>
      <c r="B1467" s="722">
        <v>20.5</v>
      </c>
      <c r="C1467" s="711" t="str">
        <f t="shared" si="154"/>
        <v>21/01/2026</v>
      </c>
      <c r="D1467" s="712" t="str">
        <f t="shared" si="155"/>
        <v>18:21</v>
      </c>
      <c r="E1467" s="713" t="str">
        <f t="shared" si="156"/>
        <v>18:00 as 19:00</v>
      </c>
      <c r="F1467" s="714" t="str">
        <f t="shared" si="157"/>
        <v>Quarta</v>
      </c>
      <c r="G1467" s="715">
        <f t="shared" si="158"/>
        <v>3</v>
      </c>
      <c r="H1467" s="714" t="str">
        <f t="shared" si="159"/>
        <v>Jan/26</v>
      </c>
      <c r="I1467" s="716">
        <f t="shared" si="160"/>
        <v>21</v>
      </c>
      <c r="J1467" s="716">
        <f>IF(Tabela13[[#This Row],[Data da Ordem]]&lt;&gt;"",1,"")</f>
        <v>1</v>
      </c>
    </row>
    <row r="1468" spans="1:10">
      <c r="A1468" s="721" t="s">
        <v>2182</v>
      </c>
      <c r="B1468" s="722">
        <v>12</v>
      </c>
      <c r="C1468" s="711" t="str">
        <f t="shared" si="154"/>
        <v>21/01/2026</v>
      </c>
      <c r="D1468" s="712" t="str">
        <f t="shared" si="155"/>
        <v>18:12</v>
      </c>
      <c r="E1468" s="713" t="str">
        <f t="shared" si="156"/>
        <v>18:00 as 19:00</v>
      </c>
      <c r="F1468" s="714" t="str">
        <f t="shared" si="157"/>
        <v>Quarta</v>
      </c>
      <c r="G1468" s="715">
        <f t="shared" si="158"/>
        <v>3</v>
      </c>
      <c r="H1468" s="714" t="str">
        <f t="shared" si="159"/>
        <v>Jan/26</v>
      </c>
      <c r="I1468" s="716">
        <f t="shared" si="160"/>
        <v>21</v>
      </c>
      <c r="J1468" s="716">
        <f>IF(Tabela13[[#This Row],[Data da Ordem]]&lt;&gt;"",1,"")</f>
        <v>1</v>
      </c>
    </row>
    <row r="1469" spans="1:10">
      <c r="A1469" s="721" t="s">
        <v>2183</v>
      </c>
      <c r="B1469" s="722">
        <v>40</v>
      </c>
      <c r="C1469" s="711" t="str">
        <f t="shared" si="154"/>
        <v>21/01/2026</v>
      </c>
      <c r="D1469" s="712" t="str">
        <f t="shared" si="155"/>
        <v>18:07</v>
      </c>
      <c r="E1469" s="713" t="str">
        <f t="shared" si="156"/>
        <v>18:00 as 19:00</v>
      </c>
      <c r="F1469" s="714" t="str">
        <f t="shared" si="157"/>
        <v>Quarta</v>
      </c>
      <c r="G1469" s="715">
        <f t="shared" si="158"/>
        <v>3</v>
      </c>
      <c r="H1469" s="714" t="str">
        <f t="shared" si="159"/>
        <v>Jan/26</v>
      </c>
      <c r="I1469" s="716">
        <f t="shared" si="160"/>
        <v>21</v>
      </c>
      <c r="J1469" s="716">
        <f>IF(Tabela13[[#This Row],[Data da Ordem]]&lt;&gt;"",1,"")</f>
        <v>1</v>
      </c>
    </row>
    <row r="1470" spans="1:10">
      <c r="A1470" s="721" t="s">
        <v>2184</v>
      </c>
      <c r="B1470" s="722">
        <v>30</v>
      </c>
      <c r="C1470" s="711" t="str">
        <f t="shared" si="154"/>
        <v>21/01/2026</v>
      </c>
      <c r="D1470" s="712" t="str">
        <f t="shared" si="155"/>
        <v>18:05</v>
      </c>
      <c r="E1470" s="713" t="str">
        <f t="shared" si="156"/>
        <v>18:00 as 19:00</v>
      </c>
      <c r="F1470" s="714" t="str">
        <f t="shared" si="157"/>
        <v>Quarta</v>
      </c>
      <c r="G1470" s="715">
        <f t="shared" si="158"/>
        <v>3</v>
      </c>
      <c r="H1470" s="714" t="str">
        <f t="shared" si="159"/>
        <v>Jan/26</v>
      </c>
      <c r="I1470" s="716">
        <f t="shared" si="160"/>
        <v>21</v>
      </c>
      <c r="J1470" s="716">
        <f>IF(Tabela13[[#This Row],[Data da Ordem]]&lt;&gt;"",1,"")</f>
        <v>1</v>
      </c>
    </row>
    <row r="1471" spans="1:10">
      <c r="A1471" s="721" t="s">
        <v>2185</v>
      </c>
      <c r="B1471" s="722">
        <v>13</v>
      </c>
      <c r="C1471" s="711" t="str">
        <f t="shared" si="154"/>
        <v>21/01/2026</v>
      </c>
      <c r="D1471" s="712" t="str">
        <f t="shared" si="155"/>
        <v>17:57</v>
      </c>
      <c r="E1471" s="713" t="str">
        <f t="shared" si="156"/>
        <v>17:00 as 18:00</v>
      </c>
      <c r="F1471" s="714" t="str">
        <f t="shared" si="157"/>
        <v>Quarta</v>
      </c>
      <c r="G1471" s="715">
        <f t="shared" si="158"/>
        <v>3</v>
      </c>
      <c r="H1471" s="714" t="str">
        <f t="shared" si="159"/>
        <v>Jan/26</v>
      </c>
      <c r="I1471" s="716">
        <f t="shared" si="160"/>
        <v>21</v>
      </c>
      <c r="J1471" s="716">
        <f>IF(Tabela13[[#This Row],[Data da Ordem]]&lt;&gt;"",1,"")</f>
        <v>1</v>
      </c>
    </row>
    <row r="1472" spans="1:10">
      <c r="A1472" s="721" t="s">
        <v>2186</v>
      </c>
      <c r="B1472" s="722">
        <v>39</v>
      </c>
      <c r="C1472" s="711" t="str">
        <f t="shared" si="154"/>
        <v>21/01/2026</v>
      </c>
      <c r="D1472" s="712" t="str">
        <f t="shared" si="155"/>
        <v>17:50</v>
      </c>
      <c r="E1472" s="713" t="str">
        <f t="shared" si="156"/>
        <v>17:00 as 18:00</v>
      </c>
      <c r="F1472" s="714" t="str">
        <f t="shared" si="157"/>
        <v>Quarta</v>
      </c>
      <c r="G1472" s="715">
        <f t="shared" si="158"/>
        <v>3</v>
      </c>
      <c r="H1472" s="714" t="str">
        <f t="shared" si="159"/>
        <v>Jan/26</v>
      </c>
      <c r="I1472" s="716">
        <f t="shared" si="160"/>
        <v>21</v>
      </c>
      <c r="J1472" s="716">
        <f>IF(Tabela13[[#This Row],[Data da Ordem]]&lt;&gt;"",1,"")</f>
        <v>1</v>
      </c>
    </row>
    <row r="1473" spans="1:10">
      <c r="A1473" s="721" t="s">
        <v>2187</v>
      </c>
      <c r="B1473" s="722">
        <v>17</v>
      </c>
      <c r="C1473" s="711" t="str">
        <f t="shared" si="154"/>
        <v>21/01/2026</v>
      </c>
      <c r="D1473" s="712" t="str">
        <f t="shared" si="155"/>
        <v>17:42</v>
      </c>
      <c r="E1473" s="713" t="str">
        <f t="shared" si="156"/>
        <v>17:00 as 18:00</v>
      </c>
      <c r="F1473" s="714" t="str">
        <f t="shared" si="157"/>
        <v>Quarta</v>
      </c>
      <c r="G1473" s="715">
        <f t="shared" si="158"/>
        <v>3</v>
      </c>
      <c r="H1473" s="714" t="str">
        <f t="shared" si="159"/>
        <v>Jan/26</v>
      </c>
      <c r="I1473" s="716">
        <f t="shared" si="160"/>
        <v>21</v>
      </c>
      <c r="J1473" s="716">
        <f>IF(Tabela13[[#This Row],[Data da Ordem]]&lt;&gt;"",1,"")</f>
        <v>1</v>
      </c>
    </row>
    <row r="1474" spans="1:10">
      <c r="A1474" s="721" t="s">
        <v>2188</v>
      </c>
      <c r="B1474" s="722">
        <v>17.100000000000001</v>
      </c>
      <c r="C1474" s="711" t="str">
        <f t="shared" si="154"/>
        <v>21/01/2026</v>
      </c>
      <c r="D1474" s="712" t="str">
        <f t="shared" si="155"/>
        <v>17:41</v>
      </c>
      <c r="E1474" s="713" t="str">
        <f t="shared" si="156"/>
        <v>17:00 as 18:00</v>
      </c>
      <c r="F1474" s="714" t="str">
        <f t="shared" si="157"/>
        <v>Quarta</v>
      </c>
      <c r="G1474" s="715">
        <f t="shared" si="158"/>
        <v>3</v>
      </c>
      <c r="H1474" s="714" t="str">
        <f t="shared" si="159"/>
        <v>Jan/26</v>
      </c>
      <c r="I1474" s="716">
        <f t="shared" si="160"/>
        <v>21</v>
      </c>
      <c r="J1474" s="716">
        <f>IF(Tabela13[[#This Row],[Data da Ordem]]&lt;&gt;"",1,"")</f>
        <v>1</v>
      </c>
    </row>
    <row r="1475" spans="1:10">
      <c r="A1475" s="721" t="s">
        <v>2189</v>
      </c>
      <c r="B1475" s="722">
        <v>20</v>
      </c>
      <c r="C1475" s="711" t="str">
        <f t="shared" si="154"/>
        <v>21/01/2026</v>
      </c>
      <c r="D1475" s="712" t="str">
        <f t="shared" si="155"/>
        <v>17:38</v>
      </c>
      <c r="E1475" s="713" t="str">
        <f t="shared" si="156"/>
        <v>17:00 as 18:00</v>
      </c>
      <c r="F1475" s="714" t="str">
        <f t="shared" si="157"/>
        <v>Quarta</v>
      </c>
      <c r="G1475" s="715">
        <f t="shared" si="158"/>
        <v>3</v>
      </c>
      <c r="H1475" s="714" t="str">
        <f t="shared" si="159"/>
        <v>Jan/26</v>
      </c>
      <c r="I1475" s="716">
        <f t="shared" si="160"/>
        <v>21</v>
      </c>
      <c r="J1475" s="716">
        <f>IF(Tabela13[[#This Row],[Data da Ordem]]&lt;&gt;"",1,"")</f>
        <v>1</v>
      </c>
    </row>
    <row r="1476" spans="1:10">
      <c r="A1476" s="721" t="s">
        <v>2190</v>
      </c>
      <c r="B1476" s="722">
        <v>12</v>
      </c>
      <c r="C1476" s="711" t="str">
        <f t="shared" ref="C1476:C1539" si="161">IF(A1476="","",TEXT(A1476,"dd/mm/aaaa"))</f>
        <v>21/01/2026</v>
      </c>
      <c r="D1476" s="712" t="str">
        <f t="shared" ref="D1476:D1539" si="162">IF(A1476="","",TEXT(A1476,"hh:mm"))</f>
        <v>17:37</v>
      </c>
      <c r="E1476" s="713" t="str">
        <f t="shared" ref="E1476:E1539" si="163">IF(D1476="","",IF(AND(MOD(D1476,1)&gt;=TIME(8,0,0),MOD(D1476,1)&lt;TIME(21,0,0)),
TEXT(TIME(HOUR(MOD(D1476,1)),0,0),"hh:mm")&amp;" as "&amp;TEXT(TIME(HOUR(MOD(D1476,1))+1,0,0),"hh:mm"),
"Fora da faixa"))</f>
        <v>17:00 as 18:00</v>
      </c>
      <c r="F1476" s="714" t="str">
        <f t="shared" ref="F1476:F1539" si="164">CHOOSE(WEEKDAY(C1476,2),"Segunda","Terça","Quarta","Quinta","Sexta","Sábado","Domingo")</f>
        <v>Quarta</v>
      </c>
      <c r="G1476" s="715">
        <f t="shared" ref="G1476:G1539" si="165">INT((DAY(C1476)-1)/7)+1</f>
        <v>3</v>
      </c>
      <c r="H1476" s="714" t="str">
        <f t="shared" ref="H1476:H1539" si="166">PROPER(TEXT(C1476,"MMM/AA"))</f>
        <v>Jan/26</v>
      </c>
      <c r="I1476" s="716">
        <f t="shared" ref="I1476:I1539" si="167">DAY(C1476)</f>
        <v>21</v>
      </c>
      <c r="J1476" s="716">
        <f>IF(Tabela13[[#This Row],[Data da Ordem]]&lt;&gt;"",1,"")</f>
        <v>1</v>
      </c>
    </row>
    <row r="1477" spans="1:10">
      <c r="A1477" s="721" t="s">
        <v>2191</v>
      </c>
      <c r="B1477" s="722">
        <v>76</v>
      </c>
      <c r="C1477" s="711" t="str">
        <f t="shared" si="161"/>
        <v>21/01/2026</v>
      </c>
      <c r="D1477" s="712" t="str">
        <f t="shared" si="162"/>
        <v>17:36</v>
      </c>
      <c r="E1477" s="713" t="str">
        <f t="shared" si="163"/>
        <v>17:00 as 18:00</v>
      </c>
      <c r="F1477" s="714" t="str">
        <f t="shared" si="164"/>
        <v>Quarta</v>
      </c>
      <c r="G1477" s="715">
        <f t="shared" si="165"/>
        <v>3</v>
      </c>
      <c r="H1477" s="714" t="str">
        <f t="shared" si="166"/>
        <v>Jan/26</v>
      </c>
      <c r="I1477" s="716">
        <f t="shared" si="167"/>
        <v>21</v>
      </c>
      <c r="J1477" s="716">
        <f>IF(Tabela13[[#This Row],[Data da Ordem]]&lt;&gt;"",1,"")</f>
        <v>1</v>
      </c>
    </row>
    <row r="1478" spans="1:10">
      <c r="A1478" s="721" t="s">
        <v>2192</v>
      </c>
      <c r="B1478" s="722">
        <v>7</v>
      </c>
      <c r="C1478" s="711" t="str">
        <f t="shared" si="161"/>
        <v>21/01/2026</v>
      </c>
      <c r="D1478" s="712" t="str">
        <f t="shared" si="162"/>
        <v>17:28</v>
      </c>
      <c r="E1478" s="713" t="str">
        <f t="shared" si="163"/>
        <v>17:00 as 18:00</v>
      </c>
      <c r="F1478" s="714" t="str">
        <f t="shared" si="164"/>
        <v>Quarta</v>
      </c>
      <c r="G1478" s="715">
        <f t="shared" si="165"/>
        <v>3</v>
      </c>
      <c r="H1478" s="714" t="str">
        <f t="shared" si="166"/>
        <v>Jan/26</v>
      </c>
      <c r="I1478" s="716">
        <f t="shared" si="167"/>
        <v>21</v>
      </c>
      <c r="J1478" s="716">
        <f>IF(Tabela13[[#This Row],[Data da Ordem]]&lt;&gt;"",1,"")</f>
        <v>1</v>
      </c>
    </row>
    <row r="1479" spans="1:10">
      <c r="A1479" s="721" t="s">
        <v>2193</v>
      </c>
      <c r="B1479" s="722">
        <v>53</v>
      </c>
      <c r="C1479" s="711" t="str">
        <f t="shared" si="161"/>
        <v>21/01/2026</v>
      </c>
      <c r="D1479" s="712" t="str">
        <f t="shared" si="162"/>
        <v>17:21</v>
      </c>
      <c r="E1479" s="713" t="str">
        <f t="shared" si="163"/>
        <v>17:00 as 18:00</v>
      </c>
      <c r="F1479" s="714" t="str">
        <f t="shared" si="164"/>
        <v>Quarta</v>
      </c>
      <c r="G1479" s="715">
        <f t="shared" si="165"/>
        <v>3</v>
      </c>
      <c r="H1479" s="714" t="str">
        <f t="shared" si="166"/>
        <v>Jan/26</v>
      </c>
      <c r="I1479" s="716">
        <f t="shared" si="167"/>
        <v>21</v>
      </c>
      <c r="J1479" s="716">
        <f>IF(Tabela13[[#This Row],[Data da Ordem]]&lt;&gt;"",1,"")</f>
        <v>1</v>
      </c>
    </row>
    <row r="1480" spans="1:10">
      <c r="A1480" s="721" t="s">
        <v>2194</v>
      </c>
      <c r="B1480" s="722">
        <v>6</v>
      </c>
      <c r="C1480" s="711" t="str">
        <f t="shared" si="161"/>
        <v>21/01/2026</v>
      </c>
      <c r="D1480" s="712" t="str">
        <f t="shared" si="162"/>
        <v>17:05</v>
      </c>
      <c r="E1480" s="713" t="str">
        <f t="shared" si="163"/>
        <v>17:00 as 18:00</v>
      </c>
      <c r="F1480" s="714" t="str">
        <f t="shared" si="164"/>
        <v>Quarta</v>
      </c>
      <c r="G1480" s="715">
        <f t="shared" si="165"/>
        <v>3</v>
      </c>
      <c r="H1480" s="714" t="str">
        <f t="shared" si="166"/>
        <v>Jan/26</v>
      </c>
      <c r="I1480" s="716">
        <f t="shared" si="167"/>
        <v>21</v>
      </c>
      <c r="J1480" s="716">
        <f>IF(Tabela13[[#This Row],[Data da Ordem]]&lt;&gt;"",1,"")</f>
        <v>1</v>
      </c>
    </row>
    <row r="1481" spans="1:10">
      <c r="A1481" s="721" t="s">
        <v>2195</v>
      </c>
      <c r="B1481" s="722">
        <v>21</v>
      </c>
      <c r="C1481" s="711" t="str">
        <f t="shared" si="161"/>
        <v>21/01/2026</v>
      </c>
      <c r="D1481" s="712" t="str">
        <f t="shared" si="162"/>
        <v>16:59</v>
      </c>
      <c r="E1481" s="713" t="str">
        <f t="shared" si="163"/>
        <v>16:00 as 17:00</v>
      </c>
      <c r="F1481" s="714" t="str">
        <f t="shared" si="164"/>
        <v>Quarta</v>
      </c>
      <c r="G1481" s="715">
        <f t="shared" si="165"/>
        <v>3</v>
      </c>
      <c r="H1481" s="714" t="str">
        <f t="shared" si="166"/>
        <v>Jan/26</v>
      </c>
      <c r="I1481" s="716">
        <f t="shared" si="167"/>
        <v>21</v>
      </c>
      <c r="J1481" s="716">
        <f>IF(Tabela13[[#This Row],[Data da Ordem]]&lt;&gt;"",1,"")</f>
        <v>1</v>
      </c>
    </row>
    <row r="1482" spans="1:10">
      <c r="A1482" s="721" t="s">
        <v>2196</v>
      </c>
      <c r="B1482" s="722">
        <v>22.5</v>
      </c>
      <c r="C1482" s="711" t="str">
        <f t="shared" si="161"/>
        <v>21/01/2026</v>
      </c>
      <c r="D1482" s="712" t="str">
        <f t="shared" si="162"/>
        <v>16:49</v>
      </c>
      <c r="E1482" s="713" t="str">
        <f t="shared" si="163"/>
        <v>16:00 as 17:00</v>
      </c>
      <c r="F1482" s="714" t="str">
        <f t="shared" si="164"/>
        <v>Quarta</v>
      </c>
      <c r="G1482" s="715">
        <f t="shared" si="165"/>
        <v>3</v>
      </c>
      <c r="H1482" s="714" t="str">
        <f t="shared" si="166"/>
        <v>Jan/26</v>
      </c>
      <c r="I1482" s="716">
        <f t="shared" si="167"/>
        <v>21</v>
      </c>
      <c r="J1482" s="716">
        <f>IF(Tabela13[[#This Row],[Data da Ordem]]&lt;&gt;"",1,"")</f>
        <v>1</v>
      </c>
    </row>
    <row r="1483" spans="1:10">
      <c r="A1483" s="721" t="s">
        <v>2197</v>
      </c>
      <c r="B1483" s="722">
        <v>81</v>
      </c>
      <c r="C1483" s="711" t="str">
        <f t="shared" si="161"/>
        <v>21/01/2026</v>
      </c>
      <c r="D1483" s="712" t="str">
        <f t="shared" si="162"/>
        <v>16:48</v>
      </c>
      <c r="E1483" s="713" t="str">
        <f t="shared" si="163"/>
        <v>16:00 as 17:00</v>
      </c>
      <c r="F1483" s="714" t="str">
        <f t="shared" si="164"/>
        <v>Quarta</v>
      </c>
      <c r="G1483" s="715">
        <f t="shared" si="165"/>
        <v>3</v>
      </c>
      <c r="H1483" s="714" t="str">
        <f t="shared" si="166"/>
        <v>Jan/26</v>
      </c>
      <c r="I1483" s="716">
        <f t="shared" si="167"/>
        <v>21</v>
      </c>
      <c r="J1483" s="716">
        <f>IF(Tabela13[[#This Row],[Data da Ordem]]&lt;&gt;"",1,"")</f>
        <v>1</v>
      </c>
    </row>
    <row r="1484" spans="1:10">
      <c r="A1484" s="721" t="s">
        <v>2198</v>
      </c>
      <c r="B1484" s="722">
        <v>16.5</v>
      </c>
      <c r="C1484" s="711" t="str">
        <f t="shared" si="161"/>
        <v>21/01/2026</v>
      </c>
      <c r="D1484" s="712" t="str">
        <f t="shared" si="162"/>
        <v>16:48</v>
      </c>
      <c r="E1484" s="713" t="str">
        <f t="shared" si="163"/>
        <v>16:00 as 17:00</v>
      </c>
      <c r="F1484" s="714" t="str">
        <f t="shared" si="164"/>
        <v>Quarta</v>
      </c>
      <c r="G1484" s="715">
        <f t="shared" si="165"/>
        <v>3</v>
      </c>
      <c r="H1484" s="714" t="str">
        <f t="shared" si="166"/>
        <v>Jan/26</v>
      </c>
      <c r="I1484" s="716">
        <f t="shared" si="167"/>
        <v>21</v>
      </c>
      <c r="J1484" s="716">
        <f>IF(Tabela13[[#This Row],[Data da Ordem]]&lt;&gt;"",1,"")</f>
        <v>1</v>
      </c>
    </row>
    <row r="1485" spans="1:10">
      <c r="A1485" s="721" t="s">
        <v>2199</v>
      </c>
      <c r="B1485" s="722">
        <v>21</v>
      </c>
      <c r="C1485" s="711" t="str">
        <f t="shared" si="161"/>
        <v>21/01/2026</v>
      </c>
      <c r="D1485" s="712" t="str">
        <f t="shared" si="162"/>
        <v>16:46</v>
      </c>
      <c r="E1485" s="713" t="str">
        <f t="shared" si="163"/>
        <v>16:00 as 17:00</v>
      </c>
      <c r="F1485" s="714" t="str">
        <f t="shared" si="164"/>
        <v>Quarta</v>
      </c>
      <c r="G1485" s="715">
        <f t="shared" si="165"/>
        <v>3</v>
      </c>
      <c r="H1485" s="714" t="str">
        <f t="shared" si="166"/>
        <v>Jan/26</v>
      </c>
      <c r="I1485" s="716">
        <f t="shared" si="167"/>
        <v>21</v>
      </c>
      <c r="J1485" s="716">
        <f>IF(Tabela13[[#This Row],[Data da Ordem]]&lt;&gt;"",1,"")</f>
        <v>1</v>
      </c>
    </row>
    <row r="1486" spans="1:10">
      <c r="A1486" s="721" t="s">
        <v>2200</v>
      </c>
      <c r="B1486" s="722">
        <v>17</v>
      </c>
      <c r="C1486" s="711" t="str">
        <f t="shared" si="161"/>
        <v>21/01/2026</v>
      </c>
      <c r="D1486" s="712" t="str">
        <f t="shared" si="162"/>
        <v>16:39</v>
      </c>
      <c r="E1486" s="713" t="str">
        <f t="shared" si="163"/>
        <v>16:00 as 17:00</v>
      </c>
      <c r="F1486" s="714" t="str">
        <f t="shared" si="164"/>
        <v>Quarta</v>
      </c>
      <c r="G1486" s="715">
        <f t="shared" si="165"/>
        <v>3</v>
      </c>
      <c r="H1486" s="714" t="str">
        <f t="shared" si="166"/>
        <v>Jan/26</v>
      </c>
      <c r="I1486" s="716">
        <f t="shared" si="167"/>
        <v>21</v>
      </c>
      <c r="J1486" s="716">
        <f>IF(Tabela13[[#This Row],[Data da Ordem]]&lt;&gt;"",1,"")</f>
        <v>1</v>
      </c>
    </row>
    <row r="1487" spans="1:10">
      <c r="A1487" s="721" t="s">
        <v>2201</v>
      </c>
      <c r="B1487" s="722">
        <v>47</v>
      </c>
      <c r="C1487" s="711" t="str">
        <f t="shared" si="161"/>
        <v>21/01/2026</v>
      </c>
      <c r="D1487" s="712" t="str">
        <f t="shared" si="162"/>
        <v>16:37</v>
      </c>
      <c r="E1487" s="713" t="str">
        <f t="shared" si="163"/>
        <v>16:00 as 17:00</v>
      </c>
      <c r="F1487" s="714" t="str">
        <f t="shared" si="164"/>
        <v>Quarta</v>
      </c>
      <c r="G1487" s="715">
        <f t="shared" si="165"/>
        <v>3</v>
      </c>
      <c r="H1487" s="714" t="str">
        <f t="shared" si="166"/>
        <v>Jan/26</v>
      </c>
      <c r="I1487" s="716">
        <f t="shared" si="167"/>
        <v>21</v>
      </c>
      <c r="J1487" s="716">
        <f>IF(Tabela13[[#This Row],[Data da Ordem]]&lt;&gt;"",1,"")</f>
        <v>1</v>
      </c>
    </row>
    <row r="1488" spans="1:10">
      <c r="A1488" s="721" t="s">
        <v>2202</v>
      </c>
      <c r="B1488" s="722">
        <v>19</v>
      </c>
      <c r="C1488" s="711" t="str">
        <f t="shared" si="161"/>
        <v>21/01/2026</v>
      </c>
      <c r="D1488" s="712" t="str">
        <f t="shared" si="162"/>
        <v>16:08</v>
      </c>
      <c r="E1488" s="713" t="str">
        <f t="shared" si="163"/>
        <v>16:00 as 17:00</v>
      </c>
      <c r="F1488" s="714" t="str">
        <f t="shared" si="164"/>
        <v>Quarta</v>
      </c>
      <c r="G1488" s="715">
        <f t="shared" si="165"/>
        <v>3</v>
      </c>
      <c r="H1488" s="714" t="str">
        <f t="shared" si="166"/>
        <v>Jan/26</v>
      </c>
      <c r="I1488" s="716">
        <f t="shared" si="167"/>
        <v>21</v>
      </c>
      <c r="J1488" s="716">
        <f>IF(Tabela13[[#This Row],[Data da Ordem]]&lt;&gt;"",1,"")</f>
        <v>1</v>
      </c>
    </row>
    <row r="1489" spans="1:10">
      <c r="A1489" s="721" t="s">
        <v>2203</v>
      </c>
      <c r="B1489" s="722">
        <v>17</v>
      </c>
      <c r="C1489" s="711" t="str">
        <f t="shared" si="161"/>
        <v>21/01/2026</v>
      </c>
      <c r="D1489" s="712" t="str">
        <f t="shared" si="162"/>
        <v>16:07</v>
      </c>
      <c r="E1489" s="713" t="str">
        <f t="shared" si="163"/>
        <v>16:00 as 17:00</v>
      </c>
      <c r="F1489" s="714" t="str">
        <f t="shared" si="164"/>
        <v>Quarta</v>
      </c>
      <c r="G1489" s="715">
        <f t="shared" si="165"/>
        <v>3</v>
      </c>
      <c r="H1489" s="714" t="str">
        <f t="shared" si="166"/>
        <v>Jan/26</v>
      </c>
      <c r="I1489" s="716">
        <f t="shared" si="167"/>
        <v>21</v>
      </c>
      <c r="J1489" s="716">
        <f>IF(Tabela13[[#This Row],[Data da Ordem]]&lt;&gt;"",1,"")</f>
        <v>1</v>
      </c>
    </row>
    <row r="1490" spans="1:10">
      <c r="A1490" s="721" t="s">
        <v>2204</v>
      </c>
      <c r="B1490" s="722">
        <v>34</v>
      </c>
      <c r="C1490" s="711" t="str">
        <f t="shared" si="161"/>
        <v>21/01/2026</v>
      </c>
      <c r="D1490" s="712" t="str">
        <f t="shared" si="162"/>
        <v>15:49</v>
      </c>
      <c r="E1490" s="713" t="str">
        <f t="shared" si="163"/>
        <v>15:00 as 16:00</v>
      </c>
      <c r="F1490" s="714" t="str">
        <f t="shared" si="164"/>
        <v>Quarta</v>
      </c>
      <c r="G1490" s="715">
        <f t="shared" si="165"/>
        <v>3</v>
      </c>
      <c r="H1490" s="714" t="str">
        <f t="shared" si="166"/>
        <v>Jan/26</v>
      </c>
      <c r="I1490" s="716">
        <f t="shared" si="167"/>
        <v>21</v>
      </c>
      <c r="J1490" s="716">
        <f>IF(Tabela13[[#This Row],[Data da Ordem]]&lt;&gt;"",1,"")</f>
        <v>1</v>
      </c>
    </row>
    <row r="1491" spans="1:10">
      <c r="A1491" s="721" t="s">
        <v>2205</v>
      </c>
      <c r="B1491" s="722">
        <v>23</v>
      </c>
      <c r="C1491" s="711" t="str">
        <f t="shared" si="161"/>
        <v>21/01/2026</v>
      </c>
      <c r="D1491" s="712" t="str">
        <f t="shared" si="162"/>
        <v>15:35</v>
      </c>
      <c r="E1491" s="713" t="str">
        <f t="shared" si="163"/>
        <v>15:00 as 16:00</v>
      </c>
      <c r="F1491" s="714" t="str">
        <f t="shared" si="164"/>
        <v>Quarta</v>
      </c>
      <c r="G1491" s="715">
        <f t="shared" si="165"/>
        <v>3</v>
      </c>
      <c r="H1491" s="714" t="str">
        <f t="shared" si="166"/>
        <v>Jan/26</v>
      </c>
      <c r="I1491" s="716">
        <f t="shared" si="167"/>
        <v>21</v>
      </c>
      <c r="J1491" s="716">
        <f>IF(Tabela13[[#This Row],[Data da Ordem]]&lt;&gt;"",1,"")</f>
        <v>1</v>
      </c>
    </row>
    <row r="1492" spans="1:10">
      <c r="A1492" s="721" t="s">
        <v>2206</v>
      </c>
      <c r="B1492" s="722">
        <v>36.5</v>
      </c>
      <c r="C1492" s="711" t="str">
        <f t="shared" si="161"/>
        <v>21/01/2026</v>
      </c>
      <c r="D1492" s="712" t="str">
        <f t="shared" si="162"/>
        <v>15:33</v>
      </c>
      <c r="E1492" s="713" t="str">
        <f t="shared" si="163"/>
        <v>15:00 as 16:00</v>
      </c>
      <c r="F1492" s="714" t="str">
        <f t="shared" si="164"/>
        <v>Quarta</v>
      </c>
      <c r="G1492" s="715">
        <f t="shared" si="165"/>
        <v>3</v>
      </c>
      <c r="H1492" s="714" t="str">
        <f t="shared" si="166"/>
        <v>Jan/26</v>
      </c>
      <c r="I1492" s="716">
        <f t="shared" si="167"/>
        <v>21</v>
      </c>
      <c r="J1492" s="716">
        <f>IF(Tabela13[[#This Row],[Data da Ordem]]&lt;&gt;"",1,"")</f>
        <v>1</v>
      </c>
    </row>
    <row r="1493" spans="1:10">
      <c r="A1493" s="721" t="s">
        <v>2207</v>
      </c>
      <c r="B1493" s="722">
        <v>17</v>
      </c>
      <c r="C1493" s="711" t="str">
        <f t="shared" si="161"/>
        <v>21/01/2026</v>
      </c>
      <c r="D1493" s="712" t="str">
        <f t="shared" si="162"/>
        <v>15:23</v>
      </c>
      <c r="E1493" s="713" t="str">
        <f t="shared" si="163"/>
        <v>15:00 as 16:00</v>
      </c>
      <c r="F1493" s="714" t="str">
        <f t="shared" si="164"/>
        <v>Quarta</v>
      </c>
      <c r="G1493" s="715">
        <f t="shared" si="165"/>
        <v>3</v>
      </c>
      <c r="H1493" s="714" t="str">
        <f t="shared" si="166"/>
        <v>Jan/26</v>
      </c>
      <c r="I1493" s="716">
        <f t="shared" si="167"/>
        <v>21</v>
      </c>
      <c r="J1493" s="716">
        <f>IF(Tabela13[[#This Row],[Data da Ordem]]&lt;&gt;"",1,"")</f>
        <v>1</v>
      </c>
    </row>
    <row r="1494" spans="1:10">
      <c r="A1494" s="721" t="s">
        <v>2208</v>
      </c>
      <c r="B1494" s="722">
        <v>12.6</v>
      </c>
      <c r="C1494" s="711" t="str">
        <f t="shared" si="161"/>
        <v>21/01/2026</v>
      </c>
      <c r="D1494" s="712" t="str">
        <f t="shared" si="162"/>
        <v>15:15</v>
      </c>
      <c r="E1494" s="713" t="str">
        <f t="shared" si="163"/>
        <v>15:00 as 16:00</v>
      </c>
      <c r="F1494" s="714" t="str">
        <f t="shared" si="164"/>
        <v>Quarta</v>
      </c>
      <c r="G1494" s="715">
        <f t="shared" si="165"/>
        <v>3</v>
      </c>
      <c r="H1494" s="714" t="str">
        <f t="shared" si="166"/>
        <v>Jan/26</v>
      </c>
      <c r="I1494" s="716">
        <f t="shared" si="167"/>
        <v>21</v>
      </c>
      <c r="J1494" s="716">
        <f>IF(Tabela13[[#This Row],[Data da Ordem]]&lt;&gt;"",1,"")</f>
        <v>1</v>
      </c>
    </row>
    <row r="1495" spans="1:10">
      <c r="A1495" s="721" t="s">
        <v>2209</v>
      </c>
      <c r="B1495" s="722">
        <v>23</v>
      </c>
      <c r="C1495" s="711" t="str">
        <f t="shared" si="161"/>
        <v>21/01/2026</v>
      </c>
      <c r="D1495" s="712" t="str">
        <f t="shared" si="162"/>
        <v>15:06</v>
      </c>
      <c r="E1495" s="713" t="str">
        <f t="shared" si="163"/>
        <v>15:00 as 16:00</v>
      </c>
      <c r="F1495" s="714" t="str">
        <f t="shared" si="164"/>
        <v>Quarta</v>
      </c>
      <c r="G1495" s="715">
        <f t="shared" si="165"/>
        <v>3</v>
      </c>
      <c r="H1495" s="714" t="str">
        <f t="shared" si="166"/>
        <v>Jan/26</v>
      </c>
      <c r="I1495" s="716">
        <f t="shared" si="167"/>
        <v>21</v>
      </c>
      <c r="J1495" s="716">
        <f>IF(Tabela13[[#This Row],[Data da Ordem]]&lt;&gt;"",1,"")</f>
        <v>1</v>
      </c>
    </row>
    <row r="1496" spans="1:10">
      <c r="A1496" s="721" t="s">
        <v>2210</v>
      </c>
      <c r="B1496" s="722">
        <v>20</v>
      </c>
      <c r="C1496" s="711" t="str">
        <f t="shared" si="161"/>
        <v>21/01/2026</v>
      </c>
      <c r="D1496" s="712" t="str">
        <f t="shared" si="162"/>
        <v>15:01</v>
      </c>
      <c r="E1496" s="713" t="str">
        <f t="shared" si="163"/>
        <v>15:00 as 16:00</v>
      </c>
      <c r="F1496" s="714" t="str">
        <f t="shared" si="164"/>
        <v>Quarta</v>
      </c>
      <c r="G1496" s="715">
        <f t="shared" si="165"/>
        <v>3</v>
      </c>
      <c r="H1496" s="714" t="str">
        <f t="shared" si="166"/>
        <v>Jan/26</v>
      </c>
      <c r="I1496" s="716">
        <f t="shared" si="167"/>
        <v>21</v>
      </c>
      <c r="J1496" s="716">
        <f>IF(Tabela13[[#This Row],[Data da Ordem]]&lt;&gt;"",1,"")</f>
        <v>1</v>
      </c>
    </row>
    <row r="1497" spans="1:10">
      <c r="A1497" s="721" t="s">
        <v>2211</v>
      </c>
      <c r="B1497" s="722">
        <v>20</v>
      </c>
      <c r="C1497" s="711" t="str">
        <f t="shared" si="161"/>
        <v>21/01/2026</v>
      </c>
      <c r="D1497" s="712" t="str">
        <f t="shared" si="162"/>
        <v>15:00</v>
      </c>
      <c r="E1497" s="713" t="str">
        <f t="shared" si="163"/>
        <v>15:00 as 16:00</v>
      </c>
      <c r="F1497" s="714" t="str">
        <f t="shared" si="164"/>
        <v>Quarta</v>
      </c>
      <c r="G1497" s="715">
        <f t="shared" si="165"/>
        <v>3</v>
      </c>
      <c r="H1497" s="714" t="str">
        <f t="shared" si="166"/>
        <v>Jan/26</v>
      </c>
      <c r="I1497" s="716">
        <f t="shared" si="167"/>
        <v>21</v>
      </c>
      <c r="J1497" s="716">
        <f>IF(Tabela13[[#This Row],[Data da Ordem]]&lt;&gt;"",1,"")</f>
        <v>1</v>
      </c>
    </row>
    <row r="1498" spans="1:10">
      <c r="A1498" s="721" t="s">
        <v>2212</v>
      </c>
      <c r="B1498" s="722">
        <v>19</v>
      </c>
      <c r="C1498" s="711" t="str">
        <f t="shared" si="161"/>
        <v>21/01/2026</v>
      </c>
      <c r="D1498" s="712" t="str">
        <f t="shared" si="162"/>
        <v>14:48</v>
      </c>
      <c r="E1498" s="713" t="str">
        <f t="shared" si="163"/>
        <v>14:00 as 15:00</v>
      </c>
      <c r="F1498" s="714" t="str">
        <f t="shared" si="164"/>
        <v>Quarta</v>
      </c>
      <c r="G1498" s="715">
        <f t="shared" si="165"/>
        <v>3</v>
      </c>
      <c r="H1498" s="714" t="str">
        <f t="shared" si="166"/>
        <v>Jan/26</v>
      </c>
      <c r="I1498" s="716">
        <f t="shared" si="167"/>
        <v>21</v>
      </c>
      <c r="J1498" s="716">
        <f>IF(Tabela13[[#This Row],[Data da Ordem]]&lt;&gt;"",1,"")</f>
        <v>1</v>
      </c>
    </row>
    <row r="1499" spans="1:10">
      <c r="A1499" s="721" t="s">
        <v>2213</v>
      </c>
      <c r="B1499" s="722">
        <v>21</v>
      </c>
      <c r="C1499" s="711" t="str">
        <f t="shared" si="161"/>
        <v>21/01/2026</v>
      </c>
      <c r="D1499" s="712" t="str">
        <f t="shared" si="162"/>
        <v>14:33</v>
      </c>
      <c r="E1499" s="713" t="str">
        <f t="shared" si="163"/>
        <v>14:00 as 15:00</v>
      </c>
      <c r="F1499" s="714" t="str">
        <f t="shared" si="164"/>
        <v>Quarta</v>
      </c>
      <c r="G1499" s="715">
        <f t="shared" si="165"/>
        <v>3</v>
      </c>
      <c r="H1499" s="714" t="str">
        <f t="shared" si="166"/>
        <v>Jan/26</v>
      </c>
      <c r="I1499" s="716">
        <f t="shared" si="167"/>
        <v>21</v>
      </c>
      <c r="J1499" s="716">
        <f>IF(Tabela13[[#This Row],[Data da Ordem]]&lt;&gt;"",1,"")</f>
        <v>1</v>
      </c>
    </row>
    <row r="1500" spans="1:10">
      <c r="A1500" s="721" t="s">
        <v>2214</v>
      </c>
      <c r="B1500" s="722">
        <v>23</v>
      </c>
      <c r="C1500" s="711" t="str">
        <f t="shared" si="161"/>
        <v>21/01/2026</v>
      </c>
      <c r="D1500" s="712" t="str">
        <f t="shared" si="162"/>
        <v>14:33</v>
      </c>
      <c r="E1500" s="713" t="str">
        <f t="shared" si="163"/>
        <v>14:00 as 15:00</v>
      </c>
      <c r="F1500" s="714" t="str">
        <f t="shared" si="164"/>
        <v>Quarta</v>
      </c>
      <c r="G1500" s="715">
        <f t="shared" si="165"/>
        <v>3</v>
      </c>
      <c r="H1500" s="714" t="str">
        <f t="shared" si="166"/>
        <v>Jan/26</v>
      </c>
      <c r="I1500" s="716">
        <f t="shared" si="167"/>
        <v>21</v>
      </c>
      <c r="J1500" s="716">
        <f>IF(Tabela13[[#This Row],[Data da Ordem]]&lt;&gt;"",1,"")</f>
        <v>1</v>
      </c>
    </row>
    <row r="1501" spans="1:10">
      <c r="A1501" s="721" t="s">
        <v>2215</v>
      </c>
      <c r="B1501" s="722">
        <v>14.49</v>
      </c>
      <c r="C1501" s="711" t="str">
        <f t="shared" si="161"/>
        <v>21/01/2026</v>
      </c>
      <c r="D1501" s="712" t="str">
        <f t="shared" si="162"/>
        <v>14:28</v>
      </c>
      <c r="E1501" s="713" t="str">
        <f t="shared" si="163"/>
        <v>14:00 as 15:00</v>
      </c>
      <c r="F1501" s="714" t="str">
        <f t="shared" si="164"/>
        <v>Quarta</v>
      </c>
      <c r="G1501" s="715">
        <f t="shared" si="165"/>
        <v>3</v>
      </c>
      <c r="H1501" s="714" t="str">
        <f t="shared" si="166"/>
        <v>Jan/26</v>
      </c>
      <c r="I1501" s="716">
        <f t="shared" si="167"/>
        <v>21</v>
      </c>
      <c r="J1501" s="716">
        <f>IF(Tabela13[[#This Row],[Data da Ordem]]&lt;&gt;"",1,"")</f>
        <v>1</v>
      </c>
    </row>
    <row r="1502" spans="1:10">
      <c r="A1502" s="721" t="s">
        <v>2216</v>
      </c>
      <c r="B1502" s="722">
        <v>14.5</v>
      </c>
      <c r="C1502" s="711" t="str">
        <f t="shared" si="161"/>
        <v>21/01/2026</v>
      </c>
      <c r="D1502" s="712" t="str">
        <f t="shared" si="162"/>
        <v>14:24</v>
      </c>
      <c r="E1502" s="713" t="str">
        <f t="shared" si="163"/>
        <v>14:00 as 15:00</v>
      </c>
      <c r="F1502" s="714" t="str">
        <f t="shared" si="164"/>
        <v>Quarta</v>
      </c>
      <c r="G1502" s="715">
        <f t="shared" si="165"/>
        <v>3</v>
      </c>
      <c r="H1502" s="714" t="str">
        <f t="shared" si="166"/>
        <v>Jan/26</v>
      </c>
      <c r="I1502" s="716">
        <f t="shared" si="167"/>
        <v>21</v>
      </c>
      <c r="J1502" s="716">
        <f>IF(Tabela13[[#This Row],[Data da Ordem]]&lt;&gt;"",1,"")</f>
        <v>1</v>
      </c>
    </row>
    <row r="1503" spans="1:10">
      <c r="A1503" s="721" t="s">
        <v>2217</v>
      </c>
      <c r="B1503" s="722">
        <v>64.5</v>
      </c>
      <c r="C1503" s="711" t="str">
        <f t="shared" si="161"/>
        <v>21/01/2026</v>
      </c>
      <c r="D1503" s="712" t="str">
        <f t="shared" si="162"/>
        <v>13:53</v>
      </c>
      <c r="E1503" s="713" t="str">
        <f t="shared" si="163"/>
        <v>13:00 as 14:00</v>
      </c>
      <c r="F1503" s="714" t="str">
        <f t="shared" si="164"/>
        <v>Quarta</v>
      </c>
      <c r="G1503" s="715">
        <f t="shared" si="165"/>
        <v>3</v>
      </c>
      <c r="H1503" s="714" t="str">
        <f t="shared" si="166"/>
        <v>Jan/26</v>
      </c>
      <c r="I1503" s="716">
        <f t="shared" si="167"/>
        <v>21</v>
      </c>
      <c r="J1503" s="716">
        <f>IF(Tabela13[[#This Row],[Data da Ordem]]&lt;&gt;"",1,"")</f>
        <v>1</v>
      </c>
    </row>
    <row r="1504" spans="1:10">
      <c r="A1504" s="721" t="s">
        <v>2218</v>
      </c>
      <c r="B1504" s="722">
        <v>32</v>
      </c>
      <c r="C1504" s="711" t="str">
        <f t="shared" si="161"/>
        <v>21/01/2026</v>
      </c>
      <c r="D1504" s="712" t="str">
        <f t="shared" si="162"/>
        <v>13:15</v>
      </c>
      <c r="E1504" s="713" t="str">
        <f t="shared" si="163"/>
        <v>13:00 as 14:00</v>
      </c>
      <c r="F1504" s="714" t="str">
        <f t="shared" si="164"/>
        <v>Quarta</v>
      </c>
      <c r="G1504" s="715">
        <f t="shared" si="165"/>
        <v>3</v>
      </c>
      <c r="H1504" s="714" t="str">
        <f t="shared" si="166"/>
        <v>Jan/26</v>
      </c>
      <c r="I1504" s="716">
        <f t="shared" si="167"/>
        <v>21</v>
      </c>
      <c r="J1504" s="716">
        <f>IF(Tabela13[[#This Row],[Data da Ordem]]&lt;&gt;"",1,"")</f>
        <v>1</v>
      </c>
    </row>
    <row r="1505" spans="1:10">
      <c r="A1505" s="721" t="s">
        <v>2219</v>
      </c>
      <c r="B1505" s="722">
        <v>46</v>
      </c>
      <c r="C1505" s="711" t="str">
        <f t="shared" si="161"/>
        <v>21/01/2026</v>
      </c>
      <c r="D1505" s="712" t="str">
        <f t="shared" si="162"/>
        <v>13:01</v>
      </c>
      <c r="E1505" s="713" t="str">
        <f t="shared" si="163"/>
        <v>13:00 as 14:00</v>
      </c>
      <c r="F1505" s="714" t="str">
        <f t="shared" si="164"/>
        <v>Quarta</v>
      </c>
      <c r="G1505" s="715">
        <f t="shared" si="165"/>
        <v>3</v>
      </c>
      <c r="H1505" s="714" t="str">
        <f t="shared" si="166"/>
        <v>Jan/26</v>
      </c>
      <c r="I1505" s="716">
        <f t="shared" si="167"/>
        <v>21</v>
      </c>
      <c r="J1505" s="716">
        <f>IF(Tabela13[[#This Row],[Data da Ordem]]&lt;&gt;"",1,"")</f>
        <v>1</v>
      </c>
    </row>
    <row r="1506" spans="1:10">
      <c r="A1506" s="721" t="s">
        <v>2220</v>
      </c>
      <c r="B1506" s="722">
        <v>20</v>
      </c>
      <c r="C1506" s="711" t="str">
        <f t="shared" si="161"/>
        <v>21/01/2026</v>
      </c>
      <c r="D1506" s="712" t="str">
        <f t="shared" si="162"/>
        <v>12:44</v>
      </c>
      <c r="E1506" s="713" t="str">
        <f t="shared" si="163"/>
        <v>12:00 as 13:00</v>
      </c>
      <c r="F1506" s="714" t="str">
        <f t="shared" si="164"/>
        <v>Quarta</v>
      </c>
      <c r="G1506" s="715">
        <f t="shared" si="165"/>
        <v>3</v>
      </c>
      <c r="H1506" s="714" t="str">
        <f t="shared" si="166"/>
        <v>Jan/26</v>
      </c>
      <c r="I1506" s="716">
        <f t="shared" si="167"/>
        <v>21</v>
      </c>
      <c r="J1506" s="716">
        <f>IF(Tabela13[[#This Row],[Data da Ordem]]&lt;&gt;"",1,"")</f>
        <v>1</v>
      </c>
    </row>
    <row r="1507" spans="1:10">
      <c r="A1507" s="721" t="s">
        <v>2221</v>
      </c>
      <c r="B1507" s="722">
        <v>39</v>
      </c>
      <c r="C1507" s="711" t="str">
        <f t="shared" si="161"/>
        <v>21/01/2026</v>
      </c>
      <c r="D1507" s="712" t="str">
        <f t="shared" si="162"/>
        <v>12:43</v>
      </c>
      <c r="E1507" s="713" t="str">
        <f t="shared" si="163"/>
        <v>12:00 as 13:00</v>
      </c>
      <c r="F1507" s="714" t="str">
        <f t="shared" si="164"/>
        <v>Quarta</v>
      </c>
      <c r="G1507" s="715">
        <f t="shared" si="165"/>
        <v>3</v>
      </c>
      <c r="H1507" s="714" t="str">
        <f t="shared" si="166"/>
        <v>Jan/26</v>
      </c>
      <c r="I1507" s="716">
        <f t="shared" si="167"/>
        <v>21</v>
      </c>
      <c r="J1507" s="716">
        <f>IF(Tabela13[[#This Row],[Data da Ordem]]&lt;&gt;"",1,"")</f>
        <v>1</v>
      </c>
    </row>
    <row r="1508" spans="1:10">
      <c r="A1508" s="721" t="s">
        <v>2222</v>
      </c>
      <c r="B1508" s="722">
        <v>26</v>
      </c>
      <c r="C1508" s="711" t="str">
        <f t="shared" si="161"/>
        <v>21/01/2026</v>
      </c>
      <c r="D1508" s="712" t="str">
        <f t="shared" si="162"/>
        <v>12:41</v>
      </c>
      <c r="E1508" s="713" t="str">
        <f t="shared" si="163"/>
        <v>12:00 as 13:00</v>
      </c>
      <c r="F1508" s="714" t="str">
        <f t="shared" si="164"/>
        <v>Quarta</v>
      </c>
      <c r="G1508" s="715">
        <f t="shared" si="165"/>
        <v>3</v>
      </c>
      <c r="H1508" s="714" t="str">
        <f t="shared" si="166"/>
        <v>Jan/26</v>
      </c>
      <c r="I1508" s="716">
        <f t="shared" si="167"/>
        <v>21</v>
      </c>
      <c r="J1508" s="716">
        <f>IF(Tabela13[[#This Row],[Data da Ordem]]&lt;&gt;"",1,"")</f>
        <v>1</v>
      </c>
    </row>
    <row r="1509" spans="1:10">
      <c r="A1509" s="721" t="s">
        <v>2223</v>
      </c>
      <c r="B1509" s="722">
        <v>42.9</v>
      </c>
      <c r="C1509" s="711" t="str">
        <f t="shared" si="161"/>
        <v>21/01/2026</v>
      </c>
      <c r="D1509" s="712" t="str">
        <f t="shared" si="162"/>
        <v>12:36</v>
      </c>
      <c r="E1509" s="713" t="str">
        <f t="shared" si="163"/>
        <v>12:00 as 13:00</v>
      </c>
      <c r="F1509" s="714" t="str">
        <f t="shared" si="164"/>
        <v>Quarta</v>
      </c>
      <c r="G1509" s="715">
        <f t="shared" si="165"/>
        <v>3</v>
      </c>
      <c r="H1509" s="714" t="str">
        <f t="shared" si="166"/>
        <v>Jan/26</v>
      </c>
      <c r="I1509" s="716">
        <f t="shared" si="167"/>
        <v>21</v>
      </c>
      <c r="J1509" s="716">
        <f>IF(Tabela13[[#This Row],[Data da Ordem]]&lt;&gt;"",1,"")</f>
        <v>1</v>
      </c>
    </row>
    <row r="1510" spans="1:10">
      <c r="A1510" s="721" t="s">
        <v>2224</v>
      </c>
      <c r="B1510" s="722">
        <v>26</v>
      </c>
      <c r="C1510" s="711" t="str">
        <f t="shared" si="161"/>
        <v>21/01/2026</v>
      </c>
      <c r="D1510" s="712" t="str">
        <f t="shared" si="162"/>
        <v>12:29</v>
      </c>
      <c r="E1510" s="713" t="str">
        <f t="shared" si="163"/>
        <v>12:00 as 13:00</v>
      </c>
      <c r="F1510" s="714" t="str">
        <f t="shared" si="164"/>
        <v>Quarta</v>
      </c>
      <c r="G1510" s="715">
        <f t="shared" si="165"/>
        <v>3</v>
      </c>
      <c r="H1510" s="714" t="str">
        <f t="shared" si="166"/>
        <v>Jan/26</v>
      </c>
      <c r="I1510" s="716">
        <f t="shared" si="167"/>
        <v>21</v>
      </c>
      <c r="J1510" s="716">
        <f>IF(Tabela13[[#This Row],[Data da Ordem]]&lt;&gt;"",1,"")</f>
        <v>1</v>
      </c>
    </row>
    <row r="1511" spans="1:10">
      <c r="A1511" s="721" t="s">
        <v>2225</v>
      </c>
      <c r="B1511" s="722">
        <v>32.5</v>
      </c>
      <c r="C1511" s="711" t="str">
        <f t="shared" si="161"/>
        <v>21/01/2026</v>
      </c>
      <c r="D1511" s="712" t="str">
        <f t="shared" si="162"/>
        <v>12:20</v>
      </c>
      <c r="E1511" s="713" t="str">
        <f t="shared" si="163"/>
        <v>12:00 as 13:00</v>
      </c>
      <c r="F1511" s="714" t="str">
        <f t="shared" si="164"/>
        <v>Quarta</v>
      </c>
      <c r="G1511" s="715">
        <f t="shared" si="165"/>
        <v>3</v>
      </c>
      <c r="H1511" s="714" t="str">
        <f t="shared" si="166"/>
        <v>Jan/26</v>
      </c>
      <c r="I1511" s="716">
        <f t="shared" si="167"/>
        <v>21</v>
      </c>
      <c r="J1511" s="716">
        <f>IF(Tabela13[[#This Row],[Data da Ordem]]&lt;&gt;"",1,"")</f>
        <v>1</v>
      </c>
    </row>
    <row r="1512" spans="1:10">
      <c r="A1512" s="721" t="s">
        <v>2226</v>
      </c>
      <c r="B1512" s="722">
        <v>14.85</v>
      </c>
      <c r="C1512" s="711" t="str">
        <f t="shared" si="161"/>
        <v>21/01/2026</v>
      </c>
      <c r="D1512" s="712" t="str">
        <f t="shared" si="162"/>
        <v>12:06</v>
      </c>
      <c r="E1512" s="713" t="str">
        <f t="shared" si="163"/>
        <v>12:00 as 13:00</v>
      </c>
      <c r="F1512" s="714" t="str">
        <f t="shared" si="164"/>
        <v>Quarta</v>
      </c>
      <c r="G1512" s="715">
        <f t="shared" si="165"/>
        <v>3</v>
      </c>
      <c r="H1512" s="714" t="str">
        <f t="shared" si="166"/>
        <v>Jan/26</v>
      </c>
      <c r="I1512" s="716">
        <f t="shared" si="167"/>
        <v>21</v>
      </c>
      <c r="J1512" s="716">
        <f>IF(Tabela13[[#This Row],[Data da Ordem]]&lt;&gt;"",1,"")</f>
        <v>1</v>
      </c>
    </row>
    <row r="1513" spans="1:10">
      <c r="A1513" s="721" t="s">
        <v>2227</v>
      </c>
      <c r="B1513" s="722">
        <v>5.4</v>
      </c>
      <c r="C1513" s="711" t="str">
        <f t="shared" si="161"/>
        <v>21/01/2026</v>
      </c>
      <c r="D1513" s="712" t="str">
        <f t="shared" si="162"/>
        <v>11:52</v>
      </c>
      <c r="E1513" s="713" t="str">
        <f t="shared" si="163"/>
        <v>11:00 as 12:00</v>
      </c>
      <c r="F1513" s="714" t="str">
        <f t="shared" si="164"/>
        <v>Quarta</v>
      </c>
      <c r="G1513" s="715">
        <f t="shared" si="165"/>
        <v>3</v>
      </c>
      <c r="H1513" s="714" t="str">
        <f t="shared" si="166"/>
        <v>Jan/26</v>
      </c>
      <c r="I1513" s="716">
        <f t="shared" si="167"/>
        <v>21</v>
      </c>
      <c r="J1513" s="716">
        <f>IF(Tabela13[[#This Row],[Data da Ordem]]&lt;&gt;"",1,"")</f>
        <v>1</v>
      </c>
    </row>
    <row r="1514" spans="1:10">
      <c r="A1514" s="721" t="s">
        <v>2228</v>
      </c>
      <c r="B1514" s="722">
        <v>19.350000000000001</v>
      </c>
      <c r="C1514" s="711" t="str">
        <f t="shared" si="161"/>
        <v>21/01/2026</v>
      </c>
      <c r="D1514" s="712" t="str">
        <f t="shared" si="162"/>
        <v>11:46</v>
      </c>
      <c r="E1514" s="713" t="str">
        <f t="shared" si="163"/>
        <v>11:00 as 12:00</v>
      </c>
      <c r="F1514" s="714" t="str">
        <f t="shared" si="164"/>
        <v>Quarta</v>
      </c>
      <c r="G1514" s="715">
        <f t="shared" si="165"/>
        <v>3</v>
      </c>
      <c r="H1514" s="714" t="str">
        <f t="shared" si="166"/>
        <v>Jan/26</v>
      </c>
      <c r="I1514" s="716">
        <f t="shared" si="167"/>
        <v>21</v>
      </c>
      <c r="J1514" s="716">
        <f>IF(Tabela13[[#This Row],[Data da Ordem]]&lt;&gt;"",1,"")</f>
        <v>1</v>
      </c>
    </row>
    <row r="1515" spans="1:10">
      <c r="A1515" s="721" t="s">
        <v>2229</v>
      </c>
      <c r="B1515" s="722">
        <v>16.5</v>
      </c>
      <c r="C1515" s="711" t="str">
        <f t="shared" si="161"/>
        <v>21/01/2026</v>
      </c>
      <c r="D1515" s="712" t="str">
        <f t="shared" si="162"/>
        <v>11:23</v>
      </c>
      <c r="E1515" s="713" t="str">
        <f t="shared" si="163"/>
        <v>11:00 as 12:00</v>
      </c>
      <c r="F1515" s="714" t="str">
        <f t="shared" si="164"/>
        <v>Quarta</v>
      </c>
      <c r="G1515" s="715">
        <f t="shared" si="165"/>
        <v>3</v>
      </c>
      <c r="H1515" s="714" t="str">
        <f t="shared" si="166"/>
        <v>Jan/26</v>
      </c>
      <c r="I1515" s="716">
        <f t="shared" si="167"/>
        <v>21</v>
      </c>
      <c r="J1515" s="716">
        <f>IF(Tabela13[[#This Row],[Data da Ordem]]&lt;&gt;"",1,"")</f>
        <v>1</v>
      </c>
    </row>
    <row r="1516" spans="1:10">
      <c r="A1516" s="721" t="s">
        <v>2230</v>
      </c>
      <c r="B1516" s="722">
        <v>22</v>
      </c>
      <c r="C1516" s="711" t="str">
        <f t="shared" si="161"/>
        <v>21/01/2026</v>
      </c>
      <c r="D1516" s="712" t="str">
        <f t="shared" si="162"/>
        <v>11:17</v>
      </c>
      <c r="E1516" s="713" t="str">
        <f t="shared" si="163"/>
        <v>11:00 as 12:00</v>
      </c>
      <c r="F1516" s="714" t="str">
        <f t="shared" si="164"/>
        <v>Quarta</v>
      </c>
      <c r="G1516" s="715">
        <f t="shared" si="165"/>
        <v>3</v>
      </c>
      <c r="H1516" s="714" t="str">
        <f t="shared" si="166"/>
        <v>Jan/26</v>
      </c>
      <c r="I1516" s="716">
        <f t="shared" si="167"/>
        <v>21</v>
      </c>
      <c r="J1516" s="716">
        <f>IF(Tabela13[[#This Row],[Data da Ordem]]&lt;&gt;"",1,"")</f>
        <v>1</v>
      </c>
    </row>
    <row r="1517" spans="1:10">
      <c r="A1517" s="721" t="s">
        <v>2231</v>
      </c>
      <c r="B1517" s="722">
        <v>20</v>
      </c>
      <c r="C1517" s="711" t="str">
        <f t="shared" si="161"/>
        <v>21/01/2026</v>
      </c>
      <c r="D1517" s="712" t="str">
        <f t="shared" si="162"/>
        <v>10:51</v>
      </c>
      <c r="E1517" s="713" t="str">
        <f t="shared" si="163"/>
        <v>10:00 as 11:00</v>
      </c>
      <c r="F1517" s="714" t="str">
        <f t="shared" si="164"/>
        <v>Quarta</v>
      </c>
      <c r="G1517" s="715">
        <f t="shared" si="165"/>
        <v>3</v>
      </c>
      <c r="H1517" s="714" t="str">
        <f t="shared" si="166"/>
        <v>Jan/26</v>
      </c>
      <c r="I1517" s="716">
        <f t="shared" si="167"/>
        <v>21</v>
      </c>
      <c r="J1517" s="716">
        <f>IF(Tabela13[[#This Row],[Data da Ordem]]&lt;&gt;"",1,"")</f>
        <v>1</v>
      </c>
    </row>
    <row r="1518" spans="1:10">
      <c r="A1518" s="721" t="s">
        <v>2232</v>
      </c>
      <c r="B1518" s="722">
        <v>9</v>
      </c>
      <c r="C1518" s="711" t="str">
        <f t="shared" si="161"/>
        <v>21/01/2026</v>
      </c>
      <c r="D1518" s="712" t="str">
        <f t="shared" si="162"/>
        <v>10:34</v>
      </c>
      <c r="E1518" s="713" t="str">
        <f t="shared" si="163"/>
        <v>10:00 as 11:00</v>
      </c>
      <c r="F1518" s="714" t="str">
        <f t="shared" si="164"/>
        <v>Quarta</v>
      </c>
      <c r="G1518" s="715">
        <f t="shared" si="165"/>
        <v>3</v>
      </c>
      <c r="H1518" s="714" t="str">
        <f t="shared" si="166"/>
        <v>Jan/26</v>
      </c>
      <c r="I1518" s="716">
        <f t="shared" si="167"/>
        <v>21</v>
      </c>
      <c r="J1518" s="716">
        <f>IF(Tabela13[[#This Row],[Data da Ordem]]&lt;&gt;"",1,"")</f>
        <v>1</v>
      </c>
    </row>
    <row r="1519" spans="1:10">
      <c r="A1519" s="721" t="s">
        <v>2233</v>
      </c>
      <c r="B1519" s="722">
        <v>13</v>
      </c>
      <c r="C1519" s="711" t="str">
        <f t="shared" si="161"/>
        <v>21/01/2026</v>
      </c>
      <c r="D1519" s="712" t="str">
        <f t="shared" si="162"/>
        <v>10:30</v>
      </c>
      <c r="E1519" s="713" t="str">
        <f t="shared" si="163"/>
        <v>10:00 as 11:00</v>
      </c>
      <c r="F1519" s="714" t="str">
        <f t="shared" si="164"/>
        <v>Quarta</v>
      </c>
      <c r="G1519" s="715">
        <f t="shared" si="165"/>
        <v>3</v>
      </c>
      <c r="H1519" s="714" t="str">
        <f t="shared" si="166"/>
        <v>Jan/26</v>
      </c>
      <c r="I1519" s="716">
        <f t="shared" si="167"/>
        <v>21</v>
      </c>
      <c r="J1519" s="716">
        <f>IF(Tabela13[[#This Row],[Data da Ordem]]&lt;&gt;"",1,"")</f>
        <v>1</v>
      </c>
    </row>
    <row r="1520" spans="1:10">
      <c r="A1520" s="721" t="s">
        <v>2234</v>
      </c>
      <c r="B1520" s="722">
        <v>31</v>
      </c>
      <c r="C1520" s="711" t="str">
        <f t="shared" si="161"/>
        <v>21/01/2026</v>
      </c>
      <c r="D1520" s="712" t="str">
        <f t="shared" si="162"/>
        <v>10:24</v>
      </c>
      <c r="E1520" s="713" t="str">
        <f t="shared" si="163"/>
        <v>10:00 as 11:00</v>
      </c>
      <c r="F1520" s="714" t="str">
        <f t="shared" si="164"/>
        <v>Quarta</v>
      </c>
      <c r="G1520" s="715">
        <f t="shared" si="165"/>
        <v>3</v>
      </c>
      <c r="H1520" s="714" t="str">
        <f t="shared" si="166"/>
        <v>Jan/26</v>
      </c>
      <c r="I1520" s="716">
        <f t="shared" si="167"/>
        <v>21</v>
      </c>
      <c r="J1520" s="716">
        <f>IF(Tabela13[[#This Row],[Data da Ordem]]&lt;&gt;"",1,"")</f>
        <v>1</v>
      </c>
    </row>
    <row r="1521" spans="1:10">
      <c r="A1521" s="721" t="s">
        <v>2235</v>
      </c>
      <c r="B1521" s="722">
        <v>16.5</v>
      </c>
      <c r="C1521" s="711" t="str">
        <f t="shared" si="161"/>
        <v>21/01/2026</v>
      </c>
      <c r="D1521" s="712" t="str">
        <f t="shared" si="162"/>
        <v>10:00</v>
      </c>
      <c r="E1521" s="713" t="str">
        <f t="shared" si="163"/>
        <v>10:00 as 11:00</v>
      </c>
      <c r="F1521" s="714" t="str">
        <f t="shared" si="164"/>
        <v>Quarta</v>
      </c>
      <c r="G1521" s="715">
        <f t="shared" si="165"/>
        <v>3</v>
      </c>
      <c r="H1521" s="714" t="str">
        <f t="shared" si="166"/>
        <v>Jan/26</v>
      </c>
      <c r="I1521" s="716">
        <f t="shared" si="167"/>
        <v>21</v>
      </c>
      <c r="J1521" s="716">
        <f>IF(Tabela13[[#This Row],[Data da Ordem]]&lt;&gt;"",1,"")</f>
        <v>1</v>
      </c>
    </row>
    <row r="1522" spans="1:10">
      <c r="A1522" s="721" t="s">
        <v>2236</v>
      </c>
      <c r="B1522" s="722">
        <v>29</v>
      </c>
      <c r="C1522" s="711" t="str">
        <f t="shared" si="161"/>
        <v>21/01/2026</v>
      </c>
      <c r="D1522" s="712" t="str">
        <f t="shared" si="162"/>
        <v>09:59</v>
      </c>
      <c r="E1522" s="713" t="str">
        <f t="shared" si="163"/>
        <v>09:00 as 10:00</v>
      </c>
      <c r="F1522" s="714" t="str">
        <f t="shared" si="164"/>
        <v>Quarta</v>
      </c>
      <c r="G1522" s="715">
        <f t="shared" si="165"/>
        <v>3</v>
      </c>
      <c r="H1522" s="714" t="str">
        <f t="shared" si="166"/>
        <v>Jan/26</v>
      </c>
      <c r="I1522" s="716">
        <f t="shared" si="167"/>
        <v>21</v>
      </c>
      <c r="J1522" s="716">
        <f>IF(Tabela13[[#This Row],[Data da Ordem]]&lt;&gt;"",1,"")</f>
        <v>1</v>
      </c>
    </row>
    <row r="1523" spans="1:10">
      <c r="A1523" s="721" t="s">
        <v>2237</v>
      </c>
      <c r="B1523" s="722">
        <v>71</v>
      </c>
      <c r="C1523" s="711" t="str">
        <f t="shared" si="161"/>
        <v>21/01/2026</v>
      </c>
      <c r="D1523" s="712" t="str">
        <f t="shared" si="162"/>
        <v>09:44</v>
      </c>
      <c r="E1523" s="713" t="str">
        <f t="shared" si="163"/>
        <v>09:00 as 10:00</v>
      </c>
      <c r="F1523" s="714" t="str">
        <f t="shared" si="164"/>
        <v>Quarta</v>
      </c>
      <c r="G1523" s="715">
        <f t="shared" si="165"/>
        <v>3</v>
      </c>
      <c r="H1523" s="714" t="str">
        <f t="shared" si="166"/>
        <v>Jan/26</v>
      </c>
      <c r="I1523" s="716">
        <f t="shared" si="167"/>
        <v>21</v>
      </c>
      <c r="J1523" s="716">
        <f>IF(Tabela13[[#This Row],[Data da Ordem]]&lt;&gt;"",1,"")</f>
        <v>1</v>
      </c>
    </row>
    <row r="1524" spans="1:10">
      <c r="A1524" s="721" t="s">
        <v>2238</v>
      </c>
      <c r="B1524" s="722">
        <v>38</v>
      </c>
      <c r="C1524" s="711" t="str">
        <f t="shared" si="161"/>
        <v>21/01/2026</v>
      </c>
      <c r="D1524" s="712" t="str">
        <f t="shared" si="162"/>
        <v>09:35</v>
      </c>
      <c r="E1524" s="713" t="str">
        <f t="shared" si="163"/>
        <v>09:00 as 10:00</v>
      </c>
      <c r="F1524" s="714" t="str">
        <f t="shared" si="164"/>
        <v>Quarta</v>
      </c>
      <c r="G1524" s="715">
        <f t="shared" si="165"/>
        <v>3</v>
      </c>
      <c r="H1524" s="714" t="str">
        <f t="shared" si="166"/>
        <v>Jan/26</v>
      </c>
      <c r="I1524" s="716">
        <f t="shared" si="167"/>
        <v>21</v>
      </c>
      <c r="J1524" s="716">
        <f>IF(Tabela13[[#This Row],[Data da Ordem]]&lt;&gt;"",1,"")</f>
        <v>1</v>
      </c>
    </row>
    <row r="1525" spans="1:10">
      <c r="A1525" s="721" t="s">
        <v>2239</v>
      </c>
      <c r="B1525" s="722">
        <v>12.15</v>
      </c>
      <c r="C1525" s="711" t="str">
        <f t="shared" si="161"/>
        <v>21/01/2026</v>
      </c>
      <c r="D1525" s="712" t="str">
        <f t="shared" si="162"/>
        <v>09:27</v>
      </c>
      <c r="E1525" s="713" t="str">
        <f t="shared" si="163"/>
        <v>09:00 as 10:00</v>
      </c>
      <c r="F1525" s="714" t="str">
        <f t="shared" si="164"/>
        <v>Quarta</v>
      </c>
      <c r="G1525" s="715">
        <f t="shared" si="165"/>
        <v>3</v>
      </c>
      <c r="H1525" s="714" t="str">
        <f t="shared" si="166"/>
        <v>Jan/26</v>
      </c>
      <c r="I1525" s="716">
        <f t="shared" si="167"/>
        <v>21</v>
      </c>
      <c r="J1525" s="716">
        <f>IF(Tabela13[[#This Row],[Data da Ordem]]&lt;&gt;"",1,"")</f>
        <v>1</v>
      </c>
    </row>
    <row r="1526" spans="1:10">
      <c r="A1526" s="721" t="s">
        <v>2240</v>
      </c>
      <c r="B1526" s="722">
        <v>27.45</v>
      </c>
      <c r="C1526" s="711" t="str">
        <f t="shared" si="161"/>
        <v>21/01/2026</v>
      </c>
      <c r="D1526" s="712" t="str">
        <f t="shared" si="162"/>
        <v>09:18</v>
      </c>
      <c r="E1526" s="713" t="str">
        <f t="shared" si="163"/>
        <v>09:00 as 10:00</v>
      </c>
      <c r="F1526" s="714" t="str">
        <f t="shared" si="164"/>
        <v>Quarta</v>
      </c>
      <c r="G1526" s="715">
        <f t="shared" si="165"/>
        <v>3</v>
      </c>
      <c r="H1526" s="714" t="str">
        <f t="shared" si="166"/>
        <v>Jan/26</v>
      </c>
      <c r="I1526" s="716">
        <f t="shared" si="167"/>
        <v>21</v>
      </c>
      <c r="J1526" s="716">
        <f>IF(Tabela13[[#This Row],[Data da Ordem]]&lt;&gt;"",1,"")</f>
        <v>1</v>
      </c>
    </row>
    <row r="1527" spans="1:10">
      <c r="A1527" s="721" t="s">
        <v>2241</v>
      </c>
      <c r="B1527" s="722">
        <v>17</v>
      </c>
      <c r="C1527" s="711" t="str">
        <f t="shared" si="161"/>
        <v>21/01/2026</v>
      </c>
      <c r="D1527" s="712" t="str">
        <f t="shared" si="162"/>
        <v>09:12</v>
      </c>
      <c r="E1527" s="713" t="str">
        <f t="shared" si="163"/>
        <v>09:00 as 10:00</v>
      </c>
      <c r="F1527" s="714" t="str">
        <f t="shared" si="164"/>
        <v>Quarta</v>
      </c>
      <c r="G1527" s="715">
        <f t="shared" si="165"/>
        <v>3</v>
      </c>
      <c r="H1527" s="714" t="str">
        <f t="shared" si="166"/>
        <v>Jan/26</v>
      </c>
      <c r="I1527" s="716">
        <f t="shared" si="167"/>
        <v>21</v>
      </c>
      <c r="J1527" s="716">
        <f>IF(Tabela13[[#This Row],[Data da Ordem]]&lt;&gt;"",1,"")</f>
        <v>1</v>
      </c>
    </row>
    <row r="1528" spans="1:10">
      <c r="A1528" s="721" t="s">
        <v>2242</v>
      </c>
      <c r="B1528" s="722">
        <v>14.5</v>
      </c>
      <c r="C1528" s="711" t="str">
        <f t="shared" si="161"/>
        <v>21/01/2026</v>
      </c>
      <c r="D1528" s="712" t="str">
        <f t="shared" si="162"/>
        <v>09:09</v>
      </c>
      <c r="E1528" s="713" t="str">
        <f t="shared" si="163"/>
        <v>09:00 as 10:00</v>
      </c>
      <c r="F1528" s="714" t="str">
        <f t="shared" si="164"/>
        <v>Quarta</v>
      </c>
      <c r="G1528" s="715">
        <f t="shared" si="165"/>
        <v>3</v>
      </c>
      <c r="H1528" s="714" t="str">
        <f t="shared" si="166"/>
        <v>Jan/26</v>
      </c>
      <c r="I1528" s="716">
        <f t="shared" si="167"/>
        <v>21</v>
      </c>
      <c r="J1528" s="716">
        <f>IF(Tabela13[[#This Row],[Data da Ordem]]&lt;&gt;"",1,"")</f>
        <v>1</v>
      </c>
    </row>
    <row r="1529" spans="1:10">
      <c r="A1529" s="721" t="s">
        <v>2243</v>
      </c>
      <c r="B1529" s="722">
        <v>56</v>
      </c>
      <c r="C1529" s="711" t="str">
        <f t="shared" si="161"/>
        <v>22/01/2026</v>
      </c>
      <c r="D1529" s="712" t="str">
        <f t="shared" si="162"/>
        <v>18:25</v>
      </c>
      <c r="E1529" s="713" t="str">
        <f t="shared" si="163"/>
        <v>18:00 as 19:00</v>
      </c>
      <c r="F1529" s="714" t="str">
        <f t="shared" si="164"/>
        <v>Quinta</v>
      </c>
      <c r="G1529" s="715">
        <f t="shared" si="165"/>
        <v>4</v>
      </c>
      <c r="H1529" s="714" t="str">
        <f t="shared" si="166"/>
        <v>Jan/26</v>
      </c>
      <c r="I1529" s="716">
        <f t="shared" si="167"/>
        <v>22</v>
      </c>
      <c r="J1529" s="716">
        <f>IF(Tabela13[[#This Row],[Data da Ordem]]&lt;&gt;"",1,"")</f>
        <v>1</v>
      </c>
    </row>
    <row r="1530" spans="1:10">
      <c r="A1530" s="721" t="s">
        <v>2244</v>
      </c>
      <c r="B1530" s="722">
        <v>23</v>
      </c>
      <c r="C1530" s="711" t="str">
        <f t="shared" si="161"/>
        <v>22/01/2026</v>
      </c>
      <c r="D1530" s="712" t="str">
        <f t="shared" si="162"/>
        <v>18:20</v>
      </c>
      <c r="E1530" s="713" t="str">
        <f t="shared" si="163"/>
        <v>18:00 as 19:00</v>
      </c>
      <c r="F1530" s="714" t="str">
        <f t="shared" si="164"/>
        <v>Quinta</v>
      </c>
      <c r="G1530" s="715">
        <f t="shared" si="165"/>
        <v>4</v>
      </c>
      <c r="H1530" s="714" t="str">
        <f t="shared" si="166"/>
        <v>Jan/26</v>
      </c>
      <c r="I1530" s="716">
        <f t="shared" si="167"/>
        <v>22</v>
      </c>
      <c r="J1530" s="716">
        <f>IF(Tabela13[[#This Row],[Data da Ordem]]&lt;&gt;"",1,"")</f>
        <v>1</v>
      </c>
    </row>
    <row r="1531" spans="1:10">
      <c r="A1531" s="721" t="s">
        <v>2245</v>
      </c>
      <c r="B1531" s="722">
        <v>47</v>
      </c>
      <c r="C1531" s="711" t="str">
        <f t="shared" si="161"/>
        <v>22/01/2026</v>
      </c>
      <c r="D1531" s="712" t="str">
        <f t="shared" si="162"/>
        <v>18:17</v>
      </c>
      <c r="E1531" s="713" t="str">
        <f t="shared" si="163"/>
        <v>18:00 as 19:00</v>
      </c>
      <c r="F1531" s="714" t="str">
        <f t="shared" si="164"/>
        <v>Quinta</v>
      </c>
      <c r="G1531" s="715">
        <f t="shared" si="165"/>
        <v>4</v>
      </c>
      <c r="H1531" s="714" t="str">
        <f t="shared" si="166"/>
        <v>Jan/26</v>
      </c>
      <c r="I1531" s="716">
        <f t="shared" si="167"/>
        <v>22</v>
      </c>
      <c r="J1531" s="716">
        <f>IF(Tabela13[[#This Row],[Data da Ordem]]&lt;&gt;"",1,"")</f>
        <v>1</v>
      </c>
    </row>
    <row r="1532" spans="1:10">
      <c r="A1532" s="721" t="s">
        <v>2246</v>
      </c>
      <c r="B1532" s="722">
        <v>23.5</v>
      </c>
      <c r="C1532" s="711" t="str">
        <f t="shared" si="161"/>
        <v>22/01/2026</v>
      </c>
      <c r="D1532" s="712" t="str">
        <f t="shared" si="162"/>
        <v>18:08</v>
      </c>
      <c r="E1532" s="713" t="str">
        <f t="shared" si="163"/>
        <v>18:00 as 19:00</v>
      </c>
      <c r="F1532" s="714" t="str">
        <f t="shared" si="164"/>
        <v>Quinta</v>
      </c>
      <c r="G1532" s="715">
        <f t="shared" si="165"/>
        <v>4</v>
      </c>
      <c r="H1532" s="714" t="str">
        <f t="shared" si="166"/>
        <v>Jan/26</v>
      </c>
      <c r="I1532" s="716">
        <f t="shared" si="167"/>
        <v>22</v>
      </c>
      <c r="J1532" s="716">
        <f>IF(Tabela13[[#This Row],[Data da Ordem]]&lt;&gt;"",1,"")</f>
        <v>1</v>
      </c>
    </row>
    <row r="1533" spans="1:10">
      <c r="A1533" s="721" t="s">
        <v>2247</v>
      </c>
      <c r="B1533" s="722">
        <v>52.5</v>
      </c>
      <c r="C1533" s="711" t="str">
        <f t="shared" si="161"/>
        <v>22/01/2026</v>
      </c>
      <c r="D1533" s="712" t="str">
        <f t="shared" si="162"/>
        <v>18:03</v>
      </c>
      <c r="E1533" s="713" t="str">
        <f t="shared" si="163"/>
        <v>18:00 as 19:00</v>
      </c>
      <c r="F1533" s="714" t="str">
        <f t="shared" si="164"/>
        <v>Quinta</v>
      </c>
      <c r="G1533" s="715">
        <f t="shared" si="165"/>
        <v>4</v>
      </c>
      <c r="H1533" s="714" t="str">
        <f t="shared" si="166"/>
        <v>Jan/26</v>
      </c>
      <c r="I1533" s="716">
        <f t="shared" si="167"/>
        <v>22</v>
      </c>
      <c r="J1533" s="716">
        <f>IF(Tabela13[[#This Row],[Data da Ordem]]&lt;&gt;"",1,"")</f>
        <v>1</v>
      </c>
    </row>
    <row r="1534" spans="1:10">
      <c r="A1534" s="721" t="s">
        <v>2248</v>
      </c>
      <c r="B1534" s="722">
        <v>43</v>
      </c>
      <c r="C1534" s="711" t="str">
        <f t="shared" si="161"/>
        <v>22/01/2026</v>
      </c>
      <c r="D1534" s="712" t="str">
        <f t="shared" si="162"/>
        <v>18:01</v>
      </c>
      <c r="E1534" s="713" t="str">
        <f t="shared" si="163"/>
        <v>18:00 as 19:00</v>
      </c>
      <c r="F1534" s="714" t="str">
        <f t="shared" si="164"/>
        <v>Quinta</v>
      </c>
      <c r="G1534" s="715">
        <f t="shared" si="165"/>
        <v>4</v>
      </c>
      <c r="H1534" s="714" t="str">
        <f t="shared" si="166"/>
        <v>Jan/26</v>
      </c>
      <c r="I1534" s="716">
        <f t="shared" si="167"/>
        <v>22</v>
      </c>
      <c r="J1534" s="716">
        <f>IF(Tabela13[[#This Row],[Data da Ordem]]&lt;&gt;"",1,"")</f>
        <v>1</v>
      </c>
    </row>
    <row r="1535" spans="1:10">
      <c r="A1535" s="721" t="s">
        <v>2249</v>
      </c>
      <c r="B1535" s="722">
        <v>20</v>
      </c>
      <c r="C1535" s="711" t="str">
        <f t="shared" si="161"/>
        <v>22/01/2026</v>
      </c>
      <c r="D1535" s="712" t="str">
        <f t="shared" si="162"/>
        <v>17:58</v>
      </c>
      <c r="E1535" s="713" t="str">
        <f t="shared" si="163"/>
        <v>17:00 as 18:00</v>
      </c>
      <c r="F1535" s="714" t="str">
        <f t="shared" si="164"/>
        <v>Quinta</v>
      </c>
      <c r="G1535" s="715">
        <f t="shared" si="165"/>
        <v>4</v>
      </c>
      <c r="H1535" s="714" t="str">
        <f t="shared" si="166"/>
        <v>Jan/26</v>
      </c>
      <c r="I1535" s="716">
        <f t="shared" si="167"/>
        <v>22</v>
      </c>
      <c r="J1535" s="716">
        <f>IF(Tabela13[[#This Row],[Data da Ordem]]&lt;&gt;"",1,"")</f>
        <v>1</v>
      </c>
    </row>
    <row r="1536" spans="1:10">
      <c r="A1536" s="721" t="s">
        <v>2250</v>
      </c>
      <c r="B1536" s="722">
        <v>10</v>
      </c>
      <c r="C1536" s="711" t="str">
        <f t="shared" si="161"/>
        <v>22/01/2026</v>
      </c>
      <c r="D1536" s="712" t="str">
        <f t="shared" si="162"/>
        <v>17:56</v>
      </c>
      <c r="E1536" s="713" t="str">
        <f t="shared" si="163"/>
        <v>17:00 as 18:00</v>
      </c>
      <c r="F1536" s="714" t="str">
        <f t="shared" si="164"/>
        <v>Quinta</v>
      </c>
      <c r="G1536" s="715">
        <f t="shared" si="165"/>
        <v>4</v>
      </c>
      <c r="H1536" s="714" t="str">
        <f t="shared" si="166"/>
        <v>Jan/26</v>
      </c>
      <c r="I1536" s="716">
        <f t="shared" si="167"/>
        <v>22</v>
      </c>
      <c r="J1536" s="716">
        <f>IF(Tabela13[[#This Row],[Data da Ordem]]&lt;&gt;"",1,"")</f>
        <v>1</v>
      </c>
    </row>
    <row r="1537" spans="1:10">
      <c r="A1537" s="721" t="s">
        <v>2251</v>
      </c>
      <c r="B1537" s="722">
        <v>54</v>
      </c>
      <c r="C1537" s="711" t="str">
        <f t="shared" si="161"/>
        <v>22/01/2026</v>
      </c>
      <c r="D1537" s="712" t="str">
        <f t="shared" si="162"/>
        <v>17:52</v>
      </c>
      <c r="E1537" s="713" t="str">
        <f t="shared" si="163"/>
        <v>17:00 as 18:00</v>
      </c>
      <c r="F1537" s="714" t="str">
        <f t="shared" si="164"/>
        <v>Quinta</v>
      </c>
      <c r="G1537" s="715">
        <f t="shared" si="165"/>
        <v>4</v>
      </c>
      <c r="H1537" s="714" t="str">
        <f t="shared" si="166"/>
        <v>Jan/26</v>
      </c>
      <c r="I1537" s="716">
        <f t="shared" si="167"/>
        <v>22</v>
      </c>
      <c r="J1537" s="716">
        <f>IF(Tabela13[[#This Row],[Data da Ordem]]&lt;&gt;"",1,"")</f>
        <v>1</v>
      </c>
    </row>
    <row r="1538" spans="1:10">
      <c r="A1538" s="721" t="s">
        <v>2252</v>
      </c>
      <c r="B1538" s="722">
        <v>29.5</v>
      </c>
      <c r="C1538" s="711" t="str">
        <f t="shared" si="161"/>
        <v>22/01/2026</v>
      </c>
      <c r="D1538" s="712" t="str">
        <f t="shared" si="162"/>
        <v>17:51</v>
      </c>
      <c r="E1538" s="713" t="str">
        <f t="shared" si="163"/>
        <v>17:00 as 18:00</v>
      </c>
      <c r="F1538" s="714" t="str">
        <f t="shared" si="164"/>
        <v>Quinta</v>
      </c>
      <c r="G1538" s="715">
        <f t="shared" si="165"/>
        <v>4</v>
      </c>
      <c r="H1538" s="714" t="str">
        <f t="shared" si="166"/>
        <v>Jan/26</v>
      </c>
      <c r="I1538" s="716">
        <f t="shared" si="167"/>
        <v>22</v>
      </c>
      <c r="J1538" s="716">
        <f>IF(Tabela13[[#This Row],[Data da Ordem]]&lt;&gt;"",1,"")</f>
        <v>1</v>
      </c>
    </row>
    <row r="1539" spans="1:10">
      <c r="A1539" s="721" t="s">
        <v>2253</v>
      </c>
      <c r="B1539" s="722">
        <v>23</v>
      </c>
      <c r="C1539" s="711" t="str">
        <f t="shared" si="161"/>
        <v>22/01/2026</v>
      </c>
      <c r="D1539" s="712" t="str">
        <f t="shared" si="162"/>
        <v>17:48</v>
      </c>
      <c r="E1539" s="713" t="str">
        <f t="shared" si="163"/>
        <v>17:00 as 18:00</v>
      </c>
      <c r="F1539" s="714" t="str">
        <f t="shared" si="164"/>
        <v>Quinta</v>
      </c>
      <c r="G1539" s="715">
        <f t="shared" si="165"/>
        <v>4</v>
      </c>
      <c r="H1539" s="714" t="str">
        <f t="shared" si="166"/>
        <v>Jan/26</v>
      </c>
      <c r="I1539" s="716">
        <f t="shared" si="167"/>
        <v>22</v>
      </c>
      <c r="J1539" s="716">
        <f>IF(Tabela13[[#This Row],[Data da Ordem]]&lt;&gt;"",1,"")</f>
        <v>1</v>
      </c>
    </row>
    <row r="1540" spans="1:10">
      <c r="A1540" s="721" t="s">
        <v>2254</v>
      </c>
      <c r="B1540" s="722">
        <v>19.5</v>
      </c>
      <c r="C1540" s="711" t="str">
        <f t="shared" ref="C1540:C1603" si="168">IF(A1540="","",TEXT(A1540,"dd/mm/aaaa"))</f>
        <v>22/01/2026</v>
      </c>
      <c r="D1540" s="712" t="str">
        <f t="shared" ref="D1540:D1603" si="169">IF(A1540="","",TEXT(A1540,"hh:mm"))</f>
        <v>17:44</v>
      </c>
      <c r="E1540" s="713" t="str">
        <f t="shared" ref="E1540:E1603" si="170">IF(D1540="","",IF(AND(MOD(D1540,1)&gt;=TIME(8,0,0),MOD(D1540,1)&lt;TIME(21,0,0)),
TEXT(TIME(HOUR(MOD(D1540,1)),0,0),"hh:mm")&amp;" as "&amp;TEXT(TIME(HOUR(MOD(D1540,1))+1,0,0),"hh:mm"),
"Fora da faixa"))</f>
        <v>17:00 as 18:00</v>
      </c>
      <c r="F1540" s="714" t="str">
        <f t="shared" ref="F1540:F1603" si="171">CHOOSE(WEEKDAY(C1540,2),"Segunda","Terça","Quarta","Quinta","Sexta","Sábado","Domingo")</f>
        <v>Quinta</v>
      </c>
      <c r="G1540" s="715">
        <f t="shared" ref="G1540:G1603" si="172">INT((DAY(C1540)-1)/7)+1</f>
        <v>4</v>
      </c>
      <c r="H1540" s="714" t="str">
        <f t="shared" ref="H1540:H1603" si="173">PROPER(TEXT(C1540,"MMM/AA"))</f>
        <v>Jan/26</v>
      </c>
      <c r="I1540" s="716">
        <f t="shared" ref="I1540:I1603" si="174">DAY(C1540)</f>
        <v>22</v>
      </c>
      <c r="J1540" s="716">
        <f>IF(Tabela13[[#This Row],[Data da Ordem]]&lt;&gt;"",1,"")</f>
        <v>1</v>
      </c>
    </row>
    <row r="1541" spans="1:10">
      <c r="A1541" s="721" t="s">
        <v>2255</v>
      </c>
      <c r="B1541" s="722">
        <v>55</v>
      </c>
      <c r="C1541" s="711" t="str">
        <f t="shared" si="168"/>
        <v>22/01/2026</v>
      </c>
      <c r="D1541" s="712" t="str">
        <f t="shared" si="169"/>
        <v>17:23</v>
      </c>
      <c r="E1541" s="713" t="str">
        <f t="shared" si="170"/>
        <v>17:00 as 18:00</v>
      </c>
      <c r="F1541" s="714" t="str">
        <f t="shared" si="171"/>
        <v>Quinta</v>
      </c>
      <c r="G1541" s="715">
        <f t="shared" si="172"/>
        <v>4</v>
      </c>
      <c r="H1541" s="714" t="str">
        <f t="shared" si="173"/>
        <v>Jan/26</v>
      </c>
      <c r="I1541" s="716">
        <f t="shared" si="174"/>
        <v>22</v>
      </c>
      <c r="J1541" s="716">
        <f>IF(Tabela13[[#This Row],[Data da Ordem]]&lt;&gt;"",1,"")</f>
        <v>1</v>
      </c>
    </row>
    <row r="1542" spans="1:10">
      <c r="A1542" s="721" t="s">
        <v>2256</v>
      </c>
      <c r="B1542" s="722">
        <v>40.5</v>
      </c>
      <c r="C1542" s="711" t="str">
        <f t="shared" si="168"/>
        <v>22/01/2026</v>
      </c>
      <c r="D1542" s="712" t="str">
        <f t="shared" si="169"/>
        <v>17:19</v>
      </c>
      <c r="E1542" s="713" t="str">
        <f t="shared" si="170"/>
        <v>17:00 as 18:00</v>
      </c>
      <c r="F1542" s="714" t="str">
        <f t="shared" si="171"/>
        <v>Quinta</v>
      </c>
      <c r="G1542" s="715">
        <f t="shared" si="172"/>
        <v>4</v>
      </c>
      <c r="H1542" s="714" t="str">
        <f t="shared" si="173"/>
        <v>Jan/26</v>
      </c>
      <c r="I1542" s="716">
        <f t="shared" si="174"/>
        <v>22</v>
      </c>
      <c r="J1542" s="716">
        <f>IF(Tabela13[[#This Row],[Data da Ordem]]&lt;&gt;"",1,"")</f>
        <v>1</v>
      </c>
    </row>
    <row r="1543" spans="1:10">
      <c r="A1543" s="721" t="s">
        <v>2257</v>
      </c>
      <c r="B1543" s="722">
        <v>10</v>
      </c>
      <c r="C1543" s="711" t="str">
        <f t="shared" si="168"/>
        <v>22/01/2026</v>
      </c>
      <c r="D1543" s="712" t="str">
        <f t="shared" si="169"/>
        <v>17:16</v>
      </c>
      <c r="E1543" s="713" t="str">
        <f t="shared" si="170"/>
        <v>17:00 as 18:00</v>
      </c>
      <c r="F1543" s="714" t="str">
        <f t="shared" si="171"/>
        <v>Quinta</v>
      </c>
      <c r="G1543" s="715">
        <f t="shared" si="172"/>
        <v>4</v>
      </c>
      <c r="H1543" s="714" t="str">
        <f t="shared" si="173"/>
        <v>Jan/26</v>
      </c>
      <c r="I1543" s="716">
        <f t="shared" si="174"/>
        <v>22</v>
      </c>
      <c r="J1543" s="716">
        <f>IF(Tabela13[[#This Row],[Data da Ordem]]&lt;&gt;"",1,"")</f>
        <v>1</v>
      </c>
    </row>
    <row r="1544" spans="1:10">
      <c r="A1544" s="721" t="s">
        <v>2258</v>
      </c>
      <c r="B1544" s="722">
        <v>23</v>
      </c>
      <c r="C1544" s="711" t="str">
        <f t="shared" si="168"/>
        <v>22/01/2026</v>
      </c>
      <c r="D1544" s="712" t="str">
        <f t="shared" si="169"/>
        <v>17:15</v>
      </c>
      <c r="E1544" s="713" t="str">
        <f t="shared" si="170"/>
        <v>17:00 as 18:00</v>
      </c>
      <c r="F1544" s="714" t="str">
        <f t="shared" si="171"/>
        <v>Quinta</v>
      </c>
      <c r="G1544" s="715">
        <f t="shared" si="172"/>
        <v>4</v>
      </c>
      <c r="H1544" s="714" t="str">
        <f t="shared" si="173"/>
        <v>Jan/26</v>
      </c>
      <c r="I1544" s="716">
        <f t="shared" si="174"/>
        <v>22</v>
      </c>
      <c r="J1544" s="716">
        <f>IF(Tabela13[[#This Row],[Data da Ordem]]&lt;&gt;"",1,"")</f>
        <v>1</v>
      </c>
    </row>
    <row r="1545" spans="1:10">
      <c r="A1545" s="721" t="s">
        <v>2259</v>
      </c>
      <c r="B1545" s="722">
        <v>20.7</v>
      </c>
      <c r="C1545" s="711" t="str">
        <f t="shared" si="168"/>
        <v>22/01/2026</v>
      </c>
      <c r="D1545" s="712" t="str">
        <f t="shared" si="169"/>
        <v>16:57</v>
      </c>
      <c r="E1545" s="713" t="str">
        <f t="shared" si="170"/>
        <v>16:00 as 17:00</v>
      </c>
      <c r="F1545" s="714" t="str">
        <f t="shared" si="171"/>
        <v>Quinta</v>
      </c>
      <c r="G1545" s="715">
        <f t="shared" si="172"/>
        <v>4</v>
      </c>
      <c r="H1545" s="714" t="str">
        <f t="shared" si="173"/>
        <v>Jan/26</v>
      </c>
      <c r="I1545" s="716">
        <f t="shared" si="174"/>
        <v>22</v>
      </c>
      <c r="J1545" s="716">
        <f>IF(Tabela13[[#This Row],[Data da Ordem]]&lt;&gt;"",1,"")</f>
        <v>1</v>
      </c>
    </row>
    <row r="1546" spans="1:10">
      <c r="A1546" s="721" t="s">
        <v>2260</v>
      </c>
      <c r="B1546" s="722">
        <v>22</v>
      </c>
      <c r="C1546" s="711" t="str">
        <f t="shared" si="168"/>
        <v>22/01/2026</v>
      </c>
      <c r="D1546" s="712" t="str">
        <f t="shared" si="169"/>
        <v>16:53</v>
      </c>
      <c r="E1546" s="713" t="str">
        <f t="shared" si="170"/>
        <v>16:00 as 17:00</v>
      </c>
      <c r="F1546" s="714" t="str">
        <f t="shared" si="171"/>
        <v>Quinta</v>
      </c>
      <c r="G1546" s="715">
        <f t="shared" si="172"/>
        <v>4</v>
      </c>
      <c r="H1546" s="714" t="str">
        <f t="shared" si="173"/>
        <v>Jan/26</v>
      </c>
      <c r="I1546" s="716">
        <f t="shared" si="174"/>
        <v>22</v>
      </c>
      <c r="J1546" s="716">
        <f>IF(Tabela13[[#This Row],[Data da Ordem]]&lt;&gt;"",1,"")</f>
        <v>1</v>
      </c>
    </row>
    <row r="1547" spans="1:10">
      <c r="A1547" s="721" t="s">
        <v>2261</v>
      </c>
      <c r="B1547" s="722">
        <v>10</v>
      </c>
      <c r="C1547" s="711" t="str">
        <f t="shared" si="168"/>
        <v>22/01/2026</v>
      </c>
      <c r="D1547" s="712" t="str">
        <f t="shared" si="169"/>
        <v>16:50</v>
      </c>
      <c r="E1547" s="713" t="str">
        <f t="shared" si="170"/>
        <v>16:00 as 17:00</v>
      </c>
      <c r="F1547" s="714" t="str">
        <f t="shared" si="171"/>
        <v>Quinta</v>
      </c>
      <c r="G1547" s="715">
        <f t="shared" si="172"/>
        <v>4</v>
      </c>
      <c r="H1547" s="714" t="str">
        <f t="shared" si="173"/>
        <v>Jan/26</v>
      </c>
      <c r="I1547" s="716">
        <f t="shared" si="174"/>
        <v>22</v>
      </c>
      <c r="J1547" s="716">
        <f>IF(Tabela13[[#This Row],[Data da Ordem]]&lt;&gt;"",1,"")</f>
        <v>1</v>
      </c>
    </row>
    <row r="1548" spans="1:10">
      <c r="A1548" s="721" t="s">
        <v>2262</v>
      </c>
      <c r="B1548" s="722">
        <v>18</v>
      </c>
      <c r="C1548" s="711" t="str">
        <f t="shared" si="168"/>
        <v>22/01/2026</v>
      </c>
      <c r="D1548" s="712" t="str">
        <f t="shared" si="169"/>
        <v>16:35</v>
      </c>
      <c r="E1548" s="713" t="str">
        <f t="shared" si="170"/>
        <v>16:00 as 17:00</v>
      </c>
      <c r="F1548" s="714" t="str">
        <f t="shared" si="171"/>
        <v>Quinta</v>
      </c>
      <c r="G1548" s="715">
        <f t="shared" si="172"/>
        <v>4</v>
      </c>
      <c r="H1548" s="714" t="str">
        <f t="shared" si="173"/>
        <v>Jan/26</v>
      </c>
      <c r="I1548" s="716">
        <f t="shared" si="174"/>
        <v>22</v>
      </c>
      <c r="J1548" s="716">
        <f>IF(Tabela13[[#This Row],[Data da Ordem]]&lt;&gt;"",1,"")</f>
        <v>1</v>
      </c>
    </row>
    <row r="1549" spans="1:10">
      <c r="A1549" s="721" t="s">
        <v>2263</v>
      </c>
      <c r="B1549" s="722">
        <v>19</v>
      </c>
      <c r="C1549" s="711" t="str">
        <f t="shared" si="168"/>
        <v>22/01/2026</v>
      </c>
      <c r="D1549" s="712" t="str">
        <f t="shared" si="169"/>
        <v>16:17</v>
      </c>
      <c r="E1549" s="713" t="str">
        <f t="shared" si="170"/>
        <v>16:00 as 17:00</v>
      </c>
      <c r="F1549" s="714" t="str">
        <f t="shared" si="171"/>
        <v>Quinta</v>
      </c>
      <c r="G1549" s="715">
        <f t="shared" si="172"/>
        <v>4</v>
      </c>
      <c r="H1549" s="714" t="str">
        <f t="shared" si="173"/>
        <v>Jan/26</v>
      </c>
      <c r="I1549" s="716">
        <f t="shared" si="174"/>
        <v>22</v>
      </c>
      <c r="J1549" s="716">
        <f>IF(Tabela13[[#This Row],[Data da Ordem]]&lt;&gt;"",1,"")</f>
        <v>1</v>
      </c>
    </row>
    <row r="1550" spans="1:10">
      <c r="A1550" s="721" t="s">
        <v>2264</v>
      </c>
      <c r="B1550" s="722">
        <v>23</v>
      </c>
      <c r="C1550" s="711" t="str">
        <f t="shared" si="168"/>
        <v>22/01/2026</v>
      </c>
      <c r="D1550" s="712" t="str">
        <f t="shared" si="169"/>
        <v>16:17</v>
      </c>
      <c r="E1550" s="713" t="str">
        <f t="shared" si="170"/>
        <v>16:00 as 17:00</v>
      </c>
      <c r="F1550" s="714" t="str">
        <f t="shared" si="171"/>
        <v>Quinta</v>
      </c>
      <c r="G1550" s="715">
        <f t="shared" si="172"/>
        <v>4</v>
      </c>
      <c r="H1550" s="714" t="str">
        <f t="shared" si="173"/>
        <v>Jan/26</v>
      </c>
      <c r="I1550" s="716">
        <f t="shared" si="174"/>
        <v>22</v>
      </c>
      <c r="J1550" s="716">
        <f>IF(Tabela13[[#This Row],[Data da Ordem]]&lt;&gt;"",1,"")</f>
        <v>1</v>
      </c>
    </row>
    <row r="1551" spans="1:10">
      <c r="A1551" s="721" t="s">
        <v>2265</v>
      </c>
      <c r="B1551" s="722">
        <v>7</v>
      </c>
      <c r="C1551" s="711" t="str">
        <f t="shared" si="168"/>
        <v>22/01/2026</v>
      </c>
      <c r="D1551" s="712" t="str">
        <f t="shared" si="169"/>
        <v>16:11</v>
      </c>
      <c r="E1551" s="713" t="str">
        <f t="shared" si="170"/>
        <v>16:00 as 17:00</v>
      </c>
      <c r="F1551" s="714" t="str">
        <f t="shared" si="171"/>
        <v>Quinta</v>
      </c>
      <c r="G1551" s="715">
        <f t="shared" si="172"/>
        <v>4</v>
      </c>
      <c r="H1551" s="714" t="str">
        <f t="shared" si="173"/>
        <v>Jan/26</v>
      </c>
      <c r="I1551" s="716">
        <f t="shared" si="174"/>
        <v>22</v>
      </c>
      <c r="J1551" s="716">
        <f>IF(Tabela13[[#This Row],[Data da Ordem]]&lt;&gt;"",1,"")</f>
        <v>1</v>
      </c>
    </row>
    <row r="1552" spans="1:10">
      <c r="A1552" s="721" t="s">
        <v>2266</v>
      </c>
      <c r="B1552" s="722">
        <v>72</v>
      </c>
      <c r="C1552" s="711" t="str">
        <f t="shared" si="168"/>
        <v>22/01/2026</v>
      </c>
      <c r="D1552" s="712" t="str">
        <f t="shared" si="169"/>
        <v>16:07</v>
      </c>
      <c r="E1552" s="713" t="str">
        <f t="shared" si="170"/>
        <v>16:00 as 17:00</v>
      </c>
      <c r="F1552" s="714" t="str">
        <f t="shared" si="171"/>
        <v>Quinta</v>
      </c>
      <c r="G1552" s="715">
        <f t="shared" si="172"/>
        <v>4</v>
      </c>
      <c r="H1552" s="714" t="str">
        <f t="shared" si="173"/>
        <v>Jan/26</v>
      </c>
      <c r="I1552" s="716">
        <f t="shared" si="174"/>
        <v>22</v>
      </c>
      <c r="J1552" s="716">
        <f>IF(Tabela13[[#This Row],[Data da Ordem]]&lt;&gt;"",1,"")</f>
        <v>1</v>
      </c>
    </row>
    <row r="1553" spans="1:10">
      <c r="A1553" s="721" t="s">
        <v>2267</v>
      </c>
      <c r="B1553" s="722">
        <v>17</v>
      </c>
      <c r="C1553" s="711" t="str">
        <f t="shared" si="168"/>
        <v>22/01/2026</v>
      </c>
      <c r="D1553" s="712" t="str">
        <f t="shared" si="169"/>
        <v>15:56</v>
      </c>
      <c r="E1553" s="713" t="str">
        <f t="shared" si="170"/>
        <v>15:00 as 16:00</v>
      </c>
      <c r="F1553" s="714" t="str">
        <f t="shared" si="171"/>
        <v>Quinta</v>
      </c>
      <c r="G1553" s="715">
        <f t="shared" si="172"/>
        <v>4</v>
      </c>
      <c r="H1553" s="714" t="str">
        <f t="shared" si="173"/>
        <v>Jan/26</v>
      </c>
      <c r="I1553" s="716">
        <f t="shared" si="174"/>
        <v>22</v>
      </c>
      <c r="J1553" s="716">
        <f>IF(Tabela13[[#This Row],[Data da Ordem]]&lt;&gt;"",1,"")</f>
        <v>1</v>
      </c>
    </row>
    <row r="1554" spans="1:10">
      <c r="A1554" s="721" t="s">
        <v>2268</v>
      </c>
      <c r="B1554" s="722">
        <v>40</v>
      </c>
      <c r="C1554" s="711" t="str">
        <f t="shared" si="168"/>
        <v>22/01/2026</v>
      </c>
      <c r="D1554" s="712" t="str">
        <f t="shared" si="169"/>
        <v>15:55</v>
      </c>
      <c r="E1554" s="713" t="str">
        <f t="shared" si="170"/>
        <v>15:00 as 16:00</v>
      </c>
      <c r="F1554" s="714" t="str">
        <f t="shared" si="171"/>
        <v>Quinta</v>
      </c>
      <c r="G1554" s="715">
        <f t="shared" si="172"/>
        <v>4</v>
      </c>
      <c r="H1554" s="714" t="str">
        <f t="shared" si="173"/>
        <v>Jan/26</v>
      </c>
      <c r="I1554" s="716">
        <f t="shared" si="174"/>
        <v>22</v>
      </c>
      <c r="J1554" s="716">
        <f>IF(Tabela13[[#This Row],[Data da Ordem]]&lt;&gt;"",1,"")</f>
        <v>1</v>
      </c>
    </row>
    <row r="1555" spans="1:10">
      <c r="A1555" s="721" t="s">
        <v>2269</v>
      </c>
      <c r="B1555" s="722">
        <v>17</v>
      </c>
      <c r="C1555" s="711" t="str">
        <f t="shared" si="168"/>
        <v>22/01/2026</v>
      </c>
      <c r="D1555" s="712" t="str">
        <f t="shared" si="169"/>
        <v>15:53</v>
      </c>
      <c r="E1555" s="713" t="str">
        <f t="shared" si="170"/>
        <v>15:00 as 16:00</v>
      </c>
      <c r="F1555" s="714" t="str">
        <f t="shared" si="171"/>
        <v>Quinta</v>
      </c>
      <c r="G1555" s="715">
        <f t="shared" si="172"/>
        <v>4</v>
      </c>
      <c r="H1555" s="714" t="str">
        <f t="shared" si="173"/>
        <v>Jan/26</v>
      </c>
      <c r="I1555" s="716">
        <f t="shared" si="174"/>
        <v>22</v>
      </c>
      <c r="J1555" s="716">
        <f>IF(Tabela13[[#This Row],[Data da Ordem]]&lt;&gt;"",1,"")</f>
        <v>1</v>
      </c>
    </row>
    <row r="1556" spans="1:10">
      <c r="A1556" s="721" t="s">
        <v>2270</v>
      </c>
      <c r="B1556" s="722">
        <v>23</v>
      </c>
      <c r="C1556" s="711" t="str">
        <f t="shared" si="168"/>
        <v>22/01/2026</v>
      </c>
      <c r="D1556" s="712" t="str">
        <f t="shared" si="169"/>
        <v>15:51</v>
      </c>
      <c r="E1556" s="713" t="str">
        <f t="shared" si="170"/>
        <v>15:00 as 16:00</v>
      </c>
      <c r="F1556" s="714" t="str">
        <f t="shared" si="171"/>
        <v>Quinta</v>
      </c>
      <c r="G1556" s="715">
        <f t="shared" si="172"/>
        <v>4</v>
      </c>
      <c r="H1556" s="714" t="str">
        <f t="shared" si="173"/>
        <v>Jan/26</v>
      </c>
      <c r="I1556" s="716">
        <f t="shared" si="174"/>
        <v>22</v>
      </c>
      <c r="J1556" s="716">
        <f>IF(Tabela13[[#This Row],[Data da Ordem]]&lt;&gt;"",1,"")</f>
        <v>1</v>
      </c>
    </row>
    <row r="1557" spans="1:10">
      <c r="A1557" s="721" t="s">
        <v>2271</v>
      </c>
      <c r="B1557" s="722">
        <v>35</v>
      </c>
      <c r="C1557" s="711" t="str">
        <f t="shared" si="168"/>
        <v>22/01/2026</v>
      </c>
      <c r="D1557" s="712" t="str">
        <f t="shared" si="169"/>
        <v>15:50</v>
      </c>
      <c r="E1557" s="713" t="str">
        <f t="shared" si="170"/>
        <v>15:00 as 16:00</v>
      </c>
      <c r="F1557" s="714" t="str">
        <f t="shared" si="171"/>
        <v>Quinta</v>
      </c>
      <c r="G1557" s="715">
        <f t="shared" si="172"/>
        <v>4</v>
      </c>
      <c r="H1557" s="714" t="str">
        <f t="shared" si="173"/>
        <v>Jan/26</v>
      </c>
      <c r="I1557" s="716">
        <f t="shared" si="174"/>
        <v>22</v>
      </c>
      <c r="J1557" s="716">
        <f>IF(Tabela13[[#This Row],[Data da Ordem]]&lt;&gt;"",1,"")</f>
        <v>1</v>
      </c>
    </row>
    <row r="1558" spans="1:10">
      <c r="A1558" s="721" t="s">
        <v>2272</v>
      </c>
      <c r="B1558" s="722">
        <v>16.5</v>
      </c>
      <c r="C1558" s="711" t="str">
        <f t="shared" si="168"/>
        <v>22/01/2026</v>
      </c>
      <c r="D1558" s="712" t="str">
        <f t="shared" si="169"/>
        <v>15:47</v>
      </c>
      <c r="E1558" s="713" t="str">
        <f t="shared" si="170"/>
        <v>15:00 as 16:00</v>
      </c>
      <c r="F1558" s="714" t="str">
        <f t="shared" si="171"/>
        <v>Quinta</v>
      </c>
      <c r="G1558" s="715">
        <f t="shared" si="172"/>
        <v>4</v>
      </c>
      <c r="H1558" s="714" t="str">
        <f t="shared" si="173"/>
        <v>Jan/26</v>
      </c>
      <c r="I1558" s="716">
        <f t="shared" si="174"/>
        <v>22</v>
      </c>
      <c r="J1558" s="716">
        <f>IF(Tabela13[[#This Row],[Data da Ordem]]&lt;&gt;"",1,"")</f>
        <v>1</v>
      </c>
    </row>
    <row r="1559" spans="1:10">
      <c r="A1559" s="721" t="s">
        <v>2273</v>
      </c>
      <c r="B1559" s="722">
        <v>20.5</v>
      </c>
      <c r="C1559" s="711" t="str">
        <f t="shared" si="168"/>
        <v>22/01/2026</v>
      </c>
      <c r="D1559" s="712" t="str">
        <f t="shared" si="169"/>
        <v>15:30</v>
      </c>
      <c r="E1559" s="713" t="str">
        <f t="shared" si="170"/>
        <v>15:00 as 16:00</v>
      </c>
      <c r="F1559" s="714" t="str">
        <f t="shared" si="171"/>
        <v>Quinta</v>
      </c>
      <c r="G1559" s="715">
        <f t="shared" si="172"/>
        <v>4</v>
      </c>
      <c r="H1559" s="714" t="str">
        <f t="shared" si="173"/>
        <v>Jan/26</v>
      </c>
      <c r="I1559" s="716">
        <f t="shared" si="174"/>
        <v>22</v>
      </c>
      <c r="J1559" s="716">
        <f>IF(Tabela13[[#This Row],[Data da Ordem]]&lt;&gt;"",1,"")</f>
        <v>1</v>
      </c>
    </row>
    <row r="1560" spans="1:10">
      <c r="A1560" s="721" t="s">
        <v>2274</v>
      </c>
      <c r="B1560" s="722">
        <v>17</v>
      </c>
      <c r="C1560" s="711" t="str">
        <f t="shared" si="168"/>
        <v>22/01/2026</v>
      </c>
      <c r="D1560" s="712" t="str">
        <f t="shared" si="169"/>
        <v>15:03</v>
      </c>
      <c r="E1560" s="713" t="str">
        <f t="shared" si="170"/>
        <v>15:00 as 16:00</v>
      </c>
      <c r="F1560" s="714" t="str">
        <f t="shared" si="171"/>
        <v>Quinta</v>
      </c>
      <c r="G1560" s="715">
        <f t="shared" si="172"/>
        <v>4</v>
      </c>
      <c r="H1560" s="714" t="str">
        <f t="shared" si="173"/>
        <v>Jan/26</v>
      </c>
      <c r="I1560" s="716">
        <f t="shared" si="174"/>
        <v>22</v>
      </c>
      <c r="J1560" s="716">
        <f>IF(Tabela13[[#This Row],[Data da Ordem]]&lt;&gt;"",1,"")</f>
        <v>1</v>
      </c>
    </row>
    <row r="1561" spans="1:10">
      <c r="A1561" s="721" t="s">
        <v>2275</v>
      </c>
      <c r="B1561" s="722">
        <v>25.5</v>
      </c>
      <c r="C1561" s="711" t="str">
        <f t="shared" si="168"/>
        <v>22/01/2026</v>
      </c>
      <c r="D1561" s="712" t="str">
        <f t="shared" si="169"/>
        <v>15:02</v>
      </c>
      <c r="E1561" s="713" t="str">
        <f t="shared" si="170"/>
        <v>15:00 as 16:00</v>
      </c>
      <c r="F1561" s="714" t="str">
        <f t="shared" si="171"/>
        <v>Quinta</v>
      </c>
      <c r="G1561" s="715">
        <f t="shared" si="172"/>
        <v>4</v>
      </c>
      <c r="H1561" s="714" t="str">
        <f t="shared" si="173"/>
        <v>Jan/26</v>
      </c>
      <c r="I1561" s="716">
        <f t="shared" si="174"/>
        <v>22</v>
      </c>
      <c r="J1561" s="716">
        <f>IF(Tabela13[[#This Row],[Data da Ordem]]&lt;&gt;"",1,"")</f>
        <v>1</v>
      </c>
    </row>
    <row r="1562" spans="1:10">
      <c r="A1562" s="721" t="s">
        <v>2276</v>
      </c>
      <c r="B1562" s="722">
        <v>23</v>
      </c>
      <c r="C1562" s="711" t="str">
        <f t="shared" si="168"/>
        <v>22/01/2026</v>
      </c>
      <c r="D1562" s="712" t="str">
        <f t="shared" si="169"/>
        <v>14:56</v>
      </c>
      <c r="E1562" s="713" t="str">
        <f t="shared" si="170"/>
        <v>14:00 as 15:00</v>
      </c>
      <c r="F1562" s="714" t="str">
        <f t="shared" si="171"/>
        <v>Quinta</v>
      </c>
      <c r="G1562" s="715">
        <f t="shared" si="172"/>
        <v>4</v>
      </c>
      <c r="H1562" s="714" t="str">
        <f t="shared" si="173"/>
        <v>Jan/26</v>
      </c>
      <c r="I1562" s="716">
        <f t="shared" si="174"/>
        <v>22</v>
      </c>
      <c r="J1562" s="716">
        <f>IF(Tabela13[[#This Row],[Data da Ordem]]&lt;&gt;"",1,"")</f>
        <v>1</v>
      </c>
    </row>
    <row r="1563" spans="1:10">
      <c r="A1563" s="721" t="s">
        <v>2277</v>
      </c>
      <c r="B1563" s="722">
        <v>40</v>
      </c>
      <c r="C1563" s="711" t="str">
        <f t="shared" si="168"/>
        <v>22/01/2026</v>
      </c>
      <c r="D1563" s="712" t="str">
        <f t="shared" si="169"/>
        <v>14:46</v>
      </c>
      <c r="E1563" s="713" t="str">
        <f t="shared" si="170"/>
        <v>14:00 as 15:00</v>
      </c>
      <c r="F1563" s="714" t="str">
        <f t="shared" si="171"/>
        <v>Quinta</v>
      </c>
      <c r="G1563" s="715">
        <f t="shared" si="172"/>
        <v>4</v>
      </c>
      <c r="H1563" s="714" t="str">
        <f t="shared" si="173"/>
        <v>Jan/26</v>
      </c>
      <c r="I1563" s="716">
        <f t="shared" si="174"/>
        <v>22</v>
      </c>
      <c r="J1563" s="716">
        <f>IF(Tabela13[[#This Row],[Data da Ordem]]&lt;&gt;"",1,"")</f>
        <v>1</v>
      </c>
    </row>
    <row r="1564" spans="1:10">
      <c r="A1564" s="721" t="s">
        <v>2278</v>
      </c>
      <c r="B1564" s="722">
        <v>23</v>
      </c>
      <c r="C1564" s="711" t="str">
        <f t="shared" si="168"/>
        <v>22/01/2026</v>
      </c>
      <c r="D1564" s="712" t="str">
        <f t="shared" si="169"/>
        <v>14:41</v>
      </c>
      <c r="E1564" s="713" t="str">
        <f t="shared" si="170"/>
        <v>14:00 as 15:00</v>
      </c>
      <c r="F1564" s="714" t="str">
        <f t="shared" si="171"/>
        <v>Quinta</v>
      </c>
      <c r="G1564" s="715">
        <f t="shared" si="172"/>
        <v>4</v>
      </c>
      <c r="H1564" s="714" t="str">
        <f t="shared" si="173"/>
        <v>Jan/26</v>
      </c>
      <c r="I1564" s="716">
        <f t="shared" si="174"/>
        <v>22</v>
      </c>
      <c r="J1564" s="716">
        <f>IF(Tabela13[[#This Row],[Data da Ordem]]&lt;&gt;"",1,"")</f>
        <v>1</v>
      </c>
    </row>
    <row r="1565" spans="1:10">
      <c r="A1565" s="721" t="s">
        <v>2279</v>
      </c>
      <c r="B1565" s="722">
        <v>20.7</v>
      </c>
      <c r="C1565" s="711" t="str">
        <f t="shared" si="168"/>
        <v>22/01/2026</v>
      </c>
      <c r="D1565" s="712" t="str">
        <f t="shared" si="169"/>
        <v>14:37</v>
      </c>
      <c r="E1565" s="713" t="str">
        <f t="shared" si="170"/>
        <v>14:00 as 15:00</v>
      </c>
      <c r="F1565" s="714" t="str">
        <f t="shared" si="171"/>
        <v>Quinta</v>
      </c>
      <c r="G1565" s="715">
        <f t="shared" si="172"/>
        <v>4</v>
      </c>
      <c r="H1565" s="714" t="str">
        <f t="shared" si="173"/>
        <v>Jan/26</v>
      </c>
      <c r="I1565" s="716">
        <f t="shared" si="174"/>
        <v>22</v>
      </c>
      <c r="J1565" s="716">
        <f>IF(Tabela13[[#This Row],[Data da Ordem]]&lt;&gt;"",1,"")</f>
        <v>1</v>
      </c>
    </row>
    <row r="1566" spans="1:10">
      <c r="A1566" s="721" t="s">
        <v>2280</v>
      </c>
      <c r="B1566" s="722">
        <v>60.4</v>
      </c>
      <c r="C1566" s="711" t="str">
        <f t="shared" si="168"/>
        <v>22/01/2026</v>
      </c>
      <c r="D1566" s="712" t="str">
        <f t="shared" si="169"/>
        <v>14:33</v>
      </c>
      <c r="E1566" s="713" t="str">
        <f t="shared" si="170"/>
        <v>14:00 as 15:00</v>
      </c>
      <c r="F1566" s="714" t="str">
        <f t="shared" si="171"/>
        <v>Quinta</v>
      </c>
      <c r="G1566" s="715">
        <f t="shared" si="172"/>
        <v>4</v>
      </c>
      <c r="H1566" s="714" t="str">
        <f t="shared" si="173"/>
        <v>Jan/26</v>
      </c>
      <c r="I1566" s="716">
        <f t="shared" si="174"/>
        <v>22</v>
      </c>
      <c r="J1566" s="716">
        <f>IF(Tabela13[[#This Row],[Data da Ordem]]&lt;&gt;"",1,"")</f>
        <v>1</v>
      </c>
    </row>
    <row r="1567" spans="1:10">
      <c r="A1567" s="721" t="s">
        <v>2281</v>
      </c>
      <c r="B1567" s="722">
        <v>71</v>
      </c>
      <c r="C1567" s="711" t="str">
        <f t="shared" si="168"/>
        <v>22/01/2026</v>
      </c>
      <c r="D1567" s="712" t="str">
        <f t="shared" si="169"/>
        <v>14:29</v>
      </c>
      <c r="E1567" s="713" t="str">
        <f t="shared" si="170"/>
        <v>14:00 as 15:00</v>
      </c>
      <c r="F1567" s="714" t="str">
        <f t="shared" si="171"/>
        <v>Quinta</v>
      </c>
      <c r="G1567" s="715">
        <f t="shared" si="172"/>
        <v>4</v>
      </c>
      <c r="H1567" s="714" t="str">
        <f t="shared" si="173"/>
        <v>Jan/26</v>
      </c>
      <c r="I1567" s="716">
        <f t="shared" si="174"/>
        <v>22</v>
      </c>
      <c r="J1567" s="716">
        <f>IF(Tabela13[[#This Row],[Data da Ordem]]&lt;&gt;"",1,"")</f>
        <v>1</v>
      </c>
    </row>
    <row r="1568" spans="1:10">
      <c r="A1568" s="721" t="s">
        <v>2282</v>
      </c>
      <c r="B1568" s="722">
        <v>25</v>
      </c>
      <c r="C1568" s="711" t="str">
        <f t="shared" si="168"/>
        <v>22/01/2026</v>
      </c>
      <c r="D1568" s="712" t="str">
        <f t="shared" si="169"/>
        <v>13:43</v>
      </c>
      <c r="E1568" s="713" t="str">
        <f t="shared" si="170"/>
        <v>13:00 as 14:00</v>
      </c>
      <c r="F1568" s="714" t="str">
        <f t="shared" si="171"/>
        <v>Quinta</v>
      </c>
      <c r="G1568" s="715">
        <f t="shared" si="172"/>
        <v>4</v>
      </c>
      <c r="H1568" s="714" t="str">
        <f t="shared" si="173"/>
        <v>Jan/26</v>
      </c>
      <c r="I1568" s="716">
        <f t="shared" si="174"/>
        <v>22</v>
      </c>
      <c r="J1568" s="716">
        <f>IF(Tabela13[[#This Row],[Data da Ordem]]&lt;&gt;"",1,"")</f>
        <v>1</v>
      </c>
    </row>
    <row r="1569" spans="1:10">
      <c r="A1569" s="721" t="s">
        <v>2283</v>
      </c>
      <c r="B1569" s="722">
        <v>25</v>
      </c>
      <c r="C1569" s="711" t="str">
        <f t="shared" si="168"/>
        <v>22/01/2026</v>
      </c>
      <c r="D1569" s="712" t="str">
        <f t="shared" si="169"/>
        <v>13:43</v>
      </c>
      <c r="E1569" s="713" t="str">
        <f t="shared" si="170"/>
        <v>13:00 as 14:00</v>
      </c>
      <c r="F1569" s="714" t="str">
        <f t="shared" si="171"/>
        <v>Quinta</v>
      </c>
      <c r="G1569" s="715">
        <f t="shared" si="172"/>
        <v>4</v>
      </c>
      <c r="H1569" s="714" t="str">
        <f t="shared" si="173"/>
        <v>Jan/26</v>
      </c>
      <c r="I1569" s="716">
        <f t="shared" si="174"/>
        <v>22</v>
      </c>
      <c r="J1569" s="716">
        <f>IF(Tabela13[[#This Row],[Data da Ordem]]&lt;&gt;"",1,"")</f>
        <v>1</v>
      </c>
    </row>
    <row r="1570" spans="1:10">
      <c r="A1570" s="721" t="s">
        <v>2284</v>
      </c>
      <c r="B1570" s="722">
        <v>55</v>
      </c>
      <c r="C1570" s="711" t="str">
        <f t="shared" si="168"/>
        <v>22/01/2026</v>
      </c>
      <c r="D1570" s="712" t="str">
        <f t="shared" si="169"/>
        <v>13:28</v>
      </c>
      <c r="E1570" s="713" t="str">
        <f t="shared" si="170"/>
        <v>13:00 as 14:00</v>
      </c>
      <c r="F1570" s="714" t="str">
        <f t="shared" si="171"/>
        <v>Quinta</v>
      </c>
      <c r="G1570" s="715">
        <f t="shared" si="172"/>
        <v>4</v>
      </c>
      <c r="H1570" s="714" t="str">
        <f t="shared" si="173"/>
        <v>Jan/26</v>
      </c>
      <c r="I1570" s="716">
        <f t="shared" si="174"/>
        <v>22</v>
      </c>
      <c r="J1570" s="716">
        <f>IF(Tabela13[[#This Row],[Data da Ordem]]&lt;&gt;"",1,"")</f>
        <v>1</v>
      </c>
    </row>
    <row r="1571" spans="1:10">
      <c r="A1571" s="721" t="s">
        <v>2285</v>
      </c>
      <c r="B1571" s="722">
        <v>27.5</v>
      </c>
      <c r="C1571" s="711" t="str">
        <f t="shared" si="168"/>
        <v>22/01/2026</v>
      </c>
      <c r="D1571" s="712" t="str">
        <f t="shared" si="169"/>
        <v>13:08</v>
      </c>
      <c r="E1571" s="713" t="str">
        <f t="shared" si="170"/>
        <v>13:00 as 14:00</v>
      </c>
      <c r="F1571" s="714" t="str">
        <f t="shared" si="171"/>
        <v>Quinta</v>
      </c>
      <c r="G1571" s="715">
        <f t="shared" si="172"/>
        <v>4</v>
      </c>
      <c r="H1571" s="714" t="str">
        <f t="shared" si="173"/>
        <v>Jan/26</v>
      </c>
      <c r="I1571" s="716">
        <f t="shared" si="174"/>
        <v>22</v>
      </c>
      <c r="J1571" s="716">
        <f>IF(Tabela13[[#This Row],[Data da Ordem]]&lt;&gt;"",1,"")</f>
        <v>1</v>
      </c>
    </row>
    <row r="1572" spans="1:10">
      <c r="A1572" s="721" t="s">
        <v>2286</v>
      </c>
      <c r="B1572" s="722">
        <v>36</v>
      </c>
      <c r="C1572" s="711" t="str">
        <f t="shared" si="168"/>
        <v>22/01/2026</v>
      </c>
      <c r="D1572" s="712" t="str">
        <f t="shared" si="169"/>
        <v>13:05</v>
      </c>
      <c r="E1572" s="713" t="str">
        <f t="shared" si="170"/>
        <v>13:00 as 14:00</v>
      </c>
      <c r="F1572" s="714" t="str">
        <f t="shared" si="171"/>
        <v>Quinta</v>
      </c>
      <c r="G1572" s="715">
        <f t="shared" si="172"/>
        <v>4</v>
      </c>
      <c r="H1572" s="714" t="str">
        <f t="shared" si="173"/>
        <v>Jan/26</v>
      </c>
      <c r="I1572" s="716">
        <f t="shared" si="174"/>
        <v>22</v>
      </c>
      <c r="J1572" s="716">
        <f>IF(Tabela13[[#This Row],[Data da Ordem]]&lt;&gt;"",1,"")</f>
        <v>1</v>
      </c>
    </row>
    <row r="1573" spans="1:10">
      <c r="A1573" s="721" t="s">
        <v>2287</v>
      </c>
      <c r="B1573" s="722">
        <v>6.3</v>
      </c>
      <c r="C1573" s="711" t="str">
        <f t="shared" si="168"/>
        <v>22/01/2026</v>
      </c>
      <c r="D1573" s="712" t="str">
        <f t="shared" si="169"/>
        <v>12:42</v>
      </c>
      <c r="E1573" s="713" t="str">
        <f t="shared" si="170"/>
        <v>12:00 as 13:00</v>
      </c>
      <c r="F1573" s="714" t="str">
        <f t="shared" si="171"/>
        <v>Quinta</v>
      </c>
      <c r="G1573" s="715">
        <f t="shared" si="172"/>
        <v>4</v>
      </c>
      <c r="H1573" s="714" t="str">
        <f t="shared" si="173"/>
        <v>Jan/26</v>
      </c>
      <c r="I1573" s="716">
        <f t="shared" si="174"/>
        <v>22</v>
      </c>
      <c r="J1573" s="716">
        <f>IF(Tabela13[[#This Row],[Data da Ordem]]&lt;&gt;"",1,"")</f>
        <v>1</v>
      </c>
    </row>
    <row r="1574" spans="1:10">
      <c r="A1574" s="721" t="s">
        <v>2288</v>
      </c>
      <c r="B1574" s="722">
        <v>13</v>
      </c>
      <c r="C1574" s="711" t="str">
        <f t="shared" si="168"/>
        <v>22/01/2026</v>
      </c>
      <c r="D1574" s="712" t="str">
        <f t="shared" si="169"/>
        <v>12:36</v>
      </c>
      <c r="E1574" s="713" t="str">
        <f t="shared" si="170"/>
        <v>12:00 as 13:00</v>
      </c>
      <c r="F1574" s="714" t="str">
        <f t="shared" si="171"/>
        <v>Quinta</v>
      </c>
      <c r="G1574" s="715">
        <f t="shared" si="172"/>
        <v>4</v>
      </c>
      <c r="H1574" s="714" t="str">
        <f t="shared" si="173"/>
        <v>Jan/26</v>
      </c>
      <c r="I1574" s="716">
        <f t="shared" si="174"/>
        <v>22</v>
      </c>
      <c r="J1574" s="716">
        <f>IF(Tabela13[[#This Row],[Data da Ordem]]&lt;&gt;"",1,"")</f>
        <v>1</v>
      </c>
    </row>
    <row r="1575" spans="1:10">
      <c r="A1575" s="721" t="s">
        <v>2289</v>
      </c>
      <c r="B1575" s="722">
        <v>19</v>
      </c>
      <c r="C1575" s="711" t="str">
        <f t="shared" si="168"/>
        <v>22/01/2026</v>
      </c>
      <c r="D1575" s="712" t="str">
        <f t="shared" si="169"/>
        <v>12:19</v>
      </c>
      <c r="E1575" s="713" t="str">
        <f t="shared" si="170"/>
        <v>12:00 as 13:00</v>
      </c>
      <c r="F1575" s="714" t="str">
        <f t="shared" si="171"/>
        <v>Quinta</v>
      </c>
      <c r="G1575" s="715">
        <f t="shared" si="172"/>
        <v>4</v>
      </c>
      <c r="H1575" s="714" t="str">
        <f t="shared" si="173"/>
        <v>Jan/26</v>
      </c>
      <c r="I1575" s="716">
        <f t="shared" si="174"/>
        <v>22</v>
      </c>
      <c r="J1575" s="716">
        <f>IF(Tabela13[[#This Row],[Data da Ordem]]&lt;&gt;"",1,"")</f>
        <v>1</v>
      </c>
    </row>
    <row r="1576" spans="1:10">
      <c r="A1576" s="721" t="s">
        <v>2290</v>
      </c>
      <c r="B1576" s="722">
        <v>22</v>
      </c>
      <c r="C1576" s="711" t="str">
        <f t="shared" si="168"/>
        <v>22/01/2026</v>
      </c>
      <c r="D1576" s="712" t="str">
        <f t="shared" si="169"/>
        <v>11:22</v>
      </c>
      <c r="E1576" s="713" t="str">
        <f t="shared" si="170"/>
        <v>11:00 as 12:00</v>
      </c>
      <c r="F1576" s="714" t="str">
        <f t="shared" si="171"/>
        <v>Quinta</v>
      </c>
      <c r="G1576" s="715">
        <f t="shared" si="172"/>
        <v>4</v>
      </c>
      <c r="H1576" s="714" t="str">
        <f t="shared" si="173"/>
        <v>Jan/26</v>
      </c>
      <c r="I1576" s="716">
        <f t="shared" si="174"/>
        <v>22</v>
      </c>
      <c r="J1576" s="716">
        <f>IF(Tabela13[[#This Row],[Data da Ordem]]&lt;&gt;"",1,"")</f>
        <v>1</v>
      </c>
    </row>
    <row r="1577" spans="1:10">
      <c r="A1577" s="721" t="s">
        <v>2291</v>
      </c>
      <c r="B1577" s="722">
        <v>26</v>
      </c>
      <c r="C1577" s="711" t="str">
        <f t="shared" si="168"/>
        <v>22/01/2026</v>
      </c>
      <c r="D1577" s="712" t="str">
        <f t="shared" si="169"/>
        <v>10:59</v>
      </c>
      <c r="E1577" s="713" t="str">
        <f t="shared" si="170"/>
        <v>10:00 as 11:00</v>
      </c>
      <c r="F1577" s="714" t="str">
        <f t="shared" si="171"/>
        <v>Quinta</v>
      </c>
      <c r="G1577" s="715">
        <f t="shared" si="172"/>
        <v>4</v>
      </c>
      <c r="H1577" s="714" t="str">
        <f t="shared" si="173"/>
        <v>Jan/26</v>
      </c>
      <c r="I1577" s="716">
        <f t="shared" si="174"/>
        <v>22</v>
      </c>
      <c r="J1577" s="716">
        <f>IF(Tabela13[[#This Row],[Data da Ordem]]&lt;&gt;"",1,"")</f>
        <v>1</v>
      </c>
    </row>
    <row r="1578" spans="1:10">
      <c r="A1578" s="721" t="s">
        <v>2292</v>
      </c>
      <c r="B1578" s="722">
        <v>20.5</v>
      </c>
      <c r="C1578" s="711" t="str">
        <f t="shared" si="168"/>
        <v>22/01/2026</v>
      </c>
      <c r="D1578" s="712" t="str">
        <f t="shared" si="169"/>
        <v>10:51</v>
      </c>
      <c r="E1578" s="713" t="str">
        <f t="shared" si="170"/>
        <v>10:00 as 11:00</v>
      </c>
      <c r="F1578" s="714" t="str">
        <f t="shared" si="171"/>
        <v>Quinta</v>
      </c>
      <c r="G1578" s="715">
        <f t="shared" si="172"/>
        <v>4</v>
      </c>
      <c r="H1578" s="714" t="str">
        <f t="shared" si="173"/>
        <v>Jan/26</v>
      </c>
      <c r="I1578" s="716">
        <f t="shared" si="174"/>
        <v>22</v>
      </c>
      <c r="J1578" s="716">
        <f>IF(Tabela13[[#This Row],[Data da Ordem]]&lt;&gt;"",1,"")</f>
        <v>1</v>
      </c>
    </row>
    <row r="1579" spans="1:10">
      <c r="A1579" s="721" t="s">
        <v>2293</v>
      </c>
      <c r="B1579" s="722">
        <v>35.5</v>
      </c>
      <c r="C1579" s="711" t="str">
        <f t="shared" si="168"/>
        <v>22/01/2026</v>
      </c>
      <c r="D1579" s="712" t="str">
        <f t="shared" si="169"/>
        <v>10:38</v>
      </c>
      <c r="E1579" s="713" t="str">
        <f t="shared" si="170"/>
        <v>10:00 as 11:00</v>
      </c>
      <c r="F1579" s="714" t="str">
        <f t="shared" si="171"/>
        <v>Quinta</v>
      </c>
      <c r="G1579" s="715">
        <f t="shared" si="172"/>
        <v>4</v>
      </c>
      <c r="H1579" s="714" t="str">
        <f t="shared" si="173"/>
        <v>Jan/26</v>
      </c>
      <c r="I1579" s="716">
        <f t="shared" si="174"/>
        <v>22</v>
      </c>
      <c r="J1579" s="716">
        <f>IF(Tabela13[[#This Row],[Data da Ordem]]&lt;&gt;"",1,"")</f>
        <v>1</v>
      </c>
    </row>
    <row r="1580" spans="1:10">
      <c r="A1580" s="721" t="s">
        <v>2294</v>
      </c>
      <c r="B1580" s="722">
        <v>6</v>
      </c>
      <c r="C1580" s="711" t="str">
        <f t="shared" si="168"/>
        <v>22/01/2026</v>
      </c>
      <c r="D1580" s="712" t="str">
        <f t="shared" si="169"/>
        <v>10:35</v>
      </c>
      <c r="E1580" s="713" t="str">
        <f t="shared" si="170"/>
        <v>10:00 as 11:00</v>
      </c>
      <c r="F1580" s="714" t="str">
        <f t="shared" si="171"/>
        <v>Quinta</v>
      </c>
      <c r="G1580" s="715">
        <f t="shared" si="172"/>
        <v>4</v>
      </c>
      <c r="H1580" s="714" t="str">
        <f t="shared" si="173"/>
        <v>Jan/26</v>
      </c>
      <c r="I1580" s="716">
        <f t="shared" si="174"/>
        <v>22</v>
      </c>
      <c r="J1580" s="716">
        <f>IF(Tabela13[[#This Row],[Data da Ordem]]&lt;&gt;"",1,"")</f>
        <v>1</v>
      </c>
    </row>
    <row r="1581" spans="1:10">
      <c r="A1581" s="721" t="s">
        <v>2295</v>
      </c>
      <c r="B1581" s="722">
        <v>17</v>
      </c>
      <c r="C1581" s="711" t="str">
        <f t="shared" si="168"/>
        <v>22/01/2026</v>
      </c>
      <c r="D1581" s="712" t="str">
        <f t="shared" si="169"/>
        <v>10:30</v>
      </c>
      <c r="E1581" s="713" t="str">
        <f t="shared" si="170"/>
        <v>10:00 as 11:00</v>
      </c>
      <c r="F1581" s="714" t="str">
        <f t="shared" si="171"/>
        <v>Quinta</v>
      </c>
      <c r="G1581" s="715">
        <f t="shared" si="172"/>
        <v>4</v>
      </c>
      <c r="H1581" s="714" t="str">
        <f t="shared" si="173"/>
        <v>Jan/26</v>
      </c>
      <c r="I1581" s="716">
        <f t="shared" si="174"/>
        <v>22</v>
      </c>
      <c r="J1581" s="716">
        <f>IF(Tabela13[[#This Row],[Data da Ordem]]&lt;&gt;"",1,"")</f>
        <v>1</v>
      </c>
    </row>
    <row r="1582" spans="1:10">
      <c r="A1582" s="721" t="s">
        <v>2296</v>
      </c>
      <c r="B1582" s="722">
        <v>57</v>
      </c>
      <c r="C1582" s="711" t="str">
        <f t="shared" si="168"/>
        <v>22/01/2026</v>
      </c>
      <c r="D1582" s="712" t="str">
        <f t="shared" si="169"/>
        <v>10:25</v>
      </c>
      <c r="E1582" s="713" t="str">
        <f t="shared" si="170"/>
        <v>10:00 as 11:00</v>
      </c>
      <c r="F1582" s="714" t="str">
        <f t="shared" si="171"/>
        <v>Quinta</v>
      </c>
      <c r="G1582" s="715">
        <f t="shared" si="172"/>
        <v>4</v>
      </c>
      <c r="H1582" s="714" t="str">
        <f t="shared" si="173"/>
        <v>Jan/26</v>
      </c>
      <c r="I1582" s="716">
        <f t="shared" si="174"/>
        <v>22</v>
      </c>
      <c r="J1582" s="716">
        <f>IF(Tabela13[[#This Row],[Data da Ordem]]&lt;&gt;"",1,"")</f>
        <v>1</v>
      </c>
    </row>
    <row r="1583" spans="1:10">
      <c r="A1583" s="721" t="s">
        <v>2297</v>
      </c>
      <c r="B1583" s="722">
        <v>92</v>
      </c>
      <c r="C1583" s="711" t="str">
        <f t="shared" si="168"/>
        <v>22/01/2026</v>
      </c>
      <c r="D1583" s="712" t="str">
        <f t="shared" si="169"/>
        <v>09:55</v>
      </c>
      <c r="E1583" s="713" t="str">
        <f t="shared" si="170"/>
        <v>09:00 as 10:00</v>
      </c>
      <c r="F1583" s="714" t="str">
        <f t="shared" si="171"/>
        <v>Quinta</v>
      </c>
      <c r="G1583" s="715">
        <f t="shared" si="172"/>
        <v>4</v>
      </c>
      <c r="H1583" s="714" t="str">
        <f t="shared" si="173"/>
        <v>Jan/26</v>
      </c>
      <c r="I1583" s="716">
        <f t="shared" si="174"/>
        <v>22</v>
      </c>
      <c r="J1583" s="716">
        <f>IF(Tabela13[[#This Row],[Data da Ordem]]&lt;&gt;"",1,"")</f>
        <v>1</v>
      </c>
    </row>
    <row r="1584" spans="1:10">
      <c r="A1584" s="721" t="s">
        <v>2298</v>
      </c>
      <c r="B1584" s="722">
        <v>66.5</v>
      </c>
      <c r="C1584" s="711" t="str">
        <f t="shared" si="168"/>
        <v>22/01/2026</v>
      </c>
      <c r="D1584" s="712" t="str">
        <f t="shared" si="169"/>
        <v>09:49</v>
      </c>
      <c r="E1584" s="713" t="str">
        <f t="shared" si="170"/>
        <v>09:00 as 10:00</v>
      </c>
      <c r="F1584" s="714" t="str">
        <f t="shared" si="171"/>
        <v>Quinta</v>
      </c>
      <c r="G1584" s="715">
        <f t="shared" si="172"/>
        <v>4</v>
      </c>
      <c r="H1584" s="714" t="str">
        <f t="shared" si="173"/>
        <v>Jan/26</v>
      </c>
      <c r="I1584" s="716">
        <f t="shared" si="174"/>
        <v>22</v>
      </c>
      <c r="J1584" s="716">
        <f>IF(Tabela13[[#This Row],[Data da Ordem]]&lt;&gt;"",1,"")</f>
        <v>1</v>
      </c>
    </row>
    <row r="1585" spans="1:10">
      <c r="A1585" s="721" t="s">
        <v>2299</v>
      </c>
      <c r="B1585" s="722">
        <v>20</v>
      </c>
      <c r="C1585" s="711" t="str">
        <f t="shared" si="168"/>
        <v>22/01/2026</v>
      </c>
      <c r="D1585" s="712" t="str">
        <f t="shared" si="169"/>
        <v>09:32</v>
      </c>
      <c r="E1585" s="713" t="str">
        <f t="shared" si="170"/>
        <v>09:00 as 10:00</v>
      </c>
      <c r="F1585" s="714" t="str">
        <f t="shared" si="171"/>
        <v>Quinta</v>
      </c>
      <c r="G1585" s="715">
        <f t="shared" si="172"/>
        <v>4</v>
      </c>
      <c r="H1585" s="714" t="str">
        <f t="shared" si="173"/>
        <v>Jan/26</v>
      </c>
      <c r="I1585" s="716">
        <f t="shared" si="174"/>
        <v>22</v>
      </c>
      <c r="J1585" s="716">
        <f>IF(Tabela13[[#This Row],[Data da Ordem]]&lt;&gt;"",1,"")</f>
        <v>1</v>
      </c>
    </row>
    <row r="1586" spans="1:10">
      <c r="A1586" s="721" t="s">
        <v>2300</v>
      </c>
      <c r="B1586" s="722">
        <v>15</v>
      </c>
      <c r="C1586" s="711" t="str">
        <f t="shared" si="168"/>
        <v>22/01/2026</v>
      </c>
      <c r="D1586" s="712" t="str">
        <f t="shared" si="169"/>
        <v>09:30</v>
      </c>
      <c r="E1586" s="713" t="str">
        <f t="shared" si="170"/>
        <v>09:00 as 10:00</v>
      </c>
      <c r="F1586" s="714" t="str">
        <f t="shared" si="171"/>
        <v>Quinta</v>
      </c>
      <c r="G1586" s="715">
        <f t="shared" si="172"/>
        <v>4</v>
      </c>
      <c r="H1586" s="714" t="str">
        <f t="shared" si="173"/>
        <v>Jan/26</v>
      </c>
      <c r="I1586" s="716">
        <f t="shared" si="174"/>
        <v>22</v>
      </c>
      <c r="J1586" s="716">
        <f>IF(Tabela13[[#This Row],[Data da Ordem]]&lt;&gt;"",1,"")</f>
        <v>1</v>
      </c>
    </row>
    <row r="1587" spans="1:10">
      <c r="A1587" s="721" t="s">
        <v>2301</v>
      </c>
      <c r="B1587" s="722">
        <v>29.5</v>
      </c>
      <c r="C1587" s="711" t="str">
        <f t="shared" si="168"/>
        <v>22/01/2026</v>
      </c>
      <c r="D1587" s="712" t="str">
        <f t="shared" si="169"/>
        <v>09:06</v>
      </c>
      <c r="E1587" s="713" t="str">
        <f t="shared" si="170"/>
        <v>09:00 as 10:00</v>
      </c>
      <c r="F1587" s="714" t="str">
        <f t="shared" si="171"/>
        <v>Quinta</v>
      </c>
      <c r="G1587" s="715">
        <f t="shared" si="172"/>
        <v>4</v>
      </c>
      <c r="H1587" s="714" t="str">
        <f t="shared" si="173"/>
        <v>Jan/26</v>
      </c>
      <c r="I1587" s="716">
        <f t="shared" si="174"/>
        <v>22</v>
      </c>
      <c r="J1587" s="716">
        <f>IF(Tabela13[[#This Row],[Data da Ordem]]&lt;&gt;"",1,"")</f>
        <v>1</v>
      </c>
    </row>
    <row r="1588" spans="1:10">
      <c r="A1588" s="721" t="s">
        <v>2302</v>
      </c>
      <c r="B1588" s="722">
        <v>10</v>
      </c>
      <c r="C1588" s="711" t="str">
        <f t="shared" si="168"/>
        <v>23/01/2026</v>
      </c>
      <c r="D1588" s="712" t="str">
        <f t="shared" si="169"/>
        <v>18:48</v>
      </c>
      <c r="E1588" s="713" t="str">
        <f t="shared" si="170"/>
        <v>18:00 as 19:00</v>
      </c>
      <c r="F1588" s="714" t="str">
        <f t="shared" si="171"/>
        <v>Sexta</v>
      </c>
      <c r="G1588" s="715">
        <f t="shared" si="172"/>
        <v>4</v>
      </c>
      <c r="H1588" s="714" t="str">
        <f t="shared" si="173"/>
        <v>Jan/26</v>
      </c>
      <c r="I1588" s="716">
        <f t="shared" si="174"/>
        <v>23</v>
      </c>
      <c r="J1588" s="716">
        <f>IF(Tabela13[[#This Row],[Data da Ordem]]&lt;&gt;"",1,"")</f>
        <v>1</v>
      </c>
    </row>
    <row r="1589" spans="1:10">
      <c r="A1589" s="721" t="s">
        <v>2303</v>
      </c>
      <c r="B1589" s="722">
        <v>8</v>
      </c>
      <c r="C1589" s="711" t="str">
        <f t="shared" si="168"/>
        <v>23/01/2026</v>
      </c>
      <c r="D1589" s="712" t="str">
        <f t="shared" si="169"/>
        <v>17:52</v>
      </c>
      <c r="E1589" s="713" t="str">
        <f t="shared" si="170"/>
        <v>17:00 as 18:00</v>
      </c>
      <c r="F1589" s="714" t="str">
        <f t="shared" si="171"/>
        <v>Sexta</v>
      </c>
      <c r="G1589" s="715">
        <f t="shared" si="172"/>
        <v>4</v>
      </c>
      <c r="H1589" s="714" t="str">
        <f t="shared" si="173"/>
        <v>Jan/26</v>
      </c>
      <c r="I1589" s="716">
        <f t="shared" si="174"/>
        <v>23</v>
      </c>
      <c r="J1589" s="716">
        <f>IF(Tabela13[[#This Row],[Data da Ordem]]&lt;&gt;"",1,"")</f>
        <v>1</v>
      </c>
    </row>
    <row r="1590" spans="1:10">
      <c r="A1590" s="721" t="s">
        <v>2304</v>
      </c>
      <c r="B1590" s="722">
        <v>21</v>
      </c>
      <c r="C1590" s="711" t="str">
        <f t="shared" si="168"/>
        <v>23/01/2026</v>
      </c>
      <c r="D1590" s="712" t="str">
        <f t="shared" si="169"/>
        <v>17:44</v>
      </c>
      <c r="E1590" s="713" t="str">
        <f t="shared" si="170"/>
        <v>17:00 as 18:00</v>
      </c>
      <c r="F1590" s="714" t="str">
        <f t="shared" si="171"/>
        <v>Sexta</v>
      </c>
      <c r="G1590" s="715">
        <f t="shared" si="172"/>
        <v>4</v>
      </c>
      <c r="H1590" s="714" t="str">
        <f t="shared" si="173"/>
        <v>Jan/26</v>
      </c>
      <c r="I1590" s="716">
        <f t="shared" si="174"/>
        <v>23</v>
      </c>
      <c r="J1590" s="716">
        <f>IF(Tabela13[[#This Row],[Data da Ordem]]&lt;&gt;"",1,"")</f>
        <v>1</v>
      </c>
    </row>
    <row r="1591" spans="1:10">
      <c r="A1591" s="721" t="s">
        <v>2305</v>
      </c>
      <c r="B1591" s="722">
        <v>62</v>
      </c>
      <c r="C1591" s="711" t="str">
        <f t="shared" si="168"/>
        <v>23/01/2026</v>
      </c>
      <c r="D1591" s="712" t="str">
        <f t="shared" si="169"/>
        <v>17:42</v>
      </c>
      <c r="E1591" s="713" t="str">
        <f t="shared" si="170"/>
        <v>17:00 as 18:00</v>
      </c>
      <c r="F1591" s="714" t="str">
        <f t="shared" si="171"/>
        <v>Sexta</v>
      </c>
      <c r="G1591" s="715">
        <f t="shared" si="172"/>
        <v>4</v>
      </c>
      <c r="H1591" s="714" t="str">
        <f t="shared" si="173"/>
        <v>Jan/26</v>
      </c>
      <c r="I1591" s="716">
        <f t="shared" si="174"/>
        <v>23</v>
      </c>
      <c r="J1591" s="716">
        <f>IF(Tabela13[[#This Row],[Data da Ordem]]&lt;&gt;"",1,"")</f>
        <v>1</v>
      </c>
    </row>
    <row r="1592" spans="1:10">
      <c r="A1592" s="721" t="s">
        <v>2306</v>
      </c>
      <c r="B1592" s="722">
        <v>42</v>
      </c>
      <c r="C1592" s="711" t="str">
        <f t="shared" si="168"/>
        <v>23/01/2026</v>
      </c>
      <c r="D1592" s="712" t="str">
        <f t="shared" si="169"/>
        <v>17:20</v>
      </c>
      <c r="E1592" s="713" t="str">
        <f t="shared" si="170"/>
        <v>17:00 as 18:00</v>
      </c>
      <c r="F1592" s="714" t="str">
        <f t="shared" si="171"/>
        <v>Sexta</v>
      </c>
      <c r="G1592" s="715">
        <f t="shared" si="172"/>
        <v>4</v>
      </c>
      <c r="H1592" s="714" t="str">
        <f t="shared" si="173"/>
        <v>Jan/26</v>
      </c>
      <c r="I1592" s="716">
        <f t="shared" si="174"/>
        <v>23</v>
      </c>
      <c r="J1592" s="716">
        <f>IF(Tabela13[[#This Row],[Data da Ordem]]&lt;&gt;"",1,"")</f>
        <v>1</v>
      </c>
    </row>
    <row r="1593" spans="1:10">
      <c r="A1593" s="721" t="s">
        <v>2307</v>
      </c>
      <c r="B1593" s="722">
        <v>45</v>
      </c>
      <c r="C1593" s="711" t="str">
        <f t="shared" si="168"/>
        <v>23/01/2026</v>
      </c>
      <c r="D1593" s="712" t="str">
        <f t="shared" si="169"/>
        <v>17:19</v>
      </c>
      <c r="E1593" s="713" t="str">
        <f t="shared" si="170"/>
        <v>17:00 as 18:00</v>
      </c>
      <c r="F1593" s="714" t="str">
        <f t="shared" si="171"/>
        <v>Sexta</v>
      </c>
      <c r="G1593" s="715">
        <f t="shared" si="172"/>
        <v>4</v>
      </c>
      <c r="H1593" s="714" t="str">
        <f t="shared" si="173"/>
        <v>Jan/26</v>
      </c>
      <c r="I1593" s="716">
        <f t="shared" si="174"/>
        <v>23</v>
      </c>
      <c r="J1593" s="716">
        <f>IF(Tabela13[[#This Row],[Data da Ordem]]&lt;&gt;"",1,"")</f>
        <v>1</v>
      </c>
    </row>
    <row r="1594" spans="1:10">
      <c r="A1594" s="721" t="s">
        <v>2308</v>
      </c>
      <c r="B1594" s="722">
        <v>35</v>
      </c>
      <c r="C1594" s="711" t="str">
        <f t="shared" si="168"/>
        <v>23/01/2026</v>
      </c>
      <c r="D1594" s="712" t="str">
        <f t="shared" si="169"/>
        <v>17:16</v>
      </c>
      <c r="E1594" s="713" t="str">
        <f t="shared" si="170"/>
        <v>17:00 as 18:00</v>
      </c>
      <c r="F1594" s="714" t="str">
        <f t="shared" si="171"/>
        <v>Sexta</v>
      </c>
      <c r="G1594" s="715">
        <f t="shared" si="172"/>
        <v>4</v>
      </c>
      <c r="H1594" s="714" t="str">
        <f t="shared" si="173"/>
        <v>Jan/26</v>
      </c>
      <c r="I1594" s="716">
        <f t="shared" si="174"/>
        <v>23</v>
      </c>
      <c r="J1594" s="716">
        <f>IF(Tabela13[[#This Row],[Data da Ordem]]&lt;&gt;"",1,"")</f>
        <v>1</v>
      </c>
    </row>
    <row r="1595" spans="1:10">
      <c r="A1595" s="721" t="s">
        <v>2309</v>
      </c>
      <c r="B1595" s="722">
        <v>23</v>
      </c>
      <c r="C1595" s="711" t="str">
        <f t="shared" si="168"/>
        <v>23/01/2026</v>
      </c>
      <c r="D1595" s="712" t="str">
        <f t="shared" si="169"/>
        <v>17:04</v>
      </c>
      <c r="E1595" s="713" t="str">
        <f t="shared" si="170"/>
        <v>17:00 as 18:00</v>
      </c>
      <c r="F1595" s="714" t="str">
        <f t="shared" si="171"/>
        <v>Sexta</v>
      </c>
      <c r="G1595" s="715">
        <f t="shared" si="172"/>
        <v>4</v>
      </c>
      <c r="H1595" s="714" t="str">
        <f t="shared" si="173"/>
        <v>Jan/26</v>
      </c>
      <c r="I1595" s="716">
        <f t="shared" si="174"/>
        <v>23</v>
      </c>
      <c r="J1595" s="716">
        <f>IF(Tabela13[[#This Row],[Data da Ordem]]&lt;&gt;"",1,"")</f>
        <v>1</v>
      </c>
    </row>
    <row r="1596" spans="1:10">
      <c r="A1596" s="721" t="s">
        <v>2310</v>
      </c>
      <c r="B1596" s="722">
        <v>18</v>
      </c>
      <c r="C1596" s="711" t="str">
        <f t="shared" si="168"/>
        <v>23/01/2026</v>
      </c>
      <c r="D1596" s="712" t="str">
        <f t="shared" si="169"/>
        <v>17:01</v>
      </c>
      <c r="E1596" s="713" t="str">
        <f t="shared" si="170"/>
        <v>17:00 as 18:00</v>
      </c>
      <c r="F1596" s="714" t="str">
        <f t="shared" si="171"/>
        <v>Sexta</v>
      </c>
      <c r="G1596" s="715">
        <f t="shared" si="172"/>
        <v>4</v>
      </c>
      <c r="H1596" s="714" t="str">
        <f t="shared" si="173"/>
        <v>Jan/26</v>
      </c>
      <c r="I1596" s="716">
        <f t="shared" si="174"/>
        <v>23</v>
      </c>
      <c r="J1596" s="716">
        <f>IF(Tabela13[[#This Row],[Data da Ordem]]&lt;&gt;"",1,"")</f>
        <v>1</v>
      </c>
    </row>
    <row r="1597" spans="1:10">
      <c r="A1597" s="721" t="s">
        <v>2311</v>
      </c>
      <c r="B1597" s="722">
        <v>19</v>
      </c>
      <c r="C1597" s="711" t="str">
        <f t="shared" si="168"/>
        <v>23/01/2026</v>
      </c>
      <c r="D1597" s="712" t="str">
        <f t="shared" si="169"/>
        <v>17:01</v>
      </c>
      <c r="E1597" s="713" t="str">
        <f t="shared" si="170"/>
        <v>17:00 as 18:00</v>
      </c>
      <c r="F1597" s="714" t="str">
        <f t="shared" si="171"/>
        <v>Sexta</v>
      </c>
      <c r="G1597" s="715">
        <f t="shared" si="172"/>
        <v>4</v>
      </c>
      <c r="H1597" s="714" t="str">
        <f t="shared" si="173"/>
        <v>Jan/26</v>
      </c>
      <c r="I1597" s="716">
        <f t="shared" si="174"/>
        <v>23</v>
      </c>
      <c r="J1597" s="716">
        <f>IF(Tabela13[[#This Row],[Data da Ordem]]&lt;&gt;"",1,"")</f>
        <v>1</v>
      </c>
    </row>
    <row r="1598" spans="1:10">
      <c r="A1598" s="721" t="s">
        <v>2312</v>
      </c>
      <c r="B1598" s="722">
        <v>34</v>
      </c>
      <c r="C1598" s="711" t="str">
        <f t="shared" si="168"/>
        <v>23/01/2026</v>
      </c>
      <c r="D1598" s="712" t="str">
        <f t="shared" si="169"/>
        <v>16:52</v>
      </c>
      <c r="E1598" s="713" t="str">
        <f t="shared" si="170"/>
        <v>16:00 as 17:00</v>
      </c>
      <c r="F1598" s="714" t="str">
        <f t="shared" si="171"/>
        <v>Sexta</v>
      </c>
      <c r="G1598" s="715">
        <f t="shared" si="172"/>
        <v>4</v>
      </c>
      <c r="H1598" s="714" t="str">
        <f t="shared" si="173"/>
        <v>Jan/26</v>
      </c>
      <c r="I1598" s="716">
        <f t="shared" si="174"/>
        <v>23</v>
      </c>
      <c r="J1598" s="716">
        <f>IF(Tabela13[[#This Row],[Data da Ordem]]&lt;&gt;"",1,"")</f>
        <v>1</v>
      </c>
    </row>
    <row r="1599" spans="1:10">
      <c r="A1599" s="721" t="s">
        <v>2313</v>
      </c>
      <c r="B1599" s="722">
        <v>52.4</v>
      </c>
      <c r="C1599" s="711" t="str">
        <f t="shared" si="168"/>
        <v>23/01/2026</v>
      </c>
      <c r="D1599" s="712" t="str">
        <f t="shared" si="169"/>
        <v>16:50</v>
      </c>
      <c r="E1599" s="713" t="str">
        <f t="shared" si="170"/>
        <v>16:00 as 17:00</v>
      </c>
      <c r="F1599" s="714" t="str">
        <f t="shared" si="171"/>
        <v>Sexta</v>
      </c>
      <c r="G1599" s="715">
        <f t="shared" si="172"/>
        <v>4</v>
      </c>
      <c r="H1599" s="714" t="str">
        <f t="shared" si="173"/>
        <v>Jan/26</v>
      </c>
      <c r="I1599" s="716">
        <f t="shared" si="174"/>
        <v>23</v>
      </c>
      <c r="J1599" s="716">
        <f>IF(Tabela13[[#This Row],[Data da Ordem]]&lt;&gt;"",1,"")</f>
        <v>1</v>
      </c>
    </row>
    <row r="1600" spans="1:10">
      <c r="A1600" s="721" t="s">
        <v>2314</v>
      </c>
      <c r="B1600" s="722">
        <v>6</v>
      </c>
      <c r="C1600" s="711" t="str">
        <f t="shared" si="168"/>
        <v>23/01/2026</v>
      </c>
      <c r="D1600" s="712" t="str">
        <f t="shared" si="169"/>
        <v>16:35</v>
      </c>
      <c r="E1600" s="713" t="str">
        <f t="shared" si="170"/>
        <v>16:00 as 17:00</v>
      </c>
      <c r="F1600" s="714" t="str">
        <f t="shared" si="171"/>
        <v>Sexta</v>
      </c>
      <c r="G1600" s="715">
        <f t="shared" si="172"/>
        <v>4</v>
      </c>
      <c r="H1600" s="714" t="str">
        <f t="shared" si="173"/>
        <v>Jan/26</v>
      </c>
      <c r="I1600" s="716">
        <f t="shared" si="174"/>
        <v>23</v>
      </c>
      <c r="J1600" s="716">
        <f>IF(Tabela13[[#This Row],[Data da Ordem]]&lt;&gt;"",1,"")</f>
        <v>1</v>
      </c>
    </row>
    <row r="1601" spans="1:10">
      <c r="A1601" s="721" t="s">
        <v>2315</v>
      </c>
      <c r="B1601" s="722">
        <v>17</v>
      </c>
      <c r="C1601" s="711" t="str">
        <f t="shared" si="168"/>
        <v>23/01/2026</v>
      </c>
      <c r="D1601" s="712" t="str">
        <f t="shared" si="169"/>
        <v>16:32</v>
      </c>
      <c r="E1601" s="713" t="str">
        <f t="shared" si="170"/>
        <v>16:00 as 17:00</v>
      </c>
      <c r="F1601" s="714" t="str">
        <f t="shared" si="171"/>
        <v>Sexta</v>
      </c>
      <c r="G1601" s="715">
        <f t="shared" si="172"/>
        <v>4</v>
      </c>
      <c r="H1601" s="714" t="str">
        <f t="shared" si="173"/>
        <v>Jan/26</v>
      </c>
      <c r="I1601" s="716">
        <f t="shared" si="174"/>
        <v>23</v>
      </c>
      <c r="J1601" s="716">
        <f>IF(Tabela13[[#This Row],[Data da Ordem]]&lt;&gt;"",1,"")</f>
        <v>1</v>
      </c>
    </row>
    <row r="1602" spans="1:10">
      <c r="A1602" s="721" t="s">
        <v>2316</v>
      </c>
      <c r="B1602" s="722">
        <v>13.2</v>
      </c>
      <c r="C1602" s="711" t="str">
        <f t="shared" si="168"/>
        <v>23/01/2026</v>
      </c>
      <c r="D1602" s="712" t="str">
        <f t="shared" si="169"/>
        <v>16:27</v>
      </c>
      <c r="E1602" s="713" t="str">
        <f t="shared" si="170"/>
        <v>16:00 as 17:00</v>
      </c>
      <c r="F1602" s="714" t="str">
        <f t="shared" si="171"/>
        <v>Sexta</v>
      </c>
      <c r="G1602" s="715">
        <f t="shared" si="172"/>
        <v>4</v>
      </c>
      <c r="H1602" s="714" t="str">
        <f t="shared" si="173"/>
        <v>Jan/26</v>
      </c>
      <c r="I1602" s="716">
        <f t="shared" si="174"/>
        <v>23</v>
      </c>
      <c r="J1602" s="716">
        <f>IF(Tabela13[[#This Row],[Data da Ordem]]&lt;&gt;"",1,"")</f>
        <v>1</v>
      </c>
    </row>
    <row r="1603" spans="1:10">
      <c r="A1603" s="721" t="s">
        <v>2317</v>
      </c>
      <c r="B1603" s="722">
        <v>25</v>
      </c>
      <c r="C1603" s="711" t="str">
        <f t="shared" si="168"/>
        <v>23/01/2026</v>
      </c>
      <c r="D1603" s="712" t="str">
        <f t="shared" si="169"/>
        <v>16:14</v>
      </c>
      <c r="E1603" s="713" t="str">
        <f t="shared" si="170"/>
        <v>16:00 as 17:00</v>
      </c>
      <c r="F1603" s="714" t="str">
        <f t="shared" si="171"/>
        <v>Sexta</v>
      </c>
      <c r="G1603" s="715">
        <f t="shared" si="172"/>
        <v>4</v>
      </c>
      <c r="H1603" s="714" t="str">
        <f t="shared" si="173"/>
        <v>Jan/26</v>
      </c>
      <c r="I1603" s="716">
        <f t="shared" si="174"/>
        <v>23</v>
      </c>
      <c r="J1603" s="716">
        <f>IF(Tabela13[[#This Row],[Data da Ordem]]&lt;&gt;"",1,"")</f>
        <v>1</v>
      </c>
    </row>
    <row r="1604" spans="1:10">
      <c r="A1604" s="721" t="s">
        <v>2318</v>
      </c>
      <c r="B1604" s="722">
        <v>10</v>
      </c>
      <c r="C1604" s="711" t="str">
        <f t="shared" ref="C1604:C1667" si="175">IF(A1604="","",TEXT(A1604,"dd/mm/aaaa"))</f>
        <v>23/01/2026</v>
      </c>
      <c r="D1604" s="712" t="str">
        <f t="shared" ref="D1604:D1667" si="176">IF(A1604="","",TEXT(A1604,"hh:mm"))</f>
        <v>16:05</v>
      </c>
      <c r="E1604" s="713" t="str">
        <f t="shared" ref="E1604:E1667" si="177">IF(D1604="","",IF(AND(MOD(D1604,1)&gt;=TIME(8,0,0),MOD(D1604,1)&lt;TIME(21,0,0)),
TEXT(TIME(HOUR(MOD(D1604,1)),0,0),"hh:mm")&amp;" as "&amp;TEXT(TIME(HOUR(MOD(D1604,1))+1,0,0),"hh:mm"),
"Fora da faixa"))</f>
        <v>16:00 as 17:00</v>
      </c>
      <c r="F1604" s="714" t="str">
        <f t="shared" ref="F1604:F1667" si="178">CHOOSE(WEEKDAY(C1604,2),"Segunda","Terça","Quarta","Quinta","Sexta","Sábado","Domingo")</f>
        <v>Sexta</v>
      </c>
      <c r="G1604" s="715">
        <f t="shared" ref="G1604:G1667" si="179">INT((DAY(C1604)-1)/7)+1</f>
        <v>4</v>
      </c>
      <c r="H1604" s="714" t="str">
        <f t="shared" ref="H1604:H1667" si="180">PROPER(TEXT(C1604,"MMM/AA"))</f>
        <v>Jan/26</v>
      </c>
      <c r="I1604" s="716">
        <f t="shared" ref="I1604:I1667" si="181">DAY(C1604)</f>
        <v>23</v>
      </c>
      <c r="J1604" s="716">
        <f>IF(Tabela13[[#This Row],[Data da Ordem]]&lt;&gt;"",1,"")</f>
        <v>1</v>
      </c>
    </row>
    <row r="1605" spans="1:10">
      <c r="A1605" s="721" t="s">
        <v>2319</v>
      </c>
      <c r="B1605" s="722">
        <v>14.5</v>
      </c>
      <c r="C1605" s="711" t="str">
        <f t="shared" si="175"/>
        <v>23/01/2026</v>
      </c>
      <c r="D1605" s="712" t="str">
        <f t="shared" si="176"/>
        <v>16:04</v>
      </c>
      <c r="E1605" s="713" t="str">
        <f t="shared" si="177"/>
        <v>16:00 as 17:00</v>
      </c>
      <c r="F1605" s="714" t="str">
        <f t="shared" si="178"/>
        <v>Sexta</v>
      </c>
      <c r="G1605" s="715">
        <f t="shared" si="179"/>
        <v>4</v>
      </c>
      <c r="H1605" s="714" t="str">
        <f t="shared" si="180"/>
        <v>Jan/26</v>
      </c>
      <c r="I1605" s="716">
        <f t="shared" si="181"/>
        <v>23</v>
      </c>
      <c r="J1605" s="716">
        <f>IF(Tabela13[[#This Row],[Data da Ordem]]&lt;&gt;"",1,"")</f>
        <v>1</v>
      </c>
    </row>
    <row r="1606" spans="1:10">
      <c r="A1606" s="721" t="s">
        <v>2320</v>
      </c>
      <c r="B1606" s="722">
        <v>16</v>
      </c>
      <c r="C1606" s="711" t="str">
        <f t="shared" si="175"/>
        <v>23/01/2026</v>
      </c>
      <c r="D1606" s="712" t="str">
        <f t="shared" si="176"/>
        <v>15:54</v>
      </c>
      <c r="E1606" s="713" t="str">
        <f t="shared" si="177"/>
        <v>15:00 as 16:00</v>
      </c>
      <c r="F1606" s="714" t="str">
        <f t="shared" si="178"/>
        <v>Sexta</v>
      </c>
      <c r="G1606" s="715">
        <f t="shared" si="179"/>
        <v>4</v>
      </c>
      <c r="H1606" s="714" t="str">
        <f t="shared" si="180"/>
        <v>Jan/26</v>
      </c>
      <c r="I1606" s="716">
        <f t="shared" si="181"/>
        <v>23</v>
      </c>
      <c r="J1606" s="716">
        <f>IF(Tabela13[[#This Row],[Data da Ordem]]&lt;&gt;"",1,"")</f>
        <v>1</v>
      </c>
    </row>
    <row r="1607" spans="1:10">
      <c r="A1607" s="721" t="s">
        <v>2321</v>
      </c>
      <c r="B1607" s="722">
        <v>16</v>
      </c>
      <c r="C1607" s="711" t="str">
        <f t="shared" si="175"/>
        <v>23/01/2026</v>
      </c>
      <c r="D1607" s="712" t="str">
        <f t="shared" si="176"/>
        <v>15:49</v>
      </c>
      <c r="E1607" s="713" t="str">
        <f t="shared" si="177"/>
        <v>15:00 as 16:00</v>
      </c>
      <c r="F1607" s="714" t="str">
        <f t="shared" si="178"/>
        <v>Sexta</v>
      </c>
      <c r="G1607" s="715">
        <f t="shared" si="179"/>
        <v>4</v>
      </c>
      <c r="H1607" s="714" t="str">
        <f t="shared" si="180"/>
        <v>Jan/26</v>
      </c>
      <c r="I1607" s="716">
        <f t="shared" si="181"/>
        <v>23</v>
      </c>
      <c r="J1607" s="716">
        <f>IF(Tabela13[[#This Row],[Data da Ordem]]&lt;&gt;"",1,"")</f>
        <v>1</v>
      </c>
    </row>
    <row r="1608" spans="1:10">
      <c r="A1608" s="721" t="s">
        <v>2322</v>
      </c>
      <c r="B1608" s="722">
        <v>33</v>
      </c>
      <c r="C1608" s="711" t="str">
        <f t="shared" si="175"/>
        <v>23/01/2026</v>
      </c>
      <c r="D1608" s="712" t="str">
        <f t="shared" si="176"/>
        <v>15:42</v>
      </c>
      <c r="E1608" s="713" t="str">
        <f t="shared" si="177"/>
        <v>15:00 as 16:00</v>
      </c>
      <c r="F1608" s="714" t="str">
        <f t="shared" si="178"/>
        <v>Sexta</v>
      </c>
      <c r="G1608" s="715">
        <f t="shared" si="179"/>
        <v>4</v>
      </c>
      <c r="H1608" s="714" t="str">
        <f t="shared" si="180"/>
        <v>Jan/26</v>
      </c>
      <c r="I1608" s="716">
        <f t="shared" si="181"/>
        <v>23</v>
      </c>
      <c r="J1608" s="716">
        <f>IF(Tabela13[[#This Row],[Data da Ordem]]&lt;&gt;"",1,"")</f>
        <v>1</v>
      </c>
    </row>
    <row r="1609" spans="1:10">
      <c r="A1609" s="721" t="s">
        <v>2323</v>
      </c>
      <c r="B1609" s="722">
        <v>33</v>
      </c>
      <c r="C1609" s="711" t="str">
        <f t="shared" si="175"/>
        <v>23/01/2026</v>
      </c>
      <c r="D1609" s="712" t="str">
        <f t="shared" si="176"/>
        <v>15:29</v>
      </c>
      <c r="E1609" s="713" t="str">
        <f t="shared" si="177"/>
        <v>15:00 as 16:00</v>
      </c>
      <c r="F1609" s="714" t="str">
        <f t="shared" si="178"/>
        <v>Sexta</v>
      </c>
      <c r="G1609" s="715">
        <f t="shared" si="179"/>
        <v>4</v>
      </c>
      <c r="H1609" s="714" t="str">
        <f t="shared" si="180"/>
        <v>Jan/26</v>
      </c>
      <c r="I1609" s="716">
        <f t="shared" si="181"/>
        <v>23</v>
      </c>
      <c r="J1609" s="716">
        <f>IF(Tabela13[[#This Row],[Data da Ordem]]&lt;&gt;"",1,"")</f>
        <v>1</v>
      </c>
    </row>
    <row r="1610" spans="1:10">
      <c r="A1610" s="721" t="s">
        <v>2324</v>
      </c>
      <c r="B1610" s="722">
        <v>18</v>
      </c>
      <c r="C1610" s="711" t="str">
        <f t="shared" si="175"/>
        <v>23/01/2026</v>
      </c>
      <c r="D1610" s="712" t="str">
        <f t="shared" si="176"/>
        <v>14:42</v>
      </c>
      <c r="E1610" s="713" t="str">
        <f t="shared" si="177"/>
        <v>14:00 as 15:00</v>
      </c>
      <c r="F1610" s="714" t="str">
        <f t="shared" si="178"/>
        <v>Sexta</v>
      </c>
      <c r="G1610" s="715">
        <f t="shared" si="179"/>
        <v>4</v>
      </c>
      <c r="H1610" s="714" t="str">
        <f t="shared" si="180"/>
        <v>Jan/26</v>
      </c>
      <c r="I1610" s="716">
        <f t="shared" si="181"/>
        <v>23</v>
      </c>
      <c r="J1610" s="716">
        <f>IF(Tabela13[[#This Row],[Data da Ordem]]&lt;&gt;"",1,"")</f>
        <v>1</v>
      </c>
    </row>
    <row r="1611" spans="1:10">
      <c r="A1611" s="721" t="s">
        <v>2325</v>
      </c>
      <c r="B1611" s="722">
        <v>19</v>
      </c>
      <c r="C1611" s="711" t="str">
        <f t="shared" si="175"/>
        <v>23/01/2026</v>
      </c>
      <c r="D1611" s="712" t="str">
        <f t="shared" si="176"/>
        <v>14:14</v>
      </c>
      <c r="E1611" s="713" t="str">
        <f t="shared" si="177"/>
        <v>14:00 as 15:00</v>
      </c>
      <c r="F1611" s="714" t="str">
        <f t="shared" si="178"/>
        <v>Sexta</v>
      </c>
      <c r="G1611" s="715">
        <f t="shared" si="179"/>
        <v>4</v>
      </c>
      <c r="H1611" s="714" t="str">
        <f t="shared" si="180"/>
        <v>Jan/26</v>
      </c>
      <c r="I1611" s="716">
        <f t="shared" si="181"/>
        <v>23</v>
      </c>
      <c r="J1611" s="716">
        <f>IF(Tabela13[[#This Row],[Data da Ordem]]&lt;&gt;"",1,"")</f>
        <v>1</v>
      </c>
    </row>
    <row r="1612" spans="1:10">
      <c r="A1612" s="721" t="s">
        <v>2326</v>
      </c>
      <c r="B1612" s="722">
        <v>25</v>
      </c>
      <c r="C1612" s="711" t="str">
        <f t="shared" si="175"/>
        <v>23/01/2026</v>
      </c>
      <c r="D1612" s="712" t="str">
        <f t="shared" si="176"/>
        <v>14:02</v>
      </c>
      <c r="E1612" s="713" t="str">
        <f t="shared" si="177"/>
        <v>14:00 as 15:00</v>
      </c>
      <c r="F1612" s="714" t="str">
        <f t="shared" si="178"/>
        <v>Sexta</v>
      </c>
      <c r="G1612" s="715">
        <f t="shared" si="179"/>
        <v>4</v>
      </c>
      <c r="H1612" s="714" t="str">
        <f t="shared" si="180"/>
        <v>Jan/26</v>
      </c>
      <c r="I1612" s="716">
        <f t="shared" si="181"/>
        <v>23</v>
      </c>
      <c r="J1612" s="716">
        <f>IF(Tabela13[[#This Row],[Data da Ordem]]&lt;&gt;"",1,"")</f>
        <v>1</v>
      </c>
    </row>
    <row r="1613" spans="1:10">
      <c r="A1613" s="721" t="s">
        <v>2327</v>
      </c>
      <c r="B1613" s="722">
        <v>9</v>
      </c>
      <c r="C1613" s="711" t="str">
        <f t="shared" si="175"/>
        <v>23/01/2026</v>
      </c>
      <c r="D1613" s="712" t="str">
        <f t="shared" si="176"/>
        <v>13:26</v>
      </c>
      <c r="E1613" s="713" t="str">
        <f t="shared" si="177"/>
        <v>13:00 as 14:00</v>
      </c>
      <c r="F1613" s="714" t="str">
        <f t="shared" si="178"/>
        <v>Sexta</v>
      </c>
      <c r="G1613" s="715">
        <f t="shared" si="179"/>
        <v>4</v>
      </c>
      <c r="H1613" s="714" t="str">
        <f t="shared" si="180"/>
        <v>Jan/26</v>
      </c>
      <c r="I1613" s="716">
        <f t="shared" si="181"/>
        <v>23</v>
      </c>
      <c r="J1613" s="716">
        <f>IF(Tabela13[[#This Row],[Data da Ordem]]&lt;&gt;"",1,"")</f>
        <v>1</v>
      </c>
    </row>
    <row r="1614" spans="1:10">
      <c r="A1614" s="721" t="s">
        <v>2328</v>
      </c>
      <c r="B1614" s="722">
        <v>33.5</v>
      </c>
      <c r="C1614" s="711" t="str">
        <f t="shared" si="175"/>
        <v>23/01/2026</v>
      </c>
      <c r="D1614" s="712" t="str">
        <f t="shared" si="176"/>
        <v>13:14</v>
      </c>
      <c r="E1614" s="713" t="str">
        <f t="shared" si="177"/>
        <v>13:00 as 14:00</v>
      </c>
      <c r="F1614" s="714" t="str">
        <f t="shared" si="178"/>
        <v>Sexta</v>
      </c>
      <c r="G1614" s="715">
        <f t="shared" si="179"/>
        <v>4</v>
      </c>
      <c r="H1614" s="714" t="str">
        <f t="shared" si="180"/>
        <v>Jan/26</v>
      </c>
      <c r="I1614" s="716">
        <f t="shared" si="181"/>
        <v>23</v>
      </c>
      <c r="J1614" s="716">
        <f>IF(Tabela13[[#This Row],[Data da Ordem]]&lt;&gt;"",1,"")</f>
        <v>1</v>
      </c>
    </row>
    <row r="1615" spans="1:10">
      <c r="A1615" s="721" t="s">
        <v>2329</v>
      </c>
      <c r="B1615" s="722">
        <v>20.8</v>
      </c>
      <c r="C1615" s="711" t="str">
        <f t="shared" si="175"/>
        <v>23/01/2026</v>
      </c>
      <c r="D1615" s="712" t="str">
        <f t="shared" si="176"/>
        <v>13:05</v>
      </c>
      <c r="E1615" s="713" t="str">
        <f t="shared" si="177"/>
        <v>13:00 as 14:00</v>
      </c>
      <c r="F1615" s="714" t="str">
        <f t="shared" si="178"/>
        <v>Sexta</v>
      </c>
      <c r="G1615" s="715">
        <f t="shared" si="179"/>
        <v>4</v>
      </c>
      <c r="H1615" s="714" t="str">
        <f t="shared" si="180"/>
        <v>Jan/26</v>
      </c>
      <c r="I1615" s="716">
        <f t="shared" si="181"/>
        <v>23</v>
      </c>
      <c r="J1615" s="716">
        <f>IF(Tabela13[[#This Row],[Data da Ordem]]&lt;&gt;"",1,"")</f>
        <v>1</v>
      </c>
    </row>
    <row r="1616" spans="1:10">
      <c r="A1616" s="721" t="s">
        <v>2330</v>
      </c>
      <c r="B1616" s="722">
        <v>32</v>
      </c>
      <c r="C1616" s="711" t="str">
        <f t="shared" si="175"/>
        <v>23/01/2026</v>
      </c>
      <c r="D1616" s="712" t="str">
        <f t="shared" si="176"/>
        <v>12:54</v>
      </c>
      <c r="E1616" s="713" t="str">
        <f t="shared" si="177"/>
        <v>12:00 as 13:00</v>
      </c>
      <c r="F1616" s="714" t="str">
        <f t="shared" si="178"/>
        <v>Sexta</v>
      </c>
      <c r="G1616" s="715">
        <f t="shared" si="179"/>
        <v>4</v>
      </c>
      <c r="H1616" s="714" t="str">
        <f t="shared" si="180"/>
        <v>Jan/26</v>
      </c>
      <c r="I1616" s="716">
        <f t="shared" si="181"/>
        <v>23</v>
      </c>
      <c r="J1616" s="716">
        <f>IF(Tabela13[[#This Row],[Data da Ordem]]&lt;&gt;"",1,"")</f>
        <v>1</v>
      </c>
    </row>
    <row r="1617" spans="1:10">
      <c r="A1617" s="721" t="s">
        <v>2331</v>
      </c>
      <c r="B1617" s="722">
        <v>56.25</v>
      </c>
      <c r="C1617" s="711" t="str">
        <f t="shared" si="175"/>
        <v>23/01/2026</v>
      </c>
      <c r="D1617" s="712" t="str">
        <f t="shared" si="176"/>
        <v>12:51</v>
      </c>
      <c r="E1617" s="713" t="str">
        <f t="shared" si="177"/>
        <v>12:00 as 13:00</v>
      </c>
      <c r="F1617" s="714" t="str">
        <f t="shared" si="178"/>
        <v>Sexta</v>
      </c>
      <c r="G1617" s="715">
        <f t="shared" si="179"/>
        <v>4</v>
      </c>
      <c r="H1617" s="714" t="str">
        <f t="shared" si="180"/>
        <v>Jan/26</v>
      </c>
      <c r="I1617" s="716">
        <f t="shared" si="181"/>
        <v>23</v>
      </c>
      <c r="J1617" s="716">
        <f>IF(Tabela13[[#This Row],[Data da Ordem]]&lt;&gt;"",1,"")</f>
        <v>1</v>
      </c>
    </row>
    <row r="1618" spans="1:10">
      <c r="A1618" s="721" t="s">
        <v>2332</v>
      </c>
      <c r="B1618" s="722">
        <v>18</v>
      </c>
      <c r="C1618" s="711" t="str">
        <f t="shared" si="175"/>
        <v>23/01/2026</v>
      </c>
      <c r="D1618" s="712" t="str">
        <f t="shared" si="176"/>
        <v>12:43</v>
      </c>
      <c r="E1618" s="713" t="str">
        <f t="shared" si="177"/>
        <v>12:00 as 13:00</v>
      </c>
      <c r="F1618" s="714" t="str">
        <f t="shared" si="178"/>
        <v>Sexta</v>
      </c>
      <c r="G1618" s="715">
        <f t="shared" si="179"/>
        <v>4</v>
      </c>
      <c r="H1618" s="714" t="str">
        <f t="shared" si="180"/>
        <v>Jan/26</v>
      </c>
      <c r="I1618" s="716">
        <f t="shared" si="181"/>
        <v>23</v>
      </c>
      <c r="J1618" s="716">
        <f>IF(Tabela13[[#This Row],[Data da Ordem]]&lt;&gt;"",1,"")</f>
        <v>1</v>
      </c>
    </row>
    <row r="1619" spans="1:10">
      <c r="A1619" s="721" t="s">
        <v>2333</v>
      </c>
      <c r="B1619" s="722">
        <v>42.9</v>
      </c>
      <c r="C1619" s="711" t="str">
        <f t="shared" si="175"/>
        <v>23/01/2026</v>
      </c>
      <c r="D1619" s="712" t="str">
        <f t="shared" si="176"/>
        <v>12:19</v>
      </c>
      <c r="E1619" s="713" t="str">
        <f t="shared" si="177"/>
        <v>12:00 as 13:00</v>
      </c>
      <c r="F1619" s="714" t="str">
        <f t="shared" si="178"/>
        <v>Sexta</v>
      </c>
      <c r="G1619" s="715">
        <f t="shared" si="179"/>
        <v>4</v>
      </c>
      <c r="H1619" s="714" t="str">
        <f t="shared" si="180"/>
        <v>Jan/26</v>
      </c>
      <c r="I1619" s="716">
        <f t="shared" si="181"/>
        <v>23</v>
      </c>
      <c r="J1619" s="716">
        <f>IF(Tabela13[[#This Row],[Data da Ordem]]&lt;&gt;"",1,"")</f>
        <v>1</v>
      </c>
    </row>
    <row r="1620" spans="1:10">
      <c r="A1620" s="721" t="s">
        <v>2334</v>
      </c>
      <c r="B1620" s="722">
        <v>16.5</v>
      </c>
      <c r="C1620" s="711" t="str">
        <f t="shared" si="175"/>
        <v>23/01/2026</v>
      </c>
      <c r="D1620" s="712" t="str">
        <f t="shared" si="176"/>
        <v>12:11</v>
      </c>
      <c r="E1620" s="713" t="str">
        <f t="shared" si="177"/>
        <v>12:00 as 13:00</v>
      </c>
      <c r="F1620" s="714" t="str">
        <f t="shared" si="178"/>
        <v>Sexta</v>
      </c>
      <c r="G1620" s="715">
        <f t="shared" si="179"/>
        <v>4</v>
      </c>
      <c r="H1620" s="714" t="str">
        <f t="shared" si="180"/>
        <v>Jan/26</v>
      </c>
      <c r="I1620" s="716">
        <f t="shared" si="181"/>
        <v>23</v>
      </c>
      <c r="J1620" s="716">
        <f>IF(Tabela13[[#This Row],[Data da Ordem]]&lt;&gt;"",1,"")</f>
        <v>1</v>
      </c>
    </row>
    <row r="1621" spans="1:10">
      <c r="A1621" s="721" t="s">
        <v>2335</v>
      </c>
      <c r="B1621" s="722">
        <v>13</v>
      </c>
      <c r="C1621" s="711" t="str">
        <f t="shared" si="175"/>
        <v>23/01/2026</v>
      </c>
      <c r="D1621" s="712" t="str">
        <f t="shared" si="176"/>
        <v>12:10</v>
      </c>
      <c r="E1621" s="713" t="str">
        <f t="shared" si="177"/>
        <v>12:00 as 13:00</v>
      </c>
      <c r="F1621" s="714" t="str">
        <f t="shared" si="178"/>
        <v>Sexta</v>
      </c>
      <c r="G1621" s="715">
        <f t="shared" si="179"/>
        <v>4</v>
      </c>
      <c r="H1621" s="714" t="str">
        <f t="shared" si="180"/>
        <v>Jan/26</v>
      </c>
      <c r="I1621" s="716">
        <f t="shared" si="181"/>
        <v>23</v>
      </c>
      <c r="J1621" s="716">
        <f>IF(Tabela13[[#This Row],[Data da Ordem]]&lt;&gt;"",1,"")</f>
        <v>1</v>
      </c>
    </row>
    <row r="1622" spans="1:10">
      <c r="A1622" s="721" t="s">
        <v>2336</v>
      </c>
      <c r="B1622" s="722">
        <v>13</v>
      </c>
      <c r="C1622" s="711" t="str">
        <f t="shared" si="175"/>
        <v>23/01/2026</v>
      </c>
      <c r="D1622" s="712" t="str">
        <f t="shared" si="176"/>
        <v>11:55</v>
      </c>
      <c r="E1622" s="713" t="str">
        <f t="shared" si="177"/>
        <v>11:00 as 12:00</v>
      </c>
      <c r="F1622" s="714" t="str">
        <f t="shared" si="178"/>
        <v>Sexta</v>
      </c>
      <c r="G1622" s="715">
        <f t="shared" si="179"/>
        <v>4</v>
      </c>
      <c r="H1622" s="714" t="str">
        <f t="shared" si="180"/>
        <v>Jan/26</v>
      </c>
      <c r="I1622" s="716">
        <f t="shared" si="181"/>
        <v>23</v>
      </c>
      <c r="J1622" s="716">
        <f>IF(Tabela13[[#This Row],[Data da Ordem]]&lt;&gt;"",1,"")</f>
        <v>1</v>
      </c>
    </row>
    <row r="1623" spans="1:10">
      <c r="A1623" s="721" t="s">
        <v>2337</v>
      </c>
      <c r="B1623" s="722">
        <v>14</v>
      </c>
      <c r="C1623" s="711" t="str">
        <f t="shared" si="175"/>
        <v>23/01/2026</v>
      </c>
      <c r="D1623" s="712" t="str">
        <f t="shared" si="176"/>
        <v>11:27</v>
      </c>
      <c r="E1623" s="713" t="str">
        <f t="shared" si="177"/>
        <v>11:00 as 12:00</v>
      </c>
      <c r="F1623" s="714" t="str">
        <f t="shared" si="178"/>
        <v>Sexta</v>
      </c>
      <c r="G1623" s="715">
        <f t="shared" si="179"/>
        <v>4</v>
      </c>
      <c r="H1623" s="714" t="str">
        <f t="shared" si="180"/>
        <v>Jan/26</v>
      </c>
      <c r="I1623" s="716">
        <f t="shared" si="181"/>
        <v>23</v>
      </c>
      <c r="J1623" s="716">
        <f>IF(Tabela13[[#This Row],[Data da Ordem]]&lt;&gt;"",1,"")</f>
        <v>1</v>
      </c>
    </row>
    <row r="1624" spans="1:10">
      <c r="A1624" s="721" t="s">
        <v>2338</v>
      </c>
      <c r="B1624" s="722">
        <v>21.6</v>
      </c>
      <c r="C1624" s="711" t="str">
        <f t="shared" si="175"/>
        <v>23/01/2026</v>
      </c>
      <c r="D1624" s="712" t="str">
        <f t="shared" si="176"/>
        <v>10:46</v>
      </c>
      <c r="E1624" s="713" t="str">
        <f t="shared" si="177"/>
        <v>10:00 as 11:00</v>
      </c>
      <c r="F1624" s="714" t="str">
        <f t="shared" si="178"/>
        <v>Sexta</v>
      </c>
      <c r="G1624" s="715">
        <f t="shared" si="179"/>
        <v>4</v>
      </c>
      <c r="H1624" s="714" t="str">
        <f t="shared" si="180"/>
        <v>Jan/26</v>
      </c>
      <c r="I1624" s="716">
        <f t="shared" si="181"/>
        <v>23</v>
      </c>
      <c r="J1624" s="716">
        <f>IF(Tabela13[[#This Row],[Data da Ordem]]&lt;&gt;"",1,"")</f>
        <v>1</v>
      </c>
    </row>
    <row r="1625" spans="1:10">
      <c r="A1625" s="721" t="s">
        <v>2339</v>
      </c>
      <c r="B1625" s="722">
        <v>16</v>
      </c>
      <c r="C1625" s="711" t="str">
        <f t="shared" si="175"/>
        <v>23/01/2026</v>
      </c>
      <c r="D1625" s="712" t="str">
        <f t="shared" si="176"/>
        <v>10:36</v>
      </c>
      <c r="E1625" s="713" t="str">
        <f t="shared" si="177"/>
        <v>10:00 as 11:00</v>
      </c>
      <c r="F1625" s="714" t="str">
        <f t="shared" si="178"/>
        <v>Sexta</v>
      </c>
      <c r="G1625" s="715">
        <f t="shared" si="179"/>
        <v>4</v>
      </c>
      <c r="H1625" s="714" t="str">
        <f t="shared" si="180"/>
        <v>Jan/26</v>
      </c>
      <c r="I1625" s="716">
        <f t="shared" si="181"/>
        <v>23</v>
      </c>
      <c r="J1625" s="716">
        <f>IF(Tabela13[[#This Row],[Data da Ordem]]&lt;&gt;"",1,"")</f>
        <v>1</v>
      </c>
    </row>
    <row r="1626" spans="1:10">
      <c r="A1626" s="721" t="s">
        <v>2340</v>
      </c>
      <c r="B1626" s="722">
        <v>9</v>
      </c>
      <c r="C1626" s="711" t="str">
        <f t="shared" si="175"/>
        <v>23/01/2026</v>
      </c>
      <c r="D1626" s="712" t="str">
        <f t="shared" si="176"/>
        <v>10:24</v>
      </c>
      <c r="E1626" s="713" t="str">
        <f t="shared" si="177"/>
        <v>10:00 as 11:00</v>
      </c>
      <c r="F1626" s="714" t="str">
        <f t="shared" si="178"/>
        <v>Sexta</v>
      </c>
      <c r="G1626" s="715">
        <f t="shared" si="179"/>
        <v>4</v>
      </c>
      <c r="H1626" s="714" t="str">
        <f t="shared" si="180"/>
        <v>Jan/26</v>
      </c>
      <c r="I1626" s="716">
        <f t="shared" si="181"/>
        <v>23</v>
      </c>
      <c r="J1626" s="716">
        <f>IF(Tabela13[[#This Row],[Data da Ordem]]&lt;&gt;"",1,"")</f>
        <v>1</v>
      </c>
    </row>
    <row r="1627" spans="1:10">
      <c r="A1627" s="721" t="s">
        <v>2341</v>
      </c>
      <c r="B1627" s="722">
        <v>12</v>
      </c>
      <c r="C1627" s="711" t="str">
        <f t="shared" si="175"/>
        <v>23/01/2026</v>
      </c>
      <c r="D1627" s="712" t="str">
        <f t="shared" si="176"/>
        <v>09:59</v>
      </c>
      <c r="E1627" s="713" t="str">
        <f t="shared" si="177"/>
        <v>09:00 as 10:00</v>
      </c>
      <c r="F1627" s="714" t="str">
        <f t="shared" si="178"/>
        <v>Sexta</v>
      </c>
      <c r="G1627" s="715">
        <f t="shared" si="179"/>
        <v>4</v>
      </c>
      <c r="H1627" s="714" t="str">
        <f t="shared" si="180"/>
        <v>Jan/26</v>
      </c>
      <c r="I1627" s="716">
        <f t="shared" si="181"/>
        <v>23</v>
      </c>
      <c r="J1627" s="716">
        <f>IF(Tabela13[[#This Row],[Data da Ordem]]&lt;&gt;"",1,"")</f>
        <v>1</v>
      </c>
    </row>
    <row r="1628" spans="1:10">
      <c r="A1628" s="721" t="s">
        <v>2342</v>
      </c>
      <c r="B1628" s="722">
        <v>17</v>
      </c>
      <c r="C1628" s="711" t="str">
        <f t="shared" si="175"/>
        <v>23/01/2026</v>
      </c>
      <c r="D1628" s="712" t="str">
        <f t="shared" si="176"/>
        <v>09:57</v>
      </c>
      <c r="E1628" s="713" t="str">
        <f t="shared" si="177"/>
        <v>09:00 as 10:00</v>
      </c>
      <c r="F1628" s="714" t="str">
        <f t="shared" si="178"/>
        <v>Sexta</v>
      </c>
      <c r="G1628" s="715">
        <f t="shared" si="179"/>
        <v>4</v>
      </c>
      <c r="H1628" s="714" t="str">
        <f t="shared" si="180"/>
        <v>Jan/26</v>
      </c>
      <c r="I1628" s="716">
        <f t="shared" si="181"/>
        <v>23</v>
      </c>
      <c r="J1628" s="716">
        <f>IF(Tabela13[[#This Row],[Data da Ordem]]&lt;&gt;"",1,"")</f>
        <v>1</v>
      </c>
    </row>
    <row r="1629" spans="1:10">
      <c r="A1629" s="721" t="s">
        <v>2343</v>
      </c>
      <c r="B1629" s="722">
        <v>48.5</v>
      </c>
      <c r="C1629" s="711" t="str">
        <f t="shared" si="175"/>
        <v>23/01/2026</v>
      </c>
      <c r="D1629" s="712" t="str">
        <f t="shared" si="176"/>
        <v>09:46</v>
      </c>
      <c r="E1629" s="713" t="str">
        <f t="shared" si="177"/>
        <v>09:00 as 10:00</v>
      </c>
      <c r="F1629" s="714" t="str">
        <f t="shared" si="178"/>
        <v>Sexta</v>
      </c>
      <c r="G1629" s="715">
        <f t="shared" si="179"/>
        <v>4</v>
      </c>
      <c r="H1629" s="714" t="str">
        <f t="shared" si="180"/>
        <v>Jan/26</v>
      </c>
      <c r="I1629" s="716">
        <f t="shared" si="181"/>
        <v>23</v>
      </c>
      <c r="J1629" s="716">
        <f>IF(Tabela13[[#This Row],[Data da Ordem]]&lt;&gt;"",1,"")</f>
        <v>1</v>
      </c>
    </row>
    <row r="1630" spans="1:10">
      <c r="A1630" s="721" t="s">
        <v>2344</v>
      </c>
      <c r="B1630" s="722">
        <v>19</v>
      </c>
      <c r="C1630" s="711" t="str">
        <f t="shared" si="175"/>
        <v>23/01/2026</v>
      </c>
      <c r="D1630" s="712" t="str">
        <f t="shared" si="176"/>
        <v>09:32</v>
      </c>
      <c r="E1630" s="713" t="str">
        <f t="shared" si="177"/>
        <v>09:00 as 10:00</v>
      </c>
      <c r="F1630" s="714" t="str">
        <f t="shared" si="178"/>
        <v>Sexta</v>
      </c>
      <c r="G1630" s="715">
        <f t="shared" si="179"/>
        <v>4</v>
      </c>
      <c r="H1630" s="714" t="str">
        <f t="shared" si="180"/>
        <v>Jan/26</v>
      </c>
      <c r="I1630" s="716">
        <f t="shared" si="181"/>
        <v>23</v>
      </c>
      <c r="J1630" s="716">
        <f>IF(Tabela13[[#This Row],[Data da Ordem]]&lt;&gt;"",1,"")</f>
        <v>1</v>
      </c>
    </row>
    <row r="1631" spans="1:10">
      <c r="A1631" s="721" t="s">
        <v>2345</v>
      </c>
      <c r="B1631" s="722">
        <v>66.5</v>
      </c>
      <c r="C1631" s="711" t="str">
        <f t="shared" si="175"/>
        <v>23/01/2026</v>
      </c>
      <c r="D1631" s="712" t="str">
        <f t="shared" si="176"/>
        <v>09:19</v>
      </c>
      <c r="E1631" s="713" t="str">
        <f t="shared" si="177"/>
        <v>09:00 as 10:00</v>
      </c>
      <c r="F1631" s="714" t="str">
        <f t="shared" si="178"/>
        <v>Sexta</v>
      </c>
      <c r="G1631" s="715">
        <f t="shared" si="179"/>
        <v>4</v>
      </c>
      <c r="H1631" s="714" t="str">
        <f t="shared" si="180"/>
        <v>Jan/26</v>
      </c>
      <c r="I1631" s="716">
        <f t="shared" si="181"/>
        <v>23</v>
      </c>
      <c r="J1631" s="716">
        <f>IF(Tabela13[[#This Row],[Data da Ordem]]&lt;&gt;"",1,"")</f>
        <v>1</v>
      </c>
    </row>
    <row r="1632" spans="1:10">
      <c r="A1632" s="721" t="s">
        <v>2346</v>
      </c>
      <c r="B1632" s="722">
        <v>18</v>
      </c>
      <c r="C1632" s="711" t="str">
        <f t="shared" si="175"/>
        <v>24/01/2026</v>
      </c>
      <c r="D1632" s="712" t="str">
        <f t="shared" si="176"/>
        <v>19:04</v>
      </c>
      <c r="E1632" s="713" t="str">
        <f t="shared" si="177"/>
        <v>19:00 as 20:00</v>
      </c>
      <c r="F1632" s="714" t="str">
        <f t="shared" si="178"/>
        <v>Sábado</v>
      </c>
      <c r="G1632" s="715">
        <f t="shared" si="179"/>
        <v>4</v>
      </c>
      <c r="H1632" s="714" t="str">
        <f t="shared" si="180"/>
        <v>Jan/26</v>
      </c>
      <c r="I1632" s="716">
        <f t="shared" si="181"/>
        <v>24</v>
      </c>
      <c r="J1632" s="716">
        <f>IF(Tabela13[[#This Row],[Data da Ordem]]&lt;&gt;"",1,"")</f>
        <v>1</v>
      </c>
    </row>
    <row r="1633" spans="1:10">
      <c r="A1633" s="721" t="s">
        <v>2347</v>
      </c>
      <c r="B1633" s="722">
        <v>18</v>
      </c>
      <c r="C1633" s="711" t="str">
        <f t="shared" si="175"/>
        <v>24/01/2026</v>
      </c>
      <c r="D1633" s="712" t="str">
        <f t="shared" si="176"/>
        <v>19:02</v>
      </c>
      <c r="E1633" s="713" t="str">
        <f t="shared" si="177"/>
        <v>19:00 as 20:00</v>
      </c>
      <c r="F1633" s="714" t="str">
        <f t="shared" si="178"/>
        <v>Sábado</v>
      </c>
      <c r="G1633" s="715">
        <f t="shared" si="179"/>
        <v>4</v>
      </c>
      <c r="H1633" s="714" t="str">
        <f t="shared" si="180"/>
        <v>Jan/26</v>
      </c>
      <c r="I1633" s="716">
        <f t="shared" si="181"/>
        <v>24</v>
      </c>
      <c r="J1633" s="716">
        <f>IF(Tabela13[[#This Row],[Data da Ordem]]&lt;&gt;"",1,"")</f>
        <v>1</v>
      </c>
    </row>
    <row r="1634" spans="1:10">
      <c r="A1634" s="721" t="s">
        <v>2348</v>
      </c>
      <c r="B1634" s="722">
        <v>18</v>
      </c>
      <c r="C1634" s="711" t="str">
        <f t="shared" si="175"/>
        <v>24/01/2026</v>
      </c>
      <c r="D1634" s="712" t="str">
        <f t="shared" si="176"/>
        <v>18:22</v>
      </c>
      <c r="E1634" s="713" t="str">
        <f t="shared" si="177"/>
        <v>18:00 as 19:00</v>
      </c>
      <c r="F1634" s="714" t="str">
        <f t="shared" si="178"/>
        <v>Sábado</v>
      </c>
      <c r="G1634" s="715">
        <f t="shared" si="179"/>
        <v>4</v>
      </c>
      <c r="H1634" s="714" t="str">
        <f t="shared" si="180"/>
        <v>Jan/26</v>
      </c>
      <c r="I1634" s="716">
        <f t="shared" si="181"/>
        <v>24</v>
      </c>
      <c r="J1634" s="716">
        <f>IF(Tabela13[[#This Row],[Data da Ordem]]&lt;&gt;"",1,"")</f>
        <v>1</v>
      </c>
    </row>
    <row r="1635" spans="1:10">
      <c r="A1635" s="721" t="s">
        <v>2349</v>
      </c>
      <c r="B1635" s="722">
        <v>20</v>
      </c>
      <c r="C1635" s="711" t="str">
        <f t="shared" si="175"/>
        <v>24/01/2026</v>
      </c>
      <c r="D1635" s="712" t="str">
        <f t="shared" si="176"/>
        <v>18:20</v>
      </c>
      <c r="E1635" s="713" t="str">
        <f t="shared" si="177"/>
        <v>18:00 as 19:00</v>
      </c>
      <c r="F1635" s="714" t="str">
        <f t="shared" si="178"/>
        <v>Sábado</v>
      </c>
      <c r="G1635" s="715">
        <f t="shared" si="179"/>
        <v>4</v>
      </c>
      <c r="H1635" s="714" t="str">
        <f t="shared" si="180"/>
        <v>Jan/26</v>
      </c>
      <c r="I1635" s="716">
        <f t="shared" si="181"/>
        <v>24</v>
      </c>
      <c r="J1635" s="716">
        <f>IF(Tabela13[[#This Row],[Data da Ordem]]&lt;&gt;"",1,"")</f>
        <v>1</v>
      </c>
    </row>
    <row r="1636" spans="1:10">
      <c r="A1636" s="721" t="s">
        <v>2350</v>
      </c>
      <c r="B1636" s="722">
        <v>18</v>
      </c>
      <c r="C1636" s="711" t="str">
        <f t="shared" si="175"/>
        <v>24/01/2026</v>
      </c>
      <c r="D1636" s="712" t="str">
        <f t="shared" si="176"/>
        <v>18:17</v>
      </c>
      <c r="E1636" s="713" t="str">
        <f t="shared" si="177"/>
        <v>18:00 as 19:00</v>
      </c>
      <c r="F1636" s="714" t="str">
        <f t="shared" si="178"/>
        <v>Sábado</v>
      </c>
      <c r="G1636" s="715">
        <f t="shared" si="179"/>
        <v>4</v>
      </c>
      <c r="H1636" s="714" t="str">
        <f t="shared" si="180"/>
        <v>Jan/26</v>
      </c>
      <c r="I1636" s="716">
        <f t="shared" si="181"/>
        <v>24</v>
      </c>
      <c r="J1636" s="716">
        <f>IF(Tabela13[[#This Row],[Data da Ordem]]&lt;&gt;"",1,"")</f>
        <v>1</v>
      </c>
    </row>
    <row r="1637" spans="1:10">
      <c r="A1637" s="721" t="s">
        <v>2351</v>
      </c>
      <c r="B1637" s="722">
        <v>32</v>
      </c>
      <c r="C1637" s="711" t="str">
        <f t="shared" si="175"/>
        <v>24/01/2026</v>
      </c>
      <c r="D1637" s="712" t="str">
        <f t="shared" si="176"/>
        <v>18:02</v>
      </c>
      <c r="E1637" s="713" t="str">
        <f t="shared" si="177"/>
        <v>18:00 as 19:00</v>
      </c>
      <c r="F1637" s="714" t="str">
        <f t="shared" si="178"/>
        <v>Sábado</v>
      </c>
      <c r="G1637" s="715">
        <f t="shared" si="179"/>
        <v>4</v>
      </c>
      <c r="H1637" s="714" t="str">
        <f t="shared" si="180"/>
        <v>Jan/26</v>
      </c>
      <c r="I1637" s="716">
        <f t="shared" si="181"/>
        <v>24</v>
      </c>
      <c r="J1637" s="716">
        <f>IF(Tabela13[[#This Row],[Data da Ordem]]&lt;&gt;"",1,"")</f>
        <v>1</v>
      </c>
    </row>
    <row r="1638" spans="1:10">
      <c r="A1638" s="721" t="s">
        <v>2352</v>
      </c>
      <c r="B1638" s="722">
        <v>40</v>
      </c>
      <c r="C1638" s="711" t="str">
        <f t="shared" si="175"/>
        <v>24/01/2026</v>
      </c>
      <c r="D1638" s="712" t="str">
        <f t="shared" si="176"/>
        <v>17:52</v>
      </c>
      <c r="E1638" s="713" t="str">
        <f t="shared" si="177"/>
        <v>17:00 as 18:00</v>
      </c>
      <c r="F1638" s="714" t="str">
        <f t="shared" si="178"/>
        <v>Sábado</v>
      </c>
      <c r="G1638" s="715">
        <f t="shared" si="179"/>
        <v>4</v>
      </c>
      <c r="H1638" s="714" t="str">
        <f t="shared" si="180"/>
        <v>Jan/26</v>
      </c>
      <c r="I1638" s="716">
        <f t="shared" si="181"/>
        <v>24</v>
      </c>
      <c r="J1638" s="716">
        <f>IF(Tabela13[[#This Row],[Data da Ordem]]&lt;&gt;"",1,"")</f>
        <v>1</v>
      </c>
    </row>
    <row r="1639" spans="1:10">
      <c r="A1639" s="721" t="s">
        <v>2353</v>
      </c>
      <c r="B1639" s="722">
        <v>34</v>
      </c>
      <c r="C1639" s="711" t="str">
        <f t="shared" si="175"/>
        <v>24/01/2026</v>
      </c>
      <c r="D1639" s="712" t="str">
        <f t="shared" si="176"/>
        <v>17:39</v>
      </c>
      <c r="E1639" s="713" t="str">
        <f t="shared" si="177"/>
        <v>17:00 as 18:00</v>
      </c>
      <c r="F1639" s="714" t="str">
        <f t="shared" si="178"/>
        <v>Sábado</v>
      </c>
      <c r="G1639" s="715">
        <f t="shared" si="179"/>
        <v>4</v>
      </c>
      <c r="H1639" s="714" t="str">
        <f t="shared" si="180"/>
        <v>Jan/26</v>
      </c>
      <c r="I1639" s="716">
        <f t="shared" si="181"/>
        <v>24</v>
      </c>
      <c r="J1639" s="716">
        <f>IF(Tabela13[[#This Row],[Data da Ordem]]&lt;&gt;"",1,"")</f>
        <v>1</v>
      </c>
    </row>
    <row r="1640" spans="1:10">
      <c r="A1640" s="721" t="s">
        <v>2354</v>
      </c>
      <c r="B1640" s="722">
        <v>30</v>
      </c>
      <c r="C1640" s="711" t="str">
        <f t="shared" si="175"/>
        <v>24/01/2026</v>
      </c>
      <c r="D1640" s="712" t="str">
        <f t="shared" si="176"/>
        <v>17:30</v>
      </c>
      <c r="E1640" s="713" t="str">
        <f t="shared" si="177"/>
        <v>17:00 as 18:00</v>
      </c>
      <c r="F1640" s="714" t="str">
        <f t="shared" si="178"/>
        <v>Sábado</v>
      </c>
      <c r="G1640" s="715">
        <f t="shared" si="179"/>
        <v>4</v>
      </c>
      <c r="H1640" s="714" t="str">
        <f t="shared" si="180"/>
        <v>Jan/26</v>
      </c>
      <c r="I1640" s="716">
        <f t="shared" si="181"/>
        <v>24</v>
      </c>
      <c r="J1640" s="716">
        <f>IF(Tabela13[[#This Row],[Data da Ordem]]&lt;&gt;"",1,"")</f>
        <v>1</v>
      </c>
    </row>
    <row r="1641" spans="1:10">
      <c r="A1641" s="721" t="s">
        <v>2355</v>
      </c>
      <c r="B1641" s="722">
        <v>39.5</v>
      </c>
      <c r="C1641" s="711" t="str">
        <f t="shared" si="175"/>
        <v>24/01/2026</v>
      </c>
      <c r="D1641" s="712" t="str">
        <f t="shared" si="176"/>
        <v>17:08</v>
      </c>
      <c r="E1641" s="713" t="str">
        <f t="shared" si="177"/>
        <v>17:00 as 18:00</v>
      </c>
      <c r="F1641" s="714" t="str">
        <f t="shared" si="178"/>
        <v>Sábado</v>
      </c>
      <c r="G1641" s="715">
        <f t="shared" si="179"/>
        <v>4</v>
      </c>
      <c r="H1641" s="714" t="str">
        <f t="shared" si="180"/>
        <v>Jan/26</v>
      </c>
      <c r="I1641" s="716">
        <f t="shared" si="181"/>
        <v>24</v>
      </c>
      <c r="J1641" s="716">
        <f>IF(Tabela13[[#This Row],[Data da Ordem]]&lt;&gt;"",1,"")</f>
        <v>1</v>
      </c>
    </row>
    <row r="1642" spans="1:10">
      <c r="A1642" s="721" t="s">
        <v>2356</v>
      </c>
      <c r="B1642" s="722">
        <v>13</v>
      </c>
      <c r="C1642" s="711" t="str">
        <f t="shared" si="175"/>
        <v>24/01/2026</v>
      </c>
      <c r="D1642" s="712" t="str">
        <f t="shared" si="176"/>
        <v>16:53</v>
      </c>
      <c r="E1642" s="713" t="str">
        <f t="shared" si="177"/>
        <v>16:00 as 17:00</v>
      </c>
      <c r="F1642" s="714" t="str">
        <f t="shared" si="178"/>
        <v>Sábado</v>
      </c>
      <c r="G1642" s="715">
        <f t="shared" si="179"/>
        <v>4</v>
      </c>
      <c r="H1642" s="714" t="str">
        <f t="shared" si="180"/>
        <v>Jan/26</v>
      </c>
      <c r="I1642" s="716">
        <f t="shared" si="181"/>
        <v>24</v>
      </c>
      <c r="J1642" s="716">
        <f>IF(Tabela13[[#This Row],[Data da Ordem]]&lt;&gt;"",1,"")</f>
        <v>1</v>
      </c>
    </row>
    <row r="1643" spans="1:10">
      <c r="A1643" s="721" t="s">
        <v>2357</v>
      </c>
      <c r="B1643" s="722">
        <v>16.5</v>
      </c>
      <c r="C1643" s="711" t="str">
        <f t="shared" si="175"/>
        <v>24/01/2026</v>
      </c>
      <c r="D1643" s="712" t="str">
        <f t="shared" si="176"/>
        <v>16:52</v>
      </c>
      <c r="E1643" s="713" t="str">
        <f t="shared" si="177"/>
        <v>16:00 as 17:00</v>
      </c>
      <c r="F1643" s="714" t="str">
        <f t="shared" si="178"/>
        <v>Sábado</v>
      </c>
      <c r="G1643" s="715">
        <f t="shared" si="179"/>
        <v>4</v>
      </c>
      <c r="H1643" s="714" t="str">
        <f t="shared" si="180"/>
        <v>Jan/26</v>
      </c>
      <c r="I1643" s="716">
        <f t="shared" si="181"/>
        <v>24</v>
      </c>
      <c r="J1643" s="716">
        <f>IF(Tabela13[[#This Row],[Data da Ordem]]&lt;&gt;"",1,"")</f>
        <v>1</v>
      </c>
    </row>
    <row r="1644" spans="1:10">
      <c r="A1644" s="721" t="s">
        <v>2358</v>
      </c>
      <c r="B1644" s="722">
        <v>20</v>
      </c>
      <c r="C1644" s="711" t="str">
        <f t="shared" si="175"/>
        <v>24/01/2026</v>
      </c>
      <c r="D1644" s="712" t="str">
        <f t="shared" si="176"/>
        <v>16:44</v>
      </c>
      <c r="E1644" s="713" t="str">
        <f t="shared" si="177"/>
        <v>16:00 as 17:00</v>
      </c>
      <c r="F1644" s="714" t="str">
        <f t="shared" si="178"/>
        <v>Sábado</v>
      </c>
      <c r="G1644" s="715">
        <f t="shared" si="179"/>
        <v>4</v>
      </c>
      <c r="H1644" s="714" t="str">
        <f t="shared" si="180"/>
        <v>Jan/26</v>
      </c>
      <c r="I1644" s="716">
        <f t="shared" si="181"/>
        <v>24</v>
      </c>
      <c r="J1644" s="716">
        <f>IF(Tabela13[[#This Row],[Data da Ordem]]&lt;&gt;"",1,"")</f>
        <v>1</v>
      </c>
    </row>
    <row r="1645" spans="1:10">
      <c r="A1645" s="721" t="s">
        <v>2359</v>
      </c>
      <c r="B1645" s="722">
        <v>20</v>
      </c>
      <c r="C1645" s="711" t="str">
        <f t="shared" si="175"/>
        <v>24/01/2026</v>
      </c>
      <c r="D1645" s="712" t="str">
        <f t="shared" si="176"/>
        <v>16:43</v>
      </c>
      <c r="E1645" s="713" t="str">
        <f t="shared" si="177"/>
        <v>16:00 as 17:00</v>
      </c>
      <c r="F1645" s="714" t="str">
        <f t="shared" si="178"/>
        <v>Sábado</v>
      </c>
      <c r="G1645" s="715">
        <f t="shared" si="179"/>
        <v>4</v>
      </c>
      <c r="H1645" s="714" t="str">
        <f t="shared" si="180"/>
        <v>Jan/26</v>
      </c>
      <c r="I1645" s="716">
        <f t="shared" si="181"/>
        <v>24</v>
      </c>
      <c r="J1645" s="716">
        <f>IF(Tabela13[[#This Row],[Data da Ordem]]&lt;&gt;"",1,"")</f>
        <v>1</v>
      </c>
    </row>
    <row r="1646" spans="1:10">
      <c r="A1646" s="721" t="s">
        <v>2360</v>
      </c>
      <c r="B1646" s="722">
        <v>6</v>
      </c>
      <c r="C1646" s="711" t="str">
        <f t="shared" si="175"/>
        <v>24/01/2026</v>
      </c>
      <c r="D1646" s="712" t="str">
        <f t="shared" si="176"/>
        <v>16:39</v>
      </c>
      <c r="E1646" s="713" t="str">
        <f t="shared" si="177"/>
        <v>16:00 as 17:00</v>
      </c>
      <c r="F1646" s="714" t="str">
        <f t="shared" si="178"/>
        <v>Sábado</v>
      </c>
      <c r="G1646" s="715">
        <f t="shared" si="179"/>
        <v>4</v>
      </c>
      <c r="H1646" s="714" t="str">
        <f t="shared" si="180"/>
        <v>Jan/26</v>
      </c>
      <c r="I1646" s="716">
        <f t="shared" si="181"/>
        <v>24</v>
      </c>
      <c r="J1646" s="716">
        <f>IF(Tabela13[[#This Row],[Data da Ordem]]&lt;&gt;"",1,"")</f>
        <v>1</v>
      </c>
    </row>
    <row r="1647" spans="1:10">
      <c r="A1647" s="721" t="s">
        <v>2361</v>
      </c>
      <c r="B1647" s="722">
        <v>50</v>
      </c>
      <c r="C1647" s="711" t="str">
        <f t="shared" si="175"/>
        <v>24/01/2026</v>
      </c>
      <c r="D1647" s="712" t="str">
        <f t="shared" si="176"/>
        <v>16:26</v>
      </c>
      <c r="E1647" s="713" t="str">
        <f t="shared" si="177"/>
        <v>16:00 as 17:00</v>
      </c>
      <c r="F1647" s="714" t="str">
        <f t="shared" si="178"/>
        <v>Sábado</v>
      </c>
      <c r="G1647" s="715">
        <f t="shared" si="179"/>
        <v>4</v>
      </c>
      <c r="H1647" s="714" t="str">
        <f t="shared" si="180"/>
        <v>Jan/26</v>
      </c>
      <c r="I1647" s="716">
        <f t="shared" si="181"/>
        <v>24</v>
      </c>
      <c r="J1647" s="716">
        <f>IF(Tabela13[[#This Row],[Data da Ordem]]&lt;&gt;"",1,"")</f>
        <v>1</v>
      </c>
    </row>
    <row r="1648" spans="1:10">
      <c r="A1648" s="721" t="s">
        <v>2362</v>
      </c>
      <c r="B1648" s="722">
        <v>32</v>
      </c>
      <c r="C1648" s="711" t="str">
        <f t="shared" si="175"/>
        <v>24/01/2026</v>
      </c>
      <c r="D1648" s="712" t="str">
        <f t="shared" si="176"/>
        <v>16:14</v>
      </c>
      <c r="E1648" s="713" t="str">
        <f t="shared" si="177"/>
        <v>16:00 as 17:00</v>
      </c>
      <c r="F1648" s="714" t="str">
        <f t="shared" si="178"/>
        <v>Sábado</v>
      </c>
      <c r="G1648" s="715">
        <f t="shared" si="179"/>
        <v>4</v>
      </c>
      <c r="H1648" s="714" t="str">
        <f t="shared" si="180"/>
        <v>Jan/26</v>
      </c>
      <c r="I1648" s="716">
        <f t="shared" si="181"/>
        <v>24</v>
      </c>
      <c r="J1648" s="716">
        <f>IF(Tabela13[[#This Row],[Data da Ordem]]&lt;&gt;"",1,"")</f>
        <v>1</v>
      </c>
    </row>
    <row r="1649" spans="1:10">
      <c r="A1649" s="721" t="s">
        <v>2363</v>
      </c>
      <c r="B1649" s="722">
        <v>23</v>
      </c>
      <c r="C1649" s="711" t="str">
        <f t="shared" si="175"/>
        <v>24/01/2026</v>
      </c>
      <c r="D1649" s="712" t="str">
        <f t="shared" si="176"/>
        <v>16:10</v>
      </c>
      <c r="E1649" s="713" t="str">
        <f t="shared" si="177"/>
        <v>16:00 as 17:00</v>
      </c>
      <c r="F1649" s="714" t="str">
        <f t="shared" si="178"/>
        <v>Sábado</v>
      </c>
      <c r="G1649" s="715">
        <f t="shared" si="179"/>
        <v>4</v>
      </c>
      <c r="H1649" s="714" t="str">
        <f t="shared" si="180"/>
        <v>Jan/26</v>
      </c>
      <c r="I1649" s="716">
        <f t="shared" si="181"/>
        <v>24</v>
      </c>
      <c r="J1649" s="716">
        <f>IF(Tabela13[[#This Row],[Data da Ordem]]&lt;&gt;"",1,"")</f>
        <v>1</v>
      </c>
    </row>
    <row r="1650" spans="1:10">
      <c r="A1650" s="721" t="s">
        <v>2364</v>
      </c>
      <c r="B1650" s="722">
        <v>9</v>
      </c>
      <c r="C1650" s="711" t="str">
        <f t="shared" si="175"/>
        <v>24/01/2026</v>
      </c>
      <c r="D1650" s="712" t="str">
        <f t="shared" si="176"/>
        <v>15:11</v>
      </c>
      <c r="E1650" s="713" t="str">
        <f t="shared" si="177"/>
        <v>15:00 as 16:00</v>
      </c>
      <c r="F1650" s="714" t="str">
        <f t="shared" si="178"/>
        <v>Sábado</v>
      </c>
      <c r="G1650" s="715">
        <f t="shared" si="179"/>
        <v>4</v>
      </c>
      <c r="H1650" s="714" t="str">
        <f t="shared" si="180"/>
        <v>Jan/26</v>
      </c>
      <c r="I1650" s="716">
        <f t="shared" si="181"/>
        <v>24</v>
      </c>
      <c r="J1650" s="716">
        <f>IF(Tabela13[[#This Row],[Data da Ordem]]&lt;&gt;"",1,"")</f>
        <v>1</v>
      </c>
    </row>
    <row r="1651" spans="1:10">
      <c r="A1651" s="721" t="s">
        <v>2365</v>
      </c>
      <c r="B1651" s="722">
        <v>15.3</v>
      </c>
      <c r="C1651" s="711" t="str">
        <f t="shared" si="175"/>
        <v>24/01/2026</v>
      </c>
      <c r="D1651" s="712" t="str">
        <f t="shared" si="176"/>
        <v>14:59</v>
      </c>
      <c r="E1651" s="713" t="str">
        <f t="shared" si="177"/>
        <v>14:00 as 15:00</v>
      </c>
      <c r="F1651" s="714" t="str">
        <f t="shared" si="178"/>
        <v>Sábado</v>
      </c>
      <c r="G1651" s="715">
        <f t="shared" si="179"/>
        <v>4</v>
      </c>
      <c r="H1651" s="714" t="str">
        <f t="shared" si="180"/>
        <v>Jan/26</v>
      </c>
      <c r="I1651" s="716">
        <f t="shared" si="181"/>
        <v>24</v>
      </c>
      <c r="J1651" s="716">
        <f>IF(Tabela13[[#This Row],[Data da Ordem]]&lt;&gt;"",1,"")</f>
        <v>1</v>
      </c>
    </row>
    <row r="1652" spans="1:10">
      <c r="A1652" s="721" t="s">
        <v>2366</v>
      </c>
      <c r="B1652" s="722">
        <v>27.5</v>
      </c>
      <c r="C1652" s="711" t="str">
        <f t="shared" si="175"/>
        <v>24/01/2026</v>
      </c>
      <c r="D1652" s="712" t="str">
        <f t="shared" si="176"/>
        <v>14:56</v>
      </c>
      <c r="E1652" s="713" t="str">
        <f t="shared" si="177"/>
        <v>14:00 as 15:00</v>
      </c>
      <c r="F1652" s="714" t="str">
        <f t="shared" si="178"/>
        <v>Sábado</v>
      </c>
      <c r="G1652" s="715">
        <f t="shared" si="179"/>
        <v>4</v>
      </c>
      <c r="H1652" s="714" t="str">
        <f t="shared" si="180"/>
        <v>Jan/26</v>
      </c>
      <c r="I1652" s="716">
        <f t="shared" si="181"/>
        <v>24</v>
      </c>
      <c r="J1652" s="716">
        <f>IF(Tabela13[[#This Row],[Data da Ordem]]&lt;&gt;"",1,"")</f>
        <v>1</v>
      </c>
    </row>
    <row r="1653" spans="1:10">
      <c r="A1653" s="721" t="s">
        <v>2367</v>
      </c>
      <c r="B1653" s="722">
        <v>47.5</v>
      </c>
      <c r="C1653" s="711" t="str">
        <f t="shared" si="175"/>
        <v>24/01/2026</v>
      </c>
      <c r="D1653" s="712" t="str">
        <f t="shared" si="176"/>
        <v>14:37</v>
      </c>
      <c r="E1653" s="713" t="str">
        <f t="shared" si="177"/>
        <v>14:00 as 15:00</v>
      </c>
      <c r="F1653" s="714" t="str">
        <f t="shared" si="178"/>
        <v>Sábado</v>
      </c>
      <c r="G1653" s="715">
        <f t="shared" si="179"/>
        <v>4</v>
      </c>
      <c r="H1653" s="714" t="str">
        <f t="shared" si="180"/>
        <v>Jan/26</v>
      </c>
      <c r="I1653" s="716">
        <f t="shared" si="181"/>
        <v>24</v>
      </c>
      <c r="J1653" s="716">
        <f>IF(Tabela13[[#This Row],[Data da Ordem]]&lt;&gt;"",1,"")</f>
        <v>1</v>
      </c>
    </row>
    <row r="1654" spans="1:10">
      <c r="A1654" s="721" t="s">
        <v>2368</v>
      </c>
      <c r="B1654" s="722">
        <v>10</v>
      </c>
      <c r="C1654" s="711" t="str">
        <f t="shared" si="175"/>
        <v>24/01/2026</v>
      </c>
      <c r="D1654" s="712" t="str">
        <f t="shared" si="176"/>
        <v>14:35</v>
      </c>
      <c r="E1654" s="713" t="str">
        <f t="shared" si="177"/>
        <v>14:00 as 15:00</v>
      </c>
      <c r="F1654" s="714" t="str">
        <f t="shared" si="178"/>
        <v>Sábado</v>
      </c>
      <c r="G1654" s="715">
        <f t="shared" si="179"/>
        <v>4</v>
      </c>
      <c r="H1654" s="714" t="str">
        <f t="shared" si="180"/>
        <v>Jan/26</v>
      </c>
      <c r="I1654" s="716">
        <f t="shared" si="181"/>
        <v>24</v>
      </c>
      <c r="J1654" s="716">
        <f>IF(Tabela13[[#This Row],[Data da Ordem]]&lt;&gt;"",1,"")</f>
        <v>1</v>
      </c>
    </row>
    <row r="1655" spans="1:10">
      <c r="A1655" s="721" t="s">
        <v>2369</v>
      </c>
      <c r="B1655" s="722">
        <v>17</v>
      </c>
      <c r="C1655" s="711" t="str">
        <f t="shared" si="175"/>
        <v>24/01/2026</v>
      </c>
      <c r="D1655" s="712" t="str">
        <f t="shared" si="176"/>
        <v>14:33</v>
      </c>
      <c r="E1655" s="713" t="str">
        <f t="shared" si="177"/>
        <v>14:00 as 15:00</v>
      </c>
      <c r="F1655" s="714" t="str">
        <f t="shared" si="178"/>
        <v>Sábado</v>
      </c>
      <c r="G1655" s="715">
        <f t="shared" si="179"/>
        <v>4</v>
      </c>
      <c r="H1655" s="714" t="str">
        <f t="shared" si="180"/>
        <v>Jan/26</v>
      </c>
      <c r="I1655" s="716">
        <f t="shared" si="181"/>
        <v>24</v>
      </c>
      <c r="J1655" s="716">
        <f>IF(Tabela13[[#This Row],[Data da Ordem]]&lt;&gt;"",1,"")</f>
        <v>1</v>
      </c>
    </row>
    <row r="1656" spans="1:10">
      <c r="A1656" s="721" t="s">
        <v>2370</v>
      </c>
      <c r="B1656" s="722">
        <v>36</v>
      </c>
      <c r="C1656" s="711" t="str">
        <f t="shared" si="175"/>
        <v>24/01/2026</v>
      </c>
      <c r="D1656" s="712" t="str">
        <f t="shared" si="176"/>
        <v>14:33</v>
      </c>
      <c r="E1656" s="713" t="str">
        <f t="shared" si="177"/>
        <v>14:00 as 15:00</v>
      </c>
      <c r="F1656" s="714" t="str">
        <f t="shared" si="178"/>
        <v>Sábado</v>
      </c>
      <c r="G1656" s="715">
        <f t="shared" si="179"/>
        <v>4</v>
      </c>
      <c r="H1656" s="714" t="str">
        <f t="shared" si="180"/>
        <v>Jan/26</v>
      </c>
      <c r="I1656" s="716">
        <f t="shared" si="181"/>
        <v>24</v>
      </c>
      <c r="J1656" s="716">
        <f>IF(Tabela13[[#This Row],[Data da Ordem]]&lt;&gt;"",1,"")</f>
        <v>1</v>
      </c>
    </row>
    <row r="1657" spans="1:10">
      <c r="A1657" s="721" t="s">
        <v>2371</v>
      </c>
      <c r="B1657" s="722">
        <v>20</v>
      </c>
      <c r="C1657" s="711" t="str">
        <f t="shared" si="175"/>
        <v>24/01/2026</v>
      </c>
      <c r="D1657" s="712" t="str">
        <f t="shared" si="176"/>
        <v>14:26</v>
      </c>
      <c r="E1657" s="713" t="str">
        <f t="shared" si="177"/>
        <v>14:00 as 15:00</v>
      </c>
      <c r="F1657" s="714" t="str">
        <f t="shared" si="178"/>
        <v>Sábado</v>
      </c>
      <c r="G1657" s="715">
        <f t="shared" si="179"/>
        <v>4</v>
      </c>
      <c r="H1657" s="714" t="str">
        <f t="shared" si="180"/>
        <v>Jan/26</v>
      </c>
      <c r="I1657" s="716">
        <f t="shared" si="181"/>
        <v>24</v>
      </c>
      <c r="J1657" s="716">
        <f>IF(Tabela13[[#This Row],[Data da Ordem]]&lt;&gt;"",1,"")</f>
        <v>1</v>
      </c>
    </row>
    <row r="1658" spans="1:10">
      <c r="A1658" s="721" t="s">
        <v>2372</v>
      </c>
      <c r="B1658" s="722">
        <v>30</v>
      </c>
      <c r="C1658" s="711" t="str">
        <f t="shared" si="175"/>
        <v>24/01/2026</v>
      </c>
      <c r="D1658" s="712" t="str">
        <f t="shared" si="176"/>
        <v>14:01</v>
      </c>
      <c r="E1658" s="713" t="str">
        <f t="shared" si="177"/>
        <v>14:00 as 15:00</v>
      </c>
      <c r="F1658" s="714" t="str">
        <f t="shared" si="178"/>
        <v>Sábado</v>
      </c>
      <c r="G1658" s="715">
        <f t="shared" si="179"/>
        <v>4</v>
      </c>
      <c r="H1658" s="714" t="str">
        <f t="shared" si="180"/>
        <v>Jan/26</v>
      </c>
      <c r="I1658" s="716">
        <f t="shared" si="181"/>
        <v>24</v>
      </c>
      <c r="J1658" s="716">
        <f>IF(Tabela13[[#This Row],[Data da Ordem]]&lt;&gt;"",1,"")</f>
        <v>1</v>
      </c>
    </row>
    <row r="1659" spans="1:10">
      <c r="A1659" s="721" t="s">
        <v>2373</v>
      </c>
      <c r="B1659" s="722">
        <v>26</v>
      </c>
      <c r="C1659" s="711" t="str">
        <f t="shared" si="175"/>
        <v>24/01/2026</v>
      </c>
      <c r="D1659" s="712" t="str">
        <f t="shared" si="176"/>
        <v>13:22</v>
      </c>
      <c r="E1659" s="713" t="str">
        <f t="shared" si="177"/>
        <v>13:00 as 14:00</v>
      </c>
      <c r="F1659" s="714" t="str">
        <f t="shared" si="178"/>
        <v>Sábado</v>
      </c>
      <c r="G1659" s="715">
        <f t="shared" si="179"/>
        <v>4</v>
      </c>
      <c r="H1659" s="714" t="str">
        <f t="shared" si="180"/>
        <v>Jan/26</v>
      </c>
      <c r="I1659" s="716">
        <f t="shared" si="181"/>
        <v>24</v>
      </c>
      <c r="J1659" s="716">
        <f>IF(Tabela13[[#This Row],[Data da Ordem]]&lt;&gt;"",1,"")</f>
        <v>1</v>
      </c>
    </row>
    <row r="1660" spans="1:10">
      <c r="A1660" s="721" t="s">
        <v>2374</v>
      </c>
      <c r="B1660" s="722">
        <v>16.5</v>
      </c>
      <c r="C1660" s="711" t="str">
        <f t="shared" si="175"/>
        <v>24/01/2026</v>
      </c>
      <c r="D1660" s="712" t="str">
        <f t="shared" si="176"/>
        <v>12:45</v>
      </c>
      <c r="E1660" s="713" t="str">
        <f t="shared" si="177"/>
        <v>12:00 as 13:00</v>
      </c>
      <c r="F1660" s="714" t="str">
        <f t="shared" si="178"/>
        <v>Sábado</v>
      </c>
      <c r="G1660" s="715">
        <f t="shared" si="179"/>
        <v>4</v>
      </c>
      <c r="H1660" s="714" t="str">
        <f t="shared" si="180"/>
        <v>Jan/26</v>
      </c>
      <c r="I1660" s="716">
        <f t="shared" si="181"/>
        <v>24</v>
      </c>
      <c r="J1660" s="716">
        <f>IF(Tabela13[[#This Row],[Data da Ordem]]&lt;&gt;"",1,"")</f>
        <v>1</v>
      </c>
    </row>
    <row r="1661" spans="1:10">
      <c r="A1661" s="721" t="s">
        <v>2375</v>
      </c>
      <c r="B1661" s="722">
        <v>17</v>
      </c>
      <c r="C1661" s="711" t="str">
        <f t="shared" si="175"/>
        <v>24/01/2026</v>
      </c>
      <c r="D1661" s="712" t="str">
        <f t="shared" si="176"/>
        <v>12:10</v>
      </c>
      <c r="E1661" s="713" t="str">
        <f t="shared" si="177"/>
        <v>12:00 as 13:00</v>
      </c>
      <c r="F1661" s="714" t="str">
        <f t="shared" si="178"/>
        <v>Sábado</v>
      </c>
      <c r="G1661" s="715">
        <f t="shared" si="179"/>
        <v>4</v>
      </c>
      <c r="H1661" s="714" t="str">
        <f t="shared" si="180"/>
        <v>Jan/26</v>
      </c>
      <c r="I1661" s="716">
        <f t="shared" si="181"/>
        <v>24</v>
      </c>
      <c r="J1661" s="716">
        <f>IF(Tabela13[[#This Row],[Data da Ordem]]&lt;&gt;"",1,"")</f>
        <v>1</v>
      </c>
    </row>
    <row r="1662" spans="1:10">
      <c r="A1662" s="721" t="s">
        <v>2376</v>
      </c>
      <c r="B1662" s="722">
        <v>50.5</v>
      </c>
      <c r="C1662" s="711" t="str">
        <f t="shared" si="175"/>
        <v>24/01/2026</v>
      </c>
      <c r="D1662" s="712" t="str">
        <f t="shared" si="176"/>
        <v>11:59</v>
      </c>
      <c r="E1662" s="713" t="str">
        <f t="shared" si="177"/>
        <v>11:00 as 12:00</v>
      </c>
      <c r="F1662" s="714" t="str">
        <f t="shared" si="178"/>
        <v>Sábado</v>
      </c>
      <c r="G1662" s="715">
        <f t="shared" si="179"/>
        <v>4</v>
      </c>
      <c r="H1662" s="714" t="str">
        <f t="shared" si="180"/>
        <v>Jan/26</v>
      </c>
      <c r="I1662" s="716">
        <f t="shared" si="181"/>
        <v>24</v>
      </c>
      <c r="J1662" s="716">
        <f>IF(Tabela13[[#This Row],[Data da Ordem]]&lt;&gt;"",1,"")</f>
        <v>1</v>
      </c>
    </row>
    <row r="1663" spans="1:10">
      <c r="A1663" s="721" t="s">
        <v>2377</v>
      </c>
      <c r="B1663" s="722">
        <v>29.5</v>
      </c>
      <c r="C1663" s="711" t="str">
        <f t="shared" si="175"/>
        <v>24/01/2026</v>
      </c>
      <c r="D1663" s="712" t="str">
        <f t="shared" si="176"/>
        <v>11:49</v>
      </c>
      <c r="E1663" s="713" t="str">
        <f t="shared" si="177"/>
        <v>11:00 as 12:00</v>
      </c>
      <c r="F1663" s="714" t="str">
        <f t="shared" si="178"/>
        <v>Sábado</v>
      </c>
      <c r="G1663" s="715">
        <f t="shared" si="179"/>
        <v>4</v>
      </c>
      <c r="H1663" s="714" t="str">
        <f t="shared" si="180"/>
        <v>Jan/26</v>
      </c>
      <c r="I1663" s="716">
        <f t="shared" si="181"/>
        <v>24</v>
      </c>
      <c r="J1663" s="716">
        <f>IF(Tabela13[[#This Row],[Data da Ordem]]&lt;&gt;"",1,"")</f>
        <v>1</v>
      </c>
    </row>
    <row r="1664" spans="1:10">
      <c r="A1664" s="721" t="s">
        <v>2378</v>
      </c>
      <c r="B1664" s="722">
        <v>26</v>
      </c>
      <c r="C1664" s="711" t="str">
        <f t="shared" si="175"/>
        <v>24/01/2026</v>
      </c>
      <c r="D1664" s="712" t="str">
        <f t="shared" si="176"/>
        <v>11:46</v>
      </c>
      <c r="E1664" s="713" t="str">
        <f t="shared" si="177"/>
        <v>11:00 as 12:00</v>
      </c>
      <c r="F1664" s="714" t="str">
        <f t="shared" si="178"/>
        <v>Sábado</v>
      </c>
      <c r="G1664" s="715">
        <f t="shared" si="179"/>
        <v>4</v>
      </c>
      <c r="H1664" s="714" t="str">
        <f t="shared" si="180"/>
        <v>Jan/26</v>
      </c>
      <c r="I1664" s="716">
        <f t="shared" si="181"/>
        <v>24</v>
      </c>
      <c r="J1664" s="716">
        <f>IF(Tabela13[[#This Row],[Data da Ordem]]&lt;&gt;"",1,"")</f>
        <v>1</v>
      </c>
    </row>
    <row r="1665" spans="1:10">
      <c r="A1665" s="721" t="s">
        <v>2379</v>
      </c>
      <c r="B1665" s="722">
        <v>59</v>
      </c>
      <c r="C1665" s="711" t="str">
        <f t="shared" si="175"/>
        <v>24/01/2026</v>
      </c>
      <c r="D1665" s="712" t="str">
        <f t="shared" si="176"/>
        <v>11:44</v>
      </c>
      <c r="E1665" s="713" t="str">
        <f t="shared" si="177"/>
        <v>11:00 as 12:00</v>
      </c>
      <c r="F1665" s="714" t="str">
        <f t="shared" si="178"/>
        <v>Sábado</v>
      </c>
      <c r="G1665" s="715">
        <f t="shared" si="179"/>
        <v>4</v>
      </c>
      <c r="H1665" s="714" t="str">
        <f t="shared" si="180"/>
        <v>Jan/26</v>
      </c>
      <c r="I1665" s="716">
        <f t="shared" si="181"/>
        <v>24</v>
      </c>
      <c r="J1665" s="716">
        <f>IF(Tabela13[[#This Row],[Data da Ordem]]&lt;&gt;"",1,"")</f>
        <v>1</v>
      </c>
    </row>
    <row r="1666" spans="1:10">
      <c r="A1666" s="721" t="s">
        <v>2380</v>
      </c>
      <c r="B1666" s="722">
        <v>27.5</v>
      </c>
      <c r="C1666" s="711" t="str">
        <f t="shared" si="175"/>
        <v>24/01/2026</v>
      </c>
      <c r="D1666" s="712" t="str">
        <f t="shared" si="176"/>
        <v>11:32</v>
      </c>
      <c r="E1666" s="713" t="str">
        <f t="shared" si="177"/>
        <v>11:00 as 12:00</v>
      </c>
      <c r="F1666" s="714" t="str">
        <f t="shared" si="178"/>
        <v>Sábado</v>
      </c>
      <c r="G1666" s="715">
        <f t="shared" si="179"/>
        <v>4</v>
      </c>
      <c r="H1666" s="714" t="str">
        <f t="shared" si="180"/>
        <v>Jan/26</v>
      </c>
      <c r="I1666" s="716">
        <f t="shared" si="181"/>
        <v>24</v>
      </c>
      <c r="J1666" s="716">
        <f>IF(Tabela13[[#This Row],[Data da Ordem]]&lt;&gt;"",1,"")</f>
        <v>1</v>
      </c>
    </row>
    <row r="1667" spans="1:10">
      <c r="A1667" s="721" t="s">
        <v>2381</v>
      </c>
      <c r="B1667" s="722">
        <v>17</v>
      </c>
      <c r="C1667" s="711" t="str">
        <f t="shared" si="175"/>
        <v>24/01/2026</v>
      </c>
      <c r="D1667" s="712" t="str">
        <f t="shared" si="176"/>
        <v>11:07</v>
      </c>
      <c r="E1667" s="713" t="str">
        <f t="shared" si="177"/>
        <v>11:00 as 12:00</v>
      </c>
      <c r="F1667" s="714" t="str">
        <f t="shared" si="178"/>
        <v>Sábado</v>
      </c>
      <c r="G1667" s="715">
        <f t="shared" si="179"/>
        <v>4</v>
      </c>
      <c r="H1667" s="714" t="str">
        <f t="shared" si="180"/>
        <v>Jan/26</v>
      </c>
      <c r="I1667" s="716">
        <f t="shared" si="181"/>
        <v>24</v>
      </c>
      <c r="J1667" s="716">
        <f>IF(Tabela13[[#This Row],[Data da Ordem]]&lt;&gt;"",1,"")</f>
        <v>1</v>
      </c>
    </row>
    <row r="1668" spans="1:10">
      <c r="A1668" s="721" t="s">
        <v>2382</v>
      </c>
      <c r="B1668" s="722">
        <v>16.5</v>
      </c>
      <c r="C1668" s="711" t="str">
        <f t="shared" ref="C1668:C1731" si="182">IF(A1668="","",TEXT(A1668,"dd/mm/aaaa"))</f>
        <v>24/01/2026</v>
      </c>
      <c r="D1668" s="712" t="str">
        <f t="shared" ref="D1668:D1731" si="183">IF(A1668="","",TEXT(A1668,"hh:mm"))</f>
        <v>11:06</v>
      </c>
      <c r="E1668" s="713" t="str">
        <f t="shared" ref="E1668:E1731" si="184">IF(D1668="","",IF(AND(MOD(D1668,1)&gt;=TIME(8,0,0),MOD(D1668,1)&lt;TIME(21,0,0)),
TEXT(TIME(HOUR(MOD(D1668,1)),0,0),"hh:mm")&amp;" as "&amp;TEXT(TIME(HOUR(MOD(D1668,1))+1,0,0),"hh:mm"),
"Fora da faixa"))</f>
        <v>11:00 as 12:00</v>
      </c>
      <c r="F1668" s="714" t="str">
        <f t="shared" ref="F1668:F1731" si="185">CHOOSE(WEEKDAY(C1668,2),"Segunda","Terça","Quarta","Quinta","Sexta","Sábado","Domingo")</f>
        <v>Sábado</v>
      </c>
      <c r="G1668" s="715">
        <f t="shared" ref="G1668:G1731" si="186">INT((DAY(C1668)-1)/7)+1</f>
        <v>4</v>
      </c>
      <c r="H1668" s="714" t="str">
        <f t="shared" ref="H1668:H1731" si="187">PROPER(TEXT(C1668,"MMM/AA"))</f>
        <v>Jan/26</v>
      </c>
      <c r="I1668" s="716">
        <f t="shared" ref="I1668:I1731" si="188">DAY(C1668)</f>
        <v>24</v>
      </c>
      <c r="J1668" s="716">
        <f>IF(Tabela13[[#This Row],[Data da Ordem]]&lt;&gt;"",1,"")</f>
        <v>1</v>
      </c>
    </row>
    <row r="1669" spans="1:10">
      <c r="A1669" s="721" t="s">
        <v>2383</v>
      </c>
      <c r="B1669" s="722">
        <v>33.5</v>
      </c>
      <c r="C1669" s="711" t="str">
        <f t="shared" si="182"/>
        <v>24/01/2026</v>
      </c>
      <c r="D1669" s="712" t="str">
        <f t="shared" si="183"/>
        <v>11:00</v>
      </c>
      <c r="E1669" s="713" t="str">
        <f t="shared" si="184"/>
        <v>11:00 as 12:00</v>
      </c>
      <c r="F1669" s="714" t="str">
        <f t="shared" si="185"/>
        <v>Sábado</v>
      </c>
      <c r="G1669" s="715">
        <f t="shared" si="186"/>
        <v>4</v>
      </c>
      <c r="H1669" s="714" t="str">
        <f t="shared" si="187"/>
        <v>Jan/26</v>
      </c>
      <c r="I1669" s="716">
        <f t="shared" si="188"/>
        <v>24</v>
      </c>
      <c r="J1669" s="716">
        <f>IF(Tabela13[[#This Row],[Data da Ordem]]&lt;&gt;"",1,"")</f>
        <v>1</v>
      </c>
    </row>
    <row r="1670" spans="1:10">
      <c r="A1670" s="721" t="s">
        <v>2384</v>
      </c>
      <c r="B1670" s="722">
        <v>23</v>
      </c>
      <c r="C1670" s="711" t="str">
        <f t="shared" si="182"/>
        <v>24/01/2026</v>
      </c>
      <c r="D1670" s="712" t="str">
        <f t="shared" si="183"/>
        <v>10:38</v>
      </c>
      <c r="E1670" s="713" t="str">
        <f t="shared" si="184"/>
        <v>10:00 as 11:00</v>
      </c>
      <c r="F1670" s="714" t="str">
        <f t="shared" si="185"/>
        <v>Sábado</v>
      </c>
      <c r="G1670" s="715">
        <f t="shared" si="186"/>
        <v>4</v>
      </c>
      <c r="H1670" s="714" t="str">
        <f t="shared" si="187"/>
        <v>Jan/26</v>
      </c>
      <c r="I1670" s="716">
        <f t="shared" si="188"/>
        <v>24</v>
      </c>
      <c r="J1670" s="716">
        <f>IF(Tabela13[[#This Row],[Data da Ordem]]&lt;&gt;"",1,"")</f>
        <v>1</v>
      </c>
    </row>
    <row r="1671" spans="1:10">
      <c r="A1671" s="721" t="s">
        <v>2385</v>
      </c>
      <c r="B1671" s="722">
        <v>16</v>
      </c>
      <c r="C1671" s="711" t="str">
        <f t="shared" si="182"/>
        <v>24/01/2026</v>
      </c>
      <c r="D1671" s="712" t="str">
        <f t="shared" si="183"/>
        <v>10:21</v>
      </c>
      <c r="E1671" s="713" t="str">
        <f t="shared" si="184"/>
        <v>10:00 as 11:00</v>
      </c>
      <c r="F1671" s="714" t="str">
        <f t="shared" si="185"/>
        <v>Sábado</v>
      </c>
      <c r="G1671" s="715">
        <f t="shared" si="186"/>
        <v>4</v>
      </c>
      <c r="H1671" s="714" t="str">
        <f t="shared" si="187"/>
        <v>Jan/26</v>
      </c>
      <c r="I1671" s="716">
        <f t="shared" si="188"/>
        <v>24</v>
      </c>
      <c r="J1671" s="716">
        <f>IF(Tabela13[[#This Row],[Data da Ordem]]&lt;&gt;"",1,"")</f>
        <v>1</v>
      </c>
    </row>
    <row r="1672" spans="1:10">
      <c r="A1672" s="721" t="s">
        <v>2386</v>
      </c>
      <c r="B1672" s="722">
        <v>7</v>
      </c>
      <c r="C1672" s="711" t="str">
        <f t="shared" si="182"/>
        <v>24/01/2026</v>
      </c>
      <c r="D1672" s="712" t="str">
        <f t="shared" si="183"/>
        <v>10:13</v>
      </c>
      <c r="E1672" s="713" t="str">
        <f t="shared" si="184"/>
        <v>10:00 as 11:00</v>
      </c>
      <c r="F1672" s="714" t="str">
        <f t="shared" si="185"/>
        <v>Sábado</v>
      </c>
      <c r="G1672" s="715">
        <f t="shared" si="186"/>
        <v>4</v>
      </c>
      <c r="H1672" s="714" t="str">
        <f t="shared" si="187"/>
        <v>Jan/26</v>
      </c>
      <c r="I1672" s="716">
        <f t="shared" si="188"/>
        <v>24</v>
      </c>
      <c r="J1672" s="716">
        <f>IF(Tabela13[[#This Row],[Data da Ordem]]&lt;&gt;"",1,"")</f>
        <v>1</v>
      </c>
    </row>
    <row r="1673" spans="1:10">
      <c r="A1673" s="721" t="s">
        <v>2387</v>
      </c>
      <c r="B1673" s="722">
        <v>7</v>
      </c>
      <c r="C1673" s="711" t="str">
        <f t="shared" si="182"/>
        <v>24/01/2026</v>
      </c>
      <c r="D1673" s="712" t="str">
        <f t="shared" si="183"/>
        <v>10:12</v>
      </c>
      <c r="E1673" s="713" t="str">
        <f t="shared" si="184"/>
        <v>10:00 as 11:00</v>
      </c>
      <c r="F1673" s="714" t="str">
        <f t="shared" si="185"/>
        <v>Sábado</v>
      </c>
      <c r="G1673" s="715">
        <f t="shared" si="186"/>
        <v>4</v>
      </c>
      <c r="H1673" s="714" t="str">
        <f t="shared" si="187"/>
        <v>Jan/26</v>
      </c>
      <c r="I1673" s="716">
        <f t="shared" si="188"/>
        <v>24</v>
      </c>
      <c r="J1673" s="716">
        <f>IF(Tabela13[[#This Row],[Data da Ordem]]&lt;&gt;"",1,"")</f>
        <v>1</v>
      </c>
    </row>
    <row r="1674" spans="1:10">
      <c r="A1674" s="721" t="s">
        <v>2388</v>
      </c>
      <c r="B1674" s="722">
        <v>35.01</v>
      </c>
      <c r="C1674" s="711" t="str">
        <f t="shared" si="182"/>
        <v>24/01/2026</v>
      </c>
      <c r="D1674" s="712" t="str">
        <f t="shared" si="183"/>
        <v>10:06</v>
      </c>
      <c r="E1674" s="713" t="str">
        <f t="shared" si="184"/>
        <v>10:00 as 11:00</v>
      </c>
      <c r="F1674" s="714" t="str">
        <f t="shared" si="185"/>
        <v>Sábado</v>
      </c>
      <c r="G1674" s="715">
        <f t="shared" si="186"/>
        <v>4</v>
      </c>
      <c r="H1674" s="714" t="str">
        <f t="shared" si="187"/>
        <v>Jan/26</v>
      </c>
      <c r="I1674" s="716">
        <f t="shared" si="188"/>
        <v>24</v>
      </c>
      <c r="J1674" s="716">
        <f>IF(Tabela13[[#This Row],[Data da Ordem]]&lt;&gt;"",1,"")</f>
        <v>1</v>
      </c>
    </row>
    <row r="1675" spans="1:10">
      <c r="A1675" s="721" t="s">
        <v>2389</v>
      </c>
      <c r="B1675" s="722">
        <v>30.6</v>
      </c>
      <c r="C1675" s="711" t="str">
        <f t="shared" si="182"/>
        <v>24/01/2026</v>
      </c>
      <c r="D1675" s="712" t="str">
        <f t="shared" si="183"/>
        <v>10:02</v>
      </c>
      <c r="E1675" s="713" t="str">
        <f t="shared" si="184"/>
        <v>10:00 as 11:00</v>
      </c>
      <c r="F1675" s="714" t="str">
        <f t="shared" si="185"/>
        <v>Sábado</v>
      </c>
      <c r="G1675" s="715">
        <f t="shared" si="186"/>
        <v>4</v>
      </c>
      <c r="H1675" s="714" t="str">
        <f t="shared" si="187"/>
        <v>Jan/26</v>
      </c>
      <c r="I1675" s="716">
        <f t="shared" si="188"/>
        <v>24</v>
      </c>
      <c r="J1675" s="716">
        <f>IF(Tabela13[[#This Row],[Data da Ordem]]&lt;&gt;"",1,"")</f>
        <v>1</v>
      </c>
    </row>
    <row r="1676" spans="1:10">
      <c r="A1676" s="721" t="s">
        <v>2390</v>
      </c>
      <c r="B1676" s="722">
        <v>21</v>
      </c>
      <c r="C1676" s="711" t="str">
        <f t="shared" si="182"/>
        <v>24/01/2026</v>
      </c>
      <c r="D1676" s="712" t="str">
        <f t="shared" si="183"/>
        <v>09:51</v>
      </c>
      <c r="E1676" s="713" t="str">
        <f t="shared" si="184"/>
        <v>09:00 as 10:00</v>
      </c>
      <c r="F1676" s="714" t="str">
        <f t="shared" si="185"/>
        <v>Sábado</v>
      </c>
      <c r="G1676" s="715">
        <f t="shared" si="186"/>
        <v>4</v>
      </c>
      <c r="H1676" s="714" t="str">
        <f t="shared" si="187"/>
        <v>Jan/26</v>
      </c>
      <c r="I1676" s="716">
        <f t="shared" si="188"/>
        <v>24</v>
      </c>
      <c r="J1676" s="716">
        <f>IF(Tabela13[[#This Row],[Data da Ordem]]&lt;&gt;"",1,"")</f>
        <v>1</v>
      </c>
    </row>
    <row r="1677" spans="1:10">
      <c r="A1677" s="721" t="s">
        <v>2391</v>
      </c>
      <c r="B1677" s="722">
        <v>41</v>
      </c>
      <c r="C1677" s="711" t="str">
        <f t="shared" si="182"/>
        <v>24/01/2026</v>
      </c>
      <c r="D1677" s="712" t="str">
        <f t="shared" si="183"/>
        <v>09:46</v>
      </c>
      <c r="E1677" s="713" t="str">
        <f t="shared" si="184"/>
        <v>09:00 as 10:00</v>
      </c>
      <c r="F1677" s="714" t="str">
        <f t="shared" si="185"/>
        <v>Sábado</v>
      </c>
      <c r="G1677" s="715">
        <f t="shared" si="186"/>
        <v>4</v>
      </c>
      <c r="H1677" s="714" t="str">
        <f t="shared" si="187"/>
        <v>Jan/26</v>
      </c>
      <c r="I1677" s="716">
        <f t="shared" si="188"/>
        <v>24</v>
      </c>
      <c r="J1677" s="716">
        <f>IF(Tabela13[[#This Row],[Data da Ordem]]&lt;&gt;"",1,"")</f>
        <v>1</v>
      </c>
    </row>
    <row r="1678" spans="1:10">
      <c r="A1678" s="721" t="s">
        <v>2392</v>
      </c>
      <c r="B1678" s="722">
        <v>27.5</v>
      </c>
      <c r="C1678" s="711" t="str">
        <f t="shared" si="182"/>
        <v>24/01/2026</v>
      </c>
      <c r="D1678" s="712" t="str">
        <f t="shared" si="183"/>
        <v>09:45</v>
      </c>
      <c r="E1678" s="713" t="str">
        <f t="shared" si="184"/>
        <v>09:00 as 10:00</v>
      </c>
      <c r="F1678" s="714" t="str">
        <f t="shared" si="185"/>
        <v>Sábado</v>
      </c>
      <c r="G1678" s="715">
        <f t="shared" si="186"/>
        <v>4</v>
      </c>
      <c r="H1678" s="714" t="str">
        <f t="shared" si="187"/>
        <v>Jan/26</v>
      </c>
      <c r="I1678" s="716">
        <f t="shared" si="188"/>
        <v>24</v>
      </c>
      <c r="J1678" s="716">
        <f>IF(Tabela13[[#This Row],[Data da Ordem]]&lt;&gt;"",1,"")</f>
        <v>1</v>
      </c>
    </row>
    <row r="1679" spans="1:10">
      <c r="A1679" s="721" t="s">
        <v>2393</v>
      </c>
      <c r="B1679" s="722">
        <v>23</v>
      </c>
      <c r="C1679" s="711" t="str">
        <f t="shared" si="182"/>
        <v>24/01/2026</v>
      </c>
      <c r="D1679" s="712" t="str">
        <f t="shared" si="183"/>
        <v>09:37</v>
      </c>
      <c r="E1679" s="713" t="str">
        <f t="shared" si="184"/>
        <v>09:00 as 10:00</v>
      </c>
      <c r="F1679" s="714" t="str">
        <f t="shared" si="185"/>
        <v>Sábado</v>
      </c>
      <c r="G1679" s="715">
        <f t="shared" si="186"/>
        <v>4</v>
      </c>
      <c r="H1679" s="714" t="str">
        <f t="shared" si="187"/>
        <v>Jan/26</v>
      </c>
      <c r="I1679" s="716">
        <f t="shared" si="188"/>
        <v>24</v>
      </c>
      <c r="J1679" s="716">
        <f>IF(Tabela13[[#This Row],[Data da Ordem]]&lt;&gt;"",1,"")</f>
        <v>1</v>
      </c>
    </row>
    <row r="1680" spans="1:10">
      <c r="A1680" s="721" t="s">
        <v>2394</v>
      </c>
      <c r="B1680" s="722">
        <v>12</v>
      </c>
      <c r="C1680" s="711" t="str">
        <f t="shared" si="182"/>
        <v>25/01/2026</v>
      </c>
      <c r="D1680" s="712" t="str">
        <f t="shared" si="183"/>
        <v>17:10</v>
      </c>
      <c r="E1680" s="713" t="str">
        <f t="shared" si="184"/>
        <v>17:00 as 18:00</v>
      </c>
      <c r="F1680" s="714" t="str">
        <f t="shared" si="185"/>
        <v>Domingo</v>
      </c>
      <c r="G1680" s="715">
        <f t="shared" si="186"/>
        <v>4</v>
      </c>
      <c r="H1680" s="714" t="str">
        <f t="shared" si="187"/>
        <v>Jan/26</v>
      </c>
      <c r="I1680" s="716">
        <f t="shared" si="188"/>
        <v>25</v>
      </c>
      <c r="J1680" s="716">
        <f>IF(Tabela13[[#This Row],[Data da Ordem]]&lt;&gt;"",1,"")</f>
        <v>1</v>
      </c>
    </row>
    <row r="1681" spans="1:10">
      <c r="A1681" s="721" t="s">
        <v>2395</v>
      </c>
      <c r="B1681" s="722">
        <v>6</v>
      </c>
      <c r="C1681" s="711" t="str">
        <f t="shared" si="182"/>
        <v>25/01/2026</v>
      </c>
      <c r="D1681" s="712" t="str">
        <f t="shared" si="183"/>
        <v>17:09</v>
      </c>
      <c r="E1681" s="713" t="str">
        <f t="shared" si="184"/>
        <v>17:00 as 18:00</v>
      </c>
      <c r="F1681" s="714" t="str">
        <f t="shared" si="185"/>
        <v>Domingo</v>
      </c>
      <c r="G1681" s="715">
        <f t="shared" si="186"/>
        <v>4</v>
      </c>
      <c r="H1681" s="714" t="str">
        <f t="shared" si="187"/>
        <v>Jan/26</v>
      </c>
      <c r="I1681" s="716">
        <f t="shared" si="188"/>
        <v>25</v>
      </c>
      <c r="J1681" s="716">
        <f>IF(Tabela13[[#This Row],[Data da Ordem]]&lt;&gt;"",1,"")</f>
        <v>1</v>
      </c>
    </row>
    <row r="1682" spans="1:10">
      <c r="A1682" s="721" t="s">
        <v>2396</v>
      </c>
      <c r="B1682" s="722">
        <v>16.5</v>
      </c>
      <c r="C1682" s="711" t="str">
        <f t="shared" si="182"/>
        <v>25/01/2026</v>
      </c>
      <c r="D1682" s="712" t="str">
        <f t="shared" si="183"/>
        <v>17:08</v>
      </c>
      <c r="E1682" s="713" t="str">
        <f t="shared" si="184"/>
        <v>17:00 as 18:00</v>
      </c>
      <c r="F1682" s="714" t="str">
        <f t="shared" si="185"/>
        <v>Domingo</v>
      </c>
      <c r="G1682" s="715">
        <f t="shared" si="186"/>
        <v>4</v>
      </c>
      <c r="H1682" s="714" t="str">
        <f t="shared" si="187"/>
        <v>Jan/26</v>
      </c>
      <c r="I1682" s="716">
        <f t="shared" si="188"/>
        <v>25</v>
      </c>
      <c r="J1682" s="716">
        <f>IF(Tabela13[[#This Row],[Data da Ordem]]&lt;&gt;"",1,"")</f>
        <v>1</v>
      </c>
    </row>
    <row r="1683" spans="1:10">
      <c r="A1683" s="721" t="s">
        <v>2397</v>
      </c>
      <c r="B1683" s="722">
        <v>17</v>
      </c>
      <c r="C1683" s="711" t="str">
        <f t="shared" si="182"/>
        <v>25/01/2026</v>
      </c>
      <c r="D1683" s="712" t="str">
        <f t="shared" si="183"/>
        <v>16:41</v>
      </c>
      <c r="E1683" s="713" t="str">
        <f t="shared" si="184"/>
        <v>16:00 as 17:00</v>
      </c>
      <c r="F1683" s="714" t="str">
        <f t="shared" si="185"/>
        <v>Domingo</v>
      </c>
      <c r="G1683" s="715">
        <f t="shared" si="186"/>
        <v>4</v>
      </c>
      <c r="H1683" s="714" t="str">
        <f t="shared" si="187"/>
        <v>Jan/26</v>
      </c>
      <c r="I1683" s="716">
        <f t="shared" si="188"/>
        <v>25</v>
      </c>
      <c r="J1683" s="716">
        <f>IF(Tabela13[[#This Row],[Data da Ordem]]&lt;&gt;"",1,"")</f>
        <v>1</v>
      </c>
    </row>
    <row r="1684" spans="1:10">
      <c r="A1684" s="721" t="s">
        <v>2398</v>
      </c>
      <c r="B1684" s="722">
        <v>23</v>
      </c>
      <c r="C1684" s="711" t="str">
        <f t="shared" si="182"/>
        <v>25/01/2026</v>
      </c>
      <c r="D1684" s="712" t="str">
        <f t="shared" si="183"/>
        <v>16:41</v>
      </c>
      <c r="E1684" s="713" t="str">
        <f t="shared" si="184"/>
        <v>16:00 as 17:00</v>
      </c>
      <c r="F1684" s="714" t="str">
        <f t="shared" si="185"/>
        <v>Domingo</v>
      </c>
      <c r="G1684" s="715">
        <f t="shared" si="186"/>
        <v>4</v>
      </c>
      <c r="H1684" s="714" t="str">
        <f t="shared" si="187"/>
        <v>Jan/26</v>
      </c>
      <c r="I1684" s="716">
        <f t="shared" si="188"/>
        <v>25</v>
      </c>
      <c r="J1684" s="716">
        <f>IF(Tabela13[[#This Row],[Data da Ordem]]&lt;&gt;"",1,"")</f>
        <v>1</v>
      </c>
    </row>
    <row r="1685" spans="1:10">
      <c r="A1685" s="721" t="s">
        <v>2399</v>
      </c>
      <c r="B1685" s="722">
        <v>12</v>
      </c>
      <c r="C1685" s="711" t="str">
        <f t="shared" si="182"/>
        <v>25/01/2026</v>
      </c>
      <c r="D1685" s="712" t="str">
        <f t="shared" si="183"/>
        <v>16:18</v>
      </c>
      <c r="E1685" s="713" t="str">
        <f t="shared" si="184"/>
        <v>16:00 as 17:00</v>
      </c>
      <c r="F1685" s="714" t="str">
        <f t="shared" si="185"/>
        <v>Domingo</v>
      </c>
      <c r="G1685" s="715">
        <f t="shared" si="186"/>
        <v>4</v>
      </c>
      <c r="H1685" s="714" t="str">
        <f t="shared" si="187"/>
        <v>Jan/26</v>
      </c>
      <c r="I1685" s="716">
        <f t="shared" si="188"/>
        <v>25</v>
      </c>
      <c r="J1685" s="716">
        <f>IF(Tabela13[[#This Row],[Data da Ordem]]&lt;&gt;"",1,"")</f>
        <v>1</v>
      </c>
    </row>
    <row r="1686" spans="1:10">
      <c r="A1686" s="721" t="s">
        <v>2400</v>
      </c>
      <c r="B1686" s="722">
        <v>17</v>
      </c>
      <c r="C1686" s="711" t="str">
        <f t="shared" si="182"/>
        <v>25/01/2026</v>
      </c>
      <c r="D1686" s="712" t="str">
        <f t="shared" si="183"/>
        <v>15:57</v>
      </c>
      <c r="E1686" s="713" t="str">
        <f t="shared" si="184"/>
        <v>15:00 as 16:00</v>
      </c>
      <c r="F1686" s="714" t="str">
        <f t="shared" si="185"/>
        <v>Domingo</v>
      </c>
      <c r="G1686" s="715">
        <f t="shared" si="186"/>
        <v>4</v>
      </c>
      <c r="H1686" s="714" t="str">
        <f t="shared" si="187"/>
        <v>Jan/26</v>
      </c>
      <c r="I1686" s="716">
        <f t="shared" si="188"/>
        <v>25</v>
      </c>
      <c r="J1686" s="716">
        <f>IF(Tabela13[[#This Row],[Data da Ordem]]&lt;&gt;"",1,"")</f>
        <v>1</v>
      </c>
    </row>
    <row r="1687" spans="1:10">
      <c r="A1687" s="721" t="s">
        <v>2401</v>
      </c>
      <c r="B1687" s="722">
        <v>26</v>
      </c>
      <c r="C1687" s="711" t="str">
        <f t="shared" si="182"/>
        <v>25/01/2026</v>
      </c>
      <c r="D1687" s="712" t="str">
        <f t="shared" si="183"/>
        <v>15:44</v>
      </c>
      <c r="E1687" s="713" t="str">
        <f t="shared" si="184"/>
        <v>15:00 as 16:00</v>
      </c>
      <c r="F1687" s="714" t="str">
        <f t="shared" si="185"/>
        <v>Domingo</v>
      </c>
      <c r="G1687" s="715">
        <f t="shared" si="186"/>
        <v>4</v>
      </c>
      <c r="H1687" s="714" t="str">
        <f t="shared" si="187"/>
        <v>Jan/26</v>
      </c>
      <c r="I1687" s="716">
        <f t="shared" si="188"/>
        <v>25</v>
      </c>
      <c r="J1687" s="716">
        <f>IF(Tabela13[[#This Row],[Data da Ordem]]&lt;&gt;"",1,"")</f>
        <v>1</v>
      </c>
    </row>
    <row r="1688" spans="1:10">
      <c r="A1688" s="721" t="s">
        <v>2402</v>
      </c>
      <c r="B1688" s="722">
        <v>13</v>
      </c>
      <c r="C1688" s="711" t="str">
        <f t="shared" si="182"/>
        <v>25/01/2026</v>
      </c>
      <c r="D1688" s="712" t="str">
        <f t="shared" si="183"/>
        <v>15:32</v>
      </c>
      <c r="E1688" s="713" t="str">
        <f t="shared" si="184"/>
        <v>15:00 as 16:00</v>
      </c>
      <c r="F1688" s="714" t="str">
        <f t="shared" si="185"/>
        <v>Domingo</v>
      </c>
      <c r="G1688" s="715">
        <f t="shared" si="186"/>
        <v>4</v>
      </c>
      <c r="H1688" s="714" t="str">
        <f t="shared" si="187"/>
        <v>Jan/26</v>
      </c>
      <c r="I1688" s="716">
        <f t="shared" si="188"/>
        <v>25</v>
      </c>
      <c r="J1688" s="716">
        <f>IF(Tabela13[[#This Row],[Data da Ordem]]&lt;&gt;"",1,"")</f>
        <v>1</v>
      </c>
    </row>
    <row r="1689" spans="1:10">
      <c r="A1689" s="721" t="s">
        <v>2403</v>
      </c>
      <c r="B1689" s="722">
        <v>25</v>
      </c>
      <c r="C1689" s="711" t="str">
        <f t="shared" si="182"/>
        <v>25/01/2026</v>
      </c>
      <c r="D1689" s="712" t="str">
        <f t="shared" si="183"/>
        <v>15:21</v>
      </c>
      <c r="E1689" s="713" t="str">
        <f t="shared" si="184"/>
        <v>15:00 as 16:00</v>
      </c>
      <c r="F1689" s="714" t="str">
        <f t="shared" si="185"/>
        <v>Domingo</v>
      </c>
      <c r="G1689" s="715">
        <f t="shared" si="186"/>
        <v>4</v>
      </c>
      <c r="H1689" s="714" t="str">
        <f t="shared" si="187"/>
        <v>Jan/26</v>
      </c>
      <c r="I1689" s="716">
        <f t="shared" si="188"/>
        <v>25</v>
      </c>
      <c r="J1689" s="716">
        <f>IF(Tabela13[[#This Row],[Data da Ordem]]&lt;&gt;"",1,"")</f>
        <v>1</v>
      </c>
    </row>
    <row r="1690" spans="1:10">
      <c r="A1690" s="721" t="s">
        <v>2404</v>
      </c>
      <c r="B1690" s="722">
        <v>20</v>
      </c>
      <c r="C1690" s="711" t="str">
        <f t="shared" si="182"/>
        <v>25/01/2026</v>
      </c>
      <c r="D1690" s="712" t="str">
        <f t="shared" si="183"/>
        <v>15:20</v>
      </c>
      <c r="E1690" s="713" t="str">
        <f t="shared" si="184"/>
        <v>15:00 as 16:00</v>
      </c>
      <c r="F1690" s="714" t="str">
        <f t="shared" si="185"/>
        <v>Domingo</v>
      </c>
      <c r="G1690" s="715">
        <f t="shared" si="186"/>
        <v>4</v>
      </c>
      <c r="H1690" s="714" t="str">
        <f t="shared" si="187"/>
        <v>Jan/26</v>
      </c>
      <c r="I1690" s="716">
        <f t="shared" si="188"/>
        <v>25</v>
      </c>
      <c r="J1690" s="716">
        <f>IF(Tabela13[[#This Row],[Data da Ordem]]&lt;&gt;"",1,"")</f>
        <v>1</v>
      </c>
    </row>
    <row r="1691" spans="1:10">
      <c r="A1691" s="721" t="s">
        <v>2405</v>
      </c>
      <c r="B1691" s="722">
        <v>23</v>
      </c>
      <c r="C1691" s="711" t="str">
        <f t="shared" si="182"/>
        <v>25/01/2026</v>
      </c>
      <c r="D1691" s="712" t="str">
        <f t="shared" si="183"/>
        <v>15:14</v>
      </c>
      <c r="E1691" s="713" t="str">
        <f t="shared" si="184"/>
        <v>15:00 as 16:00</v>
      </c>
      <c r="F1691" s="714" t="str">
        <f t="shared" si="185"/>
        <v>Domingo</v>
      </c>
      <c r="G1691" s="715">
        <f t="shared" si="186"/>
        <v>4</v>
      </c>
      <c r="H1691" s="714" t="str">
        <f t="shared" si="187"/>
        <v>Jan/26</v>
      </c>
      <c r="I1691" s="716">
        <f t="shared" si="188"/>
        <v>25</v>
      </c>
      <c r="J1691" s="716">
        <f>IF(Tabela13[[#This Row],[Data da Ordem]]&lt;&gt;"",1,"")</f>
        <v>1</v>
      </c>
    </row>
    <row r="1692" spans="1:10">
      <c r="A1692" s="721" t="s">
        <v>2406</v>
      </c>
      <c r="B1692" s="722">
        <v>12</v>
      </c>
      <c r="C1692" s="711" t="str">
        <f t="shared" si="182"/>
        <v>25/01/2026</v>
      </c>
      <c r="D1692" s="712" t="str">
        <f t="shared" si="183"/>
        <v>15:07</v>
      </c>
      <c r="E1692" s="713" t="str">
        <f t="shared" si="184"/>
        <v>15:00 as 16:00</v>
      </c>
      <c r="F1692" s="714" t="str">
        <f t="shared" si="185"/>
        <v>Domingo</v>
      </c>
      <c r="G1692" s="715">
        <f t="shared" si="186"/>
        <v>4</v>
      </c>
      <c r="H1692" s="714" t="str">
        <f t="shared" si="187"/>
        <v>Jan/26</v>
      </c>
      <c r="I1692" s="716">
        <f t="shared" si="188"/>
        <v>25</v>
      </c>
      <c r="J1692" s="716">
        <f>IF(Tabela13[[#This Row],[Data da Ordem]]&lt;&gt;"",1,"")</f>
        <v>1</v>
      </c>
    </row>
    <row r="1693" spans="1:10">
      <c r="A1693" s="721" t="s">
        <v>2407</v>
      </c>
      <c r="B1693" s="722">
        <v>25</v>
      </c>
      <c r="C1693" s="711" t="str">
        <f t="shared" si="182"/>
        <v>25/01/2026</v>
      </c>
      <c r="D1693" s="712" t="str">
        <f t="shared" si="183"/>
        <v>15:05</v>
      </c>
      <c r="E1693" s="713" t="str">
        <f t="shared" si="184"/>
        <v>15:00 as 16:00</v>
      </c>
      <c r="F1693" s="714" t="str">
        <f t="shared" si="185"/>
        <v>Domingo</v>
      </c>
      <c r="G1693" s="715">
        <f t="shared" si="186"/>
        <v>4</v>
      </c>
      <c r="H1693" s="714" t="str">
        <f t="shared" si="187"/>
        <v>Jan/26</v>
      </c>
      <c r="I1693" s="716">
        <f t="shared" si="188"/>
        <v>25</v>
      </c>
      <c r="J1693" s="716">
        <f>IF(Tabela13[[#This Row],[Data da Ordem]]&lt;&gt;"",1,"")</f>
        <v>1</v>
      </c>
    </row>
    <row r="1694" spans="1:10">
      <c r="A1694" s="721" t="s">
        <v>2408</v>
      </c>
      <c r="B1694" s="722">
        <v>15</v>
      </c>
      <c r="C1694" s="711" t="str">
        <f t="shared" si="182"/>
        <v>25/01/2026</v>
      </c>
      <c r="D1694" s="712" t="str">
        <f t="shared" si="183"/>
        <v>14:57</v>
      </c>
      <c r="E1694" s="713" t="str">
        <f t="shared" si="184"/>
        <v>14:00 as 15:00</v>
      </c>
      <c r="F1694" s="714" t="str">
        <f t="shared" si="185"/>
        <v>Domingo</v>
      </c>
      <c r="G1694" s="715">
        <f t="shared" si="186"/>
        <v>4</v>
      </c>
      <c r="H1694" s="714" t="str">
        <f t="shared" si="187"/>
        <v>Jan/26</v>
      </c>
      <c r="I1694" s="716">
        <f t="shared" si="188"/>
        <v>25</v>
      </c>
      <c r="J1694" s="716">
        <f>IF(Tabela13[[#This Row],[Data da Ordem]]&lt;&gt;"",1,"")</f>
        <v>1</v>
      </c>
    </row>
    <row r="1695" spans="1:10">
      <c r="A1695" s="721" t="s">
        <v>2409</v>
      </c>
      <c r="B1695" s="722">
        <v>17</v>
      </c>
      <c r="C1695" s="711" t="str">
        <f t="shared" si="182"/>
        <v>25/01/2026</v>
      </c>
      <c r="D1695" s="712" t="str">
        <f t="shared" si="183"/>
        <v>14:53</v>
      </c>
      <c r="E1695" s="713" t="str">
        <f t="shared" si="184"/>
        <v>14:00 as 15:00</v>
      </c>
      <c r="F1695" s="714" t="str">
        <f t="shared" si="185"/>
        <v>Domingo</v>
      </c>
      <c r="G1695" s="715">
        <f t="shared" si="186"/>
        <v>4</v>
      </c>
      <c r="H1695" s="714" t="str">
        <f t="shared" si="187"/>
        <v>Jan/26</v>
      </c>
      <c r="I1695" s="716">
        <f t="shared" si="188"/>
        <v>25</v>
      </c>
      <c r="J1695" s="716">
        <f>IF(Tabela13[[#This Row],[Data da Ordem]]&lt;&gt;"",1,"")</f>
        <v>1</v>
      </c>
    </row>
    <row r="1696" spans="1:10">
      <c r="A1696" s="721" t="s">
        <v>2409</v>
      </c>
      <c r="B1696" s="722">
        <v>9</v>
      </c>
      <c r="C1696" s="711" t="str">
        <f t="shared" si="182"/>
        <v>25/01/2026</v>
      </c>
      <c r="D1696" s="712" t="str">
        <f t="shared" si="183"/>
        <v>14:53</v>
      </c>
      <c r="E1696" s="713" t="str">
        <f t="shared" si="184"/>
        <v>14:00 as 15:00</v>
      </c>
      <c r="F1696" s="714" t="str">
        <f t="shared" si="185"/>
        <v>Domingo</v>
      </c>
      <c r="G1696" s="715">
        <f t="shared" si="186"/>
        <v>4</v>
      </c>
      <c r="H1696" s="714" t="str">
        <f t="shared" si="187"/>
        <v>Jan/26</v>
      </c>
      <c r="I1696" s="716">
        <f t="shared" si="188"/>
        <v>25</v>
      </c>
      <c r="J1696" s="716">
        <f>IF(Tabela13[[#This Row],[Data da Ordem]]&lt;&gt;"",1,"")</f>
        <v>1</v>
      </c>
    </row>
    <row r="1697" spans="1:10">
      <c r="A1697" s="721" t="s">
        <v>2410</v>
      </c>
      <c r="B1697" s="722">
        <v>23</v>
      </c>
      <c r="C1697" s="711" t="str">
        <f t="shared" si="182"/>
        <v>25/01/2026</v>
      </c>
      <c r="D1697" s="712" t="str">
        <f t="shared" si="183"/>
        <v>14:18</v>
      </c>
      <c r="E1697" s="713" t="str">
        <f t="shared" si="184"/>
        <v>14:00 as 15:00</v>
      </c>
      <c r="F1697" s="714" t="str">
        <f t="shared" si="185"/>
        <v>Domingo</v>
      </c>
      <c r="G1697" s="715">
        <f t="shared" si="186"/>
        <v>4</v>
      </c>
      <c r="H1697" s="714" t="str">
        <f t="shared" si="187"/>
        <v>Jan/26</v>
      </c>
      <c r="I1697" s="716">
        <f t="shared" si="188"/>
        <v>25</v>
      </c>
      <c r="J1697" s="716">
        <f>IF(Tabela13[[#This Row],[Data da Ordem]]&lt;&gt;"",1,"")</f>
        <v>1</v>
      </c>
    </row>
    <row r="1698" spans="1:10">
      <c r="A1698" s="721" t="s">
        <v>2411</v>
      </c>
      <c r="B1698" s="722">
        <v>20.8</v>
      </c>
      <c r="C1698" s="711" t="str">
        <f t="shared" si="182"/>
        <v>25/01/2026</v>
      </c>
      <c r="D1698" s="712" t="str">
        <f t="shared" si="183"/>
        <v>14:16</v>
      </c>
      <c r="E1698" s="713" t="str">
        <f t="shared" si="184"/>
        <v>14:00 as 15:00</v>
      </c>
      <c r="F1698" s="714" t="str">
        <f t="shared" si="185"/>
        <v>Domingo</v>
      </c>
      <c r="G1698" s="715">
        <f t="shared" si="186"/>
        <v>4</v>
      </c>
      <c r="H1698" s="714" t="str">
        <f t="shared" si="187"/>
        <v>Jan/26</v>
      </c>
      <c r="I1698" s="716">
        <f t="shared" si="188"/>
        <v>25</v>
      </c>
      <c r="J1698" s="716">
        <f>IF(Tabela13[[#This Row],[Data da Ordem]]&lt;&gt;"",1,"")</f>
        <v>1</v>
      </c>
    </row>
    <row r="1699" spans="1:10">
      <c r="A1699" s="721" t="s">
        <v>2412</v>
      </c>
      <c r="B1699" s="722">
        <v>13</v>
      </c>
      <c r="C1699" s="711" t="str">
        <f t="shared" si="182"/>
        <v>25/01/2026</v>
      </c>
      <c r="D1699" s="712" t="str">
        <f t="shared" si="183"/>
        <v>14:14</v>
      </c>
      <c r="E1699" s="713" t="str">
        <f t="shared" si="184"/>
        <v>14:00 as 15:00</v>
      </c>
      <c r="F1699" s="714" t="str">
        <f t="shared" si="185"/>
        <v>Domingo</v>
      </c>
      <c r="G1699" s="715">
        <f t="shared" si="186"/>
        <v>4</v>
      </c>
      <c r="H1699" s="714" t="str">
        <f t="shared" si="187"/>
        <v>Jan/26</v>
      </c>
      <c r="I1699" s="716">
        <f t="shared" si="188"/>
        <v>25</v>
      </c>
      <c r="J1699" s="716">
        <f>IF(Tabela13[[#This Row],[Data da Ordem]]&lt;&gt;"",1,"")</f>
        <v>1</v>
      </c>
    </row>
    <row r="1700" spans="1:10">
      <c r="A1700" s="721" t="s">
        <v>2413</v>
      </c>
      <c r="B1700" s="722">
        <v>79</v>
      </c>
      <c r="C1700" s="711" t="str">
        <f t="shared" si="182"/>
        <v>25/01/2026</v>
      </c>
      <c r="D1700" s="712" t="str">
        <f t="shared" si="183"/>
        <v>11:42</v>
      </c>
      <c r="E1700" s="713" t="str">
        <f t="shared" si="184"/>
        <v>11:00 as 12:00</v>
      </c>
      <c r="F1700" s="714" t="str">
        <f t="shared" si="185"/>
        <v>Domingo</v>
      </c>
      <c r="G1700" s="715">
        <f t="shared" si="186"/>
        <v>4</v>
      </c>
      <c r="H1700" s="714" t="str">
        <f t="shared" si="187"/>
        <v>Jan/26</v>
      </c>
      <c r="I1700" s="716">
        <f t="shared" si="188"/>
        <v>25</v>
      </c>
      <c r="J1700" s="716">
        <f>IF(Tabela13[[#This Row],[Data da Ordem]]&lt;&gt;"",1,"")</f>
        <v>1</v>
      </c>
    </row>
    <row r="1701" spans="1:10">
      <c r="A1701" s="721" t="s">
        <v>2414</v>
      </c>
      <c r="B1701" s="722">
        <v>32</v>
      </c>
      <c r="C1701" s="711" t="str">
        <f t="shared" si="182"/>
        <v>25/01/2026</v>
      </c>
      <c r="D1701" s="712" t="str">
        <f t="shared" si="183"/>
        <v>11:38</v>
      </c>
      <c r="E1701" s="713" t="str">
        <f t="shared" si="184"/>
        <v>11:00 as 12:00</v>
      </c>
      <c r="F1701" s="714" t="str">
        <f t="shared" si="185"/>
        <v>Domingo</v>
      </c>
      <c r="G1701" s="715">
        <f t="shared" si="186"/>
        <v>4</v>
      </c>
      <c r="H1701" s="714" t="str">
        <f t="shared" si="187"/>
        <v>Jan/26</v>
      </c>
      <c r="I1701" s="716">
        <f t="shared" si="188"/>
        <v>25</v>
      </c>
      <c r="J1701" s="716">
        <f>IF(Tabela13[[#This Row],[Data da Ordem]]&lt;&gt;"",1,"")</f>
        <v>1</v>
      </c>
    </row>
    <row r="1702" spans="1:10">
      <c r="A1702" s="721" t="s">
        <v>2415</v>
      </c>
      <c r="B1702" s="722">
        <v>13</v>
      </c>
      <c r="C1702" s="711" t="str">
        <f t="shared" si="182"/>
        <v>25/01/2026</v>
      </c>
      <c r="D1702" s="712" t="str">
        <f t="shared" si="183"/>
        <v>11:36</v>
      </c>
      <c r="E1702" s="713" t="str">
        <f t="shared" si="184"/>
        <v>11:00 as 12:00</v>
      </c>
      <c r="F1702" s="714" t="str">
        <f t="shared" si="185"/>
        <v>Domingo</v>
      </c>
      <c r="G1702" s="715">
        <f t="shared" si="186"/>
        <v>4</v>
      </c>
      <c r="H1702" s="714" t="str">
        <f t="shared" si="187"/>
        <v>Jan/26</v>
      </c>
      <c r="I1702" s="716">
        <f t="shared" si="188"/>
        <v>25</v>
      </c>
      <c r="J1702" s="716">
        <f>IF(Tabela13[[#This Row],[Data da Ordem]]&lt;&gt;"",1,"")</f>
        <v>1</v>
      </c>
    </row>
    <row r="1703" spans="1:10">
      <c r="A1703" s="721" t="s">
        <v>2416</v>
      </c>
      <c r="B1703" s="722">
        <v>34</v>
      </c>
      <c r="C1703" s="711" t="str">
        <f t="shared" si="182"/>
        <v>25/01/2026</v>
      </c>
      <c r="D1703" s="712" t="str">
        <f t="shared" si="183"/>
        <v>11:27</v>
      </c>
      <c r="E1703" s="713" t="str">
        <f t="shared" si="184"/>
        <v>11:00 as 12:00</v>
      </c>
      <c r="F1703" s="714" t="str">
        <f t="shared" si="185"/>
        <v>Domingo</v>
      </c>
      <c r="G1703" s="715">
        <f t="shared" si="186"/>
        <v>4</v>
      </c>
      <c r="H1703" s="714" t="str">
        <f t="shared" si="187"/>
        <v>Jan/26</v>
      </c>
      <c r="I1703" s="716">
        <f t="shared" si="188"/>
        <v>25</v>
      </c>
      <c r="J1703" s="716">
        <f>IF(Tabela13[[#This Row],[Data da Ordem]]&lt;&gt;"",1,"")</f>
        <v>1</v>
      </c>
    </row>
    <row r="1704" spans="1:10">
      <c r="A1704" s="721" t="s">
        <v>2417</v>
      </c>
      <c r="B1704" s="722">
        <v>66</v>
      </c>
      <c r="C1704" s="711" t="str">
        <f t="shared" si="182"/>
        <v>25/01/2026</v>
      </c>
      <c r="D1704" s="712" t="str">
        <f t="shared" si="183"/>
        <v>10:35</v>
      </c>
      <c r="E1704" s="713" t="str">
        <f t="shared" si="184"/>
        <v>10:00 as 11:00</v>
      </c>
      <c r="F1704" s="714" t="str">
        <f t="shared" si="185"/>
        <v>Domingo</v>
      </c>
      <c r="G1704" s="715">
        <f t="shared" si="186"/>
        <v>4</v>
      </c>
      <c r="H1704" s="714" t="str">
        <f t="shared" si="187"/>
        <v>Jan/26</v>
      </c>
      <c r="I1704" s="716">
        <f t="shared" si="188"/>
        <v>25</v>
      </c>
      <c r="J1704" s="716">
        <f>IF(Tabela13[[#This Row],[Data da Ordem]]&lt;&gt;"",1,"")</f>
        <v>1</v>
      </c>
    </row>
    <row r="1705" spans="1:10">
      <c r="A1705" s="721" t="s">
        <v>2418</v>
      </c>
      <c r="B1705" s="722">
        <v>25</v>
      </c>
      <c r="C1705" s="711" t="str">
        <f t="shared" si="182"/>
        <v>25/01/2026</v>
      </c>
      <c r="D1705" s="712" t="str">
        <f t="shared" si="183"/>
        <v>10:24</v>
      </c>
      <c r="E1705" s="713" t="str">
        <f t="shared" si="184"/>
        <v>10:00 as 11:00</v>
      </c>
      <c r="F1705" s="714" t="str">
        <f t="shared" si="185"/>
        <v>Domingo</v>
      </c>
      <c r="G1705" s="715">
        <f t="shared" si="186"/>
        <v>4</v>
      </c>
      <c r="H1705" s="714" t="str">
        <f t="shared" si="187"/>
        <v>Jan/26</v>
      </c>
      <c r="I1705" s="716">
        <f t="shared" si="188"/>
        <v>25</v>
      </c>
      <c r="J1705" s="716">
        <f>IF(Tabela13[[#This Row],[Data da Ordem]]&lt;&gt;"",1,"")</f>
        <v>1</v>
      </c>
    </row>
    <row r="1706" spans="1:10">
      <c r="A1706" s="721" t="s">
        <v>2419</v>
      </c>
      <c r="B1706" s="722">
        <v>12</v>
      </c>
      <c r="C1706" s="711" t="str">
        <f t="shared" si="182"/>
        <v>25/01/2026</v>
      </c>
      <c r="D1706" s="712" t="str">
        <f t="shared" si="183"/>
        <v>10:19</v>
      </c>
      <c r="E1706" s="713" t="str">
        <f t="shared" si="184"/>
        <v>10:00 as 11:00</v>
      </c>
      <c r="F1706" s="714" t="str">
        <f t="shared" si="185"/>
        <v>Domingo</v>
      </c>
      <c r="G1706" s="715">
        <f t="shared" si="186"/>
        <v>4</v>
      </c>
      <c r="H1706" s="714" t="str">
        <f t="shared" si="187"/>
        <v>Jan/26</v>
      </c>
      <c r="I1706" s="716">
        <f t="shared" si="188"/>
        <v>25</v>
      </c>
      <c r="J1706" s="716">
        <f>IF(Tabela13[[#This Row],[Data da Ordem]]&lt;&gt;"",1,"")</f>
        <v>1</v>
      </c>
    </row>
    <row r="1707" spans="1:10">
      <c r="A1707" s="721" t="s">
        <v>2420</v>
      </c>
      <c r="B1707" s="722">
        <v>56</v>
      </c>
      <c r="C1707" s="711" t="str">
        <f t="shared" si="182"/>
        <v>25/01/2026</v>
      </c>
      <c r="D1707" s="712" t="str">
        <f t="shared" si="183"/>
        <v>10:12</v>
      </c>
      <c r="E1707" s="713" t="str">
        <f t="shared" si="184"/>
        <v>10:00 as 11:00</v>
      </c>
      <c r="F1707" s="714" t="str">
        <f t="shared" si="185"/>
        <v>Domingo</v>
      </c>
      <c r="G1707" s="715">
        <f t="shared" si="186"/>
        <v>4</v>
      </c>
      <c r="H1707" s="714" t="str">
        <f t="shared" si="187"/>
        <v>Jan/26</v>
      </c>
      <c r="I1707" s="716">
        <f t="shared" si="188"/>
        <v>25</v>
      </c>
      <c r="J1707" s="716">
        <f>IF(Tabela13[[#This Row],[Data da Ordem]]&lt;&gt;"",1,"")</f>
        <v>1</v>
      </c>
    </row>
    <row r="1708" spans="1:10">
      <c r="A1708" s="721" t="s">
        <v>2421</v>
      </c>
      <c r="B1708" s="722">
        <v>30</v>
      </c>
      <c r="C1708" s="711" t="str">
        <f t="shared" si="182"/>
        <v>25/01/2026</v>
      </c>
      <c r="D1708" s="712" t="str">
        <f t="shared" si="183"/>
        <v>10:14</v>
      </c>
      <c r="E1708" s="713" t="str">
        <f t="shared" si="184"/>
        <v>10:00 as 11:00</v>
      </c>
      <c r="F1708" s="714" t="str">
        <f t="shared" si="185"/>
        <v>Domingo</v>
      </c>
      <c r="G1708" s="715">
        <f t="shared" si="186"/>
        <v>4</v>
      </c>
      <c r="H1708" s="714" t="str">
        <f t="shared" si="187"/>
        <v>Jan/26</v>
      </c>
      <c r="I1708" s="716">
        <f t="shared" si="188"/>
        <v>25</v>
      </c>
      <c r="J1708" s="716">
        <f>IF(Tabela13[[#This Row],[Data da Ordem]]&lt;&gt;"",1,"")</f>
        <v>1</v>
      </c>
    </row>
    <row r="1709" spans="1:10">
      <c r="A1709" s="721" t="s">
        <v>2422</v>
      </c>
      <c r="B1709" s="722">
        <v>29</v>
      </c>
      <c r="C1709" s="711" t="str">
        <f t="shared" si="182"/>
        <v>25/01/2026</v>
      </c>
      <c r="D1709" s="712" t="str">
        <f t="shared" si="183"/>
        <v>10:13</v>
      </c>
      <c r="E1709" s="713" t="str">
        <f t="shared" si="184"/>
        <v>10:00 as 11:00</v>
      </c>
      <c r="F1709" s="714" t="str">
        <f t="shared" si="185"/>
        <v>Domingo</v>
      </c>
      <c r="G1709" s="715">
        <f t="shared" si="186"/>
        <v>4</v>
      </c>
      <c r="H1709" s="714" t="str">
        <f t="shared" si="187"/>
        <v>Jan/26</v>
      </c>
      <c r="I1709" s="716">
        <f t="shared" si="188"/>
        <v>25</v>
      </c>
      <c r="J1709" s="716">
        <f>IF(Tabela13[[#This Row],[Data da Ordem]]&lt;&gt;"",1,"")</f>
        <v>1</v>
      </c>
    </row>
    <row r="1710" spans="1:10">
      <c r="A1710" s="721" t="s">
        <v>2423</v>
      </c>
      <c r="B1710" s="722">
        <v>12</v>
      </c>
      <c r="C1710" s="711" t="str">
        <f t="shared" si="182"/>
        <v>25/01/2026</v>
      </c>
      <c r="D1710" s="712" t="str">
        <f t="shared" si="183"/>
        <v>10:01</v>
      </c>
      <c r="E1710" s="713" t="str">
        <f t="shared" si="184"/>
        <v>10:00 as 11:00</v>
      </c>
      <c r="F1710" s="714" t="str">
        <f t="shared" si="185"/>
        <v>Domingo</v>
      </c>
      <c r="G1710" s="715">
        <f t="shared" si="186"/>
        <v>4</v>
      </c>
      <c r="H1710" s="714" t="str">
        <f t="shared" si="187"/>
        <v>Jan/26</v>
      </c>
      <c r="I1710" s="716">
        <f t="shared" si="188"/>
        <v>25</v>
      </c>
      <c r="J1710" s="716">
        <f>IF(Tabela13[[#This Row],[Data da Ordem]]&lt;&gt;"",1,"")</f>
        <v>1</v>
      </c>
    </row>
    <row r="1711" spans="1:10">
      <c r="A1711" s="721" t="s">
        <v>2424</v>
      </c>
      <c r="B1711" s="722">
        <v>31.5</v>
      </c>
      <c r="C1711" s="711" t="str">
        <f t="shared" si="182"/>
        <v>25/01/2026</v>
      </c>
      <c r="D1711" s="712" t="str">
        <f t="shared" si="183"/>
        <v>09:59</v>
      </c>
      <c r="E1711" s="713" t="str">
        <f t="shared" si="184"/>
        <v>09:00 as 10:00</v>
      </c>
      <c r="F1711" s="714" t="str">
        <f t="shared" si="185"/>
        <v>Domingo</v>
      </c>
      <c r="G1711" s="715">
        <f t="shared" si="186"/>
        <v>4</v>
      </c>
      <c r="H1711" s="714" t="str">
        <f t="shared" si="187"/>
        <v>Jan/26</v>
      </c>
      <c r="I1711" s="716">
        <f t="shared" si="188"/>
        <v>25</v>
      </c>
      <c r="J1711" s="716">
        <f>IF(Tabela13[[#This Row],[Data da Ordem]]&lt;&gt;"",1,"")</f>
        <v>1</v>
      </c>
    </row>
    <row r="1712" spans="1:10">
      <c r="A1712" s="721" t="s">
        <v>2425</v>
      </c>
      <c r="B1712" s="722">
        <v>50</v>
      </c>
      <c r="C1712" s="711" t="str">
        <f t="shared" si="182"/>
        <v>25/01/2026</v>
      </c>
      <c r="D1712" s="712" t="str">
        <f t="shared" si="183"/>
        <v>09:58</v>
      </c>
      <c r="E1712" s="713" t="str">
        <f t="shared" si="184"/>
        <v>09:00 as 10:00</v>
      </c>
      <c r="F1712" s="714" t="str">
        <f t="shared" si="185"/>
        <v>Domingo</v>
      </c>
      <c r="G1712" s="715">
        <f t="shared" si="186"/>
        <v>4</v>
      </c>
      <c r="H1712" s="714" t="str">
        <f t="shared" si="187"/>
        <v>Jan/26</v>
      </c>
      <c r="I1712" s="716">
        <f t="shared" si="188"/>
        <v>25</v>
      </c>
      <c r="J1712" s="716">
        <f>IF(Tabela13[[#This Row],[Data da Ordem]]&lt;&gt;"",1,"")</f>
        <v>1</v>
      </c>
    </row>
    <row r="1713" spans="1:10">
      <c r="A1713" s="721" t="s">
        <v>2426</v>
      </c>
      <c r="B1713" s="722">
        <v>48</v>
      </c>
      <c r="C1713" s="711" t="str">
        <f t="shared" si="182"/>
        <v>25/01/2026</v>
      </c>
      <c r="D1713" s="712" t="str">
        <f t="shared" si="183"/>
        <v>09:48</v>
      </c>
      <c r="E1713" s="713" t="str">
        <f t="shared" si="184"/>
        <v>09:00 as 10:00</v>
      </c>
      <c r="F1713" s="714" t="str">
        <f t="shared" si="185"/>
        <v>Domingo</v>
      </c>
      <c r="G1713" s="715">
        <f t="shared" si="186"/>
        <v>4</v>
      </c>
      <c r="H1713" s="714" t="str">
        <f t="shared" si="187"/>
        <v>Jan/26</v>
      </c>
      <c r="I1713" s="716">
        <f t="shared" si="188"/>
        <v>25</v>
      </c>
      <c r="J1713" s="716">
        <f>IF(Tabela13[[#This Row],[Data da Ordem]]&lt;&gt;"",1,"")</f>
        <v>1</v>
      </c>
    </row>
    <row r="1714" spans="1:10">
      <c r="A1714" s="721" t="s">
        <v>2427</v>
      </c>
      <c r="B1714" s="722">
        <v>38</v>
      </c>
      <c r="C1714" s="711" t="str">
        <f t="shared" si="182"/>
        <v>25/01/2026</v>
      </c>
      <c r="D1714" s="712" t="str">
        <f t="shared" si="183"/>
        <v>09:47</v>
      </c>
      <c r="E1714" s="713" t="str">
        <f t="shared" si="184"/>
        <v>09:00 as 10:00</v>
      </c>
      <c r="F1714" s="714" t="str">
        <f t="shared" si="185"/>
        <v>Domingo</v>
      </c>
      <c r="G1714" s="715">
        <f t="shared" si="186"/>
        <v>4</v>
      </c>
      <c r="H1714" s="714" t="str">
        <f t="shared" si="187"/>
        <v>Jan/26</v>
      </c>
      <c r="I1714" s="716">
        <f t="shared" si="188"/>
        <v>25</v>
      </c>
      <c r="J1714" s="716">
        <f>IF(Tabela13[[#This Row],[Data da Ordem]]&lt;&gt;"",1,"")</f>
        <v>1</v>
      </c>
    </row>
    <row r="1715" spans="1:10">
      <c r="A1715" s="721" t="s">
        <v>2428</v>
      </c>
      <c r="B1715" s="722">
        <v>14.5</v>
      </c>
      <c r="C1715" s="711" t="str">
        <f t="shared" si="182"/>
        <v>25/01/2026</v>
      </c>
      <c r="D1715" s="712" t="str">
        <f t="shared" si="183"/>
        <v>09:42</v>
      </c>
      <c r="E1715" s="713" t="str">
        <f t="shared" si="184"/>
        <v>09:00 as 10:00</v>
      </c>
      <c r="F1715" s="714" t="str">
        <f t="shared" si="185"/>
        <v>Domingo</v>
      </c>
      <c r="G1715" s="715">
        <f t="shared" si="186"/>
        <v>4</v>
      </c>
      <c r="H1715" s="714" t="str">
        <f t="shared" si="187"/>
        <v>Jan/26</v>
      </c>
      <c r="I1715" s="716">
        <f t="shared" si="188"/>
        <v>25</v>
      </c>
      <c r="J1715" s="716">
        <f>IF(Tabela13[[#This Row],[Data da Ordem]]&lt;&gt;"",1,"")</f>
        <v>1</v>
      </c>
    </row>
    <row r="1716" spans="1:10">
      <c r="A1716" s="721" t="s">
        <v>2429</v>
      </c>
      <c r="B1716" s="722">
        <v>6</v>
      </c>
      <c r="C1716" s="711" t="str">
        <f t="shared" si="182"/>
        <v>25/01/2026</v>
      </c>
      <c r="D1716" s="712" t="str">
        <f t="shared" si="183"/>
        <v>09:42</v>
      </c>
      <c r="E1716" s="713" t="str">
        <f t="shared" si="184"/>
        <v>09:00 as 10:00</v>
      </c>
      <c r="F1716" s="714" t="str">
        <f t="shared" si="185"/>
        <v>Domingo</v>
      </c>
      <c r="G1716" s="715">
        <f t="shared" si="186"/>
        <v>4</v>
      </c>
      <c r="H1716" s="714" t="str">
        <f t="shared" si="187"/>
        <v>Jan/26</v>
      </c>
      <c r="I1716" s="716">
        <f t="shared" si="188"/>
        <v>25</v>
      </c>
      <c r="J1716" s="716">
        <f>IF(Tabela13[[#This Row],[Data da Ordem]]&lt;&gt;"",1,"")</f>
        <v>1</v>
      </c>
    </row>
    <row r="1717" spans="1:10">
      <c r="A1717" s="721" t="s">
        <v>2430</v>
      </c>
      <c r="B1717" s="722">
        <v>41</v>
      </c>
      <c r="C1717" s="711" t="str">
        <f t="shared" si="182"/>
        <v>25/01/2026</v>
      </c>
      <c r="D1717" s="712" t="str">
        <f t="shared" si="183"/>
        <v>09:38</v>
      </c>
      <c r="E1717" s="713" t="str">
        <f t="shared" si="184"/>
        <v>09:00 as 10:00</v>
      </c>
      <c r="F1717" s="714" t="str">
        <f t="shared" si="185"/>
        <v>Domingo</v>
      </c>
      <c r="G1717" s="715">
        <f t="shared" si="186"/>
        <v>4</v>
      </c>
      <c r="H1717" s="714" t="str">
        <f t="shared" si="187"/>
        <v>Jan/26</v>
      </c>
      <c r="I1717" s="716">
        <f t="shared" si="188"/>
        <v>25</v>
      </c>
      <c r="J1717" s="716">
        <f>IF(Tabela13[[#This Row],[Data da Ordem]]&lt;&gt;"",1,"")</f>
        <v>1</v>
      </c>
    </row>
    <row r="1718" spans="1:10">
      <c r="A1718" s="721" t="s">
        <v>2431</v>
      </c>
      <c r="B1718" s="722">
        <v>83</v>
      </c>
      <c r="C1718" s="711" t="str">
        <f t="shared" si="182"/>
        <v>25/01/2026</v>
      </c>
      <c r="D1718" s="712" t="str">
        <f t="shared" si="183"/>
        <v>09:35</v>
      </c>
      <c r="E1718" s="713" t="str">
        <f t="shared" si="184"/>
        <v>09:00 as 10:00</v>
      </c>
      <c r="F1718" s="714" t="str">
        <f t="shared" si="185"/>
        <v>Domingo</v>
      </c>
      <c r="G1718" s="715">
        <f t="shared" si="186"/>
        <v>4</v>
      </c>
      <c r="H1718" s="714" t="str">
        <f t="shared" si="187"/>
        <v>Jan/26</v>
      </c>
      <c r="I1718" s="716">
        <f t="shared" si="188"/>
        <v>25</v>
      </c>
      <c r="J1718" s="716">
        <f>IF(Tabela13[[#This Row],[Data da Ordem]]&lt;&gt;"",1,"")</f>
        <v>1</v>
      </c>
    </row>
    <row r="1719" spans="1:10">
      <c r="A1719" s="721" t="s">
        <v>2432</v>
      </c>
      <c r="B1719" s="722">
        <v>20</v>
      </c>
      <c r="C1719" s="711" t="str">
        <f t="shared" si="182"/>
        <v>25/01/2026</v>
      </c>
      <c r="D1719" s="712" t="str">
        <f t="shared" si="183"/>
        <v>09:26</v>
      </c>
      <c r="E1719" s="713" t="str">
        <f t="shared" si="184"/>
        <v>09:00 as 10:00</v>
      </c>
      <c r="F1719" s="714" t="str">
        <f t="shared" si="185"/>
        <v>Domingo</v>
      </c>
      <c r="G1719" s="715">
        <f t="shared" si="186"/>
        <v>4</v>
      </c>
      <c r="H1719" s="714" t="str">
        <f t="shared" si="187"/>
        <v>Jan/26</v>
      </c>
      <c r="I1719" s="716">
        <f t="shared" si="188"/>
        <v>25</v>
      </c>
      <c r="J1719" s="716">
        <f>IF(Tabela13[[#This Row],[Data da Ordem]]&lt;&gt;"",1,"")</f>
        <v>1</v>
      </c>
    </row>
    <row r="1720" spans="1:10">
      <c r="A1720" s="721" t="s">
        <v>2433</v>
      </c>
      <c r="B1720" s="722">
        <v>25</v>
      </c>
      <c r="C1720" s="711" t="str">
        <f t="shared" si="182"/>
        <v>25/01/2026</v>
      </c>
      <c r="D1720" s="712" t="str">
        <f t="shared" si="183"/>
        <v>09:25</v>
      </c>
      <c r="E1720" s="713" t="str">
        <f t="shared" si="184"/>
        <v>09:00 as 10:00</v>
      </c>
      <c r="F1720" s="714" t="str">
        <f t="shared" si="185"/>
        <v>Domingo</v>
      </c>
      <c r="G1720" s="715">
        <f t="shared" si="186"/>
        <v>4</v>
      </c>
      <c r="H1720" s="714" t="str">
        <f t="shared" si="187"/>
        <v>Jan/26</v>
      </c>
      <c r="I1720" s="716">
        <f t="shared" si="188"/>
        <v>25</v>
      </c>
      <c r="J1720" s="716">
        <f>IF(Tabela13[[#This Row],[Data da Ordem]]&lt;&gt;"",1,"")</f>
        <v>1</v>
      </c>
    </row>
    <row r="1721" spans="1:10">
      <c r="A1721" s="721" t="s">
        <v>2434</v>
      </c>
      <c r="B1721" s="722">
        <v>33.5</v>
      </c>
      <c r="C1721" s="711" t="str">
        <f t="shared" si="182"/>
        <v>25/01/2026</v>
      </c>
      <c r="D1721" s="712" t="str">
        <f t="shared" si="183"/>
        <v>09:23</v>
      </c>
      <c r="E1721" s="713" t="str">
        <f t="shared" si="184"/>
        <v>09:00 as 10:00</v>
      </c>
      <c r="F1721" s="714" t="str">
        <f t="shared" si="185"/>
        <v>Domingo</v>
      </c>
      <c r="G1721" s="715">
        <f t="shared" si="186"/>
        <v>4</v>
      </c>
      <c r="H1721" s="714" t="str">
        <f t="shared" si="187"/>
        <v>Jan/26</v>
      </c>
      <c r="I1721" s="716">
        <f t="shared" si="188"/>
        <v>25</v>
      </c>
      <c r="J1721" s="716">
        <f>IF(Tabela13[[#This Row],[Data da Ordem]]&lt;&gt;"",1,"")</f>
        <v>1</v>
      </c>
    </row>
    <row r="1722" spans="1:10">
      <c r="A1722" s="721" t="s">
        <v>2435</v>
      </c>
      <c r="B1722" s="722">
        <v>13</v>
      </c>
      <c r="C1722" s="711" t="str">
        <f t="shared" si="182"/>
        <v>26/01/2026</v>
      </c>
      <c r="D1722" s="712" t="str">
        <f t="shared" si="183"/>
        <v>18:49</v>
      </c>
      <c r="E1722" s="713" t="str">
        <f t="shared" si="184"/>
        <v>18:00 as 19:00</v>
      </c>
      <c r="F1722" s="714" t="str">
        <f t="shared" si="185"/>
        <v>Segunda</v>
      </c>
      <c r="G1722" s="715">
        <f t="shared" si="186"/>
        <v>4</v>
      </c>
      <c r="H1722" s="714" t="str">
        <f t="shared" si="187"/>
        <v>Jan/26</v>
      </c>
      <c r="I1722" s="716">
        <f t="shared" si="188"/>
        <v>26</v>
      </c>
      <c r="J1722" s="716">
        <f>IF(Tabela13[[#This Row],[Data da Ordem]]&lt;&gt;"",1,"")</f>
        <v>1</v>
      </c>
    </row>
    <row r="1723" spans="1:10">
      <c r="A1723" s="721" t="s">
        <v>2436</v>
      </c>
      <c r="B1723" s="722">
        <v>20</v>
      </c>
      <c r="C1723" s="711" t="str">
        <f t="shared" si="182"/>
        <v>26/01/2026</v>
      </c>
      <c r="D1723" s="712" t="str">
        <f t="shared" si="183"/>
        <v>18:18</v>
      </c>
      <c r="E1723" s="713" t="str">
        <f t="shared" si="184"/>
        <v>18:00 as 19:00</v>
      </c>
      <c r="F1723" s="714" t="str">
        <f t="shared" si="185"/>
        <v>Segunda</v>
      </c>
      <c r="G1723" s="715">
        <f t="shared" si="186"/>
        <v>4</v>
      </c>
      <c r="H1723" s="714" t="str">
        <f t="shared" si="187"/>
        <v>Jan/26</v>
      </c>
      <c r="I1723" s="716">
        <f t="shared" si="188"/>
        <v>26</v>
      </c>
      <c r="J1723" s="716">
        <f>IF(Tabela13[[#This Row],[Data da Ordem]]&lt;&gt;"",1,"")</f>
        <v>1</v>
      </c>
    </row>
    <row r="1724" spans="1:10">
      <c r="A1724" s="721" t="s">
        <v>2437</v>
      </c>
      <c r="B1724" s="722">
        <v>70</v>
      </c>
      <c r="C1724" s="711" t="str">
        <f t="shared" si="182"/>
        <v>26/01/2026</v>
      </c>
      <c r="D1724" s="712" t="str">
        <f t="shared" si="183"/>
        <v>17:38</v>
      </c>
      <c r="E1724" s="713" t="str">
        <f t="shared" si="184"/>
        <v>17:00 as 18:00</v>
      </c>
      <c r="F1724" s="714" t="str">
        <f t="shared" si="185"/>
        <v>Segunda</v>
      </c>
      <c r="G1724" s="715">
        <f t="shared" si="186"/>
        <v>4</v>
      </c>
      <c r="H1724" s="714" t="str">
        <f t="shared" si="187"/>
        <v>Jan/26</v>
      </c>
      <c r="I1724" s="716">
        <f t="shared" si="188"/>
        <v>26</v>
      </c>
      <c r="J1724" s="716">
        <f>IF(Tabela13[[#This Row],[Data da Ordem]]&lt;&gt;"",1,"")</f>
        <v>1</v>
      </c>
    </row>
    <row r="1725" spans="1:10">
      <c r="A1725" s="721" t="s">
        <v>2438</v>
      </c>
      <c r="B1725" s="722">
        <v>56.5</v>
      </c>
      <c r="C1725" s="711" t="str">
        <f t="shared" si="182"/>
        <v>26/01/2026</v>
      </c>
      <c r="D1725" s="712" t="str">
        <f t="shared" si="183"/>
        <v>17:33</v>
      </c>
      <c r="E1725" s="713" t="str">
        <f t="shared" si="184"/>
        <v>17:00 as 18:00</v>
      </c>
      <c r="F1725" s="714" t="str">
        <f t="shared" si="185"/>
        <v>Segunda</v>
      </c>
      <c r="G1725" s="715">
        <f t="shared" si="186"/>
        <v>4</v>
      </c>
      <c r="H1725" s="714" t="str">
        <f t="shared" si="187"/>
        <v>Jan/26</v>
      </c>
      <c r="I1725" s="716">
        <f t="shared" si="188"/>
        <v>26</v>
      </c>
      <c r="J1725" s="716">
        <f>IF(Tabela13[[#This Row],[Data da Ordem]]&lt;&gt;"",1,"")</f>
        <v>1</v>
      </c>
    </row>
    <row r="1726" spans="1:10">
      <c r="A1726" s="721" t="s">
        <v>2439</v>
      </c>
      <c r="B1726" s="722">
        <v>7</v>
      </c>
      <c r="C1726" s="711" t="str">
        <f t="shared" si="182"/>
        <v>26/01/2026</v>
      </c>
      <c r="D1726" s="712" t="str">
        <f t="shared" si="183"/>
        <v>16:53</v>
      </c>
      <c r="E1726" s="713" t="str">
        <f t="shared" si="184"/>
        <v>16:00 as 17:00</v>
      </c>
      <c r="F1726" s="714" t="str">
        <f t="shared" si="185"/>
        <v>Segunda</v>
      </c>
      <c r="G1726" s="715">
        <f t="shared" si="186"/>
        <v>4</v>
      </c>
      <c r="H1726" s="714" t="str">
        <f t="shared" si="187"/>
        <v>Jan/26</v>
      </c>
      <c r="I1726" s="716">
        <f t="shared" si="188"/>
        <v>26</v>
      </c>
      <c r="J1726" s="716">
        <f>IF(Tabela13[[#This Row],[Data da Ordem]]&lt;&gt;"",1,"")</f>
        <v>1</v>
      </c>
    </row>
    <row r="1727" spans="1:10">
      <c r="A1727" s="721" t="s">
        <v>2440</v>
      </c>
      <c r="B1727" s="722">
        <v>17</v>
      </c>
      <c r="C1727" s="711" t="str">
        <f t="shared" si="182"/>
        <v>26/01/2026</v>
      </c>
      <c r="D1727" s="712" t="str">
        <f t="shared" si="183"/>
        <v>16:52</v>
      </c>
      <c r="E1727" s="713" t="str">
        <f t="shared" si="184"/>
        <v>16:00 as 17:00</v>
      </c>
      <c r="F1727" s="714" t="str">
        <f t="shared" si="185"/>
        <v>Segunda</v>
      </c>
      <c r="G1727" s="715">
        <f t="shared" si="186"/>
        <v>4</v>
      </c>
      <c r="H1727" s="714" t="str">
        <f t="shared" si="187"/>
        <v>Jan/26</v>
      </c>
      <c r="I1727" s="716">
        <f t="shared" si="188"/>
        <v>26</v>
      </c>
      <c r="J1727" s="716">
        <f>IF(Tabela13[[#This Row],[Data da Ordem]]&lt;&gt;"",1,"")</f>
        <v>1</v>
      </c>
    </row>
    <row r="1728" spans="1:10">
      <c r="A1728" s="721" t="s">
        <v>2441</v>
      </c>
      <c r="B1728" s="722">
        <v>17</v>
      </c>
      <c r="C1728" s="711" t="str">
        <f t="shared" si="182"/>
        <v>26/01/2026</v>
      </c>
      <c r="D1728" s="712" t="str">
        <f t="shared" si="183"/>
        <v>16:50</v>
      </c>
      <c r="E1728" s="713" t="str">
        <f t="shared" si="184"/>
        <v>16:00 as 17:00</v>
      </c>
      <c r="F1728" s="714" t="str">
        <f t="shared" si="185"/>
        <v>Segunda</v>
      </c>
      <c r="G1728" s="715">
        <f t="shared" si="186"/>
        <v>4</v>
      </c>
      <c r="H1728" s="714" t="str">
        <f t="shared" si="187"/>
        <v>Jan/26</v>
      </c>
      <c r="I1728" s="716">
        <f t="shared" si="188"/>
        <v>26</v>
      </c>
      <c r="J1728" s="716">
        <f>IF(Tabela13[[#This Row],[Data da Ordem]]&lt;&gt;"",1,"")</f>
        <v>1</v>
      </c>
    </row>
    <row r="1729" spans="1:10">
      <c r="A1729" s="721" t="s">
        <v>2442</v>
      </c>
      <c r="B1729" s="722">
        <v>19.3</v>
      </c>
      <c r="C1729" s="711" t="str">
        <f t="shared" si="182"/>
        <v>26/01/2026</v>
      </c>
      <c r="D1729" s="712" t="str">
        <f t="shared" si="183"/>
        <v>16:39</v>
      </c>
      <c r="E1729" s="713" t="str">
        <f t="shared" si="184"/>
        <v>16:00 as 17:00</v>
      </c>
      <c r="F1729" s="714" t="str">
        <f t="shared" si="185"/>
        <v>Segunda</v>
      </c>
      <c r="G1729" s="715">
        <f t="shared" si="186"/>
        <v>4</v>
      </c>
      <c r="H1729" s="714" t="str">
        <f t="shared" si="187"/>
        <v>Jan/26</v>
      </c>
      <c r="I1729" s="716">
        <f t="shared" si="188"/>
        <v>26</v>
      </c>
      <c r="J1729" s="716">
        <f>IF(Tabela13[[#This Row],[Data da Ordem]]&lt;&gt;"",1,"")</f>
        <v>1</v>
      </c>
    </row>
    <row r="1730" spans="1:10">
      <c r="A1730" s="721" t="s">
        <v>2443</v>
      </c>
      <c r="B1730" s="722">
        <v>20.7</v>
      </c>
      <c r="C1730" s="711" t="str">
        <f t="shared" si="182"/>
        <v>26/01/2026</v>
      </c>
      <c r="D1730" s="712" t="str">
        <f t="shared" si="183"/>
        <v>16:37</v>
      </c>
      <c r="E1730" s="713" t="str">
        <f t="shared" si="184"/>
        <v>16:00 as 17:00</v>
      </c>
      <c r="F1730" s="714" t="str">
        <f t="shared" si="185"/>
        <v>Segunda</v>
      </c>
      <c r="G1730" s="715">
        <f t="shared" si="186"/>
        <v>4</v>
      </c>
      <c r="H1730" s="714" t="str">
        <f t="shared" si="187"/>
        <v>Jan/26</v>
      </c>
      <c r="I1730" s="716">
        <f t="shared" si="188"/>
        <v>26</v>
      </c>
      <c r="J1730" s="716">
        <f>IF(Tabela13[[#This Row],[Data da Ordem]]&lt;&gt;"",1,"")</f>
        <v>1</v>
      </c>
    </row>
    <row r="1731" spans="1:10">
      <c r="A1731" s="721" t="s">
        <v>2444</v>
      </c>
      <c r="B1731" s="722">
        <v>43</v>
      </c>
      <c r="C1731" s="711" t="str">
        <f t="shared" si="182"/>
        <v>26/01/2026</v>
      </c>
      <c r="D1731" s="712" t="str">
        <f t="shared" si="183"/>
        <v>16:19</v>
      </c>
      <c r="E1731" s="713" t="str">
        <f t="shared" si="184"/>
        <v>16:00 as 17:00</v>
      </c>
      <c r="F1731" s="714" t="str">
        <f t="shared" si="185"/>
        <v>Segunda</v>
      </c>
      <c r="G1731" s="715">
        <f t="shared" si="186"/>
        <v>4</v>
      </c>
      <c r="H1731" s="714" t="str">
        <f t="shared" si="187"/>
        <v>Jan/26</v>
      </c>
      <c r="I1731" s="716">
        <f t="shared" si="188"/>
        <v>26</v>
      </c>
      <c r="J1731" s="716">
        <f>IF(Tabela13[[#This Row],[Data da Ordem]]&lt;&gt;"",1,"")</f>
        <v>1</v>
      </c>
    </row>
    <row r="1732" spans="1:10">
      <c r="A1732" s="721" t="s">
        <v>2445</v>
      </c>
      <c r="B1732" s="722">
        <v>47</v>
      </c>
      <c r="C1732" s="711" t="str">
        <f t="shared" ref="C1732:C1795" si="189">IF(A1732="","",TEXT(A1732,"dd/mm/aaaa"))</f>
        <v>26/01/2026</v>
      </c>
      <c r="D1732" s="712" t="str">
        <f t="shared" ref="D1732:D1795" si="190">IF(A1732="","",TEXT(A1732,"hh:mm"))</f>
        <v>15:50</v>
      </c>
      <c r="E1732" s="713" t="str">
        <f t="shared" ref="E1732:E1795" si="191">IF(D1732="","",IF(AND(MOD(D1732,1)&gt;=TIME(8,0,0),MOD(D1732,1)&lt;TIME(21,0,0)),
TEXT(TIME(HOUR(MOD(D1732,1)),0,0),"hh:mm")&amp;" as "&amp;TEXT(TIME(HOUR(MOD(D1732,1))+1,0,0),"hh:mm"),
"Fora da faixa"))</f>
        <v>15:00 as 16:00</v>
      </c>
      <c r="F1732" s="714" t="str">
        <f t="shared" ref="F1732:F1795" si="192">CHOOSE(WEEKDAY(C1732,2),"Segunda","Terça","Quarta","Quinta","Sexta","Sábado","Domingo")</f>
        <v>Segunda</v>
      </c>
      <c r="G1732" s="715">
        <f t="shared" ref="G1732:G1795" si="193">INT((DAY(C1732)-1)/7)+1</f>
        <v>4</v>
      </c>
      <c r="H1732" s="714" t="str">
        <f t="shared" ref="H1732:H1795" si="194">PROPER(TEXT(C1732,"MMM/AA"))</f>
        <v>Jan/26</v>
      </c>
      <c r="I1732" s="716">
        <f t="shared" ref="I1732:I1795" si="195">DAY(C1732)</f>
        <v>26</v>
      </c>
      <c r="J1732" s="716">
        <f>IF(Tabela13[[#This Row],[Data da Ordem]]&lt;&gt;"",1,"")</f>
        <v>1</v>
      </c>
    </row>
    <row r="1733" spans="1:10">
      <c r="A1733" s="721" t="s">
        <v>2446</v>
      </c>
      <c r="B1733" s="722">
        <v>12</v>
      </c>
      <c r="C1733" s="711" t="str">
        <f t="shared" si="189"/>
        <v>26/01/2026</v>
      </c>
      <c r="D1733" s="712" t="str">
        <f t="shared" si="190"/>
        <v>15:48</v>
      </c>
      <c r="E1733" s="713" t="str">
        <f t="shared" si="191"/>
        <v>15:00 as 16:00</v>
      </c>
      <c r="F1733" s="714" t="str">
        <f t="shared" si="192"/>
        <v>Segunda</v>
      </c>
      <c r="G1733" s="715">
        <f t="shared" si="193"/>
        <v>4</v>
      </c>
      <c r="H1733" s="714" t="str">
        <f t="shared" si="194"/>
        <v>Jan/26</v>
      </c>
      <c r="I1733" s="716">
        <f t="shared" si="195"/>
        <v>26</v>
      </c>
      <c r="J1733" s="716">
        <f>IF(Tabela13[[#This Row],[Data da Ordem]]&lt;&gt;"",1,"")</f>
        <v>1</v>
      </c>
    </row>
    <row r="1734" spans="1:10">
      <c r="A1734" s="721" t="s">
        <v>2447</v>
      </c>
      <c r="B1734" s="722">
        <v>23.5</v>
      </c>
      <c r="C1734" s="711" t="str">
        <f t="shared" si="189"/>
        <v>26/01/2026</v>
      </c>
      <c r="D1734" s="712" t="str">
        <f t="shared" si="190"/>
        <v>15:39</v>
      </c>
      <c r="E1734" s="713" t="str">
        <f t="shared" si="191"/>
        <v>15:00 as 16:00</v>
      </c>
      <c r="F1734" s="714" t="str">
        <f t="shared" si="192"/>
        <v>Segunda</v>
      </c>
      <c r="G1734" s="715">
        <f t="shared" si="193"/>
        <v>4</v>
      </c>
      <c r="H1734" s="714" t="str">
        <f t="shared" si="194"/>
        <v>Jan/26</v>
      </c>
      <c r="I1734" s="716">
        <f t="shared" si="195"/>
        <v>26</v>
      </c>
      <c r="J1734" s="716">
        <f>IF(Tabela13[[#This Row],[Data da Ordem]]&lt;&gt;"",1,"")</f>
        <v>1</v>
      </c>
    </row>
    <row r="1735" spans="1:10">
      <c r="A1735" s="721" t="s">
        <v>2448</v>
      </c>
      <c r="B1735" s="722">
        <v>12</v>
      </c>
      <c r="C1735" s="711" t="str">
        <f t="shared" si="189"/>
        <v>26/01/2026</v>
      </c>
      <c r="D1735" s="712" t="str">
        <f t="shared" si="190"/>
        <v>15:24</v>
      </c>
      <c r="E1735" s="713" t="str">
        <f t="shared" si="191"/>
        <v>15:00 as 16:00</v>
      </c>
      <c r="F1735" s="714" t="str">
        <f t="shared" si="192"/>
        <v>Segunda</v>
      </c>
      <c r="G1735" s="715">
        <f t="shared" si="193"/>
        <v>4</v>
      </c>
      <c r="H1735" s="714" t="str">
        <f t="shared" si="194"/>
        <v>Jan/26</v>
      </c>
      <c r="I1735" s="716">
        <f t="shared" si="195"/>
        <v>26</v>
      </c>
      <c r="J1735" s="716">
        <f>IF(Tabela13[[#This Row],[Data da Ordem]]&lt;&gt;"",1,"")</f>
        <v>1</v>
      </c>
    </row>
    <row r="1736" spans="1:10">
      <c r="A1736" s="721" t="s">
        <v>2449</v>
      </c>
      <c r="B1736" s="722">
        <v>43</v>
      </c>
      <c r="C1736" s="711" t="str">
        <f t="shared" si="189"/>
        <v>26/01/2026</v>
      </c>
      <c r="D1736" s="712" t="str">
        <f t="shared" si="190"/>
        <v>15:23</v>
      </c>
      <c r="E1736" s="713" t="str">
        <f t="shared" si="191"/>
        <v>15:00 as 16:00</v>
      </c>
      <c r="F1736" s="714" t="str">
        <f t="shared" si="192"/>
        <v>Segunda</v>
      </c>
      <c r="G1736" s="715">
        <f t="shared" si="193"/>
        <v>4</v>
      </c>
      <c r="H1736" s="714" t="str">
        <f t="shared" si="194"/>
        <v>Jan/26</v>
      </c>
      <c r="I1736" s="716">
        <f t="shared" si="195"/>
        <v>26</v>
      </c>
      <c r="J1736" s="716">
        <f>IF(Tabela13[[#This Row],[Data da Ordem]]&lt;&gt;"",1,"")</f>
        <v>1</v>
      </c>
    </row>
    <row r="1737" spans="1:10">
      <c r="A1737" s="721" t="s">
        <v>2450</v>
      </c>
      <c r="B1737" s="722">
        <v>30.5</v>
      </c>
      <c r="C1737" s="711" t="str">
        <f t="shared" si="189"/>
        <v>26/01/2026</v>
      </c>
      <c r="D1737" s="712" t="str">
        <f t="shared" si="190"/>
        <v>15:09</v>
      </c>
      <c r="E1737" s="713" t="str">
        <f t="shared" si="191"/>
        <v>15:00 as 16:00</v>
      </c>
      <c r="F1737" s="714" t="str">
        <f t="shared" si="192"/>
        <v>Segunda</v>
      </c>
      <c r="G1737" s="715">
        <f t="shared" si="193"/>
        <v>4</v>
      </c>
      <c r="H1737" s="714" t="str">
        <f t="shared" si="194"/>
        <v>Jan/26</v>
      </c>
      <c r="I1737" s="716">
        <f t="shared" si="195"/>
        <v>26</v>
      </c>
      <c r="J1737" s="716">
        <f>IF(Tabela13[[#This Row],[Data da Ordem]]&lt;&gt;"",1,"")</f>
        <v>1</v>
      </c>
    </row>
    <row r="1738" spans="1:10">
      <c r="A1738" s="721" t="s">
        <v>2451</v>
      </c>
      <c r="B1738" s="722">
        <v>13</v>
      </c>
      <c r="C1738" s="711" t="str">
        <f t="shared" si="189"/>
        <v>26/01/2026</v>
      </c>
      <c r="D1738" s="712" t="str">
        <f t="shared" si="190"/>
        <v>15:03</v>
      </c>
      <c r="E1738" s="713" t="str">
        <f t="shared" si="191"/>
        <v>15:00 as 16:00</v>
      </c>
      <c r="F1738" s="714" t="str">
        <f t="shared" si="192"/>
        <v>Segunda</v>
      </c>
      <c r="G1738" s="715">
        <f t="shared" si="193"/>
        <v>4</v>
      </c>
      <c r="H1738" s="714" t="str">
        <f t="shared" si="194"/>
        <v>Jan/26</v>
      </c>
      <c r="I1738" s="716">
        <f t="shared" si="195"/>
        <v>26</v>
      </c>
      <c r="J1738" s="716">
        <f>IF(Tabela13[[#This Row],[Data da Ordem]]&lt;&gt;"",1,"")</f>
        <v>1</v>
      </c>
    </row>
    <row r="1739" spans="1:10">
      <c r="A1739" s="721" t="s">
        <v>2452</v>
      </c>
      <c r="B1739" s="722">
        <v>18.399999999999999</v>
      </c>
      <c r="C1739" s="711" t="str">
        <f t="shared" si="189"/>
        <v>26/01/2026</v>
      </c>
      <c r="D1739" s="712" t="str">
        <f t="shared" si="190"/>
        <v>14:20</v>
      </c>
      <c r="E1739" s="713" t="str">
        <f t="shared" si="191"/>
        <v>14:00 as 15:00</v>
      </c>
      <c r="F1739" s="714" t="str">
        <f t="shared" si="192"/>
        <v>Segunda</v>
      </c>
      <c r="G1739" s="715">
        <f t="shared" si="193"/>
        <v>4</v>
      </c>
      <c r="H1739" s="714" t="str">
        <f t="shared" si="194"/>
        <v>Jan/26</v>
      </c>
      <c r="I1739" s="716">
        <f t="shared" si="195"/>
        <v>26</v>
      </c>
      <c r="J1739" s="716">
        <f>IF(Tabela13[[#This Row],[Data da Ordem]]&lt;&gt;"",1,"")</f>
        <v>1</v>
      </c>
    </row>
    <row r="1740" spans="1:10">
      <c r="A1740" s="721" t="s">
        <v>2453</v>
      </c>
      <c r="B1740" s="722">
        <v>35.1</v>
      </c>
      <c r="C1740" s="711" t="str">
        <f t="shared" si="189"/>
        <v>26/01/2026</v>
      </c>
      <c r="D1740" s="712" t="str">
        <f t="shared" si="190"/>
        <v>14:10</v>
      </c>
      <c r="E1740" s="713" t="str">
        <f t="shared" si="191"/>
        <v>14:00 as 15:00</v>
      </c>
      <c r="F1740" s="714" t="str">
        <f t="shared" si="192"/>
        <v>Segunda</v>
      </c>
      <c r="G1740" s="715">
        <f t="shared" si="193"/>
        <v>4</v>
      </c>
      <c r="H1740" s="714" t="str">
        <f t="shared" si="194"/>
        <v>Jan/26</v>
      </c>
      <c r="I1740" s="716">
        <f t="shared" si="195"/>
        <v>26</v>
      </c>
      <c r="J1740" s="716">
        <f>IF(Tabela13[[#This Row],[Data da Ordem]]&lt;&gt;"",1,"")</f>
        <v>1</v>
      </c>
    </row>
    <row r="1741" spans="1:10">
      <c r="A1741" s="721" t="s">
        <v>2454</v>
      </c>
      <c r="B1741" s="722">
        <v>30</v>
      </c>
      <c r="C1741" s="711" t="str">
        <f t="shared" si="189"/>
        <v>26/01/2026</v>
      </c>
      <c r="D1741" s="712" t="str">
        <f t="shared" si="190"/>
        <v>14:06</v>
      </c>
      <c r="E1741" s="713" t="str">
        <f t="shared" si="191"/>
        <v>14:00 as 15:00</v>
      </c>
      <c r="F1741" s="714" t="str">
        <f t="shared" si="192"/>
        <v>Segunda</v>
      </c>
      <c r="G1741" s="715">
        <f t="shared" si="193"/>
        <v>4</v>
      </c>
      <c r="H1741" s="714" t="str">
        <f t="shared" si="194"/>
        <v>Jan/26</v>
      </c>
      <c r="I1741" s="716">
        <f t="shared" si="195"/>
        <v>26</v>
      </c>
      <c r="J1741" s="716">
        <f>IF(Tabela13[[#This Row],[Data da Ordem]]&lt;&gt;"",1,"")</f>
        <v>1</v>
      </c>
    </row>
    <row r="1742" spans="1:10">
      <c r="A1742" s="721" t="s">
        <v>2455</v>
      </c>
      <c r="B1742" s="722">
        <v>65.5</v>
      </c>
      <c r="C1742" s="711" t="str">
        <f t="shared" si="189"/>
        <v>26/01/2026</v>
      </c>
      <c r="D1742" s="712" t="str">
        <f t="shared" si="190"/>
        <v>13:31</v>
      </c>
      <c r="E1742" s="713" t="str">
        <f t="shared" si="191"/>
        <v>13:00 as 14:00</v>
      </c>
      <c r="F1742" s="714" t="str">
        <f t="shared" si="192"/>
        <v>Segunda</v>
      </c>
      <c r="G1742" s="715">
        <f t="shared" si="193"/>
        <v>4</v>
      </c>
      <c r="H1742" s="714" t="str">
        <f t="shared" si="194"/>
        <v>Jan/26</v>
      </c>
      <c r="I1742" s="716">
        <f t="shared" si="195"/>
        <v>26</v>
      </c>
      <c r="J1742" s="716">
        <f>IF(Tabela13[[#This Row],[Data da Ordem]]&lt;&gt;"",1,"")</f>
        <v>1</v>
      </c>
    </row>
    <row r="1743" spans="1:10">
      <c r="A1743" s="721" t="s">
        <v>2456</v>
      </c>
      <c r="B1743" s="722">
        <v>13</v>
      </c>
      <c r="C1743" s="711" t="str">
        <f t="shared" si="189"/>
        <v>26/01/2026</v>
      </c>
      <c r="D1743" s="712" t="str">
        <f t="shared" si="190"/>
        <v>13:30</v>
      </c>
      <c r="E1743" s="713" t="str">
        <f t="shared" si="191"/>
        <v>13:00 as 14:00</v>
      </c>
      <c r="F1743" s="714" t="str">
        <f t="shared" si="192"/>
        <v>Segunda</v>
      </c>
      <c r="G1743" s="715">
        <f t="shared" si="193"/>
        <v>4</v>
      </c>
      <c r="H1743" s="714" t="str">
        <f t="shared" si="194"/>
        <v>Jan/26</v>
      </c>
      <c r="I1743" s="716">
        <f t="shared" si="195"/>
        <v>26</v>
      </c>
      <c r="J1743" s="716">
        <f>IF(Tabela13[[#This Row],[Data da Ordem]]&lt;&gt;"",1,"")</f>
        <v>1</v>
      </c>
    </row>
    <row r="1744" spans="1:10">
      <c r="A1744" s="721" t="s">
        <v>2457</v>
      </c>
      <c r="B1744" s="722">
        <v>23</v>
      </c>
      <c r="C1744" s="711" t="str">
        <f t="shared" si="189"/>
        <v>26/01/2026</v>
      </c>
      <c r="D1744" s="712" t="str">
        <f t="shared" si="190"/>
        <v>13:29</v>
      </c>
      <c r="E1744" s="713" t="str">
        <f t="shared" si="191"/>
        <v>13:00 as 14:00</v>
      </c>
      <c r="F1744" s="714" t="str">
        <f t="shared" si="192"/>
        <v>Segunda</v>
      </c>
      <c r="G1744" s="715">
        <f t="shared" si="193"/>
        <v>4</v>
      </c>
      <c r="H1744" s="714" t="str">
        <f t="shared" si="194"/>
        <v>Jan/26</v>
      </c>
      <c r="I1744" s="716">
        <f t="shared" si="195"/>
        <v>26</v>
      </c>
      <c r="J1744" s="716">
        <f>IF(Tabela13[[#This Row],[Data da Ordem]]&lt;&gt;"",1,"")</f>
        <v>1</v>
      </c>
    </row>
    <row r="1745" spans="1:10">
      <c r="A1745" s="721" t="s">
        <v>2458</v>
      </c>
      <c r="B1745" s="722">
        <v>9</v>
      </c>
      <c r="C1745" s="711" t="str">
        <f t="shared" si="189"/>
        <v>26/01/2026</v>
      </c>
      <c r="D1745" s="712" t="str">
        <f t="shared" si="190"/>
        <v>13:24</v>
      </c>
      <c r="E1745" s="713" t="str">
        <f t="shared" si="191"/>
        <v>13:00 as 14:00</v>
      </c>
      <c r="F1745" s="714" t="str">
        <f t="shared" si="192"/>
        <v>Segunda</v>
      </c>
      <c r="G1745" s="715">
        <f t="shared" si="193"/>
        <v>4</v>
      </c>
      <c r="H1745" s="714" t="str">
        <f t="shared" si="194"/>
        <v>Jan/26</v>
      </c>
      <c r="I1745" s="716">
        <f t="shared" si="195"/>
        <v>26</v>
      </c>
      <c r="J1745" s="716">
        <f>IF(Tabela13[[#This Row],[Data da Ordem]]&lt;&gt;"",1,"")</f>
        <v>1</v>
      </c>
    </row>
    <row r="1746" spans="1:10">
      <c r="A1746" s="721" t="s">
        <v>2459</v>
      </c>
      <c r="B1746" s="722">
        <v>33.5</v>
      </c>
      <c r="C1746" s="711" t="str">
        <f t="shared" si="189"/>
        <v>26/01/2026</v>
      </c>
      <c r="D1746" s="712" t="str">
        <f t="shared" si="190"/>
        <v>12:48</v>
      </c>
      <c r="E1746" s="713" t="str">
        <f t="shared" si="191"/>
        <v>12:00 as 13:00</v>
      </c>
      <c r="F1746" s="714" t="str">
        <f t="shared" si="192"/>
        <v>Segunda</v>
      </c>
      <c r="G1746" s="715">
        <f t="shared" si="193"/>
        <v>4</v>
      </c>
      <c r="H1746" s="714" t="str">
        <f t="shared" si="194"/>
        <v>Jan/26</v>
      </c>
      <c r="I1746" s="716">
        <f t="shared" si="195"/>
        <v>26</v>
      </c>
      <c r="J1746" s="716">
        <f>IF(Tabela13[[#This Row],[Data da Ordem]]&lt;&gt;"",1,"")</f>
        <v>1</v>
      </c>
    </row>
    <row r="1747" spans="1:10">
      <c r="A1747" s="721" t="s">
        <v>2460</v>
      </c>
      <c r="B1747" s="722">
        <v>32.4</v>
      </c>
      <c r="C1747" s="711" t="str">
        <f t="shared" si="189"/>
        <v>26/01/2026</v>
      </c>
      <c r="D1747" s="712" t="str">
        <f t="shared" si="190"/>
        <v>12:26</v>
      </c>
      <c r="E1747" s="713" t="str">
        <f t="shared" si="191"/>
        <v>12:00 as 13:00</v>
      </c>
      <c r="F1747" s="714" t="str">
        <f t="shared" si="192"/>
        <v>Segunda</v>
      </c>
      <c r="G1747" s="715">
        <f t="shared" si="193"/>
        <v>4</v>
      </c>
      <c r="H1747" s="714" t="str">
        <f t="shared" si="194"/>
        <v>Jan/26</v>
      </c>
      <c r="I1747" s="716">
        <f t="shared" si="195"/>
        <v>26</v>
      </c>
      <c r="J1747" s="716">
        <f>IF(Tabela13[[#This Row],[Data da Ordem]]&lt;&gt;"",1,"")</f>
        <v>1</v>
      </c>
    </row>
    <row r="1748" spans="1:10">
      <c r="A1748" s="721" t="s">
        <v>2461</v>
      </c>
      <c r="B1748" s="722">
        <v>13</v>
      </c>
      <c r="C1748" s="711" t="str">
        <f t="shared" si="189"/>
        <v>26/01/2026</v>
      </c>
      <c r="D1748" s="712" t="str">
        <f t="shared" si="190"/>
        <v>12:11</v>
      </c>
      <c r="E1748" s="713" t="str">
        <f t="shared" si="191"/>
        <v>12:00 as 13:00</v>
      </c>
      <c r="F1748" s="714" t="str">
        <f t="shared" si="192"/>
        <v>Segunda</v>
      </c>
      <c r="G1748" s="715">
        <f t="shared" si="193"/>
        <v>4</v>
      </c>
      <c r="H1748" s="714" t="str">
        <f t="shared" si="194"/>
        <v>Jan/26</v>
      </c>
      <c r="I1748" s="716">
        <f t="shared" si="195"/>
        <v>26</v>
      </c>
      <c r="J1748" s="716">
        <f>IF(Tabela13[[#This Row],[Data da Ordem]]&lt;&gt;"",1,"")</f>
        <v>1</v>
      </c>
    </row>
    <row r="1749" spans="1:10">
      <c r="A1749" s="721" t="s">
        <v>2462</v>
      </c>
      <c r="B1749" s="722">
        <v>44.4</v>
      </c>
      <c r="C1749" s="711" t="str">
        <f t="shared" si="189"/>
        <v>26/01/2026</v>
      </c>
      <c r="D1749" s="712" t="str">
        <f t="shared" si="190"/>
        <v>11:58</v>
      </c>
      <c r="E1749" s="713" t="str">
        <f t="shared" si="191"/>
        <v>11:00 as 12:00</v>
      </c>
      <c r="F1749" s="714" t="str">
        <f t="shared" si="192"/>
        <v>Segunda</v>
      </c>
      <c r="G1749" s="715">
        <f t="shared" si="193"/>
        <v>4</v>
      </c>
      <c r="H1749" s="714" t="str">
        <f t="shared" si="194"/>
        <v>Jan/26</v>
      </c>
      <c r="I1749" s="716">
        <f t="shared" si="195"/>
        <v>26</v>
      </c>
      <c r="J1749" s="716">
        <f>IF(Tabela13[[#This Row],[Data da Ordem]]&lt;&gt;"",1,"")</f>
        <v>1</v>
      </c>
    </row>
    <row r="1750" spans="1:10">
      <c r="A1750" s="721" t="s">
        <v>2463</v>
      </c>
      <c r="B1750" s="722">
        <v>14</v>
      </c>
      <c r="C1750" s="711" t="str">
        <f t="shared" si="189"/>
        <v>26/01/2026</v>
      </c>
      <c r="D1750" s="712" t="str">
        <f t="shared" si="190"/>
        <v>11:51</v>
      </c>
      <c r="E1750" s="713" t="str">
        <f t="shared" si="191"/>
        <v>11:00 as 12:00</v>
      </c>
      <c r="F1750" s="714" t="str">
        <f t="shared" si="192"/>
        <v>Segunda</v>
      </c>
      <c r="G1750" s="715">
        <f t="shared" si="193"/>
        <v>4</v>
      </c>
      <c r="H1750" s="714" t="str">
        <f t="shared" si="194"/>
        <v>Jan/26</v>
      </c>
      <c r="I1750" s="716">
        <f t="shared" si="195"/>
        <v>26</v>
      </c>
      <c r="J1750" s="716">
        <f>IF(Tabela13[[#This Row],[Data da Ordem]]&lt;&gt;"",1,"")</f>
        <v>1</v>
      </c>
    </row>
    <row r="1751" spans="1:10">
      <c r="A1751" s="721" t="s">
        <v>2464</v>
      </c>
      <c r="B1751" s="722">
        <v>76</v>
      </c>
      <c r="C1751" s="711" t="str">
        <f t="shared" si="189"/>
        <v>26/01/2026</v>
      </c>
      <c r="D1751" s="712" t="str">
        <f t="shared" si="190"/>
        <v>11:39</v>
      </c>
      <c r="E1751" s="713" t="str">
        <f t="shared" si="191"/>
        <v>11:00 as 12:00</v>
      </c>
      <c r="F1751" s="714" t="str">
        <f t="shared" si="192"/>
        <v>Segunda</v>
      </c>
      <c r="G1751" s="715">
        <f t="shared" si="193"/>
        <v>4</v>
      </c>
      <c r="H1751" s="714" t="str">
        <f t="shared" si="194"/>
        <v>Jan/26</v>
      </c>
      <c r="I1751" s="716">
        <f t="shared" si="195"/>
        <v>26</v>
      </c>
      <c r="J1751" s="716">
        <f>IF(Tabela13[[#This Row],[Data da Ordem]]&lt;&gt;"",1,"")</f>
        <v>1</v>
      </c>
    </row>
    <row r="1752" spans="1:10">
      <c r="A1752" s="721" t="s">
        <v>2465</v>
      </c>
      <c r="B1752" s="722">
        <v>16.989999999999998</v>
      </c>
      <c r="C1752" s="711" t="str">
        <f t="shared" si="189"/>
        <v>26/01/2026</v>
      </c>
      <c r="D1752" s="712" t="str">
        <f t="shared" si="190"/>
        <v>11:24</v>
      </c>
      <c r="E1752" s="713" t="str">
        <f t="shared" si="191"/>
        <v>11:00 as 12:00</v>
      </c>
      <c r="F1752" s="714" t="str">
        <f t="shared" si="192"/>
        <v>Segunda</v>
      </c>
      <c r="G1752" s="715">
        <f t="shared" si="193"/>
        <v>4</v>
      </c>
      <c r="H1752" s="714" t="str">
        <f t="shared" si="194"/>
        <v>Jan/26</v>
      </c>
      <c r="I1752" s="716">
        <f t="shared" si="195"/>
        <v>26</v>
      </c>
      <c r="J1752" s="716">
        <f>IF(Tabela13[[#This Row],[Data da Ordem]]&lt;&gt;"",1,"")</f>
        <v>1</v>
      </c>
    </row>
    <row r="1753" spans="1:10">
      <c r="A1753" s="721" t="s">
        <v>2466</v>
      </c>
      <c r="B1753" s="722">
        <v>20.7</v>
      </c>
      <c r="C1753" s="711" t="str">
        <f t="shared" si="189"/>
        <v>26/01/2026</v>
      </c>
      <c r="D1753" s="712" t="str">
        <f t="shared" si="190"/>
        <v>11:15</v>
      </c>
      <c r="E1753" s="713" t="str">
        <f t="shared" si="191"/>
        <v>11:00 as 12:00</v>
      </c>
      <c r="F1753" s="714" t="str">
        <f t="shared" si="192"/>
        <v>Segunda</v>
      </c>
      <c r="G1753" s="715">
        <f t="shared" si="193"/>
        <v>4</v>
      </c>
      <c r="H1753" s="714" t="str">
        <f t="shared" si="194"/>
        <v>Jan/26</v>
      </c>
      <c r="I1753" s="716">
        <f t="shared" si="195"/>
        <v>26</v>
      </c>
      <c r="J1753" s="716">
        <f>IF(Tabela13[[#This Row],[Data da Ordem]]&lt;&gt;"",1,"")</f>
        <v>1</v>
      </c>
    </row>
    <row r="1754" spans="1:10">
      <c r="A1754" s="721" t="s">
        <v>2467</v>
      </c>
      <c r="B1754" s="722">
        <v>17</v>
      </c>
      <c r="C1754" s="711" t="str">
        <f t="shared" si="189"/>
        <v>26/01/2026</v>
      </c>
      <c r="D1754" s="712" t="str">
        <f t="shared" si="190"/>
        <v>11:09</v>
      </c>
      <c r="E1754" s="713" t="str">
        <f t="shared" si="191"/>
        <v>11:00 as 12:00</v>
      </c>
      <c r="F1754" s="714" t="str">
        <f t="shared" si="192"/>
        <v>Segunda</v>
      </c>
      <c r="G1754" s="715">
        <f t="shared" si="193"/>
        <v>4</v>
      </c>
      <c r="H1754" s="714" t="str">
        <f t="shared" si="194"/>
        <v>Jan/26</v>
      </c>
      <c r="I1754" s="716">
        <f t="shared" si="195"/>
        <v>26</v>
      </c>
      <c r="J1754" s="716">
        <f>IF(Tabela13[[#This Row],[Data da Ordem]]&lt;&gt;"",1,"")</f>
        <v>1</v>
      </c>
    </row>
    <row r="1755" spans="1:10">
      <c r="A1755" s="721" t="s">
        <v>2468</v>
      </c>
      <c r="B1755" s="722">
        <v>15</v>
      </c>
      <c r="C1755" s="711" t="str">
        <f t="shared" si="189"/>
        <v>26/01/2026</v>
      </c>
      <c r="D1755" s="712" t="str">
        <f t="shared" si="190"/>
        <v>10:51</v>
      </c>
      <c r="E1755" s="713" t="str">
        <f t="shared" si="191"/>
        <v>10:00 as 11:00</v>
      </c>
      <c r="F1755" s="714" t="str">
        <f t="shared" si="192"/>
        <v>Segunda</v>
      </c>
      <c r="G1755" s="715">
        <f t="shared" si="193"/>
        <v>4</v>
      </c>
      <c r="H1755" s="714" t="str">
        <f t="shared" si="194"/>
        <v>Jan/26</v>
      </c>
      <c r="I1755" s="716">
        <f t="shared" si="195"/>
        <v>26</v>
      </c>
      <c r="J1755" s="716">
        <f>IF(Tabela13[[#This Row],[Data da Ordem]]&lt;&gt;"",1,"")</f>
        <v>1</v>
      </c>
    </row>
    <row r="1756" spans="1:10">
      <c r="A1756" s="721" t="s">
        <v>2469</v>
      </c>
      <c r="B1756" s="722">
        <v>41.5</v>
      </c>
      <c r="C1756" s="711" t="str">
        <f t="shared" si="189"/>
        <v>26/01/2026</v>
      </c>
      <c r="D1756" s="712" t="str">
        <f t="shared" si="190"/>
        <v>10:32</v>
      </c>
      <c r="E1756" s="713" t="str">
        <f t="shared" si="191"/>
        <v>10:00 as 11:00</v>
      </c>
      <c r="F1756" s="714" t="str">
        <f t="shared" si="192"/>
        <v>Segunda</v>
      </c>
      <c r="G1756" s="715">
        <f t="shared" si="193"/>
        <v>4</v>
      </c>
      <c r="H1756" s="714" t="str">
        <f t="shared" si="194"/>
        <v>Jan/26</v>
      </c>
      <c r="I1756" s="716">
        <f t="shared" si="195"/>
        <v>26</v>
      </c>
      <c r="J1756" s="716">
        <f>IF(Tabela13[[#This Row],[Data da Ordem]]&lt;&gt;"",1,"")</f>
        <v>1</v>
      </c>
    </row>
    <row r="1757" spans="1:10">
      <c r="A1757" s="721" t="s">
        <v>2470</v>
      </c>
      <c r="B1757" s="722">
        <v>26</v>
      </c>
      <c r="C1757" s="711" t="str">
        <f t="shared" si="189"/>
        <v>26/01/2026</v>
      </c>
      <c r="D1757" s="712" t="str">
        <f t="shared" si="190"/>
        <v>10:28</v>
      </c>
      <c r="E1757" s="713" t="str">
        <f t="shared" si="191"/>
        <v>10:00 as 11:00</v>
      </c>
      <c r="F1757" s="714" t="str">
        <f t="shared" si="192"/>
        <v>Segunda</v>
      </c>
      <c r="G1757" s="715">
        <f t="shared" si="193"/>
        <v>4</v>
      </c>
      <c r="H1757" s="714" t="str">
        <f t="shared" si="194"/>
        <v>Jan/26</v>
      </c>
      <c r="I1757" s="716">
        <f t="shared" si="195"/>
        <v>26</v>
      </c>
      <c r="J1757" s="716">
        <f>IF(Tabela13[[#This Row],[Data da Ordem]]&lt;&gt;"",1,"")</f>
        <v>1</v>
      </c>
    </row>
    <row r="1758" spans="1:10">
      <c r="A1758" s="721" t="s">
        <v>2471</v>
      </c>
      <c r="B1758" s="722">
        <v>23</v>
      </c>
      <c r="C1758" s="711" t="str">
        <f t="shared" si="189"/>
        <v>26/01/2026</v>
      </c>
      <c r="D1758" s="712" t="str">
        <f t="shared" si="190"/>
        <v>10:27</v>
      </c>
      <c r="E1758" s="713" t="str">
        <f t="shared" si="191"/>
        <v>10:00 as 11:00</v>
      </c>
      <c r="F1758" s="714" t="str">
        <f t="shared" si="192"/>
        <v>Segunda</v>
      </c>
      <c r="G1758" s="715">
        <f t="shared" si="193"/>
        <v>4</v>
      </c>
      <c r="H1758" s="714" t="str">
        <f t="shared" si="194"/>
        <v>Jan/26</v>
      </c>
      <c r="I1758" s="716">
        <f t="shared" si="195"/>
        <v>26</v>
      </c>
      <c r="J1758" s="716">
        <f>IF(Tabela13[[#This Row],[Data da Ordem]]&lt;&gt;"",1,"")</f>
        <v>1</v>
      </c>
    </row>
    <row r="1759" spans="1:10">
      <c r="A1759" s="721" t="s">
        <v>2472</v>
      </c>
      <c r="B1759" s="722">
        <v>18</v>
      </c>
      <c r="C1759" s="711" t="str">
        <f t="shared" si="189"/>
        <v>26/01/2026</v>
      </c>
      <c r="D1759" s="712" t="str">
        <f t="shared" si="190"/>
        <v>10:26</v>
      </c>
      <c r="E1759" s="713" t="str">
        <f t="shared" si="191"/>
        <v>10:00 as 11:00</v>
      </c>
      <c r="F1759" s="714" t="str">
        <f t="shared" si="192"/>
        <v>Segunda</v>
      </c>
      <c r="G1759" s="715">
        <f t="shared" si="193"/>
        <v>4</v>
      </c>
      <c r="H1759" s="714" t="str">
        <f t="shared" si="194"/>
        <v>Jan/26</v>
      </c>
      <c r="I1759" s="716">
        <f t="shared" si="195"/>
        <v>26</v>
      </c>
      <c r="J1759" s="716">
        <f>IF(Tabela13[[#This Row],[Data da Ordem]]&lt;&gt;"",1,"")</f>
        <v>1</v>
      </c>
    </row>
    <row r="1760" spans="1:10">
      <c r="A1760" s="721" t="s">
        <v>2473</v>
      </c>
      <c r="B1760" s="722">
        <v>20</v>
      </c>
      <c r="C1760" s="711" t="str">
        <f t="shared" si="189"/>
        <v>26/01/2026</v>
      </c>
      <c r="D1760" s="712" t="str">
        <f t="shared" si="190"/>
        <v>10:25</v>
      </c>
      <c r="E1760" s="713" t="str">
        <f t="shared" si="191"/>
        <v>10:00 as 11:00</v>
      </c>
      <c r="F1760" s="714" t="str">
        <f t="shared" si="192"/>
        <v>Segunda</v>
      </c>
      <c r="G1760" s="715">
        <f t="shared" si="193"/>
        <v>4</v>
      </c>
      <c r="H1760" s="714" t="str">
        <f t="shared" si="194"/>
        <v>Jan/26</v>
      </c>
      <c r="I1760" s="716">
        <f t="shared" si="195"/>
        <v>26</v>
      </c>
      <c r="J1760" s="716">
        <f>IF(Tabela13[[#This Row],[Data da Ordem]]&lt;&gt;"",1,"")</f>
        <v>1</v>
      </c>
    </row>
    <row r="1761" spans="1:10">
      <c r="A1761" s="721" t="s">
        <v>2474</v>
      </c>
      <c r="B1761" s="722">
        <v>72</v>
      </c>
      <c r="C1761" s="711" t="str">
        <f t="shared" si="189"/>
        <v>26/01/2026</v>
      </c>
      <c r="D1761" s="712" t="str">
        <f t="shared" si="190"/>
        <v>10:22</v>
      </c>
      <c r="E1761" s="713" t="str">
        <f t="shared" si="191"/>
        <v>10:00 as 11:00</v>
      </c>
      <c r="F1761" s="714" t="str">
        <f t="shared" si="192"/>
        <v>Segunda</v>
      </c>
      <c r="G1761" s="715">
        <f t="shared" si="193"/>
        <v>4</v>
      </c>
      <c r="H1761" s="714" t="str">
        <f t="shared" si="194"/>
        <v>Jan/26</v>
      </c>
      <c r="I1761" s="716">
        <f t="shared" si="195"/>
        <v>26</v>
      </c>
      <c r="J1761" s="716">
        <f>IF(Tabela13[[#This Row],[Data da Ordem]]&lt;&gt;"",1,"")</f>
        <v>1</v>
      </c>
    </row>
    <row r="1762" spans="1:10">
      <c r="A1762" s="721" t="s">
        <v>2475</v>
      </c>
      <c r="B1762" s="722">
        <v>30.15</v>
      </c>
      <c r="C1762" s="711" t="str">
        <f t="shared" si="189"/>
        <v>26/01/2026</v>
      </c>
      <c r="D1762" s="712" t="str">
        <f t="shared" si="190"/>
        <v>10:16</v>
      </c>
      <c r="E1762" s="713" t="str">
        <f t="shared" si="191"/>
        <v>10:00 as 11:00</v>
      </c>
      <c r="F1762" s="714" t="str">
        <f t="shared" si="192"/>
        <v>Segunda</v>
      </c>
      <c r="G1762" s="715">
        <f t="shared" si="193"/>
        <v>4</v>
      </c>
      <c r="H1762" s="714" t="str">
        <f t="shared" si="194"/>
        <v>Jan/26</v>
      </c>
      <c r="I1762" s="716">
        <f t="shared" si="195"/>
        <v>26</v>
      </c>
      <c r="J1762" s="716">
        <f>IF(Tabela13[[#This Row],[Data da Ordem]]&lt;&gt;"",1,"")</f>
        <v>1</v>
      </c>
    </row>
    <row r="1763" spans="1:10">
      <c r="A1763" s="721" t="s">
        <v>2476</v>
      </c>
      <c r="B1763" s="722">
        <v>26</v>
      </c>
      <c r="C1763" s="711" t="str">
        <f t="shared" si="189"/>
        <v>26/01/2026</v>
      </c>
      <c r="D1763" s="712" t="str">
        <f t="shared" si="190"/>
        <v>10:04</v>
      </c>
      <c r="E1763" s="713" t="str">
        <f t="shared" si="191"/>
        <v>10:00 as 11:00</v>
      </c>
      <c r="F1763" s="714" t="str">
        <f t="shared" si="192"/>
        <v>Segunda</v>
      </c>
      <c r="G1763" s="715">
        <f t="shared" si="193"/>
        <v>4</v>
      </c>
      <c r="H1763" s="714" t="str">
        <f t="shared" si="194"/>
        <v>Jan/26</v>
      </c>
      <c r="I1763" s="716">
        <f t="shared" si="195"/>
        <v>26</v>
      </c>
      <c r="J1763" s="716">
        <f>IF(Tabela13[[#This Row],[Data da Ordem]]&lt;&gt;"",1,"")</f>
        <v>1</v>
      </c>
    </row>
    <row r="1764" spans="1:10">
      <c r="A1764" s="721" t="s">
        <v>2477</v>
      </c>
      <c r="B1764" s="722">
        <v>43.5</v>
      </c>
      <c r="C1764" s="711" t="str">
        <f t="shared" si="189"/>
        <v>26/01/2026</v>
      </c>
      <c r="D1764" s="712" t="str">
        <f t="shared" si="190"/>
        <v>09:54</v>
      </c>
      <c r="E1764" s="713" t="str">
        <f t="shared" si="191"/>
        <v>09:00 as 10:00</v>
      </c>
      <c r="F1764" s="714" t="str">
        <f t="shared" si="192"/>
        <v>Segunda</v>
      </c>
      <c r="G1764" s="715">
        <f t="shared" si="193"/>
        <v>4</v>
      </c>
      <c r="H1764" s="714" t="str">
        <f t="shared" si="194"/>
        <v>Jan/26</v>
      </c>
      <c r="I1764" s="716">
        <f t="shared" si="195"/>
        <v>26</v>
      </c>
      <c r="J1764" s="716">
        <f>IF(Tabela13[[#This Row],[Data da Ordem]]&lt;&gt;"",1,"")</f>
        <v>1</v>
      </c>
    </row>
    <row r="1765" spans="1:10">
      <c r="A1765" s="721" t="s">
        <v>2478</v>
      </c>
      <c r="B1765" s="722">
        <v>13</v>
      </c>
      <c r="C1765" s="711" t="str">
        <f t="shared" si="189"/>
        <v>26/01/2026</v>
      </c>
      <c r="D1765" s="712" t="str">
        <f t="shared" si="190"/>
        <v>09:53</v>
      </c>
      <c r="E1765" s="713" t="str">
        <f t="shared" si="191"/>
        <v>09:00 as 10:00</v>
      </c>
      <c r="F1765" s="714" t="str">
        <f t="shared" si="192"/>
        <v>Segunda</v>
      </c>
      <c r="G1765" s="715">
        <f t="shared" si="193"/>
        <v>4</v>
      </c>
      <c r="H1765" s="714" t="str">
        <f t="shared" si="194"/>
        <v>Jan/26</v>
      </c>
      <c r="I1765" s="716">
        <f t="shared" si="195"/>
        <v>26</v>
      </c>
      <c r="J1765" s="716">
        <f>IF(Tabela13[[#This Row],[Data da Ordem]]&lt;&gt;"",1,"")</f>
        <v>1</v>
      </c>
    </row>
    <row r="1766" spans="1:10">
      <c r="A1766" s="721" t="s">
        <v>2479</v>
      </c>
      <c r="B1766" s="722">
        <v>20.8</v>
      </c>
      <c r="C1766" s="711" t="str">
        <f t="shared" si="189"/>
        <v>26/01/2026</v>
      </c>
      <c r="D1766" s="712" t="str">
        <f t="shared" si="190"/>
        <v>09:46</v>
      </c>
      <c r="E1766" s="713" t="str">
        <f t="shared" si="191"/>
        <v>09:00 as 10:00</v>
      </c>
      <c r="F1766" s="714" t="str">
        <f t="shared" si="192"/>
        <v>Segunda</v>
      </c>
      <c r="G1766" s="715">
        <f t="shared" si="193"/>
        <v>4</v>
      </c>
      <c r="H1766" s="714" t="str">
        <f t="shared" si="194"/>
        <v>Jan/26</v>
      </c>
      <c r="I1766" s="716">
        <f t="shared" si="195"/>
        <v>26</v>
      </c>
      <c r="J1766" s="716">
        <f>IF(Tabela13[[#This Row],[Data da Ordem]]&lt;&gt;"",1,"")</f>
        <v>1</v>
      </c>
    </row>
    <row r="1767" spans="1:10">
      <c r="A1767" s="721" t="s">
        <v>2480</v>
      </c>
      <c r="B1767" s="722">
        <v>23</v>
      </c>
      <c r="C1767" s="711" t="str">
        <f t="shared" si="189"/>
        <v>26/01/2026</v>
      </c>
      <c r="D1767" s="712" t="str">
        <f t="shared" si="190"/>
        <v>09:44</v>
      </c>
      <c r="E1767" s="713" t="str">
        <f t="shared" si="191"/>
        <v>09:00 as 10:00</v>
      </c>
      <c r="F1767" s="714" t="str">
        <f t="shared" si="192"/>
        <v>Segunda</v>
      </c>
      <c r="G1767" s="715">
        <f t="shared" si="193"/>
        <v>4</v>
      </c>
      <c r="H1767" s="714" t="str">
        <f t="shared" si="194"/>
        <v>Jan/26</v>
      </c>
      <c r="I1767" s="716">
        <f t="shared" si="195"/>
        <v>26</v>
      </c>
      <c r="J1767" s="716">
        <f>IF(Tabela13[[#This Row],[Data da Ordem]]&lt;&gt;"",1,"")</f>
        <v>1</v>
      </c>
    </row>
    <row r="1768" spans="1:10">
      <c r="A1768" s="721" t="s">
        <v>2481</v>
      </c>
      <c r="B1768" s="722">
        <v>20</v>
      </c>
      <c r="C1768" s="711" t="str">
        <f t="shared" si="189"/>
        <v>26/01/2026</v>
      </c>
      <c r="D1768" s="712" t="str">
        <f t="shared" si="190"/>
        <v>09:42</v>
      </c>
      <c r="E1768" s="713" t="str">
        <f t="shared" si="191"/>
        <v>09:00 as 10:00</v>
      </c>
      <c r="F1768" s="714" t="str">
        <f t="shared" si="192"/>
        <v>Segunda</v>
      </c>
      <c r="G1768" s="715">
        <f t="shared" si="193"/>
        <v>4</v>
      </c>
      <c r="H1768" s="714" t="str">
        <f t="shared" si="194"/>
        <v>Jan/26</v>
      </c>
      <c r="I1768" s="716">
        <f t="shared" si="195"/>
        <v>26</v>
      </c>
      <c r="J1768" s="716">
        <f>IF(Tabela13[[#This Row],[Data da Ordem]]&lt;&gt;"",1,"")</f>
        <v>1</v>
      </c>
    </row>
    <row r="1769" spans="1:10">
      <c r="A1769" s="721" t="s">
        <v>2482</v>
      </c>
      <c r="B1769" s="722">
        <v>22</v>
      </c>
      <c r="C1769" s="711" t="str">
        <f t="shared" si="189"/>
        <v>26/01/2026</v>
      </c>
      <c r="D1769" s="712" t="str">
        <f t="shared" si="190"/>
        <v>09:33</v>
      </c>
      <c r="E1769" s="713" t="str">
        <f t="shared" si="191"/>
        <v>09:00 as 10:00</v>
      </c>
      <c r="F1769" s="714" t="str">
        <f t="shared" si="192"/>
        <v>Segunda</v>
      </c>
      <c r="G1769" s="715">
        <f t="shared" si="193"/>
        <v>4</v>
      </c>
      <c r="H1769" s="714" t="str">
        <f t="shared" si="194"/>
        <v>Jan/26</v>
      </c>
      <c r="I1769" s="716">
        <f t="shared" si="195"/>
        <v>26</v>
      </c>
      <c r="J1769" s="716">
        <f>IF(Tabela13[[#This Row],[Data da Ordem]]&lt;&gt;"",1,"")</f>
        <v>1</v>
      </c>
    </row>
    <row r="1770" spans="1:10">
      <c r="A1770" s="721" t="s">
        <v>2483</v>
      </c>
      <c r="B1770" s="722">
        <v>13.99</v>
      </c>
      <c r="C1770" s="711" t="str">
        <f t="shared" si="189"/>
        <v>27/01/2026</v>
      </c>
      <c r="D1770" s="712" t="str">
        <f t="shared" si="190"/>
        <v>18:38</v>
      </c>
      <c r="E1770" s="713" t="str">
        <f t="shared" si="191"/>
        <v>18:00 as 19:00</v>
      </c>
      <c r="F1770" s="714" t="str">
        <f t="shared" si="192"/>
        <v>Terça</v>
      </c>
      <c r="G1770" s="715">
        <f t="shared" si="193"/>
        <v>4</v>
      </c>
      <c r="H1770" s="714" t="str">
        <f t="shared" si="194"/>
        <v>Jan/26</v>
      </c>
      <c r="I1770" s="716">
        <f t="shared" si="195"/>
        <v>27</v>
      </c>
      <c r="J1770" s="716">
        <f>IF(Tabela13[[#This Row],[Data da Ordem]]&lt;&gt;"",1,"")</f>
        <v>1</v>
      </c>
    </row>
    <row r="1771" spans="1:10">
      <c r="A1771" s="721" t="s">
        <v>2484</v>
      </c>
      <c r="B1771" s="722">
        <v>14</v>
      </c>
      <c r="C1771" s="711" t="str">
        <f t="shared" si="189"/>
        <v>27/01/2026</v>
      </c>
      <c r="D1771" s="712" t="str">
        <f t="shared" si="190"/>
        <v>18:33</v>
      </c>
      <c r="E1771" s="713" t="str">
        <f t="shared" si="191"/>
        <v>18:00 as 19:00</v>
      </c>
      <c r="F1771" s="714" t="str">
        <f t="shared" si="192"/>
        <v>Terça</v>
      </c>
      <c r="G1771" s="715">
        <f t="shared" si="193"/>
        <v>4</v>
      </c>
      <c r="H1771" s="714" t="str">
        <f t="shared" si="194"/>
        <v>Jan/26</v>
      </c>
      <c r="I1771" s="716">
        <f t="shared" si="195"/>
        <v>27</v>
      </c>
      <c r="J1771" s="716">
        <f>IF(Tabela13[[#This Row],[Data da Ordem]]&lt;&gt;"",1,"")</f>
        <v>1</v>
      </c>
    </row>
    <row r="1772" spans="1:10">
      <c r="A1772" s="721" t="s">
        <v>2485</v>
      </c>
      <c r="B1772" s="722">
        <v>10</v>
      </c>
      <c r="C1772" s="711" t="str">
        <f t="shared" si="189"/>
        <v>27/01/2026</v>
      </c>
      <c r="D1772" s="712" t="str">
        <f t="shared" si="190"/>
        <v>18:20</v>
      </c>
      <c r="E1772" s="713" t="str">
        <f t="shared" si="191"/>
        <v>18:00 as 19:00</v>
      </c>
      <c r="F1772" s="714" t="str">
        <f t="shared" si="192"/>
        <v>Terça</v>
      </c>
      <c r="G1772" s="715">
        <f t="shared" si="193"/>
        <v>4</v>
      </c>
      <c r="H1772" s="714" t="str">
        <f t="shared" si="194"/>
        <v>Jan/26</v>
      </c>
      <c r="I1772" s="716">
        <f t="shared" si="195"/>
        <v>27</v>
      </c>
      <c r="J1772" s="716">
        <f>IF(Tabela13[[#This Row],[Data da Ordem]]&lt;&gt;"",1,"")</f>
        <v>1</v>
      </c>
    </row>
    <row r="1773" spans="1:10">
      <c r="A1773" s="721" t="s">
        <v>2486</v>
      </c>
      <c r="B1773" s="722">
        <v>46</v>
      </c>
      <c r="C1773" s="711" t="str">
        <f t="shared" si="189"/>
        <v>27/01/2026</v>
      </c>
      <c r="D1773" s="712" t="str">
        <f t="shared" si="190"/>
        <v>18:20</v>
      </c>
      <c r="E1773" s="713" t="str">
        <f t="shared" si="191"/>
        <v>18:00 as 19:00</v>
      </c>
      <c r="F1773" s="714" t="str">
        <f t="shared" si="192"/>
        <v>Terça</v>
      </c>
      <c r="G1773" s="715">
        <f t="shared" si="193"/>
        <v>4</v>
      </c>
      <c r="H1773" s="714" t="str">
        <f t="shared" si="194"/>
        <v>Jan/26</v>
      </c>
      <c r="I1773" s="716">
        <f t="shared" si="195"/>
        <v>27</v>
      </c>
      <c r="J1773" s="716">
        <f>IF(Tabela13[[#This Row],[Data da Ordem]]&lt;&gt;"",1,"")</f>
        <v>1</v>
      </c>
    </row>
    <row r="1774" spans="1:10">
      <c r="A1774" s="721" t="s">
        <v>2487</v>
      </c>
      <c r="B1774" s="722">
        <v>13</v>
      </c>
      <c r="C1774" s="711" t="str">
        <f t="shared" si="189"/>
        <v>27/01/2026</v>
      </c>
      <c r="D1774" s="712" t="str">
        <f t="shared" si="190"/>
        <v>18:12</v>
      </c>
      <c r="E1774" s="713" t="str">
        <f t="shared" si="191"/>
        <v>18:00 as 19:00</v>
      </c>
      <c r="F1774" s="714" t="str">
        <f t="shared" si="192"/>
        <v>Terça</v>
      </c>
      <c r="G1774" s="715">
        <f t="shared" si="193"/>
        <v>4</v>
      </c>
      <c r="H1774" s="714" t="str">
        <f t="shared" si="194"/>
        <v>Jan/26</v>
      </c>
      <c r="I1774" s="716">
        <f t="shared" si="195"/>
        <v>27</v>
      </c>
      <c r="J1774" s="716">
        <f>IF(Tabela13[[#This Row],[Data da Ordem]]&lt;&gt;"",1,"")</f>
        <v>1</v>
      </c>
    </row>
    <row r="1775" spans="1:10">
      <c r="A1775" s="721" t="s">
        <v>2488</v>
      </c>
      <c r="B1775" s="722">
        <v>67.5</v>
      </c>
      <c r="C1775" s="711" t="str">
        <f t="shared" si="189"/>
        <v>27/01/2026</v>
      </c>
      <c r="D1775" s="712" t="str">
        <f t="shared" si="190"/>
        <v>18:08</v>
      </c>
      <c r="E1775" s="713" t="str">
        <f t="shared" si="191"/>
        <v>18:00 as 19:00</v>
      </c>
      <c r="F1775" s="714" t="str">
        <f t="shared" si="192"/>
        <v>Terça</v>
      </c>
      <c r="G1775" s="715">
        <f t="shared" si="193"/>
        <v>4</v>
      </c>
      <c r="H1775" s="714" t="str">
        <f t="shared" si="194"/>
        <v>Jan/26</v>
      </c>
      <c r="I1775" s="716">
        <f t="shared" si="195"/>
        <v>27</v>
      </c>
      <c r="J1775" s="716">
        <f>IF(Tabela13[[#This Row],[Data da Ordem]]&lt;&gt;"",1,"")</f>
        <v>1</v>
      </c>
    </row>
    <row r="1776" spans="1:10">
      <c r="A1776" s="721" t="s">
        <v>2489</v>
      </c>
      <c r="B1776" s="722">
        <v>13</v>
      </c>
      <c r="C1776" s="711" t="str">
        <f t="shared" si="189"/>
        <v>27/01/2026</v>
      </c>
      <c r="D1776" s="712" t="str">
        <f t="shared" si="190"/>
        <v>18:03</v>
      </c>
      <c r="E1776" s="713" t="str">
        <f t="shared" si="191"/>
        <v>18:00 as 19:00</v>
      </c>
      <c r="F1776" s="714" t="str">
        <f t="shared" si="192"/>
        <v>Terça</v>
      </c>
      <c r="G1776" s="715">
        <f t="shared" si="193"/>
        <v>4</v>
      </c>
      <c r="H1776" s="714" t="str">
        <f t="shared" si="194"/>
        <v>Jan/26</v>
      </c>
      <c r="I1776" s="716">
        <f t="shared" si="195"/>
        <v>27</v>
      </c>
      <c r="J1776" s="716">
        <f>IF(Tabela13[[#This Row],[Data da Ordem]]&lt;&gt;"",1,"")</f>
        <v>1</v>
      </c>
    </row>
    <row r="1777" spans="1:10">
      <c r="A1777" s="721" t="s">
        <v>2490</v>
      </c>
      <c r="B1777" s="722">
        <v>84</v>
      </c>
      <c r="C1777" s="711" t="str">
        <f t="shared" si="189"/>
        <v>27/01/2026</v>
      </c>
      <c r="D1777" s="712" t="str">
        <f t="shared" si="190"/>
        <v>17:47</v>
      </c>
      <c r="E1777" s="713" t="str">
        <f t="shared" si="191"/>
        <v>17:00 as 18:00</v>
      </c>
      <c r="F1777" s="714" t="str">
        <f t="shared" si="192"/>
        <v>Terça</v>
      </c>
      <c r="G1777" s="715">
        <f t="shared" si="193"/>
        <v>4</v>
      </c>
      <c r="H1777" s="714" t="str">
        <f t="shared" si="194"/>
        <v>Jan/26</v>
      </c>
      <c r="I1777" s="716">
        <f t="shared" si="195"/>
        <v>27</v>
      </c>
      <c r="J1777" s="716">
        <f>IF(Tabela13[[#This Row],[Data da Ordem]]&lt;&gt;"",1,"")</f>
        <v>1</v>
      </c>
    </row>
    <row r="1778" spans="1:10">
      <c r="A1778" s="721" t="s">
        <v>2491</v>
      </c>
      <c r="B1778" s="722">
        <v>13.95</v>
      </c>
      <c r="C1778" s="711" t="str">
        <f t="shared" si="189"/>
        <v>27/01/2026</v>
      </c>
      <c r="D1778" s="712" t="str">
        <f t="shared" si="190"/>
        <v>17:38</v>
      </c>
      <c r="E1778" s="713" t="str">
        <f t="shared" si="191"/>
        <v>17:00 as 18:00</v>
      </c>
      <c r="F1778" s="714" t="str">
        <f t="shared" si="192"/>
        <v>Terça</v>
      </c>
      <c r="G1778" s="715">
        <f t="shared" si="193"/>
        <v>4</v>
      </c>
      <c r="H1778" s="714" t="str">
        <f t="shared" si="194"/>
        <v>Jan/26</v>
      </c>
      <c r="I1778" s="716">
        <f t="shared" si="195"/>
        <v>27</v>
      </c>
      <c r="J1778" s="716">
        <f>IF(Tabela13[[#This Row],[Data da Ordem]]&lt;&gt;"",1,"")</f>
        <v>1</v>
      </c>
    </row>
    <row r="1779" spans="1:10">
      <c r="A1779" s="721" t="s">
        <v>2492</v>
      </c>
      <c r="B1779" s="722">
        <v>50</v>
      </c>
      <c r="C1779" s="711" t="str">
        <f t="shared" si="189"/>
        <v>27/01/2026</v>
      </c>
      <c r="D1779" s="712" t="str">
        <f t="shared" si="190"/>
        <v>17:26</v>
      </c>
      <c r="E1779" s="713" t="str">
        <f t="shared" si="191"/>
        <v>17:00 as 18:00</v>
      </c>
      <c r="F1779" s="714" t="str">
        <f t="shared" si="192"/>
        <v>Terça</v>
      </c>
      <c r="G1779" s="715">
        <f t="shared" si="193"/>
        <v>4</v>
      </c>
      <c r="H1779" s="714" t="str">
        <f t="shared" si="194"/>
        <v>Jan/26</v>
      </c>
      <c r="I1779" s="716">
        <f t="shared" si="195"/>
        <v>27</v>
      </c>
      <c r="J1779" s="716">
        <f>IF(Tabela13[[#This Row],[Data da Ordem]]&lt;&gt;"",1,"")</f>
        <v>1</v>
      </c>
    </row>
    <row r="1780" spans="1:10">
      <c r="A1780" s="721" t="s">
        <v>2493</v>
      </c>
      <c r="B1780" s="722">
        <v>13</v>
      </c>
      <c r="C1780" s="711" t="str">
        <f t="shared" si="189"/>
        <v>27/01/2026</v>
      </c>
      <c r="D1780" s="712" t="str">
        <f t="shared" si="190"/>
        <v>17:23</v>
      </c>
      <c r="E1780" s="713" t="str">
        <f t="shared" si="191"/>
        <v>17:00 as 18:00</v>
      </c>
      <c r="F1780" s="714" t="str">
        <f t="shared" si="192"/>
        <v>Terça</v>
      </c>
      <c r="G1780" s="715">
        <f t="shared" si="193"/>
        <v>4</v>
      </c>
      <c r="H1780" s="714" t="str">
        <f t="shared" si="194"/>
        <v>Jan/26</v>
      </c>
      <c r="I1780" s="716">
        <f t="shared" si="195"/>
        <v>27</v>
      </c>
      <c r="J1780" s="716">
        <f>IF(Tabela13[[#This Row],[Data da Ordem]]&lt;&gt;"",1,"")</f>
        <v>1</v>
      </c>
    </row>
    <row r="1781" spans="1:10">
      <c r="A1781" s="721" t="s">
        <v>2494</v>
      </c>
      <c r="B1781" s="722">
        <v>7</v>
      </c>
      <c r="C1781" s="711" t="str">
        <f t="shared" si="189"/>
        <v>27/01/2026</v>
      </c>
      <c r="D1781" s="712" t="str">
        <f t="shared" si="190"/>
        <v>17:21</v>
      </c>
      <c r="E1781" s="713" t="str">
        <f t="shared" si="191"/>
        <v>17:00 as 18:00</v>
      </c>
      <c r="F1781" s="714" t="str">
        <f t="shared" si="192"/>
        <v>Terça</v>
      </c>
      <c r="G1781" s="715">
        <f t="shared" si="193"/>
        <v>4</v>
      </c>
      <c r="H1781" s="714" t="str">
        <f t="shared" si="194"/>
        <v>Jan/26</v>
      </c>
      <c r="I1781" s="716">
        <f t="shared" si="195"/>
        <v>27</v>
      </c>
      <c r="J1781" s="716">
        <f>IF(Tabela13[[#This Row],[Data da Ordem]]&lt;&gt;"",1,"")</f>
        <v>1</v>
      </c>
    </row>
    <row r="1782" spans="1:10">
      <c r="A1782" s="721" t="s">
        <v>2495</v>
      </c>
      <c r="B1782" s="722">
        <v>39.9</v>
      </c>
      <c r="C1782" s="711" t="str">
        <f t="shared" si="189"/>
        <v>27/01/2026</v>
      </c>
      <c r="D1782" s="712" t="str">
        <f t="shared" si="190"/>
        <v>17:18</v>
      </c>
      <c r="E1782" s="713" t="str">
        <f t="shared" si="191"/>
        <v>17:00 as 18:00</v>
      </c>
      <c r="F1782" s="714" t="str">
        <f t="shared" si="192"/>
        <v>Terça</v>
      </c>
      <c r="G1782" s="715">
        <f t="shared" si="193"/>
        <v>4</v>
      </c>
      <c r="H1782" s="714" t="str">
        <f t="shared" si="194"/>
        <v>Jan/26</v>
      </c>
      <c r="I1782" s="716">
        <f t="shared" si="195"/>
        <v>27</v>
      </c>
      <c r="J1782" s="716">
        <f>IF(Tabela13[[#This Row],[Data da Ordem]]&lt;&gt;"",1,"")</f>
        <v>1</v>
      </c>
    </row>
    <row r="1783" spans="1:10">
      <c r="A1783" s="721" t="s">
        <v>2496</v>
      </c>
      <c r="B1783" s="722">
        <v>45</v>
      </c>
      <c r="C1783" s="711" t="str">
        <f t="shared" si="189"/>
        <v>27/01/2026</v>
      </c>
      <c r="D1783" s="712" t="str">
        <f t="shared" si="190"/>
        <v>17:08</v>
      </c>
      <c r="E1783" s="713" t="str">
        <f t="shared" si="191"/>
        <v>17:00 as 18:00</v>
      </c>
      <c r="F1783" s="714" t="str">
        <f t="shared" si="192"/>
        <v>Terça</v>
      </c>
      <c r="G1783" s="715">
        <f t="shared" si="193"/>
        <v>4</v>
      </c>
      <c r="H1783" s="714" t="str">
        <f t="shared" si="194"/>
        <v>Jan/26</v>
      </c>
      <c r="I1783" s="716">
        <f t="shared" si="195"/>
        <v>27</v>
      </c>
      <c r="J1783" s="716">
        <f>IF(Tabela13[[#This Row],[Data da Ordem]]&lt;&gt;"",1,"")</f>
        <v>1</v>
      </c>
    </row>
    <row r="1784" spans="1:10">
      <c r="A1784" s="721" t="s">
        <v>2497</v>
      </c>
      <c r="B1784" s="722">
        <v>71</v>
      </c>
      <c r="C1784" s="711" t="str">
        <f t="shared" si="189"/>
        <v>27/01/2026</v>
      </c>
      <c r="D1784" s="712" t="str">
        <f t="shared" si="190"/>
        <v>17:07</v>
      </c>
      <c r="E1784" s="713" t="str">
        <f t="shared" si="191"/>
        <v>17:00 as 18:00</v>
      </c>
      <c r="F1784" s="714" t="str">
        <f t="shared" si="192"/>
        <v>Terça</v>
      </c>
      <c r="G1784" s="715">
        <f t="shared" si="193"/>
        <v>4</v>
      </c>
      <c r="H1784" s="714" t="str">
        <f t="shared" si="194"/>
        <v>Jan/26</v>
      </c>
      <c r="I1784" s="716">
        <f t="shared" si="195"/>
        <v>27</v>
      </c>
      <c r="J1784" s="716">
        <f>IF(Tabela13[[#This Row],[Data da Ordem]]&lt;&gt;"",1,"")</f>
        <v>1</v>
      </c>
    </row>
    <row r="1785" spans="1:10">
      <c r="A1785" s="721" t="s">
        <v>2498</v>
      </c>
      <c r="B1785" s="722">
        <v>26</v>
      </c>
      <c r="C1785" s="711" t="str">
        <f t="shared" si="189"/>
        <v>27/01/2026</v>
      </c>
      <c r="D1785" s="712" t="str">
        <f t="shared" si="190"/>
        <v>16:29</v>
      </c>
      <c r="E1785" s="713" t="str">
        <f t="shared" si="191"/>
        <v>16:00 as 17:00</v>
      </c>
      <c r="F1785" s="714" t="str">
        <f t="shared" si="192"/>
        <v>Terça</v>
      </c>
      <c r="G1785" s="715">
        <f t="shared" si="193"/>
        <v>4</v>
      </c>
      <c r="H1785" s="714" t="str">
        <f t="shared" si="194"/>
        <v>Jan/26</v>
      </c>
      <c r="I1785" s="716">
        <f t="shared" si="195"/>
        <v>27</v>
      </c>
      <c r="J1785" s="716">
        <f>IF(Tabela13[[#This Row],[Data da Ordem]]&lt;&gt;"",1,"")</f>
        <v>1</v>
      </c>
    </row>
    <row r="1786" spans="1:10">
      <c r="A1786" s="721" t="s">
        <v>2499</v>
      </c>
      <c r="B1786" s="722">
        <v>30.5</v>
      </c>
      <c r="C1786" s="711" t="str">
        <f t="shared" si="189"/>
        <v>27/01/2026</v>
      </c>
      <c r="D1786" s="712" t="str">
        <f t="shared" si="190"/>
        <v>16:09</v>
      </c>
      <c r="E1786" s="713" t="str">
        <f t="shared" si="191"/>
        <v>16:00 as 17:00</v>
      </c>
      <c r="F1786" s="714" t="str">
        <f t="shared" si="192"/>
        <v>Terça</v>
      </c>
      <c r="G1786" s="715">
        <f t="shared" si="193"/>
        <v>4</v>
      </c>
      <c r="H1786" s="714" t="str">
        <f t="shared" si="194"/>
        <v>Jan/26</v>
      </c>
      <c r="I1786" s="716">
        <f t="shared" si="195"/>
        <v>27</v>
      </c>
      <c r="J1786" s="716">
        <f>IF(Tabela13[[#This Row],[Data da Ordem]]&lt;&gt;"",1,"")</f>
        <v>1</v>
      </c>
    </row>
    <row r="1787" spans="1:10">
      <c r="A1787" s="721" t="s">
        <v>2500</v>
      </c>
      <c r="B1787" s="722">
        <v>21</v>
      </c>
      <c r="C1787" s="711" t="str">
        <f t="shared" si="189"/>
        <v>27/01/2026</v>
      </c>
      <c r="D1787" s="712" t="str">
        <f t="shared" si="190"/>
        <v>16:00</v>
      </c>
      <c r="E1787" s="713" t="str">
        <f t="shared" si="191"/>
        <v>16:00 as 17:00</v>
      </c>
      <c r="F1787" s="714" t="str">
        <f t="shared" si="192"/>
        <v>Terça</v>
      </c>
      <c r="G1787" s="715">
        <f t="shared" si="193"/>
        <v>4</v>
      </c>
      <c r="H1787" s="714" t="str">
        <f t="shared" si="194"/>
        <v>Jan/26</v>
      </c>
      <c r="I1787" s="716">
        <f t="shared" si="195"/>
        <v>27</v>
      </c>
      <c r="J1787" s="716">
        <f>IF(Tabela13[[#This Row],[Data da Ordem]]&lt;&gt;"",1,"")</f>
        <v>1</v>
      </c>
    </row>
    <row r="1788" spans="1:10">
      <c r="A1788" s="721" t="s">
        <v>2501</v>
      </c>
      <c r="B1788" s="722">
        <v>14.5</v>
      </c>
      <c r="C1788" s="711" t="str">
        <f t="shared" si="189"/>
        <v>27/01/2026</v>
      </c>
      <c r="D1788" s="712" t="str">
        <f t="shared" si="190"/>
        <v>15:42</v>
      </c>
      <c r="E1788" s="713" t="str">
        <f t="shared" si="191"/>
        <v>15:00 as 16:00</v>
      </c>
      <c r="F1788" s="714" t="str">
        <f t="shared" si="192"/>
        <v>Terça</v>
      </c>
      <c r="G1788" s="715">
        <f t="shared" si="193"/>
        <v>4</v>
      </c>
      <c r="H1788" s="714" t="str">
        <f t="shared" si="194"/>
        <v>Jan/26</v>
      </c>
      <c r="I1788" s="716">
        <f t="shared" si="195"/>
        <v>27</v>
      </c>
      <c r="J1788" s="716">
        <f>IF(Tabela13[[#This Row],[Data da Ordem]]&lt;&gt;"",1,"")</f>
        <v>1</v>
      </c>
    </row>
    <row r="1789" spans="1:10">
      <c r="A1789" s="721" t="s">
        <v>2502</v>
      </c>
      <c r="B1789" s="722">
        <v>20</v>
      </c>
      <c r="C1789" s="711" t="str">
        <f t="shared" si="189"/>
        <v>27/01/2026</v>
      </c>
      <c r="D1789" s="712" t="str">
        <f t="shared" si="190"/>
        <v>15:40</v>
      </c>
      <c r="E1789" s="713" t="str">
        <f t="shared" si="191"/>
        <v>15:00 as 16:00</v>
      </c>
      <c r="F1789" s="714" t="str">
        <f t="shared" si="192"/>
        <v>Terça</v>
      </c>
      <c r="G1789" s="715">
        <f t="shared" si="193"/>
        <v>4</v>
      </c>
      <c r="H1789" s="714" t="str">
        <f t="shared" si="194"/>
        <v>Jan/26</v>
      </c>
      <c r="I1789" s="716">
        <f t="shared" si="195"/>
        <v>27</v>
      </c>
      <c r="J1789" s="716">
        <f>IF(Tabela13[[#This Row],[Data da Ordem]]&lt;&gt;"",1,"")</f>
        <v>1</v>
      </c>
    </row>
    <row r="1790" spans="1:10">
      <c r="A1790" s="721" t="s">
        <v>2503</v>
      </c>
      <c r="B1790" s="722">
        <v>17</v>
      </c>
      <c r="C1790" s="711" t="str">
        <f t="shared" si="189"/>
        <v>27/01/2026</v>
      </c>
      <c r="D1790" s="712" t="str">
        <f t="shared" si="190"/>
        <v>15:21</v>
      </c>
      <c r="E1790" s="713" t="str">
        <f t="shared" si="191"/>
        <v>15:00 as 16:00</v>
      </c>
      <c r="F1790" s="714" t="str">
        <f t="shared" si="192"/>
        <v>Terça</v>
      </c>
      <c r="G1790" s="715">
        <f t="shared" si="193"/>
        <v>4</v>
      </c>
      <c r="H1790" s="714" t="str">
        <f t="shared" si="194"/>
        <v>Jan/26</v>
      </c>
      <c r="I1790" s="716">
        <f t="shared" si="195"/>
        <v>27</v>
      </c>
      <c r="J1790" s="716">
        <f>IF(Tabela13[[#This Row],[Data da Ordem]]&lt;&gt;"",1,"")</f>
        <v>1</v>
      </c>
    </row>
    <row r="1791" spans="1:10">
      <c r="A1791" s="721" t="s">
        <v>2504</v>
      </c>
      <c r="B1791" s="722">
        <v>23</v>
      </c>
      <c r="C1791" s="711" t="str">
        <f t="shared" si="189"/>
        <v>27/01/2026</v>
      </c>
      <c r="D1791" s="712" t="str">
        <f t="shared" si="190"/>
        <v>15:20</v>
      </c>
      <c r="E1791" s="713" t="str">
        <f t="shared" si="191"/>
        <v>15:00 as 16:00</v>
      </c>
      <c r="F1791" s="714" t="str">
        <f t="shared" si="192"/>
        <v>Terça</v>
      </c>
      <c r="G1791" s="715">
        <f t="shared" si="193"/>
        <v>4</v>
      </c>
      <c r="H1791" s="714" t="str">
        <f t="shared" si="194"/>
        <v>Jan/26</v>
      </c>
      <c r="I1791" s="716">
        <f t="shared" si="195"/>
        <v>27</v>
      </c>
      <c r="J1791" s="716">
        <f>IF(Tabela13[[#This Row],[Data da Ordem]]&lt;&gt;"",1,"")</f>
        <v>1</v>
      </c>
    </row>
    <row r="1792" spans="1:10">
      <c r="A1792" s="721" t="s">
        <v>2505</v>
      </c>
      <c r="B1792" s="722">
        <v>19.5</v>
      </c>
      <c r="C1792" s="711" t="str">
        <f t="shared" si="189"/>
        <v>27/01/2026</v>
      </c>
      <c r="D1792" s="712" t="str">
        <f t="shared" si="190"/>
        <v>15:19</v>
      </c>
      <c r="E1792" s="713" t="str">
        <f t="shared" si="191"/>
        <v>15:00 as 16:00</v>
      </c>
      <c r="F1792" s="714" t="str">
        <f t="shared" si="192"/>
        <v>Terça</v>
      </c>
      <c r="G1792" s="715">
        <f t="shared" si="193"/>
        <v>4</v>
      </c>
      <c r="H1792" s="714" t="str">
        <f t="shared" si="194"/>
        <v>Jan/26</v>
      </c>
      <c r="I1792" s="716">
        <f t="shared" si="195"/>
        <v>27</v>
      </c>
      <c r="J1792" s="716">
        <f>IF(Tabela13[[#This Row],[Data da Ordem]]&lt;&gt;"",1,"")</f>
        <v>1</v>
      </c>
    </row>
    <row r="1793" spans="1:10">
      <c r="A1793" s="721" t="s">
        <v>2506</v>
      </c>
      <c r="B1793" s="722">
        <v>70</v>
      </c>
      <c r="C1793" s="711" t="str">
        <f t="shared" si="189"/>
        <v>27/01/2026</v>
      </c>
      <c r="D1793" s="712" t="str">
        <f t="shared" si="190"/>
        <v>15:17</v>
      </c>
      <c r="E1793" s="713" t="str">
        <f t="shared" si="191"/>
        <v>15:00 as 16:00</v>
      </c>
      <c r="F1793" s="714" t="str">
        <f t="shared" si="192"/>
        <v>Terça</v>
      </c>
      <c r="G1793" s="715">
        <f t="shared" si="193"/>
        <v>4</v>
      </c>
      <c r="H1793" s="714" t="str">
        <f t="shared" si="194"/>
        <v>Jan/26</v>
      </c>
      <c r="I1793" s="716">
        <f t="shared" si="195"/>
        <v>27</v>
      </c>
      <c r="J1793" s="716">
        <f>IF(Tabela13[[#This Row],[Data da Ordem]]&lt;&gt;"",1,"")</f>
        <v>1</v>
      </c>
    </row>
    <row r="1794" spans="1:10">
      <c r="A1794" s="721" t="s">
        <v>2507</v>
      </c>
      <c r="B1794" s="722">
        <v>23</v>
      </c>
      <c r="C1794" s="711" t="str">
        <f t="shared" si="189"/>
        <v>27/01/2026</v>
      </c>
      <c r="D1794" s="712" t="str">
        <f t="shared" si="190"/>
        <v>15:01</v>
      </c>
      <c r="E1794" s="713" t="str">
        <f t="shared" si="191"/>
        <v>15:00 as 16:00</v>
      </c>
      <c r="F1794" s="714" t="str">
        <f t="shared" si="192"/>
        <v>Terça</v>
      </c>
      <c r="G1794" s="715">
        <f t="shared" si="193"/>
        <v>4</v>
      </c>
      <c r="H1794" s="714" t="str">
        <f t="shared" si="194"/>
        <v>Jan/26</v>
      </c>
      <c r="I1794" s="716">
        <f t="shared" si="195"/>
        <v>27</v>
      </c>
      <c r="J1794" s="716">
        <f>IF(Tabela13[[#This Row],[Data da Ordem]]&lt;&gt;"",1,"")</f>
        <v>1</v>
      </c>
    </row>
    <row r="1795" spans="1:10">
      <c r="A1795" s="721" t="s">
        <v>2508</v>
      </c>
      <c r="B1795" s="722">
        <v>6</v>
      </c>
      <c r="C1795" s="711" t="str">
        <f t="shared" si="189"/>
        <v>27/01/2026</v>
      </c>
      <c r="D1795" s="712" t="str">
        <f t="shared" si="190"/>
        <v>14:57</v>
      </c>
      <c r="E1795" s="713" t="str">
        <f t="shared" si="191"/>
        <v>14:00 as 15:00</v>
      </c>
      <c r="F1795" s="714" t="str">
        <f t="shared" si="192"/>
        <v>Terça</v>
      </c>
      <c r="G1795" s="715">
        <f t="shared" si="193"/>
        <v>4</v>
      </c>
      <c r="H1795" s="714" t="str">
        <f t="shared" si="194"/>
        <v>Jan/26</v>
      </c>
      <c r="I1795" s="716">
        <f t="shared" si="195"/>
        <v>27</v>
      </c>
      <c r="J1795" s="716">
        <f>IF(Tabela13[[#This Row],[Data da Ordem]]&lt;&gt;"",1,"")</f>
        <v>1</v>
      </c>
    </row>
    <row r="1796" spans="1:10">
      <c r="A1796" s="721" t="s">
        <v>2509</v>
      </c>
      <c r="B1796" s="722">
        <v>20</v>
      </c>
      <c r="C1796" s="711" t="str">
        <f t="shared" ref="C1796:C1859" si="196">IF(A1796="","",TEXT(A1796,"dd/mm/aaaa"))</f>
        <v>27/01/2026</v>
      </c>
      <c r="D1796" s="712" t="str">
        <f t="shared" ref="D1796:D1859" si="197">IF(A1796="","",TEXT(A1796,"hh:mm"))</f>
        <v>14:23</v>
      </c>
      <c r="E1796" s="713" t="str">
        <f t="shared" ref="E1796:E1859" si="198">IF(D1796="","",IF(AND(MOD(D1796,1)&gt;=TIME(8,0,0),MOD(D1796,1)&lt;TIME(21,0,0)),
TEXT(TIME(HOUR(MOD(D1796,1)),0,0),"hh:mm")&amp;" as "&amp;TEXT(TIME(HOUR(MOD(D1796,1))+1,0,0),"hh:mm"),
"Fora da faixa"))</f>
        <v>14:00 as 15:00</v>
      </c>
      <c r="F1796" s="714" t="str">
        <f t="shared" ref="F1796:F1859" si="199">CHOOSE(WEEKDAY(C1796,2),"Segunda","Terça","Quarta","Quinta","Sexta","Sábado","Domingo")</f>
        <v>Terça</v>
      </c>
      <c r="G1796" s="715">
        <f t="shared" ref="G1796:G1859" si="200">INT((DAY(C1796)-1)/7)+1</f>
        <v>4</v>
      </c>
      <c r="H1796" s="714" t="str">
        <f t="shared" ref="H1796:H1859" si="201">PROPER(TEXT(C1796,"MMM/AA"))</f>
        <v>Jan/26</v>
      </c>
      <c r="I1796" s="716">
        <f t="shared" ref="I1796:I1859" si="202">DAY(C1796)</f>
        <v>27</v>
      </c>
      <c r="J1796" s="716">
        <f>IF(Tabela13[[#This Row],[Data da Ordem]]&lt;&gt;"",1,"")</f>
        <v>1</v>
      </c>
    </row>
    <row r="1797" spans="1:10">
      <c r="A1797" s="721" t="s">
        <v>2510</v>
      </c>
      <c r="B1797" s="722">
        <v>20</v>
      </c>
      <c r="C1797" s="711" t="str">
        <f t="shared" si="196"/>
        <v>27/01/2026</v>
      </c>
      <c r="D1797" s="712" t="str">
        <f t="shared" si="197"/>
        <v>14:20</v>
      </c>
      <c r="E1797" s="713" t="str">
        <f t="shared" si="198"/>
        <v>14:00 as 15:00</v>
      </c>
      <c r="F1797" s="714" t="str">
        <f t="shared" si="199"/>
        <v>Terça</v>
      </c>
      <c r="G1797" s="715">
        <f t="shared" si="200"/>
        <v>4</v>
      </c>
      <c r="H1797" s="714" t="str">
        <f t="shared" si="201"/>
        <v>Jan/26</v>
      </c>
      <c r="I1797" s="716">
        <f t="shared" si="202"/>
        <v>27</v>
      </c>
      <c r="J1797" s="716">
        <f>IF(Tabela13[[#This Row],[Data da Ordem]]&lt;&gt;"",1,"")</f>
        <v>1</v>
      </c>
    </row>
    <row r="1798" spans="1:10">
      <c r="A1798" s="721" t="s">
        <v>2511</v>
      </c>
      <c r="B1798" s="722">
        <v>17</v>
      </c>
      <c r="C1798" s="711" t="str">
        <f t="shared" si="196"/>
        <v>27/01/2026</v>
      </c>
      <c r="D1798" s="712" t="str">
        <f t="shared" si="197"/>
        <v>13:50</v>
      </c>
      <c r="E1798" s="713" t="str">
        <f t="shared" si="198"/>
        <v>13:00 as 14:00</v>
      </c>
      <c r="F1798" s="714" t="str">
        <f t="shared" si="199"/>
        <v>Terça</v>
      </c>
      <c r="G1798" s="715">
        <f t="shared" si="200"/>
        <v>4</v>
      </c>
      <c r="H1798" s="714" t="str">
        <f t="shared" si="201"/>
        <v>Jan/26</v>
      </c>
      <c r="I1798" s="716">
        <f t="shared" si="202"/>
        <v>27</v>
      </c>
      <c r="J1798" s="716">
        <f>IF(Tabela13[[#This Row],[Data da Ordem]]&lt;&gt;"",1,"")</f>
        <v>1</v>
      </c>
    </row>
    <row r="1799" spans="1:10">
      <c r="A1799" s="721" t="s">
        <v>2512</v>
      </c>
      <c r="B1799" s="722">
        <v>23</v>
      </c>
      <c r="C1799" s="711" t="str">
        <f t="shared" si="196"/>
        <v>27/01/2026</v>
      </c>
      <c r="D1799" s="712" t="str">
        <f t="shared" si="197"/>
        <v>13:40</v>
      </c>
      <c r="E1799" s="713" t="str">
        <f t="shared" si="198"/>
        <v>13:00 as 14:00</v>
      </c>
      <c r="F1799" s="714" t="str">
        <f t="shared" si="199"/>
        <v>Terça</v>
      </c>
      <c r="G1799" s="715">
        <f t="shared" si="200"/>
        <v>4</v>
      </c>
      <c r="H1799" s="714" t="str">
        <f t="shared" si="201"/>
        <v>Jan/26</v>
      </c>
      <c r="I1799" s="716">
        <f t="shared" si="202"/>
        <v>27</v>
      </c>
      <c r="J1799" s="716">
        <f>IF(Tabela13[[#This Row],[Data da Ordem]]&lt;&gt;"",1,"")</f>
        <v>1</v>
      </c>
    </row>
    <row r="1800" spans="1:10">
      <c r="A1800" s="721" t="s">
        <v>2513</v>
      </c>
      <c r="B1800" s="722">
        <v>41</v>
      </c>
      <c r="C1800" s="711" t="str">
        <f t="shared" si="196"/>
        <v>27/01/2026</v>
      </c>
      <c r="D1800" s="712" t="str">
        <f t="shared" si="197"/>
        <v>13:33</v>
      </c>
      <c r="E1800" s="713" t="str">
        <f t="shared" si="198"/>
        <v>13:00 as 14:00</v>
      </c>
      <c r="F1800" s="714" t="str">
        <f t="shared" si="199"/>
        <v>Terça</v>
      </c>
      <c r="G1800" s="715">
        <f t="shared" si="200"/>
        <v>4</v>
      </c>
      <c r="H1800" s="714" t="str">
        <f t="shared" si="201"/>
        <v>Jan/26</v>
      </c>
      <c r="I1800" s="716">
        <f t="shared" si="202"/>
        <v>27</v>
      </c>
      <c r="J1800" s="716">
        <f>IF(Tabela13[[#This Row],[Data da Ordem]]&lt;&gt;"",1,"")</f>
        <v>1</v>
      </c>
    </row>
    <row r="1801" spans="1:10">
      <c r="A1801" s="721" t="s">
        <v>2514</v>
      </c>
      <c r="B1801" s="722">
        <v>10</v>
      </c>
      <c r="C1801" s="711" t="str">
        <f t="shared" si="196"/>
        <v>27/01/2026</v>
      </c>
      <c r="D1801" s="712" t="str">
        <f t="shared" si="197"/>
        <v>13:19</v>
      </c>
      <c r="E1801" s="713" t="str">
        <f t="shared" si="198"/>
        <v>13:00 as 14:00</v>
      </c>
      <c r="F1801" s="714" t="str">
        <f t="shared" si="199"/>
        <v>Terça</v>
      </c>
      <c r="G1801" s="715">
        <f t="shared" si="200"/>
        <v>4</v>
      </c>
      <c r="H1801" s="714" t="str">
        <f t="shared" si="201"/>
        <v>Jan/26</v>
      </c>
      <c r="I1801" s="716">
        <f t="shared" si="202"/>
        <v>27</v>
      </c>
      <c r="J1801" s="716">
        <f>IF(Tabela13[[#This Row],[Data da Ordem]]&lt;&gt;"",1,"")</f>
        <v>1</v>
      </c>
    </row>
    <row r="1802" spans="1:10">
      <c r="A1802" s="721" t="s">
        <v>2515</v>
      </c>
      <c r="B1802" s="722">
        <v>16.899999999999999</v>
      </c>
      <c r="C1802" s="711" t="str">
        <f t="shared" si="196"/>
        <v>27/01/2026</v>
      </c>
      <c r="D1802" s="712" t="str">
        <f t="shared" si="197"/>
        <v>12:25</v>
      </c>
      <c r="E1802" s="713" t="str">
        <f t="shared" si="198"/>
        <v>12:00 as 13:00</v>
      </c>
      <c r="F1802" s="714" t="str">
        <f t="shared" si="199"/>
        <v>Terça</v>
      </c>
      <c r="G1802" s="715">
        <f t="shared" si="200"/>
        <v>4</v>
      </c>
      <c r="H1802" s="714" t="str">
        <f t="shared" si="201"/>
        <v>Jan/26</v>
      </c>
      <c r="I1802" s="716">
        <f t="shared" si="202"/>
        <v>27</v>
      </c>
      <c r="J1802" s="716">
        <f>IF(Tabela13[[#This Row],[Data da Ordem]]&lt;&gt;"",1,"")</f>
        <v>1</v>
      </c>
    </row>
    <row r="1803" spans="1:10">
      <c r="A1803" s="721" t="s">
        <v>2516</v>
      </c>
      <c r="B1803" s="722">
        <v>16.5</v>
      </c>
      <c r="C1803" s="711" t="str">
        <f t="shared" si="196"/>
        <v>27/01/2026</v>
      </c>
      <c r="D1803" s="712" t="str">
        <f t="shared" si="197"/>
        <v>12:21</v>
      </c>
      <c r="E1803" s="713" t="str">
        <f t="shared" si="198"/>
        <v>12:00 as 13:00</v>
      </c>
      <c r="F1803" s="714" t="str">
        <f t="shared" si="199"/>
        <v>Terça</v>
      </c>
      <c r="G1803" s="715">
        <f t="shared" si="200"/>
        <v>4</v>
      </c>
      <c r="H1803" s="714" t="str">
        <f t="shared" si="201"/>
        <v>Jan/26</v>
      </c>
      <c r="I1803" s="716">
        <f t="shared" si="202"/>
        <v>27</v>
      </c>
      <c r="J1803" s="716">
        <f>IF(Tabela13[[#This Row],[Data da Ordem]]&lt;&gt;"",1,"")</f>
        <v>1</v>
      </c>
    </row>
    <row r="1804" spans="1:10">
      <c r="A1804" s="721" t="s">
        <v>2517</v>
      </c>
      <c r="B1804" s="722">
        <v>25</v>
      </c>
      <c r="C1804" s="711" t="str">
        <f t="shared" si="196"/>
        <v>27/01/2026</v>
      </c>
      <c r="D1804" s="712" t="str">
        <f t="shared" si="197"/>
        <v>12:12</v>
      </c>
      <c r="E1804" s="713" t="str">
        <f t="shared" si="198"/>
        <v>12:00 as 13:00</v>
      </c>
      <c r="F1804" s="714" t="str">
        <f t="shared" si="199"/>
        <v>Terça</v>
      </c>
      <c r="G1804" s="715">
        <f t="shared" si="200"/>
        <v>4</v>
      </c>
      <c r="H1804" s="714" t="str">
        <f t="shared" si="201"/>
        <v>Jan/26</v>
      </c>
      <c r="I1804" s="716">
        <f t="shared" si="202"/>
        <v>27</v>
      </c>
      <c r="J1804" s="716">
        <f>IF(Tabela13[[#This Row],[Data da Ordem]]&lt;&gt;"",1,"")</f>
        <v>1</v>
      </c>
    </row>
    <row r="1805" spans="1:10">
      <c r="A1805" s="721" t="s">
        <v>2518</v>
      </c>
      <c r="B1805" s="722">
        <v>37</v>
      </c>
      <c r="C1805" s="711" t="str">
        <f t="shared" si="196"/>
        <v>27/01/2026</v>
      </c>
      <c r="D1805" s="712" t="str">
        <f t="shared" si="197"/>
        <v>12:07</v>
      </c>
      <c r="E1805" s="713" t="str">
        <f t="shared" si="198"/>
        <v>12:00 as 13:00</v>
      </c>
      <c r="F1805" s="714" t="str">
        <f t="shared" si="199"/>
        <v>Terça</v>
      </c>
      <c r="G1805" s="715">
        <f t="shared" si="200"/>
        <v>4</v>
      </c>
      <c r="H1805" s="714" t="str">
        <f t="shared" si="201"/>
        <v>Jan/26</v>
      </c>
      <c r="I1805" s="716">
        <f t="shared" si="202"/>
        <v>27</v>
      </c>
      <c r="J1805" s="716">
        <f>IF(Tabela13[[#This Row],[Data da Ordem]]&lt;&gt;"",1,"")</f>
        <v>1</v>
      </c>
    </row>
    <row r="1806" spans="1:10">
      <c r="A1806" s="721" t="s">
        <v>2519</v>
      </c>
      <c r="B1806" s="722">
        <v>24</v>
      </c>
      <c r="C1806" s="711" t="str">
        <f t="shared" si="196"/>
        <v>27/01/2026</v>
      </c>
      <c r="D1806" s="712" t="str">
        <f t="shared" si="197"/>
        <v>12:02</v>
      </c>
      <c r="E1806" s="713" t="str">
        <f t="shared" si="198"/>
        <v>12:00 as 13:00</v>
      </c>
      <c r="F1806" s="714" t="str">
        <f t="shared" si="199"/>
        <v>Terça</v>
      </c>
      <c r="G1806" s="715">
        <f t="shared" si="200"/>
        <v>4</v>
      </c>
      <c r="H1806" s="714" t="str">
        <f t="shared" si="201"/>
        <v>Jan/26</v>
      </c>
      <c r="I1806" s="716">
        <f t="shared" si="202"/>
        <v>27</v>
      </c>
      <c r="J1806" s="716">
        <f>IF(Tabela13[[#This Row],[Data da Ordem]]&lt;&gt;"",1,"")</f>
        <v>1</v>
      </c>
    </row>
    <row r="1807" spans="1:10">
      <c r="A1807" s="721" t="s">
        <v>2520</v>
      </c>
      <c r="B1807" s="722">
        <v>49</v>
      </c>
      <c r="C1807" s="711" t="str">
        <f t="shared" si="196"/>
        <v>27/01/2026</v>
      </c>
      <c r="D1807" s="712" t="str">
        <f t="shared" si="197"/>
        <v>12:02</v>
      </c>
      <c r="E1807" s="713" t="str">
        <f t="shared" si="198"/>
        <v>12:00 as 13:00</v>
      </c>
      <c r="F1807" s="714" t="str">
        <f t="shared" si="199"/>
        <v>Terça</v>
      </c>
      <c r="G1807" s="715">
        <f t="shared" si="200"/>
        <v>4</v>
      </c>
      <c r="H1807" s="714" t="str">
        <f t="shared" si="201"/>
        <v>Jan/26</v>
      </c>
      <c r="I1807" s="716">
        <f t="shared" si="202"/>
        <v>27</v>
      </c>
      <c r="J1807" s="716">
        <f>IF(Tabela13[[#This Row],[Data da Ordem]]&lt;&gt;"",1,"")</f>
        <v>1</v>
      </c>
    </row>
    <row r="1808" spans="1:10">
      <c r="A1808" s="721" t="s">
        <v>2521</v>
      </c>
      <c r="B1808" s="722">
        <v>32</v>
      </c>
      <c r="C1808" s="711" t="str">
        <f t="shared" si="196"/>
        <v>27/01/2026</v>
      </c>
      <c r="D1808" s="712" t="str">
        <f t="shared" si="197"/>
        <v>11:58</v>
      </c>
      <c r="E1808" s="713" t="str">
        <f t="shared" si="198"/>
        <v>11:00 as 12:00</v>
      </c>
      <c r="F1808" s="714" t="str">
        <f t="shared" si="199"/>
        <v>Terça</v>
      </c>
      <c r="G1808" s="715">
        <f t="shared" si="200"/>
        <v>4</v>
      </c>
      <c r="H1808" s="714" t="str">
        <f t="shared" si="201"/>
        <v>Jan/26</v>
      </c>
      <c r="I1808" s="716">
        <f t="shared" si="202"/>
        <v>27</v>
      </c>
      <c r="J1808" s="716">
        <f>IF(Tabela13[[#This Row],[Data da Ordem]]&lt;&gt;"",1,"")</f>
        <v>1</v>
      </c>
    </row>
    <row r="1809" spans="1:10">
      <c r="A1809" s="721" t="s">
        <v>2522</v>
      </c>
      <c r="B1809" s="722">
        <v>6</v>
      </c>
      <c r="C1809" s="711" t="str">
        <f t="shared" si="196"/>
        <v>27/01/2026</v>
      </c>
      <c r="D1809" s="712" t="str">
        <f t="shared" si="197"/>
        <v>11:31</v>
      </c>
      <c r="E1809" s="713" t="str">
        <f t="shared" si="198"/>
        <v>11:00 as 12:00</v>
      </c>
      <c r="F1809" s="714" t="str">
        <f t="shared" si="199"/>
        <v>Terça</v>
      </c>
      <c r="G1809" s="715">
        <f t="shared" si="200"/>
        <v>4</v>
      </c>
      <c r="H1809" s="714" t="str">
        <f t="shared" si="201"/>
        <v>Jan/26</v>
      </c>
      <c r="I1809" s="716">
        <f t="shared" si="202"/>
        <v>27</v>
      </c>
      <c r="J1809" s="716">
        <f>IF(Tabela13[[#This Row],[Data da Ordem]]&lt;&gt;"",1,"")</f>
        <v>1</v>
      </c>
    </row>
    <row r="1810" spans="1:10">
      <c r="A1810" s="721" t="s">
        <v>2523</v>
      </c>
      <c r="B1810" s="722">
        <v>15</v>
      </c>
      <c r="C1810" s="711" t="str">
        <f t="shared" si="196"/>
        <v>27/01/2026</v>
      </c>
      <c r="D1810" s="712" t="str">
        <f t="shared" si="197"/>
        <v>11:12</v>
      </c>
      <c r="E1810" s="713" t="str">
        <f t="shared" si="198"/>
        <v>11:00 as 12:00</v>
      </c>
      <c r="F1810" s="714" t="str">
        <f t="shared" si="199"/>
        <v>Terça</v>
      </c>
      <c r="G1810" s="715">
        <f t="shared" si="200"/>
        <v>4</v>
      </c>
      <c r="H1810" s="714" t="str">
        <f t="shared" si="201"/>
        <v>Jan/26</v>
      </c>
      <c r="I1810" s="716">
        <f t="shared" si="202"/>
        <v>27</v>
      </c>
      <c r="J1810" s="716">
        <f>IF(Tabela13[[#This Row],[Data da Ordem]]&lt;&gt;"",1,"")</f>
        <v>1</v>
      </c>
    </row>
    <row r="1811" spans="1:10">
      <c r="A1811" s="721" t="s">
        <v>2524</v>
      </c>
      <c r="B1811" s="722">
        <v>39.5</v>
      </c>
      <c r="C1811" s="711" t="str">
        <f t="shared" si="196"/>
        <v>27/01/2026</v>
      </c>
      <c r="D1811" s="712" t="str">
        <f t="shared" si="197"/>
        <v>11:06</v>
      </c>
      <c r="E1811" s="713" t="str">
        <f t="shared" si="198"/>
        <v>11:00 as 12:00</v>
      </c>
      <c r="F1811" s="714" t="str">
        <f t="shared" si="199"/>
        <v>Terça</v>
      </c>
      <c r="G1811" s="715">
        <f t="shared" si="200"/>
        <v>4</v>
      </c>
      <c r="H1811" s="714" t="str">
        <f t="shared" si="201"/>
        <v>Jan/26</v>
      </c>
      <c r="I1811" s="716">
        <f t="shared" si="202"/>
        <v>27</v>
      </c>
      <c r="J1811" s="716">
        <f>IF(Tabela13[[#This Row],[Data da Ordem]]&lt;&gt;"",1,"")</f>
        <v>1</v>
      </c>
    </row>
    <row r="1812" spans="1:10">
      <c r="A1812" s="721" t="s">
        <v>2525</v>
      </c>
      <c r="B1812" s="722">
        <v>47</v>
      </c>
      <c r="C1812" s="711" t="str">
        <f t="shared" si="196"/>
        <v>27/01/2026</v>
      </c>
      <c r="D1812" s="712" t="str">
        <f t="shared" si="197"/>
        <v>11:00</v>
      </c>
      <c r="E1812" s="713" t="str">
        <f t="shared" si="198"/>
        <v>11:00 as 12:00</v>
      </c>
      <c r="F1812" s="714" t="str">
        <f t="shared" si="199"/>
        <v>Terça</v>
      </c>
      <c r="G1812" s="715">
        <f t="shared" si="200"/>
        <v>4</v>
      </c>
      <c r="H1812" s="714" t="str">
        <f t="shared" si="201"/>
        <v>Jan/26</v>
      </c>
      <c r="I1812" s="716">
        <f t="shared" si="202"/>
        <v>27</v>
      </c>
      <c r="J1812" s="716">
        <f>IF(Tabela13[[#This Row],[Data da Ordem]]&lt;&gt;"",1,"")</f>
        <v>1</v>
      </c>
    </row>
    <row r="1813" spans="1:10">
      <c r="A1813" s="721" t="s">
        <v>2526</v>
      </c>
      <c r="B1813" s="722">
        <v>18</v>
      </c>
      <c r="C1813" s="711" t="str">
        <f t="shared" si="196"/>
        <v>27/01/2026</v>
      </c>
      <c r="D1813" s="712" t="str">
        <f t="shared" si="197"/>
        <v>10:56</v>
      </c>
      <c r="E1813" s="713" t="str">
        <f t="shared" si="198"/>
        <v>10:00 as 11:00</v>
      </c>
      <c r="F1813" s="714" t="str">
        <f t="shared" si="199"/>
        <v>Terça</v>
      </c>
      <c r="G1813" s="715">
        <f t="shared" si="200"/>
        <v>4</v>
      </c>
      <c r="H1813" s="714" t="str">
        <f t="shared" si="201"/>
        <v>Jan/26</v>
      </c>
      <c r="I1813" s="716">
        <f t="shared" si="202"/>
        <v>27</v>
      </c>
      <c r="J1813" s="716">
        <f>IF(Tabela13[[#This Row],[Data da Ordem]]&lt;&gt;"",1,"")</f>
        <v>1</v>
      </c>
    </row>
    <row r="1814" spans="1:10">
      <c r="A1814" s="721" t="s">
        <v>2527</v>
      </c>
      <c r="B1814" s="722">
        <v>6</v>
      </c>
      <c r="C1814" s="711" t="str">
        <f t="shared" si="196"/>
        <v>27/01/2026</v>
      </c>
      <c r="D1814" s="712" t="str">
        <f t="shared" si="197"/>
        <v>10:51</v>
      </c>
      <c r="E1814" s="713" t="str">
        <f t="shared" si="198"/>
        <v>10:00 as 11:00</v>
      </c>
      <c r="F1814" s="714" t="str">
        <f t="shared" si="199"/>
        <v>Terça</v>
      </c>
      <c r="G1814" s="715">
        <f t="shared" si="200"/>
        <v>4</v>
      </c>
      <c r="H1814" s="714" t="str">
        <f t="shared" si="201"/>
        <v>Jan/26</v>
      </c>
      <c r="I1814" s="716">
        <f t="shared" si="202"/>
        <v>27</v>
      </c>
      <c r="J1814" s="716">
        <f>IF(Tabela13[[#This Row],[Data da Ordem]]&lt;&gt;"",1,"")</f>
        <v>1</v>
      </c>
    </row>
    <row r="1815" spans="1:10">
      <c r="A1815" s="721" t="s">
        <v>2528</v>
      </c>
      <c r="B1815" s="722">
        <v>49</v>
      </c>
      <c r="C1815" s="711" t="str">
        <f t="shared" si="196"/>
        <v>27/01/2026</v>
      </c>
      <c r="D1815" s="712" t="str">
        <f t="shared" si="197"/>
        <v>10:45</v>
      </c>
      <c r="E1815" s="713" t="str">
        <f t="shared" si="198"/>
        <v>10:00 as 11:00</v>
      </c>
      <c r="F1815" s="714" t="str">
        <f t="shared" si="199"/>
        <v>Terça</v>
      </c>
      <c r="G1815" s="715">
        <f t="shared" si="200"/>
        <v>4</v>
      </c>
      <c r="H1815" s="714" t="str">
        <f t="shared" si="201"/>
        <v>Jan/26</v>
      </c>
      <c r="I1815" s="716">
        <f t="shared" si="202"/>
        <v>27</v>
      </c>
      <c r="J1815" s="716">
        <f>IF(Tabela13[[#This Row],[Data da Ordem]]&lt;&gt;"",1,"")</f>
        <v>1</v>
      </c>
    </row>
    <row r="1816" spans="1:10">
      <c r="A1816" s="721" t="s">
        <v>2529</v>
      </c>
      <c r="B1816" s="722">
        <v>23</v>
      </c>
      <c r="C1816" s="711" t="str">
        <f t="shared" si="196"/>
        <v>27/01/2026</v>
      </c>
      <c r="D1816" s="712" t="str">
        <f t="shared" si="197"/>
        <v>10:44</v>
      </c>
      <c r="E1816" s="713" t="str">
        <f t="shared" si="198"/>
        <v>10:00 as 11:00</v>
      </c>
      <c r="F1816" s="714" t="str">
        <f t="shared" si="199"/>
        <v>Terça</v>
      </c>
      <c r="G1816" s="715">
        <f t="shared" si="200"/>
        <v>4</v>
      </c>
      <c r="H1816" s="714" t="str">
        <f t="shared" si="201"/>
        <v>Jan/26</v>
      </c>
      <c r="I1816" s="716">
        <f t="shared" si="202"/>
        <v>27</v>
      </c>
      <c r="J1816" s="716">
        <f>IF(Tabela13[[#This Row],[Data da Ordem]]&lt;&gt;"",1,"")</f>
        <v>1</v>
      </c>
    </row>
    <row r="1817" spans="1:10">
      <c r="A1817" s="721" t="s">
        <v>2530</v>
      </c>
      <c r="B1817" s="722">
        <v>14</v>
      </c>
      <c r="C1817" s="711" t="str">
        <f t="shared" si="196"/>
        <v>27/01/2026</v>
      </c>
      <c r="D1817" s="712" t="str">
        <f t="shared" si="197"/>
        <v>10:37</v>
      </c>
      <c r="E1817" s="713" t="str">
        <f t="shared" si="198"/>
        <v>10:00 as 11:00</v>
      </c>
      <c r="F1817" s="714" t="str">
        <f t="shared" si="199"/>
        <v>Terça</v>
      </c>
      <c r="G1817" s="715">
        <f t="shared" si="200"/>
        <v>4</v>
      </c>
      <c r="H1817" s="714" t="str">
        <f t="shared" si="201"/>
        <v>Jan/26</v>
      </c>
      <c r="I1817" s="716">
        <f t="shared" si="202"/>
        <v>27</v>
      </c>
      <c r="J1817" s="716">
        <f>IF(Tabela13[[#This Row],[Data da Ordem]]&lt;&gt;"",1,"")</f>
        <v>1</v>
      </c>
    </row>
    <row r="1818" spans="1:10">
      <c r="A1818" s="721" t="s">
        <v>2531</v>
      </c>
      <c r="B1818" s="722">
        <v>10</v>
      </c>
      <c r="C1818" s="711" t="str">
        <f t="shared" si="196"/>
        <v>27/01/2026</v>
      </c>
      <c r="D1818" s="712" t="str">
        <f t="shared" si="197"/>
        <v>10:25</v>
      </c>
      <c r="E1818" s="713" t="str">
        <f t="shared" si="198"/>
        <v>10:00 as 11:00</v>
      </c>
      <c r="F1818" s="714" t="str">
        <f t="shared" si="199"/>
        <v>Terça</v>
      </c>
      <c r="G1818" s="715">
        <f t="shared" si="200"/>
        <v>4</v>
      </c>
      <c r="H1818" s="714" t="str">
        <f t="shared" si="201"/>
        <v>Jan/26</v>
      </c>
      <c r="I1818" s="716">
        <f t="shared" si="202"/>
        <v>27</v>
      </c>
      <c r="J1818" s="716">
        <f>IF(Tabela13[[#This Row],[Data da Ordem]]&lt;&gt;"",1,"")</f>
        <v>1</v>
      </c>
    </row>
    <row r="1819" spans="1:10">
      <c r="A1819" s="721" t="s">
        <v>2532</v>
      </c>
      <c r="B1819" s="722">
        <v>29</v>
      </c>
      <c r="C1819" s="711" t="str">
        <f t="shared" si="196"/>
        <v>27/01/2026</v>
      </c>
      <c r="D1819" s="712" t="str">
        <f t="shared" si="197"/>
        <v>10:24</v>
      </c>
      <c r="E1819" s="713" t="str">
        <f t="shared" si="198"/>
        <v>10:00 as 11:00</v>
      </c>
      <c r="F1819" s="714" t="str">
        <f t="shared" si="199"/>
        <v>Terça</v>
      </c>
      <c r="G1819" s="715">
        <f t="shared" si="200"/>
        <v>4</v>
      </c>
      <c r="H1819" s="714" t="str">
        <f t="shared" si="201"/>
        <v>Jan/26</v>
      </c>
      <c r="I1819" s="716">
        <f t="shared" si="202"/>
        <v>27</v>
      </c>
      <c r="J1819" s="716">
        <f>IF(Tabela13[[#This Row],[Data da Ordem]]&lt;&gt;"",1,"")</f>
        <v>1</v>
      </c>
    </row>
    <row r="1820" spans="1:10">
      <c r="A1820" s="721" t="s">
        <v>2533</v>
      </c>
      <c r="B1820" s="722">
        <v>26</v>
      </c>
      <c r="C1820" s="711" t="str">
        <f t="shared" si="196"/>
        <v>27/01/2026</v>
      </c>
      <c r="D1820" s="712" t="str">
        <f t="shared" si="197"/>
        <v>10:13</v>
      </c>
      <c r="E1820" s="713" t="str">
        <f t="shared" si="198"/>
        <v>10:00 as 11:00</v>
      </c>
      <c r="F1820" s="714" t="str">
        <f t="shared" si="199"/>
        <v>Terça</v>
      </c>
      <c r="G1820" s="715">
        <f t="shared" si="200"/>
        <v>4</v>
      </c>
      <c r="H1820" s="714" t="str">
        <f t="shared" si="201"/>
        <v>Jan/26</v>
      </c>
      <c r="I1820" s="716">
        <f t="shared" si="202"/>
        <v>27</v>
      </c>
      <c r="J1820" s="716">
        <f>IF(Tabela13[[#This Row],[Data da Ordem]]&lt;&gt;"",1,"")</f>
        <v>1</v>
      </c>
    </row>
    <row r="1821" spans="1:10">
      <c r="A1821" s="721" t="s">
        <v>2534</v>
      </c>
      <c r="B1821" s="722">
        <v>16.5</v>
      </c>
      <c r="C1821" s="711" t="str">
        <f t="shared" si="196"/>
        <v>27/01/2026</v>
      </c>
      <c r="D1821" s="712" t="str">
        <f t="shared" si="197"/>
        <v>10:09</v>
      </c>
      <c r="E1821" s="713" t="str">
        <f t="shared" si="198"/>
        <v>10:00 as 11:00</v>
      </c>
      <c r="F1821" s="714" t="str">
        <f t="shared" si="199"/>
        <v>Terça</v>
      </c>
      <c r="G1821" s="715">
        <f t="shared" si="200"/>
        <v>4</v>
      </c>
      <c r="H1821" s="714" t="str">
        <f t="shared" si="201"/>
        <v>Jan/26</v>
      </c>
      <c r="I1821" s="716">
        <f t="shared" si="202"/>
        <v>27</v>
      </c>
      <c r="J1821" s="716">
        <f>IF(Tabela13[[#This Row],[Data da Ordem]]&lt;&gt;"",1,"")</f>
        <v>1</v>
      </c>
    </row>
    <row r="1822" spans="1:10">
      <c r="A1822" s="721" t="s">
        <v>2535</v>
      </c>
      <c r="B1822" s="722">
        <v>36.450000000000003</v>
      </c>
      <c r="C1822" s="711" t="str">
        <f t="shared" si="196"/>
        <v>27/01/2026</v>
      </c>
      <c r="D1822" s="712" t="str">
        <f t="shared" si="197"/>
        <v>09:58</v>
      </c>
      <c r="E1822" s="713" t="str">
        <f t="shared" si="198"/>
        <v>09:00 as 10:00</v>
      </c>
      <c r="F1822" s="714" t="str">
        <f t="shared" si="199"/>
        <v>Terça</v>
      </c>
      <c r="G1822" s="715">
        <f t="shared" si="200"/>
        <v>4</v>
      </c>
      <c r="H1822" s="714" t="str">
        <f t="shared" si="201"/>
        <v>Jan/26</v>
      </c>
      <c r="I1822" s="716">
        <f t="shared" si="202"/>
        <v>27</v>
      </c>
      <c r="J1822" s="716">
        <f>IF(Tabela13[[#This Row],[Data da Ordem]]&lt;&gt;"",1,"")</f>
        <v>1</v>
      </c>
    </row>
    <row r="1823" spans="1:10">
      <c r="A1823" s="721" t="s">
        <v>2536</v>
      </c>
      <c r="B1823" s="722">
        <v>28</v>
      </c>
      <c r="C1823" s="711" t="str">
        <f t="shared" si="196"/>
        <v>27/01/2026</v>
      </c>
      <c r="D1823" s="712" t="str">
        <f t="shared" si="197"/>
        <v>09:39</v>
      </c>
      <c r="E1823" s="713" t="str">
        <f t="shared" si="198"/>
        <v>09:00 as 10:00</v>
      </c>
      <c r="F1823" s="714" t="str">
        <f t="shared" si="199"/>
        <v>Terça</v>
      </c>
      <c r="G1823" s="715">
        <f t="shared" si="200"/>
        <v>4</v>
      </c>
      <c r="H1823" s="714" t="str">
        <f t="shared" si="201"/>
        <v>Jan/26</v>
      </c>
      <c r="I1823" s="716">
        <f t="shared" si="202"/>
        <v>27</v>
      </c>
      <c r="J1823" s="716">
        <f>IF(Tabela13[[#This Row],[Data da Ordem]]&lt;&gt;"",1,"")</f>
        <v>1</v>
      </c>
    </row>
    <row r="1824" spans="1:10">
      <c r="A1824" s="721" t="s">
        <v>2537</v>
      </c>
      <c r="B1824" s="722">
        <v>23</v>
      </c>
      <c r="C1824" s="711" t="str">
        <f t="shared" si="196"/>
        <v>28/01/2026</v>
      </c>
      <c r="D1824" s="712" t="str">
        <f t="shared" si="197"/>
        <v>18:53</v>
      </c>
      <c r="E1824" s="713" t="str">
        <f t="shared" si="198"/>
        <v>18:00 as 19:00</v>
      </c>
      <c r="F1824" s="714" t="str">
        <f t="shared" si="199"/>
        <v>Quarta</v>
      </c>
      <c r="G1824" s="715">
        <f t="shared" si="200"/>
        <v>4</v>
      </c>
      <c r="H1824" s="714" t="str">
        <f t="shared" si="201"/>
        <v>Jan/26</v>
      </c>
      <c r="I1824" s="716">
        <f t="shared" si="202"/>
        <v>28</v>
      </c>
      <c r="J1824" s="716">
        <f>IF(Tabela13[[#This Row],[Data da Ordem]]&lt;&gt;"",1,"")</f>
        <v>1</v>
      </c>
    </row>
    <row r="1825" spans="1:10">
      <c r="A1825" s="721" t="s">
        <v>2538</v>
      </c>
      <c r="B1825" s="722">
        <v>17</v>
      </c>
      <c r="C1825" s="711" t="str">
        <f t="shared" si="196"/>
        <v>28/01/2026</v>
      </c>
      <c r="D1825" s="712" t="str">
        <f t="shared" si="197"/>
        <v>17:35</v>
      </c>
      <c r="E1825" s="713" t="str">
        <f t="shared" si="198"/>
        <v>17:00 as 18:00</v>
      </c>
      <c r="F1825" s="714" t="str">
        <f t="shared" si="199"/>
        <v>Quarta</v>
      </c>
      <c r="G1825" s="715">
        <f t="shared" si="200"/>
        <v>4</v>
      </c>
      <c r="H1825" s="714" t="str">
        <f t="shared" si="201"/>
        <v>Jan/26</v>
      </c>
      <c r="I1825" s="716">
        <f t="shared" si="202"/>
        <v>28</v>
      </c>
      <c r="J1825" s="716">
        <f>IF(Tabela13[[#This Row],[Data da Ordem]]&lt;&gt;"",1,"")</f>
        <v>1</v>
      </c>
    </row>
    <row r="1826" spans="1:10">
      <c r="A1826" s="721" t="s">
        <v>2539</v>
      </c>
      <c r="B1826" s="722">
        <v>13</v>
      </c>
      <c r="C1826" s="711" t="str">
        <f t="shared" si="196"/>
        <v>28/01/2026</v>
      </c>
      <c r="D1826" s="712" t="str">
        <f t="shared" si="197"/>
        <v>17:27</v>
      </c>
      <c r="E1826" s="713" t="str">
        <f t="shared" si="198"/>
        <v>17:00 as 18:00</v>
      </c>
      <c r="F1826" s="714" t="str">
        <f t="shared" si="199"/>
        <v>Quarta</v>
      </c>
      <c r="G1826" s="715">
        <f t="shared" si="200"/>
        <v>4</v>
      </c>
      <c r="H1826" s="714" t="str">
        <f t="shared" si="201"/>
        <v>Jan/26</v>
      </c>
      <c r="I1826" s="716">
        <f t="shared" si="202"/>
        <v>28</v>
      </c>
      <c r="J1826" s="716">
        <f>IF(Tabela13[[#This Row],[Data da Ordem]]&lt;&gt;"",1,"")</f>
        <v>1</v>
      </c>
    </row>
    <row r="1827" spans="1:10">
      <c r="A1827" s="721" t="s">
        <v>2540</v>
      </c>
      <c r="B1827" s="722">
        <v>13</v>
      </c>
      <c r="C1827" s="711" t="str">
        <f t="shared" si="196"/>
        <v>28/01/2026</v>
      </c>
      <c r="D1827" s="712" t="str">
        <f t="shared" si="197"/>
        <v>17:25</v>
      </c>
      <c r="E1827" s="713" t="str">
        <f t="shared" si="198"/>
        <v>17:00 as 18:00</v>
      </c>
      <c r="F1827" s="714" t="str">
        <f t="shared" si="199"/>
        <v>Quarta</v>
      </c>
      <c r="G1827" s="715">
        <f t="shared" si="200"/>
        <v>4</v>
      </c>
      <c r="H1827" s="714" t="str">
        <f t="shared" si="201"/>
        <v>Jan/26</v>
      </c>
      <c r="I1827" s="716">
        <f t="shared" si="202"/>
        <v>28</v>
      </c>
      <c r="J1827" s="716">
        <f>IF(Tabela13[[#This Row],[Data da Ordem]]&lt;&gt;"",1,"")</f>
        <v>1</v>
      </c>
    </row>
    <row r="1828" spans="1:10">
      <c r="A1828" s="721" t="s">
        <v>2541</v>
      </c>
      <c r="B1828" s="722">
        <v>75</v>
      </c>
      <c r="C1828" s="711" t="str">
        <f t="shared" si="196"/>
        <v>28/01/2026</v>
      </c>
      <c r="D1828" s="712" t="str">
        <f t="shared" si="197"/>
        <v>17:21</v>
      </c>
      <c r="E1828" s="713" t="str">
        <f t="shared" si="198"/>
        <v>17:00 as 18:00</v>
      </c>
      <c r="F1828" s="714" t="str">
        <f t="shared" si="199"/>
        <v>Quarta</v>
      </c>
      <c r="G1828" s="715">
        <f t="shared" si="200"/>
        <v>4</v>
      </c>
      <c r="H1828" s="714" t="str">
        <f t="shared" si="201"/>
        <v>Jan/26</v>
      </c>
      <c r="I1828" s="716">
        <f t="shared" si="202"/>
        <v>28</v>
      </c>
      <c r="J1828" s="716">
        <f>IF(Tabela13[[#This Row],[Data da Ordem]]&lt;&gt;"",1,"")</f>
        <v>1</v>
      </c>
    </row>
    <row r="1829" spans="1:10">
      <c r="A1829" s="721" t="s">
        <v>2542</v>
      </c>
      <c r="B1829" s="722">
        <v>33</v>
      </c>
      <c r="C1829" s="711" t="str">
        <f t="shared" si="196"/>
        <v>28/01/2026</v>
      </c>
      <c r="D1829" s="712" t="str">
        <f t="shared" si="197"/>
        <v>17:04</v>
      </c>
      <c r="E1829" s="713" t="str">
        <f t="shared" si="198"/>
        <v>17:00 as 18:00</v>
      </c>
      <c r="F1829" s="714" t="str">
        <f t="shared" si="199"/>
        <v>Quarta</v>
      </c>
      <c r="G1829" s="715">
        <f t="shared" si="200"/>
        <v>4</v>
      </c>
      <c r="H1829" s="714" t="str">
        <f t="shared" si="201"/>
        <v>Jan/26</v>
      </c>
      <c r="I1829" s="716">
        <f t="shared" si="202"/>
        <v>28</v>
      </c>
      <c r="J1829" s="716">
        <f>IF(Tabela13[[#This Row],[Data da Ordem]]&lt;&gt;"",1,"")</f>
        <v>1</v>
      </c>
    </row>
    <row r="1830" spans="1:10">
      <c r="A1830" s="721" t="s">
        <v>2543</v>
      </c>
      <c r="B1830" s="722">
        <v>23</v>
      </c>
      <c r="C1830" s="711" t="str">
        <f t="shared" si="196"/>
        <v>28/01/2026</v>
      </c>
      <c r="D1830" s="712" t="str">
        <f t="shared" si="197"/>
        <v>17:02</v>
      </c>
      <c r="E1830" s="713" t="str">
        <f t="shared" si="198"/>
        <v>17:00 as 18:00</v>
      </c>
      <c r="F1830" s="714" t="str">
        <f t="shared" si="199"/>
        <v>Quarta</v>
      </c>
      <c r="G1830" s="715">
        <f t="shared" si="200"/>
        <v>4</v>
      </c>
      <c r="H1830" s="714" t="str">
        <f t="shared" si="201"/>
        <v>Jan/26</v>
      </c>
      <c r="I1830" s="716">
        <f t="shared" si="202"/>
        <v>28</v>
      </c>
      <c r="J1830" s="716">
        <f>IF(Tabela13[[#This Row],[Data da Ordem]]&lt;&gt;"",1,"")</f>
        <v>1</v>
      </c>
    </row>
    <row r="1831" spans="1:10">
      <c r="A1831" s="721" t="s">
        <v>2544</v>
      </c>
      <c r="B1831" s="722">
        <v>20.7</v>
      </c>
      <c r="C1831" s="711" t="str">
        <f t="shared" si="196"/>
        <v>28/01/2026</v>
      </c>
      <c r="D1831" s="712" t="str">
        <f t="shared" si="197"/>
        <v>16:48</v>
      </c>
      <c r="E1831" s="713" t="str">
        <f t="shared" si="198"/>
        <v>16:00 as 17:00</v>
      </c>
      <c r="F1831" s="714" t="str">
        <f t="shared" si="199"/>
        <v>Quarta</v>
      </c>
      <c r="G1831" s="715">
        <f t="shared" si="200"/>
        <v>4</v>
      </c>
      <c r="H1831" s="714" t="str">
        <f t="shared" si="201"/>
        <v>Jan/26</v>
      </c>
      <c r="I1831" s="716">
        <f t="shared" si="202"/>
        <v>28</v>
      </c>
      <c r="J1831" s="716">
        <f>IF(Tabela13[[#This Row],[Data da Ordem]]&lt;&gt;"",1,"")</f>
        <v>1</v>
      </c>
    </row>
    <row r="1832" spans="1:10">
      <c r="A1832" s="721" t="s">
        <v>2545</v>
      </c>
      <c r="B1832" s="722">
        <v>16.5</v>
      </c>
      <c r="C1832" s="711" t="str">
        <f t="shared" si="196"/>
        <v>28/01/2026</v>
      </c>
      <c r="D1832" s="712" t="str">
        <f t="shared" si="197"/>
        <v>16:34</v>
      </c>
      <c r="E1832" s="713" t="str">
        <f t="shared" si="198"/>
        <v>16:00 as 17:00</v>
      </c>
      <c r="F1832" s="714" t="str">
        <f t="shared" si="199"/>
        <v>Quarta</v>
      </c>
      <c r="G1832" s="715">
        <f t="shared" si="200"/>
        <v>4</v>
      </c>
      <c r="H1832" s="714" t="str">
        <f t="shared" si="201"/>
        <v>Jan/26</v>
      </c>
      <c r="I1832" s="716">
        <f t="shared" si="202"/>
        <v>28</v>
      </c>
      <c r="J1832" s="716">
        <f>IF(Tabela13[[#This Row],[Data da Ordem]]&lt;&gt;"",1,"")</f>
        <v>1</v>
      </c>
    </row>
    <row r="1833" spans="1:10">
      <c r="A1833" s="721" t="s">
        <v>2546</v>
      </c>
      <c r="B1833" s="722">
        <v>69</v>
      </c>
      <c r="C1833" s="711" t="str">
        <f t="shared" si="196"/>
        <v>28/01/2026</v>
      </c>
      <c r="D1833" s="712" t="str">
        <f t="shared" si="197"/>
        <v>16:29</v>
      </c>
      <c r="E1833" s="713" t="str">
        <f t="shared" si="198"/>
        <v>16:00 as 17:00</v>
      </c>
      <c r="F1833" s="714" t="str">
        <f t="shared" si="199"/>
        <v>Quarta</v>
      </c>
      <c r="G1833" s="715">
        <f t="shared" si="200"/>
        <v>4</v>
      </c>
      <c r="H1833" s="714" t="str">
        <f t="shared" si="201"/>
        <v>Jan/26</v>
      </c>
      <c r="I1833" s="716">
        <f t="shared" si="202"/>
        <v>28</v>
      </c>
      <c r="J1833" s="716">
        <f>IF(Tabela13[[#This Row],[Data da Ordem]]&lt;&gt;"",1,"")</f>
        <v>1</v>
      </c>
    </row>
    <row r="1834" spans="1:10">
      <c r="A1834" s="721" t="s">
        <v>2547</v>
      </c>
      <c r="B1834" s="722">
        <v>26</v>
      </c>
      <c r="C1834" s="711" t="str">
        <f t="shared" si="196"/>
        <v>28/01/2026</v>
      </c>
      <c r="D1834" s="712" t="str">
        <f t="shared" si="197"/>
        <v>16:18</v>
      </c>
      <c r="E1834" s="713" t="str">
        <f t="shared" si="198"/>
        <v>16:00 as 17:00</v>
      </c>
      <c r="F1834" s="714" t="str">
        <f t="shared" si="199"/>
        <v>Quarta</v>
      </c>
      <c r="G1834" s="715">
        <f t="shared" si="200"/>
        <v>4</v>
      </c>
      <c r="H1834" s="714" t="str">
        <f t="shared" si="201"/>
        <v>Jan/26</v>
      </c>
      <c r="I1834" s="716">
        <f t="shared" si="202"/>
        <v>28</v>
      </c>
      <c r="J1834" s="716">
        <f>IF(Tabela13[[#This Row],[Data da Ordem]]&lt;&gt;"",1,"")</f>
        <v>1</v>
      </c>
    </row>
    <row r="1835" spans="1:10">
      <c r="A1835" s="721" t="s">
        <v>2548</v>
      </c>
      <c r="B1835" s="722">
        <v>30.5</v>
      </c>
      <c r="C1835" s="711" t="str">
        <f t="shared" si="196"/>
        <v>28/01/2026</v>
      </c>
      <c r="D1835" s="712" t="str">
        <f t="shared" si="197"/>
        <v>16:03</v>
      </c>
      <c r="E1835" s="713" t="str">
        <f t="shared" si="198"/>
        <v>16:00 as 17:00</v>
      </c>
      <c r="F1835" s="714" t="str">
        <f t="shared" si="199"/>
        <v>Quarta</v>
      </c>
      <c r="G1835" s="715">
        <f t="shared" si="200"/>
        <v>4</v>
      </c>
      <c r="H1835" s="714" t="str">
        <f t="shared" si="201"/>
        <v>Jan/26</v>
      </c>
      <c r="I1835" s="716">
        <f t="shared" si="202"/>
        <v>28</v>
      </c>
      <c r="J1835" s="716">
        <f>IF(Tabela13[[#This Row],[Data da Ordem]]&lt;&gt;"",1,"")</f>
        <v>1</v>
      </c>
    </row>
    <row r="1836" spans="1:10">
      <c r="A1836" s="721" t="s">
        <v>2549</v>
      </c>
      <c r="B1836" s="722">
        <v>28.5</v>
      </c>
      <c r="C1836" s="711" t="str">
        <f t="shared" si="196"/>
        <v>28/01/2026</v>
      </c>
      <c r="D1836" s="712" t="str">
        <f t="shared" si="197"/>
        <v>15:51</v>
      </c>
      <c r="E1836" s="713" t="str">
        <f t="shared" si="198"/>
        <v>15:00 as 16:00</v>
      </c>
      <c r="F1836" s="714" t="str">
        <f t="shared" si="199"/>
        <v>Quarta</v>
      </c>
      <c r="G1836" s="715">
        <f t="shared" si="200"/>
        <v>4</v>
      </c>
      <c r="H1836" s="714" t="str">
        <f t="shared" si="201"/>
        <v>Jan/26</v>
      </c>
      <c r="I1836" s="716">
        <f t="shared" si="202"/>
        <v>28</v>
      </c>
      <c r="J1836" s="716">
        <f>IF(Tabela13[[#This Row],[Data da Ordem]]&lt;&gt;"",1,"")</f>
        <v>1</v>
      </c>
    </row>
    <row r="1837" spans="1:10">
      <c r="A1837" s="721" t="s">
        <v>2550</v>
      </c>
      <c r="B1837" s="722">
        <v>25</v>
      </c>
      <c r="C1837" s="711" t="str">
        <f t="shared" si="196"/>
        <v>28/01/2026</v>
      </c>
      <c r="D1837" s="712" t="str">
        <f t="shared" si="197"/>
        <v>15:46</v>
      </c>
      <c r="E1837" s="713" t="str">
        <f t="shared" si="198"/>
        <v>15:00 as 16:00</v>
      </c>
      <c r="F1837" s="714" t="str">
        <f t="shared" si="199"/>
        <v>Quarta</v>
      </c>
      <c r="G1837" s="715">
        <f t="shared" si="200"/>
        <v>4</v>
      </c>
      <c r="H1837" s="714" t="str">
        <f t="shared" si="201"/>
        <v>Jan/26</v>
      </c>
      <c r="I1837" s="716">
        <f t="shared" si="202"/>
        <v>28</v>
      </c>
      <c r="J1837" s="716">
        <f>IF(Tabela13[[#This Row],[Data da Ordem]]&lt;&gt;"",1,"")</f>
        <v>1</v>
      </c>
    </row>
    <row r="1838" spans="1:10">
      <c r="A1838" s="721" t="s">
        <v>2551</v>
      </c>
      <c r="B1838" s="722">
        <v>11.7</v>
      </c>
      <c r="C1838" s="711" t="str">
        <f t="shared" si="196"/>
        <v>28/01/2026</v>
      </c>
      <c r="D1838" s="712" t="str">
        <f t="shared" si="197"/>
        <v>15:27</v>
      </c>
      <c r="E1838" s="713" t="str">
        <f t="shared" si="198"/>
        <v>15:00 as 16:00</v>
      </c>
      <c r="F1838" s="714" t="str">
        <f t="shared" si="199"/>
        <v>Quarta</v>
      </c>
      <c r="G1838" s="715">
        <f t="shared" si="200"/>
        <v>4</v>
      </c>
      <c r="H1838" s="714" t="str">
        <f t="shared" si="201"/>
        <v>Jan/26</v>
      </c>
      <c r="I1838" s="716">
        <f t="shared" si="202"/>
        <v>28</v>
      </c>
      <c r="J1838" s="716">
        <f>IF(Tabela13[[#This Row],[Data da Ordem]]&lt;&gt;"",1,"")</f>
        <v>1</v>
      </c>
    </row>
    <row r="1839" spans="1:10">
      <c r="A1839" s="721" t="s">
        <v>2552</v>
      </c>
      <c r="B1839" s="722">
        <v>38</v>
      </c>
      <c r="C1839" s="711" t="str">
        <f t="shared" si="196"/>
        <v>28/01/2026</v>
      </c>
      <c r="D1839" s="712" t="str">
        <f t="shared" si="197"/>
        <v>15:12</v>
      </c>
      <c r="E1839" s="713" t="str">
        <f t="shared" si="198"/>
        <v>15:00 as 16:00</v>
      </c>
      <c r="F1839" s="714" t="str">
        <f t="shared" si="199"/>
        <v>Quarta</v>
      </c>
      <c r="G1839" s="715">
        <f t="shared" si="200"/>
        <v>4</v>
      </c>
      <c r="H1839" s="714" t="str">
        <f t="shared" si="201"/>
        <v>Jan/26</v>
      </c>
      <c r="I1839" s="716">
        <f t="shared" si="202"/>
        <v>28</v>
      </c>
      <c r="J1839" s="716">
        <f>IF(Tabela13[[#This Row],[Data da Ordem]]&lt;&gt;"",1,"")</f>
        <v>1</v>
      </c>
    </row>
    <row r="1840" spans="1:10">
      <c r="A1840" s="721" t="s">
        <v>2553</v>
      </c>
      <c r="B1840" s="722">
        <v>13.2</v>
      </c>
      <c r="C1840" s="711" t="str">
        <f t="shared" si="196"/>
        <v>28/01/2026</v>
      </c>
      <c r="D1840" s="712" t="str">
        <f t="shared" si="197"/>
        <v>14:43</v>
      </c>
      <c r="E1840" s="713" t="str">
        <f t="shared" si="198"/>
        <v>14:00 as 15:00</v>
      </c>
      <c r="F1840" s="714" t="str">
        <f t="shared" si="199"/>
        <v>Quarta</v>
      </c>
      <c r="G1840" s="715">
        <f t="shared" si="200"/>
        <v>4</v>
      </c>
      <c r="H1840" s="714" t="str">
        <f t="shared" si="201"/>
        <v>Jan/26</v>
      </c>
      <c r="I1840" s="716">
        <f t="shared" si="202"/>
        <v>28</v>
      </c>
      <c r="J1840" s="716">
        <f>IF(Tabela13[[#This Row],[Data da Ordem]]&lt;&gt;"",1,"")</f>
        <v>1</v>
      </c>
    </row>
    <row r="1841" spans="1:10">
      <c r="A1841" s="721" t="s">
        <v>2554</v>
      </c>
      <c r="B1841" s="722">
        <v>42.5</v>
      </c>
      <c r="C1841" s="711" t="str">
        <f t="shared" si="196"/>
        <v>28/01/2026</v>
      </c>
      <c r="D1841" s="712" t="str">
        <f t="shared" si="197"/>
        <v>14:41</v>
      </c>
      <c r="E1841" s="713" t="str">
        <f t="shared" si="198"/>
        <v>14:00 as 15:00</v>
      </c>
      <c r="F1841" s="714" t="str">
        <f t="shared" si="199"/>
        <v>Quarta</v>
      </c>
      <c r="G1841" s="715">
        <f t="shared" si="200"/>
        <v>4</v>
      </c>
      <c r="H1841" s="714" t="str">
        <f t="shared" si="201"/>
        <v>Jan/26</v>
      </c>
      <c r="I1841" s="716">
        <f t="shared" si="202"/>
        <v>28</v>
      </c>
      <c r="J1841" s="716">
        <f>IF(Tabela13[[#This Row],[Data da Ordem]]&lt;&gt;"",1,"")</f>
        <v>1</v>
      </c>
    </row>
    <row r="1842" spans="1:10">
      <c r="A1842" s="721" t="s">
        <v>2555</v>
      </c>
      <c r="B1842" s="722">
        <v>12.6</v>
      </c>
      <c r="C1842" s="711" t="str">
        <f t="shared" si="196"/>
        <v>28/01/2026</v>
      </c>
      <c r="D1842" s="712" t="str">
        <f t="shared" si="197"/>
        <v>14:31</v>
      </c>
      <c r="E1842" s="713" t="str">
        <f t="shared" si="198"/>
        <v>14:00 as 15:00</v>
      </c>
      <c r="F1842" s="714" t="str">
        <f t="shared" si="199"/>
        <v>Quarta</v>
      </c>
      <c r="G1842" s="715">
        <f t="shared" si="200"/>
        <v>4</v>
      </c>
      <c r="H1842" s="714" t="str">
        <f t="shared" si="201"/>
        <v>Jan/26</v>
      </c>
      <c r="I1842" s="716">
        <f t="shared" si="202"/>
        <v>28</v>
      </c>
      <c r="J1842" s="716">
        <f>IF(Tabela13[[#This Row],[Data da Ordem]]&lt;&gt;"",1,"")</f>
        <v>1</v>
      </c>
    </row>
    <row r="1843" spans="1:10">
      <c r="A1843" s="721" t="s">
        <v>2556</v>
      </c>
      <c r="B1843" s="722">
        <v>13</v>
      </c>
      <c r="C1843" s="711" t="str">
        <f t="shared" si="196"/>
        <v>28/01/2026</v>
      </c>
      <c r="D1843" s="712" t="str">
        <f t="shared" si="197"/>
        <v>13:15</v>
      </c>
      <c r="E1843" s="713" t="str">
        <f t="shared" si="198"/>
        <v>13:00 as 14:00</v>
      </c>
      <c r="F1843" s="714" t="str">
        <f t="shared" si="199"/>
        <v>Quarta</v>
      </c>
      <c r="G1843" s="715">
        <f t="shared" si="200"/>
        <v>4</v>
      </c>
      <c r="H1843" s="714" t="str">
        <f t="shared" si="201"/>
        <v>Jan/26</v>
      </c>
      <c r="I1843" s="716">
        <f t="shared" si="202"/>
        <v>28</v>
      </c>
      <c r="J1843" s="716">
        <f>IF(Tabela13[[#This Row],[Data da Ordem]]&lt;&gt;"",1,"")</f>
        <v>1</v>
      </c>
    </row>
    <row r="1844" spans="1:10">
      <c r="A1844" s="721" t="s">
        <v>2557</v>
      </c>
      <c r="B1844" s="722">
        <v>49</v>
      </c>
      <c r="C1844" s="711" t="str">
        <f t="shared" si="196"/>
        <v>28/01/2026</v>
      </c>
      <c r="D1844" s="712" t="str">
        <f t="shared" si="197"/>
        <v>12:59</v>
      </c>
      <c r="E1844" s="713" t="str">
        <f t="shared" si="198"/>
        <v>12:00 as 13:00</v>
      </c>
      <c r="F1844" s="714" t="str">
        <f t="shared" si="199"/>
        <v>Quarta</v>
      </c>
      <c r="G1844" s="715">
        <f t="shared" si="200"/>
        <v>4</v>
      </c>
      <c r="H1844" s="714" t="str">
        <f t="shared" si="201"/>
        <v>Jan/26</v>
      </c>
      <c r="I1844" s="716">
        <f t="shared" si="202"/>
        <v>28</v>
      </c>
      <c r="J1844" s="716">
        <f>IF(Tabela13[[#This Row],[Data da Ordem]]&lt;&gt;"",1,"")</f>
        <v>1</v>
      </c>
    </row>
    <row r="1845" spans="1:10">
      <c r="A1845" s="721" t="s">
        <v>2558</v>
      </c>
      <c r="B1845" s="722">
        <v>33</v>
      </c>
      <c r="C1845" s="711" t="str">
        <f t="shared" si="196"/>
        <v>28/01/2026</v>
      </c>
      <c r="D1845" s="712" t="str">
        <f t="shared" si="197"/>
        <v>12:46</v>
      </c>
      <c r="E1845" s="713" t="str">
        <f t="shared" si="198"/>
        <v>12:00 as 13:00</v>
      </c>
      <c r="F1845" s="714" t="str">
        <f t="shared" si="199"/>
        <v>Quarta</v>
      </c>
      <c r="G1845" s="715">
        <f t="shared" si="200"/>
        <v>4</v>
      </c>
      <c r="H1845" s="714" t="str">
        <f t="shared" si="201"/>
        <v>Jan/26</v>
      </c>
      <c r="I1845" s="716">
        <f t="shared" si="202"/>
        <v>28</v>
      </c>
      <c r="J1845" s="716">
        <f>IF(Tabela13[[#This Row],[Data da Ordem]]&lt;&gt;"",1,"")</f>
        <v>1</v>
      </c>
    </row>
    <row r="1846" spans="1:10">
      <c r="A1846" s="721" t="s">
        <v>2559</v>
      </c>
      <c r="B1846" s="722">
        <v>29.5</v>
      </c>
      <c r="C1846" s="711" t="str">
        <f t="shared" si="196"/>
        <v>28/01/2026</v>
      </c>
      <c r="D1846" s="712" t="str">
        <f t="shared" si="197"/>
        <v>12:44</v>
      </c>
      <c r="E1846" s="713" t="str">
        <f t="shared" si="198"/>
        <v>12:00 as 13:00</v>
      </c>
      <c r="F1846" s="714" t="str">
        <f t="shared" si="199"/>
        <v>Quarta</v>
      </c>
      <c r="G1846" s="715">
        <f t="shared" si="200"/>
        <v>4</v>
      </c>
      <c r="H1846" s="714" t="str">
        <f t="shared" si="201"/>
        <v>Jan/26</v>
      </c>
      <c r="I1846" s="716">
        <f t="shared" si="202"/>
        <v>28</v>
      </c>
      <c r="J1846" s="716">
        <f>IF(Tabela13[[#This Row],[Data da Ordem]]&lt;&gt;"",1,"")</f>
        <v>1</v>
      </c>
    </row>
    <row r="1847" spans="1:10">
      <c r="A1847" s="721" t="s">
        <v>2560</v>
      </c>
      <c r="B1847" s="722">
        <v>36</v>
      </c>
      <c r="C1847" s="711" t="str">
        <f t="shared" si="196"/>
        <v>28/01/2026</v>
      </c>
      <c r="D1847" s="712" t="str">
        <f t="shared" si="197"/>
        <v>12:25</v>
      </c>
      <c r="E1847" s="713" t="str">
        <f t="shared" si="198"/>
        <v>12:00 as 13:00</v>
      </c>
      <c r="F1847" s="714" t="str">
        <f t="shared" si="199"/>
        <v>Quarta</v>
      </c>
      <c r="G1847" s="715">
        <f t="shared" si="200"/>
        <v>4</v>
      </c>
      <c r="H1847" s="714" t="str">
        <f t="shared" si="201"/>
        <v>Jan/26</v>
      </c>
      <c r="I1847" s="716">
        <f t="shared" si="202"/>
        <v>28</v>
      </c>
      <c r="J1847" s="716">
        <f>IF(Tabela13[[#This Row],[Data da Ordem]]&lt;&gt;"",1,"")</f>
        <v>1</v>
      </c>
    </row>
    <row r="1848" spans="1:10">
      <c r="A1848" s="721" t="s">
        <v>2561</v>
      </c>
      <c r="B1848" s="722">
        <v>19</v>
      </c>
      <c r="C1848" s="711" t="str">
        <f t="shared" si="196"/>
        <v>28/01/2026</v>
      </c>
      <c r="D1848" s="712" t="str">
        <f t="shared" si="197"/>
        <v>12:10</v>
      </c>
      <c r="E1848" s="713" t="str">
        <f t="shared" si="198"/>
        <v>12:00 as 13:00</v>
      </c>
      <c r="F1848" s="714" t="str">
        <f t="shared" si="199"/>
        <v>Quarta</v>
      </c>
      <c r="G1848" s="715">
        <f t="shared" si="200"/>
        <v>4</v>
      </c>
      <c r="H1848" s="714" t="str">
        <f t="shared" si="201"/>
        <v>Jan/26</v>
      </c>
      <c r="I1848" s="716">
        <f t="shared" si="202"/>
        <v>28</v>
      </c>
      <c r="J1848" s="716">
        <f>IF(Tabela13[[#This Row],[Data da Ordem]]&lt;&gt;"",1,"")</f>
        <v>1</v>
      </c>
    </row>
    <row r="1849" spans="1:10">
      <c r="A1849" s="721" t="s">
        <v>2562</v>
      </c>
      <c r="B1849" s="722">
        <v>18</v>
      </c>
      <c r="C1849" s="711" t="str">
        <f t="shared" si="196"/>
        <v>28/01/2026</v>
      </c>
      <c r="D1849" s="712" t="str">
        <f t="shared" si="197"/>
        <v>12:08</v>
      </c>
      <c r="E1849" s="713" t="str">
        <f t="shared" si="198"/>
        <v>12:00 as 13:00</v>
      </c>
      <c r="F1849" s="714" t="str">
        <f t="shared" si="199"/>
        <v>Quarta</v>
      </c>
      <c r="G1849" s="715">
        <f t="shared" si="200"/>
        <v>4</v>
      </c>
      <c r="H1849" s="714" t="str">
        <f t="shared" si="201"/>
        <v>Jan/26</v>
      </c>
      <c r="I1849" s="716">
        <f t="shared" si="202"/>
        <v>28</v>
      </c>
      <c r="J1849" s="716">
        <f>IF(Tabela13[[#This Row],[Data da Ordem]]&lt;&gt;"",1,"")</f>
        <v>1</v>
      </c>
    </row>
    <row r="1850" spans="1:10">
      <c r="A1850" s="721" t="s">
        <v>2563</v>
      </c>
      <c r="B1850" s="722">
        <v>49</v>
      </c>
      <c r="C1850" s="711" t="str">
        <f t="shared" si="196"/>
        <v>28/01/2026</v>
      </c>
      <c r="D1850" s="712" t="str">
        <f t="shared" si="197"/>
        <v>11:48</v>
      </c>
      <c r="E1850" s="713" t="str">
        <f t="shared" si="198"/>
        <v>11:00 as 12:00</v>
      </c>
      <c r="F1850" s="714" t="str">
        <f t="shared" si="199"/>
        <v>Quarta</v>
      </c>
      <c r="G1850" s="715">
        <f t="shared" si="200"/>
        <v>4</v>
      </c>
      <c r="H1850" s="714" t="str">
        <f t="shared" si="201"/>
        <v>Jan/26</v>
      </c>
      <c r="I1850" s="716">
        <f t="shared" si="202"/>
        <v>28</v>
      </c>
      <c r="J1850" s="716">
        <f>IF(Tabela13[[#This Row],[Data da Ordem]]&lt;&gt;"",1,"")</f>
        <v>1</v>
      </c>
    </row>
    <row r="1851" spans="1:10">
      <c r="A1851" s="721" t="s">
        <v>2564</v>
      </c>
      <c r="B1851" s="722">
        <v>11.7</v>
      </c>
      <c r="C1851" s="711" t="str">
        <f t="shared" si="196"/>
        <v>28/01/2026</v>
      </c>
      <c r="D1851" s="712" t="str">
        <f t="shared" si="197"/>
        <v>11:43</v>
      </c>
      <c r="E1851" s="713" t="str">
        <f t="shared" si="198"/>
        <v>11:00 as 12:00</v>
      </c>
      <c r="F1851" s="714" t="str">
        <f t="shared" si="199"/>
        <v>Quarta</v>
      </c>
      <c r="G1851" s="715">
        <f t="shared" si="200"/>
        <v>4</v>
      </c>
      <c r="H1851" s="714" t="str">
        <f t="shared" si="201"/>
        <v>Jan/26</v>
      </c>
      <c r="I1851" s="716">
        <f t="shared" si="202"/>
        <v>28</v>
      </c>
      <c r="J1851" s="716">
        <f>IF(Tabela13[[#This Row],[Data da Ordem]]&lt;&gt;"",1,"")</f>
        <v>1</v>
      </c>
    </row>
    <row r="1852" spans="1:10">
      <c r="A1852" s="721" t="s">
        <v>2565</v>
      </c>
      <c r="B1852" s="722">
        <v>14.85</v>
      </c>
      <c r="C1852" s="711" t="str">
        <f t="shared" si="196"/>
        <v>28/01/2026</v>
      </c>
      <c r="D1852" s="712" t="str">
        <f t="shared" si="197"/>
        <v>11:27</v>
      </c>
      <c r="E1852" s="713" t="str">
        <f t="shared" si="198"/>
        <v>11:00 as 12:00</v>
      </c>
      <c r="F1852" s="714" t="str">
        <f t="shared" si="199"/>
        <v>Quarta</v>
      </c>
      <c r="G1852" s="715">
        <f t="shared" si="200"/>
        <v>4</v>
      </c>
      <c r="H1852" s="714" t="str">
        <f t="shared" si="201"/>
        <v>Jan/26</v>
      </c>
      <c r="I1852" s="716">
        <f t="shared" si="202"/>
        <v>28</v>
      </c>
      <c r="J1852" s="716">
        <f>IF(Tabela13[[#This Row],[Data da Ordem]]&lt;&gt;"",1,"")</f>
        <v>1</v>
      </c>
    </row>
    <row r="1853" spans="1:10">
      <c r="A1853" s="721" t="s">
        <v>2566</v>
      </c>
      <c r="B1853" s="722">
        <v>17</v>
      </c>
      <c r="C1853" s="711" t="str">
        <f t="shared" si="196"/>
        <v>28/01/2026</v>
      </c>
      <c r="D1853" s="712" t="str">
        <f t="shared" si="197"/>
        <v>11:08</v>
      </c>
      <c r="E1853" s="713" t="str">
        <f t="shared" si="198"/>
        <v>11:00 as 12:00</v>
      </c>
      <c r="F1853" s="714" t="str">
        <f t="shared" si="199"/>
        <v>Quarta</v>
      </c>
      <c r="G1853" s="715">
        <f t="shared" si="200"/>
        <v>4</v>
      </c>
      <c r="H1853" s="714" t="str">
        <f t="shared" si="201"/>
        <v>Jan/26</v>
      </c>
      <c r="I1853" s="716">
        <f t="shared" si="202"/>
        <v>28</v>
      </c>
      <c r="J1853" s="716">
        <f>IF(Tabela13[[#This Row],[Data da Ordem]]&lt;&gt;"",1,"")</f>
        <v>1</v>
      </c>
    </row>
    <row r="1854" spans="1:10">
      <c r="A1854" s="721" t="s">
        <v>2567</v>
      </c>
      <c r="B1854" s="722">
        <v>9</v>
      </c>
      <c r="C1854" s="711" t="str">
        <f t="shared" si="196"/>
        <v>28/01/2026</v>
      </c>
      <c r="D1854" s="712" t="str">
        <f t="shared" si="197"/>
        <v>11:07</v>
      </c>
      <c r="E1854" s="713" t="str">
        <f t="shared" si="198"/>
        <v>11:00 as 12:00</v>
      </c>
      <c r="F1854" s="714" t="str">
        <f t="shared" si="199"/>
        <v>Quarta</v>
      </c>
      <c r="G1854" s="715">
        <f t="shared" si="200"/>
        <v>4</v>
      </c>
      <c r="H1854" s="714" t="str">
        <f t="shared" si="201"/>
        <v>Jan/26</v>
      </c>
      <c r="I1854" s="716">
        <f t="shared" si="202"/>
        <v>28</v>
      </c>
      <c r="J1854" s="716">
        <f>IF(Tabela13[[#This Row],[Data da Ordem]]&lt;&gt;"",1,"")</f>
        <v>1</v>
      </c>
    </row>
    <row r="1855" spans="1:10">
      <c r="A1855" s="721" t="s">
        <v>2568</v>
      </c>
      <c r="B1855" s="722">
        <v>21</v>
      </c>
      <c r="C1855" s="711" t="str">
        <f t="shared" si="196"/>
        <v>28/01/2026</v>
      </c>
      <c r="D1855" s="712" t="str">
        <f t="shared" si="197"/>
        <v>11:06</v>
      </c>
      <c r="E1855" s="713" t="str">
        <f t="shared" si="198"/>
        <v>11:00 as 12:00</v>
      </c>
      <c r="F1855" s="714" t="str">
        <f t="shared" si="199"/>
        <v>Quarta</v>
      </c>
      <c r="G1855" s="715">
        <f t="shared" si="200"/>
        <v>4</v>
      </c>
      <c r="H1855" s="714" t="str">
        <f t="shared" si="201"/>
        <v>Jan/26</v>
      </c>
      <c r="I1855" s="716">
        <f t="shared" si="202"/>
        <v>28</v>
      </c>
      <c r="J1855" s="716">
        <f>IF(Tabela13[[#This Row],[Data da Ordem]]&lt;&gt;"",1,"")</f>
        <v>1</v>
      </c>
    </row>
    <row r="1856" spans="1:10">
      <c r="A1856" s="721" t="s">
        <v>2569</v>
      </c>
      <c r="B1856" s="722">
        <v>23</v>
      </c>
      <c r="C1856" s="711" t="str">
        <f t="shared" si="196"/>
        <v>28/01/2026</v>
      </c>
      <c r="D1856" s="712" t="str">
        <f t="shared" si="197"/>
        <v>11:05</v>
      </c>
      <c r="E1856" s="713" t="str">
        <f t="shared" si="198"/>
        <v>11:00 as 12:00</v>
      </c>
      <c r="F1856" s="714" t="str">
        <f t="shared" si="199"/>
        <v>Quarta</v>
      </c>
      <c r="G1856" s="715">
        <f t="shared" si="200"/>
        <v>4</v>
      </c>
      <c r="H1856" s="714" t="str">
        <f t="shared" si="201"/>
        <v>Jan/26</v>
      </c>
      <c r="I1856" s="716">
        <f t="shared" si="202"/>
        <v>28</v>
      </c>
      <c r="J1856" s="716">
        <f>IF(Tabela13[[#This Row],[Data da Ordem]]&lt;&gt;"",1,"")</f>
        <v>1</v>
      </c>
    </row>
    <row r="1857" spans="1:10">
      <c r="A1857" s="721" t="s">
        <v>2570</v>
      </c>
      <c r="B1857" s="722">
        <v>23</v>
      </c>
      <c r="C1857" s="711" t="str">
        <f t="shared" si="196"/>
        <v>28/01/2026</v>
      </c>
      <c r="D1857" s="712" t="str">
        <f t="shared" si="197"/>
        <v>11:04</v>
      </c>
      <c r="E1857" s="713" t="str">
        <f t="shared" si="198"/>
        <v>11:00 as 12:00</v>
      </c>
      <c r="F1857" s="714" t="str">
        <f t="shared" si="199"/>
        <v>Quarta</v>
      </c>
      <c r="G1857" s="715">
        <f t="shared" si="200"/>
        <v>4</v>
      </c>
      <c r="H1857" s="714" t="str">
        <f t="shared" si="201"/>
        <v>Jan/26</v>
      </c>
      <c r="I1857" s="716">
        <f t="shared" si="202"/>
        <v>28</v>
      </c>
      <c r="J1857" s="716">
        <f>IF(Tabela13[[#This Row],[Data da Ordem]]&lt;&gt;"",1,"")</f>
        <v>1</v>
      </c>
    </row>
    <row r="1858" spans="1:10">
      <c r="A1858" s="721" t="s">
        <v>2571</v>
      </c>
      <c r="B1858" s="722">
        <v>19</v>
      </c>
      <c r="C1858" s="711" t="str">
        <f t="shared" si="196"/>
        <v>28/01/2026</v>
      </c>
      <c r="D1858" s="712" t="str">
        <f t="shared" si="197"/>
        <v>11:04</v>
      </c>
      <c r="E1858" s="713" t="str">
        <f t="shared" si="198"/>
        <v>11:00 as 12:00</v>
      </c>
      <c r="F1858" s="714" t="str">
        <f t="shared" si="199"/>
        <v>Quarta</v>
      </c>
      <c r="G1858" s="715">
        <f t="shared" si="200"/>
        <v>4</v>
      </c>
      <c r="H1858" s="714" t="str">
        <f t="shared" si="201"/>
        <v>Jan/26</v>
      </c>
      <c r="I1858" s="716">
        <f t="shared" si="202"/>
        <v>28</v>
      </c>
      <c r="J1858" s="716">
        <f>IF(Tabela13[[#This Row],[Data da Ordem]]&lt;&gt;"",1,"")</f>
        <v>1</v>
      </c>
    </row>
    <row r="1859" spans="1:10">
      <c r="A1859" s="721" t="s">
        <v>2572</v>
      </c>
      <c r="B1859" s="722">
        <v>37.5</v>
      </c>
      <c r="C1859" s="711" t="str">
        <f t="shared" si="196"/>
        <v>28/01/2026</v>
      </c>
      <c r="D1859" s="712" t="str">
        <f t="shared" si="197"/>
        <v>10:14</v>
      </c>
      <c r="E1859" s="713" t="str">
        <f t="shared" si="198"/>
        <v>10:00 as 11:00</v>
      </c>
      <c r="F1859" s="714" t="str">
        <f t="shared" si="199"/>
        <v>Quarta</v>
      </c>
      <c r="G1859" s="715">
        <f t="shared" si="200"/>
        <v>4</v>
      </c>
      <c r="H1859" s="714" t="str">
        <f t="shared" si="201"/>
        <v>Jan/26</v>
      </c>
      <c r="I1859" s="716">
        <f t="shared" si="202"/>
        <v>28</v>
      </c>
      <c r="J1859" s="716">
        <f>IF(Tabela13[[#This Row],[Data da Ordem]]&lt;&gt;"",1,"")</f>
        <v>1</v>
      </c>
    </row>
    <row r="1860" spans="1:10">
      <c r="A1860" s="721" t="s">
        <v>2573</v>
      </c>
      <c r="B1860" s="722">
        <v>17.100000000000001</v>
      </c>
      <c r="C1860" s="711" t="str">
        <f t="shared" ref="C1860:C1923" si="203">IF(A1860="","",TEXT(A1860,"dd/mm/aaaa"))</f>
        <v>28/01/2026</v>
      </c>
      <c r="D1860" s="712" t="str">
        <f t="shared" ref="D1860:D1923" si="204">IF(A1860="","",TEXT(A1860,"hh:mm"))</f>
        <v>10:11</v>
      </c>
      <c r="E1860" s="713" t="str">
        <f t="shared" ref="E1860:E1923" si="205">IF(D1860="","",IF(AND(MOD(D1860,1)&gt;=TIME(8,0,0),MOD(D1860,1)&lt;TIME(21,0,0)),
TEXT(TIME(HOUR(MOD(D1860,1)),0,0),"hh:mm")&amp;" as "&amp;TEXT(TIME(HOUR(MOD(D1860,1))+1,0,0),"hh:mm"),
"Fora da faixa"))</f>
        <v>10:00 as 11:00</v>
      </c>
      <c r="F1860" s="714" t="str">
        <f t="shared" ref="F1860:F1923" si="206">CHOOSE(WEEKDAY(C1860,2),"Segunda","Terça","Quarta","Quinta","Sexta","Sábado","Domingo")</f>
        <v>Quarta</v>
      </c>
      <c r="G1860" s="715">
        <f t="shared" ref="G1860:G1923" si="207">INT((DAY(C1860)-1)/7)+1</f>
        <v>4</v>
      </c>
      <c r="H1860" s="714" t="str">
        <f t="shared" ref="H1860:H1923" si="208">PROPER(TEXT(C1860,"MMM/AA"))</f>
        <v>Jan/26</v>
      </c>
      <c r="I1860" s="716">
        <f t="shared" ref="I1860:I1923" si="209">DAY(C1860)</f>
        <v>28</v>
      </c>
      <c r="J1860" s="716">
        <f>IF(Tabela13[[#This Row],[Data da Ordem]]&lt;&gt;"",1,"")</f>
        <v>1</v>
      </c>
    </row>
    <row r="1861" spans="1:10">
      <c r="A1861" s="721" t="s">
        <v>2574</v>
      </c>
      <c r="B1861" s="722">
        <v>56</v>
      </c>
      <c r="C1861" s="711" t="str">
        <f t="shared" si="203"/>
        <v>28/01/2026</v>
      </c>
      <c r="D1861" s="712" t="str">
        <f t="shared" si="204"/>
        <v>09:36</v>
      </c>
      <c r="E1861" s="713" t="str">
        <f t="shared" si="205"/>
        <v>09:00 as 10:00</v>
      </c>
      <c r="F1861" s="714" t="str">
        <f t="shared" si="206"/>
        <v>Quarta</v>
      </c>
      <c r="G1861" s="715">
        <f t="shared" si="207"/>
        <v>4</v>
      </c>
      <c r="H1861" s="714" t="str">
        <f t="shared" si="208"/>
        <v>Jan/26</v>
      </c>
      <c r="I1861" s="716">
        <f t="shared" si="209"/>
        <v>28</v>
      </c>
      <c r="J1861" s="716">
        <f>IF(Tabela13[[#This Row],[Data da Ordem]]&lt;&gt;"",1,"")</f>
        <v>1</v>
      </c>
    </row>
    <row r="1862" spans="1:10">
      <c r="A1862" s="721" t="s">
        <v>2575</v>
      </c>
      <c r="B1862" s="722">
        <v>39</v>
      </c>
      <c r="C1862" s="711" t="str">
        <f t="shared" si="203"/>
        <v>28/01/2026</v>
      </c>
      <c r="D1862" s="712" t="str">
        <f t="shared" si="204"/>
        <v>09:26</v>
      </c>
      <c r="E1862" s="713" t="str">
        <f t="shared" si="205"/>
        <v>09:00 as 10:00</v>
      </c>
      <c r="F1862" s="714" t="str">
        <f t="shared" si="206"/>
        <v>Quarta</v>
      </c>
      <c r="G1862" s="715">
        <f t="shared" si="207"/>
        <v>4</v>
      </c>
      <c r="H1862" s="714" t="str">
        <f t="shared" si="208"/>
        <v>Jan/26</v>
      </c>
      <c r="I1862" s="716">
        <f t="shared" si="209"/>
        <v>28</v>
      </c>
      <c r="J1862" s="716">
        <f>IF(Tabela13[[#This Row],[Data da Ordem]]&lt;&gt;"",1,"")</f>
        <v>1</v>
      </c>
    </row>
    <row r="1863" spans="1:10">
      <c r="A1863" s="721" t="s">
        <v>2576</v>
      </c>
      <c r="B1863" s="722">
        <v>46</v>
      </c>
      <c r="C1863" s="711" t="str">
        <f t="shared" si="203"/>
        <v>29/01/2026</v>
      </c>
      <c r="D1863" s="712" t="str">
        <f t="shared" si="204"/>
        <v>18:59</v>
      </c>
      <c r="E1863" s="713" t="str">
        <f t="shared" si="205"/>
        <v>18:00 as 19:00</v>
      </c>
      <c r="F1863" s="714" t="str">
        <f t="shared" si="206"/>
        <v>Quinta</v>
      </c>
      <c r="G1863" s="715">
        <f t="shared" si="207"/>
        <v>5</v>
      </c>
      <c r="H1863" s="714" t="str">
        <f t="shared" si="208"/>
        <v>Jan/26</v>
      </c>
      <c r="I1863" s="716">
        <f t="shared" si="209"/>
        <v>29</v>
      </c>
      <c r="J1863" s="716">
        <f>IF(Tabela13[[#This Row],[Data da Ordem]]&lt;&gt;"",1,"")</f>
        <v>1</v>
      </c>
    </row>
    <row r="1864" spans="1:10">
      <c r="A1864" s="721" t="s">
        <v>2577</v>
      </c>
      <c r="B1864" s="722">
        <v>21</v>
      </c>
      <c r="C1864" s="711" t="str">
        <f t="shared" si="203"/>
        <v>29/01/2026</v>
      </c>
      <c r="D1864" s="712" t="str">
        <f t="shared" si="204"/>
        <v>18:52</v>
      </c>
      <c r="E1864" s="713" t="str">
        <f t="shared" si="205"/>
        <v>18:00 as 19:00</v>
      </c>
      <c r="F1864" s="714" t="str">
        <f t="shared" si="206"/>
        <v>Quinta</v>
      </c>
      <c r="G1864" s="715">
        <f t="shared" si="207"/>
        <v>5</v>
      </c>
      <c r="H1864" s="714" t="str">
        <f t="shared" si="208"/>
        <v>Jan/26</v>
      </c>
      <c r="I1864" s="716">
        <f t="shared" si="209"/>
        <v>29</v>
      </c>
      <c r="J1864" s="716">
        <f>IF(Tabela13[[#This Row],[Data da Ordem]]&lt;&gt;"",1,"")</f>
        <v>1</v>
      </c>
    </row>
    <row r="1865" spans="1:10">
      <c r="A1865" s="721" t="s">
        <v>2578</v>
      </c>
      <c r="B1865" s="722">
        <v>20.7</v>
      </c>
      <c r="C1865" s="711" t="str">
        <f t="shared" si="203"/>
        <v>29/01/2026</v>
      </c>
      <c r="D1865" s="712" t="str">
        <f t="shared" si="204"/>
        <v>18:34</v>
      </c>
      <c r="E1865" s="713" t="str">
        <f t="shared" si="205"/>
        <v>18:00 as 19:00</v>
      </c>
      <c r="F1865" s="714" t="str">
        <f t="shared" si="206"/>
        <v>Quinta</v>
      </c>
      <c r="G1865" s="715">
        <f t="shared" si="207"/>
        <v>5</v>
      </c>
      <c r="H1865" s="714" t="str">
        <f t="shared" si="208"/>
        <v>Jan/26</v>
      </c>
      <c r="I1865" s="716">
        <f t="shared" si="209"/>
        <v>29</v>
      </c>
      <c r="J1865" s="716">
        <f>IF(Tabela13[[#This Row],[Data da Ordem]]&lt;&gt;"",1,"")</f>
        <v>1</v>
      </c>
    </row>
    <row r="1866" spans="1:10">
      <c r="A1866" s="721" t="s">
        <v>2579</v>
      </c>
      <c r="B1866" s="722">
        <v>13</v>
      </c>
      <c r="C1866" s="711" t="str">
        <f t="shared" si="203"/>
        <v>29/01/2026</v>
      </c>
      <c r="D1866" s="712" t="str">
        <f t="shared" si="204"/>
        <v>18:21</v>
      </c>
      <c r="E1866" s="713" t="str">
        <f t="shared" si="205"/>
        <v>18:00 as 19:00</v>
      </c>
      <c r="F1866" s="714" t="str">
        <f t="shared" si="206"/>
        <v>Quinta</v>
      </c>
      <c r="G1866" s="715">
        <f t="shared" si="207"/>
        <v>5</v>
      </c>
      <c r="H1866" s="714" t="str">
        <f t="shared" si="208"/>
        <v>Jan/26</v>
      </c>
      <c r="I1866" s="716">
        <f t="shared" si="209"/>
        <v>29</v>
      </c>
      <c r="J1866" s="716">
        <f>IF(Tabela13[[#This Row],[Data da Ordem]]&lt;&gt;"",1,"")</f>
        <v>1</v>
      </c>
    </row>
    <row r="1867" spans="1:10">
      <c r="A1867" s="721" t="s">
        <v>2580</v>
      </c>
      <c r="B1867" s="722">
        <v>42</v>
      </c>
      <c r="C1867" s="711" t="str">
        <f t="shared" si="203"/>
        <v>29/01/2026</v>
      </c>
      <c r="D1867" s="712" t="str">
        <f t="shared" si="204"/>
        <v>18:21</v>
      </c>
      <c r="E1867" s="713" t="str">
        <f t="shared" si="205"/>
        <v>18:00 as 19:00</v>
      </c>
      <c r="F1867" s="714" t="str">
        <f t="shared" si="206"/>
        <v>Quinta</v>
      </c>
      <c r="G1867" s="715">
        <f t="shared" si="207"/>
        <v>5</v>
      </c>
      <c r="H1867" s="714" t="str">
        <f t="shared" si="208"/>
        <v>Jan/26</v>
      </c>
      <c r="I1867" s="716">
        <f t="shared" si="209"/>
        <v>29</v>
      </c>
      <c r="J1867" s="716">
        <f>IF(Tabela13[[#This Row],[Data da Ordem]]&lt;&gt;"",1,"")</f>
        <v>1</v>
      </c>
    </row>
    <row r="1868" spans="1:10">
      <c r="A1868" s="721" t="s">
        <v>2581</v>
      </c>
      <c r="B1868" s="722">
        <v>13</v>
      </c>
      <c r="C1868" s="711" t="str">
        <f t="shared" si="203"/>
        <v>29/01/2026</v>
      </c>
      <c r="D1868" s="712" t="str">
        <f t="shared" si="204"/>
        <v>18:15</v>
      </c>
      <c r="E1868" s="713" t="str">
        <f t="shared" si="205"/>
        <v>18:00 as 19:00</v>
      </c>
      <c r="F1868" s="714" t="str">
        <f t="shared" si="206"/>
        <v>Quinta</v>
      </c>
      <c r="G1868" s="715">
        <f t="shared" si="207"/>
        <v>5</v>
      </c>
      <c r="H1868" s="714" t="str">
        <f t="shared" si="208"/>
        <v>Jan/26</v>
      </c>
      <c r="I1868" s="716">
        <f t="shared" si="209"/>
        <v>29</v>
      </c>
      <c r="J1868" s="716">
        <f>IF(Tabela13[[#This Row],[Data da Ordem]]&lt;&gt;"",1,"")</f>
        <v>1</v>
      </c>
    </row>
    <row r="1869" spans="1:10">
      <c r="A1869" s="721" t="s">
        <v>2582</v>
      </c>
      <c r="B1869" s="722">
        <v>30</v>
      </c>
      <c r="C1869" s="711" t="str">
        <f t="shared" si="203"/>
        <v>29/01/2026</v>
      </c>
      <c r="D1869" s="712" t="str">
        <f t="shared" si="204"/>
        <v>18:12</v>
      </c>
      <c r="E1869" s="713" t="str">
        <f t="shared" si="205"/>
        <v>18:00 as 19:00</v>
      </c>
      <c r="F1869" s="714" t="str">
        <f t="shared" si="206"/>
        <v>Quinta</v>
      </c>
      <c r="G1869" s="715">
        <f t="shared" si="207"/>
        <v>5</v>
      </c>
      <c r="H1869" s="714" t="str">
        <f t="shared" si="208"/>
        <v>Jan/26</v>
      </c>
      <c r="I1869" s="716">
        <f t="shared" si="209"/>
        <v>29</v>
      </c>
      <c r="J1869" s="716">
        <f>IF(Tabela13[[#This Row],[Data da Ordem]]&lt;&gt;"",1,"")</f>
        <v>1</v>
      </c>
    </row>
    <row r="1870" spans="1:10">
      <c r="A1870" s="721" t="s">
        <v>2583</v>
      </c>
      <c r="B1870" s="722">
        <v>14</v>
      </c>
      <c r="C1870" s="711" t="str">
        <f t="shared" si="203"/>
        <v>29/01/2026</v>
      </c>
      <c r="D1870" s="712" t="str">
        <f t="shared" si="204"/>
        <v>18:00</v>
      </c>
      <c r="E1870" s="713" t="str">
        <f t="shared" si="205"/>
        <v>18:00 as 19:00</v>
      </c>
      <c r="F1870" s="714" t="str">
        <f t="shared" si="206"/>
        <v>Quinta</v>
      </c>
      <c r="G1870" s="715">
        <f t="shared" si="207"/>
        <v>5</v>
      </c>
      <c r="H1870" s="714" t="str">
        <f t="shared" si="208"/>
        <v>Jan/26</v>
      </c>
      <c r="I1870" s="716">
        <f t="shared" si="209"/>
        <v>29</v>
      </c>
      <c r="J1870" s="716">
        <f>IF(Tabela13[[#This Row],[Data da Ordem]]&lt;&gt;"",1,"")</f>
        <v>1</v>
      </c>
    </row>
    <row r="1871" spans="1:10">
      <c r="A1871" s="721" t="s">
        <v>2584</v>
      </c>
      <c r="B1871" s="722">
        <v>13</v>
      </c>
      <c r="C1871" s="711" t="str">
        <f t="shared" si="203"/>
        <v>29/01/2026</v>
      </c>
      <c r="D1871" s="712" t="str">
        <f t="shared" si="204"/>
        <v>17:55</v>
      </c>
      <c r="E1871" s="713" t="str">
        <f t="shared" si="205"/>
        <v>17:00 as 18:00</v>
      </c>
      <c r="F1871" s="714" t="str">
        <f t="shared" si="206"/>
        <v>Quinta</v>
      </c>
      <c r="G1871" s="715">
        <f t="shared" si="207"/>
        <v>5</v>
      </c>
      <c r="H1871" s="714" t="str">
        <f t="shared" si="208"/>
        <v>Jan/26</v>
      </c>
      <c r="I1871" s="716">
        <f t="shared" si="209"/>
        <v>29</v>
      </c>
      <c r="J1871" s="716">
        <f>IF(Tabela13[[#This Row],[Data da Ordem]]&lt;&gt;"",1,"")</f>
        <v>1</v>
      </c>
    </row>
    <row r="1872" spans="1:10">
      <c r="A1872" s="721" t="s">
        <v>2585</v>
      </c>
      <c r="B1872" s="722">
        <v>61</v>
      </c>
      <c r="C1872" s="711" t="str">
        <f t="shared" si="203"/>
        <v>29/01/2026</v>
      </c>
      <c r="D1872" s="712" t="str">
        <f t="shared" si="204"/>
        <v>17:50</v>
      </c>
      <c r="E1872" s="713" t="str">
        <f t="shared" si="205"/>
        <v>17:00 as 18:00</v>
      </c>
      <c r="F1872" s="714" t="str">
        <f t="shared" si="206"/>
        <v>Quinta</v>
      </c>
      <c r="G1872" s="715">
        <f t="shared" si="207"/>
        <v>5</v>
      </c>
      <c r="H1872" s="714" t="str">
        <f t="shared" si="208"/>
        <v>Jan/26</v>
      </c>
      <c r="I1872" s="716">
        <f t="shared" si="209"/>
        <v>29</v>
      </c>
      <c r="J1872" s="716">
        <f>IF(Tabela13[[#This Row],[Data da Ordem]]&lt;&gt;"",1,"")</f>
        <v>1</v>
      </c>
    </row>
    <row r="1873" spans="1:10">
      <c r="A1873" s="721" t="s">
        <v>2586</v>
      </c>
      <c r="B1873" s="722">
        <v>16.5</v>
      </c>
      <c r="C1873" s="711" t="str">
        <f t="shared" si="203"/>
        <v>29/01/2026</v>
      </c>
      <c r="D1873" s="712" t="str">
        <f t="shared" si="204"/>
        <v>17:43</v>
      </c>
      <c r="E1873" s="713" t="str">
        <f t="shared" si="205"/>
        <v>17:00 as 18:00</v>
      </c>
      <c r="F1873" s="714" t="str">
        <f t="shared" si="206"/>
        <v>Quinta</v>
      </c>
      <c r="G1873" s="715">
        <f t="shared" si="207"/>
        <v>5</v>
      </c>
      <c r="H1873" s="714" t="str">
        <f t="shared" si="208"/>
        <v>Jan/26</v>
      </c>
      <c r="I1873" s="716">
        <f t="shared" si="209"/>
        <v>29</v>
      </c>
      <c r="J1873" s="716">
        <f>IF(Tabela13[[#This Row],[Data da Ordem]]&lt;&gt;"",1,"")</f>
        <v>1</v>
      </c>
    </row>
    <row r="1874" spans="1:10">
      <c r="A1874" s="721" t="s">
        <v>2587</v>
      </c>
      <c r="B1874" s="722">
        <v>19</v>
      </c>
      <c r="C1874" s="711" t="str">
        <f t="shared" si="203"/>
        <v>29/01/2026</v>
      </c>
      <c r="D1874" s="712" t="str">
        <f t="shared" si="204"/>
        <v>17:37</v>
      </c>
      <c r="E1874" s="713" t="str">
        <f t="shared" si="205"/>
        <v>17:00 as 18:00</v>
      </c>
      <c r="F1874" s="714" t="str">
        <f t="shared" si="206"/>
        <v>Quinta</v>
      </c>
      <c r="G1874" s="715">
        <f t="shared" si="207"/>
        <v>5</v>
      </c>
      <c r="H1874" s="714" t="str">
        <f t="shared" si="208"/>
        <v>Jan/26</v>
      </c>
      <c r="I1874" s="716">
        <f t="shared" si="209"/>
        <v>29</v>
      </c>
      <c r="J1874" s="716">
        <f>IF(Tabela13[[#This Row],[Data da Ordem]]&lt;&gt;"",1,"")</f>
        <v>1</v>
      </c>
    </row>
    <row r="1875" spans="1:10">
      <c r="A1875" s="721" t="s">
        <v>2588</v>
      </c>
      <c r="B1875" s="722">
        <v>34</v>
      </c>
      <c r="C1875" s="711" t="str">
        <f t="shared" si="203"/>
        <v>29/01/2026</v>
      </c>
      <c r="D1875" s="712" t="str">
        <f t="shared" si="204"/>
        <v>17:30</v>
      </c>
      <c r="E1875" s="713" t="str">
        <f t="shared" si="205"/>
        <v>17:00 as 18:00</v>
      </c>
      <c r="F1875" s="714" t="str">
        <f t="shared" si="206"/>
        <v>Quinta</v>
      </c>
      <c r="G1875" s="715">
        <f t="shared" si="207"/>
        <v>5</v>
      </c>
      <c r="H1875" s="714" t="str">
        <f t="shared" si="208"/>
        <v>Jan/26</v>
      </c>
      <c r="I1875" s="716">
        <f t="shared" si="209"/>
        <v>29</v>
      </c>
      <c r="J1875" s="716">
        <f>IF(Tabela13[[#This Row],[Data da Ordem]]&lt;&gt;"",1,"")</f>
        <v>1</v>
      </c>
    </row>
    <row r="1876" spans="1:10">
      <c r="A1876" s="721" t="s">
        <v>2589</v>
      </c>
      <c r="B1876" s="722">
        <v>13</v>
      </c>
      <c r="C1876" s="711" t="str">
        <f t="shared" si="203"/>
        <v>29/01/2026</v>
      </c>
      <c r="D1876" s="712" t="str">
        <f t="shared" si="204"/>
        <v>17:24</v>
      </c>
      <c r="E1876" s="713" t="str">
        <f t="shared" si="205"/>
        <v>17:00 as 18:00</v>
      </c>
      <c r="F1876" s="714" t="str">
        <f t="shared" si="206"/>
        <v>Quinta</v>
      </c>
      <c r="G1876" s="715">
        <f t="shared" si="207"/>
        <v>5</v>
      </c>
      <c r="H1876" s="714" t="str">
        <f t="shared" si="208"/>
        <v>Jan/26</v>
      </c>
      <c r="I1876" s="716">
        <f t="shared" si="209"/>
        <v>29</v>
      </c>
      <c r="J1876" s="716">
        <f>IF(Tabela13[[#This Row],[Data da Ordem]]&lt;&gt;"",1,"")</f>
        <v>1</v>
      </c>
    </row>
    <row r="1877" spans="1:10">
      <c r="A1877" s="721" t="s">
        <v>2590</v>
      </c>
      <c r="B1877" s="722">
        <v>40</v>
      </c>
      <c r="C1877" s="711" t="str">
        <f t="shared" si="203"/>
        <v>29/01/2026</v>
      </c>
      <c r="D1877" s="712" t="str">
        <f t="shared" si="204"/>
        <v>17:20</v>
      </c>
      <c r="E1877" s="713" t="str">
        <f t="shared" si="205"/>
        <v>17:00 as 18:00</v>
      </c>
      <c r="F1877" s="714" t="str">
        <f t="shared" si="206"/>
        <v>Quinta</v>
      </c>
      <c r="G1877" s="715">
        <f t="shared" si="207"/>
        <v>5</v>
      </c>
      <c r="H1877" s="714" t="str">
        <f t="shared" si="208"/>
        <v>Jan/26</v>
      </c>
      <c r="I1877" s="716">
        <f t="shared" si="209"/>
        <v>29</v>
      </c>
      <c r="J1877" s="716">
        <f>IF(Tabela13[[#This Row],[Data da Ordem]]&lt;&gt;"",1,"")</f>
        <v>1</v>
      </c>
    </row>
    <row r="1878" spans="1:10">
      <c r="A1878" s="721" t="s">
        <v>2591</v>
      </c>
      <c r="B1878" s="722">
        <v>38</v>
      </c>
      <c r="C1878" s="711" t="str">
        <f t="shared" si="203"/>
        <v>29/01/2026</v>
      </c>
      <c r="D1878" s="712" t="str">
        <f t="shared" si="204"/>
        <v>17:20</v>
      </c>
      <c r="E1878" s="713" t="str">
        <f t="shared" si="205"/>
        <v>17:00 as 18:00</v>
      </c>
      <c r="F1878" s="714" t="str">
        <f t="shared" si="206"/>
        <v>Quinta</v>
      </c>
      <c r="G1878" s="715">
        <f t="shared" si="207"/>
        <v>5</v>
      </c>
      <c r="H1878" s="714" t="str">
        <f t="shared" si="208"/>
        <v>Jan/26</v>
      </c>
      <c r="I1878" s="716">
        <f t="shared" si="209"/>
        <v>29</v>
      </c>
      <c r="J1878" s="716">
        <f>IF(Tabela13[[#This Row],[Data da Ordem]]&lt;&gt;"",1,"")</f>
        <v>1</v>
      </c>
    </row>
    <row r="1879" spans="1:10">
      <c r="A1879" s="721" t="s">
        <v>2592</v>
      </c>
      <c r="B1879" s="722">
        <v>19</v>
      </c>
      <c r="C1879" s="711" t="str">
        <f t="shared" si="203"/>
        <v>29/01/2026</v>
      </c>
      <c r="D1879" s="712" t="str">
        <f t="shared" si="204"/>
        <v>17:19</v>
      </c>
      <c r="E1879" s="713" t="str">
        <f t="shared" si="205"/>
        <v>17:00 as 18:00</v>
      </c>
      <c r="F1879" s="714" t="str">
        <f t="shared" si="206"/>
        <v>Quinta</v>
      </c>
      <c r="G1879" s="715">
        <f t="shared" si="207"/>
        <v>5</v>
      </c>
      <c r="H1879" s="714" t="str">
        <f t="shared" si="208"/>
        <v>Jan/26</v>
      </c>
      <c r="I1879" s="716">
        <f t="shared" si="209"/>
        <v>29</v>
      </c>
      <c r="J1879" s="716">
        <f>IF(Tabela13[[#This Row],[Data da Ordem]]&lt;&gt;"",1,"")</f>
        <v>1</v>
      </c>
    </row>
    <row r="1880" spans="1:10">
      <c r="A1880" s="721" t="s">
        <v>2593</v>
      </c>
      <c r="B1880" s="722">
        <v>67</v>
      </c>
      <c r="C1880" s="711" t="str">
        <f t="shared" si="203"/>
        <v>29/01/2026</v>
      </c>
      <c r="D1880" s="712" t="str">
        <f t="shared" si="204"/>
        <v>17:14</v>
      </c>
      <c r="E1880" s="713" t="str">
        <f t="shared" si="205"/>
        <v>17:00 as 18:00</v>
      </c>
      <c r="F1880" s="714" t="str">
        <f t="shared" si="206"/>
        <v>Quinta</v>
      </c>
      <c r="G1880" s="715">
        <f t="shared" si="207"/>
        <v>5</v>
      </c>
      <c r="H1880" s="714" t="str">
        <f t="shared" si="208"/>
        <v>Jan/26</v>
      </c>
      <c r="I1880" s="716">
        <f t="shared" si="209"/>
        <v>29</v>
      </c>
      <c r="J1880" s="716">
        <f>IF(Tabela13[[#This Row],[Data da Ordem]]&lt;&gt;"",1,"")</f>
        <v>1</v>
      </c>
    </row>
    <row r="1881" spans="1:10">
      <c r="A1881" s="721" t="s">
        <v>2594</v>
      </c>
      <c r="B1881" s="722">
        <v>17</v>
      </c>
      <c r="C1881" s="711" t="str">
        <f t="shared" si="203"/>
        <v>29/01/2026</v>
      </c>
      <c r="D1881" s="712" t="str">
        <f t="shared" si="204"/>
        <v>17:10</v>
      </c>
      <c r="E1881" s="713" t="str">
        <f t="shared" si="205"/>
        <v>17:00 as 18:00</v>
      </c>
      <c r="F1881" s="714" t="str">
        <f t="shared" si="206"/>
        <v>Quinta</v>
      </c>
      <c r="G1881" s="715">
        <f t="shared" si="207"/>
        <v>5</v>
      </c>
      <c r="H1881" s="714" t="str">
        <f t="shared" si="208"/>
        <v>Jan/26</v>
      </c>
      <c r="I1881" s="716">
        <f t="shared" si="209"/>
        <v>29</v>
      </c>
      <c r="J1881" s="716">
        <f>IF(Tabela13[[#This Row],[Data da Ordem]]&lt;&gt;"",1,"")</f>
        <v>1</v>
      </c>
    </row>
    <row r="1882" spans="1:10">
      <c r="A1882" s="721" t="s">
        <v>2595</v>
      </c>
      <c r="B1882" s="722">
        <v>121.5</v>
      </c>
      <c r="C1882" s="711" t="str">
        <f t="shared" si="203"/>
        <v>29/01/2026</v>
      </c>
      <c r="D1882" s="712" t="str">
        <f t="shared" si="204"/>
        <v>16:58</v>
      </c>
      <c r="E1882" s="713" t="str">
        <f t="shared" si="205"/>
        <v>16:00 as 17:00</v>
      </c>
      <c r="F1882" s="714" t="str">
        <f t="shared" si="206"/>
        <v>Quinta</v>
      </c>
      <c r="G1882" s="715">
        <f t="shared" si="207"/>
        <v>5</v>
      </c>
      <c r="H1882" s="714" t="str">
        <f t="shared" si="208"/>
        <v>Jan/26</v>
      </c>
      <c r="I1882" s="716">
        <f t="shared" si="209"/>
        <v>29</v>
      </c>
      <c r="J1882" s="716">
        <f>IF(Tabela13[[#This Row],[Data da Ordem]]&lt;&gt;"",1,"")</f>
        <v>1</v>
      </c>
    </row>
    <row r="1883" spans="1:10">
      <c r="A1883" s="721" t="s">
        <v>2596</v>
      </c>
      <c r="B1883" s="722">
        <v>14</v>
      </c>
      <c r="C1883" s="711" t="str">
        <f t="shared" si="203"/>
        <v>29/01/2026</v>
      </c>
      <c r="D1883" s="712" t="str">
        <f t="shared" si="204"/>
        <v>16:56</v>
      </c>
      <c r="E1883" s="713" t="str">
        <f t="shared" si="205"/>
        <v>16:00 as 17:00</v>
      </c>
      <c r="F1883" s="714" t="str">
        <f t="shared" si="206"/>
        <v>Quinta</v>
      </c>
      <c r="G1883" s="715">
        <f t="shared" si="207"/>
        <v>5</v>
      </c>
      <c r="H1883" s="714" t="str">
        <f t="shared" si="208"/>
        <v>Jan/26</v>
      </c>
      <c r="I1883" s="716">
        <f t="shared" si="209"/>
        <v>29</v>
      </c>
      <c r="J1883" s="716">
        <f>IF(Tabela13[[#This Row],[Data da Ordem]]&lt;&gt;"",1,"")</f>
        <v>1</v>
      </c>
    </row>
    <row r="1884" spans="1:10">
      <c r="A1884" s="721" t="s">
        <v>2597</v>
      </c>
      <c r="B1884" s="722">
        <v>26</v>
      </c>
      <c r="C1884" s="711" t="str">
        <f t="shared" si="203"/>
        <v>29/01/2026</v>
      </c>
      <c r="D1884" s="712" t="str">
        <f t="shared" si="204"/>
        <v>16:55</v>
      </c>
      <c r="E1884" s="713" t="str">
        <f t="shared" si="205"/>
        <v>16:00 as 17:00</v>
      </c>
      <c r="F1884" s="714" t="str">
        <f t="shared" si="206"/>
        <v>Quinta</v>
      </c>
      <c r="G1884" s="715">
        <f t="shared" si="207"/>
        <v>5</v>
      </c>
      <c r="H1884" s="714" t="str">
        <f t="shared" si="208"/>
        <v>Jan/26</v>
      </c>
      <c r="I1884" s="716">
        <f t="shared" si="209"/>
        <v>29</v>
      </c>
      <c r="J1884" s="716">
        <f>IF(Tabela13[[#This Row],[Data da Ordem]]&lt;&gt;"",1,"")</f>
        <v>1</v>
      </c>
    </row>
    <row r="1885" spans="1:10">
      <c r="A1885" s="721" t="s">
        <v>2598</v>
      </c>
      <c r="B1885" s="722">
        <v>30</v>
      </c>
      <c r="C1885" s="711" t="str">
        <f t="shared" si="203"/>
        <v>29/01/2026</v>
      </c>
      <c r="D1885" s="712" t="str">
        <f t="shared" si="204"/>
        <v>16:54</v>
      </c>
      <c r="E1885" s="713" t="str">
        <f t="shared" si="205"/>
        <v>16:00 as 17:00</v>
      </c>
      <c r="F1885" s="714" t="str">
        <f t="shared" si="206"/>
        <v>Quinta</v>
      </c>
      <c r="G1885" s="715">
        <f t="shared" si="207"/>
        <v>5</v>
      </c>
      <c r="H1885" s="714" t="str">
        <f t="shared" si="208"/>
        <v>Jan/26</v>
      </c>
      <c r="I1885" s="716">
        <f t="shared" si="209"/>
        <v>29</v>
      </c>
      <c r="J1885" s="716">
        <f>IF(Tabela13[[#This Row],[Data da Ordem]]&lt;&gt;"",1,"")</f>
        <v>1</v>
      </c>
    </row>
    <row r="1886" spans="1:10">
      <c r="A1886" s="721" t="s">
        <v>2599</v>
      </c>
      <c r="B1886" s="722">
        <v>13</v>
      </c>
      <c r="C1886" s="711" t="str">
        <f t="shared" si="203"/>
        <v>29/01/2026</v>
      </c>
      <c r="D1886" s="712" t="str">
        <f t="shared" si="204"/>
        <v>16:41</v>
      </c>
      <c r="E1886" s="713" t="str">
        <f t="shared" si="205"/>
        <v>16:00 as 17:00</v>
      </c>
      <c r="F1886" s="714" t="str">
        <f t="shared" si="206"/>
        <v>Quinta</v>
      </c>
      <c r="G1886" s="715">
        <f t="shared" si="207"/>
        <v>5</v>
      </c>
      <c r="H1886" s="714" t="str">
        <f t="shared" si="208"/>
        <v>Jan/26</v>
      </c>
      <c r="I1886" s="716">
        <f t="shared" si="209"/>
        <v>29</v>
      </c>
      <c r="J1886" s="716">
        <f>IF(Tabela13[[#This Row],[Data da Ordem]]&lt;&gt;"",1,"")</f>
        <v>1</v>
      </c>
    </row>
    <row r="1887" spans="1:10">
      <c r="A1887" s="721" t="s">
        <v>2600</v>
      </c>
      <c r="B1887" s="722">
        <v>43.5</v>
      </c>
      <c r="C1887" s="711" t="str">
        <f t="shared" si="203"/>
        <v>29/01/2026</v>
      </c>
      <c r="D1887" s="712" t="str">
        <f t="shared" si="204"/>
        <v>16:37</v>
      </c>
      <c r="E1887" s="713" t="str">
        <f t="shared" si="205"/>
        <v>16:00 as 17:00</v>
      </c>
      <c r="F1887" s="714" t="str">
        <f t="shared" si="206"/>
        <v>Quinta</v>
      </c>
      <c r="G1887" s="715">
        <f t="shared" si="207"/>
        <v>5</v>
      </c>
      <c r="H1887" s="714" t="str">
        <f t="shared" si="208"/>
        <v>Jan/26</v>
      </c>
      <c r="I1887" s="716">
        <f t="shared" si="209"/>
        <v>29</v>
      </c>
      <c r="J1887" s="716">
        <f>IF(Tabela13[[#This Row],[Data da Ordem]]&lt;&gt;"",1,"")</f>
        <v>1</v>
      </c>
    </row>
    <row r="1888" spans="1:10">
      <c r="A1888" s="721" t="s">
        <v>2601</v>
      </c>
      <c r="B1888" s="722">
        <v>13.2</v>
      </c>
      <c r="C1888" s="711" t="str">
        <f t="shared" si="203"/>
        <v>29/01/2026</v>
      </c>
      <c r="D1888" s="712" t="str">
        <f t="shared" si="204"/>
        <v>16:33</v>
      </c>
      <c r="E1888" s="713" t="str">
        <f t="shared" si="205"/>
        <v>16:00 as 17:00</v>
      </c>
      <c r="F1888" s="714" t="str">
        <f t="shared" si="206"/>
        <v>Quinta</v>
      </c>
      <c r="G1888" s="715">
        <f t="shared" si="207"/>
        <v>5</v>
      </c>
      <c r="H1888" s="714" t="str">
        <f t="shared" si="208"/>
        <v>Jan/26</v>
      </c>
      <c r="I1888" s="716">
        <f t="shared" si="209"/>
        <v>29</v>
      </c>
      <c r="J1888" s="716">
        <f>IF(Tabela13[[#This Row],[Data da Ordem]]&lt;&gt;"",1,"")</f>
        <v>1</v>
      </c>
    </row>
    <row r="1889" spans="1:10">
      <c r="A1889" s="721" t="s">
        <v>2602</v>
      </c>
      <c r="B1889" s="722">
        <v>57</v>
      </c>
      <c r="C1889" s="711" t="str">
        <f t="shared" si="203"/>
        <v>29/01/2026</v>
      </c>
      <c r="D1889" s="712" t="str">
        <f t="shared" si="204"/>
        <v>16:22</v>
      </c>
      <c r="E1889" s="713" t="str">
        <f t="shared" si="205"/>
        <v>16:00 as 17:00</v>
      </c>
      <c r="F1889" s="714" t="str">
        <f t="shared" si="206"/>
        <v>Quinta</v>
      </c>
      <c r="G1889" s="715">
        <f t="shared" si="207"/>
        <v>5</v>
      </c>
      <c r="H1889" s="714" t="str">
        <f t="shared" si="208"/>
        <v>Jan/26</v>
      </c>
      <c r="I1889" s="716">
        <f t="shared" si="209"/>
        <v>29</v>
      </c>
      <c r="J1889" s="716">
        <f>IF(Tabela13[[#This Row],[Data da Ordem]]&lt;&gt;"",1,"")</f>
        <v>1</v>
      </c>
    </row>
    <row r="1890" spans="1:10">
      <c r="A1890" s="721" t="s">
        <v>2603</v>
      </c>
      <c r="B1890" s="722">
        <v>13</v>
      </c>
      <c r="C1890" s="711" t="str">
        <f t="shared" si="203"/>
        <v>29/01/2026</v>
      </c>
      <c r="D1890" s="712" t="str">
        <f t="shared" si="204"/>
        <v>16:14</v>
      </c>
      <c r="E1890" s="713" t="str">
        <f t="shared" si="205"/>
        <v>16:00 as 17:00</v>
      </c>
      <c r="F1890" s="714" t="str">
        <f t="shared" si="206"/>
        <v>Quinta</v>
      </c>
      <c r="G1890" s="715">
        <f t="shared" si="207"/>
        <v>5</v>
      </c>
      <c r="H1890" s="714" t="str">
        <f t="shared" si="208"/>
        <v>Jan/26</v>
      </c>
      <c r="I1890" s="716">
        <f t="shared" si="209"/>
        <v>29</v>
      </c>
      <c r="J1890" s="716">
        <f>IF(Tabela13[[#This Row],[Data da Ordem]]&lt;&gt;"",1,"")</f>
        <v>1</v>
      </c>
    </row>
    <row r="1891" spans="1:10">
      <c r="A1891" s="721" t="s">
        <v>2604</v>
      </c>
      <c r="B1891" s="722">
        <v>54.5</v>
      </c>
      <c r="C1891" s="711" t="str">
        <f t="shared" si="203"/>
        <v>29/01/2026</v>
      </c>
      <c r="D1891" s="712" t="str">
        <f t="shared" si="204"/>
        <v>16:03</v>
      </c>
      <c r="E1891" s="713" t="str">
        <f t="shared" si="205"/>
        <v>16:00 as 17:00</v>
      </c>
      <c r="F1891" s="714" t="str">
        <f t="shared" si="206"/>
        <v>Quinta</v>
      </c>
      <c r="G1891" s="715">
        <f t="shared" si="207"/>
        <v>5</v>
      </c>
      <c r="H1891" s="714" t="str">
        <f t="shared" si="208"/>
        <v>Jan/26</v>
      </c>
      <c r="I1891" s="716">
        <f t="shared" si="209"/>
        <v>29</v>
      </c>
      <c r="J1891" s="716">
        <f>IF(Tabela13[[#This Row],[Data da Ordem]]&lt;&gt;"",1,"")</f>
        <v>1</v>
      </c>
    </row>
    <row r="1892" spans="1:10">
      <c r="A1892" s="721" t="s">
        <v>2605</v>
      </c>
      <c r="B1892" s="722">
        <v>44</v>
      </c>
      <c r="C1892" s="711" t="str">
        <f t="shared" si="203"/>
        <v>29/01/2026</v>
      </c>
      <c r="D1892" s="712" t="str">
        <f t="shared" si="204"/>
        <v>15:58</v>
      </c>
      <c r="E1892" s="713" t="str">
        <f t="shared" si="205"/>
        <v>15:00 as 16:00</v>
      </c>
      <c r="F1892" s="714" t="str">
        <f t="shared" si="206"/>
        <v>Quinta</v>
      </c>
      <c r="G1892" s="715">
        <f t="shared" si="207"/>
        <v>5</v>
      </c>
      <c r="H1892" s="714" t="str">
        <f t="shared" si="208"/>
        <v>Jan/26</v>
      </c>
      <c r="I1892" s="716">
        <f t="shared" si="209"/>
        <v>29</v>
      </c>
      <c r="J1892" s="716">
        <f>IF(Tabela13[[#This Row],[Data da Ordem]]&lt;&gt;"",1,"")</f>
        <v>1</v>
      </c>
    </row>
    <row r="1893" spans="1:10">
      <c r="A1893" s="721" t="s">
        <v>2606</v>
      </c>
      <c r="B1893" s="722">
        <v>49.95</v>
      </c>
      <c r="C1893" s="711" t="str">
        <f t="shared" si="203"/>
        <v>29/01/2026</v>
      </c>
      <c r="D1893" s="712" t="str">
        <f t="shared" si="204"/>
        <v>15:55</v>
      </c>
      <c r="E1893" s="713" t="str">
        <f t="shared" si="205"/>
        <v>15:00 as 16:00</v>
      </c>
      <c r="F1893" s="714" t="str">
        <f t="shared" si="206"/>
        <v>Quinta</v>
      </c>
      <c r="G1893" s="715">
        <f t="shared" si="207"/>
        <v>5</v>
      </c>
      <c r="H1893" s="714" t="str">
        <f t="shared" si="208"/>
        <v>Jan/26</v>
      </c>
      <c r="I1893" s="716">
        <f t="shared" si="209"/>
        <v>29</v>
      </c>
      <c r="J1893" s="716">
        <f>IF(Tabela13[[#This Row],[Data da Ordem]]&lt;&gt;"",1,"")</f>
        <v>1</v>
      </c>
    </row>
    <row r="1894" spans="1:10">
      <c r="A1894" s="721" t="s">
        <v>2607</v>
      </c>
      <c r="B1894" s="722">
        <v>31.5</v>
      </c>
      <c r="C1894" s="711" t="str">
        <f t="shared" si="203"/>
        <v>29/01/2026</v>
      </c>
      <c r="D1894" s="712" t="str">
        <f t="shared" si="204"/>
        <v>15:36</v>
      </c>
      <c r="E1894" s="713" t="str">
        <f t="shared" si="205"/>
        <v>15:00 as 16:00</v>
      </c>
      <c r="F1894" s="714" t="str">
        <f t="shared" si="206"/>
        <v>Quinta</v>
      </c>
      <c r="G1894" s="715">
        <f t="shared" si="207"/>
        <v>5</v>
      </c>
      <c r="H1894" s="714" t="str">
        <f t="shared" si="208"/>
        <v>Jan/26</v>
      </c>
      <c r="I1894" s="716">
        <f t="shared" si="209"/>
        <v>29</v>
      </c>
      <c r="J1894" s="716">
        <f>IF(Tabela13[[#This Row],[Data da Ordem]]&lt;&gt;"",1,"")</f>
        <v>1</v>
      </c>
    </row>
    <row r="1895" spans="1:10">
      <c r="A1895" s="721" t="s">
        <v>2608</v>
      </c>
      <c r="B1895" s="722">
        <v>20</v>
      </c>
      <c r="C1895" s="711" t="str">
        <f t="shared" si="203"/>
        <v>29/01/2026</v>
      </c>
      <c r="D1895" s="712" t="str">
        <f t="shared" si="204"/>
        <v>15:15</v>
      </c>
      <c r="E1895" s="713" t="str">
        <f t="shared" si="205"/>
        <v>15:00 as 16:00</v>
      </c>
      <c r="F1895" s="714" t="str">
        <f t="shared" si="206"/>
        <v>Quinta</v>
      </c>
      <c r="G1895" s="715">
        <f t="shared" si="207"/>
        <v>5</v>
      </c>
      <c r="H1895" s="714" t="str">
        <f t="shared" si="208"/>
        <v>Jan/26</v>
      </c>
      <c r="I1895" s="716">
        <f t="shared" si="209"/>
        <v>29</v>
      </c>
      <c r="J1895" s="716">
        <f>IF(Tabela13[[#This Row],[Data da Ordem]]&lt;&gt;"",1,"")</f>
        <v>1</v>
      </c>
    </row>
    <row r="1896" spans="1:10">
      <c r="A1896" s="721" t="s">
        <v>2609</v>
      </c>
      <c r="B1896" s="722">
        <v>19.5</v>
      </c>
      <c r="C1896" s="711" t="str">
        <f t="shared" si="203"/>
        <v>29/01/2026</v>
      </c>
      <c r="D1896" s="712" t="str">
        <f t="shared" si="204"/>
        <v>15:14</v>
      </c>
      <c r="E1896" s="713" t="str">
        <f t="shared" si="205"/>
        <v>15:00 as 16:00</v>
      </c>
      <c r="F1896" s="714" t="str">
        <f t="shared" si="206"/>
        <v>Quinta</v>
      </c>
      <c r="G1896" s="715">
        <f t="shared" si="207"/>
        <v>5</v>
      </c>
      <c r="H1896" s="714" t="str">
        <f t="shared" si="208"/>
        <v>Jan/26</v>
      </c>
      <c r="I1896" s="716">
        <f t="shared" si="209"/>
        <v>29</v>
      </c>
      <c r="J1896" s="716">
        <f>IF(Tabela13[[#This Row],[Data da Ordem]]&lt;&gt;"",1,"")</f>
        <v>1</v>
      </c>
    </row>
    <row r="1897" spans="1:10">
      <c r="A1897" s="721" t="s">
        <v>2610</v>
      </c>
      <c r="B1897" s="722">
        <v>20</v>
      </c>
      <c r="C1897" s="711" t="str">
        <f t="shared" si="203"/>
        <v>29/01/2026</v>
      </c>
      <c r="D1897" s="712" t="str">
        <f t="shared" si="204"/>
        <v>15:07</v>
      </c>
      <c r="E1897" s="713" t="str">
        <f t="shared" si="205"/>
        <v>15:00 as 16:00</v>
      </c>
      <c r="F1897" s="714" t="str">
        <f t="shared" si="206"/>
        <v>Quinta</v>
      </c>
      <c r="G1897" s="715">
        <f t="shared" si="207"/>
        <v>5</v>
      </c>
      <c r="H1897" s="714" t="str">
        <f t="shared" si="208"/>
        <v>Jan/26</v>
      </c>
      <c r="I1897" s="716">
        <f t="shared" si="209"/>
        <v>29</v>
      </c>
      <c r="J1897" s="716">
        <f>IF(Tabela13[[#This Row],[Data da Ordem]]&lt;&gt;"",1,"")</f>
        <v>1</v>
      </c>
    </row>
    <row r="1898" spans="1:10">
      <c r="A1898" s="721" t="s">
        <v>2611</v>
      </c>
      <c r="B1898" s="722">
        <v>20.5</v>
      </c>
      <c r="C1898" s="711" t="str">
        <f t="shared" si="203"/>
        <v>29/01/2026</v>
      </c>
      <c r="D1898" s="712" t="str">
        <f t="shared" si="204"/>
        <v>15:01</v>
      </c>
      <c r="E1898" s="713" t="str">
        <f t="shared" si="205"/>
        <v>15:00 as 16:00</v>
      </c>
      <c r="F1898" s="714" t="str">
        <f t="shared" si="206"/>
        <v>Quinta</v>
      </c>
      <c r="G1898" s="715">
        <f t="shared" si="207"/>
        <v>5</v>
      </c>
      <c r="H1898" s="714" t="str">
        <f t="shared" si="208"/>
        <v>Jan/26</v>
      </c>
      <c r="I1898" s="716">
        <f t="shared" si="209"/>
        <v>29</v>
      </c>
      <c r="J1898" s="716">
        <f>IF(Tabela13[[#This Row],[Data da Ordem]]&lt;&gt;"",1,"")</f>
        <v>1</v>
      </c>
    </row>
    <row r="1899" spans="1:10">
      <c r="A1899" s="721" t="s">
        <v>2612</v>
      </c>
      <c r="B1899" s="722">
        <v>36</v>
      </c>
      <c r="C1899" s="711" t="str">
        <f t="shared" si="203"/>
        <v>29/01/2026</v>
      </c>
      <c r="D1899" s="712" t="str">
        <f t="shared" si="204"/>
        <v>14:59</v>
      </c>
      <c r="E1899" s="713" t="str">
        <f t="shared" si="205"/>
        <v>14:00 as 15:00</v>
      </c>
      <c r="F1899" s="714" t="str">
        <f t="shared" si="206"/>
        <v>Quinta</v>
      </c>
      <c r="G1899" s="715">
        <f t="shared" si="207"/>
        <v>5</v>
      </c>
      <c r="H1899" s="714" t="str">
        <f t="shared" si="208"/>
        <v>Jan/26</v>
      </c>
      <c r="I1899" s="716">
        <f t="shared" si="209"/>
        <v>29</v>
      </c>
      <c r="J1899" s="716">
        <f>IF(Tabela13[[#This Row],[Data da Ordem]]&lt;&gt;"",1,"")</f>
        <v>1</v>
      </c>
    </row>
    <row r="1900" spans="1:10">
      <c r="A1900" s="721" t="s">
        <v>2613</v>
      </c>
      <c r="B1900" s="722">
        <v>23</v>
      </c>
      <c r="C1900" s="711" t="str">
        <f t="shared" si="203"/>
        <v>29/01/2026</v>
      </c>
      <c r="D1900" s="712" t="str">
        <f t="shared" si="204"/>
        <v>14:59</v>
      </c>
      <c r="E1900" s="713" t="str">
        <f t="shared" si="205"/>
        <v>14:00 as 15:00</v>
      </c>
      <c r="F1900" s="714" t="str">
        <f t="shared" si="206"/>
        <v>Quinta</v>
      </c>
      <c r="G1900" s="715">
        <f t="shared" si="207"/>
        <v>5</v>
      </c>
      <c r="H1900" s="714" t="str">
        <f t="shared" si="208"/>
        <v>Jan/26</v>
      </c>
      <c r="I1900" s="716">
        <f t="shared" si="209"/>
        <v>29</v>
      </c>
      <c r="J1900" s="716">
        <f>IF(Tabela13[[#This Row],[Data da Ordem]]&lt;&gt;"",1,"")</f>
        <v>1</v>
      </c>
    </row>
    <row r="1901" spans="1:10">
      <c r="A1901" s="721" t="s">
        <v>2614</v>
      </c>
      <c r="B1901" s="722">
        <v>13</v>
      </c>
      <c r="C1901" s="711" t="str">
        <f t="shared" si="203"/>
        <v>29/01/2026</v>
      </c>
      <c r="D1901" s="712" t="str">
        <f t="shared" si="204"/>
        <v>14:57</v>
      </c>
      <c r="E1901" s="713" t="str">
        <f t="shared" si="205"/>
        <v>14:00 as 15:00</v>
      </c>
      <c r="F1901" s="714" t="str">
        <f t="shared" si="206"/>
        <v>Quinta</v>
      </c>
      <c r="G1901" s="715">
        <f t="shared" si="207"/>
        <v>5</v>
      </c>
      <c r="H1901" s="714" t="str">
        <f t="shared" si="208"/>
        <v>Jan/26</v>
      </c>
      <c r="I1901" s="716">
        <f t="shared" si="209"/>
        <v>29</v>
      </c>
      <c r="J1901" s="716">
        <f>IF(Tabela13[[#This Row],[Data da Ordem]]&lt;&gt;"",1,"")</f>
        <v>1</v>
      </c>
    </row>
    <row r="1902" spans="1:10">
      <c r="A1902" s="721" t="s">
        <v>2615</v>
      </c>
      <c r="B1902" s="722">
        <v>56.5</v>
      </c>
      <c r="C1902" s="711" t="str">
        <f t="shared" si="203"/>
        <v>29/01/2026</v>
      </c>
      <c r="D1902" s="712" t="str">
        <f t="shared" si="204"/>
        <v>14:57</v>
      </c>
      <c r="E1902" s="713" t="str">
        <f t="shared" si="205"/>
        <v>14:00 as 15:00</v>
      </c>
      <c r="F1902" s="714" t="str">
        <f t="shared" si="206"/>
        <v>Quinta</v>
      </c>
      <c r="G1902" s="715">
        <f t="shared" si="207"/>
        <v>5</v>
      </c>
      <c r="H1902" s="714" t="str">
        <f t="shared" si="208"/>
        <v>Jan/26</v>
      </c>
      <c r="I1902" s="716">
        <f t="shared" si="209"/>
        <v>29</v>
      </c>
      <c r="J1902" s="716">
        <f>IF(Tabela13[[#This Row],[Data da Ordem]]&lt;&gt;"",1,"")</f>
        <v>1</v>
      </c>
    </row>
    <row r="1903" spans="1:10">
      <c r="A1903" s="721" t="s">
        <v>2616</v>
      </c>
      <c r="B1903" s="722">
        <v>10</v>
      </c>
      <c r="C1903" s="711" t="str">
        <f t="shared" si="203"/>
        <v>29/01/2026</v>
      </c>
      <c r="D1903" s="712" t="str">
        <f t="shared" si="204"/>
        <v>14:56</v>
      </c>
      <c r="E1903" s="713" t="str">
        <f t="shared" si="205"/>
        <v>14:00 as 15:00</v>
      </c>
      <c r="F1903" s="714" t="str">
        <f t="shared" si="206"/>
        <v>Quinta</v>
      </c>
      <c r="G1903" s="715">
        <f t="shared" si="207"/>
        <v>5</v>
      </c>
      <c r="H1903" s="714" t="str">
        <f t="shared" si="208"/>
        <v>Jan/26</v>
      </c>
      <c r="I1903" s="716">
        <f t="shared" si="209"/>
        <v>29</v>
      </c>
      <c r="J1903" s="716">
        <f>IF(Tabela13[[#This Row],[Data da Ordem]]&lt;&gt;"",1,"")</f>
        <v>1</v>
      </c>
    </row>
    <row r="1904" spans="1:10">
      <c r="A1904" s="721" t="s">
        <v>2617</v>
      </c>
      <c r="B1904" s="722">
        <v>30.5</v>
      </c>
      <c r="C1904" s="711" t="str">
        <f t="shared" si="203"/>
        <v>29/01/2026</v>
      </c>
      <c r="D1904" s="712" t="str">
        <f t="shared" si="204"/>
        <v>14:51</v>
      </c>
      <c r="E1904" s="713" t="str">
        <f t="shared" si="205"/>
        <v>14:00 as 15:00</v>
      </c>
      <c r="F1904" s="714" t="str">
        <f t="shared" si="206"/>
        <v>Quinta</v>
      </c>
      <c r="G1904" s="715">
        <f t="shared" si="207"/>
        <v>5</v>
      </c>
      <c r="H1904" s="714" t="str">
        <f t="shared" si="208"/>
        <v>Jan/26</v>
      </c>
      <c r="I1904" s="716">
        <f t="shared" si="209"/>
        <v>29</v>
      </c>
      <c r="J1904" s="716">
        <f>IF(Tabela13[[#This Row],[Data da Ordem]]&lt;&gt;"",1,"")</f>
        <v>1</v>
      </c>
    </row>
    <row r="1905" spans="1:10">
      <c r="A1905" s="721" t="s">
        <v>2618</v>
      </c>
      <c r="B1905" s="722">
        <v>13</v>
      </c>
      <c r="C1905" s="711" t="str">
        <f t="shared" si="203"/>
        <v>29/01/2026</v>
      </c>
      <c r="D1905" s="712" t="str">
        <f t="shared" si="204"/>
        <v>14:50</v>
      </c>
      <c r="E1905" s="713" t="str">
        <f t="shared" si="205"/>
        <v>14:00 as 15:00</v>
      </c>
      <c r="F1905" s="714" t="str">
        <f t="shared" si="206"/>
        <v>Quinta</v>
      </c>
      <c r="G1905" s="715">
        <f t="shared" si="207"/>
        <v>5</v>
      </c>
      <c r="H1905" s="714" t="str">
        <f t="shared" si="208"/>
        <v>Jan/26</v>
      </c>
      <c r="I1905" s="716">
        <f t="shared" si="209"/>
        <v>29</v>
      </c>
      <c r="J1905" s="716">
        <f>IF(Tabela13[[#This Row],[Data da Ordem]]&lt;&gt;"",1,"")</f>
        <v>1</v>
      </c>
    </row>
    <row r="1906" spans="1:10">
      <c r="A1906" s="721" t="s">
        <v>2619</v>
      </c>
      <c r="B1906" s="722">
        <v>20</v>
      </c>
      <c r="C1906" s="711" t="str">
        <f t="shared" si="203"/>
        <v>29/01/2026</v>
      </c>
      <c r="D1906" s="712" t="str">
        <f t="shared" si="204"/>
        <v>14:49</v>
      </c>
      <c r="E1906" s="713" t="str">
        <f t="shared" si="205"/>
        <v>14:00 as 15:00</v>
      </c>
      <c r="F1906" s="714" t="str">
        <f t="shared" si="206"/>
        <v>Quinta</v>
      </c>
      <c r="G1906" s="715">
        <f t="shared" si="207"/>
        <v>5</v>
      </c>
      <c r="H1906" s="714" t="str">
        <f t="shared" si="208"/>
        <v>Jan/26</v>
      </c>
      <c r="I1906" s="716">
        <f t="shared" si="209"/>
        <v>29</v>
      </c>
      <c r="J1906" s="716">
        <f>IF(Tabela13[[#This Row],[Data da Ordem]]&lt;&gt;"",1,"")</f>
        <v>1</v>
      </c>
    </row>
    <row r="1907" spans="1:10">
      <c r="A1907" s="721" t="s">
        <v>2620</v>
      </c>
      <c r="B1907" s="722">
        <v>20.5</v>
      </c>
      <c r="C1907" s="711" t="str">
        <f t="shared" si="203"/>
        <v>29/01/2026</v>
      </c>
      <c r="D1907" s="712" t="str">
        <f t="shared" si="204"/>
        <v>14:37</v>
      </c>
      <c r="E1907" s="713" t="str">
        <f t="shared" si="205"/>
        <v>14:00 as 15:00</v>
      </c>
      <c r="F1907" s="714" t="str">
        <f t="shared" si="206"/>
        <v>Quinta</v>
      </c>
      <c r="G1907" s="715">
        <f t="shared" si="207"/>
        <v>5</v>
      </c>
      <c r="H1907" s="714" t="str">
        <f t="shared" si="208"/>
        <v>Jan/26</v>
      </c>
      <c r="I1907" s="716">
        <f t="shared" si="209"/>
        <v>29</v>
      </c>
      <c r="J1907" s="716">
        <f>IF(Tabela13[[#This Row],[Data da Ordem]]&lt;&gt;"",1,"")</f>
        <v>1</v>
      </c>
    </row>
    <row r="1908" spans="1:10">
      <c r="A1908" s="721" t="s">
        <v>2621</v>
      </c>
      <c r="B1908" s="722">
        <v>16</v>
      </c>
      <c r="C1908" s="711" t="str">
        <f t="shared" si="203"/>
        <v>29/01/2026</v>
      </c>
      <c r="D1908" s="712" t="str">
        <f t="shared" si="204"/>
        <v>14:32</v>
      </c>
      <c r="E1908" s="713" t="str">
        <f t="shared" si="205"/>
        <v>14:00 as 15:00</v>
      </c>
      <c r="F1908" s="714" t="str">
        <f t="shared" si="206"/>
        <v>Quinta</v>
      </c>
      <c r="G1908" s="715">
        <f t="shared" si="207"/>
        <v>5</v>
      </c>
      <c r="H1908" s="714" t="str">
        <f t="shared" si="208"/>
        <v>Jan/26</v>
      </c>
      <c r="I1908" s="716">
        <f t="shared" si="209"/>
        <v>29</v>
      </c>
      <c r="J1908" s="716">
        <f>IF(Tabela13[[#This Row],[Data da Ordem]]&lt;&gt;"",1,"")</f>
        <v>1</v>
      </c>
    </row>
    <row r="1909" spans="1:10">
      <c r="A1909" s="721" t="s">
        <v>2622</v>
      </c>
      <c r="B1909" s="722">
        <v>38</v>
      </c>
      <c r="C1909" s="711" t="str">
        <f t="shared" si="203"/>
        <v>29/01/2026</v>
      </c>
      <c r="D1909" s="712" t="str">
        <f t="shared" si="204"/>
        <v>14:32</v>
      </c>
      <c r="E1909" s="713" t="str">
        <f t="shared" si="205"/>
        <v>14:00 as 15:00</v>
      </c>
      <c r="F1909" s="714" t="str">
        <f t="shared" si="206"/>
        <v>Quinta</v>
      </c>
      <c r="G1909" s="715">
        <f t="shared" si="207"/>
        <v>5</v>
      </c>
      <c r="H1909" s="714" t="str">
        <f t="shared" si="208"/>
        <v>Jan/26</v>
      </c>
      <c r="I1909" s="716">
        <f t="shared" si="209"/>
        <v>29</v>
      </c>
      <c r="J1909" s="716">
        <f>IF(Tabela13[[#This Row],[Data da Ordem]]&lt;&gt;"",1,"")</f>
        <v>1</v>
      </c>
    </row>
    <row r="1910" spans="1:10">
      <c r="A1910" s="721" t="s">
        <v>2623</v>
      </c>
      <c r="B1910" s="722">
        <v>17</v>
      </c>
      <c r="C1910" s="711" t="str">
        <f t="shared" si="203"/>
        <v>29/01/2026</v>
      </c>
      <c r="D1910" s="712" t="str">
        <f t="shared" si="204"/>
        <v>14:22</v>
      </c>
      <c r="E1910" s="713" t="str">
        <f t="shared" si="205"/>
        <v>14:00 as 15:00</v>
      </c>
      <c r="F1910" s="714" t="str">
        <f t="shared" si="206"/>
        <v>Quinta</v>
      </c>
      <c r="G1910" s="715">
        <f t="shared" si="207"/>
        <v>5</v>
      </c>
      <c r="H1910" s="714" t="str">
        <f t="shared" si="208"/>
        <v>Jan/26</v>
      </c>
      <c r="I1910" s="716">
        <f t="shared" si="209"/>
        <v>29</v>
      </c>
      <c r="J1910" s="716">
        <f>IF(Tabela13[[#This Row],[Data da Ordem]]&lt;&gt;"",1,"")</f>
        <v>1</v>
      </c>
    </row>
    <row r="1911" spans="1:10">
      <c r="A1911" s="721" t="s">
        <v>2624</v>
      </c>
      <c r="B1911" s="722">
        <v>39</v>
      </c>
      <c r="C1911" s="711" t="str">
        <f t="shared" si="203"/>
        <v>29/01/2026</v>
      </c>
      <c r="D1911" s="712" t="str">
        <f t="shared" si="204"/>
        <v>14:20</v>
      </c>
      <c r="E1911" s="713" t="str">
        <f t="shared" si="205"/>
        <v>14:00 as 15:00</v>
      </c>
      <c r="F1911" s="714" t="str">
        <f t="shared" si="206"/>
        <v>Quinta</v>
      </c>
      <c r="G1911" s="715">
        <f t="shared" si="207"/>
        <v>5</v>
      </c>
      <c r="H1911" s="714" t="str">
        <f t="shared" si="208"/>
        <v>Jan/26</v>
      </c>
      <c r="I1911" s="716">
        <f t="shared" si="209"/>
        <v>29</v>
      </c>
      <c r="J1911" s="716">
        <f>IF(Tabela13[[#This Row],[Data da Ordem]]&lt;&gt;"",1,"")</f>
        <v>1</v>
      </c>
    </row>
    <row r="1912" spans="1:10">
      <c r="A1912" s="721" t="s">
        <v>2625</v>
      </c>
      <c r="B1912" s="722">
        <v>24</v>
      </c>
      <c r="C1912" s="711" t="str">
        <f t="shared" si="203"/>
        <v>29/01/2026</v>
      </c>
      <c r="D1912" s="712" t="str">
        <f t="shared" si="204"/>
        <v>14:20</v>
      </c>
      <c r="E1912" s="713" t="str">
        <f t="shared" si="205"/>
        <v>14:00 as 15:00</v>
      </c>
      <c r="F1912" s="714" t="str">
        <f t="shared" si="206"/>
        <v>Quinta</v>
      </c>
      <c r="G1912" s="715">
        <f t="shared" si="207"/>
        <v>5</v>
      </c>
      <c r="H1912" s="714" t="str">
        <f t="shared" si="208"/>
        <v>Jan/26</v>
      </c>
      <c r="I1912" s="716">
        <f t="shared" si="209"/>
        <v>29</v>
      </c>
      <c r="J1912" s="716">
        <f>IF(Tabela13[[#This Row],[Data da Ordem]]&lt;&gt;"",1,"")</f>
        <v>1</v>
      </c>
    </row>
    <row r="1913" spans="1:10">
      <c r="A1913" s="721" t="s">
        <v>2626</v>
      </c>
      <c r="B1913" s="722">
        <v>16.5</v>
      </c>
      <c r="C1913" s="711" t="str">
        <f t="shared" si="203"/>
        <v>29/01/2026</v>
      </c>
      <c r="D1913" s="712" t="str">
        <f t="shared" si="204"/>
        <v>14:19</v>
      </c>
      <c r="E1913" s="713" t="str">
        <f t="shared" si="205"/>
        <v>14:00 as 15:00</v>
      </c>
      <c r="F1913" s="714" t="str">
        <f t="shared" si="206"/>
        <v>Quinta</v>
      </c>
      <c r="G1913" s="715">
        <f t="shared" si="207"/>
        <v>5</v>
      </c>
      <c r="H1913" s="714" t="str">
        <f t="shared" si="208"/>
        <v>Jan/26</v>
      </c>
      <c r="I1913" s="716">
        <f t="shared" si="209"/>
        <v>29</v>
      </c>
      <c r="J1913" s="716">
        <f>IF(Tabela13[[#This Row],[Data da Ordem]]&lt;&gt;"",1,"")</f>
        <v>1</v>
      </c>
    </row>
    <row r="1914" spans="1:10">
      <c r="A1914" s="721" t="s">
        <v>2627</v>
      </c>
      <c r="B1914" s="722">
        <v>25.5</v>
      </c>
      <c r="C1914" s="711" t="str">
        <f t="shared" si="203"/>
        <v>29/01/2026</v>
      </c>
      <c r="D1914" s="712" t="str">
        <f t="shared" si="204"/>
        <v>14:15</v>
      </c>
      <c r="E1914" s="713" t="str">
        <f t="shared" si="205"/>
        <v>14:00 as 15:00</v>
      </c>
      <c r="F1914" s="714" t="str">
        <f t="shared" si="206"/>
        <v>Quinta</v>
      </c>
      <c r="G1914" s="715">
        <f t="shared" si="207"/>
        <v>5</v>
      </c>
      <c r="H1914" s="714" t="str">
        <f t="shared" si="208"/>
        <v>Jan/26</v>
      </c>
      <c r="I1914" s="716">
        <f t="shared" si="209"/>
        <v>29</v>
      </c>
      <c r="J1914" s="716">
        <f>IF(Tabela13[[#This Row],[Data da Ordem]]&lt;&gt;"",1,"")</f>
        <v>1</v>
      </c>
    </row>
    <row r="1915" spans="1:10">
      <c r="A1915" s="721" t="s">
        <v>2628</v>
      </c>
      <c r="B1915" s="722">
        <v>68</v>
      </c>
      <c r="C1915" s="711" t="str">
        <f t="shared" si="203"/>
        <v>29/01/2026</v>
      </c>
      <c r="D1915" s="712" t="str">
        <f t="shared" si="204"/>
        <v>14:10</v>
      </c>
      <c r="E1915" s="713" t="str">
        <f t="shared" si="205"/>
        <v>14:00 as 15:00</v>
      </c>
      <c r="F1915" s="714" t="str">
        <f t="shared" si="206"/>
        <v>Quinta</v>
      </c>
      <c r="G1915" s="715">
        <f t="shared" si="207"/>
        <v>5</v>
      </c>
      <c r="H1915" s="714" t="str">
        <f t="shared" si="208"/>
        <v>Jan/26</v>
      </c>
      <c r="I1915" s="716">
        <f t="shared" si="209"/>
        <v>29</v>
      </c>
      <c r="J1915" s="716">
        <f>IF(Tabela13[[#This Row],[Data da Ordem]]&lt;&gt;"",1,"")</f>
        <v>1</v>
      </c>
    </row>
    <row r="1916" spans="1:10">
      <c r="A1916" s="721" t="s">
        <v>2629</v>
      </c>
      <c r="B1916" s="722">
        <v>24</v>
      </c>
      <c r="C1916" s="711" t="str">
        <f t="shared" si="203"/>
        <v>29/01/2026</v>
      </c>
      <c r="D1916" s="712" t="str">
        <f t="shared" si="204"/>
        <v>14:08</v>
      </c>
      <c r="E1916" s="713" t="str">
        <f t="shared" si="205"/>
        <v>14:00 as 15:00</v>
      </c>
      <c r="F1916" s="714" t="str">
        <f t="shared" si="206"/>
        <v>Quinta</v>
      </c>
      <c r="G1916" s="715">
        <f t="shared" si="207"/>
        <v>5</v>
      </c>
      <c r="H1916" s="714" t="str">
        <f t="shared" si="208"/>
        <v>Jan/26</v>
      </c>
      <c r="I1916" s="716">
        <f t="shared" si="209"/>
        <v>29</v>
      </c>
      <c r="J1916" s="716">
        <f>IF(Tabela13[[#This Row],[Data da Ordem]]&lt;&gt;"",1,"")</f>
        <v>1</v>
      </c>
    </row>
    <row r="1917" spans="1:10">
      <c r="A1917" s="721" t="s">
        <v>2630</v>
      </c>
      <c r="B1917" s="722">
        <v>43</v>
      </c>
      <c r="C1917" s="711" t="str">
        <f t="shared" si="203"/>
        <v>29/01/2026</v>
      </c>
      <c r="D1917" s="712" t="str">
        <f t="shared" si="204"/>
        <v>13:46</v>
      </c>
      <c r="E1917" s="713" t="str">
        <f t="shared" si="205"/>
        <v>13:00 as 14:00</v>
      </c>
      <c r="F1917" s="714" t="str">
        <f t="shared" si="206"/>
        <v>Quinta</v>
      </c>
      <c r="G1917" s="715">
        <f t="shared" si="207"/>
        <v>5</v>
      </c>
      <c r="H1917" s="714" t="str">
        <f t="shared" si="208"/>
        <v>Jan/26</v>
      </c>
      <c r="I1917" s="716">
        <f t="shared" si="209"/>
        <v>29</v>
      </c>
      <c r="J1917" s="716">
        <f>IF(Tabela13[[#This Row],[Data da Ordem]]&lt;&gt;"",1,"")</f>
        <v>1</v>
      </c>
    </row>
    <row r="1918" spans="1:10">
      <c r="A1918" s="721" t="s">
        <v>2631</v>
      </c>
      <c r="B1918" s="722">
        <v>33</v>
      </c>
      <c r="C1918" s="711" t="str">
        <f t="shared" si="203"/>
        <v>29/01/2026</v>
      </c>
      <c r="D1918" s="712" t="str">
        <f t="shared" si="204"/>
        <v>13:18</v>
      </c>
      <c r="E1918" s="713" t="str">
        <f t="shared" si="205"/>
        <v>13:00 as 14:00</v>
      </c>
      <c r="F1918" s="714" t="str">
        <f t="shared" si="206"/>
        <v>Quinta</v>
      </c>
      <c r="G1918" s="715">
        <f t="shared" si="207"/>
        <v>5</v>
      </c>
      <c r="H1918" s="714" t="str">
        <f t="shared" si="208"/>
        <v>Jan/26</v>
      </c>
      <c r="I1918" s="716">
        <f t="shared" si="209"/>
        <v>29</v>
      </c>
      <c r="J1918" s="716">
        <f>IF(Tabela13[[#This Row],[Data da Ordem]]&lt;&gt;"",1,"")</f>
        <v>1</v>
      </c>
    </row>
    <row r="1919" spans="1:10">
      <c r="A1919" s="721" t="s">
        <v>2632</v>
      </c>
      <c r="B1919" s="722">
        <v>33</v>
      </c>
      <c r="C1919" s="711" t="str">
        <f t="shared" si="203"/>
        <v>29/01/2026</v>
      </c>
      <c r="D1919" s="712" t="str">
        <f t="shared" si="204"/>
        <v>12:32</v>
      </c>
      <c r="E1919" s="713" t="str">
        <f t="shared" si="205"/>
        <v>12:00 as 13:00</v>
      </c>
      <c r="F1919" s="714" t="str">
        <f t="shared" si="206"/>
        <v>Quinta</v>
      </c>
      <c r="G1919" s="715">
        <f t="shared" si="207"/>
        <v>5</v>
      </c>
      <c r="H1919" s="714" t="str">
        <f t="shared" si="208"/>
        <v>Jan/26</v>
      </c>
      <c r="I1919" s="716">
        <f t="shared" si="209"/>
        <v>29</v>
      </c>
      <c r="J1919" s="716">
        <f>IF(Tabela13[[#This Row],[Data da Ordem]]&lt;&gt;"",1,"")</f>
        <v>1</v>
      </c>
    </row>
    <row r="1920" spans="1:10">
      <c r="A1920" s="721" t="s">
        <v>2633</v>
      </c>
      <c r="B1920" s="722">
        <v>45.5</v>
      </c>
      <c r="C1920" s="711" t="str">
        <f t="shared" si="203"/>
        <v>29/01/2026</v>
      </c>
      <c r="D1920" s="712" t="str">
        <f t="shared" si="204"/>
        <v>12:00</v>
      </c>
      <c r="E1920" s="713" t="str">
        <f t="shared" si="205"/>
        <v>12:00 as 13:00</v>
      </c>
      <c r="F1920" s="714" t="str">
        <f t="shared" si="206"/>
        <v>Quinta</v>
      </c>
      <c r="G1920" s="715">
        <f t="shared" si="207"/>
        <v>5</v>
      </c>
      <c r="H1920" s="714" t="str">
        <f t="shared" si="208"/>
        <v>Jan/26</v>
      </c>
      <c r="I1920" s="716">
        <f t="shared" si="209"/>
        <v>29</v>
      </c>
      <c r="J1920" s="716">
        <f>IF(Tabela13[[#This Row],[Data da Ordem]]&lt;&gt;"",1,"")</f>
        <v>1</v>
      </c>
    </row>
    <row r="1921" spans="1:10">
      <c r="A1921" s="721" t="s">
        <v>2634</v>
      </c>
      <c r="B1921" s="722">
        <v>10</v>
      </c>
      <c r="C1921" s="711" t="str">
        <f t="shared" si="203"/>
        <v>29/01/2026</v>
      </c>
      <c r="D1921" s="712" t="str">
        <f t="shared" si="204"/>
        <v>11:45</v>
      </c>
      <c r="E1921" s="713" t="str">
        <f t="shared" si="205"/>
        <v>11:00 as 12:00</v>
      </c>
      <c r="F1921" s="714" t="str">
        <f t="shared" si="206"/>
        <v>Quinta</v>
      </c>
      <c r="G1921" s="715">
        <f t="shared" si="207"/>
        <v>5</v>
      </c>
      <c r="H1921" s="714" t="str">
        <f t="shared" si="208"/>
        <v>Jan/26</v>
      </c>
      <c r="I1921" s="716">
        <f t="shared" si="209"/>
        <v>29</v>
      </c>
      <c r="J1921" s="716">
        <f>IF(Tabela13[[#This Row],[Data da Ordem]]&lt;&gt;"",1,"")</f>
        <v>1</v>
      </c>
    </row>
    <row r="1922" spans="1:10">
      <c r="A1922" s="721" t="s">
        <v>2635</v>
      </c>
      <c r="B1922" s="722">
        <v>6</v>
      </c>
      <c r="C1922" s="711" t="str">
        <f t="shared" si="203"/>
        <v>29/01/2026</v>
      </c>
      <c r="D1922" s="712" t="str">
        <f t="shared" si="204"/>
        <v>11:40</v>
      </c>
      <c r="E1922" s="713" t="str">
        <f t="shared" si="205"/>
        <v>11:00 as 12:00</v>
      </c>
      <c r="F1922" s="714" t="str">
        <f t="shared" si="206"/>
        <v>Quinta</v>
      </c>
      <c r="G1922" s="715">
        <f t="shared" si="207"/>
        <v>5</v>
      </c>
      <c r="H1922" s="714" t="str">
        <f t="shared" si="208"/>
        <v>Jan/26</v>
      </c>
      <c r="I1922" s="716">
        <f t="shared" si="209"/>
        <v>29</v>
      </c>
      <c r="J1922" s="716">
        <f>IF(Tabela13[[#This Row],[Data da Ordem]]&lt;&gt;"",1,"")</f>
        <v>1</v>
      </c>
    </row>
    <row r="1923" spans="1:10">
      <c r="A1923" s="721" t="s">
        <v>2636</v>
      </c>
      <c r="B1923" s="722">
        <v>19</v>
      </c>
      <c r="C1923" s="711" t="str">
        <f t="shared" si="203"/>
        <v>29/01/2026</v>
      </c>
      <c r="D1923" s="712" t="str">
        <f t="shared" si="204"/>
        <v>11:25</v>
      </c>
      <c r="E1923" s="713" t="str">
        <f t="shared" si="205"/>
        <v>11:00 as 12:00</v>
      </c>
      <c r="F1923" s="714" t="str">
        <f t="shared" si="206"/>
        <v>Quinta</v>
      </c>
      <c r="G1923" s="715">
        <f t="shared" si="207"/>
        <v>5</v>
      </c>
      <c r="H1923" s="714" t="str">
        <f t="shared" si="208"/>
        <v>Jan/26</v>
      </c>
      <c r="I1923" s="716">
        <f t="shared" si="209"/>
        <v>29</v>
      </c>
      <c r="J1923" s="716">
        <f>IF(Tabela13[[#This Row],[Data da Ordem]]&lt;&gt;"",1,"")</f>
        <v>1</v>
      </c>
    </row>
    <row r="1924" spans="1:10">
      <c r="A1924" s="721" t="s">
        <v>2637</v>
      </c>
      <c r="B1924" s="722">
        <v>39</v>
      </c>
      <c r="C1924" s="711" t="str">
        <f t="shared" ref="C1924:C1987" si="210">IF(A1924="","",TEXT(A1924,"dd/mm/aaaa"))</f>
        <v>29/01/2026</v>
      </c>
      <c r="D1924" s="712" t="str">
        <f t="shared" ref="D1924:D1987" si="211">IF(A1924="","",TEXT(A1924,"hh:mm"))</f>
        <v>11:24</v>
      </c>
      <c r="E1924" s="713" t="str">
        <f t="shared" ref="E1924:E1987" si="212">IF(D1924="","",IF(AND(MOD(D1924,1)&gt;=TIME(8,0,0),MOD(D1924,1)&lt;TIME(21,0,0)),
TEXT(TIME(HOUR(MOD(D1924,1)),0,0),"hh:mm")&amp;" as "&amp;TEXT(TIME(HOUR(MOD(D1924,1))+1,0,0),"hh:mm"),
"Fora da faixa"))</f>
        <v>11:00 as 12:00</v>
      </c>
      <c r="F1924" s="714" t="str">
        <f t="shared" ref="F1924:F1987" si="213">CHOOSE(WEEKDAY(C1924,2),"Segunda","Terça","Quarta","Quinta","Sexta","Sábado","Domingo")</f>
        <v>Quinta</v>
      </c>
      <c r="G1924" s="715">
        <f t="shared" ref="G1924:G1987" si="214">INT((DAY(C1924)-1)/7)+1</f>
        <v>5</v>
      </c>
      <c r="H1924" s="714" t="str">
        <f t="shared" ref="H1924:H1987" si="215">PROPER(TEXT(C1924,"MMM/AA"))</f>
        <v>Jan/26</v>
      </c>
      <c r="I1924" s="716">
        <f t="shared" ref="I1924:I1987" si="216">DAY(C1924)</f>
        <v>29</v>
      </c>
      <c r="J1924" s="716">
        <f>IF(Tabela13[[#This Row],[Data da Ordem]]&lt;&gt;"",1,"")</f>
        <v>1</v>
      </c>
    </row>
    <row r="1925" spans="1:10">
      <c r="A1925" s="721" t="s">
        <v>2638</v>
      </c>
      <c r="B1925" s="722">
        <v>36</v>
      </c>
      <c r="C1925" s="711" t="str">
        <f t="shared" si="210"/>
        <v>29/01/2026</v>
      </c>
      <c r="D1925" s="712" t="str">
        <f t="shared" si="211"/>
        <v>11:23</v>
      </c>
      <c r="E1925" s="713" t="str">
        <f t="shared" si="212"/>
        <v>11:00 as 12:00</v>
      </c>
      <c r="F1925" s="714" t="str">
        <f t="shared" si="213"/>
        <v>Quinta</v>
      </c>
      <c r="G1925" s="715">
        <f t="shared" si="214"/>
        <v>5</v>
      </c>
      <c r="H1925" s="714" t="str">
        <f t="shared" si="215"/>
        <v>Jan/26</v>
      </c>
      <c r="I1925" s="716">
        <f t="shared" si="216"/>
        <v>29</v>
      </c>
      <c r="J1925" s="716">
        <f>IF(Tabela13[[#This Row],[Data da Ordem]]&lt;&gt;"",1,"")</f>
        <v>1</v>
      </c>
    </row>
    <row r="1926" spans="1:10">
      <c r="A1926" s="721" t="s">
        <v>2639</v>
      </c>
      <c r="B1926" s="722">
        <v>7</v>
      </c>
      <c r="C1926" s="711" t="str">
        <f t="shared" si="210"/>
        <v>29/01/2026</v>
      </c>
      <c r="D1926" s="712" t="str">
        <f t="shared" si="211"/>
        <v>11:14</v>
      </c>
      <c r="E1926" s="713" t="str">
        <f t="shared" si="212"/>
        <v>11:00 as 12:00</v>
      </c>
      <c r="F1926" s="714" t="str">
        <f t="shared" si="213"/>
        <v>Quinta</v>
      </c>
      <c r="G1926" s="715">
        <f t="shared" si="214"/>
        <v>5</v>
      </c>
      <c r="H1926" s="714" t="str">
        <f t="shared" si="215"/>
        <v>Jan/26</v>
      </c>
      <c r="I1926" s="716">
        <f t="shared" si="216"/>
        <v>29</v>
      </c>
      <c r="J1926" s="716">
        <f>IF(Tabela13[[#This Row],[Data da Ordem]]&lt;&gt;"",1,"")</f>
        <v>1</v>
      </c>
    </row>
    <row r="1927" spans="1:10">
      <c r="A1927" s="721" t="s">
        <v>2640</v>
      </c>
      <c r="B1927" s="722">
        <v>23</v>
      </c>
      <c r="C1927" s="711" t="str">
        <f t="shared" si="210"/>
        <v>29/01/2026</v>
      </c>
      <c r="D1927" s="712" t="str">
        <f t="shared" si="211"/>
        <v>11:13</v>
      </c>
      <c r="E1927" s="713" t="str">
        <f t="shared" si="212"/>
        <v>11:00 as 12:00</v>
      </c>
      <c r="F1927" s="714" t="str">
        <f t="shared" si="213"/>
        <v>Quinta</v>
      </c>
      <c r="G1927" s="715">
        <f t="shared" si="214"/>
        <v>5</v>
      </c>
      <c r="H1927" s="714" t="str">
        <f t="shared" si="215"/>
        <v>Jan/26</v>
      </c>
      <c r="I1927" s="716">
        <f t="shared" si="216"/>
        <v>29</v>
      </c>
      <c r="J1927" s="716">
        <f>IF(Tabela13[[#This Row],[Data da Ordem]]&lt;&gt;"",1,"")</f>
        <v>1</v>
      </c>
    </row>
    <row r="1928" spans="1:10">
      <c r="A1928" s="721" t="s">
        <v>2641</v>
      </c>
      <c r="B1928" s="722">
        <v>23</v>
      </c>
      <c r="C1928" s="711" t="str">
        <f t="shared" si="210"/>
        <v>29/01/2026</v>
      </c>
      <c r="D1928" s="712" t="str">
        <f t="shared" si="211"/>
        <v>11:12</v>
      </c>
      <c r="E1928" s="713" t="str">
        <f t="shared" si="212"/>
        <v>11:00 as 12:00</v>
      </c>
      <c r="F1928" s="714" t="str">
        <f t="shared" si="213"/>
        <v>Quinta</v>
      </c>
      <c r="G1928" s="715">
        <f t="shared" si="214"/>
        <v>5</v>
      </c>
      <c r="H1928" s="714" t="str">
        <f t="shared" si="215"/>
        <v>Jan/26</v>
      </c>
      <c r="I1928" s="716">
        <f t="shared" si="216"/>
        <v>29</v>
      </c>
      <c r="J1928" s="716">
        <f>IF(Tabela13[[#This Row],[Data da Ordem]]&lt;&gt;"",1,"")</f>
        <v>1</v>
      </c>
    </row>
    <row r="1929" spans="1:10">
      <c r="A1929" s="721" t="s">
        <v>2642</v>
      </c>
      <c r="B1929" s="722">
        <v>19</v>
      </c>
      <c r="C1929" s="711" t="str">
        <f t="shared" si="210"/>
        <v>29/01/2026</v>
      </c>
      <c r="D1929" s="712" t="str">
        <f t="shared" si="211"/>
        <v>10:57</v>
      </c>
      <c r="E1929" s="713" t="str">
        <f t="shared" si="212"/>
        <v>10:00 as 11:00</v>
      </c>
      <c r="F1929" s="714" t="str">
        <f t="shared" si="213"/>
        <v>Quinta</v>
      </c>
      <c r="G1929" s="715">
        <f t="shared" si="214"/>
        <v>5</v>
      </c>
      <c r="H1929" s="714" t="str">
        <f t="shared" si="215"/>
        <v>Jan/26</v>
      </c>
      <c r="I1929" s="716">
        <f t="shared" si="216"/>
        <v>29</v>
      </c>
      <c r="J1929" s="716">
        <f>IF(Tabela13[[#This Row],[Data da Ordem]]&lt;&gt;"",1,"")</f>
        <v>1</v>
      </c>
    </row>
    <row r="1930" spans="1:10">
      <c r="A1930" s="721" t="s">
        <v>2643</v>
      </c>
      <c r="B1930" s="722">
        <v>41</v>
      </c>
      <c r="C1930" s="711" t="str">
        <f t="shared" si="210"/>
        <v>29/01/2026</v>
      </c>
      <c r="D1930" s="712" t="str">
        <f t="shared" si="211"/>
        <v>10:30</v>
      </c>
      <c r="E1930" s="713" t="str">
        <f t="shared" si="212"/>
        <v>10:00 as 11:00</v>
      </c>
      <c r="F1930" s="714" t="str">
        <f t="shared" si="213"/>
        <v>Quinta</v>
      </c>
      <c r="G1930" s="715">
        <f t="shared" si="214"/>
        <v>5</v>
      </c>
      <c r="H1930" s="714" t="str">
        <f t="shared" si="215"/>
        <v>Jan/26</v>
      </c>
      <c r="I1930" s="716">
        <f t="shared" si="216"/>
        <v>29</v>
      </c>
      <c r="J1930" s="716">
        <f>IF(Tabela13[[#This Row],[Data da Ordem]]&lt;&gt;"",1,"")</f>
        <v>1</v>
      </c>
    </row>
    <row r="1931" spans="1:10">
      <c r="A1931" s="721" t="s">
        <v>2644</v>
      </c>
      <c r="B1931" s="722">
        <v>12</v>
      </c>
      <c r="C1931" s="711" t="str">
        <f t="shared" si="210"/>
        <v>29/01/2026</v>
      </c>
      <c r="D1931" s="712" t="str">
        <f t="shared" si="211"/>
        <v>10:26</v>
      </c>
      <c r="E1931" s="713" t="str">
        <f t="shared" si="212"/>
        <v>10:00 as 11:00</v>
      </c>
      <c r="F1931" s="714" t="str">
        <f t="shared" si="213"/>
        <v>Quinta</v>
      </c>
      <c r="G1931" s="715">
        <f t="shared" si="214"/>
        <v>5</v>
      </c>
      <c r="H1931" s="714" t="str">
        <f t="shared" si="215"/>
        <v>Jan/26</v>
      </c>
      <c r="I1931" s="716">
        <f t="shared" si="216"/>
        <v>29</v>
      </c>
      <c r="J1931" s="716">
        <f>IF(Tabela13[[#This Row],[Data da Ordem]]&lt;&gt;"",1,"")</f>
        <v>1</v>
      </c>
    </row>
    <row r="1932" spans="1:10">
      <c r="A1932" s="721" t="s">
        <v>2645</v>
      </c>
      <c r="B1932" s="722">
        <v>46.5</v>
      </c>
      <c r="C1932" s="711" t="str">
        <f t="shared" si="210"/>
        <v>29/01/2026</v>
      </c>
      <c r="D1932" s="712" t="str">
        <f t="shared" si="211"/>
        <v>10:19</v>
      </c>
      <c r="E1932" s="713" t="str">
        <f t="shared" si="212"/>
        <v>10:00 as 11:00</v>
      </c>
      <c r="F1932" s="714" t="str">
        <f t="shared" si="213"/>
        <v>Quinta</v>
      </c>
      <c r="G1932" s="715">
        <f t="shared" si="214"/>
        <v>5</v>
      </c>
      <c r="H1932" s="714" t="str">
        <f t="shared" si="215"/>
        <v>Jan/26</v>
      </c>
      <c r="I1932" s="716">
        <f t="shared" si="216"/>
        <v>29</v>
      </c>
      <c r="J1932" s="716">
        <f>IF(Tabela13[[#This Row],[Data da Ordem]]&lt;&gt;"",1,"")</f>
        <v>1</v>
      </c>
    </row>
    <row r="1933" spans="1:10">
      <c r="A1933" s="721" t="s">
        <v>2646</v>
      </c>
      <c r="B1933" s="722">
        <v>15</v>
      </c>
      <c r="C1933" s="711" t="str">
        <f t="shared" si="210"/>
        <v>29/01/2026</v>
      </c>
      <c r="D1933" s="712" t="str">
        <f t="shared" si="211"/>
        <v>09:59</v>
      </c>
      <c r="E1933" s="713" t="str">
        <f t="shared" si="212"/>
        <v>09:00 as 10:00</v>
      </c>
      <c r="F1933" s="714" t="str">
        <f t="shared" si="213"/>
        <v>Quinta</v>
      </c>
      <c r="G1933" s="715">
        <f t="shared" si="214"/>
        <v>5</v>
      </c>
      <c r="H1933" s="714" t="str">
        <f t="shared" si="215"/>
        <v>Jan/26</v>
      </c>
      <c r="I1933" s="716">
        <f t="shared" si="216"/>
        <v>29</v>
      </c>
      <c r="J1933" s="716">
        <f>IF(Tabela13[[#This Row],[Data da Ordem]]&lt;&gt;"",1,"")</f>
        <v>1</v>
      </c>
    </row>
    <row r="1934" spans="1:10">
      <c r="A1934" s="721" t="s">
        <v>2647</v>
      </c>
      <c r="B1934" s="722">
        <v>59</v>
      </c>
      <c r="C1934" s="711" t="str">
        <f t="shared" si="210"/>
        <v>30/01/2026</v>
      </c>
      <c r="D1934" s="712" t="str">
        <f t="shared" si="211"/>
        <v>17:46</v>
      </c>
      <c r="E1934" s="713" t="str">
        <f t="shared" si="212"/>
        <v>17:00 as 18:00</v>
      </c>
      <c r="F1934" s="714" t="str">
        <f t="shared" si="213"/>
        <v>Sexta</v>
      </c>
      <c r="G1934" s="715">
        <f t="shared" si="214"/>
        <v>5</v>
      </c>
      <c r="H1934" s="714" t="str">
        <f t="shared" si="215"/>
        <v>Jan/26</v>
      </c>
      <c r="I1934" s="716">
        <f t="shared" si="216"/>
        <v>30</v>
      </c>
      <c r="J1934" s="716">
        <f>IF(Tabela13[[#This Row],[Data da Ordem]]&lt;&gt;"",1,"")</f>
        <v>1</v>
      </c>
    </row>
    <row r="1935" spans="1:10">
      <c r="A1935" s="721" t="s">
        <v>2648</v>
      </c>
      <c r="B1935" s="722">
        <v>21</v>
      </c>
      <c r="C1935" s="711" t="str">
        <f t="shared" si="210"/>
        <v>30/01/2026</v>
      </c>
      <c r="D1935" s="712" t="str">
        <f t="shared" si="211"/>
        <v>17:45</v>
      </c>
      <c r="E1935" s="713" t="str">
        <f t="shared" si="212"/>
        <v>17:00 as 18:00</v>
      </c>
      <c r="F1935" s="714" t="str">
        <f t="shared" si="213"/>
        <v>Sexta</v>
      </c>
      <c r="G1935" s="715">
        <f t="shared" si="214"/>
        <v>5</v>
      </c>
      <c r="H1935" s="714" t="str">
        <f t="shared" si="215"/>
        <v>Jan/26</v>
      </c>
      <c r="I1935" s="716">
        <f t="shared" si="216"/>
        <v>30</v>
      </c>
      <c r="J1935" s="716">
        <f>IF(Tabela13[[#This Row],[Data da Ordem]]&lt;&gt;"",1,"")</f>
        <v>1</v>
      </c>
    </row>
    <row r="1936" spans="1:10">
      <c r="A1936" s="721" t="s">
        <v>2649</v>
      </c>
      <c r="B1936" s="722">
        <v>43.5</v>
      </c>
      <c r="C1936" s="711" t="str">
        <f t="shared" si="210"/>
        <v>30/01/2026</v>
      </c>
      <c r="D1936" s="712" t="str">
        <f t="shared" si="211"/>
        <v>17:16</v>
      </c>
      <c r="E1936" s="713" t="str">
        <f t="shared" si="212"/>
        <v>17:00 as 18:00</v>
      </c>
      <c r="F1936" s="714" t="str">
        <f t="shared" si="213"/>
        <v>Sexta</v>
      </c>
      <c r="G1936" s="715">
        <f t="shared" si="214"/>
        <v>5</v>
      </c>
      <c r="H1936" s="714" t="str">
        <f t="shared" si="215"/>
        <v>Jan/26</v>
      </c>
      <c r="I1936" s="716">
        <f t="shared" si="216"/>
        <v>30</v>
      </c>
      <c r="J1936" s="716">
        <f>IF(Tabela13[[#This Row],[Data da Ordem]]&lt;&gt;"",1,"")</f>
        <v>1</v>
      </c>
    </row>
    <row r="1937" spans="1:10">
      <c r="A1937" s="721" t="s">
        <v>2650</v>
      </c>
      <c r="B1937" s="722">
        <v>25</v>
      </c>
      <c r="C1937" s="711" t="str">
        <f t="shared" si="210"/>
        <v>30/01/2026</v>
      </c>
      <c r="D1937" s="712" t="str">
        <f t="shared" si="211"/>
        <v>17:10</v>
      </c>
      <c r="E1937" s="713" t="str">
        <f t="shared" si="212"/>
        <v>17:00 as 18:00</v>
      </c>
      <c r="F1937" s="714" t="str">
        <f t="shared" si="213"/>
        <v>Sexta</v>
      </c>
      <c r="G1937" s="715">
        <f t="shared" si="214"/>
        <v>5</v>
      </c>
      <c r="H1937" s="714" t="str">
        <f t="shared" si="215"/>
        <v>Jan/26</v>
      </c>
      <c r="I1937" s="716">
        <f t="shared" si="216"/>
        <v>30</v>
      </c>
      <c r="J1937" s="716">
        <f>IF(Tabela13[[#This Row],[Data da Ordem]]&lt;&gt;"",1,"")</f>
        <v>1</v>
      </c>
    </row>
    <row r="1938" spans="1:10">
      <c r="A1938" s="721" t="s">
        <v>2651</v>
      </c>
      <c r="B1938" s="722">
        <v>20</v>
      </c>
      <c r="C1938" s="711" t="str">
        <f t="shared" si="210"/>
        <v>30/01/2026</v>
      </c>
      <c r="D1938" s="712" t="str">
        <f t="shared" si="211"/>
        <v>17:05</v>
      </c>
      <c r="E1938" s="713" t="str">
        <f t="shared" si="212"/>
        <v>17:00 as 18:00</v>
      </c>
      <c r="F1938" s="714" t="str">
        <f t="shared" si="213"/>
        <v>Sexta</v>
      </c>
      <c r="G1938" s="715">
        <f t="shared" si="214"/>
        <v>5</v>
      </c>
      <c r="H1938" s="714" t="str">
        <f t="shared" si="215"/>
        <v>Jan/26</v>
      </c>
      <c r="I1938" s="716">
        <f t="shared" si="216"/>
        <v>30</v>
      </c>
      <c r="J1938" s="716">
        <f>IF(Tabela13[[#This Row],[Data da Ordem]]&lt;&gt;"",1,"")</f>
        <v>1</v>
      </c>
    </row>
    <row r="1939" spans="1:10">
      <c r="A1939" s="721" t="s">
        <v>2652</v>
      </c>
      <c r="B1939" s="722">
        <v>30</v>
      </c>
      <c r="C1939" s="711" t="str">
        <f t="shared" si="210"/>
        <v>30/01/2026</v>
      </c>
      <c r="D1939" s="712" t="str">
        <f t="shared" si="211"/>
        <v>17:03</v>
      </c>
      <c r="E1939" s="713" t="str">
        <f t="shared" si="212"/>
        <v>17:00 as 18:00</v>
      </c>
      <c r="F1939" s="714" t="str">
        <f t="shared" si="213"/>
        <v>Sexta</v>
      </c>
      <c r="G1939" s="715">
        <f t="shared" si="214"/>
        <v>5</v>
      </c>
      <c r="H1939" s="714" t="str">
        <f t="shared" si="215"/>
        <v>Jan/26</v>
      </c>
      <c r="I1939" s="716">
        <f t="shared" si="216"/>
        <v>30</v>
      </c>
      <c r="J1939" s="716">
        <f>IF(Tabela13[[#This Row],[Data da Ordem]]&lt;&gt;"",1,"")</f>
        <v>1</v>
      </c>
    </row>
    <row r="1940" spans="1:10">
      <c r="A1940" s="721" t="s">
        <v>2653</v>
      </c>
      <c r="B1940" s="722">
        <v>36</v>
      </c>
      <c r="C1940" s="711" t="str">
        <f t="shared" si="210"/>
        <v>30/01/2026</v>
      </c>
      <c r="D1940" s="712" t="str">
        <f t="shared" si="211"/>
        <v>17:01</v>
      </c>
      <c r="E1940" s="713" t="str">
        <f t="shared" si="212"/>
        <v>17:00 as 18:00</v>
      </c>
      <c r="F1940" s="714" t="str">
        <f t="shared" si="213"/>
        <v>Sexta</v>
      </c>
      <c r="G1940" s="715">
        <f t="shared" si="214"/>
        <v>5</v>
      </c>
      <c r="H1940" s="714" t="str">
        <f t="shared" si="215"/>
        <v>Jan/26</v>
      </c>
      <c r="I1940" s="716">
        <f t="shared" si="216"/>
        <v>30</v>
      </c>
      <c r="J1940" s="716">
        <f>IF(Tabela13[[#This Row],[Data da Ordem]]&lt;&gt;"",1,"")</f>
        <v>1</v>
      </c>
    </row>
    <row r="1941" spans="1:10">
      <c r="A1941" s="721" t="s">
        <v>2654</v>
      </c>
      <c r="B1941" s="722">
        <v>23</v>
      </c>
      <c r="C1941" s="711" t="str">
        <f t="shared" si="210"/>
        <v>30/01/2026</v>
      </c>
      <c r="D1941" s="712" t="str">
        <f t="shared" si="211"/>
        <v>16:55</v>
      </c>
      <c r="E1941" s="713" t="str">
        <f t="shared" si="212"/>
        <v>16:00 as 17:00</v>
      </c>
      <c r="F1941" s="714" t="str">
        <f t="shared" si="213"/>
        <v>Sexta</v>
      </c>
      <c r="G1941" s="715">
        <f t="shared" si="214"/>
        <v>5</v>
      </c>
      <c r="H1941" s="714" t="str">
        <f t="shared" si="215"/>
        <v>Jan/26</v>
      </c>
      <c r="I1941" s="716">
        <f t="shared" si="216"/>
        <v>30</v>
      </c>
      <c r="J1941" s="716">
        <f>IF(Tabela13[[#This Row],[Data da Ordem]]&lt;&gt;"",1,"")</f>
        <v>1</v>
      </c>
    </row>
    <row r="1942" spans="1:10">
      <c r="A1942" s="721" t="s">
        <v>2655</v>
      </c>
      <c r="B1942" s="722">
        <v>23</v>
      </c>
      <c r="C1942" s="711" t="str">
        <f t="shared" si="210"/>
        <v>30/01/2026</v>
      </c>
      <c r="D1942" s="712" t="str">
        <f t="shared" si="211"/>
        <v>16:54</v>
      </c>
      <c r="E1942" s="713" t="str">
        <f t="shared" si="212"/>
        <v>16:00 as 17:00</v>
      </c>
      <c r="F1942" s="714" t="str">
        <f t="shared" si="213"/>
        <v>Sexta</v>
      </c>
      <c r="G1942" s="715">
        <f t="shared" si="214"/>
        <v>5</v>
      </c>
      <c r="H1942" s="714" t="str">
        <f t="shared" si="215"/>
        <v>Jan/26</v>
      </c>
      <c r="I1942" s="716">
        <f t="shared" si="216"/>
        <v>30</v>
      </c>
      <c r="J1942" s="716">
        <f>IF(Tabela13[[#This Row],[Data da Ordem]]&lt;&gt;"",1,"")</f>
        <v>1</v>
      </c>
    </row>
    <row r="1943" spans="1:10">
      <c r="A1943" s="721" t="s">
        <v>2656</v>
      </c>
      <c r="B1943" s="722">
        <v>23</v>
      </c>
      <c r="C1943" s="711" t="str">
        <f t="shared" si="210"/>
        <v>30/01/2026</v>
      </c>
      <c r="D1943" s="712" t="str">
        <f t="shared" si="211"/>
        <v>16:52</v>
      </c>
      <c r="E1943" s="713" t="str">
        <f t="shared" si="212"/>
        <v>16:00 as 17:00</v>
      </c>
      <c r="F1943" s="714" t="str">
        <f t="shared" si="213"/>
        <v>Sexta</v>
      </c>
      <c r="G1943" s="715">
        <f t="shared" si="214"/>
        <v>5</v>
      </c>
      <c r="H1943" s="714" t="str">
        <f t="shared" si="215"/>
        <v>Jan/26</v>
      </c>
      <c r="I1943" s="716">
        <f t="shared" si="216"/>
        <v>30</v>
      </c>
      <c r="J1943" s="716">
        <f>IF(Tabela13[[#This Row],[Data da Ordem]]&lt;&gt;"",1,"")</f>
        <v>1</v>
      </c>
    </row>
    <row r="1944" spans="1:10">
      <c r="A1944" s="721" t="s">
        <v>2657</v>
      </c>
      <c r="B1944" s="722">
        <v>45</v>
      </c>
      <c r="C1944" s="711" t="str">
        <f t="shared" si="210"/>
        <v>30/01/2026</v>
      </c>
      <c r="D1944" s="712" t="str">
        <f t="shared" si="211"/>
        <v>16:40</v>
      </c>
      <c r="E1944" s="713" t="str">
        <f t="shared" si="212"/>
        <v>16:00 as 17:00</v>
      </c>
      <c r="F1944" s="714" t="str">
        <f t="shared" si="213"/>
        <v>Sexta</v>
      </c>
      <c r="G1944" s="715">
        <f t="shared" si="214"/>
        <v>5</v>
      </c>
      <c r="H1944" s="714" t="str">
        <f t="shared" si="215"/>
        <v>Jan/26</v>
      </c>
      <c r="I1944" s="716">
        <f t="shared" si="216"/>
        <v>30</v>
      </c>
      <c r="J1944" s="716">
        <f>IF(Tabela13[[#This Row],[Data da Ordem]]&lt;&gt;"",1,"")</f>
        <v>1</v>
      </c>
    </row>
    <row r="1945" spans="1:10">
      <c r="A1945" s="721" t="s">
        <v>2658</v>
      </c>
      <c r="B1945" s="722">
        <v>27.2</v>
      </c>
      <c r="C1945" s="711" t="str">
        <f t="shared" si="210"/>
        <v>30/01/2026</v>
      </c>
      <c r="D1945" s="712" t="str">
        <f t="shared" si="211"/>
        <v>16:22</v>
      </c>
      <c r="E1945" s="713" t="str">
        <f t="shared" si="212"/>
        <v>16:00 as 17:00</v>
      </c>
      <c r="F1945" s="714" t="str">
        <f t="shared" si="213"/>
        <v>Sexta</v>
      </c>
      <c r="G1945" s="715">
        <f t="shared" si="214"/>
        <v>5</v>
      </c>
      <c r="H1945" s="714" t="str">
        <f t="shared" si="215"/>
        <v>Jan/26</v>
      </c>
      <c r="I1945" s="716">
        <f t="shared" si="216"/>
        <v>30</v>
      </c>
      <c r="J1945" s="716">
        <f>IF(Tabela13[[#This Row],[Data da Ordem]]&lt;&gt;"",1,"")</f>
        <v>1</v>
      </c>
    </row>
    <row r="1946" spans="1:10">
      <c r="A1946" s="721" t="s">
        <v>2659</v>
      </c>
      <c r="B1946" s="722">
        <v>11.7</v>
      </c>
      <c r="C1946" s="711" t="str">
        <f t="shared" si="210"/>
        <v>30/01/2026</v>
      </c>
      <c r="D1946" s="712" t="str">
        <f t="shared" si="211"/>
        <v>16:17</v>
      </c>
      <c r="E1946" s="713" t="str">
        <f t="shared" si="212"/>
        <v>16:00 as 17:00</v>
      </c>
      <c r="F1946" s="714" t="str">
        <f t="shared" si="213"/>
        <v>Sexta</v>
      </c>
      <c r="G1946" s="715">
        <f t="shared" si="214"/>
        <v>5</v>
      </c>
      <c r="H1946" s="714" t="str">
        <f t="shared" si="215"/>
        <v>Jan/26</v>
      </c>
      <c r="I1946" s="716">
        <f t="shared" si="216"/>
        <v>30</v>
      </c>
      <c r="J1946" s="716">
        <f>IF(Tabela13[[#This Row],[Data da Ordem]]&lt;&gt;"",1,"")</f>
        <v>1</v>
      </c>
    </row>
    <row r="1947" spans="1:10">
      <c r="A1947" s="721" t="s">
        <v>2660</v>
      </c>
      <c r="B1947" s="722">
        <v>27</v>
      </c>
      <c r="C1947" s="711" t="str">
        <f t="shared" si="210"/>
        <v>30/01/2026</v>
      </c>
      <c r="D1947" s="712" t="str">
        <f t="shared" si="211"/>
        <v>15:49</v>
      </c>
      <c r="E1947" s="713" t="str">
        <f t="shared" si="212"/>
        <v>15:00 as 16:00</v>
      </c>
      <c r="F1947" s="714" t="str">
        <f t="shared" si="213"/>
        <v>Sexta</v>
      </c>
      <c r="G1947" s="715">
        <f t="shared" si="214"/>
        <v>5</v>
      </c>
      <c r="H1947" s="714" t="str">
        <f t="shared" si="215"/>
        <v>Jan/26</v>
      </c>
      <c r="I1947" s="716">
        <f t="shared" si="216"/>
        <v>30</v>
      </c>
      <c r="J1947" s="716">
        <f>IF(Tabela13[[#This Row],[Data da Ordem]]&lt;&gt;"",1,"")</f>
        <v>1</v>
      </c>
    </row>
    <row r="1948" spans="1:10">
      <c r="A1948" s="721" t="s">
        <v>2661</v>
      </c>
      <c r="B1948" s="722">
        <v>62</v>
      </c>
      <c r="C1948" s="711" t="str">
        <f t="shared" si="210"/>
        <v>30/01/2026</v>
      </c>
      <c r="D1948" s="712" t="str">
        <f t="shared" si="211"/>
        <v>15:33</v>
      </c>
      <c r="E1948" s="713" t="str">
        <f t="shared" si="212"/>
        <v>15:00 as 16:00</v>
      </c>
      <c r="F1948" s="714" t="str">
        <f t="shared" si="213"/>
        <v>Sexta</v>
      </c>
      <c r="G1948" s="715">
        <f t="shared" si="214"/>
        <v>5</v>
      </c>
      <c r="H1948" s="714" t="str">
        <f t="shared" si="215"/>
        <v>Jan/26</v>
      </c>
      <c r="I1948" s="716">
        <f t="shared" si="216"/>
        <v>30</v>
      </c>
      <c r="J1948" s="716">
        <f>IF(Tabela13[[#This Row],[Data da Ordem]]&lt;&gt;"",1,"")</f>
        <v>1</v>
      </c>
    </row>
    <row r="1949" spans="1:10">
      <c r="A1949" s="721" t="s">
        <v>2662</v>
      </c>
      <c r="B1949" s="722">
        <v>23</v>
      </c>
      <c r="C1949" s="711" t="str">
        <f t="shared" si="210"/>
        <v>30/01/2026</v>
      </c>
      <c r="D1949" s="712" t="str">
        <f t="shared" si="211"/>
        <v>15:31</v>
      </c>
      <c r="E1949" s="713" t="str">
        <f t="shared" si="212"/>
        <v>15:00 as 16:00</v>
      </c>
      <c r="F1949" s="714" t="str">
        <f t="shared" si="213"/>
        <v>Sexta</v>
      </c>
      <c r="G1949" s="715">
        <f t="shared" si="214"/>
        <v>5</v>
      </c>
      <c r="H1949" s="714" t="str">
        <f t="shared" si="215"/>
        <v>Jan/26</v>
      </c>
      <c r="I1949" s="716">
        <f t="shared" si="216"/>
        <v>30</v>
      </c>
      <c r="J1949" s="716">
        <f>IF(Tabela13[[#This Row],[Data da Ordem]]&lt;&gt;"",1,"")</f>
        <v>1</v>
      </c>
    </row>
    <row r="1950" spans="1:10">
      <c r="A1950" s="721" t="s">
        <v>2663</v>
      </c>
      <c r="B1950" s="722">
        <v>37</v>
      </c>
      <c r="C1950" s="711" t="str">
        <f t="shared" si="210"/>
        <v>30/01/2026</v>
      </c>
      <c r="D1950" s="712" t="str">
        <f t="shared" si="211"/>
        <v>15:30</v>
      </c>
      <c r="E1950" s="713" t="str">
        <f t="shared" si="212"/>
        <v>15:00 as 16:00</v>
      </c>
      <c r="F1950" s="714" t="str">
        <f t="shared" si="213"/>
        <v>Sexta</v>
      </c>
      <c r="G1950" s="715">
        <f t="shared" si="214"/>
        <v>5</v>
      </c>
      <c r="H1950" s="714" t="str">
        <f t="shared" si="215"/>
        <v>Jan/26</v>
      </c>
      <c r="I1950" s="716">
        <f t="shared" si="216"/>
        <v>30</v>
      </c>
      <c r="J1950" s="716">
        <f>IF(Tabela13[[#This Row],[Data da Ordem]]&lt;&gt;"",1,"")</f>
        <v>1</v>
      </c>
    </row>
    <row r="1951" spans="1:10">
      <c r="A1951" s="721" t="s">
        <v>2664</v>
      </c>
      <c r="B1951" s="722">
        <v>22.5</v>
      </c>
      <c r="C1951" s="711" t="str">
        <f t="shared" si="210"/>
        <v>30/01/2026</v>
      </c>
      <c r="D1951" s="712" t="str">
        <f t="shared" si="211"/>
        <v>15:01</v>
      </c>
      <c r="E1951" s="713" t="str">
        <f t="shared" si="212"/>
        <v>15:00 as 16:00</v>
      </c>
      <c r="F1951" s="714" t="str">
        <f t="shared" si="213"/>
        <v>Sexta</v>
      </c>
      <c r="G1951" s="715">
        <f t="shared" si="214"/>
        <v>5</v>
      </c>
      <c r="H1951" s="714" t="str">
        <f t="shared" si="215"/>
        <v>Jan/26</v>
      </c>
      <c r="I1951" s="716">
        <f t="shared" si="216"/>
        <v>30</v>
      </c>
      <c r="J1951" s="716">
        <f>IF(Tabela13[[#This Row],[Data da Ordem]]&lt;&gt;"",1,"")</f>
        <v>1</v>
      </c>
    </row>
    <row r="1952" spans="1:10">
      <c r="A1952" s="721" t="s">
        <v>2665</v>
      </c>
      <c r="B1952" s="722">
        <v>23</v>
      </c>
      <c r="C1952" s="711" t="str">
        <f t="shared" si="210"/>
        <v>30/01/2026</v>
      </c>
      <c r="D1952" s="712" t="str">
        <f t="shared" si="211"/>
        <v>15:00</v>
      </c>
      <c r="E1952" s="713" t="str">
        <f t="shared" si="212"/>
        <v>15:00 as 16:00</v>
      </c>
      <c r="F1952" s="714" t="str">
        <f t="shared" si="213"/>
        <v>Sexta</v>
      </c>
      <c r="G1952" s="715">
        <f t="shared" si="214"/>
        <v>5</v>
      </c>
      <c r="H1952" s="714" t="str">
        <f t="shared" si="215"/>
        <v>Jan/26</v>
      </c>
      <c r="I1952" s="716">
        <f t="shared" si="216"/>
        <v>30</v>
      </c>
      <c r="J1952" s="716">
        <f>IF(Tabela13[[#This Row],[Data da Ordem]]&lt;&gt;"",1,"")</f>
        <v>1</v>
      </c>
    </row>
    <row r="1953" spans="1:10">
      <c r="A1953" s="721" t="s">
        <v>2666</v>
      </c>
      <c r="B1953" s="722">
        <v>6</v>
      </c>
      <c r="C1953" s="711" t="str">
        <f t="shared" si="210"/>
        <v>30/01/2026</v>
      </c>
      <c r="D1953" s="712" t="str">
        <f t="shared" si="211"/>
        <v>14:55</v>
      </c>
      <c r="E1953" s="713" t="str">
        <f t="shared" si="212"/>
        <v>14:00 as 15:00</v>
      </c>
      <c r="F1953" s="714" t="str">
        <f t="shared" si="213"/>
        <v>Sexta</v>
      </c>
      <c r="G1953" s="715">
        <f t="shared" si="214"/>
        <v>5</v>
      </c>
      <c r="H1953" s="714" t="str">
        <f t="shared" si="215"/>
        <v>Jan/26</v>
      </c>
      <c r="I1953" s="716">
        <f t="shared" si="216"/>
        <v>30</v>
      </c>
      <c r="J1953" s="716">
        <f>IF(Tabela13[[#This Row],[Data da Ordem]]&lt;&gt;"",1,"")</f>
        <v>1</v>
      </c>
    </row>
    <row r="1954" spans="1:10">
      <c r="A1954" s="721" t="s">
        <v>2667</v>
      </c>
      <c r="B1954" s="722">
        <v>30.5</v>
      </c>
      <c r="C1954" s="711" t="str">
        <f t="shared" si="210"/>
        <v>30/01/2026</v>
      </c>
      <c r="D1954" s="712" t="str">
        <f t="shared" si="211"/>
        <v>14:49</v>
      </c>
      <c r="E1954" s="713" t="str">
        <f t="shared" si="212"/>
        <v>14:00 as 15:00</v>
      </c>
      <c r="F1954" s="714" t="str">
        <f t="shared" si="213"/>
        <v>Sexta</v>
      </c>
      <c r="G1954" s="715">
        <f t="shared" si="214"/>
        <v>5</v>
      </c>
      <c r="H1954" s="714" t="str">
        <f t="shared" si="215"/>
        <v>Jan/26</v>
      </c>
      <c r="I1954" s="716">
        <f t="shared" si="216"/>
        <v>30</v>
      </c>
      <c r="J1954" s="716">
        <f>IF(Tabela13[[#This Row],[Data da Ordem]]&lt;&gt;"",1,"")</f>
        <v>1</v>
      </c>
    </row>
    <row r="1955" spans="1:10">
      <c r="A1955" s="721" t="s">
        <v>2668</v>
      </c>
      <c r="B1955" s="722">
        <v>43</v>
      </c>
      <c r="C1955" s="711" t="str">
        <f t="shared" si="210"/>
        <v>30/01/2026</v>
      </c>
      <c r="D1955" s="712" t="str">
        <f t="shared" si="211"/>
        <v>14:48</v>
      </c>
      <c r="E1955" s="713" t="str">
        <f t="shared" si="212"/>
        <v>14:00 as 15:00</v>
      </c>
      <c r="F1955" s="714" t="str">
        <f t="shared" si="213"/>
        <v>Sexta</v>
      </c>
      <c r="G1955" s="715">
        <f t="shared" si="214"/>
        <v>5</v>
      </c>
      <c r="H1955" s="714" t="str">
        <f t="shared" si="215"/>
        <v>Jan/26</v>
      </c>
      <c r="I1955" s="716">
        <f t="shared" si="216"/>
        <v>30</v>
      </c>
      <c r="J1955" s="716">
        <f>IF(Tabela13[[#This Row],[Data da Ordem]]&lt;&gt;"",1,"")</f>
        <v>1</v>
      </c>
    </row>
    <row r="1956" spans="1:10">
      <c r="A1956" s="721" t="s">
        <v>2669</v>
      </c>
      <c r="B1956" s="722">
        <v>49</v>
      </c>
      <c r="C1956" s="711" t="str">
        <f t="shared" si="210"/>
        <v>30/01/2026</v>
      </c>
      <c r="D1956" s="712" t="str">
        <f t="shared" si="211"/>
        <v>14:08</v>
      </c>
      <c r="E1956" s="713" t="str">
        <f t="shared" si="212"/>
        <v>14:00 as 15:00</v>
      </c>
      <c r="F1956" s="714" t="str">
        <f t="shared" si="213"/>
        <v>Sexta</v>
      </c>
      <c r="G1956" s="715">
        <f t="shared" si="214"/>
        <v>5</v>
      </c>
      <c r="H1956" s="714" t="str">
        <f t="shared" si="215"/>
        <v>Jan/26</v>
      </c>
      <c r="I1956" s="716">
        <f t="shared" si="216"/>
        <v>30</v>
      </c>
      <c r="J1956" s="716">
        <f>IF(Tabela13[[#This Row],[Data da Ordem]]&lt;&gt;"",1,"")</f>
        <v>1</v>
      </c>
    </row>
    <row r="1957" spans="1:10">
      <c r="A1957" s="721" t="s">
        <v>2670</v>
      </c>
      <c r="B1957" s="722">
        <v>23</v>
      </c>
      <c r="C1957" s="711" t="str">
        <f t="shared" si="210"/>
        <v>30/01/2026</v>
      </c>
      <c r="D1957" s="712" t="str">
        <f t="shared" si="211"/>
        <v>13:45</v>
      </c>
      <c r="E1957" s="713" t="str">
        <f t="shared" si="212"/>
        <v>13:00 as 14:00</v>
      </c>
      <c r="F1957" s="714" t="str">
        <f t="shared" si="213"/>
        <v>Sexta</v>
      </c>
      <c r="G1957" s="715">
        <f t="shared" si="214"/>
        <v>5</v>
      </c>
      <c r="H1957" s="714" t="str">
        <f t="shared" si="215"/>
        <v>Jan/26</v>
      </c>
      <c r="I1957" s="716">
        <f t="shared" si="216"/>
        <v>30</v>
      </c>
      <c r="J1957" s="716">
        <f>IF(Tabela13[[#This Row],[Data da Ordem]]&lt;&gt;"",1,"")</f>
        <v>1</v>
      </c>
    </row>
    <row r="1958" spans="1:10">
      <c r="A1958" s="721" t="s">
        <v>2671</v>
      </c>
      <c r="B1958" s="722">
        <v>34</v>
      </c>
      <c r="C1958" s="711" t="str">
        <f t="shared" si="210"/>
        <v>30/01/2026</v>
      </c>
      <c r="D1958" s="712" t="str">
        <f t="shared" si="211"/>
        <v>13:41</v>
      </c>
      <c r="E1958" s="713" t="str">
        <f t="shared" si="212"/>
        <v>13:00 as 14:00</v>
      </c>
      <c r="F1958" s="714" t="str">
        <f t="shared" si="213"/>
        <v>Sexta</v>
      </c>
      <c r="G1958" s="715">
        <f t="shared" si="214"/>
        <v>5</v>
      </c>
      <c r="H1958" s="714" t="str">
        <f t="shared" si="215"/>
        <v>Jan/26</v>
      </c>
      <c r="I1958" s="716">
        <f t="shared" si="216"/>
        <v>30</v>
      </c>
      <c r="J1958" s="716">
        <f>IF(Tabela13[[#This Row],[Data da Ordem]]&lt;&gt;"",1,"")</f>
        <v>1</v>
      </c>
    </row>
    <row r="1959" spans="1:10">
      <c r="A1959" s="721" t="s">
        <v>2672</v>
      </c>
      <c r="B1959" s="722">
        <v>33</v>
      </c>
      <c r="C1959" s="711" t="str">
        <f t="shared" si="210"/>
        <v>30/01/2026</v>
      </c>
      <c r="D1959" s="712" t="str">
        <f t="shared" si="211"/>
        <v>13:07</v>
      </c>
      <c r="E1959" s="713" t="str">
        <f t="shared" si="212"/>
        <v>13:00 as 14:00</v>
      </c>
      <c r="F1959" s="714" t="str">
        <f t="shared" si="213"/>
        <v>Sexta</v>
      </c>
      <c r="G1959" s="715">
        <f t="shared" si="214"/>
        <v>5</v>
      </c>
      <c r="H1959" s="714" t="str">
        <f t="shared" si="215"/>
        <v>Jan/26</v>
      </c>
      <c r="I1959" s="716">
        <f t="shared" si="216"/>
        <v>30</v>
      </c>
      <c r="J1959" s="716">
        <f>IF(Tabela13[[#This Row],[Data da Ordem]]&lt;&gt;"",1,"")</f>
        <v>1</v>
      </c>
    </row>
    <row r="1960" spans="1:10">
      <c r="A1960" s="721" t="s">
        <v>2673</v>
      </c>
      <c r="B1960" s="722">
        <v>13</v>
      </c>
      <c r="C1960" s="711" t="str">
        <f t="shared" si="210"/>
        <v>30/01/2026</v>
      </c>
      <c r="D1960" s="712" t="str">
        <f t="shared" si="211"/>
        <v>12:20</v>
      </c>
      <c r="E1960" s="713" t="str">
        <f t="shared" si="212"/>
        <v>12:00 as 13:00</v>
      </c>
      <c r="F1960" s="714" t="str">
        <f t="shared" si="213"/>
        <v>Sexta</v>
      </c>
      <c r="G1960" s="715">
        <f t="shared" si="214"/>
        <v>5</v>
      </c>
      <c r="H1960" s="714" t="str">
        <f t="shared" si="215"/>
        <v>Jan/26</v>
      </c>
      <c r="I1960" s="716">
        <f t="shared" si="216"/>
        <v>30</v>
      </c>
      <c r="J1960" s="716">
        <f>IF(Tabela13[[#This Row],[Data da Ordem]]&lt;&gt;"",1,"")</f>
        <v>1</v>
      </c>
    </row>
    <row r="1961" spans="1:10">
      <c r="A1961" s="721" t="s">
        <v>2674</v>
      </c>
      <c r="B1961" s="722">
        <v>62.5</v>
      </c>
      <c r="C1961" s="711" t="str">
        <f t="shared" si="210"/>
        <v>30/01/2026</v>
      </c>
      <c r="D1961" s="712" t="str">
        <f t="shared" si="211"/>
        <v>12:18</v>
      </c>
      <c r="E1961" s="713" t="str">
        <f t="shared" si="212"/>
        <v>12:00 as 13:00</v>
      </c>
      <c r="F1961" s="714" t="str">
        <f t="shared" si="213"/>
        <v>Sexta</v>
      </c>
      <c r="G1961" s="715">
        <f t="shared" si="214"/>
        <v>5</v>
      </c>
      <c r="H1961" s="714" t="str">
        <f t="shared" si="215"/>
        <v>Jan/26</v>
      </c>
      <c r="I1961" s="716">
        <f t="shared" si="216"/>
        <v>30</v>
      </c>
      <c r="J1961" s="716">
        <f>IF(Tabela13[[#This Row],[Data da Ordem]]&lt;&gt;"",1,"")</f>
        <v>1</v>
      </c>
    </row>
    <row r="1962" spans="1:10">
      <c r="A1962" s="721" t="s">
        <v>2675</v>
      </c>
      <c r="B1962" s="722">
        <v>15</v>
      </c>
      <c r="C1962" s="711" t="str">
        <f t="shared" si="210"/>
        <v>30/01/2026</v>
      </c>
      <c r="D1962" s="712" t="str">
        <f t="shared" si="211"/>
        <v>11:58</v>
      </c>
      <c r="E1962" s="713" t="str">
        <f t="shared" si="212"/>
        <v>11:00 as 12:00</v>
      </c>
      <c r="F1962" s="714" t="str">
        <f t="shared" si="213"/>
        <v>Sexta</v>
      </c>
      <c r="G1962" s="715">
        <f t="shared" si="214"/>
        <v>5</v>
      </c>
      <c r="H1962" s="714" t="str">
        <f t="shared" si="215"/>
        <v>Jan/26</v>
      </c>
      <c r="I1962" s="716">
        <f t="shared" si="216"/>
        <v>30</v>
      </c>
      <c r="J1962" s="716">
        <f>IF(Tabela13[[#This Row],[Data da Ordem]]&lt;&gt;"",1,"")</f>
        <v>1</v>
      </c>
    </row>
    <row r="1963" spans="1:10">
      <c r="A1963" s="721" t="s">
        <v>2676</v>
      </c>
      <c r="B1963" s="722">
        <v>46</v>
      </c>
      <c r="C1963" s="711" t="str">
        <f t="shared" si="210"/>
        <v>30/01/2026</v>
      </c>
      <c r="D1963" s="712" t="str">
        <f t="shared" si="211"/>
        <v>11:53</v>
      </c>
      <c r="E1963" s="713" t="str">
        <f t="shared" si="212"/>
        <v>11:00 as 12:00</v>
      </c>
      <c r="F1963" s="714" t="str">
        <f t="shared" si="213"/>
        <v>Sexta</v>
      </c>
      <c r="G1963" s="715">
        <f t="shared" si="214"/>
        <v>5</v>
      </c>
      <c r="H1963" s="714" t="str">
        <f t="shared" si="215"/>
        <v>Jan/26</v>
      </c>
      <c r="I1963" s="716">
        <f t="shared" si="216"/>
        <v>30</v>
      </c>
      <c r="J1963" s="716">
        <f>IF(Tabela13[[#This Row],[Data da Ordem]]&lt;&gt;"",1,"")</f>
        <v>1</v>
      </c>
    </row>
    <row r="1964" spans="1:10">
      <c r="A1964" s="721" t="s">
        <v>2677</v>
      </c>
      <c r="B1964" s="722">
        <v>27.5</v>
      </c>
      <c r="C1964" s="711" t="str">
        <f t="shared" si="210"/>
        <v>30/01/2026</v>
      </c>
      <c r="D1964" s="712" t="str">
        <f t="shared" si="211"/>
        <v>11:43</v>
      </c>
      <c r="E1964" s="713" t="str">
        <f t="shared" si="212"/>
        <v>11:00 as 12:00</v>
      </c>
      <c r="F1964" s="714" t="str">
        <f t="shared" si="213"/>
        <v>Sexta</v>
      </c>
      <c r="G1964" s="715">
        <f t="shared" si="214"/>
        <v>5</v>
      </c>
      <c r="H1964" s="714" t="str">
        <f t="shared" si="215"/>
        <v>Jan/26</v>
      </c>
      <c r="I1964" s="716">
        <f t="shared" si="216"/>
        <v>30</v>
      </c>
      <c r="J1964" s="716">
        <f>IF(Tabela13[[#This Row],[Data da Ordem]]&lt;&gt;"",1,"")</f>
        <v>1</v>
      </c>
    </row>
    <row r="1965" spans="1:10">
      <c r="A1965" s="721" t="s">
        <v>2678</v>
      </c>
      <c r="B1965" s="722">
        <v>19.5</v>
      </c>
      <c r="C1965" s="711" t="str">
        <f t="shared" si="210"/>
        <v>30/01/2026</v>
      </c>
      <c r="D1965" s="712" t="str">
        <f t="shared" si="211"/>
        <v>10:55</v>
      </c>
      <c r="E1965" s="713" t="str">
        <f t="shared" si="212"/>
        <v>10:00 as 11:00</v>
      </c>
      <c r="F1965" s="714" t="str">
        <f t="shared" si="213"/>
        <v>Sexta</v>
      </c>
      <c r="G1965" s="715">
        <f t="shared" si="214"/>
        <v>5</v>
      </c>
      <c r="H1965" s="714" t="str">
        <f t="shared" si="215"/>
        <v>Jan/26</v>
      </c>
      <c r="I1965" s="716">
        <f t="shared" si="216"/>
        <v>30</v>
      </c>
      <c r="J1965" s="716">
        <f>IF(Tabela13[[#This Row],[Data da Ordem]]&lt;&gt;"",1,"")</f>
        <v>1</v>
      </c>
    </row>
    <row r="1966" spans="1:10">
      <c r="A1966" s="721" t="s">
        <v>2679</v>
      </c>
      <c r="B1966" s="722">
        <v>25</v>
      </c>
      <c r="C1966" s="711" t="str">
        <f t="shared" si="210"/>
        <v>30/01/2026</v>
      </c>
      <c r="D1966" s="712" t="str">
        <f t="shared" si="211"/>
        <v>10:54</v>
      </c>
      <c r="E1966" s="713" t="str">
        <f t="shared" si="212"/>
        <v>10:00 as 11:00</v>
      </c>
      <c r="F1966" s="714" t="str">
        <f t="shared" si="213"/>
        <v>Sexta</v>
      </c>
      <c r="G1966" s="715">
        <f t="shared" si="214"/>
        <v>5</v>
      </c>
      <c r="H1966" s="714" t="str">
        <f t="shared" si="215"/>
        <v>Jan/26</v>
      </c>
      <c r="I1966" s="716">
        <f t="shared" si="216"/>
        <v>30</v>
      </c>
      <c r="J1966" s="716">
        <f>IF(Tabela13[[#This Row],[Data da Ordem]]&lt;&gt;"",1,"")</f>
        <v>1</v>
      </c>
    </row>
    <row r="1967" spans="1:10">
      <c r="A1967" s="721" t="s">
        <v>2680</v>
      </c>
      <c r="B1967" s="722">
        <v>55</v>
      </c>
      <c r="C1967" s="711" t="str">
        <f t="shared" si="210"/>
        <v>30/01/2026</v>
      </c>
      <c r="D1967" s="712" t="str">
        <f t="shared" si="211"/>
        <v>10:50</v>
      </c>
      <c r="E1967" s="713" t="str">
        <f t="shared" si="212"/>
        <v>10:00 as 11:00</v>
      </c>
      <c r="F1967" s="714" t="str">
        <f t="shared" si="213"/>
        <v>Sexta</v>
      </c>
      <c r="G1967" s="715">
        <f t="shared" si="214"/>
        <v>5</v>
      </c>
      <c r="H1967" s="714" t="str">
        <f t="shared" si="215"/>
        <v>Jan/26</v>
      </c>
      <c r="I1967" s="716">
        <f t="shared" si="216"/>
        <v>30</v>
      </c>
      <c r="J1967" s="716">
        <f>IF(Tabela13[[#This Row],[Data da Ordem]]&lt;&gt;"",1,"")</f>
        <v>1</v>
      </c>
    </row>
    <row r="1968" spans="1:10">
      <c r="A1968" s="721" t="s">
        <v>2681</v>
      </c>
      <c r="B1968" s="722">
        <v>13</v>
      </c>
      <c r="C1968" s="711" t="str">
        <f t="shared" si="210"/>
        <v>30/01/2026</v>
      </c>
      <c r="D1968" s="712" t="str">
        <f t="shared" si="211"/>
        <v>10:42</v>
      </c>
      <c r="E1968" s="713" t="str">
        <f t="shared" si="212"/>
        <v>10:00 as 11:00</v>
      </c>
      <c r="F1968" s="714" t="str">
        <f t="shared" si="213"/>
        <v>Sexta</v>
      </c>
      <c r="G1968" s="715">
        <f t="shared" si="214"/>
        <v>5</v>
      </c>
      <c r="H1968" s="714" t="str">
        <f t="shared" si="215"/>
        <v>Jan/26</v>
      </c>
      <c r="I1968" s="716">
        <f t="shared" si="216"/>
        <v>30</v>
      </c>
      <c r="J1968" s="716">
        <f>IF(Tabela13[[#This Row],[Data da Ordem]]&lt;&gt;"",1,"")</f>
        <v>1</v>
      </c>
    </row>
    <row r="1969" spans="1:10">
      <c r="A1969" s="721" t="s">
        <v>2682</v>
      </c>
      <c r="B1969" s="722">
        <v>76</v>
      </c>
      <c r="C1969" s="711" t="str">
        <f t="shared" si="210"/>
        <v>30/01/2026</v>
      </c>
      <c r="D1969" s="712" t="str">
        <f t="shared" si="211"/>
        <v>10:41</v>
      </c>
      <c r="E1969" s="713" t="str">
        <f t="shared" si="212"/>
        <v>10:00 as 11:00</v>
      </c>
      <c r="F1969" s="714" t="str">
        <f t="shared" si="213"/>
        <v>Sexta</v>
      </c>
      <c r="G1969" s="715">
        <f t="shared" si="214"/>
        <v>5</v>
      </c>
      <c r="H1969" s="714" t="str">
        <f t="shared" si="215"/>
        <v>Jan/26</v>
      </c>
      <c r="I1969" s="716">
        <f t="shared" si="216"/>
        <v>30</v>
      </c>
      <c r="J1969" s="716">
        <f>IF(Tabela13[[#This Row],[Data da Ordem]]&lt;&gt;"",1,"")</f>
        <v>1</v>
      </c>
    </row>
    <row r="1970" spans="1:10">
      <c r="A1970" s="721" t="s">
        <v>2683</v>
      </c>
      <c r="B1970" s="722">
        <v>29.5</v>
      </c>
      <c r="C1970" s="711" t="str">
        <f t="shared" si="210"/>
        <v>30/01/2026</v>
      </c>
      <c r="D1970" s="712" t="str">
        <f t="shared" si="211"/>
        <v>10:30</v>
      </c>
      <c r="E1970" s="713" t="str">
        <f t="shared" si="212"/>
        <v>10:00 as 11:00</v>
      </c>
      <c r="F1970" s="714" t="str">
        <f t="shared" si="213"/>
        <v>Sexta</v>
      </c>
      <c r="G1970" s="715">
        <f t="shared" si="214"/>
        <v>5</v>
      </c>
      <c r="H1970" s="714" t="str">
        <f t="shared" si="215"/>
        <v>Jan/26</v>
      </c>
      <c r="I1970" s="716">
        <f t="shared" si="216"/>
        <v>30</v>
      </c>
      <c r="J1970" s="716">
        <f>IF(Tabela13[[#This Row],[Data da Ordem]]&lt;&gt;"",1,"")</f>
        <v>1</v>
      </c>
    </row>
    <row r="1971" spans="1:10">
      <c r="A1971" s="721" t="s">
        <v>2684</v>
      </c>
      <c r="B1971" s="722">
        <v>20</v>
      </c>
      <c r="C1971" s="711" t="str">
        <f t="shared" si="210"/>
        <v>30/01/2026</v>
      </c>
      <c r="D1971" s="712" t="str">
        <f t="shared" si="211"/>
        <v>10:28</v>
      </c>
      <c r="E1971" s="713" t="str">
        <f t="shared" si="212"/>
        <v>10:00 as 11:00</v>
      </c>
      <c r="F1971" s="714" t="str">
        <f t="shared" si="213"/>
        <v>Sexta</v>
      </c>
      <c r="G1971" s="715">
        <f t="shared" si="214"/>
        <v>5</v>
      </c>
      <c r="H1971" s="714" t="str">
        <f t="shared" si="215"/>
        <v>Jan/26</v>
      </c>
      <c r="I1971" s="716">
        <f t="shared" si="216"/>
        <v>30</v>
      </c>
      <c r="J1971" s="716">
        <f>IF(Tabela13[[#This Row],[Data da Ordem]]&lt;&gt;"",1,"")</f>
        <v>1</v>
      </c>
    </row>
    <row r="1972" spans="1:10">
      <c r="A1972" s="721" t="s">
        <v>2685</v>
      </c>
      <c r="B1972" s="722">
        <v>65</v>
      </c>
      <c r="C1972" s="711" t="str">
        <f t="shared" si="210"/>
        <v>30/01/2026</v>
      </c>
      <c r="D1972" s="712" t="str">
        <f t="shared" si="211"/>
        <v>10:25</v>
      </c>
      <c r="E1972" s="713" t="str">
        <f t="shared" si="212"/>
        <v>10:00 as 11:00</v>
      </c>
      <c r="F1972" s="714" t="str">
        <f t="shared" si="213"/>
        <v>Sexta</v>
      </c>
      <c r="G1972" s="715">
        <f t="shared" si="214"/>
        <v>5</v>
      </c>
      <c r="H1972" s="714" t="str">
        <f t="shared" si="215"/>
        <v>Jan/26</v>
      </c>
      <c r="I1972" s="716">
        <f t="shared" si="216"/>
        <v>30</v>
      </c>
      <c r="J1972" s="716">
        <f>IF(Tabela13[[#This Row],[Data da Ordem]]&lt;&gt;"",1,"")</f>
        <v>1</v>
      </c>
    </row>
    <row r="1973" spans="1:10">
      <c r="A1973" s="721" t="s">
        <v>2686</v>
      </c>
      <c r="B1973" s="722">
        <v>10</v>
      </c>
      <c r="C1973" s="711" t="str">
        <f t="shared" si="210"/>
        <v>30/01/2026</v>
      </c>
      <c r="D1973" s="712" t="str">
        <f t="shared" si="211"/>
        <v>10:06</v>
      </c>
      <c r="E1973" s="713" t="str">
        <f t="shared" si="212"/>
        <v>10:00 as 11:00</v>
      </c>
      <c r="F1973" s="714" t="str">
        <f t="shared" si="213"/>
        <v>Sexta</v>
      </c>
      <c r="G1973" s="715">
        <f t="shared" si="214"/>
        <v>5</v>
      </c>
      <c r="H1973" s="714" t="str">
        <f t="shared" si="215"/>
        <v>Jan/26</v>
      </c>
      <c r="I1973" s="716">
        <f t="shared" si="216"/>
        <v>30</v>
      </c>
      <c r="J1973" s="716">
        <f>IF(Tabela13[[#This Row],[Data da Ordem]]&lt;&gt;"",1,"")</f>
        <v>1</v>
      </c>
    </row>
    <row r="1974" spans="1:10">
      <c r="A1974" s="721" t="s">
        <v>2687</v>
      </c>
      <c r="B1974" s="722">
        <v>20.5</v>
      </c>
      <c r="C1974" s="711" t="str">
        <f t="shared" si="210"/>
        <v>30/01/2026</v>
      </c>
      <c r="D1974" s="712" t="str">
        <f t="shared" si="211"/>
        <v>10:04</v>
      </c>
      <c r="E1974" s="713" t="str">
        <f t="shared" si="212"/>
        <v>10:00 as 11:00</v>
      </c>
      <c r="F1974" s="714" t="str">
        <f t="shared" si="213"/>
        <v>Sexta</v>
      </c>
      <c r="G1974" s="715">
        <f t="shared" si="214"/>
        <v>5</v>
      </c>
      <c r="H1974" s="714" t="str">
        <f t="shared" si="215"/>
        <v>Jan/26</v>
      </c>
      <c r="I1974" s="716">
        <f t="shared" si="216"/>
        <v>30</v>
      </c>
      <c r="J1974" s="716">
        <f>IF(Tabela13[[#This Row],[Data da Ordem]]&lt;&gt;"",1,"")</f>
        <v>1</v>
      </c>
    </row>
    <row r="1975" spans="1:10">
      <c r="A1975" s="721" t="s">
        <v>2688</v>
      </c>
      <c r="B1975" s="722">
        <v>32.5</v>
      </c>
      <c r="C1975" s="711" t="str">
        <f t="shared" si="210"/>
        <v>30/01/2026</v>
      </c>
      <c r="D1975" s="712" t="str">
        <f t="shared" si="211"/>
        <v>10:03</v>
      </c>
      <c r="E1975" s="713" t="str">
        <f t="shared" si="212"/>
        <v>10:00 as 11:00</v>
      </c>
      <c r="F1975" s="714" t="str">
        <f t="shared" si="213"/>
        <v>Sexta</v>
      </c>
      <c r="G1975" s="715">
        <f t="shared" si="214"/>
        <v>5</v>
      </c>
      <c r="H1975" s="714" t="str">
        <f t="shared" si="215"/>
        <v>Jan/26</v>
      </c>
      <c r="I1975" s="716">
        <f t="shared" si="216"/>
        <v>30</v>
      </c>
      <c r="J1975" s="716">
        <f>IF(Tabela13[[#This Row],[Data da Ordem]]&lt;&gt;"",1,"")</f>
        <v>1</v>
      </c>
    </row>
    <row r="1976" spans="1:10">
      <c r="A1976" s="721" t="s">
        <v>2689</v>
      </c>
      <c r="B1976" s="722">
        <v>7</v>
      </c>
      <c r="C1976" s="711" t="str">
        <f t="shared" si="210"/>
        <v>30/01/2026</v>
      </c>
      <c r="D1976" s="712" t="str">
        <f t="shared" si="211"/>
        <v>09:55</v>
      </c>
      <c r="E1976" s="713" t="str">
        <f t="shared" si="212"/>
        <v>09:00 as 10:00</v>
      </c>
      <c r="F1976" s="714" t="str">
        <f t="shared" si="213"/>
        <v>Sexta</v>
      </c>
      <c r="G1976" s="715">
        <f t="shared" si="214"/>
        <v>5</v>
      </c>
      <c r="H1976" s="714" t="str">
        <f t="shared" si="215"/>
        <v>Jan/26</v>
      </c>
      <c r="I1976" s="716">
        <f t="shared" si="216"/>
        <v>30</v>
      </c>
      <c r="J1976" s="716">
        <f>IF(Tabela13[[#This Row],[Data da Ordem]]&lt;&gt;"",1,"")</f>
        <v>1</v>
      </c>
    </row>
    <row r="1977" spans="1:10">
      <c r="A1977" s="721" t="s">
        <v>2690</v>
      </c>
      <c r="B1977" s="722">
        <v>15.5</v>
      </c>
      <c r="C1977" s="711" t="str">
        <f t="shared" si="210"/>
        <v>30/01/2026</v>
      </c>
      <c r="D1977" s="712" t="str">
        <f t="shared" si="211"/>
        <v>09:52</v>
      </c>
      <c r="E1977" s="713" t="str">
        <f t="shared" si="212"/>
        <v>09:00 as 10:00</v>
      </c>
      <c r="F1977" s="714" t="str">
        <f t="shared" si="213"/>
        <v>Sexta</v>
      </c>
      <c r="G1977" s="715">
        <f t="shared" si="214"/>
        <v>5</v>
      </c>
      <c r="H1977" s="714" t="str">
        <f t="shared" si="215"/>
        <v>Jan/26</v>
      </c>
      <c r="I1977" s="716">
        <f t="shared" si="216"/>
        <v>30</v>
      </c>
      <c r="J1977" s="716">
        <f>IF(Tabela13[[#This Row],[Data da Ordem]]&lt;&gt;"",1,"")</f>
        <v>1</v>
      </c>
    </row>
    <row r="1978" spans="1:10">
      <c r="A1978" s="721" t="s">
        <v>2691</v>
      </c>
      <c r="B1978" s="722">
        <v>22.5</v>
      </c>
      <c r="C1978" s="711" t="str">
        <f t="shared" si="210"/>
        <v>30/01/2026</v>
      </c>
      <c r="D1978" s="712" t="str">
        <f t="shared" si="211"/>
        <v>09:46</v>
      </c>
      <c r="E1978" s="713" t="str">
        <f t="shared" si="212"/>
        <v>09:00 as 10:00</v>
      </c>
      <c r="F1978" s="714" t="str">
        <f t="shared" si="213"/>
        <v>Sexta</v>
      </c>
      <c r="G1978" s="715">
        <f t="shared" si="214"/>
        <v>5</v>
      </c>
      <c r="H1978" s="714" t="str">
        <f t="shared" si="215"/>
        <v>Jan/26</v>
      </c>
      <c r="I1978" s="716">
        <f t="shared" si="216"/>
        <v>30</v>
      </c>
      <c r="J1978" s="716">
        <f>IF(Tabela13[[#This Row],[Data da Ordem]]&lt;&gt;"",1,"")</f>
        <v>1</v>
      </c>
    </row>
    <row r="1979" spans="1:10">
      <c r="A1979" s="721" t="s">
        <v>2692</v>
      </c>
      <c r="B1979" s="722">
        <v>34</v>
      </c>
      <c r="C1979" s="711" t="str">
        <f t="shared" si="210"/>
        <v>30/01/2026</v>
      </c>
      <c r="D1979" s="712" t="str">
        <f t="shared" si="211"/>
        <v>09:39</v>
      </c>
      <c r="E1979" s="713" t="str">
        <f t="shared" si="212"/>
        <v>09:00 as 10:00</v>
      </c>
      <c r="F1979" s="714" t="str">
        <f t="shared" si="213"/>
        <v>Sexta</v>
      </c>
      <c r="G1979" s="715">
        <f t="shared" si="214"/>
        <v>5</v>
      </c>
      <c r="H1979" s="714" t="str">
        <f t="shared" si="215"/>
        <v>Jan/26</v>
      </c>
      <c r="I1979" s="716">
        <f t="shared" si="216"/>
        <v>30</v>
      </c>
      <c r="J1979" s="716">
        <f>IF(Tabela13[[#This Row],[Data da Ordem]]&lt;&gt;"",1,"")</f>
        <v>1</v>
      </c>
    </row>
    <row r="1980" spans="1:10">
      <c r="A1980" s="721" t="s">
        <v>2693</v>
      </c>
      <c r="B1980" s="722">
        <v>40</v>
      </c>
      <c r="C1980" s="711" t="str">
        <f t="shared" si="210"/>
        <v>30/01/2026</v>
      </c>
      <c r="D1980" s="712" t="str">
        <f t="shared" si="211"/>
        <v>09:33</v>
      </c>
      <c r="E1980" s="713" t="str">
        <f t="shared" si="212"/>
        <v>09:00 as 10:00</v>
      </c>
      <c r="F1980" s="714" t="str">
        <f t="shared" si="213"/>
        <v>Sexta</v>
      </c>
      <c r="G1980" s="715">
        <f t="shared" si="214"/>
        <v>5</v>
      </c>
      <c r="H1980" s="714" t="str">
        <f t="shared" si="215"/>
        <v>Jan/26</v>
      </c>
      <c r="I1980" s="716">
        <f t="shared" si="216"/>
        <v>30</v>
      </c>
      <c r="J1980" s="716">
        <f>IF(Tabela13[[#This Row],[Data da Ordem]]&lt;&gt;"",1,"")</f>
        <v>1</v>
      </c>
    </row>
    <row r="1981" spans="1:10">
      <c r="A1981" s="721" t="s">
        <v>2694</v>
      </c>
      <c r="B1981" s="722">
        <v>12</v>
      </c>
      <c r="C1981" s="711" t="str">
        <f t="shared" si="210"/>
        <v>30/01/2026</v>
      </c>
      <c r="D1981" s="712" t="str">
        <f t="shared" si="211"/>
        <v>09:03</v>
      </c>
      <c r="E1981" s="713" t="str">
        <f t="shared" si="212"/>
        <v>09:00 as 10:00</v>
      </c>
      <c r="F1981" s="714" t="str">
        <f t="shared" si="213"/>
        <v>Sexta</v>
      </c>
      <c r="G1981" s="715">
        <f t="shared" si="214"/>
        <v>5</v>
      </c>
      <c r="H1981" s="714" t="str">
        <f t="shared" si="215"/>
        <v>Jan/26</v>
      </c>
      <c r="I1981" s="716">
        <f t="shared" si="216"/>
        <v>30</v>
      </c>
      <c r="J1981" s="716">
        <f>IF(Tabela13[[#This Row],[Data da Ordem]]&lt;&gt;"",1,"")</f>
        <v>1</v>
      </c>
    </row>
    <row r="1982" spans="1:10">
      <c r="A1982" s="721" t="s">
        <v>2695</v>
      </c>
      <c r="B1982" s="722">
        <v>20.7</v>
      </c>
      <c r="C1982" s="711" t="str">
        <f t="shared" si="210"/>
        <v>31/01/2026</v>
      </c>
      <c r="D1982" s="712" t="str">
        <f t="shared" si="211"/>
        <v>18:43</v>
      </c>
      <c r="E1982" s="713" t="str">
        <f t="shared" si="212"/>
        <v>18:00 as 19:00</v>
      </c>
      <c r="F1982" s="714" t="str">
        <f t="shared" si="213"/>
        <v>Sábado</v>
      </c>
      <c r="G1982" s="715">
        <f t="shared" si="214"/>
        <v>5</v>
      </c>
      <c r="H1982" s="714" t="str">
        <f t="shared" si="215"/>
        <v>Jan/26</v>
      </c>
      <c r="I1982" s="716">
        <f t="shared" si="216"/>
        <v>31</v>
      </c>
      <c r="J1982" s="716">
        <f>IF(Tabela13[[#This Row],[Data da Ordem]]&lt;&gt;"",1,"")</f>
        <v>1</v>
      </c>
    </row>
    <row r="1983" spans="1:10">
      <c r="A1983" s="721" t="s">
        <v>2696</v>
      </c>
      <c r="B1983" s="722">
        <v>16.5</v>
      </c>
      <c r="C1983" s="711" t="str">
        <f t="shared" si="210"/>
        <v>31/01/2026</v>
      </c>
      <c r="D1983" s="712" t="str">
        <f t="shared" si="211"/>
        <v>18:36</v>
      </c>
      <c r="E1983" s="713" t="str">
        <f t="shared" si="212"/>
        <v>18:00 as 19:00</v>
      </c>
      <c r="F1983" s="714" t="str">
        <f t="shared" si="213"/>
        <v>Sábado</v>
      </c>
      <c r="G1983" s="715">
        <f t="shared" si="214"/>
        <v>5</v>
      </c>
      <c r="H1983" s="714" t="str">
        <f t="shared" si="215"/>
        <v>Jan/26</v>
      </c>
      <c r="I1983" s="716">
        <f t="shared" si="216"/>
        <v>31</v>
      </c>
      <c r="J1983" s="716">
        <f>IF(Tabela13[[#This Row],[Data da Ordem]]&lt;&gt;"",1,"")</f>
        <v>1</v>
      </c>
    </row>
    <row r="1984" spans="1:10">
      <c r="A1984" s="721" t="s">
        <v>2697</v>
      </c>
      <c r="B1984" s="722">
        <v>53</v>
      </c>
      <c r="C1984" s="711" t="str">
        <f t="shared" si="210"/>
        <v>31/01/2026</v>
      </c>
      <c r="D1984" s="712" t="str">
        <f t="shared" si="211"/>
        <v>18:33</v>
      </c>
      <c r="E1984" s="713" t="str">
        <f t="shared" si="212"/>
        <v>18:00 as 19:00</v>
      </c>
      <c r="F1984" s="714" t="str">
        <f t="shared" si="213"/>
        <v>Sábado</v>
      </c>
      <c r="G1984" s="715">
        <f t="shared" si="214"/>
        <v>5</v>
      </c>
      <c r="H1984" s="714" t="str">
        <f t="shared" si="215"/>
        <v>Jan/26</v>
      </c>
      <c r="I1984" s="716">
        <f t="shared" si="216"/>
        <v>31</v>
      </c>
      <c r="J1984" s="716">
        <f>IF(Tabela13[[#This Row],[Data da Ordem]]&lt;&gt;"",1,"")</f>
        <v>1</v>
      </c>
    </row>
    <row r="1985" spans="1:10">
      <c r="A1985" s="721" t="s">
        <v>2698</v>
      </c>
      <c r="B1985" s="722">
        <v>42.5</v>
      </c>
      <c r="C1985" s="711" t="str">
        <f t="shared" si="210"/>
        <v>31/01/2026</v>
      </c>
      <c r="D1985" s="712" t="str">
        <f t="shared" si="211"/>
        <v>18:32</v>
      </c>
      <c r="E1985" s="713" t="str">
        <f t="shared" si="212"/>
        <v>18:00 as 19:00</v>
      </c>
      <c r="F1985" s="714" t="str">
        <f t="shared" si="213"/>
        <v>Sábado</v>
      </c>
      <c r="G1985" s="715">
        <f t="shared" si="214"/>
        <v>5</v>
      </c>
      <c r="H1985" s="714" t="str">
        <f t="shared" si="215"/>
        <v>Jan/26</v>
      </c>
      <c r="I1985" s="716">
        <f t="shared" si="216"/>
        <v>31</v>
      </c>
      <c r="J1985" s="716">
        <f>IF(Tabela13[[#This Row],[Data da Ordem]]&lt;&gt;"",1,"")</f>
        <v>1</v>
      </c>
    </row>
    <row r="1986" spans="1:10">
      <c r="A1986" s="721" t="s">
        <v>2699</v>
      </c>
      <c r="B1986" s="722">
        <v>20.5</v>
      </c>
      <c r="C1986" s="711" t="str">
        <f t="shared" si="210"/>
        <v>31/01/2026</v>
      </c>
      <c r="D1986" s="712" t="str">
        <f t="shared" si="211"/>
        <v>18:26</v>
      </c>
      <c r="E1986" s="713" t="str">
        <f t="shared" si="212"/>
        <v>18:00 as 19:00</v>
      </c>
      <c r="F1986" s="714" t="str">
        <f t="shared" si="213"/>
        <v>Sábado</v>
      </c>
      <c r="G1986" s="715">
        <f t="shared" si="214"/>
        <v>5</v>
      </c>
      <c r="H1986" s="714" t="str">
        <f t="shared" si="215"/>
        <v>Jan/26</v>
      </c>
      <c r="I1986" s="716">
        <f t="shared" si="216"/>
        <v>31</v>
      </c>
      <c r="J1986" s="716">
        <f>IF(Tabela13[[#This Row],[Data da Ordem]]&lt;&gt;"",1,"")</f>
        <v>1</v>
      </c>
    </row>
    <row r="1987" spans="1:10">
      <c r="A1987" s="721" t="s">
        <v>2700</v>
      </c>
      <c r="B1987" s="722">
        <v>21</v>
      </c>
      <c r="C1987" s="711" t="str">
        <f t="shared" si="210"/>
        <v>31/01/2026</v>
      </c>
      <c r="D1987" s="712" t="str">
        <f t="shared" si="211"/>
        <v>18:23</v>
      </c>
      <c r="E1987" s="713" t="str">
        <f t="shared" si="212"/>
        <v>18:00 as 19:00</v>
      </c>
      <c r="F1987" s="714" t="str">
        <f t="shared" si="213"/>
        <v>Sábado</v>
      </c>
      <c r="G1987" s="715">
        <f t="shared" si="214"/>
        <v>5</v>
      </c>
      <c r="H1987" s="714" t="str">
        <f t="shared" si="215"/>
        <v>Jan/26</v>
      </c>
      <c r="I1987" s="716">
        <f t="shared" si="216"/>
        <v>31</v>
      </c>
      <c r="J1987" s="716">
        <f>IF(Tabela13[[#This Row],[Data da Ordem]]&lt;&gt;"",1,"")</f>
        <v>1</v>
      </c>
    </row>
    <row r="1988" spans="1:10">
      <c r="A1988" s="721" t="s">
        <v>2701</v>
      </c>
      <c r="B1988" s="722">
        <v>67</v>
      </c>
      <c r="C1988" s="711" t="str">
        <f t="shared" ref="C1988:C2051" si="217">IF(A1988="","",TEXT(A1988,"dd/mm/aaaa"))</f>
        <v>31/01/2026</v>
      </c>
      <c r="D1988" s="712" t="str">
        <f t="shared" ref="D1988:D2051" si="218">IF(A1988="","",TEXT(A1988,"hh:mm"))</f>
        <v>18:19</v>
      </c>
      <c r="E1988" s="713" t="str">
        <f t="shared" ref="E1988:E2051" si="219">IF(D1988="","",IF(AND(MOD(D1988,1)&gt;=TIME(8,0,0),MOD(D1988,1)&lt;TIME(21,0,0)),
TEXT(TIME(HOUR(MOD(D1988,1)),0,0),"hh:mm")&amp;" as "&amp;TEXT(TIME(HOUR(MOD(D1988,1))+1,0,0),"hh:mm"),
"Fora da faixa"))</f>
        <v>18:00 as 19:00</v>
      </c>
      <c r="F1988" s="714" t="str">
        <f t="shared" ref="F1988:F2051" si="220">CHOOSE(WEEKDAY(C1988,2),"Segunda","Terça","Quarta","Quinta","Sexta","Sábado","Domingo")</f>
        <v>Sábado</v>
      </c>
      <c r="G1988" s="715">
        <f t="shared" ref="G1988:G2051" si="221">INT((DAY(C1988)-1)/7)+1</f>
        <v>5</v>
      </c>
      <c r="H1988" s="714" t="str">
        <f t="shared" ref="H1988:H2051" si="222">PROPER(TEXT(C1988,"MMM/AA"))</f>
        <v>Jan/26</v>
      </c>
      <c r="I1988" s="716">
        <f t="shared" ref="I1988:I2051" si="223">DAY(C1988)</f>
        <v>31</v>
      </c>
      <c r="J1988" s="716">
        <f>IF(Tabela13[[#This Row],[Data da Ordem]]&lt;&gt;"",1,"")</f>
        <v>1</v>
      </c>
    </row>
    <row r="1989" spans="1:10">
      <c r="A1989" s="721" t="s">
        <v>2702</v>
      </c>
      <c r="B1989" s="722">
        <v>30</v>
      </c>
      <c r="C1989" s="711" t="str">
        <f t="shared" si="217"/>
        <v>31/01/2026</v>
      </c>
      <c r="D1989" s="712" t="str">
        <f t="shared" si="218"/>
        <v>18:18</v>
      </c>
      <c r="E1989" s="713" t="str">
        <f t="shared" si="219"/>
        <v>18:00 as 19:00</v>
      </c>
      <c r="F1989" s="714" t="str">
        <f t="shared" si="220"/>
        <v>Sábado</v>
      </c>
      <c r="G1989" s="715">
        <f t="shared" si="221"/>
        <v>5</v>
      </c>
      <c r="H1989" s="714" t="str">
        <f t="shared" si="222"/>
        <v>Jan/26</v>
      </c>
      <c r="I1989" s="716">
        <f t="shared" si="223"/>
        <v>31</v>
      </c>
      <c r="J1989" s="716">
        <f>IF(Tabela13[[#This Row],[Data da Ordem]]&lt;&gt;"",1,"")</f>
        <v>1</v>
      </c>
    </row>
    <row r="1990" spans="1:10">
      <c r="A1990" s="721" t="s">
        <v>2703</v>
      </c>
      <c r="B1990" s="722">
        <v>10</v>
      </c>
      <c r="C1990" s="711" t="str">
        <f t="shared" si="217"/>
        <v>31/01/2026</v>
      </c>
      <c r="D1990" s="712" t="str">
        <f t="shared" si="218"/>
        <v>18:11</v>
      </c>
      <c r="E1990" s="713" t="str">
        <f t="shared" si="219"/>
        <v>18:00 as 19:00</v>
      </c>
      <c r="F1990" s="714" t="str">
        <f t="shared" si="220"/>
        <v>Sábado</v>
      </c>
      <c r="G1990" s="715">
        <f t="shared" si="221"/>
        <v>5</v>
      </c>
      <c r="H1990" s="714" t="str">
        <f t="shared" si="222"/>
        <v>Jan/26</v>
      </c>
      <c r="I1990" s="716">
        <f t="shared" si="223"/>
        <v>31</v>
      </c>
      <c r="J1990" s="716">
        <f>IF(Tabela13[[#This Row],[Data da Ordem]]&lt;&gt;"",1,"")</f>
        <v>1</v>
      </c>
    </row>
    <row r="1991" spans="1:10">
      <c r="A1991" s="721" t="s">
        <v>2704</v>
      </c>
      <c r="B1991" s="722">
        <v>25</v>
      </c>
      <c r="C1991" s="711" t="str">
        <f t="shared" si="217"/>
        <v>31/01/2026</v>
      </c>
      <c r="D1991" s="712" t="str">
        <f t="shared" si="218"/>
        <v>18:10</v>
      </c>
      <c r="E1991" s="713" t="str">
        <f t="shared" si="219"/>
        <v>18:00 as 19:00</v>
      </c>
      <c r="F1991" s="714" t="str">
        <f t="shared" si="220"/>
        <v>Sábado</v>
      </c>
      <c r="G1991" s="715">
        <f t="shared" si="221"/>
        <v>5</v>
      </c>
      <c r="H1991" s="714" t="str">
        <f t="shared" si="222"/>
        <v>Jan/26</v>
      </c>
      <c r="I1991" s="716">
        <f t="shared" si="223"/>
        <v>31</v>
      </c>
      <c r="J1991" s="716">
        <f>IF(Tabela13[[#This Row],[Data da Ordem]]&lt;&gt;"",1,"")</f>
        <v>1</v>
      </c>
    </row>
    <row r="1992" spans="1:10">
      <c r="A1992" s="721" t="s">
        <v>2705</v>
      </c>
      <c r="B1992" s="722">
        <v>17</v>
      </c>
      <c r="C1992" s="711" t="str">
        <f t="shared" si="217"/>
        <v>31/01/2026</v>
      </c>
      <c r="D1992" s="712" t="str">
        <f t="shared" si="218"/>
        <v>18:05</v>
      </c>
      <c r="E1992" s="713" t="str">
        <f t="shared" si="219"/>
        <v>18:00 as 19:00</v>
      </c>
      <c r="F1992" s="714" t="str">
        <f t="shared" si="220"/>
        <v>Sábado</v>
      </c>
      <c r="G1992" s="715">
        <f t="shared" si="221"/>
        <v>5</v>
      </c>
      <c r="H1992" s="714" t="str">
        <f t="shared" si="222"/>
        <v>Jan/26</v>
      </c>
      <c r="I1992" s="716">
        <f t="shared" si="223"/>
        <v>31</v>
      </c>
      <c r="J1992" s="716">
        <f>IF(Tabela13[[#This Row],[Data da Ordem]]&lt;&gt;"",1,"")</f>
        <v>1</v>
      </c>
    </row>
    <row r="1993" spans="1:10">
      <c r="A1993" s="721" t="s">
        <v>2706</v>
      </c>
      <c r="B1993" s="722">
        <v>17</v>
      </c>
      <c r="C1993" s="711" t="str">
        <f t="shared" si="217"/>
        <v>31/01/2026</v>
      </c>
      <c r="D1993" s="712" t="str">
        <f t="shared" si="218"/>
        <v>18:00</v>
      </c>
      <c r="E1993" s="713" t="str">
        <f t="shared" si="219"/>
        <v>18:00 as 19:00</v>
      </c>
      <c r="F1993" s="714" t="str">
        <f t="shared" si="220"/>
        <v>Sábado</v>
      </c>
      <c r="G1993" s="715">
        <f t="shared" si="221"/>
        <v>5</v>
      </c>
      <c r="H1993" s="714" t="str">
        <f t="shared" si="222"/>
        <v>Jan/26</v>
      </c>
      <c r="I1993" s="716">
        <f t="shared" si="223"/>
        <v>31</v>
      </c>
      <c r="J1993" s="716">
        <f>IF(Tabela13[[#This Row],[Data da Ordem]]&lt;&gt;"",1,"")</f>
        <v>1</v>
      </c>
    </row>
    <row r="1994" spans="1:10">
      <c r="A1994" s="721" t="s">
        <v>2707</v>
      </c>
      <c r="B1994" s="722">
        <v>27</v>
      </c>
      <c r="C1994" s="711" t="str">
        <f t="shared" si="217"/>
        <v>31/01/2026</v>
      </c>
      <c r="D1994" s="712" t="str">
        <f t="shared" si="218"/>
        <v>17:59</v>
      </c>
      <c r="E1994" s="713" t="str">
        <f t="shared" si="219"/>
        <v>17:00 as 18:00</v>
      </c>
      <c r="F1994" s="714" t="str">
        <f t="shared" si="220"/>
        <v>Sábado</v>
      </c>
      <c r="G1994" s="715">
        <f t="shared" si="221"/>
        <v>5</v>
      </c>
      <c r="H1994" s="714" t="str">
        <f t="shared" si="222"/>
        <v>Jan/26</v>
      </c>
      <c r="I1994" s="716">
        <f t="shared" si="223"/>
        <v>31</v>
      </c>
      <c r="J1994" s="716">
        <f>IF(Tabela13[[#This Row],[Data da Ordem]]&lt;&gt;"",1,"")</f>
        <v>1</v>
      </c>
    </row>
    <row r="1995" spans="1:10">
      <c r="A1995" s="721" t="s">
        <v>2708</v>
      </c>
      <c r="B1995" s="722">
        <v>17</v>
      </c>
      <c r="C1995" s="711" t="str">
        <f t="shared" si="217"/>
        <v>31/01/2026</v>
      </c>
      <c r="D1995" s="712" t="str">
        <f t="shared" si="218"/>
        <v>17:57</v>
      </c>
      <c r="E1995" s="713" t="str">
        <f t="shared" si="219"/>
        <v>17:00 as 18:00</v>
      </c>
      <c r="F1995" s="714" t="str">
        <f t="shared" si="220"/>
        <v>Sábado</v>
      </c>
      <c r="G1995" s="715">
        <f t="shared" si="221"/>
        <v>5</v>
      </c>
      <c r="H1995" s="714" t="str">
        <f t="shared" si="222"/>
        <v>Jan/26</v>
      </c>
      <c r="I1995" s="716">
        <f t="shared" si="223"/>
        <v>31</v>
      </c>
      <c r="J1995" s="716">
        <f>IF(Tabela13[[#This Row],[Data da Ordem]]&lt;&gt;"",1,"")</f>
        <v>1</v>
      </c>
    </row>
    <row r="1996" spans="1:10">
      <c r="A1996" s="721" t="s">
        <v>2709</v>
      </c>
      <c r="B1996" s="722">
        <v>45</v>
      </c>
      <c r="C1996" s="711" t="str">
        <f t="shared" si="217"/>
        <v>31/01/2026</v>
      </c>
      <c r="D1996" s="712" t="str">
        <f t="shared" si="218"/>
        <v>17:55</v>
      </c>
      <c r="E1996" s="713" t="str">
        <f t="shared" si="219"/>
        <v>17:00 as 18:00</v>
      </c>
      <c r="F1996" s="714" t="str">
        <f t="shared" si="220"/>
        <v>Sábado</v>
      </c>
      <c r="G1996" s="715">
        <f t="shared" si="221"/>
        <v>5</v>
      </c>
      <c r="H1996" s="714" t="str">
        <f t="shared" si="222"/>
        <v>Jan/26</v>
      </c>
      <c r="I1996" s="716">
        <f t="shared" si="223"/>
        <v>31</v>
      </c>
      <c r="J1996" s="716">
        <f>IF(Tabela13[[#This Row],[Data da Ordem]]&lt;&gt;"",1,"")</f>
        <v>1</v>
      </c>
    </row>
    <row r="1997" spans="1:10">
      <c r="A1997" s="721" t="s">
        <v>2710</v>
      </c>
      <c r="B1997" s="722">
        <v>20.5</v>
      </c>
      <c r="C1997" s="711" t="str">
        <f t="shared" si="217"/>
        <v>31/01/2026</v>
      </c>
      <c r="D1997" s="712" t="str">
        <f t="shared" si="218"/>
        <v>17:53</v>
      </c>
      <c r="E1997" s="713" t="str">
        <f t="shared" si="219"/>
        <v>17:00 as 18:00</v>
      </c>
      <c r="F1997" s="714" t="str">
        <f t="shared" si="220"/>
        <v>Sábado</v>
      </c>
      <c r="G1997" s="715">
        <f t="shared" si="221"/>
        <v>5</v>
      </c>
      <c r="H1997" s="714" t="str">
        <f t="shared" si="222"/>
        <v>Jan/26</v>
      </c>
      <c r="I1997" s="716">
        <f t="shared" si="223"/>
        <v>31</v>
      </c>
      <c r="J1997" s="716">
        <f>IF(Tabela13[[#This Row],[Data da Ordem]]&lt;&gt;"",1,"")</f>
        <v>1</v>
      </c>
    </row>
    <row r="1998" spans="1:10">
      <c r="A1998" s="721" t="s">
        <v>2711</v>
      </c>
      <c r="B1998" s="722">
        <v>20</v>
      </c>
      <c r="C1998" s="711" t="str">
        <f t="shared" si="217"/>
        <v>31/01/2026</v>
      </c>
      <c r="D1998" s="712" t="str">
        <f t="shared" si="218"/>
        <v>17:49</v>
      </c>
      <c r="E1998" s="713" t="str">
        <f t="shared" si="219"/>
        <v>17:00 as 18:00</v>
      </c>
      <c r="F1998" s="714" t="str">
        <f t="shared" si="220"/>
        <v>Sábado</v>
      </c>
      <c r="G1998" s="715">
        <f t="shared" si="221"/>
        <v>5</v>
      </c>
      <c r="H1998" s="714" t="str">
        <f t="shared" si="222"/>
        <v>Jan/26</v>
      </c>
      <c r="I1998" s="716">
        <f t="shared" si="223"/>
        <v>31</v>
      </c>
      <c r="J1998" s="716">
        <f>IF(Tabela13[[#This Row],[Data da Ordem]]&lt;&gt;"",1,"")</f>
        <v>1</v>
      </c>
    </row>
    <row r="1999" spans="1:10">
      <c r="A1999" s="721" t="s">
        <v>2712</v>
      </c>
      <c r="B1999" s="722">
        <v>29</v>
      </c>
      <c r="C1999" s="711" t="str">
        <f t="shared" si="217"/>
        <v>31/01/2026</v>
      </c>
      <c r="D1999" s="712" t="str">
        <f t="shared" si="218"/>
        <v>17:46</v>
      </c>
      <c r="E1999" s="713" t="str">
        <f t="shared" si="219"/>
        <v>17:00 as 18:00</v>
      </c>
      <c r="F1999" s="714" t="str">
        <f t="shared" si="220"/>
        <v>Sábado</v>
      </c>
      <c r="G1999" s="715">
        <f t="shared" si="221"/>
        <v>5</v>
      </c>
      <c r="H1999" s="714" t="str">
        <f t="shared" si="222"/>
        <v>Jan/26</v>
      </c>
      <c r="I1999" s="716">
        <f t="shared" si="223"/>
        <v>31</v>
      </c>
      <c r="J1999" s="716">
        <f>IF(Tabela13[[#This Row],[Data da Ordem]]&lt;&gt;"",1,"")</f>
        <v>1</v>
      </c>
    </row>
    <row r="2000" spans="1:10">
      <c r="A2000" s="721" t="s">
        <v>2713</v>
      </c>
      <c r="B2000" s="722">
        <v>20</v>
      </c>
      <c r="C2000" s="711" t="str">
        <f t="shared" si="217"/>
        <v>31/01/2026</v>
      </c>
      <c r="D2000" s="712" t="str">
        <f t="shared" si="218"/>
        <v>17:42</v>
      </c>
      <c r="E2000" s="713" t="str">
        <f t="shared" si="219"/>
        <v>17:00 as 18:00</v>
      </c>
      <c r="F2000" s="714" t="str">
        <f t="shared" si="220"/>
        <v>Sábado</v>
      </c>
      <c r="G2000" s="715">
        <f t="shared" si="221"/>
        <v>5</v>
      </c>
      <c r="H2000" s="714" t="str">
        <f t="shared" si="222"/>
        <v>Jan/26</v>
      </c>
      <c r="I2000" s="716">
        <f t="shared" si="223"/>
        <v>31</v>
      </c>
      <c r="J2000" s="716">
        <f>IF(Tabela13[[#This Row],[Data da Ordem]]&lt;&gt;"",1,"")</f>
        <v>1</v>
      </c>
    </row>
    <row r="2001" spans="1:10">
      <c r="A2001" s="721" t="s">
        <v>2714</v>
      </c>
      <c r="B2001" s="722">
        <v>64</v>
      </c>
      <c r="C2001" s="711" t="str">
        <f t="shared" si="217"/>
        <v>31/01/2026</v>
      </c>
      <c r="D2001" s="712" t="str">
        <f t="shared" si="218"/>
        <v>17:29</v>
      </c>
      <c r="E2001" s="713" t="str">
        <f t="shared" si="219"/>
        <v>17:00 as 18:00</v>
      </c>
      <c r="F2001" s="714" t="str">
        <f t="shared" si="220"/>
        <v>Sábado</v>
      </c>
      <c r="G2001" s="715">
        <f t="shared" si="221"/>
        <v>5</v>
      </c>
      <c r="H2001" s="714" t="str">
        <f t="shared" si="222"/>
        <v>Jan/26</v>
      </c>
      <c r="I2001" s="716">
        <f t="shared" si="223"/>
        <v>31</v>
      </c>
      <c r="J2001" s="716">
        <f>IF(Tabela13[[#This Row],[Data da Ordem]]&lt;&gt;"",1,"")</f>
        <v>1</v>
      </c>
    </row>
    <row r="2002" spans="1:10">
      <c r="A2002" s="721" t="s">
        <v>2715</v>
      </c>
      <c r="B2002" s="722">
        <v>19</v>
      </c>
      <c r="C2002" s="711" t="str">
        <f t="shared" si="217"/>
        <v>31/01/2026</v>
      </c>
      <c r="D2002" s="712" t="str">
        <f t="shared" si="218"/>
        <v>17:25</v>
      </c>
      <c r="E2002" s="713" t="str">
        <f t="shared" si="219"/>
        <v>17:00 as 18:00</v>
      </c>
      <c r="F2002" s="714" t="str">
        <f t="shared" si="220"/>
        <v>Sábado</v>
      </c>
      <c r="G2002" s="715">
        <f t="shared" si="221"/>
        <v>5</v>
      </c>
      <c r="H2002" s="714" t="str">
        <f t="shared" si="222"/>
        <v>Jan/26</v>
      </c>
      <c r="I2002" s="716">
        <f t="shared" si="223"/>
        <v>31</v>
      </c>
      <c r="J2002" s="716">
        <f>IF(Tabela13[[#This Row],[Data da Ordem]]&lt;&gt;"",1,"")</f>
        <v>1</v>
      </c>
    </row>
    <row r="2003" spans="1:10">
      <c r="A2003" s="721" t="s">
        <v>2716</v>
      </c>
      <c r="B2003" s="722">
        <v>12</v>
      </c>
      <c r="C2003" s="711" t="str">
        <f t="shared" si="217"/>
        <v>31/01/2026</v>
      </c>
      <c r="D2003" s="712" t="str">
        <f t="shared" si="218"/>
        <v>17:11</v>
      </c>
      <c r="E2003" s="713" t="str">
        <f t="shared" si="219"/>
        <v>17:00 as 18:00</v>
      </c>
      <c r="F2003" s="714" t="str">
        <f t="shared" si="220"/>
        <v>Sábado</v>
      </c>
      <c r="G2003" s="715">
        <f t="shared" si="221"/>
        <v>5</v>
      </c>
      <c r="H2003" s="714" t="str">
        <f t="shared" si="222"/>
        <v>Jan/26</v>
      </c>
      <c r="I2003" s="716">
        <f t="shared" si="223"/>
        <v>31</v>
      </c>
      <c r="J2003" s="716">
        <f>IF(Tabela13[[#This Row],[Data da Ordem]]&lt;&gt;"",1,"")</f>
        <v>1</v>
      </c>
    </row>
    <row r="2004" spans="1:10">
      <c r="A2004" s="721" t="s">
        <v>2717</v>
      </c>
      <c r="B2004" s="722">
        <v>68</v>
      </c>
      <c r="C2004" s="711" t="str">
        <f t="shared" si="217"/>
        <v>31/01/2026</v>
      </c>
      <c r="D2004" s="712" t="str">
        <f t="shared" si="218"/>
        <v>16:54</v>
      </c>
      <c r="E2004" s="713" t="str">
        <f t="shared" si="219"/>
        <v>16:00 as 17:00</v>
      </c>
      <c r="F2004" s="714" t="str">
        <f t="shared" si="220"/>
        <v>Sábado</v>
      </c>
      <c r="G2004" s="715">
        <f t="shared" si="221"/>
        <v>5</v>
      </c>
      <c r="H2004" s="714" t="str">
        <f t="shared" si="222"/>
        <v>Jan/26</v>
      </c>
      <c r="I2004" s="716">
        <f t="shared" si="223"/>
        <v>31</v>
      </c>
      <c r="J2004" s="716">
        <f>IF(Tabela13[[#This Row],[Data da Ordem]]&lt;&gt;"",1,"")</f>
        <v>1</v>
      </c>
    </row>
    <row r="2005" spans="1:10">
      <c r="A2005" s="721" t="s">
        <v>2718</v>
      </c>
      <c r="B2005" s="722">
        <v>50</v>
      </c>
      <c r="C2005" s="711" t="str">
        <f t="shared" si="217"/>
        <v>31/01/2026</v>
      </c>
      <c r="D2005" s="712" t="str">
        <f t="shared" si="218"/>
        <v>16:52</v>
      </c>
      <c r="E2005" s="713" t="str">
        <f t="shared" si="219"/>
        <v>16:00 as 17:00</v>
      </c>
      <c r="F2005" s="714" t="str">
        <f t="shared" si="220"/>
        <v>Sábado</v>
      </c>
      <c r="G2005" s="715">
        <f t="shared" si="221"/>
        <v>5</v>
      </c>
      <c r="H2005" s="714" t="str">
        <f t="shared" si="222"/>
        <v>Jan/26</v>
      </c>
      <c r="I2005" s="716">
        <f t="shared" si="223"/>
        <v>31</v>
      </c>
      <c r="J2005" s="716">
        <f>IF(Tabela13[[#This Row],[Data da Ordem]]&lt;&gt;"",1,"")</f>
        <v>1</v>
      </c>
    </row>
    <row r="2006" spans="1:10">
      <c r="A2006" s="721" t="s">
        <v>2719</v>
      </c>
      <c r="B2006" s="722">
        <v>53.1</v>
      </c>
      <c r="C2006" s="711" t="str">
        <f t="shared" si="217"/>
        <v>31/01/2026</v>
      </c>
      <c r="D2006" s="712" t="str">
        <f t="shared" si="218"/>
        <v>16:50</v>
      </c>
      <c r="E2006" s="713" t="str">
        <f t="shared" si="219"/>
        <v>16:00 as 17:00</v>
      </c>
      <c r="F2006" s="714" t="str">
        <f t="shared" si="220"/>
        <v>Sábado</v>
      </c>
      <c r="G2006" s="715">
        <f t="shared" si="221"/>
        <v>5</v>
      </c>
      <c r="H2006" s="714" t="str">
        <f t="shared" si="222"/>
        <v>Jan/26</v>
      </c>
      <c r="I2006" s="716">
        <f t="shared" si="223"/>
        <v>31</v>
      </c>
      <c r="J2006" s="716">
        <f>IF(Tabela13[[#This Row],[Data da Ordem]]&lt;&gt;"",1,"")</f>
        <v>1</v>
      </c>
    </row>
    <row r="2007" spans="1:10">
      <c r="A2007" s="721" t="s">
        <v>2720</v>
      </c>
      <c r="B2007" s="722">
        <v>10</v>
      </c>
      <c r="C2007" s="711" t="str">
        <f t="shared" si="217"/>
        <v>31/01/2026</v>
      </c>
      <c r="D2007" s="712" t="str">
        <f t="shared" si="218"/>
        <v>16:42</v>
      </c>
      <c r="E2007" s="713" t="str">
        <f t="shared" si="219"/>
        <v>16:00 as 17:00</v>
      </c>
      <c r="F2007" s="714" t="str">
        <f t="shared" si="220"/>
        <v>Sábado</v>
      </c>
      <c r="G2007" s="715">
        <f t="shared" si="221"/>
        <v>5</v>
      </c>
      <c r="H2007" s="714" t="str">
        <f t="shared" si="222"/>
        <v>Jan/26</v>
      </c>
      <c r="I2007" s="716">
        <f t="shared" si="223"/>
        <v>31</v>
      </c>
      <c r="J2007" s="716">
        <f>IF(Tabela13[[#This Row],[Data da Ordem]]&lt;&gt;"",1,"")</f>
        <v>1</v>
      </c>
    </row>
    <row r="2008" spans="1:10">
      <c r="A2008" s="721" t="s">
        <v>2721</v>
      </c>
      <c r="B2008" s="722">
        <v>12.6</v>
      </c>
      <c r="C2008" s="711" t="str">
        <f t="shared" si="217"/>
        <v>31/01/2026</v>
      </c>
      <c r="D2008" s="712" t="str">
        <f t="shared" si="218"/>
        <v>16:35</v>
      </c>
      <c r="E2008" s="713" t="str">
        <f t="shared" si="219"/>
        <v>16:00 as 17:00</v>
      </c>
      <c r="F2008" s="714" t="str">
        <f t="shared" si="220"/>
        <v>Sábado</v>
      </c>
      <c r="G2008" s="715">
        <f t="shared" si="221"/>
        <v>5</v>
      </c>
      <c r="H2008" s="714" t="str">
        <f t="shared" si="222"/>
        <v>Jan/26</v>
      </c>
      <c r="I2008" s="716">
        <f t="shared" si="223"/>
        <v>31</v>
      </c>
      <c r="J2008" s="716">
        <f>IF(Tabela13[[#This Row],[Data da Ordem]]&lt;&gt;"",1,"")</f>
        <v>1</v>
      </c>
    </row>
    <row r="2009" spans="1:10">
      <c r="A2009" s="721" t="s">
        <v>2722</v>
      </c>
      <c r="B2009" s="722">
        <v>12</v>
      </c>
      <c r="C2009" s="711" t="str">
        <f t="shared" si="217"/>
        <v>31/01/2026</v>
      </c>
      <c r="D2009" s="712" t="str">
        <f t="shared" si="218"/>
        <v>16:33</v>
      </c>
      <c r="E2009" s="713" t="str">
        <f t="shared" si="219"/>
        <v>16:00 as 17:00</v>
      </c>
      <c r="F2009" s="714" t="str">
        <f t="shared" si="220"/>
        <v>Sábado</v>
      </c>
      <c r="G2009" s="715">
        <f t="shared" si="221"/>
        <v>5</v>
      </c>
      <c r="H2009" s="714" t="str">
        <f t="shared" si="222"/>
        <v>Jan/26</v>
      </c>
      <c r="I2009" s="716">
        <f t="shared" si="223"/>
        <v>31</v>
      </c>
      <c r="J2009" s="716">
        <f>IF(Tabela13[[#This Row],[Data da Ordem]]&lt;&gt;"",1,"")</f>
        <v>1</v>
      </c>
    </row>
    <row r="2010" spans="1:10">
      <c r="A2010" s="721" t="s">
        <v>2723</v>
      </c>
      <c r="B2010" s="722">
        <v>71</v>
      </c>
      <c r="C2010" s="711" t="str">
        <f t="shared" si="217"/>
        <v>31/01/2026</v>
      </c>
      <c r="D2010" s="712" t="str">
        <f t="shared" si="218"/>
        <v>16:32</v>
      </c>
      <c r="E2010" s="713" t="str">
        <f t="shared" si="219"/>
        <v>16:00 as 17:00</v>
      </c>
      <c r="F2010" s="714" t="str">
        <f t="shared" si="220"/>
        <v>Sábado</v>
      </c>
      <c r="G2010" s="715">
        <f t="shared" si="221"/>
        <v>5</v>
      </c>
      <c r="H2010" s="714" t="str">
        <f t="shared" si="222"/>
        <v>Jan/26</v>
      </c>
      <c r="I2010" s="716">
        <f t="shared" si="223"/>
        <v>31</v>
      </c>
      <c r="J2010" s="716">
        <f>IF(Tabela13[[#This Row],[Data da Ordem]]&lt;&gt;"",1,"")</f>
        <v>1</v>
      </c>
    </row>
    <row r="2011" spans="1:10">
      <c r="A2011" s="721" t="s">
        <v>2724</v>
      </c>
      <c r="B2011" s="722">
        <v>33</v>
      </c>
      <c r="C2011" s="711" t="str">
        <f t="shared" si="217"/>
        <v>31/01/2026</v>
      </c>
      <c r="D2011" s="712" t="str">
        <f t="shared" si="218"/>
        <v>16:28</v>
      </c>
      <c r="E2011" s="713" t="str">
        <f t="shared" si="219"/>
        <v>16:00 as 17:00</v>
      </c>
      <c r="F2011" s="714" t="str">
        <f t="shared" si="220"/>
        <v>Sábado</v>
      </c>
      <c r="G2011" s="715">
        <f t="shared" si="221"/>
        <v>5</v>
      </c>
      <c r="H2011" s="714" t="str">
        <f t="shared" si="222"/>
        <v>Jan/26</v>
      </c>
      <c r="I2011" s="716">
        <f t="shared" si="223"/>
        <v>31</v>
      </c>
      <c r="J2011" s="716">
        <f>IF(Tabela13[[#This Row],[Data da Ordem]]&lt;&gt;"",1,"")</f>
        <v>1</v>
      </c>
    </row>
    <row r="2012" spans="1:10">
      <c r="A2012" s="721" t="s">
        <v>2725</v>
      </c>
      <c r="B2012" s="722">
        <v>13</v>
      </c>
      <c r="C2012" s="711" t="str">
        <f t="shared" si="217"/>
        <v>31/01/2026</v>
      </c>
      <c r="D2012" s="712" t="str">
        <f t="shared" si="218"/>
        <v>16:22</v>
      </c>
      <c r="E2012" s="713" t="str">
        <f t="shared" si="219"/>
        <v>16:00 as 17:00</v>
      </c>
      <c r="F2012" s="714" t="str">
        <f t="shared" si="220"/>
        <v>Sábado</v>
      </c>
      <c r="G2012" s="715">
        <f t="shared" si="221"/>
        <v>5</v>
      </c>
      <c r="H2012" s="714" t="str">
        <f t="shared" si="222"/>
        <v>Jan/26</v>
      </c>
      <c r="I2012" s="716">
        <f t="shared" si="223"/>
        <v>31</v>
      </c>
      <c r="J2012" s="716">
        <f>IF(Tabela13[[#This Row],[Data da Ordem]]&lt;&gt;"",1,"")</f>
        <v>1</v>
      </c>
    </row>
    <row r="2013" spans="1:10">
      <c r="A2013" s="721" t="s">
        <v>2726</v>
      </c>
      <c r="B2013" s="722">
        <v>101</v>
      </c>
      <c r="C2013" s="711" t="str">
        <f t="shared" si="217"/>
        <v>31/01/2026</v>
      </c>
      <c r="D2013" s="712" t="str">
        <f t="shared" si="218"/>
        <v>16:19</v>
      </c>
      <c r="E2013" s="713" t="str">
        <f t="shared" si="219"/>
        <v>16:00 as 17:00</v>
      </c>
      <c r="F2013" s="714" t="str">
        <f t="shared" si="220"/>
        <v>Sábado</v>
      </c>
      <c r="G2013" s="715">
        <f t="shared" si="221"/>
        <v>5</v>
      </c>
      <c r="H2013" s="714" t="str">
        <f t="shared" si="222"/>
        <v>Jan/26</v>
      </c>
      <c r="I2013" s="716">
        <f t="shared" si="223"/>
        <v>31</v>
      </c>
      <c r="J2013" s="716">
        <f>IF(Tabela13[[#This Row],[Data da Ordem]]&lt;&gt;"",1,"")</f>
        <v>1</v>
      </c>
    </row>
    <row r="2014" spans="1:10">
      <c r="A2014" s="721" t="s">
        <v>2727</v>
      </c>
      <c r="B2014" s="722">
        <v>42.5</v>
      </c>
      <c r="C2014" s="711" t="str">
        <f t="shared" si="217"/>
        <v>31/01/2026</v>
      </c>
      <c r="D2014" s="712" t="str">
        <f t="shared" si="218"/>
        <v>16:05</v>
      </c>
      <c r="E2014" s="713" t="str">
        <f t="shared" si="219"/>
        <v>16:00 as 17:00</v>
      </c>
      <c r="F2014" s="714" t="str">
        <f t="shared" si="220"/>
        <v>Sábado</v>
      </c>
      <c r="G2014" s="715">
        <f t="shared" si="221"/>
        <v>5</v>
      </c>
      <c r="H2014" s="714" t="str">
        <f t="shared" si="222"/>
        <v>Jan/26</v>
      </c>
      <c r="I2014" s="716">
        <f t="shared" si="223"/>
        <v>31</v>
      </c>
      <c r="J2014" s="716">
        <f>IF(Tabela13[[#This Row],[Data da Ordem]]&lt;&gt;"",1,"")</f>
        <v>1</v>
      </c>
    </row>
    <row r="2015" spans="1:10">
      <c r="A2015" s="721" t="s">
        <v>2728</v>
      </c>
      <c r="B2015" s="722">
        <v>16.5</v>
      </c>
      <c r="C2015" s="711" t="str">
        <f t="shared" si="217"/>
        <v>31/01/2026</v>
      </c>
      <c r="D2015" s="712" t="str">
        <f t="shared" si="218"/>
        <v>15:56</v>
      </c>
      <c r="E2015" s="713" t="str">
        <f t="shared" si="219"/>
        <v>15:00 as 16:00</v>
      </c>
      <c r="F2015" s="714" t="str">
        <f t="shared" si="220"/>
        <v>Sábado</v>
      </c>
      <c r="G2015" s="715">
        <f t="shared" si="221"/>
        <v>5</v>
      </c>
      <c r="H2015" s="714" t="str">
        <f t="shared" si="222"/>
        <v>Jan/26</v>
      </c>
      <c r="I2015" s="716">
        <f t="shared" si="223"/>
        <v>31</v>
      </c>
      <c r="J2015" s="716">
        <f>IF(Tabela13[[#This Row],[Data da Ordem]]&lt;&gt;"",1,"")</f>
        <v>1</v>
      </c>
    </row>
    <row r="2016" spans="1:10">
      <c r="A2016" s="721" t="s">
        <v>2729</v>
      </c>
      <c r="B2016" s="722">
        <v>123.5</v>
      </c>
      <c r="C2016" s="711" t="str">
        <f t="shared" si="217"/>
        <v>31/01/2026</v>
      </c>
      <c r="D2016" s="712" t="str">
        <f t="shared" si="218"/>
        <v>15:49</v>
      </c>
      <c r="E2016" s="713" t="str">
        <f t="shared" si="219"/>
        <v>15:00 as 16:00</v>
      </c>
      <c r="F2016" s="714" t="str">
        <f t="shared" si="220"/>
        <v>Sábado</v>
      </c>
      <c r="G2016" s="715">
        <f t="shared" si="221"/>
        <v>5</v>
      </c>
      <c r="H2016" s="714" t="str">
        <f t="shared" si="222"/>
        <v>Jan/26</v>
      </c>
      <c r="I2016" s="716">
        <f t="shared" si="223"/>
        <v>31</v>
      </c>
      <c r="J2016" s="716">
        <f>IF(Tabela13[[#This Row],[Data da Ordem]]&lt;&gt;"",1,"")</f>
        <v>1</v>
      </c>
    </row>
    <row r="2017" spans="1:10">
      <c r="A2017" s="721" t="s">
        <v>2730</v>
      </c>
      <c r="B2017" s="722">
        <v>10.4</v>
      </c>
      <c r="C2017" s="711" t="str">
        <f t="shared" si="217"/>
        <v>31/01/2026</v>
      </c>
      <c r="D2017" s="712" t="str">
        <f t="shared" si="218"/>
        <v>15:34</v>
      </c>
      <c r="E2017" s="713" t="str">
        <f t="shared" si="219"/>
        <v>15:00 as 16:00</v>
      </c>
      <c r="F2017" s="714" t="str">
        <f t="shared" si="220"/>
        <v>Sábado</v>
      </c>
      <c r="G2017" s="715">
        <f t="shared" si="221"/>
        <v>5</v>
      </c>
      <c r="H2017" s="714" t="str">
        <f t="shared" si="222"/>
        <v>Jan/26</v>
      </c>
      <c r="I2017" s="716">
        <f t="shared" si="223"/>
        <v>31</v>
      </c>
      <c r="J2017" s="716">
        <f>IF(Tabela13[[#This Row],[Data da Ordem]]&lt;&gt;"",1,"")</f>
        <v>1</v>
      </c>
    </row>
    <row r="2018" spans="1:10">
      <c r="A2018" s="721" t="s">
        <v>2731</v>
      </c>
      <c r="B2018" s="722">
        <v>53</v>
      </c>
      <c r="C2018" s="711" t="str">
        <f t="shared" si="217"/>
        <v>31/01/2026</v>
      </c>
      <c r="D2018" s="712" t="str">
        <f t="shared" si="218"/>
        <v>15:25</v>
      </c>
      <c r="E2018" s="713" t="str">
        <f t="shared" si="219"/>
        <v>15:00 as 16:00</v>
      </c>
      <c r="F2018" s="714" t="str">
        <f t="shared" si="220"/>
        <v>Sábado</v>
      </c>
      <c r="G2018" s="715">
        <f t="shared" si="221"/>
        <v>5</v>
      </c>
      <c r="H2018" s="714" t="str">
        <f t="shared" si="222"/>
        <v>Jan/26</v>
      </c>
      <c r="I2018" s="716">
        <f t="shared" si="223"/>
        <v>31</v>
      </c>
      <c r="J2018" s="716">
        <f>IF(Tabela13[[#This Row],[Data da Ordem]]&lt;&gt;"",1,"")</f>
        <v>1</v>
      </c>
    </row>
    <row r="2019" spans="1:10">
      <c r="A2019" s="721" t="s">
        <v>2732</v>
      </c>
      <c r="B2019" s="722">
        <v>35</v>
      </c>
      <c r="C2019" s="711" t="str">
        <f t="shared" si="217"/>
        <v>31/01/2026</v>
      </c>
      <c r="D2019" s="712" t="str">
        <f t="shared" si="218"/>
        <v>14:52</v>
      </c>
      <c r="E2019" s="713" t="str">
        <f t="shared" si="219"/>
        <v>14:00 as 15:00</v>
      </c>
      <c r="F2019" s="714" t="str">
        <f t="shared" si="220"/>
        <v>Sábado</v>
      </c>
      <c r="G2019" s="715">
        <f t="shared" si="221"/>
        <v>5</v>
      </c>
      <c r="H2019" s="714" t="str">
        <f t="shared" si="222"/>
        <v>Jan/26</v>
      </c>
      <c r="I2019" s="716">
        <f t="shared" si="223"/>
        <v>31</v>
      </c>
      <c r="J2019" s="716">
        <f>IF(Tabela13[[#This Row],[Data da Ordem]]&lt;&gt;"",1,"")</f>
        <v>1</v>
      </c>
    </row>
    <row r="2020" spans="1:10">
      <c r="A2020" s="721" t="s">
        <v>2733</v>
      </c>
      <c r="B2020" s="722">
        <v>20</v>
      </c>
      <c r="C2020" s="711" t="str">
        <f t="shared" si="217"/>
        <v>31/01/2026</v>
      </c>
      <c r="D2020" s="712" t="str">
        <f t="shared" si="218"/>
        <v>14:32</v>
      </c>
      <c r="E2020" s="713" t="str">
        <f t="shared" si="219"/>
        <v>14:00 as 15:00</v>
      </c>
      <c r="F2020" s="714" t="str">
        <f t="shared" si="220"/>
        <v>Sábado</v>
      </c>
      <c r="G2020" s="715">
        <f t="shared" si="221"/>
        <v>5</v>
      </c>
      <c r="H2020" s="714" t="str">
        <f t="shared" si="222"/>
        <v>Jan/26</v>
      </c>
      <c r="I2020" s="716">
        <f t="shared" si="223"/>
        <v>31</v>
      </c>
      <c r="J2020" s="716">
        <f>IF(Tabela13[[#This Row],[Data da Ordem]]&lt;&gt;"",1,"")</f>
        <v>1</v>
      </c>
    </row>
    <row r="2021" spans="1:10">
      <c r="A2021" s="721" t="s">
        <v>2734</v>
      </c>
      <c r="B2021" s="722">
        <v>46</v>
      </c>
      <c r="C2021" s="711" t="str">
        <f t="shared" si="217"/>
        <v>31/01/2026</v>
      </c>
      <c r="D2021" s="712" t="str">
        <f t="shared" si="218"/>
        <v>14:15</v>
      </c>
      <c r="E2021" s="713" t="str">
        <f t="shared" si="219"/>
        <v>14:00 as 15:00</v>
      </c>
      <c r="F2021" s="714" t="str">
        <f t="shared" si="220"/>
        <v>Sábado</v>
      </c>
      <c r="G2021" s="715">
        <f t="shared" si="221"/>
        <v>5</v>
      </c>
      <c r="H2021" s="714" t="str">
        <f t="shared" si="222"/>
        <v>Jan/26</v>
      </c>
      <c r="I2021" s="716">
        <f t="shared" si="223"/>
        <v>31</v>
      </c>
      <c r="J2021" s="716">
        <f>IF(Tabela13[[#This Row],[Data da Ordem]]&lt;&gt;"",1,"")</f>
        <v>1</v>
      </c>
    </row>
    <row r="2022" spans="1:10">
      <c r="A2022" s="721" t="s">
        <v>2735</v>
      </c>
      <c r="B2022" s="722">
        <v>29</v>
      </c>
      <c r="C2022" s="711" t="str">
        <f t="shared" si="217"/>
        <v>31/01/2026</v>
      </c>
      <c r="D2022" s="712" t="str">
        <f t="shared" si="218"/>
        <v>14:13</v>
      </c>
      <c r="E2022" s="713" t="str">
        <f t="shared" si="219"/>
        <v>14:00 as 15:00</v>
      </c>
      <c r="F2022" s="714" t="str">
        <f t="shared" si="220"/>
        <v>Sábado</v>
      </c>
      <c r="G2022" s="715">
        <f t="shared" si="221"/>
        <v>5</v>
      </c>
      <c r="H2022" s="714" t="str">
        <f t="shared" si="222"/>
        <v>Jan/26</v>
      </c>
      <c r="I2022" s="716">
        <f t="shared" si="223"/>
        <v>31</v>
      </c>
      <c r="J2022" s="716">
        <f>IF(Tabela13[[#This Row],[Data da Ordem]]&lt;&gt;"",1,"")</f>
        <v>1</v>
      </c>
    </row>
    <row r="2023" spans="1:10">
      <c r="A2023" s="721" t="s">
        <v>2736</v>
      </c>
      <c r="B2023" s="722">
        <v>20.7</v>
      </c>
      <c r="C2023" s="711" t="str">
        <f t="shared" si="217"/>
        <v>31/01/2026</v>
      </c>
      <c r="D2023" s="712" t="str">
        <f t="shared" si="218"/>
        <v>13:57</v>
      </c>
      <c r="E2023" s="713" t="str">
        <f t="shared" si="219"/>
        <v>13:00 as 14:00</v>
      </c>
      <c r="F2023" s="714" t="str">
        <f t="shared" si="220"/>
        <v>Sábado</v>
      </c>
      <c r="G2023" s="715">
        <f t="shared" si="221"/>
        <v>5</v>
      </c>
      <c r="H2023" s="714" t="str">
        <f t="shared" si="222"/>
        <v>Jan/26</v>
      </c>
      <c r="I2023" s="716">
        <f t="shared" si="223"/>
        <v>31</v>
      </c>
      <c r="J2023" s="716">
        <f>IF(Tabela13[[#This Row],[Data da Ordem]]&lt;&gt;"",1,"")</f>
        <v>1</v>
      </c>
    </row>
    <row r="2024" spans="1:10">
      <c r="A2024" s="721" t="s">
        <v>2737</v>
      </c>
      <c r="B2024" s="722">
        <v>12.15</v>
      </c>
      <c r="C2024" s="711" t="str">
        <f t="shared" si="217"/>
        <v>31/01/2026</v>
      </c>
      <c r="D2024" s="712" t="str">
        <f t="shared" si="218"/>
        <v>13:46</v>
      </c>
      <c r="E2024" s="713" t="str">
        <f t="shared" si="219"/>
        <v>13:00 as 14:00</v>
      </c>
      <c r="F2024" s="714" t="str">
        <f t="shared" si="220"/>
        <v>Sábado</v>
      </c>
      <c r="G2024" s="715">
        <f t="shared" si="221"/>
        <v>5</v>
      </c>
      <c r="H2024" s="714" t="str">
        <f t="shared" si="222"/>
        <v>Jan/26</v>
      </c>
      <c r="I2024" s="716">
        <f t="shared" si="223"/>
        <v>31</v>
      </c>
      <c r="J2024" s="716">
        <f>IF(Tabela13[[#This Row],[Data da Ordem]]&lt;&gt;"",1,"")</f>
        <v>1</v>
      </c>
    </row>
    <row r="2025" spans="1:10">
      <c r="A2025" s="721" t="s">
        <v>2738</v>
      </c>
      <c r="B2025" s="722">
        <v>15</v>
      </c>
      <c r="C2025" s="711" t="str">
        <f t="shared" si="217"/>
        <v>31/01/2026</v>
      </c>
      <c r="D2025" s="712" t="str">
        <f t="shared" si="218"/>
        <v>13:34</v>
      </c>
      <c r="E2025" s="713" t="str">
        <f t="shared" si="219"/>
        <v>13:00 as 14:00</v>
      </c>
      <c r="F2025" s="714" t="str">
        <f t="shared" si="220"/>
        <v>Sábado</v>
      </c>
      <c r="G2025" s="715">
        <f t="shared" si="221"/>
        <v>5</v>
      </c>
      <c r="H2025" s="714" t="str">
        <f t="shared" si="222"/>
        <v>Jan/26</v>
      </c>
      <c r="I2025" s="716">
        <f t="shared" si="223"/>
        <v>31</v>
      </c>
      <c r="J2025" s="716">
        <f>IF(Tabela13[[#This Row],[Data da Ordem]]&lt;&gt;"",1,"")</f>
        <v>1</v>
      </c>
    </row>
    <row r="2026" spans="1:10">
      <c r="A2026" s="721" t="s">
        <v>2739</v>
      </c>
      <c r="B2026" s="722">
        <v>9</v>
      </c>
      <c r="C2026" s="711" t="str">
        <f t="shared" si="217"/>
        <v>31/01/2026</v>
      </c>
      <c r="D2026" s="712" t="str">
        <f t="shared" si="218"/>
        <v>13:25</v>
      </c>
      <c r="E2026" s="713" t="str">
        <f t="shared" si="219"/>
        <v>13:00 as 14:00</v>
      </c>
      <c r="F2026" s="714" t="str">
        <f t="shared" si="220"/>
        <v>Sábado</v>
      </c>
      <c r="G2026" s="715">
        <f t="shared" si="221"/>
        <v>5</v>
      </c>
      <c r="H2026" s="714" t="str">
        <f t="shared" si="222"/>
        <v>Jan/26</v>
      </c>
      <c r="I2026" s="716">
        <f t="shared" si="223"/>
        <v>31</v>
      </c>
      <c r="J2026" s="716">
        <f>IF(Tabela13[[#This Row],[Data da Ordem]]&lt;&gt;"",1,"")</f>
        <v>1</v>
      </c>
    </row>
    <row r="2027" spans="1:10">
      <c r="A2027" s="721" t="s">
        <v>2740</v>
      </c>
      <c r="B2027" s="722">
        <v>38</v>
      </c>
      <c r="C2027" s="711" t="str">
        <f t="shared" si="217"/>
        <v>31/01/2026</v>
      </c>
      <c r="D2027" s="712" t="str">
        <f t="shared" si="218"/>
        <v>12:51</v>
      </c>
      <c r="E2027" s="713" t="str">
        <f t="shared" si="219"/>
        <v>12:00 as 13:00</v>
      </c>
      <c r="F2027" s="714" t="str">
        <f t="shared" si="220"/>
        <v>Sábado</v>
      </c>
      <c r="G2027" s="715">
        <f t="shared" si="221"/>
        <v>5</v>
      </c>
      <c r="H2027" s="714" t="str">
        <f t="shared" si="222"/>
        <v>Jan/26</v>
      </c>
      <c r="I2027" s="716">
        <f t="shared" si="223"/>
        <v>31</v>
      </c>
      <c r="J2027" s="716">
        <f>IF(Tabela13[[#This Row],[Data da Ordem]]&lt;&gt;"",1,"")</f>
        <v>1</v>
      </c>
    </row>
    <row r="2028" spans="1:10">
      <c r="A2028" s="721" t="s">
        <v>2741</v>
      </c>
      <c r="B2028" s="722">
        <v>77.5</v>
      </c>
      <c r="C2028" s="711" t="str">
        <f t="shared" si="217"/>
        <v>31/01/2026</v>
      </c>
      <c r="D2028" s="712" t="str">
        <f t="shared" si="218"/>
        <v>12:33</v>
      </c>
      <c r="E2028" s="713" t="str">
        <f t="shared" si="219"/>
        <v>12:00 as 13:00</v>
      </c>
      <c r="F2028" s="714" t="str">
        <f t="shared" si="220"/>
        <v>Sábado</v>
      </c>
      <c r="G2028" s="715">
        <f t="shared" si="221"/>
        <v>5</v>
      </c>
      <c r="H2028" s="714" t="str">
        <f t="shared" si="222"/>
        <v>Jan/26</v>
      </c>
      <c r="I2028" s="716">
        <f t="shared" si="223"/>
        <v>31</v>
      </c>
      <c r="J2028" s="716">
        <f>IF(Tabela13[[#This Row],[Data da Ordem]]&lt;&gt;"",1,"")</f>
        <v>1</v>
      </c>
    </row>
    <row r="2029" spans="1:10">
      <c r="A2029" s="721" t="s">
        <v>2742</v>
      </c>
      <c r="B2029" s="722">
        <v>23</v>
      </c>
      <c r="C2029" s="711" t="str">
        <f t="shared" si="217"/>
        <v>31/01/2026</v>
      </c>
      <c r="D2029" s="712" t="str">
        <f t="shared" si="218"/>
        <v>12:32</v>
      </c>
      <c r="E2029" s="713" t="str">
        <f t="shared" si="219"/>
        <v>12:00 as 13:00</v>
      </c>
      <c r="F2029" s="714" t="str">
        <f t="shared" si="220"/>
        <v>Sábado</v>
      </c>
      <c r="G2029" s="715">
        <f t="shared" si="221"/>
        <v>5</v>
      </c>
      <c r="H2029" s="714" t="str">
        <f t="shared" si="222"/>
        <v>Jan/26</v>
      </c>
      <c r="I2029" s="716">
        <f t="shared" si="223"/>
        <v>31</v>
      </c>
      <c r="J2029" s="716">
        <f>IF(Tabela13[[#This Row],[Data da Ordem]]&lt;&gt;"",1,"")</f>
        <v>1</v>
      </c>
    </row>
    <row r="2030" spans="1:10">
      <c r="A2030" s="721" t="s">
        <v>2743</v>
      </c>
      <c r="B2030" s="722">
        <v>6</v>
      </c>
      <c r="C2030" s="711" t="str">
        <f t="shared" si="217"/>
        <v>31/01/2026</v>
      </c>
      <c r="D2030" s="712" t="str">
        <f t="shared" si="218"/>
        <v>12:13</v>
      </c>
      <c r="E2030" s="713" t="str">
        <f t="shared" si="219"/>
        <v>12:00 as 13:00</v>
      </c>
      <c r="F2030" s="714" t="str">
        <f t="shared" si="220"/>
        <v>Sábado</v>
      </c>
      <c r="G2030" s="715">
        <f t="shared" si="221"/>
        <v>5</v>
      </c>
      <c r="H2030" s="714" t="str">
        <f t="shared" si="222"/>
        <v>Jan/26</v>
      </c>
      <c r="I2030" s="716">
        <f t="shared" si="223"/>
        <v>31</v>
      </c>
      <c r="J2030" s="716">
        <f>IF(Tabela13[[#This Row],[Data da Ordem]]&lt;&gt;"",1,"")</f>
        <v>1</v>
      </c>
    </row>
    <row r="2031" spans="1:10">
      <c r="A2031" s="721" t="s">
        <v>2744</v>
      </c>
      <c r="B2031" s="722">
        <v>18</v>
      </c>
      <c r="C2031" s="711" t="str">
        <f t="shared" si="217"/>
        <v>31/01/2026</v>
      </c>
      <c r="D2031" s="712" t="str">
        <f t="shared" si="218"/>
        <v>12:12</v>
      </c>
      <c r="E2031" s="713" t="str">
        <f t="shared" si="219"/>
        <v>12:00 as 13:00</v>
      </c>
      <c r="F2031" s="714" t="str">
        <f t="shared" si="220"/>
        <v>Sábado</v>
      </c>
      <c r="G2031" s="715">
        <f t="shared" si="221"/>
        <v>5</v>
      </c>
      <c r="H2031" s="714" t="str">
        <f t="shared" si="222"/>
        <v>Jan/26</v>
      </c>
      <c r="I2031" s="716">
        <f t="shared" si="223"/>
        <v>31</v>
      </c>
      <c r="J2031" s="716">
        <f>IF(Tabela13[[#This Row],[Data da Ordem]]&lt;&gt;"",1,"")</f>
        <v>1</v>
      </c>
    </row>
    <row r="2032" spans="1:10">
      <c r="A2032" s="721" t="s">
        <v>2745</v>
      </c>
      <c r="B2032" s="722">
        <v>27</v>
      </c>
      <c r="C2032" s="711" t="str">
        <f t="shared" si="217"/>
        <v>31/01/2026</v>
      </c>
      <c r="D2032" s="712" t="str">
        <f t="shared" si="218"/>
        <v>11:56</v>
      </c>
      <c r="E2032" s="713" t="str">
        <f t="shared" si="219"/>
        <v>11:00 as 12:00</v>
      </c>
      <c r="F2032" s="714" t="str">
        <f t="shared" si="220"/>
        <v>Sábado</v>
      </c>
      <c r="G2032" s="715">
        <f t="shared" si="221"/>
        <v>5</v>
      </c>
      <c r="H2032" s="714" t="str">
        <f t="shared" si="222"/>
        <v>Jan/26</v>
      </c>
      <c r="I2032" s="716">
        <f t="shared" si="223"/>
        <v>31</v>
      </c>
      <c r="J2032" s="716">
        <f>IF(Tabela13[[#This Row],[Data da Ordem]]&lt;&gt;"",1,"")</f>
        <v>1</v>
      </c>
    </row>
    <row r="2033" spans="1:10">
      <c r="A2033" s="721" t="s">
        <v>2746</v>
      </c>
      <c r="B2033" s="722">
        <v>30</v>
      </c>
      <c r="C2033" s="711" t="str">
        <f t="shared" si="217"/>
        <v>31/01/2026</v>
      </c>
      <c r="D2033" s="712" t="str">
        <f t="shared" si="218"/>
        <v>11:53</v>
      </c>
      <c r="E2033" s="713" t="str">
        <f t="shared" si="219"/>
        <v>11:00 as 12:00</v>
      </c>
      <c r="F2033" s="714" t="str">
        <f t="shared" si="220"/>
        <v>Sábado</v>
      </c>
      <c r="G2033" s="715">
        <f t="shared" si="221"/>
        <v>5</v>
      </c>
      <c r="H2033" s="714" t="str">
        <f t="shared" si="222"/>
        <v>Jan/26</v>
      </c>
      <c r="I2033" s="716">
        <f t="shared" si="223"/>
        <v>31</v>
      </c>
      <c r="J2033" s="716">
        <f>IF(Tabela13[[#This Row],[Data da Ordem]]&lt;&gt;"",1,"")</f>
        <v>1</v>
      </c>
    </row>
    <row r="2034" spans="1:10">
      <c r="A2034" s="721" t="s">
        <v>2747</v>
      </c>
      <c r="B2034" s="722">
        <v>21</v>
      </c>
      <c r="C2034" s="711" t="str">
        <f t="shared" si="217"/>
        <v>31/01/2026</v>
      </c>
      <c r="D2034" s="712" t="str">
        <f t="shared" si="218"/>
        <v>11:15</v>
      </c>
      <c r="E2034" s="713" t="str">
        <f t="shared" si="219"/>
        <v>11:00 as 12:00</v>
      </c>
      <c r="F2034" s="714" t="str">
        <f t="shared" si="220"/>
        <v>Sábado</v>
      </c>
      <c r="G2034" s="715">
        <f t="shared" si="221"/>
        <v>5</v>
      </c>
      <c r="H2034" s="714" t="str">
        <f t="shared" si="222"/>
        <v>Jan/26</v>
      </c>
      <c r="I2034" s="716">
        <f t="shared" si="223"/>
        <v>31</v>
      </c>
      <c r="J2034" s="716">
        <f>IF(Tabela13[[#This Row],[Data da Ordem]]&lt;&gt;"",1,"")</f>
        <v>1</v>
      </c>
    </row>
    <row r="2035" spans="1:10">
      <c r="A2035" s="721" t="s">
        <v>2748</v>
      </c>
      <c r="B2035" s="722">
        <v>75</v>
      </c>
      <c r="C2035" s="711" t="str">
        <f t="shared" si="217"/>
        <v>31/01/2026</v>
      </c>
      <c r="D2035" s="712" t="str">
        <f t="shared" si="218"/>
        <v>11:13</v>
      </c>
      <c r="E2035" s="713" t="str">
        <f t="shared" si="219"/>
        <v>11:00 as 12:00</v>
      </c>
      <c r="F2035" s="714" t="str">
        <f t="shared" si="220"/>
        <v>Sábado</v>
      </c>
      <c r="G2035" s="715">
        <f t="shared" si="221"/>
        <v>5</v>
      </c>
      <c r="H2035" s="714" t="str">
        <f t="shared" si="222"/>
        <v>Jan/26</v>
      </c>
      <c r="I2035" s="716">
        <f t="shared" si="223"/>
        <v>31</v>
      </c>
      <c r="J2035" s="716">
        <f>IF(Tabela13[[#This Row],[Data da Ordem]]&lt;&gt;"",1,"")</f>
        <v>1</v>
      </c>
    </row>
    <row r="2036" spans="1:10">
      <c r="A2036" s="721" t="s">
        <v>2749</v>
      </c>
      <c r="B2036" s="722">
        <v>68</v>
      </c>
      <c r="C2036" s="711" t="str">
        <f t="shared" si="217"/>
        <v>31/01/2026</v>
      </c>
      <c r="D2036" s="712" t="str">
        <f t="shared" si="218"/>
        <v>10:37</v>
      </c>
      <c r="E2036" s="713" t="str">
        <f t="shared" si="219"/>
        <v>10:00 as 11:00</v>
      </c>
      <c r="F2036" s="714" t="str">
        <f t="shared" si="220"/>
        <v>Sábado</v>
      </c>
      <c r="G2036" s="715">
        <f t="shared" si="221"/>
        <v>5</v>
      </c>
      <c r="H2036" s="714" t="str">
        <f t="shared" si="222"/>
        <v>Jan/26</v>
      </c>
      <c r="I2036" s="716">
        <f t="shared" si="223"/>
        <v>31</v>
      </c>
      <c r="J2036" s="716">
        <f>IF(Tabela13[[#This Row],[Data da Ordem]]&lt;&gt;"",1,"")</f>
        <v>1</v>
      </c>
    </row>
    <row r="2037" spans="1:10">
      <c r="A2037" s="721" t="s">
        <v>2750</v>
      </c>
      <c r="B2037" s="722">
        <v>13</v>
      </c>
      <c r="C2037" s="711" t="str">
        <f t="shared" si="217"/>
        <v>31/01/2026</v>
      </c>
      <c r="D2037" s="712" t="str">
        <f t="shared" si="218"/>
        <v>10:36</v>
      </c>
      <c r="E2037" s="713" t="str">
        <f t="shared" si="219"/>
        <v>10:00 as 11:00</v>
      </c>
      <c r="F2037" s="714" t="str">
        <f t="shared" si="220"/>
        <v>Sábado</v>
      </c>
      <c r="G2037" s="715">
        <f t="shared" si="221"/>
        <v>5</v>
      </c>
      <c r="H2037" s="714" t="str">
        <f t="shared" si="222"/>
        <v>Jan/26</v>
      </c>
      <c r="I2037" s="716">
        <f t="shared" si="223"/>
        <v>31</v>
      </c>
      <c r="J2037" s="716">
        <f>IF(Tabela13[[#This Row],[Data da Ordem]]&lt;&gt;"",1,"")</f>
        <v>1</v>
      </c>
    </row>
    <row r="2038" spans="1:10">
      <c r="A2038" s="721" t="s">
        <v>2751</v>
      </c>
      <c r="B2038" s="722">
        <v>12</v>
      </c>
      <c r="C2038" s="711" t="str">
        <f t="shared" si="217"/>
        <v>31/01/2026</v>
      </c>
      <c r="D2038" s="712" t="str">
        <f t="shared" si="218"/>
        <v>10:25</v>
      </c>
      <c r="E2038" s="713" t="str">
        <f t="shared" si="219"/>
        <v>10:00 as 11:00</v>
      </c>
      <c r="F2038" s="714" t="str">
        <f t="shared" si="220"/>
        <v>Sábado</v>
      </c>
      <c r="G2038" s="715">
        <f t="shared" si="221"/>
        <v>5</v>
      </c>
      <c r="H2038" s="714" t="str">
        <f t="shared" si="222"/>
        <v>Jan/26</v>
      </c>
      <c r="I2038" s="716">
        <f t="shared" si="223"/>
        <v>31</v>
      </c>
      <c r="J2038" s="716">
        <f>IF(Tabela13[[#This Row],[Data da Ordem]]&lt;&gt;"",1,"")</f>
        <v>1</v>
      </c>
    </row>
    <row r="2039" spans="1:10">
      <c r="A2039" s="721" t="s">
        <v>2752</v>
      </c>
      <c r="B2039" s="722">
        <v>69</v>
      </c>
      <c r="C2039" s="711" t="str">
        <f t="shared" si="217"/>
        <v>31/01/2026</v>
      </c>
      <c r="D2039" s="712" t="str">
        <f t="shared" si="218"/>
        <v>10:13</v>
      </c>
      <c r="E2039" s="713" t="str">
        <f t="shared" si="219"/>
        <v>10:00 as 11:00</v>
      </c>
      <c r="F2039" s="714" t="str">
        <f t="shared" si="220"/>
        <v>Sábado</v>
      </c>
      <c r="G2039" s="715">
        <f t="shared" si="221"/>
        <v>5</v>
      </c>
      <c r="H2039" s="714" t="str">
        <f t="shared" si="222"/>
        <v>Jan/26</v>
      </c>
      <c r="I2039" s="716">
        <f t="shared" si="223"/>
        <v>31</v>
      </c>
      <c r="J2039" s="716">
        <f>IF(Tabela13[[#This Row],[Data da Ordem]]&lt;&gt;"",1,"")</f>
        <v>1</v>
      </c>
    </row>
    <row r="2040" spans="1:10">
      <c r="A2040" s="721" t="s">
        <v>2753</v>
      </c>
      <c r="B2040" s="722">
        <v>55</v>
      </c>
      <c r="C2040" s="711" t="str">
        <f t="shared" si="217"/>
        <v>31/01/2026</v>
      </c>
      <c r="D2040" s="712" t="str">
        <f t="shared" si="218"/>
        <v>10:10</v>
      </c>
      <c r="E2040" s="713" t="str">
        <f t="shared" si="219"/>
        <v>10:00 as 11:00</v>
      </c>
      <c r="F2040" s="714" t="str">
        <f t="shared" si="220"/>
        <v>Sábado</v>
      </c>
      <c r="G2040" s="715">
        <f t="shared" si="221"/>
        <v>5</v>
      </c>
      <c r="H2040" s="714" t="str">
        <f t="shared" si="222"/>
        <v>Jan/26</v>
      </c>
      <c r="I2040" s="716">
        <f t="shared" si="223"/>
        <v>31</v>
      </c>
      <c r="J2040" s="716">
        <f>IF(Tabela13[[#This Row],[Data da Ordem]]&lt;&gt;"",1,"")</f>
        <v>1</v>
      </c>
    </row>
    <row r="2041" spans="1:10">
      <c r="A2041" s="721" t="s">
        <v>2754</v>
      </c>
      <c r="B2041" s="722">
        <v>42</v>
      </c>
      <c r="C2041" s="711" t="str">
        <f t="shared" si="217"/>
        <v>31/01/2026</v>
      </c>
      <c r="D2041" s="712" t="str">
        <f t="shared" si="218"/>
        <v>10:09</v>
      </c>
      <c r="E2041" s="713" t="str">
        <f t="shared" si="219"/>
        <v>10:00 as 11:00</v>
      </c>
      <c r="F2041" s="714" t="str">
        <f t="shared" si="220"/>
        <v>Sábado</v>
      </c>
      <c r="G2041" s="715">
        <f t="shared" si="221"/>
        <v>5</v>
      </c>
      <c r="H2041" s="714" t="str">
        <f t="shared" si="222"/>
        <v>Jan/26</v>
      </c>
      <c r="I2041" s="716">
        <f t="shared" si="223"/>
        <v>31</v>
      </c>
      <c r="J2041" s="716">
        <f>IF(Tabela13[[#This Row],[Data da Ordem]]&lt;&gt;"",1,"")</f>
        <v>1</v>
      </c>
    </row>
    <row r="2042" spans="1:10">
      <c r="A2042" s="721" t="s">
        <v>2755</v>
      </c>
      <c r="B2042" s="722">
        <v>14</v>
      </c>
      <c r="C2042" s="711" t="str">
        <f t="shared" si="217"/>
        <v>31/01/2026</v>
      </c>
      <c r="D2042" s="712" t="str">
        <f t="shared" si="218"/>
        <v>10:09</v>
      </c>
      <c r="E2042" s="713" t="str">
        <f t="shared" si="219"/>
        <v>10:00 as 11:00</v>
      </c>
      <c r="F2042" s="714" t="str">
        <f t="shared" si="220"/>
        <v>Sábado</v>
      </c>
      <c r="G2042" s="715">
        <f t="shared" si="221"/>
        <v>5</v>
      </c>
      <c r="H2042" s="714" t="str">
        <f t="shared" si="222"/>
        <v>Jan/26</v>
      </c>
      <c r="I2042" s="716">
        <f t="shared" si="223"/>
        <v>31</v>
      </c>
      <c r="J2042" s="716">
        <f>IF(Tabela13[[#This Row],[Data da Ordem]]&lt;&gt;"",1,"")</f>
        <v>1</v>
      </c>
    </row>
    <row r="2043" spans="1:10">
      <c r="A2043" s="721" t="s">
        <v>2756</v>
      </c>
      <c r="B2043" s="722">
        <v>26</v>
      </c>
      <c r="C2043" s="711" t="str">
        <f t="shared" si="217"/>
        <v>31/01/2026</v>
      </c>
      <c r="D2043" s="712" t="str">
        <f t="shared" si="218"/>
        <v>10:00</v>
      </c>
      <c r="E2043" s="713" t="str">
        <f t="shared" si="219"/>
        <v>10:00 as 11:00</v>
      </c>
      <c r="F2043" s="714" t="str">
        <f t="shared" si="220"/>
        <v>Sábado</v>
      </c>
      <c r="G2043" s="715">
        <f t="shared" si="221"/>
        <v>5</v>
      </c>
      <c r="H2043" s="714" t="str">
        <f t="shared" si="222"/>
        <v>Jan/26</v>
      </c>
      <c r="I2043" s="716">
        <f t="shared" si="223"/>
        <v>31</v>
      </c>
      <c r="J2043" s="716">
        <f>IF(Tabela13[[#This Row],[Data da Ordem]]&lt;&gt;"",1,"")</f>
        <v>1</v>
      </c>
    </row>
    <row r="2044" spans="1:10">
      <c r="A2044" s="721" t="s">
        <v>2757</v>
      </c>
      <c r="B2044" s="722">
        <v>35</v>
      </c>
      <c r="C2044" s="711" t="str">
        <f t="shared" si="217"/>
        <v>31/01/2026</v>
      </c>
      <c r="D2044" s="712" t="str">
        <f t="shared" si="218"/>
        <v>09:58</v>
      </c>
      <c r="E2044" s="713" t="str">
        <f t="shared" si="219"/>
        <v>09:00 as 10:00</v>
      </c>
      <c r="F2044" s="714" t="str">
        <f t="shared" si="220"/>
        <v>Sábado</v>
      </c>
      <c r="G2044" s="715">
        <f t="shared" si="221"/>
        <v>5</v>
      </c>
      <c r="H2044" s="714" t="str">
        <f t="shared" si="222"/>
        <v>Jan/26</v>
      </c>
      <c r="I2044" s="716">
        <f t="shared" si="223"/>
        <v>31</v>
      </c>
      <c r="J2044" s="716">
        <f>IF(Tabela13[[#This Row],[Data da Ordem]]&lt;&gt;"",1,"")</f>
        <v>1</v>
      </c>
    </row>
    <row r="2045" spans="1:10">
      <c r="A2045" s="721" t="s">
        <v>2758</v>
      </c>
      <c r="B2045" s="722">
        <v>36</v>
      </c>
      <c r="C2045" s="711" t="str">
        <f t="shared" si="217"/>
        <v>31/01/2026</v>
      </c>
      <c r="D2045" s="712" t="str">
        <f t="shared" si="218"/>
        <v>09:52</v>
      </c>
      <c r="E2045" s="713" t="str">
        <f t="shared" si="219"/>
        <v>09:00 as 10:00</v>
      </c>
      <c r="F2045" s="714" t="str">
        <f t="shared" si="220"/>
        <v>Sábado</v>
      </c>
      <c r="G2045" s="715">
        <f t="shared" si="221"/>
        <v>5</v>
      </c>
      <c r="H2045" s="714" t="str">
        <f t="shared" si="222"/>
        <v>Jan/26</v>
      </c>
      <c r="I2045" s="716">
        <f t="shared" si="223"/>
        <v>31</v>
      </c>
      <c r="J2045" s="716">
        <f>IF(Tabela13[[#This Row],[Data da Ordem]]&lt;&gt;"",1,"")</f>
        <v>1</v>
      </c>
    </row>
    <row r="2046" spans="1:10">
      <c r="A2046" s="721" t="s">
        <v>2759</v>
      </c>
      <c r="B2046" s="722">
        <v>55.5</v>
      </c>
      <c r="C2046" s="711" t="str">
        <f t="shared" si="217"/>
        <v>31/01/2026</v>
      </c>
      <c r="D2046" s="712" t="str">
        <f t="shared" si="218"/>
        <v>09:50</v>
      </c>
      <c r="E2046" s="713" t="str">
        <f t="shared" si="219"/>
        <v>09:00 as 10:00</v>
      </c>
      <c r="F2046" s="714" t="str">
        <f t="shared" si="220"/>
        <v>Sábado</v>
      </c>
      <c r="G2046" s="715">
        <f t="shared" si="221"/>
        <v>5</v>
      </c>
      <c r="H2046" s="714" t="str">
        <f t="shared" si="222"/>
        <v>Jan/26</v>
      </c>
      <c r="I2046" s="716">
        <f t="shared" si="223"/>
        <v>31</v>
      </c>
      <c r="J2046" s="716">
        <f>IF(Tabela13[[#This Row],[Data da Ordem]]&lt;&gt;"",1,"")</f>
        <v>1</v>
      </c>
    </row>
    <row r="2047" spans="1:10">
      <c r="A2047" s="721" t="s">
        <v>2760</v>
      </c>
      <c r="B2047" s="722">
        <v>17</v>
      </c>
      <c r="C2047" s="711" t="str">
        <f t="shared" si="217"/>
        <v>31/01/2026</v>
      </c>
      <c r="D2047" s="712" t="str">
        <f t="shared" si="218"/>
        <v>09:04</v>
      </c>
      <c r="E2047" s="713" t="str">
        <f t="shared" si="219"/>
        <v>09:00 as 10:00</v>
      </c>
      <c r="F2047" s="714" t="str">
        <f t="shared" si="220"/>
        <v>Sábado</v>
      </c>
      <c r="G2047" s="715">
        <f t="shared" si="221"/>
        <v>5</v>
      </c>
      <c r="H2047" s="714" t="str">
        <f t="shared" si="222"/>
        <v>Jan/26</v>
      </c>
      <c r="I2047" s="716">
        <f t="shared" si="223"/>
        <v>31</v>
      </c>
      <c r="J2047" s="716">
        <f>IF(Tabela13[[#This Row],[Data da Ordem]]&lt;&gt;"",1,"")</f>
        <v>1</v>
      </c>
    </row>
    <row r="2048" spans="1:10">
      <c r="A2048" s="721" t="s">
        <v>2761</v>
      </c>
      <c r="B2048" s="722">
        <v>13</v>
      </c>
      <c r="C2048" s="711" t="str">
        <f t="shared" si="217"/>
        <v>01/02/2026</v>
      </c>
      <c r="D2048" s="712" t="str">
        <f t="shared" si="218"/>
        <v>18:01</v>
      </c>
      <c r="E2048" s="713" t="str">
        <f t="shared" si="219"/>
        <v>18:00 as 19:00</v>
      </c>
      <c r="F2048" s="714" t="str">
        <f t="shared" si="220"/>
        <v>Domingo</v>
      </c>
      <c r="G2048" s="715">
        <f t="shared" si="221"/>
        <v>1</v>
      </c>
      <c r="H2048" s="714" t="str">
        <f t="shared" si="222"/>
        <v>Fev/26</v>
      </c>
      <c r="I2048" s="716">
        <f t="shared" si="223"/>
        <v>1</v>
      </c>
      <c r="J2048" s="716">
        <f>IF(Tabela13[[#This Row],[Data da Ordem]]&lt;&gt;"",1,"")</f>
        <v>1</v>
      </c>
    </row>
    <row r="2049" spans="1:10">
      <c r="A2049" s="721" t="s">
        <v>2762</v>
      </c>
      <c r="B2049" s="722">
        <v>13.5</v>
      </c>
      <c r="C2049" s="711" t="str">
        <f t="shared" si="217"/>
        <v>01/02/2026</v>
      </c>
      <c r="D2049" s="712" t="str">
        <f t="shared" si="218"/>
        <v>17:55</v>
      </c>
      <c r="E2049" s="713" t="str">
        <f t="shared" si="219"/>
        <v>17:00 as 18:00</v>
      </c>
      <c r="F2049" s="714" t="str">
        <f t="shared" si="220"/>
        <v>Domingo</v>
      </c>
      <c r="G2049" s="715">
        <f t="shared" si="221"/>
        <v>1</v>
      </c>
      <c r="H2049" s="714" t="str">
        <f t="shared" si="222"/>
        <v>Fev/26</v>
      </c>
      <c r="I2049" s="716">
        <f t="shared" si="223"/>
        <v>1</v>
      </c>
      <c r="J2049" s="716">
        <f>IF(Tabela13[[#This Row],[Data da Ordem]]&lt;&gt;"",1,"")</f>
        <v>1</v>
      </c>
    </row>
    <row r="2050" spans="1:10">
      <c r="A2050" s="721" t="s">
        <v>2763</v>
      </c>
      <c r="B2050" s="722">
        <v>67</v>
      </c>
      <c r="C2050" s="711" t="str">
        <f t="shared" si="217"/>
        <v>01/02/2026</v>
      </c>
      <c r="D2050" s="712" t="str">
        <f t="shared" si="218"/>
        <v>17:37</v>
      </c>
      <c r="E2050" s="713" t="str">
        <f t="shared" si="219"/>
        <v>17:00 as 18:00</v>
      </c>
      <c r="F2050" s="714" t="str">
        <f t="shared" si="220"/>
        <v>Domingo</v>
      </c>
      <c r="G2050" s="715">
        <f t="shared" si="221"/>
        <v>1</v>
      </c>
      <c r="H2050" s="714" t="str">
        <f t="shared" si="222"/>
        <v>Fev/26</v>
      </c>
      <c r="I2050" s="716">
        <f t="shared" si="223"/>
        <v>1</v>
      </c>
      <c r="J2050" s="716">
        <f>IF(Tabela13[[#This Row],[Data da Ordem]]&lt;&gt;"",1,"")</f>
        <v>1</v>
      </c>
    </row>
    <row r="2051" spans="1:10">
      <c r="A2051" s="721" t="s">
        <v>2764</v>
      </c>
      <c r="B2051" s="722">
        <v>20</v>
      </c>
      <c r="C2051" s="711" t="str">
        <f t="shared" si="217"/>
        <v>01/02/2026</v>
      </c>
      <c r="D2051" s="712" t="str">
        <f t="shared" si="218"/>
        <v>17:23</v>
      </c>
      <c r="E2051" s="713" t="str">
        <f t="shared" si="219"/>
        <v>17:00 as 18:00</v>
      </c>
      <c r="F2051" s="714" t="str">
        <f t="shared" si="220"/>
        <v>Domingo</v>
      </c>
      <c r="G2051" s="715">
        <f t="shared" si="221"/>
        <v>1</v>
      </c>
      <c r="H2051" s="714" t="str">
        <f t="shared" si="222"/>
        <v>Fev/26</v>
      </c>
      <c r="I2051" s="716">
        <f t="shared" si="223"/>
        <v>1</v>
      </c>
      <c r="J2051" s="716">
        <f>IF(Tabela13[[#This Row],[Data da Ordem]]&lt;&gt;"",1,"")</f>
        <v>1</v>
      </c>
    </row>
    <row r="2052" spans="1:10">
      <c r="A2052" s="721" t="s">
        <v>2765</v>
      </c>
      <c r="B2052" s="722">
        <v>47</v>
      </c>
      <c r="C2052" s="711" t="str">
        <f t="shared" ref="C2052:C2115" si="224">IF(A2052="","",TEXT(A2052,"dd/mm/aaaa"))</f>
        <v>01/02/2026</v>
      </c>
      <c r="D2052" s="712" t="str">
        <f t="shared" ref="D2052:D2115" si="225">IF(A2052="","",TEXT(A2052,"hh:mm"))</f>
        <v>17:22</v>
      </c>
      <c r="E2052" s="713" t="str">
        <f t="shared" ref="E2052:E2115" si="226">IF(D2052="","",IF(AND(MOD(D2052,1)&gt;=TIME(8,0,0),MOD(D2052,1)&lt;TIME(21,0,0)),
TEXT(TIME(HOUR(MOD(D2052,1)),0,0),"hh:mm")&amp;" as "&amp;TEXT(TIME(HOUR(MOD(D2052,1))+1,0,0),"hh:mm"),
"Fora da faixa"))</f>
        <v>17:00 as 18:00</v>
      </c>
      <c r="F2052" s="714" t="str">
        <f t="shared" ref="F2052:F2115" si="227">CHOOSE(WEEKDAY(C2052,2),"Segunda","Terça","Quarta","Quinta","Sexta","Sábado","Domingo")</f>
        <v>Domingo</v>
      </c>
      <c r="G2052" s="715">
        <f t="shared" ref="G2052:G2115" si="228">INT((DAY(C2052)-1)/7)+1</f>
        <v>1</v>
      </c>
      <c r="H2052" s="714" t="str">
        <f t="shared" ref="H2052:H2115" si="229">PROPER(TEXT(C2052,"MMM/AA"))</f>
        <v>Fev/26</v>
      </c>
      <c r="I2052" s="716">
        <f t="shared" ref="I2052:I2115" si="230">DAY(C2052)</f>
        <v>1</v>
      </c>
      <c r="J2052" s="716">
        <f>IF(Tabela13[[#This Row],[Data da Ordem]]&lt;&gt;"",1,"")</f>
        <v>1</v>
      </c>
    </row>
    <row r="2053" spans="1:10">
      <c r="A2053" s="721" t="s">
        <v>2766</v>
      </c>
      <c r="B2053" s="722">
        <v>48</v>
      </c>
      <c r="C2053" s="711" t="str">
        <f t="shared" si="224"/>
        <v>01/02/2026</v>
      </c>
      <c r="D2053" s="712" t="str">
        <f t="shared" si="225"/>
        <v>17:07</v>
      </c>
      <c r="E2053" s="713" t="str">
        <f t="shared" si="226"/>
        <v>17:00 as 18:00</v>
      </c>
      <c r="F2053" s="714" t="str">
        <f t="shared" si="227"/>
        <v>Domingo</v>
      </c>
      <c r="G2053" s="715">
        <f t="shared" si="228"/>
        <v>1</v>
      </c>
      <c r="H2053" s="714" t="str">
        <f t="shared" si="229"/>
        <v>Fev/26</v>
      </c>
      <c r="I2053" s="716">
        <f t="shared" si="230"/>
        <v>1</v>
      </c>
      <c r="J2053" s="716">
        <f>IF(Tabela13[[#This Row],[Data da Ordem]]&lt;&gt;"",1,"")</f>
        <v>1</v>
      </c>
    </row>
    <row r="2054" spans="1:10">
      <c r="A2054" s="721" t="s">
        <v>2767</v>
      </c>
      <c r="B2054" s="722">
        <v>23</v>
      </c>
      <c r="C2054" s="711" t="str">
        <f t="shared" si="224"/>
        <v>01/02/2026</v>
      </c>
      <c r="D2054" s="712" t="str">
        <f t="shared" si="225"/>
        <v>17:04</v>
      </c>
      <c r="E2054" s="713" t="str">
        <f t="shared" si="226"/>
        <v>17:00 as 18:00</v>
      </c>
      <c r="F2054" s="714" t="str">
        <f t="shared" si="227"/>
        <v>Domingo</v>
      </c>
      <c r="G2054" s="715">
        <f t="shared" si="228"/>
        <v>1</v>
      </c>
      <c r="H2054" s="714" t="str">
        <f t="shared" si="229"/>
        <v>Fev/26</v>
      </c>
      <c r="I2054" s="716">
        <f t="shared" si="230"/>
        <v>1</v>
      </c>
      <c r="J2054" s="716">
        <f>IF(Tabela13[[#This Row],[Data da Ordem]]&lt;&gt;"",1,"")</f>
        <v>1</v>
      </c>
    </row>
    <row r="2055" spans="1:10">
      <c r="A2055" s="721" t="s">
        <v>2768</v>
      </c>
      <c r="B2055" s="722">
        <v>53.5</v>
      </c>
      <c r="C2055" s="711" t="str">
        <f t="shared" si="224"/>
        <v>01/02/2026</v>
      </c>
      <c r="D2055" s="712" t="str">
        <f t="shared" si="225"/>
        <v>16:55</v>
      </c>
      <c r="E2055" s="713" t="str">
        <f t="shared" si="226"/>
        <v>16:00 as 17:00</v>
      </c>
      <c r="F2055" s="714" t="str">
        <f t="shared" si="227"/>
        <v>Domingo</v>
      </c>
      <c r="G2055" s="715">
        <f t="shared" si="228"/>
        <v>1</v>
      </c>
      <c r="H2055" s="714" t="str">
        <f t="shared" si="229"/>
        <v>Fev/26</v>
      </c>
      <c r="I2055" s="716">
        <f t="shared" si="230"/>
        <v>1</v>
      </c>
      <c r="J2055" s="716">
        <f>IF(Tabela13[[#This Row],[Data da Ordem]]&lt;&gt;"",1,"")</f>
        <v>1</v>
      </c>
    </row>
    <row r="2056" spans="1:10">
      <c r="A2056" s="721" t="s">
        <v>2769</v>
      </c>
      <c r="B2056" s="722">
        <v>23</v>
      </c>
      <c r="C2056" s="711" t="str">
        <f t="shared" si="224"/>
        <v>01/02/2026</v>
      </c>
      <c r="D2056" s="712" t="str">
        <f t="shared" si="225"/>
        <v>16:42</v>
      </c>
      <c r="E2056" s="713" t="str">
        <f t="shared" si="226"/>
        <v>16:00 as 17:00</v>
      </c>
      <c r="F2056" s="714" t="str">
        <f t="shared" si="227"/>
        <v>Domingo</v>
      </c>
      <c r="G2056" s="715">
        <f t="shared" si="228"/>
        <v>1</v>
      </c>
      <c r="H2056" s="714" t="str">
        <f t="shared" si="229"/>
        <v>Fev/26</v>
      </c>
      <c r="I2056" s="716">
        <f t="shared" si="230"/>
        <v>1</v>
      </c>
      <c r="J2056" s="716">
        <f>IF(Tabela13[[#This Row],[Data da Ordem]]&lt;&gt;"",1,"")</f>
        <v>1</v>
      </c>
    </row>
    <row r="2057" spans="1:10">
      <c r="A2057" s="721" t="s">
        <v>2770</v>
      </c>
      <c r="B2057" s="722">
        <v>6</v>
      </c>
      <c r="C2057" s="711" t="str">
        <f t="shared" si="224"/>
        <v>01/02/2026</v>
      </c>
      <c r="D2057" s="712" t="str">
        <f t="shared" si="225"/>
        <v>16:33</v>
      </c>
      <c r="E2057" s="713" t="str">
        <f t="shared" si="226"/>
        <v>16:00 as 17:00</v>
      </c>
      <c r="F2057" s="714" t="str">
        <f t="shared" si="227"/>
        <v>Domingo</v>
      </c>
      <c r="G2057" s="715">
        <f t="shared" si="228"/>
        <v>1</v>
      </c>
      <c r="H2057" s="714" t="str">
        <f t="shared" si="229"/>
        <v>Fev/26</v>
      </c>
      <c r="I2057" s="716">
        <f t="shared" si="230"/>
        <v>1</v>
      </c>
      <c r="J2057" s="716">
        <f>IF(Tabela13[[#This Row],[Data da Ordem]]&lt;&gt;"",1,"")</f>
        <v>1</v>
      </c>
    </row>
    <row r="2058" spans="1:10">
      <c r="A2058" s="721" t="s">
        <v>2771</v>
      </c>
      <c r="B2058" s="722">
        <v>34</v>
      </c>
      <c r="C2058" s="711" t="str">
        <f t="shared" si="224"/>
        <v>01/02/2026</v>
      </c>
      <c r="D2058" s="712" t="str">
        <f t="shared" si="225"/>
        <v>16:33</v>
      </c>
      <c r="E2058" s="713" t="str">
        <f t="shared" si="226"/>
        <v>16:00 as 17:00</v>
      </c>
      <c r="F2058" s="714" t="str">
        <f t="shared" si="227"/>
        <v>Domingo</v>
      </c>
      <c r="G2058" s="715">
        <f t="shared" si="228"/>
        <v>1</v>
      </c>
      <c r="H2058" s="714" t="str">
        <f t="shared" si="229"/>
        <v>Fev/26</v>
      </c>
      <c r="I2058" s="716">
        <f t="shared" si="230"/>
        <v>1</v>
      </c>
      <c r="J2058" s="716">
        <f>IF(Tabela13[[#This Row],[Data da Ordem]]&lt;&gt;"",1,"")</f>
        <v>1</v>
      </c>
    </row>
    <row r="2059" spans="1:10">
      <c r="A2059" s="721" t="s">
        <v>2772</v>
      </c>
      <c r="B2059" s="722">
        <v>9</v>
      </c>
      <c r="C2059" s="711" t="str">
        <f t="shared" si="224"/>
        <v>01/02/2026</v>
      </c>
      <c r="D2059" s="712" t="str">
        <f t="shared" si="225"/>
        <v>16:31</v>
      </c>
      <c r="E2059" s="713" t="str">
        <f t="shared" si="226"/>
        <v>16:00 as 17:00</v>
      </c>
      <c r="F2059" s="714" t="str">
        <f t="shared" si="227"/>
        <v>Domingo</v>
      </c>
      <c r="G2059" s="715">
        <f t="shared" si="228"/>
        <v>1</v>
      </c>
      <c r="H2059" s="714" t="str">
        <f t="shared" si="229"/>
        <v>Fev/26</v>
      </c>
      <c r="I2059" s="716">
        <f t="shared" si="230"/>
        <v>1</v>
      </c>
      <c r="J2059" s="716">
        <f>IF(Tabela13[[#This Row],[Data da Ordem]]&lt;&gt;"",1,"")</f>
        <v>1</v>
      </c>
    </row>
    <row r="2060" spans="1:10">
      <c r="A2060" s="721" t="s">
        <v>2773</v>
      </c>
      <c r="B2060" s="722">
        <v>17</v>
      </c>
      <c r="C2060" s="711" t="str">
        <f t="shared" si="224"/>
        <v>01/02/2026</v>
      </c>
      <c r="D2060" s="712" t="str">
        <f t="shared" si="225"/>
        <v>16:29</v>
      </c>
      <c r="E2060" s="713" t="str">
        <f t="shared" si="226"/>
        <v>16:00 as 17:00</v>
      </c>
      <c r="F2060" s="714" t="str">
        <f t="shared" si="227"/>
        <v>Domingo</v>
      </c>
      <c r="G2060" s="715">
        <f t="shared" si="228"/>
        <v>1</v>
      </c>
      <c r="H2060" s="714" t="str">
        <f t="shared" si="229"/>
        <v>Fev/26</v>
      </c>
      <c r="I2060" s="716">
        <f t="shared" si="230"/>
        <v>1</v>
      </c>
      <c r="J2060" s="716">
        <f>IF(Tabela13[[#This Row],[Data da Ordem]]&lt;&gt;"",1,"")</f>
        <v>1</v>
      </c>
    </row>
    <row r="2061" spans="1:10">
      <c r="A2061" s="721" t="s">
        <v>2774</v>
      </c>
      <c r="B2061" s="722">
        <v>13</v>
      </c>
      <c r="C2061" s="711" t="str">
        <f t="shared" si="224"/>
        <v>01/02/2026</v>
      </c>
      <c r="D2061" s="712" t="str">
        <f t="shared" si="225"/>
        <v>16:28</v>
      </c>
      <c r="E2061" s="713" t="str">
        <f t="shared" si="226"/>
        <v>16:00 as 17:00</v>
      </c>
      <c r="F2061" s="714" t="str">
        <f t="shared" si="227"/>
        <v>Domingo</v>
      </c>
      <c r="G2061" s="715">
        <f t="shared" si="228"/>
        <v>1</v>
      </c>
      <c r="H2061" s="714" t="str">
        <f t="shared" si="229"/>
        <v>Fev/26</v>
      </c>
      <c r="I2061" s="716">
        <f t="shared" si="230"/>
        <v>1</v>
      </c>
      <c r="J2061" s="716">
        <f>IF(Tabela13[[#This Row],[Data da Ordem]]&lt;&gt;"",1,"")</f>
        <v>1</v>
      </c>
    </row>
    <row r="2062" spans="1:10">
      <c r="A2062" s="721" t="s">
        <v>2775</v>
      </c>
      <c r="B2062" s="722">
        <v>70</v>
      </c>
      <c r="C2062" s="711" t="str">
        <f t="shared" si="224"/>
        <v>01/02/2026</v>
      </c>
      <c r="D2062" s="712" t="str">
        <f t="shared" si="225"/>
        <v>16:15</v>
      </c>
      <c r="E2062" s="713" t="str">
        <f t="shared" si="226"/>
        <v>16:00 as 17:00</v>
      </c>
      <c r="F2062" s="714" t="str">
        <f t="shared" si="227"/>
        <v>Domingo</v>
      </c>
      <c r="G2062" s="715">
        <f t="shared" si="228"/>
        <v>1</v>
      </c>
      <c r="H2062" s="714" t="str">
        <f t="shared" si="229"/>
        <v>Fev/26</v>
      </c>
      <c r="I2062" s="716">
        <f t="shared" si="230"/>
        <v>1</v>
      </c>
      <c r="J2062" s="716">
        <f>IF(Tabela13[[#This Row],[Data da Ordem]]&lt;&gt;"",1,"")</f>
        <v>1</v>
      </c>
    </row>
    <row r="2063" spans="1:10">
      <c r="A2063" s="721" t="s">
        <v>2776</v>
      </c>
      <c r="B2063" s="722">
        <v>30</v>
      </c>
      <c r="C2063" s="711" t="str">
        <f t="shared" si="224"/>
        <v>01/02/2026</v>
      </c>
      <c r="D2063" s="712" t="str">
        <f t="shared" si="225"/>
        <v>16:11</v>
      </c>
      <c r="E2063" s="713" t="str">
        <f t="shared" si="226"/>
        <v>16:00 as 17:00</v>
      </c>
      <c r="F2063" s="714" t="str">
        <f t="shared" si="227"/>
        <v>Domingo</v>
      </c>
      <c r="G2063" s="715">
        <f t="shared" si="228"/>
        <v>1</v>
      </c>
      <c r="H2063" s="714" t="str">
        <f t="shared" si="229"/>
        <v>Fev/26</v>
      </c>
      <c r="I2063" s="716">
        <f t="shared" si="230"/>
        <v>1</v>
      </c>
      <c r="J2063" s="716">
        <f>IF(Tabela13[[#This Row],[Data da Ordem]]&lt;&gt;"",1,"")</f>
        <v>1</v>
      </c>
    </row>
    <row r="2064" spans="1:10">
      <c r="A2064" s="721" t="s">
        <v>2777</v>
      </c>
      <c r="B2064" s="722">
        <v>13.5</v>
      </c>
      <c r="C2064" s="711" t="str">
        <f t="shared" si="224"/>
        <v>01/02/2026</v>
      </c>
      <c r="D2064" s="712" t="str">
        <f t="shared" si="225"/>
        <v>16:02</v>
      </c>
      <c r="E2064" s="713" t="str">
        <f t="shared" si="226"/>
        <v>16:00 as 17:00</v>
      </c>
      <c r="F2064" s="714" t="str">
        <f t="shared" si="227"/>
        <v>Domingo</v>
      </c>
      <c r="G2064" s="715">
        <f t="shared" si="228"/>
        <v>1</v>
      </c>
      <c r="H2064" s="714" t="str">
        <f t="shared" si="229"/>
        <v>Fev/26</v>
      </c>
      <c r="I2064" s="716">
        <f t="shared" si="230"/>
        <v>1</v>
      </c>
      <c r="J2064" s="716">
        <f>IF(Tabela13[[#This Row],[Data da Ordem]]&lt;&gt;"",1,"")</f>
        <v>1</v>
      </c>
    </row>
    <row r="2065" spans="1:10">
      <c r="A2065" s="721" t="s">
        <v>2778</v>
      </c>
      <c r="B2065" s="722">
        <v>51</v>
      </c>
      <c r="C2065" s="711" t="str">
        <f t="shared" si="224"/>
        <v>01/02/2026</v>
      </c>
      <c r="D2065" s="712" t="str">
        <f t="shared" si="225"/>
        <v>16:01</v>
      </c>
      <c r="E2065" s="713" t="str">
        <f t="shared" si="226"/>
        <v>16:00 as 17:00</v>
      </c>
      <c r="F2065" s="714" t="str">
        <f t="shared" si="227"/>
        <v>Domingo</v>
      </c>
      <c r="G2065" s="715">
        <f t="shared" si="228"/>
        <v>1</v>
      </c>
      <c r="H2065" s="714" t="str">
        <f t="shared" si="229"/>
        <v>Fev/26</v>
      </c>
      <c r="I2065" s="716">
        <f t="shared" si="230"/>
        <v>1</v>
      </c>
      <c r="J2065" s="716">
        <f>IF(Tabela13[[#This Row],[Data da Ordem]]&lt;&gt;"",1,"")</f>
        <v>1</v>
      </c>
    </row>
    <row r="2066" spans="1:10">
      <c r="A2066" s="721" t="s">
        <v>2779</v>
      </c>
      <c r="B2066" s="722">
        <v>40.5</v>
      </c>
      <c r="C2066" s="711" t="str">
        <f t="shared" si="224"/>
        <v>01/02/2026</v>
      </c>
      <c r="D2066" s="712" t="str">
        <f t="shared" si="225"/>
        <v>15:42</v>
      </c>
      <c r="E2066" s="713" t="str">
        <f t="shared" si="226"/>
        <v>15:00 as 16:00</v>
      </c>
      <c r="F2066" s="714" t="str">
        <f t="shared" si="227"/>
        <v>Domingo</v>
      </c>
      <c r="G2066" s="715">
        <f t="shared" si="228"/>
        <v>1</v>
      </c>
      <c r="H2066" s="714" t="str">
        <f t="shared" si="229"/>
        <v>Fev/26</v>
      </c>
      <c r="I2066" s="716">
        <f t="shared" si="230"/>
        <v>1</v>
      </c>
      <c r="J2066" s="716">
        <f>IF(Tabela13[[#This Row],[Data da Ordem]]&lt;&gt;"",1,"")</f>
        <v>1</v>
      </c>
    </row>
    <row r="2067" spans="1:10">
      <c r="A2067" s="721" t="s">
        <v>2780</v>
      </c>
      <c r="B2067" s="722">
        <v>19</v>
      </c>
      <c r="C2067" s="711" t="str">
        <f t="shared" si="224"/>
        <v>01/02/2026</v>
      </c>
      <c r="D2067" s="712" t="str">
        <f t="shared" si="225"/>
        <v>15:37</v>
      </c>
      <c r="E2067" s="713" t="str">
        <f t="shared" si="226"/>
        <v>15:00 as 16:00</v>
      </c>
      <c r="F2067" s="714" t="str">
        <f t="shared" si="227"/>
        <v>Domingo</v>
      </c>
      <c r="G2067" s="715">
        <f t="shared" si="228"/>
        <v>1</v>
      </c>
      <c r="H2067" s="714" t="str">
        <f t="shared" si="229"/>
        <v>Fev/26</v>
      </c>
      <c r="I2067" s="716">
        <f t="shared" si="230"/>
        <v>1</v>
      </c>
      <c r="J2067" s="716">
        <f>IF(Tabela13[[#This Row],[Data da Ordem]]&lt;&gt;"",1,"")</f>
        <v>1</v>
      </c>
    </row>
    <row r="2068" spans="1:10">
      <c r="A2068" s="721" t="s">
        <v>2781</v>
      </c>
      <c r="B2068" s="722">
        <v>9</v>
      </c>
      <c r="C2068" s="711" t="str">
        <f t="shared" si="224"/>
        <v>01/02/2026</v>
      </c>
      <c r="D2068" s="712" t="str">
        <f t="shared" si="225"/>
        <v>15:25</v>
      </c>
      <c r="E2068" s="713" t="str">
        <f t="shared" si="226"/>
        <v>15:00 as 16:00</v>
      </c>
      <c r="F2068" s="714" t="str">
        <f t="shared" si="227"/>
        <v>Domingo</v>
      </c>
      <c r="G2068" s="715">
        <f t="shared" si="228"/>
        <v>1</v>
      </c>
      <c r="H2068" s="714" t="str">
        <f t="shared" si="229"/>
        <v>Fev/26</v>
      </c>
      <c r="I2068" s="716">
        <f t="shared" si="230"/>
        <v>1</v>
      </c>
      <c r="J2068" s="716">
        <f>IF(Tabela13[[#This Row],[Data da Ordem]]&lt;&gt;"",1,"")</f>
        <v>1</v>
      </c>
    </row>
    <row r="2069" spans="1:10">
      <c r="A2069" s="721" t="s">
        <v>2782</v>
      </c>
      <c r="B2069" s="722">
        <v>77.5</v>
      </c>
      <c r="C2069" s="711" t="str">
        <f t="shared" si="224"/>
        <v>01/02/2026</v>
      </c>
      <c r="D2069" s="712" t="str">
        <f t="shared" si="225"/>
        <v>14:59</v>
      </c>
      <c r="E2069" s="713" t="str">
        <f t="shared" si="226"/>
        <v>14:00 as 15:00</v>
      </c>
      <c r="F2069" s="714" t="str">
        <f t="shared" si="227"/>
        <v>Domingo</v>
      </c>
      <c r="G2069" s="715">
        <f t="shared" si="228"/>
        <v>1</v>
      </c>
      <c r="H2069" s="714" t="str">
        <f t="shared" si="229"/>
        <v>Fev/26</v>
      </c>
      <c r="I2069" s="716">
        <f t="shared" si="230"/>
        <v>1</v>
      </c>
      <c r="J2069" s="716">
        <f>IF(Tabela13[[#This Row],[Data da Ordem]]&lt;&gt;"",1,"")</f>
        <v>1</v>
      </c>
    </row>
    <row r="2070" spans="1:10">
      <c r="A2070" s="721" t="s">
        <v>2783</v>
      </c>
      <c r="B2070" s="722">
        <v>20.7</v>
      </c>
      <c r="C2070" s="711" t="str">
        <f t="shared" si="224"/>
        <v>01/02/2026</v>
      </c>
      <c r="D2070" s="712" t="str">
        <f t="shared" si="225"/>
        <v>14:50</v>
      </c>
      <c r="E2070" s="713" t="str">
        <f t="shared" si="226"/>
        <v>14:00 as 15:00</v>
      </c>
      <c r="F2070" s="714" t="str">
        <f t="shared" si="227"/>
        <v>Domingo</v>
      </c>
      <c r="G2070" s="715">
        <f t="shared" si="228"/>
        <v>1</v>
      </c>
      <c r="H2070" s="714" t="str">
        <f t="shared" si="229"/>
        <v>Fev/26</v>
      </c>
      <c r="I2070" s="716">
        <f t="shared" si="230"/>
        <v>1</v>
      </c>
      <c r="J2070" s="716">
        <f>IF(Tabela13[[#This Row],[Data da Ordem]]&lt;&gt;"",1,"")</f>
        <v>1</v>
      </c>
    </row>
    <row r="2071" spans="1:10">
      <c r="A2071" s="721" t="s">
        <v>2784</v>
      </c>
      <c r="B2071" s="722">
        <v>12</v>
      </c>
      <c r="C2071" s="711" t="str">
        <f t="shared" si="224"/>
        <v>01/02/2026</v>
      </c>
      <c r="D2071" s="712" t="str">
        <f t="shared" si="225"/>
        <v>14:46</v>
      </c>
      <c r="E2071" s="713" t="str">
        <f t="shared" si="226"/>
        <v>14:00 as 15:00</v>
      </c>
      <c r="F2071" s="714" t="str">
        <f t="shared" si="227"/>
        <v>Domingo</v>
      </c>
      <c r="G2071" s="715">
        <f t="shared" si="228"/>
        <v>1</v>
      </c>
      <c r="H2071" s="714" t="str">
        <f t="shared" si="229"/>
        <v>Fev/26</v>
      </c>
      <c r="I2071" s="716">
        <f t="shared" si="230"/>
        <v>1</v>
      </c>
      <c r="J2071" s="716">
        <f>IF(Tabela13[[#This Row],[Data da Ordem]]&lt;&gt;"",1,"")</f>
        <v>1</v>
      </c>
    </row>
    <row r="2072" spans="1:10">
      <c r="A2072" s="721" t="s">
        <v>2785</v>
      </c>
      <c r="B2072" s="722">
        <v>10</v>
      </c>
      <c r="C2072" s="711" t="str">
        <f t="shared" si="224"/>
        <v>01/02/2026</v>
      </c>
      <c r="D2072" s="712" t="str">
        <f t="shared" si="225"/>
        <v>14:45</v>
      </c>
      <c r="E2072" s="713" t="str">
        <f t="shared" si="226"/>
        <v>14:00 as 15:00</v>
      </c>
      <c r="F2072" s="714" t="str">
        <f t="shared" si="227"/>
        <v>Domingo</v>
      </c>
      <c r="G2072" s="715">
        <f t="shared" si="228"/>
        <v>1</v>
      </c>
      <c r="H2072" s="714" t="str">
        <f t="shared" si="229"/>
        <v>Fev/26</v>
      </c>
      <c r="I2072" s="716">
        <f t="shared" si="230"/>
        <v>1</v>
      </c>
      <c r="J2072" s="716">
        <f>IF(Tabela13[[#This Row],[Data da Ordem]]&lt;&gt;"",1,"")</f>
        <v>1</v>
      </c>
    </row>
    <row r="2073" spans="1:10">
      <c r="A2073" s="721" t="s">
        <v>2786</v>
      </c>
      <c r="B2073" s="722">
        <v>14.4</v>
      </c>
      <c r="C2073" s="711" t="str">
        <f t="shared" si="224"/>
        <v>01/02/2026</v>
      </c>
      <c r="D2073" s="712" t="str">
        <f t="shared" si="225"/>
        <v>14:24</v>
      </c>
      <c r="E2073" s="713" t="str">
        <f t="shared" si="226"/>
        <v>14:00 as 15:00</v>
      </c>
      <c r="F2073" s="714" t="str">
        <f t="shared" si="227"/>
        <v>Domingo</v>
      </c>
      <c r="G2073" s="715">
        <f t="shared" si="228"/>
        <v>1</v>
      </c>
      <c r="H2073" s="714" t="str">
        <f t="shared" si="229"/>
        <v>Fev/26</v>
      </c>
      <c r="I2073" s="716">
        <f t="shared" si="230"/>
        <v>1</v>
      </c>
      <c r="J2073" s="716">
        <f>IF(Tabela13[[#This Row],[Data da Ordem]]&lt;&gt;"",1,"")</f>
        <v>1</v>
      </c>
    </row>
    <row r="2074" spans="1:10">
      <c r="A2074" s="721" t="s">
        <v>2787</v>
      </c>
      <c r="B2074" s="722">
        <v>22</v>
      </c>
      <c r="C2074" s="711" t="str">
        <f t="shared" si="224"/>
        <v>01/02/2026</v>
      </c>
      <c r="D2074" s="712" t="str">
        <f t="shared" si="225"/>
        <v>14:22</v>
      </c>
      <c r="E2074" s="713" t="str">
        <f t="shared" si="226"/>
        <v>14:00 as 15:00</v>
      </c>
      <c r="F2074" s="714" t="str">
        <f t="shared" si="227"/>
        <v>Domingo</v>
      </c>
      <c r="G2074" s="715">
        <f t="shared" si="228"/>
        <v>1</v>
      </c>
      <c r="H2074" s="714" t="str">
        <f t="shared" si="229"/>
        <v>Fev/26</v>
      </c>
      <c r="I2074" s="716">
        <f t="shared" si="230"/>
        <v>1</v>
      </c>
      <c r="J2074" s="716">
        <f>IF(Tabela13[[#This Row],[Data da Ordem]]&lt;&gt;"",1,"")</f>
        <v>1</v>
      </c>
    </row>
    <row r="2075" spans="1:10">
      <c r="A2075" s="721" t="s">
        <v>2788</v>
      </c>
      <c r="B2075" s="722">
        <v>22</v>
      </c>
      <c r="C2075" s="711" t="str">
        <f t="shared" si="224"/>
        <v>01/02/2026</v>
      </c>
      <c r="D2075" s="712" t="str">
        <f t="shared" si="225"/>
        <v>14:16</v>
      </c>
      <c r="E2075" s="713" t="str">
        <f t="shared" si="226"/>
        <v>14:00 as 15:00</v>
      </c>
      <c r="F2075" s="714" t="str">
        <f t="shared" si="227"/>
        <v>Domingo</v>
      </c>
      <c r="G2075" s="715">
        <f t="shared" si="228"/>
        <v>1</v>
      </c>
      <c r="H2075" s="714" t="str">
        <f t="shared" si="229"/>
        <v>Fev/26</v>
      </c>
      <c r="I2075" s="716">
        <f t="shared" si="230"/>
        <v>1</v>
      </c>
      <c r="J2075" s="716">
        <f>IF(Tabela13[[#This Row],[Data da Ordem]]&lt;&gt;"",1,"")</f>
        <v>1</v>
      </c>
    </row>
    <row r="2076" spans="1:10">
      <c r="A2076" s="721" t="s">
        <v>2789</v>
      </c>
      <c r="B2076" s="722">
        <v>16</v>
      </c>
      <c r="C2076" s="711" t="str">
        <f t="shared" si="224"/>
        <v>01/02/2026</v>
      </c>
      <c r="D2076" s="712" t="str">
        <f t="shared" si="225"/>
        <v>14:11</v>
      </c>
      <c r="E2076" s="713" t="str">
        <f t="shared" si="226"/>
        <v>14:00 as 15:00</v>
      </c>
      <c r="F2076" s="714" t="str">
        <f t="shared" si="227"/>
        <v>Domingo</v>
      </c>
      <c r="G2076" s="715">
        <f t="shared" si="228"/>
        <v>1</v>
      </c>
      <c r="H2076" s="714" t="str">
        <f t="shared" si="229"/>
        <v>Fev/26</v>
      </c>
      <c r="I2076" s="716">
        <f t="shared" si="230"/>
        <v>1</v>
      </c>
      <c r="J2076" s="716">
        <f>IF(Tabela13[[#This Row],[Data da Ordem]]&lt;&gt;"",1,"")</f>
        <v>1</v>
      </c>
    </row>
    <row r="2077" spans="1:10">
      <c r="A2077" s="721" t="s">
        <v>2790</v>
      </c>
      <c r="B2077" s="722">
        <v>20</v>
      </c>
      <c r="C2077" s="711" t="str">
        <f t="shared" si="224"/>
        <v>01/02/2026</v>
      </c>
      <c r="D2077" s="712" t="str">
        <f t="shared" si="225"/>
        <v>14:05</v>
      </c>
      <c r="E2077" s="713" t="str">
        <f t="shared" si="226"/>
        <v>14:00 as 15:00</v>
      </c>
      <c r="F2077" s="714" t="str">
        <f t="shared" si="227"/>
        <v>Domingo</v>
      </c>
      <c r="G2077" s="715">
        <f t="shared" si="228"/>
        <v>1</v>
      </c>
      <c r="H2077" s="714" t="str">
        <f t="shared" si="229"/>
        <v>Fev/26</v>
      </c>
      <c r="I2077" s="716">
        <f t="shared" si="230"/>
        <v>1</v>
      </c>
      <c r="J2077" s="716">
        <f>IF(Tabela13[[#This Row],[Data da Ordem]]&lt;&gt;"",1,"")</f>
        <v>1</v>
      </c>
    </row>
    <row r="2078" spans="1:10">
      <c r="A2078" s="721" t="s">
        <v>2791</v>
      </c>
      <c r="B2078" s="722">
        <v>23</v>
      </c>
      <c r="C2078" s="711" t="str">
        <f t="shared" si="224"/>
        <v>01/02/2026</v>
      </c>
      <c r="D2078" s="712" t="str">
        <f t="shared" si="225"/>
        <v>13:46</v>
      </c>
      <c r="E2078" s="713" t="str">
        <f t="shared" si="226"/>
        <v>13:00 as 14:00</v>
      </c>
      <c r="F2078" s="714" t="str">
        <f t="shared" si="227"/>
        <v>Domingo</v>
      </c>
      <c r="G2078" s="715">
        <f t="shared" si="228"/>
        <v>1</v>
      </c>
      <c r="H2078" s="714" t="str">
        <f t="shared" si="229"/>
        <v>Fev/26</v>
      </c>
      <c r="I2078" s="716">
        <f t="shared" si="230"/>
        <v>1</v>
      </c>
      <c r="J2078" s="716">
        <f>IF(Tabela13[[#This Row],[Data da Ordem]]&lt;&gt;"",1,"")</f>
        <v>1</v>
      </c>
    </row>
    <row r="2079" spans="1:10">
      <c r="A2079" s="721" t="s">
        <v>2792</v>
      </c>
      <c r="B2079" s="722">
        <v>13</v>
      </c>
      <c r="C2079" s="711" t="str">
        <f t="shared" si="224"/>
        <v>01/02/2026</v>
      </c>
      <c r="D2079" s="712" t="str">
        <f t="shared" si="225"/>
        <v>13:44</v>
      </c>
      <c r="E2079" s="713" t="str">
        <f t="shared" si="226"/>
        <v>13:00 as 14:00</v>
      </c>
      <c r="F2079" s="714" t="str">
        <f t="shared" si="227"/>
        <v>Domingo</v>
      </c>
      <c r="G2079" s="715">
        <f t="shared" si="228"/>
        <v>1</v>
      </c>
      <c r="H2079" s="714" t="str">
        <f t="shared" si="229"/>
        <v>Fev/26</v>
      </c>
      <c r="I2079" s="716">
        <f t="shared" si="230"/>
        <v>1</v>
      </c>
      <c r="J2079" s="716">
        <f>IF(Tabela13[[#This Row],[Data da Ordem]]&lt;&gt;"",1,"")</f>
        <v>1</v>
      </c>
    </row>
    <row r="2080" spans="1:10">
      <c r="A2080" s="721" t="s">
        <v>2793</v>
      </c>
      <c r="B2080" s="722">
        <v>26</v>
      </c>
      <c r="C2080" s="711" t="str">
        <f t="shared" si="224"/>
        <v>01/02/2026</v>
      </c>
      <c r="D2080" s="712" t="str">
        <f t="shared" si="225"/>
        <v>13:30</v>
      </c>
      <c r="E2080" s="713" t="str">
        <f t="shared" si="226"/>
        <v>13:00 as 14:00</v>
      </c>
      <c r="F2080" s="714" t="str">
        <f t="shared" si="227"/>
        <v>Domingo</v>
      </c>
      <c r="G2080" s="715">
        <f t="shared" si="228"/>
        <v>1</v>
      </c>
      <c r="H2080" s="714" t="str">
        <f t="shared" si="229"/>
        <v>Fev/26</v>
      </c>
      <c r="I2080" s="716">
        <f t="shared" si="230"/>
        <v>1</v>
      </c>
      <c r="J2080" s="716">
        <f>IF(Tabela13[[#This Row],[Data da Ordem]]&lt;&gt;"",1,"")</f>
        <v>1</v>
      </c>
    </row>
    <row r="2081" spans="1:10">
      <c r="A2081" s="721" t="s">
        <v>2794</v>
      </c>
      <c r="B2081" s="722">
        <v>16.5</v>
      </c>
      <c r="C2081" s="711" t="str">
        <f t="shared" si="224"/>
        <v>01/02/2026</v>
      </c>
      <c r="D2081" s="712" t="str">
        <f t="shared" si="225"/>
        <v>13:27</v>
      </c>
      <c r="E2081" s="713" t="str">
        <f t="shared" si="226"/>
        <v>13:00 as 14:00</v>
      </c>
      <c r="F2081" s="714" t="str">
        <f t="shared" si="227"/>
        <v>Domingo</v>
      </c>
      <c r="G2081" s="715">
        <f t="shared" si="228"/>
        <v>1</v>
      </c>
      <c r="H2081" s="714" t="str">
        <f t="shared" si="229"/>
        <v>Fev/26</v>
      </c>
      <c r="I2081" s="716">
        <f t="shared" si="230"/>
        <v>1</v>
      </c>
      <c r="J2081" s="716">
        <f>IF(Tabela13[[#This Row],[Data da Ordem]]&lt;&gt;"",1,"")</f>
        <v>1</v>
      </c>
    </row>
    <row r="2082" spans="1:10">
      <c r="A2082" s="721" t="s">
        <v>2795</v>
      </c>
      <c r="B2082" s="722">
        <v>26</v>
      </c>
      <c r="C2082" s="711" t="str">
        <f t="shared" si="224"/>
        <v>01/02/2026</v>
      </c>
      <c r="D2082" s="712" t="str">
        <f t="shared" si="225"/>
        <v>12:03</v>
      </c>
      <c r="E2082" s="713" t="str">
        <f t="shared" si="226"/>
        <v>12:00 as 13:00</v>
      </c>
      <c r="F2082" s="714" t="str">
        <f t="shared" si="227"/>
        <v>Domingo</v>
      </c>
      <c r="G2082" s="715">
        <f t="shared" si="228"/>
        <v>1</v>
      </c>
      <c r="H2082" s="714" t="str">
        <f t="shared" si="229"/>
        <v>Fev/26</v>
      </c>
      <c r="I2082" s="716">
        <f t="shared" si="230"/>
        <v>1</v>
      </c>
      <c r="J2082" s="716">
        <f>IF(Tabela13[[#This Row],[Data da Ordem]]&lt;&gt;"",1,"")</f>
        <v>1</v>
      </c>
    </row>
    <row r="2083" spans="1:10">
      <c r="A2083" s="721" t="s">
        <v>2796</v>
      </c>
      <c r="B2083" s="722">
        <v>19.8</v>
      </c>
      <c r="C2083" s="711" t="str">
        <f t="shared" si="224"/>
        <v>01/02/2026</v>
      </c>
      <c r="D2083" s="712" t="str">
        <f t="shared" si="225"/>
        <v>11:58</v>
      </c>
      <c r="E2083" s="713" t="str">
        <f t="shared" si="226"/>
        <v>11:00 as 12:00</v>
      </c>
      <c r="F2083" s="714" t="str">
        <f t="shared" si="227"/>
        <v>Domingo</v>
      </c>
      <c r="G2083" s="715">
        <f t="shared" si="228"/>
        <v>1</v>
      </c>
      <c r="H2083" s="714" t="str">
        <f t="shared" si="229"/>
        <v>Fev/26</v>
      </c>
      <c r="I2083" s="716">
        <f t="shared" si="230"/>
        <v>1</v>
      </c>
      <c r="J2083" s="716">
        <f>IF(Tabela13[[#This Row],[Data da Ordem]]&lt;&gt;"",1,"")</f>
        <v>1</v>
      </c>
    </row>
    <row r="2084" spans="1:10">
      <c r="A2084" s="721" t="s">
        <v>2797</v>
      </c>
      <c r="B2084" s="722">
        <v>16.5</v>
      </c>
      <c r="C2084" s="711" t="str">
        <f t="shared" si="224"/>
        <v>01/02/2026</v>
      </c>
      <c r="D2084" s="712" t="str">
        <f t="shared" si="225"/>
        <v>11:33</v>
      </c>
      <c r="E2084" s="713" t="str">
        <f t="shared" si="226"/>
        <v>11:00 as 12:00</v>
      </c>
      <c r="F2084" s="714" t="str">
        <f t="shared" si="227"/>
        <v>Domingo</v>
      </c>
      <c r="G2084" s="715">
        <f t="shared" si="228"/>
        <v>1</v>
      </c>
      <c r="H2084" s="714" t="str">
        <f t="shared" si="229"/>
        <v>Fev/26</v>
      </c>
      <c r="I2084" s="716">
        <f t="shared" si="230"/>
        <v>1</v>
      </c>
      <c r="J2084" s="716">
        <f>IF(Tabela13[[#This Row],[Data da Ordem]]&lt;&gt;"",1,"")</f>
        <v>1</v>
      </c>
    </row>
    <row r="2085" spans="1:10">
      <c r="A2085" s="721" t="s">
        <v>2798</v>
      </c>
      <c r="B2085" s="722">
        <v>35</v>
      </c>
      <c r="C2085" s="711" t="str">
        <f t="shared" si="224"/>
        <v>01/02/2026</v>
      </c>
      <c r="D2085" s="712" t="str">
        <f t="shared" si="225"/>
        <v>11:33</v>
      </c>
      <c r="E2085" s="713" t="str">
        <f t="shared" si="226"/>
        <v>11:00 as 12:00</v>
      </c>
      <c r="F2085" s="714" t="str">
        <f t="shared" si="227"/>
        <v>Domingo</v>
      </c>
      <c r="G2085" s="715">
        <f t="shared" si="228"/>
        <v>1</v>
      </c>
      <c r="H2085" s="714" t="str">
        <f t="shared" si="229"/>
        <v>Fev/26</v>
      </c>
      <c r="I2085" s="716">
        <f t="shared" si="230"/>
        <v>1</v>
      </c>
      <c r="J2085" s="716">
        <f>IF(Tabela13[[#This Row],[Data da Ordem]]&lt;&gt;"",1,"")</f>
        <v>1</v>
      </c>
    </row>
    <row r="2086" spans="1:10">
      <c r="A2086" s="721" t="s">
        <v>2799</v>
      </c>
      <c r="B2086" s="722">
        <v>26.5</v>
      </c>
      <c r="C2086" s="711" t="str">
        <f t="shared" si="224"/>
        <v>01/02/2026</v>
      </c>
      <c r="D2086" s="712" t="str">
        <f t="shared" si="225"/>
        <v>11:18</v>
      </c>
      <c r="E2086" s="713" t="str">
        <f t="shared" si="226"/>
        <v>11:00 as 12:00</v>
      </c>
      <c r="F2086" s="714" t="str">
        <f t="shared" si="227"/>
        <v>Domingo</v>
      </c>
      <c r="G2086" s="715">
        <f t="shared" si="228"/>
        <v>1</v>
      </c>
      <c r="H2086" s="714" t="str">
        <f t="shared" si="229"/>
        <v>Fev/26</v>
      </c>
      <c r="I2086" s="716">
        <f t="shared" si="230"/>
        <v>1</v>
      </c>
      <c r="J2086" s="716">
        <f>IF(Tabela13[[#This Row],[Data da Ordem]]&lt;&gt;"",1,"")</f>
        <v>1</v>
      </c>
    </row>
    <row r="2087" spans="1:10">
      <c r="A2087" s="721" t="s">
        <v>2800</v>
      </c>
      <c r="B2087" s="722">
        <v>6</v>
      </c>
      <c r="C2087" s="711" t="str">
        <f t="shared" si="224"/>
        <v>01/02/2026</v>
      </c>
      <c r="D2087" s="712" t="str">
        <f t="shared" si="225"/>
        <v>11:16</v>
      </c>
      <c r="E2087" s="713" t="str">
        <f t="shared" si="226"/>
        <v>11:00 as 12:00</v>
      </c>
      <c r="F2087" s="714" t="str">
        <f t="shared" si="227"/>
        <v>Domingo</v>
      </c>
      <c r="G2087" s="715">
        <f t="shared" si="228"/>
        <v>1</v>
      </c>
      <c r="H2087" s="714" t="str">
        <f t="shared" si="229"/>
        <v>Fev/26</v>
      </c>
      <c r="I2087" s="716">
        <f t="shared" si="230"/>
        <v>1</v>
      </c>
      <c r="J2087" s="716">
        <f>IF(Tabela13[[#This Row],[Data da Ordem]]&lt;&gt;"",1,"")</f>
        <v>1</v>
      </c>
    </row>
    <row r="2088" spans="1:10">
      <c r="A2088" s="721" t="s">
        <v>2801</v>
      </c>
      <c r="B2088" s="722">
        <v>6</v>
      </c>
      <c r="C2088" s="711" t="str">
        <f t="shared" si="224"/>
        <v>01/02/2026</v>
      </c>
      <c r="D2088" s="712" t="str">
        <f t="shared" si="225"/>
        <v>11:14</v>
      </c>
      <c r="E2088" s="713" t="str">
        <f t="shared" si="226"/>
        <v>11:00 as 12:00</v>
      </c>
      <c r="F2088" s="714" t="str">
        <f t="shared" si="227"/>
        <v>Domingo</v>
      </c>
      <c r="G2088" s="715">
        <f t="shared" si="228"/>
        <v>1</v>
      </c>
      <c r="H2088" s="714" t="str">
        <f t="shared" si="229"/>
        <v>Fev/26</v>
      </c>
      <c r="I2088" s="716">
        <f t="shared" si="230"/>
        <v>1</v>
      </c>
      <c r="J2088" s="716">
        <f>IF(Tabela13[[#This Row],[Data da Ordem]]&lt;&gt;"",1,"")</f>
        <v>1</v>
      </c>
    </row>
    <row r="2089" spans="1:10">
      <c r="A2089" s="721" t="s">
        <v>2802</v>
      </c>
      <c r="B2089" s="722">
        <v>38</v>
      </c>
      <c r="C2089" s="711" t="str">
        <f t="shared" si="224"/>
        <v>01/02/2026</v>
      </c>
      <c r="D2089" s="712" t="str">
        <f t="shared" si="225"/>
        <v>10:43</v>
      </c>
      <c r="E2089" s="713" t="str">
        <f t="shared" si="226"/>
        <v>10:00 as 11:00</v>
      </c>
      <c r="F2089" s="714" t="str">
        <f t="shared" si="227"/>
        <v>Domingo</v>
      </c>
      <c r="G2089" s="715">
        <f t="shared" si="228"/>
        <v>1</v>
      </c>
      <c r="H2089" s="714" t="str">
        <f t="shared" si="229"/>
        <v>Fev/26</v>
      </c>
      <c r="I2089" s="716">
        <f t="shared" si="230"/>
        <v>1</v>
      </c>
      <c r="J2089" s="716">
        <f>IF(Tabela13[[#This Row],[Data da Ordem]]&lt;&gt;"",1,"")</f>
        <v>1</v>
      </c>
    </row>
    <row r="2090" spans="1:10">
      <c r="A2090" s="721" t="s">
        <v>2803</v>
      </c>
      <c r="B2090" s="722">
        <v>68.5</v>
      </c>
      <c r="C2090" s="711" t="str">
        <f t="shared" si="224"/>
        <v>01/02/2026</v>
      </c>
      <c r="D2090" s="712" t="str">
        <f t="shared" si="225"/>
        <v>10:40</v>
      </c>
      <c r="E2090" s="713" t="str">
        <f t="shared" si="226"/>
        <v>10:00 as 11:00</v>
      </c>
      <c r="F2090" s="714" t="str">
        <f t="shared" si="227"/>
        <v>Domingo</v>
      </c>
      <c r="G2090" s="715">
        <f t="shared" si="228"/>
        <v>1</v>
      </c>
      <c r="H2090" s="714" t="str">
        <f t="shared" si="229"/>
        <v>Fev/26</v>
      </c>
      <c r="I2090" s="716">
        <f t="shared" si="230"/>
        <v>1</v>
      </c>
      <c r="J2090" s="716">
        <f>IF(Tabela13[[#This Row],[Data da Ordem]]&lt;&gt;"",1,"")</f>
        <v>1</v>
      </c>
    </row>
    <row r="2091" spans="1:10">
      <c r="A2091" s="721" t="s">
        <v>2804</v>
      </c>
      <c r="B2091" s="722">
        <v>23</v>
      </c>
      <c r="C2091" s="711" t="str">
        <f t="shared" si="224"/>
        <v>01/02/2026</v>
      </c>
      <c r="D2091" s="712" t="str">
        <f t="shared" si="225"/>
        <v>10:23</v>
      </c>
      <c r="E2091" s="713" t="str">
        <f t="shared" si="226"/>
        <v>10:00 as 11:00</v>
      </c>
      <c r="F2091" s="714" t="str">
        <f t="shared" si="227"/>
        <v>Domingo</v>
      </c>
      <c r="G2091" s="715">
        <f t="shared" si="228"/>
        <v>1</v>
      </c>
      <c r="H2091" s="714" t="str">
        <f t="shared" si="229"/>
        <v>Fev/26</v>
      </c>
      <c r="I2091" s="716">
        <f t="shared" si="230"/>
        <v>1</v>
      </c>
      <c r="J2091" s="716">
        <f>IF(Tabela13[[#This Row],[Data da Ordem]]&lt;&gt;"",1,"")</f>
        <v>1</v>
      </c>
    </row>
    <row r="2092" spans="1:10">
      <c r="A2092" s="721" t="s">
        <v>2805</v>
      </c>
      <c r="B2092" s="722">
        <v>73</v>
      </c>
      <c r="C2092" s="711" t="str">
        <f t="shared" si="224"/>
        <v>01/02/2026</v>
      </c>
      <c r="D2092" s="712" t="str">
        <f t="shared" si="225"/>
        <v>10:21</v>
      </c>
      <c r="E2092" s="713" t="str">
        <f t="shared" si="226"/>
        <v>10:00 as 11:00</v>
      </c>
      <c r="F2092" s="714" t="str">
        <f t="shared" si="227"/>
        <v>Domingo</v>
      </c>
      <c r="G2092" s="715">
        <f t="shared" si="228"/>
        <v>1</v>
      </c>
      <c r="H2092" s="714" t="str">
        <f t="shared" si="229"/>
        <v>Fev/26</v>
      </c>
      <c r="I2092" s="716">
        <f t="shared" si="230"/>
        <v>1</v>
      </c>
      <c r="J2092" s="716">
        <f>IF(Tabela13[[#This Row],[Data da Ordem]]&lt;&gt;"",1,"")</f>
        <v>1</v>
      </c>
    </row>
    <row r="2093" spans="1:10">
      <c r="A2093" s="721" t="s">
        <v>2806</v>
      </c>
      <c r="B2093" s="722">
        <v>12</v>
      </c>
      <c r="C2093" s="711" t="str">
        <f t="shared" si="224"/>
        <v>01/02/2026</v>
      </c>
      <c r="D2093" s="712" t="str">
        <f t="shared" si="225"/>
        <v>10:05</v>
      </c>
      <c r="E2093" s="713" t="str">
        <f t="shared" si="226"/>
        <v>10:00 as 11:00</v>
      </c>
      <c r="F2093" s="714" t="str">
        <f t="shared" si="227"/>
        <v>Domingo</v>
      </c>
      <c r="G2093" s="715">
        <f t="shared" si="228"/>
        <v>1</v>
      </c>
      <c r="H2093" s="714" t="str">
        <f t="shared" si="229"/>
        <v>Fev/26</v>
      </c>
      <c r="I2093" s="716">
        <f t="shared" si="230"/>
        <v>1</v>
      </c>
      <c r="J2093" s="716">
        <f>IF(Tabela13[[#This Row],[Data da Ordem]]&lt;&gt;"",1,"")</f>
        <v>1</v>
      </c>
    </row>
    <row r="2094" spans="1:10">
      <c r="A2094" s="721" t="s">
        <v>2807</v>
      </c>
      <c r="B2094" s="722">
        <v>13.5</v>
      </c>
      <c r="C2094" s="711" t="str">
        <f t="shared" si="224"/>
        <v>01/02/2026</v>
      </c>
      <c r="D2094" s="712" t="str">
        <f t="shared" si="225"/>
        <v>09:41</v>
      </c>
      <c r="E2094" s="713" t="str">
        <f t="shared" si="226"/>
        <v>09:00 as 10:00</v>
      </c>
      <c r="F2094" s="714" t="str">
        <f t="shared" si="227"/>
        <v>Domingo</v>
      </c>
      <c r="G2094" s="715">
        <f t="shared" si="228"/>
        <v>1</v>
      </c>
      <c r="H2094" s="714" t="str">
        <f t="shared" si="229"/>
        <v>Fev/26</v>
      </c>
      <c r="I2094" s="716">
        <f t="shared" si="230"/>
        <v>1</v>
      </c>
      <c r="J2094" s="716">
        <f>IF(Tabela13[[#This Row],[Data da Ordem]]&lt;&gt;"",1,"")</f>
        <v>1</v>
      </c>
    </row>
    <row r="2095" spans="1:10">
      <c r="A2095" s="721" t="s">
        <v>2808</v>
      </c>
      <c r="B2095" s="722">
        <v>40.5</v>
      </c>
      <c r="C2095" s="711" t="str">
        <f t="shared" si="224"/>
        <v>02/02/2026</v>
      </c>
      <c r="D2095" s="712" t="str">
        <f t="shared" si="225"/>
        <v>17:35</v>
      </c>
      <c r="E2095" s="713" t="str">
        <f t="shared" si="226"/>
        <v>17:00 as 18:00</v>
      </c>
      <c r="F2095" s="714" t="str">
        <f t="shared" si="227"/>
        <v>Segunda</v>
      </c>
      <c r="G2095" s="715">
        <f t="shared" si="228"/>
        <v>1</v>
      </c>
      <c r="H2095" s="714" t="str">
        <f t="shared" si="229"/>
        <v>Fev/26</v>
      </c>
      <c r="I2095" s="716">
        <f t="shared" si="230"/>
        <v>2</v>
      </c>
      <c r="J2095" s="716">
        <f>IF(Tabela13[[#This Row],[Data da Ordem]]&lt;&gt;"",1,"")</f>
        <v>1</v>
      </c>
    </row>
    <row r="2096" spans="1:10">
      <c r="A2096" s="721" t="s">
        <v>2809</v>
      </c>
      <c r="B2096" s="722">
        <v>70.5</v>
      </c>
      <c r="C2096" s="711" t="str">
        <f t="shared" si="224"/>
        <v>02/02/2026</v>
      </c>
      <c r="D2096" s="712" t="str">
        <f t="shared" si="225"/>
        <v>17:32</v>
      </c>
      <c r="E2096" s="713" t="str">
        <f t="shared" si="226"/>
        <v>17:00 as 18:00</v>
      </c>
      <c r="F2096" s="714" t="str">
        <f t="shared" si="227"/>
        <v>Segunda</v>
      </c>
      <c r="G2096" s="715">
        <f t="shared" si="228"/>
        <v>1</v>
      </c>
      <c r="H2096" s="714" t="str">
        <f t="shared" si="229"/>
        <v>Fev/26</v>
      </c>
      <c r="I2096" s="716">
        <f t="shared" si="230"/>
        <v>2</v>
      </c>
      <c r="J2096" s="716">
        <f>IF(Tabela13[[#This Row],[Data da Ordem]]&lt;&gt;"",1,"")</f>
        <v>1</v>
      </c>
    </row>
    <row r="2097" spans="1:10">
      <c r="A2097" s="721" t="s">
        <v>2810</v>
      </c>
      <c r="B2097" s="722">
        <v>9</v>
      </c>
      <c r="C2097" s="711" t="str">
        <f t="shared" si="224"/>
        <v>02/02/2026</v>
      </c>
      <c r="D2097" s="712" t="str">
        <f t="shared" si="225"/>
        <v>17:28</v>
      </c>
      <c r="E2097" s="713" t="str">
        <f t="shared" si="226"/>
        <v>17:00 as 18:00</v>
      </c>
      <c r="F2097" s="714" t="str">
        <f t="shared" si="227"/>
        <v>Segunda</v>
      </c>
      <c r="G2097" s="715">
        <f t="shared" si="228"/>
        <v>1</v>
      </c>
      <c r="H2097" s="714" t="str">
        <f t="shared" si="229"/>
        <v>Fev/26</v>
      </c>
      <c r="I2097" s="716">
        <f t="shared" si="230"/>
        <v>2</v>
      </c>
      <c r="J2097" s="716">
        <f>IF(Tabela13[[#This Row],[Data da Ordem]]&lt;&gt;"",1,"")</f>
        <v>1</v>
      </c>
    </row>
    <row r="2098" spans="1:10">
      <c r="A2098" s="721" t="s">
        <v>2811</v>
      </c>
      <c r="B2098" s="722">
        <v>16.5</v>
      </c>
      <c r="C2098" s="711" t="str">
        <f t="shared" si="224"/>
        <v>02/02/2026</v>
      </c>
      <c r="D2098" s="712" t="str">
        <f t="shared" si="225"/>
        <v>17:19</v>
      </c>
      <c r="E2098" s="713" t="str">
        <f t="shared" si="226"/>
        <v>17:00 as 18:00</v>
      </c>
      <c r="F2098" s="714" t="str">
        <f t="shared" si="227"/>
        <v>Segunda</v>
      </c>
      <c r="G2098" s="715">
        <f t="shared" si="228"/>
        <v>1</v>
      </c>
      <c r="H2098" s="714" t="str">
        <f t="shared" si="229"/>
        <v>Fev/26</v>
      </c>
      <c r="I2098" s="716">
        <f t="shared" si="230"/>
        <v>2</v>
      </c>
      <c r="J2098" s="716">
        <f>IF(Tabela13[[#This Row],[Data da Ordem]]&lt;&gt;"",1,"")</f>
        <v>1</v>
      </c>
    </row>
    <row r="2099" spans="1:10">
      <c r="A2099" s="721" t="s">
        <v>2812</v>
      </c>
      <c r="B2099" s="722">
        <v>19</v>
      </c>
      <c r="C2099" s="711" t="str">
        <f t="shared" si="224"/>
        <v>02/02/2026</v>
      </c>
      <c r="D2099" s="712" t="str">
        <f t="shared" si="225"/>
        <v>17:04</v>
      </c>
      <c r="E2099" s="713" t="str">
        <f t="shared" si="226"/>
        <v>17:00 as 18:00</v>
      </c>
      <c r="F2099" s="714" t="str">
        <f t="shared" si="227"/>
        <v>Segunda</v>
      </c>
      <c r="G2099" s="715">
        <f t="shared" si="228"/>
        <v>1</v>
      </c>
      <c r="H2099" s="714" t="str">
        <f t="shared" si="229"/>
        <v>Fev/26</v>
      </c>
      <c r="I2099" s="716">
        <f t="shared" si="230"/>
        <v>2</v>
      </c>
      <c r="J2099" s="716">
        <f>IF(Tabela13[[#This Row],[Data da Ordem]]&lt;&gt;"",1,"")</f>
        <v>1</v>
      </c>
    </row>
    <row r="2100" spans="1:10">
      <c r="A2100" s="721" t="s">
        <v>2813</v>
      </c>
      <c r="B2100" s="722">
        <v>16.5</v>
      </c>
      <c r="C2100" s="711" t="str">
        <f t="shared" si="224"/>
        <v>02/02/2026</v>
      </c>
      <c r="D2100" s="712" t="str">
        <f t="shared" si="225"/>
        <v>16:54</v>
      </c>
      <c r="E2100" s="713" t="str">
        <f t="shared" si="226"/>
        <v>16:00 as 17:00</v>
      </c>
      <c r="F2100" s="714" t="str">
        <f t="shared" si="227"/>
        <v>Segunda</v>
      </c>
      <c r="G2100" s="715">
        <f t="shared" si="228"/>
        <v>1</v>
      </c>
      <c r="H2100" s="714" t="str">
        <f t="shared" si="229"/>
        <v>Fev/26</v>
      </c>
      <c r="I2100" s="716">
        <f t="shared" si="230"/>
        <v>2</v>
      </c>
      <c r="J2100" s="716">
        <f>IF(Tabela13[[#This Row],[Data da Ordem]]&lt;&gt;"",1,"")</f>
        <v>1</v>
      </c>
    </row>
    <row r="2101" spans="1:10">
      <c r="A2101" s="721" t="s">
        <v>2814</v>
      </c>
      <c r="B2101" s="722">
        <v>31.5</v>
      </c>
      <c r="C2101" s="711" t="str">
        <f t="shared" si="224"/>
        <v>02/02/2026</v>
      </c>
      <c r="D2101" s="712" t="str">
        <f t="shared" si="225"/>
        <v>16:52</v>
      </c>
      <c r="E2101" s="713" t="str">
        <f t="shared" si="226"/>
        <v>16:00 as 17:00</v>
      </c>
      <c r="F2101" s="714" t="str">
        <f t="shared" si="227"/>
        <v>Segunda</v>
      </c>
      <c r="G2101" s="715">
        <f t="shared" si="228"/>
        <v>1</v>
      </c>
      <c r="H2101" s="714" t="str">
        <f t="shared" si="229"/>
        <v>Fev/26</v>
      </c>
      <c r="I2101" s="716">
        <f t="shared" si="230"/>
        <v>2</v>
      </c>
      <c r="J2101" s="716">
        <f>IF(Tabela13[[#This Row],[Data da Ordem]]&lt;&gt;"",1,"")</f>
        <v>1</v>
      </c>
    </row>
    <row r="2102" spans="1:10">
      <c r="A2102" s="721" t="s">
        <v>2815</v>
      </c>
      <c r="B2102" s="722">
        <v>18.899999999999999</v>
      </c>
      <c r="C2102" s="711" t="str">
        <f t="shared" si="224"/>
        <v>02/02/2026</v>
      </c>
      <c r="D2102" s="712" t="str">
        <f t="shared" si="225"/>
        <v>16:50</v>
      </c>
      <c r="E2102" s="713" t="str">
        <f t="shared" si="226"/>
        <v>16:00 as 17:00</v>
      </c>
      <c r="F2102" s="714" t="str">
        <f t="shared" si="227"/>
        <v>Segunda</v>
      </c>
      <c r="G2102" s="715">
        <f t="shared" si="228"/>
        <v>1</v>
      </c>
      <c r="H2102" s="714" t="str">
        <f t="shared" si="229"/>
        <v>Fev/26</v>
      </c>
      <c r="I2102" s="716">
        <f t="shared" si="230"/>
        <v>2</v>
      </c>
      <c r="J2102" s="716">
        <f>IF(Tabela13[[#This Row],[Data da Ordem]]&lt;&gt;"",1,"")</f>
        <v>1</v>
      </c>
    </row>
    <row r="2103" spans="1:10">
      <c r="A2103" s="721" t="s">
        <v>2816</v>
      </c>
      <c r="B2103" s="722">
        <v>17</v>
      </c>
      <c r="C2103" s="711" t="str">
        <f t="shared" si="224"/>
        <v>02/02/2026</v>
      </c>
      <c r="D2103" s="712" t="str">
        <f t="shared" si="225"/>
        <v>16:49</v>
      </c>
      <c r="E2103" s="713" t="str">
        <f t="shared" si="226"/>
        <v>16:00 as 17:00</v>
      </c>
      <c r="F2103" s="714" t="str">
        <f t="shared" si="227"/>
        <v>Segunda</v>
      </c>
      <c r="G2103" s="715">
        <f t="shared" si="228"/>
        <v>1</v>
      </c>
      <c r="H2103" s="714" t="str">
        <f t="shared" si="229"/>
        <v>Fev/26</v>
      </c>
      <c r="I2103" s="716">
        <f t="shared" si="230"/>
        <v>2</v>
      </c>
      <c r="J2103" s="716">
        <f>IF(Tabela13[[#This Row],[Data da Ordem]]&lt;&gt;"",1,"")</f>
        <v>1</v>
      </c>
    </row>
    <row r="2104" spans="1:10">
      <c r="A2104" s="721" t="s">
        <v>2817</v>
      </c>
      <c r="B2104" s="722">
        <v>39</v>
      </c>
      <c r="C2104" s="711" t="str">
        <f t="shared" si="224"/>
        <v>02/02/2026</v>
      </c>
      <c r="D2104" s="712" t="str">
        <f t="shared" si="225"/>
        <v>16:49</v>
      </c>
      <c r="E2104" s="713" t="str">
        <f t="shared" si="226"/>
        <v>16:00 as 17:00</v>
      </c>
      <c r="F2104" s="714" t="str">
        <f t="shared" si="227"/>
        <v>Segunda</v>
      </c>
      <c r="G2104" s="715">
        <f t="shared" si="228"/>
        <v>1</v>
      </c>
      <c r="H2104" s="714" t="str">
        <f t="shared" si="229"/>
        <v>Fev/26</v>
      </c>
      <c r="I2104" s="716">
        <f t="shared" si="230"/>
        <v>2</v>
      </c>
      <c r="J2104" s="716">
        <f>IF(Tabela13[[#This Row],[Data da Ordem]]&lt;&gt;"",1,"")</f>
        <v>1</v>
      </c>
    </row>
    <row r="2105" spans="1:10">
      <c r="A2105" s="721" t="s">
        <v>2818</v>
      </c>
      <c r="B2105" s="722">
        <v>38</v>
      </c>
      <c r="C2105" s="711" t="str">
        <f t="shared" si="224"/>
        <v>02/02/2026</v>
      </c>
      <c r="D2105" s="712" t="str">
        <f t="shared" si="225"/>
        <v>16:28</v>
      </c>
      <c r="E2105" s="713" t="str">
        <f t="shared" si="226"/>
        <v>16:00 as 17:00</v>
      </c>
      <c r="F2105" s="714" t="str">
        <f t="shared" si="227"/>
        <v>Segunda</v>
      </c>
      <c r="G2105" s="715">
        <f t="shared" si="228"/>
        <v>1</v>
      </c>
      <c r="H2105" s="714" t="str">
        <f t="shared" si="229"/>
        <v>Fev/26</v>
      </c>
      <c r="I2105" s="716">
        <f t="shared" si="230"/>
        <v>2</v>
      </c>
      <c r="J2105" s="716">
        <f>IF(Tabela13[[#This Row],[Data da Ordem]]&lt;&gt;"",1,"")</f>
        <v>1</v>
      </c>
    </row>
    <row r="2106" spans="1:10">
      <c r="A2106" s="721" t="s">
        <v>2819</v>
      </c>
      <c r="B2106" s="722">
        <v>40.5</v>
      </c>
      <c r="C2106" s="711" t="str">
        <f t="shared" si="224"/>
        <v>02/02/2026</v>
      </c>
      <c r="D2106" s="712" t="str">
        <f t="shared" si="225"/>
        <v>16:21</v>
      </c>
      <c r="E2106" s="713" t="str">
        <f t="shared" si="226"/>
        <v>16:00 as 17:00</v>
      </c>
      <c r="F2106" s="714" t="str">
        <f t="shared" si="227"/>
        <v>Segunda</v>
      </c>
      <c r="G2106" s="715">
        <f t="shared" si="228"/>
        <v>1</v>
      </c>
      <c r="H2106" s="714" t="str">
        <f t="shared" si="229"/>
        <v>Fev/26</v>
      </c>
      <c r="I2106" s="716">
        <f t="shared" si="230"/>
        <v>2</v>
      </c>
      <c r="J2106" s="716">
        <f>IF(Tabela13[[#This Row],[Data da Ordem]]&lt;&gt;"",1,"")</f>
        <v>1</v>
      </c>
    </row>
    <row r="2107" spans="1:10">
      <c r="A2107" s="721" t="s">
        <v>2820</v>
      </c>
      <c r="B2107" s="722">
        <v>17.5</v>
      </c>
      <c r="C2107" s="711" t="str">
        <f t="shared" si="224"/>
        <v>02/02/2026</v>
      </c>
      <c r="D2107" s="712" t="str">
        <f t="shared" si="225"/>
        <v>16:11</v>
      </c>
      <c r="E2107" s="713" t="str">
        <f t="shared" si="226"/>
        <v>16:00 as 17:00</v>
      </c>
      <c r="F2107" s="714" t="str">
        <f t="shared" si="227"/>
        <v>Segunda</v>
      </c>
      <c r="G2107" s="715">
        <f t="shared" si="228"/>
        <v>1</v>
      </c>
      <c r="H2107" s="714" t="str">
        <f t="shared" si="229"/>
        <v>Fev/26</v>
      </c>
      <c r="I2107" s="716">
        <f t="shared" si="230"/>
        <v>2</v>
      </c>
      <c r="J2107" s="716">
        <f>IF(Tabela13[[#This Row],[Data da Ordem]]&lt;&gt;"",1,"")</f>
        <v>1</v>
      </c>
    </row>
    <row r="2108" spans="1:10">
      <c r="A2108" s="721" t="s">
        <v>2821</v>
      </c>
      <c r="B2108" s="722">
        <v>60</v>
      </c>
      <c r="C2108" s="711" t="str">
        <f t="shared" si="224"/>
        <v>02/02/2026</v>
      </c>
      <c r="D2108" s="712" t="str">
        <f t="shared" si="225"/>
        <v>16:03</v>
      </c>
      <c r="E2108" s="713" t="str">
        <f t="shared" si="226"/>
        <v>16:00 as 17:00</v>
      </c>
      <c r="F2108" s="714" t="str">
        <f t="shared" si="227"/>
        <v>Segunda</v>
      </c>
      <c r="G2108" s="715">
        <f t="shared" si="228"/>
        <v>1</v>
      </c>
      <c r="H2108" s="714" t="str">
        <f t="shared" si="229"/>
        <v>Fev/26</v>
      </c>
      <c r="I2108" s="716">
        <f t="shared" si="230"/>
        <v>2</v>
      </c>
      <c r="J2108" s="716">
        <f>IF(Tabela13[[#This Row],[Data da Ordem]]&lt;&gt;"",1,"")</f>
        <v>1</v>
      </c>
    </row>
    <row r="2109" spans="1:10">
      <c r="A2109" s="721" t="s">
        <v>2822</v>
      </c>
      <c r="B2109" s="722">
        <v>53</v>
      </c>
      <c r="C2109" s="711" t="str">
        <f t="shared" si="224"/>
        <v>02/02/2026</v>
      </c>
      <c r="D2109" s="712" t="str">
        <f t="shared" si="225"/>
        <v>15:58</v>
      </c>
      <c r="E2109" s="713" t="str">
        <f t="shared" si="226"/>
        <v>15:00 as 16:00</v>
      </c>
      <c r="F2109" s="714" t="str">
        <f t="shared" si="227"/>
        <v>Segunda</v>
      </c>
      <c r="G2109" s="715">
        <f t="shared" si="228"/>
        <v>1</v>
      </c>
      <c r="H2109" s="714" t="str">
        <f t="shared" si="229"/>
        <v>Fev/26</v>
      </c>
      <c r="I2109" s="716">
        <f t="shared" si="230"/>
        <v>2</v>
      </c>
      <c r="J2109" s="716">
        <f>IF(Tabela13[[#This Row],[Data da Ordem]]&lt;&gt;"",1,"")</f>
        <v>1</v>
      </c>
    </row>
    <row r="2110" spans="1:10">
      <c r="A2110" s="721" t="s">
        <v>2823</v>
      </c>
      <c r="B2110" s="722">
        <v>52</v>
      </c>
      <c r="C2110" s="711" t="str">
        <f t="shared" si="224"/>
        <v>02/02/2026</v>
      </c>
      <c r="D2110" s="712" t="str">
        <f t="shared" si="225"/>
        <v>15:47</v>
      </c>
      <c r="E2110" s="713" t="str">
        <f t="shared" si="226"/>
        <v>15:00 as 16:00</v>
      </c>
      <c r="F2110" s="714" t="str">
        <f t="shared" si="227"/>
        <v>Segunda</v>
      </c>
      <c r="G2110" s="715">
        <f t="shared" si="228"/>
        <v>1</v>
      </c>
      <c r="H2110" s="714" t="str">
        <f t="shared" si="229"/>
        <v>Fev/26</v>
      </c>
      <c r="I2110" s="716">
        <f t="shared" si="230"/>
        <v>2</v>
      </c>
      <c r="J2110" s="716">
        <f>IF(Tabela13[[#This Row],[Data da Ordem]]&lt;&gt;"",1,"")</f>
        <v>1</v>
      </c>
    </row>
    <row r="2111" spans="1:10">
      <c r="A2111" s="721" t="s">
        <v>2824</v>
      </c>
      <c r="B2111" s="722">
        <v>16.5</v>
      </c>
      <c r="C2111" s="711" t="str">
        <f t="shared" si="224"/>
        <v>02/02/2026</v>
      </c>
      <c r="D2111" s="712" t="str">
        <f t="shared" si="225"/>
        <v>15:45</v>
      </c>
      <c r="E2111" s="713" t="str">
        <f t="shared" si="226"/>
        <v>15:00 as 16:00</v>
      </c>
      <c r="F2111" s="714" t="str">
        <f t="shared" si="227"/>
        <v>Segunda</v>
      </c>
      <c r="G2111" s="715">
        <f t="shared" si="228"/>
        <v>1</v>
      </c>
      <c r="H2111" s="714" t="str">
        <f t="shared" si="229"/>
        <v>Fev/26</v>
      </c>
      <c r="I2111" s="716">
        <f t="shared" si="230"/>
        <v>2</v>
      </c>
      <c r="J2111" s="716">
        <f>IF(Tabela13[[#This Row],[Data da Ordem]]&lt;&gt;"",1,"")</f>
        <v>1</v>
      </c>
    </row>
    <row r="2112" spans="1:10">
      <c r="A2112" s="721" t="s">
        <v>2825</v>
      </c>
      <c r="B2112" s="722">
        <v>40</v>
      </c>
      <c r="C2112" s="711" t="str">
        <f t="shared" si="224"/>
        <v>02/02/2026</v>
      </c>
      <c r="D2112" s="712" t="str">
        <f t="shared" si="225"/>
        <v>15:23</v>
      </c>
      <c r="E2112" s="713" t="str">
        <f t="shared" si="226"/>
        <v>15:00 as 16:00</v>
      </c>
      <c r="F2112" s="714" t="str">
        <f t="shared" si="227"/>
        <v>Segunda</v>
      </c>
      <c r="G2112" s="715">
        <f t="shared" si="228"/>
        <v>1</v>
      </c>
      <c r="H2112" s="714" t="str">
        <f t="shared" si="229"/>
        <v>Fev/26</v>
      </c>
      <c r="I2112" s="716">
        <f t="shared" si="230"/>
        <v>2</v>
      </c>
      <c r="J2112" s="716">
        <f>IF(Tabela13[[#This Row],[Data da Ordem]]&lt;&gt;"",1,"")</f>
        <v>1</v>
      </c>
    </row>
    <row r="2113" spans="1:10">
      <c r="A2113" s="721" t="s">
        <v>2826</v>
      </c>
      <c r="B2113" s="722">
        <v>6</v>
      </c>
      <c r="C2113" s="711" t="str">
        <f t="shared" si="224"/>
        <v>02/02/2026</v>
      </c>
      <c r="D2113" s="712" t="str">
        <f t="shared" si="225"/>
        <v>15:21</v>
      </c>
      <c r="E2113" s="713" t="str">
        <f t="shared" si="226"/>
        <v>15:00 as 16:00</v>
      </c>
      <c r="F2113" s="714" t="str">
        <f t="shared" si="227"/>
        <v>Segunda</v>
      </c>
      <c r="G2113" s="715">
        <f t="shared" si="228"/>
        <v>1</v>
      </c>
      <c r="H2113" s="714" t="str">
        <f t="shared" si="229"/>
        <v>Fev/26</v>
      </c>
      <c r="I2113" s="716">
        <f t="shared" si="230"/>
        <v>2</v>
      </c>
      <c r="J2113" s="716">
        <f>IF(Tabela13[[#This Row],[Data da Ordem]]&lt;&gt;"",1,"")</f>
        <v>1</v>
      </c>
    </row>
    <row r="2114" spans="1:10">
      <c r="A2114" s="721" t="s">
        <v>2827</v>
      </c>
      <c r="B2114" s="722">
        <v>13</v>
      </c>
      <c r="C2114" s="711" t="str">
        <f t="shared" si="224"/>
        <v>02/02/2026</v>
      </c>
      <c r="D2114" s="712" t="str">
        <f t="shared" si="225"/>
        <v>15:05</v>
      </c>
      <c r="E2114" s="713" t="str">
        <f t="shared" si="226"/>
        <v>15:00 as 16:00</v>
      </c>
      <c r="F2114" s="714" t="str">
        <f t="shared" si="227"/>
        <v>Segunda</v>
      </c>
      <c r="G2114" s="715">
        <f t="shared" si="228"/>
        <v>1</v>
      </c>
      <c r="H2114" s="714" t="str">
        <f t="shared" si="229"/>
        <v>Fev/26</v>
      </c>
      <c r="I2114" s="716">
        <f t="shared" si="230"/>
        <v>2</v>
      </c>
      <c r="J2114" s="716">
        <f>IF(Tabela13[[#This Row],[Data da Ordem]]&lt;&gt;"",1,"")</f>
        <v>1</v>
      </c>
    </row>
    <row r="2115" spans="1:10">
      <c r="A2115" s="721" t="s">
        <v>2828</v>
      </c>
      <c r="B2115" s="722">
        <v>49</v>
      </c>
      <c r="C2115" s="711" t="str">
        <f t="shared" si="224"/>
        <v>02/02/2026</v>
      </c>
      <c r="D2115" s="712" t="str">
        <f t="shared" si="225"/>
        <v>14:59</v>
      </c>
      <c r="E2115" s="713" t="str">
        <f t="shared" si="226"/>
        <v>14:00 as 15:00</v>
      </c>
      <c r="F2115" s="714" t="str">
        <f t="shared" si="227"/>
        <v>Segunda</v>
      </c>
      <c r="G2115" s="715">
        <f t="shared" si="228"/>
        <v>1</v>
      </c>
      <c r="H2115" s="714" t="str">
        <f t="shared" si="229"/>
        <v>Fev/26</v>
      </c>
      <c r="I2115" s="716">
        <f t="shared" si="230"/>
        <v>2</v>
      </c>
      <c r="J2115" s="716">
        <f>IF(Tabela13[[#This Row],[Data da Ordem]]&lt;&gt;"",1,"")</f>
        <v>1</v>
      </c>
    </row>
    <row r="2116" spans="1:10">
      <c r="A2116" s="721" t="s">
        <v>2829</v>
      </c>
      <c r="B2116" s="722">
        <v>40</v>
      </c>
      <c r="C2116" s="711" t="str">
        <f t="shared" ref="C2116:C2179" si="231">IF(A2116="","",TEXT(A2116,"dd/mm/aaaa"))</f>
        <v>02/02/2026</v>
      </c>
      <c r="D2116" s="712" t="str">
        <f t="shared" ref="D2116:D2179" si="232">IF(A2116="","",TEXT(A2116,"hh:mm"))</f>
        <v>14:51</v>
      </c>
      <c r="E2116" s="713" t="str">
        <f t="shared" ref="E2116:E2179" si="233">IF(D2116="","",IF(AND(MOD(D2116,1)&gt;=TIME(8,0,0),MOD(D2116,1)&lt;TIME(21,0,0)),
TEXT(TIME(HOUR(MOD(D2116,1)),0,0),"hh:mm")&amp;" as "&amp;TEXT(TIME(HOUR(MOD(D2116,1))+1,0,0),"hh:mm"),
"Fora da faixa"))</f>
        <v>14:00 as 15:00</v>
      </c>
      <c r="F2116" s="714" t="str">
        <f t="shared" ref="F2116:F2179" si="234">CHOOSE(WEEKDAY(C2116,2),"Segunda","Terça","Quarta","Quinta","Sexta","Sábado","Domingo")</f>
        <v>Segunda</v>
      </c>
      <c r="G2116" s="715">
        <f t="shared" ref="G2116:G2179" si="235">INT((DAY(C2116)-1)/7)+1</f>
        <v>1</v>
      </c>
      <c r="H2116" s="714" t="str">
        <f t="shared" ref="H2116:H2179" si="236">PROPER(TEXT(C2116,"MMM/AA"))</f>
        <v>Fev/26</v>
      </c>
      <c r="I2116" s="716">
        <f t="shared" ref="I2116:I2179" si="237">DAY(C2116)</f>
        <v>2</v>
      </c>
      <c r="J2116" s="716">
        <f>IF(Tabela13[[#This Row],[Data da Ordem]]&lt;&gt;"",1,"")</f>
        <v>1</v>
      </c>
    </row>
    <row r="2117" spans="1:10">
      <c r="A2117" s="721" t="s">
        <v>2830</v>
      </c>
      <c r="B2117" s="722">
        <v>20</v>
      </c>
      <c r="C2117" s="711" t="str">
        <f t="shared" si="231"/>
        <v>02/02/2026</v>
      </c>
      <c r="D2117" s="712" t="str">
        <f t="shared" si="232"/>
        <v>14:30</v>
      </c>
      <c r="E2117" s="713" t="str">
        <f t="shared" si="233"/>
        <v>14:00 as 15:00</v>
      </c>
      <c r="F2117" s="714" t="str">
        <f t="shared" si="234"/>
        <v>Segunda</v>
      </c>
      <c r="G2117" s="715">
        <f t="shared" si="235"/>
        <v>1</v>
      </c>
      <c r="H2117" s="714" t="str">
        <f t="shared" si="236"/>
        <v>Fev/26</v>
      </c>
      <c r="I2117" s="716">
        <f t="shared" si="237"/>
        <v>2</v>
      </c>
      <c r="J2117" s="716">
        <f>IF(Tabela13[[#This Row],[Data da Ordem]]&lt;&gt;"",1,"")</f>
        <v>1</v>
      </c>
    </row>
    <row r="2118" spans="1:10">
      <c r="A2118" s="721" t="s">
        <v>2831</v>
      </c>
      <c r="B2118" s="722">
        <v>23</v>
      </c>
      <c r="C2118" s="711" t="str">
        <f t="shared" si="231"/>
        <v>02/02/2026</v>
      </c>
      <c r="D2118" s="712" t="str">
        <f t="shared" si="232"/>
        <v>14:02</v>
      </c>
      <c r="E2118" s="713" t="str">
        <f t="shared" si="233"/>
        <v>14:00 as 15:00</v>
      </c>
      <c r="F2118" s="714" t="str">
        <f t="shared" si="234"/>
        <v>Segunda</v>
      </c>
      <c r="G2118" s="715">
        <f t="shared" si="235"/>
        <v>1</v>
      </c>
      <c r="H2118" s="714" t="str">
        <f t="shared" si="236"/>
        <v>Fev/26</v>
      </c>
      <c r="I2118" s="716">
        <f t="shared" si="237"/>
        <v>2</v>
      </c>
      <c r="J2118" s="716">
        <f>IF(Tabela13[[#This Row],[Data da Ordem]]&lt;&gt;"",1,"")</f>
        <v>1</v>
      </c>
    </row>
    <row r="2119" spans="1:10">
      <c r="A2119" s="721" t="s">
        <v>2832</v>
      </c>
      <c r="B2119" s="722">
        <v>6</v>
      </c>
      <c r="C2119" s="711" t="str">
        <f t="shared" si="231"/>
        <v>02/02/2026</v>
      </c>
      <c r="D2119" s="712" t="str">
        <f t="shared" si="232"/>
        <v>13:49</v>
      </c>
      <c r="E2119" s="713" t="str">
        <f t="shared" si="233"/>
        <v>13:00 as 14:00</v>
      </c>
      <c r="F2119" s="714" t="str">
        <f t="shared" si="234"/>
        <v>Segunda</v>
      </c>
      <c r="G2119" s="715">
        <f t="shared" si="235"/>
        <v>1</v>
      </c>
      <c r="H2119" s="714" t="str">
        <f t="shared" si="236"/>
        <v>Fev/26</v>
      </c>
      <c r="I2119" s="716">
        <f t="shared" si="237"/>
        <v>2</v>
      </c>
      <c r="J2119" s="716">
        <f>IF(Tabela13[[#This Row],[Data da Ordem]]&lt;&gt;"",1,"")</f>
        <v>1</v>
      </c>
    </row>
    <row r="2120" spans="1:10">
      <c r="A2120" s="721" t="s">
        <v>2833</v>
      </c>
      <c r="B2120" s="722">
        <v>33</v>
      </c>
      <c r="C2120" s="711" t="str">
        <f t="shared" si="231"/>
        <v>02/02/2026</v>
      </c>
      <c r="D2120" s="712" t="str">
        <f t="shared" si="232"/>
        <v>12:17</v>
      </c>
      <c r="E2120" s="713" t="str">
        <f t="shared" si="233"/>
        <v>12:00 as 13:00</v>
      </c>
      <c r="F2120" s="714" t="str">
        <f t="shared" si="234"/>
        <v>Segunda</v>
      </c>
      <c r="G2120" s="715">
        <f t="shared" si="235"/>
        <v>1</v>
      </c>
      <c r="H2120" s="714" t="str">
        <f t="shared" si="236"/>
        <v>Fev/26</v>
      </c>
      <c r="I2120" s="716">
        <f t="shared" si="237"/>
        <v>2</v>
      </c>
      <c r="J2120" s="716">
        <f>IF(Tabela13[[#This Row],[Data da Ordem]]&lt;&gt;"",1,"")</f>
        <v>1</v>
      </c>
    </row>
    <row r="2121" spans="1:10">
      <c r="A2121" s="721" t="s">
        <v>2834</v>
      </c>
      <c r="B2121" s="722">
        <v>19</v>
      </c>
      <c r="C2121" s="711" t="str">
        <f t="shared" si="231"/>
        <v>02/02/2026</v>
      </c>
      <c r="D2121" s="712" t="str">
        <f t="shared" si="232"/>
        <v>12:02</v>
      </c>
      <c r="E2121" s="713" t="str">
        <f t="shared" si="233"/>
        <v>12:00 as 13:00</v>
      </c>
      <c r="F2121" s="714" t="str">
        <f t="shared" si="234"/>
        <v>Segunda</v>
      </c>
      <c r="G2121" s="715">
        <f t="shared" si="235"/>
        <v>1</v>
      </c>
      <c r="H2121" s="714" t="str">
        <f t="shared" si="236"/>
        <v>Fev/26</v>
      </c>
      <c r="I2121" s="716">
        <f t="shared" si="237"/>
        <v>2</v>
      </c>
      <c r="J2121" s="716">
        <f>IF(Tabela13[[#This Row],[Data da Ordem]]&lt;&gt;"",1,"")</f>
        <v>1</v>
      </c>
    </row>
    <row r="2122" spans="1:10">
      <c r="A2122" s="721" t="s">
        <v>2835</v>
      </c>
      <c r="B2122" s="722">
        <v>58</v>
      </c>
      <c r="C2122" s="711" t="str">
        <f t="shared" si="231"/>
        <v>02/02/2026</v>
      </c>
      <c r="D2122" s="712" t="str">
        <f t="shared" si="232"/>
        <v>11:55</v>
      </c>
      <c r="E2122" s="713" t="str">
        <f t="shared" si="233"/>
        <v>11:00 as 12:00</v>
      </c>
      <c r="F2122" s="714" t="str">
        <f t="shared" si="234"/>
        <v>Segunda</v>
      </c>
      <c r="G2122" s="715">
        <f t="shared" si="235"/>
        <v>1</v>
      </c>
      <c r="H2122" s="714" t="str">
        <f t="shared" si="236"/>
        <v>Fev/26</v>
      </c>
      <c r="I2122" s="716">
        <f t="shared" si="237"/>
        <v>2</v>
      </c>
      <c r="J2122" s="716">
        <f>IF(Tabela13[[#This Row],[Data da Ordem]]&lt;&gt;"",1,"")</f>
        <v>1</v>
      </c>
    </row>
    <row r="2123" spans="1:10">
      <c r="A2123" s="721" t="s">
        <v>2836</v>
      </c>
      <c r="B2123" s="722">
        <v>21</v>
      </c>
      <c r="C2123" s="711" t="str">
        <f t="shared" si="231"/>
        <v>02/02/2026</v>
      </c>
      <c r="D2123" s="712" t="str">
        <f t="shared" si="232"/>
        <v>11:50</v>
      </c>
      <c r="E2123" s="713" t="str">
        <f t="shared" si="233"/>
        <v>11:00 as 12:00</v>
      </c>
      <c r="F2123" s="714" t="str">
        <f t="shared" si="234"/>
        <v>Segunda</v>
      </c>
      <c r="G2123" s="715">
        <f t="shared" si="235"/>
        <v>1</v>
      </c>
      <c r="H2123" s="714" t="str">
        <f t="shared" si="236"/>
        <v>Fev/26</v>
      </c>
      <c r="I2123" s="716">
        <f t="shared" si="237"/>
        <v>2</v>
      </c>
      <c r="J2123" s="716">
        <f>IF(Tabela13[[#This Row],[Data da Ordem]]&lt;&gt;"",1,"")</f>
        <v>1</v>
      </c>
    </row>
    <row r="2124" spans="1:10">
      <c r="A2124" s="721" t="s">
        <v>2837</v>
      </c>
      <c r="B2124" s="722">
        <v>38</v>
      </c>
      <c r="C2124" s="711" t="str">
        <f t="shared" si="231"/>
        <v>02/02/2026</v>
      </c>
      <c r="D2124" s="712" t="str">
        <f t="shared" si="232"/>
        <v>11:30</v>
      </c>
      <c r="E2124" s="713" t="str">
        <f t="shared" si="233"/>
        <v>11:00 as 12:00</v>
      </c>
      <c r="F2124" s="714" t="str">
        <f t="shared" si="234"/>
        <v>Segunda</v>
      </c>
      <c r="G2124" s="715">
        <f t="shared" si="235"/>
        <v>1</v>
      </c>
      <c r="H2124" s="714" t="str">
        <f t="shared" si="236"/>
        <v>Fev/26</v>
      </c>
      <c r="I2124" s="716">
        <f t="shared" si="237"/>
        <v>2</v>
      </c>
      <c r="J2124" s="716">
        <f>IF(Tabela13[[#This Row],[Data da Ordem]]&lt;&gt;"",1,"")</f>
        <v>1</v>
      </c>
    </row>
    <row r="2125" spans="1:10">
      <c r="A2125" s="721" t="s">
        <v>2838</v>
      </c>
      <c r="B2125" s="722">
        <v>26</v>
      </c>
      <c r="C2125" s="711" t="str">
        <f t="shared" si="231"/>
        <v>03/02/2026</v>
      </c>
      <c r="D2125" s="712" t="str">
        <f t="shared" si="232"/>
        <v>18:03</v>
      </c>
      <c r="E2125" s="713" t="str">
        <f t="shared" si="233"/>
        <v>18:00 as 19:00</v>
      </c>
      <c r="F2125" s="714" t="str">
        <f t="shared" si="234"/>
        <v>Terça</v>
      </c>
      <c r="G2125" s="715">
        <f t="shared" si="235"/>
        <v>1</v>
      </c>
      <c r="H2125" s="714" t="str">
        <f t="shared" si="236"/>
        <v>Fev/26</v>
      </c>
      <c r="I2125" s="716">
        <f t="shared" si="237"/>
        <v>3</v>
      </c>
      <c r="J2125" s="716">
        <f>IF(Tabela13[[#This Row],[Data da Ordem]]&lt;&gt;"",1,"")</f>
        <v>1</v>
      </c>
    </row>
    <row r="2126" spans="1:10">
      <c r="A2126" s="721" t="s">
        <v>2839</v>
      </c>
      <c r="B2126" s="722">
        <v>17</v>
      </c>
      <c r="C2126" s="711" t="str">
        <f t="shared" si="231"/>
        <v>03/02/2026</v>
      </c>
      <c r="D2126" s="712" t="str">
        <f t="shared" si="232"/>
        <v>17:51</v>
      </c>
      <c r="E2126" s="713" t="str">
        <f t="shared" si="233"/>
        <v>17:00 as 18:00</v>
      </c>
      <c r="F2126" s="714" t="str">
        <f t="shared" si="234"/>
        <v>Terça</v>
      </c>
      <c r="G2126" s="715">
        <f t="shared" si="235"/>
        <v>1</v>
      </c>
      <c r="H2126" s="714" t="str">
        <f t="shared" si="236"/>
        <v>Fev/26</v>
      </c>
      <c r="I2126" s="716">
        <f t="shared" si="237"/>
        <v>3</v>
      </c>
      <c r="J2126" s="716">
        <f>IF(Tabela13[[#This Row],[Data da Ordem]]&lt;&gt;"",1,"")</f>
        <v>1</v>
      </c>
    </row>
    <row r="2127" spans="1:10">
      <c r="A2127" s="721" t="s">
        <v>2840</v>
      </c>
      <c r="B2127" s="722">
        <v>47</v>
      </c>
      <c r="C2127" s="711" t="str">
        <f t="shared" si="231"/>
        <v>03/02/2026</v>
      </c>
      <c r="D2127" s="712" t="str">
        <f t="shared" si="232"/>
        <v>17:42</v>
      </c>
      <c r="E2127" s="713" t="str">
        <f t="shared" si="233"/>
        <v>17:00 as 18:00</v>
      </c>
      <c r="F2127" s="714" t="str">
        <f t="shared" si="234"/>
        <v>Terça</v>
      </c>
      <c r="G2127" s="715">
        <f t="shared" si="235"/>
        <v>1</v>
      </c>
      <c r="H2127" s="714" t="str">
        <f t="shared" si="236"/>
        <v>Fev/26</v>
      </c>
      <c r="I2127" s="716">
        <f t="shared" si="237"/>
        <v>3</v>
      </c>
      <c r="J2127" s="716">
        <f>IF(Tabela13[[#This Row],[Data da Ordem]]&lt;&gt;"",1,"")</f>
        <v>1</v>
      </c>
    </row>
    <row r="2128" spans="1:10">
      <c r="A2128" s="721" t="s">
        <v>2841</v>
      </c>
      <c r="B2128" s="722">
        <v>14.5</v>
      </c>
      <c r="C2128" s="711" t="str">
        <f t="shared" si="231"/>
        <v>03/02/2026</v>
      </c>
      <c r="D2128" s="712" t="str">
        <f t="shared" si="232"/>
        <v>17:39</v>
      </c>
      <c r="E2128" s="713" t="str">
        <f t="shared" si="233"/>
        <v>17:00 as 18:00</v>
      </c>
      <c r="F2128" s="714" t="str">
        <f t="shared" si="234"/>
        <v>Terça</v>
      </c>
      <c r="G2128" s="715">
        <f t="shared" si="235"/>
        <v>1</v>
      </c>
      <c r="H2128" s="714" t="str">
        <f t="shared" si="236"/>
        <v>Fev/26</v>
      </c>
      <c r="I2128" s="716">
        <f t="shared" si="237"/>
        <v>3</v>
      </c>
      <c r="J2128" s="716">
        <f>IF(Tabela13[[#This Row],[Data da Ordem]]&lt;&gt;"",1,"")</f>
        <v>1</v>
      </c>
    </row>
    <row r="2129" spans="1:10">
      <c r="A2129" s="721" t="s">
        <v>2842</v>
      </c>
      <c r="B2129" s="722">
        <v>13</v>
      </c>
      <c r="C2129" s="711" t="str">
        <f t="shared" si="231"/>
        <v>03/02/2026</v>
      </c>
      <c r="D2129" s="712" t="str">
        <f t="shared" si="232"/>
        <v>17:31</v>
      </c>
      <c r="E2129" s="713" t="str">
        <f t="shared" si="233"/>
        <v>17:00 as 18:00</v>
      </c>
      <c r="F2129" s="714" t="str">
        <f t="shared" si="234"/>
        <v>Terça</v>
      </c>
      <c r="G2129" s="715">
        <f t="shared" si="235"/>
        <v>1</v>
      </c>
      <c r="H2129" s="714" t="str">
        <f t="shared" si="236"/>
        <v>Fev/26</v>
      </c>
      <c r="I2129" s="716">
        <f t="shared" si="237"/>
        <v>3</v>
      </c>
      <c r="J2129" s="716">
        <f>IF(Tabela13[[#This Row],[Data da Ordem]]&lt;&gt;"",1,"")</f>
        <v>1</v>
      </c>
    </row>
    <row r="2130" spans="1:10">
      <c r="A2130" s="721" t="s">
        <v>2843</v>
      </c>
      <c r="B2130" s="722">
        <v>33</v>
      </c>
      <c r="C2130" s="711" t="str">
        <f t="shared" si="231"/>
        <v>03/02/2026</v>
      </c>
      <c r="D2130" s="712" t="str">
        <f t="shared" si="232"/>
        <v>17:26</v>
      </c>
      <c r="E2130" s="713" t="str">
        <f t="shared" si="233"/>
        <v>17:00 as 18:00</v>
      </c>
      <c r="F2130" s="714" t="str">
        <f t="shared" si="234"/>
        <v>Terça</v>
      </c>
      <c r="G2130" s="715">
        <f t="shared" si="235"/>
        <v>1</v>
      </c>
      <c r="H2130" s="714" t="str">
        <f t="shared" si="236"/>
        <v>Fev/26</v>
      </c>
      <c r="I2130" s="716">
        <f t="shared" si="237"/>
        <v>3</v>
      </c>
      <c r="J2130" s="716">
        <f>IF(Tabela13[[#This Row],[Data da Ordem]]&lt;&gt;"",1,"")</f>
        <v>1</v>
      </c>
    </row>
    <row r="2131" spans="1:10">
      <c r="A2131" s="721" t="s">
        <v>2844</v>
      </c>
      <c r="B2131" s="722">
        <v>13.5</v>
      </c>
      <c r="C2131" s="711" t="str">
        <f t="shared" si="231"/>
        <v>03/02/2026</v>
      </c>
      <c r="D2131" s="712" t="str">
        <f t="shared" si="232"/>
        <v>17:24</v>
      </c>
      <c r="E2131" s="713" t="str">
        <f t="shared" si="233"/>
        <v>17:00 as 18:00</v>
      </c>
      <c r="F2131" s="714" t="str">
        <f t="shared" si="234"/>
        <v>Terça</v>
      </c>
      <c r="G2131" s="715">
        <f t="shared" si="235"/>
        <v>1</v>
      </c>
      <c r="H2131" s="714" t="str">
        <f t="shared" si="236"/>
        <v>Fev/26</v>
      </c>
      <c r="I2131" s="716">
        <f t="shared" si="237"/>
        <v>3</v>
      </c>
      <c r="J2131" s="716">
        <f>IF(Tabela13[[#This Row],[Data da Ordem]]&lt;&gt;"",1,"")</f>
        <v>1</v>
      </c>
    </row>
    <row r="2132" spans="1:10">
      <c r="A2132" s="721" t="s">
        <v>2845</v>
      </c>
      <c r="B2132" s="722">
        <v>50</v>
      </c>
      <c r="C2132" s="711" t="str">
        <f t="shared" si="231"/>
        <v>03/02/2026</v>
      </c>
      <c r="D2132" s="712" t="str">
        <f t="shared" si="232"/>
        <v>17:22</v>
      </c>
      <c r="E2132" s="713" t="str">
        <f t="shared" si="233"/>
        <v>17:00 as 18:00</v>
      </c>
      <c r="F2132" s="714" t="str">
        <f t="shared" si="234"/>
        <v>Terça</v>
      </c>
      <c r="G2132" s="715">
        <f t="shared" si="235"/>
        <v>1</v>
      </c>
      <c r="H2132" s="714" t="str">
        <f t="shared" si="236"/>
        <v>Fev/26</v>
      </c>
      <c r="I2132" s="716">
        <f t="shared" si="237"/>
        <v>3</v>
      </c>
      <c r="J2132" s="716">
        <f>IF(Tabela13[[#This Row],[Data da Ordem]]&lt;&gt;"",1,"")</f>
        <v>1</v>
      </c>
    </row>
    <row r="2133" spans="1:10">
      <c r="A2133" s="721" t="s">
        <v>2846</v>
      </c>
      <c r="B2133" s="722">
        <v>36</v>
      </c>
      <c r="C2133" s="711" t="str">
        <f t="shared" si="231"/>
        <v>03/02/2026</v>
      </c>
      <c r="D2133" s="712" t="str">
        <f t="shared" si="232"/>
        <v>17:15</v>
      </c>
      <c r="E2133" s="713" t="str">
        <f t="shared" si="233"/>
        <v>17:00 as 18:00</v>
      </c>
      <c r="F2133" s="714" t="str">
        <f t="shared" si="234"/>
        <v>Terça</v>
      </c>
      <c r="G2133" s="715">
        <f t="shared" si="235"/>
        <v>1</v>
      </c>
      <c r="H2133" s="714" t="str">
        <f t="shared" si="236"/>
        <v>Fev/26</v>
      </c>
      <c r="I2133" s="716">
        <f t="shared" si="237"/>
        <v>3</v>
      </c>
      <c r="J2133" s="716">
        <f>IF(Tabela13[[#This Row],[Data da Ordem]]&lt;&gt;"",1,"")</f>
        <v>1</v>
      </c>
    </row>
    <row r="2134" spans="1:10">
      <c r="A2134" s="721" t="s">
        <v>2847</v>
      </c>
      <c r="B2134" s="722">
        <v>26</v>
      </c>
      <c r="C2134" s="711" t="str">
        <f t="shared" si="231"/>
        <v>03/02/2026</v>
      </c>
      <c r="D2134" s="712" t="str">
        <f t="shared" si="232"/>
        <v>17:07</v>
      </c>
      <c r="E2134" s="713" t="str">
        <f t="shared" si="233"/>
        <v>17:00 as 18:00</v>
      </c>
      <c r="F2134" s="714" t="str">
        <f t="shared" si="234"/>
        <v>Terça</v>
      </c>
      <c r="G2134" s="715">
        <f t="shared" si="235"/>
        <v>1</v>
      </c>
      <c r="H2134" s="714" t="str">
        <f t="shared" si="236"/>
        <v>Fev/26</v>
      </c>
      <c r="I2134" s="716">
        <f t="shared" si="237"/>
        <v>3</v>
      </c>
      <c r="J2134" s="716">
        <f>IF(Tabela13[[#This Row],[Data da Ordem]]&lt;&gt;"",1,"")</f>
        <v>1</v>
      </c>
    </row>
    <row r="2135" spans="1:10">
      <c r="A2135" s="721" t="s">
        <v>2848</v>
      </c>
      <c r="B2135" s="722">
        <v>6</v>
      </c>
      <c r="C2135" s="711" t="str">
        <f t="shared" si="231"/>
        <v>03/02/2026</v>
      </c>
      <c r="D2135" s="712" t="str">
        <f t="shared" si="232"/>
        <v>16:55</v>
      </c>
      <c r="E2135" s="713" t="str">
        <f t="shared" si="233"/>
        <v>16:00 as 17:00</v>
      </c>
      <c r="F2135" s="714" t="str">
        <f t="shared" si="234"/>
        <v>Terça</v>
      </c>
      <c r="G2135" s="715">
        <f t="shared" si="235"/>
        <v>1</v>
      </c>
      <c r="H2135" s="714" t="str">
        <f t="shared" si="236"/>
        <v>Fev/26</v>
      </c>
      <c r="I2135" s="716">
        <f t="shared" si="237"/>
        <v>3</v>
      </c>
      <c r="J2135" s="716">
        <f>IF(Tabela13[[#This Row],[Data da Ordem]]&lt;&gt;"",1,"")</f>
        <v>1</v>
      </c>
    </row>
    <row r="2136" spans="1:10">
      <c r="A2136" s="721" t="s">
        <v>2849</v>
      </c>
      <c r="B2136" s="722">
        <v>13</v>
      </c>
      <c r="C2136" s="711" t="str">
        <f t="shared" si="231"/>
        <v>03/02/2026</v>
      </c>
      <c r="D2136" s="712" t="str">
        <f t="shared" si="232"/>
        <v>16:45</v>
      </c>
      <c r="E2136" s="713" t="str">
        <f t="shared" si="233"/>
        <v>16:00 as 17:00</v>
      </c>
      <c r="F2136" s="714" t="str">
        <f t="shared" si="234"/>
        <v>Terça</v>
      </c>
      <c r="G2136" s="715">
        <f t="shared" si="235"/>
        <v>1</v>
      </c>
      <c r="H2136" s="714" t="str">
        <f t="shared" si="236"/>
        <v>Fev/26</v>
      </c>
      <c r="I2136" s="716">
        <f t="shared" si="237"/>
        <v>3</v>
      </c>
      <c r="J2136" s="716">
        <f>IF(Tabela13[[#This Row],[Data da Ordem]]&lt;&gt;"",1,"")</f>
        <v>1</v>
      </c>
    </row>
    <row r="2137" spans="1:10">
      <c r="A2137" s="721" t="s">
        <v>2850</v>
      </c>
      <c r="B2137" s="722">
        <v>34</v>
      </c>
      <c r="C2137" s="711" t="str">
        <f t="shared" si="231"/>
        <v>03/02/2026</v>
      </c>
      <c r="D2137" s="712" t="str">
        <f t="shared" si="232"/>
        <v>16:44</v>
      </c>
      <c r="E2137" s="713" t="str">
        <f t="shared" si="233"/>
        <v>16:00 as 17:00</v>
      </c>
      <c r="F2137" s="714" t="str">
        <f t="shared" si="234"/>
        <v>Terça</v>
      </c>
      <c r="G2137" s="715">
        <f t="shared" si="235"/>
        <v>1</v>
      </c>
      <c r="H2137" s="714" t="str">
        <f t="shared" si="236"/>
        <v>Fev/26</v>
      </c>
      <c r="I2137" s="716">
        <f t="shared" si="237"/>
        <v>3</v>
      </c>
      <c r="J2137" s="716">
        <f>IF(Tabela13[[#This Row],[Data da Ordem]]&lt;&gt;"",1,"")</f>
        <v>1</v>
      </c>
    </row>
    <row r="2138" spans="1:10">
      <c r="A2138" s="721" t="s">
        <v>2851</v>
      </c>
      <c r="B2138" s="722">
        <v>19</v>
      </c>
      <c r="C2138" s="711" t="str">
        <f t="shared" si="231"/>
        <v>03/02/2026</v>
      </c>
      <c r="D2138" s="712" t="str">
        <f t="shared" si="232"/>
        <v>16:42</v>
      </c>
      <c r="E2138" s="713" t="str">
        <f t="shared" si="233"/>
        <v>16:00 as 17:00</v>
      </c>
      <c r="F2138" s="714" t="str">
        <f t="shared" si="234"/>
        <v>Terça</v>
      </c>
      <c r="G2138" s="715">
        <f t="shared" si="235"/>
        <v>1</v>
      </c>
      <c r="H2138" s="714" t="str">
        <f t="shared" si="236"/>
        <v>Fev/26</v>
      </c>
      <c r="I2138" s="716">
        <f t="shared" si="237"/>
        <v>3</v>
      </c>
      <c r="J2138" s="716">
        <f>IF(Tabela13[[#This Row],[Data da Ordem]]&lt;&gt;"",1,"")</f>
        <v>1</v>
      </c>
    </row>
    <row r="2139" spans="1:10">
      <c r="A2139" s="721" t="s">
        <v>2852</v>
      </c>
      <c r="B2139" s="722">
        <v>20.5</v>
      </c>
      <c r="C2139" s="711" t="str">
        <f t="shared" si="231"/>
        <v>03/02/2026</v>
      </c>
      <c r="D2139" s="712" t="str">
        <f t="shared" si="232"/>
        <v>16:36</v>
      </c>
      <c r="E2139" s="713" t="str">
        <f t="shared" si="233"/>
        <v>16:00 as 17:00</v>
      </c>
      <c r="F2139" s="714" t="str">
        <f t="shared" si="234"/>
        <v>Terça</v>
      </c>
      <c r="G2139" s="715">
        <f t="shared" si="235"/>
        <v>1</v>
      </c>
      <c r="H2139" s="714" t="str">
        <f t="shared" si="236"/>
        <v>Fev/26</v>
      </c>
      <c r="I2139" s="716">
        <f t="shared" si="237"/>
        <v>3</v>
      </c>
      <c r="J2139" s="716">
        <f>IF(Tabela13[[#This Row],[Data da Ordem]]&lt;&gt;"",1,"")</f>
        <v>1</v>
      </c>
    </row>
    <row r="2140" spans="1:10">
      <c r="A2140" s="721" t="s">
        <v>2853</v>
      </c>
      <c r="B2140" s="722">
        <v>20.5</v>
      </c>
      <c r="C2140" s="711" t="str">
        <f t="shared" si="231"/>
        <v>03/02/2026</v>
      </c>
      <c r="D2140" s="712" t="str">
        <f t="shared" si="232"/>
        <v>15:47</v>
      </c>
      <c r="E2140" s="713" t="str">
        <f t="shared" si="233"/>
        <v>15:00 as 16:00</v>
      </c>
      <c r="F2140" s="714" t="str">
        <f t="shared" si="234"/>
        <v>Terça</v>
      </c>
      <c r="G2140" s="715">
        <f t="shared" si="235"/>
        <v>1</v>
      </c>
      <c r="H2140" s="714" t="str">
        <f t="shared" si="236"/>
        <v>Fev/26</v>
      </c>
      <c r="I2140" s="716">
        <f t="shared" si="237"/>
        <v>3</v>
      </c>
      <c r="J2140" s="716">
        <f>IF(Tabela13[[#This Row],[Data da Ordem]]&lt;&gt;"",1,"")</f>
        <v>1</v>
      </c>
    </row>
    <row r="2141" spans="1:10">
      <c r="A2141" s="721" t="s">
        <v>2854</v>
      </c>
      <c r="B2141" s="722">
        <v>23</v>
      </c>
      <c r="C2141" s="711" t="str">
        <f t="shared" si="231"/>
        <v>03/02/2026</v>
      </c>
      <c r="D2141" s="712" t="str">
        <f t="shared" si="232"/>
        <v>15:33</v>
      </c>
      <c r="E2141" s="713" t="str">
        <f t="shared" si="233"/>
        <v>15:00 as 16:00</v>
      </c>
      <c r="F2141" s="714" t="str">
        <f t="shared" si="234"/>
        <v>Terça</v>
      </c>
      <c r="G2141" s="715">
        <f t="shared" si="235"/>
        <v>1</v>
      </c>
      <c r="H2141" s="714" t="str">
        <f t="shared" si="236"/>
        <v>Fev/26</v>
      </c>
      <c r="I2141" s="716">
        <f t="shared" si="237"/>
        <v>3</v>
      </c>
      <c r="J2141" s="716">
        <f>IF(Tabela13[[#This Row],[Data da Ordem]]&lt;&gt;"",1,"")</f>
        <v>1</v>
      </c>
    </row>
    <row r="2142" spans="1:10">
      <c r="A2142" s="721" t="s">
        <v>2855</v>
      </c>
      <c r="B2142" s="722">
        <v>21.6</v>
      </c>
      <c r="C2142" s="711" t="str">
        <f t="shared" si="231"/>
        <v>03/02/2026</v>
      </c>
      <c r="D2142" s="712" t="str">
        <f t="shared" si="232"/>
        <v>15:32</v>
      </c>
      <c r="E2142" s="713" t="str">
        <f t="shared" si="233"/>
        <v>15:00 as 16:00</v>
      </c>
      <c r="F2142" s="714" t="str">
        <f t="shared" si="234"/>
        <v>Terça</v>
      </c>
      <c r="G2142" s="715">
        <f t="shared" si="235"/>
        <v>1</v>
      </c>
      <c r="H2142" s="714" t="str">
        <f t="shared" si="236"/>
        <v>Fev/26</v>
      </c>
      <c r="I2142" s="716">
        <f t="shared" si="237"/>
        <v>3</v>
      </c>
      <c r="J2142" s="716">
        <f>IF(Tabela13[[#This Row],[Data da Ordem]]&lt;&gt;"",1,"")</f>
        <v>1</v>
      </c>
    </row>
    <row r="2143" spans="1:10">
      <c r="A2143" s="721" t="s">
        <v>2856</v>
      </c>
      <c r="B2143" s="722">
        <v>27.5</v>
      </c>
      <c r="C2143" s="711" t="str">
        <f t="shared" si="231"/>
        <v>03/02/2026</v>
      </c>
      <c r="D2143" s="712" t="str">
        <f t="shared" si="232"/>
        <v>15:29</v>
      </c>
      <c r="E2143" s="713" t="str">
        <f t="shared" si="233"/>
        <v>15:00 as 16:00</v>
      </c>
      <c r="F2143" s="714" t="str">
        <f t="shared" si="234"/>
        <v>Terça</v>
      </c>
      <c r="G2143" s="715">
        <f t="shared" si="235"/>
        <v>1</v>
      </c>
      <c r="H2143" s="714" t="str">
        <f t="shared" si="236"/>
        <v>Fev/26</v>
      </c>
      <c r="I2143" s="716">
        <f t="shared" si="237"/>
        <v>3</v>
      </c>
      <c r="J2143" s="716">
        <f>IF(Tabela13[[#This Row],[Data da Ordem]]&lt;&gt;"",1,"")</f>
        <v>1</v>
      </c>
    </row>
    <row r="2144" spans="1:10">
      <c r="A2144" s="721" t="s">
        <v>2857</v>
      </c>
      <c r="B2144" s="722">
        <v>11.7</v>
      </c>
      <c r="C2144" s="711" t="str">
        <f t="shared" si="231"/>
        <v>03/02/2026</v>
      </c>
      <c r="D2144" s="712" t="str">
        <f t="shared" si="232"/>
        <v>15:10</v>
      </c>
      <c r="E2144" s="713" t="str">
        <f t="shared" si="233"/>
        <v>15:00 as 16:00</v>
      </c>
      <c r="F2144" s="714" t="str">
        <f t="shared" si="234"/>
        <v>Terça</v>
      </c>
      <c r="G2144" s="715">
        <f t="shared" si="235"/>
        <v>1</v>
      </c>
      <c r="H2144" s="714" t="str">
        <f t="shared" si="236"/>
        <v>Fev/26</v>
      </c>
      <c r="I2144" s="716">
        <f t="shared" si="237"/>
        <v>3</v>
      </c>
      <c r="J2144" s="716">
        <f>IF(Tabela13[[#This Row],[Data da Ordem]]&lt;&gt;"",1,"")</f>
        <v>1</v>
      </c>
    </row>
    <row r="2145" spans="1:10">
      <c r="A2145" s="721" t="s">
        <v>2858</v>
      </c>
      <c r="B2145" s="722">
        <v>9</v>
      </c>
      <c r="C2145" s="711" t="str">
        <f t="shared" si="231"/>
        <v>03/02/2026</v>
      </c>
      <c r="D2145" s="712" t="str">
        <f t="shared" si="232"/>
        <v>14:59</v>
      </c>
      <c r="E2145" s="713" t="str">
        <f t="shared" si="233"/>
        <v>14:00 as 15:00</v>
      </c>
      <c r="F2145" s="714" t="str">
        <f t="shared" si="234"/>
        <v>Terça</v>
      </c>
      <c r="G2145" s="715">
        <f t="shared" si="235"/>
        <v>1</v>
      </c>
      <c r="H2145" s="714" t="str">
        <f t="shared" si="236"/>
        <v>Fev/26</v>
      </c>
      <c r="I2145" s="716">
        <f t="shared" si="237"/>
        <v>3</v>
      </c>
      <c r="J2145" s="716">
        <f>IF(Tabela13[[#This Row],[Data da Ordem]]&lt;&gt;"",1,"")</f>
        <v>1</v>
      </c>
    </row>
    <row r="2146" spans="1:10">
      <c r="A2146" s="721" t="s">
        <v>2859</v>
      </c>
      <c r="B2146" s="722">
        <v>13.5</v>
      </c>
      <c r="C2146" s="711" t="str">
        <f t="shared" si="231"/>
        <v>03/02/2026</v>
      </c>
      <c r="D2146" s="712" t="str">
        <f t="shared" si="232"/>
        <v>14:49</v>
      </c>
      <c r="E2146" s="713" t="str">
        <f t="shared" si="233"/>
        <v>14:00 as 15:00</v>
      </c>
      <c r="F2146" s="714" t="str">
        <f t="shared" si="234"/>
        <v>Terça</v>
      </c>
      <c r="G2146" s="715">
        <f t="shared" si="235"/>
        <v>1</v>
      </c>
      <c r="H2146" s="714" t="str">
        <f t="shared" si="236"/>
        <v>Fev/26</v>
      </c>
      <c r="I2146" s="716">
        <f t="shared" si="237"/>
        <v>3</v>
      </c>
      <c r="J2146" s="716">
        <f>IF(Tabela13[[#This Row],[Data da Ordem]]&lt;&gt;"",1,"")</f>
        <v>1</v>
      </c>
    </row>
    <row r="2147" spans="1:10">
      <c r="A2147" s="721" t="s">
        <v>2860</v>
      </c>
      <c r="B2147" s="722">
        <v>36.5</v>
      </c>
      <c r="C2147" s="711" t="str">
        <f t="shared" si="231"/>
        <v>03/02/2026</v>
      </c>
      <c r="D2147" s="712" t="str">
        <f t="shared" si="232"/>
        <v>14:33</v>
      </c>
      <c r="E2147" s="713" t="str">
        <f t="shared" si="233"/>
        <v>14:00 as 15:00</v>
      </c>
      <c r="F2147" s="714" t="str">
        <f t="shared" si="234"/>
        <v>Terça</v>
      </c>
      <c r="G2147" s="715">
        <f t="shared" si="235"/>
        <v>1</v>
      </c>
      <c r="H2147" s="714" t="str">
        <f t="shared" si="236"/>
        <v>Fev/26</v>
      </c>
      <c r="I2147" s="716">
        <f t="shared" si="237"/>
        <v>3</v>
      </c>
      <c r="J2147" s="716">
        <f>IF(Tabela13[[#This Row],[Data da Ordem]]&lt;&gt;"",1,"")</f>
        <v>1</v>
      </c>
    </row>
    <row r="2148" spans="1:10">
      <c r="A2148" s="721" t="s">
        <v>2861</v>
      </c>
      <c r="B2148" s="722">
        <v>18.5</v>
      </c>
      <c r="C2148" s="711" t="str">
        <f t="shared" si="231"/>
        <v>03/02/2026</v>
      </c>
      <c r="D2148" s="712" t="str">
        <f t="shared" si="232"/>
        <v>14:18</v>
      </c>
      <c r="E2148" s="713" t="str">
        <f t="shared" si="233"/>
        <v>14:00 as 15:00</v>
      </c>
      <c r="F2148" s="714" t="str">
        <f t="shared" si="234"/>
        <v>Terça</v>
      </c>
      <c r="G2148" s="715">
        <f t="shared" si="235"/>
        <v>1</v>
      </c>
      <c r="H2148" s="714" t="str">
        <f t="shared" si="236"/>
        <v>Fev/26</v>
      </c>
      <c r="I2148" s="716">
        <f t="shared" si="237"/>
        <v>3</v>
      </c>
      <c r="J2148" s="716">
        <f>IF(Tabela13[[#This Row],[Data da Ordem]]&lt;&gt;"",1,"")</f>
        <v>1</v>
      </c>
    </row>
    <row r="2149" spans="1:10">
      <c r="A2149" s="721" t="s">
        <v>2862</v>
      </c>
      <c r="B2149" s="722">
        <v>13.5</v>
      </c>
      <c r="C2149" s="711" t="str">
        <f t="shared" si="231"/>
        <v>03/02/2026</v>
      </c>
      <c r="D2149" s="712" t="str">
        <f t="shared" si="232"/>
        <v>13:37</v>
      </c>
      <c r="E2149" s="713" t="str">
        <f t="shared" si="233"/>
        <v>13:00 as 14:00</v>
      </c>
      <c r="F2149" s="714" t="str">
        <f t="shared" si="234"/>
        <v>Terça</v>
      </c>
      <c r="G2149" s="715">
        <f t="shared" si="235"/>
        <v>1</v>
      </c>
      <c r="H2149" s="714" t="str">
        <f t="shared" si="236"/>
        <v>Fev/26</v>
      </c>
      <c r="I2149" s="716">
        <f t="shared" si="237"/>
        <v>3</v>
      </c>
      <c r="J2149" s="716">
        <f>IF(Tabela13[[#This Row],[Data da Ordem]]&lt;&gt;"",1,"")</f>
        <v>1</v>
      </c>
    </row>
    <row r="2150" spans="1:10">
      <c r="A2150" s="721" t="s">
        <v>2863</v>
      </c>
      <c r="B2150" s="722">
        <v>48.5</v>
      </c>
      <c r="C2150" s="711" t="str">
        <f t="shared" si="231"/>
        <v>03/02/2026</v>
      </c>
      <c r="D2150" s="712" t="str">
        <f t="shared" si="232"/>
        <v>13:08</v>
      </c>
      <c r="E2150" s="713" t="str">
        <f t="shared" si="233"/>
        <v>13:00 as 14:00</v>
      </c>
      <c r="F2150" s="714" t="str">
        <f t="shared" si="234"/>
        <v>Terça</v>
      </c>
      <c r="G2150" s="715">
        <f t="shared" si="235"/>
        <v>1</v>
      </c>
      <c r="H2150" s="714" t="str">
        <f t="shared" si="236"/>
        <v>Fev/26</v>
      </c>
      <c r="I2150" s="716">
        <f t="shared" si="237"/>
        <v>3</v>
      </c>
      <c r="J2150" s="716">
        <f>IF(Tabela13[[#This Row],[Data da Ordem]]&lt;&gt;"",1,"")</f>
        <v>1</v>
      </c>
    </row>
    <row r="2151" spans="1:10">
      <c r="A2151" s="721" t="s">
        <v>2864</v>
      </c>
      <c r="B2151" s="722">
        <v>73.5</v>
      </c>
      <c r="C2151" s="711" t="str">
        <f t="shared" si="231"/>
        <v>03/02/2026</v>
      </c>
      <c r="D2151" s="712" t="str">
        <f t="shared" si="232"/>
        <v>11:58</v>
      </c>
      <c r="E2151" s="713" t="str">
        <f t="shared" si="233"/>
        <v>11:00 as 12:00</v>
      </c>
      <c r="F2151" s="714" t="str">
        <f t="shared" si="234"/>
        <v>Terça</v>
      </c>
      <c r="G2151" s="715">
        <f t="shared" si="235"/>
        <v>1</v>
      </c>
      <c r="H2151" s="714" t="str">
        <f t="shared" si="236"/>
        <v>Fev/26</v>
      </c>
      <c r="I2151" s="716">
        <f t="shared" si="237"/>
        <v>3</v>
      </c>
      <c r="J2151" s="716">
        <f>IF(Tabela13[[#This Row],[Data da Ordem]]&lt;&gt;"",1,"")</f>
        <v>1</v>
      </c>
    </row>
    <row r="2152" spans="1:10">
      <c r="A2152" s="721" t="s">
        <v>2865</v>
      </c>
      <c r="B2152" s="722">
        <v>14.5</v>
      </c>
      <c r="C2152" s="711" t="str">
        <f t="shared" si="231"/>
        <v>03/02/2026</v>
      </c>
      <c r="D2152" s="712" t="str">
        <f t="shared" si="232"/>
        <v>10:43</v>
      </c>
      <c r="E2152" s="713" t="str">
        <f t="shared" si="233"/>
        <v>10:00 as 11:00</v>
      </c>
      <c r="F2152" s="714" t="str">
        <f t="shared" si="234"/>
        <v>Terça</v>
      </c>
      <c r="G2152" s="715">
        <f t="shared" si="235"/>
        <v>1</v>
      </c>
      <c r="H2152" s="714" t="str">
        <f t="shared" si="236"/>
        <v>Fev/26</v>
      </c>
      <c r="I2152" s="716">
        <f t="shared" si="237"/>
        <v>3</v>
      </c>
      <c r="J2152" s="716">
        <f>IF(Tabela13[[#This Row],[Data da Ordem]]&lt;&gt;"",1,"")</f>
        <v>1</v>
      </c>
    </row>
    <row r="2153" spans="1:10">
      <c r="A2153" s="721" t="s">
        <v>2866</v>
      </c>
      <c r="B2153" s="722">
        <v>52</v>
      </c>
      <c r="C2153" s="711" t="str">
        <f t="shared" si="231"/>
        <v>03/02/2026</v>
      </c>
      <c r="D2153" s="712" t="str">
        <f t="shared" si="232"/>
        <v>09:46</v>
      </c>
      <c r="E2153" s="713" t="str">
        <f t="shared" si="233"/>
        <v>09:00 as 10:00</v>
      </c>
      <c r="F2153" s="714" t="str">
        <f t="shared" si="234"/>
        <v>Terça</v>
      </c>
      <c r="G2153" s="715">
        <f t="shared" si="235"/>
        <v>1</v>
      </c>
      <c r="H2153" s="714" t="str">
        <f t="shared" si="236"/>
        <v>Fev/26</v>
      </c>
      <c r="I2153" s="716">
        <f t="shared" si="237"/>
        <v>3</v>
      </c>
      <c r="J2153" s="716">
        <f>IF(Tabela13[[#This Row],[Data da Ordem]]&lt;&gt;"",1,"")</f>
        <v>1</v>
      </c>
    </row>
    <row r="2154" spans="1:10">
      <c r="A2154" s="721" t="s">
        <v>2867</v>
      </c>
      <c r="B2154" s="722">
        <v>31</v>
      </c>
      <c r="C2154" s="711" t="str">
        <f t="shared" si="231"/>
        <v>04/02/2026</v>
      </c>
      <c r="D2154" s="712" t="str">
        <f t="shared" si="232"/>
        <v>18:35</v>
      </c>
      <c r="E2154" s="713" t="str">
        <f t="shared" si="233"/>
        <v>18:00 as 19:00</v>
      </c>
      <c r="F2154" s="714" t="str">
        <f t="shared" si="234"/>
        <v>Quarta</v>
      </c>
      <c r="G2154" s="715">
        <f t="shared" si="235"/>
        <v>1</v>
      </c>
      <c r="H2154" s="714" t="str">
        <f t="shared" si="236"/>
        <v>Fev/26</v>
      </c>
      <c r="I2154" s="716">
        <f t="shared" si="237"/>
        <v>4</v>
      </c>
      <c r="J2154" s="716">
        <f>IF(Tabela13[[#This Row],[Data da Ordem]]&lt;&gt;"",1,"")</f>
        <v>1</v>
      </c>
    </row>
    <row r="2155" spans="1:10">
      <c r="A2155" s="721" t="s">
        <v>2868</v>
      </c>
      <c r="B2155" s="722">
        <v>20.5</v>
      </c>
      <c r="C2155" s="711" t="str">
        <f t="shared" si="231"/>
        <v>04/02/2026</v>
      </c>
      <c r="D2155" s="712" t="str">
        <f t="shared" si="232"/>
        <v>18:33</v>
      </c>
      <c r="E2155" s="713" t="str">
        <f t="shared" si="233"/>
        <v>18:00 as 19:00</v>
      </c>
      <c r="F2155" s="714" t="str">
        <f t="shared" si="234"/>
        <v>Quarta</v>
      </c>
      <c r="G2155" s="715">
        <f t="shared" si="235"/>
        <v>1</v>
      </c>
      <c r="H2155" s="714" t="str">
        <f t="shared" si="236"/>
        <v>Fev/26</v>
      </c>
      <c r="I2155" s="716">
        <f t="shared" si="237"/>
        <v>4</v>
      </c>
      <c r="J2155" s="716">
        <f>IF(Tabela13[[#This Row],[Data da Ordem]]&lt;&gt;"",1,"")</f>
        <v>1</v>
      </c>
    </row>
    <row r="2156" spans="1:10">
      <c r="A2156" s="721" t="s">
        <v>2869</v>
      </c>
      <c r="B2156" s="722">
        <v>14</v>
      </c>
      <c r="C2156" s="711" t="str">
        <f t="shared" si="231"/>
        <v>04/02/2026</v>
      </c>
      <c r="D2156" s="712" t="str">
        <f t="shared" si="232"/>
        <v>18:11</v>
      </c>
      <c r="E2156" s="713" t="str">
        <f t="shared" si="233"/>
        <v>18:00 as 19:00</v>
      </c>
      <c r="F2156" s="714" t="str">
        <f t="shared" si="234"/>
        <v>Quarta</v>
      </c>
      <c r="G2156" s="715">
        <f t="shared" si="235"/>
        <v>1</v>
      </c>
      <c r="H2156" s="714" t="str">
        <f t="shared" si="236"/>
        <v>Fev/26</v>
      </c>
      <c r="I2156" s="716">
        <f t="shared" si="237"/>
        <v>4</v>
      </c>
      <c r="J2156" s="716">
        <f>IF(Tabela13[[#This Row],[Data da Ordem]]&lt;&gt;"",1,"")</f>
        <v>1</v>
      </c>
    </row>
    <row r="2157" spans="1:10">
      <c r="A2157" s="721" t="s">
        <v>2870</v>
      </c>
      <c r="B2157" s="722">
        <v>19</v>
      </c>
      <c r="C2157" s="711" t="str">
        <f t="shared" si="231"/>
        <v>04/02/2026</v>
      </c>
      <c r="D2157" s="712" t="str">
        <f t="shared" si="232"/>
        <v>17:55</v>
      </c>
      <c r="E2157" s="713" t="str">
        <f t="shared" si="233"/>
        <v>17:00 as 18:00</v>
      </c>
      <c r="F2157" s="714" t="str">
        <f t="shared" si="234"/>
        <v>Quarta</v>
      </c>
      <c r="G2157" s="715">
        <f t="shared" si="235"/>
        <v>1</v>
      </c>
      <c r="H2157" s="714" t="str">
        <f t="shared" si="236"/>
        <v>Fev/26</v>
      </c>
      <c r="I2157" s="716">
        <f t="shared" si="237"/>
        <v>4</v>
      </c>
      <c r="J2157" s="716">
        <f>IF(Tabela13[[#This Row],[Data da Ordem]]&lt;&gt;"",1,"")</f>
        <v>1</v>
      </c>
    </row>
    <row r="2158" spans="1:10">
      <c r="A2158" s="721" t="s">
        <v>2871</v>
      </c>
      <c r="B2158" s="722">
        <v>11.7</v>
      </c>
      <c r="C2158" s="711" t="str">
        <f t="shared" si="231"/>
        <v>04/02/2026</v>
      </c>
      <c r="D2158" s="712" t="str">
        <f t="shared" si="232"/>
        <v>17:39</v>
      </c>
      <c r="E2158" s="713" t="str">
        <f t="shared" si="233"/>
        <v>17:00 as 18:00</v>
      </c>
      <c r="F2158" s="714" t="str">
        <f t="shared" si="234"/>
        <v>Quarta</v>
      </c>
      <c r="G2158" s="715">
        <f t="shared" si="235"/>
        <v>1</v>
      </c>
      <c r="H2158" s="714" t="str">
        <f t="shared" si="236"/>
        <v>Fev/26</v>
      </c>
      <c r="I2158" s="716">
        <f t="shared" si="237"/>
        <v>4</v>
      </c>
      <c r="J2158" s="716">
        <f>IF(Tabela13[[#This Row],[Data da Ordem]]&lt;&gt;"",1,"")</f>
        <v>1</v>
      </c>
    </row>
    <row r="2159" spans="1:10">
      <c r="A2159" s="721" t="s">
        <v>2872</v>
      </c>
      <c r="B2159" s="722">
        <v>26</v>
      </c>
      <c r="C2159" s="711" t="str">
        <f t="shared" si="231"/>
        <v>04/02/2026</v>
      </c>
      <c r="D2159" s="712" t="str">
        <f t="shared" si="232"/>
        <v>17:30</v>
      </c>
      <c r="E2159" s="713" t="str">
        <f t="shared" si="233"/>
        <v>17:00 as 18:00</v>
      </c>
      <c r="F2159" s="714" t="str">
        <f t="shared" si="234"/>
        <v>Quarta</v>
      </c>
      <c r="G2159" s="715">
        <f t="shared" si="235"/>
        <v>1</v>
      </c>
      <c r="H2159" s="714" t="str">
        <f t="shared" si="236"/>
        <v>Fev/26</v>
      </c>
      <c r="I2159" s="716">
        <f t="shared" si="237"/>
        <v>4</v>
      </c>
      <c r="J2159" s="716">
        <f>IF(Tabela13[[#This Row],[Data da Ordem]]&lt;&gt;"",1,"")</f>
        <v>1</v>
      </c>
    </row>
    <row r="2160" spans="1:10">
      <c r="A2160" s="721" t="s">
        <v>2873</v>
      </c>
      <c r="B2160" s="722">
        <v>30</v>
      </c>
      <c r="C2160" s="711" t="str">
        <f t="shared" si="231"/>
        <v>04/02/2026</v>
      </c>
      <c r="D2160" s="712" t="str">
        <f t="shared" si="232"/>
        <v>17:28</v>
      </c>
      <c r="E2160" s="713" t="str">
        <f t="shared" si="233"/>
        <v>17:00 as 18:00</v>
      </c>
      <c r="F2160" s="714" t="str">
        <f t="shared" si="234"/>
        <v>Quarta</v>
      </c>
      <c r="G2160" s="715">
        <f t="shared" si="235"/>
        <v>1</v>
      </c>
      <c r="H2160" s="714" t="str">
        <f t="shared" si="236"/>
        <v>Fev/26</v>
      </c>
      <c r="I2160" s="716">
        <f t="shared" si="237"/>
        <v>4</v>
      </c>
      <c r="J2160" s="716">
        <f>IF(Tabela13[[#This Row],[Data da Ordem]]&lt;&gt;"",1,"")</f>
        <v>1</v>
      </c>
    </row>
    <row r="2161" spans="1:10">
      <c r="A2161" s="721" t="s">
        <v>2874</v>
      </c>
      <c r="B2161" s="722">
        <v>46</v>
      </c>
      <c r="C2161" s="711" t="str">
        <f t="shared" si="231"/>
        <v>04/02/2026</v>
      </c>
      <c r="D2161" s="712" t="str">
        <f t="shared" si="232"/>
        <v>17:22</v>
      </c>
      <c r="E2161" s="713" t="str">
        <f t="shared" si="233"/>
        <v>17:00 as 18:00</v>
      </c>
      <c r="F2161" s="714" t="str">
        <f t="shared" si="234"/>
        <v>Quarta</v>
      </c>
      <c r="G2161" s="715">
        <f t="shared" si="235"/>
        <v>1</v>
      </c>
      <c r="H2161" s="714" t="str">
        <f t="shared" si="236"/>
        <v>Fev/26</v>
      </c>
      <c r="I2161" s="716">
        <f t="shared" si="237"/>
        <v>4</v>
      </c>
      <c r="J2161" s="716">
        <f>IF(Tabela13[[#This Row],[Data da Ordem]]&lt;&gt;"",1,"")</f>
        <v>1</v>
      </c>
    </row>
    <row r="2162" spans="1:10">
      <c r="A2162" s="721" t="s">
        <v>2875</v>
      </c>
      <c r="B2162" s="722">
        <v>32.5</v>
      </c>
      <c r="C2162" s="711" t="str">
        <f t="shared" si="231"/>
        <v>04/02/2026</v>
      </c>
      <c r="D2162" s="712" t="str">
        <f t="shared" si="232"/>
        <v>17:21</v>
      </c>
      <c r="E2162" s="713" t="str">
        <f t="shared" si="233"/>
        <v>17:00 as 18:00</v>
      </c>
      <c r="F2162" s="714" t="str">
        <f t="shared" si="234"/>
        <v>Quarta</v>
      </c>
      <c r="G2162" s="715">
        <f t="shared" si="235"/>
        <v>1</v>
      </c>
      <c r="H2162" s="714" t="str">
        <f t="shared" si="236"/>
        <v>Fev/26</v>
      </c>
      <c r="I2162" s="716">
        <f t="shared" si="237"/>
        <v>4</v>
      </c>
      <c r="J2162" s="716">
        <f>IF(Tabela13[[#This Row],[Data da Ordem]]&lt;&gt;"",1,"")</f>
        <v>1</v>
      </c>
    </row>
    <row r="2163" spans="1:10">
      <c r="A2163" s="721" t="s">
        <v>2876</v>
      </c>
      <c r="B2163" s="722">
        <v>20</v>
      </c>
      <c r="C2163" s="711" t="str">
        <f t="shared" si="231"/>
        <v>04/02/2026</v>
      </c>
      <c r="D2163" s="712" t="str">
        <f t="shared" si="232"/>
        <v>16:34</v>
      </c>
      <c r="E2163" s="713" t="str">
        <f t="shared" si="233"/>
        <v>16:00 as 17:00</v>
      </c>
      <c r="F2163" s="714" t="str">
        <f t="shared" si="234"/>
        <v>Quarta</v>
      </c>
      <c r="G2163" s="715">
        <f t="shared" si="235"/>
        <v>1</v>
      </c>
      <c r="H2163" s="714" t="str">
        <f t="shared" si="236"/>
        <v>Fev/26</v>
      </c>
      <c r="I2163" s="716">
        <f t="shared" si="237"/>
        <v>4</v>
      </c>
      <c r="J2163" s="716">
        <f>IF(Tabela13[[#This Row],[Data da Ordem]]&lt;&gt;"",1,"")</f>
        <v>1</v>
      </c>
    </row>
    <row r="2164" spans="1:10">
      <c r="A2164" s="721" t="s">
        <v>2877</v>
      </c>
      <c r="B2164" s="722">
        <v>46.5</v>
      </c>
      <c r="C2164" s="711" t="str">
        <f t="shared" si="231"/>
        <v>04/02/2026</v>
      </c>
      <c r="D2164" s="712" t="str">
        <f t="shared" si="232"/>
        <v>16:33</v>
      </c>
      <c r="E2164" s="713" t="str">
        <f t="shared" si="233"/>
        <v>16:00 as 17:00</v>
      </c>
      <c r="F2164" s="714" t="str">
        <f t="shared" si="234"/>
        <v>Quarta</v>
      </c>
      <c r="G2164" s="715">
        <f t="shared" si="235"/>
        <v>1</v>
      </c>
      <c r="H2164" s="714" t="str">
        <f t="shared" si="236"/>
        <v>Fev/26</v>
      </c>
      <c r="I2164" s="716">
        <f t="shared" si="237"/>
        <v>4</v>
      </c>
      <c r="J2164" s="716">
        <f>IF(Tabela13[[#This Row],[Data da Ordem]]&lt;&gt;"",1,"")</f>
        <v>1</v>
      </c>
    </row>
    <row r="2165" spans="1:10">
      <c r="A2165" s="721" t="s">
        <v>2878</v>
      </c>
      <c r="B2165" s="722">
        <v>24.5</v>
      </c>
      <c r="C2165" s="711" t="str">
        <f t="shared" si="231"/>
        <v>04/02/2026</v>
      </c>
      <c r="D2165" s="712" t="str">
        <f t="shared" si="232"/>
        <v>16:24</v>
      </c>
      <c r="E2165" s="713" t="str">
        <f t="shared" si="233"/>
        <v>16:00 as 17:00</v>
      </c>
      <c r="F2165" s="714" t="str">
        <f t="shared" si="234"/>
        <v>Quarta</v>
      </c>
      <c r="G2165" s="715">
        <f t="shared" si="235"/>
        <v>1</v>
      </c>
      <c r="H2165" s="714" t="str">
        <f t="shared" si="236"/>
        <v>Fev/26</v>
      </c>
      <c r="I2165" s="716">
        <f t="shared" si="237"/>
        <v>4</v>
      </c>
      <c r="J2165" s="716">
        <f>IF(Tabela13[[#This Row],[Data da Ordem]]&lt;&gt;"",1,"")</f>
        <v>1</v>
      </c>
    </row>
    <row r="2166" spans="1:10">
      <c r="A2166" s="721" t="s">
        <v>2879</v>
      </c>
      <c r="B2166" s="722">
        <v>31.5</v>
      </c>
      <c r="C2166" s="711" t="str">
        <f t="shared" si="231"/>
        <v>04/02/2026</v>
      </c>
      <c r="D2166" s="712" t="str">
        <f t="shared" si="232"/>
        <v>16:19</v>
      </c>
      <c r="E2166" s="713" t="str">
        <f t="shared" si="233"/>
        <v>16:00 as 17:00</v>
      </c>
      <c r="F2166" s="714" t="str">
        <f t="shared" si="234"/>
        <v>Quarta</v>
      </c>
      <c r="G2166" s="715">
        <f t="shared" si="235"/>
        <v>1</v>
      </c>
      <c r="H2166" s="714" t="str">
        <f t="shared" si="236"/>
        <v>Fev/26</v>
      </c>
      <c r="I2166" s="716">
        <f t="shared" si="237"/>
        <v>4</v>
      </c>
      <c r="J2166" s="716">
        <f>IF(Tabela13[[#This Row],[Data da Ordem]]&lt;&gt;"",1,"")</f>
        <v>1</v>
      </c>
    </row>
    <row r="2167" spans="1:10">
      <c r="A2167" s="721" t="s">
        <v>2880</v>
      </c>
      <c r="B2167" s="722">
        <v>54</v>
      </c>
      <c r="C2167" s="711" t="str">
        <f t="shared" si="231"/>
        <v>04/02/2026</v>
      </c>
      <c r="D2167" s="712" t="str">
        <f t="shared" si="232"/>
        <v>15:54</v>
      </c>
      <c r="E2167" s="713" t="str">
        <f t="shared" si="233"/>
        <v>15:00 as 16:00</v>
      </c>
      <c r="F2167" s="714" t="str">
        <f t="shared" si="234"/>
        <v>Quarta</v>
      </c>
      <c r="G2167" s="715">
        <f t="shared" si="235"/>
        <v>1</v>
      </c>
      <c r="H2167" s="714" t="str">
        <f t="shared" si="236"/>
        <v>Fev/26</v>
      </c>
      <c r="I2167" s="716">
        <f t="shared" si="237"/>
        <v>4</v>
      </c>
      <c r="J2167" s="716">
        <f>IF(Tabela13[[#This Row],[Data da Ordem]]&lt;&gt;"",1,"")</f>
        <v>1</v>
      </c>
    </row>
    <row r="2168" spans="1:10">
      <c r="A2168" s="721" t="s">
        <v>2881</v>
      </c>
      <c r="B2168" s="722">
        <v>56.7</v>
      </c>
      <c r="C2168" s="711" t="str">
        <f t="shared" si="231"/>
        <v>04/02/2026</v>
      </c>
      <c r="D2168" s="712" t="str">
        <f t="shared" si="232"/>
        <v>15:53</v>
      </c>
      <c r="E2168" s="713" t="str">
        <f t="shared" si="233"/>
        <v>15:00 as 16:00</v>
      </c>
      <c r="F2168" s="714" t="str">
        <f t="shared" si="234"/>
        <v>Quarta</v>
      </c>
      <c r="G2168" s="715">
        <f t="shared" si="235"/>
        <v>1</v>
      </c>
      <c r="H2168" s="714" t="str">
        <f t="shared" si="236"/>
        <v>Fev/26</v>
      </c>
      <c r="I2168" s="716">
        <f t="shared" si="237"/>
        <v>4</v>
      </c>
      <c r="J2168" s="716">
        <f>IF(Tabela13[[#This Row],[Data da Ordem]]&lt;&gt;"",1,"")</f>
        <v>1</v>
      </c>
    </row>
    <row r="2169" spans="1:10">
      <c r="A2169" s="721" t="s">
        <v>2882</v>
      </c>
      <c r="B2169" s="722">
        <v>43</v>
      </c>
      <c r="C2169" s="711" t="str">
        <f t="shared" si="231"/>
        <v>04/02/2026</v>
      </c>
      <c r="D2169" s="712" t="str">
        <f t="shared" si="232"/>
        <v>15:50</v>
      </c>
      <c r="E2169" s="713" t="str">
        <f t="shared" si="233"/>
        <v>15:00 as 16:00</v>
      </c>
      <c r="F2169" s="714" t="str">
        <f t="shared" si="234"/>
        <v>Quarta</v>
      </c>
      <c r="G2169" s="715">
        <f t="shared" si="235"/>
        <v>1</v>
      </c>
      <c r="H2169" s="714" t="str">
        <f t="shared" si="236"/>
        <v>Fev/26</v>
      </c>
      <c r="I2169" s="716">
        <f t="shared" si="237"/>
        <v>4</v>
      </c>
      <c r="J2169" s="716">
        <f>IF(Tabela13[[#This Row],[Data da Ordem]]&lt;&gt;"",1,"")</f>
        <v>1</v>
      </c>
    </row>
    <row r="2170" spans="1:10">
      <c r="A2170" s="721" t="s">
        <v>2883</v>
      </c>
      <c r="B2170" s="722">
        <v>56</v>
      </c>
      <c r="C2170" s="711" t="str">
        <f t="shared" si="231"/>
        <v>04/02/2026</v>
      </c>
      <c r="D2170" s="712" t="str">
        <f t="shared" si="232"/>
        <v>15:47</v>
      </c>
      <c r="E2170" s="713" t="str">
        <f t="shared" si="233"/>
        <v>15:00 as 16:00</v>
      </c>
      <c r="F2170" s="714" t="str">
        <f t="shared" si="234"/>
        <v>Quarta</v>
      </c>
      <c r="G2170" s="715">
        <f t="shared" si="235"/>
        <v>1</v>
      </c>
      <c r="H2170" s="714" t="str">
        <f t="shared" si="236"/>
        <v>Fev/26</v>
      </c>
      <c r="I2170" s="716">
        <f t="shared" si="237"/>
        <v>4</v>
      </c>
      <c r="J2170" s="716">
        <f>IF(Tabela13[[#This Row],[Data da Ordem]]&lt;&gt;"",1,"")</f>
        <v>1</v>
      </c>
    </row>
    <row r="2171" spans="1:10">
      <c r="A2171" s="721" t="s">
        <v>2884</v>
      </c>
      <c r="B2171" s="722">
        <v>20</v>
      </c>
      <c r="C2171" s="711" t="str">
        <f t="shared" si="231"/>
        <v>04/02/2026</v>
      </c>
      <c r="D2171" s="712" t="str">
        <f t="shared" si="232"/>
        <v>15:40</v>
      </c>
      <c r="E2171" s="713" t="str">
        <f t="shared" si="233"/>
        <v>15:00 as 16:00</v>
      </c>
      <c r="F2171" s="714" t="str">
        <f t="shared" si="234"/>
        <v>Quarta</v>
      </c>
      <c r="G2171" s="715">
        <f t="shared" si="235"/>
        <v>1</v>
      </c>
      <c r="H2171" s="714" t="str">
        <f t="shared" si="236"/>
        <v>Fev/26</v>
      </c>
      <c r="I2171" s="716">
        <f t="shared" si="237"/>
        <v>4</v>
      </c>
      <c r="J2171" s="716">
        <f>IF(Tabela13[[#This Row],[Data da Ordem]]&lt;&gt;"",1,"")</f>
        <v>1</v>
      </c>
    </row>
    <row r="2172" spans="1:10">
      <c r="A2172" s="721" t="s">
        <v>2885</v>
      </c>
      <c r="B2172" s="722">
        <v>17</v>
      </c>
      <c r="C2172" s="711" t="str">
        <f t="shared" si="231"/>
        <v>04/02/2026</v>
      </c>
      <c r="D2172" s="712" t="str">
        <f t="shared" si="232"/>
        <v>15:32</v>
      </c>
      <c r="E2172" s="713" t="str">
        <f t="shared" si="233"/>
        <v>15:00 as 16:00</v>
      </c>
      <c r="F2172" s="714" t="str">
        <f t="shared" si="234"/>
        <v>Quarta</v>
      </c>
      <c r="G2172" s="715">
        <f t="shared" si="235"/>
        <v>1</v>
      </c>
      <c r="H2172" s="714" t="str">
        <f t="shared" si="236"/>
        <v>Fev/26</v>
      </c>
      <c r="I2172" s="716">
        <f t="shared" si="237"/>
        <v>4</v>
      </c>
      <c r="J2172" s="716">
        <f>IF(Tabela13[[#This Row],[Data da Ordem]]&lt;&gt;"",1,"")</f>
        <v>1</v>
      </c>
    </row>
    <row r="2173" spans="1:10">
      <c r="A2173" s="721" t="s">
        <v>2886</v>
      </c>
      <c r="B2173" s="722">
        <v>14</v>
      </c>
      <c r="C2173" s="711" t="str">
        <f t="shared" si="231"/>
        <v>04/02/2026</v>
      </c>
      <c r="D2173" s="712" t="str">
        <f t="shared" si="232"/>
        <v>15:28</v>
      </c>
      <c r="E2173" s="713" t="str">
        <f t="shared" si="233"/>
        <v>15:00 as 16:00</v>
      </c>
      <c r="F2173" s="714" t="str">
        <f t="shared" si="234"/>
        <v>Quarta</v>
      </c>
      <c r="G2173" s="715">
        <f t="shared" si="235"/>
        <v>1</v>
      </c>
      <c r="H2173" s="714" t="str">
        <f t="shared" si="236"/>
        <v>Fev/26</v>
      </c>
      <c r="I2173" s="716">
        <f t="shared" si="237"/>
        <v>4</v>
      </c>
      <c r="J2173" s="716">
        <f>IF(Tabela13[[#This Row],[Data da Ordem]]&lt;&gt;"",1,"")</f>
        <v>1</v>
      </c>
    </row>
    <row r="2174" spans="1:10">
      <c r="A2174" s="721" t="s">
        <v>2887</v>
      </c>
      <c r="B2174" s="722">
        <v>20</v>
      </c>
      <c r="C2174" s="711" t="str">
        <f t="shared" si="231"/>
        <v>04/02/2026</v>
      </c>
      <c r="D2174" s="712" t="str">
        <f t="shared" si="232"/>
        <v>15:20</v>
      </c>
      <c r="E2174" s="713" t="str">
        <f t="shared" si="233"/>
        <v>15:00 as 16:00</v>
      </c>
      <c r="F2174" s="714" t="str">
        <f t="shared" si="234"/>
        <v>Quarta</v>
      </c>
      <c r="G2174" s="715">
        <f t="shared" si="235"/>
        <v>1</v>
      </c>
      <c r="H2174" s="714" t="str">
        <f t="shared" si="236"/>
        <v>Fev/26</v>
      </c>
      <c r="I2174" s="716">
        <f t="shared" si="237"/>
        <v>4</v>
      </c>
      <c r="J2174" s="716">
        <f>IF(Tabela13[[#This Row],[Data da Ordem]]&lt;&gt;"",1,"")</f>
        <v>1</v>
      </c>
    </row>
    <row r="2175" spans="1:10">
      <c r="A2175" s="721" t="s">
        <v>2888</v>
      </c>
      <c r="B2175" s="722">
        <v>23</v>
      </c>
      <c r="C2175" s="711" t="str">
        <f t="shared" si="231"/>
        <v>04/02/2026</v>
      </c>
      <c r="D2175" s="712" t="str">
        <f t="shared" si="232"/>
        <v>15:07</v>
      </c>
      <c r="E2175" s="713" t="str">
        <f t="shared" si="233"/>
        <v>15:00 as 16:00</v>
      </c>
      <c r="F2175" s="714" t="str">
        <f t="shared" si="234"/>
        <v>Quarta</v>
      </c>
      <c r="G2175" s="715">
        <f t="shared" si="235"/>
        <v>1</v>
      </c>
      <c r="H2175" s="714" t="str">
        <f t="shared" si="236"/>
        <v>Fev/26</v>
      </c>
      <c r="I2175" s="716">
        <f t="shared" si="237"/>
        <v>4</v>
      </c>
      <c r="J2175" s="716">
        <f>IF(Tabela13[[#This Row],[Data da Ordem]]&lt;&gt;"",1,"")</f>
        <v>1</v>
      </c>
    </row>
    <row r="2176" spans="1:10">
      <c r="A2176" s="721" t="s">
        <v>2889</v>
      </c>
      <c r="B2176" s="722">
        <v>17</v>
      </c>
      <c r="C2176" s="711" t="str">
        <f t="shared" si="231"/>
        <v>04/02/2026</v>
      </c>
      <c r="D2176" s="712" t="str">
        <f t="shared" si="232"/>
        <v>14:51</v>
      </c>
      <c r="E2176" s="713" t="str">
        <f t="shared" si="233"/>
        <v>14:00 as 15:00</v>
      </c>
      <c r="F2176" s="714" t="str">
        <f t="shared" si="234"/>
        <v>Quarta</v>
      </c>
      <c r="G2176" s="715">
        <f t="shared" si="235"/>
        <v>1</v>
      </c>
      <c r="H2176" s="714" t="str">
        <f t="shared" si="236"/>
        <v>Fev/26</v>
      </c>
      <c r="I2176" s="716">
        <f t="shared" si="237"/>
        <v>4</v>
      </c>
      <c r="J2176" s="716">
        <f>IF(Tabela13[[#This Row],[Data da Ordem]]&lt;&gt;"",1,"")</f>
        <v>1</v>
      </c>
    </row>
    <row r="2177" spans="1:10">
      <c r="A2177" s="721" t="s">
        <v>2890</v>
      </c>
      <c r="B2177" s="722">
        <v>17.5</v>
      </c>
      <c r="C2177" s="711" t="str">
        <f t="shared" si="231"/>
        <v>04/02/2026</v>
      </c>
      <c r="D2177" s="712" t="str">
        <f t="shared" si="232"/>
        <v>14:45</v>
      </c>
      <c r="E2177" s="713" t="str">
        <f t="shared" si="233"/>
        <v>14:00 as 15:00</v>
      </c>
      <c r="F2177" s="714" t="str">
        <f t="shared" si="234"/>
        <v>Quarta</v>
      </c>
      <c r="G2177" s="715">
        <f t="shared" si="235"/>
        <v>1</v>
      </c>
      <c r="H2177" s="714" t="str">
        <f t="shared" si="236"/>
        <v>Fev/26</v>
      </c>
      <c r="I2177" s="716">
        <f t="shared" si="237"/>
        <v>4</v>
      </c>
      <c r="J2177" s="716">
        <f>IF(Tabela13[[#This Row],[Data da Ordem]]&lt;&gt;"",1,"")</f>
        <v>1</v>
      </c>
    </row>
    <row r="2178" spans="1:10">
      <c r="A2178" s="721" t="s">
        <v>2891</v>
      </c>
      <c r="B2178" s="722">
        <v>32.5</v>
      </c>
      <c r="C2178" s="711" t="str">
        <f t="shared" si="231"/>
        <v>04/02/2026</v>
      </c>
      <c r="D2178" s="712" t="str">
        <f t="shared" si="232"/>
        <v>14:38</v>
      </c>
      <c r="E2178" s="713" t="str">
        <f t="shared" si="233"/>
        <v>14:00 as 15:00</v>
      </c>
      <c r="F2178" s="714" t="str">
        <f t="shared" si="234"/>
        <v>Quarta</v>
      </c>
      <c r="G2178" s="715">
        <f t="shared" si="235"/>
        <v>1</v>
      </c>
      <c r="H2178" s="714" t="str">
        <f t="shared" si="236"/>
        <v>Fev/26</v>
      </c>
      <c r="I2178" s="716">
        <f t="shared" si="237"/>
        <v>4</v>
      </c>
      <c r="J2178" s="716">
        <f>IF(Tabela13[[#This Row],[Data da Ordem]]&lt;&gt;"",1,"")</f>
        <v>1</v>
      </c>
    </row>
    <row r="2179" spans="1:10">
      <c r="A2179" s="721" t="s">
        <v>2892</v>
      </c>
      <c r="B2179" s="722">
        <v>13</v>
      </c>
      <c r="C2179" s="711" t="str">
        <f t="shared" si="231"/>
        <v>04/02/2026</v>
      </c>
      <c r="D2179" s="712" t="str">
        <f t="shared" si="232"/>
        <v>14:30</v>
      </c>
      <c r="E2179" s="713" t="str">
        <f t="shared" si="233"/>
        <v>14:00 as 15:00</v>
      </c>
      <c r="F2179" s="714" t="str">
        <f t="shared" si="234"/>
        <v>Quarta</v>
      </c>
      <c r="G2179" s="715">
        <f t="shared" si="235"/>
        <v>1</v>
      </c>
      <c r="H2179" s="714" t="str">
        <f t="shared" si="236"/>
        <v>Fev/26</v>
      </c>
      <c r="I2179" s="716">
        <f t="shared" si="237"/>
        <v>4</v>
      </c>
      <c r="J2179" s="716">
        <f>IF(Tabela13[[#This Row],[Data da Ordem]]&lt;&gt;"",1,"")</f>
        <v>1</v>
      </c>
    </row>
    <row r="2180" spans="1:10">
      <c r="A2180" s="721" t="s">
        <v>2893</v>
      </c>
      <c r="B2180" s="722">
        <v>32</v>
      </c>
      <c r="C2180" s="711" t="str">
        <f t="shared" ref="C2180:C2243" si="238">IF(A2180="","",TEXT(A2180,"dd/mm/aaaa"))</f>
        <v>04/02/2026</v>
      </c>
      <c r="D2180" s="712" t="str">
        <f t="shared" ref="D2180:D2243" si="239">IF(A2180="","",TEXT(A2180,"hh:mm"))</f>
        <v>13:40</v>
      </c>
      <c r="E2180" s="713" t="str">
        <f t="shared" ref="E2180:E2243" si="240">IF(D2180="","",IF(AND(MOD(D2180,1)&gt;=TIME(8,0,0),MOD(D2180,1)&lt;TIME(21,0,0)),
TEXT(TIME(HOUR(MOD(D2180,1)),0,0),"hh:mm")&amp;" as "&amp;TEXT(TIME(HOUR(MOD(D2180,1))+1,0,0),"hh:mm"),
"Fora da faixa"))</f>
        <v>13:00 as 14:00</v>
      </c>
      <c r="F2180" s="714" t="str">
        <f t="shared" ref="F2180:F2243" si="241">CHOOSE(WEEKDAY(C2180,2),"Segunda","Terça","Quarta","Quinta","Sexta","Sábado","Domingo")</f>
        <v>Quarta</v>
      </c>
      <c r="G2180" s="715">
        <f t="shared" ref="G2180:G2243" si="242">INT((DAY(C2180)-1)/7)+1</f>
        <v>1</v>
      </c>
      <c r="H2180" s="714" t="str">
        <f t="shared" ref="H2180:H2243" si="243">PROPER(TEXT(C2180,"MMM/AA"))</f>
        <v>Fev/26</v>
      </c>
      <c r="I2180" s="716">
        <f t="shared" ref="I2180:I2243" si="244">DAY(C2180)</f>
        <v>4</v>
      </c>
      <c r="J2180" s="716">
        <f>IF(Tabela13[[#This Row],[Data da Ordem]]&lt;&gt;"",1,"")</f>
        <v>1</v>
      </c>
    </row>
    <row r="2181" spans="1:10">
      <c r="A2181" s="721" t="s">
        <v>2894</v>
      </c>
      <c r="B2181" s="722">
        <v>30.5</v>
      </c>
      <c r="C2181" s="711" t="str">
        <f t="shared" si="238"/>
        <v>04/02/2026</v>
      </c>
      <c r="D2181" s="712" t="str">
        <f t="shared" si="239"/>
        <v>13:08</v>
      </c>
      <c r="E2181" s="713" t="str">
        <f t="shared" si="240"/>
        <v>13:00 as 14:00</v>
      </c>
      <c r="F2181" s="714" t="str">
        <f t="shared" si="241"/>
        <v>Quarta</v>
      </c>
      <c r="G2181" s="715">
        <f t="shared" si="242"/>
        <v>1</v>
      </c>
      <c r="H2181" s="714" t="str">
        <f t="shared" si="243"/>
        <v>Fev/26</v>
      </c>
      <c r="I2181" s="716">
        <f t="shared" si="244"/>
        <v>4</v>
      </c>
      <c r="J2181" s="716">
        <f>IF(Tabela13[[#This Row],[Data da Ordem]]&lt;&gt;"",1,"")</f>
        <v>1</v>
      </c>
    </row>
    <row r="2182" spans="1:10">
      <c r="A2182" s="721" t="s">
        <v>2895</v>
      </c>
      <c r="B2182" s="722">
        <v>16.5</v>
      </c>
      <c r="C2182" s="711" t="str">
        <f t="shared" si="238"/>
        <v>04/02/2026</v>
      </c>
      <c r="D2182" s="712" t="str">
        <f t="shared" si="239"/>
        <v>12:56</v>
      </c>
      <c r="E2182" s="713" t="str">
        <f t="shared" si="240"/>
        <v>12:00 as 13:00</v>
      </c>
      <c r="F2182" s="714" t="str">
        <f t="shared" si="241"/>
        <v>Quarta</v>
      </c>
      <c r="G2182" s="715">
        <f t="shared" si="242"/>
        <v>1</v>
      </c>
      <c r="H2182" s="714" t="str">
        <f t="shared" si="243"/>
        <v>Fev/26</v>
      </c>
      <c r="I2182" s="716">
        <f t="shared" si="244"/>
        <v>4</v>
      </c>
      <c r="J2182" s="716">
        <f>IF(Tabela13[[#This Row],[Data da Ordem]]&lt;&gt;"",1,"")</f>
        <v>1</v>
      </c>
    </row>
    <row r="2183" spans="1:10">
      <c r="A2183" s="721" t="s">
        <v>2896</v>
      </c>
      <c r="B2183" s="722">
        <v>6</v>
      </c>
      <c r="C2183" s="711" t="str">
        <f t="shared" si="238"/>
        <v>04/02/2026</v>
      </c>
      <c r="D2183" s="712" t="str">
        <f t="shared" si="239"/>
        <v>12:36</v>
      </c>
      <c r="E2183" s="713" t="str">
        <f t="shared" si="240"/>
        <v>12:00 as 13:00</v>
      </c>
      <c r="F2183" s="714" t="str">
        <f t="shared" si="241"/>
        <v>Quarta</v>
      </c>
      <c r="G2183" s="715">
        <f t="shared" si="242"/>
        <v>1</v>
      </c>
      <c r="H2183" s="714" t="str">
        <f t="shared" si="243"/>
        <v>Fev/26</v>
      </c>
      <c r="I2183" s="716">
        <f t="shared" si="244"/>
        <v>4</v>
      </c>
      <c r="J2183" s="716">
        <f>IF(Tabela13[[#This Row],[Data da Ordem]]&lt;&gt;"",1,"")</f>
        <v>1</v>
      </c>
    </row>
    <row r="2184" spans="1:10">
      <c r="A2184" s="721" t="s">
        <v>2897</v>
      </c>
      <c r="B2184" s="722">
        <v>23</v>
      </c>
      <c r="C2184" s="711" t="str">
        <f t="shared" si="238"/>
        <v>04/02/2026</v>
      </c>
      <c r="D2184" s="712" t="str">
        <f t="shared" si="239"/>
        <v>12:34</v>
      </c>
      <c r="E2184" s="713" t="str">
        <f t="shared" si="240"/>
        <v>12:00 as 13:00</v>
      </c>
      <c r="F2184" s="714" t="str">
        <f t="shared" si="241"/>
        <v>Quarta</v>
      </c>
      <c r="G2184" s="715">
        <f t="shared" si="242"/>
        <v>1</v>
      </c>
      <c r="H2184" s="714" t="str">
        <f t="shared" si="243"/>
        <v>Fev/26</v>
      </c>
      <c r="I2184" s="716">
        <f t="shared" si="244"/>
        <v>4</v>
      </c>
      <c r="J2184" s="716">
        <f>IF(Tabela13[[#This Row],[Data da Ordem]]&lt;&gt;"",1,"")</f>
        <v>1</v>
      </c>
    </row>
    <row r="2185" spans="1:10">
      <c r="A2185" s="721" t="s">
        <v>2898</v>
      </c>
      <c r="B2185" s="722">
        <v>13.5</v>
      </c>
      <c r="C2185" s="711" t="str">
        <f t="shared" si="238"/>
        <v>04/02/2026</v>
      </c>
      <c r="D2185" s="712" t="str">
        <f t="shared" si="239"/>
        <v>11:49</v>
      </c>
      <c r="E2185" s="713" t="str">
        <f t="shared" si="240"/>
        <v>11:00 as 12:00</v>
      </c>
      <c r="F2185" s="714" t="str">
        <f t="shared" si="241"/>
        <v>Quarta</v>
      </c>
      <c r="G2185" s="715">
        <f t="shared" si="242"/>
        <v>1</v>
      </c>
      <c r="H2185" s="714" t="str">
        <f t="shared" si="243"/>
        <v>Fev/26</v>
      </c>
      <c r="I2185" s="716">
        <f t="shared" si="244"/>
        <v>4</v>
      </c>
      <c r="J2185" s="716">
        <f>IF(Tabela13[[#This Row],[Data da Ordem]]&lt;&gt;"",1,"")</f>
        <v>1</v>
      </c>
    </row>
    <row r="2186" spans="1:10">
      <c r="A2186" s="721" t="s">
        <v>2899</v>
      </c>
      <c r="B2186" s="722">
        <v>16</v>
      </c>
      <c r="C2186" s="711" t="str">
        <f t="shared" si="238"/>
        <v>04/02/2026</v>
      </c>
      <c r="D2186" s="712" t="str">
        <f t="shared" si="239"/>
        <v>11:33</v>
      </c>
      <c r="E2186" s="713" t="str">
        <f t="shared" si="240"/>
        <v>11:00 as 12:00</v>
      </c>
      <c r="F2186" s="714" t="str">
        <f t="shared" si="241"/>
        <v>Quarta</v>
      </c>
      <c r="G2186" s="715">
        <f t="shared" si="242"/>
        <v>1</v>
      </c>
      <c r="H2186" s="714" t="str">
        <f t="shared" si="243"/>
        <v>Fev/26</v>
      </c>
      <c r="I2186" s="716">
        <f t="shared" si="244"/>
        <v>4</v>
      </c>
      <c r="J2186" s="716">
        <f>IF(Tabela13[[#This Row],[Data da Ordem]]&lt;&gt;"",1,"")</f>
        <v>1</v>
      </c>
    </row>
    <row r="2187" spans="1:10">
      <c r="A2187" s="721" t="s">
        <v>2900</v>
      </c>
      <c r="B2187" s="722">
        <v>21</v>
      </c>
      <c r="C2187" s="711" t="str">
        <f t="shared" si="238"/>
        <v>04/02/2026</v>
      </c>
      <c r="D2187" s="712" t="str">
        <f t="shared" si="239"/>
        <v>11:30</v>
      </c>
      <c r="E2187" s="713" t="str">
        <f t="shared" si="240"/>
        <v>11:00 as 12:00</v>
      </c>
      <c r="F2187" s="714" t="str">
        <f t="shared" si="241"/>
        <v>Quarta</v>
      </c>
      <c r="G2187" s="715">
        <f t="shared" si="242"/>
        <v>1</v>
      </c>
      <c r="H2187" s="714" t="str">
        <f t="shared" si="243"/>
        <v>Fev/26</v>
      </c>
      <c r="I2187" s="716">
        <f t="shared" si="244"/>
        <v>4</v>
      </c>
      <c r="J2187" s="716">
        <f>IF(Tabela13[[#This Row],[Data da Ordem]]&lt;&gt;"",1,"")</f>
        <v>1</v>
      </c>
    </row>
    <row r="2188" spans="1:10">
      <c r="A2188" s="721" t="s">
        <v>2901</v>
      </c>
      <c r="B2188" s="722">
        <v>27.5</v>
      </c>
      <c r="C2188" s="711" t="str">
        <f t="shared" si="238"/>
        <v>04/02/2026</v>
      </c>
      <c r="D2188" s="712" t="str">
        <f t="shared" si="239"/>
        <v>11:23</v>
      </c>
      <c r="E2188" s="713" t="str">
        <f t="shared" si="240"/>
        <v>11:00 as 12:00</v>
      </c>
      <c r="F2188" s="714" t="str">
        <f t="shared" si="241"/>
        <v>Quarta</v>
      </c>
      <c r="G2188" s="715">
        <f t="shared" si="242"/>
        <v>1</v>
      </c>
      <c r="H2188" s="714" t="str">
        <f t="shared" si="243"/>
        <v>Fev/26</v>
      </c>
      <c r="I2188" s="716">
        <f t="shared" si="244"/>
        <v>4</v>
      </c>
      <c r="J2188" s="716">
        <f>IF(Tabela13[[#This Row],[Data da Ordem]]&lt;&gt;"",1,"")</f>
        <v>1</v>
      </c>
    </row>
    <row r="2189" spans="1:10">
      <c r="A2189" s="721" t="s">
        <v>2902</v>
      </c>
      <c r="B2189" s="722">
        <v>12</v>
      </c>
      <c r="C2189" s="711" t="str">
        <f t="shared" si="238"/>
        <v>04/02/2026</v>
      </c>
      <c r="D2189" s="712" t="str">
        <f t="shared" si="239"/>
        <v>11:22</v>
      </c>
      <c r="E2189" s="713" t="str">
        <f t="shared" si="240"/>
        <v>11:00 as 12:00</v>
      </c>
      <c r="F2189" s="714" t="str">
        <f t="shared" si="241"/>
        <v>Quarta</v>
      </c>
      <c r="G2189" s="715">
        <f t="shared" si="242"/>
        <v>1</v>
      </c>
      <c r="H2189" s="714" t="str">
        <f t="shared" si="243"/>
        <v>Fev/26</v>
      </c>
      <c r="I2189" s="716">
        <f t="shared" si="244"/>
        <v>4</v>
      </c>
      <c r="J2189" s="716">
        <f>IF(Tabela13[[#This Row],[Data da Ordem]]&lt;&gt;"",1,"")</f>
        <v>1</v>
      </c>
    </row>
    <row r="2190" spans="1:10">
      <c r="A2190" s="721" t="s">
        <v>2903</v>
      </c>
      <c r="B2190" s="722">
        <v>26</v>
      </c>
      <c r="C2190" s="711" t="str">
        <f t="shared" si="238"/>
        <v>04/02/2026</v>
      </c>
      <c r="D2190" s="712" t="str">
        <f t="shared" si="239"/>
        <v>10:47</v>
      </c>
      <c r="E2190" s="713" t="str">
        <f t="shared" si="240"/>
        <v>10:00 as 11:00</v>
      </c>
      <c r="F2190" s="714" t="str">
        <f t="shared" si="241"/>
        <v>Quarta</v>
      </c>
      <c r="G2190" s="715">
        <f t="shared" si="242"/>
        <v>1</v>
      </c>
      <c r="H2190" s="714" t="str">
        <f t="shared" si="243"/>
        <v>Fev/26</v>
      </c>
      <c r="I2190" s="716">
        <f t="shared" si="244"/>
        <v>4</v>
      </c>
      <c r="J2190" s="716">
        <f>IF(Tabela13[[#This Row],[Data da Ordem]]&lt;&gt;"",1,"")</f>
        <v>1</v>
      </c>
    </row>
    <row r="2191" spans="1:10">
      <c r="A2191" s="721" t="s">
        <v>2904</v>
      </c>
      <c r="B2191" s="722">
        <v>72</v>
      </c>
      <c r="C2191" s="711" t="str">
        <f t="shared" si="238"/>
        <v>04/02/2026</v>
      </c>
      <c r="D2191" s="712" t="str">
        <f t="shared" si="239"/>
        <v>10:45</v>
      </c>
      <c r="E2191" s="713" t="str">
        <f t="shared" si="240"/>
        <v>10:00 as 11:00</v>
      </c>
      <c r="F2191" s="714" t="str">
        <f t="shared" si="241"/>
        <v>Quarta</v>
      </c>
      <c r="G2191" s="715">
        <f t="shared" si="242"/>
        <v>1</v>
      </c>
      <c r="H2191" s="714" t="str">
        <f t="shared" si="243"/>
        <v>Fev/26</v>
      </c>
      <c r="I2191" s="716">
        <f t="shared" si="244"/>
        <v>4</v>
      </c>
      <c r="J2191" s="716">
        <f>IF(Tabela13[[#This Row],[Data da Ordem]]&lt;&gt;"",1,"")</f>
        <v>1</v>
      </c>
    </row>
    <row r="2192" spans="1:10">
      <c r="A2192" s="721" t="s">
        <v>2905</v>
      </c>
      <c r="B2192" s="722">
        <v>66</v>
      </c>
      <c r="C2192" s="711" t="str">
        <f t="shared" si="238"/>
        <v>04/02/2026</v>
      </c>
      <c r="D2192" s="712" t="str">
        <f t="shared" si="239"/>
        <v>10:34</v>
      </c>
      <c r="E2192" s="713" t="str">
        <f t="shared" si="240"/>
        <v>10:00 as 11:00</v>
      </c>
      <c r="F2192" s="714" t="str">
        <f t="shared" si="241"/>
        <v>Quarta</v>
      </c>
      <c r="G2192" s="715">
        <f t="shared" si="242"/>
        <v>1</v>
      </c>
      <c r="H2192" s="714" t="str">
        <f t="shared" si="243"/>
        <v>Fev/26</v>
      </c>
      <c r="I2192" s="716">
        <f t="shared" si="244"/>
        <v>4</v>
      </c>
      <c r="J2192" s="716">
        <f>IF(Tabela13[[#This Row],[Data da Ordem]]&lt;&gt;"",1,"")</f>
        <v>1</v>
      </c>
    </row>
    <row r="2193" spans="1:10">
      <c r="A2193" s="721" t="s">
        <v>2906</v>
      </c>
      <c r="B2193" s="722">
        <v>32</v>
      </c>
      <c r="C2193" s="711" t="str">
        <f t="shared" si="238"/>
        <v>04/02/2026</v>
      </c>
      <c r="D2193" s="712" t="str">
        <f t="shared" si="239"/>
        <v>10:33</v>
      </c>
      <c r="E2193" s="713" t="str">
        <f t="shared" si="240"/>
        <v>10:00 as 11:00</v>
      </c>
      <c r="F2193" s="714" t="str">
        <f t="shared" si="241"/>
        <v>Quarta</v>
      </c>
      <c r="G2193" s="715">
        <f t="shared" si="242"/>
        <v>1</v>
      </c>
      <c r="H2193" s="714" t="str">
        <f t="shared" si="243"/>
        <v>Fev/26</v>
      </c>
      <c r="I2193" s="716">
        <f t="shared" si="244"/>
        <v>4</v>
      </c>
      <c r="J2193" s="716">
        <f>IF(Tabela13[[#This Row],[Data da Ordem]]&lt;&gt;"",1,"")</f>
        <v>1</v>
      </c>
    </row>
    <row r="2194" spans="1:10">
      <c r="A2194" s="721" t="s">
        <v>2907</v>
      </c>
      <c r="B2194" s="722">
        <v>16</v>
      </c>
      <c r="C2194" s="711" t="str">
        <f t="shared" si="238"/>
        <v>04/02/2026</v>
      </c>
      <c r="D2194" s="712" t="str">
        <f t="shared" si="239"/>
        <v>10:03</v>
      </c>
      <c r="E2194" s="713" t="str">
        <f t="shared" si="240"/>
        <v>10:00 as 11:00</v>
      </c>
      <c r="F2194" s="714" t="str">
        <f t="shared" si="241"/>
        <v>Quarta</v>
      </c>
      <c r="G2194" s="715">
        <f t="shared" si="242"/>
        <v>1</v>
      </c>
      <c r="H2194" s="714" t="str">
        <f t="shared" si="243"/>
        <v>Fev/26</v>
      </c>
      <c r="I2194" s="716">
        <f t="shared" si="244"/>
        <v>4</v>
      </c>
      <c r="J2194" s="716">
        <f>IF(Tabela13[[#This Row],[Data da Ordem]]&lt;&gt;"",1,"")</f>
        <v>1</v>
      </c>
    </row>
    <row r="2195" spans="1:10">
      <c r="A2195" s="721" t="s">
        <v>2908</v>
      </c>
      <c r="B2195" s="722">
        <v>23.5</v>
      </c>
      <c r="C2195" s="711" t="str">
        <f t="shared" si="238"/>
        <v>04/02/2026</v>
      </c>
      <c r="D2195" s="712" t="str">
        <f t="shared" si="239"/>
        <v>09:49</v>
      </c>
      <c r="E2195" s="713" t="str">
        <f t="shared" si="240"/>
        <v>09:00 as 10:00</v>
      </c>
      <c r="F2195" s="714" t="str">
        <f t="shared" si="241"/>
        <v>Quarta</v>
      </c>
      <c r="G2195" s="715">
        <f t="shared" si="242"/>
        <v>1</v>
      </c>
      <c r="H2195" s="714" t="str">
        <f t="shared" si="243"/>
        <v>Fev/26</v>
      </c>
      <c r="I2195" s="716">
        <f t="shared" si="244"/>
        <v>4</v>
      </c>
      <c r="J2195" s="716">
        <f>IF(Tabela13[[#This Row],[Data da Ordem]]&lt;&gt;"",1,"")</f>
        <v>1</v>
      </c>
    </row>
    <row r="2196" spans="1:10">
      <c r="A2196" s="721" t="s">
        <v>2909</v>
      </c>
      <c r="B2196" s="722">
        <v>10</v>
      </c>
      <c r="C2196" s="711" t="str">
        <f t="shared" si="238"/>
        <v>04/02/2026</v>
      </c>
      <c r="D2196" s="712" t="str">
        <f t="shared" si="239"/>
        <v>09:26</v>
      </c>
      <c r="E2196" s="713" t="str">
        <f t="shared" si="240"/>
        <v>09:00 as 10:00</v>
      </c>
      <c r="F2196" s="714" t="str">
        <f t="shared" si="241"/>
        <v>Quarta</v>
      </c>
      <c r="G2196" s="715">
        <f t="shared" si="242"/>
        <v>1</v>
      </c>
      <c r="H2196" s="714" t="str">
        <f t="shared" si="243"/>
        <v>Fev/26</v>
      </c>
      <c r="I2196" s="716">
        <f t="shared" si="244"/>
        <v>4</v>
      </c>
      <c r="J2196" s="716">
        <f>IF(Tabela13[[#This Row],[Data da Ordem]]&lt;&gt;"",1,"")</f>
        <v>1</v>
      </c>
    </row>
    <row r="2197" spans="1:10">
      <c r="A2197" s="721" t="s">
        <v>2910</v>
      </c>
      <c r="B2197" s="722">
        <v>46</v>
      </c>
      <c r="C2197" s="711" t="str">
        <f t="shared" si="238"/>
        <v>05/02/2026</v>
      </c>
      <c r="D2197" s="712" t="str">
        <f t="shared" si="239"/>
        <v>18:17</v>
      </c>
      <c r="E2197" s="713" t="str">
        <f t="shared" si="240"/>
        <v>18:00 as 19:00</v>
      </c>
      <c r="F2197" s="714" t="str">
        <f t="shared" si="241"/>
        <v>Quinta</v>
      </c>
      <c r="G2197" s="715">
        <f t="shared" si="242"/>
        <v>1</v>
      </c>
      <c r="H2197" s="714" t="str">
        <f t="shared" si="243"/>
        <v>Fev/26</v>
      </c>
      <c r="I2197" s="716">
        <f t="shared" si="244"/>
        <v>5</v>
      </c>
      <c r="J2197" s="716">
        <f>IF(Tabela13[[#This Row],[Data da Ordem]]&lt;&gt;"",1,"")</f>
        <v>1</v>
      </c>
    </row>
    <row r="2198" spans="1:10">
      <c r="A2198" s="721" t="s">
        <v>2911</v>
      </c>
      <c r="B2198" s="722">
        <v>25</v>
      </c>
      <c r="C2198" s="711" t="str">
        <f t="shared" si="238"/>
        <v>05/02/2026</v>
      </c>
      <c r="D2198" s="712" t="str">
        <f t="shared" si="239"/>
        <v>18:04</v>
      </c>
      <c r="E2198" s="713" t="str">
        <f t="shared" si="240"/>
        <v>18:00 as 19:00</v>
      </c>
      <c r="F2198" s="714" t="str">
        <f t="shared" si="241"/>
        <v>Quinta</v>
      </c>
      <c r="G2198" s="715">
        <f t="shared" si="242"/>
        <v>1</v>
      </c>
      <c r="H2198" s="714" t="str">
        <f t="shared" si="243"/>
        <v>Fev/26</v>
      </c>
      <c r="I2198" s="716">
        <f t="shared" si="244"/>
        <v>5</v>
      </c>
      <c r="J2198" s="716">
        <f>IF(Tabela13[[#This Row],[Data da Ordem]]&lt;&gt;"",1,"")</f>
        <v>1</v>
      </c>
    </row>
    <row r="2199" spans="1:10">
      <c r="A2199" s="721" t="s">
        <v>2912</v>
      </c>
      <c r="B2199" s="722">
        <v>48.5</v>
      </c>
      <c r="C2199" s="711" t="str">
        <f t="shared" si="238"/>
        <v>05/02/2026</v>
      </c>
      <c r="D2199" s="712" t="str">
        <f t="shared" si="239"/>
        <v>18:01</v>
      </c>
      <c r="E2199" s="713" t="str">
        <f t="shared" si="240"/>
        <v>18:00 as 19:00</v>
      </c>
      <c r="F2199" s="714" t="str">
        <f t="shared" si="241"/>
        <v>Quinta</v>
      </c>
      <c r="G2199" s="715">
        <f t="shared" si="242"/>
        <v>1</v>
      </c>
      <c r="H2199" s="714" t="str">
        <f t="shared" si="243"/>
        <v>Fev/26</v>
      </c>
      <c r="I2199" s="716">
        <f t="shared" si="244"/>
        <v>5</v>
      </c>
      <c r="J2199" s="716">
        <f>IF(Tabela13[[#This Row],[Data da Ordem]]&lt;&gt;"",1,"")</f>
        <v>1</v>
      </c>
    </row>
    <row r="2200" spans="1:10">
      <c r="A2200" s="721" t="s">
        <v>2913</v>
      </c>
      <c r="B2200" s="722">
        <v>39.5</v>
      </c>
      <c r="C2200" s="711" t="str">
        <f t="shared" si="238"/>
        <v>05/02/2026</v>
      </c>
      <c r="D2200" s="712" t="str">
        <f t="shared" si="239"/>
        <v>17:58</v>
      </c>
      <c r="E2200" s="713" t="str">
        <f t="shared" si="240"/>
        <v>17:00 as 18:00</v>
      </c>
      <c r="F2200" s="714" t="str">
        <f t="shared" si="241"/>
        <v>Quinta</v>
      </c>
      <c r="G2200" s="715">
        <f t="shared" si="242"/>
        <v>1</v>
      </c>
      <c r="H2200" s="714" t="str">
        <f t="shared" si="243"/>
        <v>Fev/26</v>
      </c>
      <c r="I2200" s="716">
        <f t="shared" si="244"/>
        <v>5</v>
      </c>
      <c r="J2200" s="716">
        <f>IF(Tabela13[[#This Row],[Data da Ordem]]&lt;&gt;"",1,"")</f>
        <v>1</v>
      </c>
    </row>
    <row r="2201" spans="1:10">
      <c r="A2201" s="721" t="s">
        <v>2914</v>
      </c>
      <c r="B2201" s="722">
        <v>12</v>
      </c>
      <c r="C2201" s="711" t="str">
        <f t="shared" si="238"/>
        <v>05/02/2026</v>
      </c>
      <c r="D2201" s="712" t="str">
        <f t="shared" si="239"/>
        <v>17:30</v>
      </c>
      <c r="E2201" s="713" t="str">
        <f t="shared" si="240"/>
        <v>17:00 as 18:00</v>
      </c>
      <c r="F2201" s="714" t="str">
        <f t="shared" si="241"/>
        <v>Quinta</v>
      </c>
      <c r="G2201" s="715">
        <f t="shared" si="242"/>
        <v>1</v>
      </c>
      <c r="H2201" s="714" t="str">
        <f t="shared" si="243"/>
        <v>Fev/26</v>
      </c>
      <c r="I2201" s="716">
        <f t="shared" si="244"/>
        <v>5</v>
      </c>
      <c r="J2201" s="716">
        <f>IF(Tabela13[[#This Row],[Data da Ordem]]&lt;&gt;"",1,"")</f>
        <v>1</v>
      </c>
    </row>
    <row r="2202" spans="1:10">
      <c r="A2202" s="721" t="s">
        <v>2915</v>
      </c>
      <c r="B2202" s="722">
        <v>59</v>
      </c>
      <c r="C2202" s="711" t="str">
        <f t="shared" si="238"/>
        <v>05/02/2026</v>
      </c>
      <c r="D2202" s="712" t="str">
        <f t="shared" si="239"/>
        <v>17:28</v>
      </c>
      <c r="E2202" s="713" t="str">
        <f t="shared" si="240"/>
        <v>17:00 as 18:00</v>
      </c>
      <c r="F2202" s="714" t="str">
        <f t="shared" si="241"/>
        <v>Quinta</v>
      </c>
      <c r="G2202" s="715">
        <f t="shared" si="242"/>
        <v>1</v>
      </c>
      <c r="H2202" s="714" t="str">
        <f t="shared" si="243"/>
        <v>Fev/26</v>
      </c>
      <c r="I2202" s="716">
        <f t="shared" si="244"/>
        <v>5</v>
      </c>
      <c r="J2202" s="716">
        <f>IF(Tabela13[[#This Row],[Data da Ordem]]&lt;&gt;"",1,"")</f>
        <v>1</v>
      </c>
    </row>
    <row r="2203" spans="1:10">
      <c r="A2203" s="721" t="s">
        <v>2916</v>
      </c>
      <c r="B2203" s="722">
        <v>9</v>
      </c>
      <c r="C2203" s="711" t="str">
        <f t="shared" si="238"/>
        <v>05/02/2026</v>
      </c>
      <c r="D2203" s="712" t="str">
        <f t="shared" si="239"/>
        <v>17:20</v>
      </c>
      <c r="E2203" s="713" t="str">
        <f t="shared" si="240"/>
        <v>17:00 as 18:00</v>
      </c>
      <c r="F2203" s="714" t="str">
        <f t="shared" si="241"/>
        <v>Quinta</v>
      </c>
      <c r="G2203" s="715">
        <f t="shared" si="242"/>
        <v>1</v>
      </c>
      <c r="H2203" s="714" t="str">
        <f t="shared" si="243"/>
        <v>Fev/26</v>
      </c>
      <c r="I2203" s="716">
        <f t="shared" si="244"/>
        <v>5</v>
      </c>
      <c r="J2203" s="716">
        <f>IF(Tabela13[[#This Row],[Data da Ordem]]&lt;&gt;"",1,"")</f>
        <v>1</v>
      </c>
    </row>
    <row r="2204" spans="1:10">
      <c r="A2204" s="721" t="s">
        <v>2917</v>
      </c>
      <c r="B2204" s="722">
        <v>40</v>
      </c>
      <c r="C2204" s="711" t="str">
        <f t="shared" si="238"/>
        <v>05/02/2026</v>
      </c>
      <c r="D2204" s="712" t="str">
        <f t="shared" si="239"/>
        <v>16:52</v>
      </c>
      <c r="E2204" s="713" t="str">
        <f t="shared" si="240"/>
        <v>16:00 as 17:00</v>
      </c>
      <c r="F2204" s="714" t="str">
        <f t="shared" si="241"/>
        <v>Quinta</v>
      </c>
      <c r="G2204" s="715">
        <f t="shared" si="242"/>
        <v>1</v>
      </c>
      <c r="H2204" s="714" t="str">
        <f t="shared" si="243"/>
        <v>Fev/26</v>
      </c>
      <c r="I2204" s="716">
        <f t="shared" si="244"/>
        <v>5</v>
      </c>
      <c r="J2204" s="716">
        <f>IF(Tabela13[[#This Row],[Data da Ordem]]&lt;&gt;"",1,"")</f>
        <v>1</v>
      </c>
    </row>
    <row r="2205" spans="1:10">
      <c r="A2205" s="721" t="s">
        <v>2918</v>
      </c>
      <c r="B2205" s="722">
        <v>20</v>
      </c>
      <c r="C2205" s="711" t="str">
        <f t="shared" si="238"/>
        <v>05/02/2026</v>
      </c>
      <c r="D2205" s="712" t="str">
        <f t="shared" si="239"/>
        <v>16:48</v>
      </c>
      <c r="E2205" s="713" t="str">
        <f t="shared" si="240"/>
        <v>16:00 as 17:00</v>
      </c>
      <c r="F2205" s="714" t="str">
        <f t="shared" si="241"/>
        <v>Quinta</v>
      </c>
      <c r="G2205" s="715">
        <f t="shared" si="242"/>
        <v>1</v>
      </c>
      <c r="H2205" s="714" t="str">
        <f t="shared" si="243"/>
        <v>Fev/26</v>
      </c>
      <c r="I2205" s="716">
        <f t="shared" si="244"/>
        <v>5</v>
      </c>
      <c r="J2205" s="716">
        <f>IF(Tabela13[[#This Row],[Data da Ordem]]&lt;&gt;"",1,"")</f>
        <v>1</v>
      </c>
    </row>
    <row r="2206" spans="1:10">
      <c r="A2206" s="721" t="s">
        <v>2919</v>
      </c>
      <c r="B2206" s="722">
        <v>13</v>
      </c>
      <c r="C2206" s="711" t="str">
        <f t="shared" si="238"/>
        <v>05/02/2026</v>
      </c>
      <c r="D2206" s="712" t="str">
        <f t="shared" si="239"/>
        <v>16:24</v>
      </c>
      <c r="E2206" s="713" t="str">
        <f t="shared" si="240"/>
        <v>16:00 as 17:00</v>
      </c>
      <c r="F2206" s="714" t="str">
        <f t="shared" si="241"/>
        <v>Quinta</v>
      </c>
      <c r="G2206" s="715">
        <f t="shared" si="242"/>
        <v>1</v>
      </c>
      <c r="H2206" s="714" t="str">
        <f t="shared" si="243"/>
        <v>Fev/26</v>
      </c>
      <c r="I2206" s="716">
        <f t="shared" si="244"/>
        <v>5</v>
      </c>
      <c r="J2206" s="716">
        <f>IF(Tabela13[[#This Row],[Data da Ordem]]&lt;&gt;"",1,"")</f>
        <v>1</v>
      </c>
    </row>
    <row r="2207" spans="1:10">
      <c r="A2207" s="721" t="s">
        <v>2920</v>
      </c>
      <c r="B2207" s="722">
        <v>65</v>
      </c>
      <c r="C2207" s="711" t="str">
        <f t="shared" si="238"/>
        <v>05/02/2026</v>
      </c>
      <c r="D2207" s="712" t="str">
        <f t="shared" si="239"/>
        <v>16:13</v>
      </c>
      <c r="E2207" s="713" t="str">
        <f t="shared" si="240"/>
        <v>16:00 as 17:00</v>
      </c>
      <c r="F2207" s="714" t="str">
        <f t="shared" si="241"/>
        <v>Quinta</v>
      </c>
      <c r="G2207" s="715">
        <f t="shared" si="242"/>
        <v>1</v>
      </c>
      <c r="H2207" s="714" t="str">
        <f t="shared" si="243"/>
        <v>Fev/26</v>
      </c>
      <c r="I2207" s="716">
        <f t="shared" si="244"/>
        <v>5</v>
      </c>
      <c r="J2207" s="716">
        <f>IF(Tabela13[[#This Row],[Data da Ordem]]&lt;&gt;"",1,"")</f>
        <v>1</v>
      </c>
    </row>
    <row r="2208" spans="1:10">
      <c r="A2208" s="721" t="s">
        <v>2921</v>
      </c>
      <c r="B2208" s="722">
        <v>7</v>
      </c>
      <c r="C2208" s="711" t="str">
        <f t="shared" si="238"/>
        <v>05/02/2026</v>
      </c>
      <c r="D2208" s="712" t="str">
        <f t="shared" si="239"/>
        <v>16:00</v>
      </c>
      <c r="E2208" s="713" t="str">
        <f t="shared" si="240"/>
        <v>16:00 as 17:00</v>
      </c>
      <c r="F2208" s="714" t="str">
        <f t="shared" si="241"/>
        <v>Quinta</v>
      </c>
      <c r="G2208" s="715">
        <f t="shared" si="242"/>
        <v>1</v>
      </c>
      <c r="H2208" s="714" t="str">
        <f t="shared" si="243"/>
        <v>Fev/26</v>
      </c>
      <c r="I2208" s="716">
        <f t="shared" si="244"/>
        <v>5</v>
      </c>
      <c r="J2208" s="716">
        <f>IF(Tabela13[[#This Row],[Data da Ordem]]&lt;&gt;"",1,"")</f>
        <v>1</v>
      </c>
    </row>
    <row r="2209" spans="1:10">
      <c r="A2209" s="721" t="s">
        <v>2922</v>
      </c>
      <c r="B2209" s="722">
        <v>23</v>
      </c>
      <c r="C2209" s="711" t="str">
        <f t="shared" si="238"/>
        <v>05/02/2026</v>
      </c>
      <c r="D2209" s="712" t="str">
        <f t="shared" si="239"/>
        <v>15:59</v>
      </c>
      <c r="E2209" s="713" t="str">
        <f t="shared" si="240"/>
        <v>15:00 as 16:00</v>
      </c>
      <c r="F2209" s="714" t="str">
        <f t="shared" si="241"/>
        <v>Quinta</v>
      </c>
      <c r="G2209" s="715">
        <f t="shared" si="242"/>
        <v>1</v>
      </c>
      <c r="H2209" s="714" t="str">
        <f t="shared" si="243"/>
        <v>Fev/26</v>
      </c>
      <c r="I2209" s="716">
        <f t="shared" si="244"/>
        <v>5</v>
      </c>
      <c r="J2209" s="716">
        <f>IF(Tabela13[[#This Row],[Data da Ordem]]&lt;&gt;"",1,"")</f>
        <v>1</v>
      </c>
    </row>
    <row r="2210" spans="1:10">
      <c r="A2210" s="721" t="s">
        <v>2923</v>
      </c>
      <c r="B2210" s="722">
        <v>13</v>
      </c>
      <c r="C2210" s="711" t="str">
        <f t="shared" si="238"/>
        <v>05/02/2026</v>
      </c>
      <c r="D2210" s="712" t="str">
        <f t="shared" si="239"/>
        <v>15:56</v>
      </c>
      <c r="E2210" s="713" t="str">
        <f t="shared" si="240"/>
        <v>15:00 as 16:00</v>
      </c>
      <c r="F2210" s="714" t="str">
        <f t="shared" si="241"/>
        <v>Quinta</v>
      </c>
      <c r="G2210" s="715">
        <f t="shared" si="242"/>
        <v>1</v>
      </c>
      <c r="H2210" s="714" t="str">
        <f t="shared" si="243"/>
        <v>Fev/26</v>
      </c>
      <c r="I2210" s="716">
        <f t="shared" si="244"/>
        <v>5</v>
      </c>
      <c r="J2210" s="716">
        <f>IF(Tabela13[[#This Row],[Data da Ordem]]&lt;&gt;"",1,"")</f>
        <v>1</v>
      </c>
    </row>
    <row r="2211" spans="1:10">
      <c r="A2211" s="721" t="s">
        <v>2924</v>
      </c>
      <c r="B2211" s="722">
        <v>20</v>
      </c>
      <c r="C2211" s="711" t="str">
        <f t="shared" si="238"/>
        <v>05/02/2026</v>
      </c>
      <c r="D2211" s="712" t="str">
        <f t="shared" si="239"/>
        <v>15:54</v>
      </c>
      <c r="E2211" s="713" t="str">
        <f t="shared" si="240"/>
        <v>15:00 as 16:00</v>
      </c>
      <c r="F2211" s="714" t="str">
        <f t="shared" si="241"/>
        <v>Quinta</v>
      </c>
      <c r="G2211" s="715">
        <f t="shared" si="242"/>
        <v>1</v>
      </c>
      <c r="H2211" s="714" t="str">
        <f t="shared" si="243"/>
        <v>Fev/26</v>
      </c>
      <c r="I2211" s="716">
        <f t="shared" si="244"/>
        <v>5</v>
      </c>
      <c r="J2211" s="716">
        <f>IF(Tabela13[[#This Row],[Data da Ordem]]&lt;&gt;"",1,"")</f>
        <v>1</v>
      </c>
    </row>
    <row r="2212" spans="1:10">
      <c r="A2212" s="721" t="s">
        <v>2925</v>
      </c>
      <c r="B2212" s="722">
        <v>10.4</v>
      </c>
      <c r="C2212" s="711" t="str">
        <f t="shared" si="238"/>
        <v>05/02/2026</v>
      </c>
      <c r="D2212" s="712" t="str">
        <f t="shared" si="239"/>
        <v>15:50</v>
      </c>
      <c r="E2212" s="713" t="str">
        <f t="shared" si="240"/>
        <v>15:00 as 16:00</v>
      </c>
      <c r="F2212" s="714" t="str">
        <f t="shared" si="241"/>
        <v>Quinta</v>
      </c>
      <c r="G2212" s="715">
        <f t="shared" si="242"/>
        <v>1</v>
      </c>
      <c r="H2212" s="714" t="str">
        <f t="shared" si="243"/>
        <v>Fev/26</v>
      </c>
      <c r="I2212" s="716">
        <f t="shared" si="244"/>
        <v>5</v>
      </c>
      <c r="J2212" s="716">
        <f>IF(Tabela13[[#This Row],[Data da Ordem]]&lt;&gt;"",1,"")</f>
        <v>1</v>
      </c>
    </row>
    <row r="2213" spans="1:10">
      <c r="A2213" s="721" t="s">
        <v>2926</v>
      </c>
      <c r="B2213" s="722">
        <v>49</v>
      </c>
      <c r="C2213" s="711" t="str">
        <f t="shared" si="238"/>
        <v>05/02/2026</v>
      </c>
      <c r="D2213" s="712" t="str">
        <f t="shared" si="239"/>
        <v>15:48</v>
      </c>
      <c r="E2213" s="713" t="str">
        <f t="shared" si="240"/>
        <v>15:00 as 16:00</v>
      </c>
      <c r="F2213" s="714" t="str">
        <f t="shared" si="241"/>
        <v>Quinta</v>
      </c>
      <c r="G2213" s="715">
        <f t="shared" si="242"/>
        <v>1</v>
      </c>
      <c r="H2213" s="714" t="str">
        <f t="shared" si="243"/>
        <v>Fev/26</v>
      </c>
      <c r="I2213" s="716">
        <f t="shared" si="244"/>
        <v>5</v>
      </c>
      <c r="J2213" s="716">
        <f>IF(Tabela13[[#This Row],[Data da Ordem]]&lt;&gt;"",1,"")</f>
        <v>1</v>
      </c>
    </row>
    <row r="2214" spans="1:10">
      <c r="A2214" s="721" t="s">
        <v>2927</v>
      </c>
      <c r="B2214" s="722">
        <v>46</v>
      </c>
      <c r="C2214" s="711" t="str">
        <f t="shared" si="238"/>
        <v>05/02/2026</v>
      </c>
      <c r="D2214" s="712" t="str">
        <f t="shared" si="239"/>
        <v>15:24</v>
      </c>
      <c r="E2214" s="713" t="str">
        <f t="shared" si="240"/>
        <v>15:00 as 16:00</v>
      </c>
      <c r="F2214" s="714" t="str">
        <f t="shared" si="241"/>
        <v>Quinta</v>
      </c>
      <c r="G2214" s="715">
        <f t="shared" si="242"/>
        <v>1</v>
      </c>
      <c r="H2214" s="714" t="str">
        <f t="shared" si="243"/>
        <v>Fev/26</v>
      </c>
      <c r="I2214" s="716">
        <f t="shared" si="244"/>
        <v>5</v>
      </c>
      <c r="J2214" s="716">
        <f>IF(Tabela13[[#This Row],[Data da Ordem]]&lt;&gt;"",1,"")</f>
        <v>1</v>
      </c>
    </row>
    <row r="2215" spans="1:10">
      <c r="A2215" s="721" t="s">
        <v>2928</v>
      </c>
      <c r="B2215" s="722">
        <v>19</v>
      </c>
      <c r="C2215" s="711" t="str">
        <f t="shared" si="238"/>
        <v>05/02/2026</v>
      </c>
      <c r="D2215" s="712" t="str">
        <f t="shared" si="239"/>
        <v>15:08</v>
      </c>
      <c r="E2215" s="713" t="str">
        <f t="shared" si="240"/>
        <v>15:00 as 16:00</v>
      </c>
      <c r="F2215" s="714" t="str">
        <f t="shared" si="241"/>
        <v>Quinta</v>
      </c>
      <c r="G2215" s="715">
        <f t="shared" si="242"/>
        <v>1</v>
      </c>
      <c r="H2215" s="714" t="str">
        <f t="shared" si="243"/>
        <v>Fev/26</v>
      </c>
      <c r="I2215" s="716">
        <f t="shared" si="244"/>
        <v>5</v>
      </c>
      <c r="J2215" s="716">
        <f>IF(Tabela13[[#This Row],[Data da Ordem]]&lt;&gt;"",1,"")</f>
        <v>1</v>
      </c>
    </row>
    <row r="2216" spans="1:10">
      <c r="A2216" s="721" t="s">
        <v>2929</v>
      </c>
      <c r="B2216" s="722">
        <v>21</v>
      </c>
      <c r="C2216" s="711" t="str">
        <f t="shared" si="238"/>
        <v>05/02/2026</v>
      </c>
      <c r="D2216" s="712" t="str">
        <f t="shared" si="239"/>
        <v>14:53</v>
      </c>
      <c r="E2216" s="713" t="str">
        <f t="shared" si="240"/>
        <v>14:00 as 15:00</v>
      </c>
      <c r="F2216" s="714" t="str">
        <f t="shared" si="241"/>
        <v>Quinta</v>
      </c>
      <c r="G2216" s="715">
        <f t="shared" si="242"/>
        <v>1</v>
      </c>
      <c r="H2216" s="714" t="str">
        <f t="shared" si="243"/>
        <v>Fev/26</v>
      </c>
      <c r="I2216" s="716">
        <f t="shared" si="244"/>
        <v>5</v>
      </c>
      <c r="J2216" s="716">
        <f>IF(Tabela13[[#This Row],[Data da Ordem]]&lt;&gt;"",1,"")</f>
        <v>1</v>
      </c>
    </row>
    <row r="2217" spans="1:10">
      <c r="A2217" s="721" t="s">
        <v>2930</v>
      </c>
      <c r="B2217" s="722">
        <v>23</v>
      </c>
      <c r="C2217" s="711" t="str">
        <f t="shared" si="238"/>
        <v>05/02/2026</v>
      </c>
      <c r="D2217" s="712" t="str">
        <f t="shared" si="239"/>
        <v>14:52</v>
      </c>
      <c r="E2217" s="713" t="str">
        <f t="shared" si="240"/>
        <v>14:00 as 15:00</v>
      </c>
      <c r="F2217" s="714" t="str">
        <f t="shared" si="241"/>
        <v>Quinta</v>
      </c>
      <c r="G2217" s="715">
        <f t="shared" si="242"/>
        <v>1</v>
      </c>
      <c r="H2217" s="714" t="str">
        <f t="shared" si="243"/>
        <v>Fev/26</v>
      </c>
      <c r="I2217" s="716">
        <f t="shared" si="244"/>
        <v>5</v>
      </c>
      <c r="J2217" s="716">
        <f>IF(Tabela13[[#This Row],[Data da Ordem]]&lt;&gt;"",1,"")</f>
        <v>1</v>
      </c>
    </row>
    <row r="2218" spans="1:10">
      <c r="A2218" s="721" t="s">
        <v>2931</v>
      </c>
      <c r="B2218" s="722">
        <v>14.5</v>
      </c>
      <c r="C2218" s="711" t="str">
        <f t="shared" si="238"/>
        <v>05/02/2026</v>
      </c>
      <c r="D2218" s="712" t="str">
        <f t="shared" si="239"/>
        <v>14:50</v>
      </c>
      <c r="E2218" s="713" t="str">
        <f t="shared" si="240"/>
        <v>14:00 as 15:00</v>
      </c>
      <c r="F2218" s="714" t="str">
        <f t="shared" si="241"/>
        <v>Quinta</v>
      </c>
      <c r="G2218" s="715">
        <f t="shared" si="242"/>
        <v>1</v>
      </c>
      <c r="H2218" s="714" t="str">
        <f t="shared" si="243"/>
        <v>Fev/26</v>
      </c>
      <c r="I2218" s="716">
        <f t="shared" si="244"/>
        <v>5</v>
      </c>
      <c r="J2218" s="716">
        <f>IF(Tabela13[[#This Row],[Data da Ordem]]&lt;&gt;"",1,"")</f>
        <v>1</v>
      </c>
    </row>
    <row r="2219" spans="1:10">
      <c r="A2219" s="721" t="s">
        <v>2932</v>
      </c>
      <c r="B2219" s="722">
        <v>13</v>
      </c>
      <c r="C2219" s="711" t="str">
        <f t="shared" si="238"/>
        <v>05/02/2026</v>
      </c>
      <c r="D2219" s="712" t="str">
        <f t="shared" si="239"/>
        <v>14:46</v>
      </c>
      <c r="E2219" s="713" t="str">
        <f t="shared" si="240"/>
        <v>14:00 as 15:00</v>
      </c>
      <c r="F2219" s="714" t="str">
        <f t="shared" si="241"/>
        <v>Quinta</v>
      </c>
      <c r="G2219" s="715">
        <f t="shared" si="242"/>
        <v>1</v>
      </c>
      <c r="H2219" s="714" t="str">
        <f t="shared" si="243"/>
        <v>Fev/26</v>
      </c>
      <c r="I2219" s="716">
        <f t="shared" si="244"/>
        <v>5</v>
      </c>
      <c r="J2219" s="716">
        <f>IF(Tabela13[[#This Row],[Data da Ordem]]&lt;&gt;"",1,"")</f>
        <v>1</v>
      </c>
    </row>
    <row r="2220" spans="1:10">
      <c r="A2220" s="721" t="s">
        <v>2933</v>
      </c>
      <c r="B2220" s="722">
        <v>36</v>
      </c>
      <c r="C2220" s="711" t="str">
        <f t="shared" si="238"/>
        <v>05/02/2026</v>
      </c>
      <c r="D2220" s="712" t="str">
        <f t="shared" si="239"/>
        <v>14:31</v>
      </c>
      <c r="E2220" s="713" t="str">
        <f t="shared" si="240"/>
        <v>14:00 as 15:00</v>
      </c>
      <c r="F2220" s="714" t="str">
        <f t="shared" si="241"/>
        <v>Quinta</v>
      </c>
      <c r="G2220" s="715">
        <f t="shared" si="242"/>
        <v>1</v>
      </c>
      <c r="H2220" s="714" t="str">
        <f t="shared" si="243"/>
        <v>Fev/26</v>
      </c>
      <c r="I2220" s="716">
        <f t="shared" si="244"/>
        <v>5</v>
      </c>
      <c r="J2220" s="716">
        <f>IF(Tabela13[[#This Row],[Data da Ordem]]&lt;&gt;"",1,"")</f>
        <v>1</v>
      </c>
    </row>
    <row r="2221" spans="1:10">
      <c r="A2221" s="721" t="s">
        <v>2934</v>
      </c>
      <c r="B2221" s="722">
        <v>13</v>
      </c>
      <c r="C2221" s="711" t="str">
        <f t="shared" si="238"/>
        <v>05/02/2026</v>
      </c>
      <c r="D2221" s="712" t="str">
        <f t="shared" si="239"/>
        <v>14:09</v>
      </c>
      <c r="E2221" s="713" t="str">
        <f t="shared" si="240"/>
        <v>14:00 as 15:00</v>
      </c>
      <c r="F2221" s="714" t="str">
        <f t="shared" si="241"/>
        <v>Quinta</v>
      </c>
      <c r="G2221" s="715">
        <f t="shared" si="242"/>
        <v>1</v>
      </c>
      <c r="H2221" s="714" t="str">
        <f t="shared" si="243"/>
        <v>Fev/26</v>
      </c>
      <c r="I2221" s="716">
        <f t="shared" si="244"/>
        <v>5</v>
      </c>
      <c r="J2221" s="716">
        <f>IF(Tabela13[[#This Row],[Data da Ordem]]&lt;&gt;"",1,"")</f>
        <v>1</v>
      </c>
    </row>
    <row r="2222" spans="1:10">
      <c r="A2222" s="721" t="s">
        <v>2935</v>
      </c>
      <c r="B2222" s="722">
        <v>20.7</v>
      </c>
      <c r="C2222" s="711" t="str">
        <f t="shared" si="238"/>
        <v>05/02/2026</v>
      </c>
      <c r="D2222" s="712" t="str">
        <f t="shared" si="239"/>
        <v>13:42</v>
      </c>
      <c r="E2222" s="713" t="str">
        <f t="shared" si="240"/>
        <v>13:00 as 14:00</v>
      </c>
      <c r="F2222" s="714" t="str">
        <f t="shared" si="241"/>
        <v>Quinta</v>
      </c>
      <c r="G2222" s="715">
        <f t="shared" si="242"/>
        <v>1</v>
      </c>
      <c r="H2222" s="714" t="str">
        <f t="shared" si="243"/>
        <v>Fev/26</v>
      </c>
      <c r="I2222" s="716">
        <f t="shared" si="244"/>
        <v>5</v>
      </c>
      <c r="J2222" s="716">
        <f>IF(Tabela13[[#This Row],[Data da Ordem]]&lt;&gt;"",1,"")</f>
        <v>1</v>
      </c>
    </row>
    <row r="2223" spans="1:10">
      <c r="A2223" s="721" t="s">
        <v>2936</v>
      </c>
      <c r="B2223" s="722">
        <v>23</v>
      </c>
      <c r="C2223" s="711" t="str">
        <f t="shared" si="238"/>
        <v>05/02/2026</v>
      </c>
      <c r="D2223" s="712" t="str">
        <f t="shared" si="239"/>
        <v>13:37</v>
      </c>
      <c r="E2223" s="713" t="str">
        <f t="shared" si="240"/>
        <v>13:00 as 14:00</v>
      </c>
      <c r="F2223" s="714" t="str">
        <f t="shared" si="241"/>
        <v>Quinta</v>
      </c>
      <c r="G2223" s="715">
        <f t="shared" si="242"/>
        <v>1</v>
      </c>
      <c r="H2223" s="714" t="str">
        <f t="shared" si="243"/>
        <v>Fev/26</v>
      </c>
      <c r="I2223" s="716">
        <f t="shared" si="244"/>
        <v>5</v>
      </c>
      <c r="J2223" s="716">
        <f>IF(Tabela13[[#This Row],[Data da Ordem]]&lt;&gt;"",1,"")</f>
        <v>1</v>
      </c>
    </row>
    <row r="2224" spans="1:10">
      <c r="A2224" s="721" t="s">
        <v>2937</v>
      </c>
      <c r="B2224" s="722">
        <v>17</v>
      </c>
      <c r="C2224" s="711" t="str">
        <f t="shared" si="238"/>
        <v>05/02/2026</v>
      </c>
      <c r="D2224" s="712" t="str">
        <f t="shared" si="239"/>
        <v>13:12</v>
      </c>
      <c r="E2224" s="713" t="str">
        <f t="shared" si="240"/>
        <v>13:00 as 14:00</v>
      </c>
      <c r="F2224" s="714" t="str">
        <f t="shared" si="241"/>
        <v>Quinta</v>
      </c>
      <c r="G2224" s="715">
        <f t="shared" si="242"/>
        <v>1</v>
      </c>
      <c r="H2224" s="714" t="str">
        <f t="shared" si="243"/>
        <v>Fev/26</v>
      </c>
      <c r="I2224" s="716">
        <f t="shared" si="244"/>
        <v>5</v>
      </c>
      <c r="J2224" s="716">
        <f>IF(Tabela13[[#This Row],[Data da Ordem]]&lt;&gt;"",1,"")</f>
        <v>1</v>
      </c>
    </row>
    <row r="2225" spans="1:10">
      <c r="A2225" s="721" t="s">
        <v>2938</v>
      </c>
      <c r="B2225" s="722">
        <v>12.4</v>
      </c>
      <c r="C2225" s="711" t="str">
        <f t="shared" si="238"/>
        <v>05/02/2026</v>
      </c>
      <c r="D2225" s="712" t="str">
        <f t="shared" si="239"/>
        <v>13:12</v>
      </c>
      <c r="E2225" s="713" t="str">
        <f t="shared" si="240"/>
        <v>13:00 as 14:00</v>
      </c>
      <c r="F2225" s="714" t="str">
        <f t="shared" si="241"/>
        <v>Quinta</v>
      </c>
      <c r="G2225" s="715">
        <f t="shared" si="242"/>
        <v>1</v>
      </c>
      <c r="H2225" s="714" t="str">
        <f t="shared" si="243"/>
        <v>Fev/26</v>
      </c>
      <c r="I2225" s="716">
        <f t="shared" si="244"/>
        <v>5</v>
      </c>
      <c r="J2225" s="716">
        <f>IF(Tabela13[[#This Row],[Data da Ordem]]&lt;&gt;"",1,"")</f>
        <v>1</v>
      </c>
    </row>
    <row r="2226" spans="1:10">
      <c r="A2226" s="721" t="s">
        <v>2939</v>
      </c>
      <c r="B2226" s="722">
        <v>13</v>
      </c>
      <c r="C2226" s="711" t="str">
        <f t="shared" si="238"/>
        <v>05/02/2026</v>
      </c>
      <c r="D2226" s="712" t="str">
        <f t="shared" si="239"/>
        <v>13:11</v>
      </c>
      <c r="E2226" s="713" t="str">
        <f t="shared" si="240"/>
        <v>13:00 as 14:00</v>
      </c>
      <c r="F2226" s="714" t="str">
        <f t="shared" si="241"/>
        <v>Quinta</v>
      </c>
      <c r="G2226" s="715">
        <f t="shared" si="242"/>
        <v>1</v>
      </c>
      <c r="H2226" s="714" t="str">
        <f t="shared" si="243"/>
        <v>Fev/26</v>
      </c>
      <c r="I2226" s="716">
        <f t="shared" si="244"/>
        <v>5</v>
      </c>
      <c r="J2226" s="716">
        <f>IF(Tabela13[[#This Row],[Data da Ordem]]&lt;&gt;"",1,"")</f>
        <v>1</v>
      </c>
    </row>
    <row r="2227" spans="1:10">
      <c r="A2227" s="721" t="s">
        <v>2940</v>
      </c>
      <c r="B2227" s="722">
        <v>33</v>
      </c>
      <c r="C2227" s="711" t="str">
        <f t="shared" si="238"/>
        <v>05/02/2026</v>
      </c>
      <c r="D2227" s="712" t="str">
        <f t="shared" si="239"/>
        <v>13:03</v>
      </c>
      <c r="E2227" s="713" t="str">
        <f t="shared" si="240"/>
        <v>13:00 as 14:00</v>
      </c>
      <c r="F2227" s="714" t="str">
        <f t="shared" si="241"/>
        <v>Quinta</v>
      </c>
      <c r="G2227" s="715">
        <f t="shared" si="242"/>
        <v>1</v>
      </c>
      <c r="H2227" s="714" t="str">
        <f t="shared" si="243"/>
        <v>Fev/26</v>
      </c>
      <c r="I2227" s="716">
        <f t="shared" si="244"/>
        <v>5</v>
      </c>
      <c r="J2227" s="716">
        <f>IF(Tabela13[[#This Row],[Data da Ordem]]&lt;&gt;"",1,"")</f>
        <v>1</v>
      </c>
    </row>
    <row r="2228" spans="1:10">
      <c r="A2228" s="721" t="s">
        <v>2941</v>
      </c>
      <c r="B2228" s="722">
        <v>33</v>
      </c>
      <c r="C2228" s="711" t="str">
        <f t="shared" si="238"/>
        <v>05/02/2026</v>
      </c>
      <c r="D2228" s="712" t="str">
        <f t="shared" si="239"/>
        <v>12:59</v>
      </c>
      <c r="E2228" s="713" t="str">
        <f t="shared" si="240"/>
        <v>12:00 as 13:00</v>
      </c>
      <c r="F2228" s="714" t="str">
        <f t="shared" si="241"/>
        <v>Quinta</v>
      </c>
      <c r="G2228" s="715">
        <f t="shared" si="242"/>
        <v>1</v>
      </c>
      <c r="H2228" s="714" t="str">
        <f t="shared" si="243"/>
        <v>Fev/26</v>
      </c>
      <c r="I2228" s="716">
        <f t="shared" si="244"/>
        <v>5</v>
      </c>
      <c r="J2228" s="716">
        <f>IF(Tabela13[[#This Row],[Data da Ordem]]&lt;&gt;"",1,"")</f>
        <v>1</v>
      </c>
    </row>
    <row r="2229" spans="1:10">
      <c r="A2229" s="721" t="s">
        <v>2942</v>
      </c>
      <c r="B2229" s="722">
        <v>14.85</v>
      </c>
      <c r="C2229" s="711" t="str">
        <f t="shared" si="238"/>
        <v>05/02/2026</v>
      </c>
      <c r="D2229" s="712" t="str">
        <f t="shared" si="239"/>
        <v>12:24</v>
      </c>
      <c r="E2229" s="713" t="str">
        <f t="shared" si="240"/>
        <v>12:00 as 13:00</v>
      </c>
      <c r="F2229" s="714" t="str">
        <f t="shared" si="241"/>
        <v>Quinta</v>
      </c>
      <c r="G2229" s="715">
        <f t="shared" si="242"/>
        <v>1</v>
      </c>
      <c r="H2229" s="714" t="str">
        <f t="shared" si="243"/>
        <v>Fev/26</v>
      </c>
      <c r="I2229" s="716">
        <f t="shared" si="244"/>
        <v>5</v>
      </c>
      <c r="J2229" s="716">
        <f>IF(Tabela13[[#This Row],[Data da Ordem]]&lt;&gt;"",1,"")</f>
        <v>1</v>
      </c>
    </row>
    <row r="2230" spans="1:10">
      <c r="A2230" s="721" t="s">
        <v>2943</v>
      </c>
      <c r="B2230" s="722">
        <v>16.5</v>
      </c>
      <c r="C2230" s="711" t="str">
        <f t="shared" si="238"/>
        <v>05/02/2026</v>
      </c>
      <c r="D2230" s="712" t="str">
        <f t="shared" si="239"/>
        <v>11:34</v>
      </c>
      <c r="E2230" s="713" t="str">
        <f t="shared" si="240"/>
        <v>11:00 as 12:00</v>
      </c>
      <c r="F2230" s="714" t="str">
        <f t="shared" si="241"/>
        <v>Quinta</v>
      </c>
      <c r="G2230" s="715">
        <f t="shared" si="242"/>
        <v>1</v>
      </c>
      <c r="H2230" s="714" t="str">
        <f t="shared" si="243"/>
        <v>Fev/26</v>
      </c>
      <c r="I2230" s="716">
        <f t="shared" si="244"/>
        <v>5</v>
      </c>
      <c r="J2230" s="716">
        <f>IF(Tabela13[[#This Row],[Data da Ordem]]&lt;&gt;"",1,"")</f>
        <v>1</v>
      </c>
    </row>
    <row r="2231" spans="1:10">
      <c r="A2231" s="721" t="s">
        <v>2944</v>
      </c>
      <c r="B2231" s="722">
        <v>41</v>
      </c>
      <c r="C2231" s="711" t="str">
        <f t="shared" si="238"/>
        <v>05/02/2026</v>
      </c>
      <c r="D2231" s="712" t="str">
        <f t="shared" si="239"/>
        <v>10:46</v>
      </c>
      <c r="E2231" s="713" t="str">
        <f t="shared" si="240"/>
        <v>10:00 as 11:00</v>
      </c>
      <c r="F2231" s="714" t="str">
        <f t="shared" si="241"/>
        <v>Quinta</v>
      </c>
      <c r="G2231" s="715">
        <f t="shared" si="242"/>
        <v>1</v>
      </c>
      <c r="H2231" s="714" t="str">
        <f t="shared" si="243"/>
        <v>Fev/26</v>
      </c>
      <c r="I2231" s="716">
        <f t="shared" si="244"/>
        <v>5</v>
      </c>
      <c r="J2231" s="716">
        <f>IF(Tabela13[[#This Row],[Data da Ordem]]&lt;&gt;"",1,"")</f>
        <v>1</v>
      </c>
    </row>
    <row r="2232" spans="1:10">
      <c r="A2232" s="721" t="s">
        <v>2945</v>
      </c>
      <c r="B2232" s="722">
        <v>19</v>
      </c>
      <c r="C2232" s="711" t="str">
        <f t="shared" si="238"/>
        <v>06/02/2026</v>
      </c>
      <c r="D2232" s="712" t="str">
        <f t="shared" si="239"/>
        <v>18:15</v>
      </c>
      <c r="E2232" s="713" t="str">
        <f t="shared" si="240"/>
        <v>18:00 as 19:00</v>
      </c>
      <c r="F2232" s="714" t="str">
        <f t="shared" si="241"/>
        <v>Sexta</v>
      </c>
      <c r="G2232" s="715">
        <f t="shared" si="242"/>
        <v>1</v>
      </c>
      <c r="H2232" s="714" t="str">
        <f t="shared" si="243"/>
        <v>Fev/26</v>
      </c>
      <c r="I2232" s="716">
        <f t="shared" si="244"/>
        <v>6</v>
      </c>
      <c r="J2232" s="716">
        <f>IF(Tabela13[[#This Row],[Data da Ordem]]&lt;&gt;"",1,"")</f>
        <v>1</v>
      </c>
    </row>
    <row r="2233" spans="1:10">
      <c r="A2233" s="721" t="s">
        <v>2946</v>
      </c>
      <c r="B2233" s="722">
        <v>39.5</v>
      </c>
      <c r="C2233" s="711" t="str">
        <f t="shared" si="238"/>
        <v>06/02/2026</v>
      </c>
      <c r="D2233" s="712" t="str">
        <f t="shared" si="239"/>
        <v>18:10</v>
      </c>
      <c r="E2233" s="713" t="str">
        <f t="shared" si="240"/>
        <v>18:00 as 19:00</v>
      </c>
      <c r="F2233" s="714" t="str">
        <f t="shared" si="241"/>
        <v>Sexta</v>
      </c>
      <c r="G2233" s="715">
        <f t="shared" si="242"/>
        <v>1</v>
      </c>
      <c r="H2233" s="714" t="str">
        <f t="shared" si="243"/>
        <v>Fev/26</v>
      </c>
      <c r="I2233" s="716">
        <f t="shared" si="244"/>
        <v>6</v>
      </c>
      <c r="J2233" s="716">
        <f>IF(Tabela13[[#This Row],[Data da Ordem]]&lt;&gt;"",1,"")</f>
        <v>1</v>
      </c>
    </row>
    <row r="2234" spans="1:10">
      <c r="A2234" s="721" t="s">
        <v>2947</v>
      </c>
      <c r="B2234" s="722">
        <v>84.5</v>
      </c>
      <c r="C2234" s="711" t="str">
        <f t="shared" si="238"/>
        <v>06/02/2026</v>
      </c>
      <c r="D2234" s="712" t="str">
        <f t="shared" si="239"/>
        <v>18:06</v>
      </c>
      <c r="E2234" s="713" t="str">
        <f t="shared" si="240"/>
        <v>18:00 as 19:00</v>
      </c>
      <c r="F2234" s="714" t="str">
        <f t="shared" si="241"/>
        <v>Sexta</v>
      </c>
      <c r="G2234" s="715">
        <f t="shared" si="242"/>
        <v>1</v>
      </c>
      <c r="H2234" s="714" t="str">
        <f t="shared" si="243"/>
        <v>Fev/26</v>
      </c>
      <c r="I2234" s="716">
        <f t="shared" si="244"/>
        <v>6</v>
      </c>
      <c r="J2234" s="716">
        <f>IF(Tabela13[[#This Row],[Data da Ordem]]&lt;&gt;"",1,"")</f>
        <v>1</v>
      </c>
    </row>
    <row r="2235" spans="1:10">
      <c r="A2235" s="721" t="s">
        <v>2948</v>
      </c>
      <c r="B2235" s="722">
        <v>22</v>
      </c>
      <c r="C2235" s="711" t="str">
        <f t="shared" si="238"/>
        <v>06/02/2026</v>
      </c>
      <c r="D2235" s="712" t="str">
        <f t="shared" si="239"/>
        <v>17:57</v>
      </c>
      <c r="E2235" s="713" t="str">
        <f t="shared" si="240"/>
        <v>17:00 as 18:00</v>
      </c>
      <c r="F2235" s="714" t="str">
        <f t="shared" si="241"/>
        <v>Sexta</v>
      </c>
      <c r="G2235" s="715">
        <f t="shared" si="242"/>
        <v>1</v>
      </c>
      <c r="H2235" s="714" t="str">
        <f t="shared" si="243"/>
        <v>Fev/26</v>
      </c>
      <c r="I2235" s="716">
        <f t="shared" si="244"/>
        <v>6</v>
      </c>
      <c r="J2235" s="716">
        <f>IF(Tabela13[[#This Row],[Data da Ordem]]&lt;&gt;"",1,"")</f>
        <v>1</v>
      </c>
    </row>
    <row r="2236" spans="1:10">
      <c r="A2236" s="721" t="s">
        <v>2949</v>
      </c>
      <c r="B2236" s="722">
        <v>74.5</v>
      </c>
      <c r="C2236" s="711" t="str">
        <f t="shared" si="238"/>
        <v>06/02/2026</v>
      </c>
      <c r="D2236" s="712" t="str">
        <f t="shared" si="239"/>
        <v>17:48</v>
      </c>
      <c r="E2236" s="713" t="str">
        <f t="shared" si="240"/>
        <v>17:00 as 18:00</v>
      </c>
      <c r="F2236" s="714" t="str">
        <f t="shared" si="241"/>
        <v>Sexta</v>
      </c>
      <c r="G2236" s="715">
        <f t="shared" si="242"/>
        <v>1</v>
      </c>
      <c r="H2236" s="714" t="str">
        <f t="shared" si="243"/>
        <v>Fev/26</v>
      </c>
      <c r="I2236" s="716">
        <f t="shared" si="244"/>
        <v>6</v>
      </c>
      <c r="J2236" s="716">
        <f>IF(Tabela13[[#This Row],[Data da Ordem]]&lt;&gt;"",1,"")</f>
        <v>1</v>
      </c>
    </row>
    <row r="2237" spans="1:10">
      <c r="A2237" s="721" t="s">
        <v>2950</v>
      </c>
      <c r="B2237" s="722">
        <v>39.700000000000003</v>
      </c>
      <c r="C2237" s="711" t="str">
        <f t="shared" si="238"/>
        <v>06/02/2026</v>
      </c>
      <c r="D2237" s="712" t="str">
        <f t="shared" si="239"/>
        <v>17:43</v>
      </c>
      <c r="E2237" s="713" t="str">
        <f t="shared" si="240"/>
        <v>17:00 as 18:00</v>
      </c>
      <c r="F2237" s="714" t="str">
        <f t="shared" si="241"/>
        <v>Sexta</v>
      </c>
      <c r="G2237" s="715">
        <f t="shared" si="242"/>
        <v>1</v>
      </c>
      <c r="H2237" s="714" t="str">
        <f t="shared" si="243"/>
        <v>Fev/26</v>
      </c>
      <c r="I2237" s="716">
        <f t="shared" si="244"/>
        <v>6</v>
      </c>
      <c r="J2237" s="716">
        <f>IF(Tabela13[[#This Row],[Data da Ordem]]&lt;&gt;"",1,"")</f>
        <v>1</v>
      </c>
    </row>
    <row r="2238" spans="1:10">
      <c r="A2238" s="721" t="s">
        <v>2951</v>
      </c>
      <c r="B2238" s="722">
        <v>22</v>
      </c>
      <c r="C2238" s="711" t="str">
        <f t="shared" si="238"/>
        <v>06/02/2026</v>
      </c>
      <c r="D2238" s="712" t="str">
        <f t="shared" si="239"/>
        <v>17:32</v>
      </c>
      <c r="E2238" s="713" t="str">
        <f t="shared" si="240"/>
        <v>17:00 as 18:00</v>
      </c>
      <c r="F2238" s="714" t="str">
        <f t="shared" si="241"/>
        <v>Sexta</v>
      </c>
      <c r="G2238" s="715">
        <f t="shared" si="242"/>
        <v>1</v>
      </c>
      <c r="H2238" s="714" t="str">
        <f t="shared" si="243"/>
        <v>Fev/26</v>
      </c>
      <c r="I2238" s="716">
        <f t="shared" si="244"/>
        <v>6</v>
      </c>
      <c r="J2238" s="716">
        <f>IF(Tabela13[[#This Row],[Data da Ordem]]&lt;&gt;"",1,"")</f>
        <v>1</v>
      </c>
    </row>
    <row r="2239" spans="1:10">
      <c r="A2239" s="721" t="s">
        <v>2952</v>
      </c>
      <c r="B2239" s="722">
        <v>33.5</v>
      </c>
      <c r="C2239" s="711" t="str">
        <f t="shared" si="238"/>
        <v>06/02/2026</v>
      </c>
      <c r="D2239" s="712" t="str">
        <f t="shared" si="239"/>
        <v>17:28</v>
      </c>
      <c r="E2239" s="713" t="str">
        <f t="shared" si="240"/>
        <v>17:00 as 18:00</v>
      </c>
      <c r="F2239" s="714" t="str">
        <f t="shared" si="241"/>
        <v>Sexta</v>
      </c>
      <c r="G2239" s="715">
        <f t="shared" si="242"/>
        <v>1</v>
      </c>
      <c r="H2239" s="714" t="str">
        <f t="shared" si="243"/>
        <v>Fev/26</v>
      </c>
      <c r="I2239" s="716">
        <f t="shared" si="244"/>
        <v>6</v>
      </c>
      <c r="J2239" s="716">
        <f>IF(Tabela13[[#This Row],[Data da Ordem]]&lt;&gt;"",1,"")</f>
        <v>1</v>
      </c>
    </row>
    <row r="2240" spans="1:10">
      <c r="A2240" s="721" t="s">
        <v>2953</v>
      </c>
      <c r="B2240" s="722">
        <v>33</v>
      </c>
      <c r="C2240" s="711" t="str">
        <f t="shared" si="238"/>
        <v>06/02/2026</v>
      </c>
      <c r="D2240" s="712" t="str">
        <f t="shared" si="239"/>
        <v>17:26</v>
      </c>
      <c r="E2240" s="713" t="str">
        <f t="shared" si="240"/>
        <v>17:00 as 18:00</v>
      </c>
      <c r="F2240" s="714" t="str">
        <f t="shared" si="241"/>
        <v>Sexta</v>
      </c>
      <c r="G2240" s="715">
        <f t="shared" si="242"/>
        <v>1</v>
      </c>
      <c r="H2240" s="714" t="str">
        <f t="shared" si="243"/>
        <v>Fev/26</v>
      </c>
      <c r="I2240" s="716">
        <f t="shared" si="244"/>
        <v>6</v>
      </c>
      <c r="J2240" s="716">
        <f>IF(Tabela13[[#This Row],[Data da Ordem]]&lt;&gt;"",1,"")</f>
        <v>1</v>
      </c>
    </row>
    <row r="2241" spans="1:10">
      <c r="A2241" s="721" t="s">
        <v>2954</v>
      </c>
      <c r="B2241" s="722">
        <v>23</v>
      </c>
      <c r="C2241" s="711" t="str">
        <f t="shared" si="238"/>
        <v>06/02/2026</v>
      </c>
      <c r="D2241" s="712" t="str">
        <f t="shared" si="239"/>
        <v>17:14</v>
      </c>
      <c r="E2241" s="713" t="str">
        <f t="shared" si="240"/>
        <v>17:00 as 18:00</v>
      </c>
      <c r="F2241" s="714" t="str">
        <f t="shared" si="241"/>
        <v>Sexta</v>
      </c>
      <c r="G2241" s="715">
        <f t="shared" si="242"/>
        <v>1</v>
      </c>
      <c r="H2241" s="714" t="str">
        <f t="shared" si="243"/>
        <v>Fev/26</v>
      </c>
      <c r="I2241" s="716">
        <f t="shared" si="244"/>
        <v>6</v>
      </c>
      <c r="J2241" s="716">
        <f>IF(Tabela13[[#This Row],[Data da Ordem]]&lt;&gt;"",1,"")</f>
        <v>1</v>
      </c>
    </row>
    <row r="2242" spans="1:10">
      <c r="A2242" s="721" t="s">
        <v>2955</v>
      </c>
      <c r="B2242" s="722">
        <v>20</v>
      </c>
      <c r="C2242" s="711" t="str">
        <f t="shared" si="238"/>
        <v>06/02/2026</v>
      </c>
      <c r="D2242" s="712" t="str">
        <f t="shared" si="239"/>
        <v>17:13</v>
      </c>
      <c r="E2242" s="713" t="str">
        <f t="shared" si="240"/>
        <v>17:00 as 18:00</v>
      </c>
      <c r="F2242" s="714" t="str">
        <f t="shared" si="241"/>
        <v>Sexta</v>
      </c>
      <c r="G2242" s="715">
        <f t="shared" si="242"/>
        <v>1</v>
      </c>
      <c r="H2242" s="714" t="str">
        <f t="shared" si="243"/>
        <v>Fev/26</v>
      </c>
      <c r="I2242" s="716">
        <f t="shared" si="244"/>
        <v>6</v>
      </c>
      <c r="J2242" s="716">
        <f>IF(Tabela13[[#This Row],[Data da Ordem]]&lt;&gt;"",1,"")</f>
        <v>1</v>
      </c>
    </row>
    <row r="2243" spans="1:10">
      <c r="A2243" s="721" t="s">
        <v>2956</v>
      </c>
      <c r="B2243" s="722">
        <v>32</v>
      </c>
      <c r="C2243" s="711" t="str">
        <f t="shared" si="238"/>
        <v>06/02/2026</v>
      </c>
      <c r="D2243" s="712" t="str">
        <f t="shared" si="239"/>
        <v>16:52</v>
      </c>
      <c r="E2243" s="713" t="str">
        <f t="shared" si="240"/>
        <v>16:00 as 17:00</v>
      </c>
      <c r="F2243" s="714" t="str">
        <f t="shared" si="241"/>
        <v>Sexta</v>
      </c>
      <c r="G2243" s="715">
        <f t="shared" si="242"/>
        <v>1</v>
      </c>
      <c r="H2243" s="714" t="str">
        <f t="shared" si="243"/>
        <v>Fev/26</v>
      </c>
      <c r="I2243" s="716">
        <f t="shared" si="244"/>
        <v>6</v>
      </c>
      <c r="J2243" s="716">
        <f>IF(Tabela13[[#This Row],[Data da Ordem]]&lt;&gt;"",1,"")</f>
        <v>1</v>
      </c>
    </row>
    <row r="2244" spans="1:10">
      <c r="A2244" s="721" t="s">
        <v>2957</v>
      </c>
      <c r="B2244" s="722">
        <v>23</v>
      </c>
      <c r="C2244" s="711" t="str">
        <f t="shared" ref="C2244:C2307" si="245">IF(A2244="","",TEXT(A2244,"dd/mm/aaaa"))</f>
        <v>06/02/2026</v>
      </c>
      <c r="D2244" s="712" t="str">
        <f t="shared" ref="D2244:D2307" si="246">IF(A2244="","",TEXT(A2244,"hh:mm"))</f>
        <v>16:41</v>
      </c>
      <c r="E2244" s="713" t="str">
        <f t="shared" ref="E2244:E2307" si="247">IF(D2244="","",IF(AND(MOD(D2244,1)&gt;=TIME(8,0,0),MOD(D2244,1)&lt;TIME(21,0,0)),
TEXT(TIME(HOUR(MOD(D2244,1)),0,0),"hh:mm")&amp;" as "&amp;TEXT(TIME(HOUR(MOD(D2244,1))+1,0,0),"hh:mm"),
"Fora da faixa"))</f>
        <v>16:00 as 17:00</v>
      </c>
      <c r="F2244" s="714" t="str">
        <f t="shared" ref="F2244:F2307" si="248">CHOOSE(WEEKDAY(C2244,2),"Segunda","Terça","Quarta","Quinta","Sexta","Sábado","Domingo")</f>
        <v>Sexta</v>
      </c>
      <c r="G2244" s="715">
        <f t="shared" ref="G2244:G2307" si="249">INT((DAY(C2244)-1)/7)+1</f>
        <v>1</v>
      </c>
      <c r="H2244" s="714" t="str">
        <f t="shared" ref="H2244:H2307" si="250">PROPER(TEXT(C2244,"MMM/AA"))</f>
        <v>Fev/26</v>
      </c>
      <c r="I2244" s="716">
        <f t="shared" ref="I2244:I2307" si="251">DAY(C2244)</f>
        <v>6</v>
      </c>
      <c r="J2244" s="716">
        <f>IF(Tabela13[[#This Row],[Data da Ordem]]&lt;&gt;"",1,"")</f>
        <v>1</v>
      </c>
    </row>
    <row r="2245" spans="1:10">
      <c r="A2245" s="721" t="s">
        <v>2958</v>
      </c>
      <c r="B2245" s="722">
        <v>13</v>
      </c>
      <c r="C2245" s="711" t="str">
        <f t="shared" si="245"/>
        <v>06/02/2026</v>
      </c>
      <c r="D2245" s="712" t="str">
        <f t="shared" si="246"/>
        <v>16:38</v>
      </c>
      <c r="E2245" s="713" t="str">
        <f t="shared" si="247"/>
        <v>16:00 as 17:00</v>
      </c>
      <c r="F2245" s="714" t="str">
        <f t="shared" si="248"/>
        <v>Sexta</v>
      </c>
      <c r="G2245" s="715">
        <f t="shared" si="249"/>
        <v>1</v>
      </c>
      <c r="H2245" s="714" t="str">
        <f t="shared" si="250"/>
        <v>Fev/26</v>
      </c>
      <c r="I2245" s="716">
        <f t="shared" si="251"/>
        <v>6</v>
      </c>
      <c r="J2245" s="716">
        <f>IF(Tabela13[[#This Row],[Data da Ordem]]&lt;&gt;"",1,"")</f>
        <v>1</v>
      </c>
    </row>
    <row r="2246" spans="1:10">
      <c r="A2246" s="721" t="s">
        <v>2959</v>
      </c>
      <c r="B2246" s="722">
        <v>18</v>
      </c>
      <c r="C2246" s="711" t="str">
        <f t="shared" si="245"/>
        <v>06/02/2026</v>
      </c>
      <c r="D2246" s="712" t="str">
        <f t="shared" si="246"/>
        <v>16:29</v>
      </c>
      <c r="E2246" s="713" t="str">
        <f t="shared" si="247"/>
        <v>16:00 as 17:00</v>
      </c>
      <c r="F2246" s="714" t="str">
        <f t="shared" si="248"/>
        <v>Sexta</v>
      </c>
      <c r="G2246" s="715">
        <f t="shared" si="249"/>
        <v>1</v>
      </c>
      <c r="H2246" s="714" t="str">
        <f t="shared" si="250"/>
        <v>Fev/26</v>
      </c>
      <c r="I2246" s="716">
        <f t="shared" si="251"/>
        <v>6</v>
      </c>
      <c r="J2246" s="716">
        <f>IF(Tabela13[[#This Row],[Data da Ordem]]&lt;&gt;"",1,"")</f>
        <v>1</v>
      </c>
    </row>
    <row r="2247" spans="1:10">
      <c r="A2247" s="721" t="s">
        <v>2960</v>
      </c>
      <c r="B2247" s="722">
        <v>16.5</v>
      </c>
      <c r="C2247" s="711" t="str">
        <f t="shared" si="245"/>
        <v>06/02/2026</v>
      </c>
      <c r="D2247" s="712" t="str">
        <f t="shared" si="246"/>
        <v>16:26</v>
      </c>
      <c r="E2247" s="713" t="str">
        <f t="shared" si="247"/>
        <v>16:00 as 17:00</v>
      </c>
      <c r="F2247" s="714" t="str">
        <f t="shared" si="248"/>
        <v>Sexta</v>
      </c>
      <c r="G2247" s="715">
        <f t="shared" si="249"/>
        <v>1</v>
      </c>
      <c r="H2247" s="714" t="str">
        <f t="shared" si="250"/>
        <v>Fev/26</v>
      </c>
      <c r="I2247" s="716">
        <f t="shared" si="251"/>
        <v>6</v>
      </c>
      <c r="J2247" s="716">
        <f>IF(Tabela13[[#This Row],[Data da Ordem]]&lt;&gt;"",1,"")</f>
        <v>1</v>
      </c>
    </row>
    <row r="2248" spans="1:10">
      <c r="A2248" s="721" t="s">
        <v>2961</v>
      </c>
      <c r="B2248" s="722">
        <v>13</v>
      </c>
      <c r="C2248" s="711" t="str">
        <f t="shared" si="245"/>
        <v>06/02/2026</v>
      </c>
      <c r="D2248" s="712" t="str">
        <f t="shared" si="246"/>
        <v>16:05</v>
      </c>
      <c r="E2248" s="713" t="str">
        <f t="shared" si="247"/>
        <v>16:00 as 17:00</v>
      </c>
      <c r="F2248" s="714" t="str">
        <f t="shared" si="248"/>
        <v>Sexta</v>
      </c>
      <c r="G2248" s="715">
        <f t="shared" si="249"/>
        <v>1</v>
      </c>
      <c r="H2248" s="714" t="str">
        <f t="shared" si="250"/>
        <v>Fev/26</v>
      </c>
      <c r="I2248" s="716">
        <f t="shared" si="251"/>
        <v>6</v>
      </c>
      <c r="J2248" s="716">
        <f>IF(Tabela13[[#This Row],[Data da Ordem]]&lt;&gt;"",1,"")</f>
        <v>1</v>
      </c>
    </row>
    <row r="2249" spans="1:10">
      <c r="A2249" s="721" t="s">
        <v>2962</v>
      </c>
      <c r="B2249" s="722">
        <v>14</v>
      </c>
      <c r="C2249" s="711" t="str">
        <f t="shared" si="245"/>
        <v>06/02/2026</v>
      </c>
      <c r="D2249" s="712" t="str">
        <f t="shared" si="246"/>
        <v>15:45</v>
      </c>
      <c r="E2249" s="713" t="str">
        <f t="shared" si="247"/>
        <v>15:00 as 16:00</v>
      </c>
      <c r="F2249" s="714" t="str">
        <f t="shared" si="248"/>
        <v>Sexta</v>
      </c>
      <c r="G2249" s="715">
        <f t="shared" si="249"/>
        <v>1</v>
      </c>
      <c r="H2249" s="714" t="str">
        <f t="shared" si="250"/>
        <v>Fev/26</v>
      </c>
      <c r="I2249" s="716">
        <f t="shared" si="251"/>
        <v>6</v>
      </c>
      <c r="J2249" s="716">
        <f>IF(Tabela13[[#This Row],[Data da Ordem]]&lt;&gt;"",1,"")</f>
        <v>1</v>
      </c>
    </row>
    <row r="2250" spans="1:10">
      <c r="A2250" s="721" t="s">
        <v>2963</v>
      </c>
      <c r="B2250" s="722">
        <v>31.5</v>
      </c>
      <c r="C2250" s="711" t="str">
        <f t="shared" si="245"/>
        <v>06/02/2026</v>
      </c>
      <c r="D2250" s="712" t="str">
        <f t="shared" si="246"/>
        <v>15:29</v>
      </c>
      <c r="E2250" s="713" t="str">
        <f t="shared" si="247"/>
        <v>15:00 as 16:00</v>
      </c>
      <c r="F2250" s="714" t="str">
        <f t="shared" si="248"/>
        <v>Sexta</v>
      </c>
      <c r="G2250" s="715">
        <f t="shared" si="249"/>
        <v>1</v>
      </c>
      <c r="H2250" s="714" t="str">
        <f t="shared" si="250"/>
        <v>Fev/26</v>
      </c>
      <c r="I2250" s="716">
        <f t="shared" si="251"/>
        <v>6</v>
      </c>
      <c r="J2250" s="716">
        <f>IF(Tabela13[[#This Row],[Data da Ordem]]&lt;&gt;"",1,"")</f>
        <v>1</v>
      </c>
    </row>
    <row r="2251" spans="1:10">
      <c r="A2251" s="721" t="s">
        <v>2964</v>
      </c>
      <c r="B2251" s="722">
        <v>155.6</v>
      </c>
      <c r="C2251" s="711" t="str">
        <f t="shared" si="245"/>
        <v>06/02/2026</v>
      </c>
      <c r="D2251" s="712" t="str">
        <f t="shared" si="246"/>
        <v>14:40</v>
      </c>
      <c r="E2251" s="713" t="str">
        <f t="shared" si="247"/>
        <v>14:00 as 15:00</v>
      </c>
      <c r="F2251" s="714" t="str">
        <f t="shared" si="248"/>
        <v>Sexta</v>
      </c>
      <c r="G2251" s="715">
        <f t="shared" si="249"/>
        <v>1</v>
      </c>
      <c r="H2251" s="714" t="str">
        <f t="shared" si="250"/>
        <v>Fev/26</v>
      </c>
      <c r="I2251" s="716">
        <f t="shared" si="251"/>
        <v>6</v>
      </c>
      <c r="J2251" s="716">
        <f>IF(Tabela13[[#This Row],[Data da Ordem]]&lt;&gt;"",1,"")</f>
        <v>1</v>
      </c>
    </row>
    <row r="2252" spans="1:10">
      <c r="A2252" s="721" t="s">
        <v>2965</v>
      </c>
      <c r="B2252" s="722">
        <v>96.5</v>
      </c>
      <c r="C2252" s="711" t="str">
        <f t="shared" si="245"/>
        <v>06/02/2026</v>
      </c>
      <c r="D2252" s="712" t="str">
        <f t="shared" si="246"/>
        <v>14:23</v>
      </c>
      <c r="E2252" s="713" t="str">
        <f t="shared" si="247"/>
        <v>14:00 as 15:00</v>
      </c>
      <c r="F2252" s="714" t="str">
        <f t="shared" si="248"/>
        <v>Sexta</v>
      </c>
      <c r="G2252" s="715">
        <f t="shared" si="249"/>
        <v>1</v>
      </c>
      <c r="H2252" s="714" t="str">
        <f t="shared" si="250"/>
        <v>Fev/26</v>
      </c>
      <c r="I2252" s="716">
        <f t="shared" si="251"/>
        <v>6</v>
      </c>
      <c r="J2252" s="716">
        <f>IF(Tabela13[[#This Row],[Data da Ordem]]&lt;&gt;"",1,"")</f>
        <v>1</v>
      </c>
    </row>
    <row r="2253" spans="1:10">
      <c r="A2253" s="721" t="s">
        <v>2966</v>
      </c>
      <c r="B2253" s="722">
        <v>30</v>
      </c>
      <c r="C2253" s="711" t="str">
        <f t="shared" si="245"/>
        <v>06/02/2026</v>
      </c>
      <c r="D2253" s="712" t="str">
        <f t="shared" si="246"/>
        <v>14:17</v>
      </c>
      <c r="E2253" s="713" t="str">
        <f t="shared" si="247"/>
        <v>14:00 as 15:00</v>
      </c>
      <c r="F2253" s="714" t="str">
        <f t="shared" si="248"/>
        <v>Sexta</v>
      </c>
      <c r="G2253" s="715">
        <f t="shared" si="249"/>
        <v>1</v>
      </c>
      <c r="H2253" s="714" t="str">
        <f t="shared" si="250"/>
        <v>Fev/26</v>
      </c>
      <c r="I2253" s="716">
        <f t="shared" si="251"/>
        <v>6</v>
      </c>
      <c r="J2253" s="716">
        <f>IF(Tabela13[[#This Row],[Data da Ordem]]&lt;&gt;"",1,"")</f>
        <v>1</v>
      </c>
    </row>
    <row r="2254" spans="1:10">
      <c r="A2254" s="721" t="s">
        <v>2967</v>
      </c>
      <c r="B2254" s="722">
        <v>20</v>
      </c>
      <c r="C2254" s="711" t="str">
        <f t="shared" si="245"/>
        <v>06/02/2026</v>
      </c>
      <c r="D2254" s="712" t="str">
        <f t="shared" si="246"/>
        <v>14:03</v>
      </c>
      <c r="E2254" s="713" t="str">
        <f t="shared" si="247"/>
        <v>14:00 as 15:00</v>
      </c>
      <c r="F2254" s="714" t="str">
        <f t="shared" si="248"/>
        <v>Sexta</v>
      </c>
      <c r="G2254" s="715">
        <f t="shared" si="249"/>
        <v>1</v>
      </c>
      <c r="H2254" s="714" t="str">
        <f t="shared" si="250"/>
        <v>Fev/26</v>
      </c>
      <c r="I2254" s="716">
        <f t="shared" si="251"/>
        <v>6</v>
      </c>
      <c r="J2254" s="716">
        <f>IF(Tabela13[[#This Row],[Data da Ordem]]&lt;&gt;"",1,"")</f>
        <v>1</v>
      </c>
    </row>
    <row r="2255" spans="1:10">
      <c r="A2255" s="721" t="s">
        <v>2968</v>
      </c>
      <c r="B2255" s="722">
        <v>34</v>
      </c>
      <c r="C2255" s="711" t="str">
        <f t="shared" si="245"/>
        <v>06/02/2026</v>
      </c>
      <c r="D2255" s="712" t="str">
        <f t="shared" si="246"/>
        <v>13:43</v>
      </c>
      <c r="E2255" s="713" t="str">
        <f t="shared" si="247"/>
        <v>13:00 as 14:00</v>
      </c>
      <c r="F2255" s="714" t="str">
        <f t="shared" si="248"/>
        <v>Sexta</v>
      </c>
      <c r="G2255" s="715">
        <f t="shared" si="249"/>
        <v>1</v>
      </c>
      <c r="H2255" s="714" t="str">
        <f t="shared" si="250"/>
        <v>Fev/26</v>
      </c>
      <c r="I2255" s="716">
        <f t="shared" si="251"/>
        <v>6</v>
      </c>
      <c r="J2255" s="716">
        <f>IF(Tabela13[[#This Row],[Data da Ordem]]&lt;&gt;"",1,"")</f>
        <v>1</v>
      </c>
    </row>
    <row r="2256" spans="1:10">
      <c r="A2256" s="721" t="s">
        <v>2969</v>
      </c>
      <c r="B2256" s="722">
        <v>33</v>
      </c>
      <c r="C2256" s="711" t="str">
        <f t="shared" si="245"/>
        <v>06/02/2026</v>
      </c>
      <c r="D2256" s="712" t="str">
        <f t="shared" si="246"/>
        <v>13:05</v>
      </c>
      <c r="E2256" s="713" t="str">
        <f t="shared" si="247"/>
        <v>13:00 as 14:00</v>
      </c>
      <c r="F2256" s="714" t="str">
        <f t="shared" si="248"/>
        <v>Sexta</v>
      </c>
      <c r="G2256" s="715">
        <f t="shared" si="249"/>
        <v>1</v>
      </c>
      <c r="H2256" s="714" t="str">
        <f t="shared" si="250"/>
        <v>Fev/26</v>
      </c>
      <c r="I2256" s="716">
        <f t="shared" si="251"/>
        <v>6</v>
      </c>
      <c r="J2256" s="716">
        <f>IF(Tabela13[[#This Row],[Data da Ordem]]&lt;&gt;"",1,"")</f>
        <v>1</v>
      </c>
    </row>
    <row r="2257" spans="1:10">
      <c r="A2257" s="721" t="s">
        <v>2970</v>
      </c>
      <c r="B2257" s="722">
        <v>13</v>
      </c>
      <c r="C2257" s="711" t="str">
        <f t="shared" si="245"/>
        <v>06/02/2026</v>
      </c>
      <c r="D2257" s="712" t="str">
        <f t="shared" si="246"/>
        <v>13:02</v>
      </c>
      <c r="E2257" s="713" t="str">
        <f t="shared" si="247"/>
        <v>13:00 as 14:00</v>
      </c>
      <c r="F2257" s="714" t="str">
        <f t="shared" si="248"/>
        <v>Sexta</v>
      </c>
      <c r="G2257" s="715">
        <f t="shared" si="249"/>
        <v>1</v>
      </c>
      <c r="H2257" s="714" t="str">
        <f t="shared" si="250"/>
        <v>Fev/26</v>
      </c>
      <c r="I2257" s="716">
        <f t="shared" si="251"/>
        <v>6</v>
      </c>
      <c r="J2257" s="716">
        <f>IF(Tabela13[[#This Row],[Data da Ordem]]&lt;&gt;"",1,"")</f>
        <v>1</v>
      </c>
    </row>
    <row r="2258" spans="1:10">
      <c r="A2258" s="721" t="s">
        <v>2971</v>
      </c>
      <c r="B2258" s="722">
        <v>12</v>
      </c>
      <c r="C2258" s="711" t="str">
        <f t="shared" si="245"/>
        <v>06/02/2026</v>
      </c>
      <c r="D2258" s="712" t="str">
        <f t="shared" si="246"/>
        <v>12:54</v>
      </c>
      <c r="E2258" s="713" t="str">
        <f t="shared" si="247"/>
        <v>12:00 as 13:00</v>
      </c>
      <c r="F2258" s="714" t="str">
        <f t="shared" si="248"/>
        <v>Sexta</v>
      </c>
      <c r="G2258" s="715">
        <f t="shared" si="249"/>
        <v>1</v>
      </c>
      <c r="H2258" s="714" t="str">
        <f t="shared" si="250"/>
        <v>Fev/26</v>
      </c>
      <c r="I2258" s="716">
        <f t="shared" si="251"/>
        <v>6</v>
      </c>
      <c r="J2258" s="716">
        <f>IF(Tabela13[[#This Row],[Data da Ordem]]&lt;&gt;"",1,"")</f>
        <v>1</v>
      </c>
    </row>
    <row r="2259" spans="1:10">
      <c r="A2259" s="721" t="s">
        <v>2972</v>
      </c>
      <c r="B2259" s="722">
        <v>23</v>
      </c>
      <c r="C2259" s="711" t="str">
        <f t="shared" si="245"/>
        <v>06/02/2026</v>
      </c>
      <c r="D2259" s="712" t="str">
        <f t="shared" si="246"/>
        <v>12:08</v>
      </c>
      <c r="E2259" s="713" t="str">
        <f t="shared" si="247"/>
        <v>12:00 as 13:00</v>
      </c>
      <c r="F2259" s="714" t="str">
        <f t="shared" si="248"/>
        <v>Sexta</v>
      </c>
      <c r="G2259" s="715">
        <f t="shared" si="249"/>
        <v>1</v>
      </c>
      <c r="H2259" s="714" t="str">
        <f t="shared" si="250"/>
        <v>Fev/26</v>
      </c>
      <c r="I2259" s="716">
        <f t="shared" si="251"/>
        <v>6</v>
      </c>
      <c r="J2259" s="716">
        <f>IF(Tabela13[[#This Row],[Data da Ordem]]&lt;&gt;"",1,"")</f>
        <v>1</v>
      </c>
    </row>
    <row r="2260" spans="1:10">
      <c r="A2260" s="721" t="s">
        <v>2973</v>
      </c>
      <c r="B2260" s="722">
        <v>19</v>
      </c>
      <c r="C2260" s="711" t="str">
        <f t="shared" si="245"/>
        <v>06/02/2026</v>
      </c>
      <c r="D2260" s="712" t="str">
        <f t="shared" si="246"/>
        <v>11:12</v>
      </c>
      <c r="E2260" s="713" t="str">
        <f t="shared" si="247"/>
        <v>11:00 as 12:00</v>
      </c>
      <c r="F2260" s="714" t="str">
        <f t="shared" si="248"/>
        <v>Sexta</v>
      </c>
      <c r="G2260" s="715">
        <f t="shared" si="249"/>
        <v>1</v>
      </c>
      <c r="H2260" s="714" t="str">
        <f t="shared" si="250"/>
        <v>Fev/26</v>
      </c>
      <c r="I2260" s="716">
        <f t="shared" si="251"/>
        <v>6</v>
      </c>
      <c r="J2260" s="716">
        <f>IF(Tabela13[[#This Row],[Data da Ordem]]&lt;&gt;"",1,"")</f>
        <v>1</v>
      </c>
    </row>
    <row r="2261" spans="1:10">
      <c r="A2261" s="721" t="s">
        <v>2974</v>
      </c>
      <c r="B2261" s="722">
        <v>70</v>
      </c>
      <c r="C2261" s="711" t="str">
        <f t="shared" si="245"/>
        <v>06/02/2026</v>
      </c>
      <c r="D2261" s="712" t="str">
        <f t="shared" si="246"/>
        <v>10:59</v>
      </c>
      <c r="E2261" s="713" t="str">
        <f t="shared" si="247"/>
        <v>10:00 as 11:00</v>
      </c>
      <c r="F2261" s="714" t="str">
        <f t="shared" si="248"/>
        <v>Sexta</v>
      </c>
      <c r="G2261" s="715">
        <f t="shared" si="249"/>
        <v>1</v>
      </c>
      <c r="H2261" s="714" t="str">
        <f t="shared" si="250"/>
        <v>Fev/26</v>
      </c>
      <c r="I2261" s="716">
        <f t="shared" si="251"/>
        <v>6</v>
      </c>
      <c r="J2261" s="716">
        <f>IF(Tabela13[[#This Row],[Data da Ordem]]&lt;&gt;"",1,"")</f>
        <v>1</v>
      </c>
    </row>
    <row r="2262" spans="1:10">
      <c r="A2262" s="721" t="s">
        <v>2975</v>
      </c>
      <c r="B2262" s="722">
        <v>31</v>
      </c>
      <c r="C2262" s="711" t="str">
        <f t="shared" si="245"/>
        <v>06/02/2026</v>
      </c>
      <c r="D2262" s="712" t="str">
        <f t="shared" si="246"/>
        <v>10:21</v>
      </c>
      <c r="E2262" s="713" t="str">
        <f t="shared" si="247"/>
        <v>10:00 as 11:00</v>
      </c>
      <c r="F2262" s="714" t="str">
        <f t="shared" si="248"/>
        <v>Sexta</v>
      </c>
      <c r="G2262" s="715">
        <f t="shared" si="249"/>
        <v>1</v>
      </c>
      <c r="H2262" s="714" t="str">
        <f t="shared" si="250"/>
        <v>Fev/26</v>
      </c>
      <c r="I2262" s="716">
        <f t="shared" si="251"/>
        <v>6</v>
      </c>
      <c r="J2262" s="716">
        <f>IF(Tabela13[[#This Row],[Data da Ordem]]&lt;&gt;"",1,"")</f>
        <v>1</v>
      </c>
    </row>
    <row r="2263" spans="1:10">
      <c r="A2263" s="721" t="s">
        <v>2976</v>
      </c>
      <c r="B2263" s="722">
        <v>19</v>
      </c>
      <c r="C2263" s="711" t="str">
        <f t="shared" si="245"/>
        <v>06/02/2026</v>
      </c>
      <c r="D2263" s="712" t="str">
        <f t="shared" si="246"/>
        <v>09:54</v>
      </c>
      <c r="E2263" s="713" t="str">
        <f t="shared" si="247"/>
        <v>09:00 as 10:00</v>
      </c>
      <c r="F2263" s="714" t="str">
        <f t="shared" si="248"/>
        <v>Sexta</v>
      </c>
      <c r="G2263" s="715">
        <f t="shared" si="249"/>
        <v>1</v>
      </c>
      <c r="H2263" s="714" t="str">
        <f t="shared" si="250"/>
        <v>Fev/26</v>
      </c>
      <c r="I2263" s="716">
        <f t="shared" si="251"/>
        <v>6</v>
      </c>
      <c r="J2263" s="716">
        <f>IF(Tabela13[[#This Row],[Data da Ordem]]&lt;&gt;"",1,"")</f>
        <v>1</v>
      </c>
    </row>
    <row r="2264" spans="1:10">
      <c r="A2264" s="721" t="s">
        <v>2977</v>
      </c>
      <c r="B2264" s="722">
        <v>84</v>
      </c>
      <c r="C2264" s="711" t="str">
        <f t="shared" si="245"/>
        <v>06/02/2026</v>
      </c>
      <c r="D2264" s="712" t="str">
        <f t="shared" si="246"/>
        <v>09:09</v>
      </c>
      <c r="E2264" s="713" t="str">
        <f t="shared" si="247"/>
        <v>09:00 as 10:00</v>
      </c>
      <c r="F2264" s="714" t="str">
        <f t="shared" si="248"/>
        <v>Sexta</v>
      </c>
      <c r="G2264" s="715">
        <f t="shared" si="249"/>
        <v>1</v>
      </c>
      <c r="H2264" s="714" t="str">
        <f t="shared" si="250"/>
        <v>Fev/26</v>
      </c>
      <c r="I2264" s="716">
        <f t="shared" si="251"/>
        <v>6</v>
      </c>
      <c r="J2264" s="716">
        <f>IF(Tabela13[[#This Row],[Data da Ordem]]&lt;&gt;"",1,"")</f>
        <v>1</v>
      </c>
    </row>
    <row r="2265" spans="1:10">
      <c r="A2265" s="721" t="s">
        <v>2978</v>
      </c>
      <c r="B2265" s="722">
        <v>16.5</v>
      </c>
      <c r="C2265" s="711" t="str">
        <f t="shared" si="245"/>
        <v>07/02/2026</v>
      </c>
      <c r="D2265" s="712" t="str">
        <f t="shared" si="246"/>
        <v>18:56</v>
      </c>
      <c r="E2265" s="713" t="str">
        <f t="shared" si="247"/>
        <v>18:00 as 19:00</v>
      </c>
      <c r="F2265" s="714" t="str">
        <f t="shared" si="248"/>
        <v>Sábado</v>
      </c>
      <c r="G2265" s="715">
        <f t="shared" si="249"/>
        <v>1</v>
      </c>
      <c r="H2265" s="714" t="str">
        <f t="shared" si="250"/>
        <v>Fev/26</v>
      </c>
      <c r="I2265" s="716">
        <f t="shared" si="251"/>
        <v>7</v>
      </c>
      <c r="J2265" s="716">
        <f>IF(Tabela13[[#This Row],[Data da Ordem]]&lt;&gt;"",1,"")</f>
        <v>1</v>
      </c>
    </row>
    <row r="2266" spans="1:10">
      <c r="A2266" s="721" t="s">
        <v>2979</v>
      </c>
      <c r="B2266" s="722">
        <v>49</v>
      </c>
      <c r="C2266" s="711" t="str">
        <f t="shared" si="245"/>
        <v>07/02/2026</v>
      </c>
      <c r="D2266" s="712" t="str">
        <f t="shared" si="246"/>
        <v>18:44</v>
      </c>
      <c r="E2266" s="713" t="str">
        <f t="shared" si="247"/>
        <v>18:00 as 19:00</v>
      </c>
      <c r="F2266" s="714" t="str">
        <f t="shared" si="248"/>
        <v>Sábado</v>
      </c>
      <c r="G2266" s="715">
        <f t="shared" si="249"/>
        <v>1</v>
      </c>
      <c r="H2266" s="714" t="str">
        <f t="shared" si="250"/>
        <v>Fev/26</v>
      </c>
      <c r="I2266" s="716">
        <f t="shared" si="251"/>
        <v>7</v>
      </c>
      <c r="J2266" s="716">
        <f>IF(Tabela13[[#This Row],[Data da Ordem]]&lt;&gt;"",1,"")</f>
        <v>1</v>
      </c>
    </row>
    <row r="2267" spans="1:10">
      <c r="A2267" s="721" t="s">
        <v>2980</v>
      </c>
      <c r="B2267" s="722">
        <v>23</v>
      </c>
      <c r="C2267" s="711" t="str">
        <f t="shared" si="245"/>
        <v>07/02/2026</v>
      </c>
      <c r="D2267" s="712" t="str">
        <f t="shared" si="246"/>
        <v>18:23</v>
      </c>
      <c r="E2267" s="713" t="str">
        <f t="shared" si="247"/>
        <v>18:00 as 19:00</v>
      </c>
      <c r="F2267" s="714" t="str">
        <f t="shared" si="248"/>
        <v>Sábado</v>
      </c>
      <c r="G2267" s="715">
        <f t="shared" si="249"/>
        <v>1</v>
      </c>
      <c r="H2267" s="714" t="str">
        <f t="shared" si="250"/>
        <v>Fev/26</v>
      </c>
      <c r="I2267" s="716">
        <f t="shared" si="251"/>
        <v>7</v>
      </c>
      <c r="J2267" s="716">
        <f>IF(Tabela13[[#This Row],[Data da Ordem]]&lt;&gt;"",1,"")</f>
        <v>1</v>
      </c>
    </row>
    <row r="2268" spans="1:10">
      <c r="A2268" s="721" t="s">
        <v>2981</v>
      </c>
      <c r="B2268" s="722">
        <v>13</v>
      </c>
      <c r="C2268" s="711" t="str">
        <f t="shared" si="245"/>
        <v>07/02/2026</v>
      </c>
      <c r="D2268" s="712" t="str">
        <f t="shared" si="246"/>
        <v>18:19</v>
      </c>
      <c r="E2268" s="713" t="str">
        <f t="shared" si="247"/>
        <v>18:00 as 19:00</v>
      </c>
      <c r="F2268" s="714" t="str">
        <f t="shared" si="248"/>
        <v>Sábado</v>
      </c>
      <c r="G2268" s="715">
        <f t="shared" si="249"/>
        <v>1</v>
      </c>
      <c r="H2268" s="714" t="str">
        <f t="shared" si="250"/>
        <v>Fev/26</v>
      </c>
      <c r="I2268" s="716">
        <f t="shared" si="251"/>
        <v>7</v>
      </c>
      <c r="J2268" s="716">
        <f>IF(Tabela13[[#This Row],[Data da Ordem]]&lt;&gt;"",1,"")</f>
        <v>1</v>
      </c>
    </row>
    <row r="2269" spans="1:10">
      <c r="A2269" s="721" t="s">
        <v>2982</v>
      </c>
      <c r="B2269" s="722">
        <v>20.7</v>
      </c>
      <c r="C2269" s="711" t="str">
        <f t="shared" si="245"/>
        <v>07/02/2026</v>
      </c>
      <c r="D2269" s="712" t="str">
        <f t="shared" si="246"/>
        <v>18:09</v>
      </c>
      <c r="E2269" s="713" t="str">
        <f t="shared" si="247"/>
        <v>18:00 as 19:00</v>
      </c>
      <c r="F2269" s="714" t="str">
        <f t="shared" si="248"/>
        <v>Sábado</v>
      </c>
      <c r="G2269" s="715">
        <f t="shared" si="249"/>
        <v>1</v>
      </c>
      <c r="H2269" s="714" t="str">
        <f t="shared" si="250"/>
        <v>Fev/26</v>
      </c>
      <c r="I2269" s="716">
        <f t="shared" si="251"/>
        <v>7</v>
      </c>
      <c r="J2269" s="716">
        <f>IF(Tabela13[[#This Row],[Data da Ordem]]&lt;&gt;"",1,"")</f>
        <v>1</v>
      </c>
    </row>
    <row r="2270" spans="1:10">
      <c r="A2270" s="721" t="s">
        <v>2983</v>
      </c>
      <c r="B2270" s="722">
        <v>30</v>
      </c>
      <c r="C2270" s="711" t="str">
        <f t="shared" si="245"/>
        <v>07/02/2026</v>
      </c>
      <c r="D2270" s="712" t="str">
        <f t="shared" si="246"/>
        <v>17:52</v>
      </c>
      <c r="E2270" s="713" t="str">
        <f t="shared" si="247"/>
        <v>17:00 as 18:00</v>
      </c>
      <c r="F2270" s="714" t="str">
        <f t="shared" si="248"/>
        <v>Sábado</v>
      </c>
      <c r="G2270" s="715">
        <f t="shared" si="249"/>
        <v>1</v>
      </c>
      <c r="H2270" s="714" t="str">
        <f t="shared" si="250"/>
        <v>Fev/26</v>
      </c>
      <c r="I2270" s="716">
        <f t="shared" si="251"/>
        <v>7</v>
      </c>
      <c r="J2270" s="716">
        <f>IF(Tabela13[[#This Row],[Data da Ordem]]&lt;&gt;"",1,"")</f>
        <v>1</v>
      </c>
    </row>
    <row r="2271" spans="1:10">
      <c r="A2271" s="721" t="s">
        <v>2984</v>
      </c>
      <c r="B2271" s="722">
        <v>13.5</v>
      </c>
      <c r="C2271" s="711" t="str">
        <f t="shared" si="245"/>
        <v>07/02/2026</v>
      </c>
      <c r="D2271" s="712" t="str">
        <f t="shared" si="246"/>
        <v>17:50</v>
      </c>
      <c r="E2271" s="713" t="str">
        <f t="shared" si="247"/>
        <v>17:00 as 18:00</v>
      </c>
      <c r="F2271" s="714" t="str">
        <f t="shared" si="248"/>
        <v>Sábado</v>
      </c>
      <c r="G2271" s="715">
        <f t="shared" si="249"/>
        <v>1</v>
      </c>
      <c r="H2271" s="714" t="str">
        <f t="shared" si="250"/>
        <v>Fev/26</v>
      </c>
      <c r="I2271" s="716">
        <f t="shared" si="251"/>
        <v>7</v>
      </c>
      <c r="J2271" s="716">
        <f>IF(Tabela13[[#This Row],[Data da Ordem]]&lt;&gt;"",1,"")</f>
        <v>1</v>
      </c>
    </row>
    <row r="2272" spans="1:10">
      <c r="A2272" s="721" t="s">
        <v>2985</v>
      </c>
      <c r="B2272" s="722">
        <v>94.5</v>
      </c>
      <c r="C2272" s="711" t="str">
        <f t="shared" si="245"/>
        <v>07/02/2026</v>
      </c>
      <c r="D2272" s="712" t="str">
        <f t="shared" si="246"/>
        <v>17:48</v>
      </c>
      <c r="E2272" s="713" t="str">
        <f t="shared" si="247"/>
        <v>17:00 as 18:00</v>
      </c>
      <c r="F2272" s="714" t="str">
        <f t="shared" si="248"/>
        <v>Sábado</v>
      </c>
      <c r="G2272" s="715">
        <f t="shared" si="249"/>
        <v>1</v>
      </c>
      <c r="H2272" s="714" t="str">
        <f t="shared" si="250"/>
        <v>Fev/26</v>
      </c>
      <c r="I2272" s="716">
        <f t="shared" si="251"/>
        <v>7</v>
      </c>
      <c r="J2272" s="716">
        <f>IF(Tabela13[[#This Row],[Data da Ordem]]&lt;&gt;"",1,"")</f>
        <v>1</v>
      </c>
    </row>
    <row r="2273" spans="1:10">
      <c r="A2273" s="721" t="s">
        <v>2986</v>
      </c>
      <c r="B2273" s="722">
        <v>71.5</v>
      </c>
      <c r="C2273" s="711" t="str">
        <f t="shared" si="245"/>
        <v>07/02/2026</v>
      </c>
      <c r="D2273" s="712" t="str">
        <f t="shared" si="246"/>
        <v>17:45</v>
      </c>
      <c r="E2273" s="713" t="str">
        <f t="shared" si="247"/>
        <v>17:00 as 18:00</v>
      </c>
      <c r="F2273" s="714" t="str">
        <f t="shared" si="248"/>
        <v>Sábado</v>
      </c>
      <c r="G2273" s="715">
        <f t="shared" si="249"/>
        <v>1</v>
      </c>
      <c r="H2273" s="714" t="str">
        <f t="shared" si="250"/>
        <v>Fev/26</v>
      </c>
      <c r="I2273" s="716">
        <f t="shared" si="251"/>
        <v>7</v>
      </c>
      <c r="J2273" s="716">
        <f>IF(Tabela13[[#This Row],[Data da Ordem]]&lt;&gt;"",1,"")</f>
        <v>1</v>
      </c>
    </row>
    <row r="2274" spans="1:10">
      <c r="A2274" s="721" t="s">
        <v>2987</v>
      </c>
      <c r="B2274" s="722">
        <v>28</v>
      </c>
      <c r="C2274" s="711" t="str">
        <f t="shared" si="245"/>
        <v>07/02/2026</v>
      </c>
      <c r="D2274" s="712" t="str">
        <f t="shared" si="246"/>
        <v>17:24</v>
      </c>
      <c r="E2274" s="713" t="str">
        <f t="shared" si="247"/>
        <v>17:00 as 18:00</v>
      </c>
      <c r="F2274" s="714" t="str">
        <f t="shared" si="248"/>
        <v>Sábado</v>
      </c>
      <c r="G2274" s="715">
        <f t="shared" si="249"/>
        <v>1</v>
      </c>
      <c r="H2274" s="714" t="str">
        <f t="shared" si="250"/>
        <v>Fev/26</v>
      </c>
      <c r="I2274" s="716">
        <f t="shared" si="251"/>
        <v>7</v>
      </c>
      <c r="J2274" s="716">
        <f>IF(Tabela13[[#This Row],[Data da Ordem]]&lt;&gt;"",1,"")</f>
        <v>1</v>
      </c>
    </row>
    <row r="2275" spans="1:10">
      <c r="A2275" s="721" t="s">
        <v>2988</v>
      </c>
      <c r="B2275" s="722">
        <v>33.5</v>
      </c>
      <c r="C2275" s="711" t="str">
        <f t="shared" si="245"/>
        <v>07/02/2026</v>
      </c>
      <c r="D2275" s="712" t="str">
        <f t="shared" si="246"/>
        <v>17:24</v>
      </c>
      <c r="E2275" s="713" t="str">
        <f t="shared" si="247"/>
        <v>17:00 as 18:00</v>
      </c>
      <c r="F2275" s="714" t="str">
        <f t="shared" si="248"/>
        <v>Sábado</v>
      </c>
      <c r="G2275" s="715">
        <f t="shared" si="249"/>
        <v>1</v>
      </c>
      <c r="H2275" s="714" t="str">
        <f t="shared" si="250"/>
        <v>Fev/26</v>
      </c>
      <c r="I2275" s="716">
        <f t="shared" si="251"/>
        <v>7</v>
      </c>
      <c r="J2275" s="716">
        <f>IF(Tabela13[[#This Row],[Data da Ordem]]&lt;&gt;"",1,"")</f>
        <v>1</v>
      </c>
    </row>
    <row r="2276" spans="1:10">
      <c r="A2276" s="721" t="s">
        <v>2989</v>
      </c>
      <c r="B2276" s="722">
        <v>33.5</v>
      </c>
      <c r="C2276" s="711" t="str">
        <f t="shared" si="245"/>
        <v>07/02/2026</v>
      </c>
      <c r="D2276" s="712" t="str">
        <f t="shared" si="246"/>
        <v>17:23</v>
      </c>
      <c r="E2276" s="713" t="str">
        <f t="shared" si="247"/>
        <v>17:00 as 18:00</v>
      </c>
      <c r="F2276" s="714" t="str">
        <f t="shared" si="248"/>
        <v>Sábado</v>
      </c>
      <c r="G2276" s="715">
        <f t="shared" si="249"/>
        <v>1</v>
      </c>
      <c r="H2276" s="714" t="str">
        <f t="shared" si="250"/>
        <v>Fev/26</v>
      </c>
      <c r="I2276" s="716">
        <f t="shared" si="251"/>
        <v>7</v>
      </c>
      <c r="J2276" s="716">
        <f>IF(Tabela13[[#This Row],[Data da Ordem]]&lt;&gt;"",1,"")</f>
        <v>1</v>
      </c>
    </row>
    <row r="2277" spans="1:10">
      <c r="A2277" s="721" t="s">
        <v>2990</v>
      </c>
      <c r="B2277" s="722">
        <v>60.5</v>
      </c>
      <c r="C2277" s="711" t="str">
        <f t="shared" si="245"/>
        <v>07/02/2026</v>
      </c>
      <c r="D2277" s="712" t="str">
        <f t="shared" si="246"/>
        <v>17:23</v>
      </c>
      <c r="E2277" s="713" t="str">
        <f t="shared" si="247"/>
        <v>17:00 as 18:00</v>
      </c>
      <c r="F2277" s="714" t="str">
        <f t="shared" si="248"/>
        <v>Sábado</v>
      </c>
      <c r="G2277" s="715">
        <f t="shared" si="249"/>
        <v>1</v>
      </c>
      <c r="H2277" s="714" t="str">
        <f t="shared" si="250"/>
        <v>Fev/26</v>
      </c>
      <c r="I2277" s="716">
        <f t="shared" si="251"/>
        <v>7</v>
      </c>
      <c r="J2277" s="716">
        <f>IF(Tabela13[[#This Row],[Data da Ordem]]&lt;&gt;"",1,"")</f>
        <v>1</v>
      </c>
    </row>
    <row r="2278" spans="1:10">
      <c r="A2278" s="721" t="s">
        <v>2991</v>
      </c>
      <c r="B2278" s="722">
        <v>39</v>
      </c>
      <c r="C2278" s="711" t="str">
        <f t="shared" si="245"/>
        <v>07/02/2026</v>
      </c>
      <c r="D2278" s="712" t="str">
        <f t="shared" si="246"/>
        <v>17:20</v>
      </c>
      <c r="E2278" s="713" t="str">
        <f t="shared" si="247"/>
        <v>17:00 as 18:00</v>
      </c>
      <c r="F2278" s="714" t="str">
        <f t="shared" si="248"/>
        <v>Sábado</v>
      </c>
      <c r="G2278" s="715">
        <f t="shared" si="249"/>
        <v>1</v>
      </c>
      <c r="H2278" s="714" t="str">
        <f t="shared" si="250"/>
        <v>Fev/26</v>
      </c>
      <c r="I2278" s="716">
        <f t="shared" si="251"/>
        <v>7</v>
      </c>
      <c r="J2278" s="716">
        <f>IF(Tabela13[[#This Row],[Data da Ordem]]&lt;&gt;"",1,"")</f>
        <v>1</v>
      </c>
    </row>
    <row r="2279" spans="1:10">
      <c r="A2279" s="721" t="s">
        <v>2992</v>
      </c>
      <c r="B2279" s="722">
        <v>23</v>
      </c>
      <c r="C2279" s="711" t="str">
        <f t="shared" si="245"/>
        <v>07/02/2026</v>
      </c>
      <c r="D2279" s="712" t="str">
        <f t="shared" si="246"/>
        <v>16:52</v>
      </c>
      <c r="E2279" s="713" t="str">
        <f t="shared" si="247"/>
        <v>16:00 as 17:00</v>
      </c>
      <c r="F2279" s="714" t="str">
        <f t="shared" si="248"/>
        <v>Sábado</v>
      </c>
      <c r="G2279" s="715">
        <f t="shared" si="249"/>
        <v>1</v>
      </c>
      <c r="H2279" s="714" t="str">
        <f t="shared" si="250"/>
        <v>Fev/26</v>
      </c>
      <c r="I2279" s="716">
        <f t="shared" si="251"/>
        <v>7</v>
      </c>
      <c r="J2279" s="716">
        <f>IF(Tabela13[[#This Row],[Data da Ordem]]&lt;&gt;"",1,"")</f>
        <v>1</v>
      </c>
    </row>
    <row r="2280" spans="1:10">
      <c r="A2280" s="721" t="s">
        <v>2993</v>
      </c>
      <c r="B2280" s="722">
        <v>13.5</v>
      </c>
      <c r="C2280" s="711" t="str">
        <f t="shared" si="245"/>
        <v>07/02/2026</v>
      </c>
      <c r="D2280" s="712" t="str">
        <f t="shared" si="246"/>
        <v>16:51</v>
      </c>
      <c r="E2280" s="713" t="str">
        <f t="shared" si="247"/>
        <v>16:00 as 17:00</v>
      </c>
      <c r="F2280" s="714" t="str">
        <f t="shared" si="248"/>
        <v>Sábado</v>
      </c>
      <c r="G2280" s="715">
        <f t="shared" si="249"/>
        <v>1</v>
      </c>
      <c r="H2280" s="714" t="str">
        <f t="shared" si="250"/>
        <v>Fev/26</v>
      </c>
      <c r="I2280" s="716">
        <f t="shared" si="251"/>
        <v>7</v>
      </c>
      <c r="J2280" s="716">
        <f>IF(Tabela13[[#This Row],[Data da Ordem]]&lt;&gt;"",1,"")</f>
        <v>1</v>
      </c>
    </row>
    <row r="2281" spans="1:10">
      <c r="A2281" s="721" t="s">
        <v>2994</v>
      </c>
      <c r="B2281" s="722">
        <v>20.7</v>
      </c>
      <c r="C2281" s="711" t="str">
        <f t="shared" si="245"/>
        <v>07/02/2026</v>
      </c>
      <c r="D2281" s="712" t="str">
        <f t="shared" si="246"/>
        <v>16:47</v>
      </c>
      <c r="E2281" s="713" t="str">
        <f t="shared" si="247"/>
        <v>16:00 as 17:00</v>
      </c>
      <c r="F2281" s="714" t="str">
        <f t="shared" si="248"/>
        <v>Sábado</v>
      </c>
      <c r="G2281" s="715">
        <f t="shared" si="249"/>
        <v>1</v>
      </c>
      <c r="H2281" s="714" t="str">
        <f t="shared" si="250"/>
        <v>Fev/26</v>
      </c>
      <c r="I2281" s="716">
        <f t="shared" si="251"/>
        <v>7</v>
      </c>
      <c r="J2281" s="716">
        <f>IF(Tabela13[[#This Row],[Data da Ordem]]&lt;&gt;"",1,"")</f>
        <v>1</v>
      </c>
    </row>
    <row r="2282" spans="1:10">
      <c r="A2282" s="721" t="s">
        <v>2995</v>
      </c>
      <c r="B2282" s="722">
        <v>58.5</v>
      </c>
      <c r="C2282" s="711" t="str">
        <f t="shared" si="245"/>
        <v>07/02/2026</v>
      </c>
      <c r="D2282" s="712" t="str">
        <f t="shared" si="246"/>
        <v>16:46</v>
      </c>
      <c r="E2282" s="713" t="str">
        <f t="shared" si="247"/>
        <v>16:00 as 17:00</v>
      </c>
      <c r="F2282" s="714" t="str">
        <f t="shared" si="248"/>
        <v>Sábado</v>
      </c>
      <c r="G2282" s="715">
        <f t="shared" si="249"/>
        <v>1</v>
      </c>
      <c r="H2282" s="714" t="str">
        <f t="shared" si="250"/>
        <v>Fev/26</v>
      </c>
      <c r="I2282" s="716">
        <f t="shared" si="251"/>
        <v>7</v>
      </c>
      <c r="J2282" s="716">
        <f>IF(Tabela13[[#This Row],[Data da Ordem]]&lt;&gt;"",1,"")</f>
        <v>1</v>
      </c>
    </row>
    <row r="2283" spans="1:10">
      <c r="A2283" s="721" t="s">
        <v>2996</v>
      </c>
      <c r="B2283" s="722">
        <v>26</v>
      </c>
      <c r="C2283" s="711" t="str">
        <f t="shared" si="245"/>
        <v>07/02/2026</v>
      </c>
      <c r="D2283" s="712" t="str">
        <f t="shared" si="246"/>
        <v>16:39</v>
      </c>
      <c r="E2283" s="713" t="str">
        <f t="shared" si="247"/>
        <v>16:00 as 17:00</v>
      </c>
      <c r="F2283" s="714" t="str">
        <f t="shared" si="248"/>
        <v>Sábado</v>
      </c>
      <c r="G2283" s="715">
        <f t="shared" si="249"/>
        <v>1</v>
      </c>
      <c r="H2283" s="714" t="str">
        <f t="shared" si="250"/>
        <v>Fev/26</v>
      </c>
      <c r="I2283" s="716">
        <f t="shared" si="251"/>
        <v>7</v>
      </c>
      <c r="J2283" s="716">
        <f>IF(Tabela13[[#This Row],[Data da Ordem]]&lt;&gt;"",1,"")</f>
        <v>1</v>
      </c>
    </row>
    <row r="2284" spans="1:10">
      <c r="A2284" s="721" t="s">
        <v>2997</v>
      </c>
      <c r="B2284" s="722">
        <v>13</v>
      </c>
      <c r="C2284" s="711" t="str">
        <f t="shared" si="245"/>
        <v>07/02/2026</v>
      </c>
      <c r="D2284" s="712" t="str">
        <f t="shared" si="246"/>
        <v>16:35</v>
      </c>
      <c r="E2284" s="713" t="str">
        <f t="shared" si="247"/>
        <v>16:00 as 17:00</v>
      </c>
      <c r="F2284" s="714" t="str">
        <f t="shared" si="248"/>
        <v>Sábado</v>
      </c>
      <c r="G2284" s="715">
        <f t="shared" si="249"/>
        <v>1</v>
      </c>
      <c r="H2284" s="714" t="str">
        <f t="shared" si="250"/>
        <v>Fev/26</v>
      </c>
      <c r="I2284" s="716">
        <f t="shared" si="251"/>
        <v>7</v>
      </c>
      <c r="J2284" s="716">
        <f>IF(Tabela13[[#This Row],[Data da Ordem]]&lt;&gt;"",1,"")</f>
        <v>1</v>
      </c>
    </row>
    <row r="2285" spans="1:10">
      <c r="A2285" s="721" t="s">
        <v>2998</v>
      </c>
      <c r="B2285" s="722">
        <v>28</v>
      </c>
      <c r="C2285" s="711" t="str">
        <f t="shared" si="245"/>
        <v>07/02/2026</v>
      </c>
      <c r="D2285" s="712" t="str">
        <f t="shared" si="246"/>
        <v>16:30</v>
      </c>
      <c r="E2285" s="713" t="str">
        <f t="shared" si="247"/>
        <v>16:00 as 17:00</v>
      </c>
      <c r="F2285" s="714" t="str">
        <f t="shared" si="248"/>
        <v>Sábado</v>
      </c>
      <c r="G2285" s="715">
        <f t="shared" si="249"/>
        <v>1</v>
      </c>
      <c r="H2285" s="714" t="str">
        <f t="shared" si="250"/>
        <v>Fev/26</v>
      </c>
      <c r="I2285" s="716">
        <f t="shared" si="251"/>
        <v>7</v>
      </c>
      <c r="J2285" s="716">
        <f>IF(Tabela13[[#This Row],[Data da Ordem]]&lt;&gt;"",1,"")</f>
        <v>1</v>
      </c>
    </row>
    <row r="2286" spans="1:10">
      <c r="A2286" s="721" t="s">
        <v>2999</v>
      </c>
      <c r="B2286" s="722">
        <v>20</v>
      </c>
      <c r="C2286" s="711" t="str">
        <f t="shared" si="245"/>
        <v>07/02/2026</v>
      </c>
      <c r="D2286" s="712" t="str">
        <f t="shared" si="246"/>
        <v>16:28</v>
      </c>
      <c r="E2286" s="713" t="str">
        <f t="shared" si="247"/>
        <v>16:00 as 17:00</v>
      </c>
      <c r="F2286" s="714" t="str">
        <f t="shared" si="248"/>
        <v>Sábado</v>
      </c>
      <c r="G2286" s="715">
        <f t="shared" si="249"/>
        <v>1</v>
      </c>
      <c r="H2286" s="714" t="str">
        <f t="shared" si="250"/>
        <v>Fev/26</v>
      </c>
      <c r="I2286" s="716">
        <f t="shared" si="251"/>
        <v>7</v>
      </c>
      <c r="J2286" s="716">
        <f>IF(Tabela13[[#This Row],[Data da Ordem]]&lt;&gt;"",1,"")</f>
        <v>1</v>
      </c>
    </row>
    <row r="2287" spans="1:10">
      <c r="A2287" s="721" t="s">
        <v>3000</v>
      </c>
      <c r="B2287" s="722">
        <v>13</v>
      </c>
      <c r="C2287" s="711" t="str">
        <f t="shared" si="245"/>
        <v>07/02/2026</v>
      </c>
      <c r="D2287" s="712" t="str">
        <f t="shared" si="246"/>
        <v>16:19</v>
      </c>
      <c r="E2287" s="713" t="str">
        <f t="shared" si="247"/>
        <v>16:00 as 17:00</v>
      </c>
      <c r="F2287" s="714" t="str">
        <f t="shared" si="248"/>
        <v>Sábado</v>
      </c>
      <c r="G2287" s="715">
        <f t="shared" si="249"/>
        <v>1</v>
      </c>
      <c r="H2287" s="714" t="str">
        <f t="shared" si="250"/>
        <v>Fev/26</v>
      </c>
      <c r="I2287" s="716">
        <f t="shared" si="251"/>
        <v>7</v>
      </c>
      <c r="J2287" s="716">
        <f>IF(Tabela13[[#This Row],[Data da Ordem]]&lt;&gt;"",1,"")</f>
        <v>1</v>
      </c>
    </row>
    <row r="2288" spans="1:10">
      <c r="A2288" s="721" t="s">
        <v>3001</v>
      </c>
      <c r="B2288" s="722">
        <v>23</v>
      </c>
      <c r="C2288" s="711" t="str">
        <f t="shared" si="245"/>
        <v>07/02/2026</v>
      </c>
      <c r="D2288" s="712" t="str">
        <f t="shared" si="246"/>
        <v>16:12</v>
      </c>
      <c r="E2288" s="713" t="str">
        <f t="shared" si="247"/>
        <v>16:00 as 17:00</v>
      </c>
      <c r="F2288" s="714" t="str">
        <f t="shared" si="248"/>
        <v>Sábado</v>
      </c>
      <c r="G2288" s="715">
        <f t="shared" si="249"/>
        <v>1</v>
      </c>
      <c r="H2288" s="714" t="str">
        <f t="shared" si="250"/>
        <v>Fev/26</v>
      </c>
      <c r="I2288" s="716">
        <f t="shared" si="251"/>
        <v>7</v>
      </c>
      <c r="J2288" s="716">
        <f>IF(Tabela13[[#This Row],[Data da Ordem]]&lt;&gt;"",1,"")</f>
        <v>1</v>
      </c>
    </row>
    <row r="2289" spans="1:10">
      <c r="A2289" s="721" t="s">
        <v>3002</v>
      </c>
      <c r="B2289" s="722">
        <v>16.5</v>
      </c>
      <c r="C2289" s="711" t="str">
        <f t="shared" si="245"/>
        <v>07/02/2026</v>
      </c>
      <c r="D2289" s="712" t="str">
        <f t="shared" si="246"/>
        <v>16:02</v>
      </c>
      <c r="E2289" s="713" t="str">
        <f t="shared" si="247"/>
        <v>16:00 as 17:00</v>
      </c>
      <c r="F2289" s="714" t="str">
        <f t="shared" si="248"/>
        <v>Sábado</v>
      </c>
      <c r="G2289" s="715">
        <f t="shared" si="249"/>
        <v>1</v>
      </c>
      <c r="H2289" s="714" t="str">
        <f t="shared" si="250"/>
        <v>Fev/26</v>
      </c>
      <c r="I2289" s="716">
        <f t="shared" si="251"/>
        <v>7</v>
      </c>
      <c r="J2289" s="716">
        <f>IF(Tabela13[[#This Row],[Data da Ordem]]&lt;&gt;"",1,"")</f>
        <v>1</v>
      </c>
    </row>
    <row r="2290" spans="1:10">
      <c r="A2290" s="721" t="s">
        <v>3003</v>
      </c>
      <c r="B2290" s="722">
        <v>13</v>
      </c>
      <c r="C2290" s="711" t="str">
        <f t="shared" si="245"/>
        <v>07/02/2026</v>
      </c>
      <c r="D2290" s="712" t="str">
        <f t="shared" si="246"/>
        <v>15:56</v>
      </c>
      <c r="E2290" s="713" t="str">
        <f t="shared" si="247"/>
        <v>15:00 as 16:00</v>
      </c>
      <c r="F2290" s="714" t="str">
        <f t="shared" si="248"/>
        <v>Sábado</v>
      </c>
      <c r="G2290" s="715">
        <f t="shared" si="249"/>
        <v>1</v>
      </c>
      <c r="H2290" s="714" t="str">
        <f t="shared" si="250"/>
        <v>Fev/26</v>
      </c>
      <c r="I2290" s="716">
        <f t="shared" si="251"/>
        <v>7</v>
      </c>
      <c r="J2290" s="716">
        <f>IF(Tabela13[[#This Row],[Data da Ordem]]&lt;&gt;"",1,"")</f>
        <v>1</v>
      </c>
    </row>
    <row r="2291" spans="1:10">
      <c r="A2291" s="721" t="s">
        <v>3004</v>
      </c>
      <c r="B2291" s="722">
        <v>25</v>
      </c>
      <c r="C2291" s="711" t="str">
        <f t="shared" si="245"/>
        <v>07/02/2026</v>
      </c>
      <c r="D2291" s="712" t="str">
        <f t="shared" si="246"/>
        <v>15:54</v>
      </c>
      <c r="E2291" s="713" t="str">
        <f t="shared" si="247"/>
        <v>15:00 as 16:00</v>
      </c>
      <c r="F2291" s="714" t="str">
        <f t="shared" si="248"/>
        <v>Sábado</v>
      </c>
      <c r="G2291" s="715">
        <f t="shared" si="249"/>
        <v>1</v>
      </c>
      <c r="H2291" s="714" t="str">
        <f t="shared" si="250"/>
        <v>Fev/26</v>
      </c>
      <c r="I2291" s="716">
        <f t="shared" si="251"/>
        <v>7</v>
      </c>
      <c r="J2291" s="716">
        <f>IF(Tabela13[[#This Row],[Data da Ordem]]&lt;&gt;"",1,"")</f>
        <v>1</v>
      </c>
    </row>
    <row r="2292" spans="1:10">
      <c r="A2292" s="721" t="s">
        <v>3005</v>
      </c>
      <c r="B2292" s="722">
        <v>14</v>
      </c>
      <c r="C2292" s="711" t="str">
        <f t="shared" si="245"/>
        <v>07/02/2026</v>
      </c>
      <c r="D2292" s="712" t="str">
        <f t="shared" si="246"/>
        <v>15:52</v>
      </c>
      <c r="E2292" s="713" t="str">
        <f t="shared" si="247"/>
        <v>15:00 as 16:00</v>
      </c>
      <c r="F2292" s="714" t="str">
        <f t="shared" si="248"/>
        <v>Sábado</v>
      </c>
      <c r="G2292" s="715">
        <f t="shared" si="249"/>
        <v>1</v>
      </c>
      <c r="H2292" s="714" t="str">
        <f t="shared" si="250"/>
        <v>Fev/26</v>
      </c>
      <c r="I2292" s="716">
        <f t="shared" si="251"/>
        <v>7</v>
      </c>
      <c r="J2292" s="716">
        <f>IF(Tabela13[[#This Row],[Data da Ordem]]&lt;&gt;"",1,"")</f>
        <v>1</v>
      </c>
    </row>
    <row r="2293" spans="1:10">
      <c r="A2293" s="721" t="s">
        <v>3006</v>
      </c>
      <c r="B2293" s="722">
        <v>20</v>
      </c>
      <c r="C2293" s="711" t="str">
        <f t="shared" si="245"/>
        <v>07/02/2026</v>
      </c>
      <c r="D2293" s="712" t="str">
        <f t="shared" si="246"/>
        <v>15:50</v>
      </c>
      <c r="E2293" s="713" t="str">
        <f t="shared" si="247"/>
        <v>15:00 as 16:00</v>
      </c>
      <c r="F2293" s="714" t="str">
        <f t="shared" si="248"/>
        <v>Sábado</v>
      </c>
      <c r="G2293" s="715">
        <f t="shared" si="249"/>
        <v>1</v>
      </c>
      <c r="H2293" s="714" t="str">
        <f t="shared" si="250"/>
        <v>Fev/26</v>
      </c>
      <c r="I2293" s="716">
        <f t="shared" si="251"/>
        <v>7</v>
      </c>
      <c r="J2293" s="716">
        <f>IF(Tabela13[[#This Row],[Data da Ordem]]&lt;&gt;"",1,"")</f>
        <v>1</v>
      </c>
    </row>
    <row r="2294" spans="1:10">
      <c r="A2294" s="721" t="s">
        <v>3007</v>
      </c>
      <c r="B2294" s="722">
        <v>19</v>
      </c>
      <c r="C2294" s="711" t="str">
        <f t="shared" si="245"/>
        <v>07/02/2026</v>
      </c>
      <c r="D2294" s="712" t="str">
        <f t="shared" si="246"/>
        <v>15:50</v>
      </c>
      <c r="E2294" s="713" t="str">
        <f t="shared" si="247"/>
        <v>15:00 as 16:00</v>
      </c>
      <c r="F2294" s="714" t="str">
        <f t="shared" si="248"/>
        <v>Sábado</v>
      </c>
      <c r="G2294" s="715">
        <f t="shared" si="249"/>
        <v>1</v>
      </c>
      <c r="H2294" s="714" t="str">
        <f t="shared" si="250"/>
        <v>Fev/26</v>
      </c>
      <c r="I2294" s="716">
        <f t="shared" si="251"/>
        <v>7</v>
      </c>
      <c r="J2294" s="716">
        <f>IF(Tabela13[[#This Row],[Data da Ordem]]&lt;&gt;"",1,"")</f>
        <v>1</v>
      </c>
    </row>
    <row r="2295" spans="1:10">
      <c r="A2295" s="721" t="s">
        <v>3008</v>
      </c>
      <c r="B2295" s="722">
        <v>54.5</v>
      </c>
      <c r="C2295" s="711" t="str">
        <f t="shared" si="245"/>
        <v>07/02/2026</v>
      </c>
      <c r="D2295" s="712" t="str">
        <f t="shared" si="246"/>
        <v>15:43</v>
      </c>
      <c r="E2295" s="713" t="str">
        <f t="shared" si="247"/>
        <v>15:00 as 16:00</v>
      </c>
      <c r="F2295" s="714" t="str">
        <f t="shared" si="248"/>
        <v>Sábado</v>
      </c>
      <c r="G2295" s="715">
        <f t="shared" si="249"/>
        <v>1</v>
      </c>
      <c r="H2295" s="714" t="str">
        <f t="shared" si="250"/>
        <v>Fev/26</v>
      </c>
      <c r="I2295" s="716">
        <f t="shared" si="251"/>
        <v>7</v>
      </c>
      <c r="J2295" s="716">
        <f>IF(Tabela13[[#This Row],[Data da Ordem]]&lt;&gt;"",1,"")</f>
        <v>1</v>
      </c>
    </row>
    <row r="2296" spans="1:10">
      <c r="A2296" s="721" t="s">
        <v>3009</v>
      </c>
      <c r="B2296" s="722">
        <v>13</v>
      </c>
      <c r="C2296" s="711" t="str">
        <f t="shared" si="245"/>
        <v>07/02/2026</v>
      </c>
      <c r="D2296" s="712" t="str">
        <f t="shared" si="246"/>
        <v>15:23</v>
      </c>
      <c r="E2296" s="713" t="str">
        <f t="shared" si="247"/>
        <v>15:00 as 16:00</v>
      </c>
      <c r="F2296" s="714" t="str">
        <f t="shared" si="248"/>
        <v>Sábado</v>
      </c>
      <c r="G2296" s="715">
        <f t="shared" si="249"/>
        <v>1</v>
      </c>
      <c r="H2296" s="714" t="str">
        <f t="shared" si="250"/>
        <v>Fev/26</v>
      </c>
      <c r="I2296" s="716">
        <f t="shared" si="251"/>
        <v>7</v>
      </c>
      <c r="J2296" s="716">
        <f>IF(Tabela13[[#This Row],[Data da Ordem]]&lt;&gt;"",1,"")</f>
        <v>1</v>
      </c>
    </row>
    <row r="2297" spans="1:10">
      <c r="A2297" s="721" t="s">
        <v>3010</v>
      </c>
      <c r="B2297" s="722">
        <v>70</v>
      </c>
      <c r="C2297" s="711" t="str">
        <f t="shared" si="245"/>
        <v>07/02/2026</v>
      </c>
      <c r="D2297" s="712" t="str">
        <f t="shared" si="246"/>
        <v>15:12</v>
      </c>
      <c r="E2297" s="713" t="str">
        <f t="shared" si="247"/>
        <v>15:00 as 16:00</v>
      </c>
      <c r="F2297" s="714" t="str">
        <f t="shared" si="248"/>
        <v>Sábado</v>
      </c>
      <c r="G2297" s="715">
        <f t="shared" si="249"/>
        <v>1</v>
      </c>
      <c r="H2297" s="714" t="str">
        <f t="shared" si="250"/>
        <v>Fev/26</v>
      </c>
      <c r="I2297" s="716">
        <f t="shared" si="251"/>
        <v>7</v>
      </c>
      <c r="J2297" s="716">
        <f>IF(Tabela13[[#This Row],[Data da Ordem]]&lt;&gt;"",1,"")</f>
        <v>1</v>
      </c>
    </row>
    <row r="2298" spans="1:10">
      <c r="A2298" s="721" t="s">
        <v>3011</v>
      </c>
      <c r="B2298" s="722">
        <v>55</v>
      </c>
      <c r="C2298" s="711" t="str">
        <f t="shared" si="245"/>
        <v>07/02/2026</v>
      </c>
      <c r="D2298" s="712" t="str">
        <f t="shared" si="246"/>
        <v>15:00</v>
      </c>
      <c r="E2298" s="713" t="str">
        <f t="shared" si="247"/>
        <v>15:00 as 16:00</v>
      </c>
      <c r="F2298" s="714" t="str">
        <f t="shared" si="248"/>
        <v>Sábado</v>
      </c>
      <c r="G2298" s="715">
        <f t="shared" si="249"/>
        <v>1</v>
      </c>
      <c r="H2298" s="714" t="str">
        <f t="shared" si="250"/>
        <v>Fev/26</v>
      </c>
      <c r="I2298" s="716">
        <f t="shared" si="251"/>
        <v>7</v>
      </c>
      <c r="J2298" s="716">
        <f>IF(Tabela13[[#This Row],[Data da Ordem]]&lt;&gt;"",1,"")</f>
        <v>1</v>
      </c>
    </row>
    <row r="2299" spans="1:10">
      <c r="A2299" s="721" t="s">
        <v>3012</v>
      </c>
      <c r="B2299" s="722">
        <v>16.5</v>
      </c>
      <c r="C2299" s="711" t="str">
        <f t="shared" si="245"/>
        <v>07/02/2026</v>
      </c>
      <c r="D2299" s="712" t="str">
        <f t="shared" si="246"/>
        <v>14:37</v>
      </c>
      <c r="E2299" s="713" t="str">
        <f t="shared" si="247"/>
        <v>14:00 as 15:00</v>
      </c>
      <c r="F2299" s="714" t="str">
        <f t="shared" si="248"/>
        <v>Sábado</v>
      </c>
      <c r="G2299" s="715">
        <f t="shared" si="249"/>
        <v>1</v>
      </c>
      <c r="H2299" s="714" t="str">
        <f t="shared" si="250"/>
        <v>Fev/26</v>
      </c>
      <c r="I2299" s="716">
        <f t="shared" si="251"/>
        <v>7</v>
      </c>
      <c r="J2299" s="716">
        <f>IF(Tabela13[[#This Row],[Data da Ordem]]&lt;&gt;"",1,"")</f>
        <v>1</v>
      </c>
    </row>
    <row r="2300" spans="1:10">
      <c r="A2300" s="721" t="s">
        <v>3013</v>
      </c>
      <c r="B2300" s="722">
        <v>40</v>
      </c>
      <c r="C2300" s="711" t="str">
        <f t="shared" si="245"/>
        <v>07/02/2026</v>
      </c>
      <c r="D2300" s="712" t="str">
        <f t="shared" si="246"/>
        <v>14:25</v>
      </c>
      <c r="E2300" s="713" t="str">
        <f t="shared" si="247"/>
        <v>14:00 as 15:00</v>
      </c>
      <c r="F2300" s="714" t="str">
        <f t="shared" si="248"/>
        <v>Sábado</v>
      </c>
      <c r="G2300" s="715">
        <f t="shared" si="249"/>
        <v>1</v>
      </c>
      <c r="H2300" s="714" t="str">
        <f t="shared" si="250"/>
        <v>Fev/26</v>
      </c>
      <c r="I2300" s="716">
        <f t="shared" si="251"/>
        <v>7</v>
      </c>
      <c r="J2300" s="716">
        <f>IF(Tabela13[[#This Row],[Data da Ordem]]&lt;&gt;"",1,"")</f>
        <v>1</v>
      </c>
    </row>
    <row r="2301" spans="1:10">
      <c r="A2301" s="721" t="s">
        <v>3014</v>
      </c>
      <c r="B2301" s="722">
        <v>20</v>
      </c>
      <c r="C2301" s="711" t="str">
        <f t="shared" si="245"/>
        <v>07/02/2026</v>
      </c>
      <c r="D2301" s="712" t="str">
        <f t="shared" si="246"/>
        <v>14:02</v>
      </c>
      <c r="E2301" s="713" t="str">
        <f t="shared" si="247"/>
        <v>14:00 as 15:00</v>
      </c>
      <c r="F2301" s="714" t="str">
        <f t="shared" si="248"/>
        <v>Sábado</v>
      </c>
      <c r="G2301" s="715">
        <f t="shared" si="249"/>
        <v>1</v>
      </c>
      <c r="H2301" s="714" t="str">
        <f t="shared" si="250"/>
        <v>Fev/26</v>
      </c>
      <c r="I2301" s="716">
        <f t="shared" si="251"/>
        <v>7</v>
      </c>
      <c r="J2301" s="716">
        <f>IF(Tabela13[[#This Row],[Data da Ordem]]&lt;&gt;"",1,"")</f>
        <v>1</v>
      </c>
    </row>
    <row r="2302" spans="1:10">
      <c r="A2302" s="721" t="s">
        <v>3015</v>
      </c>
      <c r="B2302" s="722">
        <v>6</v>
      </c>
      <c r="C2302" s="711" t="str">
        <f t="shared" si="245"/>
        <v>07/02/2026</v>
      </c>
      <c r="D2302" s="712" t="str">
        <f t="shared" si="246"/>
        <v>13:54</v>
      </c>
      <c r="E2302" s="713" t="str">
        <f t="shared" si="247"/>
        <v>13:00 as 14:00</v>
      </c>
      <c r="F2302" s="714" t="str">
        <f t="shared" si="248"/>
        <v>Sábado</v>
      </c>
      <c r="G2302" s="715">
        <f t="shared" si="249"/>
        <v>1</v>
      </c>
      <c r="H2302" s="714" t="str">
        <f t="shared" si="250"/>
        <v>Fev/26</v>
      </c>
      <c r="I2302" s="716">
        <f t="shared" si="251"/>
        <v>7</v>
      </c>
      <c r="J2302" s="716">
        <f>IF(Tabela13[[#This Row],[Data da Ordem]]&lt;&gt;"",1,"")</f>
        <v>1</v>
      </c>
    </row>
    <row r="2303" spans="1:10">
      <c r="A2303" s="721" t="s">
        <v>3016</v>
      </c>
      <c r="B2303" s="722">
        <v>16</v>
      </c>
      <c r="C2303" s="711" t="str">
        <f t="shared" si="245"/>
        <v>07/02/2026</v>
      </c>
      <c r="D2303" s="712" t="str">
        <f t="shared" si="246"/>
        <v>13:48</v>
      </c>
      <c r="E2303" s="713" t="str">
        <f t="shared" si="247"/>
        <v>13:00 as 14:00</v>
      </c>
      <c r="F2303" s="714" t="str">
        <f t="shared" si="248"/>
        <v>Sábado</v>
      </c>
      <c r="G2303" s="715">
        <f t="shared" si="249"/>
        <v>1</v>
      </c>
      <c r="H2303" s="714" t="str">
        <f t="shared" si="250"/>
        <v>Fev/26</v>
      </c>
      <c r="I2303" s="716">
        <f t="shared" si="251"/>
        <v>7</v>
      </c>
      <c r="J2303" s="716">
        <f>IF(Tabela13[[#This Row],[Data da Ordem]]&lt;&gt;"",1,"")</f>
        <v>1</v>
      </c>
    </row>
    <row r="2304" spans="1:10">
      <c r="A2304" s="721" t="s">
        <v>3017</v>
      </c>
      <c r="B2304" s="722">
        <v>23</v>
      </c>
      <c r="C2304" s="711" t="str">
        <f t="shared" si="245"/>
        <v>07/02/2026</v>
      </c>
      <c r="D2304" s="712" t="str">
        <f t="shared" si="246"/>
        <v>13:36</v>
      </c>
      <c r="E2304" s="713" t="str">
        <f t="shared" si="247"/>
        <v>13:00 as 14:00</v>
      </c>
      <c r="F2304" s="714" t="str">
        <f t="shared" si="248"/>
        <v>Sábado</v>
      </c>
      <c r="G2304" s="715">
        <f t="shared" si="249"/>
        <v>1</v>
      </c>
      <c r="H2304" s="714" t="str">
        <f t="shared" si="250"/>
        <v>Fev/26</v>
      </c>
      <c r="I2304" s="716">
        <f t="shared" si="251"/>
        <v>7</v>
      </c>
      <c r="J2304" s="716">
        <f>IF(Tabela13[[#This Row],[Data da Ordem]]&lt;&gt;"",1,"")</f>
        <v>1</v>
      </c>
    </row>
    <row r="2305" spans="1:10">
      <c r="A2305" s="721" t="s">
        <v>3018</v>
      </c>
      <c r="B2305" s="722">
        <v>41</v>
      </c>
      <c r="C2305" s="711" t="str">
        <f t="shared" si="245"/>
        <v>07/02/2026</v>
      </c>
      <c r="D2305" s="712" t="str">
        <f t="shared" si="246"/>
        <v>13:31</v>
      </c>
      <c r="E2305" s="713" t="str">
        <f t="shared" si="247"/>
        <v>13:00 as 14:00</v>
      </c>
      <c r="F2305" s="714" t="str">
        <f t="shared" si="248"/>
        <v>Sábado</v>
      </c>
      <c r="G2305" s="715">
        <f t="shared" si="249"/>
        <v>1</v>
      </c>
      <c r="H2305" s="714" t="str">
        <f t="shared" si="250"/>
        <v>Fev/26</v>
      </c>
      <c r="I2305" s="716">
        <f t="shared" si="251"/>
        <v>7</v>
      </c>
      <c r="J2305" s="716">
        <f>IF(Tabela13[[#This Row],[Data da Ordem]]&lt;&gt;"",1,"")</f>
        <v>1</v>
      </c>
    </row>
    <row r="2306" spans="1:10">
      <c r="A2306" s="721" t="s">
        <v>3019</v>
      </c>
      <c r="B2306" s="722">
        <v>49</v>
      </c>
      <c r="C2306" s="711" t="str">
        <f t="shared" si="245"/>
        <v>07/02/2026</v>
      </c>
      <c r="D2306" s="712" t="str">
        <f t="shared" si="246"/>
        <v>13:29</v>
      </c>
      <c r="E2306" s="713" t="str">
        <f t="shared" si="247"/>
        <v>13:00 as 14:00</v>
      </c>
      <c r="F2306" s="714" t="str">
        <f t="shared" si="248"/>
        <v>Sábado</v>
      </c>
      <c r="G2306" s="715">
        <f t="shared" si="249"/>
        <v>1</v>
      </c>
      <c r="H2306" s="714" t="str">
        <f t="shared" si="250"/>
        <v>Fev/26</v>
      </c>
      <c r="I2306" s="716">
        <f t="shared" si="251"/>
        <v>7</v>
      </c>
      <c r="J2306" s="716">
        <f>IF(Tabela13[[#This Row],[Data da Ordem]]&lt;&gt;"",1,"")</f>
        <v>1</v>
      </c>
    </row>
    <row r="2307" spans="1:10">
      <c r="A2307" s="721" t="s">
        <v>3020</v>
      </c>
      <c r="B2307" s="722">
        <v>63</v>
      </c>
      <c r="C2307" s="711" t="str">
        <f t="shared" si="245"/>
        <v>07/02/2026</v>
      </c>
      <c r="D2307" s="712" t="str">
        <f t="shared" si="246"/>
        <v>11:15</v>
      </c>
      <c r="E2307" s="713" t="str">
        <f t="shared" si="247"/>
        <v>11:00 as 12:00</v>
      </c>
      <c r="F2307" s="714" t="str">
        <f t="shared" si="248"/>
        <v>Sábado</v>
      </c>
      <c r="G2307" s="715">
        <f t="shared" si="249"/>
        <v>1</v>
      </c>
      <c r="H2307" s="714" t="str">
        <f t="shared" si="250"/>
        <v>Fev/26</v>
      </c>
      <c r="I2307" s="716">
        <f t="shared" si="251"/>
        <v>7</v>
      </c>
      <c r="J2307" s="716">
        <f>IF(Tabela13[[#This Row],[Data da Ordem]]&lt;&gt;"",1,"")</f>
        <v>1</v>
      </c>
    </row>
    <row r="2308" spans="1:10">
      <c r="A2308" s="721" t="s">
        <v>3021</v>
      </c>
      <c r="B2308" s="722">
        <v>12</v>
      </c>
      <c r="C2308" s="711" t="str">
        <f t="shared" ref="C2308:C2371" si="252">IF(A2308="","",TEXT(A2308,"dd/mm/aaaa"))</f>
        <v>07/02/2026</v>
      </c>
      <c r="D2308" s="712" t="str">
        <f t="shared" ref="D2308:D2371" si="253">IF(A2308="","",TEXT(A2308,"hh:mm"))</f>
        <v>10:55</v>
      </c>
      <c r="E2308" s="713" t="str">
        <f t="shared" ref="E2308:E2371" si="254">IF(D2308="","",IF(AND(MOD(D2308,1)&gt;=TIME(8,0,0),MOD(D2308,1)&lt;TIME(21,0,0)),
TEXT(TIME(HOUR(MOD(D2308,1)),0,0),"hh:mm")&amp;" as "&amp;TEXT(TIME(HOUR(MOD(D2308,1))+1,0,0),"hh:mm"),
"Fora da faixa"))</f>
        <v>10:00 as 11:00</v>
      </c>
      <c r="F2308" s="714" t="str">
        <f t="shared" ref="F2308:F2371" si="255">CHOOSE(WEEKDAY(C2308,2),"Segunda","Terça","Quarta","Quinta","Sexta","Sábado","Domingo")</f>
        <v>Sábado</v>
      </c>
      <c r="G2308" s="715">
        <f t="shared" ref="G2308:G2371" si="256">INT((DAY(C2308)-1)/7)+1</f>
        <v>1</v>
      </c>
      <c r="H2308" s="714" t="str">
        <f t="shared" ref="H2308:H2371" si="257">PROPER(TEXT(C2308,"MMM/AA"))</f>
        <v>Fev/26</v>
      </c>
      <c r="I2308" s="716">
        <f t="shared" ref="I2308:I2371" si="258">DAY(C2308)</f>
        <v>7</v>
      </c>
      <c r="J2308" s="716">
        <f>IF(Tabela13[[#This Row],[Data da Ordem]]&lt;&gt;"",1,"")</f>
        <v>1</v>
      </c>
    </row>
    <row r="2309" spans="1:10">
      <c r="A2309" s="721" t="s">
        <v>3022</v>
      </c>
      <c r="B2309" s="722">
        <v>37.5</v>
      </c>
      <c r="C2309" s="711" t="str">
        <f t="shared" si="252"/>
        <v>07/02/2026</v>
      </c>
      <c r="D2309" s="712" t="str">
        <f t="shared" si="253"/>
        <v>10:48</v>
      </c>
      <c r="E2309" s="713" t="str">
        <f t="shared" si="254"/>
        <v>10:00 as 11:00</v>
      </c>
      <c r="F2309" s="714" t="str">
        <f t="shared" si="255"/>
        <v>Sábado</v>
      </c>
      <c r="G2309" s="715">
        <f t="shared" si="256"/>
        <v>1</v>
      </c>
      <c r="H2309" s="714" t="str">
        <f t="shared" si="257"/>
        <v>Fev/26</v>
      </c>
      <c r="I2309" s="716">
        <f t="shared" si="258"/>
        <v>7</v>
      </c>
      <c r="J2309" s="716">
        <f>IF(Tabela13[[#This Row],[Data da Ordem]]&lt;&gt;"",1,"")</f>
        <v>1</v>
      </c>
    </row>
    <row r="2310" spans="1:10">
      <c r="A2310" s="721" t="s">
        <v>3023</v>
      </c>
      <c r="B2310" s="722">
        <v>53</v>
      </c>
      <c r="C2310" s="711" t="str">
        <f t="shared" si="252"/>
        <v>07/02/2026</v>
      </c>
      <c r="D2310" s="712" t="str">
        <f t="shared" si="253"/>
        <v>10:16</v>
      </c>
      <c r="E2310" s="713" t="str">
        <f t="shared" si="254"/>
        <v>10:00 as 11:00</v>
      </c>
      <c r="F2310" s="714" t="str">
        <f t="shared" si="255"/>
        <v>Sábado</v>
      </c>
      <c r="G2310" s="715">
        <f t="shared" si="256"/>
        <v>1</v>
      </c>
      <c r="H2310" s="714" t="str">
        <f t="shared" si="257"/>
        <v>Fev/26</v>
      </c>
      <c r="I2310" s="716">
        <f t="shared" si="258"/>
        <v>7</v>
      </c>
      <c r="J2310" s="716">
        <f>IF(Tabela13[[#This Row],[Data da Ordem]]&lt;&gt;"",1,"")</f>
        <v>1</v>
      </c>
    </row>
    <row r="2311" spans="1:10">
      <c r="A2311" s="721" t="s">
        <v>3024</v>
      </c>
      <c r="B2311" s="722">
        <v>78</v>
      </c>
      <c r="C2311" s="711" t="str">
        <f t="shared" si="252"/>
        <v>07/02/2026</v>
      </c>
      <c r="D2311" s="712" t="str">
        <f t="shared" si="253"/>
        <v>10:01</v>
      </c>
      <c r="E2311" s="713" t="str">
        <f t="shared" si="254"/>
        <v>10:00 as 11:00</v>
      </c>
      <c r="F2311" s="714" t="str">
        <f t="shared" si="255"/>
        <v>Sábado</v>
      </c>
      <c r="G2311" s="715">
        <f t="shared" si="256"/>
        <v>1</v>
      </c>
      <c r="H2311" s="714" t="str">
        <f t="shared" si="257"/>
        <v>Fev/26</v>
      </c>
      <c r="I2311" s="716">
        <f t="shared" si="258"/>
        <v>7</v>
      </c>
      <c r="J2311" s="716">
        <f>IF(Tabela13[[#This Row],[Data da Ordem]]&lt;&gt;"",1,"")</f>
        <v>1</v>
      </c>
    </row>
    <row r="2312" spans="1:10">
      <c r="A2312" s="721" t="s">
        <v>3025</v>
      </c>
      <c r="B2312" s="722">
        <v>17</v>
      </c>
      <c r="C2312" s="711" t="str">
        <f t="shared" si="252"/>
        <v>07/02/2026</v>
      </c>
      <c r="D2312" s="712" t="str">
        <f t="shared" si="253"/>
        <v>09:54</v>
      </c>
      <c r="E2312" s="713" t="str">
        <f t="shared" si="254"/>
        <v>09:00 as 10:00</v>
      </c>
      <c r="F2312" s="714" t="str">
        <f t="shared" si="255"/>
        <v>Sábado</v>
      </c>
      <c r="G2312" s="715">
        <f t="shared" si="256"/>
        <v>1</v>
      </c>
      <c r="H2312" s="714" t="str">
        <f t="shared" si="257"/>
        <v>Fev/26</v>
      </c>
      <c r="I2312" s="716">
        <f t="shared" si="258"/>
        <v>7</v>
      </c>
      <c r="J2312" s="716">
        <f>IF(Tabela13[[#This Row],[Data da Ordem]]&lt;&gt;"",1,"")</f>
        <v>1</v>
      </c>
    </row>
    <row r="2313" spans="1:10">
      <c r="A2313" s="721" t="s">
        <v>3026</v>
      </c>
      <c r="B2313" s="722">
        <v>13</v>
      </c>
      <c r="C2313" s="711" t="str">
        <f t="shared" si="252"/>
        <v>07/02/2026</v>
      </c>
      <c r="D2313" s="712" t="str">
        <f t="shared" si="253"/>
        <v>09:49</v>
      </c>
      <c r="E2313" s="713" t="str">
        <f t="shared" si="254"/>
        <v>09:00 as 10:00</v>
      </c>
      <c r="F2313" s="714" t="str">
        <f t="shared" si="255"/>
        <v>Sábado</v>
      </c>
      <c r="G2313" s="715">
        <f t="shared" si="256"/>
        <v>1</v>
      </c>
      <c r="H2313" s="714" t="str">
        <f t="shared" si="257"/>
        <v>Fev/26</v>
      </c>
      <c r="I2313" s="716">
        <f t="shared" si="258"/>
        <v>7</v>
      </c>
      <c r="J2313" s="716">
        <f>IF(Tabela13[[#This Row],[Data da Ordem]]&lt;&gt;"",1,"")</f>
        <v>1</v>
      </c>
    </row>
    <row r="2314" spans="1:10">
      <c r="A2314" s="721" t="s">
        <v>3027</v>
      </c>
      <c r="B2314" s="722">
        <v>30.15</v>
      </c>
      <c r="C2314" s="711" t="str">
        <f t="shared" si="252"/>
        <v>07/02/2026</v>
      </c>
      <c r="D2314" s="712" t="str">
        <f t="shared" si="253"/>
        <v>09:40</v>
      </c>
      <c r="E2314" s="713" t="str">
        <f t="shared" si="254"/>
        <v>09:00 as 10:00</v>
      </c>
      <c r="F2314" s="714" t="str">
        <f t="shared" si="255"/>
        <v>Sábado</v>
      </c>
      <c r="G2314" s="715">
        <f t="shared" si="256"/>
        <v>1</v>
      </c>
      <c r="H2314" s="714" t="str">
        <f t="shared" si="257"/>
        <v>Fev/26</v>
      </c>
      <c r="I2314" s="716">
        <f t="shared" si="258"/>
        <v>7</v>
      </c>
      <c r="J2314" s="716">
        <f>IF(Tabela13[[#This Row],[Data da Ordem]]&lt;&gt;"",1,"")</f>
        <v>1</v>
      </c>
    </row>
    <row r="2315" spans="1:10">
      <c r="A2315" s="721" t="s">
        <v>3028</v>
      </c>
      <c r="B2315" s="722">
        <v>26</v>
      </c>
      <c r="C2315" s="711" t="str">
        <f t="shared" si="252"/>
        <v>07/02/2026</v>
      </c>
      <c r="D2315" s="712" t="str">
        <f t="shared" si="253"/>
        <v>09:30</v>
      </c>
      <c r="E2315" s="713" t="str">
        <f t="shared" si="254"/>
        <v>09:00 as 10:00</v>
      </c>
      <c r="F2315" s="714" t="str">
        <f t="shared" si="255"/>
        <v>Sábado</v>
      </c>
      <c r="G2315" s="715">
        <f t="shared" si="256"/>
        <v>1</v>
      </c>
      <c r="H2315" s="714" t="str">
        <f t="shared" si="257"/>
        <v>Fev/26</v>
      </c>
      <c r="I2315" s="716">
        <f t="shared" si="258"/>
        <v>7</v>
      </c>
      <c r="J2315" s="716">
        <f>IF(Tabela13[[#This Row],[Data da Ordem]]&lt;&gt;"",1,"")</f>
        <v>1</v>
      </c>
    </row>
    <row r="2316" spans="1:10">
      <c r="A2316" s="721" t="s">
        <v>3029</v>
      </c>
      <c r="B2316" s="722">
        <v>20</v>
      </c>
      <c r="C2316" s="711" t="str">
        <f t="shared" si="252"/>
        <v>07/02/2026</v>
      </c>
      <c r="D2316" s="712" t="str">
        <f t="shared" si="253"/>
        <v>09:29</v>
      </c>
      <c r="E2316" s="713" t="str">
        <f t="shared" si="254"/>
        <v>09:00 as 10:00</v>
      </c>
      <c r="F2316" s="714" t="str">
        <f t="shared" si="255"/>
        <v>Sábado</v>
      </c>
      <c r="G2316" s="715">
        <f t="shared" si="256"/>
        <v>1</v>
      </c>
      <c r="H2316" s="714" t="str">
        <f t="shared" si="257"/>
        <v>Fev/26</v>
      </c>
      <c r="I2316" s="716">
        <f t="shared" si="258"/>
        <v>7</v>
      </c>
      <c r="J2316" s="716">
        <f>IF(Tabela13[[#This Row],[Data da Ordem]]&lt;&gt;"",1,"")</f>
        <v>1</v>
      </c>
    </row>
    <row r="2317" spans="1:10">
      <c r="A2317" s="721" t="s">
        <v>3030</v>
      </c>
      <c r="B2317" s="722">
        <v>19</v>
      </c>
      <c r="C2317" s="711" t="str">
        <f t="shared" si="252"/>
        <v>07/02/2026</v>
      </c>
      <c r="D2317" s="712" t="str">
        <f t="shared" si="253"/>
        <v>09:20</v>
      </c>
      <c r="E2317" s="713" t="str">
        <f t="shared" si="254"/>
        <v>09:00 as 10:00</v>
      </c>
      <c r="F2317" s="714" t="str">
        <f t="shared" si="255"/>
        <v>Sábado</v>
      </c>
      <c r="G2317" s="715">
        <f t="shared" si="256"/>
        <v>1</v>
      </c>
      <c r="H2317" s="714" t="str">
        <f t="shared" si="257"/>
        <v>Fev/26</v>
      </c>
      <c r="I2317" s="716">
        <f t="shared" si="258"/>
        <v>7</v>
      </c>
      <c r="J2317" s="716">
        <f>IF(Tabela13[[#This Row],[Data da Ordem]]&lt;&gt;"",1,"")</f>
        <v>1</v>
      </c>
    </row>
    <row r="2318" spans="1:10">
      <c r="A2318" s="721" t="s">
        <v>3031</v>
      </c>
      <c r="B2318" s="722">
        <v>24.3</v>
      </c>
      <c r="C2318" s="711" t="str">
        <f t="shared" si="252"/>
        <v>07/02/2026</v>
      </c>
      <c r="D2318" s="712" t="str">
        <f t="shared" si="253"/>
        <v>09:13</v>
      </c>
      <c r="E2318" s="713" t="str">
        <f t="shared" si="254"/>
        <v>09:00 as 10:00</v>
      </c>
      <c r="F2318" s="714" t="str">
        <f t="shared" si="255"/>
        <v>Sábado</v>
      </c>
      <c r="G2318" s="715">
        <f t="shared" si="256"/>
        <v>1</v>
      </c>
      <c r="H2318" s="714" t="str">
        <f t="shared" si="257"/>
        <v>Fev/26</v>
      </c>
      <c r="I2318" s="716">
        <f t="shared" si="258"/>
        <v>7</v>
      </c>
      <c r="J2318" s="716">
        <f>IF(Tabela13[[#This Row],[Data da Ordem]]&lt;&gt;"",1,"")</f>
        <v>1</v>
      </c>
    </row>
    <row r="2319" spans="1:10">
      <c r="A2319" s="721" t="s">
        <v>3032</v>
      </c>
      <c r="B2319" s="722">
        <v>25</v>
      </c>
      <c r="C2319" s="711" t="str">
        <f t="shared" si="252"/>
        <v>07/02/2026</v>
      </c>
      <c r="D2319" s="712" t="str">
        <f t="shared" si="253"/>
        <v>09:12</v>
      </c>
      <c r="E2319" s="713" t="str">
        <f t="shared" si="254"/>
        <v>09:00 as 10:00</v>
      </c>
      <c r="F2319" s="714" t="str">
        <f t="shared" si="255"/>
        <v>Sábado</v>
      </c>
      <c r="G2319" s="715">
        <f t="shared" si="256"/>
        <v>1</v>
      </c>
      <c r="H2319" s="714" t="str">
        <f t="shared" si="257"/>
        <v>Fev/26</v>
      </c>
      <c r="I2319" s="716">
        <f t="shared" si="258"/>
        <v>7</v>
      </c>
      <c r="J2319" s="716">
        <f>IF(Tabela13[[#This Row],[Data da Ordem]]&lt;&gt;"",1,"")</f>
        <v>1</v>
      </c>
    </row>
    <row r="2320" spans="1:10">
      <c r="A2320" s="721" t="s">
        <v>3033</v>
      </c>
      <c r="B2320" s="722">
        <v>23</v>
      </c>
      <c r="C2320" s="711" t="str">
        <f t="shared" si="252"/>
        <v>07/02/2026</v>
      </c>
      <c r="D2320" s="712" t="str">
        <f t="shared" si="253"/>
        <v>09:09</v>
      </c>
      <c r="E2320" s="713" t="str">
        <f t="shared" si="254"/>
        <v>09:00 as 10:00</v>
      </c>
      <c r="F2320" s="714" t="str">
        <f t="shared" si="255"/>
        <v>Sábado</v>
      </c>
      <c r="G2320" s="715">
        <f t="shared" si="256"/>
        <v>1</v>
      </c>
      <c r="H2320" s="714" t="str">
        <f t="shared" si="257"/>
        <v>Fev/26</v>
      </c>
      <c r="I2320" s="716">
        <f t="shared" si="258"/>
        <v>7</v>
      </c>
      <c r="J2320" s="716">
        <f>IF(Tabela13[[#This Row],[Data da Ordem]]&lt;&gt;"",1,"")</f>
        <v>1</v>
      </c>
    </row>
    <row r="2321" spans="1:10">
      <c r="A2321" s="721" t="s">
        <v>3034</v>
      </c>
      <c r="B2321" s="722">
        <v>13</v>
      </c>
      <c r="C2321" s="711" t="str">
        <f t="shared" si="252"/>
        <v>08/02/2026</v>
      </c>
      <c r="D2321" s="712" t="str">
        <f t="shared" si="253"/>
        <v>18:02</v>
      </c>
      <c r="E2321" s="713" t="str">
        <f t="shared" si="254"/>
        <v>18:00 as 19:00</v>
      </c>
      <c r="F2321" s="714" t="str">
        <f t="shared" si="255"/>
        <v>Domingo</v>
      </c>
      <c r="G2321" s="715">
        <f t="shared" si="256"/>
        <v>2</v>
      </c>
      <c r="H2321" s="714" t="str">
        <f t="shared" si="257"/>
        <v>Fev/26</v>
      </c>
      <c r="I2321" s="716">
        <f t="shared" si="258"/>
        <v>8</v>
      </c>
      <c r="J2321" s="716">
        <f>IF(Tabela13[[#This Row],[Data da Ordem]]&lt;&gt;"",1,"")</f>
        <v>1</v>
      </c>
    </row>
    <row r="2322" spans="1:10">
      <c r="A2322" s="721" t="s">
        <v>3035</v>
      </c>
      <c r="B2322" s="722">
        <v>40.5</v>
      </c>
      <c r="C2322" s="711" t="str">
        <f t="shared" si="252"/>
        <v>08/02/2026</v>
      </c>
      <c r="D2322" s="712" t="str">
        <f t="shared" si="253"/>
        <v>18:00</v>
      </c>
      <c r="E2322" s="713" t="str">
        <f t="shared" si="254"/>
        <v>18:00 as 19:00</v>
      </c>
      <c r="F2322" s="714" t="str">
        <f t="shared" si="255"/>
        <v>Domingo</v>
      </c>
      <c r="G2322" s="715">
        <f t="shared" si="256"/>
        <v>2</v>
      </c>
      <c r="H2322" s="714" t="str">
        <f t="shared" si="257"/>
        <v>Fev/26</v>
      </c>
      <c r="I2322" s="716">
        <f t="shared" si="258"/>
        <v>8</v>
      </c>
      <c r="J2322" s="716">
        <f>IF(Tabela13[[#This Row],[Data da Ordem]]&lt;&gt;"",1,"")</f>
        <v>1</v>
      </c>
    </row>
    <row r="2323" spans="1:10">
      <c r="A2323" s="721" t="s">
        <v>3036</v>
      </c>
      <c r="B2323" s="722">
        <v>41</v>
      </c>
      <c r="C2323" s="711" t="str">
        <f t="shared" si="252"/>
        <v>08/02/2026</v>
      </c>
      <c r="D2323" s="712" t="str">
        <f t="shared" si="253"/>
        <v>17:47</v>
      </c>
      <c r="E2323" s="713" t="str">
        <f t="shared" si="254"/>
        <v>17:00 as 18:00</v>
      </c>
      <c r="F2323" s="714" t="str">
        <f t="shared" si="255"/>
        <v>Domingo</v>
      </c>
      <c r="G2323" s="715">
        <f t="shared" si="256"/>
        <v>2</v>
      </c>
      <c r="H2323" s="714" t="str">
        <f t="shared" si="257"/>
        <v>Fev/26</v>
      </c>
      <c r="I2323" s="716">
        <f t="shared" si="258"/>
        <v>8</v>
      </c>
      <c r="J2323" s="716">
        <f>IF(Tabela13[[#This Row],[Data da Ordem]]&lt;&gt;"",1,"")</f>
        <v>1</v>
      </c>
    </row>
    <row r="2324" spans="1:10">
      <c r="A2324" s="721" t="s">
        <v>3037</v>
      </c>
      <c r="B2324" s="722">
        <v>28</v>
      </c>
      <c r="C2324" s="711" t="str">
        <f t="shared" si="252"/>
        <v>08/02/2026</v>
      </c>
      <c r="D2324" s="712" t="str">
        <f t="shared" si="253"/>
        <v>17:46</v>
      </c>
      <c r="E2324" s="713" t="str">
        <f t="shared" si="254"/>
        <v>17:00 as 18:00</v>
      </c>
      <c r="F2324" s="714" t="str">
        <f t="shared" si="255"/>
        <v>Domingo</v>
      </c>
      <c r="G2324" s="715">
        <f t="shared" si="256"/>
        <v>2</v>
      </c>
      <c r="H2324" s="714" t="str">
        <f t="shared" si="257"/>
        <v>Fev/26</v>
      </c>
      <c r="I2324" s="716">
        <f t="shared" si="258"/>
        <v>8</v>
      </c>
      <c r="J2324" s="716">
        <f>IF(Tabela13[[#This Row],[Data da Ordem]]&lt;&gt;"",1,"")</f>
        <v>1</v>
      </c>
    </row>
    <row r="2325" spans="1:10">
      <c r="A2325" s="721" t="s">
        <v>3038</v>
      </c>
      <c r="B2325" s="722">
        <v>111</v>
      </c>
      <c r="C2325" s="711" t="str">
        <f t="shared" si="252"/>
        <v>08/02/2026</v>
      </c>
      <c r="D2325" s="712" t="str">
        <f t="shared" si="253"/>
        <v>17:45</v>
      </c>
      <c r="E2325" s="713" t="str">
        <f t="shared" si="254"/>
        <v>17:00 as 18:00</v>
      </c>
      <c r="F2325" s="714" t="str">
        <f t="shared" si="255"/>
        <v>Domingo</v>
      </c>
      <c r="G2325" s="715">
        <f t="shared" si="256"/>
        <v>2</v>
      </c>
      <c r="H2325" s="714" t="str">
        <f t="shared" si="257"/>
        <v>Fev/26</v>
      </c>
      <c r="I2325" s="716">
        <f t="shared" si="258"/>
        <v>8</v>
      </c>
      <c r="J2325" s="716">
        <f>IF(Tabela13[[#This Row],[Data da Ordem]]&lt;&gt;"",1,"")</f>
        <v>1</v>
      </c>
    </row>
    <row r="2326" spans="1:10">
      <c r="A2326" s="721" t="s">
        <v>3039</v>
      </c>
      <c r="B2326" s="722">
        <v>12</v>
      </c>
      <c r="C2326" s="711" t="str">
        <f t="shared" si="252"/>
        <v>08/02/2026</v>
      </c>
      <c r="D2326" s="712" t="str">
        <f t="shared" si="253"/>
        <v>17:43</v>
      </c>
      <c r="E2326" s="713" t="str">
        <f t="shared" si="254"/>
        <v>17:00 as 18:00</v>
      </c>
      <c r="F2326" s="714" t="str">
        <f t="shared" si="255"/>
        <v>Domingo</v>
      </c>
      <c r="G2326" s="715">
        <f t="shared" si="256"/>
        <v>2</v>
      </c>
      <c r="H2326" s="714" t="str">
        <f t="shared" si="257"/>
        <v>Fev/26</v>
      </c>
      <c r="I2326" s="716">
        <f t="shared" si="258"/>
        <v>8</v>
      </c>
      <c r="J2326" s="716">
        <f>IF(Tabela13[[#This Row],[Data da Ordem]]&lt;&gt;"",1,"")</f>
        <v>1</v>
      </c>
    </row>
    <row r="2327" spans="1:10">
      <c r="A2327" s="721" t="s">
        <v>3040</v>
      </c>
      <c r="B2327" s="722">
        <v>132</v>
      </c>
      <c r="C2327" s="711" t="str">
        <f t="shared" si="252"/>
        <v>08/02/2026</v>
      </c>
      <c r="D2327" s="712" t="str">
        <f t="shared" si="253"/>
        <v>17:42</v>
      </c>
      <c r="E2327" s="713" t="str">
        <f t="shared" si="254"/>
        <v>17:00 as 18:00</v>
      </c>
      <c r="F2327" s="714" t="str">
        <f t="shared" si="255"/>
        <v>Domingo</v>
      </c>
      <c r="G2327" s="715">
        <f t="shared" si="256"/>
        <v>2</v>
      </c>
      <c r="H2327" s="714" t="str">
        <f t="shared" si="257"/>
        <v>Fev/26</v>
      </c>
      <c r="I2327" s="716">
        <f t="shared" si="258"/>
        <v>8</v>
      </c>
      <c r="J2327" s="716">
        <f>IF(Tabela13[[#This Row],[Data da Ordem]]&lt;&gt;"",1,"")</f>
        <v>1</v>
      </c>
    </row>
    <row r="2328" spans="1:10">
      <c r="A2328" s="721" t="s">
        <v>3041</v>
      </c>
      <c r="B2328" s="722">
        <v>26</v>
      </c>
      <c r="C2328" s="711" t="str">
        <f t="shared" si="252"/>
        <v>08/02/2026</v>
      </c>
      <c r="D2328" s="712" t="str">
        <f t="shared" si="253"/>
        <v>17:27</v>
      </c>
      <c r="E2328" s="713" t="str">
        <f t="shared" si="254"/>
        <v>17:00 as 18:00</v>
      </c>
      <c r="F2328" s="714" t="str">
        <f t="shared" si="255"/>
        <v>Domingo</v>
      </c>
      <c r="G2328" s="715">
        <f t="shared" si="256"/>
        <v>2</v>
      </c>
      <c r="H2328" s="714" t="str">
        <f t="shared" si="257"/>
        <v>Fev/26</v>
      </c>
      <c r="I2328" s="716">
        <f t="shared" si="258"/>
        <v>8</v>
      </c>
      <c r="J2328" s="716">
        <f>IF(Tabela13[[#This Row],[Data da Ordem]]&lt;&gt;"",1,"")</f>
        <v>1</v>
      </c>
    </row>
    <row r="2329" spans="1:10">
      <c r="A2329" s="721" t="s">
        <v>3042</v>
      </c>
      <c r="B2329" s="722">
        <v>23</v>
      </c>
      <c r="C2329" s="711" t="str">
        <f t="shared" si="252"/>
        <v>08/02/2026</v>
      </c>
      <c r="D2329" s="712" t="str">
        <f t="shared" si="253"/>
        <v>17:23</v>
      </c>
      <c r="E2329" s="713" t="str">
        <f t="shared" si="254"/>
        <v>17:00 as 18:00</v>
      </c>
      <c r="F2329" s="714" t="str">
        <f t="shared" si="255"/>
        <v>Domingo</v>
      </c>
      <c r="G2329" s="715">
        <f t="shared" si="256"/>
        <v>2</v>
      </c>
      <c r="H2329" s="714" t="str">
        <f t="shared" si="257"/>
        <v>Fev/26</v>
      </c>
      <c r="I2329" s="716">
        <f t="shared" si="258"/>
        <v>8</v>
      </c>
      <c r="J2329" s="716">
        <f>IF(Tabela13[[#This Row],[Data da Ordem]]&lt;&gt;"",1,"")</f>
        <v>1</v>
      </c>
    </row>
    <row r="2330" spans="1:10">
      <c r="A2330" s="721" t="s">
        <v>3043</v>
      </c>
      <c r="B2330" s="722">
        <v>20.5</v>
      </c>
      <c r="C2330" s="711" t="str">
        <f t="shared" si="252"/>
        <v>08/02/2026</v>
      </c>
      <c r="D2330" s="712" t="str">
        <f t="shared" si="253"/>
        <v>17:15</v>
      </c>
      <c r="E2330" s="713" t="str">
        <f t="shared" si="254"/>
        <v>17:00 as 18:00</v>
      </c>
      <c r="F2330" s="714" t="str">
        <f t="shared" si="255"/>
        <v>Domingo</v>
      </c>
      <c r="G2330" s="715">
        <f t="shared" si="256"/>
        <v>2</v>
      </c>
      <c r="H2330" s="714" t="str">
        <f t="shared" si="257"/>
        <v>Fev/26</v>
      </c>
      <c r="I2330" s="716">
        <f t="shared" si="258"/>
        <v>8</v>
      </c>
      <c r="J2330" s="716">
        <f>IF(Tabela13[[#This Row],[Data da Ordem]]&lt;&gt;"",1,"")</f>
        <v>1</v>
      </c>
    </row>
    <row r="2331" spans="1:10">
      <c r="A2331" s="721" t="s">
        <v>3044</v>
      </c>
      <c r="B2331" s="722">
        <v>23</v>
      </c>
      <c r="C2331" s="711" t="str">
        <f t="shared" si="252"/>
        <v>08/02/2026</v>
      </c>
      <c r="D2331" s="712" t="str">
        <f t="shared" si="253"/>
        <v>16:54</v>
      </c>
      <c r="E2331" s="713" t="str">
        <f t="shared" si="254"/>
        <v>16:00 as 17:00</v>
      </c>
      <c r="F2331" s="714" t="str">
        <f t="shared" si="255"/>
        <v>Domingo</v>
      </c>
      <c r="G2331" s="715">
        <f t="shared" si="256"/>
        <v>2</v>
      </c>
      <c r="H2331" s="714" t="str">
        <f t="shared" si="257"/>
        <v>Fev/26</v>
      </c>
      <c r="I2331" s="716">
        <f t="shared" si="258"/>
        <v>8</v>
      </c>
      <c r="J2331" s="716">
        <f>IF(Tabela13[[#This Row],[Data da Ordem]]&lt;&gt;"",1,"")</f>
        <v>1</v>
      </c>
    </row>
    <row r="2332" spans="1:10">
      <c r="A2332" s="721" t="s">
        <v>3045</v>
      </c>
      <c r="B2332" s="722">
        <v>14</v>
      </c>
      <c r="C2332" s="711" t="str">
        <f t="shared" si="252"/>
        <v>08/02/2026</v>
      </c>
      <c r="D2332" s="712" t="str">
        <f t="shared" si="253"/>
        <v>16:45</v>
      </c>
      <c r="E2332" s="713" t="str">
        <f t="shared" si="254"/>
        <v>16:00 as 17:00</v>
      </c>
      <c r="F2332" s="714" t="str">
        <f t="shared" si="255"/>
        <v>Domingo</v>
      </c>
      <c r="G2332" s="715">
        <f t="shared" si="256"/>
        <v>2</v>
      </c>
      <c r="H2332" s="714" t="str">
        <f t="shared" si="257"/>
        <v>Fev/26</v>
      </c>
      <c r="I2332" s="716">
        <f t="shared" si="258"/>
        <v>8</v>
      </c>
      <c r="J2332" s="716">
        <f>IF(Tabela13[[#This Row],[Data da Ordem]]&lt;&gt;"",1,"")</f>
        <v>1</v>
      </c>
    </row>
    <row r="2333" spans="1:10">
      <c r="A2333" s="721" t="s">
        <v>3046</v>
      </c>
      <c r="B2333" s="722">
        <v>53</v>
      </c>
      <c r="C2333" s="711" t="str">
        <f t="shared" si="252"/>
        <v>08/02/2026</v>
      </c>
      <c r="D2333" s="712" t="str">
        <f t="shared" si="253"/>
        <v>16:44</v>
      </c>
      <c r="E2333" s="713" t="str">
        <f t="shared" si="254"/>
        <v>16:00 as 17:00</v>
      </c>
      <c r="F2333" s="714" t="str">
        <f t="shared" si="255"/>
        <v>Domingo</v>
      </c>
      <c r="G2333" s="715">
        <f t="shared" si="256"/>
        <v>2</v>
      </c>
      <c r="H2333" s="714" t="str">
        <f t="shared" si="257"/>
        <v>Fev/26</v>
      </c>
      <c r="I2333" s="716">
        <f t="shared" si="258"/>
        <v>8</v>
      </c>
      <c r="J2333" s="716">
        <f>IF(Tabela13[[#This Row],[Data da Ordem]]&lt;&gt;"",1,"")</f>
        <v>1</v>
      </c>
    </row>
    <row r="2334" spans="1:10">
      <c r="A2334" s="721" t="s">
        <v>3047</v>
      </c>
      <c r="B2334" s="722">
        <v>71.5</v>
      </c>
      <c r="C2334" s="711" t="str">
        <f t="shared" si="252"/>
        <v>08/02/2026</v>
      </c>
      <c r="D2334" s="712" t="str">
        <f t="shared" si="253"/>
        <v>16:04</v>
      </c>
      <c r="E2334" s="713" t="str">
        <f t="shared" si="254"/>
        <v>16:00 as 17:00</v>
      </c>
      <c r="F2334" s="714" t="str">
        <f t="shared" si="255"/>
        <v>Domingo</v>
      </c>
      <c r="G2334" s="715">
        <f t="shared" si="256"/>
        <v>2</v>
      </c>
      <c r="H2334" s="714" t="str">
        <f t="shared" si="257"/>
        <v>Fev/26</v>
      </c>
      <c r="I2334" s="716">
        <f t="shared" si="258"/>
        <v>8</v>
      </c>
      <c r="J2334" s="716">
        <f>IF(Tabela13[[#This Row],[Data da Ordem]]&lt;&gt;"",1,"")</f>
        <v>1</v>
      </c>
    </row>
    <row r="2335" spans="1:10">
      <c r="A2335" s="721" t="s">
        <v>3048</v>
      </c>
      <c r="B2335" s="722">
        <v>50</v>
      </c>
      <c r="C2335" s="711" t="str">
        <f t="shared" si="252"/>
        <v>08/02/2026</v>
      </c>
      <c r="D2335" s="712" t="str">
        <f t="shared" si="253"/>
        <v>15:34</v>
      </c>
      <c r="E2335" s="713" t="str">
        <f t="shared" si="254"/>
        <v>15:00 as 16:00</v>
      </c>
      <c r="F2335" s="714" t="str">
        <f t="shared" si="255"/>
        <v>Domingo</v>
      </c>
      <c r="G2335" s="715">
        <f t="shared" si="256"/>
        <v>2</v>
      </c>
      <c r="H2335" s="714" t="str">
        <f t="shared" si="257"/>
        <v>Fev/26</v>
      </c>
      <c r="I2335" s="716">
        <f t="shared" si="258"/>
        <v>8</v>
      </c>
      <c r="J2335" s="716">
        <f>IF(Tabela13[[#This Row],[Data da Ordem]]&lt;&gt;"",1,"")</f>
        <v>1</v>
      </c>
    </row>
    <row r="2336" spans="1:10">
      <c r="A2336" s="721" t="s">
        <v>3049</v>
      </c>
      <c r="B2336" s="722">
        <v>39.9</v>
      </c>
      <c r="C2336" s="711" t="str">
        <f t="shared" si="252"/>
        <v>08/02/2026</v>
      </c>
      <c r="D2336" s="712" t="str">
        <f t="shared" si="253"/>
        <v>15:19</v>
      </c>
      <c r="E2336" s="713" t="str">
        <f t="shared" si="254"/>
        <v>15:00 as 16:00</v>
      </c>
      <c r="F2336" s="714" t="str">
        <f t="shared" si="255"/>
        <v>Domingo</v>
      </c>
      <c r="G2336" s="715">
        <f t="shared" si="256"/>
        <v>2</v>
      </c>
      <c r="H2336" s="714" t="str">
        <f t="shared" si="257"/>
        <v>Fev/26</v>
      </c>
      <c r="I2336" s="716">
        <f t="shared" si="258"/>
        <v>8</v>
      </c>
      <c r="J2336" s="716">
        <f>IF(Tabela13[[#This Row],[Data da Ordem]]&lt;&gt;"",1,"")</f>
        <v>1</v>
      </c>
    </row>
    <row r="2337" spans="1:10">
      <c r="A2337" s="721" t="s">
        <v>3050</v>
      </c>
      <c r="B2337" s="722">
        <v>9</v>
      </c>
      <c r="C2337" s="711" t="str">
        <f t="shared" si="252"/>
        <v>08/02/2026</v>
      </c>
      <c r="D2337" s="712" t="str">
        <f t="shared" si="253"/>
        <v>15:11</v>
      </c>
      <c r="E2337" s="713" t="str">
        <f t="shared" si="254"/>
        <v>15:00 as 16:00</v>
      </c>
      <c r="F2337" s="714" t="str">
        <f t="shared" si="255"/>
        <v>Domingo</v>
      </c>
      <c r="G2337" s="715">
        <f t="shared" si="256"/>
        <v>2</v>
      </c>
      <c r="H2337" s="714" t="str">
        <f t="shared" si="257"/>
        <v>Fev/26</v>
      </c>
      <c r="I2337" s="716">
        <f t="shared" si="258"/>
        <v>8</v>
      </c>
      <c r="J2337" s="716">
        <f>IF(Tabela13[[#This Row],[Data da Ordem]]&lt;&gt;"",1,"")</f>
        <v>1</v>
      </c>
    </row>
    <row r="2338" spans="1:10">
      <c r="A2338" s="721" t="s">
        <v>3051</v>
      </c>
      <c r="B2338" s="722">
        <v>43.5</v>
      </c>
      <c r="C2338" s="711" t="str">
        <f t="shared" si="252"/>
        <v>08/02/2026</v>
      </c>
      <c r="D2338" s="712" t="str">
        <f t="shared" si="253"/>
        <v>15:03</v>
      </c>
      <c r="E2338" s="713" t="str">
        <f t="shared" si="254"/>
        <v>15:00 as 16:00</v>
      </c>
      <c r="F2338" s="714" t="str">
        <f t="shared" si="255"/>
        <v>Domingo</v>
      </c>
      <c r="G2338" s="715">
        <f t="shared" si="256"/>
        <v>2</v>
      </c>
      <c r="H2338" s="714" t="str">
        <f t="shared" si="257"/>
        <v>Fev/26</v>
      </c>
      <c r="I2338" s="716">
        <f t="shared" si="258"/>
        <v>8</v>
      </c>
      <c r="J2338" s="716">
        <f>IF(Tabela13[[#This Row],[Data da Ordem]]&lt;&gt;"",1,"")</f>
        <v>1</v>
      </c>
    </row>
    <row r="2339" spans="1:10">
      <c r="A2339" s="721" t="s">
        <v>3052</v>
      </c>
      <c r="B2339" s="722">
        <v>39</v>
      </c>
      <c r="C2339" s="711" t="str">
        <f t="shared" si="252"/>
        <v>08/02/2026</v>
      </c>
      <c r="D2339" s="712" t="str">
        <f t="shared" si="253"/>
        <v>15:01</v>
      </c>
      <c r="E2339" s="713" t="str">
        <f t="shared" si="254"/>
        <v>15:00 as 16:00</v>
      </c>
      <c r="F2339" s="714" t="str">
        <f t="shared" si="255"/>
        <v>Domingo</v>
      </c>
      <c r="G2339" s="715">
        <f t="shared" si="256"/>
        <v>2</v>
      </c>
      <c r="H2339" s="714" t="str">
        <f t="shared" si="257"/>
        <v>Fev/26</v>
      </c>
      <c r="I2339" s="716">
        <f t="shared" si="258"/>
        <v>8</v>
      </c>
      <c r="J2339" s="716">
        <f>IF(Tabela13[[#This Row],[Data da Ordem]]&lt;&gt;"",1,"")</f>
        <v>1</v>
      </c>
    </row>
    <row r="2340" spans="1:10">
      <c r="A2340" s="721" t="s">
        <v>3053</v>
      </c>
      <c r="B2340" s="722">
        <v>41.5</v>
      </c>
      <c r="C2340" s="711" t="str">
        <f t="shared" si="252"/>
        <v>08/02/2026</v>
      </c>
      <c r="D2340" s="712" t="str">
        <f t="shared" si="253"/>
        <v>14:57</v>
      </c>
      <c r="E2340" s="713" t="str">
        <f t="shared" si="254"/>
        <v>14:00 as 15:00</v>
      </c>
      <c r="F2340" s="714" t="str">
        <f t="shared" si="255"/>
        <v>Domingo</v>
      </c>
      <c r="G2340" s="715">
        <f t="shared" si="256"/>
        <v>2</v>
      </c>
      <c r="H2340" s="714" t="str">
        <f t="shared" si="257"/>
        <v>Fev/26</v>
      </c>
      <c r="I2340" s="716">
        <f t="shared" si="258"/>
        <v>8</v>
      </c>
      <c r="J2340" s="716">
        <f>IF(Tabela13[[#This Row],[Data da Ordem]]&lt;&gt;"",1,"")</f>
        <v>1</v>
      </c>
    </row>
    <row r="2341" spans="1:10">
      <c r="A2341" s="721" t="s">
        <v>3054</v>
      </c>
      <c r="B2341" s="722">
        <v>20</v>
      </c>
      <c r="C2341" s="711" t="str">
        <f t="shared" si="252"/>
        <v>08/02/2026</v>
      </c>
      <c r="D2341" s="712" t="str">
        <f t="shared" si="253"/>
        <v>14:27</v>
      </c>
      <c r="E2341" s="713" t="str">
        <f t="shared" si="254"/>
        <v>14:00 as 15:00</v>
      </c>
      <c r="F2341" s="714" t="str">
        <f t="shared" si="255"/>
        <v>Domingo</v>
      </c>
      <c r="G2341" s="715">
        <f t="shared" si="256"/>
        <v>2</v>
      </c>
      <c r="H2341" s="714" t="str">
        <f t="shared" si="257"/>
        <v>Fev/26</v>
      </c>
      <c r="I2341" s="716">
        <f t="shared" si="258"/>
        <v>8</v>
      </c>
      <c r="J2341" s="716">
        <f>IF(Tabela13[[#This Row],[Data da Ordem]]&lt;&gt;"",1,"")</f>
        <v>1</v>
      </c>
    </row>
    <row r="2342" spans="1:10">
      <c r="A2342" s="721" t="s">
        <v>3055</v>
      </c>
      <c r="B2342" s="722">
        <v>20</v>
      </c>
      <c r="C2342" s="711" t="str">
        <f t="shared" si="252"/>
        <v>08/02/2026</v>
      </c>
      <c r="D2342" s="712" t="str">
        <f t="shared" si="253"/>
        <v>14:25</v>
      </c>
      <c r="E2342" s="713" t="str">
        <f t="shared" si="254"/>
        <v>14:00 as 15:00</v>
      </c>
      <c r="F2342" s="714" t="str">
        <f t="shared" si="255"/>
        <v>Domingo</v>
      </c>
      <c r="G2342" s="715">
        <f t="shared" si="256"/>
        <v>2</v>
      </c>
      <c r="H2342" s="714" t="str">
        <f t="shared" si="257"/>
        <v>Fev/26</v>
      </c>
      <c r="I2342" s="716">
        <f t="shared" si="258"/>
        <v>8</v>
      </c>
      <c r="J2342" s="716">
        <f>IF(Tabela13[[#This Row],[Data da Ordem]]&lt;&gt;"",1,"")</f>
        <v>1</v>
      </c>
    </row>
    <row r="2343" spans="1:10">
      <c r="A2343" s="721" t="s">
        <v>3056</v>
      </c>
      <c r="B2343" s="722">
        <v>23</v>
      </c>
      <c r="C2343" s="711" t="str">
        <f t="shared" si="252"/>
        <v>08/02/2026</v>
      </c>
      <c r="D2343" s="712" t="str">
        <f t="shared" si="253"/>
        <v>14:25</v>
      </c>
      <c r="E2343" s="713" t="str">
        <f t="shared" si="254"/>
        <v>14:00 as 15:00</v>
      </c>
      <c r="F2343" s="714" t="str">
        <f t="shared" si="255"/>
        <v>Domingo</v>
      </c>
      <c r="G2343" s="715">
        <f t="shared" si="256"/>
        <v>2</v>
      </c>
      <c r="H2343" s="714" t="str">
        <f t="shared" si="257"/>
        <v>Fev/26</v>
      </c>
      <c r="I2343" s="716">
        <f t="shared" si="258"/>
        <v>8</v>
      </c>
      <c r="J2343" s="716">
        <f>IF(Tabela13[[#This Row],[Data da Ordem]]&lt;&gt;"",1,"")</f>
        <v>1</v>
      </c>
    </row>
    <row r="2344" spans="1:10">
      <c r="A2344" s="721" t="s">
        <v>3057</v>
      </c>
      <c r="B2344" s="722">
        <v>20</v>
      </c>
      <c r="C2344" s="711" t="str">
        <f t="shared" si="252"/>
        <v>08/02/2026</v>
      </c>
      <c r="D2344" s="712" t="str">
        <f t="shared" si="253"/>
        <v>14:25</v>
      </c>
      <c r="E2344" s="713" t="str">
        <f t="shared" si="254"/>
        <v>14:00 as 15:00</v>
      </c>
      <c r="F2344" s="714" t="str">
        <f t="shared" si="255"/>
        <v>Domingo</v>
      </c>
      <c r="G2344" s="715">
        <f t="shared" si="256"/>
        <v>2</v>
      </c>
      <c r="H2344" s="714" t="str">
        <f t="shared" si="257"/>
        <v>Fev/26</v>
      </c>
      <c r="I2344" s="716">
        <f t="shared" si="258"/>
        <v>8</v>
      </c>
      <c r="J2344" s="716">
        <f>IF(Tabela13[[#This Row],[Data da Ordem]]&lt;&gt;"",1,"")</f>
        <v>1</v>
      </c>
    </row>
    <row r="2345" spans="1:10">
      <c r="A2345" s="721" t="s">
        <v>3058</v>
      </c>
      <c r="B2345" s="722">
        <v>18.399999999999999</v>
      </c>
      <c r="C2345" s="711" t="str">
        <f t="shared" si="252"/>
        <v>08/02/2026</v>
      </c>
      <c r="D2345" s="712" t="str">
        <f t="shared" si="253"/>
        <v>14:12</v>
      </c>
      <c r="E2345" s="713" t="str">
        <f t="shared" si="254"/>
        <v>14:00 as 15:00</v>
      </c>
      <c r="F2345" s="714" t="str">
        <f t="shared" si="255"/>
        <v>Domingo</v>
      </c>
      <c r="G2345" s="715">
        <f t="shared" si="256"/>
        <v>2</v>
      </c>
      <c r="H2345" s="714" t="str">
        <f t="shared" si="257"/>
        <v>Fev/26</v>
      </c>
      <c r="I2345" s="716">
        <f t="shared" si="258"/>
        <v>8</v>
      </c>
      <c r="J2345" s="716">
        <f>IF(Tabela13[[#This Row],[Data da Ordem]]&lt;&gt;"",1,"")</f>
        <v>1</v>
      </c>
    </row>
    <row r="2346" spans="1:10">
      <c r="A2346" s="721" t="s">
        <v>3059</v>
      </c>
      <c r="B2346" s="722">
        <v>10.4</v>
      </c>
      <c r="C2346" s="711" t="str">
        <f t="shared" si="252"/>
        <v>08/02/2026</v>
      </c>
      <c r="D2346" s="712" t="str">
        <f t="shared" si="253"/>
        <v>14:09</v>
      </c>
      <c r="E2346" s="713" t="str">
        <f t="shared" si="254"/>
        <v>14:00 as 15:00</v>
      </c>
      <c r="F2346" s="714" t="str">
        <f t="shared" si="255"/>
        <v>Domingo</v>
      </c>
      <c r="G2346" s="715">
        <f t="shared" si="256"/>
        <v>2</v>
      </c>
      <c r="H2346" s="714" t="str">
        <f t="shared" si="257"/>
        <v>Fev/26</v>
      </c>
      <c r="I2346" s="716">
        <f t="shared" si="258"/>
        <v>8</v>
      </c>
      <c r="J2346" s="716">
        <f>IF(Tabela13[[#This Row],[Data da Ordem]]&lt;&gt;"",1,"")</f>
        <v>1</v>
      </c>
    </row>
    <row r="2347" spans="1:10">
      <c r="A2347" s="721" t="s">
        <v>3060</v>
      </c>
      <c r="B2347" s="722">
        <v>33</v>
      </c>
      <c r="C2347" s="711" t="str">
        <f t="shared" si="252"/>
        <v>08/02/2026</v>
      </c>
      <c r="D2347" s="712" t="str">
        <f t="shared" si="253"/>
        <v>14:06</v>
      </c>
      <c r="E2347" s="713" t="str">
        <f t="shared" si="254"/>
        <v>14:00 as 15:00</v>
      </c>
      <c r="F2347" s="714" t="str">
        <f t="shared" si="255"/>
        <v>Domingo</v>
      </c>
      <c r="G2347" s="715">
        <f t="shared" si="256"/>
        <v>2</v>
      </c>
      <c r="H2347" s="714" t="str">
        <f t="shared" si="257"/>
        <v>Fev/26</v>
      </c>
      <c r="I2347" s="716">
        <f t="shared" si="258"/>
        <v>8</v>
      </c>
      <c r="J2347" s="716">
        <f>IF(Tabela13[[#This Row],[Data da Ordem]]&lt;&gt;"",1,"")</f>
        <v>1</v>
      </c>
    </row>
    <row r="2348" spans="1:10">
      <c r="A2348" s="721" t="s">
        <v>3061</v>
      </c>
      <c r="B2348" s="722">
        <v>34</v>
      </c>
      <c r="C2348" s="711" t="str">
        <f t="shared" si="252"/>
        <v>08/02/2026</v>
      </c>
      <c r="D2348" s="712" t="str">
        <f t="shared" si="253"/>
        <v>13:36</v>
      </c>
      <c r="E2348" s="713" t="str">
        <f t="shared" si="254"/>
        <v>13:00 as 14:00</v>
      </c>
      <c r="F2348" s="714" t="str">
        <f t="shared" si="255"/>
        <v>Domingo</v>
      </c>
      <c r="G2348" s="715">
        <f t="shared" si="256"/>
        <v>2</v>
      </c>
      <c r="H2348" s="714" t="str">
        <f t="shared" si="257"/>
        <v>Fev/26</v>
      </c>
      <c r="I2348" s="716">
        <f t="shared" si="258"/>
        <v>8</v>
      </c>
      <c r="J2348" s="716">
        <f>IF(Tabela13[[#This Row],[Data da Ordem]]&lt;&gt;"",1,"")</f>
        <v>1</v>
      </c>
    </row>
    <row r="2349" spans="1:10">
      <c r="A2349" s="721" t="s">
        <v>3062</v>
      </c>
      <c r="B2349" s="722">
        <v>46</v>
      </c>
      <c r="C2349" s="711" t="str">
        <f t="shared" si="252"/>
        <v>08/02/2026</v>
      </c>
      <c r="D2349" s="712" t="str">
        <f t="shared" si="253"/>
        <v>13:16</v>
      </c>
      <c r="E2349" s="713" t="str">
        <f t="shared" si="254"/>
        <v>13:00 as 14:00</v>
      </c>
      <c r="F2349" s="714" t="str">
        <f t="shared" si="255"/>
        <v>Domingo</v>
      </c>
      <c r="G2349" s="715">
        <f t="shared" si="256"/>
        <v>2</v>
      </c>
      <c r="H2349" s="714" t="str">
        <f t="shared" si="257"/>
        <v>Fev/26</v>
      </c>
      <c r="I2349" s="716">
        <f t="shared" si="258"/>
        <v>8</v>
      </c>
      <c r="J2349" s="716">
        <f>IF(Tabela13[[#This Row],[Data da Ordem]]&lt;&gt;"",1,"")</f>
        <v>1</v>
      </c>
    </row>
    <row r="2350" spans="1:10">
      <c r="A2350" s="721" t="s">
        <v>3063</v>
      </c>
      <c r="B2350" s="722">
        <v>26</v>
      </c>
      <c r="C2350" s="711" t="str">
        <f t="shared" si="252"/>
        <v>08/02/2026</v>
      </c>
      <c r="D2350" s="712" t="str">
        <f t="shared" si="253"/>
        <v>13:14</v>
      </c>
      <c r="E2350" s="713" t="str">
        <f t="shared" si="254"/>
        <v>13:00 as 14:00</v>
      </c>
      <c r="F2350" s="714" t="str">
        <f t="shared" si="255"/>
        <v>Domingo</v>
      </c>
      <c r="G2350" s="715">
        <f t="shared" si="256"/>
        <v>2</v>
      </c>
      <c r="H2350" s="714" t="str">
        <f t="shared" si="257"/>
        <v>Fev/26</v>
      </c>
      <c r="I2350" s="716">
        <f t="shared" si="258"/>
        <v>8</v>
      </c>
      <c r="J2350" s="716">
        <f>IF(Tabela13[[#This Row],[Data da Ordem]]&lt;&gt;"",1,"")</f>
        <v>1</v>
      </c>
    </row>
    <row r="2351" spans="1:10">
      <c r="A2351" s="721" t="s">
        <v>3064</v>
      </c>
      <c r="B2351" s="722">
        <v>9</v>
      </c>
      <c r="C2351" s="711" t="str">
        <f t="shared" si="252"/>
        <v>08/02/2026</v>
      </c>
      <c r="D2351" s="712" t="str">
        <f t="shared" si="253"/>
        <v>13:10</v>
      </c>
      <c r="E2351" s="713" t="str">
        <f t="shared" si="254"/>
        <v>13:00 as 14:00</v>
      </c>
      <c r="F2351" s="714" t="str">
        <f t="shared" si="255"/>
        <v>Domingo</v>
      </c>
      <c r="G2351" s="715">
        <f t="shared" si="256"/>
        <v>2</v>
      </c>
      <c r="H2351" s="714" t="str">
        <f t="shared" si="257"/>
        <v>Fev/26</v>
      </c>
      <c r="I2351" s="716">
        <f t="shared" si="258"/>
        <v>8</v>
      </c>
      <c r="J2351" s="716">
        <f>IF(Tabela13[[#This Row],[Data da Ordem]]&lt;&gt;"",1,"")</f>
        <v>1</v>
      </c>
    </row>
    <row r="2352" spans="1:10">
      <c r="A2352" s="721" t="s">
        <v>3065</v>
      </c>
      <c r="B2352" s="722">
        <v>20.5</v>
      </c>
      <c r="C2352" s="711" t="str">
        <f t="shared" si="252"/>
        <v>08/02/2026</v>
      </c>
      <c r="D2352" s="712" t="str">
        <f t="shared" si="253"/>
        <v>13:09</v>
      </c>
      <c r="E2352" s="713" t="str">
        <f t="shared" si="254"/>
        <v>13:00 as 14:00</v>
      </c>
      <c r="F2352" s="714" t="str">
        <f t="shared" si="255"/>
        <v>Domingo</v>
      </c>
      <c r="G2352" s="715">
        <f t="shared" si="256"/>
        <v>2</v>
      </c>
      <c r="H2352" s="714" t="str">
        <f t="shared" si="257"/>
        <v>Fev/26</v>
      </c>
      <c r="I2352" s="716">
        <f t="shared" si="258"/>
        <v>8</v>
      </c>
      <c r="J2352" s="716">
        <f>IF(Tabela13[[#This Row],[Data da Ordem]]&lt;&gt;"",1,"")</f>
        <v>1</v>
      </c>
    </row>
    <row r="2353" spans="1:10">
      <c r="A2353" s="721" t="s">
        <v>3066</v>
      </c>
      <c r="B2353" s="722">
        <v>9</v>
      </c>
      <c r="C2353" s="711" t="str">
        <f t="shared" si="252"/>
        <v>08/02/2026</v>
      </c>
      <c r="D2353" s="712" t="str">
        <f t="shared" si="253"/>
        <v>12:49</v>
      </c>
      <c r="E2353" s="713" t="str">
        <f t="shared" si="254"/>
        <v>12:00 as 13:00</v>
      </c>
      <c r="F2353" s="714" t="str">
        <f t="shared" si="255"/>
        <v>Domingo</v>
      </c>
      <c r="G2353" s="715">
        <f t="shared" si="256"/>
        <v>2</v>
      </c>
      <c r="H2353" s="714" t="str">
        <f t="shared" si="257"/>
        <v>Fev/26</v>
      </c>
      <c r="I2353" s="716">
        <f t="shared" si="258"/>
        <v>8</v>
      </c>
      <c r="J2353" s="716">
        <f>IF(Tabela13[[#This Row],[Data da Ordem]]&lt;&gt;"",1,"")</f>
        <v>1</v>
      </c>
    </row>
    <row r="2354" spans="1:10">
      <c r="A2354" s="721" t="s">
        <v>3067</v>
      </c>
      <c r="B2354" s="722">
        <v>20.7</v>
      </c>
      <c r="C2354" s="711" t="str">
        <f t="shared" si="252"/>
        <v>08/02/2026</v>
      </c>
      <c r="D2354" s="712" t="str">
        <f t="shared" si="253"/>
        <v>12:00</v>
      </c>
      <c r="E2354" s="713" t="str">
        <f t="shared" si="254"/>
        <v>12:00 as 13:00</v>
      </c>
      <c r="F2354" s="714" t="str">
        <f t="shared" si="255"/>
        <v>Domingo</v>
      </c>
      <c r="G2354" s="715">
        <f t="shared" si="256"/>
        <v>2</v>
      </c>
      <c r="H2354" s="714" t="str">
        <f t="shared" si="257"/>
        <v>Fev/26</v>
      </c>
      <c r="I2354" s="716">
        <f t="shared" si="258"/>
        <v>8</v>
      </c>
      <c r="J2354" s="716">
        <f>IF(Tabela13[[#This Row],[Data da Ordem]]&lt;&gt;"",1,"")</f>
        <v>1</v>
      </c>
    </row>
    <row r="2355" spans="1:10">
      <c r="A2355" s="721" t="s">
        <v>3068</v>
      </c>
      <c r="B2355" s="722">
        <v>12.15</v>
      </c>
      <c r="C2355" s="711" t="str">
        <f t="shared" si="252"/>
        <v>08/02/2026</v>
      </c>
      <c r="D2355" s="712" t="str">
        <f t="shared" si="253"/>
        <v>11:55</v>
      </c>
      <c r="E2355" s="713" t="str">
        <f t="shared" si="254"/>
        <v>11:00 as 12:00</v>
      </c>
      <c r="F2355" s="714" t="str">
        <f t="shared" si="255"/>
        <v>Domingo</v>
      </c>
      <c r="G2355" s="715">
        <f t="shared" si="256"/>
        <v>2</v>
      </c>
      <c r="H2355" s="714" t="str">
        <f t="shared" si="257"/>
        <v>Fev/26</v>
      </c>
      <c r="I2355" s="716">
        <f t="shared" si="258"/>
        <v>8</v>
      </c>
      <c r="J2355" s="716">
        <f>IF(Tabela13[[#This Row],[Data da Ordem]]&lt;&gt;"",1,"")</f>
        <v>1</v>
      </c>
    </row>
    <row r="2356" spans="1:10">
      <c r="A2356" s="721" t="s">
        <v>3069</v>
      </c>
      <c r="B2356" s="722">
        <v>55</v>
      </c>
      <c r="C2356" s="711" t="str">
        <f t="shared" si="252"/>
        <v>08/02/2026</v>
      </c>
      <c r="D2356" s="712" t="str">
        <f t="shared" si="253"/>
        <v>11:31</v>
      </c>
      <c r="E2356" s="713" t="str">
        <f t="shared" si="254"/>
        <v>11:00 as 12:00</v>
      </c>
      <c r="F2356" s="714" t="str">
        <f t="shared" si="255"/>
        <v>Domingo</v>
      </c>
      <c r="G2356" s="715">
        <f t="shared" si="256"/>
        <v>2</v>
      </c>
      <c r="H2356" s="714" t="str">
        <f t="shared" si="257"/>
        <v>Fev/26</v>
      </c>
      <c r="I2356" s="716">
        <f t="shared" si="258"/>
        <v>8</v>
      </c>
      <c r="J2356" s="716">
        <f>IF(Tabela13[[#This Row],[Data da Ordem]]&lt;&gt;"",1,"")</f>
        <v>1</v>
      </c>
    </row>
    <row r="2357" spans="1:10">
      <c r="A2357" s="721" t="s">
        <v>3070</v>
      </c>
      <c r="B2357" s="722">
        <v>43</v>
      </c>
      <c r="C2357" s="711" t="str">
        <f t="shared" si="252"/>
        <v>08/02/2026</v>
      </c>
      <c r="D2357" s="712" t="str">
        <f t="shared" si="253"/>
        <v>11:17</v>
      </c>
      <c r="E2357" s="713" t="str">
        <f t="shared" si="254"/>
        <v>11:00 as 12:00</v>
      </c>
      <c r="F2357" s="714" t="str">
        <f t="shared" si="255"/>
        <v>Domingo</v>
      </c>
      <c r="G2357" s="715">
        <f t="shared" si="256"/>
        <v>2</v>
      </c>
      <c r="H2357" s="714" t="str">
        <f t="shared" si="257"/>
        <v>Fev/26</v>
      </c>
      <c r="I2357" s="716">
        <f t="shared" si="258"/>
        <v>8</v>
      </c>
      <c r="J2357" s="716">
        <f>IF(Tabela13[[#This Row],[Data da Ordem]]&lt;&gt;"",1,"")</f>
        <v>1</v>
      </c>
    </row>
    <row r="2358" spans="1:10">
      <c r="A2358" s="721" t="s">
        <v>3071</v>
      </c>
      <c r="B2358" s="722">
        <v>6</v>
      </c>
      <c r="C2358" s="711" t="str">
        <f t="shared" si="252"/>
        <v>08/02/2026</v>
      </c>
      <c r="D2358" s="712" t="str">
        <f t="shared" si="253"/>
        <v>11:09</v>
      </c>
      <c r="E2358" s="713" t="str">
        <f t="shared" si="254"/>
        <v>11:00 as 12:00</v>
      </c>
      <c r="F2358" s="714" t="str">
        <f t="shared" si="255"/>
        <v>Domingo</v>
      </c>
      <c r="G2358" s="715">
        <f t="shared" si="256"/>
        <v>2</v>
      </c>
      <c r="H2358" s="714" t="str">
        <f t="shared" si="257"/>
        <v>Fev/26</v>
      </c>
      <c r="I2358" s="716">
        <f t="shared" si="258"/>
        <v>8</v>
      </c>
      <c r="J2358" s="716">
        <f>IF(Tabela13[[#This Row],[Data da Ordem]]&lt;&gt;"",1,"")</f>
        <v>1</v>
      </c>
    </row>
    <row r="2359" spans="1:10">
      <c r="A2359" s="721" t="s">
        <v>3072</v>
      </c>
      <c r="B2359" s="722">
        <v>13</v>
      </c>
      <c r="C2359" s="711" t="str">
        <f t="shared" si="252"/>
        <v>08/02/2026</v>
      </c>
      <c r="D2359" s="712" t="str">
        <f t="shared" si="253"/>
        <v>10:26</v>
      </c>
      <c r="E2359" s="713" t="str">
        <f t="shared" si="254"/>
        <v>10:00 as 11:00</v>
      </c>
      <c r="F2359" s="714" t="str">
        <f t="shared" si="255"/>
        <v>Domingo</v>
      </c>
      <c r="G2359" s="715">
        <f t="shared" si="256"/>
        <v>2</v>
      </c>
      <c r="H2359" s="714" t="str">
        <f t="shared" si="257"/>
        <v>Fev/26</v>
      </c>
      <c r="I2359" s="716">
        <f t="shared" si="258"/>
        <v>8</v>
      </c>
      <c r="J2359" s="716">
        <f>IF(Tabela13[[#This Row],[Data da Ordem]]&lt;&gt;"",1,"")</f>
        <v>1</v>
      </c>
    </row>
    <row r="2360" spans="1:10">
      <c r="A2360" s="721" t="s">
        <v>3073</v>
      </c>
      <c r="B2360" s="722">
        <v>30</v>
      </c>
      <c r="C2360" s="711" t="str">
        <f t="shared" si="252"/>
        <v>08/02/2026</v>
      </c>
      <c r="D2360" s="712" t="str">
        <f t="shared" si="253"/>
        <v>10:22</v>
      </c>
      <c r="E2360" s="713" t="str">
        <f t="shared" si="254"/>
        <v>10:00 as 11:00</v>
      </c>
      <c r="F2360" s="714" t="str">
        <f t="shared" si="255"/>
        <v>Domingo</v>
      </c>
      <c r="G2360" s="715">
        <f t="shared" si="256"/>
        <v>2</v>
      </c>
      <c r="H2360" s="714" t="str">
        <f t="shared" si="257"/>
        <v>Fev/26</v>
      </c>
      <c r="I2360" s="716">
        <f t="shared" si="258"/>
        <v>8</v>
      </c>
      <c r="J2360" s="716">
        <f>IF(Tabela13[[#This Row],[Data da Ordem]]&lt;&gt;"",1,"")</f>
        <v>1</v>
      </c>
    </row>
    <row r="2361" spans="1:10">
      <c r="A2361" s="721" t="s">
        <v>3074</v>
      </c>
      <c r="B2361" s="722">
        <v>25</v>
      </c>
      <c r="C2361" s="711" t="str">
        <f t="shared" si="252"/>
        <v>08/02/2026</v>
      </c>
      <c r="D2361" s="712" t="str">
        <f t="shared" si="253"/>
        <v>10:16</v>
      </c>
      <c r="E2361" s="713" t="str">
        <f t="shared" si="254"/>
        <v>10:00 as 11:00</v>
      </c>
      <c r="F2361" s="714" t="str">
        <f t="shared" si="255"/>
        <v>Domingo</v>
      </c>
      <c r="G2361" s="715">
        <f t="shared" si="256"/>
        <v>2</v>
      </c>
      <c r="H2361" s="714" t="str">
        <f t="shared" si="257"/>
        <v>Fev/26</v>
      </c>
      <c r="I2361" s="716">
        <f t="shared" si="258"/>
        <v>8</v>
      </c>
      <c r="J2361" s="716">
        <f>IF(Tabela13[[#This Row],[Data da Ordem]]&lt;&gt;"",1,"")</f>
        <v>1</v>
      </c>
    </row>
    <row r="2362" spans="1:10">
      <c r="A2362" s="721" t="s">
        <v>3075</v>
      </c>
      <c r="B2362" s="722">
        <v>13</v>
      </c>
      <c r="C2362" s="711" t="str">
        <f t="shared" si="252"/>
        <v>08/02/2026</v>
      </c>
      <c r="D2362" s="712" t="str">
        <f t="shared" si="253"/>
        <v>10:15</v>
      </c>
      <c r="E2362" s="713" t="str">
        <f t="shared" si="254"/>
        <v>10:00 as 11:00</v>
      </c>
      <c r="F2362" s="714" t="str">
        <f t="shared" si="255"/>
        <v>Domingo</v>
      </c>
      <c r="G2362" s="715">
        <f t="shared" si="256"/>
        <v>2</v>
      </c>
      <c r="H2362" s="714" t="str">
        <f t="shared" si="257"/>
        <v>Fev/26</v>
      </c>
      <c r="I2362" s="716">
        <f t="shared" si="258"/>
        <v>8</v>
      </c>
      <c r="J2362" s="716">
        <f>IF(Tabela13[[#This Row],[Data da Ordem]]&lt;&gt;"",1,"")</f>
        <v>1</v>
      </c>
    </row>
    <row r="2363" spans="1:10">
      <c r="A2363" s="721" t="s">
        <v>3076</v>
      </c>
      <c r="B2363" s="722">
        <v>37</v>
      </c>
      <c r="C2363" s="711" t="str">
        <f t="shared" si="252"/>
        <v>08/02/2026</v>
      </c>
      <c r="D2363" s="712" t="str">
        <f t="shared" si="253"/>
        <v>10:14</v>
      </c>
      <c r="E2363" s="713" t="str">
        <f t="shared" si="254"/>
        <v>10:00 as 11:00</v>
      </c>
      <c r="F2363" s="714" t="str">
        <f t="shared" si="255"/>
        <v>Domingo</v>
      </c>
      <c r="G2363" s="715">
        <f t="shared" si="256"/>
        <v>2</v>
      </c>
      <c r="H2363" s="714" t="str">
        <f t="shared" si="257"/>
        <v>Fev/26</v>
      </c>
      <c r="I2363" s="716">
        <f t="shared" si="258"/>
        <v>8</v>
      </c>
      <c r="J2363" s="716">
        <f>IF(Tabela13[[#This Row],[Data da Ordem]]&lt;&gt;"",1,"")</f>
        <v>1</v>
      </c>
    </row>
    <row r="2364" spans="1:10">
      <c r="A2364" s="721" t="s">
        <v>3077</v>
      </c>
      <c r="B2364" s="722">
        <v>56.5</v>
      </c>
      <c r="C2364" s="711" t="str">
        <f t="shared" si="252"/>
        <v>08/02/2026</v>
      </c>
      <c r="D2364" s="712" t="str">
        <f t="shared" si="253"/>
        <v>10:12</v>
      </c>
      <c r="E2364" s="713" t="str">
        <f t="shared" si="254"/>
        <v>10:00 as 11:00</v>
      </c>
      <c r="F2364" s="714" t="str">
        <f t="shared" si="255"/>
        <v>Domingo</v>
      </c>
      <c r="G2364" s="715">
        <f t="shared" si="256"/>
        <v>2</v>
      </c>
      <c r="H2364" s="714" t="str">
        <f t="shared" si="257"/>
        <v>Fev/26</v>
      </c>
      <c r="I2364" s="716">
        <f t="shared" si="258"/>
        <v>8</v>
      </c>
      <c r="J2364" s="716">
        <f>IF(Tabela13[[#This Row],[Data da Ordem]]&lt;&gt;"",1,"")</f>
        <v>1</v>
      </c>
    </row>
    <row r="2365" spans="1:10">
      <c r="A2365" s="721" t="s">
        <v>3078</v>
      </c>
      <c r="B2365" s="722">
        <v>14</v>
      </c>
      <c r="C2365" s="711" t="str">
        <f t="shared" si="252"/>
        <v>08/02/2026</v>
      </c>
      <c r="D2365" s="712" t="str">
        <f t="shared" si="253"/>
        <v>09:56</v>
      </c>
      <c r="E2365" s="713" t="str">
        <f t="shared" si="254"/>
        <v>09:00 as 10:00</v>
      </c>
      <c r="F2365" s="714" t="str">
        <f t="shared" si="255"/>
        <v>Domingo</v>
      </c>
      <c r="G2365" s="715">
        <f t="shared" si="256"/>
        <v>2</v>
      </c>
      <c r="H2365" s="714" t="str">
        <f t="shared" si="257"/>
        <v>Fev/26</v>
      </c>
      <c r="I2365" s="716">
        <f t="shared" si="258"/>
        <v>8</v>
      </c>
      <c r="J2365" s="716">
        <f>IF(Tabela13[[#This Row],[Data da Ordem]]&lt;&gt;"",1,"")</f>
        <v>1</v>
      </c>
    </row>
    <row r="2366" spans="1:10">
      <c r="A2366" s="721" t="s">
        <v>3079</v>
      </c>
      <c r="B2366" s="722">
        <v>17</v>
      </c>
      <c r="C2366" s="711" t="str">
        <f t="shared" si="252"/>
        <v>08/02/2026</v>
      </c>
      <c r="D2366" s="712" t="str">
        <f t="shared" si="253"/>
        <v>09:53</v>
      </c>
      <c r="E2366" s="713" t="str">
        <f t="shared" si="254"/>
        <v>09:00 as 10:00</v>
      </c>
      <c r="F2366" s="714" t="str">
        <f t="shared" si="255"/>
        <v>Domingo</v>
      </c>
      <c r="G2366" s="715">
        <f t="shared" si="256"/>
        <v>2</v>
      </c>
      <c r="H2366" s="714" t="str">
        <f t="shared" si="257"/>
        <v>Fev/26</v>
      </c>
      <c r="I2366" s="716">
        <f t="shared" si="258"/>
        <v>8</v>
      </c>
      <c r="J2366" s="716">
        <f>IF(Tabela13[[#This Row],[Data da Ordem]]&lt;&gt;"",1,"")</f>
        <v>1</v>
      </c>
    </row>
    <row r="2367" spans="1:10">
      <c r="A2367" s="721" t="s">
        <v>3080</v>
      </c>
      <c r="B2367" s="722">
        <v>25</v>
      </c>
      <c r="C2367" s="711" t="str">
        <f t="shared" si="252"/>
        <v>08/02/2026</v>
      </c>
      <c r="D2367" s="712" t="str">
        <f t="shared" si="253"/>
        <v>09:51</v>
      </c>
      <c r="E2367" s="713" t="str">
        <f t="shared" si="254"/>
        <v>09:00 as 10:00</v>
      </c>
      <c r="F2367" s="714" t="str">
        <f t="shared" si="255"/>
        <v>Domingo</v>
      </c>
      <c r="G2367" s="715">
        <f t="shared" si="256"/>
        <v>2</v>
      </c>
      <c r="H2367" s="714" t="str">
        <f t="shared" si="257"/>
        <v>Fev/26</v>
      </c>
      <c r="I2367" s="716">
        <f t="shared" si="258"/>
        <v>8</v>
      </c>
      <c r="J2367" s="716">
        <f>IF(Tabela13[[#This Row],[Data da Ordem]]&lt;&gt;"",1,"")</f>
        <v>1</v>
      </c>
    </row>
    <row r="2368" spans="1:10">
      <c r="A2368" s="721" t="s">
        <v>3081</v>
      </c>
      <c r="B2368" s="722">
        <v>55</v>
      </c>
      <c r="C2368" s="711" t="str">
        <f t="shared" si="252"/>
        <v>08/02/2026</v>
      </c>
      <c r="D2368" s="712" t="str">
        <f t="shared" si="253"/>
        <v>09:49</v>
      </c>
      <c r="E2368" s="713" t="str">
        <f t="shared" si="254"/>
        <v>09:00 as 10:00</v>
      </c>
      <c r="F2368" s="714" t="str">
        <f t="shared" si="255"/>
        <v>Domingo</v>
      </c>
      <c r="G2368" s="715">
        <f t="shared" si="256"/>
        <v>2</v>
      </c>
      <c r="H2368" s="714" t="str">
        <f t="shared" si="257"/>
        <v>Fev/26</v>
      </c>
      <c r="I2368" s="716">
        <f t="shared" si="258"/>
        <v>8</v>
      </c>
      <c r="J2368" s="716">
        <f>IF(Tabela13[[#This Row],[Data da Ordem]]&lt;&gt;"",1,"")</f>
        <v>1</v>
      </c>
    </row>
    <row r="2369" spans="1:10">
      <c r="A2369" s="721" t="s">
        <v>3082</v>
      </c>
      <c r="B2369" s="722">
        <v>26</v>
      </c>
      <c r="C2369" s="711" t="str">
        <f t="shared" si="252"/>
        <v>08/02/2026</v>
      </c>
      <c r="D2369" s="712" t="str">
        <f t="shared" si="253"/>
        <v>09:47</v>
      </c>
      <c r="E2369" s="713" t="str">
        <f t="shared" si="254"/>
        <v>09:00 as 10:00</v>
      </c>
      <c r="F2369" s="714" t="str">
        <f t="shared" si="255"/>
        <v>Domingo</v>
      </c>
      <c r="G2369" s="715">
        <f t="shared" si="256"/>
        <v>2</v>
      </c>
      <c r="H2369" s="714" t="str">
        <f t="shared" si="257"/>
        <v>Fev/26</v>
      </c>
      <c r="I2369" s="716">
        <f t="shared" si="258"/>
        <v>8</v>
      </c>
      <c r="J2369" s="716">
        <f>IF(Tabela13[[#This Row],[Data da Ordem]]&lt;&gt;"",1,"")</f>
        <v>1</v>
      </c>
    </row>
    <row r="2370" spans="1:10">
      <c r="A2370" s="721" t="s">
        <v>3083</v>
      </c>
      <c r="B2370" s="722">
        <v>13.5</v>
      </c>
      <c r="C2370" s="711" t="str">
        <f t="shared" si="252"/>
        <v>08/02/2026</v>
      </c>
      <c r="D2370" s="712" t="str">
        <f t="shared" si="253"/>
        <v>09:41</v>
      </c>
      <c r="E2370" s="713" t="str">
        <f t="shared" si="254"/>
        <v>09:00 as 10:00</v>
      </c>
      <c r="F2370" s="714" t="str">
        <f t="shared" si="255"/>
        <v>Domingo</v>
      </c>
      <c r="G2370" s="715">
        <f t="shared" si="256"/>
        <v>2</v>
      </c>
      <c r="H2370" s="714" t="str">
        <f t="shared" si="257"/>
        <v>Fev/26</v>
      </c>
      <c r="I2370" s="716">
        <f t="shared" si="258"/>
        <v>8</v>
      </c>
      <c r="J2370" s="716">
        <f>IF(Tabela13[[#This Row],[Data da Ordem]]&lt;&gt;"",1,"")</f>
        <v>1</v>
      </c>
    </row>
    <row r="2371" spans="1:10">
      <c r="A2371" s="721" t="s">
        <v>3084</v>
      </c>
      <c r="B2371" s="722">
        <v>51.5</v>
      </c>
      <c r="C2371" s="711" t="str">
        <f t="shared" si="252"/>
        <v>08/02/2026</v>
      </c>
      <c r="D2371" s="712" t="str">
        <f t="shared" si="253"/>
        <v>09:37</v>
      </c>
      <c r="E2371" s="713" t="str">
        <f t="shared" si="254"/>
        <v>09:00 as 10:00</v>
      </c>
      <c r="F2371" s="714" t="str">
        <f t="shared" si="255"/>
        <v>Domingo</v>
      </c>
      <c r="G2371" s="715">
        <f t="shared" si="256"/>
        <v>2</v>
      </c>
      <c r="H2371" s="714" t="str">
        <f t="shared" si="257"/>
        <v>Fev/26</v>
      </c>
      <c r="I2371" s="716">
        <f t="shared" si="258"/>
        <v>8</v>
      </c>
      <c r="J2371" s="716">
        <f>IF(Tabela13[[#This Row],[Data da Ordem]]&lt;&gt;"",1,"")</f>
        <v>1</v>
      </c>
    </row>
    <row r="2372" spans="1:10">
      <c r="A2372" s="721" t="s">
        <v>3085</v>
      </c>
      <c r="B2372" s="722">
        <v>16.5</v>
      </c>
      <c r="C2372" s="711" t="str">
        <f t="shared" ref="C2372:C2435" si="259">IF(A2372="","",TEXT(A2372,"dd/mm/aaaa"))</f>
        <v>08/02/2026</v>
      </c>
      <c r="D2372" s="712" t="str">
        <f t="shared" ref="D2372:D2435" si="260">IF(A2372="","",TEXT(A2372,"hh:mm"))</f>
        <v>09:33</v>
      </c>
      <c r="E2372" s="713" t="str">
        <f t="shared" ref="E2372:E2435" si="261">IF(D2372="","",IF(AND(MOD(D2372,1)&gt;=TIME(8,0,0),MOD(D2372,1)&lt;TIME(21,0,0)),
TEXT(TIME(HOUR(MOD(D2372,1)),0,0),"hh:mm")&amp;" as "&amp;TEXT(TIME(HOUR(MOD(D2372,1))+1,0,0),"hh:mm"),
"Fora da faixa"))</f>
        <v>09:00 as 10:00</v>
      </c>
      <c r="F2372" s="714" t="str">
        <f t="shared" ref="F2372:F2435" si="262">CHOOSE(WEEKDAY(C2372,2),"Segunda","Terça","Quarta","Quinta","Sexta","Sábado","Domingo")</f>
        <v>Domingo</v>
      </c>
      <c r="G2372" s="715">
        <f t="shared" ref="G2372:G2435" si="263">INT((DAY(C2372)-1)/7)+1</f>
        <v>2</v>
      </c>
      <c r="H2372" s="714" t="str">
        <f t="shared" ref="H2372:H2435" si="264">PROPER(TEXT(C2372,"MMM/AA"))</f>
        <v>Fev/26</v>
      </c>
      <c r="I2372" s="716">
        <f t="shared" ref="I2372:I2435" si="265">DAY(C2372)</f>
        <v>8</v>
      </c>
      <c r="J2372" s="716">
        <f>IF(Tabela13[[#This Row],[Data da Ordem]]&lt;&gt;"",1,"")</f>
        <v>1</v>
      </c>
    </row>
    <row r="2373" spans="1:10">
      <c r="A2373" s="721" t="s">
        <v>3086</v>
      </c>
      <c r="B2373" s="722">
        <v>51</v>
      </c>
      <c r="C2373" s="711" t="str">
        <f t="shared" si="259"/>
        <v>08/02/2026</v>
      </c>
      <c r="D2373" s="712" t="str">
        <f t="shared" si="260"/>
        <v>09:28</v>
      </c>
      <c r="E2373" s="713" t="str">
        <f t="shared" si="261"/>
        <v>09:00 as 10:00</v>
      </c>
      <c r="F2373" s="714" t="str">
        <f t="shared" si="262"/>
        <v>Domingo</v>
      </c>
      <c r="G2373" s="715">
        <f t="shared" si="263"/>
        <v>2</v>
      </c>
      <c r="H2373" s="714" t="str">
        <f t="shared" si="264"/>
        <v>Fev/26</v>
      </c>
      <c r="I2373" s="716">
        <f t="shared" si="265"/>
        <v>8</v>
      </c>
      <c r="J2373" s="716">
        <f>IF(Tabela13[[#This Row],[Data da Ordem]]&lt;&gt;"",1,"")</f>
        <v>1</v>
      </c>
    </row>
    <row r="2374" spans="1:10">
      <c r="A2374" s="721" t="s">
        <v>3087</v>
      </c>
      <c r="B2374" s="722">
        <v>32</v>
      </c>
      <c r="C2374" s="711" t="str">
        <f t="shared" si="259"/>
        <v>08/02/2026</v>
      </c>
      <c r="D2374" s="712" t="str">
        <f t="shared" si="260"/>
        <v>09:26</v>
      </c>
      <c r="E2374" s="713" t="str">
        <f t="shared" si="261"/>
        <v>09:00 as 10:00</v>
      </c>
      <c r="F2374" s="714" t="str">
        <f t="shared" si="262"/>
        <v>Domingo</v>
      </c>
      <c r="G2374" s="715">
        <f t="shared" si="263"/>
        <v>2</v>
      </c>
      <c r="H2374" s="714" t="str">
        <f t="shared" si="264"/>
        <v>Fev/26</v>
      </c>
      <c r="I2374" s="716">
        <f t="shared" si="265"/>
        <v>8</v>
      </c>
      <c r="J2374" s="716">
        <f>IF(Tabela13[[#This Row],[Data da Ordem]]&lt;&gt;"",1,"")</f>
        <v>1</v>
      </c>
    </row>
    <row r="2375" spans="1:10">
      <c r="A2375" s="721" t="s">
        <v>3088</v>
      </c>
      <c r="B2375" s="722">
        <v>46</v>
      </c>
      <c r="C2375" s="711" t="str">
        <f t="shared" si="259"/>
        <v>08/02/2026</v>
      </c>
      <c r="D2375" s="712" t="str">
        <f t="shared" si="260"/>
        <v>09:21</v>
      </c>
      <c r="E2375" s="713" t="str">
        <f t="shared" si="261"/>
        <v>09:00 as 10:00</v>
      </c>
      <c r="F2375" s="714" t="str">
        <f t="shared" si="262"/>
        <v>Domingo</v>
      </c>
      <c r="G2375" s="715">
        <f t="shared" si="263"/>
        <v>2</v>
      </c>
      <c r="H2375" s="714" t="str">
        <f t="shared" si="264"/>
        <v>Fev/26</v>
      </c>
      <c r="I2375" s="716">
        <f t="shared" si="265"/>
        <v>8</v>
      </c>
      <c r="J2375" s="716">
        <f>IF(Tabela13[[#This Row],[Data da Ordem]]&lt;&gt;"",1,"")</f>
        <v>1</v>
      </c>
    </row>
    <row r="2376" spans="1:10">
      <c r="A2376" s="721" t="s">
        <v>3089</v>
      </c>
      <c r="B2376" s="722">
        <v>21</v>
      </c>
      <c r="C2376" s="711" t="str">
        <f t="shared" si="259"/>
        <v>09/02/2026</v>
      </c>
      <c r="D2376" s="712" t="str">
        <f t="shared" si="260"/>
        <v>18:11</v>
      </c>
      <c r="E2376" s="713" t="str">
        <f t="shared" si="261"/>
        <v>18:00 as 19:00</v>
      </c>
      <c r="F2376" s="714" t="str">
        <f t="shared" si="262"/>
        <v>Segunda</v>
      </c>
      <c r="G2376" s="715">
        <f t="shared" si="263"/>
        <v>2</v>
      </c>
      <c r="H2376" s="714" t="str">
        <f t="shared" si="264"/>
        <v>Fev/26</v>
      </c>
      <c r="I2376" s="716">
        <f t="shared" si="265"/>
        <v>9</v>
      </c>
      <c r="J2376" s="716">
        <f>IF(Tabela13[[#This Row],[Data da Ordem]]&lt;&gt;"",1,"")</f>
        <v>1</v>
      </c>
    </row>
    <row r="2377" spans="1:10">
      <c r="A2377" s="721" t="s">
        <v>3090</v>
      </c>
      <c r="B2377" s="722">
        <v>52</v>
      </c>
      <c r="C2377" s="711" t="str">
        <f t="shared" si="259"/>
        <v>09/02/2026</v>
      </c>
      <c r="D2377" s="712" t="str">
        <f t="shared" si="260"/>
        <v>17:56</v>
      </c>
      <c r="E2377" s="713" t="str">
        <f t="shared" si="261"/>
        <v>17:00 as 18:00</v>
      </c>
      <c r="F2377" s="714" t="str">
        <f t="shared" si="262"/>
        <v>Segunda</v>
      </c>
      <c r="G2377" s="715">
        <f t="shared" si="263"/>
        <v>2</v>
      </c>
      <c r="H2377" s="714" t="str">
        <f t="shared" si="264"/>
        <v>Fev/26</v>
      </c>
      <c r="I2377" s="716">
        <f t="shared" si="265"/>
        <v>9</v>
      </c>
      <c r="J2377" s="716">
        <f>IF(Tabela13[[#This Row],[Data da Ordem]]&lt;&gt;"",1,"")</f>
        <v>1</v>
      </c>
    </row>
    <row r="2378" spans="1:10">
      <c r="A2378" s="721" t="s">
        <v>3091</v>
      </c>
      <c r="B2378" s="722">
        <v>16.5</v>
      </c>
      <c r="C2378" s="711" t="str">
        <f t="shared" si="259"/>
        <v>09/02/2026</v>
      </c>
      <c r="D2378" s="712" t="str">
        <f t="shared" si="260"/>
        <v>17:49</v>
      </c>
      <c r="E2378" s="713" t="str">
        <f t="shared" si="261"/>
        <v>17:00 as 18:00</v>
      </c>
      <c r="F2378" s="714" t="str">
        <f t="shared" si="262"/>
        <v>Segunda</v>
      </c>
      <c r="G2378" s="715">
        <f t="shared" si="263"/>
        <v>2</v>
      </c>
      <c r="H2378" s="714" t="str">
        <f t="shared" si="264"/>
        <v>Fev/26</v>
      </c>
      <c r="I2378" s="716">
        <f t="shared" si="265"/>
        <v>9</v>
      </c>
      <c r="J2378" s="716">
        <f>IF(Tabela13[[#This Row],[Data da Ordem]]&lt;&gt;"",1,"")</f>
        <v>1</v>
      </c>
    </row>
    <row r="2379" spans="1:10">
      <c r="A2379" s="721" t="s">
        <v>3092</v>
      </c>
      <c r="B2379" s="722">
        <v>33</v>
      </c>
      <c r="C2379" s="711" t="str">
        <f t="shared" si="259"/>
        <v>09/02/2026</v>
      </c>
      <c r="D2379" s="712" t="str">
        <f t="shared" si="260"/>
        <v>17:37</v>
      </c>
      <c r="E2379" s="713" t="str">
        <f t="shared" si="261"/>
        <v>17:00 as 18:00</v>
      </c>
      <c r="F2379" s="714" t="str">
        <f t="shared" si="262"/>
        <v>Segunda</v>
      </c>
      <c r="G2379" s="715">
        <f t="shared" si="263"/>
        <v>2</v>
      </c>
      <c r="H2379" s="714" t="str">
        <f t="shared" si="264"/>
        <v>Fev/26</v>
      </c>
      <c r="I2379" s="716">
        <f t="shared" si="265"/>
        <v>9</v>
      </c>
      <c r="J2379" s="716">
        <f>IF(Tabela13[[#This Row],[Data da Ordem]]&lt;&gt;"",1,"")</f>
        <v>1</v>
      </c>
    </row>
    <row r="2380" spans="1:10">
      <c r="A2380" s="721" t="s">
        <v>3093</v>
      </c>
      <c r="B2380" s="722">
        <v>23</v>
      </c>
      <c r="C2380" s="711" t="str">
        <f t="shared" si="259"/>
        <v>09/02/2026</v>
      </c>
      <c r="D2380" s="712" t="str">
        <f t="shared" si="260"/>
        <v>17:16</v>
      </c>
      <c r="E2380" s="713" t="str">
        <f t="shared" si="261"/>
        <v>17:00 as 18:00</v>
      </c>
      <c r="F2380" s="714" t="str">
        <f t="shared" si="262"/>
        <v>Segunda</v>
      </c>
      <c r="G2380" s="715">
        <f t="shared" si="263"/>
        <v>2</v>
      </c>
      <c r="H2380" s="714" t="str">
        <f t="shared" si="264"/>
        <v>Fev/26</v>
      </c>
      <c r="I2380" s="716">
        <f t="shared" si="265"/>
        <v>9</v>
      </c>
      <c r="J2380" s="716">
        <f>IF(Tabela13[[#This Row],[Data da Ordem]]&lt;&gt;"",1,"")</f>
        <v>1</v>
      </c>
    </row>
    <row r="2381" spans="1:10">
      <c r="A2381" s="721" t="s">
        <v>3094</v>
      </c>
      <c r="B2381" s="722">
        <v>49</v>
      </c>
      <c r="C2381" s="711" t="str">
        <f t="shared" si="259"/>
        <v>09/02/2026</v>
      </c>
      <c r="D2381" s="712" t="str">
        <f t="shared" si="260"/>
        <v>16:47</v>
      </c>
      <c r="E2381" s="713" t="str">
        <f t="shared" si="261"/>
        <v>16:00 as 17:00</v>
      </c>
      <c r="F2381" s="714" t="str">
        <f t="shared" si="262"/>
        <v>Segunda</v>
      </c>
      <c r="G2381" s="715">
        <f t="shared" si="263"/>
        <v>2</v>
      </c>
      <c r="H2381" s="714" t="str">
        <f t="shared" si="264"/>
        <v>Fev/26</v>
      </c>
      <c r="I2381" s="716">
        <f t="shared" si="265"/>
        <v>9</v>
      </c>
      <c r="J2381" s="716">
        <f>IF(Tabela13[[#This Row],[Data da Ordem]]&lt;&gt;"",1,"")</f>
        <v>1</v>
      </c>
    </row>
    <row r="2382" spans="1:10">
      <c r="A2382" s="721" t="s">
        <v>3095</v>
      </c>
      <c r="B2382" s="722">
        <v>6</v>
      </c>
      <c r="C2382" s="711" t="str">
        <f t="shared" si="259"/>
        <v>09/02/2026</v>
      </c>
      <c r="D2382" s="712" t="str">
        <f t="shared" si="260"/>
        <v>16:45</v>
      </c>
      <c r="E2382" s="713" t="str">
        <f t="shared" si="261"/>
        <v>16:00 as 17:00</v>
      </c>
      <c r="F2382" s="714" t="str">
        <f t="shared" si="262"/>
        <v>Segunda</v>
      </c>
      <c r="G2382" s="715">
        <f t="shared" si="263"/>
        <v>2</v>
      </c>
      <c r="H2382" s="714" t="str">
        <f t="shared" si="264"/>
        <v>Fev/26</v>
      </c>
      <c r="I2382" s="716">
        <f t="shared" si="265"/>
        <v>9</v>
      </c>
      <c r="J2382" s="716">
        <f>IF(Tabela13[[#This Row],[Data da Ordem]]&lt;&gt;"",1,"")</f>
        <v>1</v>
      </c>
    </row>
    <row r="2383" spans="1:10">
      <c r="A2383" s="721" t="s">
        <v>3096</v>
      </c>
      <c r="B2383" s="722">
        <v>39.5</v>
      </c>
      <c r="C2383" s="711" t="str">
        <f t="shared" si="259"/>
        <v>09/02/2026</v>
      </c>
      <c r="D2383" s="712" t="str">
        <f t="shared" si="260"/>
        <v>16:26</v>
      </c>
      <c r="E2383" s="713" t="str">
        <f t="shared" si="261"/>
        <v>16:00 as 17:00</v>
      </c>
      <c r="F2383" s="714" t="str">
        <f t="shared" si="262"/>
        <v>Segunda</v>
      </c>
      <c r="G2383" s="715">
        <f t="shared" si="263"/>
        <v>2</v>
      </c>
      <c r="H2383" s="714" t="str">
        <f t="shared" si="264"/>
        <v>Fev/26</v>
      </c>
      <c r="I2383" s="716">
        <f t="shared" si="265"/>
        <v>9</v>
      </c>
      <c r="J2383" s="716">
        <f>IF(Tabela13[[#This Row],[Data da Ordem]]&lt;&gt;"",1,"")</f>
        <v>1</v>
      </c>
    </row>
    <row r="2384" spans="1:10">
      <c r="A2384" s="721" t="s">
        <v>3097</v>
      </c>
      <c r="B2384" s="722">
        <v>12.6</v>
      </c>
      <c r="C2384" s="711" t="str">
        <f t="shared" si="259"/>
        <v>09/02/2026</v>
      </c>
      <c r="D2384" s="712" t="str">
        <f t="shared" si="260"/>
        <v>16:09</v>
      </c>
      <c r="E2384" s="713" t="str">
        <f t="shared" si="261"/>
        <v>16:00 as 17:00</v>
      </c>
      <c r="F2384" s="714" t="str">
        <f t="shared" si="262"/>
        <v>Segunda</v>
      </c>
      <c r="G2384" s="715">
        <f t="shared" si="263"/>
        <v>2</v>
      </c>
      <c r="H2384" s="714" t="str">
        <f t="shared" si="264"/>
        <v>Fev/26</v>
      </c>
      <c r="I2384" s="716">
        <f t="shared" si="265"/>
        <v>9</v>
      </c>
      <c r="J2384" s="716">
        <f>IF(Tabela13[[#This Row],[Data da Ordem]]&lt;&gt;"",1,"")</f>
        <v>1</v>
      </c>
    </row>
    <row r="2385" spans="1:10">
      <c r="A2385" s="721" t="s">
        <v>3098</v>
      </c>
      <c r="B2385" s="722">
        <v>19</v>
      </c>
      <c r="C2385" s="711" t="str">
        <f t="shared" si="259"/>
        <v>09/02/2026</v>
      </c>
      <c r="D2385" s="712" t="str">
        <f t="shared" si="260"/>
        <v>15:54</v>
      </c>
      <c r="E2385" s="713" t="str">
        <f t="shared" si="261"/>
        <v>15:00 as 16:00</v>
      </c>
      <c r="F2385" s="714" t="str">
        <f t="shared" si="262"/>
        <v>Segunda</v>
      </c>
      <c r="G2385" s="715">
        <f t="shared" si="263"/>
        <v>2</v>
      </c>
      <c r="H2385" s="714" t="str">
        <f t="shared" si="264"/>
        <v>Fev/26</v>
      </c>
      <c r="I2385" s="716">
        <f t="shared" si="265"/>
        <v>9</v>
      </c>
      <c r="J2385" s="716">
        <f>IF(Tabela13[[#This Row],[Data da Ordem]]&lt;&gt;"",1,"")</f>
        <v>1</v>
      </c>
    </row>
    <row r="2386" spans="1:10">
      <c r="A2386" s="721" t="s">
        <v>3099</v>
      </c>
      <c r="B2386" s="722">
        <v>19</v>
      </c>
      <c r="C2386" s="711" t="str">
        <f t="shared" si="259"/>
        <v>09/02/2026</v>
      </c>
      <c r="D2386" s="712" t="str">
        <f t="shared" si="260"/>
        <v>15:51</v>
      </c>
      <c r="E2386" s="713" t="str">
        <f t="shared" si="261"/>
        <v>15:00 as 16:00</v>
      </c>
      <c r="F2386" s="714" t="str">
        <f t="shared" si="262"/>
        <v>Segunda</v>
      </c>
      <c r="G2386" s="715">
        <f t="shared" si="263"/>
        <v>2</v>
      </c>
      <c r="H2386" s="714" t="str">
        <f t="shared" si="264"/>
        <v>Fev/26</v>
      </c>
      <c r="I2386" s="716">
        <f t="shared" si="265"/>
        <v>9</v>
      </c>
      <c r="J2386" s="716">
        <f>IF(Tabela13[[#This Row],[Data da Ordem]]&lt;&gt;"",1,"")</f>
        <v>1</v>
      </c>
    </row>
    <row r="2387" spans="1:10">
      <c r="A2387" s="721" t="s">
        <v>3100</v>
      </c>
      <c r="B2387" s="722">
        <v>20.7</v>
      </c>
      <c r="C2387" s="711" t="str">
        <f t="shared" si="259"/>
        <v>09/02/2026</v>
      </c>
      <c r="D2387" s="712" t="str">
        <f t="shared" si="260"/>
        <v>15:40</v>
      </c>
      <c r="E2387" s="713" t="str">
        <f t="shared" si="261"/>
        <v>15:00 as 16:00</v>
      </c>
      <c r="F2387" s="714" t="str">
        <f t="shared" si="262"/>
        <v>Segunda</v>
      </c>
      <c r="G2387" s="715">
        <f t="shared" si="263"/>
        <v>2</v>
      </c>
      <c r="H2387" s="714" t="str">
        <f t="shared" si="264"/>
        <v>Fev/26</v>
      </c>
      <c r="I2387" s="716">
        <f t="shared" si="265"/>
        <v>9</v>
      </c>
      <c r="J2387" s="716">
        <f>IF(Tabela13[[#This Row],[Data da Ordem]]&lt;&gt;"",1,"")</f>
        <v>1</v>
      </c>
    </row>
    <row r="2388" spans="1:10">
      <c r="A2388" s="721" t="s">
        <v>3101</v>
      </c>
      <c r="B2388" s="722">
        <v>12</v>
      </c>
      <c r="C2388" s="711" t="str">
        <f t="shared" si="259"/>
        <v>09/02/2026</v>
      </c>
      <c r="D2388" s="712" t="str">
        <f t="shared" si="260"/>
        <v>15:33</v>
      </c>
      <c r="E2388" s="713" t="str">
        <f t="shared" si="261"/>
        <v>15:00 as 16:00</v>
      </c>
      <c r="F2388" s="714" t="str">
        <f t="shared" si="262"/>
        <v>Segunda</v>
      </c>
      <c r="G2388" s="715">
        <f t="shared" si="263"/>
        <v>2</v>
      </c>
      <c r="H2388" s="714" t="str">
        <f t="shared" si="264"/>
        <v>Fev/26</v>
      </c>
      <c r="I2388" s="716">
        <f t="shared" si="265"/>
        <v>9</v>
      </c>
      <c r="J2388" s="716">
        <f>IF(Tabela13[[#This Row],[Data da Ordem]]&lt;&gt;"",1,"")</f>
        <v>1</v>
      </c>
    </row>
    <row r="2389" spans="1:10">
      <c r="A2389" s="721" t="s">
        <v>3102</v>
      </c>
      <c r="B2389" s="722">
        <v>17</v>
      </c>
      <c r="C2389" s="711" t="str">
        <f t="shared" si="259"/>
        <v>09/02/2026</v>
      </c>
      <c r="D2389" s="712" t="str">
        <f t="shared" si="260"/>
        <v>15:18</v>
      </c>
      <c r="E2389" s="713" t="str">
        <f t="shared" si="261"/>
        <v>15:00 as 16:00</v>
      </c>
      <c r="F2389" s="714" t="str">
        <f t="shared" si="262"/>
        <v>Segunda</v>
      </c>
      <c r="G2389" s="715">
        <f t="shared" si="263"/>
        <v>2</v>
      </c>
      <c r="H2389" s="714" t="str">
        <f t="shared" si="264"/>
        <v>Fev/26</v>
      </c>
      <c r="I2389" s="716">
        <f t="shared" si="265"/>
        <v>9</v>
      </c>
      <c r="J2389" s="716">
        <f>IF(Tabela13[[#This Row],[Data da Ordem]]&lt;&gt;"",1,"")</f>
        <v>1</v>
      </c>
    </row>
    <row r="2390" spans="1:10">
      <c r="A2390" s="721" t="s">
        <v>3103</v>
      </c>
      <c r="B2390" s="722">
        <v>9</v>
      </c>
      <c r="C2390" s="711" t="str">
        <f t="shared" si="259"/>
        <v>09/02/2026</v>
      </c>
      <c r="D2390" s="712" t="str">
        <f t="shared" si="260"/>
        <v>15:03</v>
      </c>
      <c r="E2390" s="713" t="str">
        <f t="shared" si="261"/>
        <v>15:00 as 16:00</v>
      </c>
      <c r="F2390" s="714" t="str">
        <f t="shared" si="262"/>
        <v>Segunda</v>
      </c>
      <c r="G2390" s="715">
        <f t="shared" si="263"/>
        <v>2</v>
      </c>
      <c r="H2390" s="714" t="str">
        <f t="shared" si="264"/>
        <v>Fev/26</v>
      </c>
      <c r="I2390" s="716">
        <f t="shared" si="265"/>
        <v>9</v>
      </c>
      <c r="J2390" s="716">
        <f>IF(Tabela13[[#This Row],[Data da Ordem]]&lt;&gt;"",1,"")</f>
        <v>1</v>
      </c>
    </row>
    <row r="2391" spans="1:10">
      <c r="A2391" s="721" t="s">
        <v>3104</v>
      </c>
      <c r="B2391" s="722">
        <v>15.3</v>
      </c>
      <c r="C2391" s="711" t="str">
        <f t="shared" si="259"/>
        <v>09/02/2026</v>
      </c>
      <c r="D2391" s="712" t="str">
        <f t="shared" si="260"/>
        <v>14:48</v>
      </c>
      <c r="E2391" s="713" t="str">
        <f t="shared" si="261"/>
        <v>14:00 as 15:00</v>
      </c>
      <c r="F2391" s="714" t="str">
        <f t="shared" si="262"/>
        <v>Segunda</v>
      </c>
      <c r="G2391" s="715">
        <f t="shared" si="263"/>
        <v>2</v>
      </c>
      <c r="H2391" s="714" t="str">
        <f t="shared" si="264"/>
        <v>Fev/26</v>
      </c>
      <c r="I2391" s="716">
        <f t="shared" si="265"/>
        <v>9</v>
      </c>
      <c r="J2391" s="716">
        <f>IF(Tabela13[[#This Row],[Data da Ordem]]&lt;&gt;"",1,"")</f>
        <v>1</v>
      </c>
    </row>
    <row r="2392" spans="1:10">
      <c r="A2392" s="721" t="s">
        <v>3105</v>
      </c>
      <c r="B2392" s="722">
        <v>33</v>
      </c>
      <c r="C2392" s="711" t="str">
        <f t="shared" si="259"/>
        <v>09/02/2026</v>
      </c>
      <c r="D2392" s="712" t="str">
        <f t="shared" si="260"/>
        <v>14:15</v>
      </c>
      <c r="E2392" s="713" t="str">
        <f t="shared" si="261"/>
        <v>14:00 as 15:00</v>
      </c>
      <c r="F2392" s="714" t="str">
        <f t="shared" si="262"/>
        <v>Segunda</v>
      </c>
      <c r="G2392" s="715">
        <f t="shared" si="263"/>
        <v>2</v>
      </c>
      <c r="H2392" s="714" t="str">
        <f t="shared" si="264"/>
        <v>Fev/26</v>
      </c>
      <c r="I2392" s="716">
        <f t="shared" si="265"/>
        <v>9</v>
      </c>
      <c r="J2392" s="716">
        <f>IF(Tabela13[[#This Row],[Data da Ordem]]&lt;&gt;"",1,"")</f>
        <v>1</v>
      </c>
    </row>
    <row r="2393" spans="1:10">
      <c r="A2393" s="721" t="s">
        <v>3106</v>
      </c>
      <c r="B2393" s="722">
        <v>23</v>
      </c>
      <c r="C2393" s="711" t="str">
        <f t="shared" si="259"/>
        <v>09/02/2026</v>
      </c>
      <c r="D2393" s="712" t="str">
        <f t="shared" si="260"/>
        <v>14:14</v>
      </c>
      <c r="E2393" s="713" t="str">
        <f t="shared" si="261"/>
        <v>14:00 as 15:00</v>
      </c>
      <c r="F2393" s="714" t="str">
        <f t="shared" si="262"/>
        <v>Segunda</v>
      </c>
      <c r="G2393" s="715">
        <f t="shared" si="263"/>
        <v>2</v>
      </c>
      <c r="H2393" s="714" t="str">
        <f t="shared" si="264"/>
        <v>Fev/26</v>
      </c>
      <c r="I2393" s="716">
        <f t="shared" si="265"/>
        <v>9</v>
      </c>
      <c r="J2393" s="716">
        <f>IF(Tabela13[[#This Row],[Data da Ordem]]&lt;&gt;"",1,"")</f>
        <v>1</v>
      </c>
    </row>
    <row r="2394" spans="1:10">
      <c r="A2394" s="721" t="s">
        <v>3107</v>
      </c>
      <c r="B2394" s="722">
        <v>27</v>
      </c>
      <c r="C2394" s="711" t="str">
        <f t="shared" si="259"/>
        <v>09/02/2026</v>
      </c>
      <c r="D2394" s="712" t="str">
        <f t="shared" si="260"/>
        <v>14:08</v>
      </c>
      <c r="E2394" s="713" t="str">
        <f t="shared" si="261"/>
        <v>14:00 as 15:00</v>
      </c>
      <c r="F2394" s="714" t="str">
        <f t="shared" si="262"/>
        <v>Segunda</v>
      </c>
      <c r="G2394" s="715">
        <f t="shared" si="263"/>
        <v>2</v>
      </c>
      <c r="H2394" s="714" t="str">
        <f t="shared" si="264"/>
        <v>Fev/26</v>
      </c>
      <c r="I2394" s="716">
        <f t="shared" si="265"/>
        <v>9</v>
      </c>
      <c r="J2394" s="716">
        <f>IF(Tabela13[[#This Row],[Data da Ordem]]&lt;&gt;"",1,"")</f>
        <v>1</v>
      </c>
    </row>
    <row r="2395" spans="1:10">
      <c r="A2395" s="721" t="s">
        <v>3108</v>
      </c>
      <c r="B2395" s="722">
        <v>56</v>
      </c>
      <c r="C2395" s="711" t="str">
        <f t="shared" si="259"/>
        <v>09/02/2026</v>
      </c>
      <c r="D2395" s="712" t="str">
        <f t="shared" si="260"/>
        <v>11:22</v>
      </c>
      <c r="E2395" s="713" t="str">
        <f t="shared" si="261"/>
        <v>11:00 as 12:00</v>
      </c>
      <c r="F2395" s="714" t="str">
        <f t="shared" si="262"/>
        <v>Segunda</v>
      </c>
      <c r="G2395" s="715">
        <f t="shared" si="263"/>
        <v>2</v>
      </c>
      <c r="H2395" s="714" t="str">
        <f t="shared" si="264"/>
        <v>Fev/26</v>
      </c>
      <c r="I2395" s="716">
        <f t="shared" si="265"/>
        <v>9</v>
      </c>
      <c r="J2395" s="716">
        <f>IF(Tabela13[[#This Row],[Data da Ordem]]&lt;&gt;"",1,"")</f>
        <v>1</v>
      </c>
    </row>
    <row r="2396" spans="1:10">
      <c r="A2396" s="721" t="s">
        <v>3109</v>
      </c>
      <c r="B2396" s="722">
        <v>23</v>
      </c>
      <c r="C2396" s="711" t="str">
        <f t="shared" si="259"/>
        <v>09/02/2026</v>
      </c>
      <c r="D2396" s="712" t="str">
        <f t="shared" si="260"/>
        <v>11:10</v>
      </c>
      <c r="E2396" s="713" t="str">
        <f t="shared" si="261"/>
        <v>11:00 as 12:00</v>
      </c>
      <c r="F2396" s="714" t="str">
        <f t="shared" si="262"/>
        <v>Segunda</v>
      </c>
      <c r="G2396" s="715">
        <f t="shared" si="263"/>
        <v>2</v>
      </c>
      <c r="H2396" s="714" t="str">
        <f t="shared" si="264"/>
        <v>Fev/26</v>
      </c>
      <c r="I2396" s="716">
        <f t="shared" si="265"/>
        <v>9</v>
      </c>
      <c r="J2396" s="716">
        <f>IF(Tabela13[[#This Row],[Data da Ordem]]&lt;&gt;"",1,"")</f>
        <v>1</v>
      </c>
    </row>
    <row r="2397" spans="1:10">
      <c r="A2397" s="721" t="s">
        <v>3110</v>
      </c>
      <c r="B2397" s="722">
        <v>21.6</v>
      </c>
      <c r="C2397" s="711" t="str">
        <f t="shared" si="259"/>
        <v>09/02/2026</v>
      </c>
      <c r="D2397" s="712" t="str">
        <f t="shared" si="260"/>
        <v>10:30</v>
      </c>
      <c r="E2397" s="713" t="str">
        <f t="shared" si="261"/>
        <v>10:00 as 11:00</v>
      </c>
      <c r="F2397" s="714" t="str">
        <f t="shared" si="262"/>
        <v>Segunda</v>
      </c>
      <c r="G2397" s="715">
        <f t="shared" si="263"/>
        <v>2</v>
      </c>
      <c r="H2397" s="714" t="str">
        <f t="shared" si="264"/>
        <v>Fev/26</v>
      </c>
      <c r="I2397" s="716">
        <f t="shared" si="265"/>
        <v>9</v>
      </c>
      <c r="J2397" s="716">
        <f>IF(Tabela13[[#This Row],[Data da Ordem]]&lt;&gt;"",1,"")</f>
        <v>1</v>
      </c>
    </row>
    <row r="2398" spans="1:10">
      <c r="A2398" s="721" t="s">
        <v>3111</v>
      </c>
      <c r="B2398" s="722">
        <v>52</v>
      </c>
      <c r="C2398" s="711" t="str">
        <f t="shared" si="259"/>
        <v>09/02/2026</v>
      </c>
      <c r="D2398" s="712" t="str">
        <f t="shared" si="260"/>
        <v>10:25</v>
      </c>
      <c r="E2398" s="713" t="str">
        <f t="shared" si="261"/>
        <v>10:00 as 11:00</v>
      </c>
      <c r="F2398" s="714" t="str">
        <f t="shared" si="262"/>
        <v>Segunda</v>
      </c>
      <c r="G2398" s="715">
        <f t="shared" si="263"/>
        <v>2</v>
      </c>
      <c r="H2398" s="714" t="str">
        <f t="shared" si="264"/>
        <v>Fev/26</v>
      </c>
      <c r="I2398" s="716">
        <f t="shared" si="265"/>
        <v>9</v>
      </c>
      <c r="J2398" s="716">
        <f>IF(Tabela13[[#This Row],[Data da Ordem]]&lt;&gt;"",1,"")</f>
        <v>1</v>
      </c>
    </row>
    <row r="2399" spans="1:10">
      <c r="A2399" s="721" t="s">
        <v>3112</v>
      </c>
      <c r="B2399" s="722">
        <v>57</v>
      </c>
      <c r="C2399" s="711" t="str">
        <f t="shared" si="259"/>
        <v>09/02/2026</v>
      </c>
      <c r="D2399" s="712" t="str">
        <f t="shared" si="260"/>
        <v>10:18</v>
      </c>
      <c r="E2399" s="713" t="str">
        <f t="shared" si="261"/>
        <v>10:00 as 11:00</v>
      </c>
      <c r="F2399" s="714" t="str">
        <f t="shared" si="262"/>
        <v>Segunda</v>
      </c>
      <c r="G2399" s="715">
        <f t="shared" si="263"/>
        <v>2</v>
      </c>
      <c r="H2399" s="714" t="str">
        <f t="shared" si="264"/>
        <v>Fev/26</v>
      </c>
      <c r="I2399" s="716">
        <f t="shared" si="265"/>
        <v>9</v>
      </c>
      <c r="J2399" s="716">
        <f>IF(Tabela13[[#This Row],[Data da Ordem]]&lt;&gt;"",1,"")</f>
        <v>1</v>
      </c>
    </row>
    <row r="2400" spans="1:10">
      <c r="A2400" s="721" t="s">
        <v>3113</v>
      </c>
      <c r="B2400" s="722">
        <v>23.5</v>
      </c>
      <c r="C2400" s="711" t="str">
        <f t="shared" si="259"/>
        <v>09/02/2026</v>
      </c>
      <c r="D2400" s="712" t="str">
        <f t="shared" si="260"/>
        <v>10:08</v>
      </c>
      <c r="E2400" s="713" t="str">
        <f t="shared" si="261"/>
        <v>10:00 as 11:00</v>
      </c>
      <c r="F2400" s="714" t="str">
        <f t="shared" si="262"/>
        <v>Segunda</v>
      </c>
      <c r="G2400" s="715">
        <f t="shared" si="263"/>
        <v>2</v>
      </c>
      <c r="H2400" s="714" t="str">
        <f t="shared" si="264"/>
        <v>Fev/26</v>
      </c>
      <c r="I2400" s="716">
        <f t="shared" si="265"/>
        <v>9</v>
      </c>
      <c r="J2400" s="716">
        <f>IF(Tabela13[[#This Row],[Data da Ordem]]&lt;&gt;"",1,"")</f>
        <v>1</v>
      </c>
    </row>
    <row r="2401" spans="1:10">
      <c r="A2401" s="721" t="s">
        <v>3114</v>
      </c>
      <c r="B2401" s="722">
        <v>17</v>
      </c>
      <c r="C2401" s="711" t="str">
        <f t="shared" si="259"/>
        <v>09/02/2026</v>
      </c>
      <c r="D2401" s="712" t="str">
        <f t="shared" si="260"/>
        <v>09:47</v>
      </c>
      <c r="E2401" s="713" t="str">
        <f t="shared" si="261"/>
        <v>09:00 as 10:00</v>
      </c>
      <c r="F2401" s="714" t="str">
        <f t="shared" si="262"/>
        <v>Segunda</v>
      </c>
      <c r="G2401" s="715">
        <f t="shared" si="263"/>
        <v>2</v>
      </c>
      <c r="H2401" s="714" t="str">
        <f t="shared" si="264"/>
        <v>Fev/26</v>
      </c>
      <c r="I2401" s="716">
        <f t="shared" si="265"/>
        <v>9</v>
      </c>
      <c r="J2401" s="716">
        <f>IF(Tabela13[[#This Row],[Data da Ordem]]&lt;&gt;"",1,"")</f>
        <v>1</v>
      </c>
    </row>
    <row r="2402" spans="1:10">
      <c r="A2402" s="721" t="s">
        <v>3115</v>
      </c>
      <c r="B2402" s="722">
        <v>23</v>
      </c>
      <c r="C2402" s="711" t="str">
        <f t="shared" si="259"/>
        <v>09/02/2026</v>
      </c>
      <c r="D2402" s="712" t="str">
        <f t="shared" si="260"/>
        <v>09:37</v>
      </c>
      <c r="E2402" s="713" t="str">
        <f t="shared" si="261"/>
        <v>09:00 as 10:00</v>
      </c>
      <c r="F2402" s="714" t="str">
        <f t="shared" si="262"/>
        <v>Segunda</v>
      </c>
      <c r="G2402" s="715">
        <f t="shared" si="263"/>
        <v>2</v>
      </c>
      <c r="H2402" s="714" t="str">
        <f t="shared" si="264"/>
        <v>Fev/26</v>
      </c>
      <c r="I2402" s="716">
        <f t="shared" si="265"/>
        <v>9</v>
      </c>
      <c r="J2402" s="716">
        <f>IF(Tabela13[[#This Row],[Data da Ordem]]&lt;&gt;"",1,"")</f>
        <v>1</v>
      </c>
    </row>
    <row r="2403" spans="1:10">
      <c r="A2403" s="721" t="s">
        <v>3116</v>
      </c>
      <c r="B2403" s="722">
        <v>63</v>
      </c>
      <c r="C2403" s="711" t="str">
        <f t="shared" si="259"/>
        <v>09/02/2026</v>
      </c>
      <c r="D2403" s="712" t="str">
        <f t="shared" si="260"/>
        <v>09:35</v>
      </c>
      <c r="E2403" s="713" t="str">
        <f t="shared" si="261"/>
        <v>09:00 as 10:00</v>
      </c>
      <c r="F2403" s="714" t="str">
        <f t="shared" si="262"/>
        <v>Segunda</v>
      </c>
      <c r="G2403" s="715">
        <f t="shared" si="263"/>
        <v>2</v>
      </c>
      <c r="H2403" s="714" t="str">
        <f t="shared" si="264"/>
        <v>Fev/26</v>
      </c>
      <c r="I2403" s="716">
        <f t="shared" si="265"/>
        <v>9</v>
      </c>
      <c r="J2403" s="716">
        <f>IF(Tabela13[[#This Row],[Data da Ordem]]&lt;&gt;"",1,"")</f>
        <v>1</v>
      </c>
    </row>
    <row r="2404" spans="1:10">
      <c r="A2404" s="721" t="s">
        <v>3117</v>
      </c>
      <c r="B2404" s="722">
        <v>71.5</v>
      </c>
      <c r="C2404" s="711" t="str">
        <f t="shared" si="259"/>
        <v>09/02/2026</v>
      </c>
      <c r="D2404" s="712" t="str">
        <f t="shared" si="260"/>
        <v>09:28</v>
      </c>
      <c r="E2404" s="713" t="str">
        <f t="shared" si="261"/>
        <v>09:00 as 10:00</v>
      </c>
      <c r="F2404" s="714" t="str">
        <f t="shared" si="262"/>
        <v>Segunda</v>
      </c>
      <c r="G2404" s="715">
        <f t="shared" si="263"/>
        <v>2</v>
      </c>
      <c r="H2404" s="714" t="str">
        <f t="shared" si="264"/>
        <v>Fev/26</v>
      </c>
      <c r="I2404" s="716">
        <f t="shared" si="265"/>
        <v>9</v>
      </c>
      <c r="J2404" s="716">
        <f>IF(Tabela13[[#This Row],[Data da Ordem]]&lt;&gt;"",1,"")</f>
        <v>1</v>
      </c>
    </row>
    <row r="2405" spans="1:10">
      <c r="A2405" s="721" t="s">
        <v>3118</v>
      </c>
      <c r="B2405" s="722">
        <v>13</v>
      </c>
      <c r="C2405" s="711" t="str">
        <f t="shared" si="259"/>
        <v>10/02/2026</v>
      </c>
      <c r="D2405" s="712" t="str">
        <f t="shared" si="260"/>
        <v>17:31</v>
      </c>
      <c r="E2405" s="713" t="str">
        <f t="shared" si="261"/>
        <v>17:00 as 18:00</v>
      </c>
      <c r="F2405" s="714" t="str">
        <f t="shared" si="262"/>
        <v>Terça</v>
      </c>
      <c r="G2405" s="715">
        <f t="shared" si="263"/>
        <v>2</v>
      </c>
      <c r="H2405" s="714" t="str">
        <f t="shared" si="264"/>
        <v>Fev/26</v>
      </c>
      <c r="I2405" s="723">
        <f t="shared" si="265"/>
        <v>10</v>
      </c>
      <c r="J2405" s="716">
        <f>IF(Tabela13[[#This Row],[Data da Ordem]]&lt;&gt;"",1,"")</f>
        <v>1</v>
      </c>
    </row>
    <row r="2406" spans="1:10">
      <c r="A2406" s="721" t="s">
        <v>3119</v>
      </c>
      <c r="B2406" s="722">
        <v>14.5</v>
      </c>
      <c r="C2406" s="711" t="str">
        <f t="shared" si="259"/>
        <v>10/02/2026</v>
      </c>
      <c r="D2406" s="712" t="str">
        <f t="shared" si="260"/>
        <v>16:55</v>
      </c>
      <c r="E2406" s="713" t="str">
        <f t="shared" si="261"/>
        <v>16:00 as 17:00</v>
      </c>
      <c r="F2406" s="714" t="str">
        <f t="shared" si="262"/>
        <v>Terça</v>
      </c>
      <c r="G2406" s="715">
        <f t="shared" si="263"/>
        <v>2</v>
      </c>
      <c r="H2406" s="714" t="str">
        <f t="shared" si="264"/>
        <v>Fev/26</v>
      </c>
      <c r="I2406" s="723">
        <f t="shared" si="265"/>
        <v>10</v>
      </c>
      <c r="J2406" s="716">
        <f>IF(Tabela13[[#This Row],[Data da Ordem]]&lt;&gt;"",1,"")</f>
        <v>1</v>
      </c>
    </row>
    <row r="2407" spans="1:10">
      <c r="A2407" s="721" t="s">
        <v>3120</v>
      </c>
      <c r="B2407" s="722">
        <v>40.5</v>
      </c>
      <c r="C2407" s="711" t="str">
        <f t="shared" si="259"/>
        <v>10/02/2026</v>
      </c>
      <c r="D2407" s="712" t="str">
        <f t="shared" si="260"/>
        <v>16:42</v>
      </c>
      <c r="E2407" s="713" t="str">
        <f t="shared" si="261"/>
        <v>16:00 as 17:00</v>
      </c>
      <c r="F2407" s="714" t="str">
        <f t="shared" si="262"/>
        <v>Terça</v>
      </c>
      <c r="G2407" s="715">
        <f t="shared" si="263"/>
        <v>2</v>
      </c>
      <c r="H2407" s="714" t="str">
        <f t="shared" si="264"/>
        <v>Fev/26</v>
      </c>
      <c r="I2407" s="723">
        <f t="shared" si="265"/>
        <v>10</v>
      </c>
      <c r="J2407" s="716">
        <f>IF(Tabela13[[#This Row],[Data da Ordem]]&lt;&gt;"",1,"")</f>
        <v>1</v>
      </c>
    </row>
    <row r="2408" spans="1:10">
      <c r="A2408" s="721" t="s">
        <v>3121</v>
      </c>
      <c r="B2408" s="722">
        <v>13</v>
      </c>
      <c r="C2408" s="711" t="str">
        <f t="shared" si="259"/>
        <v>10/02/2026</v>
      </c>
      <c r="D2408" s="712" t="str">
        <f t="shared" si="260"/>
        <v>16:26</v>
      </c>
      <c r="E2408" s="713" t="str">
        <f t="shared" si="261"/>
        <v>16:00 as 17:00</v>
      </c>
      <c r="F2408" s="714" t="str">
        <f t="shared" si="262"/>
        <v>Terça</v>
      </c>
      <c r="G2408" s="715">
        <f t="shared" si="263"/>
        <v>2</v>
      </c>
      <c r="H2408" s="714" t="str">
        <f t="shared" si="264"/>
        <v>Fev/26</v>
      </c>
      <c r="I2408" s="723">
        <f t="shared" si="265"/>
        <v>10</v>
      </c>
      <c r="J2408" s="716">
        <f>IF(Tabela13[[#This Row],[Data da Ordem]]&lt;&gt;"",1,"")</f>
        <v>1</v>
      </c>
    </row>
    <row r="2409" spans="1:10">
      <c r="A2409" s="721" t="s">
        <v>3122</v>
      </c>
      <c r="B2409" s="722">
        <v>61</v>
      </c>
      <c r="C2409" s="711" t="str">
        <f t="shared" si="259"/>
        <v>10/02/2026</v>
      </c>
      <c r="D2409" s="712" t="str">
        <f t="shared" si="260"/>
        <v>16:01</v>
      </c>
      <c r="E2409" s="713" t="str">
        <f t="shared" si="261"/>
        <v>16:00 as 17:00</v>
      </c>
      <c r="F2409" s="714" t="str">
        <f t="shared" si="262"/>
        <v>Terça</v>
      </c>
      <c r="G2409" s="715">
        <f t="shared" si="263"/>
        <v>2</v>
      </c>
      <c r="H2409" s="714" t="str">
        <f t="shared" si="264"/>
        <v>Fev/26</v>
      </c>
      <c r="I2409" s="723">
        <f t="shared" si="265"/>
        <v>10</v>
      </c>
      <c r="J2409" s="716">
        <f>IF(Tabela13[[#This Row],[Data da Ordem]]&lt;&gt;"",1,"")</f>
        <v>1</v>
      </c>
    </row>
    <row r="2410" spans="1:10">
      <c r="A2410" s="721" t="s">
        <v>3123</v>
      </c>
      <c r="B2410" s="722">
        <v>23</v>
      </c>
      <c r="C2410" s="711" t="str">
        <f t="shared" si="259"/>
        <v>10/02/2026</v>
      </c>
      <c r="D2410" s="712" t="str">
        <f t="shared" si="260"/>
        <v>15:58</v>
      </c>
      <c r="E2410" s="713" t="str">
        <f t="shared" si="261"/>
        <v>15:00 as 16:00</v>
      </c>
      <c r="F2410" s="714" t="str">
        <f t="shared" si="262"/>
        <v>Terça</v>
      </c>
      <c r="G2410" s="715">
        <f t="shared" si="263"/>
        <v>2</v>
      </c>
      <c r="H2410" s="714" t="str">
        <f t="shared" si="264"/>
        <v>Fev/26</v>
      </c>
      <c r="I2410" s="723">
        <f t="shared" si="265"/>
        <v>10</v>
      </c>
      <c r="J2410" s="716">
        <f>IF(Tabela13[[#This Row],[Data da Ordem]]&lt;&gt;"",1,"")</f>
        <v>1</v>
      </c>
    </row>
    <row r="2411" spans="1:10">
      <c r="A2411" s="721" t="s">
        <v>3124</v>
      </c>
      <c r="B2411" s="722">
        <v>23</v>
      </c>
      <c r="C2411" s="711" t="str">
        <f t="shared" si="259"/>
        <v>10/02/2026</v>
      </c>
      <c r="D2411" s="712" t="str">
        <f t="shared" si="260"/>
        <v>15:57</v>
      </c>
      <c r="E2411" s="713" t="str">
        <f t="shared" si="261"/>
        <v>15:00 as 16:00</v>
      </c>
      <c r="F2411" s="714" t="str">
        <f t="shared" si="262"/>
        <v>Terça</v>
      </c>
      <c r="G2411" s="715">
        <f t="shared" si="263"/>
        <v>2</v>
      </c>
      <c r="H2411" s="714" t="str">
        <f t="shared" si="264"/>
        <v>Fev/26</v>
      </c>
      <c r="I2411" s="723">
        <f t="shared" si="265"/>
        <v>10</v>
      </c>
      <c r="J2411" s="716">
        <f>IF(Tabela13[[#This Row],[Data da Ordem]]&lt;&gt;"",1,"")</f>
        <v>1</v>
      </c>
    </row>
    <row r="2412" spans="1:10">
      <c r="A2412" s="721" t="s">
        <v>3125</v>
      </c>
      <c r="B2412" s="722">
        <v>56.5</v>
      </c>
      <c r="C2412" s="711" t="str">
        <f t="shared" si="259"/>
        <v>10/02/2026</v>
      </c>
      <c r="D2412" s="712" t="str">
        <f t="shared" si="260"/>
        <v>15:26</v>
      </c>
      <c r="E2412" s="713" t="str">
        <f t="shared" si="261"/>
        <v>15:00 as 16:00</v>
      </c>
      <c r="F2412" s="714" t="str">
        <f t="shared" si="262"/>
        <v>Terça</v>
      </c>
      <c r="G2412" s="715">
        <f t="shared" si="263"/>
        <v>2</v>
      </c>
      <c r="H2412" s="714" t="str">
        <f t="shared" si="264"/>
        <v>Fev/26</v>
      </c>
      <c r="I2412" s="723">
        <f t="shared" si="265"/>
        <v>10</v>
      </c>
      <c r="J2412" s="716">
        <f>IF(Tabela13[[#This Row],[Data da Ordem]]&lt;&gt;"",1,"")</f>
        <v>1</v>
      </c>
    </row>
    <row r="2413" spans="1:10">
      <c r="A2413" s="721" t="s">
        <v>3126</v>
      </c>
      <c r="B2413" s="722">
        <v>13</v>
      </c>
      <c r="C2413" s="711" t="str">
        <f t="shared" si="259"/>
        <v>10/02/2026</v>
      </c>
      <c r="D2413" s="712" t="str">
        <f t="shared" si="260"/>
        <v>15:18</v>
      </c>
      <c r="E2413" s="713" t="str">
        <f t="shared" si="261"/>
        <v>15:00 as 16:00</v>
      </c>
      <c r="F2413" s="714" t="str">
        <f t="shared" si="262"/>
        <v>Terça</v>
      </c>
      <c r="G2413" s="715">
        <f t="shared" si="263"/>
        <v>2</v>
      </c>
      <c r="H2413" s="714" t="str">
        <f t="shared" si="264"/>
        <v>Fev/26</v>
      </c>
      <c r="I2413" s="723">
        <f t="shared" si="265"/>
        <v>10</v>
      </c>
      <c r="J2413" s="716">
        <f>IF(Tabela13[[#This Row],[Data da Ordem]]&lt;&gt;"",1,"")</f>
        <v>1</v>
      </c>
    </row>
    <row r="2414" spans="1:10">
      <c r="A2414" s="721" t="s">
        <v>3127</v>
      </c>
      <c r="B2414" s="722">
        <v>23</v>
      </c>
      <c r="C2414" s="711" t="str">
        <f t="shared" si="259"/>
        <v>10/02/2026</v>
      </c>
      <c r="D2414" s="712" t="str">
        <f t="shared" si="260"/>
        <v>15:15</v>
      </c>
      <c r="E2414" s="713" t="str">
        <f t="shared" si="261"/>
        <v>15:00 as 16:00</v>
      </c>
      <c r="F2414" s="714" t="str">
        <f t="shared" si="262"/>
        <v>Terça</v>
      </c>
      <c r="G2414" s="715">
        <f t="shared" si="263"/>
        <v>2</v>
      </c>
      <c r="H2414" s="714" t="str">
        <f t="shared" si="264"/>
        <v>Fev/26</v>
      </c>
      <c r="I2414" s="723">
        <f t="shared" si="265"/>
        <v>10</v>
      </c>
      <c r="J2414" s="716">
        <f>IF(Tabela13[[#This Row],[Data da Ordem]]&lt;&gt;"",1,"")</f>
        <v>1</v>
      </c>
    </row>
    <row r="2415" spans="1:10">
      <c r="A2415" s="721" t="s">
        <v>3128</v>
      </c>
      <c r="B2415" s="722">
        <v>39</v>
      </c>
      <c r="C2415" s="711" t="str">
        <f t="shared" si="259"/>
        <v>10/02/2026</v>
      </c>
      <c r="D2415" s="712" t="str">
        <f t="shared" si="260"/>
        <v>14:57</v>
      </c>
      <c r="E2415" s="713" t="str">
        <f t="shared" si="261"/>
        <v>14:00 as 15:00</v>
      </c>
      <c r="F2415" s="714" t="str">
        <f t="shared" si="262"/>
        <v>Terça</v>
      </c>
      <c r="G2415" s="715">
        <f t="shared" si="263"/>
        <v>2</v>
      </c>
      <c r="H2415" s="714" t="str">
        <f t="shared" si="264"/>
        <v>Fev/26</v>
      </c>
      <c r="I2415" s="723">
        <f t="shared" si="265"/>
        <v>10</v>
      </c>
      <c r="J2415" s="716">
        <f>IF(Tabela13[[#This Row],[Data da Ordem]]&lt;&gt;"",1,"")</f>
        <v>1</v>
      </c>
    </row>
    <row r="2416" spans="1:10">
      <c r="A2416" s="721" t="s">
        <v>3129</v>
      </c>
      <c r="B2416" s="722">
        <v>11.7</v>
      </c>
      <c r="C2416" s="711" t="str">
        <f t="shared" si="259"/>
        <v>10/02/2026</v>
      </c>
      <c r="D2416" s="712" t="str">
        <f t="shared" si="260"/>
        <v>14:35</v>
      </c>
      <c r="E2416" s="713" t="str">
        <f t="shared" si="261"/>
        <v>14:00 as 15:00</v>
      </c>
      <c r="F2416" s="714" t="str">
        <f t="shared" si="262"/>
        <v>Terça</v>
      </c>
      <c r="G2416" s="715">
        <f t="shared" si="263"/>
        <v>2</v>
      </c>
      <c r="H2416" s="714" t="str">
        <f t="shared" si="264"/>
        <v>Fev/26</v>
      </c>
      <c r="I2416" s="723">
        <f t="shared" si="265"/>
        <v>10</v>
      </c>
      <c r="J2416" s="716">
        <f>IF(Tabela13[[#This Row],[Data da Ordem]]&lt;&gt;"",1,"")</f>
        <v>1</v>
      </c>
    </row>
    <row r="2417" spans="1:10">
      <c r="A2417" s="721" t="s">
        <v>3130</v>
      </c>
      <c r="B2417" s="722">
        <v>31</v>
      </c>
      <c r="C2417" s="711" t="str">
        <f t="shared" si="259"/>
        <v>10/02/2026</v>
      </c>
      <c r="D2417" s="712" t="str">
        <f t="shared" si="260"/>
        <v>14:01</v>
      </c>
      <c r="E2417" s="713" t="str">
        <f t="shared" si="261"/>
        <v>14:00 as 15:00</v>
      </c>
      <c r="F2417" s="714" t="str">
        <f t="shared" si="262"/>
        <v>Terça</v>
      </c>
      <c r="G2417" s="715">
        <f t="shared" si="263"/>
        <v>2</v>
      </c>
      <c r="H2417" s="714" t="str">
        <f t="shared" si="264"/>
        <v>Fev/26</v>
      </c>
      <c r="I2417" s="723">
        <f t="shared" si="265"/>
        <v>10</v>
      </c>
      <c r="J2417" s="716">
        <f>IF(Tabela13[[#This Row],[Data da Ordem]]&lt;&gt;"",1,"")</f>
        <v>1</v>
      </c>
    </row>
    <row r="2418" spans="1:10">
      <c r="A2418" s="721" t="s">
        <v>3131</v>
      </c>
      <c r="B2418" s="722">
        <v>29.5</v>
      </c>
      <c r="C2418" s="711" t="str">
        <f t="shared" si="259"/>
        <v>10/02/2026</v>
      </c>
      <c r="D2418" s="712" t="str">
        <f t="shared" si="260"/>
        <v>13:47</v>
      </c>
      <c r="E2418" s="713" t="str">
        <f t="shared" si="261"/>
        <v>13:00 as 14:00</v>
      </c>
      <c r="F2418" s="714" t="str">
        <f t="shared" si="262"/>
        <v>Terça</v>
      </c>
      <c r="G2418" s="715">
        <f t="shared" si="263"/>
        <v>2</v>
      </c>
      <c r="H2418" s="714" t="str">
        <f t="shared" si="264"/>
        <v>Fev/26</v>
      </c>
      <c r="I2418" s="723">
        <f t="shared" si="265"/>
        <v>10</v>
      </c>
      <c r="J2418" s="716">
        <f>IF(Tabela13[[#This Row],[Data da Ordem]]&lt;&gt;"",1,"")</f>
        <v>1</v>
      </c>
    </row>
    <row r="2419" spans="1:10">
      <c r="A2419" s="721" t="s">
        <v>3132</v>
      </c>
      <c r="B2419" s="722">
        <v>19</v>
      </c>
      <c r="C2419" s="711" t="str">
        <f t="shared" si="259"/>
        <v>10/02/2026</v>
      </c>
      <c r="D2419" s="712" t="str">
        <f t="shared" si="260"/>
        <v>13:23</v>
      </c>
      <c r="E2419" s="713" t="str">
        <f t="shared" si="261"/>
        <v>13:00 as 14:00</v>
      </c>
      <c r="F2419" s="714" t="str">
        <f t="shared" si="262"/>
        <v>Terça</v>
      </c>
      <c r="G2419" s="715">
        <f t="shared" si="263"/>
        <v>2</v>
      </c>
      <c r="H2419" s="714" t="str">
        <f t="shared" si="264"/>
        <v>Fev/26</v>
      </c>
      <c r="I2419" s="723">
        <f t="shared" si="265"/>
        <v>10</v>
      </c>
      <c r="J2419" s="716">
        <f>IF(Tabela13[[#This Row],[Data da Ordem]]&lt;&gt;"",1,"")</f>
        <v>1</v>
      </c>
    </row>
    <row r="2420" spans="1:10">
      <c r="A2420" s="721" t="s">
        <v>3133</v>
      </c>
      <c r="B2420" s="722">
        <v>39.5</v>
      </c>
      <c r="C2420" s="711" t="str">
        <f t="shared" si="259"/>
        <v>10/02/2026</v>
      </c>
      <c r="D2420" s="712" t="str">
        <f t="shared" si="260"/>
        <v>12:50</v>
      </c>
      <c r="E2420" s="713" t="str">
        <f t="shared" si="261"/>
        <v>12:00 as 13:00</v>
      </c>
      <c r="F2420" s="714" t="str">
        <f t="shared" si="262"/>
        <v>Terça</v>
      </c>
      <c r="G2420" s="715">
        <f t="shared" si="263"/>
        <v>2</v>
      </c>
      <c r="H2420" s="714" t="str">
        <f t="shared" si="264"/>
        <v>Fev/26</v>
      </c>
      <c r="I2420" s="723">
        <f t="shared" si="265"/>
        <v>10</v>
      </c>
      <c r="J2420" s="716">
        <f>IF(Tabela13[[#This Row],[Data da Ordem]]&lt;&gt;"",1,"")</f>
        <v>1</v>
      </c>
    </row>
    <row r="2421" spans="1:10">
      <c r="A2421" s="721" t="s">
        <v>3134</v>
      </c>
      <c r="B2421" s="722">
        <v>13</v>
      </c>
      <c r="C2421" s="724" t="str">
        <f t="shared" si="259"/>
        <v>10/02/2026</v>
      </c>
      <c r="D2421" s="725" t="str">
        <f t="shared" si="260"/>
        <v>12:36</v>
      </c>
      <c r="E2421" s="726" t="str">
        <f t="shared" si="261"/>
        <v>12:00 as 13:00</v>
      </c>
      <c r="F2421" s="727" t="str">
        <f t="shared" si="262"/>
        <v>Terça</v>
      </c>
      <c r="G2421" s="728">
        <f t="shared" si="263"/>
        <v>2</v>
      </c>
      <c r="H2421" s="727" t="str">
        <f t="shared" si="264"/>
        <v>Fev/26</v>
      </c>
      <c r="I2421" s="716">
        <f t="shared" si="265"/>
        <v>10</v>
      </c>
      <c r="J2421" s="716">
        <f>IF(Tabela13[[#This Row],[Data da Ordem]]&lt;&gt;"",1,"")</f>
        <v>1</v>
      </c>
    </row>
    <row r="2422" spans="1:10">
      <c r="A2422" s="721" t="s">
        <v>3135</v>
      </c>
      <c r="B2422" s="722">
        <v>32</v>
      </c>
      <c r="C2422" s="711" t="str">
        <f t="shared" si="259"/>
        <v>11/02/2026</v>
      </c>
      <c r="D2422" s="712" t="str">
        <f t="shared" si="260"/>
        <v>18:56</v>
      </c>
      <c r="E2422" s="713" t="str">
        <f t="shared" si="261"/>
        <v>18:00 as 19:00</v>
      </c>
      <c r="F2422" s="714" t="str">
        <f t="shared" si="262"/>
        <v>Quarta</v>
      </c>
      <c r="G2422" s="715">
        <f t="shared" si="263"/>
        <v>2</v>
      </c>
      <c r="H2422" s="714" t="str">
        <f t="shared" si="264"/>
        <v>Fev/26</v>
      </c>
      <c r="I2422" s="723">
        <f t="shared" si="265"/>
        <v>11</v>
      </c>
      <c r="J2422" s="716">
        <f>IF(Tabela13[[#This Row],[Data da Ordem]]&lt;&gt;"",1,"")</f>
        <v>1</v>
      </c>
    </row>
    <row r="2423" spans="1:10">
      <c r="A2423" s="721" t="s">
        <v>3136</v>
      </c>
      <c r="B2423" s="722">
        <v>20</v>
      </c>
      <c r="C2423" s="711" t="str">
        <f t="shared" si="259"/>
        <v>11/02/2026</v>
      </c>
      <c r="D2423" s="712" t="str">
        <f t="shared" si="260"/>
        <v>18:42</v>
      </c>
      <c r="E2423" s="713" t="str">
        <f t="shared" si="261"/>
        <v>18:00 as 19:00</v>
      </c>
      <c r="F2423" s="714" t="str">
        <f t="shared" si="262"/>
        <v>Quarta</v>
      </c>
      <c r="G2423" s="715">
        <f t="shared" si="263"/>
        <v>2</v>
      </c>
      <c r="H2423" s="714" t="str">
        <f t="shared" si="264"/>
        <v>Fev/26</v>
      </c>
      <c r="I2423" s="723">
        <f t="shared" si="265"/>
        <v>11</v>
      </c>
      <c r="J2423" s="716">
        <f>IF(Tabela13[[#This Row],[Data da Ordem]]&lt;&gt;"",1,"")</f>
        <v>1</v>
      </c>
    </row>
    <row r="2424" spans="1:10">
      <c r="A2424" s="721" t="s">
        <v>3137</v>
      </c>
      <c r="B2424" s="722">
        <v>28.8</v>
      </c>
      <c r="C2424" s="711" t="str">
        <f t="shared" si="259"/>
        <v>11/02/2026</v>
      </c>
      <c r="D2424" s="712" t="str">
        <f t="shared" si="260"/>
        <v>18:37</v>
      </c>
      <c r="E2424" s="713" t="str">
        <f t="shared" si="261"/>
        <v>18:00 as 19:00</v>
      </c>
      <c r="F2424" s="714" t="str">
        <f t="shared" si="262"/>
        <v>Quarta</v>
      </c>
      <c r="G2424" s="715">
        <f t="shared" si="263"/>
        <v>2</v>
      </c>
      <c r="H2424" s="714" t="str">
        <f t="shared" si="264"/>
        <v>Fev/26</v>
      </c>
      <c r="I2424" s="723">
        <f t="shared" si="265"/>
        <v>11</v>
      </c>
      <c r="J2424" s="716">
        <f>IF(Tabela13[[#This Row],[Data da Ordem]]&lt;&gt;"",1,"")</f>
        <v>1</v>
      </c>
    </row>
    <row r="2425" spans="1:10">
      <c r="A2425" s="721" t="s">
        <v>3138</v>
      </c>
      <c r="B2425" s="722">
        <v>18</v>
      </c>
      <c r="C2425" s="711" t="str">
        <f t="shared" si="259"/>
        <v>11/02/2026</v>
      </c>
      <c r="D2425" s="712" t="str">
        <f t="shared" si="260"/>
        <v>18:30</v>
      </c>
      <c r="E2425" s="713" t="str">
        <f t="shared" si="261"/>
        <v>18:00 as 19:00</v>
      </c>
      <c r="F2425" s="714" t="str">
        <f t="shared" si="262"/>
        <v>Quarta</v>
      </c>
      <c r="G2425" s="715">
        <f t="shared" si="263"/>
        <v>2</v>
      </c>
      <c r="H2425" s="714" t="str">
        <f t="shared" si="264"/>
        <v>Fev/26</v>
      </c>
      <c r="I2425" s="723">
        <f t="shared" si="265"/>
        <v>11</v>
      </c>
      <c r="J2425" s="716">
        <f>IF(Tabela13[[#This Row],[Data da Ordem]]&lt;&gt;"",1,"")</f>
        <v>1</v>
      </c>
    </row>
    <row r="2426" spans="1:10">
      <c r="A2426" s="721" t="s">
        <v>3139</v>
      </c>
      <c r="B2426" s="722">
        <v>20</v>
      </c>
      <c r="C2426" s="711" t="str">
        <f t="shared" si="259"/>
        <v>11/02/2026</v>
      </c>
      <c r="D2426" s="712" t="str">
        <f t="shared" si="260"/>
        <v>18:15</v>
      </c>
      <c r="E2426" s="713" t="str">
        <f t="shared" si="261"/>
        <v>18:00 as 19:00</v>
      </c>
      <c r="F2426" s="714" t="str">
        <f t="shared" si="262"/>
        <v>Quarta</v>
      </c>
      <c r="G2426" s="715">
        <f t="shared" si="263"/>
        <v>2</v>
      </c>
      <c r="H2426" s="714" t="str">
        <f t="shared" si="264"/>
        <v>Fev/26</v>
      </c>
      <c r="I2426" s="723">
        <f t="shared" si="265"/>
        <v>11</v>
      </c>
      <c r="J2426" s="716">
        <f>IF(Tabela13[[#This Row],[Data da Ordem]]&lt;&gt;"",1,"")</f>
        <v>1</v>
      </c>
    </row>
    <row r="2427" spans="1:10">
      <c r="A2427" s="721" t="s">
        <v>3140</v>
      </c>
      <c r="B2427" s="722">
        <v>11.7</v>
      </c>
      <c r="C2427" s="711" t="str">
        <f t="shared" si="259"/>
        <v>11/02/2026</v>
      </c>
      <c r="D2427" s="712" t="str">
        <f t="shared" si="260"/>
        <v>18:11</v>
      </c>
      <c r="E2427" s="713" t="str">
        <f t="shared" si="261"/>
        <v>18:00 as 19:00</v>
      </c>
      <c r="F2427" s="714" t="str">
        <f t="shared" si="262"/>
        <v>Quarta</v>
      </c>
      <c r="G2427" s="715">
        <f t="shared" si="263"/>
        <v>2</v>
      </c>
      <c r="H2427" s="714" t="str">
        <f t="shared" si="264"/>
        <v>Fev/26</v>
      </c>
      <c r="I2427" s="723">
        <f t="shared" si="265"/>
        <v>11</v>
      </c>
      <c r="J2427" s="716">
        <f>IF(Tabela13[[#This Row],[Data da Ordem]]&lt;&gt;"",1,"")</f>
        <v>1</v>
      </c>
    </row>
    <row r="2428" spans="1:10">
      <c r="A2428" s="721" t="s">
        <v>3141</v>
      </c>
      <c r="B2428" s="722">
        <v>4.8</v>
      </c>
      <c r="C2428" s="711" t="str">
        <f t="shared" si="259"/>
        <v>11/02/2026</v>
      </c>
      <c r="D2428" s="712" t="str">
        <f t="shared" si="260"/>
        <v>18:08</v>
      </c>
      <c r="E2428" s="713" t="str">
        <f t="shared" si="261"/>
        <v>18:00 as 19:00</v>
      </c>
      <c r="F2428" s="714" t="str">
        <f t="shared" si="262"/>
        <v>Quarta</v>
      </c>
      <c r="G2428" s="715">
        <f t="shared" si="263"/>
        <v>2</v>
      </c>
      <c r="H2428" s="714" t="str">
        <f t="shared" si="264"/>
        <v>Fev/26</v>
      </c>
      <c r="I2428" s="723">
        <f t="shared" si="265"/>
        <v>11</v>
      </c>
      <c r="J2428" s="716">
        <f>IF(Tabela13[[#This Row],[Data da Ordem]]&lt;&gt;"",1,"")</f>
        <v>1</v>
      </c>
    </row>
    <row r="2429" spans="1:10">
      <c r="A2429" s="721" t="s">
        <v>3142</v>
      </c>
      <c r="B2429" s="722">
        <v>13.2</v>
      </c>
      <c r="C2429" s="711" t="str">
        <f t="shared" si="259"/>
        <v>11/02/2026</v>
      </c>
      <c r="D2429" s="712" t="str">
        <f t="shared" si="260"/>
        <v>18:03</v>
      </c>
      <c r="E2429" s="713" t="str">
        <f t="shared" si="261"/>
        <v>18:00 as 19:00</v>
      </c>
      <c r="F2429" s="714" t="str">
        <f t="shared" si="262"/>
        <v>Quarta</v>
      </c>
      <c r="G2429" s="715">
        <f t="shared" si="263"/>
        <v>2</v>
      </c>
      <c r="H2429" s="714" t="str">
        <f t="shared" si="264"/>
        <v>Fev/26</v>
      </c>
      <c r="I2429" s="723">
        <f t="shared" si="265"/>
        <v>11</v>
      </c>
      <c r="J2429" s="716">
        <f>IF(Tabela13[[#This Row],[Data da Ordem]]&lt;&gt;"",1,"")</f>
        <v>1</v>
      </c>
    </row>
    <row r="2430" spans="1:10">
      <c r="A2430" s="721" t="s">
        <v>3143</v>
      </c>
      <c r="B2430" s="722">
        <v>7.2</v>
      </c>
      <c r="C2430" s="711" t="str">
        <f t="shared" si="259"/>
        <v>11/02/2026</v>
      </c>
      <c r="D2430" s="712" t="str">
        <f t="shared" si="260"/>
        <v>18:01</v>
      </c>
      <c r="E2430" s="713" t="str">
        <f t="shared" si="261"/>
        <v>18:00 as 19:00</v>
      </c>
      <c r="F2430" s="714" t="str">
        <f t="shared" si="262"/>
        <v>Quarta</v>
      </c>
      <c r="G2430" s="715">
        <f t="shared" si="263"/>
        <v>2</v>
      </c>
      <c r="H2430" s="714" t="str">
        <f t="shared" si="264"/>
        <v>Fev/26</v>
      </c>
      <c r="I2430" s="723">
        <f t="shared" si="265"/>
        <v>11</v>
      </c>
      <c r="J2430" s="716">
        <f>IF(Tabela13[[#This Row],[Data da Ordem]]&lt;&gt;"",1,"")</f>
        <v>1</v>
      </c>
    </row>
    <row r="2431" spans="1:10">
      <c r="A2431" s="721" t="s">
        <v>3144</v>
      </c>
      <c r="B2431" s="722">
        <v>10</v>
      </c>
      <c r="C2431" s="711" t="str">
        <f t="shared" si="259"/>
        <v>11/02/2026</v>
      </c>
      <c r="D2431" s="712" t="str">
        <f t="shared" si="260"/>
        <v>17:51</v>
      </c>
      <c r="E2431" s="713" t="str">
        <f t="shared" si="261"/>
        <v>17:00 as 18:00</v>
      </c>
      <c r="F2431" s="714" t="str">
        <f t="shared" si="262"/>
        <v>Quarta</v>
      </c>
      <c r="G2431" s="715">
        <f t="shared" si="263"/>
        <v>2</v>
      </c>
      <c r="H2431" s="714" t="str">
        <f t="shared" si="264"/>
        <v>Fev/26</v>
      </c>
      <c r="I2431" s="723">
        <f t="shared" si="265"/>
        <v>11</v>
      </c>
      <c r="J2431" s="716">
        <f>IF(Tabela13[[#This Row],[Data da Ordem]]&lt;&gt;"",1,"")</f>
        <v>1</v>
      </c>
    </row>
    <row r="2432" spans="1:10">
      <c r="A2432" s="721" t="s">
        <v>3145</v>
      </c>
      <c r="B2432" s="722">
        <v>69.5</v>
      </c>
      <c r="C2432" s="711" t="str">
        <f t="shared" si="259"/>
        <v>11/02/2026</v>
      </c>
      <c r="D2432" s="712" t="str">
        <f t="shared" si="260"/>
        <v>17:45</v>
      </c>
      <c r="E2432" s="713" t="str">
        <f t="shared" si="261"/>
        <v>17:00 as 18:00</v>
      </c>
      <c r="F2432" s="714" t="str">
        <f t="shared" si="262"/>
        <v>Quarta</v>
      </c>
      <c r="G2432" s="715">
        <f t="shared" si="263"/>
        <v>2</v>
      </c>
      <c r="H2432" s="714" t="str">
        <f t="shared" si="264"/>
        <v>Fev/26</v>
      </c>
      <c r="I2432" s="723">
        <f t="shared" si="265"/>
        <v>11</v>
      </c>
      <c r="J2432" s="716">
        <f>IF(Tabela13[[#This Row],[Data da Ordem]]&lt;&gt;"",1,"")</f>
        <v>1</v>
      </c>
    </row>
    <row r="2433" spans="1:10">
      <c r="A2433" s="721" t="s">
        <v>3146</v>
      </c>
      <c r="B2433" s="722">
        <v>26.5</v>
      </c>
      <c r="C2433" s="711" t="str">
        <f t="shared" si="259"/>
        <v>11/02/2026</v>
      </c>
      <c r="D2433" s="712" t="str">
        <f t="shared" si="260"/>
        <v>17:45</v>
      </c>
      <c r="E2433" s="713" t="str">
        <f t="shared" si="261"/>
        <v>17:00 as 18:00</v>
      </c>
      <c r="F2433" s="714" t="str">
        <f t="shared" si="262"/>
        <v>Quarta</v>
      </c>
      <c r="G2433" s="715">
        <f t="shared" si="263"/>
        <v>2</v>
      </c>
      <c r="H2433" s="714" t="str">
        <f t="shared" si="264"/>
        <v>Fev/26</v>
      </c>
      <c r="I2433" s="723">
        <f t="shared" si="265"/>
        <v>11</v>
      </c>
      <c r="J2433" s="716">
        <f>IF(Tabela13[[#This Row],[Data da Ordem]]&lt;&gt;"",1,"")</f>
        <v>1</v>
      </c>
    </row>
    <row r="2434" spans="1:10">
      <c r="A2434" s="721" t="s">
        <v>3147</v>
      </c>
      <c r="B2434" s="722">
        <v>36.5</v>
      </c>
      <c r="C2434" s="711" t="str">
        <f t="shared" si="259"/>
        <v>11/02/2026</v>
      </c>
      <c r="D2434" s="712" t="str">
        <f t="shared" si="260"/>
        <v>17:45</v>
      </c>
      <c r="E2434" s="713" t="str">
        <f t="shared" si="261"/>
        <v>17:00 as 18:00</v>
      </c>
      <c r="F2434" s="714" t="str">
        <f t="shared" si="262"/>
        <v>Quarta</v>
      </c>
      <c r="G2434" s="715">
        <f t="shared" si="263"/>
        <v>2</v>
      </c>
      <c r="H2434" s="714" t="str">
        <f t="shared" si="264"/>
        <v>Fev/26</v>
      </c>
      <c r="I2434" s="723">
        <f t="shared" si="265"/>
        <v>11</v>
      </c>
      <c r="J2434" s="716">
        <f>IF(Tabela13[[#This Row],[Data da Ordem]]&lt;&gt;"",1,"")</f>
        <v>1</v>
      </c>
    </row>
    <row r="2435" spans="1:10">
      <c r="A2435" s="721" t="s">
        <v>3148</v>
      </c>
      <c r="B2435" s="722">
        <v>24.5</v>
      </c>
      <c r="C2435" s="711" t="str">
        <f t="shared" si="259"/>
        <v>11/02/2026</v>
      </c>
      <c r="D2435" s="712" t="str">
        <f t="shared" si="260"/>
        <v>17:05</v>
      </c>
      <c r="E2435" s="713" t="str">
        <f t="shared" si="261"/>
        <v>17:00 as 18:00</v>
      </c>
      <c r="F2435" s="714" t="str">
        <f t="shared" si="262"/>
        <v>Quarta</v>
      </c>
      <c r="G2435" s="715">
        <f t="shared" si="263"/>
        <v>2</v>
      </c>
      <c r="H2435" s="714" t="str">
        <f t="shared" si="264"/>
        <v>Fev/26</v>
      </c>
      <c r="I2435" s="723">
        <f t="shared" si="265"/>
        <v>11</v>
      </c>
      <c r="J2435" s="716">
        <f>IF(Tabela13[[#This Row],[Data da Ordem]]&lt;&gt;"",1,"")</f>
        <v>1</v>
      </c>
    </row>
    <row r="2436" spans="1:10">
      <c r="A2436" s="721" t="s">
        <v>3149</v>
      </c>
      <c r="B2436" s="722">
        <v>30</v>
      </c>
      <c r="C2436" s="711" t="str">
        <f t="shared" ref="C2436:C2499" si="266">IF(A2436="","",TEXT(A2436,"dd/mm/aaaa"))</f>
        <v>11/02/2026</v>
      </c>
      <c r="D2436" s="712" t="str">
        <f t="shared" ref="D2436:D2499" si="267">IF(A2436="","",TEXT(A2436,"hh:mm"))</f>
        <v>16:56</v>
      </c>
      <c r="E2436" s="713" t="str">
        <f t="shared" ref="E2436:E2499" si="268">IF(D2436="","",IF(AND(MOD(D2436,1)&gt;=TIME(8,0,0),MOD(D2436,1)&lt;TIME(21,0,0)),
TEXT(TIME(HOUR(MOD(D2436,1)),0,0),"hh:mm")&amp;" as "&amp;TEXT(TIME(HOUR(MOD(D2436,1))+1,0,0),"hh:mm"),
"Fora da faixa"))</f>
        <v>16:00 as 17:00</v>
      </c>
      <c r="F2436" s="714" t="str">
        <f t="shared" ref="F2436:F2499" si="269">CHOOSE(WEEKDAY(C2436,2),"Segunda","Terça","Quarta","Quinta","Sexta","Sábado","Domingo")</f>
        <v>Quarta</v>
      </c>
      <c r="G2436" s="715">
        <f t="shared" ref="G2436:G2499" si="270">INT((DAY(C2436)-1)/7)+1</f>
        <v>2</v>
      </c>
      <c r="H2436" s="714" t="str">
        <f t="shared" ref="H2436:H2499" si="271">PROPER(TEXT(C2436,"MMM/AA"))</f>
        <v>Fev/26</v>
      </c>
      <c r="I2436" s="723">
        <f t="shared" ref="I2436:I2499" si="272">DAY(C2436)</f>
        <v>11</v>
      </c>
      <c r="J2436" s="716">
        <f>IF(Tabela13[[#This Row],[Data da Ordem]]&lt;&gt;"",1,"")</f>
        <v>1</v>
      </c>
    </row>
    <row r="2437" spans="1:10">
      <c r="A2437" s="721" t="s">
        <v>3150</v>
      </c>
      <c r="B2437" s="722">
        <v>11.6</v>
      </c>
      <c r="C2437" s="711" t="str">
        <f t="shared" si="266"/>
        <v>11/02/2026</v>
      </c>
      <c r="D2437" s="712" t="str">
        <f t="shared" si="267"/>
        <v>16:52</v>
      </c>
      <c r="E2437" s="713" t="str">
        <f t="shared" si="268"/>
        <v>16:00 as 17:00</v>
      </c>
      <c r="F2437" s="714" t="str">
        <f t="shared" si="269"/>
        <v>Quarta</v>
      </c>
      <c r="G2437" s="715">
        <f t="shared" si="270"/>
        <v>2</v>
      </c>
      <c r="H2437" s="714" t="str">
        <f t="shared" si="271"/>
        <v>Fev/26</v>
      </c>
      <c r="I2437" s="723">
        <f t="shared" si="272"/>
        <v>11</v>
      </c>
      <c r="J2437" s="716">
        <f>IF(Tabela13[[#This Row],[Data da Ordem]]&lt;&gt;"",1,"")</f>
        <v>1</v>
      </c>
    </row>
    <row r="2438" spans="1:10">
      <c r="A2438" s="721" t="s">
        <v>3151</v>
      </c>
      <c r="B2438" s="722">
        <v>16.5</v>
      </c>
      <c r="C2438" s="711" t="str">
        <f t="shared" si="266"/>
        <v>11/02/2026</v>
      </c>
      <c r="D2438" s="712" t="str">
        <f t="shared" si="267"/>
        <v>16:28</v>
      </c>
      <c r="E2438" s="713" t="str">
        <f t="shared" si="268"/>
        <v>16:00 as 17:00</v>
      </c>
      <c r="F2438" s="714" t="str">
        <f t="shared" si="269"/>
        <v>Quarta</v>
      </c>
      <c r="G2438" s="715">
        <f t="shared" si="270"/>
        <v>2</v>
      </c>
      <c r="H2438" s="714" t="str">
        <f t="shared" si="271"/>
        <v>Fev/26</v>
      </c>
      <c r="I2438" s="723">
        <f t="shared" si="272"/>
        <v>11</v>
      </c>
      <c r="J2438" s="716">
        <f>IF(Tabela13[[#This Row],[Data da Ordem]]&lt;&gt;"",1,"")</f>
        <v>1</v>
      </c>
    </row>
    <row r="2439" spans="1:10">
      <c r="A2439" s="721" t="s">
        <v>3152</v>
      </c>
      <c r="B2439" s="722">
        <v>5.4</v>
      </c>
      <c r="C2439" s="711" t="str">
        <f t="shared" si="266"/>
        <v>11/02/2026</v>
      </c>
      <c r="D2439" s="712" t="str">
        <f t="shared" si="267"/>
        <v>16:28</v>
      </c>
      <c r="E2439" s="713" t="str">
        <f t="shared" si="268"/>
        <v>16:00 as 17:00</v>
      </c>
      <c r="F2439" s="714" t="str">
        <f t="shared" si="269"/>
        <v>Quarta</v>
      </c>
      <c r="G2439" s="715">
        <f t="shared" si="270"/>
        <v>2</v>
      </c>
      <c r="H2439" s="714" t="str">
        <f t="shared" si="271"/>
        <v>Fev/26</v>
      </c>
      <c r="I2439" s="723">
        <f t="shared" si="272"/>
        <v>11</v>
      </c>
      <c r="J2439" s="716">
        <f>IF(Tabela13[[#This Row],[Data da Ordem]]&lt;&gt;"",1,"")</f>
        <v>1</v>
      </c>
    </row>
    <row r="2440" spans="1:10">
      <c r="A2440" s="721" t="s">
        <v>3153</v>
      </c>
      <c r="B2440" s="722">
        <v>13</v>
      </c>
      <c r="C2440" s="711" t="str">
        <f t="shared" si="266"/>
        <v>11/02/2026</v>
      </c>
      <c r="D2440" s="712" t="str">
        <f t="shared" si="267"/>
        <v>16:25</v>
      </c>
      <c r="E2440" s="713" t="str">
        <f t="shared" si="268"/>
        <v>16:00 as 17:00</v>
      </c>
      <c r="F2440" s="714" t="str">
        <f t="shared" si="269"/>
        <v>Quarta</v>
      </c>
      <c r="G2440" s="715">
        <f t="shared" si="270"/>
        <v>2</v>
      </c>
      <c r="H2440" s="714" t="str">
        <f t="shared" si="271"/>
        <v>Fev/26</v>
      </c>
      <c r="I2440" s="723">
        <f t="shared" si="272"/>
        <v>11</v>
      </c>
      <c r="J2440" s="716">
        <f>IF(Tabela13[[#This Row],[Data da Ordem]]&lt;&gt;"",1,"")</f>
        <v>1</v>
      </c>
    </row>
    <row r="2441" spans="1:10">
      <c r="A2441" s="721" t="s">
        <v>3154</v>
      </c>
      <c r="B2441" s="722">
        <v>53.5</v>
      </c>
      <c r="C2441" s="711" t="str">
        <f t="shared" si="266"/>
        <v>11/02/2026</v>
      </c>
      <c r="D2441" s="712" t="str">
        <f t="shared" si="267"/>
        <v>16:18</v>
      </c>
      <c r="E2441" s="713" t="str">
        <f t="shared" si="268"/>
        <v>16:00 as 17:00</v>
      </c>
      <c r="F2441" s="714" t="str">
        <f t="shared" si="269"/>
        <v>Quarta</v>
      </c>
      <c r="G2441" s="715">
        <f t="shared" si="270"/>
        <v>2</v>
      </c>
      <c r="H2441" s="714" t="str">
        <f t="shared" si="271"/>
        <v>Fev/26</v>
      </c>
      <c r="I2441" s="723">
        <f t="shared" si="272"/>
        <v>11</v>
      </c>
      <c r="J2441" s="716">
        <f>IF(Tabela13[[#This Row],[Data da Ordem]]&lt;&gt;"",1,"")</f>
        <v>1</v>
      </c>
    </row>
    <row r="2442" spans="1:10">
      <c r="A2442" s="721" t="s">
        <v>3155</v>
      </c>
      <c r="B2442" s="722">
        <v>13</v>
      </c>
      <c r="C2442" s="711" t="str">
        <f t="shared" si="266"/>
        <v>11/02/2026</v>
      </c>
      <c r="D2442" s="712" t="str">
        <f t="shared" si="267"/>
        <v>16:11</v>
      </c>
      <c r="E2442" s="713" t="str">
        <f t="shared" si="268"/>
        <v>16:00 as 17:00</v>
      </c>
      <c r="F2442" s="714" t="str">
        <f t="shared" si="269"/>
        <v>Quarta</v>
      </c>
      <c r="G2442" s="715">
        <f t="shared" si="270"/>
        <v>2</v>
      </c>
      <c r="H2442" s="714" t="str">
        <f t="shared" si="271"/>
        <v>Fev/26</v>
      </c>
      <c r="I2442" s="723">
        <f t="shared" si="272"/>
        <v>11</v>
      </c>
      <c r="J2442" s="716">
        <f>IF(Tabela13[[#This Row],[Data da Ordem]]&lt;&gt;"",1,"")</f>
        <v>1</v>
      </c>
    </row>
    <row r="2443" spans="1:10">
      <c r="A2443" s="721" t="s">
        <v>3156</v>
      </c>
      <c r="B2443" s="722">
        <v>12.6</v>
      </c>
      <c r="C2443" s="711" t="str">
        <f t="shared" si="266"/>
        <v>11/02/2026</v>
      </c>
      <c r="D2443" s="712" t="str">
        <f t="shared" si="267"/>
        <v>16:06</v>
      </c>
      <c r="E2443" s="713" t="str">
        <f t="shared" si="268"/>
        <v>16:00 as 17:00</v>
      </c>
      <c r="F2443" s="714" t="str">
        <f t="shared" si="269"/>
        <v>Quarta</v>
      </c>
      <c r="G2443" s="715">
        <f t="shared" si="270"/>
        <v>2</v>
      </c>
      <c r="H2443" s="714" t="str">
        <f t="shared" si="271"/>
        <v>Fev/26</v>
      </c>
      <c r="I2443" s="723">
        <f t="shared" si="272"/>
        <v>11</v>
      </c>
      <c r="J2443" s="716">
        <f>IF(Tabela13[[#This Row],[Data da Ordem]]&lt;&gt;"",1,"")</f>
        <v>1</v>
      </c>
    </row>
    <row r="2444" spans="1:10">
      <c r="A2444" s="721" t="s">
        <v>3157</v>
      </c>
      <c r="B2444" s="722">
        <v>9</v>
      </c>
      <c r="C2444" s="711" t="str">
        <f t="shared" si="266"/>
        <v>11/02/2026</v>
      </c>
      <c r="D2444" s="712" t="str">
        <f t="shared" si="267"/>
        <v>15:59</v>
      </c>
      <c r="E2444" s="713" t="str">
        <f t="shared" si="268"/>
        <v>15:00 as 16:00</v>
      </c>
      <c r="F2444" s="714" t="str">
        <f t="shared" si="269"/>
        <v>Quarta</v>
      </c>
      <c r="G2444" s="715">
        <f t="shared" si="270"/>
        <v>2</v>
      </c>
      <c r="H2444" s="714" t="str">
        <f t="shared" si="271"/>
        <v>Fev/26</v>
      </c>
      <c r="I2444" s="723">
        <f t="shared" si="272"/>
        <v>11</v>
      </c>
      <c r="J2444" s="716">
        <f>IF(Tabela13[[#This Row],[Data da Ordem]]&lt;&gt;"",1,"")</f>
        <v>1</v>
      </c>
    </row>
    <row r="2445" spans="1:10">
      <c r="A2445" s="721" t="s">
        <v>3158</v>
      </c>
      <c r="B2445" s="722">
        <v>37</v>
      </c>
      <c r="C2445" s="711" t="str">
        <f t="shared" si="266"/>
        <v>11/02/2026</v>
      </c>
      <c r="D2445" s="712" t="str">
        <f t="shared" si="267"/>
        <v>15:15</v>
      </c>
      <c r="E2445" s="713" t="str">
        <f t="shared" si="268"/>
        <v>15:00 as 16:00</v>
      </c>
      <c r="F2445" s="714" t="str">
        <f t="shared" si="269"/>
        <v>Quarta</v>
      </c>
      <c r="G2445" s="715">
        <f t="shared" si="270"/>
        <v>2</v>
      </c>
      <c r="H2445" s="714" t="str">
        <f t="shared" si="271"/>
        <v>Fev/26</v>
      </c>
      <c r="I2445" s="723">
        <f t="shared" si="272"/>
        <v>11</v>
      </c>
      <c r="J2445" s="716">
        <f>IF(Tabela13[[#This Row],[Data da Ordem]]&lt;&gt;"",1,"")</f>
        <v>1</v>
      </c>
    </row>
    <row r="2446" spans="1:10">
      <c r="A2446" s="721" t="s">
        <v>3159</v>
      </c>
      <c r="B2446" s="722">
        <v>20.5</v>
      </c>
      <c r="C2446" s="711" t="str">
        <f t="shared" si="266"/>
        <v>11/02/2026</v>
      </c>
      <c r="D2446" s="712" t="str">
        <f t="shared" si="267"/>
        <v>15:08</v>
      </c>
      <c r="E2446" s="713" t="str">
        <f t="shared" si="268"/>
        <v>15:00 as 16:00</v>
      </c>
      <c r="F2446" s="714" t="str">
        <f t="shared" si="269"/>
        <v>Quarta</v>
      </c>
      <c r="G2446" s="715">
        <f t="shared" si="270"/>
        <v>2</v>
      </c>
      <c r="H2446" s="714" t="str">
        <f t="shared" si="271"/>
        <v>Fev/26</v>
      </c>
      <c r="I2446" s="723">
        <f t="shared" si="272"/>
        <v>11</v>
      </c>
      <c r="J2446" s="716">
        <f>IF(Tabela13[[#This Row],[Data da Ordem]]&lt;&gt;"",1,"")</f>
        <v>1</v>
      </c>
    </row>
    <row r="2447" spans="1:10">
      <c r="A2447" s="721" t="s">
        <v>3160</v>
      </c>
      <c r="B2447" s="722">
        <v>23</v>
      </c>
      <c r="C2447" s="711" t="str">
        <f t="shared" si="266"/>
        <v>11/02/2026</v>
      </c>
      <c r="D2447" s="712" t="str">
        <f t="shared" si="267"/>
        <v>13:39</v>
      </c>
      <c r="E2447" s="713" t="str">
        <f t="shared" si="268"/>
        <v>13:00 as 14:00</v>
      </c>
      <c r="F2447" s="714" t="str">
        <f t="shared" si="269"/>
        <v>Quarta</v>
      </c>
      <c r="G2447" s="715">
        <f t="shared" si="270"/>
        <v>2</v>
      </c>
      <c r="H2447" s="714" t="str">
        <f t="shared" si="271"/>
        <v>Fev/26</v>
      </c>
      <c r="I2447" s="723">
        <f t="shared" si="272"/>
        <v>11</v>
      </c>
      <c r="J2447" s="716">
        <f>IF(Tabela13[[#This Row],[Data da Ordem]]&lt;&gt;"",1,"")</f>
        <v>1</v>
      </c>
    </row>
    <row r="2448" spans="1:10">
      <c r="A2448" s="721" t="s">
        <v>3161</v>
      </c>
      <c r="B2448" s="722">
        <v>19</v>
      </c>
      <c r="C2448" s="711" t="str">
        <f t="shared" si="266"/>
        <v>11/02/2026</v>
      </c>
      <c r="D2448" s="712" t="str">
        <f t="shared" si="267"/>
        <v>11:47</v>
      </c>
      <c r="E2448" s="713" t="str">
        <f t="shared" si="268"/>
        <v>11:00 as 12:00</v>
      </c>
      <c r="F2448" s="714" t="str">
        <f t="shared" si="269"/>
        <v>Quarta</v>
      </c>
      <c r="G2448" s="715">
        <f t="shared" si="270"/>
        <v>2</v>
      </c>
      <c r="H2448" s="714" t="str">
        <f t="shared" si="271"/>
        <v>Fev/26</v>
      </c>
      <c r="I2448" s="723">
        <f t="shared" si="272"/>
        <v>11</v>
      </c>
      <c r="J2448" s="716">
        <f>IF(Tabela13[[#This Row],[Data da Ordem]]&lt;&gt;"",1,"")</f>
        <v>1</v>
      </c>
    </row>
    <row r="2449" spans="1:10">
      <c r="A2449" s="721" t="s">
        <v>3162</v>
      </c>
      <c r="B2449" s="722">
        <v>23</v>
      </c>
      <c r="C2449" s="711" t="str">
        <f t="shared" si="266"/>
        <v>11/02/2026</v>
      </c>
      <c r="D2449" s="712" t="str">
        <f t="shared" si="267"/>
        <v>11:11</v>
      </c>
      <c r="E2449" s="713" t="str">
        <f t="shared" si="268"/>
        <v>11:00 as 12:00</v>
      </c>
      <c r="F2449" s="714" t="str">
        <f t="shared" si="269"/>
        <v>Quarta</v>
      </c>
      <c r="G2449" s="715">
        <f t="shared" si="270"/>
        <v>2</v>
      </c>
      <c r="H2449" s="714" t="str">
        <f t="shared" si="271"/>
        <v>Fev/26</v>
      </c>
      <c r="I2449" s="723">
        <f t="shared" si="272"/>
        <v>11</v>
      </c>
      <c r="J2449" s="716">
        <f>IF(Tabela13[[#This Row],[Data da Ordem]]&lt;&gt;"",1,"")</f>
        <v>1</v>
      </c>
    </row>
    <row r="2450" spans="1:10">
      <c r="A2450" s="721" t="s">
        <v>3163</v>
      </c>
      <c r="B2450" s="722">
        <v>66</v>
      </c>
      <c r="C2450" s="711" t="str">
        <f t="shared" si="266"/>
        <v>11/02/2026</v>
      </c>
      <c r="D2450" s="712" t="str">
        <f t="shared" si="267"/>
        <v>10:55</v>
      </c>
      <c r="E2450" s="713" t="str">
        <f t="shared" si="268"/>
        <v>10:00 as 11:00</v>
      </c>
      <c r="F2450" s="714" t="str">
        <f t="shared" si="269"/>
        <v>Quarta</v>
      </c>
      <c r="G2450" s="715">
        <f t="shared" si="270"/>
        <v>2</v>
      </c>
      <c r="H2450" s="714" t="str">
        <f t="shared" si="271"/>
        <v>Fev/26</v>
      </c>
      <c r="I2450" s="723">
        <f t="shared" si="272"/>
        <v>11</v>
      </c>
      <c r="J2450" s="716">
        <f>IF(Tabela13[[#This Row],[Data da Ordem]]&lt;&gt;"",1,"")</f>
        <v>1</v>
      </c>
    </row>
    <row r="2451" spans="1:10">
      <c r="A2451" s="721" t="s">
        <v>3164</v>
      </c>
      <c r="B2451" s="722">
        <v>35.5</v>
      </c>
      <c r="C2451" s="711" t="str">
        <f t="shared" si="266"/>
        <v>11/02/2026</v>
      </c>
      <c r="D2451" s="712" t="str">
        <f t="shared" si="267"/>
        <v>10:19</v>
      </c>
      <c r="E2451" s="713" t="str">
        <f t="shared" si="268"/>
        <v>10:00 as 11:00</v>
      </c>
      <c r="F2451" s="714" t="str">
        <f t="shared" si="269"/>
        <v>Quarta</v>
      </c>
      <c r="G2451" s="715">
        <f t="shared" si="270"/>
        <v>2</v>
      </c>
      <c r="H2451" s="714" t="str">
        <f t="shared" si="271"/>
        <v>Fev/26</v>
      </c>
      <c r="I2451" s="723">
        <f t="shared" si="272"/>
        <v>11</v>
      </c>
      <c r="J2451" s="716">
        <f>IF(Tabela13[[#This Row],[Data da Ordem]]&lt;&gt;"",1,"")</f>
        <v>1</v>
      </c>
    </row>
    <row r="2452" spans="1:10">
      <c r="A2452" s="721" t="s">
        <v>3165</v>
      </c>
      <c r="B2452" s="722">
        <v>40</v>
      </c>
      <c r="C2452" s="711" t="str">
        <f t="shared" si="266"/>
        <v>11/02/2026</v>
      </c>
      <c r="D2452" s="712" t="str">
        <f t="shared" si="267"/>
        <v>10:17</v>
      </c>
      <c r="E2452" s="713" t="str">
        <f t="shared" si="268"/>
        <v>10:00 as 11:00</v>
      </c>
      <c r="F2452" s="714" t="str">
        <f t="shared" si="269"/>
        <v>Quarta</v>
      </c>
      <c r="G2452" s="715">
        <f t="shared" si="270"/>
        <v>2</v>
      </c>
      <c r="H2452" s="714" t="str">
        <f t="shared" si="271"/>
        <v>Fev/26</v>
      </c>
      <c r="I2452" s="723">
        <f t="shared" si="272"/>
        <v>11</v>
      </c>
      <c r="J2452" s="716">
        <f>IF(Tabela13[[#This Row],[Data da Ordem]]&lt;&gt;"",1,"")</f>
        <v>1</v>
      </c>
    </row>
    <row r="2453" spans="1:10">
      <c r="A2453" s="721" t="s">
        <v>3166</v>
      </c>
      <c r="B2453" s="722">
        <v>16</v>
      </c>
      <c r="C2453" s="711" t="str">
        <f t="shared" si="266"/>
        <v>11/02/2026</v>
      </c>
      <c r="D2453" s="712" t="str">
        <f t="shared" si="267"/>
        <v>09:42</v>
      </c>
      <c r="E2453" s="713" t="str">
        <f t="shared" si="268"/>
        <v>09:00 as 10:00</v>
      </c>
      <c r="F2453" s="714" t="str">
        <f t="shared" si="269"/>
        <v>Quarta</v>
      </c>
      <c r="G2453" s="715">
        <f t="shared" si="270"/>
        <v>2</v>
      </c>
      <c r="H2453" s="714" t="str">
        <f t="shared" si="271"/>
        <v>Fev/26</v>
      </c>
      <c r="I2453" s="723">
        <f t="shared" si="272"/>
        <v>11</v>
      </c>
      <c r="J2453" s="716">
        <f>IF(Tabela13[[#This Row],[Data da Ordem]]&lt;&gt;"",1,"")</f>
        <v>1</v>
      </c>
    </row>
    <row r="2454" spans="1:10">
      <c r="A2454" s="721" t="s">
        <v>3167</v>
      </c>
      <c r="B2454" s="722">
        <v>23</v>
      </c>
      <c r="C2454" s="711" t="str">
        <f t="shared" si="266"/>
        <v>11/02/2026</v>
      </c>
      <c r="D2454" s="712" t="str">
        <f t="shared" si="267"/>
        <v>09:41</v>
      </c>
      <c r="E2454" s="713" t="str">
        <f t="shared" si="268"/>
        <v>09:00 as 10:00</v>
      </c>
      <c r="F2454" s="714" t="str">
        <f t="shared" si="269"/>
        <v>Quarta</v>
      </c>
      <c r="G2454" s="715">
        <f t="shared" si="270"/>
        <v>2</v>
      </c>
      <c r="H2454" s="714" t="str">
        <f t="shared" si="271"/>
        <v>Fev/26</v>
      </c>
      <c r="I2454" s="723">
        <f t="shared" si="272"/>
        <v>11</v>
      </c>
      <c r="J2454" s="716">
        <f>IF(Tabela13[[#This Row],[Data da Ordem]]&lt;&gt;"",1,"")</f>
        <v>1</v>
      </c>
    </row>
    <row r="2455" spans="1:10">
      <c r="A2455" s="721" t="s">
        <v>3168</v>
      </c>
      <c r="B2455" s="722">
        <v>17</v>
      </c>
      <c r="C2455" s="724" t="str">
        <f t="shared" si="266"/>
        <v>11/02/2026</v>
      </c>
      <c r="D2455" s="725" t="str">
        <f t="shared" si="267"/>
        <v>09:41</v>
      </c>
      <c r="E2455" s="726" t="str">
        <f t="shared" si="268"/>
        <v>09:00 as 10:00</v>
      </c>
      <c r="F2455" s="727" t="str">
        <f t="shared" si="269"/>
        <v>Quarta</v>
      </c>
      <c r="G2455" s="728">
        <f t="shared" si="270"/>
        <v>2</v>
      </c>
      <c r="H2455" s="727" t="str">
        <f t="shared" si="271"/>
        <v>Fev/26</v>
      </c>
      <c r="I2455" s="716">
        <f t="shared" si="272"/>
        <v>11</v>
      </c>
      <c r="J2455" s="716">
        <f>IF(Tabela13[[#This Row],[Data da Ordem]]&lt;&gt;"",1,"")</f>
        <v>1</v>
      </c>
    </row>
    <row r="2456" spans="1:10">
      <c r="A2456" s="721" t="s">
        <v>3169</v>
      </c>
      <c r="B2456" s="722">
        <v>40</v>
      </c>
      <c r="C2456" s="711" t="str">
        <f t="shared" si="266"/>
        <v>12/02/2026</v>
      </c>
      <c r="D2456" s="712" t="str">
        <f t="shared" si="267"/>
        <v>18:27</v>
      </c>
      <c r="E2456" s="713" t="str">
        <f t="shared" si="268"/>
        <v>18:00 as 19:00</v>
      </c>
      <c r="F2456" s="714" t="str">
        <f t="shared" si="269"/>
        <v>Quinta</v>
      </c>
      <c r="G2456" s="715">
        <f t="shared" si="270"/>
        <v>2</v>
      </c>
      <c r="H2456" s="714" t="str">
        <f t="shared" si="271"/>
        <v>Fev/26</v>
      </c>
      <c r="I2456" s="723">
        <f t="shared" si="272"/>
        <v>12</v>
      </c>
      <c r="J2456" s="723">
        <f>IF(Tabela13[[#This Row],[Data da Ordem]]&lt;&gt;"",1,"")</f>
        <v>1</v>
      </c>
    </row>
    <row r="2457" spans="1:10">
      <c r="A2457" s="721" t="s">
        <v>3170</v>
      </c>
      <c r="B2457" s="722">
        <v>39.5</v>
      </c>
      <c r="C2457" s="711" t="str">
        <f t="shared" si="266"/>
        <v>12/02/2026</v>
      </c>
      <c r="D2457" s="712" t="str">
        <f t="shared" si="267"/>
        <v>18:23</v>
      </c>
      <c r="E2457" s="713" t="str">
        <f t="shared" si="268"/>
        <v>18:00 as 19:00</v>
      </c>
      <c r="F2457" s="714" t="str">
        <f t="shared" si="269"/>
        <v>Quinta</v>
      </c>
      <c r="G2457" s="715">
        <f t="shared" si="270"/>
        <v>2</v>
      </c>
      <c r="H2457" s="714" t="str">
        <f t="shared" si="271"/>
        <v>Fev/26</v>
      </c>
      <c r="I2457" s="723">
        <f t="shared" si="272"/>
        <v>12</v>
      </c>
      <c r="J2457" s="723">
        <f>IF(Tabela13[[#This Row],[Data da Ordem]]&lt;&gt;"",1,"")</f>
        <v>1</v>
      </c>
    </row>
    <row r="2458" spans="1:10">
      <c r="A2458" s="721" t="s">
        <v>3171</v>
      </c>
      <c r="B2458" s="722">
        <v>20</v>
      </c>
      <c r="C2458" s="711" t="str">
        <f t="shared" si="266"/>
        <v>12/02/2026</v>
      </c>
      <c r="D2458" s="712" t="str">
        <f t="shared" si="267"/>
        <v>18:12</v>
      </c>
      <c r="E2458" s="713" t="str">
        <f t="shared" si="268"/>
        <v>18:00 as 19:00</v>
      </c>
      <c r="F2458" s="714" t="str">
        <f t="shared" si="269"/>
        <v>Quinta</v>
      </c>
      <c r="G2458" s="715">
        <f t="shared" si="270"/>
        <v>2</v>
      </c>
      <c r="H2458" s="714" t="str">
        <f t="shared" si="271"/>
        <v>Fev/26</v>
      </c>
      <c r="I2458" s="723">
        <f t="shared" si="272"/>
        <v>12</v>
      </c>
      <c r="J2458" s="723">
        <f>IF(Tabela13[[#This Row],[Data da Ordem]]&lt;&gt;"",1,"")</f>
        <v>1</v>
      </c>
    </row>
    <row r="2459" spans="1:10">
      <c r="A2459" s="721" t="s">
        <v>3172</v>
      </c>
      <c r="B2459" s="722">
        <v>71</v>
      </c>
      <c r="C2459" s="711" t="str">
        <f t="shared" si="266"/>
        <v>12/02/2026</v>
      </c>
      <c r="D2459" s="712" t="str">
        <f t="shared" si="267"/>
        <v>18:09</v>
      </c>
      <c r="E2459" s="713" t="str">
        <f t="shared" si="268"/>
        <v>18:00 as 19:00</v>
      </c>
      <c r="F2459" s="714" t="str">
        <f t="shared" si="269"/>
        <v>Quinta</v>
      </c>
      <c r="G2459" s="715">
        <f t="shared" si="270"/>
        <v>2</v>
      </c>
      <c r="H2459" s="714" t="str">
        <f t="shared" si="271"/>
        <v>Fev/26</v>
      </c>
      <c r="I2459" s="723">
        <f t="shared" si="272"/>
        <v>12</v>
      </c>
      <c r="J2459" s="723">
        <f>IF(Tabela13[[#This Row],[Data da Ordem]]&lt;&gt;"",1,"")</f>
        <v>1</v>
      </c>
    </row>
    <row r="2460" spans="1:10">
      <c r="A2460" s="721" t="s">
        <v>3173</v>
      </c>
      <c r="B2460" s="722">
        <v>36.5</v>
      </c>
      <c r="C2460" s="711" t="str">
        <f t="shared" si="266"/>
        <v>12/02/2026</v>
      </c>
      <c r="D2460" s="712" t="str">
        <f t="shared" si="267"/>
        <v>18:00</v>
      </c>
      <c r="E2460" s="713" t="str">
        <f t="shared" si="268"/>
        <v>18:00 as 19:00</v>
      </c>
      <c r="F2460" s="714" t="str">
        <f t="shared" si="269"/>
        <v>Quinta</v>
      </c>
      <c r="G2460" s="715">
        <f t="shared" si="270"/>
        <v>2</v>
      </c>
      <c r="H2460" s="714" t="str">
        <f t="shared" si="271"/>
        <v>Fev/26</v>
      </c>
      <c r="I2460" s="723">
        <f t="shared" si="272"/>
        <v>12</v>
      </c>
      <c r="J2460" s="723">
        <f>IF(Tabela13[[#This Row],[Data da Ordem]]&lt;&gt;"",1,"")</f>
        <v>1</v>
      </c>
    </row>
    <row r="2461" spans="1:10">
      <c r="A2461" s="721" t="s">
        <v>3174</v>
      </c>
      <c r="B2461" s="722">
        <v>106</v>
      </c>
      <c r="C2461" s="711" t="str">
        <f t="shared" si="266"/>
        <v>12/02/2026</v>
      </c>
      <c r="D2461" s="712" t="str">
        <f t="shared" si="267"/>
        <v>17:37</v>
      </c>
      <c r="E2461" s="713" t="str">
        <f t="shared" si="268"/>
        <v>17:00 as 18:00</v>
      </c>
      <c r="F2461" s="714" t="str">
        <f t="shared" si="269"/>
        <v>Quinta</v>
      </c>
      <c r="G2461" s="715">
        <f t="shared" si="270"/>
        <v>2</v>
      </c>
      <c r="H2461" s="714" t="str">
        <f t="shared" si="271"/>
        <v>Fev/26</v>
      </c>
      <c r="I2461" s="723">
        <f t="shared" si="272"/>
        <v>12</v>
      </c>
      <c r="J2461" s="723">
        <f>IF(Tabela13[[#This Row],[Data da Ordem]]&lt;&gt;"",1,"")</f>
        <v>1</v>
      </c>
    </row>
    <row r="2462" spans="1:10">
      <c r="A2462" s="721" t="s">
        <v>3175</v>
      </c>
      <c r="B2462" s="722">
        <v>29.25</v>
      </c>
      <c r="C2462" s="711" t="str">
        <f t="shared" si="266"/>
        <v>12/02/2026</v>
      </c>
      <c r="D2462" s="712" t="str">
        <f t="shared" si="267"/>
        <v>17:12</v>
      </c>
      <c r="E2462" s="713" t="str">
        <f t="shared" si="268"/>
        <v>17:00 as 18:00</v>
      </c>
      <c r="F2462" s="714" t="str">
        <f t="shared" si="269"/>
        <v>Quinta</v>
      </c>
      <c r="G2462" s="715">
        <f t="shared" si="270"/>
        <v>2</v>
      </c>
      <c r="H2462" s="714" t="str">
        <f t="shared" si="271"/>
        <v>Fev/26</v>
      </c>
      <c r="I2462" s="723">
        <f t="shared" si="272"/>
        <v>12</v>
      </c>
      <c r="J2462" s="723">
        <f>IF(Tabela13[[#This Row],[Data da Ordem]]&lt;&gt;"",1,"")</f>
        <v>1</v>
      </c>
    </row>
    <row r="2463" spans="1:10">
      <c r="A2463" s="721" t="s">
        <v>3176</v>
      </c>
      <c r="B2463" s="722">
        <v>13</v>
      </c>
      <c r="C2463" s="711" t="str">
        <f t="shared" si="266"/>
        <v>12/02/2026</v>
      </c>
      <c r="D2463" s="712" t="str">
        <f t="shared" si="267"/>
        <v>16:48</v>
      </c>
      <c r="E2463" s="713" t="str">
        <f t="shared" si="268"/>
        <v>16:00 as 17:00</v>
      </c>
      <c r="F2463" s="714" t="str">
        <f t="shared" si="269"/>
        <v>Quinta</v>
      </c>
      <c r="G2463" s="715">
        <f t="shared" si="270"/>
        <v>2</v>
      </c>
      <c r="H2463" s="714" t="str">
        <f t="shared" si="271"/>
        <v>Fev/26</v>
      </c>
      <c r="I2463" s="723">
        <f t="shared" si="272"/>
        <v>12</v>
      </c>
      <c r="J2463" s="723">
        <f>IF(Tabela13[[#This Row],[Data da Ordem]]&lt;&gt;"",1,"")</f>
        <v>1</v>
      </c>
    </row>
    <row r="2464" spans="1:10">
      <c r="A2464" s="721" t="s">
        <v>3177</v>
      </c>
      <c r="B2464" s="722">
        <v>13</v>
      </c>
      <c r="C2464" s="711" t="str">
        <f t="shared" si="266"/>
        <v>12/02/2026</v>
      </c>
      <c r="D2464" s="712" t="str">
        <f t="shared" si="267"/>
        <v>16:29</v>
      </c>
      <c r="E2464" s="713" t="str">
        <f t="shared" si="268"/>
        <v>16:00 as 17:00</v>
      </c>
      <c r="F2464" s="714" t="str">
        <f t="shared" si="269"/>
        <v>Quinta</v>
      </c>
      <c r="G2464" s="715">
        <f t="shared" si="270"/>
        <v>2</v>
      </c>
      <c r="H2464" s="714" t="str">
        <f t="shared" si="271"/>
        <v>Fev/26</v>
      </c>
      <c r="I2464" s="723">
        <f t="shared" si="272"/>
        <v>12</v>
      </c>
      <c r="J2464" s="723">
        <f>IF(Tabela13[[#This Row],[Data da Ordem]]&lt;&gt;"",1,"")</f>
        <v>1</v>
      </c>
    </row>
    <row r="2465" spans="1:10">
      <c r="A2465" s="721" t="s">
        <v>3178</v>
      </c>
      <c r="B2465" s="722">
        <v>13</v>
      </c>
      <c r="C2465" s="711" t="str">
        <f t="shared" si="266"/>
        <v>12/02/2026</v>
      </c>
      <c r="D2465" s="712" t="str">
        <f t="shared" si="267"/>
        <v>16:23</v>
      </c>
      <c r="E2465" s="713" t="str">
        <f t="shared" si="268"/>
        <v>16:00 as 17:00</v>
      </c>
      <c r="F2465" s="714" t="str">
        <f t="shared" si="269"/>
        <v>Quinta</v>
      </c>
      <c r="G2465" s="715">
        <f t="shared" si="270"/>
        <v>2</v>
      </c>
      <c r="H2465" s="714" t="str">
        <f t="shared" si="271"/>
        <v>Fev/26</v>
      </c>
      <c r="I2465" s="723">
        <f t="shared" si="272"/>
        <v>12</v>
      </c>
      <c r="J2465" s="723">
        <f>IF(Tabela13[[#This Row],[Data da Ordem]]&lt;&gt;"",1,"")</f>
        <v>1</v>
      </c>
    </row>
    <row r="2466" spans="1:10">
      <c r="A2466" s="721" t="s">
        <v>3179</v>
      </c>
      <c r="B2466" s="722">
        <v>13.6</v>
      </c>
      <c r="C2466" s="711" t="str">
        <f t="shared" si="266"/>
        <v>12/02/2026</v>
      </c>
      <c r="D2466" s="712" t="str">
        <f t="shared" si="267"/>
        <v>16:22</v>
      </c>
      <c r="E2466" s="713" t="str">
        <f t="shared" si="268"/>
        <v>16:00 as 17:00</v>
      </c>
      <c r="F2466" s="714" t="str">
        <f t="shared" si="269"/>
        <v>Quinta</v>
      </c>
      <c r="G2466" s="715">
        <f t="shared" si="270"/>
        <v>2</v>
      </c>
      <c r="H2466" s="714" t="str">
        <f t="shared" si="271"/>
        <v>Fev/26</v>
      </c>
      <c r="I2466" s="723">
        <f t="shared" si="272"/>
        <v>12</v>
      </c>
      <c r="J2466" s="723">
        <f>IF(Tabela13[[#This Row],[Data da Ordem]]&lt;&gt;"",1,"")</f>
        <v>1</v>
      </c>
    </row>
    <row r="2467" spans="1:10">
      <c r="A2467" s="721" t="s">
        <v>3180</v>
      </c>
      <c r="B2467" s="722">
        <v>46</v>
      </c>
      <c r="C2467" s="711" t="str">
        <f t="shared" si="266"/>
        <v>12/02/2026</v>
      </c>
      <c r="D2467" s="712" t="str">
        <f t="shared" si="267"/>
        <v>16:06</v>
      </c>
      <c r="E2467" s="713" t="str">
        <f t="shared" si="268"/>
        <v>16:00 as 17:00</v>
      </c>
      <c r="F2467" s="714" t="str">
        <f t="shared" si="269"/>
        <v>Quinta</v>
      </c>
      <c r="G2467" s="715">
        <f t="shared" si="270"/>
        <v>2</v>
      </c>
      <c r="H2467" s="714" t="str">
        <f t="shared" si="271"/>
        <v>Fev/26</v>
      </c>
      <c r="I2467" s="723">
        <f t="shared" si="272"/>
        <v>12</v>
      </c>
      <c r="J2467" s="723">
        <f>IF(Tabela13[[#This Row],[Data da Ordem]]&lt;&gt;"",1,"")</f>
        <v>1</v>
      </c>
    </row>
    <row r="2468" spans="1:10">
      <c r="A2468" s="721" t="s">
        <v>3181</v>
      </c>
      <c r="B2468" s="722">
        <v>13</v>
      </c>
      <c r="C2468" s="711" t="str">
        <f t="shared" si="266"/>
        <v>12/02/2026</v>
      </c>
      <c r="D2468" s="712" t="str">
        <f t="shared" si="267"/>
        <v>16:01</v>
      </c>
      <c r="E2468" s="713" t="str">
        <f t="shared" si="268"/>
        <v>16:00 as 17:00</v>
      </c>
      <c r="F2468" s="714" t="str">
        <f t="shared" si="269"/>
        <v>Quinta</v>
      </c>
      <c r="G2468" s="715">
        <f t="shared" si="270"/>
        <v>2</v>
      </c>
      <c r="H2468" s="714" t="str">
        <f t="shared" si="271"/>
        <v>Fev/26</v>
      </c>
      <c r="I2468" s="723">
        <f t="shared" si="272"/>
        <v>12</v>
      </c>
      <c r="J2468" s="723">
        <f>IF(Tabela13[[#This Row],[Data da Ordem]]&lt;&gt;"",1,"")</f>
        <v>1</v>
      </c>
    </row>
    <row r="2469" spans="1:10">
      <c r="A2469" s="721" t="s">
        <v>3182</v>
      </c>
      <c r="B2469" s="722">
        <v>6</v>
      </c>
      <c r="C2469" s="711" t="str">
        <f t="shared" si="266"/>
        <v>12/02/2026</v>
      </c>
      <c r="D2469" s="712" t="str">
        <f t="shared" si="267"/>
        <v>15:11</v>
      </c>
      <c r="E2469" s="713" t="str">
        <f t="shared" si="268"/>
        <v>15:00 as 16:00</v>
      </c>
      <c r="F2469" s="714" t="str">
        <f t="shared" si="269"/>
        <v>Quinta</v>
      </c>
      <c r="G2469" s="715">
        <f t="shared" si="270"/>
        <v>2</v>
      </c>
      <c r="H2469" s="714" t="str">
        <f t="shared" si="271"/>
        <v>Fev/26</v>
      </c>
      <c r="I2469" s="723">
        <f t="shared" si="272"/>
        <v>12</v>
      </c>
      <c r="J2469" s="723">
        <f>IF(Tabela13[[#This Row],[Data da Ordem]]&lt;&gt;"",1,"")</f>
        <v>1</v>
      </c>
    </row>
    <row r="2470" spans="1:10">
      <c r="A2470" s="721" t="s">
        <v>3183</v>
      </c>
      <c r="B2470" s="722">
        <v>20.7</v>
      </c>
      <c r="C2470" s="711" t="str">
        <f t="shared" si="266"/>
        <v>12/02/2026</v>
      </c>
      <c r="D2470" s="712" t="str">
        <f t="shared" si="267"/>
        <v>14:59</v>
      </c>
      <c r="E2470" s="713" t="str">
        <f t="shared" si="268"/>
        <v>14:00 as 15:00</v>
      </c>
      <c r="F2470" s="714" t="str">
        <f t="shared" si="269"/>
        <v>Quinta</v>
      </c>
      <c r="G2470" s="715">
        <f t="shared" si="270"/>
        <v>2</v>
      </c>
      <c r="H2470" s="714" t="str">
        <f t="shared" si="271"/>
        <v>Fev/26</v>
      </c>
      <c r="I2470" s="723">
        <f t="shared" si="272"/>
        <v>12</v>
      </c>
      <c r="J2470" s="723">
        <f>IF(Tabela13[[#This Row],[Data da Ordem]]&lt;&gt;"",1,"")</f>
        <v>1</v>
      </c>
    </row>
    <row r="2471" spans="1:10">
      <c r="A2471" s="721" t="s">
        <v>3184</v>
      </c>
      <c r="B2471" s="722">
        <v>20.5</v>
      </c>
      <c r="C2471" s="711" t="str">
        <f t="shared" si="266"/>
        <v>12/02/2026</v>
      </c>
      <c r="D2471" s="712" t="str">
        <f t="shared" si="267"/>
        <v>14:50</v>
      </c>
      <c r="E2471" s="713" t="str">
        <f t="shared" si="268"/>
        <v>14:00 as 15:00</v>
      </c>
      <c r="F2471" s="714" t="str">
        <f t="shared" si="269"/>
        <v>Quinta</v>
      </c>
      <c r="G2471" s="715">
        <f t="shared" si="270"/>
        <v>2</v>
      </c>
      <c r="H2471" s="714" t="str">
        <f t="shared" si="271"/>
        <v>Fev/26</v>
      </c>
      <c r="I2471" s="723">
        <f t="shared" si="272"/>
        <v>12</v>
      </c>
      <c r="J2471" s="723">
        <f>IF(Tabela13[[#This Row],[Data da Ordem]]&lt;&gt;"",1,"")</f>
        <v>1</v>
      </c>
    </row>
    <row r="2472" spans="1:10">
      <c r="A2472" s="721" t="s">
        <v>3185</v>
      </c>
      <c r="B2472" s="722">
        <v>20.5</v>
      </c>
      <c r="C2472" s="711" t="str">
        <f t="shared" si="266"/>
        <v>12/02/2026</v>
      </c>
      <c r="D2472" s="712" t="str">
        <f t="shared" si="267"/>
        <v>14:26</v>
      </c>
      <c r="E2472" s="713" t="str">
        <f t="shared" si="268"/>
        <v>14:00 as 15:00</v>
      </c>
      <c r="F2472" s="714" t="str">
        <f t="shared" si="269"/>
        <v>Quinta</v>
      </c>
      <c r="G2472" s="715">
        <f t="shared" si="270"/>
        <v>2</v>
      </c>
      <c r="H2472" s="714" t="str">
        <f t="shared" si="271"/>
        <v>Fev/26</v>
      </c>
      <c r="I2472" s="723">
        <f t="shared" si="272"/>
        <v>12</v>
      </c>
      <c r="J2472" s="723">
        <f>IF(Tabela13[[#This Row],[Data da Ordem]]&lt;&gt;"",1,"")</f>
        <v>1</v>
      </c>
    </row>
    <row r="2473" spans="1:10">
      <c r="A2473" s="721" t="s">
        <v>3186</v>
      </c>
      <c r="B2473" s="722">
        <v>19</v>
      </c>
      <c r="C2473" s="711" t="str">
        <f t="shared" si="266"/>
        <v>12/02/2026</v>
      </c>
      <c r="D2473" s="712" t="str">
        <f t="shared" si="267"/>
        <v>14:09</v>
      </c>
      <c r="E2473" s="713" t="str">
        <f t="shared" si="268"/>
        <v>14:00 as 15:00</v>
      </c>
      <c r="F2473" s="714" t="str">
        <f t="shared" si="269"/>
        <v>Quinta</v>
      </c>
      <c r="G2473" s="715">
        <f t="shared" si="270"/>
        <v>2</v>
      </c>
      <c r="H2473" s="714" t="str">
        <f t="shared" si="271"/>
        <v>Fev/26</v>
      </c>
      <c r="I2473" s="723">
        <f t="shared" si="272"/>
        <v>12</v>
      </c>
      <c r="J2473" s="723">
        <f>IF(Tabela13[[#This Row],[Data da Ordem]]&lt;&gt;"",1,"")</f>
        <v>1</v>
      </c>
    </row>
    <row r="2474" spans="1:10">
      <c r="A2474" s="721" t="s">
        <v>3187</v>
      </c>
      <c r="B2474" s="722">
        <v>20</v>
      </c>
      <c r="C2474" s="711" t="str">
        <f t="shared" si="266"/>
        <v>12/02/2026</v>
      </c>
      <c r="D2474" s="712" t="str">
        <f t="shared" si="267"/>
        <v>14:01</v>
      </c>
      <c r="E2474" s="713" t="str">
        <f t="shared" si="268"/>
        <v>14:00 as 15:00</v>
      </c>
      <c r="F2474" s="714" t="str">
        <f t="shared" si="269"/>
        <v>Quinta</v>
      </c>
      <c r="G2474" s="715">
        <f t="shared" si="270"/>
        <v>2</v>
      </c>
      <c r="H2474" s="714" t="str">
        <f t="shared" si="271"/>
        <v>Fev/26</v>
      </c>
      <c r="I2474" s="723">
        <f t="shared" si="272"/>
        <v>12</v>
      </c>
      <c r="J2474" s="723">
        <f>IF(Tabela13[[#This Row],[Data da Ordem]]&lt;&gt;"",1,"")</f>
        <v>1</v>
      </c>
    </row>
    <row r="2475" spans="1:10">
      <c r="A2475" s="721" t="s">
        <v>3188</v>
      </c>
      <c r="B2475" s="722">
        <v>19</v>
      </c>
      <c r="C2475" s="711" t="str">
        <f t="shared" si="266"/>
        <v>12/02/2026</v>
      </c>
      <c r="D2475" s="712" t="str">
        <f t="shared" si="267"/>
        <v>13:49</v>
      </c>
      <c r="E2475" s="713" t="str">
        <f t="shared" si="268"/>
        <v>13:00 as 14:00</v>
      </c>
      <c r="F2475" s="714" t="str">
        <f t="shared" si="269"/>
        <v>Quinta</v>
      </c>
      <c r="G2475" s="715">
        <f t="shared" si="270"/>
        <v>2</v>
      </c>
      <c r="H2475" s="714" t="str">
        <f t="shared" si="271"/>
        <v>Fev/26</v>
      </c>
      <c r="I2475" s="723">
        <f t="shared" si="272"/>
        <v>12</v>
      </c>
      <c r="J2475" s="723">
        <f>IF(Tabela13[[#This Row],[Data da Ordem]]&lt;&gt;"",1,"")</f>
        <v>1</v>
      </c>
    </row>
    <row r="2476" spans="1:10">
      <c r="A2476" s="721" t="s">
        <v>3189</v>
      </c>
      <c r="B2476" s="722">
        <v>25</v>
      </c>
      <c r="C2476" s="711" t="str">
        <f t="shared" si="266"/>
        <v>12/02/2026</v>
      </c>
      <c r="D2476" s="712" t="str">
        <f t="shared" si="267"/>
        <v>13:43</v>
      </c>
      <c r="E2476" s="713" t="str">
        <f t="shared" si="268"/>
        <v>13:00 as 14:00</v>
      </c>
      <c r="F2476" s="714" t="str">
        <f t="shared" si="269"/>
        <v>Quinta</v>
      </c>
      <c r="G2476" s="715">
        <f t="shared" si="270"/>
        <v>2</v>
      </c>
      <c r="H2476" s="714" t="str">
        <f t="shared" si="271"/>
        <v>Fev/26</v>
      </c>
      <c r="I2476" s="723">
        <f t="shared" si="272"/>
        <v>12</v>
      </c>
      <c r="J2476" s="723">
        <f>IF(Tabela13[[#This Row],[Data da Ordem]]&lt;&gt;"",1,"")</f>
        <v>1</v>
      </c>
    </row>
    <row r="2477" spans="1:10">
      <c r="A2477" s="721" t="s">
        <v>3190</v>
      </c>
      <c r="B2477" s="722">
        <v>26</v>
      </c>
      <c r="C2477" s="711" t="str">
        <f t="shared" si="266"/>
        <v>12/02/2026</v>
      </c>
      <c r="D2477" s="712" t="str">
        <f t="shared" si="267"/>
        <v>13:03</v>
      </c>
      <c r="E2477" s="713" t="str">
        <f t="shared" si="268"/>
        <v>13:00 as 14:00</v>
      </c>
      <c r="F2477" s="714" t="str">
        <f t="shared" si="269"/>
        <v>Quinta</v>
      </c>
      <c r="G2477" s="715">
        <f t="shared" si="270"/>
        <v>2</v>
      </c>
      <c r="H2477" s="714" t="str">
        <f t="shared" si="271"/>
        <v>Fev/26</v>
      </c>
      <c r="I2477" s="723">
        <f t="shared" si="272"/>
        <v>12</v>
      </c>
      <c r="J2477" s="723">
        <f>IF(Tabela13[[#This Row],[Data da Ordem]]&lt;&gt;"",1,"")</f>
        <v>1</v>
      </c>
    </row>
    <row r="2478" spans="1:10">
      <c r="A2478" s="721" t="s">
        <v>3191</v>
      </c>
      <c r="B2478" s="722">
        <v>15.3</v>
      </c>
      <c r="C2478" s="711" t="str">
        <f t="shared" si="266"/>
        <v>12/02/2026</v>
      </c>
      <c r="D2478" s="712" t="str">
        <f t="shared" si="267"/>
        <v>13:00</v>
      </c>
      <c r="E2478" s="713" t="str">
        <f t="shared" si="268"/>
        <v>13:00 as 14:00</v>
      </c>
      <c r="F2478" s="714" t="str">
        <f t="shared" si="269"/>
        <v>Quinta</v>
      </c>
      <c r="G2478" s="715">
        <f t="shared" si="270"/>
        <v>2</v>
      </c>
      <c r="H2478" s="714" t="str">
        <f t="shared" si="271"/>
        <v>Fev/26</v>
      </c>
      <c r="I2478" s="723">
        <f t="shared" si="272"/>
        <v>12</v>
      </c>
      <c r="J2478" s="723">
        <f>IF(Tabela13[[#This Row],[Data da Ordem]]&lt;&gt;"",1,"")</f>
        <v>1</v>
      </c>
    </row>
    <row r="2479" spans="1:10">
      <c r="A2479" s="721" t="s">
        <v>3192</v>
      </c>
      <c r="B2479" s="722">
        <v>29.5</v>
      </c>
      <c r="C2479" s="711" t="str">
        <f t="shared" si="266"/>
        <v>12/02/2026</v>
      </c>
      <c r="D2479" s="712" t="str">
        <f t="shared" si="267"/>
        <v>12:49</v>
      </c>
      <c r="E2479" s="713" t="str">
        <f t="shared" si="268"/>
        <v>12:00 as 13:00</v>
      </c>
      <c r="F2479" s="714" t="str">
        <f t="shared" si="269"/>
        <v>Quinta</v>
      </c>
      <c r="G2479" s="715">
        <f t="shared" si="270"/>
        <v>2</v>
      </c>
      <c r="H2479" s="714" t="str">
        <f t="shared" si="271"/>
        <v>Fev/26</v>
      </c>
      <c r="I2479" s="723">
        <f t="shared" si="272"/>
        <v>12</v>
      </c>
      <c r="J2479" s="723">
        <f>IF(Tabela13[[#This Row],[Data da Ordem]]&lt;&gt;"",1,"")</f>
        <v>1</v>
      </c>
    </row>
    <row r="2480" spans="1:10">
      <c r="A2480" s="721" t="s">
        <v>3193</v>
      </c>
      <c r="B2480" s="722">
        <v>17.100000000000001</v>
      </c>
      <c r="C2480" s="711" t="str">
        <f t="shared" si="266"/>
        <v>12/02/2026</v>
      </c>
      <c r="D2480" s="712" t="str">
        <f t="shared" si="267"/>
        <v>12:37</v>
      </c>
      <c r="E2480" s="713" t="str">
        <f t="shared" si="268"/>
        <v>12:00 as 13:00</v>
      </c>
      <c r="F2480" s="714" t="str">
        <f t="shared" si="269"/>
        <v>Quinta</v>
      </c>
      <c r="G2480" s="715">
        <f t="shared" si="270"/>
        <v>2</v>
      </c>
      <c r="H2480" s="714" t="str">
        <f t="shared" si="271"/>
        <v>Fev/26</v>
      </c>
      <c r="I2480" s="723">
        <f t="shared" si="272"/>
        <v>12</v>
      </c>
      <c r="J2480" s="723">
        <f>IF(Tabela13[[#This Row],[Data da Ordem]]&lt;&gt;"",1,"")</f>
        <v>1</v>
      </c>
    </row>
    <row r="2481" spans="1:10">
      <c r="A2481" s="721" t="s">
        <v>3194</v>
      </c>
      <c r="B2481" s="722">
        <v>20</v>
      </c>
      <c r="C2481" s="711" t="str">
        <f t="shared" si="266"/>
        <v>12/02/2026</v>
      </c>
      <c r="D2481" s="712" t="str">
        <f t="shared" si="267"/>
        <v>12:00</v>
      </c>
      <c r="E2481" s="713" t="str">
        <f t="shared" si="268"/>
        <v>12:00 as 13:00</v>
      </c>
      <c r="F2481" s="714" t="str">
        <f t="shared" si="269"/>
        <v>Quinta</v>
      </c>
      <c r="G2481" s="715">
        <f t="shared" si="270"/>
        <v>2</v>
      </c>
      <c r="H2481" s="714" t="str">
        <f t="shared" si="271"/>
        <v>Fev/26</v>
      </c>
      <c r="I2481" s="723">
        <f t="shared" si="272"/>
        <v>12</v>
      </c>
      <c r="J2481" s="723">
        <f>IF(Tabela13[[#This Row],[Data da Ordem]]&lt;&gt;"",1,"")</f>
        <v>1</v>
      </c>
    </row>
    <row r="2482" spans="1:10">
      <c r="A2482" s="721" t="s">
        <v>3195</v>
      </c>
      <c r="B2482" s="722">
        <v>19</v>
      </c>
      <c r="C2482" s="724" t="str">
        <f t="shared" si="266"/>
        <v>12/02/2026</v>
      </c>
      <c r="D2482" s="725" t="str">
        <f t="shared" si="267"/>
        <v>10:30</v>
      </c>
      <c r="E2482" s="726" t="str">
        <f t="shared" si="268"/>
        <v>10:00 as 11:00</v>
      </c>
      <c r="F2482" s="727" t="str">
        <f t="shared" si="269"/>
        <v>Quinta</v>
      </c>
      <c r="G2482" s="728">
        <f t="shared" si="270"/>
        <v>2</v>
      </c>
      <c r="H2482" s="727" t="str">
        <f t="shared" si="271"/>
        <v>Fev/26</v>
      </c>
      <c r="I2482" s="716">
        <f t="shared" si="272"/>
        <v>12</v>
      </c>
      <c r="J2482" s="716">
        <f>IF(Tabela13[[#This Row],[Data da Ordem]]&lt;&gt;"",1,"")</f>
        <v>1</v>
      </c>
    </row>
    <row r="2483" spans="1:10">
      <c r="A2483" s="721" t="s">
        <v>3196</v>
      </c>
      <c r="B2483" s="722">
        <v>15.5</v>
      </c>
      <c r="C2483" s="711" t="str">
        <f t="shared" si="266"/>
        <v>13/02/2026</v>
      </c>
      <c r="D2483" s="712" t="str">
        <f t="shared" si="267"/>
        <v>18:37</v>
      </c>
      <c r="E2483" s="713" t="str">
        <f t="shared" si="268"/>
        <v>18:00 as 19:00</v>
      </c>
      <c r="F2483" s="714" t="str">
        <f t="shared" si="269"/>
        <v>Sexta</v>
      </c>
      <c r="G2483" s="715">
        <f t="shared" si="270"/>
        <v>2</v>
      </c>
      <c r="H2483" s="714" t="str">
        <f t="shared" si="271"/>
        <v>Fev/26</v>
      </c>
      <c r="I2483" s="723">
        <f t="shared" si="272"/>
        <v>13</v>
      </c>
      <c r="J2483" s="723">
        <f>IF(Tabela13[[#This Row],[Data da Ordem]]&lt;&gt;"",1,"")</f>
        <v>1</v>
      </c>
    </row>
    <row r="2484" spans="1:10">
      <c r="A2484" s="721" t="s">
        <v>3197</v>
      </c>
      <c r="B2484" s="722">
        <v>23</v>
      </c>
      <c r="C2484" s="711" t="str">
        <f t="shared" si="266"/>
        <v>13/02/2026</v>
      </c>
      <c r="D2484" s="712" t="str">
        <f t="shared" si="267"/>
        <v>18:30</v>
      </c>
      <c r="E2484" s="713" t="str">
        <f t="shared" si="268"/>
        <v>18:00 as 19:00</v>
      </c>
      <c r="F2484" s="714" t="str">
        <f t="shared" si="269"/>
        <v>Sexta</v>
      </c>
      <c r="G2484" s="715">
        <f t="shared" si="270"/>
        <v>2</v>
      </c>
      <c r="H2484" s="714" t="str">
        <f t="shared" si="271"/>
        <v>Fev/26</v>
      </c>
      <c r="I2484" s="723">
        <f t="shared" si="272"/>
        <v>13</v>
      </c>
      <c r="J2484" s="723">
        <f>IF(Tabela13[[#This Row],[Data da Ordem]]&lt;&gt;"",1,"")</f>
        <v>1</v>
      </c>
    </row>
    <row r="2485" spans="1:10">
      <c r="A2485" s="721" t="s">
        <v>3198</v>
      </c>
      <c r="B2485" s="722">
        <v>25</v>
      </c>
      <c r="C2485" s="711" t="str">
        <f t="shared" si="266"/>
        <v>13/02/2026</v>
      </c>
      <c r="D2485" s="712" t="str">
        <f t="shared" si="267"/>
        <v>18:26</v>
      </c>
      <c r="E2485" s="713" t="str">
        <f t="shared" si="268"/>
        <v>18:00 as 19:00</v>
      </c>
      <c r="F2485" s="714" t="str">
        <f t="shared" si="269"/>
        <v>Sexta</v>
      </c>
      <c r="G2485" s="715">
        <f t="shared" si="270"/>
        <v>2</v>
      </c>
      <c r="H2485" s="714" t="str">
        <f t="shared" si="271"/>
        <v>Fev/26</v>
      </c>
      <c r="I2485" s="723">
        <f t="shared" si="272"/>
        <v>13</v>
      </c>
      <c r="J2485" s="723">
        <f>IF(Tabela13[[#This Row],[Data da Ordem]]&lt;&gt;"",1,"")</f>
        <v>1</v>
      </c>
    </row>
    <row r="2486" spans="1:10">
      <c r="A2486" s="721" t="s">
        <v>3199</v>
      </c>
      <c r="B2486" s="722">
        <v>13</v>
      </c>
      <c r="C2486" s="711" t="str">
        <f t="shared" si="266"/>
        <v>13/02/2026</v>
      </c>
      <c r="D2486" s="712" t="str">
        <f t="shared" si="267"/>
        <v>17:53</v>
      </c>
      <c r="E2486" s="713" t="str">
        <f t="shared" si="268"/>
        <v>17:00 as 18:00</v>
      </c>
      <c r="F2486" s="714" t="str">
        <f t="shared" si="269"/>
        <v>Sexta</v>
      </c>
      <c r="G2486" s="715">
        <f t="shared" si="270"/>
        <v>2</v>
      </c>
      <c r="H2486" s="714" t="str">
        <f t="shared" si="271"/>
        <v>Fev/26</v>
      </c>
      <c r="I2486" s="723">
        <f t="shared" si="272"/>
        <v>13</v>
      </c>
      <c r="J2486" s="723">
        <f>IF(Tabela13[[#This Row],[Data da Ordem]]&lt;&gt;"",1,"")</f>
        <v>1</v>
      </c>
    </row>
    <row r="2487" spans="1:10">
      <c r="A2487" s="721" t="s">
        <v>3200</v>
      </c>
      <c r="B2487" s="722">
        <v>34</v>
      </c>
      <c r="C2487" s="711" t="str">
        <f t="shared" si="266"/>
        <v>13/02/2026</v>
      </c>
      <c r="D2487" s="712" t="str">
        <f t="shared" si="267"/>
        <v>17:48</v>
      </c>
      <c r="E2487" s="713" t="str">
        <f t="shared" si="268"/>
        <v>17:00 as 18:00</v>
      </c>
      <c r="F2487" s="714" t="str">
        <f t="shared" si="269"/>
        <v>Sexta</v>
      </c>
      <c r="G2487" s="715">
        <f t="shared" si="270"/>
        <v>2</v>
      </c>
      <c r="H2487" s="714" t="str">
        <f t="shared" si="271"/>
        <v>Fev/26</v>
      </c>
      <c r="I2487" s="723">
        <f t="shared" si="272"/>
        <v>13</v>
      </c>
      <c r="J2487" s="723">
        <f>IF(Tabela13[[#This Row],[Data da Ordem]]&lt;&gt;"",1,"")</f>
        <v>1</v>
      </c>
    </row>
    <row r="2488" spans="1:10">
      <c r="A2488" s="721" t="s">
        <v>3201</v>
      </c>
      <c r="B2488" s="722">
        <v>26</v>
      </c>
      <c r="C2488" s="711" t="str">
        <f t="shared" si="266"/>
        <v>13/02/2026</v>
      </c>
      <c r="D2488" s="712" t="str">
        <f t="shared" si="267"/>
        <v>17:44</v>
      </c>
      <c r="E2488" s="713" t="str">
        <f t="shared" si="268"/>
        <v>17:00 as 18:00</v>
      </c>
      <c r="F2488" s="714" t="str">
        <f t="shared" si="269"/>
        <v>Sexta</v>
      </c>
      <c r="G2488" s="715">
        <f t="shared" si="270"/>
        <v>2</v>
      </c>
      <c r="H2488" s="714" t="str">
        <f t="shared" si="271"/>
        <v>Fev/26</v>
      </c>
      <c r="I2488" s="723">
        <f t="shared" si="272"/>
        <v>13</v>
      </c>
      <c r="J2488" s="723">
        <f>IF(Tabela13[[#This Row],[Data da Ordem]]&lt;&gt;"",1,"")</f>
        <v>1</v>
      </c>
    </row>
    <row r="2489" spans="1:10">
      <c r="A2489" s="721" t="s">
        <v>3202</v>
      </c>
      <c r="B2489" s="722">
        <v>17</v>
      </c>
      <c r="C2489" s="711" t="str">
        <f t="shared" si="266"/>
        <v>13/02/2026</v>
      </c>
      <c r="D2489" s="712" t="str">
        <f t="shared" si="267"/>
        <v>17:38</v>
      </c>
      <c r="E2489" s="713" t="str">
        <f t="shared" si="268"/>
        <v>17:00 as 18:00</v>
      </c>
      <c r="F2489" s="714" t="str">
        <f t="shared" si="269"/>
        <v>Sexta</v>
      </c>
      <c r="G2489" s="715">
        <f t="shared" si="270"/>
        <v>2</v>
      </c>
      <c r="H2489" s="714" t="str">
        <f t="shared" si="271"/>
        <v>Fev/26</v>
      </c>
      <c r="I2489" s="723">
        <f t="shared" si="272"/>
        <v>13</v>
      </c>
      <c r="J2489" s="723">
        <f>IF(Tabela13[[#This Row],[Data da Ordem]]&lt;&gt;"",1,"")</f>
        <v>1</v>
      </c>
    </row>
    <row r="2490" spans="1:10">
      <c r="A2490" s="721" t="s">
        <v>3203</v>
      </c>
      <c r="B2490" s="722">
        <v>32.5</v>
      </c>
      <c r="C2490" s="711" t="str">
        <f t="shared" si="266"/>
        <v>13/02/2026</v>
      </c>
      <c r="D2490" s="712" t="str">
        <f t="shared" si="267"/>
        <v>17:37</v>
      </c>
      <c r="E2490" s="713" t="str">
        <f t="shared" si="268"/>
        <v>17:00 as 18:00</v>
      </c>
      <c r="F2490" s="714" t="str">
        <f t="shared" si="269"/>
        <v>Sexta</v>
      </c>
      <c r="G2490" s="715">
        <f t="shared" si="270"/>
        <v>2</v>
      </c>
      <c r="H2490" s="714" t="str">
        <f t="shared" si="271"/>
        <v>Fev/26</v>
      </c>
      <c r="I2490" s="723">
        <f t="shared" si="272"/>
        <v>13</v>
      </c>
      <c r="J2490" s="723">
        <f>IF(Tabela13[[#This Row],[Data da Ordem]]&lt;&gt;"",1,"")</f>
        <v>1</v>
      </c>
    </row>
    <row r="2491" spans="1:10">
      <c r="A2491" s="721" t="s">
        <v>3204</v>
      </c>
      <c r="B2491" s="722">
        <v>25</v>
      </c>
      <c r="C2491" s="711" t="str">
        <f t="shared" si="266"/>
        <v>13/02/2026</v>
      </c>
      <c r="D2491" s="712" t="str">
        <f t="shared" si="267"/>
        <v>17:36</v>
      </c>
      <c r="E2491" s="713" t="str">
        <f t="shared" si="268"/>
        <v>17:00 as 18:00</v>
      </c>
      <c r="F2491" s="714" t="str">
        <f t="shared" si="269"/>
        <v>Sexta</v>
      </c>
      <c r="G2491" s="715">
        <f t="shared" si="270"/>
        <v>2</v>
      </c>
      <c r="H2491" s="714" t="str">
        <f t="shared" si="271"/>
        <v>Fev/26</v>
      </c>
      <c r="I2491" s="723">
        <f t="shared" si="272"/>
        <v>13</v>
      </c>
      <c r="J2491" s="723">
        <f>IF(Tabela13[[#This Row],[Data da Ordem]]&lt;&gt;"",1,"")</f>
        <v>1</v>
      </c>
    </row>
    <row r="2492" spans="1:10">
      <c r="A2492" s="721" t="s">
        <v>3205</v>
      </c>
      <c r="B2492" s="722">
        <v>57</v>
      </c>
      <c r="C2492" s="711" t="str">
        <f t="shared" si="266"/>
        <v>13/02/2026</v>
      </c>
      <c r="D2492" s="712" t="str">
        <f t="shared" si="267"/>
        <v>16:59</v>
      </c>
      <c r="E2492" s="713" t="str">
        <f t="shared" si="268"/>
        <v>16:00 as 17:00</v>
      </c>
      <c r="F2492" s="714" t="str">
        <f t="shared" si="269"/>
        <v>Sexta</v>
      </c>
      <c r="G2492" s="715">
        <f t="shared" si="270"/>
        <v>2</v>
      </c>
      <c r="H2492" s="714" t="str">
        <f t="shared" si="271"/>
        <v>Fev/26</v>
      </c>
      <c r="I2492" s="723">
        <f t="shared" si="272"/>
        <v>13</v>
      </c>
      <c r="J2492" s="723">
        <f>IF(Tabela13[[#This Row],[Data da Ordem]]&lt;&gt;"",1,"")</f>
        <v>1</v>
      </c>
    </row>
    <row r="2493" spans="1:10">
      <c r="A2493" s="721" t="s">
        <v>3206</v>
      </c>
      <c r="B2493" s="722">
        <v>13</v>
      </c>
      <c r="C2493" s="711" t="str">
        <f t="shared" si="266"/>
        <v>13/02/2026</v>
      </c>
      <c r="D2493" s="712" t="str">
        <f t="shared" si="267"/>
        <v>16:44</v>
      </c>
      <c r="E2493" s="713" t="str">
        <f t="shared" si="268"/>
        <v>16:00 as 17:00</v>
      </c>
      <c r="F2493" s="714" t="str">
        <f t="shared" si="269"/>
        <v>Sexta</v>
      </c>
      <c r="G2493" s="715">
        <f t="shared" si="270"/>
        <v>2</v>
      </c>
      <c r="H2493" s="714" t="str">
        <f t="shared" si="271"/>
        <v>Fev/26</v>
      </c>
      <c r="I2493" s="723">
        <f t="shared" si="272"/>
        <v>13</v>
      </c>
      <c r="J2493" s="723">
        <f>IF(Tabela13[[#This Row],[Data da Ordem]]&lt;&gt;"",1,"")</f>
        <v>1</v>
      </c>
    </row>
    <row r="2494" spans="1:10">
      <c r="A2494" s="721" t="s">
        <v>3207</v>
      </c>
      <c r="B2494" s="722">
        <v>65.5</v>
      </c>
      <c r="C2494" s="711" t="str">
        <f t="shared" si="266"/>
        <v>13/02/2026</v>
      </c>
      <c r="D2494" s="712" t="str">
        <f t="shared" si="267"/>
        <v>16:19</v>
      </c>
      <c r="E2494" s="713" t="str">
        <f t="shared" si="268"/>
        <v>16:00 as 17:00</v>
      </c>
      <c r="F2494" s="714" t="str">
        <f t="shared" si="269"/>
        <v>Sexta</v>
      </c>
      <c r="G2494" s="715">
        <f t="shared" si="270"/>
        <v>2</v>
      </c>
      <c r="H2494" s="714" t="str">
        <f t="shared" si="271"/>
        <v>Fev/26</v>
      </c>
      <c r="I2494" s="723">
        <f t="shared" si="272"/>
        <v>13</v>
      </c>
      <c r="J2494" s="723">
        <f>IF(Tabela13[[#This Row],[Data da Ordem]]&lt;&gt;"",1,"")</f>
        <v>1</v>
      </c>
    </row>
    <row r="2495" spans="1:10">
      <c r="A2495" s="721" t="s">
        <v>3208</v>
      </c>
      <c r="B2495" s="722">
        <v>41</v>
      </c>
      <c r="C2495" s="711" t="str">
        <f t="shared" si="266"/>
        <v>13/02/2026</v>
      </c>
      <c r="D2495" s="712" t="str">
        <f t="shared" si="267"/>
        <v>16:03</v>
      </c>
      <c r="E2495" s="713" t="str">
        <f t="shared" si="268"/>
        <v>16:00 as 17:00</v>
      </c>
      <c r="F2495" s="714" t="str">
        <f t="shared" si="269"/>
        <v>Sexta</v>
      </c>
      <c r="G2495" s="715">
        <f t="shared" si="270"/>
        <v>2</v>
      </c>
      <c r="H2495" s="714" t="str">
        <f t="shared" si="271"/>
        <v>Fev/26</v>
      </c>
      <c r="I2495" s="723">
        <f t="shared" si="272"/>
        <v>13</v>
      </c>
      <c r="J2495" s="723">
        <f>IF(Tabela13[[#This Row],[Data da Ordem]]&lt;&gt;"",1,"")</f>
        <v>1</v>
      </c>
    </row>
    <row r="2496" spans="1:10">
      <c r="A2496" s="721" t="s">
        <v>3209</v>
      </c>
      <c r="B2496" s="722">
        <v>10</v>
      </c>
      <c r="C2496" s="711" t="str">
        <f t="shared" si="266"/>
        <v>13/02/2026</v>
      </c>
      <c r="D2496" s="712" t="str">
        <f t="shared" si="267"/>
        <v>15:39</v>
      </c>
      <c r="E2496" s="713" t="str">
        <f t="shared" si="268"/>
        <v>15:00 as 16:00</v>
      </c>
      <c r="F2496" s="714" t="str">
        <f t="shared" si="269"/>
        <v>Sexta</v>
      </c>
      <c r="G2496" s="715">
        <f t="shared" si="270"/>
        <v>2</v>
      </c>
      <c r="H2496" s="714" t="str">
        <f t="shared" si="271"/>
        <v>Fev/26</v>
      </c>
      <c r="I2496" s="723">
        <f t="shared" si="272"/>
        <v>13</v>
      </c>
      <c r="J2496" s="723">
        <f>IF(Tabela13[[#This Row],[Data da Ordem]]&lt;&gt;"",1,"")</f>
        <v>1</v>
      </c>
    </row>
    <row r="2497" spans="1:10">
      <c r="A2497" s="721" t="s">
        <v>3210</v>
      </c>
      <c r="B2497" s="722">
        <v>33</v>
      </c>
      <c r="C2497" s="711" t="str">
        <f t="shared" si="266"/>
        <v>13/02/2026</v>
      </c>
      <c r="D2497" s="712" t="str">
        <f t="shared" si="267"/>
        <v>15:35</v>
      </c>
      <c r="E2497" s="713" t="str">
        <f t="shared" si="268"/>
        <v>15:00 as 16:00</v>
      </c>
      <c r="F2497" s="714" t="str">
        <f t="shared" si="269"/>
        <v>Sexta</v>
      </c>
      <c r="G2497" s="715">
        <f t="shared" si="270"/>
        <v>2</v>
      </c>
      <c r="H2497" s="714" t="str">
        <f t="shared" si="271"/>
        <v>Fev/26</v>
      </c>
      <c r="I2497" s="723">
        <f t="shared" si="272"/>
        <v>13</v>
      </c>
      <c r="J2497" s="723">
        <f>IF(Tabela13[[#This Row],[Data da Ordem]]&lt;&gt;"",1,"")</f>
        <v>1</v>
      </c>
    </row>
    <row r="2498" spans="1:10">
      <c r="A2498" s="721" t="s">
        <v>3211</v>
      </c>
      <c r="B2498" s="722">
        <v>22.5</v>
      </c>
      <c r="C2498" s="711" t="str">
        <f t="shared" si="266"/>
        <v>13/02/2026</v>
      </c>
      <c r="D2498" s="712" t="str">
        <f t="shared" si="267"/>
        <v>15:34</v>
      </c>
      <c r="E2498" s="713" t="str">
        <f t="shared" si="268"/>
        <v>15:00 as 16:00</v>
      </c>
      <c r="F2498" s="714" t="str">
        <f t="shared" si="269"/>
        <v>Sexta</v>
      </c>
      <c r="G2498" s="715">
        <f t="shared" si="270"/>
        <v>2</v>
      </c>
      <c r="H2498" s="714" t="str">
        <f t="shared" si="271"/>
        <v>Fev/26</v>
      </c>
      <c r="I2498" s="723">
        <f t="shared" si="272"/>
        <v>13</v>
      </c>
      <c r="J2498" s="723">
        <f>IF(Tabela13[[#This Row],[Data da Ordem]]&lt;&gt;"",1,"")</f>
        <v>1</v>
      </c>
    </row>
    <row r="2499" spans="1:10">
      <c r="A2499" s="721" t="s">
        <v>3212</v>
      </c>
      <c r="B2499" s="722">
        <v>17</v>
      </c>
      <c r="C2499" s="711" t="str">
        <f t="shared" si="266"/>
        <v>13/02/2026</v>
      </c>
      <c r="D2499" s="712" t="str">
        <f t="shared" si="267"/>
        <v>15:28</v>
      </c>
      <c r="E2499" s="713" t="str">
        <f t="shared" si="268"/>
        <v>15:00 as 16:00</v>
      </c>
      <c r="F2499" s="714" t="str">
        <f t="shared" si="269"/>
        <v>Sexta</v>
      </c>
      <c r="G2499" s="715">
        <f t="shared" si="270"/>
        <v>2</v>
      </c>
      <c r="H2499" s="714" t="str">
        <f t="shared" si="271"/>
        <v>Fev/26</v>
      </c>
      <c r="I2499" s="723">
        <f t="shared" si="272"/>
        <v>13</v>
      </c>
      <c r="J2499" s="723">
        <f>IF(Tabela13[[#This Row],[Data da Ordem]]&lt;&gt;"",1,"")</f>
        <v>1</v>
      </c>
    </row>
    <row r="2500" spans="1:10">
      <c r="A2500" s="721" t="s">
        <v>3213</v>
      </c>
      <c r="B2500" s="722">
        <v>17</v>
      </c>
      <c r="C2500" s="711" t="str">
        <f t="shared" ref="C2500:C2563" si="273">IF(A2500="","",TEXT(A2500,"dd/mm/aaaa"))</f>
        <v>13/02/2026</v>
      </c>
      <c r="D2500" s="712" t="str">
        <f t="shared" ref="D2500:D2563" si="274">IF(A2500="","",TEXT(A2500,"hh:mm"))</f>
        <v>15:06</v>
      </c>
      <c r="E2500" s="713" t="str">
        <f t="shared" ref="E2500:E2563" si="275">IF(D2500="","",IF(AND(MOD(D2500,1)&gt;=TIME(8,0,0),MOD(D2500,1)&lt;TIME(21,0,0)),
TEXT(TIME(HOUR(MOD(D2500,1)),0,0),"hh:mm")&amp;" as "&amp;TEXT(TIME(HOUR(MOD(D2500,1))+1,0,0),"hh:mm"),
"Fora da faixa"))</f>
        <v>15:00 as 16:00</v>
      </c>
      <c r="F2500" s="714" t="str">
        <f t="shared" ref="F2500:F2563" si="276">CHOOSE(WEEKDAY(C2500,2),"Segunda","Terça","Quarta","Quinta","Sexta","Sábado","Domingo")</f>
        <v>Sexta</v>
      </c>
      <c r="G2500" s="715">
        <f t="shared" ref="G2500:G2563" si="277">INT((DAY(C2500)-1)/7)+1</f>
        <v>2</v>
      </c>
      <c r="H2500" s="714" t="str">
        <f t="shared" ref="H2500:H2563" si="278">PROPER(TEXT(C2500,"MMM/AA"))</f>
        <v>Fev/26</v>
      </c>
      <c r="I2500" s="723">
        <f t="shared" ref="I2500:I2563" si="279">DAY(C2500)</f>
        <v>13</v>
      </c>
      <c r="J2500" s="723">
        <f>IF(Tabela13[[#This Row],[Data da Ordem]]&lt;&gt;"",1,"")</f>
        <v>1</v>
      </c>
    </row>
    <row r="2501" spans="1:10">
      <c r="A2501" s="721" t="s">
        <v>3214</v>
      </c>
      <c r="B2501" s="722">
        <v>23</v>
      </c>
      <c r="C2501" s="711" t="str">
        <f t="shared" si="273"/>
        <v>13/02/2026</v>
      </c>
      <c r="D2501" s="712" t="str">
        <f t="shared" si="274"/>
        <v>15:00</v>
      </c>
      <c r="E2501" s="713" t="str">
        <f t="shared" si="275"/>
        <v>15:00 as 16:00</v>
      </c>
      <c r="F2501" s="714" t="str">
        <f t="shared" si="276"/>
        <v>Sexta</v>
      </c>
      <c r="G2501" s="715">
        <f t="shared" si="277"/>
        <v>2</v>
      </c>
      <c r="H2501" s="714" t="str">
        <f t="shared" si="278"/>
        <v>Fev/26</v>
      </c>
      <c r="I2501" s="723">
        <f t="shared" si="279"/>
        <v>13</v>
      </c>
      <c r="J2501" s="723">
        <f>IF(Tabela13[[#This Row],[Data da Ordem]]&lt;&gt;"",1,"")</f>
        <v>1</v>
      </c>
    </row>
    <row r="2502" spans="1:10">
      <c r="A2502" s="721" t="s">
        <v>3215</v>
      </c>
      <c r="B2502" s="722">
        <v>13</v>
      </c>
      <c r="C2502" s="711" t="str">
        <f t="shared" si="273"/>
        <v>13/02/2026</v>
      </c>
      <c r="D2502" s="712" t="str">
        <f t="shared" si="274"/>
        <v>14:51</v>
      </c>
      <c r="E2502" s="713" t="str">
        <f t="shared" si="275"/>
        <v>14:00 as 15:00</v>
      </c>
      <c r="F2502" s="714" t="str">
        <f t="shared" si="276"/>
        <v>Sexta</v>
      </c>
      <c r="G2502" s="715">
        <f t="shared" si="277"/>
        <v>2</v>
      </c>
      <c r="H2502" s="714" t="str">
        <f t="shared" si="278"/>
        <v>Fev/26</v>
      </c>
      <c r="I2502" s="723">
        <f t="shared" si="279"/>
        <v>13</v>
      </c>
      <c r="J2502" s="723">
        <f>IF(Tabela13[[#This Row],[Data da Ordem]]&lt;&gt;"",1,"")</f>
        <v>1</v>
      </c>
    </row>
    <row r="2503" spans="1:10">
      <c r="A2503" s="721" t="s">
        <v>3216</v>
      </c>
      <c r="B2503" s="722">
        <v>26</v>
      </c>
      <c r="C2503" s="711" t="str">
        <f t="shared" si="273"/>
        <v>13/02/2026</v>
      </c>
      <c r="D2503" s="712" t="str">
        <f t="shared" si="274"/>
        <v>14:26</v>
      </c>
      <c r="E2503" s="713" t="str">
        <f t="shared" si="275"/>
        <v>14:00 as 15:00</v>
      </c>
      <c r="F2503" s="714" t="str">
        <f t="shared" si="276"/>
        <v>Sexta</v>
      </c>
      <c r="G2503" s="715">
        <f t="shared" si="277"/>
        <v>2</v>
      </c>
      <c r="H2503" s="714" t="str">
        <f t="shared" si="278"/>
        <v>Fev/26</v>
      </c>
      <c r="I2503" s="723">
        <f t="shared" si="279"/>
        <v>13</v>
      </c>
      <c r="J2503" s="723">
        <f>IF(Tabela13[[#This Row],[Data da Ordem]]&lt;&gt;"",1,"")</f>
        <v>1</v>
      </c>
    </row>
    <row r="2504" spans="1:10">
      <c r="A2504" s="721" t="s">
        <v>3217</v>
      </c>
      <c r="B2504" s="722">
        <v>23</v>
      </c>
      <c r="C2504" s="711" t="str">
        <f t="shared" si="273"/>
        <v>13/02/2026</v>
      </c>
      <c r="D2504" s="712" t="str">
        <f t="shared" si="274"/>
        <v>13:52</v>
      </c>
      <c r="E2504" s="713" t="str">
        <f t="shared" si="275"/>
        <v>13:00 as 14:00</v>
      </c>
      <c r="F2504" s="714" t="str">
        <f t="shared" si="276"/>
        <v>Sexta</v>
      </c>
      <c r="G2504" s="715">
        <f t="shared" si="277"/>
        <v>2</v>
      </c>
      <c r="H2504" s="714" t="str">
        <f t="shared" si="278"/>
        <v>Fev/26</v>
      </c>
      <c r="I2504" s="723">
        <f t="shared" si="279"/>
        <v>13</v>
      </c>
      <c r="J2504" s="723">
        <f>IF(Tabela13[[#This Row],[Data da Ordem]]&lt;&gt;"",1,"")</f>
        <v>1</v>
      </c>
    </row>
    <row r="2505" spans="1:10">
      <c r="A2505" s="721" t="s">
        <v>3218</v>
      </c>
      <c r="B2505" s="722">
        <v>13</v>
      </c>
      <c r="C2505" s="711" t="str">
        <f t="shared" si="273"/>
        <v>13/02/2026</v>
      </c>
      <c r="D2505" s="712" t="str">
        <f t="shared" si="274"/>
        <v>13:47</v>
      </c>
      <c r="E2505" s="713" t="str">
        <f t="shared" si="275"/>
        <v>13:00 as 14:00</v>
      </c>
      <c r="F2505" s="714" t="str">
        <f t="shared" si="276"/>
        <v>Sexta</v>
      </c>
      <c r="G2505" s="715">
        <f t="shared" si="277"/>
        <v>2</v>
      </c>
      <c r="H2505" s="714" t="str">
        <f t="shared" si="278"/>
        <v>Fev/26</v>
      </c>
      <c r="I2505" s="723">
        <f t="shared" si="279"/>
        <v>13</v>
      </c>
      <c r="J2505" s="723">
        <f>IF(Tabela13[[#This Row],[Data da Ordem]]&lt;&gt;"",1,"")</f>
        <v>1</v>
      </c>
    </row>
    <row r="2506" spans="1:10">
      <c r="A2506" s="721" t="s">
        <v>3219</v>
      </c>
      <c r="B2506" s="722">
        <v>48</v>
      </c>
      <c r="C2506" s="711" t="str">
        <f t="shared" si="273"/>
        <v>13/02/2026</v>
      </c>
      <c r="D2506" s="712" t="str">
        <f t="shared" si="274"/>
        <v>13:17</v>
      </c>
      <c r="E2506" s="713" t="str">
        <f t="shared" si="275"/>
        <v>13:00 as 14:00</v>
      </c>
      <c r="F2506" s="714" t="str">
        <f t="shared" si="276"/>
        <v>Sexta</v>
      </c>
      <c r="G2506" s="715">
        <f t="shared" si="277"/>
        <v>2</v>
      </c>
      <c r="H2506" s="714" t="str">
        <f t="shared" si="278"/>
        <v>Fev/26</v>
      </c>
      <c r="I2506" s="723">
        <f t="shared" si="279"/>
        <v>13</v>
      </c>
      <c r="J2506" s="723">
        <f>IF(Tabela13[[#This Row],[Data da Ordem]]&lt;&gt;"",1,"")</f>
        <v>1</v>
      </c>
    </row>
    <row r="2507" spans="1:10">
      <c r="A2507" s="721" t="s">
        <v>3220</v>
      </c>
      <c r="B2507" s="722">
        <v>43.5</v>
      </c>
      <c r="C2507" s="711" t="str">
        <f t="shared" si="273"/>
        <v>13/02/2026</v>
      </c>
      <c r="D2507" s="712" t="str">
        <f t="shared" si="274"/>
        <v>13:06</v>
      </c>
      <c r="E2507" s="713" t="str">
        <f t="shared" si="275"/>
        <v>13:00 as 14:00</v>
      </c>
      <c r="F2507" s="714" t="str">
        <f t="shared" si="276"/>
        <v>Sexta</v>
      </c>
      <c r="G2507" s="715">
        <f t="shared" si="277"/>
        <v>2</v>
      </c>
      <c r="H2507" s="714" t="str">
        <f t="shared" si="278"/>
        <v>Fev/26</v>
      </c>
      <c r="I2507" s="723">
        <f t="shared" si="279"/>
        <v>13</v>
      </c>
      <c r="J2507" s="723">
        <f>IF(Tabela13[[#This Row],[Data da Ordem]]&lt;&gt;"",1,"")</f>
        <v>1</v>
      </c>
    </row>
    <row r="2508" spans="1:10">
      <c r="A2508" s="721" t="s">
        <v>3221</v>
      </c>
      <c r="B2508" s="722">
        <v>9</v>
      </c>
      <c r="C2508" s="711" t="str">
        <f t="shared" si="273"/>
        <v>13/02/2026</v>
      </c>
      <c r="D2508" s="712" t="str">
        <f t="shared" si="274"/>
        <v>12:47</v>
      </c>
      <c r="E2508" s="713" t="str">
        <f t="shared" si="275"/>
        <v>12:00 as 13:00</v>
      </c>
      <c r="F2508" s="714" t="str">
        <f t="shared" si="276"/>
        <v>Sexta</v>
      </c>
      <c r="G2508" s="715">
        <f t="shared" si="277"/>
        <v>2</v>
      </c>
      <c r="H2508" s="714" t="str">
        <f t="shared" si="278"/>
        <v>Fev/26</v>
      </c>
      <c r="I2508" s="723">
        <f t="shared" si="279"/>
        <v>13</v>
      </c>
      <c r="J2508" s="723">
        <f>IF(Tabela13[[#This Row],[Data da Ordem]]&lt;&gt;"",1,"")</f>
        <v>1</v>
      </c>
    </row>
    <row r="2509" spans="1:10">
      <c r="A2509" s="721" t="s">
        <v>3222</v>
      </c>
      <c r="B2509" s="722">
        <v>14</v>
      </c>
      <c r="C2509" s="711" t="str">
        <f t="shared" si="273"/>
        <v>13/02/2026</v>
      </c>
      <c r="D2509" s="712" t="str">
        <f t="shared" si="274"/>
        <v>12:28</v>
      </c>
      <c r="E2509" s="713" t="str">
        <f t="shared" si="275"/>
        <v>12:00 as 13:00</v>
      </c>
      <c r="F2509" s="714" t="str">
        <f t="shared" si="276"/>
        <v>Sexta</v>
      </c>
      <c r="G2509" s="715">
        <f t="shared" si="277"/>
        <v>2</v>
      </c>
      <c r="H2509" s="714" t="str">
        <f t="shared" si="278"/>
        <v>Fev/26</v>
      </c>
      <c r="I2509" s="723">
        <f t="shared" si="279"/>
        <v>13</v>
      </c>
      <c r="J2509" s="723">
        <f>IF(Tabela13[[#This Row],[Data da Ordem]]&lt;&gt;"",1,"")</f>
        <v>1</v>
      </c>
    </row>
    <row r="2510" spans="1:10">
      <c r="A2510" s="721" t="s">
        <v>3223</v>
      </c>
      <c r="B2510" s="722">
        <v>12</v>
      </c>
      <c r="C2510" s="711" t="str">
        <f t="shared" si="273"/>
        <v>13/02/2026</v>
      </c>
      <c r="D2510" s="712" t="str">
        <f t="shared" si="274"/>
        <v>12:25</v>
      </c>
      <c r="E2510" s="713" t="str">
        <f t="shared" si="275"/>
        <v>12:00 as 13:00</v>
      </c>
      <c r="F2510" s="714" t="str">
        <f t="shared" si="276"/>
        <v>Sexta</v>
      </c>
      <c r="G2510" s="715">
        <f t="shared" si="277"/>
        <v>2</v>
      </c>
      <c r="H2510" s="714" t="str">
        <f t="shared" si="278"/>
        <v>Fev/26</v>
      </c>
      <c r="I2510" s="723">
        <f t="shared" si="279"/>
        <v>13</v>
      </c>
      <c r="J2510" s="723">
        <f>IF(Tabela13[[#This Row],[Data da Ordem]]&lt;&gt;"",1,"")</f>
        <v>1</v>
      </c>
    </row>
    <row r="2511" spans="1:10">
      <c r="A2511" s="721" t="s">
        <v>3224</v>
      </c>
      <c r="B2511" s="722">
        <v>23</v>
      </c>
      <c r="C2511" s="711" t="str">
        <f t="shared" si="273"/>
        <v>13/02/2026</v>
      </c>
      <c r="D2511" s="712" t="str">
        <f t="shared" si="274"/>
        <v>12:05</v>
      </c>
      <c r="E2511" s="713" t="str">
        <f t="shared" si="275"/>
        <v>12:00 as 13:00</v>
      </c>
      <c r="F2511" s="714" t="str">
        <f t="shared" si="276"/>
        <v>Sexta</v>
      </c>
      <c r="G2511" s="715">
        <f t="shared" si="277"/>
        <v>2</v>
      </c>
      <c r="H2511" s="714" t="str">
        <f t="shared" si="278"/>
        <v>Fev/26</v>
      </c>
      <c r="I2511" s="723">
        <f t="shared" si="279"/>
        <v>13</v>
      </c>
      <c r="J2511" s="723">
        <f>IF(Tabela13[[#This Row],[Data da Ordem]]&lt;&gt;"",1,"")</f>
        <v>1</v>
      </c>
    </row>
    <row r="2512" spans="1:10">
      <c r="A2512" s="721" t="s">
        <v>3225</v>
      </c>
      <c r="B2512" s="722">
        <v>23</v>
      </c>
      <c r="C2512" s="711" t="str">
        <f t="shared" si="273"/>
        <v>13/02/2026</v>
      </c>
      <c r="D2512" s="712" t="str">
        <f t="shared" si="274"/>
        <v>11:32</v>
      </c>
      <c r="E2512" s="713" t="str">
        <f t="shared" si="275"/>
        <v>11:00 as 12:00</v>
      </c>
      <c r="F2512" s="714" t="str">
        <f t="shared" si="276"/>
        <v>Sexta</v>
      </c>
      <c r="G2512" s="715">
        <f t="shared" si="277"/>
        <v>2</v>
      </c>
      <c r="H2512" s="714" t="str">
        <f t="shared" si="278"/>
        <v>Fev/26</v>
      </c>
      <c r="I2512" s="723">
        <f t="shared" si="279"/>
        <v>13</v>
      </c>
      <c r="J2512" s="723">
        <f>IF(Tabela13[[#This Row],[Data da Ordem]]&lt;&gt;"",1,"")</f>
        <v>1</v>
      </c>
    </row>
    <row r="2513" spans="1:10">
      <c r="A2513" s="721" t="s">
        <v>3226</v>
      </c>
      <c r="B2513" s="722">
        <v>81</v>
      </c>
      <c r="C2513" s="711" t="str">
        <f t="shared" si="273"/>
        <v>13/02/2026</v>
      </c>
      <c r="D2513" s="712" t="str">
        <f t="shared" si="274"/>
        <v>11:11</v>
      </c>
      <c r="E2513" s="713" t="str">
        <f t="shared" si="275"/>
        <v>11:00 as 12:00</v>
      </c>
      <c r="F2513" s="714" t="str">
        <f t="shared" si="276"/>
        <v>Sexta</v>
      </c>
      <c r="G2513" s="715">
        <f t="shared" si="277"/>
        <v>2</v>
      </c>
      <c r="H2513" s="714" t="str">
        <f t="shared" si="278"/>
        <v>Fev/26</v>
      </c>
      <c r="I2513" s="723">
        <f t="shared" si="279"/>
        <v>13</v>
      </c>
      <c r="J2513" s="723">
        <f>IF(Tabela13[[#This Row],[Data da Ordem]]&lt;&gt;"",1,"")</f>
        <v>1</v>
      </c>
    </row>
    <row r="2514" spans="1:10">
      <c r="A2514" s="721" t="s">
        <v>3227</v>
      </c>
      <c r="B2514" s="722">
        <v>12</v>
      </c>
      <c r="C2514" s="711" t="str">
        <f t="shared" si="273"/>
        <v>13/02/2026</v>
      </c>
      <c r="D2514" s="712" t="str">
        <f t="shared" si="274"/>
        <v>10:59</v>
      </c>
      <c r="E2514" s="713" t="str">
        <f t="shared" si="275"/>
        <v>10:00 as 11:00</v>
      </c>
      <c r="F2514" s="714" t="str">
        <f t="shared" si="276"/>
        <v>Sexta</v>
      </c>
      <c r="G2514" s="715">
        <f t="shared" si="277"/>
        <v>2</v>
      </c>
      <c r="H2514" s="714" t="str">
        <f t="shared" si="278"/>
        <v>Fev/26</v>
      </c>
      <c r="I2514" s="723">
        <f t="shared" si="279"/>
        <v>13</v>
      </c>
      <c r="J2514" s="723">
        <f>IF(Tabela13[[#This Row],[Data da Ordem]]&lt;&gt;"",1,"")</f>
        <v>1</v>
      </c>
    </row>
    <row r="2515" spans="1:10">
      <c r="A2515" s="721" t="s">
        <v>3228</v>
      </c>
      <c r="B2515" s="722">
        <v>13</v>
      </c>
      <c r="C2515" s="711" t="str">
        <f t="shared" si="273"/>
        <v>13/02/2026</v>
      </c>
      <c r="D2515" s="712" t="str">
        <f t="shared" si="274"/>
        <v>10:33</v>
      </c>
      <c r="E2515" s="713" t="str">
        <f t="shared" si="275"/>
        <v>10:00 as 11:00</v>
      </c>
      <c r="F2515" s="714" t="str">
        <f t="shared" si="276"/>
        <v>Sexta</v>
      </c>
      <c r="G2515" s="715">
        <f t="shared" si="277"/>
        <v>2</v>
      </c>
      <c r="H2515" s="714" t="str">
        <f t="shared" si="278"/>
        <v>Fev/26</v>
      </c>
      <c r="I2515" s="723">
        <f t="shared" si="279"/>
        <v>13</v>
      </c>
      <c r="J2515" s="723">
        <f>IF(Tabela13[[#This Row],[Data da Ordem]]&lt;&gt;"",1,"")</f>
        <v>1</v>
      </c>
    </row>
    <row r="2516" spans="1:10">
      <c r="A2516" s="721" t="s">
        <v>3229</v>
      </c>
      <c r="B2516" s="722">
        <v>115</v>
      </c>
      <c r="C2516" s="711" t="str">
        <f t="shared" si="273"/>
        <v>13/02/2026</v>
      </c>
      <c r="D2516" s="712" t="str">
        <f t="shared" si="274"/>
        <v>10:25</v>
      </c>
      <c r="E2516" s="713" t="str">
        <f t="shared" si="275"/>
        <v>10:00 as 11:00</v>
      </c>
      <c r="F2516" s="714" t="str">
        <f t="shared" si="276"/>
        <v>Sexta</v>
      </c>
      <c r="G2516" s="715">
        <f t="shared" si="277"/>
        <v>2</v>
      </c>
      <c r="H2516" s="714" t="str">
        <f t="shared" si="278"/>
        <v>Fev/26</v>
      </c>
      <c r="I2516" s="723">
        <f t="shared" si="279"/>
        <v>13</v>
      </c>
      <c r="J2516" s="723">
        <f>IF(Tabela13[[#This Row],[Data da Ordem]]&lt;&gt;"",1,"")</f>
        <v>1</v>
      </c>
    </row>
    <row r="2517" spans="1:10">
      <c r="A2517" s="721" t="s">
        <v>3230</v>
      </c>
      <c r="B2517" s="722">
        <v>20</v>
      </c>
      <c r="C2517" s="711" t="str">
        <f t="shared" si="273"/>
        <v>13/02/2026</v>
      </c>
      <c r="D2517" s="712" t="str">
        <f t="shared" si="274"/>
        <v>10:15</v>
      </c>
      <c r="E2517" s="713" t="str">
        <f t="shared" si="275"/>
        <v>10:00 as 11:00</v>
      </c>
      <c r="F2517" s="714" t="str">
        <f t="shared" si="276"/>
        <v>Sexta</v>
      </c>
      <c r="G2517" s="715">
        <f t="shared" si="277"/>
        <v>2</v>
      </c>
      <c r="H2517" s="714" t="str">
        <f t="shared" si="278"/>
        <v>Fev/26</v>
      </c>
      <c r="I2517" s="723">
        <f t="shared" si="279"/>
        <v>13</v>
      </c>
      <c r="J2517" s="723">
        <f>IF(Tabela13[[#This Row],[Data da Ordem]]&lt;&gt;"",1,"")</f>
        <v>1</v>
      </c>
    </row>
    <row r="2518" spans="1:10">
      <c r="A2518" s="721" t="s">
        <v>3231</v>
      </c>
      <c r="B2518" s="722">
        <v>23</v>
      </c>
      <c r="C2518" s="711" t="str">
        <f t="shared" si="273"/>
        <v>13/02/2026</v>
      </c>
      <c r="D2518" s="712" t="str">
        <f t="shared" si="274"/>
        <v>09:59</v>
      </c>
      <c r="E2518" s="713" t="str">
        <f t="shared" si="275"/>
        <v>09:00 as 10:00</v>
      </c>
      <c r="F2518" s="714" t="str">
        <f t="shared" si="276"/>
        <v>Sexta</v>
      </c>
      <c r="G2518" s="715">
        <f t="shared" si="277"/>
        <v>2</v>
      </c>
      <c r="H2518" s="714" t="str">
        <f t="shared" si="278"/>
        <v>Fev/26</v>
      </c>
      <c r="I2518" s="723">
        <f t="shared" si="279"/>
        <v>13</v>
      </c>
      <c r="J2518" s="723">
        <f>IF(Tabela13[[#This Row],[Data da Ordem]]&lt;&gt;"",1,"")</f>
        <v>1</v>
      </c>
    </row>
    <row r="2519" spans="1:10">
      <c r="A2519" s="721" t="s">
        <v>3232</v>
      </c>
      <c r="B2519" s="722">
        <v>6</v>
      </c>
      <c r="C2519" s="711" t="str">
        <f t="shared" si="273"/>
        <v>13/02/2026</v>
      </c>
      <c r="D2519" s="712" t="str">
        <f t="shared" si="274"/>
        <v>09:58</v>
      </c>
      <c r="E2519" s="713" t="str">
        <f t="shared" si="275"/>
        <v>09:00 as 10:00</v>
      </c>
      <c r="F2519" s="714" t="str">
        <f t="shared" si="276"/>
        <v>Sexta</v>
      </c>
      <c r="G2519" s="715">
        <f t="shared" si="277"/>
        <v>2</v>
      </c>
      <c r="H2519" s="714" t="str">
        <f t="shared" si="278"/>
        <v>Fev/26</v>
      </c>
      <c r="I2519" s="723">
        <f t="shared" si="279"/>
        <v>13</v>
      </c>
      <c r="J2519" s="723">
        <f>IF(Tabela13[[#This Row],[Data da Ordem]]&lt;&gt;"",1,"")</f>
        <v>1</v>
      </c>
    </row>
    <row r="2520" spans="1:10">
      <c r="A2520" s="721" t="s">
        <v>3233</v>
      </c>
      <c r="B2520" s="722">
        <v>19</v>
      </c>
      <c r="C2520" s="711" t="str">
        <f t="shared" si="273"/>
        <v>13/02/2026</v>
      </c>
      <c r="D2520" s="712" t="str">
        <f t="shared" si="274"/>
        <v>09:51</v>
      </c>
      <c r="E2520" s="713" t="str">
        <f t="shared" si="275"/>
        <v>09:00 as 10:00</v>
      </c>
      <c r="F2520" s="714" t="str">
        <f t="shared" si="276"/>
        <v>Sexta</v>
      </c>
      <c r="G2520" s="715">
        <f t="shared" si="277"/>
        <v>2</v>
      </c>
      <c r="H2520" s="714" t="str">
        <f t="shared" si="278"/>
        <v>Fev/26</v>
      </c>
      <c r="I2520" s="723">
        <f t="shared" si="279"/>
        <v>13</v>
      </c>
      <c r="J2520" s="723">
        <f>IF(Tabela13[[#This Row],[Data da Ordem]]&lt;&gt;"",1,"")</f>
        <v>1</v>
      </c>
    </row>
    <row r="2521" spans="1:10">
      <c r="A2521" s="721" t="s">
        <v>3234</v>
      </c>
      <c r="B2521" s="722">
        <v>111</v>
      </c>
      <c r="C2521" s="724" t="str">
        <f t="shared" si="273"/>
        <v>13/02/2026</v>
      </c>
      <c r="D2521" s="725" t="str">
        <f t="shared" si="274"/>
        <v>09:31</v>
      </c>
      <c r="E2521" s="726" t="str">
        <f t="shared" si="275"/>
        <v>09:00 as 10:00</v>
      </c>
      <c r="F2521" s="727" t="str">
        <f t="shared" si="276"/>
        <v>Sexta</v>
      </c>
      <c r="G2521" s="728">
        <f t="shared" si="277"/>
        <v>2</v>
      </c>
      <c r="H2521" s="727" t="str">
        <f t="shared" si="278"/>
        <v>Fev/26</v>
      </c>
      <c r="I2521" s="716">
        <f t="shared" si="279"/>
        <v>13</v>
      </c>
      <c r="J2521" s="716">
        <f>IF(Tabela13[[#This Row],[Data da Ordem]]&lt;&gt;"",1,"")</f>
        <v>1</v>
      </c>
    </row>
    <row r="2522" spans="1:10">
      <c r="A2522" s="721" t="s">
        <v>3235</v>
      </c>
      <c r="B2522" s="722">
        <v>28.5</v>
      </c>
      <c r="C2522" s="711" t="str">
        <f t="shared" si="273"/>
        <v>14/02/2026</v>
      </c>
      <c r="D2522" s="712" t="str">
        <f t="shared" si="274"/>
        <v>18:40</v>
      </c>
      <c r="E2522" s="713" t="str">
        <f t="shared" si="275"/>
        <v>18:00 as 19:00</v>
      </c>
      <c r="F2522" s="714" t="str">
        <f t="shared" si="276"/>
        <v>Sábado</v>
      </c>
      <c r="G2522" s="715">
        <f t="shared" si="277"/>
        <v>2</v>
      </c>
      <c r="H2522" s="714" t="str">
        <f t="shared" si="278"/>
        <v>Fev/26</v>
      </c>
      <c r="I2522" s="723">
        <f t="shared" si="279"/>
        <v>14</v>
      </c>
      <c r="J2522" s="723">
        <f>IF(Tabela13[[#This Row],[Data da Ordem]]&lt;&gt;"",1,"")</f>
        <v>1</v>
      </c>
    </row>
    <row r="2523" spans="1:10">
      <c r="A2523" s="721" t="s">
        <v>3236</v>
      </c>
      <c r="B2523" s="722">
        <v>20</v>
      </c>
      <c r="C2523" s="711" t="str">
        <f t="shared" si="273"/>
        <v>14/02/2026</v>
      </c>
      <c r="D2523" s="712" t="str">
        <f t="shared" si="274"/>
        <v>18:28</v>
      </c>
      <c r="E2523" s="713" t="str">
        <f t="shared" si="275"/>
        <v>18:00 as 19:00</v>
      </c>
      <c r="F2523" s="714" t="str">
        <f t="shared" si="276"/>
        <v>Sábado</v>
      </c>
      <c r="G2523" s="715">
        <f t="shared" si="277"/>
        <v>2</v>
      </c>
      <c r="H2523" s="714" t="str">
        <f t="shared" si="278"/>
        <v>Fev/26</v>
      </c>
      <c r="I2523" s="723">
        <f t="shared" si="279"/>
        <v>14</v>
      </c>
      <c r="J2523" s="723">
        <f>IF(Tabela13[[#This Row],[Data da Ordem]]&lt;&gt;"",1,"")</f>
        <v>1</v>
      </c>
    </row>
    <row r="2524" spans="1:10">
      <c r="A2524" s="721" t="s">
        <v>3237</v>
      </c>
      <c r="B2524" s="722">
        <v>16</v>
      </c>
      <c r="C2524" s="711" t="str">
        <f t="shared" si="273"/>
        <v>14/02/2026</v>
      </c>
      <c r="D2524" s="712" t="str">
        <f t="shared" si="274"/>
        <v>18:27</v>
      </c>
      <c r="E2524" s="713" t="str">
        <f t="shared" si="275"/>
        <v>18:00 as 19:00</v>
      </c>
      <c r="F2524" s="714" t="str">
        <f t="shared" si="276"/>
        <v>Sábado</v>
      </c>
      <c r="G2524" s="715">
        <f t="shared" si="277"/>
        <v>2</v>
      </c>
      <c r="H2524" s="714" t="str">
        <f t="shared" si="278"/>
        <v>Fev/26</v>
      </c>
      <c r="I2524" s="723">
        <f t="shared" si="279"/>
        <v>14</v>
      </c>
      <c r="J2524" s="723">
        <f>IF(Tabela13[[#This Row],[Data da Ordem]]&lt;&gt;"",1,"")</f>
        <v>1</v>
      </c>
    </row>
    <row r="2525" spans="1:10">
      <c r="A2525" s="721" t="s">
        <v>3238</v>
      </c>
      <c r="B2525" s="722">
        <v>28</v>
      </c>
      <c r="C2525" s="711" t="str">
        <f t="shared" si="273"/>
        <v>14/02/2026</v>
      </c>
      <c r="D2525" s="712" t="str">
        <f t="shared" si="274"/>
        <v>18:16</v>
      </c>
      <c r="E2525" s="713" t="str">
        <f t="shared" si="275"/>
        <v>18:00 as 19:00</v>
      </c>
      <c r="F2525" s="714" t="str">
        <f t="shared" si="276"/>
        <v>Sábado</v>
      </c>
      <c r="G2525" s="715">
        <f t="shared" si="277"/>
        <v>2</v>
      </c>
      <c r="H2525" s="714" t="str">
        <f t="shared" si="278"/>
        <v>Fev/26</v>
      </c>
      <c r="I2525" s="723">
        <f t="shared" si="279"/>
        <v>14</v>
      </c>
      <c r="J2525" s="723">
        <f>IF(Tabela13[[#This Row],[Data da Ordem]]&lt;&gt;"",1,"")</f>
        <v>1</v>
      </c>
    </row>
    <row r="2526" spans="1:10">
      <c r="A2526" s="721" t="s">
        <v>3239</v>
      </c>
      <c r="B2526" s="722">
        <v>33</v>
      </c>
      <c r="C2526" s="711" t="str">
        <f t="shared" si="273"/>
        <v>14/02/2026</v>
      </c>
      <c r="D2526" s="712" t="str">
        <f t="shared" si="274"/>
        <v>18:10</v>
      </c>
      <c r="E2526" s="713" t="str">
        <f t="shared" si="275"/>
        <v>18:00 as 19:00</v>
      </c>
      <c r="F2526" s="714" t="str">
        <f t="shared" si="276"/>
        <v>Sábado</v>
      </c>
      <c r="G2526" s="715">
        <f t="shared" si="277"/>
        <v>2</v>
      </c>
      <c r="H2526" s="714" t="str">
        <f t="shared" si="278"/>
        <v>Fev/26</v>
      </c>
      <c r="I2526" s="723">
        <f t="shared" si="279"/>
        <v>14</v>
      </c>
      <c r="J2526" s="723">
        <f>IF(Tabela13[[#This Row],[Data da Ordem]]&lt;&gt;"",1,"")</f>
        <v>1</v>
      </c>
    </row>
    <row r="2527" spans="1:10">
      <c r="A2527" s="721" t="s">
        <v>3240</v>
      </c>
      <c r="B2527" s="722">
        <v>99</v>
      </c>
      <c r="C2527" s="711" t="str">
        <f t="shared" si="273"/>
        <v>14/02/2026</v>
      </c>
      <c r="D2527" s="712" t="str">
        <f t="shared" si="274"/>
        <v>18:02</v>
      </c>
      <c r="E2527" s="713" t="str">
        <f t="shared" si="275"/>
        <v>18:00 as 19:00</v>
      </c>
      <c r="F2527" s="714" t="str">
        <f t="shared" si="276"/>
        <v>Sábado</v>
      </c>
      <c r="G2527" s="715">
        <f t="shared" si="277"/>
        <v>2</v>
      </c>
      <c r="H2527" s="714" t="str">
        <f t="shared" si="278"/>
        <v>Fev/26</v>
      </c>
      <c r="I2527" s="723">
        <f t="shared" si="279"/>
        <v>14</v>
      </c>
      <c r="J2527" s="723">
        <f>IF(Tabela13[[#This Row],[Data da Ordem]]&lt;&gt;"",1,"")</f>
        <v>1</v>
      </c>
    </row>
    <row r="2528" spans="1:10">
      <c r="A2528" s="721" t="s">
        <v>3241</v>
      </c>
      <c r="B2528" s="722">
        <v>17</v>
      </c>
      <c r="C2528" s="711" t="str">
        <f t="shared" si="273"/>
        <v>14/02/2026</v>
      </c>
      <c r="D2528" s="712" t="str">
        <f t="shared" si="274"/>
        <v>17:48</v>
      </c>
      <c r="E2528" s="713" t="str">
        <f t="shared" si="275"/>
        <v>17:00 as 18:00</v>
      </c>
      <c r="F2528" s="714" t="str">
        <f t="shared" si="276"/>
        <v>Sábado</v>
      </c>
      <c r="G2528" s="715">
        <f t="shared" si="277"/>
        <v>2</v>
      </c>
      <c r="H2528" s="714" t="str">
        <f t="shared" si="278"/>
        <v>Fev/26</v>
      </c>
      <c r="I2528" s="723">
        <f t="shared" si="279"/>
        <v>14</v>
      </c>
      <c r="J2528" s="723">
        <f>IF(Tabela13[[#This Row],[Data da Ordem]]&lt;&gt;"",1,"")</f>
        <v>1</v>
      </c>
    </row>
    <row r="2529" spans="1:10">
      <c r="A2529" s="721" t="s">
        <v>3242</v>
      </c>
      <c r="B2529" s="722">
        <v>30</v>
      </c>
      <c r="C2529" s="711" t="str">
        <f t="shared" si="273"/>
        <v>14/02/2026</v>
      </c>
      <c r="D2529" s="712" t="str">
        <f t="shared" si="274"/>
        <v>17:47</v>
      </c>
      <c r="E2529" s="713" t="str">
        <f t="shared" si="275"/>
        <v>17:00 as 18:00</v>
      </c>
      <c r="F2529" s="714" t="str">
        <f t="shared" si="276"/>
        <v>Sábado</v>
      </c>
      <c r="G2529" s="715">
        <f t="shared" si="277"/>
        <v>2</v>
      </c>
      <c r="H2529" s="714" t="str">
        <f t="shared" si="278"/>
        <v>Fev/26</v>
      </c>
      <c r="I2529" s="723">
        <f t="shared" si="279"/>
        <v>14</v>
      </c>
      <c r="J2529" s="723">
        <f>IF(Tabela13[[#This Row],[Data da Ordem]]&lt;&gt;"",1,"")</f>
        <v>1</v>
      </c>
    </row>
    <row r="2530" spans="1:10">
      <c r="A2530" s="721" t="s">
        <v>3243</v>
      </c>
      <c r="B2530" s="722">
        <v>20</v>
      </c>
      <c r="C2530" s="711" t="str">
        <f t="shared" si="273"/>
        <v>14/02/2026</v>
      </c>
      <c r="D2530" s="712" t="str">
        <f t="shared" si="274"/>
        <v>17:41</v>
      </c>
      <c r="E2530" s="713" t="str">
        <f t="shared" si="275"/>
        <v>17:00 as 18:00</v>
      </c>
      <c r="F2530" s="714" t="str">
        <f t="shared" si="276"/>
        <v>Sábado</v>
      </c>
      <c r="G2530" s="715">
        <f t="shared" si="277"/>
        <v>2</v>
      </c>
      <c r="H2530" s="714" t="str">
        <f t="shared" si="278"/>
        <v>Fev/26</v>
      </c>
      <c r="I2530" s="723">
        <f t="shared" si="279"/>
        <v>14</v>
      </c>
      <c r="J2530" s="723">
        <f>IF(Tabela13[[#This Row],[Data da Ordem]]&lt;&gt;"",1,"")</f>
        <v>1</v>
      </c>
    </row>
    <row r="2531" spans="1:10">
      <c r="A2531" s="721" t="s">
        <v>3244</v>
      </c>
      <c r="B2531" s="722">
        <v>17</v>
      </c>
      <c r="C2531" s="711" t="str">
        <f t="shared" si="273"/>
        <v>14/02/2026</v>
      </c>
      <c r="D2531" s="712" t="str">
        <f t="shared" si="274"/>
        <v>17:39</v>
      </c>
      <c r="E2531" s="713" t="str">
        <f t="shared" si="275"/>
        <v>17:00 as 18:00</v>
      </c>
      <c r="F2531" s="714" t="str">
        <f t="shared" si="276"/>
        <v>Sábado</v>
      </c>
      <c r="G2531" s="715">
        <f t="shared" si="277"/>
        <v>2</v>
      </c>
      <c r="H2531" s="714" t="str">
        <f t="shared" si="278"/>
        <v>Fev/26</v>
      </c>
      <c r="I2531" s="723">
        <f t="shared" si="279"/>
        <v>14</v>
      </c>
      <c r="J2531" s="723">
        <f>IF(Tabela13[[#This Row],[Data da Ordem]]&lt;&gt;"",1,"")</f>
        <v>1</v>
      </c>
    </row>
    <row r="2532" spans="1:10">
      <c r="A2532" s="721" t="s">
        <v>3245</v>
      </c>
      <c r="B2532" s="722">
        <v>28</v>
      </c>
      <c r="C2532" s="711" t="str">
        <f t="shared" si="273"/>
        <v>14/02/2026</v>
      </c>
      <c r="D2532" s="712" t="str">
        <f t="shared" si="274"/>
        <v>17:38</v>
      </c>
      <c r="E2532" s="713" t="str">
        <f t="shared" si="275"/>
        <v>17:00 as 18:00</v>
      </c>
      <c r="F2532" s="714" t="str">
        <f t="shared" si="276"/>
        <v>Sábado</v>
      </c>
      <c r="G2532" s="715">
        <f t="shared" si="277"/>
        <v>2</v>
      </c>
      <c r="H2532" s="714" t="str">
        <f t="shared" si="278"/>
        <v>Fev/26</v>
      </c>
      <c r="I2532" s="723">
        <f t="shared" si="279"/>
        <v>14</v>
      </c>
      <c r="J2532" s="723">
        <f>IF(Tabela13[[#This Row],[Data da Ordem]]&lt;&gt;"",1,"")</f>
        <v>1</v>
      </c>
    </row>
    <row r="2533" spans="1:10">
      <c r="A2533" s="721" t="s">
        <v>3246</v>
      </c>
      <c r="B2533" s="722">
        <v>32.5</v>
      </c>
      <c r="C2533" s="711" t="str">
        <f t="shared" si="273"/>
        <v>14/02/2026</v>
      </c>
      <c r="D2533" s="712" t="str">
        <f t="shared" si="274"/>
        <v>17:36</v>
      </c>
      <c r="E2533" s="713" t="str">
        <f t="shared" si="275"/>
        <v>17:00 as 18:00</v>
      </c>
      <c r="F2533" s="714" t="str">
        <f t="shared" si="276"/>
        <v>Sábado</v>
      </c>
      <c r="G2533" s="715">
        <f t="shared" si="277"/>
        <v>2</v>
      </c>
      <c r="H2533" s="714" t="str">
        <f t="shared" si="278"/>
        <v>Fev/26</v>
      </c>
      <c r="I2533" s="723">
        <f t="shared" si="279"/>
        <v>14</v>
      </c>
      <c r="J2533" s="723">
        <f>IF(Tabela13[[#This Row],[Data da Ordem]]&lt;&gt;"",1,"")</f>
        <v>1</v>
      </c>
    </row>
    <row r="2534" spans="1:10">
      <c r="A2534" s="721" t="s">
        <v>3247</v>
      </c>
      <c r="B2534" s="722">
        <v>38.5</v>
      </c>
      <c r="C2534" s="711" t="str">
        <f t="shared" si="273"/>
        <v>14/02/2026</v>
      </c>
      <c r="D2534" s="712" t="str">
        <f t="shared" si="274"/>
        <v>17:27</v>
      </c>
      <c r="E2534" s="713" t="str">
        <f t="shared" si="275"/>
        <v>17:00 as 18:00</v>
      </c>
      <c r="F2534" s="714" t="str">
        <f t="shared" si="276"/>
        <v>Sábado</v>
      </c>
      <c r="G2534" s="715">
        <f t="shared" si="277"/>
        <v>2</v>
      </c>
      <c r="H2534" s="714" t="str">
        <f t="shared" si="278"/>
        <v>Fev/26</v>
      </c>
      <c r="I2534" s="723">
        <f t="shared" si="279"/>
        <v>14</v>
      </c>
      <c r="J2534" s="723">
        <f>IF(Tabela13[[#This Row],[Data da Ordem]]&lt;&gt;"",1,"")</f>
        <v>1</v>
      </c>
    </row>
    <row r="2535" spans="1:10">
      <c r="A2535" s="721" t="s">
        <v>3248</v>
      </c>
      <c r="B2535" s="722">
        <v>13</v>
      </c>
      <c r="C2535" s="711" t="str">
        <f t="shared" si="273"/>
        <v>14/02/2026</v>
      </c>
      <c r="D2535" s="712" t="str">
        <f t="shared" si="274"/>
        <v>17:14</v>
      </c>
      <c r="E2535" s="713" t="str">
        <f t="shared" si="275"/>
        <v>17:00 as 18:00</v>
      </c>
      <c r="F2535" s="714" t="str">
        <f t="shared" si="276"/>
        <v>Sábado</v>
      </c>
      <c r="G2535" s="715">
        <f t="shared" si="277"/>
        <v>2</v>
      </c>
      <c r="H2535" s="714" t="str">
        <f t="shared" si="278"/>
        <v>Fev/26</v>
      </c>
      <c r="I2535" s="723">
        <f t="shared" si="279"/>
        <v>14</v>
      </c>
      <c r="J2535" s="723">
        <f>IF(Tabela13[[#This Row],[Data da Ordem]]&lt;&gt;"",1,"")</f>
        <v>1</v>
      </c>
    </row>
    <row r="2536" spans="1:10">
      <c r="A2536" s="721" t="s">
        <v>3249</v>
      </c>
      <c r="B2536" s="722">
        <v>15.5</v>
      </c>
      <c r="C2536" s="711" t="str">
        <f t="shared" si="273"/>
        <v>14/02/2026</v>
      </c>
      <c r="D2536" s="712" t="str">
        <f t="shared" si="274"/>
        <v>17:13</v>
      </c>
      <c r="E2536" s="713" t="str">
        <f t="shared" si="275"/>
        <v>17:00 as 18:00</v>
      </c>
      <c r="F2536" s="714" t="str">
        <f t="shared" si="276"/>
        <v>Sábado</v>
      </c>
      <c r="G2536" s="715">
        <f t="shared" si="277"/>
        <v>2</v>
      </c>
      <c r="H2536" s="714" t="str">
        <f t="shared" si="278"/>
        <v>Fev/26</v>
      </c>
      <c r="I2536" s="723">
        <f t="shared" si="279"/>
        <v>14</v>
      </c>
      <c r="J2536" s="723">
        <f>IF(Tabela13[[#This Row],[Data da Ordem]]&lt;&gt;"",1,"")</f>
        <v>1</v>
      </c>
    </row>
    <row r="2537" spans="1:10">
      <c r="A2537" s="721" t="s">
        <v>3250</v>
      </c>
      <c r="B2537" s="722">
        <v>73</v>
      </c>
      <c r="C2537" s="711" t="str">
        <f t="shared" si="273"/>
        <v>14/02/2026</v>
      </c>
      <c r="D2537" s="712" t="str">
        <f t="shared" si="274"/>
        <v>17:11</v>
      </c>
      <c r="E2537" s="713" t="str">
        <f t="shared" si="275"/>
        <v>17:00 as 18:00</v>
      </c>
      <c r="F2537" s="714" t="str">
        <f t="shared" si="276"/>
        <v>Sábado</v>
      </c>
      <c r="G2537" s="715">
        <f t="shared" si="277"/>
        <v>2</v>
      </c>
      <c r="H2537" s="714" t="str">
        <f t="shared" si="278"/>
        <v>Fev/26</v>
      </c>
      <c r="I2537" s="723">
        <f t="shared" si="279"/>
        <v>14</v>
      </c>
      <c r="J2537" s="723">
        <f>IF(Tabela13[[#This Row],[Data da Ordem]]&lt;&gt;"",1,"")</f>
        <v>1</v>
      </c>
    </row>
    <row r="2538" spans="1:10">
      <c r="A2538" s="721" t="s">
        <v>3251</v>
      </c>
      <c r="B2538" s="722">
        <v>47.5</v>
      </c>
      <c r="C2538" s="711" t="str">
        <f t="shared" si="273"/>
        <v>14/02/2026</v>
      </c>
      <c r="D2538" s="712" t="str">
        <f t="shared" si="274"/>
        <v>17:06</v>
      </c>
      <c r="E2538" s="713" t="str">
        <f t="shared" si="275"/>
        <v>17:00 as 18:00</v>
      </c>
      <c r="F2538" s="714" t="str">
        <f t="shared" si="276"/>
        <v>Sábado</v>
      </c>
      <c r="G2538" s="715">
        <f t="shared" si="277"/>
        <v>2</v>
      </c>
      <c r="H2538" s="714" t="str">
        <f t="shared" si="278"/>
        <v>Fev/26</v>
      </c>
      <c r="I2538" s="723">
        <f t="shared" si="279"/>
        <v>14</v>
      </c>
      <c r="J2538" s="723">
        <f>IF(Tabela13[[#This Row],[Data da Ordem]]&lt;&gt;"",1,"")</f>
        <v>1</v>
      </c>
    </row>
    <row r="2539" spans="1:10">
      <c r="A2539" s="721" t="s">
        <v>3252</v>
      </c>
      <c r="B2539" s="722">
        <v>20</v>
      </c>
      <c r="C2539" s="711" t="str">
        <f t="shared" si="273"/>
        <v>14/02/2026</v>
      </c>
      <c r="D2539" s="712" t="str">
        <f t="shared" si="274"/>
        <v>17:02</v>
      </c>
      <c r="E2539" s="713" t="str">
        <f t="shared" si="275"/>
        <v>17:00 as 18:00</v>
      </c>
      <c r="F2539" s="714" t="str">
        <f t="shared" si="276"/>
        <v>Sábado</v>
      </c>
      <c r="G2539" s="715">
        <f t="shared" si="277"/>
        <v>2</v>
      </c>
      <c r="H2539" s="714" t="str">
        <f t="shared" si="278"/>
        <v>Fev/26</v>
      </c>
      <c r="I2539" s="723">
        <f t="shared" si="279"/>
        <v>14</v>
      </c>
      <c r="J2539" s="723">
        <f>IF(Tabela13[[#This Row],[Data da Ordem]]&lt;&gt;"",1,"")</f>
        <v>1</v>
      </c>
    </row>
    <row r="2540" spans="1:10">
      <c r="A2540" s="721" t="s">
        <v>3253</v>
      </c>
      <c r="B2540" s="722">
        <v>46</v>
      </c>
      <c r="C2540" s="711" t="str">
        <f t="shared" si="273"/>
        <v>14/02/2026</v>
      </c>
      <c r="D2540" s="712" t="str">
        <f t="shared" si="274"/>
        <v>17:01</v>
      </c>
      <c r="E2540" s="713" t="str">
        <f t="shared" si="275"/>
        <v>17:00 as 18:00</v>
      </c>
      <c r="F2540" s="714" t="str">
        <f t="shared" si="276"/>
        <v>Sábado</v>
      </c>
      <c r="G2540" s="715">
        <f t="shared" si="277"/>
        <v>2</v>
      </c>
      <c r="H2540" s="714" t="str">
        <f t="shared" si="278"/>
        <v>Fev/26</v>
      </c>
      <c r="I2540" s="723">
        <f t="shared" si="279"/>
        <v>14</v>
      </c>
      <c r="J2540" s="723">
        <f>IF(Tabela13[[#This Row],[Data da Ordem]]&lt;&gt;"",1,"")</f>
        <v>1</v>
      </c>
    </row>
    <row r="2541" spans="1:10">
      <c r="A2541" s="721" t="s">
        <v>3254</v>
      </c>
      <c r="B2541" s="722">
        <v>20.5</v>
      </c>
      <c r="C2541" s="711" t="str">
        <f t="shared" si="273"/>
        <v>14/02/2026</v>
      </c>
      <c r="D2541" s="712" t="str">
        <f t="shared" si="274"/>
        <v>16:56</v>
      </c>
      <c r="E2541" s="713" t="str">
        <f t="shared" si="275"/>
        <v>16:00 as 17:00</v>
      </c>
      <c r="F2541" s="714" t="str">
        <f t="shared" si="276"/>
        <v>Sábado</v>
      </c>
      <c r="G2541" s="715">
        <f t="shared" si="277"/>
        <v>2</v>
      </c>
      <c r="H2541" s="714" t="str">
        <f t="shared" si="278"/>
        <v>Fev/26</v>
      </c>
      <c r="I2541" s="723">
        <f t="shared" si="279"/>
        <v>14</v>
      </c>
      <c r="J2541" s="723">
        <f>IF(Tabela13[[#This Row],[Data da Ordem]]&lt;&gt;"",1,"")</f>
        <v>1</v>
      </c>
    </row>
    <row r="2542" spans="1:10">
      <c r="A2542" s="721" t="s">
        <v>3255</v>
      </c>
      <c r="B2542" s="722">
        <v>61</v>
      </c>
      <c r="C2542" s="711" t="str">
        <f t="shared" si="273"/>
        <v>14/02/2026</v>
      </c>
      <c r="D2542" s="712" t="str">
        <f t="shared" si="274"/>
        <v>16:54</v>
      </c>
      <c r="E2542" s="713" t="str">
        <f t="shared" si="275"/>
        <v>16:00 as 17:00</v>
      </c>
      <c r="F2542" s="714" t="str">
        <f t="shared" si="276"/>
        <v>Sábado</v>
      </c>
      <c r="G2542" s="715">
        <f t="shared" si="277"/>
        <v>2</v>
      </c>
      <c r="H2542" s="714" t="str">
        <f t="shared" si="278"/>
        <v>Fev/26</v>
      </c>
      <c r="I2542" s="723">
        <f t="shared" si="279"/>
        <v>14</v>
      </c>
      <c r="J2542" s="723">
        <f>IF(Tabela13[[#This Row],[Data da Ordem]]&lt;&gt;"",1,"")</f>
        <v>1</v>
      </c>
    </row>
    <row r="2543" spans="1:10">
      <c r="A2543" s="721" t="s">
        <v>3256</v>
      </c>
      <c r="B2543" s="722">
        <v>19.5</v>
      </c>
      <c r="C2543" s="711" t="str">
        <f t="shared" si="273"/>
        <v>14/02/2026</v>
      </c>
      <c r="D2543" s="712" t="str">
        <f t="shared" si="274"/>
        <v>16:54</v>
      </c>
      <c r="E2543" s="713" t="str">
        <f t="shared" si="275"/>
        <v>16:00 as 17:00</v>
      </c>
      <c r="F2543" s="714" t="str">
        <f t="shared" si="276"/>
        <v>Sábado</v>
      </c>
      <c r="G2543" s="715">
        <f t="shared" si="277"/>
        <v>2</v>
      </c>
      <c r="H2543" s="714" t="str">
        <f t="shared" si="278"/>
        <v>Fev/26</v>
      </c>
      <c r="I2543" s="723">
        <f t="shared" si="279"/>
        <v>14</v>
      </c>
      <c r="J2543" s="723">
        <f>IF(Tabela13[[#This Row],[Data da Ordem]]&lt;&gt;"",1,"")</f>
        <v>1</v>
      </c>
    </row>
    <row r="2544" spans="1:10">
      <c r="A2544" s="721" t="s">
        <v>3257</v>
      </c>
      <c r="B2544" s="722">
        <v>6</v>
      </c>
      <c r="C2544" s="711" t="str">
        <f t="shared" si="273"/>
        <v>14/02/2026</v>
      </c>
      <c r="D2544" s="712" t="str">
        <f t="shared" si="274"/>
        <v>16:51</v>
      </c>
      <c r="E2544" s="713" t="str">
        <f t="shared" si="275"/>
        <v>16:00 as 17:00</v>
      </c>
      <c r="F2544" s="714" t="str">
        <f t="shared" si="276"/>
        <v>Sábado</v>
      </c>
      <c r="G2544" s="715">
        <f t="shared" si="277"/>
        <v>2</v>
      </c>
      <c r="H2544" s="714" t="str">
        <f t="shared" si="278"/>
        <v>Fev/26</v>
      </c>
      <c r="I2544" s="723">
        <f t="shared" si="279"/>
        <v>14</v>
      </c>
      <c r="J2544" s="723">
        <f>IF(Tabela13[[#This Row],[Data da Ordem]]&lt;&gt;"",1,"")</f>
        <v>1</v>
      </c>
    </row>
    <row r="2545" spans="1:10">
      <c r="A2545" s="721" t="s">
        <v>3258</v>
      </c>
      <c r="B2545" s="722">
        <v>13</v>
      </c>
      <c r="C2545" s="711" t="str">
        <f t="shared" si="273"/>
        <v>14/02/2026</v>
      </c>
      <c r="D2545" s="712" t="str">
        <f t="shared" si="274"/>
        <v>16:44</v>
      </c>
      <c r="E2545" s="713" t="str">
        <f t="shared" si="275"/>
        <v>16:00 as 17:00</v>
      </c>
      <c r="F2545" s="714" t="str">
        <f t="shared" si="276"/>
        <v>Sábado</v>
      </c>
      <c r="G2545" s="715">
        <f t="shared" si="277"/>
        <v>2</v>
      </c>
      <c r="H2545" s="714" t="str">
        <f t="shared" si="278"/>
        <v>Fev/26</v>
      </c>
      <c r="I2545" s="723">
        <f t="shared" si="279"/>
        <v>14</v>
      </c>
      <c r="J2545" s="723">
        <f>IF(Tabela13[[#This Row],[Data da Ordem]]&lt;&gt;"",1,"")</f>
        <v>1</v>
      </c>
    </row>
    <row r="2546" spans="1:10">
      <c r="A2546" s="721" t="s">
        <v>3259</v>
      </c>
      <c r="B2546" s="722">
        <v>63</v>
      </c>
      <c r="C2546" s="711" t="str">
        <f t="shared" si="273"/>
        <v>14/02/2026</v>
      </c>
      <c r="D2546" s="712" t="str">
        <f t="shared" si="274"/>
        <v>16:35</v>
      </c>
      <c r="E2546" s="713" t="str">
        <f t="shared" si="275"/>
        <v>16:00 as 17:00</v>
      </c>
      <c r="F2546" s="714" t="str">
        <f t="shared" si="276"/>
        <v>Sábado</v>
      </c>
      <c r="G2546" s="715">
        <f t="shared" si="277"/>
        <v>2</v>
      </c>
      <c r="H2546" s="714" t="str">
        <f t="shared" si="278"/>
        <v>Fev/26</v>
      </c>
      <c r="I2546" s="723">
        <f t="shared" si="279"/>
        <v>14</v>
      </c>
      <c r="J2546" s="723">
        <f>IF(Tabela13[[#This Row],[Data da Ordem]]&lt;&gt;"",1,"")</f>
        <v>1</v>
      </c>
    </row>
    <row r="2547" spans="1:10">
      <c r="A2547" s="721" t="s">
        <v>3260</v>
      </c>
      <c r="B2547" s="722">
        <v>13</v>
      </c>
      <c r="C2547" s="711" t="str">
        <f t="shared" si="273"/>
        <v>14/02/2026</v>
      </c>
      <c r="D2547" s="712" t="str">
        <f t="shared" si="274"/>
        <v>16:33</v>
      </c>
      <c r="E2547" s="713" t="str">
        <f t="shared" si="275"/>
        <v>16:00 as 17:00</v>
      </c>
      <c r="F2547" s="714" t="str">
        <f t="shared" si="276"/>
        <v>Sábado</v>
      </c>
      <c r="G2547" s="715">
        <f t="shared" si="277"/>
        <v>2</v>
      </c>
      <c r="H2547" s="714" t="str">
        <f t="shared" si="278"/>
        <v>Fev/26</v>
      </c>
      <c r="I2547" s="723">
        <f t="shared" si="279"/>
        <v>14</v>
      </c>
      <c r="J2547" s="723">
        <f>IF(Tabela13[[#This Row],[Data da Ordem]]&lt;&gt;"",1,"")</f>
        <v>1</v>
      </c>
    </row>
    <row r="2548" spans="1:10">
      <c r="A2548" s="721" t="s">
        <v>3261</v>
      </c>
      <c r="B2548" s="722">
        <v>13</v>
      </c>
      <c r="C2548" s="711" t="str">
        <f t="shared" si="273"/>
        <v>14/02/2026</v>
      </c>
      <c r="D2548" s="712" t="str">
        <f t="shared" si="274"/>
        <v>16:32</v>
      </c>
      <c r="E2548" s="713" t="str">
        <f t="shared" si="275"/>
        <v>16:00 as 17:00</v>
      </c>
      <c r="F2548" s="714" t="str">
        <f t="shared" si="276"/>
        <v>Sábado</v>
      </c>
      <c r="G2548" s="715">
        <f t="shared" si="277"/>
        <v>2</v>
      </c>
      <c r="H2548" s="714" t="str">
        <f t="shared" si="278"/>
        <v>Fev/26</v>
      </c>
      <c r="I2548" s="723">
        <f t="shared" si="279"/>
        <v>14</v>
      </c>
      <c r="J2548" s="723">
        <f>IF(Tabela13[[#This Row],[Data da Ordem]]&lt;&gt;"",1,"")</f>
        <v>1</v>
      </c>
    </row>
    <row r="2549" spans="1:10">
      <c r="A2549" s="721" t="s">
        <v>3262</v>
      </c>
      <c r="B2549" s="722">
        <v>44</v>
      </c>
      <c r="C2549" s="711" t="str">
        <f t="shared" si="273"/>
        <v>14/02/2026</v>
      </c>
      <c r="D2549" s="712" t="str">
        <f t="shared" si="274"/>
        <v>16:31</v>
      </c>
      <c r="E2549" s="713" t="str">
        <f t="shared" si="275"/>
        <v>16:00 as 17:00</v>
      </c>
      <c r="F2549" s="714" t="str">
        <f t="shared" si="276"/>
        <v>Sábado</v>
      </c>
      <c r="G2549" s="715">
        <f t="shared" si="277"/>
        <v>2</v>
      </c>
      <c r="H2549" s="714" t="str">
        <f t="shared" si="278"/>
        <v>Fev/26</v>
      </c>
      <c r="I2549" s="723">
        <f t="shared" si="279"/>
        <v>14</v>
      </c>
      <c r="J2549" s="723">
        <f>IF(Tabela13[[#This Row],[Data da Ordem]]&lt;&gt;"",1,"")</f>
        <v>1</v>
      </c>
    </row>
    <row r="2550" spans="1:10">
      <c r="A2550" s="721" t="s">
        <v>3263</v>
      </c>
      <c r="B2550" s="722">
        <v>42</v>
      </c>
      <c r="C2550" s="711" t="str">
        <f t="shared" si="273"/>
        <v>14/02/2026</v>
      </c>
      <c r="D2550" s="712" t="str">
        <f t="shared" si="274"/>
        <v>16:12</v>
      </c>
      <c r="E2550" s="713" t="str">
        <f t="shared" si="275"/>
        <v>16:00 as 17:00</v>
      </c>
      <c r="F2550" s="714" t="str">
        <f t="shared" si="276"/>
        <v>Sábado</v>
      </c>
      <c r="G2550" s="715">
        <f t="shared" si="277"/>
        <v>2</v>
      </c>
      <c r="H2550" s="714" t="str">
        <f t="shared" si="278"/>
        <v>Fev/26</v>
      </c>
      <c r="I2550" s="723">
        <f t="shared" si="279"/>
        <v>14</v>
      </c>
      <c r="J2550" s="723">
        <f>IF(Tabela13[[#This Row],[Data da Ordem]]&lt;&gt;"",1,"")</f>
        <v>1</v>
      </c>
    </row>
    <row r="2551" spans="1:10">
      <c r="A2551" s="721" t="s">
        <v>3264</v>
      </c>
      <c r="B2551" s="722">
        <v>9</v>
      </c>
      <c r="C2551" s="711" t="str">
        <f t="shared" si="273"/>
        <v>14/02/2026</v>
      </c>
      <c r="D2551" s="712" t="str">
        <f t="shared" si="274"/>
        <v>16:05</v>
      </c>
      <c r="E2551" s="713" t="str">
        <f t="shared" si="275"/>
        <v>16:00 as 17:00</v>
      </c>
      <c r="F2551" s="714" t="str">
        <f t="shared" si="276"/>
        <v>Sábado</v>
      </c>
      <c r="G2551" s="715">
        <f t="shared" si="277"/>
        <v>2</v>
      </c>
      <c r="H2551" s="714" t="str">
        <f t="shared" si="278"/>
        <v>Fev/26</v>
      </c>
      <c r="I2551" s="723">
        <f t="shared" si="279"/>
        <v>14</v>
      </c>
      <c r="J2551" s="723">
        <f>IF(Tabela13[[#This Row],[Data da Ordem]]&lt;&gt;"",1,"")</f>
        <v>1</v>
      </c>
    </row>
    <row r="2552" spans="1:10">
      <c r="A2552" s="721" t="s">
        <v>3265</v>
      </c>
      <c r="B2552" s="722">
        <v>33.5</v>
      </c>
      <c r="C2552" s="711" t="str">
        <f t="shared" si="273"/>
        <v>14/02/2026</v>
      </c>
      <c r="D2552" s="712" t="str">
        <f t="shared" si="274"/>
        <v>15:59</v>
      </c>
      <c r="E2552" s="713" t="str">
        <f t="shared" si="275"/>
        <v>15:00 as 16:00</v>
      </c>
      <c r="F2552" s="714" t="str">
        <f t="shared" si="276"/>
        <v>Sábado</v>
      </c>
      <c r="G2552" s="715">
        <f t="shared" si="277"/>
        <v>2</v>
      </c>
      <c r="H2552" s="714" t="str">
        <f t="shared" si="278"/>
        <v>Fev/26</v>
      </c>
      <c r="I2552" s="723">
        <f t="shared" si="279"/>
        <v>14</v>
      </c>
      <c r="J2552" s="723">
        <f>IF(Tabela13[[#This Row],[Data da Ordem]]&lt;&gt;"",1,"")</f>
        <v>1</v>
      </c>
    </row>
    <row r="2553" spans="1:10">
      <c r="A2553" s="721" t="s">
        <v>3266</v>
      </c>
      <c r="B2553" s="722">
        <v>20</v>
      </c>
      <c r="C2553" s="711" t="str">
        <f t="shared" si="273"/>
        <v>14/02/2026</v>
      </c>
      <c r="D2553" s="712" t="str">
        <f t="shared" si="274"/>
        <v>15:57</v>
      </c>
      <c r="E2553" s="713" t="str">
        <f t="shared" si="275"/>
        <v>15:00 as 16:00</v>
      </c>
      <c r="F2553" s="714" t="str">
        <f t="shared" si="276"/>
        <v>Sábado</v>
      </c>
      <c r="G2553" s="715">
        <f t="shared" si="277"/>
        <v>2</v>
      </c>
      <c r="H2553" s="714" t="str">
        <f t="shared" si="278"/>
        <v>Fev/26</v>
      </c>
      <c r="I2553" s="723">
        <f t="shared" si="279"/>
        <v>14</v>
      </c>
      <c r="J2553" s="723">
        <f>IF(Tabela13[[#This Row],[Data da Ordem]]&lt;&gt;"",1,"")</f>
        <v>1</v>
      </c>
    </row>
    <row r="2554" spans="1:10">
      <c r="A2554" s="721" t="s">
        <v>3267</v>
      </c>
      <c r="B2554" s="722">
        <v>20</v>
      </c>
      <c r="C2554" s="711" t="str">
        <f t="shared" si="273"/>
        <v>14/02/2026</v>
      </c>
      <c r="D2554" s="712" t="str">
        <f t="shared" si="274"/>
        <v>15:48</v>
      </c>
      <c r="E2554" s="713" t="str">
        <f t="shared" si="275"/>
        <v>15:00 as 16:00</v>
      </c>
      <c r="F2554" s="714" t="str">
        <f t="shared" si="276"/>
        <v>Sábado</v>
      </c>
      <c r="G2554" s="715">
        <f t="shared" si="277"/>
        <v>2</v>
      </c>
      <c r="H2554" s="714" t="str">
        <f t="shared" si="278"/>
        <v>Fev/26</v>
      </c>
      <c r="I2554" s="723">
        <f t="shared" si="279"/>
        <v>14</v>
      </c>
      <c r="J2554" s="723">
        <f>IF(Tabela13[[#This Row],[Data da Ordem]]&lt;&gt;"",1,"")</f>
        <v>1</v>
      </c>
    </row>
    <row r="2555" spans="1:10">
      <c r="A2555" s="721" t="s">
        <v>3268</v>
      </c>
      <c r="B2555" s="722">
        <v>6</v>
      </c>
      <c r="C2555" s="711" t="str">
        <f t="shared" si="273"/>
        <v>14/02/2026</v>
      </c>
      <c r="D2555" s="712" t="str">
        <f t="shared" si="274"/>
        <v>15:38</v>
      </c>
      <c r="E2555" s="713" t="str">
        <f t="shared" si="275"/>
        <v>15:00 as 16:00</v>
      </c>
      <c r="F2555" s="714" t="str">
        <f t="shared" si="276"/>
        <v>Sábado</v>
      </c>
      <c r="G2555" s="715">
        <f t="shared" si="277"/>
        <v>2</v>
      </c>
      <c r="H2555" s="714" t="str">
        <f t="shared" si="278"/>
        <v>Fev/26</v>
      </c>
      <c r="I2555" s="723">
        <f t="shared" si="279"/>
        <v>14</v>
      </c>
      <c r="J2555" s="723">
        <f>IF(Tabela13[[#This Row],[Data da Ordem]]&lt;&gt;"",1,"")</f>
        <v>1</v>
      </c>
    </row>
    <row r="2556" spans="1:10">
      <c r="A2556" s="721" t="s">
        <v>3269</v>
      </c>
      <c r="B2556" s="722">
        <v>29.5</v>
      </c>
      <c r="C2556" s="711" t="str">
        <f t="shared" si="273"/>
        <v>14/02/2026</v>
      </c>
      <c r="D2556" s="712" t="str">
        <f t="shared" si="274"/>
        <v>15:36</v>
      </c>
      <c r="E2556" s="713" t="str">
        <f t="shared" si="275"/>
        <v>15:00 as 16:00</v>
      </c>
      <c r="F2556" s="714" t="str">
        <f t="shared" si="276"/>
        <v>Sábado</v>
      </c>
      <c r="G2556" s="715">
        <f t="shared" si="277"/>
        <v>2</v>
      </c>
      <c r="H2556" s="714" t="str">
        <f t="shared" si="278"/>
        <v>Fev/26</v>
      </c>
      <c r="I2556" s="723">
        <f t="shared" si="279"/>
        <v>14</v>
      </c>
      <c r="J2556" s="723">
        <f>IF(Tabela13[[#This Row],[Data da Ordem]]&lt;&gt;"",1,"")</f>
        <v>1</v>
      </c>
    </row>
    <row r="2557" spans="1:10">
      <c r="A2557" s="721" t="s">
        <v>3270</v>
      </c>
      <c r="B2557" s="722">
        <v>13</v>
      </c>
      <c r="C2557" s="711" t="str">
        <f t="shared" si="273"/>
        <v>14/02/2026</v>
      </c>
      <c r="D2557" s="712" t="str">
        <f t="shared" si="274"/>
        <v>15:35</v>
      </c>
      <c r="E2557" s="713" t="str">
        <f t="shared" si="275"/>
        <v>15:00 as 16:00</v>
      </c>
      <c r="F2557" s="714" t="str">
        <f t="shared" si="276"/>
        <v>Sábado</v>
      </c>
      <c r="G2557" s="715">
        <f t="shared" si="277"/>
        <v>2</v>
      </c>
      <c r="H2557" s="714" t="str">
        <f t="shared" si="278"/>
        <v>Fev/26</v>
      </c>
      <c r="I2557" s="723">
        <f t="shared" si="279"/>
        <v>14</v>
      </c>
      <c r="J2557" s="723">
        <f>IF(Tabela13[[#This Row],[Data da Ordem]]&lt;&gt;"",1,"")</f>
        <v>1</v>
      </c>
    </row>
    <row r="2558" spans="1:10">
      <c r="A2558" s="721" t="s">
        <v>3271</v>
      </c>
      <c r="B2558" s="722">
        <v>25</v>
      </c>
      <c r="C2558" s="711" t="str">
        <f t="shared" si="273"/>
        <v>14/02/2026</v>
      </c>
      <c r="D2558" s="712" t="str">
        <f t="shared" si="274"/>
        <v>15:29</v>
      </c>
      <c r="E2558" s="713" t="str">
        <f t="shared" si="275"/>
        <v>15:00 as 16:00</v>
      </c>
      <c r="F2558" s="714" t="str">
        <f t="shared" si="276"/>
        <v>Sábado</v>
      </c>
      <c r="G2558" s="715">
        <f t="shared" si="277"/>
        <v>2</v>
      </c>
      <c r="H2558" s="714" t="str">
        <f t="shared" si="278"/>
        <v>Fev/26</v>
      </c>
      <c r="I2558" s="723">
        <f t="shared" si="279"/>
        <v>14</v>
      </c>
      <c r="J2558" s="723">
        <f>IF(Tabela13[[#This Row],[Data da Ordem]]&lt;&gt;"",1,"")</f>
        <v>1</v>
      </c>
    </row>
    <row r="2559" spans="1:10">
      <c r="A2559" s="721" t="s">
        <v>3272</v>
      </c>
      <c r="B2559" s="722">
        <v>32</v>
      </c>
      <c r="C2559" s="711" t="str">
        <f t="shared" si="273"/>
        <v>14/02/2026</v>
      </c>
      <c r="D2559" s="712" t="str">
        <f t="shared" si="274"/>
        <v>15:25</v>
      </c>
      <c r="E2559" s="713" t="str">
        <f t="shared" si="275"/>
        <v>15:00 as 16:00</v>
      </c>
      <c r="F2559" s="714" t="str">
        <f t="shared" si="276"/>
        <v>Sábado</v>
      </c>
      <c r="G2559" s="715">
        <f t="shared" si="277"/>
        <v>2</v>
      </c>
      <c r="H2559" s="714" t="str">
        <f t="shared" si="278"/>
        <v>Fev/26</v>
      </c>
      <c r="I2559" s="723">
        <f t="shared" si="279"/>
        <v>14</v>
      </c>
      <c r="J2559" s="723">
        <f>IF(Tabela13[[#This Row],[Data da Ordem]]&lt;&gt;"",1,"")</f>
        <v>1</v>
      </c>
    </row>
    <row r="2560" spans="1:10">
      <c r="A2560" s="721" t="s">
        <v>3273</v>
      </c>
      <c r="B2560" s="722">
        <v>12.6</v>
      </c>
      <c r="C2560" s="711" t="str">
        <f t="shared" si="273"/>
        <v>14/02/2026</v>
      </c>
      <c r="D2560" s="712" t="str">
        <f t="shared" si="274"/>
        <v>15:10</v>
      </c>
      <c r="E2560" s="713" t="str">
        <f t="shared" si="275"/>
        <v>15:00 as 16:00</v>
      </c>
      <c r="F2560" s="714" t="str">
        <f t="shared" si="276"/>
        <v>Sábado</v>
      </c>
      <c r="G2560" s="715">
        <f t="shared" si="277"/>
        <v>2</v>
      </c>
      <c r="H2560" s="714" t="str">
        <f t="shared" si="278"/>
        <v>Fev/26</v>
      </c>
      <c r="I2560" s="723">
        <f t="shared" si="279"/>
        <v>14</v>
      </c>
      <c r="J2560" s="723">
        <f>IF(Tabela13[[#This Row],[Data da Ordem]]&lt;&gt;"",1,"")</f>
        <v>1</v>
      </c>
    </row>
    <row r="2561" spans="1:10">
      <c r="A2561" s="721" t="s">
        <v>3274</v>
      </c>
      <c r="B2561" s="722">
        <v>26</v>
      </c>
      <c r="C2561" s="711" t="str">
        <f t="shared" si="273"/>
        <v>14/02/2026</v>
      </c>
      <c r="D2561" s="712" t="str">
        <f t="shared" si="274"/>
        <v>15:05</v>
      </c>
      <c r="E2561" s="713" t="str">
        <f t="shared" si="275"/>
        <v>15:00 as 16:00</v>
      </c>
      <c r="F2561" s="714" t="str">
        <f t="shared" si="276"/>
        <v>Sábado</v>
      </c>
      <c r="G2561" s="715">
        <f t="shared" si="277"/>
        <v>2</v>
      </c>
      <c r="H2561" s="714" t="str">
        <f t="shared" si="278"/>
        <v>Fev/26</v>
      </c>
      <c r="I2561" s="723">
        <f t="shared" si="279"/>
        <v>14</v>
      </c>
      <c r="J2561" s="723">
        <f>IF(Tabela13[[#This Row],[Data da Ordem]]&lt;&gt;"",1,"")</f>
        <v>1</v>
      </c>
    </row>
    <row r="2562" spans="1:10">
      <c r="A2562" s="721" t="s">
        <v>3275</v>
      </c>
      <c r="B2562" s="722">
        <v>9</v>
      </c>
      <c r="C2562" s="711" t="str">
        <f t="shared" si="273"/>
        <v>14/02/2026</v>
      </c>
      <c r="D2562" s="712" t="str">
        <f t="shared" si="274"/>
        <v>14:57</v>
      </c>
      <c r="E2562" s="713" t="str">
        <f t="shared" si="275"/>
        <v>14:00 as 15:00</v>
      </c>
      <c r="F2562" s="714" t="str">
        <f t="shared" si="276"/>
        <v>Sábado</v>
      </c>
      <c r="G2562" s="715">
        <f t="shared" si="277"/>
        <v>2</v>
      </c>
      <c r="H2562" s="714" t="str">
        <f t="shared" si="278"/>
        <v>Fev/26</v>
      </c>
      <c r="I2562" s="723">
        <f t="shared" si="279"/>
        <v>14</v>
      </c>
      <c r="J2562" s="723">
        <f>IF(Tabela13[[#This Row],[Data da Ordem]]&lt;&gt;"",1,"")</f>
        <v>1</v>
      </c>
    </row>
    <row r="2563" spans="1:10">
      <c r="A2563" s="721" t="s">
        <v>3276</v>
      </c>
      <c r="B2563" s="722">
        <v>41.5</v>
      </c>
      <c r="C2563" s="711" t="str">
        <f t="shared" si="273"/>
        <v>14/02/2026</v>
      </c>
      <c r="D2563" s="712" t="str">
        <f t="shared" si="274"/>
        <v>14:53</v>
      </c>
      <c r="E2563" s="713" t="str">
        <f t="shared" si="275"/>
        <v>14:00 as 15:00</v>
      </c>
      <c r="F2563" s="714" t="str">
        <f t="shared" si="276"/>
        <v>Sábado</v>
      </c>
      <c r="G2563" s="715">
        <f t="shared" si="277"/>
        <v>2</v>
      </c>
      <c r="H2563" s="714" t="str">
        <f t="shared" si="278"/>
        <v>Fev/26</v>
      </c>
      <c r="I2563" s="723">
        <f t="shared" si="279"/>
        <v>14</v>
      </c>
      <c r="J2563" s="723">
        <f>IF(Tabela13[[#This Row],[Data da Ordem]]&lt;&gt;"",1,"")</f>
        <v>1</v>
      </c>
    </row>
    <row r="2564" spans="1:10">
      <c r="A2564" s="721" t="s">
        <v>3277</v>
      </c>
      <c r="B2564" s="722">
        <v>9</v>
      </c>
      <c r="C2564" s="711" t="str">
        <f t="shared" ref="C2564:C2627" si="280">IF(A2564="","",TEXT(A2564,"dd/mm/aaaa"))</f>
        <v>14/02/2026</v>
      </c>
      <c r="D2564" s="712" t="str">
        <f t="shared" ref="D2564:D2627" si="281">IF(A2564="","",TEXT(A2564,"hh:mm"))</f>
        <v>14:47</v>
      </c>
      <c r="E2564" s="713" t="str">
        <f t="shared" ref="E2564:E2627" si="282">IF(D2564="","",IF(AND(MOD(D2564,1)&gt;=TIME(8,0,0),MOD(D2564,1)&lt;TIME(21,0,0)),
TEXT(TIME(HOUR(MOD(D2564,1)),0,0),"hh:mm")&amp;" as "&amp;TEXT(TIME(HOUR(MOD(D2564,1))+1,0,0),"hh:mm"),
"Fora da faixa"))</f>
        <v>14:00 as 15:00</v>
      </c>
      <c r="F2564" s="714" t="str">
        <f t="shared" ref="F2564:F2627" si="283">CHOOSE(WEEKDAY(C2564,2),"Segunda","Terça","Quarta","Quinta","Sexta","Sábado","Domingo")</f>
        <v>Sábado</v>
      </c>
      <c r="G2564" s="715">
        <f t="shared" ref="G2564:G2627" si="284">INT((DAY(C2564)-1)/7)+1</f>
        <v>2</v>
      </c>
      <c r="H2564" s="714" t="str">
        <f t="shared" ref="H2564:H2627" si="285">PROPER(TEXT(C2564,"MMM/AA"))</f>
        <v>Fev/26</v>
      </c>
      <c r="I2564" s="723">
        <f t="shared" ref="I2564:I2627" si="286">DAY(C2564)</f>
        <v>14</v>
      </c>
      <c r="J2564" s="723">
        <f>IF(Tabela13[[#This Row],[Data da Ordem]]&lt;&gt;"",1,"")</f>
        <v>1</v>
      </c>
    </row>
    <row r="2565" spans="1:10">
      <c r="A2565" s="721" t="s">
        <v>3278</v>
      </c>
      <c r="B2565" s="722">
        <v>69.5</v>
      </c>
      <c r="C2565" s="711" t="str">
        <f t="shared" si="280"/>
        <v>14/02/2026</v>
      </c>
      <c r="D2565" s="712" t="str">
        <f t="shared" si="281"/>
        <v>14:46</v>
      </c>
      <c r="E2565" s="713" t="str">
        <f t="shared" si="282"/>
        <v>14:00 as 15:00</v>
      </c>
      <c r="F2565" s="714" t="str">
        <f t="shared" si="283"/>
        <v>Sábado</v>
      </c>
      <c r="G2565" s="715">
        <f t="shared" si="284"/>
        <v>2</v>
      </c>
      <c r="H2565" s="714" t="str">
        <f t="shared" si="285"/>
        <v>Fev/26</v>
      </c>
      <c r="I2565" s="723">
        <f t="shared" si="286"/>
        <v>14</v>
      </c>
      <c r="J2565" s="723">
        <f>IF(Tabela13[[#This Row],[Data da Ordem]]&lt;&gt;"",1,"")</f>
        <v>1</v>
      </c>
    </row>
    <row r="2566" spans="1:10">
      <c r="A2566" s="721" t="s">
        <v>3279</v>
      </c>
      <c r="B2566" s="722">
        <v>18.45</v>
      </c>
      <c r="C2566" s="711" t="str">
        <f t="shared" si="280"/>
        <v>14/02/2026</v>
      </c>
      <c r="D2566" s="712" t="str">
        <f t="shared" si="281"/>
        <v>14:27</v>
      </c>
      <c r="E2566" s="713" t="str">
        <f t="shared" si="282"/>
        <v>14:00 as 15:00</v>
      </c>
      <c r="F2566" s="714" t="str">
        <f t="shared" si="283"/>
        <v>Sábado</v>
      </c>
      <c r="G2566" s="715">
        <f t="shared" si="284"/>
        <v>2</v>
      </c>
      <c r="H2566" s="714" t="str">
        <f t="shared" si="285"/>
        <v>Fev/26</v>
      </c>
      <c r="I2566" s="723">
        <f t="shared" si="286"/>
        <v>14</v>
      </c>
      <c r="J2566" s="723">
        <f>IF(Tabela13[[#This Row],[Data da Ordem]]&lt;&gt;"",1,"")</f>
        <v>1</v>
      </c>
    </row>
    <row r="2567" spans="1:10">
      <c r="A2567" s="721" t="s">
        <v>3280</v>
      </c>
      <c r="B2567" s="722">
        <v>6</v>
      </c>
      <c r="C2567" s="711" t="str">
        <f t="shared" si="280"/>
        <v>14/02/2026</v>
      </c>
      <c r="D2567" s="712" t="str">
        <f t="shared" si="281"/>
        <v>13:54</v>
      </c>
      <c r="E2567" s="713" t="str">
        <f t="shared" si="282"/>
        <v>13:00 as 14:00</v>
      </c>
      <c r="F2567" s="714" t="str">
        <f t="shared" si="283"/>
        <v>Sábado</v>
      </c>
      <c r="G2567" s="715">
        <f t="shared" si="284"/>
        <v>2</v>
      </c>
      <c r="H2567" s="714" t="str">
        <f t="shared" si="285"/>
        <v>Fev/26</v>
      </c>
      <c r="I2567" s="723">
        <f t="shared" si="286"/>
        <v>14</v>
      </c>
      <c r="J2567" s="723">
        <f>IF(Tabela13[[#This Row],[Data da Ordem]]&lt;&gt;"",1,"")</f>
        <v>1</v>
      </c>
    </row>
    <row r="2568" spans="1:10">
      <c r="A2568" s="721" t="s">
        <v>3281</v>
      </c>
      <c r="B2568" s="722">
        <v>10</v>
      </c>
      <c r="C2568" s="711" t="str">
        <f t="shared" si="280"/>
        <v>14/02/2026</v>
      </c>
      <c r="D2568" s="712" t="str">
        <f t="shared" si="281"/>
        <v>13:53</v>
      </c>
      <c r="E2568" s="713" t="str">
        <f t="shared" si="282"/>
        <v>13:00 as 14:00</v>
      </c>
      <c r="F2568" s="714" t="str">
        <f t="shared" si="283"/>
        <v>Sábado</v>
      </c>
      <c r="G2568" s="715">
        <f t="shared" si="284"/>
        <v>2</v>
      </c>
      <c r="H2568" s="714" t="str">
        <f t="shared" si="285"/>
        <v>Fev/26</v>
      </c>
      <c r="I2568" s="723">
        <f t="shared" si="286"/>
        <v>14</v>
      </c>
      <c r="J2568" s="723">
        <f>IF(Tabela13[[#This Row],[Data da Ordem]]&lt;&gt;"",1,"")</f>
        <v>1</v>
      </c>
    </row>
    <row r="2569" spans="1:10">
      <c r="A2569" s="721" t="s">
        <v>3282</v>
      </c>
      <c r="B2569" s="722">
        <v>26</v>
      </c>
      <c r="C2569" s="711" t="str">
        <f t="shared" si="280"/>
        <v>14/02/2026</v>
      </c>
      <c r="D2569" s="712" t="str">
        <f t="shared" si="281"/>
        <v>13:28</v>
      </c>
      <c r="E2569" s="713" t="str">
        <f t="shared" si="282"/>
        <v>13:00 as 14:00</v>
      </c>
      <c r="F2569" s="714" t="str">
        <f t="shared" si="283"/>
        <v>Sábado</v>
      </c>
      <c r="G2569" s="715">
        <f t="shared" si="284"/>
        <v>2</v>
      </c>
      <c r="H2569" s="714" t="str">
        <f t="shared" si="285"/>
        <v>Fev/26</v>
      </c>
      <c r="I2569" s="723">
        <f t="shared" si="286"/>
        <v>14</v>
      </c>
      <c r="J2569" s="723">
        <f>IF(Tabela13[[#This Row],[Data da Ordem]]&lt;&gt;"",1,"")</f>
        <v>1</v>
      </c>
    </row>
    <row r="2570" spans="1:10">
      <c r="A2570" s="721" t="s">
        <v>3283</v>
      </c>
      <c r="B2570" s="722">
        <v>19.5</v>
      </c>
      <c r="C2570" s="711" t="str">
        <f t="shared" si="280"/>
        <v>14/02/2026</v>
      </c>
      <c r="D2570" s="712" t="str">
        <f t="shared" si="281"/>
        <v>13:22</v>
      </c>
      <c r="E2570" s="713" t="str">
        <f t="shared" si="282"/>
        <v>13:00 as 14:00</v>
      </c>
      <c r="F2570" s="714" t="str">
        <f t="shared" si="283"/>
        <v>Sábado</v>
      </c>
      <c r="G2570" s="715">
        <f t="shared" si="284"/>
        <v>2</v>
      </c>
      <c r="H2570" s="714" t="str">
        <f t="shared" si="285"/>
        <v>Fev/26</v>
      </c>
      <c r="I2570" s="723">
        <f t="shared" si="286"/>
        <v>14</v>
      </c>
      <c r="J2570" s="723">
        <f>IF(Tabela13[[#This Row],[Data da Ordem]]&lt;&gt;"",1,"")</f>
        <v>1</v>
      </c>
    </row>
    <row r="2571" spans="1:10">
      <c r="A2571" s="721" t="s">
        <v>3284</v>
      </c>
      <c r="B2571" s="722">
        <v>16.5</v>
      </c>
      <c r="C2571" s="711" t="str">
        <f t="shared" si="280"/>
        <v>14/02/2026</v>
      </c>
      <c r="D2571" s="712" t="str">
        <f t="shared" si="281"/>
        <v>13:11</v>
      </c>
      <c r="E2571" s="713" t="str">
        <f t="shared" si="282"/>
        <v>13:00 as 14:00</v>
      </c>
      <c r="F2571" s="714" t="str">
        <f t="shared" si="283"/>
        <v>Sábado</v>
      </c>
      <c r="G2571" s="715">
        <f t="shared" si="284"/>
        <v>2</v>
      </c>
      <c r="H2571" s="714" t="str">
        <f t="shared" si="285"/>
        <v>Fev/26</v>
      </c>
      <c r="I2571" s="723">
        <f t="shared" si="286"/>
        <v>14</v>
      </c>
      <c r="J2571" s="723">
        <f>IF(Tabela13[[#This Row],[Data da Ordem]]&lt;&gt;"",1,"")</f>
        <v>1</v>
      </c>
    </row>
    <row r="2572" spans="1:10">
      <c r="A2572" s="721" t="s">
        <v>3285</v>
      </c>
      <c r="B2572" s="722">
        <v>64</v>
      </c>
      <c r="C2572" s="711" t="str">
        <f t="shared" si="280"/>
        <v>14/02/2026</v>
      </c>
      <c r="D2572" s="712" t="str">
        <f t="shared" si="281"/>
        <v>13:02</v>
      </c>
      <c r="E2572" s="713" t="str">
        <f t="shared" si="282"/>
        <v>13:00 as 14:00</v>
      </c>
      <c r="F2572" s="714" t="str">
        <f t="shared" si="283"/>
        <v>Sábado</v>
      </c>
      <c r="G2572" s="715">
        <f t="shared" si="284"/>
        <v>2</v>
      </c>
      <c r="H2572" s="714" t="str">
        <f t="shared" si="285"/>
        <v>Fev/26</v>
      </c>
      <c r="I2572" s="723">
        <f t="shared" si="286"/>
        <v>14</v>
      </c>
      <c r="J2572" s="723">
        <f>IF(Tabela13[[#This Row],[Data da Ordem]]&lt;&gt;"",1,"")</f>
        <v>1</v>
      </c>
    </row>
    <row r="2573" spans="1:10">
      <c r="A2573" s="721" t="s">
        <v>3286</v>
      </c>
      <c r="B2573" s="722">
        <v>19</v>
      </c>
      <c r="C2573" s="711" t="str">
        <f t="shared" si="280"/>
        <v>14/02/2026</v>
      </c>
      <c r="D2573" s="712" t="str">
        <f t="shared" si="281"/>
        <v>11:51</v>
      </c>
      <c r="E2573" s="713" t="str">
        <f t="shared" si="282"/>
        <v>11:00 as 12:00</v>
      </c>
      <c r="F2573" s="714" t="str">
        <f t="shared" si="283"/>
        <v>Sábado</v>
      </c>
      <c r="G2573" s="715">
        <f t="shared" si="284"/>
        <v>2</v>
      </c>
      <c r="H2573" s="714" t="str">
        <f t="shared" si="285"/>
        <v>Fev/26</v>
      </c>
      <c r="I2573" s="723">
        <f t="shared" si="286"/>
        <v>14</v>
      </c>
      <c r="J2573" s="723">
        <f>IF(Tabela13[[#This Row],[Data da Ordem]]&lt;&gt;"",1,"")</f>
        <v>1</v>
      </c>
    </row>
    <row r="2574" spans="1:10">
      <c r="A2574" s="721" t="s">
        <v>3287</v>
      </c>
      <c r="B2574" s="722">
        <v>23</v>
      </c>
      <c r="C2574" s="711" t="str">
        <f t="shared" si="280"/>
        <v>14/02/2026</v>
      </c>
      <c r="D2574" s="712" t="str">
        <f t="shared" si="281"/>
        <v>11:47</v>
      </c>
      <c r="E2574" s="713" t="str">
        <f t="shared" si="282"/>
        <v>11:00 as 12:00</v>
      </c>
      <c r="F2574" s="714" t="str">
        <f t="shared" si="283"/>
        <v>Sábado</v>
      </c>
      <c r="G2574" s="715">
        <f t="shared" si="284"/>
        <v>2</v>
      </c>
      <c r="H2574" s="714" t="str">
        <f t="shared" si="285"/>
        <v>Fev/26</v>
      </c>
      <c r="I2574" s="723">
        <f t="shared" si="286"/>
        <v>14</v>
      </c>
      <c r="J2574" s="723">
        <f>IF(Tabela13[[#This Row],[Data da Ordem]]&lt;&gt;"",1,"")</f>
        <v>1</v>
      </c>
    </row>
    <row r="2575" spans="1:10">
      <c r="A2575" s="721" t="s">
        <v>3288</v>
      </c>
      <c r="B2575" s="722">
        <v>25</v>
      </c>
      <c r="C2575" s="711" t="str">
        <f t="shared" si="280"/>
        <v>14/02/2026</v>
      </c>
      <c r="D2575" s="712" t="str">
        <f t="shared" si="281"/>
        <v>11:45</v>
      </c>
      <c r="E2575" s="713" t="str">
        <f t="shared" si="282"/>
        <v>11:00 as 12:00</v>
      </c>
      <c r="F2575" s="714" t="str">
        <f t="shared" si="283"/>
        <v>Sábado</v>
      </c>
      <c r="G2575" s="715">
        <f t="shared" si="284"/>
        <v>2</v>
      </c>
      <c r="H2575" s="714" t="str">
        <f t="shared" si="285"/>
        <v>Fev/26</v>
      </c>
      <c r="I2575" s="723">
        <f t="shared" si="286"/>
        <v>14</v>
      </c>
      <c r="J2575" s="723">
        <f>IF(Tabela13[[#This Row],[Data da Ordem]]&lt;&gt;"",1,"")</f>
        <v>1</v>
      </c>
    </row>
    <row r="2576" spans="1:10">
      <c r="A2576" s="721" t="s">
        <v>3289</v>
      </c>
      <c r="B2576" s="722">
        <v>6</v>
      </c>
      <c r="C2576" s="711" t="str">
        <f t="shared" si="280"/>
        <v>14/02/2026</v>
      </c>
      <c r="D2576" s="712" t="str">
        <f t="shared" si="281"/>
        <v>11:37</v>
      </c>
      <c r="E2576" s="713" t="str">
        <f t="shared" si="282"/>
        <v>11:00 as 12:00</v>
      </c>
      <c r="F2576" s="714" t="str">
        <f t="shared" si="283"/>
        <v>Sábado</v>
      </c>
      <c r="G2576" s="715">
        <f t="shared" si="284"/>
        <v>2</v>
      </c>
      <c r="H2576" s="714" t="str">
        <f t="shared" si="285"/>
        <v>Fev/26</v>
      </c>
      <c r="I2576" s="723">
        <f t="shared" si="286"/>
        <v>14</v>
      </c>
      <c r="J2576" s="723">
        <f>IF(Tabela13[[#This Row],[Data da Ordem]]&lt;&gt;"",1,"")</f>
        <v>1</v>
      </c>
    </row>
    <row r="2577" spans="1:10">
      <c r="A2577" s="721" t="s">
        <v>3290</v>
      </c>
      <c r="B2577" s="722">
        <v>39</v>
      </c>
      <c r="C2577" s="711" t="str">
        <f t="shared" si="280"/>
        <v>14/02/2026</v>
      </c>
      <c r="D2577" s="712" t="str">
        <f t="shared" si="281"/>
        <v>11:33</v>
      </c>
      <c r="E2577" s="713" t="str">
        <f t="shared" si="282"/>
        <v>11:00 as 12:00</v>
      </c>
      <c r="F2577" s="714" t="str">
        <f t="shared" si="283"/>
        <v>Sábado</v>
      </c>
      <c r="G2577" s="715">
        <f t="shared" si="284"/>
        <v>2</v>
      </c>
      <c r="H2577" s="714" t="str">
        <f t="shared" si="285"/>
        <v>Fev/26</v>
      </c>
      <c r="I2577" s="723">
        <f t="shared" si="286"/>
        <v>14</v>
      </c>
      <c r="J2577" s="723">
        <f>IF(Tabela13[[#This Row],[Data da Ordem]]&lt;&gt;"",1,"")</f>
        <v>1</v>
      </c>
    </row>
    <row r="2578" spans="1:10">
      <c r="A2578" s="721" t="s">
        <v>3291</v>
      </c>
      <c r="B2578" s="722">
        <v>21.5</v>
      </c>
      <c r="C2578" s="711" t="str">
        <f t="shared" si="280"/>
        <v>14/02/2026</v>
      </c>
      <c r="D2578" s="712" t="str">
        <f t="shared" si="281"/>
        <v>11:26</v>
      </c>
      <c r="E2578" s="713" t="str">
        <f t="shared" si="282"/>
        <v>11:00 as 12:00</v>
      </c>
      <c r="F2578" s="714" t="str">
        <f t="shared" si="283"/>
        <v>Sábado</v>
      </c>
      <c r="G2578" s="715">
        <f t="shared" si="284"/>
        <v>2</v>
      </c>
      <c r="H2578" s="714" t="str">
        <f t="shared" si="285"/>
        <v>Fev/26</v>
      </c>
      <c r="I2578" s="723">
        <f t="shared" si="286"/>
        <v>14</v>
      </c>
      <c r="J2578" s="723">
        <f>IF(Tabela13[[#This Row],[Data da Ordem]]&lt;&gt;"",1,"")</f>
        <v>1</v>
      </c>
    </row>
    <row r="2579" spans="1:10">
      <c r="A2579" s="721" t="s">
        <v>3292</v>
      </c>
      <c r="B2579" s="722">
        <v>13</v>
      </c>
      <c r="C2579" s="711" t="str">
        <f t="shared" si="280"/>
        <v>14/02/2026</v>
      </c>
      <c r="D2579" s="712" t="str">
        <f t="shared" si="281"/>
        <v>11:24</v>
      </c>
      <c r="E2579" s="713" t="str">
        <f t="shared" si="282"/>
        <v>11:00 as 12:00</v>
      </c>
      <c r="F2579" s="714" t="str">
        <f t="shared" si="283"/>
        <v>Sábado</v>
      </c>
      <c r="G2579" s="715">
        <f t="shared" si="284"/>
        <v>2</v>
      </c>
      <c r="H2579" s="714" t="str">
        <f t="shared" si="285"/>
        <v>Fev/26</v>
      </c>
      <c r="I2579" s="723">
        <f t="shared" si="286"/>
        <v>14</v>
      </c>
      <c r="J2579" s="723">
        <f>IF(Tabela13[[#This Row],[Data da Ordem]]&lt;&gt;"",1,"")</f>
        <v>1</v>
      </c>
    </row>
    <row r="2580" spans="1:10">
      <c r="A2580" s="721" t="s">
        <v>3293</v>
      </c>
      <c r="B2580" s="722">
        <v>56.5</v>
      </c>
      <c r="C2580" s="711" t="str">
        <f t="shared" si="280"/>
        <v>14/02/2026</v>
      </c>
      <c r="D2580" s="712" t="str">
        <f t="shared" si="281"/>
        <v>11:14</v>
      </c>
      <c r="E2580" s="713" t="str">
        <f t="shared" si="282"/>
        <v>11:00 as 12:00</v>
      </c>
      <c r="F2580" s="714" t="str">
        <f t="shared" si="283"/>
        <v>Sábado</v>
      </c>
      <c r="G2580" s="715">
        <f t="shared" si="284"/>
        <v>2</v>
      </c>
      <c r="H2580" s="714" t="str">
        <f t="shared" si="285"/>
        <v>Fev/26</v>
      </c>
      <c r="I2580" s="723">
        <f t="shared" si="286"/>
        <v>14</v>
      </c>
      <c r="J2580" s="723">
        <f>IF(Tabela13[[#This Row],[Data da Ordem]]&lt;&gt;"",1,"")</f>
        <v>1</v>
      </c>
    </row>
    <row r="2581" spans="1:10">
      <c r="A2581" s="721" t="s">
        <v>3294</v>
      </c>
      <c r="B2581" s="722">
        <v>21</v>
      </c>
      <c r="C2581" s="711" t="str">
        <f t="shared" si="280"/>
        <v>14/02/2026</v>
      </c>
      <c r="D2581" s="712" t="str">
        <f t="shared" si="281"/>
        <v>10:13</v>
      </c>
      <c r="E2581" s="713" t="str">
        <f t="shared" si="282"/>
        <v>10:00 as 11:00</v>
      </c>
      <c r="F2581" s="714" t="str">
        <f t="shared" si="283"/>
        <v>Sábado</v>
      </c>
      <c r="G2581" s="715">
        <f t="shared" si="284"/>
        <v>2</v>
      </c>
      <c r="H2581" s="714" t="str">
        <f t="shared" si="285"/>
        <v>Fev/26</v>
      </c>
      <c r="I2581" s="723">
        <f t="shared" si="286"/>
        <v>14</v>
      </c>
      <c r="J2581" s="723">
        <f>IF(Tabela13[[#This Row],[Data da Ordem]]&lt;&gt;"",1,"")</f>
        <v>1</v>
      </c>
    </row>
    <row r="2582" spans="1:10">
      <c r="A2582" s="721" t="s">
        <v>3295</v>
      </c>
      <c r="B2582" s="722">
        <v>39</v>
      </c>
      <c r="C2582" s="711" t="str">
        <f t="shared" si="280"/>
        <v>14/02/2026</v>
      </c>
      <c r="D2582" s="712" t="str">
        <f t="shared" si="281"/>
        <v>10:11</v>
      </c>
      <c r="E2582" s="713" t="str">
        <f t="shared" si="282"/>
        <v>10:00 as 11:00</v>
      </c>
      <c r="F2582" s="714" t="str">
        <f t="shared" si="283"/>
        <v>Sábado</v>
      </c>
      <c r="G2582" s="715">
        <f t="shared" si="284"/>
        <v>2</v>
      </c>
      <c r="H2582" s="714" t="str">
        <f t="shared" si="285"/>
        <v>Fev/26</v>
      </c>
      <c r="I2582" s="723">
        <f t="shared" si="286"/>
        <v>14</v>
      </c>
      <c r="J2582" s="723">
        <f>IF(Tabela13[[#This Row],[Data da Ordem]]&lt;&gt;"",1,"")</f>
        <v>1</v>
      </c>
    </row>
    <row r="2583" spans="1:10">
      <c r="A2583" s="721" t="s">
        <v>3296</v>
      </c>
      <c r="B2583" s="722">
        <v>45</v>
      </c>
      <c r="C2583" s="711" t="str">
        <f t="shared" si="280"/>
        <v>14/02/2026</v>
      </c>
      <c r="D2583" s="712" t="str">
        <f t="shared" si="281"/>
        <v>10:02</v>
      </c>
      <c r="E2583" s="713" t="str">
        <f t="shared" si="282"/>
        <v>10:00 as 11:00</v>
      </c>
      <c r="F2583" s="714" t="str">
        <f t="shared" si="283"/>
        <v>Sábado</v>
      </c>
      <c r="G2583" s="715">
        <f t="shared" si="284"/>
        <v>2</v>
      </c>
      <c r="H2583" s="714" t="str">
        <f t="shared" si="285"/>
        <v>Fev/26</v>
      </c>
      <c r="I2583" s="723">
        <f t="shared" si="286"/>
        <v>14</v>
      </c>
      <c r="J2583" s="723">
        <f>IF(Tabela13[[#This Row],[Data da Ordem]]&lt;&gt;"",1,"")</f>
        <v>1</v>
      </c>
    </row>
    <row r="2584" spans="1:10">
      <c r="A2584" s="721" t="s">
        <v>3297</v>
      </c>
      <c r="B2584" s="722">
        <v>13</v>
      </c>
      <c r="C2584" s="711" t="str">
        <f t="shared" si="280"/>
        <v>14/02/2026</v>
      </c>
      <c r="D2584" s="712" t="str">
        <f t="shared" si="281"/>
        <v>09:57</v>
      </c>
      <c r="E2584" s="713" t="str">
        <f t="shared" si="282"/>
        <v>09:00 as 10:00</v>
      </c>
      <c r="F2584" s="714" t="str">
        <f t="shared" si="283"/>
        <v>Sábado</v>
      </c>
      <c r="G2584" s="715">
        <f t="shared" si="284"/>
        <v>2</v>
      </c>
      <c r="H2584" s="714" t="str">
        <f t="shared" si="285"/>
        <v>Fev/26</v>
      </c>
      <c r="I2584" s="723">
        <f t="shared" si="286"/>
        <v>14</v>
      </c>
      <c r="J2584" s="723">
        <f>IF(Tabela13[[#This Row],[Data da Ordem]]&lt;&gt;"",1,"")</f>
        <v>1</v>
      </c>
    </row>
    <row r="2585" spans="1:10">
      <c r="A2585" s="721" t="s">
        <v>3298</v>
      </c>
      <c r="B2585" s="722">
        <v>19.5</v>
      </c>
      <c r="C2585" s="711" t="str">
        <f t="shared" si="280"/>
        <v>14/02/2026</v>
      </c>
      <c r="D2585" s="712" t="str">
        <f t="shared" si="281"/>
        <v>09:56</v>
      </c>
      <c r="E2585" s="713" t="str">
        <f t="shared" si="282"/>
        <v>09:00 as 10:00</v>
      </c>
      <c r="F2585" s="714" t="str">
        <f t="shared" si="283"/>
        <v>Sábado</v>
      </c>
      <c r="G2585" s="715">
        <f t="shared" si="284"/>
        <v>2</v>
      </c>
      <c r="H2585" s="714" t="str">
        <f t="shared" si="285"/>
        <v>Fev/26</v>
      </c>
      <c r="I2585" s="723">
        <f t="shared" si="286"/>
        <v>14</v>
      </c>
      <c r="J2585" s="723">
        <f>IF(Tabela13[[#This Row],[Data da Ordem]]&lt;&gt;"",1,"")</f>
        <v>1</v>
      </c>
    </row>
    <row r="2586" spans="1:10">
      <c r="A2586" s="721" t="s">
        <v>3299</v>
      </c>
      <c r="B2586" s="722">
        <v>20.5</v>
      </c>
      <c r="C2586" s="711" t="str">
        <f t="shared" si="280"/>
        <v>14/02/2026</v>
      </c>
      <c r="D2586" s="712" t="str">
        <f t="shared" si="281"/>
        <v>09:56</v>
      </c>
      <c r="E2586" s="713" t="str">
        <f t="shared" si="282"/>
        <v>09:00 as 10:00</v>
      </c>
      <c r="F2586" s="714" t="str">
        <f t="shared" si="283"/>
        <v>Sábado</v>
      </c>
      <c r="G2586" s="715">
        <f t="shared" si="284"/>
        <v>2</v>
      </c>
      <c r="H2586" s="714" t="str">
        <f t="shared" si="285"/>
        <v>Fev/26</v>
      </c>
      <c r="I2586" s="723">
        <f t="shared" si="286"/>
        <v>14</v>
      </c>
      <c r="J2586" s="723">
        <f>IF(Tabela13[[#This Row],[Data da Ordem]]&lt;&gt;"",1,"")</f>
        <v>1</v>
      </c>
    </row>
    <row r="2587" spans="1:10">
      <c r="A2587" s="721" t="s">
        <v>3300</v>
      </c>
      <c r="B2587" s="722">
        <v>32.5</v>
      </c>
      <c r="C2587" s="711" t="str">
        <f t="shared" si="280"/>
        <v>14/02/2026</v>
      </c>
      <c r="D2587" s="712" t="str">
        <f t="shared" si="281"/>
        <v>09:53</v>
      </c>
      <c r="E2587" s="713" t="str">
        <f t="shared" si="282"/>
        <v>09:00 as 10:00</v>
      </c>
      <c r="F2587" s="714" t="str">
        <f t="shared" si="283"/>
        <v>Sábado</v>
      </c>
      <c r="G2587" s="715">
        <f t="shared" si="284"/>
        <v>2</v>
      </c>
      <c r="H2587" s="714" t="str">
        <f t="shared" si="285"/>
        <v>Fev/26</v>
      </c>
      <c r="I2587" s="723">
        <f t="shared" si="286"/>
        <v>14</v>
      </c>
      <c r="J2587" s="723">
        <f>IF(Tabela13[[#This Row],[Data da Ordem]]&lt;&gt;"",1,"")</f>
        <v>1</v>
      </c>
    </row>
    <row r="2588" spans="1:10">
      <c r="A2588" s="721" t="s">
        <v>3301</v>
      </c>
      <c r="B2588" s="722">
        <v>45</v>
      </c>
      <c r="C2588" s="711" t="str">
        <f t="shared" si="280"/>
        <v>14/02/2026</v>
      </c>
      <c r="D2588" s="712" t="str">
        <f t="shared" si="281"/>
        <v>09:50</v>
      </c>
      <c r="E2588" s="713" t="str">
        <f t="shared" si="282"/>
        <v>09:00 as 10:00</v>
      </c>
      <c r="F2588" s="714" t="str">
        <f t="shared" si="283"/>
        <v>Sábado</v>
      </c>
      <c r="G2588" s="715">
        <f t="shared" si="284"/>
        <v>2</v>
      </c>
      <c r="H2588" s="714" t="str">
        <f t="shared" si="285"/>
        <v>Fev/26</v>
      </c>
      <c r="I2588" s="723">
        <f t="shared" si="286"/>
        <v>14</v>
      </c>
      <c r="J2588" s="723">
        <f>IF(Tabela13[[#This Row],[Data da Ordem]]&lt;&gt;"",1,"")</f>
        <v>1</v>
      </c>
    </row>
    <row r="2589" spans="1:10">
      <c r="A2589" s="721" t="s">
        <v>3302</v>
      </c>
      <c r="B2589" s="722">
        <v>25.5</v>
      </c>
      <c r="C2589" s="711" t="str">
        <f t="shared" si="280"/>
        <v>14/02/2026</v>
      </c>
      <c r="D2589" s="712" t="str">
        <f t="shared" si="281"/>
        <v>09:45</v>
      </c>
      <c r="E2589" s="713" t="str">
        <f t="shared" si="282"/>
        <v>09:00 as 10:00</v>
      </c>
      <c r="F2589" s="714" t="str">
        <f t="shared" si="283"/>
        <v>Sábado</v>
      </c>
      <c r="G2589" s="715">
        <f t="shared" si="284"/>
        <v>2</v>
      </c>
      <c r="H2589" s="714" t="str">
        <f t="shared" si="285"/>
        <v>Fev/26</v>
      </c>
      <c r="I2589" s="723">
        <f t="shared" si="286"/>
        <v>14</v>
      </c>
      <c r="J2589" s="723">
        <f>IF(Tabela13[[#This Row],[Data da Ordem]]&lt;&gt;"",1,"")</f>
        <v>1</v>
      </c>
    </row>
    <row r="2590" spans="1:10">
      <c r="A2590" s="721" t="s">
        <v>3303</v>
      </c>
      <c r="B2590" s="722">
        <v>14.5</v>
      </c>
      <c r="C2590" s="711" t="str">
        <f t="shared" si="280"/>
        <v>14/02/2026</v>
      </c>
      <c r="D2590" s="712" t="str">
        <f t="shared" si="281"/>
        <v>09:40</v>
      </c>
      <c r="E2590" s="713" t="str">
        <f t="shared" si="282"/>
        <v>09:00 as 10:00</v>
      </c>
      <c r="F2590" s="714" t="str">
        <f t="shared" si="283"/>
        <v>Sábado</v>
      </c>
      <c r="G2590" s="715">
        <f t="shared" si="284"/>
        <v>2</v>
      </c>
      <c r="H2590" s="714" t="str">
        <f t="shared" si="285"/>
        <v>Fev/26</v>
      </c>
      <c r="I2590" s="723">
        <f t="shared" si="286"/>
        <v>14</v>
      </c>
      <c r="J2590" s="723">
        <f>IF(Tabela13[[#This Row],[Data da Ordem]]&lt;&gt;"",1,"")</f>
        <v>1</v>
      </c>
    </row>
    <row r="2591" spans="1:10">
      <c r="A2591" s="721" t="s">
        <v>3304</v>
      </c>
      <c r="B2591" s="722">
        <v>12</v>
      </c>
      <c r="C2591" s="711" t="str">
        <f t="shared" si="280"/>
        <v>14/02/2026</v>
      </c>
      <c r="D2591" s="712" t="str">
        <f t="shared" si="281"/>
        <v>09:37</v>
      </c>
      <c r="E2591" s="713" t="str">
        <f t="shared" si="282"/>
        <v>09:00 as 10:00</v>
      </c>
      <c r="F2591" s="714" t="str">
        <f t="shared" si="283"/>
        <v>Sábado</v>
      </c>
      <c r="G2591" s="715">
        <f t="shared" si="284"/>
        <v>2</v>
      </c>
      <c r="H2591" s="714" t="str">
        <f t="shared" si="285"/>
        <v>Fev/26</v>
      </c>
      <c r="I2591" s="723">
        <f t="shared" si="286"/>
        <v>14</v>
      </c>
      <c r="J2591" s="723">
        <f>IF(Tabela13[[#This Row],[Data da Ordem]]&lt;&gt;"",1,"")</f>
        <v>1</v>
      </c>
    </row>
    <row r="2592" spans="1:10">
      <c r="A2592" s="721" t="s">
        <v>3305</v>
      </c>
      <c r="B2592" s="722">
        <v>16</v>
      </c>
      <c r="C2592" s="711" t="str">
        <f t="shared" si="280"/>
        <v>14/02/2026</v>
      </c>
      <c r="D2592" s="712" t="str">
        <f t="shared" si="281"/>
        <v>09:28</v>
      </c>
      <c r="E2592" s="713" t="str">
        <f t="shared" si="282"/>
        <v>09:00 as 10:00</v>
      </c>
      <c r="F2592" s="714" t="str">
        <f t="shared" si="283"/>
        <v>Sábado</v>
      </c>
      <c r="G2592" s="715">
        <f t="shared" si="284"/>
        <v>2</v>
      </c>
      <c r="H2592" s="714" t="str">
        <f t="shared" si="285"/>
        <v>Fev/26</v>
      </c>
      <c r="I2592" s="723">
        <f t="shared" si="286"/>
        <v>14</v>
      </c>
      <c r="J2592" s="723">
        <f>IF(Tabela13[[#This Row],[Data da Ordem]]&lt;&gt;"",1,"")</f>
        <v>1</v>
      </c>
    </row>
    <row r="2593" spans="1:10">
      <c r="A2593" s="721" t="s">
        <v>3306</v>
      </c>
      <c r="B2593" s="722">
        <v>23</v>
      </c>
      <c r="C2593" s="711" t="str">
        <f t="shared" si="280"/>
        <v>14/02/2026</v>
      </c>
      <c r="D2593" s="712" t="str">
        <f t="shared" si="281"/>
        <v>09:15</v>
      </c>
      <c r="E2593" s="713" t="str">
        <f t="shared" si="282"/>
        <v>09:00 as 10:00</v>
      </c>
      <c r="F2593" s="714" t="str">
        <f t="shared" si="283"/>
        <v>Sábado</v>
      </c>
      <c r="G2593" s="715">
        <f t="shared" si="284"/>
        <v>2</v>
      </c>
      <c r="H2593" s="714" t="str">
        <f t="shared" si="285"/>
        <v>Fev/26</v>
      </c>
      <c r="I2593" s="723">
        <f t="shared" si="286"/>
        <v>14</v>
      </c>
      <c r="J2593" s="723">
        <f>IF(Tabela13[[#This Row],[Data da Ordem]]&lt;&gt;"",1,"")</f>
        <v>1</v>
      </c>
    </row>
    <row r="2594" spans="1:10">
      <c r="A2594" s="721" t="s">
        <v>3307</v>
      </c>
      <c r="B2594" s="722">
        <v>13</v>
      </c>
      <c r="C2594" s="724" t="str">
        <f t="shared" si="280"/>
        <v>14/02/2026</v>
      </c>
      <c r="D2594" s="725" t="str">
        <f t="shared" si="281"/>
        <v>09:10</v>
      </c>
      <c r="E2594" s="726" t="str">
        <f t="shared" si="282"/>
        <v>09:00 as 10:00</v>
      </c>
      <c r="F2594" s="727" t="str">
        <f t="shared" si="283"/>
        <v>Sábado</v>
      </c>
      <c r="G2594" s="728">
        <f t="shared" si="284"/>
        <v>2</v>
      </c>
      <c r="H2594" s="727" t="str">
        <f t="shared" si="285"/>
        <v>Fev/26</v>
      </c>
      <c r="I2594" s="716">
        <f t="shared" si="286"/>
        <v>14</v>
      </c>
      <c r="J2594" s="716">
        <f>IF(Tabela13[[#This Row],[Data da Ordem]]&lt;&gt;"",1,"")</f>
        <v>1</v>
      </c>
    </row>
    <row r="2595" spans="1:10">
      <c r="A2595" s="721" t="s">
        <v>3308</v>
      </c>
      <c r="B2595" s="722">
        <v>20.5</v>
      </c>
      <c r="C2595" s="711" t="str">
        <f t="shared" si="280"/>
        <v>15/02/2026</v>
      </c>
      <c r="D2595" s="712" t="str">
        <f t="shared" si="281"/>
        <v>18:40</v>
      </c>
      <c r="E2595" s="713" t="str">
        <f t="shared" si="282"/>
        <v>18:00 as 19:00</v>
      </c>
      <c r="F2595" s="714" t="str">
        <f t="shared" si="283"/>
        <v>Domingo</v>
      </c>
      <c r="G2595" s="715">
        <f t="shared" si="284"/>
        <v>3</v>
      </c>
      <c r="H2595" s="714" t="str">
        <f t="shared" si="285"/>
        <v>Fev/26</v>
      </c>
      <c r="I2595" s="723">
        <f t="shared" si="286"/>
        <v>15</v>
      </c>
      <c r="J2595" s="723">
        <f>IF(Tabela13[[#This Row],[Data da Ordem]]&lt;&gt;"",1,"")</f>
        <v>1</v>
      </c>
    </row>
    <row r="2596" spans="1:10">
      <c r="A2596" s="721" t="s">
        <v>3309</v>
      </c>
      <c r="B2596" s="722">
        <v>27</v>
      </c>
      <c r="C2596" s="711" t="str">
        <f t="shared" si="280"/>
        <v>15/02/2026</v>
      </c>
      <c r="D2596" s="712" t="str">
        <f t="shared" si="281"/>
        <v>18:35</v>
      </c>
      <c r="E2596" s="713" t="str">
        <f t="shared" si="282"/>
        <v>18:00 as 19:00</v>
      </c>
      <c r="F2596" s="714" t="str">
        <f t="shared" si="283"/>
        <v>Domingo</v>
      </c>
      <c r="G2596" s="715">
        <f t="shared" si="284"/>
        <v>3</v>
      </c>
      <c r="H2596" s="714" t="str">
        <f t="shared" si="285"/>
        <v>Fev/26</v>
      </c>
      <c r="I2596" s="723">
        <f t="shared" si="286"/>
        <v>15</v>
      </c>
      <c r="J2596" s="723">
        <f>IF(Tabela13[[#This Row],[Data da Ordem]]&lt;&gt;"",1,"")</f>
        <v>1</v>
      </c>
    </row>
    <row r="2597" spans="1:10">
      <c r="A2597" s="721" t="s">
        <v>3310</v>
      </c>
      <c r="B2597" s="722">
        <v>21</v>
      </c>
      <c r="C2597" s="711" t="str">
        <f t="shared" si="280"/>
        <v>15/02/2026</v>
      </c>
      <c r="D2597" s="712" t="str">
        <f t="shared" si="281"/>
        <v>18:24</v>
      </c>
      <c r="E2597" s="713" t="str">
        <f t="shared" si="282"/>
        <v>18:00 as 19:00</v>
      </c>
      <c r="F2597" s="714" t="str">
        <f t="shared" si="283"/>
        <v>Domingo</v>
      </c>
      <c r="G2597" s="715">
        <f t="shared" si="284"/>
        <v>3</v>
      </c>
      <c r="H2597" s="714" t="str">
        <f t="shared" si="285"/>
        <v>Fev/26</v>
      </c>
      <c r="I2597" s="723">
        <f t="shared" si="286"/>
        <v>15</v>
      </c>
      <c r="J2597" s="723">
        <f>IF(Tabela13[[#This Row],[Data da Ordem]]&lt;&gt;"",1,"")</f>
        <v>1</v>
      </c>
    </row>
    <row r="2598" spans="1:10">
      <c r="A2598" s="721" t="s">
        <v>3311</v>
      </c>
      <c r="B2598" s="722">
        <v>19</v>
      </c>
      <c r="C2598" s="711" t="str">
        <f t="shared" si="280"/>
        <v>15/02/2026</v>
      </c>
      <c r="D2598" s="712" t="str">
        <f t="shared" si="281"/>
        <v>18:21</v>
      </c>
      <c r="E2598" s="713" t="str">
        <f t="shared" si="282"/>
        <v>18:00 as 19:00</v>
      </c>
      <c r="F2598" s="714" t="str">
        <f t="shared" si="283"/>
        <v>Domingo</v>
      </c>
      <c r="G2598" s="715">
        <f t="shared" si="284"/>
        <v>3</v>
      </c>
      <c r="H2598" s="714" t="str">
        <f t="shared" si="285"/>
        <v>Fev/26</v>
      </c>
      <c r="I2598" s="723">
        <f t="shared" si="286"/>
        <v>15</v>
      </c>
      <c r="J2598" s="723">
        <f>IF(Tabela13[[#This Row],[Data da Ordem]]&lt;&gt;"",1,"")</f>
        <v>1</v>
      </c>
    </row>
    <row r="2599" spans="1:10">
      <c r="A2599" s="721" t="s">
        <v>3312</v>
      </c>
      <c r="B2599" s="722">
        <v>11.7</v>
      </c>
      <c r="C2599" s="711" t="str">
        <f t="shared" si="280"/>
        <v>15/02/2026</v>
      </c>
      <c r="D2599" s="712" t="str">
        <f t="shared" si="281"/>
        <v>18:16</v>
      </c>
      <c r="E2599" s="713" t="str">
        <f t="shared" si="282"/>
        <v>18:00 as 19:00</v>
      </c>
      <c r="F2599" s="714" t="str">
        <f t="shared" si="283"/>
        <v>Domingo</v>
      </c>
      <c r="G2599" s="715">
        <f t="shared" si="284"/>
        <v>3</v>
      </c>
      <c r="H2599" s="714" t="str">
        <f t="shared" si="285"/>
        <v>Fev/26</v>
      </c>
      <c r="I2599" s="723">
        <f t="shared" si="286"/>
        <v>15</v>
      </c>
      <c r="J2599" s="723">
        <f>IF(Tabela13[[#This Row],[Data da Ordem]]&lt;&gt;"",1,"")</f>
        <v>1</v>
      </c>
    </row>
    <row r="2600" spans="1:10">
      <c r="A2600" s="721" t="s">
        <v>3313</v>
      </c>
      <c r="B2600" s="722">
        <v>18</v>
      </c>
      <c r="C2600" s="711" t="str">
        <f t="shared" si="280"/>
        <v>15/02/2026</v>
      </c>
      <c r="D2600" s="712" t="str">
        <f t="shared" si="281"/>
        <v>18:13</v>
      </c>
      <c r="E2600" s="713" t="str">
        <f t="shared" si="282"/>
        <v>18:00 as 19:00</v>
      </c>
      <c r="F2600" s="714" t="str">
        <f t="shared" si="283"/>
        <v>Domingo</v>
      </c>
      <c r="G2600" s="715">
        <f t="shared" si="284"/>
        <v>3</v>
      </c>
      <c r="H2600" s="714" t="str">
        <f t="shared" si="285"/>
        <v>Fev/26</v>
      </c>
      <c r="I2600" s="723">
        <f t="shared" si="286"/>
        <v>15</v>
      </c>
      <c r="J2600" s="723">
        <f>IF(Tabela13[[#This Row],[Data da Ordem]]&lt;&gt;"",1,"")</f>
        <v>1</v>
      </c>
    </row>
    <row r="2601" spans="1:10">
      <c r="A2601" s="721" t="s">
        <v>3314</v>
      </c>
      <c r="B2601" s="722">
        <v>13</v>
      </c>
      <c r="C2601" s="711" t="str">
        <f t="shared" si="280"/>
        <v>15/02/2026</v>
      </c>
      <c r="D2601" s="712" t="str">
        <f t="shared" si="281"/>
        <v>18:08</v>
      </c>
      <c r="E2601" s="713" t="str">
        <f t="shared" si="282"/>
        <v>18:00 as 19:00</v>
      </c>
      <c r="F2601" s="714" t="str">
        <f t="shared" si="283"/>
        <v>Domingo</v>
      </c>
      <c r="G2601" s="715">
        <f t="shared" si="284"/>
        <v>3</v>
      </c>
      <c r="H2601" s="714" t="str">
        <f t="shared" si="285"/>
        <v>Fev/26</v>
      </c>
      <c r="I2601" s="723">
        <f t="shared" si="286"/>
        <v>15</v>
      </c>
      <c r="J2601" s="723">
        <f>IF(Tabela13[[#This Row],[Data da Ordem]]&lt;&gt;"",1,"")</f>
        <v>1</v>
      </c>
    </row>
    <row r="2602" spans="1:10">
      <c r="A2602" s="721" t="s">
        <v>3315</v>
      </c>
      <c r="B2602" s="722">
        <v>38</v>
      </c>
      <c r="C2602" s="711" t="str">
        <f t="shared" si="280"/>
        <v>15/02/2026</v>
      </c>
      <c r="D2602" s="712" t="str">
        <f t="shared" si="281"/>
        <v>17:56</v>
      </c>
      <c r="E2602" s="713" t="str">
        <f t="shared" si="282"/>
        <v>17:00 as 18:00</v>
      </c>
      <c r="F2602" s="714" t="str">
        <f t="shared" si="283"/>
        <v>Domingo</v>
      </c>
      <c r="G2602" s="715">
        <f t="shared" si="284"/>
        <v>3</v>
      </c>
      <c r="H2602" s="714" t="str">
        <f t="shared" si="285"/>
        <v>Fev/26</v>
      </c>
      <c r="I2602" s="723">
        <f t="shared" si="286"/>
        <v>15</v>
      </c>
      <c r="J2602" s="723">
        <f>IF(Tabela13[[#This Row],[Data da Ordem]]&lt;&gt;"",1,"")</f>
        <v>1</v>
      </c>
    </row>
    <row r="2603" spans="1:10">
      <c r="A2603" s="721" t="s">
        <v>3316</v>
      </c>
      <c r="B2603" s="722">
        <v>41</v>
      </c>
      <c r="C2603" s="711" t="str">
        <f t="shared" si="280"/>
        <v>15/02/2026</v>
      </c>
      <c r="D2603" s="712" t="str">
        <f t="shared" si="281"/>
        <v>17:41</v>
      </c>
      <c r="E2603" s="713" t="str">
        <f t="shared" si="282"/>
        <v>17:00 as 18:00</v>
      </c>
      <c r="F2603" s="714" t="str">
        <f t="shared" si="283"/>
        <v>Domingo</v>
      </c>
      <c r="G2603" s="715">
        <f t="shared" si="284"/>
        <v>3</v>
      </c>
      <c r="H2603" s="714" t="str">
        <f t="shared" si="285"/>
        <v>Fev/26</v>
      </c>
      <c r="I2603" s="723">
        <f t="shared" si="286"/>
        <v>15</v>
      </c>
      <c r="J2603" s="723">
        <f>IF(Tabela13[[#This Row],[Data da Ordem]]&lt;&gt;"",1,"")</f>
        <v>1</v>
      </c>
    </row>
    <row r="2604" spans="1:10">
      <c r="A2604" s="721" t="s">
        <v>3317</v>
      </c>
      <c r="B2604" s="722">
        <v>34</v>
      </c>
      <c r="C2604" s="711" t="str">
        <f t="shared" si="280"/>
        <v>15/02/2026</v>
      </c>
      <c r="D2604" s="712" t="str">
        <f t="shared" si="281"/>
        <v>17:22</v>
      </c>
      <c r="E2604" s="713" t="str">
        <f t="shared" si="282"/>
        <v>17:00 as 18:00</v>
      </c>
      <c r="F2604" s="714" t="str">
        <f t="shared" si="283"/>
        <v>Domingo</v>
      </c>
      <c r="G2604" s="715">
        <f t="shared" si="284"/>
        <v>3</v>
      </c>
      <c r="H2604" s="714" t="str">
        <f t="shared" si="285"/>
        <v>Fev/26</v>
      </c>
      <c r="I2604" s="723">
        <f t="shared" si="286"/>
        <v>15</v>
      </c>
      <c r="J2604" s="723">
        <f>IF(Tabela13[[#This Row],[Data da Ordem]]&lt;&gt;"",1,"")</f>
        <v>1</v>
      </c>
    </row>
    <row r="2605" spans="1:10">
      <c r="A2605" s="721" t="s">
        <v>3318</v>
      </c>
      <c r="B2605" s="722">
        <v>12</v>
      </c>
      <c r="C2605" s="711" t="str">
        <f t="shared" si="280"/>
        <v>15/02/2026</v>
      </c>
      <c r="D2605" s="712" t="str">
        <f t="shared" si="281"/>
        <v>17:21</v>
      </c>
      <c r="E2605" s="713" t="str">
        <f t="shared" si="282"/>
        <v>17:00 as 18:00</v>
      </c>
      <c r="F2605" s="714" t="str">
        <f t="shared" si="283"/>
        <v>Domingo</v>
      </c>
      <c r="G2605" s="715">
        <f t="shared" si="284"/>
        <v>3</v>
      </c>
      <c r="H2605" s="714" t="str">
        <f t="shared" si="285"/>
        <v>Fev/26</v>
      </c>
      <c r="I2605" s="723">
        <f t="shared" si="286"/>
        <v>15</v>
      </c>
      <c r="J2605" s="723">
        <f>IF(Tabela13[[#This Row],[Data da Ordem]]&lt;&gt;"",1,"")</f>
        <v>1</v>
      </c>
    </row>
    <row r="2606" spans="1:10">
      <c r="A2606" s="721" t="s">
        <v>3319</v>
      </c>
      <c r="B2606" s="722">
        <v>12.6</v>
      </c>
      <c r="C2606" s="711" t="str">
        <f t="shared" si="280"/>
        <v>15/02/2026</v>
      </c>
      <c r="D2606" s="712" t="str">
        <f t="shared" si="281"/>
        <v>17:19</v>
      </c>
      <c r="E2606" s="713" t="str">
        <f t="shared" si="282"/>
        <v>17:00 as 18:00</v>
      </c>
      <c r="F2606" s="714" t="str">
        <f t="shared" si="283"/>
        <v>Domingo</v>
      </c>
      <c r="G2606" s="715">
        <f t="shared" si="284"/>
        <v>3</v>
      </c>
      <c r="H2606" s="714" t="str">
        <f t="shared" si="285"/>
        <v>Fev/26</v>
      </c>
      <c r="I2606" s="723">
        <f t="shared" si="286"/>
        <v>15</v>
      </c>
      <c r="J2606" s="723">
        <f>IF(Tabela13[[#This Row],[Data da Ordem]]&lt;&gt;"",1,"")</f>
        <v>1</v>
      </c>
    </row>
    <row r="2607" spans="1:10">
      <c r="A2607" s="721" t="s">
        <v>3320</v>
      </c>
      <c r="B2607" s="722">
        <v>37.5</v>
      </c>
      <c r="C2607" s="711" t="str">
        <f t="shared" si="280"/>
        <v>15/02/2026</v>
      </c>
      <c r="D2607" s="712" t="str">
        <f t="shared" si="281"/>
        <v>17:13</v>
      </c>
      <c r="E2607" s="713" t="str">
        <f t="shared" si="282"/>
        <v>17:00 as 18:00</v>
      </c>
      <c r="F2607" s="714" t="str">
        <f t="shared" si="283"/>
        <v>Domingo</v>
      </c>
      <c r="G2607" s="715">
        <f t="shared" si="284"/>
        <v>3</v>
      </c>
      <c r="H2607" s="714" t="str">
        <f t="shared" si="285"/>
        <v>Fev/26</v>
      </c>
      <c r="I2607" s="723">
        <f t="shared" si="286"/>
        <v>15</v>
      </c>
      <c r="J2607" s="723">
        <f>IF(Tabela13[[#This Row],[Data da Ordem]]&lt;&gt;"",1,"")</f>
        <v>1</v>
      </c>
    </row>
    <row r="2608" spans="1:10">
      <c r="A2608" s="721" t="s">
        <v>3321</v>
      </c>
      <c r="B2608" s="722">
        <v>12.6</v>
      </c>
      <c r="C2608" s="711" t="str">
        <f t="shared" si="280"/>
        <v>15/02/2026</v>
      </c>
      <c r="D2608" s="712" t="str">
        <f t="shared" si="281"/>
        <v>17:10</v>
      </c>
      <c r="E2608" s="713" t="str">
        <f t="shared" si="282"/>
        <v>17:00 as 18:00</v>
      </c>
      <c r="F2608" s="714" t="str">
        <f t="shared" si="283"/>
        <v>Domingo</v>
      </c>
      <c r="G2608" s="715">
        <f t="shared" si="284"/>
        <v>3</v>
      </c>
      <c r="H2608" s="714" t="str">
        <f t="shared" si="285"/>
        <v>Fev/26</v>
      </c>
      <c r="I2608" s="723">
        <f t="shared" si="286"/>
        <v>15</v>
      </c>
      <c r="J2608" s="723">
        <f>IF(Tabela13[[#This Row],[Data da Ordem]]&lt;&gt;"",1,"")</f>
        <v>1</v>
      </c>
    </row>
    <row r="2609" spans="1:10">
      <c r="A2609" s="721" t="s">
        <v>3322</v>
      </c>
      <c r="B2609" s="722">
        <v>38</v>
      </c>
      <c r="C2609" s="711" t="str">
        <f t="shared" si="280"/>
        <v>15/02/2026</v>
      </c>
      <c r="D2609" s="712" t="str">
        <f t="shared" si="281"/>
        <v>17:09</v>
      </c>
      <c r="E2609" s="713" t="str">
        <f t="shared" si="282"/>
        <v>17:00 as 18:00</v>
      </c>
      <c r="F2609" s="714" t="str">
        <f t="shared" si="283"/>
        <v>Domingo</v>
      </c>
      <c r="G2609" s="715">
        <f t="shared" si="284"/>
        <v>3</v>
      </c>
      <c r="H2609" s="714" t="str">
        <f t="shared" si="285"/>
        <v>Fev/26</v>
      </c>
      <c r="I2609" s="723">
        <f t="shared" si="286"/>
        <v>15</v>
      </c>
      <c r="J2609" s="723">
        <f>IF(Tabela13[[#This Row],[Data da Ordem]]&lt;&gt;"",1,"")</f>
        <v>1</v>
      </c>
    </row>
    <row r="2610" spans="1:10">
      <c r="A2610" s="721" t="s">
        <v>3323</v>
      </c>
      <c r="B2610" s="722">
        <v>78.5</v>
      </c>
      <c r="C2610" s="711" t="str">
        <f t="shared" si="280"/>
        <v>15/02/2026</v>
      </c>
      <c r="D2610" s="712" t="str">
        <f t="shared" si="281"/>
        <v>17:02</v>
      </c>
      <c r="E2610" s="713" t="str">
        <f t="shared" si="282"/>
        <v>17:00 as 18:00</v>
      </c>
      <c r="F2610" s="714" t="str">
        <f t="shared" si="283"/>
        <v>Domingo</v>
      </c>
      <c r="G2610" s="715">
        <f t="shared" si="284"/>
        <v>3</v>
      </c>
      <c r="H2610" s="714" t="str">
        <f t="shared" si="285"/>
        <v>Fev/26</v>
      </c>
      <c r="I2610" s="723">
        <f t="shared" si="286"/>
        <v>15</v>
      </c>
      <c r="J2610" s="723">
        <f>IF(Tabela13[[#This Row],[Data da Ordem]]&lt;&gt;"",1,"")</f>
        <v>1</v>
      </c>
    </row>
    <row r="2611" spans="1:10">
      <c r="A2611" s="721" t="s">
        <v>3324</v>
      </c>
      <c r="B2611" s="722">
        <v>23</v>
      </c>
      <c r="C2611" s="711" t="str">
        <f t="shared" si="280"/>
        <v>15/02/2026</v>
      </c>
      <c r="D2611" s="712" t="str">
        <f t="shared" si="281"/>
        <v>16:59</v>
      </c>
      <c r="E2611" s="713" t="str">
        <f t="shared" si="282"/>
        <v>16:00 as 17:00</v>
      </c>
      <c r="F2611" s="714" t="str">
        <f t="shared" si="283"/>
        <v>Domingo</v>
      </c>
      <c r="G2611" s="715">
        <f t="shared" si="284"/>
        <v>3</v>
      </c>
      <c r="H2611" s="714" t="str">
        <f t="shared" si="285"/>
        <v>Fev/26</v>
      </c>
      <c r="I2611" s="723">
        <f t="shared" si="286"/>
        <v>15</v>
      </c>
      <c r="J2611" s="723">
        <f>IF(Tabela13[[#This Row],[Data da Ordem]]&lt;&gt;"",1,"")</f>
        <v>1</v>
      </c>
    </row>
    <row r="2612" spans="1:10">
      <c r="A2612" s="721" t="s">
        <v>3325</v>
      </c>
      <c r="B2612" s="722">
        <v>19</v>
      </c>
      <c r="C2612" s="711" t="str">
        <f t="shared" si="280"/>
        <v>15/02/2026</v>
      </c>
      <c r="D2612" s="712" t="str">
        <f t="shared" si="281"/>
        <v>16:56</v>
      </c>
      <c r="E2612" s="713" t="str">
        <f t="shared" si="282"/>
        <v>16:00 as 17:00</v>
      </c>
      <c r="F2612" s="714" t="str">
        <f t="shared" si="283"/>
        <v>Domingo</v>
      </c>
      <c r="G2612" s="715">
        <f t="shared" si="284"/>
        <v>3</v>
      </c>
      <c r="H2612" s="714" t="str">
        <f t="shared" si="285"/>
        <v>Fev/26</v>
      </c>
      <c r="I2612" s="723">
        <f t="shared" si="286"/>
        <v>15</v>
      </c>
      <c r="J2612" s="723">
        <f>IF(Tabela13[[#This Row],[Data da Ordem]]&lt;&gt;"",1,"")</f>
        <v>1</v>
      </c>
    </row>
    <row r="2613" spans="1:10">
      <c r="A2613" s="721" t="s">
        <v>3326</v>
      </c>
      <c r="B2613" s="722">
        <v>12</v>
      </c>
      <c r="C2613" s="711" t="str">
        <f t="shared" si="280"/>
        <v>15/02/2026</v>
      </c>
      <c r="D2613" s="712" t="str">
        <f t="shared" si="281"/>
        <v>16:53</v>
      </c>
      <c r="E2613" s="713" t="str">
        <f t="shared" si="282"/>
        <v>16:00 as 17:00</v>
      </c>
      <c r="F2613" s="714" t="str">
        <f t="shared" si="283"/>
        <v>Domingo</v>
      </c>
      <c r="G2613" s="715">
        <f t="shared" si="284"/>
        <v>3</v>
      </c>
      <c r="H2613" s="714" t="str">
        <f t="shared" si="285"/>
        <v>Fev/26</v>
      </c>
      <c r="I2613" s="723">
        <f t="shared" si="286"/>
        <v>15</v>
      </c>
      <c r="J2613" s="723">
        <f>IF(Tabela13[[#This Row],[Data da Ordem]]&lt;&gt;"",1,"")</f>
        <v>1</v>
      </c>
    </row>
    <row r="2614" spans="1:10">
      <c r="A2614" s="721" t="s">
        <v>3327</v>
      </c>
      <c r="B2614" s="722">
        <v>12</v>
      </c>
      <c r="C2614" s="711" t="str">
        <f t="shared" si="280"/>
        <v>15/02/2026</v>
      </c>
      <c r="D2614" s="712" t="str">
        <f t="shared" si="281"/>
        <v>16:48</v>
      </c>
      <c r="E2614" s="713" t="str">
        <f t="shared" si="282"/>
        <v>16:00 as 17:00</v>
      </c>
      <c r="F2614" s="714" t="str">
        <f t="shared" si="283"/>
        <v>Domingo</v>
      </c>
      <c r="G2614" s="715">
        <f t="shared" si="284"/>
        <v>3</v>
      </c>
      <c r="H2614" s="714" t="str">
        <f t="shared" si="285"/>
        <v>Fev/26</v>
      </c>
      <c r="I2614" s="723">
        <f t="shared" si="286"/>
        <v>15</v>
      </c>
      <c r="J2614" s="723">
        <f>IF(Tabela13[[#This Row],[Data da Ordem]]&lt;&gt;"",1,"")</f>
        <v>1</v>
      </c>
    </row>
    <row r="2615" spans="1:10">
      <c r="A2615" s="721" t="s">
        <v>3328</v>
      </c>
      <c r="B2615" s="722">
        <v>26</v>
      </c>
      <c r="C2615" s="711" t="str">
        <f t="shared" si="280"/>
        <v>15/02/2026</v>
      </c>
      <c r="D2615" s="712" t="str">
        <f t="shared" si="281"/>
        <v>16:40</v>
      </c>
      <c r="E2615" s="713" t="str">
        <f t="shared" si="282"/>
        <v>16:00 as 17:00</v>
      </c>
      <c r="F2615" s="714" t="str">
        <f t="shared" si="283"/>
        <v>Domingo</v>
      </c>
      <c r="G2615" s="715">
        <f t="shared" si="284"/>
        <v>3</v>
      </c>
      <c r="H2615" s="714" t="str">
        <f t="shared" si="285"/>
        <v>Fev/26</v>
      </c>
      <c r="I2615" s="723">
        <f t="shared" si="286"/>
        <v>15</v>
      </c>
      <c r="J2615" s="723">
        <f>IF(Tabela13[[#This Row],[Data da Ordem]]&lt;&gt;"",1,"")</f>
        <v>1</v>
      </c>
    </row>
    <row r="2616" spans="1:10">
      <c r="A2616" s="721" t="s">
        <v>3329</v>
      </c>
      <c r="B2616" s="722">
        <v>13.5</v>
      </c>
      <c r="C2616" s="711" t="str">
        <f t="shared" si="280"/>
        <v>15/02/2026</v>
      </c>
      <c r="D2616" s="712" t="str">
        <f t="shared" si="281"/>
        <v>16:32</v>
      </c>
      <c r="E2616" s="713" t="str">
        <f t="shared" si="282"/>
        <v>16:00 as 17:00</v>
      </c>
      <c r="F2616" s="714" t="str">
        <f t="shared" si="283"/>
        <v>Domingo</v>
      </c>
      <c r="G2616" s="715">
        <f t="shared" si="284"/>
        <v>3</v>
      </c>
      <c r="H2616" s="714" t="str">
        <f t="shared" si="285"/>
        <v>Fev/26</v>
      </c>
      <c r="I2616" s="723">
        <f t="shared" si="286"/>
        <v>15</v>
      </c>
      <c r="J2616" s="723">
        <f>IF(Tabela13[[#This Row],[Data da Ordem]]&lt;&gt;"",1,"")</f>
        <v>1</v>
      </c>
    </row>
    <row r="2617" spans="1:10">
      <c r="A2617" s="721" t="s">
        <v>3330</v>
      </c>
      <c r="B2617" s="722">
        <v>9</v>
      </c>
      <c r="C2617" s="711" t="str">
        <f t="shared" si="280"/>
        <v>15/02/2026</v>
      </c>
      <c r="D2617" s="712" t="str">
        <f t="shared" si="281"/>
        <v>16:30</v>
      </c>
      <c r="E2617" s="713" t="str">
        <f t="shared" si="282"/>
        <v>16:00 as 17:00</v>
      </c>
      <c r="F2617" s="714" t="str">
        <f t="shared" si="283"/>
        <v>Domingo</v>
      </c>
      <c r="G2617" s="715">
        <f t="shared" si="284"/>
        <v>3</v>
      </c>
      <c r="H2617" s="714" t="str">
        <f t="shared" si="285"/>
        <v>Fev/26</v>
      </c>
      <c r="I2617" s="723">
        <f t="shared" si="286"/>
        <v>15</v>
      </c>
      <c r="J2617" s="723">
        <f>IF(Tabela13[[#This Row],[Data da Ordem]]&lt;&gt;"",1,"")</f>
        <v>1</v>
      </c>
    </row>
    <row r="2618" spans="1:10">
      <c r="A2618" s="721" t="s">
        <v>3331</v>
      </c>
      <c r="B2618" s="722">
        <v>13.5</v>
      </c>
      <c r="C2618" s="711" t="str">
        <f t="shared" si="280"/>
        <v>15/02/2026</v>
      </c>
      <c r="D2618" s="712" t="str">
        <f t="shared" si="281"/>
        <v>16:29</v>
      </c>
      <c r="E2618" s="713" t="str">
        <f t="shared" si="282"/>
        <v>16:00 as 17:00</v>
      </c>
      <c r="F2618" s="714" t="str">
        <f t="shared" si="283"/>
        <v>Domingo</v>
      </c>
      <c r="G2618" s="715">
        <f t="shared" si="284"/>
        <v>3</v>
      </c>
      <c r="H2618" s="714" t="str">
        <f t="shared" si="285"/>
        <v>Fev/26</v>
      </c>
      <c r="I2618" s="723">
        <f t="shared" si="286"/>
        <v>15</v>
      </c>
      <c r="J2618" s="723">
        <f>IF(Tabela13[[#This Row],[Data da Ordem]]&lt;&gt;"",1,"")</f>
        <v>1</v>
      </c>
    </row>
    <row r="2619" spans="1:10">
      <c r="A2619" s="721" t="s">
        <v>3332</v>
      </c>
      <c r="B2619" s="722">
        <v>9</v>
      </c>
      <c r="C2619" s="711" t="str">
        <f t="shared" si="280"/>
        <v>15/02/2026</v>
      </c>
      <c r="D2619" s="712" t="str">
        <f t="shared" si="281"/>
        <v>16:25</v>
      </c>
      <c r="E2619" s="713" t="str">
        <f t="shared" si="282"/>
        <v>16:00 as 17:00</v>
      </c>
      <c r="F2619" s="714" t="str">
        <f t="shared" si="283"/>
        <v>Domingo</v>
      </c>
      <c r="G2619" s="715">
        <f t="shared" si="284"/>
        <v>3</v>
      </c>
      <c r="H2619" s="714" t="str">
        <f t="shared" si="285"/>
        <v>Fev/26</v>
      </c>
      <c r="I2619" s="723">
        <f t="shared" si="286"/>
        <v>15</v>
      </c>
      <c r="J2619" s="723">
        <f>IF(Tabela13[[#This Row],[Data da Ordem]]&lt;&gt;"",1,"")</f>
        <v>1</v>
      </c>
    </row>
    <row r="2620" spans="1:10">
      <c r="A2620" s="721" t="s">
        <v>3333</v>
      </c>
      <c r="B2620" s="722">
        <v>19</v>
      </c>
      <c r="C2620" s="711" t="str">
        <f t="shared" si="280"/>
        <v>15/02/2026</v>
      </c>
      <c r="D2620" s="712" t="str">
        <f t="shared" si="281"/>
        <v>16:17</v>
      </c>
      <c r="E2620" s="713" t="str">
        <f t="shared" si="282"/>
        <v>16:00 as 17:00</v>
      </c>
      <c r="F2620" s="714" t="str">
        <f t="shared" si="283"/>
        <v>Domingo</v>
      </c>
      <c r="G2620" s="715">
        <f t="shared" si="284"/>
        <v>3</v>
      </c>
      <c r="H2620" s="714" t="str">
        <f t="shared" si="285"/>
        <v>Fev/26</v>
      </c>
      <c r="I2620" s="723">
        <f t="shared" si="286"/>
        <v>15</v>
      </c>
      <c r="J2620" s="723">
        <f>IF(Tabela13[[#This Row],[Data da Ordem]]&lt;&gt;"",1,"")</f>
        <v>1</v>
      </c>
    </row>
    <row r="2621" spans="1:10">
      <c r="A2621" s="721" t="s">
        <v>3334</v>
      </c>
      <c r="B2621" s="722">
        <v>23</v>
      </c>
      <c r="C2621" s="711" t="str">
        <f t="shared" si="280"/>
        <v>15/02/2026</v>
      </c>
      <c r="D2621" s="712" t="str">
        <f t="shared" si="281"/>
        <v>16:11</v>
      </c>
      <c r="E2621" s="713" t="str">
        <f t="shared" si="282"/>
        <v>16:00 as 17:00</v>
      </c>
      <c r="F2621" s="714" t="str">
        <f t="shared" si="283"/>
        <v>Domingo</v>
      </c>
      <c r="G2621" s="715">
        <f t="shared" si="284"/>
        <v>3</v>
      </c>
      <c r="H2621" s="714" t="str">
        <f t="shared" si="285"/>
        <v>Fev/26</v>
      </c>
      <c r="I2621" s="723">
        <f t="shared" si="286"/>
        <v>15</v>
      </c>
      <c r="J2621" s="723">
        <f>IF(Tabela13[[#This Row],[Data da Ordem]]&lt;&gt;"",1,"")</f>
        <v>1</v>
      </c>
    </row>
    <row r="2622" spans="1:10">
      <c r="A2622" s="721" t="s">
        <v>3335</v>
      </c>
      <c r="B2622" s="722">
        <v>21</v>
      </c>
      <c r="C2622" s="711" t="str">
        <f t="shared" si="280"/>
        <v>15/02/2026</v>
      </c>
      <c r="D2622" s="712" t="str">
        <f t="shared" si="281"/>
        <v>16:07</v>
      </c>
      <c r="E2622" s="713" t="str">
        <f t="shared" si="282"/>
        <v>16:00 as 17:00</v>
      </c>
      <c r="F2622" s="714" t="str">
        <f t="shared" si="283"/>
        <v>Domingo</v>
      </c>
      <c r="G2622" s="715">
        <f t="shared" si="284"/>
        <v>3</v>
      </c>
      <c r="H2622" s="714" t="str">
        <f t="shared" si="285"/>
        <v>Fev/26</v>
      </c>
      <c r="I2622" s="723">
        <f t="shared" si="286"/>
        <v>15</v>
      </c>
      <c r="J2622" s="723">
        <f>IF(Tabela13[[#This Row],[Data da Ordem]]&lt;&gt;"",1,"")</f>
        <v>1</v>
      </c>
    </row>
    <row r="2623" spans="1:10">
      <c r="A2623" s="721" t="s">
        <v>3336</v>
      </c>
      <c r="B2623" s="722">
        <v>48</v>
      </c>
      <c r="C2623" s="711" t="str">
        <f t="shared" si="280"/>
        <v>15/02/2026</v>
      </c>
      <c r="D2623" s="712" t="str">
        <f t="shared" si="281"/>
        <v>16:00</v>
      </c>
      <c r="E2623" s="713" t="str">
        <f t="shared" si="282"/>
        <v>16:00 as 17:00</v>
      </c>
      <c r="F2623" s="714" t="str">
        <f t="shared" si="283"/>
        <v>Domingo</v>
      </c>
      <c r="G2623" s="715">
        <f t="shared" si="284"/>
        <v>3</v>
      </c>
      <c r="H2623" s="714" t="str">
        <f t="shared" si="285"/>
        <v>Fev/26</v>
      </c>
      <c r="I2623" s="723">
        <f t="shared" si="286"/>
        <v>15</v>
      </c>
      <c r="J2623" s="723">
        <f>IF(Tabela13[[#This Row],[Data da Ordem]]&lt;&gt;"",1,"")</f>
        <v>1</v>
      </c>
    </row>
    <row r="2624" spans="1:10">
      <c r="A2624" s="721" t="s">
        <v>3337</v>
      </c>
      <c r="B2624" s="722">
        <v>23</v>
      </c>
      <c r="C2624" s="711" t="str">
        <f t="shared" si="280"/>
        <v>15/02/2026</v>
      </c>
      <c r="D2624" s="712" t="str">
        <f t="shared" si="281"/>
        <v>15:59</v>
      </c>
      <c r="E2624" s="713" t="str">
        <f t="shared" si="282"/>
        <v>15:00 as 16:00</v>
      </c>
      <c r="F2624" s="714" t="str">
        <f t="shared" si="283"/>
        <v>Domingo</v>
      </c>
      <c r="G2624" s="715">
        <f t="shared" si="284"/>
        <v>3</v>
      </c>
      <c r="H2624" s="714" t="str">
        <f t="shared" si="285"/>
        <v>Fev/26</v>
      </c>
      <c r="I2624" s="723">
        <f t="shared" si="286"/>
        <v>15</v>
      </c>
      <c r="J2624" s="723">
        <f>IF(Tabela13[[#This Row],[Data da Ordem]]&lt;&gt;"",1,"")</f>
        <v>1</v>
      </c>
    </row>
    <row r="2625" spans="1:10">
      <c r="A2625" s="721" t="s">
        <v>3338</v>
      </c>
      <c r="B2625" s="722">
        <v>23</v>
      </c>
      <c r="C2625" s="711" t="str">
        <f t="shared" si="280"/>
        <v>15/02/2026</v>
      </c>
      <c r="D2625" s="712" t="str">
        <f t="shared" si="281"/>
        <v>15:57</v>
      </c>
      <c r="E2625" s="713" t="str">
        <f t="shared" si="282"/>
        <v>15:00 as 16:00</v>
      </c>
      <c r="F2625" s="714" t="str">
        <f t="shared" si="283"/>
        <v>Domingo</v>
      </c>
      <c r="G2625" s="715">
        <f t="shared" si="284"/>
        <v>3</v>
      </c>
      <c r="H2625" s="714" t="str">
        <f t="shared" si="285"/>
        <v>Fev/26</v>
      </c>
      <c r="I2625" s="723">
        <f t="shared" si="286"/>
        <v>15</v>
      </c>
      <c r="J2625" s="723">
        <f>IF(Tabela13[[#This Row],[Data da Ordem]]&lt;&gt;"",1,"")</f>
        <v>1</v>
      </c>
    </row>
    <row r="2626" spans="1:10">
      <c r="A2626" s="721" t="s">
        <v>3339</v>
      </c>
      <c r="B2626" s="722">
        <v>25.5</v>
      </c>
      <c r="C2626" s="711" t="str">
        <f t="shared" si="280"/>
        <v>15/02/2026</v>
      </c>
      <c r="D2626" s="712" t="str">
        <f t="shared" si="281"/>
        <v>15:57</v>
      </c>
      <c r="E2626" s="713" t="str">
        <f t="shared" si="282"/>
        <v>15:00 as 16:00</v>
      </c>
      <c r="F2626" s="714" t="str">
        <f t="shared" si="283"/>
        <v>Domingo</v>
      </c>
      <c r="G2626" s="715">
        <f t="shared" si="284"/>
        <v>3</v>
      </c>
      <c r="H2626" s="714" t="str">
        <f t="shared" si="285"/>
        <v>Fev/26</v>
      </c>
      <c r="I2626" s="723">
        <f t="shared" si="286"/>
        <v>15</v>
      </c>
      <c r="J2626" s="723">
        <f>IF(Tabela13[[#This Row],[Data da Ordem]]&lt;&gt;"",1,"")</f>
        <v>1</v>
      </c>
    </row>
    <row r="2627" spans="1:10">
      <c r="A2627" s="721" t="s">
        <v>3340</v>
      </c>
      <c r="B2627" s="722">
        <v>52</v>
      </c>
      <c r="C2627" s="711" t="str">
        <f t="shared" si="280"/>
        <v>15/02/2026</v>
      </c>
      <c r="D2627" s="712" t="str">
        <f t="shared" si="281"/>
        <v>15:55</v>
      </c>
      <c r="E2627" s="713" t="str">
        <f t="shared" si="282"/>
        <v>15:00 as 16:00</v>
      </c>
      <c r="F2627" s="714" t="str">
        <f t="shared" si="283"/>
        <v>Domingo</v>
      </c>
      <c r="G2627" s="715">
        <f t="shared" si="284"/>
        <v>3</v>
      </c>
      <c r="H2627" s="714" t="str">
        <f t="shared" si="285"/>
        <v>Fev/26</v>
      </c>
      <c r="I2627" s="723">
        <f t="shared" si="286"/>
        <v>15</v>
      </c>
      <c r="J2627" s="723">
        <f>IF(Tabela13[[#This Row],[Data da Ordem]]&lt;&gt;"",1,"")</f>
        <v>1</v>
      </c>
    </row>
    <row r="2628" spans="1:10">
      <c r="A2628" s="721" t="s">
        <v>3341</v>
      </c>
      <c r="B2628" s="722">
        <v>46</v>
      </c>
      <c r="C2628" s="711" t="str">
        <f t="shared" ref="C2628:C2691" si="287">IF(A2628="","",TEXT(A2628,"dd/mm/aaaa"))</f>
        <v>15/02/2026</v>
      </c>
      <c r="D2628" s="712" t="str">
        <f t="shared" ref="D2628:D2691" si="288">IF(A2628="","",TEXT(A2628,"hh:mm"))</f>
        <v>15:51</v>
      </c>
      <c r="E2628" s="713" t="str">
        <f t="shared" ref="E2628:E2691" si="289">IF(D2628="","",IF(AND(MOD(D2628,1)&gt;=TIME(8,0,0),MOD(D2628,1)&lt;TIME(21,0,0)),
TEXT(TIME(HOUR(MOD(D2628,1)),0,0),"hh:mm")&amp;" as "&amp;TEXT(TIME(HOUR(MOD(D2628,1))+1,0,0),"hh:mm"),
"Fora da faixa"))</f>
        <v>15:00 as 16:00</v>
      </c>
      <c r="F2628" s="714" t="str">
        <f t="shared" ref="F2628:F2691" si="290">CHOOSE(WEEKDAY(C2628,2),"Segunda","Terça","Quarta","Quinta","Sexta","Sábado","Domingo")</f>
        <v>Domingo</v>
      </c>
      <c r="G2628" s="715">
        <f t="shared" ref="G2628:G2691" si="291">INT((DAY(C2628)-1)/7)+1</f>
        <v>3</v>
      </c>
      <c r="H2628" s="714" t="str">
        <f t="shared" ref="H2628:H2691" si="292">PROPER(TEXT(C2628,"MMM/AA"))</f>
        <v>Fev/26</v>
      </c>
      <c r="I2628" s="723">
        <f t="shared" ref="I2628:I2691" si="293">DAY(C2628)</f>
        <v>15</v>
      </c>
      <c r="J2628" s="723">
        <f>IF(Tabela13[[#This Row],[Data da Ordem]]&lt;&gt;"",1,"")</f>
        <v>1</v>
      </c>
    </row>
    <row r="2629" spans="1:10">
      <c r="A2629" s="721" t="s">
        <v>3342</v>
      </c>
      <c r="B2629" s="722">
        <v>25</v>
      </c>
      <c r="C2629" s="711" t="str">
        <f t="shared" si="287"/>
        <v>15/02/2026</v>
      </c>
      <c r="D2629" s="712" t="str">
        <f t="shared" si="288"/>
        <v>15:31</v>
      </c>
      <c r="E2629" s="713" t="str">
        <f t="shared" si="289"/>
        <v>15:00 as 16:00</v>
      </c>
      <c r="F2629" s="714" t="str">
        <f t="shared" si="290"/>
        <v>Domingo</v>
      </c>
      <c r="G2629" s="715">
        <f t="shared" si="291"/>
        <v>3</v>
      </c>
      <c r="H2629" s="714" t="str">
        <f t="shared" si="292"/>
        <v>Fev/26</v>
      </c>
      <c r="I2629" s="723">
        <f t="shared" si="293"/>
        <v>15</v>
      </c>
      <c r="J2629" s="723">
        <f>IF(Tabela13[[#This Row],[Data da Ordem]]&lt;&gt;"",1,"")</f>
        <v>1</v>
      </c>
    </row>
    <row r="2630" spans="1:10">
      <c r="A2630" s="721" t="s">
        <v>3343</v>
      </c>
      <c r="B2630" s="722">
        <v>33</v>
      </c>
      <c r="C2630" s="711" t="str">
        <f t="shared" si="287"/>
        <v>15/02/2026</v>
      </c>
      <c r="D2630" s="712" t="str">
        <f t="shared" si="288"/>
        <v>15:29</v>
      </c>
      <c r="E2630" s="713" t="str">
        <f t="shared" si="289"/>
        <v>15:00 as 16:00</v>
      </c>
      <c r="F2630" s="714" t="str">
        <f t="shared" si="290"/>
        <v>Domingo</v>
      </c>
      <c r="G2630" s="715">
        <f t="shared" si="291"/>
        <v>3</v>
      </c>
      <c r="H2630" s="714" t="str">
        <f t="shared" si="292"/>
        <v>Fev/26</v>
      </c>
      <c r="I2630" s="723">
        <f t="shared" si="293"/>
        <v>15</v>
      </c>
      <c r="J2630" s="723">
        <f>IF(Tabela13[[#This Row],[Data da Ordem]]&lt;&gt;"",1,"")</f>
        <v>1</v>
      </c>
    </row>
    <row r="2631" spans="1:10">
      <c r="A2631" s="721" t="s">
        <v>3344</v>
      </c>
      <c r="B2631" s="722">
        <v>29</v>
      </c>
      <c r="C2631" s="711" t="str">
        <f t="shared" si="287"/>
        <v>15/02/2026</v>
      </c>
      <c r="D2631" s="712" t="str">
        <f t="shared" si="288"/>
        <v>15:29</v>
      </c>
      <c r="E2631" s="713" t="str">
        <f t="shared" si="289"/>
        <v>15:00 as 16:00</v>
      </c>
      <c r="F2631" s="714" t="str">
        <f t="shared" si="290"/>
        <v>Domingo</v>
      </c>
      <c r="G2631" s="715">
        <f t="shared" si="291"/>
        <v>3</v>
      </c>
      <c r="H2631" s="714" t="str">
        <f t="shared" si="292"/>
        <v>Fev/26</v>
      </c>
      <c r="I2631" s="723">
        <f t="shared" si="293"/>
        <v>15</v>
      </c>
      <c r="J2631" s="723">
        <f>IF(Tabela13[[#This Row],[Data da Ordem]]&lt;&gt;"",1,"")</f>
        <v>1</v>
      </c>
    </row>
    <row r="2632" spans="1:10">
      <c r="A2632" s="721" t="s">
        <v>3345</v>
      </c>
      <c r="B2632" s="722">
        <v>6</v>
      </c>
      <c r="C2632" s="711" t="str">
        <f t="shared" si="287"/>
        <v>15/02/2026</v>
      </c>
      <c r="D2632" s="712" t="str">
        <f t="shared" si="288"/>
        <v>14:57</v>
      </c>
      <c r="E2632" s="713" t="str">
        <f t="shared" si="289"/>
        <v>14:00 as 15:00</v>
      </c>
      <c r="F2632" s="714" t="str">
        <f t="shared" si="290"/>
        <v>Domingo</v>
      </c>
      <c r="G2632" s="715">
        <f t="shared" si="291"/>
        <v>3</v>
      </c>
      <c r="H2632" s="714" t="str">
        <f t="shared" si="292"/>
        <v>Fev/26</v>
      </c>
      <c r="I2632" s="723">
        <f t="shared" si="293"/>
        <v>15</v>
      </c>
      <c r="J2632" s="723">
        <f>IF(Tabela13[[#This Row],[Data da Ordem]]&lt;&gt;"",1,"")</f>
        <v>1</v>
      </c>
    </row>
    <row r="2633" spans="1:10">
      <c r="A2633" s="721" t="s">
        <v>3346</v>
      </c>
      <c r="B2633" s="722">
        <v>15</v>
      </c>
      <c r="C2633" s="711" t="str">
        <f t="shared" si="287"/>
        <v>15/02/2026</v>
      </c>
      <c r="D2633" s="712" t="str">
        <f t="shared" si="288"/>
        <v>14:57</v>
      </c>
      <c r="E2633" s="713" t="str">
        <f t="shared" si="289"/>
        <v>14:00 as 15:00</v>
      </c>
      <c r="F2633" s="714" t="str">
        <f t="shared" si="290"/>
        <v>Domingo</v>
      </c>
      <c r="G2633" s="715">
        <f t="shared" si="291"/>
        <v>3</v>
      </c>
      <c r="H2633" s="714" t="str">
        <f t="shared" si="292"/>
        <v>Fev/26</v>
      </c>
      <c r="I2633" s="723">
        <f t="shared" si="293"/>
        <v>15</v>
      </c>
      <c r="J2633" s="723">
        <f>IF(Tabela13[[#This Row],[Data da Ordem]]&lt;&gt;"",1,"")</f>
        <v>1</v>
      </c>
    </row>
    <row r="2634" spans="1:10">
      <c r="A2634" s="721" t="s">
        <v>3347</v>
      </c>
      <c r="B2634" s="722">
        <v>55</v>
      </c>
      <c r="C2634" s="711" t="str">
        <f t="shared" si="287"/>
        <v>15/02/2026</v>
      </c>
      <c r="D2634" s="712" t="str">
        <f t="shared" si="288"/>
        <v>14:47</v>
      </c>
      <c r="E2634" s="713" t="str">
        <f t="shared" si="289"/>
        <v>14:00 as 15:00</v>
      </c>
      <c r="F2634" s="714" t="str">
        <f t="shared" si="290"/>
        <v>Domingo</v>
      </c>
      <c r="G2634" s="715">
        <f t="shared" si="291"/>
        <v>3</v>
      </c>
      <c r="H2634" s="714" t="str">
        <f t="shared" si="292"/>
        <v>Fev/26</v>
      </c>
      <c r="I2634" s="723">
        <f t="shared" si="293"/>
        <v>15</v>
      </c>
      <c r="J2634" s="723">
        <f>IF(Tabela13[[#This Row],[Data da Ordem]]&lt;&gt;"",1,"")</f>
        <v>1</v>
      </c>
    </row>
    <row r="2635" spans="1:10">
      <c r="A2635" s="721" t="s">
        <v>3348</v>
      </c>
      <c r="B2635" s="722">
        <v>38</v>
      </c>
      <c r="C2635" s="711" t="str">
        <f t="shared" si="287"/>
        <v>15/02/2026</v>
      </c>
      <c r="D2635" s="712" t="str">
        <f t="shared" si="288"/>
        <v>14:44</v>
      </c>
      <c r="E2635" s="713" t="str">
        <f t="shared" si="289"/>
        <v>14:00 as 15:00</v>
      </c>
      <c r="F2635" s="714" t="str">
        <f t="shared" si="290"/>
        <v>Domingo</v>
      </c>
      <c r="G2635" s="715">
        <f t="shared" si="291"/>
        <v>3</v>
      </c>
      <c r="H2635" s="714" t="str">
        <f t="shared" si="292"/>
        <v>Fev/26</v>
      </c>
      <c r="I2635" s="723">
        <f t="shared" si="293"/>
        <v>15</v>
      </c>
      <c r="J2635" s="723">
        <f>IF(Tabela13[[#This Row],[Data da Ordem]]&lt;&gt;"",1,"")</f>
        <v>1</v>
      </c>
    </row>
    <row r="2636" spans="1:10">
      <c r="A2636" s="721" t="s">
        <v>3349</v>
      </c>
      <c r="B2636" s="722">
        <v>9</v>
      </c>
      <c r="C2636" s="711" t="str">
        <f t="shared" si="287"/>
        <v>15/02/2026</v>
      </c>
      <c r="D2636" s="712" t="str">
        <f t="shared" si="288"/>
        <v>14:39</v>
      </c>
      <c r="E2636" s="713" t="str">
        <f t="shared" si="289"/>
        <v>14:00 as 15:00</v>
      </c>
      <c r="F2636" s="714" t="str">
        <f t="shared" si="290"/>
        <v>Domingo</v>
      </c>
      <c r="G2636" s="715">
        <f t="shared" si="291"/>
        <v>3</v>
      </c>
      <c r="H2636" s="714" t="str">
        <f t="shared" si="292"/>
        <v>Fev/26</v>
      </c>
      <c r="I2636" s="723">
        <f t="shared" si="293"/>
        <v>15</v>
      </c>
      <c r="J2636" s="723">
        <f>IF(Tabela13[[#This Row],[Data da Ordem]]&lt;&gt;"",1,"")</f>
        <v>1</v>
      </c>
    </row>
    <row r="2637" spans="1:10">
      <c r="A2637" s="721" t="s">
        <v>3350</v>
      </c>
      <c r="B2637" s="722">
        <v>20</v>
      </c>
      <c r="C2637" s="711" t="str">
        <f t="shared" si="287"/>
        <v>15/02/2026</v>
      </c>
      <c r="D2637" s="712" t="str">
        <f t="shared" si="288"/>
        <v>14:21</v>
      </c>
      <c r="E2637" s="713" t="str">
        <f t="shared" si="289"/>
        <v>14:00 as 15:00</v>
      </c>
      <c r="F2637" s="714" t="str">
        <f t="shared" si="290"/>
        <v>Domingo</v>
      </c>
      <c r="G2637" s="715">
        <f t="shared" si="291"/>
        <v>3</v>
      </c>
      <c r="H2637" s="714" t="str">
        <f t="shared" si="292"/>
        <v>Fev/26</v>
      </c>
      <c r="I2637" s="723">
        <f t="shared" si="293"/>
        <v>15</v>
      </c>
      <c r="J2637" s="723">
        <f>IF(Tabela13[[#This Row],[Data da Ordem]]&lt;&gt;"",1,"")</f>
        <v>1</v>
      </c>
    </row>
    <row r="2638" spans="1:10">
      <c r="A2638" s="721" t="s">
        <v>3351</v>
      </c>
      <c r="B2638" s="722">
        <v>70</v>
      </c>
      <c r="C2638" s="711" t="str">
        <f t="shared" si="287"/>
        <v>15/02/2026</v>
      </c>
      <c r="D2638" s="712" t="str">
        <f t="shared" si="288"/>
        <v>14:20</v>
      </c>
      <c r="E2638" s="713" t="str">
        <f t="shared" si="289"/>
        <v>14:00 as 15:00</v>
      </c>
      <c r="F2638" s="714" t="str">
        <f t="shared" si="290"/>
        <v>Domingo</v>
      </c>
      <c r="G2638" s="715">
        <f t="shared" si="291"/>
        <v>3</v>
      </c>
      <c r="H2638" s="714" t="str">
        <f t="shared" si="292"/>
        <v>Fev/26</v>
      </c>
      <c r="I2638" s="723">
        <f t="shared" si="293"/>
        <v>15</v>
      </c>
      <c r="J2638" s="723">
        <f>IF(Tabela13[[#This Row],[Data da Ordem]]&lt;&gt;"",1,"")</f>
        <v>1</v>
      </c>
    </row>
    <row r="2639" spans="1:10">
      <c r="A2639" s="721" t="s">
        <v>3352</v>
      </c>
      <c r="B2639" s="722">
        <v>46</v>
      </c>
      <c r="C2639" s="711" t="str">
        <f t="shared" si="287"/>
        <v>15/02/2026</v>
      </c>
      <c r="D2639" s="712" t="str">
        <f t="shared" si="288"/>
        <v>14:14</v>
      </c>
      <c r="E2639" s="713" t="str">
        <f t="shared" si="289"/>
        <v>14:00 as 15:00</v>
      </c>
      <c r="F2639" s="714" t="str">
        <f t="shared" si="290"/>
        <v>Domingo</v>
      </c>
      <c r="G2639" s="715">
        <f t="shared" si="291"/>
        <v>3</v>
      </c>
      <c r="H2639" s="714" t="str">
        <f t="shared" si="292"/>
        <v>Fev/26</v>
      </c>
      <c r="I2639" s="723">
        <f t="shared" si="293"/>
        <v>15</v>
      </c>
      <c r="J2639" s="723">
        <f>IF(Tabela13[[#This Row],[Data da Ordem]]&lt;&gt;"",1,"")</f>
        <v>1</v>
      </c>
    </row>
    <row r="2640" spans="1:10">
      <c r="A2640" s="721" t="s">
        <v>3353</v>
      </c>
      <c r="B2640" s="722">
        <v>5.4</v>
      </c>
      <c r="C2640" s="711" t="str">
        <f t="shared" si="287"/>
        <v>15/02/2026</v>
      </c>
      <c r="D2640" s="712" t="str">
        <f t="shared" si="288"/>
        <v>13:47</v>
      </c>
      <c r="E2640" s="713" t="str">
        <f t="shared" si="289"/>
        <v>13:00 as 14:00</v>
      </c>
      <c r="F2640" s="714" t="str">
        <f t="shared" si="290"/>
        <v>Domingo</v>
      </c>
      <c r="G2640" s="715">
        <f t="shared" si="291"/>
        <v>3</v>
      </c>
      <c r="H2640" s="714" t="str">
        <f t="shared" si="292"/>
        <v>Fev/26</v>
      </c>
      <c r="I2640" s="723">
        <f t="shared" si="293"/>
        <v>15</v>
      </c>
      <c r="J2640" s="723">
        <f>IF(Tabela13[[#This Row],[Data da Ordem]]&lt;&gt;"",1,"")</f>
        <v>1</v>
      </c>
    </row>
    <row r="2641" spans="1:10">
      <c r="A2641" s="721" t="s">
        <v>3354</v>
      </c>
      <c r="B2641" s="722">
        <v>54.5</v>
      </c>
      <c r="C2641" s="711" t="str">
        <f t="shared" si="287"/>
        <v>15/02/2026</v>
      </c>
      <c r="D2641" s="712" t="str">
        <f t="shared" si="288"/>
        <v>13:42</v>
      </c>
      <c r="E2641" s="713" t="str">
        <f t="shared" si="289"/>
        <v>13:00 as 14:00</v>
      </c>
      <c r="F2641" s="714" t="str">
        <f t="shared" si="290"/>
        <v>Domingo</v>
      </c>
      <c r="G2641" s="715">
        <f t="shared" si="291"/>
        <v>3</v>
      </c>
      <c r="H2641" s="714" t="str">
        <f t="shared" si="292"/>
        <v>Fev/26</v>
      </c>
      <c r="I2641" s="723">
        <f t="shared" si="293"/>
        <v>15</v>
      </c>
      <c r="J2641" s="723">
        <f>IF(Tabela13[[#This Row],[Data da Ordem]]&lt;&gt;"",1,"")</f>
        <v>1</v>
      </c>
    </row>
    <row r="2642" spans="1:10">
      <c r="A2642" s="721" t="s">
        <v>3355</v>
      </c>
      <c r="B2642" s="722">
        <v>38</v>
      </c>
      <c r="C2642" s="711" t="str">
        <f t="shared" si="287"/>
        <v>15/02/2026</v>
      </c>
      <c r="D2642" s="712" t="str">
        <f t="shared" si="288"/>
        <v>13:01</v>
      </c>
      <c r="E2642" s="713" t="str">
        <f t="shared" si="289"/>
        <v>13:00 as 14:00</v>
      </c>
      <c r="F2642" s="714" t="str">
        <f t="shared" si="290"/>
        <v>Domingo</v>
      </c>
      <c r="G2642" s="715">
        <f t="shared" si="291"/>
        <v>3</v>
      </c>
      <c r="H2642" s="714" t="str">
        <f t="shared" si="292"/>
        <v>Fev/26</v>
      </c>
      <c r="I2642" s="723">
        <f t="shared" si="293"/>
        <v>15</v>
      </c>
      <c r="J2642" s="723">
        <f>IF(Tabela13[[#This Row],[Data da Ordem]]&lt;&gt;"",1,"")</f>
        <v>1</v>
      </c>
    </row>
    <row r="2643" spans="1:10">
      <c r="A2643" s="721" t="s">
        <v>3356</v>
      </c>
      <c r="B2643" s="722">
        <v>13</v>
      </c>
      <c r="C2643" s="711" t="str">
        <f t="shared" si="287"/>
        <v>15/02/2026</v>
      </c>
      <c r="D2643" s="712" t="str">
        <f t="shared" si="288"/>
        <v>13:01</v>
      </c>
      <c r="E2643" s="713" t="str">
        <f t="shared" si="289"/>
        <v>13:00 as 14:00</v>
      </c>
      <c r="F2643" s="714" t="str">
        <f t="shared" si="290"/>
        <v>Domingo</v>
      </c>
      <c r="G2643" s="715">
        <f t="shared" si="291"/>
        <v>3</v>
      </c>
      <c r="H2643" s="714" t="str">
        <f t="shared" si="292"/>
        <v>Fev/26</v>
      </c>
      <c r="I2643" s="723">
        <f t="shared" si="293"/>
        <v>15</v>
      </c>
      <c r="J2643" s="723">
        <f>IF(Tabela13[[#This Row],[Data da Ordem]]&lt;&gt;"",1,"")</f>
        <v>1</v>
      </c>
    </row>
    <row r="2644" spans="1:10">
      <c r="A2644" s="721" t="s">
        <v>3357</v>
      </c>
      <c r="B2644" s="722">
        <v>30</v>
      </c>
      <c r="C2644" s="711" t="str">
        <f t="shared" si="287"/>
        <v>15/02/2026</v>
      </c>
      <c r="D2644" s="712" t="str">
        <f t="shared" si="288"/>
        <v>12:59</v>
      </c>
      <c r="E2644" s="713" t="str">
        <f t="shared" si="289"/>
        <v>12:00 as 13:00</v>
      </c>
      <c r="F2644" s="714" t="str">
        <f t="shared" si="290"/>
        <v>Domingo</v>
      </c>
      <c r="G2644" s="715">
        <f t="shared" si="291"/>
        <v>3</v>
      </c>
      <c r="H2644" s="714" t="str">
        <f t="shared" si="292"/>
        <v>Fev/26</v>
      </c>
      <c r="I2644" s="723">
        <f t="shared" si="293"/>
        <v>15</v>
      </c>
      <c r="J2644" s="723">
        <f>IF(Tabela13[[#This Row],[Data da Ordem]]&lt;&gt;"",1,"")</f>
        <v>1</v>
      </c>
    </row>
    <row r="2645" spans="1:10">
      <c r="A2645" s="721" t="s">
        <v>3358</v>
      </c>
      <c r="B2645" s="722">
        <v>23</v>
      </c>
      <c r="C2645" s="711" t="str">
        <f t="shared" si="287"/>
        <v>15/02/2026</v>
      </c>
      <c r="D2645" s="712" t="str">
        <f t="shared" si="288"/>
        <v>12:57</v>
      </c>
      <c r="E2645" s="713" t="str">
        <f t="shared" si="289"/>
        <v>12:00 as 13:00</v>
      </c>
      <c r="F2645" s="714" t="str">
        <f t="shared" si="290"/>
        <v>Domingo</v>
      </c>
      <c r="G2645" s="715">
        <f t="shared" si="291"/>
        <v>3</v>
      </c>
      <c r="H2645" s="714" t="str">
        <f t="shared" si="292"/>
        <v>Fev/26</v>
      </c>
      <c r="I2645" s="723">
        <f t="shared" si="293"/>
        <v>15</v>
      </c>
      <c r="J2645" s="723">
        <f>IF(Tabela13[[#This Row],[Data da Ordem]]&lt;&gt;"",1,"")</f>
        <v>1</v>
      </c>
    </row>
    <row r="2646" spans="1:10">
      <c r="A2646" s="721" t="s">
        <v>3359</v>
      </c>
      <c r="B2646" s="722">
        <v>17</v>
      </c>
      <c r="C2646" s="711" t="str">
        <f t="shared" si="287"/>
        <v>15/02/2026</v>
      </c>
      <c r="D2646" s="712" t="str">
        <f t="shared" si="288"/>
        <v>12:57</v>
      </c>
      <c r="E2646" s="713" t="str">
        <f t="shared" si="289"/>
        <v>12:00 as 13:00</v>
      </c>
      <c r="F2646" s="714" t="str">
        <f t="shared" si="290"/>
        <v>Domingo</v>
      </c>
      <c r="G2646" s="715">
        <f t="shared" si="291"/>
        <v>3</v>
      </c>
      <c r="H2646" s="714" t="str">
        <f t="shared" si="292"/>
        <v>Fev/26</v>
      </c>
      <c r="I2646" s="723">
        <f t="shared" si="293"/>
        <v>15</v>
      </c>
      <c r="J2646" s="723">
        <f>IF(Tabela13[[#This Row],[Data da Ordem]]&lt;&gt;"",1,"")</f>
        <v>1</v>
      </c>
    </row>
    <row r="2647" spans="1:10">
      <c r="A2647" s="721" t="s">
        <v>3360</v>
      </c>
      <c r="B2647" s="722">
        <v>30</v>
      </c>
      <c r="C2647" s="711" t="str">
        <f t="shared" si="287"/>
        <v>15/02/2026</v>
      </c>
      <c r="D2647" s="712" t="str">
        <f t="shared" si="288"/>
        <v>12:52</v>
      </c>
      <c r="E2647" s="713" t="str">
        <f t="shared" si="289"/>
        <v>12:00 as 13:00</v>
      </c>
      <c r="F2647" s="714" t="str">
        <f t="shared" si="290"/>
        <v>Domingo</v>
      </c>
      <c r="G2647" s="715">
        <f t="shared" si="291"/>
        <v>3</v>
      </c>
      <c r="H2647" s="714" t="str">
        <f t="shared" si="292"/>
        <v>Fev/26</v>
      </c>
      <c r="I2647" s="723">
        <f t="shared" si="293"/>
        <v>15</v>
      </c>
      <c r="J2647" s="723">
        <f>IF(Tabela13[[#This Row],[Data da Ordem]]&lt;&gt;"",1,"")</f>
        <v>1</v>
      </c>
    </row>
    <row r="2648" spans="1:10">
      <c r="A2648" s="721" t="s">
        <v>3361</v>
      </c>
      <c r="B2648" s="722">
        <v>13</v>
      </c>
      <c r="C2648" s="711" t="str">
        <f t="shared" si="287"/>
        <v>15/02/2026</v>
      </c>
      <c r="D2648" s="712" t="str">
        <f t="shared" si="288"/>
        <v>12:45</v>
      </c>
      <c r="E2648" s="713" t="str">
        <f t="shared" si="289"/>
        <v>12:00 as 13:00</v>
      </c>
      <c r="F2648" s="714" t="str">
        <f t="shared" si="290"/>
        <v>Domingo</v>
      </c>
      <c r="G2648" s="715">
        <f t="shared" si="291"/>
        <v>3</v>
      </c>
      <c r="H2648" s="714" t="str">
        <f t="shared" si="292"/>
        <v>Fev/26</v>
      </c>
      <c r="I2648" s="723">
        <f t="shared" si="293"/>
        <v>15</v>
      </c>
      <c r="J2648" s="723">
        <f>IF(Tabela13[[#This Row],[Data da Ordem]]&lt;&gt;"",1,"")</f>
        <v>1</v>
      </c>
    </row>
    <row r="2649" spans="1:10">
      <c r="A2649" s="721" t="s">
        <v>3362</v>
      </c>
      <c r="B2649" s="722">
        <v>10</v>
      </c>
      <c r="C2649" s="711" t="str">
        <f t="shared" si="287"/>
        <v>15/02/2026</v>
      </c>
      <c r="D2649" s="712" t="str">
        <f t="shared" si="288"/>
        <v>12:23</v>
      </c>
      <c r="E2649" s="713" t="str">
        <f t="shared" si="289"/>
        <v>12:00 as 13:00</v>
      </c>
      <c r="F2649" s="714" t="str">
        <f t="shared" si="290"/>
        <v>Domingo</v>
      </c>
      <c r="G2649" s="715">
        <f t="shared" si="291"/>
        <v>3</v>
      </c>
      <c r="H2649" s="714" t="str">
        <f t="shared" si="292"/>
        <v>Fev/26</v>
      </c>
      <c r="I2649" s="723">
        <f t="shared" si="293"/>
        <v>15</v>
      </c>
      <c r="J2649" s="723">
        <f>IF(Tabela13[[#This Row],[Data da Ordem]]&lt;&gt;"",1,"")</f>
        <v>1</v>
      </c>
    </row>
    <row r="2650" spans="1:10">
      <c r="A2650" s="721" t="s">
        <v>3363</v>
      </c>
      <c r="B2650" s="722">
        <v>21</v>
      </c>
      <c r="C2650" s="711" t="str">
        <f t="shared" si="287"/>
        <v>15/02/2026</v>
      </c>
      <c r="D2650" s="712" t="str">
        <f t="shared" si="288"/>
        <v>12:08</v>
      </c>
      <c r="E2650" s="713" t="str">
        <f t="shared" si="289"/>
        <v>12:00 as 13:00</v>
      </c>
      <c r="F2650" s="714" t="str">
        <f t="shared" si="290"/>
        <v>Domingo</v>
      </c>
      <c r="G2650" s="715">
        <f t="shared" si="291"/>
        <v>3</v>
      </c>
      <c r="H2650" s="714" t="str">
        <f t="shared" si="292"/>
        <v>Fev/26</v>
      </c>
      <c r="I2650" s="723">
        <f t="shared" si="293"/>
        <v>15</v>
      </c>
      <c r="J2650" s="723">
        <f>IF(Tabela13[[#This Row],[Data da Ordem]]&lt;&gt;"",1,"")</f>
        <v>1</v>
      </c>
    </row>
    <row r="2651" spans="1:10">
      <c r="A2651" s="721" t="s">
        <v>3364</v>
      </c>
      <c r="B2651" s="722">
        <v>23</v>
      </c>
      <c r="C2651" s="711" t="str">
        <f t="shared" si="287"/>
        <v>15/02/2026</v>
      </c>
      <c r="D2651" s="712" t="str">
        <f t="shared" si="288"/>
        <v>11:56</v>
      </c>
      <c r="E2651" s="713" t="str">
        <f t="shared" si="289"/>
        <v>11:00 as 12:00</v>
      </c>
      <c r="F2651" s="714" t="str">
        <f t="shared" si="290"/>
        <v>Domingo</v>
      </c>
      <c r="G2651" s="715">
        <f t="shared" si="291"/>
        <v>3</v>
      </c>
      <c r="H2651" s="714" t="str">
        <f t="shared" si="292"/>
        <v>Fev/26</v>
      </c>
      <c r="I2651" s="723">
        <f t="shared" si="293"/>
        <v>15</v>
      </c>
      <c r="J2651" s="723">
        <f>IF(Tabela13[[#This Row],[Data da Ordem]]&lt;&gt;"",1,"")</f>
        <v>1</v>
      </c>
    </row>
    <row r="2652" spans="1:10">
      <c r="A2652" s="721" t="s">
        <v>3365</v>
      </c>
      <c r="B2652" s="722">
        <v>6</v>
      </c>
      <c r="C2652" s="711" t="str">
        <f t="shared" si="287"/>
        <v>15/02/2026</v>
      </c>
      <c r="D2652" s="712" t="str">
        <f t="shared" si="288"/>
        <v>11:55</v>
      </c>
      <c r="E2652" s="713" t="str">
        <f t="shared" si="289"/>
        <v>11:00 as 12:00</v>
      </c>
      <c r="F2652" s="714" t="str">
        <f t="shared" si="290"/>
        <v>Domingo</v>
      </c>
      <c r="G2652" s="715">
        <f t="shared" si="291"/>
        <v>3</v>
      </c>
      <c r="H2652" s="714" t="str">
        <f t="shared" si="292"/>
        <v>Fev/26</v>
      </c>
      <c r="I2652" s="723">
        <f t="shared" si="293"/>
        <v>15</v>
      </c>
      <c r="J2652" s="723">
        <f>IF(Tabela13[[#This Row],[Data da Ordem]]&lt;&gt;"",1,"")</f>
        <v>1</v>
      </c>
    </row>
    <row r="2653" spans="1:10">
      <c r="A2653" s="721" t="s">
        <v>3366</v>
      </c>
      <c r="B2653" s="722">
        <v>6</v>
      </c>
      <c r="C2653" s="711" t="str">
        <f t="shared" si="287"/>
        <v>15/02/2026</v>
      </c>
      <c r="D2653" s="712" t="str">
        <f t="shared" si="288"/>
        <v>11:32</v>
      </c>
      <c r="E2653" s="713" t="str">
        <f t="shared" si="289"/>
        <v>11:00 as 12:00</v>
      </c>
      <c r="F2653" s="714" t="str">
        <f t="shared" si="290"/>
        <v>Domingo</v>
      </c>
      <c r="G2653" s="715">
        <f t="shared" si="291"/>
        <v>3</v>
      </c>
      <c r="H2653" s="714" t="str">
        <f t="shared" si="292"/>
        <v>Fev/26</v>
      </c>
      <c r="I2653" s="723">
        <f t="shared" si="293"/>
        <v>15</v>
      </c>
      <c r="J2653" s="723">
        <f>IF(Tabela13[[#This Row],[Data da Ordem]]&lt;&gt;"",1,"")</f>
        <v>1</v>
      </c>
    </row>
    <row r="2654" spans="1:10">
      <c r="A2654" s="721" t="s">
        <v>3367</v>
      </c>
      <c r="B2654" s="722">
        <v>6</v>
      </c>
      <c r="C2654" s="711" t="str">
        <f t="shared" si="287"/>
        <v>15/02/2026</v>
      </c>
      <c r="D2654" s="712" t="str">
        <f t="shared" si="288"/>
        <v>11:19</v>
      </c>
      <c r="E2654" s="713" t="str">
        <f t="shared" si="289"/>
        <v>11:00 as 12:00</v>
      </c>
      <c r="F2654" s="714" t="str">
        <f t="shared" si="290"/>
        <v>Domingo</v>
      </c>
      <c r="G2654" s="715">
        <f t="shared" si="291"/>
        <v>3</v>
      </c>
      <c r="H2654" s="714" t="str">
        <f t="shared" si="292"/>
        <v>Fev/26</v>
      </c>
      <c r="I2654" s="723">
        <f t="shared" si="293"/>
        <v>15</v>
      </c>
      <c r="J2654" s="723">
        <f>IF(Tabela13[[#This Row],[Data da Ordem]]&lt;&gt;"",1,"")</f>
        <v>1</v>
      </c>
    </row>
    <row r="2655" spans="1:10">
      <c r="A2655" s="721" t="s">
        <v>3368</v>
      </c>
      <c r="B2655" s="722">
        <v>40</v>
      </c>
      <c r="C2655" s="711" t="str">
        <f t="shared" si="287"/>
        <v>15/02/2026</v>
      </c>
      <c r="D2655" s="712" t="str">
        <f t="shared" si="288"/>
        <v>10:35</v>
      </c>
      <c r="E2655" s="713" t="str">
        <f t="shared" si="289"/>
        <v>10:00 as 11:00</v>
      </c>
      <c r="F2655" s="714" t="str">
        <f t="shared" si="290"/>
        <v>Domingo</v>
      </c>
      <c r="G2655" s="715">
        <f t="shared" si="291"/>
        <v>3</v>
      </c>
      <c r="H2655" s="714" t="str">
        <f t="shared" si="292"/>
        <v>Fev/26</v>
      </c>
      <c r="I2655" s="723">
        <f t="shared" si="293"/>
        <v>15</v>
      </c>
      <c r="J2655" s="723">
        <f>IF(Tabela13[[#This Row],[Data da Ordem]]&lt;&gt;"",1,"")</f>
        <v>1</v>
      </c>
    </row>
    <row r="2656" spans="1:10">
      <c r="A2656" s="721" t="s">
        <v>3369</v>
      </c>
      <c r="B2656" s="722">
        <v>10</v>
      </c>
      <c r="C2656" s="711" t="str">
        <f t="shared" si="287"/>
        <v>15/02/2026</v>
      </c>
      <c r="D2656" s="712" t="str">
        <f t="shared" si="288"/>
        <v>10:05</v>
      </c>
      <c r="E2656" s="713" t="str">
        <f t="shared" si="289"/>
        <v>10:00 as 11:00</v>
      </c>
      <c r="F2656" s="714" t="str">
        <f t="shared" si="290"/>
        <v>Domingo</v>
      </c>
      <c r="G2656" s="715">
        <f t="shared" si="291"/>
        <v>3</v>
      </c>
      <c r="H2656" s="714" t="str">
        <f t="shared" si="292"/>
        <v>Fev/26</v>
      </c>
      <c r="I2656" s="723">
        <f t="shared" si="293"/>
        <v>15</v>
      </c>
      <c r="J2656" s="723">
        <f>IF(Tabela13[[#This Row],[Data da Ordem]]&lt;&gt;"",1,"")</f>
        <v>1</v>
      </c>
    </row>
    <row r="2657" spans="1:10">
      <c r="A2657" s="721" t="s">
        <v>3370</v>
      </c>
      <c r="B2657" s="722">
        <v>61.5</v>
      </c>
      <c r="C2657" s="724" t="str">
        <f t="shared" si="287"/>
        <v>15/02/2026</v>
      </c>
      <c r="D2657" s="725" t="str">
        <f t="shared" si="288"/>
        <v>10:01</v>
      </c>
      <c r="E2657" s="726" t="str">
        <f t="shared" si="289"/>
        <v>10:00 as 11:00</v>
      </c>
      <c r="F2657" s="727" t="str">
        <f t="shared" si="290"/>
        <v>Domingo</v>
      </c>
      <c r="G2657" s="728">
        <f t="shared" si="291"/>
        <v>3</v>
      </c>
      <c r="H2657" s="727" t="str">
        <f t="shared" si="292"/>
        <v>Fev/26</v>
      </c>
      <c r="I2657" s="716">
        <f t="shared" si="293"/>
        <v>15</v>
      </c>
      <c r="J2657" s="716">
        <f>IF(Tabela13[[#This Row],[Data da Ordem]]&lt;&gt;"",1,"")</f>
        <v>1</v>
      </c>
    </row>
    <row r="2658" spans="1:10">
      <c r="A2658" s="721" t="s">
        <v>3371</v>
      </c>
      <c r="B2658" s="722">
        <v>67</v>
      </c>
      <c r="C2658" s="711" t="str">
        <f t="shared" si="287"/>
        <v>16/02/2026</v>
      </c>
      <c r="D2658" s="712" t="str">
        <f t="shared" si="288"/>
        <v>18:49</v>
      </c>
      <c r="E2658" s="713" t="str">
        <f t="shared" si="289"/>
        <v>18:00 as 19:00</v>
      </c>
      <c r="F2658" s="714" t="str">
        <f t="shared" si="290"/>
        <v>Segunda</v>
      </c>
      <c r="G2658" s="715">
        <f t="shared" si="291"/>
        <v>3</v>
      </c>
      <c r="H2658" s="714" t="str">
        <f t="shared" si="292"/>
        <v>Fev/26</v>
      </c>
      <c r="I2658" s="723">
        <f t="shared" si="293"/>
        <v>16</v>
      </c>
      <c r="J2658" s="723">
        <f>IF(Tabela13[[#This Row],[Data da Ordem]]&lt;&gt;"",1,"")</f>
        <v>1</v>
      </c>
    </row>
    <row r="2659" spans="1:10">
      <c r="A2659" s="721" t="s">
        <v>3372</v>
      </c>
      <c r="B2659" s="722">
        <v>46</v>
      </c>
      <c r="C2659" s="711" t="str">
        <f t="shared" si="287"/>
        <v>16/02/2026</v>
      </c>
      <c r="D2659" s="712" t="str">
        <f t="shared" si="288"/>
        <v>18:41</v>
      </c>
      <c r="E2659" s="713" t="str">
        <f t="shared" si="289"/>
        <v>18:00 as 19:00</v>
      </c>
      <c r="F2659" s="714" t="str">
        <f t="shared" si="290"/>
        <v>Segunda</v>
      </c>
      <c r="G2659" s="715">
        <f t="shared" si="291"/>
        <v>3</v>
      </c>
      <c r="H2659" s="714" t="str">
        <f t="shared" si="292"/>
        <v>Fev/26</v>
      </c>
      <c r="I2659" s="723">
        <f t="shared" si="293"/>
        <v>16</v>
      </c>
      <c r="J2659" s="723">
        <f>IF(Tabela13[[#This Row],[Data da Ordem]]&lt;&gt;"",1,"")</f>
        <v>1</v>
      </c>
    </row>
    <row r="2660" spans="1:10">
      <c r="A2660" s="721" t="s">
        <v>3373</v>
      </c>
      <c r="B2660" s="722">
        <v>17</v>
      </c>
      <c r="C2660" s="711" t="str">
        <f t="shared" si="287"/>
        <v>16/02/2026</v>
      </c>
      <c r="D2660" s="712" t="str">
        <f t="shared" si="288"/>
        <v>18:38</v>
      </c>
      <c r="E2660" s="713" t="str">
        <f t="shared" si="289"/>
        <v>18:00 as 19:00</v>
      </c>
      <c r="F2660" s="714" t="str">
        <f t="shared" si="290"/>
        <v>Segunda</v>
      </c>
      <c r="G2660" s="715">
        <f t="shared" si="291"/>
        <v>3</v>
      </c>
      <c r="H2660" s="714" t="str">
        <f t="shared" si="292"/>
        <v>Fev/26</v>
      </c>
      <c r="I2660" s="723">
        <f t="shared" si="293"/>
        <v>16</v>
      </c>
      <c r="J2660" s="723">
        <f>IF(Tabela13[[#This Row],[Data da Ordem]]&lt;&gt;"",1,"")</f>
        <v>1</v>
      </c>
    </row>
    <row r="2661" spans="1:10">
      <c r="A2661" s="721" t="s">
        <v>3374</v>
      </c>
      <c r="B2661" s="722">
        <v>57</v>
      </c>
      <c r="C2661" s="711" t="str">
        <f t="shared" si="287"/>
        <v>16/02/2026</v>
      </c>
      <c r="D2661" s="712" t="str">
        <f t="shared" si="288"/>
        <v>18:25</v>
      </c>
      <c r="E2661" s="713" t="str">
        <f t="shared" si="289"/>
        <v>18:00 as 19:00</v>
      </c>
      <c r="F2661" s="714" t="str">
        <f t="shared" si="290"/>
        <v>Segunda</v>
      </c>
      <c r="G2661" s="715">
        <f t="shared" si="291"/>
        <v>3</v>
      </c>
      <c r="H2661" s="714" t="str">
        <f t="shared" si="292"/>
        <v>Fev/26</v>
      </c>
      <c r="I2661" s="723">
        <f t="shared" si="293"/>
        <v>16</v>
      </c>
      <c r="J2661" s="723">
        <f>IF(Tabela13[[#This Row],[Data da Ordem]]&lt;&gt;"",1,"")</f>
        <v>1</v>
      </c>
    </row>
    <row r="2662" spans="1:10">
      <c r="A2662" s="721" t="s">
        <v>3375</v>
      </c>
      <c r="B2662" s="722">
        <v>56</v>
      </c>
      <c r="C2662" s="711" t="str">
        <f t="shared" si="287"/>
        <v>16/02/2026</v>
      </c>
      <c r="D2662" s="712" t="str">
        <f t="shared" si="288"/>
        <v>18:24</v>
      </c>
      <c r="E2662" s="713" t="str">
        <f t="shared" si="289"/>
        <v>18:00 as 19:00</v>
      </c>
      <c r="F2662" s="714" t="str">
        <f t="shared" si="290"/>
        <v>Segunda</v>
      </c>
      <c r="G2662" s="715">
        <f t="shared" si="291"/>
        <v>3</v>
      </c>
      <c r="H2662" s="714" t="str">
        <f t="shared" si="292"/>
        <v>Fev/26</v>
      </c>
      <c r="I2662" s="723">
        <f t="shared" si="293"/>
        <v>16</v>
      </c>
      <c r="J2662" s="723">
        <f>IF(Tabela13[[#This Row],[Data da Ordem]]&lt;&gt;"",1,"")</f>
        <v>1</v>
      </c>
    </row>
    <row r="2663" spans="1:10">
      <c r="A2663" s="721" t="s">
        <v>3376</v>
      </c>
      <c r="B2663" s="722">
        <v>95.5</v>
      </c>
      <c r="C2663" s="711" t="str">
        <f t="shared" si="287"/>
        <v>16/02/2026</v>
      </c>
      <c r="D2663" s="712" t="str">
        <f t="shared" si="288"/>
        <v>18:24</v>
      </c>
      <c r="E2663" s="713" t="str">
        <f t="shared" si="289"/>
        <v>18:00 as 19:00</v>
      </c>
      <c r="F2663" s="714" t="str">
        <f t="shared" si="290"/>
        <v>Segunda</v>
      </c>
      <c r="G2663" s="715">
        <f t="shared" si="291"/>
        <v>3</v>
      </c>
      <c r="H2663" s="714" t="str">
        <f t="shared" si="292"/>
        <v>Fev/26</v>
      </c>
      <c r="I2663" s="723">
        <f t="shared" si="293"/>
        <v>16</v>
      </c>
      <c r="J2663" s="723">
        <f>IF(Tabela13[[#This Row],[Data da Ordem]]&lt;&gt;"",1,"")</f>
        <v>1</v>
      </c>
    </row>
    <row r="2664" spans="1:10">
      <c r="A2664" s="721" t="s">
        <v>3377</v>
      </c>
      <c r="B2664" s="722">
        <v>14.5</v>
      </c>
      <c r="C2664" s="711" t="str">
        <f t="shared" si="287"/>
        <v>16/02/2026</v>
      </c>
      <c r="D2664" s="712" t="str">
        <f t="shared" si="288"/>
        <v>18:18</v>
      </c>
      <c r="E2664" s="713" t="str">
        <f t="shared" si="289"/>
        <v>18:00 as 19:00</v>
      </c>
      <c r="F2664" s="714" t="str">
        <f t="shared" si="290"/>
        <v>Segunda</v>
      </c>
      <c r="G2664" s="715">
        <f t="shared" si="291"/>
        <v>3</v>
      </c>
      <c r="H2664" s="714" t="str">
        <f t="shared" si="292"/>
        <v>Fev/26</v>
      </c>
      <c r="I2664" s="723">
        <f t="shared" si="293"/>
        <v>16</v>
      </c>
      <c r="J2664" s="723">
        <f>IF(Tabela13[[#This Row],[Data da Ordem]]&lt;&gt;"",1,"")</f>
        <v>1</v>
      </c>
    </row>
    <row r="2665" spans="1:10">
      <c r="A2665" s="721" t="s">
        <v>3378</v>
      </c>
      <c r="B2665" s="722">
        <v>9</v>
      </c>
      <c r="C2665" s="711" t="str">
        <f t="shared" si="287"/>
        <v>16/02/2026</v>
      </c>
      <c r="D2665" s="712" t="str">
        <f t="shared" si="288"/>
        <v>18:14</v>
      </c>
      <c r="E2665" s="713" t="str">
        <f t="shared" si="289"/>
        <v>18:00 as 19:00</v>
      </c>
      <c r="F2665" s="714" t="str">
        <f t="shared" si="290"/>
        <v>Segunda</v>
      </c>
      <c r="G2665" s="715">
        <f t="shared" si="291"/>
        <v>3</v>
      </c>
      <c r="H2665" s="714" t="str">
        <f t="shared" si="292"/>
        <v>Fev/26</v>
      </c>
      <c r="I2665" s="723">
        <f t="shared" si="293"/>
        <v>16</v>
      </c>
      <c r="J2665" s="723">
        <f>IF(Tabela13[[#This Row],[Data da Ordem]]&lt;&gt;"",1,"")</f>
        <v>1</v>
      </c>
    </row>
    <row r="2666" spans="1:10">
      <c r="A2666" s="721" t="s">
        <v>3379</v>
      </c>
      <c r="B2666" s="722">
        <v>42</v>
      </c>
      <c r="C2666" s="711" t="str">
        <f t="shared" si="287"/>
        <v>16/02/2026</v>
      </c>
      <c r="D2666" s="712" t="str">
        <f t="shared" si="288"/>
        <v>17:59</v>
      </c>
      <c r="E2666" s="713" t="str">
        <f t="shared" si="289"/>
        <v>17:00 as 18:00</v>
      </c>
      <c r="F2666" s="714" t="str">
        <f t="shared" si="290"/>
        <v>Segunda</v>
      </c>
      <c r="G2666" s="715">
        <f t="shared" si="291"/>
        <v>3</v>
      </c>
      <c r="H2666" s="714" t="str">
        <f t="shared" si="292"/>
        <v>Fev/26</v>
      </c>
      <c r="I2666" s="723">
        <f t="shared" si="293"/>
        <v>16</v>
      </c>
      <c r="J2666" s="723">
        <f>IF(Tabela13[[#This Row],[Data da Ordem]]&lt;&gt;"",1,"")</f>
        <v>1</v>
      </c>
    </row>
    <row r="2667" spans="1:10">
      <c r="A2667" s="721" t="s">
        <v>3380</v>
      </c>
      <c r="B2667" s="722">
        <v>20.25</v>
      </c>
      <c r="C2667" s="711" t="str">
        <f t="shared" si="287"/>
        <v>16/02/2026</v>
      </c>
      <c r="D2667" s="712" t="str">
        <f t="shared" si="288"/>
        <v>17:58</v>
      </c>
      <c r="E2667" s="713" t="str">
        <f t="shared" si="289"/>
        <v>17:00 as 18:00</v>
      </c>
      <c r="F2667" s="714" t="str">
        <f t="shared" si="290"/>
        <v>Segunda</v>
      </c>
      <c r="G2667" s="715">
        <f t="shared" si="291"/>
        <v>3</v>
      </c>
      <c r="H2667" s="714" t="str">
        <f t="shared" si="292"/>
        <v>Fev/26</v>
      </c>
      <c r="I2667" s="723">
        <f t="shared" si="293"/>
        <v>16</v>
      </c>
      <c r="J2667" s="723">
        <f>IF(Tabela13[[#This Row],[Data da Ordem]]&lt;&gt;"",1,"")</f>
        <v>1</v>
      </c>
    </row>
    <row r="2668" spans="1:10">
      <c r="A2668" s="721" t="s">
        <v>3381</v>
      </c>
      <c r="B2668" s="722">
        <v>12</v>
      </c>
      <c r="C2668" s="711" t="str">
        <f t="shared" si="287"/>
        <v>16/02/2026</v>
      </c>
      <c r="D2668" s="712" t="str">
        <f t="shared" si="288"/>
        <v>17:56</v>
      </c>
      <c r="E2668" s="713" t="str">
        <f t="shared" si="289"/>
        <v>17:00 as 18:00</v>
      </c>
      <c r="F2668" s="714" t="str">
        <f t="shared" si="290"/>
        <v>Segunda</v>
      </c>
      <c r="G2668" s="715">
        <f t="shared" si="291"/>
        <v>3</v>
      </c>
      <c r="H2668" s="714" t="str">
        <f t="shared" si="292"/>
        <v>Fev/26</v>
      </c>
      <c r="I2668" s="723">
        <f t="shared" si="293"/>
        <v>16</v>
      </c>
      <c r="J2668" s="723">
        <f>IF(Tabela13[[#This Row],[Data da Ordem]]&lt;&gt;"",1,"")</f>
        <v>1</v>
      </c>
    </row>
    <row r="2669" spans="1:10">
      <c r="A2669" s="721" t="s">
        <v>3382</v>
      </c>
      <c r="B2669" s="722">
        <v>17</v>
      </c>
      <c r="C2669" s="711" t="str">
        <f t="shared" si="287"/>
        <v>16/02/2026</v>
      </c>
      <c r="D2669" s="712" t="str">
        <f t="shared" si="288"/>
        <v>17:49</v>
      </c>
      <c r="E2669" s="713" t="str">
        <f t="shared" si="289"/>
        <v>17:00 as 18:00</v>
      </c>
      <c r="F2669" s="714" t="str">
        <f t="shared" si="290"/>
        <v>Segunda</v>
      </c>
      <c r="G2669" s="715">
        <f t="shared" si="291"/>
        <v>3</v>
      </c>
      <c r="H2669" s="714" t="str">
        <f t="shared" si="292"/>
        <v>Fev/26</v>
      </c>
      <c r="I2669" s="723">
        <f t="shared" si="293"/>
        <v>16</v>
      </c>
      <c r="J2669" s="723">
        <f>IF(Tabela13[[#This Row],[Data da Ordem]]&lt;&gt;"",1,"")</f>
        <v>1</v>
      </c>
    </row>
    <row r="2670" spans="1:10">
      <c r="A2670" s="721" t="s">
        <v>3383</v>
      </c>
      <c r="B2670" s="722">
        <v>20</v>
      </c>
      <c r="C2670" s="711" t="str">
        <f t="shared" si="287"/>
        <v>16/02/2026</v>
      </c>
      <c r="D2670" s="712" t="str">
        <f t="shared" si="288"/>
        <v>17:40</v>
      </c>
      <c r="E2670" s="713" t="str">
        <f t="shared" si="289"/>
        <v>17:00 as 18:00</v>
      </c>
      <c r="F2670" s="714" t="str">
        <f t="shared" si="290"/>
        <v>Segunda</v>
      </c>
      <c r="G2670" s="715">
        <f t="shared" si="291"/>
        <v>3</v>
      </c>
      <c r="H2670" s="714" t="str">
        <f t="shared" si="292"/>
        <v>Fev/26</v>
      </c>
      <c r="I2670" s="723">
        <f t="shared" si="293"/>
        <v>16</v>
      </c>
      <c r="J2670" s="723">
        <f>IF(Tabela13[[#This Row],[Data da Ordem]]&lt;&gt;"",1,"")</f>
        <v>1</v>
      </c>
    </row>
    <row r="2671" spans="1:10">
      <c r="A2671" s="721" t="s">
        <v>3384</v>
      </c>
      <c r="B2671" s="722">
        <v>55.5</v>
      </c>
      <c r="C2671" s="711" t="str">
        <f t="shared" si="287"/>
        <v>16/02/2026</v>
      </c>
      <c r="D2671" s="712" t="str">
        <f t="shared" si="288"/>
        <v>17:40</v>
      </c>
      <c r="E2671" s="713" t="str">
        <f t="shared" si="289"/>
        <v>17:00 as 18:00</v>
      </c>
      <c r="F2671" s="714" t="str">
        <f t="shared" si="290"/>
        <v>Segunda</v>
      </c>
      <c r="G2671" s="715">
        <f t="shared" si="291"/>
        <v>3</v>
      </c>
      <c r="H2671" s="714" t="str">
        <f t="shared" si="292"/>
        <v>Fev/26</v>
      </c>
      <c r="I2671" s="723">
        <f t="shared" si="293"/>
        <v>16</v>
      </c>
      <c r="J2671" s="723">
        <f>IF(Tabela13[[#This Row],[Data da Ordem]]&lt;&gt;"",1,"")</f>
        <v>1</v>
      </c>
    </row>
    <row r="2672" spans="1:10">
      <c r="A2672" s="721" t="s">
        <v>3385</v>
      </c>
      <c r="B2672" s="722">
        <v>40</v>
      </c>
      <c r="C2672" s="711" t="str">
        <f t="shared" si="287"/>
        <v>16/02/2026</v>
      </c>
      <c r="D2672" s="712" t="str">
        <f t="shared" si="288"/>
        <v>17:33</v>
      </c>
      <c r="E2672" s="713" t="str">
        <f t="shared" si="289"/>
        <v>17:00 as 18:00</v>
      </c>
      <c r="F2672" s="714" t="str">
        <f t="shared" si="290"/>
        <v>Segunda</v>
      </c>
      <c r="G2672" s="715">
        <f t="shared" si="291"/>
        <v>3</v>
      </c>
      <c r="H2672" s="714" t="str">
        <f t="shared" si="292"/>
        <v>Fev/26</v>
      </c>
      <c r="I2672" s="723">
        <f t="shared" si="293"/>
        <v>16</v>
      </c>
      <c r="J2672" s="723">
        <f>IF(Tabela13[[#This Row],[Data da Ordem]]&lt;&gt;"",1,"")</f>
        <v>1</v>
      </c>
    </row>
    <row r="2673" spans="1:10">
      <c r="A2673" s="721" t="s">
        <v>3386</v>
      </c>
      <c r="B2673" s="722">
        <v>26.5</v>
      </c>
      <c r="C2673" s="711" t="str">
        <f t="shared" si="287"/>
        <v>16/02/2026</v>
      </c>
      <c r="D2673" s="712" t="str">
        <f t="shared" si="288"/>
        <v>17:24</v>
      </c>
      <c r="E2673" s="713" t="str">
        <f t="shared" si="289"/>
        <v>17:00 as 18:00</v>
      </c>
      <c r="F2673" s="714" t="str">
        <f t="shared" si="290"/>
        <v>Segunda</v>
      </c>
      <c r="G2673" s="715">
        <f t="shared" si="291"/>
        <v>3</v>
      </c>
      <c r="H2673" s="714" t="str">
        <f t="shared" si="292"/>
        <v>Fev/26</v>
      </c>
      <c r="I2673" s="723">
        <f t="shared" si="293"/>
        <v>16</v>
      </c>
      <c r="J2673" s="723">
        <f>IF(Tabela13[[#This Row],[Data da Ordem]]&lt;&gt;"",1,"")</f>
        <v>1</v>
      </c>
    </row>
    <row r="2674" spans="1:10">
      <c r="A2674" s="721" t="s">
        <v>3387</v>
      </c>
      <c r="B2674" s="722">
        <v>48</v>
      </c>
      <c r="C2674" s="711" t="str">
        <f t="shared" si="287"/>
        <v>16/02/2026</v>
      </c>
      <c r="D2674" s="712" t="str">
        <f t="shared" si="288"/>
        <v>17:04</v>
      </c>
      <c r="E2674" s="713" t="str">
        <f t="shared" si="289"/>
        <v>17:00 as 18:00</v>
      </c>
      <c r="F2674" s="714" t="str">
        <f t="shared" si="290"/>
        <v>Segunda</v>
      </c>
      <c r="G2674" s="715">
        <f t="shared" si="291"/>
        <v>3</v>
      </c>
      <c r="H2674" s="714" t="str">
        <f t="shared" si="292"/>
        <v>Fev/26</v>
      </c>
      <c r="I2674" s="723">
        <f t="shared" si="293"/>
        <v>16</v>
      </c>
      <c r="J2674" s="723">
        <f>IF(Tabela13[[#This Row],[Data da Ordem]]&lt;&gt;"",1,"")</f>
        <v>1</v>
      </c>
    </row>
    <row r="2675" spans="1:10">
      <c r="A2675" s="721" t="s">
        <v>3388</v>
      </c>
      <c r="B2675" s="722">
        <v>19</v>
      </c>
      <c r="C2675" s="711" t="str">
        <f t="shared" si="287"/>
        <v>16/02/2026</v>
      </c>
      <c r="D2675" s="712" t="str">
        <f t="shared" si="288"/>
        <v>17:03</v>
      </c>
      <c r="E2675" s="713" t="str">
        <f t="shared" si="289"/>
        <v>17:00 as 18:00</v>
      </c>
      <c r="F2675" s="714" t="str">
        <f t="shared" si="290"/>
        <v>Segunda</v>
      </c>
      <c r="G2675" s="715">
        <f t="shared" si="291"/>
        <v>3</v>
      </c>
      <c r="H2675" s="714" t="str">
        <f t="shared" si="292"/>
        <v>Fev/26</v>
      </c>
      <c r="I2675" s="723">
        <f t="shared" si="293"/>
        <v>16</v>
      </c>
      <c r="J2675" s="723">
        <f>IF(Tabela13[[#This Row],[Data da Ordem]]&lt;&gt;"",1,"")</f>
        <v>1</v>
      </c>
    </row>
    <row r="2676" spans="1:10">
      <c r="A2676" s="721" t="s">
        <v>3389</v>
      </c>
      <c r="B2676" s="722">
        <v>39</v>
      </c>
      <c r="C2676" s="711" t="str">
        <f t="shared" si="287"/>
        <v>16/02/2026</v>
      </c>
      <c r="D2676" s="712" t="str">
        <f t="shared" si="288"/>
        <v>16:55</v>
      </c>
      <c r="E2676" s="713" t="str">
        <f t="shared" si="289"/>
        <v>16:00 as 17:00</v>
      </c>
      <c r="F2676" s="714" t="str">
        <f t="shared" si="290"/>
        <v>Segunda</v>
      </c>
      <c r="G2676" s="715">
        <f t="shared" si="291"/>
        <v>3</v>
      </c>
      <c r="H2676" s="714" t="str">
        <f t="shared" si="292"/>
        <v>Fev/26</v>
      </c>
      <c r="I2676" s="723">
        <f t="shared" si="293"/>
        <v>16</v>
      </c>
      <c r="J2676" s="723">
        <f>IF(Tabela13[[#This Row],[Data da Ordem]]&lt;&gt;"",1,"")</f>
        <v>1</v>
      </c>
    </row>
    <row r="2677" spans="1:10">
      <c r="A2677" s="721" t="s">
        <v>3390</v>
      </c>
      <c r="B2677" s="722">
        <v>40.5</v>
      </c>
      <c r="C2677" s="711" t="str">
        <f t="shared" si="287"/>
        <v>16/02/2026</v>
      </c>
      <c r="D2677" s="712" t="str">
        <f t="shared" si="288"/>
        <v>16:53</v>
      </c>
      <c r="E2677" s="713" t="str">
        <f t="shared" si="289"/>
        <v>16:00 as 17:00</v>
      </c>
      <c r="F2677" s="714" t="str">
        <f t="shared" si="290"/>
        <v>Segunda</v>
      </c>
      <c r="G2677" s="715">
        <f t="shared" si="291"/>
        <v>3</v>
      </c>
      <c r="H2677" s="714" t="str">
        <f t="shared" si="292"/>
        <v>Fev/26</v>
      </c>
      <c r="I2677" s="723">
        <f t="shared" si="293"/>
        <v>16</v>
      </c>
      <c r="J2677" s="723">
        <f>IF(Tabela13[[#This Row],[Data da Ordem]]&lt;&gt;"",1,"")</f>
        <v>1</v>
      </c>
    </row>
    <row r="2678" spans="1:10">
      <c r="A2678" s="721" t="s">
        <v>3391</v>
      </c>
      <c r="B2678" s="722">
        <v>20</v>
      </c>
      <c r="C2678" s="711" t="str">
        <f t="shared" si="287"/>
        <v>16/02/2026</v>
      </c>
      <c r="D2678" s="712" t="str">
        <f t="shared" si="288"/>
        <v>16:47</v>
      </c>
      <c r="E2678" s="713" t="str">
        <f t="shared" si="289"/>
        <v>16:00 as 17:00</v>
      </c>
      <c r="F2678" s="714" t="str">
        <f t="shared" si="290"/>
        <v>Segunda</v>
      </c>
      <c r="G2678" s="715">
        <f t="shared" si="291"/>
        <v>3</v>
      </c>
      <c r="H2678" s="714" t="str">
        <f t="shared" si="292"/>
        <v>Fev/26</v>
      </c>
      <c r="I2678" s="723">
        <f t="shared" si="293"/>
        <v>16</v>
      </c>
      <c r="J2678" s="723">
        <f>IF(Tabela13[[#This Row],[Data da Ordem]]&lt;&gt;"",1,"")</f>
        <v>1</v>
      </c>
    </row>
    <row r="2679" spans="1:10">
      <c r="A2679" s="721" t="s">
        <v>3392</v>
      </c>
      <c r="B2679" s="722">
        <v>23</v>
      </c>
      <c r="C2679" s="711" t="str">
        <f t="shared" si="287"/>
        <v>16/02/2026</v>
      </c>
      <c r="D2679" s="712" t="str">
        <f t="shared" si="288"/>
        <v>16:33</v>
      </c>
      <c r="E2679" s="713" t="str">
        <f t="shared" si="289"/>
        <v>16:00 as 17:00</v>
      </c>
      <c r="F2679" s="714" t="str">
        <f t="shared" si="290"/>
        <v>Segunda</v>
      </c>
      <c r="G2679" s="715">
        <f t="shared" si="291"/>
        <v>3</v>
      </c>
      <c r="H2679" s="714" t="str">
        <f t="shared" si="292"/>
        <v>Fev/26</v>
      </c>
      <c r="I2679" s="723">
        <f t="shared" si="293"/>
        <v>16</v>
      </c>
      <c r="J2679" s="723">
        <f>IF(Tabela13[[#This Row],[Data da Ordem]]&lt;&gt;"",1,"")</f>
        <v>1</v>
      </c>
    </row>
    <row r="2680" spans="1:10">
      <c r="A2680" s="721" t="s">
        <v>3393</v>
      </c>
      <c r="B2680" s="722">
        <v>18.5</v>
      </c>
      <c r="C2680" s="711" t="str">
        <f t="shared" si="287"/>
        <v>16/02/2026</v>
      </c>
      <c r="D2680" s="712" t="str">
        <f t="shared" si="288"/>
        <v>16:28</v>
      </c>
      <c r="E2680" s="713" t="str">
        <f t="shared" si="289"/>
        <v>16:00 as 17:00</v>
      </c>
      <c r="F2680" s="714" t="str">
        <f t="shared" si="290"/>
        <v>Segunda</v>
      </c>
      <c r="G2680" s="715">
        <f t="shared" si="291"/>
        <v>3</v>
      </c>
      <c r="H2680" s="714" t="str">
        <f t="shared" si="292"/>
        <v>Fev/26</v>
      </c>
      <c r="I2680" s="723">
        <f t="shared" si="293"/>
        <v>16</v>
      </c>
      <c r="J2680" s="723">
        <f>IF(Tabela13[[#This Row],[Data da Ordem]]&lt;&gt;"",1,"")</f>
        <v>1</v>
      </c>
    </row>
    <row r="2681" spans="1:10">
      <c r="A2681" s="721" t="s">
        <v>3394</v>
      </c>
      <c r="B2681" s="722">
        <v>15</v>
      </c>
      <c r="C2681" s="711" t="str">
        <f t="shared" si="287"/>
        <v>16/02/2026</v>
      </c>
      <c r="D2681" s="712" t="str">
        <f t="shared" si="288"/>
        <v>16:17</v>
      </c>
      <c r="E2681" s="713" t="str">
        <f t="shared" si="289"/>
        <v>16:00 as 17:00</v>
      </c>
      <c r="F2681" s="714" t="str">
        <f t="shared" si="290"/>
        <v>Segunda</v>
      </c>
      <c r="G2681" s="715">
        <f t="shared" si="291"/>
        <v>3</v>
      </c>
      <c r="H2681" s="714" t="str">
        <f t="shared" si="292"/>
        <v>Fev/26</v>
      </c>
      <c r="I2681" s="723">
        <f t="shared" si="293"/>
        <v>16</v>
      </c>
      <c r="J2681" s="723">
        <f>IF(Tabela13[[#This Row],[Data da Ordem]]&lt;&gt;"",1,"")</f>
        <v>1</v>
      </c>
    </row>
    <row r="2682" spans="1:10">
      <c r="A2682" s="721" t="s">
        <v>3395</v>
      </c>
      <c r="B2682" s="722">
        <v>40</v>
      </c>
      <c r="C2682" s="711" t="str">
        <f t="shared" si="287"/>
        <v>16/02/2026</v>
      </c>
      <c r="D2682" s="712" t="str">
        <f t="shared" si="288"/>
        <v>16:07</v>
      </c>
      <c r="E2682" s="713" t="str">
        <f t="shared" si="289"/>
        <v>16:00 as 17:00</v>
      </c>
      <c r="F2682" s="714" t="str">
        <f t="shared" si="290"/>
        <v>Segunda</v>
      </c>
      <c r="G2682" s="715">
        <f t="shared" si="291"/>
        <v>3</v>
      </c>
      <c r="H2682" s="714" t="str">
        <f t="shared" si="292"/>
        <v>Fev/26</v>
      </c>
      <c r="I2682" s="723">
        <f t="shared" si="293"/>
        <v>16</v>
      </c>
      <c r="J2682" s="723">
        <f>IF(Tabela13[[#This Row],[Data da Ordem]]&lt;&gt;"",1,"")</f>
        <v>1</v>
      </c>
    </row>
    <row r="2683" spans="1:10">
      <c r="A2683" s="721" t="s">
        <v>3396</v>
      </c>
      <c r="B2683" s="722">
        <v>23</v>
      </c>
      <c r="C2683" s="711" t="str">
        <f t="shared" si="287"/>
        <v>16/02/2026</v>
      </c>
      <c r="D2683" s="712" t="str">
        <f t="shared" si="288"/>
        <v>15:48</v>
      </c>
      <c r="E2683" s="713" t="str">
        <f t="shared" si="289"/>
        <v>15:00 as 16:00</v>
      </c>
      <c r="F2683" s="714" t="str">
        <f t="shared" si="290"/>
        <v>Segunda</v>
      </c>
      <c r="G2683" s="715">
        <f t="shared" si="291"/>
        <v>3</v>
      </c>
      <c r="H2683" s="714" t="str">
        <f t="shared" si="292"/>
        <v>Fev/26</v>
      </c>
      <c r="I2683" s="723">
        <f t="shared" si="293"/>
        <v>16</v>
      </c>
      <c r="J2683" s="723">
        <f>IF(Tabela13[[#This Row],[Data da Ordem]]&lt;&gt;"",1,"")</f>
        <v>1</v>
      </c>
    </row>
    <row r="2684" spans="1:10">
      <c r="A2684" s="721" t="s">
        <v>3397</v>
      </c>
      <c r="B2684" s="722">
        <v>24</v>
      </c>
      <c r="C2684" s="711" t="str">
        <f t="shared" si="287"/>
        <v>16/02/2026</v>
      </c>
      <c r="D2684" s="712" t="str">
        <f t="shared" si="288"/>
        <v>15:30</v>
      </c>
      <c r="E2684" s="713" t="str">
        <f t="shared" si="289"/>
        <v>15:00 as 16:00</v>
      </c>
      <c r="F2684" s="714" t="str">
        <f t="shared" si="290"/>
        <v>Segunda</v>
      </c>
      <c r="G2684" s="715">
        <f t="shared" si="291"/>
        <v>3</v>
      </c>
      <c r="H2684" s="714" t="str">
        <f t="shared" si="292"/>
        <v>Fev/26</v>
      </c>
      <c r="I2684" s="723">
        <f t="shared" si="293"/>
        <v>16</v>
      </c>
      <c r="J2684" s="723">
        <f>IF(Tabela13[[#This Row],[Data da Ordem]]&lt;&gt;"",1,"")</f>
        <v>1</v>
      </c>
    </row>
    <row r="2685" spans="1:10">
      <c r="A2685" s="721" t="s">
        <v>3398</v>
      </c>
      <c r="B2685" s="722">
        <v>20</v>
      </c>
      <c r="C2685" s="711" t="str">
        <f t="shared" si="287"/>
        <v>16/02/2026</v>
      </c>
      <c r="D2685" s="712" t="str">
        <f t="shared" si="288"/>
        <v>15:10</v>
      </c>
      <c r="E2685" s="713" t="str">
        <f t="shared" si="289"/>
        <v>15:00 as 16:00</v>
      </c>
      <c r="F2685" s="714" t="str">
        <f t="shared" si="290"/>
        <v>Segunda</v>
      </c>
      <c r="G2685" s="715">
        <f t="shared" si="291"/>
        <v>3</v>
      </c>
      <c r="H2685" s="714" t="str">
        <f t="shared" si="292"/>
        <v>Fev/26</v>
      </c>
      <c r="I2685" s="723">
        <f t="shared" si="293"/>
        <v>16</v>
      </c>
      <c r="J2685" s="723">
        <f>IF(Tabela13[[#This Row],[Data da Ordem]]&lt;&gt;"",1,"")</f>
        <v>1</v>
      </c>
    </row>
    <row r="2686" spans="1:10">
      <c r="A2686" s="721" t="s">
        <v>3399</v>
      </c>
      <c r="B2686" s="722">
        <v>26</v>
      </c>
      <c r="C2686" s="711" t="str">
        <f t="shared" si="287"/>
        <v>16/02/2026</v>
      </c>
      <c r="D2686" s="712" t="str">
        <f t="shared" si="288"/>
        <v>15:06</v>
      </c>
      <c r="E2686" s="713" t="str">
        <f t="shared" si="289"/>
        <v>15:00 as 16:00</v>
      </c>
      <c r="F2686" s="714" t="str">
        <f t="shared" si="290"/>
        <v>Segunda</v>
      </c>
      <c r="G2686" s="715">
        <f t="shared" si="291"/>
        <v>3</v>
      </c>
      <c r="H2686" s="714" t="str">
        <f t="shared" si="292"/>
        <v>Fev/26</v>
      </c>
      <c r="I2686" s="723">
        <f t="shared" si="293"/>
        <v>16</v>
      </c>
      <c r="J2686" s="723">
        <f>IF(Tabela13[[#This Row],[Data da Ordem]]&lt;&gt;"",1,"")</f>
        <v>1</v>
      </c>
    </row>
    <row r="2687" spans="1:10">
      <c r="A2687" s="721" t="s">
        <v>3400</v>
      </c>
      <c r="B2687" s="722">
        <v>64</v>
      </c>
      <c r="C2687" s="711" t="str">
        <f t="shared" si="287"/>
        <v>16/02/2026</v>
      </c>
      <c r="D2687" s="712" t="str">
        <f t="shared" si="288"/>
        <v>15:04</v>
      </c>
      <c r="E2687" s="713" t="str">
        <f t="shared" si="289"/>
        <v>15:00 as 16:00</v>
      </c>
      <c r="F2687" s="714" t="str">
        <f t="shared" si="290"/>
        <v>Segunda</v>
      </c>
      <c r="G2687" s="715">
        <f t="shared" si="291"/>
        <v>3</v>
      </c>
      <c r="H2687" s="714" t="str">
        <f t="shared" si="292"/>
        <v>Fev/26</v>
      </c>
      <c r="I2687" s="723">
        <f t="shared" si="293"/>
        <v>16</v>
      </c>
      <c r="J2687" s="723">
        <f>IF(Tabela13[[#This Row],[Data da Ordem]]&lt;&gt;"",1,"")</f>
        <v>1</v>
      </c>
    </row>
    <row r="2688" spans="1:10">
      <c r="A2688" s="721" t="s">
        <v>3401</v>
      </c>
      <c r="B2688" s="722">
        <v>14.85</v>
      </c>
      <c r="C2688" s="711" t="str">
        <f t="shared" si="287"/>
        <v>16/02/2026</v>
      </c>
      <c r="D2688" s="712" t="str">
        <f t="shared" si="288"/>
        <v>14:48</v>
      </c>
      <c r="E2688" s="713" t="str">
        <f t="shared" si="289"/>
        <v>14:00 as 15:00</v>
      </c>
      <c r="F2688" s="714" t="str">
        <f t="shared" si="290"/>
        <v>Segunda</v>
      </c>
      <c r="G2688" s="715">
        <f t="shared" si="291"/>
        <v>3</v>
      </c>
      <c r="H2688" s="714" t="str">
        <f t="shared" si="292"/>
        <v>Fev/26</v>
      </c>
      <c r="I2688" s="723">
        <f t="shared" si="293"/>
        <v>16</v>
      </c>
      <c r="J2688" s="723">
        <f>IF(Tabela13[[#This Row],[Data da Ordem]]&lt;&gt;"",1,"")</f>
        <v>1</v>
      </c>
    </row>
    <row r="2689" spans="1:10">
      <c r="A2689" s="721" t="s">
        <v>3402</v>
      </c>
      <c r="B2689" s="722">
        <v>34</v>
      </c>
      <c r="C2689" s="711" t="str">
        <f t="shared" si="287"/>
        <v>16/02/2026</v>
      </c>
      <c r="D2689" s="712" t="str">
        <f t="shared" si="288"/>
        <v>14:46</v>
      </c>
      <c r="E2689" s="713" t="str">
        <f t="shared" si="289"/>
        <v>14:00 as 15:00</v>
      </c>
      <c r="F2689" s="714" t="str">
        <f t="shared" si="290"/>
        <v>Segunda</v>
      </c>
      <c r="G2689" s="715">
        <f t="shared" si="291"/>
        <v>3</v>
      </c>
      <c r="H2689" s="714" t="str">
        <f t="shared" si="292"/>
        <v>Fev/26</v>
      </c>
      <c r="I2689" s="723">
        <f t="shared" si="293"/>
        <v>16</v>
      </c>
      <c r="J2689" s="723">
        <f>IF(Tabela13[[#This Row],[Data da Ordem]]&lt;&gt;"",1,"")</f>
        <v>1</v>
      </c>
    </row>
    <row r="2690" spans="1:10">
      <c r="A2690" s="721" t="s">
        <v>3403</v>
      </c>
      <c r="B2690" s="722">
        <v>5.4</v>
      </c>
      <c r="C2690" s="711" t="str">
        <f t="shared" si="287"/>
        <v>16/02/2026</v>
      </c>
      <c r="D2690" s="712" t="str">
        <f t="shared" si="288"/>
        <v>14:45</v>
      </c>
      <c r="E2690" s="713" t="str">
        <f t="shared" si="289"/>
        <v>14:00 as 15:00</v>
      </c>
      <c r="F2690" s="714" t="str">
        <f t="shared" si="290"/>
        <v>Segunda</v>
      </c>
      <c r="G2690" s="715">
        <f t="shared" si="291"/>
        <v>3</v>
      </c>
      <c r="H2690" s="714" t="str">
        <f t="shared" si="292"/>
        <v>Fev/26</v>
      </c>
      <c r="I2690" s="723">
        <f t="shared" si="293"/>
        <v>16</v>
      </c>
      <c r="J2690" s="723">
        <f>IF(Tabela13[[#This Row],[Data da Ordem]]&lt;&gt;"",1,"")</f>
        <v>1</v>
      </c>
    </row>
    <row r="2691" spans="1:10">
      <c r="A2691" s="721" t="s">
        <v>3404</v>
      </c>
      <c r="B2691" s="722">
        <v>10</v>
      </c>
      <c r="C2691" s="711" t="str">
        <f t="shared" si="287"/>
        <v>16/02/2026</v>
      </c>
      <c r="D2691" s="712" t="str">
        <f t="shared" si="288"/>
        <v>14:41</v>
      </c>
      <c r="E2691" s="713" t="str">
        <f t="shared" si="289"/>
        <v>14:00 as 15:00</v>
      </c>
      <c r="F2691" s="714" t="str">
        <f t="shared" si="290"/>
        <v>Segunda</v>
      </c>
      <c r="G2691" s="715">
        <f t="shared" si="291"/>
        <v>3</v>
      </c>
      <c r="H2691" s="714" t="str">
        <f t="shared" si="292"/>
        <v>Fev/26</v>
      </c>
      <c r="I2691" s="723">
        <f t="shared" si="293"/>
        <v>16</v>
      </c>
      <c r="J2691" s="723">
        <f>IF(Tabela13[[#This Row],[Data da Ordem]]&lt;&gt;"",1,"")</f>
        <v>1</v>
      </c>
    </row>
    <row r="2692" spans="1:10">
      <c r="A2692" s="721" t="s">
        <v>3405</v>
      </c>
      <c r="B2692" s="722">
        <v>10.8</v>
      </c>
      <c r="C2692" s="711" t="str">
        <f t="shared" ref="C2692:C2755" si="294">IF(A2692="","",TEXT(A2692,"dd/mm/aaaa"))</f>
        <v>16/02/2026</v>
      </c>
      <c r="D2692" s="712" t="str">
        <f t="shared" ref="D2692:D2755" si="295">IF(A2692="","",TEXT(A2692,"hh:mm"))</f>
        <v>14:39</v>
      </c>
      <c r="E2692" s="713" t="str">
        <f t="shared" ref="E2692:E2755" si="296">IF(D2692="","",IF(AND(MOD(D2692,1)&gt;=TIME(8,0,0),MOD(D2692,1)&lt;TIME(21,0,0)),
TEXT(TIME(HOUR(MOD(D2692,1)),0,0),"hh:mm")&amp;" as "&amp;TEXT(TIME(HOUR(MOD(D2692,1))+1,0,0),"hh:mm"),
"Fora da faixa"))</f>
        <v>14:00 as 15:00</v>
      </c>
      <c r="F2692" s="714" t="str">
        <f t="shared" ref="F2692:F2755" si="297">CHOOSE(WEEKDAY(C2692,2),"Segunda","Terça","Quarta","Quinta","Sexta","Sábado","Domingo")</f>
        <v>Segunda</v>
      </c>
      <c r="G2692" s="715">
        <f t="shared" ref="G2692:G2755" si="298">INT((DAY(C2692)-1)/7)+1</f>
        <v>3</v>
      </c>
      <c r="H2692" s="714" t="str">
        <f t="shared" ref="H2692:H2755" si="299">PROPER(TEXT(C2692,"MMM/AA"))</f>
        <v>Fev/26</v>
      </c>
      <c r="I2692" s="723">
        <f t="shared" ref="I2692:I2755" si="300">DAY(C2692)</f>
        <v>16</v>
      </c>
      <c r="J2692" s="723">
        <f>IF(Tabela13[[#This Row],[Data da Ordem]]&lt;&gt;"",1,"")</f>
        <v>1</v>
      </c>
    </row>
    <row r="2693" spans="1:10">
      <c r="A2693" s="721" t="s">
        <v>3406</v>
      </c>
      <c r="B2693" s="722">
        <v>17</v>
      </c>
      <c r="C2693" s="711" t="str">
        <f t="shared" si="294"/>
        <v>16/02/2026</v>
      </c>
      <c r="D2693" s="712" t="str">
        <f t="shared" si="295"/>
        <v>14:34</v>
      </c>
      <c r="E2693" s="713" t="str">
        <f t="shared" si="296"/>
        <v>14:00 as 15:00</v>
      </c>
      <c r="F2693" s="714" t="str">
        <f t="shared" si="297"/>
        <v>Segunda</v>
      </c>
      <c r="G2693" s="715">
        <f t="shared" si="298"/>
        <v>3</v>
      </c>
      <c r="H2693" s="714" t="str">
        <f t="shared" si="299"/>
        <v>Fev/26</v>
      </c>
      <c r="I2693" s="723">
        <f t="shared" si="300"/>
        <v>16</v>
      </c>
      <c r="J2693" s="723">
        <f>IF(Tabela13[[#This Row],[Data da Ordem]]&lt;&gt;"",1,"")</f>
        <v>1</v>
      </c>
    </row>
    <row r="2694" spans="1:10">
      <c r="A2694" s="721" t="s">
        <v>3407</v>
      </c>
      <c r="B2694" s="722">
        <v>17</v>
      </c>
      <c r="C2694" s="711" t="str">
        <f t="shared" si="294"/>
        <v>16/02/2026</v>
      </c>
      <c r="D2694" s="712" t="str">
        <f t="shared" si="295"/>
        <v>14:34</v>
      </c>
      <c r="E2694" s="713" t="str">
        <f t="shared" si="296"/>
        <v>14:00 as 15:00</v>
      </c>
      <c r="F2694" s="714" t="str">
        <f t="shared" si="297"/>
        <v>Segunda</v>
      </c>
      <c r="G2694" s="715">
        <f t="shared" si="298"/>
        <v>3</v>
      </c>
      <c r="H2694" s="714" t="str">
        <f t="shared" si="299"/>
        <v>Fev/26</v>
      </c>
      <c r="I2694" s="723">
        <f t="shared" si="300"/>
        <v>16</v>
      </c>
      <c r="J2694" s="723">
        <f>IF(Tabela13[[#This Row],[Data da Ordem]]&lt;&gt;"",1,"")</f>
        <v>1</v>
      </c>
    </row>
    <row r="2695" spans="1:10">
      <c r="A2695" s="721" t="s">
        <v>3408</v>
      </c>
      <c r="B2695" s="722">
        <v>25</v>
      </c>
      <c r="C2695" s="711" t="str">
        <f t="shared" si="294"/>
        <v>16/02/2026</v>
      </c>
      <c r="D2695" s="712" t="str">
        <f t="shared" si="295"/>
        <v>14:17</v>
      </c>
      <c r="E2695" s="713" t="str">
        <f t="shared" si="296"/>
        <v>14:00 as 15:00</v>
      </c>
      <c r="F2695" s="714" t="str">
        <f t="shared" si="297"/>
        <v>Segunda</v>
      </c>
      <c r="G2695" s="715">
        <f t="shared" si="298"/>
        <v>3</v>
      </c>
      <c r="H2695" s="714" t="str">
        <f t="shared" si="299"/>
        <v>Fev/26</v>
      </c>
      <c r="I2695" s="723">
        <f t="shared" si="300"/>
        <v>16</v>
      </c>
      <c r="J2695" s="723">
        <f>IF(Tabela13[[#This Row],[Data da Ordem]]&lt;&gt;"",1,"")</f>
        <v>1</v>
      </c>
    </row>
    <row r="2696" spans="1:10">
      <c r="A2696" s="721" t="s">
        <v>3409</v>
      </c>
      <c r="B2696" s="722">
        <v>23</v>
      </c>
      <c r="C2696" s="711" t="str">
        <f t="shared" si="294"/>
        <v>16/02/2026</v>
      </c>
      <c r="D2696" s="712" t="str">
        <f t="shared" si="295"/>
        <v>13:59</v>
      </c>
      <c r="E2696" s="713" t="str">
        <f t="shared" si="296"/>
        <v>13:00 as 14:00</v>
      </c>
      <c r="F2696" s="714" t="str">
        <f t="shared" si="297"/>
        <v>Segunda</v>
      </c>
      <c r="G2696" s="715">
        <f t="shared" si="298"/>
        <v>3</v>
      </c>
      <c r="H2696" s="714" t="str">
        <f t="shared" si="299"/>
        <v>Fev/26</v>
      </c>
      <c r="I2696" s="723">
        <f t="shared" si="300"/>
        <v>16</v>
      </c>
      <c r="J2696" s="723">
        <f>IF(Tabela13[[#This Row],[Data da Ordem]]&lt;&gt;"",1,"")</f>
        <v>1</v>
      </c>
    </row>
    <row r="2697" spans="1:10">
      <c r="A2697" s="721" t="s">
        <v>3410</v>
      </c>
      <c r="B2697" s="722">
        <v>9</v>
      </c>
      <c r="C2697" s="711" t="str">
        <f t="shared" si="294"/>
        <v>16/02/2026</v>
      </c>
      <c r="D2697" s="712" t="str">
        <f t="shared" si="295"/>
        <v>13:44</v>
      </c>
      <c r="E2697" s="713" t="str">
        <f t="shared" si="296"/>
        <v>13:00 as 14:00</v>
      </c>
      <c r="F2697" s="714" t="str">
        <f t="shared" si="297"/>
        <v>Segunda</v>
      </c>
      <c r="G2697" s="715">
        <f t="shared" si="298"/>
        <v>3</v>
      </c>
      <c r="H2697" s="714" t="str">
        <f t="shared" si="299"/>
        <v>Fev/26</v>
      </c>
      <c r="I2697" s="723">
        <f t="shared" si="300"/>
        <v>16</v>
      </c>
      <c r="J2697" s="723">
        <f>IF(Tabela13[[#This Row],[Data da Ordem]]&lt;&gt;"",1,"")</f>
        <v>1</v>
      </c>
    </row>
    <row r="2698" spans="1:10">
      <c r="A2698" s="721" t="s">
        <v>3411</v>
      </c>
      <c r="B2698" s="722">
        <v>36</v>
      </c>
      <c r="C2698" s="711" t="str">
        <f t="shared" si="294"/>
        <v>16/02/2026</v>
      </c>
      <c r="D2698" s="712" t="str">
        <f t="shared" si="295"/>
        <v>13:26</v>
      </c>
      <c r="E2698" s="713" t="str">
        <f t="shared" si="296"/>
        <v>13:00 as 14:00</v>
      </c>
      <c r="F2698" s="714" t="str">
        <f t="shared" si="297"/>
        <v>Segunda</v>
      </c>
      <c r="G2698" s="715">
        <f t="shared" si="298"/>
        <v>3</v>
      </c>
      <c r="H2698" s="714" t="str">
        <f t="shared" si="299"/>
        <v>Fev/26</v>
      </c>
      <c r="I2698" s="723">
        <f t="shared" si="300"/>
        <v>16</v>
      </c>
      <c r="J2698" s="723">
        <f>IF(Tabela13[[#This Row],[Data da Ordem]]&lt;&gt;"",1,"")</f>
        <v>1</v>
      </c>
    </row>
    <row r="2699" spans="1:10">
      <c r="A2699" s="721" t="s">
        <v>3412</v>
      </c>
      <c r="B2699" s="722">
        <v>14</v>
      </c>
      <c r="C2699" s="711" t="str">
        <f t="shared" si="294"/>
        <v>16/02/2026</v>
      </c>
      <c r="D2699" s="712" t="str">
        <f t="shared" si="295"/>
        <v>12:48</v>
      </c>
      <c r="E2699" s="713" t="str">
        <f t="shared" si="296"/>
        <v>12:00 as 13:00</v>
      </c>
      <c r="F2699" s="714" t="str">
        <f t="shared" si="297"/>
        <v>Segunda</v>
      </c>
      <c r="G2699" s="715">
        <f t="shared" si="298"/>
        <v>3</v>
      </c>
      <c r="H2699" s="714" t="str">
        <f t="shared" si="299"/>
        <v>Fev/26</v>
      </c>
      <c r="I2699" s="723">
        <f t="shared" si="300"/>
        <v>16</v>
      </c>
      <c r="J2699" s="723">
        <f>IF(Tabela13[[#This Row],[Data da Ordem]]&lt;&gt;"",1,"")</f>
        <v>1</v>
      </c>
    </row>
    <row r="2700" spans="1:10">
      <c r="A2700" s="721" t="s">
        <v>3413</v>
      </c>
      <c r="B2700" s="722">
        <v>22</v>
      </c>
      <c r="C2700" s="711" t="str">
        <f t="shared" si="294"/>
        <v>16/02/2026</v>
      </c>
      <c r="D2700" s="712" t="str">
        <f t="shared" si="295"/>
        <v>12:39</v>
      </c>
      <c r="E2700" s="713" t="str">
        <f t="shared" si="296"/>
        <v>12:00 as 13:00</v>
      </c>
      <c r="F2700" s="714" t="str">
        <f t="shared" si="297"/>
        <v>Segunda</v>
      </c>
      <c r="G2700" s="715">
        <f t="shared" si="298"/>
        <v>3</v>
      </c>
      <c r="H2700" s="714" t="str">
        <f t="shared" si="299"/>
        <v>Fev/26</v>
      </c>
      <c r="I2700" s="723">
        <f t="shared" si="300"/>
        <v>16</v>
      </c>
      <c r="J2700" s="723">
        <f>IF(Tabela13[[#This Row],[Data da Ordem]]&lt;&gt;"",1,"")</f>
        <v>1</v>
      </c>
    </row>
    <row r="2701" spans="1:10">
      <c r="A2701" s="721" t="s">
        <v>3414</v>
      </c>
      <c r="B2701" s="722">
        <v>26</v>
      </c>
      <c r="C2701" s="711" t="str">
        <f t="shared" si="294"/>
        <v>16/02/2026</v>
      </c>
      <c r="D2701" s="712" t="str">
        <f t="shared" si="295"/>
        <v>12:39</v>
      </c>
      <c r="E2701" s="713" t="str">
        <f t="shared" si="296"/>
        <v>12:00 as 13:00</v>
      </c>
      <c r="F2701" s="714" t="str">
        <f t="shared" si="297"/>
        <v>Segunda</v>
      </c>
      <c r="G2701" s="715">
        <f t="shared" si="298"/>
        <v>3</v>
      </c>
      <c r="H2701" s="714" t="str">
        <f t="shared" si="299"/>
        <v>Fev/26</v>
      </c>
      <c r="I2701" s="723">
        <f t="shared" si="300"/>
        <v>16</v>
      </c>
      <c r="J2701" s="723">
        <f>IF(Tabela13[[#This Row],[Data da Ordem]]&lt;&gt;"",1,"")</f>
        <v>1</v>
      </c>
    </row>
    <row r="2702" spans="1:10">
      <c r="A2702" s="721" t="s">
        <v>3415</v>
      </c>
      <c r="B2702" s="722">
        <v>5.4</v>
      </c>
      <c r="C2702" s="711" t="str">
        <f t="shared" si="294"/>
        <v>16/02/2026</v>
      </c>
      <c r="D2702" s="712" t="str">
        <f t="shared" si="295"/>
        <v>11:53</v>
      </c>
      <c r="E2702" s="713" t="str">
        <f t="shared" si="296"/>
        <v>11:00 as 12:00</v>
      </c>
      <c r="F2702" s="714" t="str">
        <f t="shared" si="297"/>
        <v>Segunda</v>
      </c>
      <c r="G2702" s="715">
        <f t="shared" si="298"/>
        <v>3</v>
      </c>
      <c r="H2702" s="714" t="str">
        <f t="shared" si="299"/>
        <v>Fev/26</v>
      </c>
      <c r="I2702" s="723">
        <f t="shared" si="300"/>
        <v>16</v>
      </c>
      <c r="J2702" s="723">
        <f>IF(Tabela13[[#This Row],[Data da Ordem]]&lt;&gt;"",1,"")</f>
        <v>1</v>
      </c>
    </row>
    <row r="2703" spans="1:10">
      <c r="A2703" s="721" t="s">
        <v>3416</v>
      </c>
      <c r="B2703" s="722">
        <v>38</v>
      </c>
      <c r="C2703" s="711" t="str">
        <f t="shared" si="294"/>
        <v>16/02/2026</v>
      </c>
      <c r="D2703" s="712" t="str">
        <f t="shared" si="295"/>
        <v>11:41</v>
      </c>
      <c r="E2703" s="713" t="str">
        <f t="shared" si="296"/>
        <v>11:00 as 12:00</v>
      </c>
      <c r="F2703" s="714" t="str">
        <f t="shared" si="297"/>
        <v>Segunda</v>
      </c>
      <c r="G2703" s="715">
        <f t="shared" si="298"/>
        <v>3</v>
      </c>
      <c r="H2703" s="714" t="str">
        <f t="shared" si="299"/>
        <v>Fev/26</v>
      </c>
      <c r="I2703" s="723">
        <f t="shared" si="300"/>
        <v>16</v>
      </c>
      <c r="J2703" s="723">
        <f>IF(Tabela13[[#This Row],[Data da Ordem]]&lt;&gt;"",1,"")</f>
        <v>1</v>
      </c>
    </row>
    <row r="2704" spans="1:10">
      <c r="A2704" s="721" t="s">
        <v>3417</v>
      </c>
      <c r="B2704" s="722">
        <v>23</v>
      </c>
      <c r="C2704" s="711" t="str">
        <f t="shared" si="294"/>
        <v>16/02/2026</v>
      </c>
      <c r="D2704" s="712" t="str">
        <f t="shared" si="295"/>
        <v>11:36</v>
      </c>
      <c r="E2704" s="713" t="str">
        <f t="shared" si="296"/>
        <v>11:00 as 12:00</v>
      </c>
      <c r="F2704" s="714" t="str">
        <f t="shared" si="297"/>
        <v>Segunda</v>
      </c>
      <c r="G2704" s="715">
        <f t="shared" si="298"/>
        <v>3</v>
      </c>
      <c r="H2704" s="714" t="str">
        <f t="shared" si="299"/>
        <v>Fev/26</v>
      </c>
      <c r="I2704" s="723">
        <f t="shared" si="300"/>
        <v>16</v>
      </c>
      <c r="J2704" s="723">
        <f>IF(Tabela13[[#This Row],[Data da Ordem]]&lt;&gt;"",1,"")</f>
        <v>1</v>
      </c>
    </row>
    <row r="2705" spans="1:10">
      <c r="A2705" s="721" t="s">
        <v>3418</v>
      </c>
      <c r="B2705" s="722">
        <v>10.4</v>
      </c>
      <c r="C2705" s="711" t="str">
        <f t="shared" si="294"/>
        <v>16/02/2026</v>
      </c>
      <c r="D2705" s="712" t="str">
        <f t="shared" si="295"/>
        <v>10:51</v>
      </c>
      <c r="E2705" s="713" t="str">
        <f t="shared" si="296"/>
        <v>10:00 as 11:00</v>
      </c>
      <c r="F2705" s="714" t="str">
        <f t="shared" si="297"/>
        <v>Segunda</v>
      </c>
      <c r="G2705" s="715">
        <f t="shared" si="298"/>
        <v>3</v>
      </c>
      <c r="H2705" s="714" t="str">
        <f t="shared" si="299"/>
        <v>Fev/26</v>
      </c>
      <c r="I2705" s="723">
        <f t="shared" si="300"/>
        <v>16</v>
      </c>
      <c r="J2705" s="723">
        <f>IF(Tabela13[[#This Row],[Data da Ordem]]&lt;&gt;"",1,"")</f>
        <v>1</v>
      </c>
    </row>
    <row r="2706" spans="1:10">
      <c r="A2706" s="721" t="s">
        <v>3419</v>
      </c>
      <c r="B2706" s="722">
        <v>36</v>
      </c>
      <c r="C2706" s="711" t="str">
        <f t="shared" si="294"/>
        <v>16/02/2026</v>
      </c>
      <c r="D2706" s="712" t="str">
        <f t="shared" si="295"/>
        <v>10:43</v>
      </c>
      <c r="E2706" s="713" t="str">
        <f t="shared" si="296"/>
        <v>10:00 as 11:00</v>
      </c>
      <c r="F2706" s="714" t="str">
        <f t="shared" si="297"/>
        <v>Segunda</v>
      </c>
      <c r="G2706" s="715">
        <f t="shared" si="298"/>
        <v>3</v>
      </c>
      <c r="H2706" s="714" t="str">
        <f t="shared" si="299"/>
        <v>Fev/26</v>
      </c>
      <c r="I2706" s="723">
        <f t="shared" si="300"/>
        <v>16</v>
      </c>
      <c r="J2706" s="723">
        <f>IF(Tabela13[[#This Row],[Data da Ordem]]&lt;&gt;"",1,"")</f>
        <v>1</v>
      </c>
    </row>
    <row r="2707" spans="1:10">
      <c r="A2707" s="721" t="s">
        <v>3420</v>
      </c>
      <c r="B2707" s="722">
        <v>36.5</v>
      </c>
      <c r="C2707" s="711" t="str">
        <f t="shared" si="294"/>
        <v>16/02/2026</v>
      </c>
      <c r="D2707" s="712" t="str">
        <f t="shared" si="295"/>
        <v>10:25</v>
      </c>
      <c r="E2707" s="713" t="str">
        <f t="shared" si="296"/>
        <v>10:00 as 11:00</v>
      </c>
      <c r="F2707" s="714" t="str">
        <f t="shared" si="297"/>
        <v>Segunda</v>
      </c>
      <c r="G2707" s="715">
        <f t="shared" si="298"/>
        <v>3</v>
      </c>
      <c r="H2707" s="714" t="str">
        <f t="shared" si="299"/>
        <v>Fev/26</v>
      </c>
      <c r="I2707" s="723">
        <f t="shared" si="300"/>
        <v>16</v>
      </c>
      <c r="J2707" s="723">
        <f>IF(Tabela13[[#This Row],[Data da Ordem]]&lt;&gt;"",1,"")</f>
        <v>1</v>
      </c>
    </row>
    <row r="2708" spans="1:10">
      <c r="A2708" s="721" t="s">
        <v>3421</v>
      </c>
      <c r="B2708" s="722">
        <v>33</v>
      </c>
      <c r="C2708" s="711" t="str">
        <f t="shared" si="294"/>
        <v>16/02/2026</v>
      </c>
      <c r="D2708" s="712" t="str">
        <f t="shared" si="295"/>
        <v>10:19</v>
      </c>
      <c r="E2708" s="713" t="str">
        <f t="shared" si="296"/>
        <v>10:00 as 11:00</v>
      </c>
      <c r="F2708" s="714" t="str">
        <f t="shared" si="297"/>
        <v>Segunda</v>
      </c>
      <c r="G2708" s="715">
        <f t="shared" si="298"/>
        <v>3</v>
      </c>
      <c r="H2708" s="714" t="str">
        <f t="shared" si="299"/>
        <v>Fev/26</v>
      </c>
      <c r="I2708" s="723">
        <f t="shared" si="300"/>
        <v>16</v>
      </c>
      <c r="J2708" s="723">
        <f>IF(Tabela13[[#This Row],[Data da Ordem]]&lt;&gt;"",1,"")</f>
        <v>1</v>
      </c>
    </row>
    <row r="2709" spans="1:10">
      <c r="A2709" s="721" t="s">
        <v>3422</v>
      </c>
      <c r="B2709" s="722">
        <v>51.5</v>
      </c>
      <c r="C2709" s="711" t="str">
        <f t="shared" si="294"/>
        <v>16/02/2026</v>
      </c>
      <c r="D2709" s="712" t="str">
        <f t="shared" si="295"/>
        <v>10:17</v>
      </c>
      <c r="E2709" s="713" t="str">
        <f t="shared" si="296"/>
        <v>10:00 as 11:00</v>
      </c>
      <c r="F2709" s="714" t="str">
        <f t="shared" si="297"/>
        <v>Segunda</v>
      </c>
      <c r="G2709" s="715">
        <f t="shared" si="298"/>
        <v>3</v>
      </c>
      <c r="H2709" s="714" t="str">
        <f t="shared" si="299"/>
        <v>Fev/26</v>
      </c>
      <c r="I2709" s="723">
        <f t="shared" si="300"/>
        <v>16</v>
      </c>
      <c r="J2709" s="723">
        <f>IF(Tabela13[[#This Row],[Data da Ordem]]&lt;&gt;"",1,"")</f>
        <v>1</v>
      </c>
    </row>
    <row r="2710" spans="1:10">
      <c r="A2710" s="721" t="s">
        <v>3423</v>
      </c>
      <c r="B2710" s="722">
        <v>20</v>
      </c>
      <c r="C2710" s="711" t="str">
        <f t="shared" si="294"/>
        <v>16/02/2026</v>
      </c>
      <c r="D2710" s="712" t="str">
        <f t="shared" si="295"/>
        <v>10:04</v>
      </c>
      <c r="E2710" s="713" t="str">
        <f t="shared" si="296"/>
        <v>10:00 as 11:00</v>
      </c>
      <c r="F2710" s="714" t="str">
        <f t="shared" si="297"/>
        <v>Segunda</v>
      </c>
      <c r="G2710" s="715">
        <f t="shared" si="298"/>
        <v>3</v>
      </c>
      <c r="H2710" s="714" t="str">
        <f t="shared" si="299"/>
        <v>Fev/26</v>
      </c>
      <c r="I2710" s="723">
        <f t="shared" si="300"/>
        <v>16</v>
      </c>
      <c r="J2710" s="723">
        <f>IF(Tabela13[[#This Row],[Data da Ordem]]&lt;&gt;"",1,"")</f>
        <v>1</v>
      </c>
    </row>
    <row r="2711" spans="1:10">
      <c r="A2711" s="721" t="s">
        <v>3424</v>
      </c>
      <c r="B2711" s="722">
        <v>13</v>
      </c>
      <c r="C2711" s="711" t="str">
        <f t="shared" si="294"/>
        <v>16/02/2026</v>
      </c>
      <c r="D2711" s="712" t="str">
        <f t="shared" si="295"/>
        <v>10:01</v>
      </c>
      <c r="E2711" s="713" t="str">
        <f t="shared" si="296"/>
        <v>10:00 as 11:00</v>
      </c>
      <c r="F2711" s="714" t="str">
        <f t="shared" si="297"/>
        <v>Segunda</v>
      </c>
      <c r="G2711" s="715">
        <f t="shared" si="298"/>
        <v>3</v>
      </c>
      <c r="H2711" s="714" t="str">
        <f t="shared" si="299"/>
        <v>Fev/26</v>
      </c>
      <c r="I2711" s="723">
        <f t="shared" si="300"/>
        <v>16</v>
      </c>
      <c r="J2711" s="723">
        <f>IF(Tabela13[[#This Row],[Data da Ordem]]&lt;&gt;"",1,"")</f>
        <v>1</v>
      </c>
    </row>
    <row r="2712" spans="1:10">
      <c r="A2712" s="721" t="s">
        <v>3425</v>
      </c>
      <c r="B2712" s="722">
        <v>17.100000000000001</v>
      </c>
      <c r="C2712" s="711" t="str">
        <f t="shared" si="294"/>
        <v>16/02/2026</v>
      </c>
      <c r="D2712" s="712" t="str">
        <f t="shared" si="295"/>
        <v>09:55</v>
      </c>
      <c r="E2712" s="713" t="str">
        <f t="shared" si="296"/>
        <v>09:00 as 10:00</v>
      </c>
      <c r="F2712" s="714" t="str">
        <f t="shared" si="297"/>
        <v>Segunda</v>
      </c>
      <c r="G2712" s="715">
        <f t="shared" si="298"/>
        <v>3</v>
      </c>
      <c r="H2712" s="714" t="str">
        <f t="shared" si="299"/>
        <v>Fev/26</v>
      </c>
      <c r="I2712" s="723">
        <f t="shared" si="300"/>
        <v>16</v>
      </c>
      <c r="J2712" s="723">
        <f>IF(Tabela13[[#This Row],[Data da Ordem]]&lt;&gt;"",1,"")</f>
        <v>1</v>
      </c>
    </row>
    <row r="2713" spans="1:10">
      <c r="A2713" s="721" t="s">
        <v>3426</v>
      </c>
      <c r="B2713" s="722">
        <v>6</v>
      </c>
      <c r="C2713" s="711" t="str">
        <f t="shared" si="294"/>
        <v>16/02/2026</v>
      </c>
      <c r="D2713" s="712" t="str">
        <f t="shared" si="295"/>
        <v>09:37</v>
      </c>
      <c r="E2713" s="713" t="str">
        <f t="shared" si="296"/>
        <v>09:00 as 10:00</v>
      </c>
      <c r="F2713" s="714" t="str">
        <f t="shared" si="297"/>
        <v>Segunda</v>
      </c>
      <c r="G2713" s="715">
        <f t="shared" si="298"/>
        <v>3</v>
      </c>
      <c r="H2713" s="714" t="str">
        <f t="shared" si="299"/>
        <v>Fev/26</v>
      </c>
      <c r="I2713" s="723">
        <f t="shared" si="300"/>
        <v>16</v>
      </c>
      <c r="J2713" s="723">
        <f>IF(Tabela13[[#This Row],[Data da Ordem]]&lt;&gt;"",1,"")</f>
        <v>1</v>
      </c>
    </row>
    <row r="2714" spans="1:10">
      <c r="A2714" s="721" t="s">
        <v>3427</v>
      </c>
      <c r="B2714" s="722">
        <v>47.5</v>
      </c>
      <c r="C2714" s="724" t="str">
        <f t="shared" si="294"/>
        <v>16/02/2026</v>
      </c>
      <c r="D2714" s="725" t="str">
        <f t="shared" si="295"/>
        <v>09:34</v>
      </c>
      <c r="E2714" s="726" t="str">
        <f t="shared" si="296"/>
        <v>09:00 as 10:00</v>
      </c>
      <c r="F2714" s="727" t="str">
        <f t="shared" si="297"/>
        <v>Segunda</v>
      </c>
      <c r="G2714" s="728">
        <f t="shared" si="298"/>
        <v>3</v>
      </c>
      <c r="H2714" s="727" t="str">
        <f t="shared" si="299"/>
        <v>Fev/26</v>
      </c>
      <c r="I2714" s="716">
        <f t="shared" si="300"/>
        <v>16</v>
      </c>
      <c r="J2714" s="716">
        <f>IF(Tabela13[[#This Row],[Data da Ordem]]&lt;&gt;"",1,"")</f>
        <v>1</v>
      </c>
    </row>
    <row r="2715" spans="1:10">
      <c r="A2715" s="721" t="s">
        <v>3428</v>
      </c>
      <c r="B2715" s="722">
        <v>87.5</v>
      </c>
      <c r="C2715" s="711" t="str">
        <f t="shared" si="294"/>
        <v>17/02/2026</v>
      </c>
      <c r="D2715" s="712" t="str">
        <f t="shared" si="295"/>
        <v>17:27</v>
      </c>
      <c r="E2715" s="713" t="str">
        <f t="shared" si="296"/>
        <v>17:00 as 18:00</v>
      </c>
      <c r="F2715" s="714" t="str">
        <f t="shared" si="297"/>
        <v>Terça</v>
      </c>
      <c r="G2715" s="715">
        <f t="shared" si="298"/>
        <v>3</v>
      </c>
      <c r="H2715" s="714" t="str">
        <f t="shared" si="299"/>
        <v>Fev/26</v>
      </c>
      <c r="I2715" s="723">
        <f t="shared" si="300"/>
        <v>17</v>
      </c>
      <c r="J2715" s="723">
        <f>IF(Tabela13[[#This Row],[Data da Ordem]]&lt;&gt;"",1,"")</f>
        <v>1</v>
      </c>
    </row>
    <row r="2716" spans="1:10">
      <c r="A2716" s="721" t="s">
        <v>3429</v>
      </c>
      <c r="B2716" s="722">
        <v>19</v>
      </c>
      <c r="C2716" s="711" t="str">
        <f t="shared" si="294"/>
        <v>17/02/2026</v>
      </c>
      <c r="D2716" s="712" t="str">
        <f t="shared" si="295"/>
        <v>16:38</v>
      </c>
      <c r="E2716" s="713" t="str">
        <f t="shared" si="296"/>
        <v>16:00 as 17:00</v>
      </c>
      <c r="F2716" s="714" t="str">
        <f t="shared" si="297"/>
        <v>Terça</v>
      </c>
      <c r="G2716" s="715">
        <f t="shared" si="298"/>
        <v>3</v>
      </c>
      <c r="H2716" s="714" t="str">
        <f t="shared" si="299"/>
        <v>Fev/26</v>
      </c>
      <c r="I2716" s="723">
        <f t="shared" si="300"/>
        <v>17</v>
      </c>
      <c r="J2716" s="723">
        <f>IF(Tabela13[[#This Row],[Data da Ordem]]&lt;&gt;"",1,"")</f>
        <v>1</v>
      </c>
    </row>
    <row r="2717" spans="1:10">
      <c r="A2717" s="721" t="s">
        <v>3430</v>
      </c>
      <c r="B2717" s="722">
        <v>36.5</v>
      </c>
      <c r="C2717" s="711" t="str">
        <f t="shared" si="294"/>
        <v>17/02/2026</v>
      </c>
      <c r="D2717" s="712" t="str">
        <f t="shared" si="295"/>
        <v>16:34</v>
      </c>
      <c r="E2717" s="713" t="str">
        <f t="shared" si="296"/>
        <v>16:00 as 17:00</v>
      </c>
      <c r="F2717" s="714" t="str">
        <f t="shared" si="297"/>
        <v>Terça</v>
      </c>
      <c r="G2717" s="715">
        <f t="shared" si="298"/>
        <v>3</v>
      </c>
      <c r="H2717" s="714" t="str">
        <f t="shared" si="299"/>
        <v>Fev/26</v>
      </c>
      <c r="I2717" s="723">
        <f t="shared" si="300"/>
        <v>17</v>
      </c>
      <c r="J2717" s="723">
        <f>IF(Tabela13[[#This Row],[Data da Ordem]]&lt;&gt;"",1,"")</f>
        <v>1</v>
      </c>
    </row>
    <row r="2718" spans="1:10">
      <c r="A2718" s="721" t="s">
        <v>3431</v>
      </c>
      <c r="B2718" s="722">
        <v>46</v>
      </c>
      <c r="C2718" s="711" t="str">
        <f t="shared" si="294"/>
        <v>17/02/2026</v>
      </c>
      <c r="D2718" s="712" t="str">
        <f t="shared" si="295"/>
        <v>16:28</v>
      </c>
      <c r="E2718" s="713" t="str">
        <f t="shared" si="296"/>
        <v>16:00 as 17:00</v>
      </c>
      <c r="F2718" s="714" t="str">
        <f t="shared" si="297"/>
        <v>Terça</v>
      </c>
      <c r="G2718" s="715">
        <f t="shared" si="298"/>
        <v>3</v>
      </c>
      <c r="H2718" s="714" t="str">
        <f t="shared" si="299"/>
        <v>Fev/26</v>
      </c>
      <c r="I2718" s="723">
        <f t="shared" si="300"/>
        <v>17</v>
      </c>
      <c r="J2718" s="723">
        <f>IF(Tabela13[[#This Row],[Data da Ordem]]&lt;&gt;"",1,"")</f>
        <v>1</v>
      </c>
    </row>
    <row r="2719" spans="1:10">
      <c r="A2719" s="721" t="s">
        <v>3432</v>
      </c>
      <c r="B2719" s="722">
        <v>53</v>
      </c>
      <c r="C2719" s="711" t="str">
        <f t="shared" si="294"/>
        <v>17/02/2026</v>
      </c>
      <c r="D2719" s="712" t="str">
        <f t="shared" si="295"/>
        <v>16:21</v>
      </c>
      <c r="E2719" s="713" t="str">
        <f t="shared" si="296"/>
        <v>16:00 as 17:00</v>
      </c>
      <c r="F2719" s="714" t="str">
        <f t="shared" si="297"/>
        <v>Terça</v>
      </c>
      <c r="G2719" s="715">
        <f t="shared" si="298"/>
        <v>3</v>
      </c>
      <c r="H2719" s="714" t="str">
        <f t="shared" si="299"/>
        <v>Fev/26</v>
      </c>
      <c r="I2719" s="723">
        <f t="shared" si="300"/>
        <v>17</v>
      </c>
      <c r="J2719" s="723">
        <f>IF(Tabela13[[#This Row],[Data da Ordem]]&lt;&gt;"",1,"")</f>
        <v>1</v>
      </c>
    </row>
    <row r="2720" spans="1:10">
      <c r="A2720" s="721" t="s">
        <v>3433</v>
      </c>
      <c r="B2720" s="722">
        <v>9</v>
      </c>
      <c r="C2720" s="711" t="str">
        <f t="shared" si="294"/>
        <v>17/02/2026</v>
      </c>
      <c r="D2720" s="712" t="str">
        <f t="shared" si="295"/>
        <v>15:38</v>
      </c>
      <c r="E2720" s="713" t="str">
        <f t="shared" si="296"/>
        <v>15:00 as 16:00</v>
      </c>
      <c r="F2720" s="714" t="str">
        <f t="shared" si="297"/>
        <v>Terça</v>
      </c>
      <c r="G2720" s="715">
        <f t="shared" si="298"/>
        <v>3</v>
      </c>
      <c r="H2720" s="714" t="str">
        <f t="shared" si="299"/>
        <v>Fev/26</v>
      </c>
      <c r="I2720" s="723">
        <f t="shared" si="300"/>
        <v>17</v>
      </c>
      <c r="J2720" s="723">
        <f>IF(Tabela13[[#This Row],[Data da Ordem]]&lt;&gt;"",1,"")</f>
        <v>1</v>
      </c>
    </row>
    <row r="2721" spans="1:10">
      <c r="A2721" s="721" t="s">
        <v>3434</v>
      </c>
      <c r="B2721" s="722">
        <v>33</v>
      </c>
      <c r="C2721" s="711" t="str">
        <f t="shared" si="294"/>
        <v>17/02/2026</v>
      </c>
      <c r="D2721" s="712" t="str">
        <f t="shared" si="295"/>
        <v>15:06</v>
      </c>
      <c r="E2721" s="713" t="str">
        <f t="shared" si="296"/>
        <v>15:00 as 16:00</v>
      </c>
      <c r="F2721" s="714" t="str">
        <f t="shared" si="297"/>
        <v>Terça</v>
      </c>
      <c r="G2721" s="715">
        <f t="shared" si="298"/>
        <v>3</v>
      </c>
      <c r="H2721" s="714" t="str">
        <f t="shared" si="299"/>
        <v>Fev/26</v>
      </c>
      <c r="I2721" s="723">
        <f t="shared" si="300"/>
        <v>17</v>
      </c>
      <c r="J2721" s="723">
        <f>IF(Tabela13[[#This Row],[Data da Ordem]]&lt;&gt;"",1,"")</f>
        <v>1</v>
      </c>
    </row>
    <row r="2722" spans="1:10">
      <c r="A2722" s="721" t="s">
        <v>3435</v>
      </c>
      <c r="B2722" s="722">
        <v>40</v>
      </c>
      <c r="C2722" s="711" t="str">
        <f t="shared" si="294"/>
        <v>17/02/2026</v>
      </c>
      <c r="D2722" s="712" t="str">
        <f t="shared" si="295"/>
        <v>14:14</v>
      </c>
      <c r="E2722" s="713" t="str">
        <f t="shared" si="296"/>
        <v>14:00 as 15:00</v>
      </c>
      <c r="F2722" s="714" t="str">
        <f t="shared" si="297"/>
        <v>Terça</v>
      </c>
      <c r="G2722" s="715">
        <f t="shared" si="298"/>
        <v>3</v>
      </c>
      <c r="H2722" s="714" t="str">
        <f t="shared" si="299"/>
        <v>Fev/26</v>
      </c>
      <c r="I2722" s="723">
        <f t="shared" si="300"/>
        <v>17</v>
      </c>
      <c r="J2722" s="723">
        <f>IF(Tabela13[[#This Row],[Data da Ordem]]&lt;&gt;"",1,"")</f>
        <v>1</v>
      </c>
    </row>
    <row r="2723" spans="1:10">
      <c r="A2723" s="721" t="s">
        <v>3436</v>
      </c>
      <c r="B2723" s="722">
        <v>57</v>
      </c>
      <c r="C2723" s="711" t="str">
        <f t="shared" si="294"/>
        <v>17/02/2026</v>
      </c>
      <c r="D2723" s="712" t="str">
        <f t="shared" si="295"/>
        <v>14:13</v>
      </c>
      <c r="E2723" s="713" t="str">
        <f t="shared" si="296"/>
        <v>14:00 as 15:00</v>
      </c>
      <c r="F2723" s="714" t="str">
        <f t="shared" si="297"/>
        <v>Terça</v>
      </c>
      <c r="G2723" s="715">
        <f t="shared" si="298"/>
        <v>3</v>
      </c>
      <c r="H2723" s="714" t="str">
        <f t="shared" si="299"/>
        <v>Fev/26</v>
      </c>
      <c r="I2723" s="723">
        <f t="shared" si="300"/>
        <v>17</v>
      </c>
      <c r="J2723" s="723">
        <f>IF(Tabela13[[#This Row],[Data da Ordem]]&lt;&gt;"",1,"")</f>
        <v>1</v>
      </c>
    </row>
    <row r="2724" spans="1:10">
      <c r="A2724" s="721" t="s">
        <v>3437</v>
      </c>
      <c r="B2724" s="722">
        <v>30.5</v>
      </c>
      <c r="C2724" s="711" t="str">
        <f t="shared" si="294"/>
        <v>17/02/2026</v>
      </c>
      <c r="D2724" s="712" t="str">
        <f t="shared" si="295"/>
        <v>14:08</v>
      </c>
      <c r="E2724" s="713" t="str">
        <f t="shared" si="296"/>
        <v>14:00 as 15:00</v>
      </c>
      <c r="F2724" s="714" t="str">
        <f t="shared" si="297"/>
        <v>Terça</v>
      </c>
      <c r="G2724" s="715">
        <f t="shared" si="298"/>
        <v>3</v>
      </c>
      <c r="H2724" s="714" t="str">
        <f t="shared" si="299"/>
        <v>Fev/26</v>
      </c>
      <c r="I2724" s="723">
        <f t="shared" si="300"/>
        <v>17</v>
      </c>
      <c r="J2724" s="723">
        <f>IF(Tabela13[[#This Row],[Data da Ordem]]&lt;&gt;"",1,"")</f>
        <v>1</v>
      </c>
    </row>
    <row r="2725" spans="1:10">
      <c r="A2725" s="721" t="s">
        <v>3438</v>
      </c>
      <c r="B2725" s="722">
        <v>23</v>
      </c>
      <c r="C2725" s="711" t="str">
        <f t="shared" si="294"/>
        <v>17/02/2026</v>
      </c>
      <c r="D2725" s="712" t="str">
        <f t="shared" si="295"/>
        <v>13:56</v>
      </c>
      <c r="E2725" s="713" t="str">
        <f t="shared" si="296"/>
        <v>13:00 as 14:00</v>
      </c>
      <c r="F2725" s="714" t="str">
        <f t="shared" si="297"/>
        <v>Terça</v>
      </c>
      <c r="G2725" s="715">
        <f t="shared" si="298"/>
        <v>3</v>
      </c>
      <c r="H2725" s="714" t="str">
        <f t="shared" si="299"/>
        <v>Fev/26</v>
      </c>
      <c r="I2725" s="723">
        <f t="shared" si="300"/>
        <v>17</v>
      </c>
      <c r="J2725" s="723">
        <f>IF(Tabela13[[#This Row],[Data da Ordem]]&lt;&gt;"",1,"")</f>
        <v>1</v>
      </c>
    </row>
    <row r="2726" spans="1:10">
      <c r="A2726" s="721" t="s">
        <v>3439</v>
      </c>
      <c r="B2726" s="722">
        <v>10</v>
      </c>
      <c r="C2726" s="711" t="str">
        <f t="shared" si="294"/>
        <v>17/02/2026</v>
      </c>
      <c r="D2726" s="712" t="str">
        <f t="shared" si="295"/>
        <v>13:53</v>
      </c>
      <c r="E2726" s="713" t="str">
        <f t="shared" si="296"/>
        <v>13:00 as 14:00</v>
      </c>
      <c r="F2726" s="714" t="str">
        <f t="shared" si="297"/>
        <v>Terça</v>
      </c>
      <c r="G2726" s="715">
        <f t="shared" si="298"/>
        <v>3</v>
      </c>
      <c r="H2726" s="714" t="str">
        <f t="shared" si="299"/>
        <v>Fev/26</v>
      </c>
      <c r="I2726" s="723">
        <f t="shared" si="300"/>
        <v>17</v>
      </c>
      <c r="J2726" s="723">
        <f>IF(Tabela13[[#This Row],[Data da Ordem]]&lt;&gt;"",1,"")</f>
        <v>1</v>
      </c>
    </row>
    <row r="2727" spans="1:10">
      <c r="A2727" s="721" t="s">
        <v>3440</v>
      </c>
      <c r="B2727" s="722">
        <v>30</v>
      </c>
      <c r="C2727" s="711" t="str">
        <f t="shared" si="294"/>
        <v>17/02/2026</v>
      </c>
      <c r="D2727" s="712" t="str">
        <f t="shared" si="295"/>
        <v>13:48</v>
      </c>
      <c r="E2727" s="713" t="str">
        <f t="shared" si="296"/>
        <v>13:00 as 14:00</v>
      </c>
      <c r="F2727" s="714" t="str">
        <f t="shared" si="297"/>
        <v>Terça</v>
      </c>
      <c r="G2727" s="715">
        <f t="shared" si="298"/>
        <v>3</v>
      </c>
      <c r="H2727" s="714" t="str">
        <f t="shared" si="299"/>
        <v>Fev/26</v>
      </c>
      <c r="I2727" s="723">
        <f t="shared" si="300"/>
        <v>17</v>
      </c>
      <c r="J2727" s="723">
        <f>IF(Tabela13[[#This Row],[Data da Ordem]]&lt;&gt;"",1,"")</f>
        <v>1</v>
      </c>
    </row>
    <row r="2728" spans="1:10">
      <c r="A2728" s="721" t="s">
        <v>3441</v>
      </c>
      <c r="B2728" s="722">
        <v>6</v>
      </c>
      <c r="C2728" s="711" t="str">
        <f t="shared" si="294"/>
        <v>17/02/2026</v>
      </c>
      <c r="D2728" s="712" t="str">
        <f t="shared" si="295"/>
        <v>12:19</v>
      </c>
      <c r="E2728" s="713" t="str">
        <f t="shared" si="296"/>
        <v>12:00 as 13:00</v>
      </c>
      <c r="F2728" s="714" t="str">
        <f t="shared" si="297"/>
        <v>Terça</v>
      </c>
      <c r="G2728" s="715">
        <f t="shared" si="298"/>
        <v>3</v>
      </c>
      <c r="H2728" s="714" t="str">
        <f t="shared" si="299"/>
        <v>Fev/26</v>
      </c>
      <c r="I2728" s="723">
        <f t="shared" si="300"/>
        <v>17</v>
      </c>
      <c r="J2728" s="723">
        <f>IF(Tabela13[[#This Row],[Data da Ordem]]&lt;&gt;"",1,"")</f>
        <v>1</v>
      </c>
    </row>
    <row r="2729" spans="1:10">
      <c r="A2729" s="721" t="s">
        <v>3442</v>
      </c>
      <c r="B2729" s="722">
        <v>40</v>
      </c>
      <c r="C2729" s="711" t="str">
        <f t="shared" si="294"/>
        <v>17/02/2026</v>
      </c>
      <c r="D2729" s="712" t="str">
        <f t="shared" si="295"/>
        <v>12:02</v>
      </c>
      <c r="E2729" s="713" t="str">
        <f t="shared" si="296"/>
        <v>12:00 as 13:00</v>
      </c>
      <c r="F2729" s="714" t="str">
        <f t="shared" si="297"/>
        <v>Terça</v>
      </c>
      <c r="G2729" s="715">
        <f t="shared" si="298"/>
        <v>3</v>
      </c>
      <c r="H2729" s="714" t="str">
        <f t="shared" si="299"/>
        <v>Fev/26</v>
      </c>
      <c r="I2729" s="723">
        <f t="shared" si="300"/>
        <v>17</v>
      </c>
      <c r="J2729" s="723">
        <f>IF(Tabela13[[#This Row],[Data da Ordem]]&lt;&gt;"",1,"")</f>
        <v>1</v>
      </c>
    </row>
    <row r="2730" spans="1:10">
      <c r="A2730" s="721" t="s">
        <v>3443</v>
      </c>
      <c r="B2730" s="722">
        <v>19</v>
      </c>
      <c r="C2730" s="711" t="str">
        <f t="shared" si="294"/>
        <v>17/02/2026</v>
      </c>
      <c r="D2730" s="712" t="str">
        <f t="shared" si="295"/>
        <v>11:29</v>
      </c>
      <c r="E2730" s="713" t="str">
        <f t="shared" si="296"/>
        <v>11:00 as 12:00</v>
      </c>
      <c r="F2730" s="714" t="str">
        <f t="shared" si="297"/>
        <v>Terça</v>
      </c>
      <c r="G2730" s="715">
        <f t="shared" si="298"/>
        <v>3</v>
      </c>
      <c r="H2730" s="714" t="str">
        <f t="shared" si="299"/>
        <v>Fev/26</v>
      </c>
      <c r="I2730" s="723">
        <f t="shared" si="300"/>
        <v>17</v>
      </c>
      <c r="J2730" s="723">
        <f>IF(Tabela13[[#This Row],[Data da Ordem]]&lt;&gt;"",1,"")</f>
        <v>1</v>
      </c>
    </row>
    <row r="2731" spans="1:10">
      <c r="A2731" s="721" t="s">
        <v>3444</v>
      </c>
      <c r="B2731" s="722">
        <v>28</v>
      </c>
      <c r="C2731" s="711" t="str">
        <f t="shared" si="294"/>
        <v>17/02/2026</v>
      </c>
      <c r="D2731" s="712" t="str">
        <f t="shared" si="295"/>
        <v>11:27</v>
      </c>
      <c r="E2731" s="713" t="str">
        <f t="shared" si="296"/>
        <v>11:00 as 12:00</v>
      </c>
      <c r="F2731" s="714" t="str">
        <f t="shared" si="297"/>
        <v>Terça</v>
      </c>
      <c r="G2731" s="715">
        <f t="shared" si="298"/>
        <v>3</v>
      </c>
      <c r="H2731" s="714" t="str">
        <f t="shared" si="299"/>
        <v>Fev/26</v>
      </c>
      <c r="I2731" s="723">
        <f t="shared" si="300"/>
        <v>17</v>
      </c>
      <c r="J2731" s="723">
        <f>IF(Tabela13[[#This Row],[Data da Ordem]]&lt;&gt;"",1,"")</f>
        <v>1</v>
      </c>
    </row>
    <row r="2732" spans="1:10">
      <c r="A2732" s="721" t="s">
        <v>3445</v>
      </c>
      <c r="B2732" s="722">
        <v>28</v>
      </c>
      <c r="C2732" s="711" t="str">
        <f t="shared" si="294"/>
        <v>17/02/2026</v>
      </c>
      <c r="D2732" s="712" t="str">
        <f t="shared" si="295"/>
        <v>11:22</v>
      </c>
      <c r="E2732" s="713" t="str">
        <f t="shared" si="296"/>
        <v>11:00 as 12:00</v>
      </c>
      <c r="F2732" s="714" t="str">
        <f t="shared" si="297"/>
        <v>Terça</v>
      </c>
      <c r="G2732" s="715">
        <f t="shared" si="298"/>
        <v>3</v>
      </c>
      <c r="H2732" s="714" t="str">
        <f t="shared" si="299"/>
        <v>Fev/26</v>
      </c>
      <c r="I2732" s="723">
        <f t="shared" si="300"/>
        <v>17</v>
      </c>
      <c r="J2732" s="723">
        <f>IF(Tabela13[[#This Row],[Data da Ordem]]&lt;&gt;"",1,"")</f>
        <v>1</v>
      </c>
    </row>
    <row r="2733" spans="1:10">
      <c r="A2733" s="721" t="s">
        <v>3446</v>
      </c>
      <c r="B2733" s="722">
        <v>44</v>
      </c>
      <c r="C2733" s="711" t="str">
        <f t="shared" si="294"/>
        <v>17/02/2026</v>
      </c>
      <c r="D2733" s="712" t="str">
        <f t="shared" si="295"/>
        <v>11:20</v>
      </c>
      <c r="E2733" s="713" t="str">
        <f t="shared" si="296"/>
        <v>11:00 as 12:00</v>
      </c>
      <c r="F2733" s="714" t="str">
        <f t="shared" si="297"/>
        <v>Terça</v>
      </c>
      <c r="G2733" s="715">
        <f t="shared" si="298"/>
        <v>3</v>
      </c>
      <c r="H2733" s="714" t="str">
        <f t="shared" si="299"/>
        <v>Fev/26</v>
      </c>
      <c r="I2733" s="723">
        <f t="shared" si="300"/>
        <v>17</v>
      </c>
      <c r="J2733" s="723">
        <f>IF(Tabela13[[#This Row],[Data da Ordem]]&lt;&gt;"",1,"")</f>
        <v>1</v>
      </c>
    </row>
    <row r="2734" spans="1:10">
      <c r="A2734" s="721" t="s">
        <v>3447</v>
      </c>
      <c r="B2734" s="722">
        <v>63</v>
      </c>
      <c r="C2734" s="711" t="str">
        <f t="shared" si="294"/>
        <v>17/02/2026</v>
      </c>
      <c r="D2734" s="712" t="str">
        <f t="shared" si="295"/>
        <v>11:18</v>
      </c>
      <c r="E2734" s="713" t="str">
        <f t="shared" si="296"/>
        <v>11:00 as 12:00</v>
      </c>
      <c r="F2734" s="714" t="str">
        <f t="shared" si="297"/>
        <v>Terça</v>
      </c>
      <c r="G2734" s="715">
        <f t="shared" si="298"/>
        <v>3</v>
      </c>
      <c r="H2734" s="714" t="str">
        <f t="shared" si="299"/>
        <v>Fev/26</v>
      </c>
      <c r="I2734" s="723">
        <f t="shared" si="300"/>
        <v>17</v>
      </c>
      <c r="J2734" s="723">
        <f>IF(Tabela13[[#This Row],[Data da Ordem]]&lt;&gt;"",1,"")</f>
        <v>1</v>
      </c>
    </row>
    <row r="2735" spans="1:10">
      <c r="A2735" s="721" t="s">
        <v>3448</v>
      </c>
      <c r="B2735" s="722">
        <v>17</v>
      </c>
      <c r="C2735" s="711" t="str">
        <f t="shared" si="294"/>
        <v>17/02/2026</v>
      </c>
      <c r="D2735" s="712" t="str">
        <f t="shared" si="295"/>
        <v>11:17</v>
      </c>
      <c r="E2735" s="713" t="str">
        <f t="shared" si="296"/>
        <v>11:00 as 12:00</v>
      </c>
      <c r="F2735" s="714" t="str">
        <f t="shared" si="297"/>
        <v>Terça</v>
      </c>
      <c r="G2735" s="715">
        <f t="shared" si="298"/>
        <v>3</v>
      </c>
      <c r="H2735" s="714" t="str">
        <f t="shared" si="299"/>
        <v>Fev/26</v>
      </c>
      <c r="I2735" s="723">
        <f t="shared" si="300"/>
        <v>17</v>
      </c>
      <c r="J2735" s="723">
        <f>IF(Tabela13[[#This Row],[Data da Ordem]]&lt;&gt;"",1,"")</f>
        <v>1</v>
      </c>
    </row>
    <row r="2736" spans="1:10">
      <c r="A2736" s="721" t="s">
        <v>3449</v>
      </c>
      <c r="B2736" s="722">
        <v>38</v>
      </c>
      <c r="C2736" s="711" t="str">
        <f t="shared" si="294"/>
        <v>17/02/2026</v>
      </c>
      <c r="D2736" s="712" t="str">
        <f t="shared" si="295"/>
        <v>10:47</v>
      </c>
      <c r="E2736" s="713" t="str">
        <f t="shared" si="296"/>
        <v>10:00 as 11:00</v>
      </c>
      <c r="F2736" s="714" t="str">
        <f t="shared" si="297"/>
        <v>Terça</v>
      </c>
      <c r="G2736" s="715">
        <f t="shared" si="298"/>
        <v>3</v>
      </c>
      <c r="H2736" s="714" t="str">
        <f t="shared" si="299"/>
        <v>Fev/26</v>
      </c>
      <c r="I2736" s="723">
        <f t="shared" si="300"/>
        <v>17</v>
      </c>
      <c r="J2736" s="723">
        <f>IF(Tabela13[[#This Row],[Data da Ordem]]&lt;&gt;"",1,"")</f>
        <v>1</v>
      </c>
    </row>
    <row r="2737" spans="1:10">
      <c r="A2737" s="721" t="s">
        <v>3450</v>
      </c>
      <c r="B2737" s="722">
        <v>10</v>
      </c>
      <c r="C2737" s="711" t="str">
        <f t="shared" si="294"/>
        <v>17/02/2026</v>
      </c>
      <c r="D2737" s="712" t="str">
        <f t="shared" si="295"/>
        <v>10:42</v>
      </c>
      <c r="E2737" s="713" t="str">
        <f t="shared" si="296"/>
        <v>10:00 as 11:00</v>
      </c>
      <c r="F2737" s="714" t="str">
        <f t="shared" si="297"/>
        <v>Terça</v>
      </c>
      <c r="G2737" s="715">
        <f t="shared" si="298"/>
        <v>3</v>
      </c>
      <c r="H2737" s="714" t="str">
        <f t="shared" si="299"/>
        <v>Fev/26</v>
      </c>
      <c r="I2737" s="723">
        <f t="shared" si="300"/>
        <v>17</v>
      </c>
      <c r="J2737" s="723">
        <f>IF(Tabela13[[#This Row],[Data da Ordem]]&lt;&gt;"",1,"")</f>
        <v>1</v>
      </c>
    </row>
    <row r="2738" spans="1:10">
      <c r="A2738" s="721" t="s">
        <v>3451</v>
      </c>
      <c r="B2738" s="722">
        <v>23</v>
      </c>
      <c r="C2738" s="711" t="str">
        <f t="shared" si="294"/>
        <v>17/02/2026</v>
      </c>
      <c r="D2738" s="712" t="str">
        <f t="shared" si="295"/>
        <v>10:15</v>
      </c>
      <c r="E2738" s="713" t="str">
        <f t="shared" si="296"/>
        <v>10:00 as 11:00</v>
      </c>
      <c r="F2738" s="714" t="str">
        <f t="shared" si="297"/>
        <v>Terça</v>
      </c>
      <c r="G2738" s="715">
        <f t="shared" si="298"/>
        <v>3</v>
      </c>
      <c r="H2738" s="714" t="str">
        <f t="shared" si="299"/>
        <v>Fev/26</v>
      </c>
      <c r="I2738" s="723">
        <f t="shared" si="300"/>
        <v>17</v>
      </c>
      <c r="J2738" s="723">
        <f>IF(Tabela13[[#This Row],[Data da Ordem]]&lt;&gt;"",1,"")</f>
        <v>1</v>
      </c>
    </row>
    <row r="2739" spans="1:10">
      <c r="A2739" s="721" t="s">
        <v>3452</v>
      </c>
      <c r="B2739" s="722">
        <v>80</v>
      </c>
      <c r="C2739" s="711" t="str">
        <f t="shared" si="294"/>
        <v>17/02/2026</v>
      </c>
      <c r="D2739" s="712" t="str">
        <f t="shared" si="295"/>
        <v>09:51</v>
      </c>
      <c r="E2739" s="713" t="str">
        <f t="shared" si="296"/>
        <v>09:00 as 10:00</v>
      </c>
      <c r="F2739" s="714" t="str">
        <f t="shared" si="297"/>
        <v>Terça</v>
      </c>
      <c r="G2739" s="715">
        <f t="shared" si="298"/>
        <v>3</v>
      </c>
      <c r="H2739" s="714" t="str">
        <f t="shared" si="299"/>
        <v>Fev/26</v>
      </c>
      <c r="I2739" s="723">
        <f t="shared" si="300"/>
        <v>17</v>
      </c>
      <c r="J2739" s="723">
        <f>IF(Tabela13[[#This Row],[Data da Ordem]]&lt;&gt;"",1,"")</f>
        <v>1</v>
      </c>
    </row>
    <row r="2740" spans="1:10">
      <c r="A2740" s="721" t="s">
        <v>3453</v>
      </c>
      <c r="B2740" s="722">
        <v>38.5</v>
      </c>
      <c r="C2740" s="724" t="str">
        <f t="shared" si="294"/>
        <v>17/02/2026</v>
      </c>
      <c r="D2740" s="725" t="str">
        <f t="shared" si="295"/>
        <v>09:21</v>
      </c>
      <c r="E2740" s="726" t="str">
        <f t="shared" si="296"/>
        <v>09:00 as 10:00</v>
      </c>
      <c r="F2740" s="727" t="str">
        <f t="shared" si="297"/>
        <v>Terça</v>
      </c>
      <c r="G2740" s="728">
        <f t="shared" si="298"/>
        <v>3</v>
      </c>
      <c r="H2740" s="727" t="str">
        <f t="shared" si="299"/>
        <v>Fev/26</v>
      </c>
      <c r="I2740" s="716">
        <f t="shared" si="300"/>
        <v>17</v>
      </c>
      <c r="J2740" s="716">
        <f>IF(Tabela13[[#This Row],[Data da Ordem]]&lt;&gt;"",1,"")</f>
        <v>1</v>
      </c>
    </row>
    <row r="2741" spans="1:10">
      <c r="A2741" s="721" t="s">
        <v>3454</v>
      </c>
      <c r="B2741" s="722">
        <v>14.5</v>
      </c>
      <c r="C2741" s="711" t="str">
        <f t="shared" si="294"/>
        <v>18/02/2026</v>
      </c>
      <c r="D2741" s="712" t="str">
        <f t="shared" si="295"/>
        <v>18:57</v>
      </c>
      <c r="E2741" s="713" t="str">
        <f t="shared" si="296"/>
        <v>18:00 as 19:00</v>
      </c>
      <c r="F2741" s="714" t="str">
        <f t="shared" si="297"/>
        <v>Quarta</v>
      </c>
      <c r="G2741" s="715">
        <f t="shared" si="298"/>
        <v>3</v>
      </c>
      <c r="H2741" s="714" t="str">
        <f t="shared" si="299"/>
        <v>Fev/26</v>
      </c>
      <c r="I2741" s="723">
        <f t="shared" si="300"/>
        <v>18</v>
      </c>
      <c r="J2741" s="723">
        <f>IF(Tabela13[[#This Row],[Data da Ordem]]&lt;&gt;"",1,"")</f>
        <v>1</v>
      </c>
    </row>
    <row r="2742" spans="1:10">
      <c r="A2742" s="721" t="s">
        <v>3455</v>
      </c>
      <c r="B2742" s="722">
        <v>59.5</v>
      </c>
      <c r="C2742" s="711" t="str">
        <f t="shared" si="294"/>
        <v>18/02/2026</v>
      </c>
      <c r="D2742" s="712" t="str">
        <f t="shared" si="295"/>
        <v>18:44</v>
      </c>
      <c r="E2742" s="713" t="str">
        <f t="shared" si="296"/>
        <v>18:00 as 19:00</v>
      </c>
      <c r="F2742" s="714" t="str">
        <f t="shared" si="297"/>
        <v>Quarta</v>
      </c>
      <c r="G2742" s="715">
        <f t="shared" si="298"/>
        <v>3</v>
      </c>
      <c r="H2742" s="714" t="str">
        <f t="shared" si="299"/>
        <v>Fev/26</v>
      </c>
      <c r="I2742" s="723">
        <f t="shared" si="300"/>
        <v>18</v>
      </c>
      <c r="J2742" s="723">
        <f>IF(Tabela13[[#This Row],[Data da Ordem]]&lt;&gt;"",1,"")</f>
        <v>1</v>
      </c>
    </row>
    <row r="2743" spans="1:10">
      <c r="A2743" s="721" t="s">
        <v>3456</v>
      </c>
      <c r="B2743" s="722">
        <v>32</v>
      </c>
      <c r="C2743" s="711" t="str">
        <f t="shared" si="294"/>
        <v>18/02/2026</v>
      </c>
      <c r="D2743" s="712" t="str">
        <f t="shared" si="295"/>
        <v>18:17</v>
      </c>
      <c r="E2743" s="713" t="str">
        <f t="shared" si="296"/>
        <v>18:00 as 19:00</v>
      </c>
      <c r="F2743" s="714" t="str">
        <f t="shared" si="297"/>
        <v>Quarta</v>
      </c>
      <c r="G2743" s="715">
        <f t="shared" si="298"/>
        <v>3</v>
      </c>
      <c r="H2743" s="714" t="str">
        <f t="shared" si="299"/>
        <v>Fev/26</v>
      </c>
      <c r="I2743" s="723">
        <f t="shared" si="300"/>
        <v>18</v>
      </c>
      <c r="J2743" s="723">
        <f>IF(Tabela13[[#This Row],[Data da Ordem]]&lt;&gt;"",1,"")</f>
        <v>1</v>
      </c>
    </row>
    <row r="2744" spans="1:10">
      <c r="A2744" s="721" t="s">
        <v>3457</v>
      </c>
      <c r="B2744" s="722">
        <v>35</v>
      </c>
      <c r="C2744" s="711" t="str">
        <f t="shared" si="294"/>
        <v>18/02/2026</v>
      </c>
      <c r="D2744" s="712" t="str">
        <f t="shared" si="295"/>
        <v>18:13</v>
      </c>
      <c r="E2744" s="713" t="str">
        <f t="shared" si="296"/>
        <v>18:00 as 19:00</v>
      </c>
      <c r="F2744" s="714" t="str">
        <f t="shared" si="297"/>
        <v>Quarta</v>
      </c>
      <c r="G2744" s="715">
        <f t="shared" si="298"/>
        <v>3</v>
      </c>
      <c r="H2744" s="714" t="str">
        <f t="shared" si="299"/>
        <v>Fev/26</v>
      </c>
      <c r="I2744" s="723">
        <f t="shared" si="300"/>
        <v>18</v>
      </c>
      <c r="J2744" s="723">
        <f>IF(Tabela13[[#This Row],[Data da Ordem]]&lt;&gt;"",1,"")</f>
        <v>1</v>
      </c>
    </row>
    <row r="2745" spans="1:10">
      <c r="A2745" s="721" t="s">
        <v>3458</v>
      </c>
      <c r="B2745" s="722">
        <v>36</v>
      </c>
      <c r="C2745" s="711" t="str">
        <f t="shared" si="294"/>
        <v>18/02/2026</v>
      </c>
      <c r="D2745" s="712" t="str">
        <f t="shared" si="295"/>
        <v>18:11</v>
      </c>
      <c r="E2745" s="713" t="str">
        <f t="shared" si="296"/>
        <v>18:00 as 19:00</v>
      </c>
      <c r="F2745" s="714" t="str">
        <f t="shared" si="297"/>
        <v>Quarta</v>
      </c>
      <c r="G2745" s="715">
        <f t="shared" si="298"/>
        <v>3</v>
      </c>
      <c r="H2745" s="714" t="str">
        <f t="shared" si="299"/>
        <v>Fev/26</v>
      </c>
      <c r="I2745" s="723">
        <f t="shared" si="300"/>
        <v>18</v>
      </c>
      <c r="J2745" s="723">
        <f>IF(Tabela13[[#This Row],[Data da Ordem]]&lt;&gt;"",1,"")</f>
        <v>1</v>
      </c>
    </row>
    <row r="2746" spans="1:10">
      <c r="A2746" s="721" t="s">
        <v>3459</v>
      </c>
      <c r="B2746" s="722">
        <v>142</v>
      </c>
      <c r="C2746" s="711" t="str">
        <f t="shared" si="294"/>
        <v>18/02/2026</v>
      </c>
      <c r="D2746" s="712" t="str">
        <f t="shared" si="295"/>
        <v>17:52</v>
      </c>
      <c r="E2746" s="713" t="str">
        <f t="shared" si="296"/>
        <v>17:00 as 18:00</v>
      </c>
      <c r="F2746" s="714" t="str">
        <f t="shared" si="297"/>
        <v>Quarta</v>
      </c>
      <c r="G2746" s="715">
        <f t="shared" si="298"/>
        <v>3</v>
      </c>
      <c r="H2746" s="714" t="str">
        <f t="shared" si="299"/>
        <v>Fev/26</v>
      </c>
      <c r="I2746" s="723">
        <f t="shared" si="300"/>
        <v>18</v>
      </c>
      <c r="J2746" s="723">
        <f>IF(Tabela13[[#This Row],[Data da Ordem]]&lt;&gt;"",1,"")</f>
        <v>1</v>
      </c>
    </row>
    <row r="2747" spans="1:10">
      <c r="A2747" s="721" t="s">
        <v>3460</v>
      </c>
      <c r="B2747" s="722">
        <v>68</v>
      </c>
      <c r="C2747" s="711" t="str">
        <f t="shared" si="294"/>
        <v>18/02/2026</v>
      </c>
      <c r="D2747" s="712" t="str">
        <f t="shared" si="295"/>
        <v>17:47</v>
      </c>
      <c r="E2747" s="713" t="str">
        <f t="shared" si="296"/>
        <v>17:00 as 18:00</v>
      </c>
      <c r="F2747" s="714" t="str">
        <f t="shared" si="297"/>
        <v>Quarta</v>
      </c>
      <c r="G2747" s="715">
        <f t="shared" si="298"/>
        <v>3</v>
      </c>
      <c r="H2747" s="714" t="str">
        <f t="shared" si="299"/>
        <v>Fev/26</v>
      </c>
      <c r="I2747" s="723">
        <f t="shared" si="300"/>
        <v>18</v>
      </c>
      <c r="J2747" s="723">
        <f>IF(Tabela13[[#This Row],[Data da Ordem]]&lt;&gt;"",1,"")</f>
        <v>1</v>
      </c>
    </row>
    <row r="2748" spans="1:10">
      <c r="A2748" s="721" t="s">
        <v>3461</v>
      </c>
      <c r="B2748" s="722">
        <v>6</v>
      </c>
      <c r="C2748" s="711" t="str">
        <f t="shared" si="294"/>
        <v>18/02/2026</v>
      </c>
      <c r="D2748" s="712" t="str">
        <f t="shared" si="295"/>
        <v>17:40</v>
      </c>
      <c r="E2748" s="713" t="str">
        <f t="shared" si="296"/>
        <v>17:00 as 18:00</v>
      </c>
      <c r="F2748" s="714" t="str">
        <f t="shared" si="297"/>
        <v>Quarta</v>
      </c>
      <c r="G2748" s="715">
        <f t="shared" si="298"/>
        <v>3</v>
      </c>
      <c r="H2748" s="714" t="str">
        <f t="shared" si="299"/>
        <v>Fev/26</v>
      </c>
      <c r="I2748" s="723">
        <f t="shared" si="300"/>
        <v>18</v>
      </c>
      <c r="J2748" s="723">
        <f>IF(Tabela13[[#This Row],[Data da Ordem]]&lt;&gt;"",1,"")</f>
        <v>1</v>
      </c>
    </row>
    <row r="2749" spans="1:10">
      <c r="A2749" s="721" t="s">
        <v>3462</v>
      </c>
      <c r="B2749" s="722">
        <v>29.5</v>
      </c>
      <c r="C2749" s="711" t="str">
        <f t="shared" si="294"/>
        <v>18/02/2026</v>
      </c>
      <c r="D2749" s="712" t="str">
        <f t="shared" si="295"/>
        <v>17:38</v>
      </c>
      <c r="E2749" s="713" t="str">
        <f t="shared" si="296"/>
        <v>17:00 as 18:00</v>
      </c>
      <c r="F2749" s="714" t="str">
        <f t="shared" si="297"/>
        <v>Quarta</v>
      </c>
      <c r="G2749" s="715">
        <f t="shared" si="298"/>
        <v>3</v>
      </c>
      <c r="H2749" s="714" t="str">
        <f t="shared" si="299"/>
        <v>Fev/26</v>
      </c>
      <c r="I2749" s="723">
        <f t="shared" si="300"/>
        <v>18</v>
      </c>
      <c r="J2749" s="723">
        <f>IF(Tabela13[[#This Row],[Data da Ordem]]&lt;&gt;"",1,"")</f>
        <v>1</v>
      </c>
    </row>
    <row r="2750" spans="1:10">
      <c r="A2750" s="721" t="s">
        <v>3463</v>
      </c>
      <c r="B2750" s="722">
        <v>16.5</v>
      </c>
      <c r="C2750" s="711" t="str">
        <f t="shared" si="294"/>
        <v>18/02/2026</v>
      </c>
      <c r="D2750" s="712" t="str">
        <f t="shared" si="295"/>
        <v>17:33</v>
      </c>
      <c r="E2750" s="713" t="str">
        <f t="shared" si="296"/>
        <v>17:00 as 18:00</v>
      </c>
      <c r="F2750" s="714" t="str">
        <f t="shared" si="297"/>
        <v>Quarta</v>
      </c>
      <c r="G2750" s="715">
        <f t="shared" si="298"/>
        <v>3</v>
      </c>
      <c r="H2750" s="714" t="str">
        <f t="shared" si="299"/>
        <v>Fev/26</v>
      </c>
      <c r="I2750" s="723">
        <f t="shared" si="300"/>
        <v>18</v>
      </c>
      <c r="J2750" s="723">
        <f>IF(Tabela13[[#This Row],[Data da Ordem]]&lt;&gt;"",1,"")</f>
        <v>1</v>
      </c>
    </row>
    <row r="2751" spans="1:10">
      <c r="A2751" s="721" t="s">
        <v>3464</v>
      </c>
      <c r="B2751" s="722">
        <v>17</v>
      </c>
      <c r="C2751" s="711" t="str">
        <f t="shared" si="294"/>
        <v>18/02/2026</v>
      </c>
      <c r="D2751" s="712" t="str">
        <f t="shared" si="295"/>
        <v>17:25</v>
      </c>
      <c r="E2751" s="713" t="str">
        <f t="shared" si="296"/>
        <v>17:00 as 18:00</v>
      </c>
      <c r="F2751" s="714" t="str">
        <f t="shared" si="297"/>
        <v>Quarta</v>
      </c>
      <c r="G2751" s="715">
        <f t="shared" si="298"/>
        <v>3</v>
      </c>
      <c r="H2751" s="714" t="str">
        <f t="shared" si="299"/>
        <v>Fev/26</v>
      </c>
      <c r="I2751" s="723">
        <f t="shared" si="300"/>
        <v>18</v>
      </c>
      <c r="J2751" s="723">
        <f>IF(Tabela13[[#This Row],[Data da Ordem]]&lt;&gt;"",1,"")</f>
        <v>1</v>
      </c>
    </row>
    <row r="2752" spans="1:10">
      <c r="A2752" s="721" t="s">
        <v>3465</v>
      </c>
      <c r="B2752" s="722">
        <v>65</v>
      </c>
      <c r="C2752" s="711" t="str">
        <f t="shared" si="294"/>
        <v>18/02/2026</v>
      </c>
      <c r="D2752" s="712" t="str">
        <f t="shared" si="295"/>
        <v>17:18</v>
      </c>
      <c r="E2752" s="713" t="str">
        <f t="shared" si="296"/>
        <v>17:00 as 18:00</v>
      </c>
      <c r="F2752" s="714" t="str">
        <f t="shared" si="297"/>
        <v>Quarta</v>
      </c>
      <c r="G2752" s="715">
        <f t="shared" si="298"/>
        <v>3</v>
      </c>
      <c r="H2752" s="714" t="str">
        <f t="shared" si="299"/>
        <v>Fev/26</v>
      </c>
      <c r="I2752" s="723">
        <f t="shared" si="300"/>
        <v>18</v>
      </c>
      <c r="J2752" s="723">
        <f>IF(Tabela13[[#This Row],[Data da Ordem]]&lt;&gt;"",1,"")</f>
        <v>1</v>
      </c>
    </row>
    <row r="2753" spans="1:10">
      <c r="A2753" s="721" t="s">
        <v>3466</v>
      </c>
      <c r="B2753" s="722">
        <v>36.5</v>
      </c>
      <c r="C2753" s="711" t="str">
        <f t="shared" si="294"/>
        <v>18/02/2026</v>
      </c>
      <c r="D2753" s="712" t="str">
        <f t="shared" si="295"/>
        <v>16:48</v>
      </c>
      <c r="E2753" s="713" t="str">
        <f t="shared" si="296"/>
        <v>16:00 as 17:00</v>
      </c>
      <c r="F2753" s="714" t="str">
        <f t="shared" si="297"/>
        <v>Quarta</v>
      </c>
      <c r="G2753" s="715">
        <f t="shared" si="298"/>
        <v>3</v>
      </c>
      <c r="H2753" s="714" t="str">
        <f t="shared" si="299"/>
        <v>Fev/26</v>
      </c>
      <c r="I2753" s="723">
        <f t="shared" si="300"/>
        <v>18</v>
      </c>
      <c r="J2753" s="723">
        <f>IF(Tabela13[[#This Row],[Data da Ordem]]&lt;&gt;"",1,"")</f>
        <v>1</v>
      </c>
    </row>
    <row r="2754" spans="1:10">
      <c r="A2754" s="721" t="s">
        <v>3467</v>
      </c>
      <c r="B2754" s="722">
        <v>19</v>
      </c>
      <c r="C2754" s="711" t="str">
        <f t="shared" si="294"/>
        <v>18/02/2026</v>
      </c>
      <c r="D2754" s="712" t="str">
        <f t="shared" si="295"/>
        <v>16:40</v>
      </c>
      <c r="E2754" s="713" t="str">
        <f t="shared" si="296"/>
        <v>16:00 as 17:00</v>
      </c>
      <c r="F2754" s="714" t="str">
        <f t="shared" si="297"/>
        <v>Quarta</v>
      </c>
      <c r="G2754" s="715">
        <f t="shared" si="298"/>
        <v>3</v>
      </c>
      <c r="H2754" s="714" t="str">
        <f t="shared" si="299"/>
        <v>Fev/26</v>
      </c>
      <c r="I2754" s="723">
        <f t="shared" si="300"/>
        <v>18</v>
      </c>
      <c r="J2754" s="723">
        <f>IF(Tabela13[[#This Row],[Data da Ordem]]&lt;&gt;"",1,"")</f>
        <v>1</v>
      </c>
    </row>
    <row r="2755" spans="1:10">
      <c r="A2755" s="721" t="s">
        <v>3468</v>
      </c>
      <c r="B2755" s="722">
        <v>39</v>
      </c>
      <c r="C2755" s="711" t="str">
        <f t="shared" si="294"/>
        <v>18/02/2026</v>
      </c>
      <c r="D2755" s="712" t="str">
        <f t="shared" si="295"/>
        <v>16:36</v>
      </c>
      <c r="E2755" s="713" t="str">
        <f t="shared" si="296"/>
        <v>16:00 as 17:00</v>
      </c>
      <c r="F2755" s="714" t="str">
        <f t="shared" si="297"/>
        <v>Quarta</v>
      </c>
      <c r="G2755" s="715">
        <f t="shared" si="298"/>
        <v>3</v>
      </c>
      <c r="H2755" s="714" t="str">
        <f t="shared" si="299"/>
        <v>Fev/26</v>
      </c>
      <c r="I2755" s="723">
        <f t="shared" si="300"/>
        <v>18</v>
      </c>
      <c r="J2755" s="723">
        <f>IF(Tabela13[[#This Row],[Data da Ordem]]&lt;&gt;"",1,"")</f>
        <v>1</v>
      </c>
    </row>
    <row r="2756" spans="1:10">
      <c r="A2756" s="721" t="s">
        <v>3469</v>
      </c>
      <c r="B2756" s="722">
        <v>25</v>
      </c>
      <c r="C2756" s="711" t="str">
        <f t="shared" ref="C2756:C2819" si="301">IF(A2756="","",TEXT(A2756,"dd/mm/aaaa"))</f>
        <v>18/02/2026</v>
      </c>
      <c r="D2756" s="712" t="str">
        <f t="shared" ref="D2756:D2819" si="302">IF(A2756="","",TEXT(A2756,"hh:mm"))</f>
        <v>16:33</v>
      </c>
      <c r="E2756" s="713" t="str">
        <f t="shared" ref="E2756:E2819" si="303">IF(D2756="","",IF(AND(MOD(D2756,1)&gt;=TIME(8,0,0),MOD(D2756,1)&lt;TIME(21,0,0)),
TEXT(TIME(HOUR(MOD(D2756,1)),0,0),"hh:mm")&amp;" as "&amp;TEXT(TIME(HOUR(MOD(D2756,1))+1,0,0),"hh:mm"),
"Fora da faixa"))</f>
        <v>16:00 as 17:00</v>
      </c>
      <c r="F2756" s="714" t="str">
        <f t="shared" ref="F2756:F2819" si="304">CHOOSE(WEEKDAY(C2756,2),"Segunda","Terça","Quarta","Quinta","Sexta","Sábado","Domingo")</f>
        <v>Quarta</v>
      </c>
      <c r="G2756" s="715">
        <f t="shared" ref="G2756:G2819" si="305">INT((DAY(C2756)-1)/7)+1</f>
        <v>3</v>
      </c>
      <c r="H2756" s="714" t="str">
        <f t="shared" ref="H2756:H2819" si="306">PROPER(TEXT(C2756,"MMM/AA"))</f>
        <v>Fev/26</v>
      </c>
      <c r="I2756" s="723">
        <f t="shared" ref="I2756:I2819" si="307">DAY(C2756)</f>
        <v>18</v>
      </c>
      <c r="J2756" s="723">
        <f>IF(Tabela13[[#This Row],[Data da Ordem]]&lt;&gt;"",1,"")</f>
        <v>1</v>
      </c>
    </row>
    <row r="2757" spans="1:10">
      <c r="A2757" s="721" t="s">
        <v>3470</v>
      </c>
      <c r="B2757" s="722">
        <v>20</v>
      </c>
      <c r="C2757" s="711" t="str">
        <f t="shared" si="301"/>
        <v>18/02/2026</v>
      </c>
      <c r="D2757" s="712" t="str">
        <f t="shared" si="302"/>
        <v>15:57</v>
      </c>
      <c r="E2757" s="713" t="str">
        <f t="shared" si="303"/>
        <v>15:00 as 16:00</v>
      </c>
      <c r="F2757" s="714" t="str">
        <f t="shared" si="304"/>
        <v>Quarta</v>
      </c>
      <c r="G2757" s="715">
        <f t="shared" si="305"/>
        <v>3</v>
      </c>
      <c r="H2757" s="714" t="str">
        <f t="shared" si="306"/>
        <v>Fev/26</v>
      </c>
      <c r="I2757" s="723">
        <f t="shared" si="307"/>
        <v>18</v>
      </c>
      <c r="J2757" s="723">
        <f>IF(Tabela13[[#This Row],[Data da Ordem]]&lt;&gt;"",1,"")</f>
        <v>1</v>
      </c>
    </row>
    <row r="2758" spans="1:10">
      <c r="A2758" s="721" t="s">
        <v>3471</v>
      </c>
      <c r="B2758" s="722">
        <v>19</v>
      </c>
      <c r="C2758" s="711" t="str">
        <f t="shared" si="301"/>
        <v>18/02/2026</v>
      </c>
      <c r="D2758" s="712" t="str">
        <f t="shared" si="302"/>
        <v>14:41</v>
      </c>
      <c r="E2758" s="713" t="str">
        <f t="shared" si="303"/>
        <v>14:00 as 15:00</v>
      </c>
      <c r="F2758" s="714" t="str">
        <f t="shared" si="304"/>
        <v>Quarta</v>
      </c>
      <c r="G2758" s="715">
        <f t="shared" si="305"/>
        <v>3</v>
      </c>
      <c r="H2758" s="714" t="str">
        <f t="shared" si="306"/>
        <v>Fev/26</v>
      </c>
      <c r="I2758" s="723">
        <f t="shared" si="307"/>
        <v>18</v>
      </c>
      <c r="J2758" s="723">
        <f>IF(Tabela13[[#This Row],[Data da Ordem]]&lt;&gt;"",1,"")</f>
        <v>1</v>
      </c>
    </row>
    <row r="2759" spans="1:10">
      <c r="A2759" s="721" t="s">
        <v>3472</v>
      </c>
      <c r="B2759" s="722">
        <v>41.5</v>
      </c>
      <c r="C2759" s="711" t="str">
        <f t="shared" si="301"/>
        <v>18/02/2026</v>
      </c>
      <c r="D2759" s="712" t="str">
        <f t="shared" si="302"/>
        <v>14:37</v>
      </c>
      <c r="E2759" s="713" t="str">
        <f t="shared" si="303"/>
        <v>14:00 as 15:00</v>
      </c>
      <c r="F2759" s="714" t="str">
        <f t="shared" si="304"/>
        <v>Quarta</v>
      </c>
      <c r="G2759" s="715">
        <f t="shared" si="305"/>
        <v>3</v>
      </c>
      <c r="H2759" s="714" t="str">
        <f t="shared" si="306"/>
        <v>Fev/26</v>
      </c>
      <c r="I2759" s="723">
        <f t="shared" si="307"/>
        <v>18</v>
      </c>
      <c r="J2759" s="723">
        <f>IF(Tabela13[[#This Row],[Data da Ordem]]&lt;&gt;"",1,"")</f>
        <v>1</v>
      </c>
    </row>
    <row r="2760" spans="1:10">
      <c r="A2760" s="721" t="s">
        <v>3473</v>
      </c>
      <c r="B2760" s="722">
        <v>9</v>
      </c>
      <c r="C2760" s="711" t="str">
        <f t="shared" si="301"/>
        <v>18/02/2026</v>
      </c>
      <c r="D2760" s="712" t="str">
        <f t="shared" si="302"/>
        <v>14:15</v>
      </c>
      <c r="E2760" s="713" t="str">
        <f t="shared" si="303"/>
        <v>14:00 as 15:00</v>
      </c>
      <c r="F2760" s="714" t="str">
        <f t="shared" si="304"/>
        <v>Quarta</v>
      </c>
      <c r="G2760" s="715">
        <f t="shared" si="305"/>
        <v>3</v>
      </c>
      <c r="H2760" s="714" t="str">
        <f t="shared" si="306"/>
        <v>Fev/26</v>
      </c>
      <c r="I2760" s="723">
        <f t="shared" si="307"/>
        <v>18</v>
      </c>
      <c r="J2760" s="723">
        <f>IF(Tabela13[[#This Row],[Data da Ordem]]&lt;&gt;"",1,"")</f>
        <v>1</v>
      </c>
    </row>
    <row r="2761" spans="1:10">
      <c r="A2761" s="721" t="s">
        <v>3474</v>
      </c>
      <c r="B2761" s="722">
        <v>17</v>
      </c>
      <c r="C2761" s="711" t="str">
        <f t="shared" si="301"/>
        <v>18/02/2026</v>
      </c>
      <c r="D2761" s="712" t="str">
        <f t="shared" si="302"/>
        <v>14:04</v>
      </c>
      <c r="E2761" s="713" t="str">
        <f t="shared" si="303"/>
        <v>14:00 as 15:00</v>
      </c>
      <c r="F2761" s="714" t="str">
        <f t="shared" si="304"/>
        <v>Quarta</v>
      </c>
      <c r="G2761" s="715">
        <f t="shared" si="305"/>
        <v>3</v>
      </c>
      <c r="H2761" s="714" t="str">
        <f t="shared" si="306"/>
        <v>Fev/26</v>
      </c>
      <c r="I2761" s="723">
        <f t="shared" si="307"/>
        <v>18</v>
      </c>
      <c r="J2761" s="723">
        <f>IF(Tabela13[[#This Row],[Data da Ordem]]&lt;&gt;"",1,"")</f>
        <v>1</v>
      </c>
    </row>
    <row r="2762" spans="1:10">
      <c r="A2762" s="721" t="s">
        <v>3475</v>
      </c>
      <c r="B2762" s="722">
        <v>16.5</v>
      </c>
      <c r="C2762" s="711" t="str">
        <f t="shared" si="301"/>
        <v>18/02/2026</v>
      </c>
      <c r="D2762" s="712" t="str">
        <f t="shared" si="302"/>
        <v>13:46</v>
      </c>
      <c r="E2762" s="713" t="str">
        <f t="shared" si="303"/>
        <v>13:00 as 14:00</v>
      </c>
      <c r="F2762" s="714" t="str">
        <f t="shared" si="304"/>
        <v>Quarta</v>
      </c>
      <c r="G2762" s="715">
        <f t="shared" si="305"/>
        <v>3</v>
      </c>
      <c r="H2762" s="714" t="str">
        <f t="shared" si="306"/>
        <v>Fev/26</v>
      </c>
      <c r="I2762" s="723">
        <f t="shared" si="307"/>
        <v>18</v>
      </c>
      <c r="J2762" s="723">
        <f>IF(Tabela13[[#This Row],[Data da Ordem]]&lt;&gt;"",1,"")</f>
        <v>1</v>
      </c>
    </row>
    <row r="2763" spans="1:10">
      <c r="A2763" s="721" t="s">
        <v>3476</v>
      </c>
      <c r="B2763" s="722">
        <v>16</v>
      </c>
      <c r="C2763" s="711" t="str">
        <f t="shared" si="301"/>
        <v>18/02/2026</v>
      </c>
      <c r="D2763" s="712" t="str">
        <f t="shared" si="302"/>
        <v>13:44</v>
      </c>
      <c r="E2763" s="713" t="str">
        <f t="shared" si="303"/>
        <v>13:00 as 14:00</v>
      </c>
      <c r="F2763" s="714" t="str">
        <f t="shared" si="304"/>
        <v>Quarta</v>
      </c>
      <c r="G2763" s="715">
        <f t="shared" si="305"/>
        <v>3</v>
      </c>
      <c r="H2763" s="714" t="str">
        <f t="shared" si="306"/>
        <v>Fev/26</v>
      </c>
      <c r="I2763" s="723">
        <f t="shared" si="307"/>
        <v>18</v>
      </c>
      <c r="J2763" s="723">
        <f>IF(Tabela13[[#This Row],[Data da Ordem]]&lt;&gt;"",1,"")</f>
        <v>1</v>
      </c>
    </row>
    <row r="2764" spans="1:10">
      <c r="A2764" s="721" t="s">
        <v>3477</v>
      </c>
      <c r="B2764" s="722">
        <v>25</v>
      </c>
      <c r="C2764" s="711" t="str">
        <f t="shared" si="301"/>
        <v>18/02/2026</v>
      </c>
      <c r="D2764" s="712" t="str">
        <f t="shared" si="302"/>
        <v>13:41</v>
      </c>
      <c r="E2764" s="713" t="str">
        <f t="shared" si="303"/>
        <v>13:00 as 14:00</v>
      </c>
      <c r="F2764" s="714" t="str">
        <f t="shared" si="304"/>
        <v>Quarta</v>
      </c>
      <c r="G2764" s="715">
        <f t="shared" si="305"/>
        <v>3</v>
      </c>
      <c r="H2764" s="714" t="str">
        <f t="shared" si="306"/>
        <v>Fev/26</v>
      </c>
      <c r="I2764" s="723">
        <f t="shared" si="307"/>
        <v>18</v>
      </c>
      <c r="J2764" s="723">
        <f>IF(Tabela13[[#This Row],[Data da Ordem]]&lt;&gt;"",1,"")</f>
        <v>1</v>
      </c>
    </row>
    <row r="2765" spans="1:10">
      <c r="A2765" s="721" t="s">
        <v>3478</v>
      </c>
      <c r="B2765" s="722">
        <v>29.5</v>
      </c>
      <c r="C2765" s="711" t="str">
        <f t="shared" si="301"/>
        <v>18/02/2026</v>
      </c>
      <c r="D2765" s="712" t="str">
        <f t="shared" si="302"/>
        <v>13:32</v>
      </c>
      <c r="E2765" s="713" t="str">
        <f t="shared" si="303"/>
        <v>13:00 as 14:00</v>
      </c>
      <c r="F2765" s="714" t="str">
        <f t="shared" si="304"/>
        <v>Quarta</v>
      </c>
      <c r="G2765" s="715">
        <f t="shared" si="305"/>
        <v>3</v>
      </c>
      <c r="H2765" s="714" t="str">
        <f t="shared" si="306"/>
        <v>Fev/26</v>
      </c>
      <c r="I2765" s="723">
        <f t="shared" si="307"/>
        <v>18</v>
      </c>
      <c r="J2765" s="723">
        <f>IF(Tabela13[[#This Row],[Data da Ordem]]&lt;&gt;"",1,"")</f>
        <v>1</v>
      </c>
    </row>
    <row r="2766" spans="1:10">
      <c r="A2766" s="721" t="s">
        <v>3479</v>
      </c>
      <c r="B2766" s="722">
        <v>36</v>
      </c>
      <c r="C2766" s="711" t="str">
        <f t="shared" si="301"/>
        <v>18/02/2026</v>
      </c>
      <c r="D2766" s="712" t="str">
        <f t="shared" si="302"/>
        <v>12:49</v>
      </c>
      <c r="E2766" s="713" t="str">
        <f t="shared" si="303"/>
        <v>12:00 as 13:00</v>
      </c>
      <c r="F2766" s="714" t="str">
        <f t="shared" si="304"/>
        <v>Quarta</v>
      </c>
      <c r="G2766" s="715">
        <f t="shared" si="305"/>
        <v>3</v>
      </c>
      <c r="H2766" s="714" t="str">
        <f t="shared" si="306"/>
        <v>Fev/26</v>
      </c>
      <c r="I2766" s="723">
        <f t="shared" si="307"/>
        <v>18</v>
      </c>
      <c r="J2766" s="723">
        <f>IF(Tabela13[[#This Row],[Data da Ordem]]&lt;&gt;"",1,"")</f>
        <v>1</v>
      </c>
    </row>
    <row r="2767" spans="1:10">
      <c r="A2767" s="721" t="s">
        <v>3480</v>
      </c>
      <c r="B2767" s="722">
        <v>14</v>
      </c>
      <c r="C2767" s="711" t="str">
        <f t="shared" si="301"/>
        <v>18/02/2026</v>
      </c>
      <c r="D2767" s="712" t="str">
        <f t="shared" si="302"/>
        <v>11:26</v>
      </c>
      <c r="E2767" s="713" t="str">
        <f t="shared" si="303"/>
        <v>11:00 as 12:00</v>
      </c>
      <c r="F2767" s="714" t="str">
        <f t="shared" si="304"/>
        <v>Quarta</v>
      </c>
      <c r="G2767" s="715">
        <f t="shared" si="305"/>
        <v>3</v>
      </c>
      <c r="H2767" s="714" t="str">
        <f t="shared" si="306"/>
        <v>Fev/26</v>
      </c>
      <c r="I2767" s="723">
        <f t="shared" si="307"/>
        <v>18</v>
      </c>
      <c r="J2767" s="723">
        <f>IF(Tabela13[[#This Row],[Data da Ordem]]&lt;&gt;"",1,"")</f>
        <v>1</v>
      </c>
    </row>
    <row r="2768" spans="1:10">
      <c r="A2768" s="721" t="s">
        <v>3481</v>
      </c>
      <c r="B2768" s="722">
        <v>28</v>
      </c>
      <c r="C2768" s="711" t="str">
        <f t="shared" si="301"/>
        <v>18/02/2026</v>
      </c>
      <c r="D2768" s="712" t="str">
        <f t="shared" si="302"/>
        <v>11:19</v>
      </c>
      <c r="E2768" s="713" t="str">
        <f t="shared" si="303"/>
        <v>11:00 as 12:00</v>
      </c>
      <c r="F2768" s="714" t="str">
        <f t="shared" si="304"/>
        <v>Quarta</v>
      </c>
      <c r="G2768" s="715">
        <f t="shared" si="305"/>
        <v>3</v>
      </c>
      <c r="H2768" s="714" t="str">
        <f t="shared" si="306"/>
        <v>Fev/26</v>
      </c>
      <c r="I2768" s="723">
        <f t="shared" si="307"/>
        <v>18</v>
      </c>
      <c r="J2768" s="723">
        <f>IF(Tabela13[[#This Row],[Data da Ordem]]&lt;&gt;"",1,"")</f>
        <v>1</v>
      </c>
    </row>
    <row r="2769" spans="1:10">
      <c r="A2769" s="721" t="s">
        <v>3482</v>
      </c>
      <c r="B2769" s="722">
        <v>23</v>
      </c>
      <c r="C2769" s="711" t="str">
        <f t="shared" si="301"/>
        <v>18/02/2026</v>
      </c>
      <c r="D2769" s="712" t="str">
        <f t="shared" si="302"/>
        <v>11:17</v>
      </c>
      <c r="E2769" s="713" t="str">
        <f t="shared" si="303"/>
        <v>11:00 as 12:00</v>
      </c>
      <c r="F2769" s="714" t="str">
        <f t="shared" si="304"/>
        <v>Quarta</v>
      </c>
      <c r="G2769" s="715">
        <f t="shared" si="305"/>
        <v>3</v>
      </c>
      <c r="H2769" s="714" t="str">
        <f t="shared" si="306"/>
        <v>Fev/26</v>
      </c>
      <c r="I2769" s="723">
        <f t="shared" si="307"/>
        <v>18</v>
      </c>
      <c r="J2769" s="723">
        <f>IF(Tabela13[[#This Row],[Data da Ordem]]&lt;&gt;"",1,"")</f>
        <v>1</v>
      </c>
    </row>
    <row r="2770" spans="1:10">
      <c r="A2770" s="721" t="s">
        <v>3483</v>
      </c>
      <c r="B2770" s="722">
        <v>69</v>
      </c>
      <c r="C2770" s="711" t="str">
        <f t="shared" si="301"/>
        <v>18/02/2026</v>
      </c>
      <c r="D2770" s="712" t="str">
        <f t="shared" si="302"/>
        <v>11:14</v>
      </c>
      <c r="E2770" s="713" t="str">
        <f t="shared" si="303"/>
        <v>11:00 as 12:00</v>
      </c>
      <c r="F2770" s="714" t="str">
        <f t="shared" si="304"/>
        <v>Quarta</v>
      </c>
      <c r="G2770" s="715">
        <f t="shared" si="305"/>
        <v>3</v>
      </c>
      <c r="H2770" s="714" t="str">
        <f t="shared" si="306"/>
        <v>Fev/26</v>
      </c>
      <c r="I2770" s="723">
        <f t="shared" si="307"/>
        <v>18</v>
      </c>
      <c r="J2770" s="723">
        <f>IF(Tabela13[[#This Row],[Data da Ordem]]&lt;&gt;"",1,"")</f>
        <v>1</v>
      </c>
    </row>
    <row r="2771" spans="1:10">
      <c r="A2771" s="721" t="s">
        <v>3484</v>
      </c>
      <c r="B2771" s="722">
        <v>20</v>
      </c>
      <c r="C2771" s="711" t="str">
        <f t="shared" si="301"/>
        <v>18/02/2026</v>
      </c>
      <c r="D2771" s="712" t="str">
        <f t="shared" si="302"/>
        <v>11:07</v>
      </c>
      <c r="E2771" s="713" t="str">
        <f t="shared" si="303"/>
        <v>11:00 as 12:00</v>
      </c>
      <c r="F2771" s="714" t="str">
        <f t="shared" si="304"/>
        <v>Quarta</v>
      </c>
      <c r="G2771" s="715">
        <f t="shared" si="305"/>
        <v>3</v>
      </c>
      <c r="H2771" s="714" t="str">
        <f t="shared" si="306"/>
        <v>Fev/26</v>
      </c>
      <c r="I2771" s="723">
        <f t="shared" si="307"/>
        <v>18</v>
      </c>
      <c r="J2771" s="723">
        <f>IF(Tabela13[[#This Row],[Data da Ordem]]&lt;&gt;"",1,"")</f>
        <v>1</v>
      </c>
    </row>
    <row r="2772" spans="1:10">
      <c r="A2772" s="721" t="s">
        <v>3485</v>
      </c>
      <c r="B2772" s="722">
        <v>63</v>
      </c>
      <c r="C2772" s="711" t="str">
        <f t="shared" si="301"/>
        <v>18/02/2026</v>
      </c>
      <c r="D2772" s="712" t="str">
        <f t="shared" si="302"/>
        <v>11:04</v>
      </c>
      <c r="E2772" s="713" t="str">
        <f t="shared" si="303"/>
        <v>11:00 as 12:00</v>
      </c>
      <c r="F2772" s="714" t="str">
        <f t="shared" si="304"/>
        <v>Quarta</v>
      </c>
      <c r="G2772" s="715">
        <f t="shared" si="305"/>
        <v>3</v>
      </c>
      <c r="H2772" s="714" t="str">
        <f t="shared" si="306"/>
        <v>Fev/26</v>
      </c>
      <c r="I2772" s="723">
        <f t="shared" si="307"/>
        <v>18</v>
      </c>
      <c r="J2772" s="723">
        <f>IF(Tabela13[[#This Row],[Data da Ordem]]&lt;&gt;"",1,"")</f>
        <v>1</v>
      </c>
    </row>
    <row r="2773" spans="1:10">
      <c r="A2773" s="721" t="s">
        <v>3486</v>
      </c>
      <c r="B2773" s="722">
        <v>5.4</v>
      </c>
      <c r="C2773" s="711" t="str">
        <f t="shared" si="301"/>
        <v>18/02/2026</v>
      </c>
      <c r="D2773" s="712" t="str">
        <f t="shared" si="302"/>
        <v>10:43</v>
      </c>
      <c r="E2773" s="713" t="str">
        <f t="shared" si="303"/>
        <v>10:00 as 11:00</v>
      </c>
      <c r="F2773" s="714" t="str">
        <f t="shared" si="304"/>
        <v>Quarta</v>
      </c>
      <c r="G2773" s="715">
        <f t="shared" si="305"/>
        <v>3</v>
      </c>
      <c r="H2773" s="714" t="str">
        <f t="shared" si="306"/>
        <v>Fev/26</v>
      </c>
      <c r="I2773" s="723">
        <f t="shared" si="307"/>
        <v>18</v>
      </c>
      <c r="J2773" s="723">
        <f>IF(Tabela13[[#This Row],[Data da Ordem]]&lt;&gt;"",1,"")</f>
        <v>1</v>
      </c>
    </row>
    <row r="2774" spans="1:10">
      <c r="A2774" s="721" t="s">
        <v>3487</v>
      </c>
      <c r="B2774" s="722">
        <v>34</v>
      </c>
      <c r="C2774" s="711" t="str">
        <f t="shared" si="301"/>
        <v>18/02/2026</v>
      </c>
      <c r="D2774" s="712" t="str">
        <f t="shared" si="302"/>
        <v>10:33</v>
      </c>
      <c r="E2774" s="713" t="str">
        <f t="shared" si="303"/>
        <v>10:00 as 11:00</v>
      </c>
      <c r="F2774" s="714" t="str">
        <f t="shared" si="304"/>
        <v>Quarta</v>
      </c>
      <c r="G2774" s="715">
        <f t="shared" si="305"/>
        <v>3</v>
      </c>
      <c r="H2774" s="714" t="str">
        <f t="shared" si="306"/>
        <v>Fev/26</v>
      </c>
      <c r="I2774" s="723">
        <f t="shared" si="307"/>
        <v>18</v>
      </c>
      <c r="J2774" s="723">
        <f>IF(Tabela13[[#This Row],[Data da Ordem]]&lt;&gt;"",1,"")</f>
        <v>1</v>
      </c>
    </row>
    <row r="2775" spans="1:10">
      <c r="A2775" s="721" t="s">
        <v>3488</v>
      </c>
      <c r="B2775" s="722">
        <v>6</v>
      </c>
      <c r="C2775" s="711" t="str">
        <f t="shared" si="301"/>
        <v>18/02/2026</v>
      </c>
      <c r="D2775" s="712" t="str">
        <f t="shared" si="302"/>
        <v>10:22</v>
      </c>
      <c r="E2775" s="713" t="str">
        <f t="shared" si="303"/>
        <v>10:00 as 11:00</v>
      </c>
      <c r="F2775" s="714" t="str">
        <f t="shared" si="304"/>
        <v>Quarta</v>
      </c>
      <c r="G2775" s="715">
        <f t="shared" si="305"/>
        <v>3</v>
      </c>
      <c r="H2775" s="714" t="str">
        <f t="shared" si="306"/>
        <v>Fev/26</v>
      </c>
      <c r="I2775" s="723">
        <f t="shared" si="307"/>
        <v>18</v>
      </c>
      <c r="J2775" s="723">
        <f>IF(Tabela13[[#This Row],[Data da Ordem]]&lt;&gt;"",1,"")</f>
        <v>1</v>
      </c>
    </row>
    <row r="2776" spans="1:10">
      <c r="A2776" s="721" t="s">
        <v>3489</v>
      </c>
      <c r="B2776" s="722">
        <v>15</v>
      </c>
      <c r="C2776" s="711" t="str">
        <f t="shared" si="301"/>
        <v>18/02/2026</v>
      </c>
      <c r="D2776" s="712" t="str">
        <f t="shared" si="302"/>
        <v>10:17</v>
      </c>
      <c r="E2776" s="713" t="str">
        <f t="shared" si="303"/>
        <v>10:00 as 11:00</v>
      </c>
      <c r="F2776" s="714" t="str">
        <f t="shared" si="304"/>
        <v>Quarta</v>
      </c>
      <c r="G2776" s="715">
        <f t="shared" si="305"/>
        <v>3</v>
      </c>
      <c r="H2776" s="714" t="str">
        <f t="shared" si="306"/>
        <v>Fev/26</v>
      </c>
      <c r="I2776" s="723">
        <f t="shared" si="307"/>
        <v>18</v>
      </c>
      <c r="J2776" s="723">
        <f>IF(Tabela13[[#This Row],[Data da Ordem]]&lt;&gt;"",1,"")</f>
        <v>1</v>
      </c>
    </row>
    <row r="2777" spans="1:10">
      <c r="A2777" s="721" t="s">
        <v>3490</v>
      </c>
      <c r="B2777" s="722">
        <v>23</v>
      </c>
      <c r="C2777" s="711" t="str">
        <f t="shared" si="301"/>
        <v>18/02/2026</v>
      </c>
      <c r="D2777" s="712" t="str">
        <f t="shared" si="302"/>
        <v>09:58</v>
      </c>
      <c r="E2777" s="713" t="str">
        <f t="shared" si="303"/>
        <v>09:00 as 10:00</v>
      </c>
      <c r="F2777" s="714" t="str">
        <f t="shared" si="304"/>
        <v>Quarta</v>
      </c>
      <c r="G2777" s="715">
        <f t="shared" si="305"/>
        <v>3</v>
      </c>
      <c r="H2777" s="714" t="str">
        <f t="shared" si="306"/>
        <v>Fev/26</v>
      </c>
      <c r="I2777" s="723">
        <f t="shared" si="307"/>
        <v>18</v>
      </c>
      <c r="J2777" s="723">
        <f>IF(Tabela13[[#This Row],[Data da Ordem]]&lt;&gt;"",1,"")</f>
        <v>1</v>
      </c>
    </row>
    <row r="2778" spans="1:10">
      <c r="A2778" s="721" t="s">
        <v>3491</v>
      </c>
      <c r="B2778" s="722">
        <v>27</v>
      </c>
      <c r="C2778" s="724" t="str">
        <f t="shared" si="301"/>
        <v>18/02/2026</v>
      </c>
      <c r="D2778" s="725" t="str">
        <f t="shared" si="302"/>
        <v>09:37</v>
      </c>
      <c r="E2778" s="726" t="str">
        <f t="shared" si="303"/>
        <v>09:00 as 10:00</v>
      </c>
      <c r="F2778" s="727" t="str">
        <f t="shared" si="304"/>
        <v>Quarta</v>
      </c>
      <c r="G2778" s="728">
        <f t="shared" si="305"/>
        <v>3</v>
      </c>
      <c r="H2778" s="727" t="str">
        <f t="shared" si="306"/>
        <v>Fev/26</v>
      </c>
      <c r="I2778" s="716">
        <f t="shared" si="307"/>
        <v>18</v>
      </c>
      <c r="J2778" s="716">
        <f>IF(Tabela13[[#This Row],[Data da Ordem]]&lt;&gt;"",1,"")</f>
        <v>1</v>
      </c>
    </row>
    <row r="2779" spans="1:10">
      <c r="A2779" s="721" t="s">
        <v>3492</v>
      </c>
      <c r="B2779" s="722">
        <v>36.5</v>
      </c>
      <c r="C2779" s="711" t="str">
        <f t="shared" si="301"/>
        <v>19/02/2026</v>
      </c>
      <c r="D2779" s="712" t="str">
        <f t="shared" si="302"/>
        <v>18:52</v>
      </c>
      <c r="E2779" s="713" t="str">
        <f t="shared" si="303"/>
        <v>18:00 as 19:00</v>
      </c>
      <c r="F2779" s="714" t="str">
        <f t="shared" si="304"/>
        <v>Quinta</v>
      </c>
      <c r="G2779" s="715">
        <f t="shared" si="305"/>
        <v>3</v>
      </c>
      <c r="H2779" s="714" t="str">
        <f t="shared" si="306"/>
        <v>Fev/26</v>
      </c>
      <c r="I2779" s="723">
        <f t="shared" si="307"/>
        <v>19</v>
      </c>
      <c r="J2779" s="723">
        <f>IF(Tabela13[[#This Row],[Data da Ordem]]&lt;&gt;"",1,"")</f>
        <v>1</v>
      </c>
    </row>
    <row r="2780" spans="1:10">
      <c r="A2780" s="721" t="s">
        <v>3493</v>
      </c>
      <c r="B2780" s="722">
        <v>46</v>
      </c>
      <c r="C2780" s="711" t="str">
        <f t="shared" si="301"/>
        <v>19/02/2026</v>
      </c>
      <c r="D2780" s="712" t="str">
        <f t="shared" si="302"/>
        <v>18:27</v>
      </c>
      <c r="E2780" s="713" t="str">
        <f t="shared" si="303"/>
        <v>18:00 as 19:00</v>
      </c>
      <c r="F2780" s="714" t="str">
        <f t="shared" si="304"/>
        <v>Quinta</v>
      </c>
      <c r="G2780" s="715">
        <f t="shared" si="305"/>
        <v>3</v>
      </c>
      <c r="H2780" s="714" t="str">
        <f t="shared" si="306"/>
        <v>Fev/26</v>
      </c>
      <c r="I2780" s="723">
        <f t="shared" si="307"/>
        <v>19</v>
      </c>
      <c r="J2780" s="723">
        <f>IF(Tabela13[[#This Row],[Data da Ordem]]&lt;&gt;"",1,"")</f>
        <v>1</v>
      </c>
    </row>
    <row r="2781" spans="1:10">
      <c r="A2781" s="721" t="s">
        <v>3494</v>
      </c>
      <c r="B2781" s="722">
        <v>17</v>
      </c>
      <c r="C2781" s="711" t="str">
        <f t="shared" si="301"/>
        <v>19/02/2026</v>
      </c>
      <c r="D2781" s="712" t="str">
        <f t="shared" si="302"/>
        <v>18:20</v>
      </c>
      <c r="E2781" s="713" t="str">
        <f t="shared" si="303"/>
        <v>18:00 as 19:00</v>
      </c>
      <c r="F2781" s="714" t="str">
        <f t="shared" si="304"/>
        <v>Quinta</v>
      </c>
      <c r="G2781" s="715">
        <f t="shared" si="305"/>
        <v>3</v>
      </c>
      <c r="H2781" s="714" t="str">
        <f t="shared" si="306"/>
        <v>Fev/26</v>
      </c>
      <c r="I2781" s="723">
        <f t="shared" si="307"/>
        <v>19</v>
      </c>
      <c r="J2781" s="723">
        <f>IF(Tabela13[[#This Row],[Data da Ordem]]&lt;&gt;"",1,"")</f>
        <v>1</v>
      </c>
    </row>
    <row r="2782" spans="1:10">
      <c r="A2782" s="721" t="s">
        <v>3495</v>
      </c>
      <c r="B2782" s="722">
        <v>17</v>
      </c>
      <c r="C2782" s="711" t="str">
        <f t="shared" si="301"/>
        <v>19/02/2026</v>
      </c>
      <c r="D2782" s="712" t="str">
        <f t="shared" si="302"/>
        <v>18:19</v>
      </c>
      <c r="E2782" s="713" t="str">
        <f t="shared" si="303"/>
        <v>18:00 as 19:00</v>
      </c>
      <c r="F2782" s="714" t="str">
        <f t="shared" si="304"/>
        <v>Quinta</v>
      </c>
      <c r="G2782" s="715">
        <f t="shared" si="305"/>
        <v>3</v>
      </c>
      <c r="H2782" s="714" t="str">
        <f t="shared" si="306"/>
        <v>Fev/26</v>
      </c>
      <c r="I2782" s="723">
        <f t="shared" si="307"/>
        <v>19</v>
      </c>
      <c r="J2782" s="723">
        <f>IF(Tabela13[[#This Row],[Data da Ordem]]&lt;&gt;"",1,"")</f>
        <v>1</v>
      </c>
    </row>
    <row r="2783" spans="1:10">
      <c r="A2783" s="721" t="s">
        <v>3496</v>
      </c>
      <c r="B2783" s="722">
        <v>12</v>
      </c>
      <c r="C2783" s="711" t="str">
        <f t="shared" si="301"/>
        <v>19/02/2026</v>
      </c>
      <c r="D2783" s="712" t="str">
        <f t="shared" si="302"/>
        <v>17:42</v>
      </c>
      <c r="E2783" s="713" t="str">
        <f t="shared" si="303"/>
        <v>17:00 as 18:00</v>
      </c>
      <c r="F2783" s="714" t="str">
        <f t="shared" si="304"/>
        <v>Quinta</v>
      </c>
      <c r="G2783" s="715">
        <f t="shared" si="305"/>
        <v>3</v>
      </c>
      <c r="H2783" s="714" t="str">
        <f t="shared" si="306"/>
        <v>Fev/26</v>
      </c>
      <c r="I2783" s="723">
        <f t="shared" si="307"/>
        <v>19</v>
      </c>
      <c r="J2783" s="723">
        <f>IF(Tabela13[[#This Row],[Data da Ordem]]&lt;&gt;"",1,"")</f>
        <v>1</v>
      </c>
    </row>
    <row r="2784" spans="1:10">
      <c r="A2784" s="721" t="s">
        <v>3497</v>
      </c>
      <c r="B2784" s="722">
        <v>35.5</v>
      </c>
      <c r="C2784" s="711" t="str">
        <f t="shared" si="301"/>
        <v>19/02/2026</v>
      </c>
      <c r="D2784" s="712" t="str">
        <f t="shared" si="302"/>
        <v>17:32</v>
      </c>
      <c r="E2784" s="713" t="str">
        <f t="shared" si="303"/>
        <v>17:00 as 18:00</v>
      </c>
      <c r="F2784" s="714" t="str">
        <f t="shared" si="304"/>
        <v>Quinta</v>
      </c>
      <c r="G2784" s="715">
        <f t="shared" si="305"/>
        <v>3</v>
      </c>
      <c r="H2784" s="714" t="str">
        <f t="shared" si="306"/>
        <v>Fev/26</v>
      </c>
      <c r="I2784" s="723">
        <f t="shared" si="307"/>
        <v>19</v>
      </c>
      <c r="J2784" s="723">
        <f>IF(Tabela13[[#This Row],[Data da Ordem]]&lt;&gt;"",1,"")</f>
        <v>1</v>
      </c>
    </row>
    <row r="2785" spans="1:10">
      <c r="A2785" s="721" t="s">
        <v>3498</v>
      </c>
      <c r="B2785" s="722">
        <v>17</v>
      </c>
      <c r="C2785" s="711" t="str">
        <f t="shared" si="301"/>
        <v>19/02/2026</v>
      </c>
      <c r="D2785" s="712" t="str">
        <f t="shared" si="302"/>
        <v>17:15</v>
      </c>
      <c r="E2785" s="713" t="str">
        <f t="shared" si="303"/>
        <v>17:00 as 18:00</v>
      </c>
      <c r="F2785" s="714" t="str">
        <f t="shared" si="304"/>
        <v>Quinta</v>
      </c>
      <c r="G2785" s="715">
        <f t="shared" si="305"/>
        <v>3</v>
      </c>
      <c r="H2785" s="714" t="str">
        <f t="shared" si="306"/>
        <v>Fev/26</v>
      </c>
      <c r="I2785" s="723">
        <f t="shared" si="307"/>
        <v>19</v>
      </c>
      <c r="J2785" s="723">
        <f>IF(Tabela13[[#This Row],[Data da Ordem]]&lt;&gt;"",1,"")</f>
        <v>1</v>
      </c>
    </row>
    <row r="2786" spans="1:10">
      <c r="A2786" s="721" t="s">
        <v>3499</v>
      </c>
      <c r="B2786" s="722">
        <v>43.5</v>
      </c>
      <c r="C2786" s="711" t="str">
        <f t="shared" si="301"/>
        <v>19/02/2026</v>
      </c>
      <c r="D2786" s="712" t="str">
        <f t="shared" si="302"/>
        <v>16:52</v>
      </c>
      <c r="E2786" s="713" t="str">
        <f t="shared" si="303"/>
        <v>16:00 as 17:00</v>
      </c>
      <c r="F2786" s="714" t="str">
        <f t="shared" si="304"/>
        <v>Quinta</v>
      </c>
      <c r="G2786" s="715">
        <f t="shared" si="305"/>
        <v>3</v>
      </c>
      <c r="H2786" s="714" t="str">
        <f t="shared" si="306"/>
        <v>Fev/26</v>
      </c>
      <c r="I2786" s="723">
        <f t="shared" si="307"/>
        <v>19</v>
      </c>
      <c r="J2786" s="723">
        <f>IF(Tabela13[[#This Row],[Data da Ordem]]&lt;&gt;"",1,"")</f>
        <v>1</v>
      </c>
    </row>
    <row r="2787" spans="1:10">
      <c r="A2787" s="721" t="s">
        <v>3500</v>
      </c>
      <c r="B2787" s="722">
        <v>32</v>
      </c>
      <c r="C2787" s="711" t="str">
        <f t="shared" si="301"/>
        <v>19/02/2026</v>
      </c>
      <c r="D2787" s="712" t="str">
        <f t="shared" si="302"/>
        <v>16:33</v>
      </c>
      <c r="E2787" s="713" t="str">
        <f t="shared" si="303"/>
        <v>16:00 as 17:00</v>
      </c>
      <c r="F2787" s="714" t="str">
        <f t="shared" si="304"/>
        <v>Quinta</v>
      </c>
      <c r="G2787" s="715">
        <f t="shared" si="305"/>
        <v>3</v>
      </c>
      <c r="H2787" s="714" t="str">
        <f t="shared" si="306"/>
        <v>Fev/26</v>
      </c>
      <c r="I2787" s="723">
        <f t="shared" si="307"/>
        <v>19</v>
      </c>
      <c r="J2787" s="723">
        <f>IF(Tabela13[[#This Row],[Data da Ordem]]&lt;&gt;"",1,"")</f>
        <v>1</v>
      </c>
    </row>
    <row r="2788" spans="1:10">
      <c r="A2788" s="721" t="s">
        <v>3501</v>
      </c>
      <c r="B2788" s="722">
        <v>56.5</v>
      </c>
      <c r="C2788" s="711" t="str">
        <f t="shared" si="301"/>
        <v>19/02/2026</v>
      </c>
      <c r="D2788" s="712" t="str">
        <f t="shared" si="302"/>
        <v>16:26</v>
      </c>
      <c r="E2788" s="713" t="str">
        <f t="shared" si="303"/>
        <v>16:00 as 17:00</v>
      </c>
      <c r="F2788" s="714" t="str">
        <f t="shared" si="304"/>
        <v>Quinta</v>
      </c>
      <c r="G2788" s="715">
        <f t="shared" si="305"/>
        <v>3</v>
      </c>
      <c r="H2788" s="714" t="str">
        <f t="shared" si="306"/>
        <v>Fev/26</v>
      </c>
      <c r="I2788" s="723">
        <f t="shared" si="307"/>
        <v>19</v>
      </c>
      <c r="J2788" s="723">
        <f>IF(Tabela13[[#This Row],[Data da Ordem]]&lt;&gt;"",1,"")</f>
        <v>1</v>
      </c>
    </row>
    <row r="2789" spans="1:10">
      <c r="A2789" s="721" t="s">
        <v>3502</v>
      </c>
      <c r="B2789" s="722">
        <v>37.5</v>
      </c>
      <c r="C2789" s="711" t="str">
        <f t="shared" si="301"/>
        <v>19/02/2026</v>
      </c>
      <c r="D2789" s="712" t="str">
        <f t="shared" si="302"/>
        <v>16:15</v>
      </c>
      <c r="E2789" s="713" t="str">
        <f t="shared" si="303"/>
        <v>16:00 as 17:00</v>
      </c>
      <c r="F2789" s="714" t="str">
        <f t="shared" si="304"/>
        <v>Quinta</v>
      </c>
      <c r="G2789" s="715">
        <f t="shared" si="305"/>
        <v>3</v>
      </c>
      <c r="H2789" s="714" t="str">
        <f t="shared" si="306"/>
        <v>Fev/26</v>
      </c>
      <c r="I2789" s="723">
        <f t="shared" si="307"/>
        <v>19</v>
      </c>
      <c r="J2789" s="723">
        <f>IF(Tabela13[[#This Row],[Data da Ordem]]&lt;&gt;"",1,"")</f>
        <v>1</v>
      </c>
    </row>
    <row r="2790" spans="1:10">
      <c r="A2790" s="721" t="s">
        <v>3503</v>
      </c>
      <c r="B2790" s="722">
        <v>13</v>
      </c>
      <c r="C2790" s="711" t="str">
        <f t="shared" si="301"/>
        <v>19/02/2026</v>
      </c>
      <c r="D2790" s="712" t="str">
        <f t="shared" si="302"/>
        <v>16:14</v>
      </c>
      <c r="E2790" s="713" t="str">
        <f t="shared" si="303"/>
        <v>16:00 as 17:00</v>
      </c>
      <c r="F2790" s="714" t="str">
        <f t="shared" si="304"/>
        <v>Quinta</v>
      </c>
      <c r="G2790" s="715">
        <f t="shared" si="305"/>
        <v>3</v>
      </c>
      <c r="H2790" s="714" t="str">
        <f t="shared" si="306"/>
        <v>Fev/26</v>
      </c>
      <c r="I2790" s="723">
        <f t="shared" si="307"/>
        <v>19</v>
      </c>
      <c r="J2790" s="723">
        <f>IF(Tabela13[[#This Row],[Data da Ordem]]&lt;&gt;"",1,"")</f>
        <v>1</v>
      </c>
    </row>
    <row r="2791" spans="1:10">
      <c r="A2791" s="721" t="s">
        <v>3504</v>
      </c>
      <c r="B2791" s="722">
        <v>33</v>
      </c>
      <c r="C2791" s="711" t="str">
        <f t="shared" si="301"/>
        <v>19/02/2026</v>
      </c>
      <c r="D2791" s="712" t="str">
        <f t="shared" si="302"/>
        <v>16:01</v>
      </c>
      <c r="E2791" s="713" t="str">
        <f t="shared" si="303"/>
        <v>16:00 as 17:00</v>
      </c>
      <c r="F2791" s="714" t="str">
        <f t="shared" si="304"/>
        <v>Quinta</v>
      </c>
      <c r="G2791" s="715">
        <f t="shared" si="305"/>
        <v>3</v>
      </c>
      <c r="H2791" s="714" t="str">
        <f t="shared" si="306"/>
        <v>Fev/26</v>
      </c>
      <c r="I2791" s="723">
        <f t="shared" si="307"/>
        <v>19</v>
      </c>
      <c r="J2791" s="723">
        <f>IF(Tabela13[[#This Row],[Data da Ordem]]&lt;&gt;"",1,"")</f>
        <v>1</v>
      </c>
    </row>
    <row r="2792" spans="1:10">
      <c r="A2792" s="721" t="s">
        <v>3505</v>
      </c>
      <c r="B2792" s="722">
        <v>46</v>
      </c>
      <c r="C2792" s="711" t="str">
        <f t="shared" si="301"/>
        <v>19/02/2026</v>
      </c>
      <c r="D2792" s="712" t="str">
        <f t="shared" si="302"/>
        <v>15:53</v>
      </c>
      <c r="E2792" s="713" t="str">
        <f t="shared" si="303"/>
        <v>15:00 as 16:00</v>
      </c>
      <c r="F2792" s="714" t="str">
        <f t="shared" si="304"/>
        <v>Quinta</v>
      </c>
      <c r="G2792" s="715">
        <f t="shared" si="305"/>
        <v>3</v>
      </c>
      <c r="H2792" s="714" t="str">
        <f t="shared" si="306"/>
        <v>Fev/26</v>
      </c>
      <c r="I2792" s="723">
        <f t="shared" si="307"/>
        <v>19</v>
      </c>
      <c r="J2792" s="723">
        <f>IF(Tabela13[[#This Row],[Data da Ordem]]&lt;&gt;"",1,"")</f>
        <v>1</v>
      </c>
    </row>
    <row r="2793" spans="1:10">
      <c r="A2793" s="721" t="s">
        <v>3506</v>
      </c>
      <c r="B2793" s="722">
        <v>10</v>
      </c>
      <c r="C2793" s="711" t="str">
        <f t="shared" si="301"/>
        <v>19/02/2026</v>
      </c>
      <c r="D2793" s="712" t="str">
        <f t="shared" si="302"/>
        <v>15:49</v>
      </c>
      <c r="E2793" s="713" t="str">
        <f t="shared" si="303"/>
        <v>15:00 as 16:00</v>
      </c>
      <c r="F2793" s="714" t="str">
        <f t="shared" si="304"/>
        <v>Quinta</v>
      </c>
      <c r="G2793" s="715">
        <f t="shared" si="305"/>
        <v>3</v>
      </c>
      <c r="H2793" s="714" t="str">
        <f t="shared" si="306"/>
        <v>Fev/26</v>
      </c>
      <c r="I2793" s="723">
        <f t="shared" si="307"/>
        <v>19</v>
      </c>
      <c r="J2793" s="723">
        <f>IF(Tabela13[[#This Row],[Data da Ordem]]&lt;&gt;"",1,"")</f>
        <v>1</v>
      </c>
    </row>
    <row r="2794" spans="1:10">
      <c r="A2794" s="721" t="s">
        <v>3507</v>
      </c>
      <c r="B2794" s="722">
        <v>65.5</v>
      </c>
      <c r="C2794" s="711" t="str">
        <f t="shared" si="301"/>
        <v>19/02/2026</v>
      </c>
      <c r="D2794" s="712" t="str">
        <f t="shared" si="302"/>
        <v>15:47</v>
      </c>
      <c r="E2794" s="713" t="str">
        <f t="shared" si="303"/>
        <v>15:00 as 16:00</v>
      </c>
      <c r="F2794" s="714" t="str">
        <f t="shared" si="304"/>
        <v>Quinta</v>
      </c>
      <c r="G2794" s="715">
        <f t="shared" si="305"/>
        <v>3</v>
      </c>
      <c r="H2794" s="714" t="str">
        <f t="shared" si="306"/>
        <v>Fev/26</v>
      </c>
      <c r="I2794" s="723">
        <f t="shared" si="307"/>
        <v>19</v>
      </c>
      <c r="J2794" s="723">
        <f>IF(Tabela13[[#This Row],[Data da Ordem]]&lt;&gt;"",1,"")</f>
        <v>1</v>
      </c>
    </row>
    <row r="2795" spans="1:10">
      <c r="A2795" s="721" t="s">
        <v>3508</v>
      </c>
      <c r="B2795" s="722">
        <v>6</v>
      </c>
      <c r="C2795" s="711" t="str">
        <f t="shared" si="301"/>
        <v>19/02/2026</v>
      </c>
      <c r="D2795" s="712" t="str">
        <f t="shared" si="302"/>
        <v>15:43</v>
      </c>
      <c r="E2795" s="713" t="str">
        <f t="shared" si="303"/>
        <v>15:00 as 16:00</v>
      </c>
      <c r="F2795" s="714" t="str">
        <f t="shared" si="304"/>
        <v>Quinta</v>
      </c>
      <c r="G2795" s="715">
        <f t="shared" si="305"/>
        <v>3</v>
      </c>
      <c r="H2795" s="714" t="str">
        <f t="shared" si="306"/>
        <v>Fev/26</v>
      </c>
      <c r="I2795" s="723">
        <f t="shared" si="307"/>
        <v>19</v>
      </c>
      <c r="J2795" s="723">
        <f>IF(Tabela13[[#This Row],[Data da Ordem]]&lt;&gt;"",1,"")</f>
        <v>1</v>
      </c>
    </row>
    <row r="2796" spans="1:10">
      <c r="A2796" s="721" t="s">
        <v>3509</v>
      </c>
      <c r="B2796" s="722">
        <v>37.5</v>
      </c>
      <c r="C2796" s="711" t="str">
        <f t="shared" si="301"/>
        <v>19/02/2026</v>
      </c>
      <c r="D2796" s="712" t="str">
        <f t="shared" si="302"/>
        <v>15:42</v>
      </c>
      <c r="E2796" s="713" t="str">
        <f t="shared" si="303"/>
        <v>15:00 as 16:00</v>
      </c>
      <c r="F2796" s="714" t="str">
        <f t="shared" si="304"/>
        <v>Quinta</v>
      </c>
      <c r="G2796" s="715">
        <f t="shared" si="305"/>
        <v>3</v>
      </c>
      <c r="H2796" s="714" t="str">
        <f t="shared" si="306"/>
        <v>Fev/26</v>
      </c>
      <c r="I2796" s="723">
        <f t="shared" si="307"/>
        <v>19</v>
      </c>
      <c r="J2796" s="723">
        <f>IF(Tabela13[[#This Row],[Data da Ordem]]&lt;&gt;"",1,"")</f>
        <v>1</v>
      </c>
    </row>
    <row r="2797" spans="1:10">
      <c r="A2797" s="721" t="s">
        <v>3510</v>
      </c>
      <c r="B2797" s="722">
        <v>15.2</v>
      </c>
      <c r="C2797" s="711" t="str">
        <f t="shared" si="301"/>
        <v>19/02/2026</v>
      </c>
      <c r="D2797" s="712" t="str">
        <f t="shared" si="302"/>
        <v>15:31</v>
      </c>
      <c r="E2797" s="713" t="str">
        <f t="shared" si="303"/>
        <v>15:00 as 16:00</v>
      </c>
      <c r="F2797" s="714" t="str">
        <f t="shared" si="304"/>
        <v>Quinta</v>
      </c>
      <c r="G2797" s="715">
        <f t="shared" si="305"/>
        <v>3</v>
      </c>
      <c r="H2797" s="714" t="str">
        <f t="shared" si="306"/>
        <v>Fev/26</v>
      </c>
      <c r="I2797" s="723">
        <f t="shared" si="307"/>
        <v>19</v>
      </c>
      <c r="J2797" s="723">
        <f>IF(Tabela13[[#This Row],[Data da Ordem]]&lt;&gt;"",1,"")</f>
        <v>1</v>
      </c>
    </row>
    <row r="2798" spans="1:10">
      <c r="A2798" s="721" t="s">
        <v>3511</v>
      </c>
      <c r="B2798" s="722">
        <v>17.100000000000001</v>
      </c>
      <c r="C2798" s="711" t="str">
        <f t="shared" si="301"/>
        <v>19/02/2026</v>
      </c>
      <c r="D2798" s="712" t="str">
        <f t="shared" si="302"/>
        <v>15:27</v>
      </c>
      <c r="E2798" s="713" t="str">
        <f t="shared" si="303"/>
        <v>15:00 as 16:00</v>
      </c>
      <c r="F2798" s="714" t="str">
        <f t="shared" si="304"/>
        <v>Quinta</v>
      </c>
      <c r="G2798" s="715">
        <f t="shared" si="305"/>
        <v>3</v>
      </c>
      <c r="H2798" s="714" t="str">
        <f t="shared" si="306"/>
        <v>Fev/26</v>
      </c>
      <c r="I2798" s="723">
        <f t="shared" si="307"/>
        <v>19</v>
      </c>
      <c r="J2798" s="723">
        <f>IF(Tabela13[[#This Row],[Data da Ordem]]&lt;&gt;"",1,"")</f>
        <v>1</v>
      </c>
    </row>
    <row r="2799" spans="1:10">
      <c r="A2799" s="721" t="s">
        <v>3512</v>
      </c>
      <c r="B2799" s="722">
        <v>20</v>
      </c>
      <c r="C2799" s="711" t="str">
        <f t="shared" si="301"/>
        <v>19/02/2026</v>
      </c>
      <c r="D2799" s="712" t="str">
        <f t="shared" si="302"/>
        <v>15:10</v>
      </c>
      <c r="E2799" s="713" t="str">
        <f t="shared" si="303"/>
        <v>15:00 as 16:00</v>
      </c>
      <c r="F2799" s="714" t="str">
        <f t="shared" si="304"/>
        <v>Quinta</v>
      </c>
      <c r="G2799" s="715">
        <f t="shared" si="305"/>
        <v>3</v>
      </c>
      <c r="H2799" s="714" t="str">
        <f t="shared" si="306"/>
        <v>Fev/26</v>
      </c>
      <c r="I2799" s="723">
        <f t="shared" si="307"/>
        <v>19</v>
      </c>
      <c r="J2799" s="723">
        <f>IF(Tabela13[[#This Row],[Data da Ordem]]&lt;&gt;"",1,"")</f>
        <v>1</v>
      </c>
    </row>
    <row r="2800" spans="1:10">
      <c r="A2800" s="721" t="s">
        <v>3513</v>
      </c>
      <c r="B2800" s="722">
        <v>10</v>
      </c>
      <c r="C2800" s="711" t="str">
        <f t="shared" si="301"/>
        <v>19/02/2026</v>
      </c>
      <c r="D2800" s="712" t="str">
        <f t="shared" si="302"/>
        <v>15:09</v>
      </c>
      <c r="E2800" s="713" t="str">
        <f t="shared" si="303"/>
        <v>15:00 as 16:00</v>
      </c>
      <c r="F2800" s="714" t="str">
        <f t="shared" si="304"/>
        <v>Quinta</v>
      </c>
      <c r="G2800" s="715">
        <f t="shared" si="305"/>
        <v>3</v>
      </c>
      <c r="H2800" s="714" t="str">
        <f t="shared" si="306"/>
        <v>Fev/26</v>
      </c>
      <c r="I2800" s="723">
        <f t="shared" si="307"/>
        <v>19</v>
      </c>
      <c r="J2800" s="723">
        <f>IF(Tabela13[[#This Row],[Data da Ordem]]&lt;&gt;"",1,"")</f>
        <v>1</v>
      </c>
    </row>
    <row r="2801" spans="1:10">
      <c r="A2801" s="721" t="s">
        <v>3514</v>
      </c>
      <c r="B2801" s="722">
        <v>38</v>
      </c>
      <c r="C2801" s="711" t="str">
        <f t="shared" si="301"/>
        <v>19/02/2026</v>
      </c>
      <c r="D2801" s="712" t="str">
        <f t="shared" si="302"/>
        <v>14:43</v>
      </c>
      <c r="E2801" s="713" t="str">
        <f t="shared" si="303"/>
        <v>14:00 as 15:00</v>
      </c>
      <c r="F2801" s="714" t="str">
        <f t="shared" si="304"/>
        <v>Quinta</v>
      </c>
      <c r="G2801" s="715">
        <f t="shared" si="305"/>
        <v>3</v>
      </c>
      <c r="H2801" s="714" t="str">
        <f t="shared" si="306"/>
        <v>Fev/26</v>
      </c>
      <c r="I2801" s="723">
        <f t="shared" si="307"/>
        <v>19</v>
      </c>
      <c r="J2801" s="723">
        <f>IF(Tabela13[[#This Row],[Data da Ordem]]&lt;&gt;"",1,"")</f>
        <v>1</v>
      </c>
    </row>
    <row r="2802" spans="1:10">
      <c r="A2802" s="721" t="s">
        <v>3515</v>
      </c>
      <c r="B2802" s="722">
        <v>25</v>
      </c>
      <c r="C2802" s="711" t="str">
        <f t="shared" si="301"/>
        <v>19/02/2026</v>
      </c>
      <c r="D2802" s="712" t="str">
        <f t="shared" si="302"/>
        <v>14:26</v>
      </c>
      <c r="E2802" s="713" t="str">
        <f t="shared" si="303"/>
        <v>14:00 as 15:00</v>
      </c>
      <c r="F2802" s="714" t="str">
        <f t="shared" si="304"/>
        <v>Quinta</v>
      </c>
      <c r="G2802" s="715">
        <f t="shared" si="305"/>
        <v>3</v>
      </c>
      <c r="H2802" s="714" t="str">
        <f t="shared" si="306"/>
        <v>Fev/26</v>
      </c>
      <c r="I2802" s="723">
        <f t="shared" si="307"/>
        <v>19</v>
      </c>
      <c r="J2802" s="723">
        <f>IF(Tabela13[[#This Row],[Data da Ordem]]&lt;&gt;"",1,"")</f>
        <v>1</v>
      </c>
    </row>
    <row r="2803" spans="1:10">
      <c r="A2803" s="721" t="s">
        <v>3516</v>
      </c>
      <c r="B2803" s="722">
        <v>21.5</v>
      </c>
      <c r="C2803" s="711" t="str">
        <f t="shared" si="301"/>
        <v>19/02/2026</v>
      </c>
      <c r="D2803" s="712" t="str">
        <f t="shared" si="302"/>
        <v>14:13</v>
      </c>
      <c r="E2803" s="713" t="str">
        <f t="shared" si="303"/>
        <v>14:00 as 15:00</v>
      </c>
      <c r="F2803" s="714" t="str">
        <f t="shared" si="304"/>
        <v>Quinta</v>
      </c>
      <c r="G2803" s="715">
        <f t="shared" si="305"/>
        <v>3</v>
      </c>
      <c r="H2803" s="714" t="str">
        <f t="shared" si="306"/>
        <v>Fev/26</v>
      </c>
      <c r="I2803" s="723">
        <f t="shared" si="307"/>
        <v>19</v>
      </c>
      <c r="J2803" s="723">
        <f>IF(Tabela13[[#This Row],[Data da Ordem]]&lt;&gt;"",1,"")</f>
        <v>1</v>
      </c>
    </row>
    <row r="2804" spans="1:10">
      <c r="A2804" s="721" t="s">
        <v>3517</v>
      </c>
      <c r="B2804" s="722">
        <v>17</v>
      </c>
      <c r="C2804" s="711" t="str">
        <f t="shared" si="301"/>
        <v>19/02/2026</v>
      </c>
      <c r="D2804" s="712" t="str">
        <f t="shared" si="302"/>
        <v>14:04</v>
      </c>
      <c r="E2804" s="713" t="str">
        <f t="shared" si="303"/>
        <v>14:00 as 15:00</v>
      </c>
      <c r="F2804" s="714" t="str">
        <f t="shared" si="304"/>
        <v>Quinta</v>
      </c>
      <c r="G2804" s="715">
        <f t="shared" si="305"/>
        <v>3</v>
      </c>
      <c r="H2804" s="714" t="str">
        <f t="shared" si="306"/>
        <v>Fev/26</v>
      </c>
      <c r="I2804" s="723">
        <f t="shared" si="307"/>
        <v>19</v>
      </c>
      <c r="J2804" s="723">
        <f>IF(Tabela13[[#This Row],[Data da Ordem]]&lt;&gt;"",1,"")</f>
        <v>1</v>
      </c>
    </row>
    <row r="2805" spans="1:10">
      <c r="A2805" s="721" t="s">
        <v>3518</v>
      </c>
      <c r="B2805" s="722">
        <v>13</v>
      </c>
      <c r="C2805" s="711" t="str">
        <f t="shared" si="301"/>
        <v>19/02/2026</v>
      </c>
      <c r="D2805" s="712" t="str">
        <f t="shared" si="302"/>
        <v>13:59</v>
      </c>
      <c r="E2805" s="713" t="str">
        <f t="shared" si="303"/>
        <v>13:00 as 14:00</v>
      </c>
      <c r="F2805" s="714" t="str">
        <f t="shared" si="304"/>
        <v>Quinta</v>
      </c>
      <c r="G2805" s="715">
        <f t="shared" si="305"/>
        <v>3</v>
      </c>
      <c r="H2805" s="714" t="str">
        <f t="shared" si="306"/>
        <v>Fev/26</v>
      </c>
      <c r="I2805" s="723">
        <f t="shared" si="307"/>
        <v>19</v>
      </c>
      <c r="J2805" s="723">
        <f>IF(Tabela13[[#This Row],[Data da Ordem]]&lt;&gt;"",1,"")</f>
        <v>1</v>
      </c>
    </row>
    <row r="2806" spans="1:10">
      <c r="A2806" s="721" t="s">
        <v>3519</v>
      </c>
      <c r="B2806" s="722">
        <v>52</v>
      </c>
      <c r="C2806" s="711" t="str">
        <f t="shared" si="301"/>
        <v>19/02/2026</v>
      </c>
      <c r="D2806" s="712" t="str">
        <f t="shared" si="302"/>
        <v>13:30</v>
      </c>
      <c r="E2806" s="713" t="str">
        <f t="shared" si="303"/>
        <v>13:00 as 14:00</v>
      </c>
      <c r="F2806" s="714" t="str">
        <f t="shared" si="304"/>
        <v>Quinta</v>
      </c>
      <c r="G2806" s="715">
        <f t="shared" si="305"/>
        <v>3</v>
      </c>
      <c r="H2806" s="714" t="str">
        <f t="shared" si="306"/>
        <v>Fev/26</v>
      </c>
      <c r="I2806" s="723">
        <f t="shared" si="307"/>
        <v>19</v>
      </c>
      <c r="J2806" s="723">
        <f>IF(Tabela13[[#This Row],[Data da Ordem]]&lt;&gt;"",1,"")</f>
        <v>1</v>
      </c>
    </row>
    <row r="2807" spans="1:10">
      <c r="A2807" s="721" t="s">
        <v>3520</v>
      </c>
      <c r="B2807" s="722">
        <v>29.5</v>
      </c>
      <c r="C2807" s="711" t="str">
        <f t="shared" si="301"/>
        <v>19/02/2026</v>
      </c>
      <c r="D2807" s="712" t="str">
        <f t="shared" si="302"/>
        <v>13:16</v>
      </c>
      <c r="E2807" s="713" t="str">
        <f t="shared" si="303"/>
        <v>13:00 as 14:00</v>
      </c>
      <c r="F2807" s="714" t="str">
        <f t="shared" si="304"/>
        <v>Quinta</v>
      </c>
      <c r="G2807" s="715">
        <f t="shared" si="305"/>
        <v>3</v>
      </c>
      <c r="H2807" s="714" t="str">
        <f t="shared" si="306"/>
        <v>Fev/26</v>
      </c>
      <c r="I2807" s="723">
        <f t="shared" si="307"/>
        <v>19</v>
      </c>
      <c r="J2807" s="723">
        <f>IF(Tabela13[[#This Row],[Data da Ordem]]&lt;&gt;"",1,"")</f>
        <v>1</v>
      </c>
    </row>
    <row r="2808" spans="1:10">
      <c r="A2808" s="721" t="s">
        <v>3521</v>
      </c>
      <c r="B2808" s="722">
        <v>17</v>
      </c>
      <c r="C2808" s="711" t="str">
        <f t="shared" si="301"/>
        <v>19/02/2026</v>
      </c>
      <c r="D2808" s="712" t="str">
        <f t="shared" si="302"/>
        <v>13:11</v>
      </c>
      <c r="E2808" s="713" t="str">
        <f t="shared" si="303"/>
        <v>13:00 as 14:00</v>
      </c>
      <c r="F2808" s="714" t="str">
        <f t="shared" si="304"/>
        <v>Quinta</v>
      </c>
      <c r="G2808" s="715">
        <f t="shared" si="305"/>
        <v>3</v>
      </c>
      <c r="H2808" s="714" t="str">
        <f t="shared" si="306"/>
        <v>Fev/26</v>
      </c>
      <c r="I2808" s="723">
        <f t="shared" si="307"/>
        <v>19</v>
      </c>
      <c r="J2808" s="723">
        <f>IF(Tabela13[[#This Row],[Data da Ordem]]&lt;&gt;"",1,"")</f>
        <v>1</v>
      </c>
    </row>
    <row r="2809" spans="1:10">
      <c r="A2809" s="721" t="s">
        <v>3522</v>
      </c>
      <c r="B2809" s="722">
        <v>10</v>
      </c>
      <c r="C2809" s="711" t="str">
        <f t="shared" si="301"/>
        <v>19/02/2026</v>
      </c>
      <c r="D2809" s="712" t="str">
        <f t="shared" si="302"/>
        <v>12:51</v>
      </c>
      <c r="E2809" s="713" t="str">
        <f t="shared" si="303"/>
        <v>12:00 as 13:00</v>
      </c>
      <c r="F2809" s="714" t="str">
        <f t="shared" si="304"/>
        <v>Quinta</v>
      </c>
      <c r="G2809" s="715">
        <f t="shared" si="305"/>
        <v>3</v>
      </c>
      <c r="H2809" s="714" t="str">
        <f t="shared" si="306"/>
        <v>Fev/26</v>
      </c>
      <c r="I2809" s="723">
        <f t="shared" si="307"/>
        <v>19</v>
      </c>
      <c r="J2809" s="723">
        <f>IF(Tabela13[[#This Row],[Data da Ordem]]&lt;&gt;"",1,"")</f>
        <v>1</v>
      </c>
    </row>
    <row r="2810" spans="1:10">
      <c r="A2810" s="721" t="s">
        <v>3523</v>
      </c>
      <c r="B2810" s="722">
        <v>36</v>
      </c>
      <c r="C2810" s="711" t="str">
        <f t="shared" si="301"/>
        <v>19/02/2026</v>
      </c>
      <c r="D2810" s="712" t="str">
        <f t="shared" si="302"/>
        <v>12:40</v>
      </c>
      <c r="E2810" s="713" t="str">
        <f t="shared" si="303"/>
        <v>12:00 as 13:00</v>
      </c>
      <c r="F2810" s="714" t="str">
        <f t="shared" si="304"/>
        <v>Quinta</v>
      </c>
      <c r="G2810" s="715">
        <f t="shared" si="305"/>
        <v>3</v>
      </c>
      <c r="H2810" s="714" t="str">
        <f t="shared" si="306"/>
        <v>Fev/26</v>
      </c>
      <c r="I2810" s="723">
        <f t="shared" si="307"/>
        <v>19</v>
      </c>
      <c r="J2810" s="723">
        <f>IF(Tabela13[[#This Row],[Data da Ordem]]&lt;&gt;"",1,"")</f>
        <v>1</v>
      </c>
    </row>
    <row r="2811" spans="1:10">
      <c r="A2811" s="721" t="s">
        <v>3524</v>
      </c>
      <c r="B2811" s="722">
        <v>19.8</v>
      </c>
      <c r="C2811" s="711" t="str">
        <f t="shared" si="301"/>
        <v>19/02/2026</v>
      </c>
      <c r="D2811" s="712" t="str">
        <f t="shared" si="302"/>
        <v>12:36</v>
      </c>
      <c r="E2811" s="713" t="str">
        <f t="shared" si="303"/>
        <v>12:00 as 13:00</v>
      </c>
      <c r="F2811" s="714" t="str">
        <f t="shared" si="304"/>
        <v>Quinta</v>
      </c>
      <c r="G2811" s="715">
        <f t="shared" si="305"/>
        <v>3</v>
      </c>
      <c r="H2811" s="714" t="str">
        <f t="shared" si="306"/>
        <v>Fev/26</v>
      </c>
      <c r="I2811" s="723">
        <f t="shared" si="307"/>
        <v>19</v>
      </c>
      <c r="J2811" s="723">
        <f>IF(Tabela13[[#This Row],[Data da Ordem]]&lt;&gt;"",1,"")</f>
        <v>1</v>
      </c>
    </row>
    <row r="2812" spans="1:10">
      <c r="A2812" s="721" t="s">
        <v>3525</v>
      </c>
      <c r="B2812" s="722">
        <v>23</v>
      </c>
      <c r="C2812" s="711" t="str">
        <f t="shared" si="301"/>
        <v>19/02/2026</v>
      </c>
      <c r="D2812" s="712" t="str">
        <f t="shared" si="302"/>
        <v>12:30</v>
      </c>
      <c r="E2812" s="713" t="str">
        <f t="shared" si="303"/>
        <v>12:00 as 13:00</v>
      </c>
      <c r="F2812" s="714" t="str">
        <f t="shared" si="304"/>
        <v>Quinta</v>
      </c>
      <c r="G2812" s="715">
        <f t="shared" si="305"/>
        <v>3</v>
      </c>
      <c r="H2812" s="714" t="str">
        <f t="shared" si="306"/>
        <v>Fev/26</v>
      </c>
      <c r="I2812" s="723">
        <f t="shared" si="307"/>
        <v>19</v>
      </c>
      <c r="J2812" s="723">
        <f>IF(Tabela13[[#This Row],[Data da Ordem]]&lt;&gt;"",1,"")</f>
        <v>1</v>
      </c>
    </row>
    <row r="2813" spans="1:10">
      <c r="A2813" s="721" t="s">
        <v>3526</v>
      </c>
      <c r="B2813" s="722">
        <v>39</v>
      </c>
      <c r="C2813" s="711" t="str">
        <f t="shared" si="301"/>
        <v>19/02/2026</v>
      </c>
      <c r="D2813" s="712" t="str">
        <f t="shared" si="302"/>
        <v>11:39</v>
      </c>
      <c r="E2813" s="713" t="str">
        <f t="shared" si="303"/>
        <v>11:00 as 12:00</v>
      </c>
      <c r="F2813" s="714" t="str">
        <f t="shared" si="304"/>
        <v>Quinta</v>
      </c>
      <c r="G2813" s="715">
        <f t="shared" si="305"/>
        <v>3</v>
      </c>
      <c r="H2813" s="714" t="str">
        <f t="shared" si="306"/>
        <v>Fev/26</v>
      </c>
      <c r="I2813" s="723">
        <f t="shared" si="307"/>
        <v>19</v>
      </c>
      <c r="J2813" s="723">
        <f>IF(Tabela13[[#This Row],[Data da Ordem]]&lt;&gt;"",1,"")</f>
        <v>1</v>
      </c>
    </row>
    <row r="2814" spans="1:10">
      <c r="A2814" s="721" t="s">
        <v>3527</v>
      </c>
      <c r="B2814" s="722">
        <v>18.5</v>
      </c>
      <c r="C2814" s="711" t="str">
        <f t="shared" si="301"/>
        <v>19/02/2026</v>
      </c>
      <c r="D2814" s="712" t="str">
        <f t="shared" si="302"/>
        <v>11:01</v>
      </c>
      <c r="E2814" s="713" t="str">
        <f t="shared" si="303"/>
        <v>11:00 as 12:00</v>
      </c>
      <c r="F2814" s="714" t="str">
        <f t="shared" si="304"/>
        <v>Quinta</v>
      </c>
      <c r="G2814" s="715">
        <f t="shared" si="305"/>
        <v>3</v>
      </c>
      <c r="H2814" s="714" t="str">
        <f t="shared" si="306"/>
        <v>Fev/26</v>
      </c>
      <c r="I2814" s="723">
        <f t="shared" si="307"/>
        <v>19</v>
      </c>
      <c r="J2814" s="723">
        <f>IF(Tabela13[[#This Row],[Data da Ordem]]&lt;&gt;"",1,"")</f>
        <v>1</v>
      </c>
    </row>
    <row r="2815" spans="1:10">
      <c r="A2815" s="721" t="s">
        <v>3528</v>
      </c>
      <c r="B2815" s="722">
        <v>22</v>
      </c>
      <c r="C2815" s="711" t="str">
        <f t="shared" si="301"/>
        <v>19/02/2026</v>
      </c>
      <c r="D2815" s="712" t="str">
        <f t="shared" si="302"/>
        <v>10:58</v>
      </c>
      <c r="E2815" s="713" t="str">
        <f t="shared" si="303"/>
        <v>10:00 as 11:00</v>
      </c>
      <c r="F2815" s="714" t="str">
        <f t="shared" si="304"/>
        <v>Quinta</v>
      </c>
      <c r="G2815" s="715">
        <f t="shared" si="305"/>
        <v>3</v>
      </c>
      <c r="H2815" s="714" t="str">
        <f t="shared" si="306"/>
        <v>Fev/26</v>
      </c>
      <c r="I2815" s="723">
        <f t="shared" si="307"/>
        <v>19</v>
      </c>
      <c r="J2815" s="723">
        <f>IF(Tabela13[[#This Row],[Data da Ordem]]&lt;&gt;"",1,"")</f>
        <v>1</v>
      </c>
    </row>
    <row r="2816" spans="1:10">
      <c r="A2816" s="721" t="s">
        <v>3529</v>
      </c>
      <c r="B2816" s="722">
        <v>6</v>
      </c>
      <c r="C2816" s="711" t="str">
        <f t="shared" si="301"/>
        <v>19/02/2026</v>
      </c>
      <c r="D2816" s="712" t="str">
        <f t="shared" si="302"/>
        <v>10:47</v>
      </c>
      <c r="E2816" s="713" t="str">
        <f t="shared" si="303"/>
        <v>10:00 as 11:00</v>
      </c>
      <c r="F2816" s="714" t="str">
        <f t="shared" si="304"/>
        <v>Quinta</v>
      </c>
      <c r="G2816" s="715">
        <f t="shared" si="305"/>
        <v>3</v>
      </c>
      <c r="H2816" s="714" t="str">
        <f t="shared" si="306"/>
        <v>Fev/26</v>
      </c>
      <c r="I2816" s="723">
        <f t="shared" si="307"/>
        <v>19</v>
      </c>
      <c r="J2816" s="723">
        <f>IF(Tabela13[[#This Row],[Data da Ordem]]&lt;&gt;"",1,"")</f>
        <v>1</v>
      </c>
    </row>
    <row r="2817" spans="1:10">
      <c r="A2817" s="721" t="s">
        <v>3530</v>
      </c>
      <c r="B2817" s="722">
        <v>14.5</v>
      </c>
      <c r="C2817" s="711" t="str">
        <f t="shared" si="301"/>
        <v>19/02/2026</v>
      </c>
      <c r="D2817" s="712" t="str">
        <f t="shared" si="302"/>
        <v>10:39</v>
      </c>
      <c r="E2817" s="713" t="str">
        <f t="shared" si="303"/>
        <v>10:00 as 11:00</v>
      </c>
      <c r="F2817" s="714" t="str">
        <f t="shared" si="304"/>
        <v>Quinta</v>
      </c>
      <c r="G2817" s="715">
        <f t="shared" si="305"/>
        <v>3</v>
      </c>
      <c r="H2817" s="714" t="str">
        <f t="shared" si="306"/>
        <v>Fev/26</v>
      </c>
      <c r="I2817" s="723">
        <f t="shared" si="307"/>
        <v>19</v>
      </c>
      <c r="J2817" s="723">
        <f>IF(Tabela13[[#This Row],[Data da Ordem]]&lt;&gt;"",1,"")</f>
        <v>1</v>
      </c>
    </row>
    <row r="2818" spans="1:10">
      <c r="A2818" s="721" t="s">
        <v>3531</v>
      </c>
      <c r="B2818" s="722">
        <v>46</v>
      </c>
      <c r="C2818" s="711" t="str">
        <f t="shared" si="301"/>
        <v>19/02/2026</v>
      </c>
      <c r="D2818" s="712" t="str">
        <f t="shared" si="302"/>
        <v>10:14</v>
      </c>
      <c r="E2818" s="713" t="str">
        <f t="shared" si="303"/>
        <v>10:00 as 11:00</v>
      </c>
      <c r="F2818" s="714" t="str">
        <f t="shared" si="304"/>
        <v>Quinta</v>
      </c>
      <c r="G2818" s="715">
        <f t="shared" si="305"/>
        <v>3</v>
      </c>
      <c r="H2818" s="714" t="str">
        <f t="shared" si="306"/>
        <v>Fev/26</v>
      </c>
      <c r="I2818" s="723">
        <f t="shared" si="307"/>
        <v>19</v>
      </c>
      <c r="J2818" s="723">
        <f>IF(Tabela13[[#This Row],[Data da Ordem]]&lt;&gt;"",1,"")</f>
        <v>1</v>
      </c>
    </row>
    <row r="2819" spans="1:10">
      <c r="A2819" s="721" t="s">
        <v>3532</v>
      </c>
      <c r="B2819" s="722">
        <v>7</v>
      </c>
      <c r="C2819" s="711" t="str">
        <f t="shared" si="301"/>
        <v>19/02/2026</v>
      </c>
      <c r="D2819" s="712" t="str">
        <f t="shared" si="302"/>
        <v>10:13</v>
      </c>
      <c r="E2819" s="713" t="str">
        <f t="shared" si="303"/>
        <v>10:00 as 11:00</v>
      </c>
      <c r="F2819" s="714" t="str">
        <f t="shared" si="304"/>
        <v>Quinta</v>
      </c>
      <c r="G2819" s="715">
        <f t="shared" si="305"/>
        <v>3</v>
      </c>
      <c r="H2819" s="714" t="str">
        <f t="shared" si="306"/>
        <v>Fev/26</v>
      </c>
      <c r="I2819" s="723">
        <f t="shared" si="307"/>
        <v>19</v>
      </c>
      <c r="J2819" s="723">
        <f>IF(Tabela13[[#This Row],[Data da Ordem]]&lt;&gt;"",1,"")</f>
        <v>1</v>
      </c>
    </row>
    <row r="2820" spans="1:10">
      <c r="A2820" s="721" t="s">
        <v>3533</v>
      </c>
      <c r="B2820" s="722">
        <v>13.5</v>
      </c>
      <c r="C2820" s="711" t="str">
        <f t="shared" ref="C2820:C2883" si="308">IF(A2820="","",TEXT(A2820,"dd/mm/aaaa"))</f>
        <v>19/02/2026</v>
      </c>
      <c r="D2820" s="712" t="str">
        <f t="shared" ref="D2820:D2883" si="309">IF(A2820="","",TEXT(A2820,"hh:mm"))</f>
        <v>10:09</v>
      </c>
      <c r="E2820" s="713" t="str">
        <f t="shared" ref="E2820:E2883" si="310">IF(D2820="","",IF(AND(MOD(D2820,1)&gt;=TIME(8,0,0),MOD(D2820,1)&lt;TIME(21,0,0)),
TEXT(TIME(HOUR(MOD(D2820,1)),0,0),"hh:mm")&amp;" as "&amp;TEXT(TIME(HOUR(MOD(D2820,1))+1,0,0),"hh:mm"),
"Fora da faixa"))</f>
        <v>10:00 as 11:00</v>
      </c>
      <c r="F2820" s="714" t="str">
        <f t="shared" ref="F2820:F2883" si="311">CHOOSE(WEEKDAY(C2820,2),"Segunda","Terça","Quarta","Quinta","Sexta","Sábado","Domingo")</f>
        <v>Quinta</v>
      </c>
      <c r="G2820" s="715">
        <f t="shared" ref="G2820:G2883" si="312">INT((DAY(C2820)-1)/7)+1</f>
        <v>3</v>
      </c>
      <c r="H2820" s="714" t="str">
        <f t="shared" ref="H2820:H2883" si="313">PROPER(TEXT(C2820,"MMM/AA"))</f>
        <v>Fev/26</v>
      </c>
      <c r="I2820" s="723">
        <f t="shared" ref="I2820:I2883" si="314">DAY(C2820)</f>
        <v>19</v>
      </c>
      <c r="J2820" s="723">
        <f>IF(Tabela13[[#This Row],[Data da Ordem]]&lt;&gt;"",1,"")</f>
        <v>1</v>
      </c>
    </row>
    <row r="2821" spans="1:10">
      <c r="A2821" s="721" t="s">
        <v>3534</v>
      </c>
      <c r="B2821" s="722">
        <v>13.5</v>
      </c>
      <c r="C2821" s="724" t="str">
        <f t="shared" si="308"/>
        <v>19/02/2026</v>
      </c>
      <c r="D2821" s="725" t="str">
        <f t="shared" si="309"/>
        <v>10:05</v>
      </c>
      <c r="E2821" s="726" t="str">
        <f t="shared" si="310"/>
        <v>10:00 as 11:00</v>
      </c>
      <c r="F2821" s="727" t="str">
        <f t="shared" si="311"/>
        <v>Quinta</v>
      </c>
      <c r="G2821" s="728">
        <f t="shared" si="312"/>
        <v>3</v>
      </c>
      <c r="H2821" s="727" t="str">
        <f t="shared" si="313"/>
        <v>Fev/26</v>
      </c>
      <c r="I2821" s="716">
        <f t="shared" si="314"/>
        <v>19</v>
      </c>
      <c r="J2821" s="716">
        <f>IF(Tabela13[[#This Row],[Data da Ordem]]&lt;&gt;"",1,"")</f>
        <v>1</v>
      </c>
    </row>
    <row r="2822" spans="1:10">
      <c r="A2822" s="721" t="s">
        <v>3535</v>
      </c>
      <c r="B2822" s="722">
        <v>97.5</v>
      </c>
      <c r="C2822" s="711" t="str">
        <f t="shared" si="308"/>
        <v>20/02/2026</v>
      </c>
      <c r="D2822" s="712" t="str">
        <f t="shared" si="309"/>
        <v>18:33</v>
      </c>
      <c r="E2822" s="713" t="str">
        <f t="shared" si="310"/>
        <v>18:00 as 19:00</v>
      </c>
      <c r="F2822" s="714" t="str">
        <f t="shared" si="311"/>
        <v>Sexta</v>
      </c>
      <c r="G2822" s="715">
        <f t="shared" si="312"/>
        <v>3</v>
      </c>
      <c r="H2822" s="714" t="str">
        <f t="shared" si="313"/>
        <v>Fev/26</v>
      </c>
      <c r="I2822" s="723">
        <f t="shared" si="314"/>
        <v>20</v>
      </c>
      <c r="J2822" s="723">
        <f>IF(Tabela13[[#This Row],[Data da Ordem]]&lt;&gt;"",1,"")</f>
        <v>1</v>
      </c>
    </row>
    <row r="2823" spans="1:10">
      <c r="A2823" s="721" t="s">
        <v>3536</v>
      </c>
      <c r="B2823" s="722">
        <v>30</v>
      </c>
      <c r="C2823" s="711" t="str">
        <f t="shared" si="308"/>
        <v>20/02/2026</v>
      </c>
      <c r="D2823" s="712" t="str">
        <f t="shared" si="309"/>
        <v>18:32</v>
      </c>
      <c r="E2823" s="713" t="str">
        <f t="shared" si="310"/>
        <v>18:00 as 19:00</v>
      </c>
      <c r="F2823" s="714" t="str">
        <f t="shared" si="311"/>
        <v>Sexta</v>
      </c>
      <c r="G2823" s="715">
        <f t="shared" si="312"/>
        <v>3</v>
      </c>
      <c r="H2823" s="714" t="str">
        <f t="shared" si="313"/>
        <v>Fev/26</v>
      </c>
      <c r="I2823" s="723">
        <f t="shared" si="314"/>
        <v>20</v>
      </c>
      <c r="J2823" s="723">
        <f>IF(Tabela13[[#This Row],[Data da Ordem]]&lt;&gt;"",1,"")</f>
        <v>1</v>
      </c>
    </row>
    <row r="2824" spans="1:10">
      <c r="A2824" s="721" t="s">
        <v>3537</v>
      </c>
      <c r="B2824" s="722">
        <v>13</v>
      </c>
      <c r="C2824" s="711" t="str">
        <f t="shared" si="308"/>
        <v>20/02/2026</v>
      </c>
      <c r="D2824" s="712" t="str">
        <f t="shared" si="309"/>
        <v>18:28</v>
      </c>
      <c r="E2824" s="713" t="str">
        <f t="shared" si="310"/>
        <v>18:00 as 19:00</v>
      </c>
      <c r="F2824" s="714" t="str">
        <f t="shared" si="311"/>
        <v>Sexta</v>
      </c>
      <c r="G2824" s="715">
        <f t="shared" si="312"/>
        <v>3</v>
      </c>
      <c r="H2824" s="714" t="str">
        <f t="shared" si="313"/>
        <v>Fev/26</v>
      </c>
      <c r="I2824" s="723">
        <f t="shared" si="314"/>
        <v>20</v>
      </c>
      <c r="J2824" s="723">
        <f>IF(Tabela13[[#This Row],[Data da Ordem]]&lt;&gt;"",1,"")</f>
        <v>1</v>
      </c>
    </row>
    <row r="2825" spans="1:10">
      <c r="A2825" s="721" t="s">
        <v>3538</v>
      </c>
      <c r="B2825" s="722">
        <v>35.5</v>
      </c>
      <c r="C2825" s="711" t="str">
        <f t="shared" si="308"/>
        <v>20/02/2026</v>
      </c>
      <c r="D2825" s="712" t="str">
        <f t="shared" si="309"/>
        <v>17:44</v>
      </c>
      <c r="E2825" s="713" t="str">
        <f t="shared" si="310"/>
        <v>17:00 as 18:00</v>
      </c>
      <c r="F2825" s="714" t="str">
        <f t="shared" si="311"/>
        <v>Sexta</v>
      </c>
      <c r="G2825" s="715">
        <f t="shared" si="312"/>
        <v>3</v>
      </c>
      <c r="H2825" s="714" t="str">
        <f t="shared" si="313"/>
        <v>Fev/26</v>
      </c>
      <c r="I2825" s="723">
        <f t="shared" si="314"/>
        <v>20</v>
      </c>
      <c r="J2825" s="723">
        <f>IF(Tabela13[[#This Row],[Data da Ordem]]&lt;&gt;"",1,"")</f>
        <v>1</v>
      </c>
    </row>
    <row r="2826" spans="1:10">
      <c r="A2826" s="721" t="s">
        <v>3539</v>
      </c>
      <c r="B2826" s="722">
        <v>48.5</v>
      </c>
      <c r="C2826" s="711" t="str">
        <f t="shared" si="308"/>
        <v>20/02/2026</v>
      </c>
      <c r="D2826" s="712" t="str">
        <f t="shared" si="309"/>
        <v>17:16</v>
      </c>
      <c r="E2826" s="713" t="str">
        <f t="shared" si="310"/>
        <v>17:00 as 18:00</v>
      </c>
      <c r="F2826" s="714" t="str">
        <f t="shared" si="311"/>
        <v>Sexta</v>
      </c>
      <c r="G2826" s="715">
        <f t="shared" si="312"/>
        <v>3</v>
      </c>
      <c r="H2826" s="714" t="str">
        <f t="shared" si="313"/>
        <v>Fev/26</v>
      </c>
      <c r="I2826" s="723">
        <f t="shared" si="314"/>
        <v>20</v>
      </c>
      <c r="J2826" s="723">
        <f>IF(Tabela13[[#This Row],[Data da Ordem]]&lt;&gt;"",1,"")</f>
        <v>1</v>
      </c>
    </row>
    <row r="2827" spans="1:10">
      <c r="A2827" s="721" t="s">
        <v>3540</v>
      </c>
      <c r="B2827" s="722">
        <v>10</v>
      </c>
      <c r="C2827" s="711" t="str">
        <f t="shared" si="308"/>
        <v>20/02/2026</v>
      </c>
      <c r="D2827" s="712" t="str">
        <f t="shared" si="309"/>
        <v>17:05</v>
      </c>
      <c r="E2827" s="713" t="str">
        <f t="shared" si="310"/>
        <v>17:00 as 18:00</v>
      </c>
      <c r="F2827" s="714" t="str">
        <f t="shared" si="311"/>
        <v>Sexta</v>
      </c>
      <c r="G2827" s="715">
        <f t="shared" si="312"/>
        <v>3</v>
      </c>
      <c r="H2827" s="714" t="str">
        <f t="shared" si="313"/>
        <v>Fev/26</v>
      </c>
      <c r="I2827" s="723">
        <f t="shared" si="314"/>
        <v>20</v>
      </c>
      <c r="J2827" s="723">
        <f>IF(Tabela13[[#This Row],[Data da Ordem]]&lt;&gt;"",1,"")</f>
        <v>1</v>
      </c>
    </row>
    <row r="2828" spans="1:10">
      <c r="A2828" s="721" t="s">
        <v>3541</v>
      </c>
      <c r="B2828" s="722">
        <v>148.69999999999999</v>
      </c>
      <c r="C2828" s="711" t="str">
        <f t="shared" si="308"/>
        <v>20/02/2026</v>
      </c>
      <c r="D2828" s="712" t="str">
        <f t="shared" si="309"/>
        <v>16:57</v>
      </c>
      <c r="E2828" s="713" t="str">
        <f t="shared" si="310"/>
        <v>16:00 as 17:00</v>
      </c>
      <c r="F2828" s="714" t="str">
        <f t="shared" si="311"/>
        <v>Sexta</v>
      </c>
      <c r="G2828" s="715">
        <f t="shared" si="312"/>
        <v>3</v>
      </c>
      <c r="H2828" s="714" t="str">
        <f t="shared" si="313"/>
        <v>Fev/26</v>
      </c>
      <c r="I2828" s="723">
        <f t="shared" si="314"/>
        <v>20</v>
      </c>
      <c r="J2828" s="723">
        <f>IF(Tabela13[[#This Row],[Data da Ordem]]&lt;&gt;"",1,"")</f>
        <v>1</v>
      </c>
    </row>
    <row r="2829" spans="1:10">
      <c r="A2829" s="721" t="s">
        <v>3542</v>
      </c>
      <c r="B2829" s="722">
        <v>6</v>
      </c>
      <c r="C2829" s="711" t="str">
        <f t="shared" si="308"/>
        <v>20/02/2026</v>
      </c>
      <c r="D2829" s="712" t="str">
        <f t="shared" si="309"/>
        <v>16:52</v>
      </c>
      <c r="E2829" s="713" t="str">
        <f t="shared" si="310"/>
        <v>16:00 as 17:00</v>
      </c>
      <c r="F2829" s="714" t="str">
        <f t="shared" si="311"/>
        <v>Sexta</v>
      </c>
      <c r="G2829" s="715">
        <f t="shared" si="312"/>
        <v>3</v>
      </c>
      <c r="H2829" s="714" t="str">
        <f t="shared" si="313"/>
        <v>Fev/26</v>
      </c>
      <c r="I2829" s="723">
        <f t="shared" si="314"/>
        <v>20</v>
      </c>
      <c r="J2829" s="723">
        <f>IF(Tabela13[[#This Row],[Data da Ordem]]&lt;&gt;"",1,"")</f>
        <v>1</v>
      </c>
    </row>
    <row r="2830" spans="1:10">
      <c r="A2830" s="721" t="s">
        <v>3543</v>
      </c>
      <c r="B2830" s="722">
        <v>68</v>
      </c>
      <c r="C2830" s="711" t="str">
        <f t="shared" si="308"/>
        <v>20/02/2026</v>
      </c>
      <c r="D2830" s="712" t="str">
        <f t="shared" si="309"/>
        <v>16:40</v>
      </c>
      <c r="E2830" s="713" t="str">
        <f t="shared" si="310"/>
        <v>16:00 as 17:00</v>
      </c>
      <c r="F2830" s="714" t="str">
        <f t="shared" si="311"/>
        <v>Sexta</v>
      </c>
      <c r="G2830" s="715">
        <f t="shared" si="312"/>
        <v>3</v>
      </c>
      <c r="H2830" s="714" t="str">
        <f t="shared" si="313"/>
        <v>Fev/26</v>
      </c>
      <c r="I2830" s="723">
        <f t="shared" si="314"/>
        <v>20</v>
      </c>
      <c r="J2830" s="723">
        <f>IF(Tabela13[[#This Row],[Data da Ordem]]&lt;&gt;"",1,"")</f>
        <v>1</v>
      </c>
    </row>
    <row r="2831" spans="1:10">
      <c r="A2831" s="721" t="s">
        <v>3544</v>
      </c>
      <c r="B2831" s="722">
        <v>17</v>
      </c>
      <c r="C2831" s="711" t="str">
        <f t="shared" si="308"/>
        <v>20/02/2026</v>
      </c>
      <c r="D2831" s="712" t="str">
        <f t="shared" si="309"/>
        <v>16:35</v>
      </c>
      <c r="E2831" s="713" t="str">
        <f t="shared" si="310"/>
        <v>16:00 as 17:00</v>
      </c>
      <c r="F2831" s="714" t="str">
        <f t="shared" si="311"/>
        <v>Sexta</v>
      </c>
      <c r="G2831" s="715">
        <f t="shared" si="312"/>
        <v>3</v>
      </c>
      <c r="H2831" s="714" t="str">
        <f t="shared" si="313"/>
        <v>Fev/26</v>
      </c>
      <c r="I2831" s="723">
        <f t="shared" si="314"/>
        <v>20</v>
      </c>
      <c r="J2831" s="723">
        <f>IF(Tabela13[[#This Row],[Data da Ordem]]&lt;&gt;"",1,"")</f>
        <v>1</v>
      </c>
    </row>
    <row r="2832" spans="1:10">
      <c r="A2832" s="721" t="s">
        <v>3545</v>
      </c>
      <c r="B2832" s="722">
        <v>14</v>
      </c>
      <c r="C2832" s="711" t="str">
        <f t="shared" si="308"/>
        <v>20/02/2026</v>
      </c>
      <c r="D2832" s="712" t="str">
        <f t="shared" si="309"/>
        <v>16:29</v>
      </c>
      <c r="E2832" s="713" t="str">
        <f t="shared" si="310"/>
        <v>16:00 as 17:00</v>
      </c>
      <c r="F2832" s="714" t="str">
        <f t="shared" si="311"/>
        <v>Sexta</v>
      </c>
      <c r="G2832" s="715">
        <f t="shared" si="312"/>
        <v>3</v>
      </c>
      <c r="H2832" s="714" t="str">
        <f t="shared" si="313"/>
        <v>Fev/26</v>
      </c>
      <c r="I2832" s="723">
        <f t="shared" si="314"/>
        <v>20</v>
      </c>
      <c r="J2832" s="723">
        <f>IF(Tabela13[[#This Row],[Data da Ordem]]&lt;&gt;"",1,"")</f>
        <v>1</v>
      </c>
    </row>
    <row r="2833" spans="1:10">
      <c r="A2833" s="721" t="s">
        <v>3546</v>
      </c>
      <c r="B2833" s="722">
        <v>17.100000000000001</v>
      </c>
      <c r="C2833" s="711" t="str">
        <f t="shared" si="308"/>
        <v>20/02/2026</v>
      </c>
      <c r="D2833" s="712" t="str">
        <f t="shared" si="309"/>
        <v>16:19</v>
      </c>
      <c r="E2833" s="713" t="str">
        <f t="shared" si="310"/>
        <v>16:00 as 17:00</v>
      </c>
      <c r="F2833" s="714" t="str">
        <f t="shared" si="311"/>
        <v>Sexta</v>
      </c>
      <c r="G2833" s="715">
        <f t="shared" si="312"/>
        <v>3</v>
      </c>
      <c r="H2833" s="714" t="str">
        <f t="shared" si="313"/>
        <v>Fev/26</v>
      </c>
      <c r="I2833" s="723">
        <f t="shared" si="314"/>
        <v>20</v>
      </c>
      <c r="J2833" s="723">
        <f>IF(Tabela13[[#This Row],[Data da Ordem]]&lt;&gt;"",1,"")</f>
        <v>1</v>
      </c>
    </row>
    <row r="2834" spans="1:10">
      <c r="A2834" s="721" t="s">
        <v>3547</v>
      </c>
      <c r="B2834" s="722">
        <v>34</v>
      </c>
      <c r="C2834" s="711" t="str">
        <f t="shared" si="308"/>
        <v>20/02/2026</v>
      </c>
      <c r="D2834" s="712" t="str">
        <f t="shared" si="309"/>
        <v>16:16</v>
      </c>
      <c r="E2834" s="713" t="str">
        <f t="shared" si="310"/>
        <v>16:00 as 17:00</v>
      </c>
      <c r="F2834" s="714" t="str">
        <f t="shared" si="311"/>
        <v>Sexta</v>
      </c>
      <c r="G2834" s="715">
        <f t="shared" si="312"/>
        <v>3</v>
      </c>
      <c r="H2834" s="714" t="str">
        <f t="shared" si="313"/>
        <v>Fev/26</v>
      </c>
      <c r="I2834" s="723">
        <f t="shared" si="314"/>
        <v>20</v>
      </c>
      <c r="J2834" s="723">
        <f>IF(Tabela13[[#This Row],[Data da Ordem]]&lt;&gt;"",1,"")</f>
        <v>1</v>
      </c>
    </row>
    <row r="2835" spans="1:10">
      <c r="A2835" s="721" t="s">
        <v>3548</v>
      </c>
      <c r="B2835" s="722">
        <v>55</v>
      </c>
      <c r="C2835" s="711" t="str">
        <f t="shared" si="308"/>
        <v>20/02/2026</v>
      </c>
      <c r="D2835" s="712" t="str">
        <f t="shared" si="309"/>
        <v>16:11</v>
      </c>
      <c r="E2835" s="713" t="str">
        <f t="shared" si="310"/>
        <v>16:00 as 17:00</v>
      </c>
      <c r="F2835" s="714" t="str">
        <f t="shared" si="311"/>
        <v>Sexta</v>
      </c>
      <c r="G2835" s="715">
        <f t="shared" si="312"/>
        <v>3</v>
      </c>
      <c r="H2835" s="714" t="str">
        <f t="shared" si="313"/>
        <v>Fev/26</v>
      </c>
      <c r="I2835" s="723">
        <f t="shared" si="314"/>
        <v>20</v>
      </c>
      <c r="J2835" s="723">
        <f>IF(Tabela13[[#This Row],[Data da Ordem]]&lt;&gt;"",1,"")</f>
        <v>1</v>
      </c>
    </row>
    <row r="2836" spans="1:10">
      <c r="A2836" s="721" t="s">
        <v>3549</v>
      </c>
      <c r="B2836" s="722">
        <v>31</v>
      </c>
      <c r="C2836" s="711" t="str">
        <f t="shared" si="308"/>
        <v>20/02/2026</v>
      </c>
      <c r="D2836" s="712" t="str">
        <f t="shared" si="309"/>
        <v>16:10</v>
      </c>
      <c r="E2836" s="713" t="str">
        <f t="shared" si="310"/>
        <v>16:00 as 17:00</v>
      </c>
      <c r="F2836" s="714" t="str">
        <f t="shared" si="311"/>
        <v>Sexta</v>
      </c>
      <c r="G2836" s="715">
        <f t="shared" si="312"/>
        <v>3</v>
      </c>
      <c r="H2836" s="714" t="str">
        <f t="shared" si="313"/>
        <v>Fev/26</v>
      </c>
      <c r="I2836" s="723">
        <f t="shared" si="314"/>
        <v>20</v>
      </c>
      <c r="J2836" s="723">
        <f>IF(Tabela13[[#This Row],[Data da Ordem]]&lt;&gt;"",1,"")</f>
        <v>1</v>
      </c>
    </row>
    <row r="2837" spans="1:10">
      <c r="A2837" s="721" t="s">
        <v>3550</v>
      </c>
      <c r="B2837" s="722">
        <v>32</v>
      </c>
      <c r="C2837" s="711" t="str">
        <f t="shared" si="308"/>
        <v>20/02/2026</v>
      </c>
      <c r="D2837" s="712" t="str">
        <f t="shared" si="309"/>
        <v>15:56</v>
      </c>
      <c r="E2837" s="713" t="str">
        <f t="shared" si="310"/>
        <v>15:00 as 16:00</v>
      </c>
      <c r="F2837" s="714" t="str">
        <f t="shared" si="311"/>
        <v>Sexta</v>
      </c>
      <c r="G2837" s="715">
        <f t="shared" si="312"/>
        <v>3</v>
      </c>
      <c r="H2837" s="714" t="str">
        <f t="shared" si="313"/>
        <v>Fev/26</v>
      </c>
      <c r="I2837" s="723">
        <f t="shared" si="314"/>
        <v>20</v>
      </c>
      <c r="J2837" s="723">
        <f>IF(Tabela13[[#This Row],[Data da Ordem]]&lt;&gt;"",1,"")</f>
        <v>1</v>
      </c>
    </row>
    <row r="2838" spans="1:10">
      <c r="A2838" s="721" t="s">
        <v>3551</v>
      </c>
      <c r="B2838" s="722">
        <v>20</v>
      </c>
      <c r="C2838" s="711" t="str">
        <f t="shared" si="308"/>
        <v>20/02/2026</v>
      </c>
      <c r="D2838" s="712" t="str">
        <f t="shared" si="309"/>
        <v>15:54</v>
      </c>
      <c r="E2838" s="713" t="str">
        <f t="shared" si="310"/>
        <v>15:00 as 16:00</v>
      </c>
      <c r="F2838" s="714" t="str">
        <f t="shared" si="311"/>
        <v>Sexta</v>
      </c>
      <c r="G2838" s="715">
        <f t="shared" si="312"/>
        <v>3</v>
      </c>
      <c r="H2838" s="714" t="str">
        <f t="shared" si="313"/>
        <v>Fev/26</v>
      </c>
      <c r="I2838" s="723">
        <f t="shared" si="314"/>
        <v>20</v>
      </c>
      <c r="J2838" s="723">
        <f>IF(Tabela13[[#This Row],[Data da Ordem]]&lt;&gt;"",1,"")</f>
        <v>1</v>
      </c>
    </row>
    <row r="2839" spans="1:10">
      <c r="A2839" s="721" t="s">
        <v>3552</v>
      </c>
      <c r="B2839" s="722">
        <v>17</v>
      </c>
      <c r="C2839" s="711" t="str">
        <f t="shared" si="308"/>
        <v>20/02/2026</v>
      </c>
      <c r="D2839" s="712" t="str">
        <f t="shared" si="309"/>
        <v>15:49</v>
      </c>
      <c r="E2839" s="713" t="str">
        <f t="shared" si="310"/>
        <v>15:00 as 16:00</v>
      </c>
      <c r="F2839" s="714" t="str">
        <f t="shared" si="311"/>
        <v>Sexta</v>
      </c>
      <c r="G2839" s="715">
        <f t="shared" si="312"/>
        <v>3</v>
      </c>
      <c r="H2839" s="714" t="str">
        <f t="shared" si="313"/>
        <v>Fev/26</v>
      </c>
      <c r="I2839" s="723">
        <f t="shared" si="314"/>
        <v>20</v>
      </c>
      <c r="J2839" s="723">
        <f>IF(Tabela13[[#This Row],[Data da Ordem]]&lt;&gt;"",1,"")</f>
        <v>1</v>
      </c>
    </row>
    <row r="2840" spans="1:10">
      <c r="A2840" s="721" t="s">
        <v>3553</v>
      </c>
      <c r="B2840" s="722">
        <v>7</v>
      </c>
      <c r="C2840" s="711" t="str">
        <f t="shared" si="308"/>
        <v>20/02/2026</v>
      </c>
      <c r="D2840" s="712" t="str">
        <f t="shared" si="309"/>
        <v>15:48</v>
      </c>
      <c r="E2840" s="713" t="str">
        <f t="shared" si="310"/>
        <v>15:00 as 16:00</v>
      </c>
      <c r="F2840" s="714" t="str">
        <f t="shared" si="311"/>
        <v>Sexta</v>
      </c>
      <c r="G2840" s="715">
        <f t="shared" si="312"/>
        <v>3</v>
      </c>
      <c r="H2840" s="714" t="str">
        <f t="shared" si="313"/>
        <v>Fev/26</v>
      </c>
      <c r="I2840" s="723">
        <f t="shared" si="314"/>
        <v>20</v>
      </c>
      <c r="J2840" s="723">
        <f>IF(Tabela13[[#This Row],[Data da Ordem]]&lt;&gt;"",1,"")</f>
        <v>1</v>
      </c>
    </row>
    <row r="2841" spans="1:10">
      <c r="A2841" s="721" t="s">
        <v>3554</v>
      </c>
      <c r="B2841" s="722">
        <v>20</v>
      </c>
      <c r="C2841" s="711" t="str">
        <f t="shared" si="308"/>
        <v>20/02/2026</v>
      </c>
      <c r="D2841" s="712" t="str">
        <f t="shared" si="309"/>
        <v>15:23</v>
      </c>
      <c r="E2841" s="713" t="str">
        <f t="shared" si="310"/>
        <v>15:00 as 16:00</v>
      </c>
      <c r="F2841" s="714" t="str">
        <f t="shared" si="311"/>
        <v>Sexta</v>
      </c>
      <c r="G2841" s="715">
        <f t="shared" si="312"/>
        <v>3</v>
      </c>
      <c r="H2841" s="714" t="str">
        <f t="shared" si="313"/>
        <v>Fev/26</v>
      </c>
      <c r="I2841" s="723">
        <f t="shared" si="314"/>
        <v>20</v>
      </c>
      <c r="J2841" s="723">
        <f>IF(Tabela13[[#This Row],[Data da Ordem]]&lt;&gt;"",1,"")</f>
        <v>1</v>
      </c>
    </row>
    <row r="2842" spans="1:10">
      <c r="A2842" s="721" t="s">
        <v>3555</v>
      </c>
      <c r="B2842" s="722">
        <v>13</v>
      </c>
      <c r="C2842" s="711" t="str">
        <f t="shared" si="308"/>
        <v>20/02/2026</v>
      </c>
      <c r="D2842" s="712" t="str">
        <f t="shared" si="309"/>
        <v>15:22</v>
      </c>
      <c r="E2842" s="713" t="str">
        <f t="shared" si="310"/>
        <v>15:00 as 16:00</v>
      </c>
      <c r="F2842" s="714" t="str">
        <f t="shared" si="311"/>
        <v>Sexta</v>
      </c>
      <c r="G2842" s="715">
        <f t="shared" si="312"/>
        <v>3</v>
      </c>
      <c r="H2842" s="714" t="str">
        <f t="shared" si="313"/>
        <v>Fev/26</v>
      </c>
      <c r="I2842" s="723">
        <f t="shared" si="314"/>
        <v>20</v>
      </c>
      <c r="J2842" s="723">
        <f>IF(Tabela13[[#This Row],[Data da Ordem]]&lt;&gt;"",1,"")</f>
        <v>1</v>
      </c>
    </row>
    <row r="2843" spans="1:10">
      <c r="A2843" s="721" t="s">
        <v>3556</v>
      </c>
      <c r="B2843" s="722">
        <v>28.5</v>
      </c>
      <c r="C2843" s="711" t="str">
        <f t="shared" si="308"/>
        <v>20/02/2026</v>
      </c>
      <c r="D2843" s="712" t="str">
        <f t="shared" si="309"/>
        <v>14:30</v>
      </c>
      <c r="E2843" s="713" t="str">
        <f t="shared" si="310"/>
        <v>14:00 as 15:00</v>
      </c>
      <c r="F2843" s="714" t="str">
        <f t="shared" si="311"/>
        <v>Sexta</v>
      </c>
      <c r="G2843" s="715">
        <f t="shared" si="312"/>
        <v>3</v>
      </c>
      <c r="H2843" s="714" t="str">
        <f t="shared" si="313"/>
        <v>Fev/26</v>
      </c>
      <c r="I2843" s="723">
        <f t="shared" si="314"/>
        <v>20</v>
      </c>
      <c r="J2843" s="723">
        <f>IF(Tabela13[[#This Row],[Data da Ordem]]&lt;&gt;"",1,"")</f>
        <v>1</v>
      </c>
    </row>
    <row r="2844" spans="1:10">
      <c r="A2844" s="721" t="s">
        <v>3557</v>
      </c>
      <c r="B2844" s="722">
        <v>13</v>
      </c>
      <c r="C2844" s="711" t="str">
        <f t="shared" si="308"/>
        <v>20/02/2026</v>
      </c>
      <c r="D2844" s="712" t="str">
        <f t="shared" si="309"/>
        <v>14:25</v>
      </c>
      <c r="E2844" s="713" t="str">
        <f t="shared" si="310"/>
        <v>14:00 as 15:00</v>
      </c>
      <c r="F2844" s="714" t="str">
        <f t="shared" si="311"/>
        <v>Sexta</v>
      </c>
      <c r="G2844" s="715">
        <f t="shared" si="312"/>
        <v>3</v>
      </c>
      <c r="H2844" s="714" t="str">
        <f t="shared" si="313"/>
        <v>Fev/26</v>
      </c>
      <c r="I2844" s="723">
        <f t="shared" si="314"/>
        <v>20</v>
      </c>
      <c r="J2844" s="723">
        <f>IF(Tabela13[[#This Row],[Data da Ordem]]&lt;&gt;"",1,"")</f>
        <v>1</v>
      </c>
    </row>
    <row r="2845" spans="1:10">
      <c r="A2845" s="721" t="s">
        <v>3558</v>
      </c>
      <c r="B2845" s="722">
        <v>9</v>
      </c>
      <c r="C2845" s="711" t="str">
        <f t="shared" si="308"/>
        <v>20/02/2026</v>
      </c>
      <c r="D2845" s="712" t="str">
        <f t="shared" si="309"/>
        <v>14:22</v>
      </c>
      <c r="E2845" s="713" t="str">
        <f t="shared" si="310"/>
        <v>14:00 as 15:00</v>
      </c>
      <c r="F2845" s="714" t="str">
        <f t="shared" si="311"/>
        <v>Sexta</v>
      </c>
      <c r="G2845" s="715">
        <f t="shared" si="312"/>
        <v>3</v>
      </c>
      <c r="H2845" s="714" t="str">
        <f t="shared" si="313"/>
        <v>Fev/26</v>
      </c>
      <c r="I2845" s="723">
        <f t="shared" si="314"/>
        <v>20</v>
      </c>
      <c r="J2845" s="723">
        <f>IF(Tabela13[[#This Row],[Data da Ordem]]&lt;&gt;"",1,"")</f>
        <v>1</v>
      </c>
    </row>
    <row r="2846" spans="1:10">
      <c r="A2846" s="721" t="s">
        <v>3559</v>
      </c>
      <c r="B2846" s="722">
        <v>13</v>
      </c>
      <c r="C2846" s="711" t="str">
        <f t="shared" si="308"/>
        <v>20/02/2026</v>
      </c>
      <c r="D2846" s="712" t="str">
        <f t="shared" si="309"/>
        <v>14:21</v>
      </c>
      <c r="E2846" s="713" t="str">
        <f t="shared" si="310"/>
        <v>14:00 as 15:00</v>
      </c>
      <c r="F2846" s="714" t="str">
        <f t="shared" si="311"/>
        <v>Sexta</v>
      </c>
      <c r="G2846" s="715">
        <f t="shared" si="312"/>
        <v>3</v>
      </c>
      <c r="H2846" s="714" t="str">
        <f t="shared" si="313"/>
        <v>Fev/26</v>
      </c>
      <c r="I2846" s="723">
        <f t="shared" si="314"/>
        <v>20</v>
      </c>
      <c r="J2846" s="723">
        <f>IF(Tabela13[[#This Row],[Data da Ordem]]&lt;&gt;"",1,"")</f>
        <v>1</v>
      </c>
    </row>
    <row r="2847" spans="1:10">
      <c r="A2847" s="721" t="s">
        <v>3560</v>
      </c>
      <c r="B2847" s="722">
        <v>13</v>
      </c>
      <c r="C2847" s="711" t="str">
        <f t="shared" si="308"/>
        <v>20/02/2026</v>
      </c>
      <c r="D2847" s="712" t="str">
        <f t="shared" si="309"/>
        <v>14:13</v>
      </c>
      <c r="E2847" s="713" t="str">
        <f t="shared" si="310"/>
        <v>14:00 as 15:00</v>
      </c>
      <c r="F2847" s="714" t="str">
        <f t="shared" si="311"/>
        <v>Sexta</v>
      </c>
      <c r="G2847" s="715">
        <f t="shared" si="312"/>
        <v>3</v>
      </c>
      <c r="H2847" s="714" t="str">
        <f t="shared" si="313"/>
        <v>Fev/26</v>
      </c>
      <c r="I2847" s="723">
        <f t="shared" si="314"/>
        <v>20</v>
      </c>
      <c r="J2847" s="723">
        <f>IF(Tabela13[[#This Row],[Data da Ordem]]&lt;&gt;"",1,"")</f>
        <v>1</v>
      </c>
    </row>
    <row r="2848" spans="1:10">
      <c r="A2848" s="721" t="s">
        <v>3561</v>
      </c>
      <c r="B2848" s="722">
        <v>36</v>
      </c>
      <c r="C2848" s="711" t="str">
        <f t="shared" si="308"/>
        <v>20/02/2026</v>
      </c>
      <c r="D2848" s="712" t="str">
        <f t="shared" si="309"/>
        <v>14:04</v>
      </c>
      <c r="E2848" s="713" t="str">
        <f t="shared" si="310"/>
        <v>14:00 as 15:00</v>
      </c>
      <c r="F2848" s="714" t="str">
        <f t="shared" si="311"/>
        <v>Sexta</v>
      </c>
      <c r="G2848" s="715">
        <f t="shared" si="312"/>
        <v>3</v>
      </c>
      <c r="H2848" s="714" t="str">
        <f t="shared" si="313"/>
        <v>Fev/26</v>
      </c>
      <c r="I2848" s="723">
        <f t="shared" si="314"/>
        <v>20</v>
      </c>
      <c r="J2848" s="723">
        <f>IF(Tabela13[[#This Row],[Data da Ordem]]&lt;&gt;"",1,"")</f>
        <v>1</v>
      </c>
    </row>
    <row r="2849" spans="1:10">
      <c r="A2849" s="721" t="s">
        <v>3562</v>
      </c>
      <c r="B2849" s="722">
        <v>39.5</v>
      </c>
      <c r="C2849" s="711" t="str">
        <f t="shared" si="308"/>
        <v>20/02/2026</v>
      </c>
      <c r="D2849" s="712" t="str">
        <f t="shared" si="309"/>
        <v>13:58</v>
      </c>
      <c r="E2849" s="713" t="str">
        <f t="shared" si="310"/>
        <v>13:00 as 14:00</v>
      </c>
      <c r="F2849" s="714" t="str">
        <f t="shared" si="311"/>
        <v>Sexta</v>
      </c>
      <c r="G2849" s="715">
        <f t="shared" si="312"/>
        <v>3</v>
      </c>
      <c r="H2849" s="714" t="str">
        <f t="shared" si="313"/>
        <v>Fev/26</v>
      </c>
      <c r="I2849" s="723">
        <f t="shared" si="314"/>
        <v>20</v>
      </c>
      <c r="J2849" s="723">
        <f>IF(Tabela13[[#This Row],[Data da Ordem]]&lt;&gt;"",1,"")</f>
        <v>1</v>
      </c>
    </row>
    <row r="2850" spans="1:10">
      <c r="A2850" s="721" t="s">
        <v>3563</v>
      </c>
      <c r="B2850" s="722">
        <v>50.5</v>
      </c>
      <c r="C2850" s="711" t="str">
        <f t="shared" si="308"/>
        <v>20/02/2026</v>
      </c>
      <c r="D2850" s="712" t="str">
        <f t="shared" si="309"/>
        <v>13:47</v>
      </c>
      <c r="E2850" s="713" t="str">
        <f t="shared" si="310"/>
        <v>13:00 as 14:00</v>
      </c>
      <c r="F2850" s="714" t="str">
        <f t="shared" si="311"/>
        <v>Sexta</v>
      </c>
      <c r="G2850" s="715">
        <f t="shared" si="312"/>
        <v>3</v>
      </c>
      <c r="H2850" s="714" t="str">
        <f t="shared" si="313"/>
        <v>Fev/26</v>
      </c>
      <c r="I2850" s="723">
        <f t="shared" si="314"/>
        <v>20</v>
      </c>
      <c r="J2850" s="723">
        <f>IF(Tabela13[[#This Row],[Data da Ordem]]&lt;&gt;"",1,"")</f>
        <v>1</v>
      </c>
    </row>
    <row r="2851" spans="1:10">
      <c r="A2851" s="721" t="s">
        <v>3564</v>
      </c>
      <c r="B2851" s="722">
        <v>17</v>
      </c>
      <c r="C2851" s="711" t="str">
        <f t="shared" si="308"/>
        <v>20/02/2026</v>
      </c>
      <c r="D2851" s="712" t="str">
        <f t="shared" si="309"/>
        <v>13:35</v>
      </c>
      <c r="E2851" s="713" t="str">
        <f t="shared" si="310"/>
        <v>13:00 as 14:00</v>
      </c>
      <c r="F2851" s="714" t="str">
        <f t="shared" si="311"/>
        <v>Sexta</v>
      </c>
      <c r="G2851" s="715">
        <f t="shared" si="312"/>
        <v>3</v>
      </c>
      <c r="H2851" s="714" t="str">
        <f t="shared" si="313"/>
        <v>Fev/26</v>
      </c>
      <c r="I2851" s="723">
        <f t="shared" si="314"/>
        <v>20</v>
      </c>
      <c r="J2851" s="723">
        <f>IF(Tabela13[[#This Row],[Data da Ordem]]&lt;&gt;"",1,"")</f>
        <v>1</v>
      </c>
    </row>
    <row r="2852" spans="1:10">
      <c r="A2852" s="721" t="s">
        <v>3565</v>
      </c>
      <c r="B2852" s="722">
        <v>33.299999999999997</v>
      </c>
      <c r="C2852" s="711" t="str">
        <f t="shared" si="308"/>
        <v>20/02/2026</v>
      </c>
      <c r="D2852" s="712" t="str">
        <f t="shared" si="309"/>
        <v>12:08</v>
      </c>
      <c r="E2852" s="713" t="str">
        <f t="shared" si="310"/>
        <v>12:00 as 13:00</v>
      </c>
      <c r="F2852" s="714" t="str">
        <f t="shared" si="311"/>
        <v>Sexta</v>
      </c>
      <c r="G2852" s="715">
        <f t="shared" si="312"/>
        <v>3</v>
      </c>
      <c r="H2852" s="714" t="str">
        <f t="shared" si="313"/>
        <v>Fev/26</v>
      </c>
      <c r="I2852" s="723">
        <f t="shared" si="314"/>
        <v>20</v>
      </c>
      <c r="J2852" s="723">
        <f>IF(Tabela13[[#This Row],[Data da Ordem]]&lt;&gt;"",1,"")</f>
        <v>1</v>
      </c>
    </row>
    <row r="2853" spans="1:10">
      <c r="A2853" s="721" t="s">
        <v>3566</v>
      </c>
      <c r="B2853" s="722">
        <v>86</v>
      </c>
      <c r="C2853" s="711" t="str">
        <f t="shared" si="308"/>
        <v>20/02/2026</v>
      </c>
      <c r="D2853" s="712" t="str">
        <f t="shared" si="309"/>
        <v>11:22</v>
      </c>
      <c r="E2853" s="713" t="str">
        <f t="shared" si="310"/>
        <v>11:00 as 12:00</v>
      </c>
      <c r="F2853" s="714" t="str">
        <f t="shared" si="311"/>
        <v>Sexta</v>
      </c>
      <c r="G2853" s="715">
        <f t="shared" si="312"/>
        <v>3</v>
      </c>
      <c r="H2853" s="714" t="str">
        <f t="shared" si="313"/>
        <v>Fev/26</v>
      </c>
      <c r="I2853" s="723">
        <f t="shared" si="314"/>
        <v>20</v>
      </c>
      <c r="J2853" s="723">
        <f>IF(Tabela13[[#This Row],[Data da Ordem]]&lt;&gt;"",1,"")</f>
        <v>1</v>
      </c>
    </row>
    <row r="2854" spans="1:10">
      <c r="A2854" s="721" t="s">
        <v>3567</v>
      </c>
      <c r="B2854" s="722">
        <v>74</v>
      </c>
      <c r="C2854" s="711" t="str">
        <f t="shared" si="308"/>
        <v>20/02/2026</v>
      </c>
      <c r="D2854" s="712" t="str">
        <f t="shared" si="309"/>
        <v>11:11</v>
      </c>
      <c r="E2854" s="713" t="str">
        <f t="shared" si="310"/>
        <v>11:00 as 12:00</v>
      </c>
      <c r="F2854" s="714" t="str">
        <f t="shared" si="311"/>
        <v>Sexta</v>
      </c>
      <c r="G2854" s="715">
        <f t="shared" si="312"/>
        <v>3</v>
      </c>
      <c r="H2854" s="714" t="str">
        <f t="shared" si="313"/>
        <v>Fev/26</v>
      </c>
      <c r="I2854" s="723">
        <f t="shared" si="314"/>
        <v>20</v>
      </c>
      <c r="J2854" s="723">
        <f>IF(Tabela13[[#This Row],[Data da Ordem]]&lt;&gt;"",1,"")</f>
        <v>1</v>
      </c>
    </row>
    <row r="2855" spans="1:10">
      <c r="A2855" s="721" t="s">
        <v>3568</v>
      </c>
      <c r="B2855" s="722">
        <v>46</v>
      </c>
      <c r="C2855" s="711" t="str">
        <f t="shared" si="308"/>
        <v>20/02/2026</v>
      </c>
      <c r="D2855" s="712" t="str">
        <f t="shared" si="309"/>
        <v>11:07</v>
      </c>
      <c r="E2855" s="713" t="str">
        <f t="shared" si="310"/>
        <v>11:00 as 12:00</v>
      </c>
      <c r="F2855" s="714" t="str">
        <f t="shared" si="311"/>
        <v>Sexta</v>
      </c>
      <c r="G2855" s="715">
        <f t="shared" si="312"/>
        <v>3</v>
      </c>
      <c r="H2855" s="714" t="str">
        <f t="shared" si="313"/>
        <v>Fev/26</v>
      </c>
      <c r="I2855" s="723">
        <f t="shared" si="314"/>
        <v>20</v>
      </c>
      <c r="J2855" s="723">
        <f>IF(Tabela13[[#This Row],[Data da Ordem]]&lt;&gt;"",1,"")</f>
        <v>1</v>
      </c>
    </row>
    <row r="2856" spans="1:10">
      <c r="A2856" s="721" t="s">
        <v>3569</v>
      </c>
      <c r="B2856" s="722">
        <v>62</v>
      </c>
      <c r="C2856" s="711" t="str">
        <f t="shared" si="308"/>
        <v>20/02/2026</v>
      </c>
      <c r="D2856" s="712" t="str">
        <f t="shared" si="309"/>
        <v>10:40</v>
      </c>
      <c r="E2856" s="713" t="str">
        <f t="shared" si="310"/>
        <v>10:00 as 11:00</v>
      </c>
      <c r="F2856" s="714" t="str">
        <f t="shared" si="311"/>
        <v>Sexta</v>
      </c>
      <c r="G2856" s="715">
        <f t="shared" si="312"/>
        <v>3</v>
      </c>
      <c r="H2856" s="714" t="str">
        <f t="shared" si="313"/>
        <v>Fev/26</v>
      </c>
      <c r="I2856" s="723">
        <f t="shared" si="314"/>
        <v>20</v>
      </c>
      <c r="J2856" s="723">
        <f>IF(Tabela13[[#This Row],[Data da Ordem]]&lt;&gt;"",1,"")</f>
        <v>1</v>
      </c>
    </row>
    <row r="2857" spans="1:10">
      <c r="A2857" s="721" t="s">
        <v>3570</v>
      </c>
      <c r="B2857" s="722">
        <v>15.3</v>
      </c>
      <c r="C2857" s="711" t="str">
        <f t="shared" si="308"/>
        <v>20/02/2026</v>
      </c>
      <c r="D2857" s="712" t="str">
        <f t="shared" si="309"/>
        <v>09:54</v>
      </c>
      <c r="E2857" s="713" t="str">
        <f t="shared" si="310"/>
        <v>09:00 as 10:00</v>
      </c>
      <c r="F2857" s="714" t="str">
        <f t="shared" si="311"/>
        <v>Sexta</v>
      </c>
      <c r="G2857" s="715">
        <f t="shared" si="312"/>
        <v>3</v>
      </c>
      <c r="H2857" s="714" t="str">
        <f t="shared" si="313"/>
        <v>Fev/26</v>
      </c>
      <c r="I2857" s="723">
        <f t="shared" si="314"/>
        <v>20</v>
      </c>
      <c r="J2857" s="723">
        <f>IF(Tabela13[[#This Row],[Data da Ordem]]&lt;&gt;"",1,"")</f>
        <v>1</v>
      </c>
    </row>
    <row r="2858" spans="1:10">
      <c r="A2858" s="721" t="s">
        <v>3571</v>
      </c>
      <c r="B2858" s="722">
        <v>26.5</v>
      </c>
      <c r="C2858" s="711" t="str">
        <f t="shared" si="308"/>
        <v>20/02/2026</v>
      </c>
      <c r="D2858" s="712" t="str">
        <f t="shared" si="309"/>
        <v>09:46</v>
      </c>
      <c r="E2858" s="713" t="str">
        <f t="shared" si="310"/>
        <v>09:00 as 10:00</v>
      </c>
      <c r="F2858" s="714" t="str">
        <f t="shared" si="311"/>
        <v>Sexta</v>
      </c>
      <c r="G2858" s="715">
        <f t="shared" si="312"/>
        <v>3</v>
      </c>
      <c r="H2858" s="714" t="str">
        <f t="shared" si="313"/>
        <v>Fev/26</v>
      </c>
      <c r="I2858" s="723">
        <f t="shared" si="314"/>
        <v>20</v>
      </c>
      <c r="J2858" s="723">
        <f>IF(Tabela13[[#This Row],[Data da Ordem]]&lt;&gt;"",1,"")</f>
        <v>1</v>
      </c>
    </row>
    <row r="2859" spans="1:10">
      <c r="A2859" s="721" t="s">
        <v>3572</v>
      </c>
      <c r="B2859" s="722">
        <v>19</v>
      </c>
      <c r="C2859" s="711" t="str">
        <f t="shared" si="308"/>
        <v>20/02/2026</v>
      </c>
      <c r="D2859" s="712" t="str">
        <f t="shared" si="309"/>
        <v>09:44</v>
      </c>
      <c r="E2859" s="713" t="str">
        <f t="shared" si="310"/>
        <v>09:00 as 10:00</v>
      </c>
      <c r="F2859" s="714" t="str">
        <f t="shared" si="311"/>
        <v>Sexta</v>
      </c>
      <c r="G2859" s="715">
        <f t="shared" si="312"/>
        <v>3</v>
      </c>
      <c r="H2859" s="714" t="str">
        <f t="shared" si="313"/>
        <v>Fev/26</v>
      </c>
      <c r="I2859" s="723">
        <f t="shared" si="314"/>
        <v>20</v>
      </c>
      <c r="J2859" s="723">
        <f>IF(Tabela13[[#This Row],[Data da Ordem]]&lt;&gt;"",1,"")</f>
        <v>1</v>
      </c>
    </row>
    <row r="2860" spans="1:10">
      <c r="A2860" s="721" t="s">
        <v>3573</v>
      </c>
      <c r="B2860" s="722">
        <v>32</v>
      </c>
      <c r="C2860" s="711" t="str">
        <f t="shared" si="308"/>
        <v>20/02/2026</v>
      </c>
      <c r="D2860" s="712" t="str">
        <f t="shared" si="309"/>
        <v>09:20</v>
      </c>
      <c r="E2860" s="713" t="str">
        <f t="shared" si="310"/>
        <v>09:00 as 10:00</v>
      </c>
      <c r="F2860" s="714" t="str">
        <f t="shared" si="311"/>
        <v>Sexta</v>
      </c>
      <c r="G2860" s="715">
        <f t="shared" si="312"/>
        <v>3</v>
      </c>
      <c r="H2860" s="714" t="str">
        <f t="shared" si="313"/>
        <v>Fev/26</v>
      </c>
      <c r="I2860" s="723">
        <f t="shared" si="314"/>
        <v>20</v>
      </c>
      <c r="J2860" s="723">
        <f>IF(Tabela13[[#This Row],[Data da Ordem]]&lt;&gt;"",1,"")</f>
        <v>1</v>
      </c>
    </row>
    <row r="2861" spans="1:10">
      <c r="A2861" s="721" t="s">
        <v>3574</v>
      </c>
      <c r="B2861" s="722">
        <v>20</v>
      </c>
      <c r="C2861" s="711" t="str">
        <f t="shared" si="308"/>
        <v>20/02/2026</v>
      </c>
      <c r="D2861" s="712" t="str">
        <f t="shared" si="309"/>
        <v>09:17</v>
      </c>
      <c r="E2861" s="713" t="str">
        <f t="shared" si="310"/>
        <v>09:00 as 10:00</v>
      </c>
      <c r="F2861" s="714" t="str">
        <f t="shared" si="311"/>
        <v>Sexta</v>
      </c>
      <c r="G2861" s="715">
        <f t="shared" si="312"/>
        <v>3</v>
      </c>
      <c r="H2861" s="714" t="str">
        <f t="shared" si="313"/>
        <v>Fev/26</v>
      </c>
      <c r="I2861" s="723">
        <f t="shared" si="314"/>
        <v>20</v>
      </c>
      <c r="J2861" s="723">
        <f>IF(Tabela13[[#This Row],[Data da Ordem]]&lt;&gt;"",1,"")</f>
        <v>1</v>
      </c>
    </row>
    <row r="2862" spans="1:10">
      <c r="A2862" s="721" t="s">
        <v>3575</v>
      </c>
      <c r="B2862" s="722">
        <v>29</v>
      </c>
      <c r="C2862" s="724" t="str">
        <f t="shared" si="308"/>
        <v>20/02/2026</v>
      </c>
      <c r="D2862" s="725" t="str">
        <f t="shared" si="309"/>
        <v>09:12</v>
      </c>
      <c r="E2862" s="726" t="str">
        <f t="shared" si="310"/>
        <v>09:00 as 10:00</v>
      </c>
      <c r="F2862" s="727" t="str">
        <f t="shared" si="311"/>
        <v>Sexta</v>
      </c>
      <c r="G2862" s="728">
        <f t="shared" si="312"/>
        <v>3</v>
      </c>
      <c r="H2862" s="727" t="str">
        <f t="shared" si="313"/>
        <v>Fev/26</v>
      </c>
      <c r="I2862" s="716">
        <f t="shared" si="314"/>
        <v>20</v>
      </c>
      <c r="J2862" s="716">
        <f>IF(Tabela13[[#This Row],[Data da Ordem]]&lt;&gt;"",1,"")</f>
        <v>1</v>
      </c>
    </row>
    <row r="2863" spans="1:10">
      <c r="A2863" s="721" t="s">
        <v>3576</v>
      </c>
      <c r="B2863" s="722">
        <v>23</v>
      </c>
      <c r="C2863" s="711" t="str">
        <f t="shared" si="308"/>
        <v>21/02/2026</v>
      </c>
      <c r="D2863" s="712" t="str">
        <f t="shared" si="309"/>
        <v>18:49</v>
      </c>
      <c r="E2863" s="713" t="str">
        <f t="shared" si="310"/>
        <v>18:00 as 19:00</v>
      </c>
      <c r="F2863" s="714" t="str">
        <f t="shared" si="311"/>
        <v>Sábado</v>
      </c>
      <c r="G2863" s="715">
        <f t="shared" si="312"/>
        <v>3</v>
      </c>
      <c r="H2863" s="714" t="str">
        <f t="shared" si="313"/>
        <v>Fev/26</v>
      </c>
      <c r="I2863" s="723">
        <f t="shared" si="314"/>
        <v>21</v>
      </c>
      <c r="J2863" s="723">
        <f>IF(Tabela13[[#This Row],[Data da Ordem]]&lt;&gt;"",1,"")</f>
        <v>1</v>
      </c>
    </row>
    <row r="2864" spans="1:10">
      <c r="A2864" s="721" t="s">
        <v>3577</v>
      </c>
      <c r="B2864" s="722">
        <v>16</v>
      </c>
      <c r="C2864" s="711" t="str">
        <f t="shared" si="308"/>
        <v>21/02/2026</v>
      </c>
      <c r="D2864" s="712" t="str">
        <f t="shared" si="309"/>
        <v>18:26</v>
      </c>
      <c r="E2864" s="713" t="str">
        <f t="shared" si="310"/>
        <v>18:00 as 19:00</v>
      </c>
      <c r="F2864" s="714" t="str">
        <f t="shared" si="311"/>
        <v>Sábado</v>
      </c>
      <c r="G2864" s="715">
        <f t="shared" si="312"/>
        <v>3</v>
      </c>
      <c r="H2864" s="714" t="str">
        <f t="shared" si="313"/>
        <v>Fev/26</v>
      </c>
      <c r="I2864" s="723">
        <f t="shared" si="314"/>
        <v>21</v>
      </c>
      <c r="J2864" s="723">
        <f>IF(Tabela13[[#This Row],[Data da Ordem]]&lt;&gt;"",1,"")</f>
        <v>1</v>
      </c>
    </row>
    <row r="2865" spans="1:10">
      <c r="A2865" s="721" t="s">
        <v>3578</v>
      </c>
      <c r="B2865" s="722">
        <v>16.5</v>
      </c>
      <c r="C2865" s="711" t="str">
        <f t="shared" si="308"/>
        <v>21/02/2026</v>
      </c>
      <c r="D2865" s="712" t="str">
        <f t="shared" si="309"/>
        <v>18:09</v>
      </c>
      <c r="E2865" s="713" t="str">
        <f t="shared" si="310"/>
        <v>18:00 as 19:00</v>
      </c>
      <c r="F2865" s="714" t="str">
        <f t="shared" si="311"/>
        <v>Sábado</v>
      </c>
      <c r="G2865" s="715">
        <f t="shared" si="312"/>
        <v>3</v>
      </c>
      <c r="H2865" s="714" t="str">
        <f t="shared" si="313"/>
        <v>Fev/26</v>
      </c>
      <c r="I2865" s="723">
        <f t="shared" si="314"/>
        <v>21</v>
      </c>
      <c r="J2865" s="723">
        <f>IF(Tabela13[[#This Row],[Data da Ordem]]&lt;&gt;"",1,"")</f>
        <v>1</v>
      </c>
    </row>
    <row r="2866" spans="1:10">
      <c r="A2866" s="721" t="s">
        <v>3579</v>
      </c>
      <c r="B2866" s="722">
        <v>44</v>
      </c>
      <c r="C2866" s="711" t="str">
        <f t="shared" si="308"/>
        <v>21/02/2026</v>
      </c>
      <c r="D2866" s="712" t="str">
        <f t="shared" si="309"/>
        <v>18:08</v>
      </c>
      <c r="E2866" s="713" t="str">
        <f t="shared" si="310"/>
        <v>18:00 as 19:00</v>
      </c>
      <c r="F2866" s="714" t="str">
        <f t="shared" si="311"/>
        <v>Sábado</v>
      </c>
      <c r="G2866" s="715">
        <f t="shared" si="312"/>
        <v>3</v>
      </c>
      <c r="H2866" s="714" t="str">
        <f t="shared" si="313"/>
        <v>Fev/26</v>
      </c>
      <c r="I2866" s="723">
        <f t="shared" si="314"/>
        <v>21</v>
      </c>
      <c r="J2866" s="723">
        <f>IF(Tabela13[[#This Row],[Data da Ordem]]&lt;&gt;"",1,"")</f>
        <v>1</v>
      </c>
    </row>
    <row r="2867" spans="1:10">
      <c r="A2867" s="721" t="s">
        <v>3580</v>
      </c>
      <c r="B2867" s="722">
        <v>12.6</v>
      </c>
      <c r="C2867" s="711" t="str">
        <f t="shared" si="308"/>
        <v>21/02/2026</v>
      </c>
      <c r="D2867" s="712" t="str">
        <f t="shared" si="309"/>
        <v>18:06</v>
      </c>
      <c r="E2867" s="713" t="str">
        <f t="shared" si="310"/>
        <v>18:00 as 19:00</v>
      </c>
      <c r="F2867" s="714" t="str">
        <f t="shared" si="311"/>
        <v>Sábado</v>
      </c>
      <c r="G2867" s="715">
        <f t="shared" si="312"/>
        <v>3</v>
      </c>
      <c r="H2867" s="714" t="str">
        <f t="shared" si="313"/>
        <v>Fev/26</v>
      </c>
      <c r="I2867" s="723">
        <f t="shared" si="314"/>
        <v>21</v>
      </c>
      <c r="J2867" s="723">
        <f>IF(Tabela13[[#This Row],[Data da Ordem]]&lt;&gt;"",1,"")</f>
        <v>1</v>
      </c>
    </row>
    <row r="2868" spans="1:10">
      <c r="A2868" s="721" t="s">
        <v>3581</v>
      </c>
      <c r="B2868" s="722">
        <v>31.5</v>
      </c>
      <c r="C2868" s="711" t="str">
        <f t="shared" si="308"/>
        <v>21/02/2026</v>
      </c>
      <c r="D2868" s="712" t="str">
        <f t="shared" si="309"/>
        <v>18:05</v>
      </c>
      <c r="E2868" s="713" t="str">
        <f t="shared" si="310"/>
        <v>18:00 as 19:00</v>
      </c>
      <c r="F2868" s="714" t="str">
        <f t="shared" si="311"/>
        <v>Sábado</v>
      </c>
      <c r="G2868" s="715">
        <f t="shared" si="312"/>
        <v>3</v>
      </c>
      <c r="H2868" s="714" t="str">
        <f t="shared" si="313"/>
        <v>Fev/26</v>
      </c>
      <c r="I2868" s="723">
        <f t="shared" si="314"/>
        <v>21</v>
      </c>
      <c r="J2868" s="723">
        <f>IF(Tabela13[[#This Row],[Data da Ordem]]&lt;&gt;"",1,"")</f>
        <v>1</v>
      </c>
    </row>
    <row r="2869" spans="1:10">
      <c r="A2869" s="721" t="s">
        <v>3582</v>
      </c>
      <c r="B2869" s="722">
        <v>68</v>
      </c>
      <c r="C2869" s="711" t="str">
        <f t="shared" si="308"/>
        <v>21/02/2026</v>
      </c>
      <c r="D2869" s="712" t="str">
        <f t="shared" si="309"/>
        <v>18:03</v>
      </c>
      <c r="E2869" s="713" t="str">
        <f t="shared" si="310"/>
        <v>18:00 as 19:00</v>
      </c>
      <c r="F2869" s="714" t="str">
        <f t="shared" si="311"/>
        <v>Sábado</v>
      </c>
      <c r="G2869" s="715">
        <f t="shared" si="312"/>
        <v>3</v>
      </c>
      <c r="H2869" s="714" t="str">
        <f t="shared" si="313"/>
        <v>Fev/26</v>
      </c>
      <c r="I2869" s="723">
        <f t="shared" si="314"/>
        <v>21</v>
      </c>
      <c r="J2869" s="723">
        <f>IF(Tabela13[[#This Row],[Data da Ordem]]&lt;&gt;"",1,"")</f>
        <v>1</v>
      </c>
    </row>
    <row r="2870" spans="1:10">
      <c r="A2870" s="721" t="s">
        <v>3583</v>
      </c>
      <c r="B2870" s="722">
        <v>31.5</v>
      </c>
      <c r="C2870" s="711" t="str">
        <f t="shared" si="308"/>
        <v>21/02/2026</v>
      </c>
      <c r="D2870" s="712" t="str">
        <f t="shared" si="309"/>
        <v>17:43</v>
      </c>
      <c r="E2870" s="713" t="str">
        <f t="shared" si="310"/>
        <v>17:00 as 18:00</v>
      </c>
      <c r="F2870" s="714" t="str">
        <f t="shared" si="311"/>
        <v>Sábado</v>
      </c>
      <c r="G2870" s="715">
        <f t="shared" si="312"/>
        <v>3</v>
      </c>
      <c r="H2870" s="714" t="str">
        <f t="shared" si="313"/>
        <v>Fev/26</v>
      </c>
      <c r="I2870" s="723">
        <f t="shared" si="314"/>
        <v>21</v>
      </c>
      <c r="J2870" s="723">
        <f>IF(Tabela13[[#This Row],[Data da Ordem]]&lt;&gt;"",1,"")</f>
        <v>1</v>
      </c>
    </row>
    <row r="2871" spans="1:10">
      <c r="A2871" s="721" t="s">
        <v>3584</v>
      </c>
      <c r="B2871" s="722">
        <v>29</v>
      </c>
      <c r="C2871" s="711" t="str">
        <f t="shared" si="308"/>
        <v>21/02/2026</v>
      </c>
      <c r="D2871" s="712" t="str">
        <f t="shared" si="309"/>
        <v>17:41</v>
      </c>
      <c r="E2871" s="713" t="str">
        <f t="shared" si="310"/>
        <v>17:00 as 18:00</v>
      </c>
      <c r="F2871" s="714" t="str">
        <f t="shared" si="311"/>
        <v>Sábado</v>
      </c>
      <c r="G2871" s="715">
        <f t="shared" si="312"/>
        <v>3</v>
      </c>
      <c r="H2871" s="714" t="str">
        <f t="shared" si="313"/>
        <v>Fev/26</v>
      </c>
      <c r="I2871" s="723">
        <f t="shared" si="314"/>
        <v>21</v>
      </c>
      <c r="J2871" s="723">
        <f>IF(Tabela13[[#This Row],[Data da Ordem]]&lt;&gt;"",1,"")</f>
        <v>1</v>
      </c>
    </row>
    <row r="2872" spans="1:10">
      <c r="A2872" s="721" t="s">
        <v>3585</v>
      </c>
      <c r="B2872" s="722">
        <v>35</v>
      </c>
      <c r="C2872" s="711" t="str">
        <f t="shared" si="308"/>
        <v>21/02/2026</v>
      </c>
      <c r="D2872" s="712" t="str">
        <f t="shared" si="309"/>
        <v>17:40</v>
      </c>
      <c r="E2872" s="713" t="str">
        <f t="shared" si="310"/>
        <v>17:00 as 18:00</v>
      </c>
      <c r="F2872" s="714" t="str">
        <f t="shared" si="311"/>
        <v>Sábado</v>
      </c>
      <c r="G2872" s="715">
        <f t="shared" si="312"/>
        <v>3</v>
      </c>
      <c r="H2872" s="714" t="str">
        <f t="shared" si="313"/>
        <v>Fev/26</v>
      </c>
      <c r="I2872" s="723">
        <f t="shared" si="314"/>
        <v>21</v>
      </c>
      <c r="J2872" s="723">
        <f>IF(Tabela13[[#This Row],[Data da Ordem]]&lt;&gt;"",1,"")</f>
        <v>1</v>
      </c>
    </row>
    <row r="2873" spans="1:10">
      <c r="A2873" s="721" t="s">
        <v>3586</v>
      </c>
      <c r="B2873" s="722">
        <v>38</v>
      </c>
      <c r="C2873" s="711" t="str">
        <f t="shared" si="308"/>
        <v>21/02/2026</v>
      </c>
      <c r="D2873" s="712" t="str">
        <f t="shared" si="309"/>
        <v>17:39</v>
      </c>
      <c r="E2873" s="713" t="str">
        <f t="shared" si="310"/>
        <v>17:00 as 18:00</v>
      </c>
      <c r="F2873" s="714" t="str">
        <f t="shared" si="311"/>
        <v>Sábado</v>
      </c>
      <c r="G2873" s="715">
        <f t="shared" si="312"/>
        <v>3</v>
      </c>
      <c r="H2873" s="714" t="str">
        <f t="shared" si="313"/>
        <v>Fev/26</v>
      </c>
      <c r="I2873" s="723">
        <f t="shared" si="314"/>
        <v>21</v>
      </c>
      <c r="J2873" s="723">
        <f>IF(Tabela13[[#This Row],[Data da Ordem]]&lt;&gt;"",1,"")</f>
        <v>1</v>
      </c>
    </row>
    <row r="2874" spans="1:10">
      <c r="A2874" s="721" t="s">
        <v>3587</v>
      </c>
      <c r="B2874" s="722">
        <v>20</v>
      </c>
      <c r="C2874" s="711" t="str">
        <f t="shared" si="308"/>
        <v>21/02/2026</v>
      </c>
      <c r="D2874" s="712" t="str">
        <f t="shared" si="309"/>
        <v>17:34</v>
      </c>
      <c r="E2874" s="713" t="str">
        <f t="shared" si="310"/>
        <v>17:00 as 18:00</v>
      </c>
      <c r="F2874" s="714" t="str">
        <f t="shared" si="311"/>
        <v>Sábado</v>
      </c>
      <c r="G2874" s="715">
        <f t="shared" si="312"/>
        <v>3</v>
      </c>
      <c r="H2874" s="714" t="str">
        <f t="shared" si="313"/>
        <v>Fev/26</v>
      </c>
      <c r="I2874" s="723">
        <f t="shared" si="314"/>
        <v>21</v>
      </c>
      <c r="J2874" s="723">
        <f>IF(Tabela13[[#This Row],[Data da Ordem]]&lt;&gt;"",1,"")</f>
        <v>1</v>
      </c>
    </row>
    <row r="2875" spans="1:10">
      <c r="A2875" s="721" t="s">
        <v>3588</v>
      </c>
      <c r="B2875" s="722">
        <v>23</v>
      </c>
      <c r="C2875" s="711" t="str">
        <f t="shared" si="308"/>
        <v>21/02/2026</v>
      </c>
      <c r="D2875" s="712" t="str">
        <f t="shared" si="309"/>
        <v>17:34</v>
      </c>
      <c r="E2875" s="713" t="str">
        <f t="shared" si="310"/>
        <v>17:00 as 18:00</v>
      </c>
      <c r="F2875" s="714" t="str">
        <f t="shared" si="311"/>
        <v>Sábado</v>
      </c>
      <c r="G2875" s="715">
        <f t="shared" si="312"/>
        <v>3</v>
      </c>
      <c r="H2875" s="714" t="str">
        <f t="shared" si="313"/>
        <v>Fev/26</v>
      </c>
      <c r="I2875" s="723">
        <f t="shared" si="314"/>
        <v>21</v>
      </c>
      <c r="J2875" s="723">
        <f>IF(Tabela13[[#This Row],[Data da Ordem]]&lt;&gt;"",1,"")</f>
        <v>1</v>
      </c>
    </row>
    <row r="2876" spans="1:10">
      <c r="A2876" s="721" t="s">
        <v>3589</v>
      </c>
      <c r="B2876" s="722">
        <v>13</v>
      </c>
      <c r="C2876" s="711" t="str">
        <f t="shared" si="308"/>
        <v>21/02/2026</v>
      </c>
      <c r="D2876" s="712" t="str">
        <f t="shared" si="309"/>
        <v>17:33</v>
      </c>
      <c r="E2876" s="713" t="str">
        <f t="shared" si="310"/>
        <v>17:00 as 18:00</v>
      </c>
      <c r="F2876" s="714" t="str">
        <f t="shared" si="311"/>
        <v>Sábado</v>
      </c>
      <c r="G2876" s="715">
        <f t="shared" si="312"/>
        <v>3</v>
      </c>
      <c r="H2876" s="714" t="str">
        <f t="shared" si="313"/>
        <v>Fev/26</v>
      </c>
      <c r="I2876" s="723">
        <f t="shared" si="314"/>
        <v>21</v>
      </c>
      <c r="J2876" s="723">
        <f>IF(Tabela13[[#This Row],[Data da Ordem]]&lt;&gt;"",1,"")</f>
        <v>1</v>
      </c>
    </row>
    <row r="2877" spans="1:10">
      <c r="A2877" s="721" t="s">
        <v>3590</v>
      </c>
      <c r="B2877" s="722">
        <v>30</v>
      </c>
      <c r="C2877" s="711" t="str">
        <f t="shared" si="308"/>
        <v>21/02/2026</v>
      </c>
      <c r="D2877" s="712" t="str">
        <f t="shared" si="309"/>
        <v>17:20</v>
      </c>
      <c r="E2877" s="713" t="str">
        <f t="shared" si="310"/>
        <v>17:00 as 18:00</v>
      </c>
      <c r="F2877" s="714" t="str">
        <f t="shared" si="311"/>
        <v>Sábado</v>
      </c>
      <c r="G2877" s="715">
        <f t="shared" si="312"/>
        <v>3</v>
      </c>
      <c r="H2877" s="714" t="str">
        <f t="shared" si="313"/>
        <v>Fev/26</v>
      </c>
      <c r="I2877" s="723">
        <f t="shared" si="314"/>
        <v>21</v>
      </c>
      <c r="J2877" s="723">
        <f>IF(Tabela13[[#This Row],[Data da Ordem]]&lt;&gt;"",1,"")</f>
        <v>1</v>
      </c>
    </row>
    <row r="2878" spans="1:10">
      <c r="A2878" s="721" t="s">
        <v>3591</v>
      </c>
      <c r="B2878" s="722">
        <v>46</v>
      </c>
      <c r="C2878" s="711" t="str">
        <f t="shared" si="308"/>
        <v>21/02/2026</v>
      </c>
      <c r="D2878" s="712" t="str">
        <f t="shared" si="309"/>
        <v>17:18</v>
      </c>
      <c r="E2878" s="713" t="str">
        <f t="shared" si="310"/>
        <v>17:00 as 18:00</v>
      </c>
      <c r="F2878" s="714" t="str">
        <f t="shared" si="311"/>
        <v>Sábado</v>
      </c>
      <c r="G2878" s="715">
        <f t="shared" si="312"/>
        <v>3</v>
      </c>
      <c r="H2878" s="714" t="str">
        <f t="shared" si="313"/>
        <v>Fev/26</v>
      </c>
      <c r="I2878" s="723">
        <f t="shared" si="314"/>
        <v>21</v>
      </c>
      <c r="J2878" s="723">
        <f>IF(Tabela13[[#This Row],[Data da Ordem]]&lt;&gt;"",1,"")</f>
        <v>1</v>
      </c>
    </row>
    <row r="2879" spans="1:10">
      <c r="A2879" s="721" t="s">
        <v>3592</v>
      </c>
      <c r="B2879" s="722">
        <v>71</v>
      </c>
      <c r="C2879" s="711" t="str">
        <f t="shared" si="308"/>
        <v>21/02/2026</v>
      </c>
      <c r="D2879" s="712" t="str">
        <f t="shared" si="309"/>
        <v>17:11</v>
      </c>
      <c r="E2879" s="713" t="str">
        <f t="shared" si="310"/>
        <v>17:00 as 18:00</v>
      </c>
      <c r="F2879" s="714" t="str">
        <f t="shared" si="311"/>
        <v>Sábado</v>
      </c>
      <c r="G2879" s="715">
        <f t="shared" si="312"/>
        <v>3</v>
      </c>
      <c r="H2879" s="714" t="str">
        <f t="shared" si="313"/>
        <v>Fev/26</v>
      </c>
      <c r="I2879" s="723">
        <f t="shared" si="314"/>
        <v>21</v>
      </c>
      <c r="J2879" s="723">
        <f>IF(Tabela13[[#This Row],[Data da Ordem]]&lt;&gt;"",1,"")</f>
        <v>1</v>
      </c>
    </row>
    <row r="2880" spans="1:10">
      <c r="A2880" s="721" t="s">
        <v>3593</v>
      </c>
      <c r="B2880" s="722">
        <v>6</v>
      </c>
      <c r="C2880" s="711" t="str">
        <f t="shared" si="308"/>
        <v>21/02/2026</v>
      </c>
      <c r="D2880" s="712" t="str">
        <f t="shared" si="309"/>
        <v>16:36</v>
      </c>
      <c r="E2880" s="713" t="str">
        <f t="shared" si="310"/>
        <v>16:00 as 17:00</v>
      </c>
      <c r="F2880" s="714" t="str">
        <f t="shared" si="311"/>
        <v>Sábado</v>
      </c>
      <c r="G2880" s="715">
        <f t="shared" si="312"/>
        <v>3</v>
      </c>
      <c r="H2880" s="714" t="str">
        <f t="shared" si="313"/>
        <v>Fev/26</v>
      </c>
      <c r="I2880" s="723">
        <f t="shared" si="314"/>
        <v>21</v>
      </c>
      <c r="J2880" s="723">
        <f>IF(Tabela13[[#This Row],[Data da Ordem]]&lt;&gt;"",1,"")</f>
        <v>1</v>
      </c>
    </row>
    <row r="2881" spans="1:10">
      <c r="A2881" s="721" t="s">
        <v>3594</v>
      </c>
      <c r="B2881" s="722">
        <v>53.5</v>
      </c>
      <c r="C2881" s="711" t="str">
        <f t="shared" si="308"/>
        <v>21/02/2026</v>
      </c>
      <c r="D2881" s="712" t="str">
        <f t="shared" si="309"/>
        <v>16:27</v>
      </c>
      <c r="E2881" s="713" t="str">
        <f t="shared" si="310"/>
        <v>16:00 as 17:00</v>
      </c>
      <c r="F2881" s="714" t="str">
        <f t="shared" si="311"/>
        <v>Sábado</v>
      </c>
      <c r="G2881" s="715">
        <f t="shared" si="312"/>
        <v>3</v>
      </c>
      <c r="H2881" s="714" t="str">
        <f t="shared" si="313"/>
        <v>Fev/26</v>
      </c>
      <c r="I2881" s="723">
        <f t="shared" si="314"/>
        <v>21</v>
      </c>
      <c r="J2881" s="723">
        <f>IF(Tabela13[[#This Row],[Data da Ordem]]&lt;&gt;"",1,"")</f>
        <v>1</v>
      </c>
    </row>
    <row r="2882" spans="1:10">
      <c r="A2882" s="721" t="s">
        <v>3595</v>
      </c>
      <c r="B2882" s="722">
        <v>17</v>
      </c>
      <c r="C2882" s="711" t="str">
        <f t="shared" si="308"/>
        <v>21/02/2026</v>
      </c>
      <c r="D2882" s="712" t="str">
        <f t="shared" si="309"/>
        <v>16:10</v>
      </c>
      <c r="E2882" s="713" t="str">
        <f t="shared" si="310"/>
        <v>16:00 as 17:00</v>
      </c>
      <c r="F2882" s="714" t="str">
        <f t="shared" si="311"/>
        <v>Sábado</v>
      </c>
      <c r="G2882" s="715">
        <f t="shared" si="312"/>
        <v>3</v>
      </c>
      <c r="H2882" s="714" t="str">
        <f t="shared" si="313"/>
        <v>Fev/26</v>
      </c>
      <c r="I2882" s="723">
        <f t="shared" si="314"/>
        <v>21</v>
      </c>
      <c r="J2882" s="723">
        <f>IF(Tabela13[[#This Row],[Data da Ordem]]&lt;&gt;"",1,"")</f>
        <v>1</v>
      </c>
    </row>
    <row r="2883" spans="1:10">
      <c r="A2883" s="721" t="s">
        <v>3596</v>
      </c>
      <c r="B2883" s="722">
        <v>64</v>
      </c>
      <c r="C2883" s="711" t="str">
        <f t="shared" si="308"/>
        <v>21/02/2026</v>
      </c>
      <c r="D2883" s="712" t="str">
        <f t="shared" si="309"/>
        <v>16:05</v>
      </c>
      <c r="E2883" s="713" t="str">
        <f t="shared" si="310"/>
        <v>16:00 as 17:00</v>
      </c>
      <c r="F2883" s="714" t="str">
        <f t="shared" si="311"/>
        <v>Sábado</v>
      </c>
      <c r="G2883" s="715">
        <f t="shared" si="312"/>
        <v>3</v>
      </c>
      <c r="H2883" s="714" t="str">
        <f t="shared" si="313"/>
        <v>Fev/26</v>
      </c>
      <c r="I2883" s="723">
        <f t="shared" si="314"/>
        <v>21</v>
      </c>
      <c r="J2883" s="723">
        <f>IF(Tabela13[[#This Row],[Data da Ordem]]&lt;&gt;"",1,"")</f>
        <v>1</v>
      </c>
    </row>
    <row r="2884" spans="1:10">
      <c r="A2884" s="721" t="s">
        <v>3597</v>
      </c>
      <c r="B2884" s="722">
        <v>43</v>
      </c>
      <c r="C2884" s="711" t="str">
        <f t="shared" ref="C2884:C2947" si="315">IF(A2884="","",TEXT(A2884,"dd/mm/aaaa"))</f>
        <v>21/02/2026</v>
      </c>
      <c r="D2884" s="712" t="str">
        <f t="shared" ref="D2884:D2947" si="316">IF(A2884="","",TEXT(A2884,"hh:mm"))</f>
        <v>15:59</v>
      </c>
      <c r="E2884" s="713" t="str">
        <f t="shared" ref="E2884:E2947" si="317">IF(D2884="","",IF(AND(MOD(D2884,1)&gt;=TIME(8,0,0),MOD(D2884,1)&lt;TIME(21,0,0)),
TEXT(TIME(HOUR(MOD(D2884,1)),0,0),"hh:mm")&amp;" as "&amp;TEXT(TIME(HOUR(MOD(D2884,1))+1,0,0),"hh:mm"),
"Fora da faixa"))</f>
        <v>15:00 as 16:00</v>
      </c>
      <c r="F2884" s="714" t="str">
        <f t="shared" ref="F2884:F2947" si="318">CHOOSE(WEEKDAY(C2884,2),"Segunda","Terça","Quarta","Quinta","Sexta","Sábado","Domingo")</f>
        <v>Sábado</v>
      </c>
      <c r="G2884" s="715">
        <f t="shared" ref="G2884:G2947" si="319">INT((DAY(C2884)-1)/7)+1</f>
        <v>3</v>
      </c>
      <c r="H2884" s="714" t="str">
        <f t="shared" ref="H2884:H2947" si="320">PROPER(TEXT(C2884,"MMM/AA"))</f>
        <v>Fev/26</v>
      </c>
      <c r="I2884" s="723">
        <f t="shared" ref="I2884:I2947" si="321">DAY(C2884)</f>
        <v>21</v>
      </c>
      <c r="J2884" s="723">
        <f>IF(Tabela13[[#This Row],[Data da Ordem]]&lt;&gt;"",1,"")</f>
        <v>1</v>
      </c>
    </row>
    <row r="2885" spans="1:10">
      <c r="A2885" s="721" t="s">
        <v>3598</v>
      </c>
      <c r="B2885" s="722">
        <v>26</v>
      </c>
      <c r="C2885" s="711" t="str">
        <f t="shared" si="315"/>
        <v>21/02/2026</v>
      </c>
      <c r="D2885" s="712" t="str">
        <f t="shared" si="316"/>
        <v>15:59</v>
      </c>
      <c r="E2885" s="713" t="str">
        <f t="shared" si="317"/>
        <v>15:00 as 16:00</v>
      </c>
      <c r="F2885" s="714" t="str">
        <f t="shared" si="318"/>
        <v>Sábado</v>
      </c>
      <c r="G2885" s="715">
        <f t="shared" si="319"/>
        <v>3</v>
      </c>
      <c r="H2885" s="714" t="str">
        <f t="shared" si="320"/>
        <v>Fev/26</v>
      </c>
      <c r="I2885" s="723">
        <f t="shared" si="321"/>
        <v>21</v>
      </c>
      <c r="J2885" s="723">
        <f>IF(Tabela13[[#This Row],[Data da Ordem]]&lt;&gt;"",1,"")</f>
        <v>1</v>
      </c>
    </row>
    <row r="2886" spans="1:10">
      <c r="A2886" s="721" t="s">
        <v>3599</v>
      </c>
      <c r="B2886" s="722">
        <v>84</v>
      </c>
      <c r="C2886" s="711" t="str">
        <f t="shared" si="315"/>
        <v>21/02/2026</v>
      </c>
      <c r="D2886" s="712" t="str">
        <f t="shared" si="316"/>
        <v>15:56</v>
      </c>
      <c r="E2886" s="713" t="str">
        <f t="shared" si="317"/>
        <v>15:00 as 16:00</v>
      </c>
      <c r="F2886" s="714" t="str">
        <f t="shared" si="318"/>
        <v>Sábado</v>
      </c>
      <c r="G2886" s="715">
        <f t="shared" si="319"/>
        <v>3</v>
      </c>
      <c r="H2886" s="714" t="str">
        <f t="shared" si="320"/>
        <v>Fev/26</v>
      </c>
      <c r="I2886" s="723">
        <f t="shared" si="321"/>
        <v>21</v>
      </c>
      <c r="J2886" s="723">
        <f>IF(Tabela13[[#This Row],[Data da Ordem]]&lt;&gt;"",1,"")</f>
        <v>1</v>
      </c>
    </row>
    <row r="2887" spans="1:10">
      <c r="A2887" s="721" t="s">
        <v>3600</v>
      </c>
      <c r="B2887" s="722">
        <v>15.3</v>
      </c>
      <c r="C2887" s="711" t="str">
        <f t="shared" si="315"/>
        <v>21/02/2026</v>
      </c>
      <c r="D2887" s="712" t="str">
        <f t="shared" si="316"/>
        <v>15:43</v>
      </c>
      <c r="E2887" s="713" t="str">
        <f t="shared" si="317"/>
        <v>15:00 as 16:00</v>
      </c>
      <c r="F2887" s="714" t="str">
        <f t="shared" si="318"/>
        <v>Sábado</v>
      </c>
      <c r="G2887" s="715">
        <f t="shared" si="319"/>
        <v>3</v>
      </c>
      <c r="H2887" s="714" t="str">
        <f t="shared" si="320"/>
        <v>Fev/26</v>
      </c>
      <c r="I2887" s="723">
        <f t="shared" si="321"/>
        <v>21</v>
      </c>
      <c r="J2887" s="723">
        <f>IF(Tabela13[[#This Row],[Data da Ordem]]&lt;&gt;"",1,"")</f>
        <v>1</v>
      </c>
    </row>
    <row r="2888" spans="1:10">
      <c r="A2888" s="721" t="s">
        <v>3601</v>
      </c>
      <c r="B2888" s="722">
        <v>6</v>
      </c>
      <c r="C2888" s="711" t="str">
        <f t="shared" si="315"/>
        <v>21/02/2026</v>
      </c>
      <c r="D2888" s="712" t="str">
        <f t="shared" si="316"/>
        <v>15:22</v>
      </c>
      <c r="E2888" s="713" t="str">
        <f t="shared" si="317"/>
        <v>15:00 as 16:00</v>
      </c>
      <c r="F2888" s="714" t="str">
        <f t="shared" si="318"/>
        <v>Sábado</v>
      </c>
      <c r="G2888" s="715">
        <f t="shared" si="319"/>
        <v>3</v>
      </c>
      <c r="H2888" s="714" t="str">
        <f t="shared" si="320"/>
        <v>Fev/26</v>
      </c>
      <c r="I2888" s="723">
        <f t="shared" si="321"/>
        <v>21</v>
      </c>
      <c r="J2888" s="723">
        <f>IF(Tabela13[[#This Row],[Data da Ordem]]&lt;&gt;"",1,"")</f>
        <v>1</v>
      </c>
    </row>
    <row r="2889" spans="1:10">
      <c r="A2889" s="721" t="s">
        <v>3602</v>
      </c>
      <c r="B2889" s="722">
        <v>12</v>
      </c>
      <c r="C2889" s="711" t="str">
        <f t="shared" si="315"/>
        <v>21/02/2026</v>
      </c>
      <c r="D2889" s="712" t="str">
        <f t="shared" si="316"/>
        <v>15:17</v>
      </c>
      <c r="E2889" s="713" t="str">
        <f t="shared" si="317"/>
        <v>15:00 as 16:00</v>
      </c>
      <c r="F2889" s="714" t="str">
        <f t="shared" si="318"/>
        <v>Sábado</v>
      </c>
      <c r="G2889" s="715">
        <f t="shared" si="319"/>
        <v>3</v>
      </c>
      <c r="H2889" s="714" t="str">
        <f t="shared" si="320"/>
        <v>Fev/26</v>
      </c>
      <c r="I2889" s="723">
        <f t="shared" si="321"/>
        <v>21</v>
      </c>
      <c r="J2889" s="723">
        <f>IF(Tabela13[[#This Row],[Data da Ordem]]&lt;&gt;"",1,"")</f>
        <v>1</v>
      </c>
    </row>
    <row r="2890" spans="1:10">
      <c r="A2890" s="721" t="s">
        <v>3603</v>
      </c>
      <c r="B2890" s="722">
        <v>14.5</v>
      </c>
      <c r="C2890" s="711" t="str">
        <f t="shared" si="315"/>
        <v>21/02/2026</v>
      </c>
      <c r="D2890" s="712" t="str">
        <f t="shared" si="316"/>
        <v>15:07</v>
      </c>
      <c r="E2890" s="713" t="str">
        <f t="shared" si="317"/>
        <v>15:00 as 16:00</v>
      </c>
      <c r="F2890" s="714" t="str">
        <f t="shared" si="318"/>
        <v>Sábado</v>
      </c>
      <c r="G2890" s="715">
        <f t="shared" si="319"/>
        <v>3</v>
      </c>
      <c r="H2890" s="714" t="str">
        <f t="shared" si="320"/>
        <v>Fev/26</v>
      </c>
      <c r="I2890" s="723">
        <f t="shared" si="321"/>
        <v>21</v>
      </c>
      <c r="J2890" s="723">
        <f>IF(Tabela13[[#This Row],[Data da Ordem]]&lt;&gt;"",1,"")</f>
        <v>1</v>
      </c>
    </row>
    <row r="2891" spans="1:10">
      <c r="A2891" s="721" t="s">
        <v>3604</v>
      </c>
      <c r="B2891" s="722">
        <v>53</v>
      </c>
      <c r="C2891" s="711" t="str">
        <f t="shared" si="315"/>
        <v>21/02/2026</v>
      </c>
      <c r="D2891" s="712" t="str">
        <f t="shared" si="316"/>
        <v>15:05</v>
      </c>
      <c r="E2891" s="713" t="str">
        <f t="shared" si="317"/>
        <v>15:00 as 16:00</v>
      </c>
      <c r="F2891" s="714" t="str">
        <f t="shared" si="318"/>
        <v>Sábado</v>
      </c>
      <c r="G2891" s="715">
        <f t="shared" si="319"/>
        <v>3</v>
      </c>
      <c r="H2891" s="714" t="str">
        <f t="shared" si="320"/>
        <v>Fev/26</v>
      </c>
      <c r="I2891" s="723">
        <f t="shared" si="321"/>
        <v>21</v>
      </c>
      <c r="J2891" s="723">
        <f>IF(Tabela13[[#This Row],[Data da Ordem]]&lt;&gt;"",1,"")</f>
        <v>1</v>
      </c>
    </row>
    <row r="2892" spans="1:10">
      <c r="A2892" s="721" t="s">
        <v>3605</v>
      </c>
      <c r="B2892" s="722">
        <v>39.6</v>
      </c>
      <c r="C2892" s="711" t="str">
        <f t="shared" si="315"/>
        <v>21/02/2026</v>
      </c>
      <c r="D2892" s="712" t="str">
        <f t="shared" si="316"/>
        <v>14:42</v>
      </c>
      <c r="E2892" s="713" t="str">
        <f t="shared" si="317"/>
        <v>14:00 as 15:00</v>
      </c>
      <c r="F2892" s="714" t="str">
        <f t="shared" si="318"/>
        <v>Sábado</v>
      </c>
      <c r="G2892" s="715">
        <f t="shared" si="319"/>
        <v>3</v>
      </c>
      <c r="H2892" s="714" t="str">
        <f t="shared" si="320"/>
        <v>Fev/26</v>
      </c>
      <c r="I2892" s="723">
        <f t="shared" si="321"/>
        <v>21</v>
      </c>
      <c r="J2892" s="723">
        <f>IF(Tabela13[[#This Row],[Data da Ordem]]&lt;&gt;"",1,"")</f>
        <v>1</v>
      </c>
    </row>
    <row r="2893" spans="1:10">
      <c r="A2893" s="721" t="s">
        <v>3606</v>
      </c>
      <c r="B2893" s="722">
        <v>29</v>
      </c>
      <c r="C2893" s="711" t="str">
        <f t="shared" si="315"/>
        <v>21/02/2026</v>
      </c>
      <c r="D2893" s="712" t="str">
        <f t="shared" si="316"/>
        <v>14:38</v>
      </c>
      <c r="E2893" s="713" t="str">
        <f t="shared" si="317"/>
        <v>14:00 as 15:00</v>
      </c>
      <c r="F2893" s="714" t="str">
        <f t="shared" si="318"/>
        <v>Sábado</v>
      </c>
      <c r="G2893" s="715">
        <f t="shared" si="319"/>
        <v>3</v>
      </c>
      <c r="H2893" s="714" t="str">
        <f t="shared" si="320"/>
        <v>Fev/26</v>
      </c>
      <c r="I2893" s="723">
        <f t="shared" si="321"/>
        <v>21</v>
      </c>
      <c r="J2893" s="723">
        <f>IF(Tabela13[[#This Row],[Data da Ordem]]&lt;&gt;"",1,"")</f>
        <v>1</v>
      </c>
    </row>
    <row r="2894" spans="1:10">
      <c r="A2894" s="721" t="s">
        <v>3607</v>
      </c>
      <c r="B2894" s="722">
        <v>42</v>
      </c>
      <c r="C2894" s="711" t="str">
        <f t="shared" si="315"/>
        <v>21/02/2026</v>
      </c>
      <c r="D2894" s="712" t="str">
        <f t="shared" si="316"/>
        <v>14:33</v>
      </c>
      <c r="E2894" s="713" t="str">
        <f t="shared" si="317"/>
        <v>14:00 as 15:00</v>
      </c>
      <c r="F2894" s="714" t="str">
        <f t="shared" si="318"/>
        <v>Sábado</v>
      </c>
      <c r="G2894" s="715">
        <f t="shared" si="319"/>
        <v>3</v>
      </c>
      <c r="H2894" s="714" t="str">
        <f t="shared" si="320"/>
        <v>Fev/26</v>
      </c>
      <c r="I2894" s="723">
        <f t="shared" si="321"/>
        <v>21</v>
      </c>
      <c r="J2894" s="723">
        <f>IF(Tabela13[[#This Row],[Data da Ordem]]&lt;&gt;"",1,"")</f>
        <v>1</v>
      </c>
    </row>
    <row r="2895" spans="1:10">
      <c r="A2895" s="721" t="s">
        <v>3608</v>
      </c>
      <c r="B2895" s="722">
        <v>13</v>
      </c>
      <c r="C2895" s="711" t="str">
        <f t="shared" si="315"/>
        <v>21/02/2026</v>
      </c>
      <c r="D2895" s="712" t="str">
        <f t="shared" si="316"/>
        <v>14:03</v>
      </c>
      <c r="E2895" s="713" t="str">
        <f t="shared" si="317"/>
        <v>14:00 as 15:00</v>
      </c>
      <c r="F2895" s="714" t="str">
        <f t="shared" si="318"/>
        <v>Sábado</v>
      </c>
      <c r="G2895" s="715">
        <f t="shared" si="319"/>
        <v>3</v>
      </c>
      <c r="H2895" s="714" t="str">
        <f t="shared" si="320"/>
        <v>Fev/26</v>
      </c>
      <c r="I2895" s="723">
        <f t="shared" si="321"/>
        <v>21</v>
      </c>
      <c r="J2895" s="723">
        <f>IF(Tabela13[[#This Row],[Data da Ordem]]&lt;&gt;"",1,"")</f>
        <v>1</v>
      </c>
    </row>
    <row r="2896" spans="1:10">
      <c r="A2896" s="721" t="s">
        <v>3609</v>
      </c>
      <c r="B2896" s="722">
        <v>48</v>
      </c>
      <c r="C2896" s="711" t="str">
        <f t="shared" si="315"/>
        <v>21/02/2026</v>
      </c>
      <c r="D2896" s="712" t="str">
        <f t="shared" si="316"/>
        <v>13:55</v>
      </c>
      <c r="E2896" s="713" t="str">
        <f t="shared" si="317"/>
        <v>13:00 as 14:00</v>
      </c>
      <c r="F2896" s="714" t="str">
        <f t="shared" si="318"/>
        <v>Sábado</v>
      </c>
      <c r="G2896" s="715">
        <f t="shared" si="319"/>
        <v>3</v>
      </c>
      <c r="H2896" s="714" t="str">
        <f t="shared" si="320"/>
        <v>Fev/26</v>
      </c>
      <c r="I2896" s="723">
        <f t="shared" si="321"/>
        <v>21</v>
      </c>
      <c r="J2896" s="723">
        <f>IF(Tabela13[[#This Row],[Data da Ordem]]&lt;&gt;"",1,"")</f>
        <v>1</v>
      </c>
    </row>
    <row r="2897" spans="1:10">
      <c r="A2897" s="721" t="s">
        <v>3610</v>
      </c>
      <c r="B2897" s="722">
        <v>6.5</v>
      </c>
      <c r="C2897" s="711" t="str">
        <f t="shared" si="315"/>
        <v>21/02/2026</v>
      </c>
      <c r="D2897" s="712" t="str">
        <f t="shared" si="316"/>
        <v>13:51</v>
      </c>
      <c r="E2897" s="713" t="str">
        <f t="shared" si="317"/>
        <v>13:00 as 14:00</v>
      </c>
      <c r="F2897" s="714" t="str">
        <f t="shared" si="318"/>
        <v>Sábado</v>
      </c>
      <c r="G2897" s="715">
        <f t="shared" si="319"/>
        <v>3</v>
      </c>
      <c r="H2897" s="714" t="str">
        <f t="shared" si="320"/>
        <v>Fev/26</v>
      </c>
      <c r="I2897" s="723">
        <f t="shared" si="321"/>
        <v>21</v>
      </c>
      <c r="J2897" s="723">
        <f>IF(Tabela13[[#This Row],[Data da Ordem]]&lt;&gt;"",1,"")</f>
        <v>1</v>
      </c>
    </row>
    <row r="2898" spans="1:10">
      <c r="A2898" s="721" t="s">
        <v>3611</v>
      </c>
      <c r="B2898" s="722">
        <v>5.4</v>
      </c>
      <c r="C2898" s="711" t="str">
        <f t="shared" si="315"/>
        <v>21/02/2026</v>
      </c>
      <c r="D2898" s="712" t="str">
        <f t="shared" si="316"/>
        <v>13:26</v>
      </c>
      <c r="E2898" s="713" t="str">
        <f t="shared" si="317"/>
        <v>13:00 as 14:00</v>
      </c>
      <c r="F2898" s="714" t="str">
        <f t="shared" si="318"/>
        <v>Sábado</v>
      </c>
      <c r="G2898" s="715">
        <f t="shared" si="319"/>
        <v>3</v>
      </c>
      <c r="H2898" s="714" t="str">
        <f t="shared" si="320"/>
        <v>Fev/26</v>
      </c>
      <c r="I2898" s="723">
        <f t="shared" si="321"/>
        <v>21</v>
      </c>
      <c r="J2898" s="723">
        <f>IF(Tabela13[[#This Row],[Data da Ordem]]&lt;&gt;"",1,"")</f>
        <v>1</v>
      </c>
    </row>
    <row r="2899" spans="1:10">
      <c r="A2899" s="721" t="s">
        <v>3612</v>
      </c>
      <c r="B2899" s="722">
        <v>13</v>
      </c>
      <c r="C2899" s="711" t="str">
        <f t="shared" si="315"/>
        <v>21/02/2026</v>
      </c>
      <c r="D2899" s="712" t="str">
        <f t="shared" si="316"/>
        <v>13:16</v>
      </c>
      <c r="E2899" s="713" t="str">
        <f t="shared" si="317"/>
        <v>13:00 as 14:00</v>
      </c>
      <c r="F2899" s="714" t="str">
        <f t="shared" si="318"/>
        <v>Sábado</v>
      </c>
      <c r="G2899" s="715">
        <f t="shared" si="319"/>
        <v>3</v>
      </c>
      <c r="H2899" s="714" t="str">
        <f t="shared" si="320"/>
        <v>Fev/26</v>
      </c>
      <c r="I2899" s="723">
        <f t="shared" si="321"/>
        <v>21</v>
      </c>
      <c r="J2899" s="723">
        <f>IF(Tabela13[[#This Row],[Data da Ordem]]&lt;&gt;"",1,"")</f>
        <v>1</v>
      </c>
    </row>
    <row r="2900" spans="1:10">
      <c r="A2900" s="721" t="s">
        <v>3613</v>
      </c>
      <c r="B2900" s="722">
        <v>44.5</v>
      </c>
      <c r="C2900" s="711" t="str">
        <f t="shared" si="315"/>
        <v>21/02/2026</v>
      </c>
      <c r="D2900" s="712" t="str">
        <f t="shared" si="316"/>
        <v>12:49</v>
      </c>
      <c r="E2900" s="713" t="str">
        <f t="shared" si="317"/>
        <v>12:00 as 13:00</v>
      </c>
      <c r="F2900" s="714" t="str">
        <f t="shared" si="318"/>
        <v>Sábado</v>
      </c>
      <c r="G2900" s="715">
        <f t="shared" si="319"/>
        <v>3</v>
      </c>
      <c r="H2900" s="714" t="str">
        <f t="shared" si="320"/>
        <v>Fev/26</v>
      </c>
      <c r="I2900" s="723">
        <f t="shared" si="321"/>
        <v>21</v>
      </c>
      <c r="J2900" s="723">
        <f>IF(Tabela13[[#This Row],[Data da Ordem]]&lt;&gt;"",1,"")</f>
        <v>1</v>
      </c>
    </row>
    <row r="2901" spans="1:10">
      <c r="A2901" s="721" t="s">
        <v>3614</v>
      </c>
      <c r="B2901" s="722">
        <v>20.7</v>
      </c>
      <c r="C2901" s="711" t="str">
        <f t="shared" si="315"/>
        <v>21/02/2026</v>
      </c>
      <c r="D2901" s="712" t="str">
        <f t="shared" si="316"/>
        <v>12:47</v>
      </c>
      <c r="E2901" s="713" t="str">
        <f t="shared" si="317"/>
        <v>12:00 as 13:00</v>
      </c>
      <c r="F2901" s="714" t="str">
        <f t="shared" si="318"/>
        <v>Sábado</v>
      </c>
      <c r="G2901" s="715">
        <f t="shared" si="319"/>
        <v>3</v>
      </c>
      <c r="H2901" s="714" t="str">
        <f t="shared" si="320"/>
        <v>Fev/26</v>
      </c>
      <c r="I2901" s="723">
        <f t="shared" si="321"/>
        <v>21</v>
      </c>
      <c r="J2901" s="723">
        <f>IF(Tabela13[[#This Row],[Data da Ordem]]&lt;&gt;"",1,"")</f>
        <v>1</v>
      </c>
    </row>
    <row r="2902" spans="1:10">
      <c r="A2902" s="721" t="s">
        <v>3615</v>
      </c>
      <c r="B2902" s="722">
        <v>14</v>
      </c>
      <c r="C2902" s="711" t="str">
        <f t="shared" si="315"/>
        <v>21/02/2026</v>
      </c>
      <c r="D2902" s="712" t="str">
        <f t="shared" si="316"/>
        <v>12:38</v>
      </c>
      <c r="E2902" s="713" t="str">
        <f t="shared" si="317"/>
        <v>12:00 as 13:00</v>
      </c>
      <c r="F2902" s="714" t="str">
        <f t="shared" si="318"/>
        <v>Sábado</v>
      </c>
      <c r="G2902" s="715">
        <f t="shared" si="319"/>
        <v>3</v>
      </c>
      <c r="H2902" s="714" t="str">
        <f t="shared" si="320"/>
        <v>Fev/26</v>
      </c>
      <c r="I2902" s="723">
        <f t="shared" si="321"/>
        <v>21</v>
      </c>
      <c r="J2902" s="723">
        <f>IF(Tabela13[[#This Row],[Data da Ordem]]&lt;&gt;"",1,"")</f>
        <v>1</v>
      </c>
    </row>
    <row r="2903" spans="1:10">
      <c r="A2903" s="721" t="s">
        <v>3616</v>
      </c>
      <c r="B2903" s="722">
        <v>34</v>
      </c>
      <c r="C2903" s="711" t="str">
        <f t="shared" si="315"/>
        <v>21/02/2026</v>
      </c>
      <c r="D2903" s="712" t="str">
        <f t="shared" si="316"/>
        <v>12:28</v>
      </c>
      <c r="E2903" s="713" t="str">
        <f t="shared" si="317"/>
        <v>12:00 as 13:00</v>
      </c>
      <c r="F2903" s="714" t="str">
        <f t="shared" si="318"/>
        <v>Sábado</v>
      </c>
      <c r="G2903" s="715">
        <f t="shared" si="319"/>
        <v>3</v>
      </c>
      <c r="H2903" s="714" t="str">
        <f t="shared" si="320"/>
        <v>Fev/26</v>
      </c>
      <c r="I2903" s="723">
        <f t="shared" si="321"/>
        <v>21</v>
      </c>
      <c r="J2903" s="723">
        <f>IF(Tabela13[[#This Row],[Data da Ordem]]&lt;&gt;"",1,"")</f>
        <v>1</v>
      </c>
    </row>
    <row r="2904" spans="1:10">
      <c r="A2904" s="721" t="s">
        <v>3617</v>
      </c>
      <c r="B2904" s="722">
        <v>6</v>
      </c>
      <c r="C2904" s="711" t="str">
        <f t="shared" si="315"/>
        <v>21/02/2026</v>
      </c>
      <c r="D2904" s="712" t="str">
        <f t="shared" si="316"/>
        <v>12:06</v>
      </c>
      <c r="E2904" s="713" t="str">
        <f t="shared" si="317"/>
        <v>12:00 as 13:00</v>
      </c>
      <c r="F2904" s="714" t="str">
        <f t="shared" si="318"/>
        <v>Sábado</v>
      </c>
      <c r="G2904" s="715">
        <f t="shared" si="319"/>
        <v>3</v>
      </c>
      <c r="H2904" s="714" t="str">
        <f t="shared" si="320"/>
        <v>Fev/26</v>
      </c>
      <c r="I2904" s="723">
        <f t="shared" si="321"/>
        <v>21</v>
      </c>
      <c r="J2904" s="723">
        <f>IF(Tabela13[[#This Row],[Data da Ordem]]&lt;&gt;"",1,"")</f>
        <v>1</v>
      </c>
    </row>
    <row r="2905" spans="1:10">
      <c r="A2905" s="721" t="s">
        <v>3618</v>
      </c>
      <c r="B2905" s="722">
        <v>30</v>
      </c>
      <c r="C2905" s="711" t="str">
        <f t="shared" si="315"/>
        <v>21/02/2026</v>
      </c>
      <c r="D2905" s="712" t="str">
        <f t="shared" si="316"/>
        <v>12:05</v>
      </c>
      <c r="E2905" s="713" t="str">
        <f t="shared" si="317"/>
        <v>12:00 as 13:00</v>
      </c>
      <c r="F2905" s="714" t="str">
        <f t="shared" si="318"/>
        <v>Sábado</v>
      </c>
      <c r="G2905" s="715">
        <f t="shared" si="319"/>
        <v>3</v>
      </c>
      <c r="H2905" s="714" t="str">
        <f t="shared" si="320"/>
        <v>Fev/26</v>
      </c>
      <c r="I2905" s="723">
        <f t="shared" si="321"/>
        <v>21</v>
      </c>
      <c r="J2905" s="723">
        <f>IF(Tabela13[[#This Row],[Data da Ordem]]&lt;&gt;"",1,"")</f>
        <v>1</v>
      </c>
    </row>
    <row r="2906" spans="1:10">
      <c r="A2906" s="721" t="s">
        <v>3619</v>
      </c>
      <c r="B2906" s="722">
        <v>47</v>
      </c>
      <c r="C2906" s="711" t="str">
        <f t="shared" si="315"/>
        <v>21/02/2026</v>
      </c>
      <c r="D2906" s="712" t="str">
        <f t="shared" si="316"/>
        <v>11:13</v>
      </c>
      <c r="E2906" s="713" t="str">
        <f t="shared" si="317"/>
        <v>11:00 as 12:00</v>
      </c>
      <c r="F2906" s="714" t="str">
        <f t="shared" si="318"/>
        <v>Sábado</v>
      </c>
      <c r="G2906" s="715">
        <f t="shared" si="319"/>
        <v>3</v>
      </c>
      <c r="H2906" s="714" t="str">
        <f t="shared" si="320"/>
        <v>Fev/26</v>
      </c>
      <c r="I2906" s="723">
        <f t="shared" si="321"/>
        <v>21</v>
      </c>
      <c r="J2906" s="723">
        <f>IF(Tabela13[[#This Row],[Data da Ordem]]&lt;&gt;"",1,"")</f>
        <v>1</v>
      </c>
    </row>
    <row r="2907" spans="1:10">
      <c r="A2907" s="721" t="s">
        <v>3620</v>
      </c>
      <c r="B2907" s="722">
        <v>66</v>
      </c>
      <c r="C2907" s="711" t="str">
        <f t="shared" si="315"/>
        <v>21/02/2026</v>
      </c>
      <c r="D2907" s="712" t="str">
        <f t="shared" si="316"/>
        <v>11:11</v>
      </c>
      <c r="E2907" s="713" t="str">
        <f t="shared" si="317"/>
        <v>11:00 as 12:00</v>
      </c>
      <c r="F2907" s="714" t="str">
        <f t="shared" si="318"/>
        <v>Sábado</v>
      </c>
      <c r="G2907" s="715">
        <f t="shared" si="319"/>
        <v>3</v>
      </c>
      <c r="H2907" s="714" t="str">
        <f t="shared" si="320"/>
        <v>Fev/26</v>
      </c>
      <c r="I2907" s="723">
        <f t="shared" si="321"/>
        <v>21</v>
      </c>
      <c r="J2907" s="723">
        <f>IF(Tabela13[[#This Row],[Data da Ordem]]&lt;&gt;"",1,"")</f>
        <v>1</v>
      </c>
    </row>
    <row r="2908" spans="1:10">
      <c r="A2908" s="721" t="s">
        <v>3621</v>
      </c>
      <c r="B2908" s="722">
        <v>7</v>
      </c>
      <c r="C2908" s="711" t="str">
        <f t="shared" si="315"/>
        <v>21/02/2026</v>
      </c>
      <c r="D2908" s="712" t="str">
        <f t="shared" si="316"/>
        <v>10:54</v>
      </c>
      <c r="E2908" s="713" t="str">
        <f t="shared" si="317"/>
        <v>10:00 as 11:00</v>
      </c>
      <c r="F2908" s="714" t="str">
        <f t="shared" si="318"/>
        <v>Sábado</v>
      </c>
      <c r="G2908" s="715">
        <f t="shared" si="319"/>
        <v>3</v>
      </c>
      <c r="H2908" s="714" t="str">
        <f t="shared" si="320"/>
        <v>Fev/26</v>
      </c>
      <c r="I2908" s="723">
        <f t="shared" si="321"/>
        <v>21</v>
      </c>
      <c r="J2908" s="723">
        <f>IF(Tabela13[[#This Row],[Data da Ordem]]&lt;&gt;"",1,"")</f>
        <v>1</v>
      </c>
    </row>
    <row r="2909" spans="1:10">
      <c r="A2909" s="721" t="s">
        <v>3622</v>
      </c>
      <c r="B2909" s="722">
        <v>17</v>
      </c>
      <c r="C2909" s="711" t="str">
        <f t="shared" si="315"/>
        <v>21/02/2026</v>
      </c>
      <c r="D2909" s="712" t="str">
        <f t="shared" si="316"/>
        <v>10:53</v>
      </c>
      <c r="E2909" s="713" t="str">
        <f t="shared" si="317"/>
        <v>10:00 as 11:00</v>
      </c>
      <c r="F2909" s="714" t="str">
        <f t="shared" si="318"/>
        <v>Sábado</v>
      </c>
      <c r="G2909" s="715">
        <f t="shared" si="319"/>
        <v>3</v>
      </c>
      <c r="H2909" s="714" t="str">
        <f t="shared" si="320"/>
        <v>Fev/26</v>
      </c>
      <c r="I2909" s="723">
        <f t="shared" si="321"/>
        <v>21</v>
      </c>
      <c r="J2909" s="723">
        <f>IF(Tabela13[[#This Row],[Data da Ordem]]&lt;&gt;"",1,"")</f>
        <v>1</v>
      </c>
    </row>
    <row r="2910" spans="1:10">
      <c r="A2910" s="721" t="s">
        <v>3623</v>
      </c>
      <c r="B2910" s="722">
        <v>12</v>
      </c>
      <c r="C2910" s="711" t="str">
        <f t="shared" si="315"/>
        <v>21/02/2026</v>
      </c>
      <c r="D2910" s="712" t="str">
        <f t="shared" si="316"/>
        <v>10:47</v>
      </c>
      <c r="E2910" s="713" t="str">
        <f t="shared" si="317"/>
        <v>10:00 as 11:00</v>
      </c>
      <c r="F2910" s="714" t="str">
        <f t="shared" si="318"/>
        <v>Sábado</v>
      </c>
      <c r="G2910" s="715">
        <f t="shared" si="319"/>
        <v>3</v>
      </c>
      <c r="H2910" s="714" t="str">
        <f t="shared" si="320"/>
        <v>Fev/26</v>
      </c>
      <c r="I2910" s="723">
        <f t="shared" si="321"/>
        <v>21</v>
      </c>
      <c r="J2910" s="723">
        <f>IF(Tabela13[[#This Row],[Data da Ordem]]&lt;&gt;"",1,"")</f>
        <v>1</v>
      </c>
    </row>
    <row r="2911" spans="1:10">
      <c r="A2911" s="721" t="s">
        <v>3624</v>
      </c>
      <c r="B2911" s="722">
        <v>17</v>
      </c>
      <c r="C2911" s="711" t="str">
        <f t="shared" si="315"/>
        <v>21/02/2026</v>
      </c>
      <c r="D2911" s="712" t="str">
        <f t="shared" si="316"/>
        <v>10:40</v>
      </c>
      <c r="E2911" s="713" t="str">
        <f t="shared" si="317"/>
        <v>10:00 as 11:00</v>
      </c>
      <c r="F2911" s="714" t="str">
        <f t="shared" si="318"/>
        <v>Sábado</v>
      </c>
      <c r="G2911" s="715">
        <f t="shared" si="319"/>
        <v>3</v>
      </c>
      <c r="H2911" s="714" t="str">
        <f t="shared" si="320"/>
        <v>Fev/26</v>
      </c>
      <c r="I2911" s="723">
        <f t="shared" si="321"/>
        <v>21</v>
      </c>
      <c r="J2911" s="723">
        <f>IF(Tabela13[[#This Row],[Data da Ordem]]&lt;&gt;"",1,"")</f>
        <v>1</v>
      </c>
    </row>
    <row r="2912" spans="1:10">
      <c r="A2912" s="721" t="s">
        <v>3625</v>
      </c>
      <c r="B2912" s="722">
        <v>23</v>
      </c>
      <c r="C2912" s="711" t="str">
        <f t="shared" si="315"/>
        <v>21/02/2026</v>
      </c>
      <c r="D2912" s="712" t="str">
        <f t="shared" si="316"/>
        <v>09:16</v>
      </c>
      <c r="E2912" s="713" t="str">
        <f t="shared" si="317"/>
        <v>09:00 as 10:00</v>
      </c>
      <c r="F2912" s="714" t="str">
        <f t="shared" si="318"/>
        <v>Sábado</v>
      </c>
      <c r="G2912" s="715">
        <f t="shared" si="319"/>
        <v>3</v>
      </c>
      <c r="H2912" s="714" t="str">
        <f t="shared" si="320"/>
        <v>Fev/26</v>
      </c>
      <c r="I2912" s="723">
        <f t="shared" si="321"/>
        <v>21</v>
      </c>
      <c r="J2912" s="723">
        <f>IF(Tabela13[[#This Row],[Data da Ordem]]&lt;&gt;"",1,"")</f>
        <v>1</v>
      </c>
    </row>
    <row r="2913" spans="1:10">
      <c r="A2913" s="721" t="s">
        <v>3626</v>
      </c>
      <c r="B2913" s="722">
        <v>25.5</v>
      </c>
      <c r="C2913" s="711" t="str">
        <f t="shared" si="315"/>
        <v>21/02/2026</v>
      </c>
      <c r="D2913" s="712" t="str">
        <f t="shared" si="316"/>
        <v>09:16</v>
      </c>
      <c r="E2913" s="713" t="str">
        <f t="shared" si="317"/>
        <v>09:00 as 10:00</v>
      </c>
      <c r="F2913" s="714" t="str">
        <f t="shared" si="318"/>
        <v>Sábado</v>
      </c>
      <c r="G2913" s="715">
        <f t="shared" si="319"/>
        <v>3</v>
      </c>
      <c r="H2913" s="714" t="str">
        <f t="shared" si="320"/>
        <v>Fev/26</v>
      </c>
      <c r="I2913" s="723">
        <f t="shared" si="321"/>
        <v>21</v>
      </c>
      <c r="J2913" s="723">
        <f>IF(Tabela13[[#This Row],[Data da Ordem]]&lt;&gt;"",1,"")</f>
        <v>1</v>
      </c>
    </row>
    <row r="2914" spans="1:10">
      <c r="A2914" s="721" t="s">
        <v>3627</v>
      </c>
      <c r="B2914" s="722">
        <v>11.7</v>
      </c>
      <c r="C2914" s="724" t="str">
        <f t="shared" si="315"/>
        <v>21/02/2026</v>
      </c>
      <c r="D2914" s="725" t="str">
        <f t="shared" si="316"/>
        <v>09:09</v>
      </c>
      <c r="E2914" s="726" t="str">
        <f t="shared" si="317"/>
        <v>09:00 as 10:00</v>
      </c>
      <c r="F2914" s="727" t="str">
        <f t="shared" si="318"/>
        <v>Sábado</v>
      </c>
      <c r="G2914" s="728">
        <f t="shared" si="319"/>
        <v>3</v>
      </c>
      <c r="H2914" s="727" t="str">
        <f t="shared" si="320"/>
        <v>Fev/26</v>
      </c>
      <c r="I2914" s="716">
        <f t="shared" si="321"/>
        <v>21</v>
      </c>
      <c r="J2914" s="716">
        <f>IF(Tabela13[[#This Row],[Data da Ordem]]&lt;&gt;"",1,"")</f>
        <v>1</v>
      </c>
    </row>
    <row r="2915" spans="1:10">
      <c r="A2915" s="721" t="s">
        <v>3628</v>
      </c>
      <c r="B2915" s="722">
        <v>35</v>
      </c>
      <c r="C2915" s="711" t="str">
        <f t="shared" si="315"/>
        <v>22/02/2026</v>
      </c>
      <c r="D2915" s="712" t="str">
        <f t="shared" si="316"/>
        <v>18:36</v>
      </c>
      <c r="E2915" s="713" t="str">
        <f t="shared" si="317"/>
        <v>18:00 as 19:00</v>
      </c>
      <c r="F2915" s="714" t="str">
        <f t="shared" si="318"/>
        <v>Domingo</v>
      </c>
      <c r="G2915" s="715">
        <f t="shared" si="319"/>
        <v>4</v>
      </c>
      <c r="H2915" s="714" t="str">
        <f t="shared" si="320"/>
        <v>Fev/26</v>
      </c>
      <c r="I2915" s="723">
        <f t="shared" si="321"/>
        <v>22</v>
      </c>
      <c r="J2915" s="723">
        <f>IF(Tabela13[[#This Row],[Data da Ordem]]&lt;&gt;"",1,"")</f>
        <v>1</v>
      </c>
    </row>
    <row r="2916" spans="1:10">
      <c r="A2916" s="721" t="s">
        <v>3629</v>
      </c>
      <c r="B2916" s="722">
        <v>16</v>
      </c>
      <c r="C2916" s="711" t="str">
        <f t="shared" si="315"/>
        <v>22/02/2026</v>
      </c>
      <c r="D2916" s="712" t="str">
        <f t="shared" si="316"/>
        <v>18:22</v>
      </c>
      <c r="E2916" s="713" t="str">
        <f t="shared" si="317"/>
        <v>18:00 as 19:00</v>
      </c>
      <c r="F2916" s="714" t="str">
        <f t="shared" si="318"/>
        <v>Domingo</v>
      </c>
      <c r="G2916" s="715">
        <f t="shared" si="319"/>
        <v>4</v>
      </c>
      <c r="H2916" s="714" t="str">
        <f t="shared" si="320"/>
        <v>Fev/26</v>
      </c>
      <c r="I2916" s="723">
        <f t="shared" si="321"/>
        <v>22</v>
      </c>
      <c r="J2916" s="723">
        <f>IF(Tabela13[[#This Row],[Data da Ordem]]&lt;&gt;"",1,"")</f>
        <v>1</v>
      </c>
    </row>
    <row r="2917" spans="1:10">
      <c r="A2917" s="721" t="s">
        <v>3630</v>
      </c>
      <c r="B2917" s="722">
        <v>133</v>
      </c>
      <c r="C2917" s="711" t="str">
        <f t="shared" si="315"/>
        <v>22/02/2026</v>
      </c>
      <c r="D2917" s="712" t="str">
        <f t="shared" si="316"/>
        <v>18:20</v>
      </c>
      <c r="E2917" s="713" t="str">
        <f t="shared" si="317"/>
        <v>18:00 as 19:00</v>
      </c>
      <c r="F2917" s="714" t="str">
        <f t="shared" si="318"/>
        <v>Domingo</v>
      </c>
      <c r="G2917" s="715">
        <f t="shared" si="319"/>
        <v>4</v>
      </c>
      <c r="H2917" s="714" t="str">
        <f t="shared" si="320"/>
        <v>Fev/26</v>
      </c>
      <c r="I2917" s="723">
        <f t="shared" si="321"/>
        <v>22</v>
      </c>
      <c r="J2917" s="723">
        <f>IF(Tabela13[[#This Row],[Data da Ordem]]&lt;&gt;"",1,"")</f>
        <v>1</v>
      </c>
    </row>
    <row r="2918" spans="1:10">
      <c r="A2918" s="721" t="s">
        <v>3631</v>
      </c>
      <c r="B2918" s="722">
        <v>13</v>
      </c>
      <c r="C2918" s="711" t="str">
        <f t="shared" si="315"/>
        <v>22/02/2026</v>
      </c>
      <c r="D2918" s="712" t="str">
        <f t="shared" si="316"/>
        <v>18:08</v>
      </c>
      <c r="E2918" s="713" t="str">
        <f t="shared" si="317"/>
        <v>18:00 as 19:00</v>
      </c>
      <c r="F2918" s="714" t="str">
        <f t="shared" si="318"/>
        <v>Domingo</v>
      </c>
      <c r="G2918" s="715">
        <f t="shared" si="319"/>
        <v>4</v>
      </c>
      <c r="H2918" s="714" t="str">
        <f t="shared" si="320"/>
        <v>Fev/26</v>
      </c>
      <c r="I2918" s="723">
        <f t="shared" si="321"/>
        <v>22</v>
      </c>
      <c r="J2918" s="723">
        <f>IF(Tabela13[[#This Row],[Data da Ordem]]&lt;&gt;"",1,"")</f>
        <v>1</v>
      </c>
    </row>
    <row r="2919" spans="1:10">
      <c r="A2919" s="721" t="s">
        <v>3632</v>
      </c>
      <c r="B2919" s="722">
        <v>21</v>
      </c>
      <c r="C2919" s="711" t="str">
        <f t="shared" si="315"/>
        <v>22/02/2026</v>
      </c>
      <c r="D2919" s="712" t="str">
        <f t="shared" si="316"/>
        <v>18:07</v>
      </c>
      <c r="E2919" s="713" t="str">
        <f t="shared" si="317"/>
        <v>18:00 as 19:00</v>
      </c>
      <c r="F2919" s="714" t="str">
        <f t="shared" si="318"/>
        <v>Domingo</v>
      </c>
      <c r="G2919" s="715">
        <f t="shared" si="319"/>
        <v>4</v>
      </c>
      <c r="H2919" s="714" t="str">
        <f t="shared" si="320"/>
        <v>Fev/26</v>
      </c>
      <c r="I2919" s="723">
        <f t="shared" si="321"/>
        <v>22</v>
      </c>
      <c r="J2919" s="723">
        <f>IF(Tabela13[[#This Row],[Data da Ordem]]&lt;&gt;"",1,"")</f>
        <v>1</v>
      </c>
    </row>
    <row r="2920" spans="1:10">
      <c r="A2920" s="721" t="s">
        <v>3633</v>
      </c>
      <c r="B2920" s="722">
        <v>20</v>
      </c>
      <c r="C2920" s="711" t="str">
        <f t="shared" si="315"/>
        <v>22/02/2026</v>
      </c>
      <c r="D2920" s="712" t="str">
        <f t="shared" si="316"/>
        <v>18:03</v>
      </c>
      <c r="E2920" s="713" t="str">
        <f t="shared" si="317"/>
        <v>18:00 as 19:00</v>
      </c>
      <c r="F2920" s="714" t="str">
        <f t="shared" si="318"/>
        <v>Domingo</v>
      </c>
      <c r="G2920" s="715">
        <f t="shared" si="319"/>
        <v>4</v>
      </c>
      <c r="H2920" s="714" t="str">
        <f t="shared" si="320"/>
        <v>Fev/26</v>
      </c>
      <c r="I2920" s="723">
        <f t="shared" si="321"/>
        <v>22</v>
      </c>
      <c r="J2920" s="723">
        <f>IF(Tabela13[[#This Row],[Data da Ordem]]&lt;&gt;"",1,"")</f>
        <v>1</v>
      </c>
    </row>
    <row r="2921" spans="1:10">
      <c r="A2921" s="721" t="s">
        <v>3634</v>
      </c>
      <c r="B2921" s="722">
        <v>112</v>
      </c>
      <c r="C2921" s="711" t="str">
        <f t="shared" si="315"/>
        <v>22/02/2026</v>
      </c>
      <c r="D2921" s="712" t="str">
        <f t="shared" si="316"/>
        <v>18:02</v>
      </c>
      <c r="E2921" s="713" t="str">
        <f t="shared" si="317"/>
        <v>18:00 as 19:00</v>
      </c>
      <c r="F2921" s="714" t="str">
        <f t="shared" si="318"/>
        <v>Domingo</v>
      </c>
      <c r="G2921" s="715">
        <f t="shared" si="319"/>
        <v>4</v>
      </c>
      <c r="H2921" s="714" t="str">
        <f t="shared" si="320"/>
        <v>Fev/26</v>
      </c>
      <c r="I2921" s="723">
        <f t="shared" si="321"/>
        <v>22</v>
      </c>
      <c r="J2921" s="723">
        <f>IF(Tabela13[[#This Row],[Data da Ordem]]&lt;&gt;"",1,"")</f>
        <v>1</v>
      </c>
    </row>
    <row r="2922" spans="1:10">
      <c r="A2922" s="721" t="s">
        <v>3635</v>
      </c>
      <c r="B2922" s="722">
        <v>16.5</v>
      </c>
      <c r="C2922" s="711" t="str">
        <f t="shared" si="315"/>
        <v>22/02/2026</v>
      </c>
      <c r="D2922" s="712" t="str">
        <f t="shared" si="316"/>
        <v>17:29</v>
      </c>
      <c r="E2922" s="713" t="str">
        <f t="shared" si="317"/>
        <v>17:00 as 18:00</v>
      </c>
      <c r="F2922" s="714" t="str">
        <f t="shared" si="318"/>
        <v>Domingo</v>
      </c>
      <c r="G2922" s="715">
        <f t="shared" si="319"/>
        <v>4</v>
      </c>
      <c r="H2922" s="714" t="str">
        <f t="shared" si="320"/>
        <v>Fev/26</v>
      </c>
      <c r="I2922" s="723">
        <f t="shared" si="321"/>
        <v>22</v>
      </c>
      <c r="J2922" s="723">
        <f>IF(Tabela13[[#This Row],[Data da Ordem]]&lt;&gt;"",1,"")</f>
        <v>1</v>
      </c>
    </row>
    <row r="2923" spans="1:10">
      <c r="A2923" s="721" t="s">
        <v>3636</v>
      </c>
      <c r="B2923" s="722">
        <v>25</v>
      </c>
      <c r="C2923" s="711" t="str">
        <f t="shared" si="315"/>
        <v>22/02/2026</v>
      </c>
      <c r="D2923" s="712" t="str">
        <f t="shared" si="316"/>
        <v>17:15</v>
      </c>
      <c r="E2923" s="713" t="str">
        <f t="shared" si="317"/>
        <v>17:00 as 18:00</v>
      </c>
      <c r="F2923" s="714" t="str">
        <f t="shared" si="318"/>
        <v>Domingo</v>
      </c>
      <c r="G2923" s="715">
        <f t="shared" si="319"/>
        <v>4</v>
      </c>
      <c r="H2923" s="714" t="str">
        <f t="shared" si="320"/>
        <v>Fev/26</v>
      </c>
      <c r="I2923" s="723">
        <f t="shared" si="321"/>
        <v>22</v>
      </c>
      <c r="J2923" s="723">
        <f>IF(Tabela13[[#This Row],[Data da Ordem]]&lt;&gt;"",1,"")</f>
        <v>1</v>
      </c>
    </row>
    <row r="2924" spans="1:10">
      <c r="A2924" s="721" t="s">
        <v>3637</v>
      </c>
      <c r="B2924" s="722">
        <v>152</v>
      </c>
      <c r="C2924" s="711" t="str">
        <f t="shared" si="315"/>
        <v>22/02/2026</v>
      </c>
      <c r="D2924" s="712" t="str">
        <f t="shared" si="316"/>
        <v>17:14</v>
      </c>
      <c r="E2924" s="713" t="str">
        <f t="shared" si="317"/>
        <v>17:00 as 18:00</v>
      </c>
      <c r="F2924" s="714" t="str">
        <f t="shared" si="318"/>
        <v>Domingo</v>
      </c>
      <c r="G2924" s="715">
        <f t="shared" si="319"/>
        <v>4</v>
      </c>
      <c r="H2924" s="714" t="str">
        <f t="shared" si="320"/>
        <v>Fev/26</v>
      </c>
      <c r="I2924" s="723">
        <f t="shared" si="321"/>
        <v>22</v>
      </c>
      <c r="J2924" s="723">
        <f>IF(Tabela13[[#This Row],[Data da Ordem]]&lt;&gt;"",1,"")</f>
        <v>1</v>
      </c>
    </row>
    <row r="2925" spans="1:10">
      <c r="A2925" s="721" t="s">
        <v>3638</v>
      </c>
      <c r="B2925" s="722">
        <v>84.5</v>
      </c>
      <c r="C2925" s="711" t="str">
        <f t="shared" si="315"/>
        <v>22/02/2026</v>
      </c>
      <c r="D2925" s="712" t="str">
        <f t="shared" si="316"/>
        <v>16:50</v>
      </c>
      <c r="E2925" s="713" t="str">
        <f t="shared" si="317"/>
        <v>16:00 as 17:00</v>
      </c>
      <c r="F2925" s="714" t="str">
        <f t="shared" si="318"/>
        <v>Domingo</v>
      </c>
      <c r="G2925" s="715">
        <f t="shared" si="319"/>
        <v>4</v>
      </c>
      <c r="H2925" s="714" t="str">
        <f t="shared" si="320"/>
        <v>Fev/26</v>
      </c>
      <c r="I2925" s="723">
        <f t="shared" si="321"/>
        <v>22</v>
      </c>
      <c r="J2925" s="723">
        <f>IF(Tabela13[[#This Row],[Data da Ordem]]&lt;&gt;"",1,"")</f>
        <v>1</v>
      </c>
    </row>
    <row r="2926" spans="1:10">
      <c r="A2926" s="721" t="s">
        <v>3639</v>
      </c>
      <c r="B2926" s="722">
        <v>12</v>
      </c>
      <c r="C2926" s="711" t="str">
        <f t="shared" si="315"/>
        <v>22/02/2026</v>
      </c>
      <c r="D2926" s="712" t="str">
        <f t="shared" si="316"/>
        <v>16:14</v>
      </c>
      <c r="E2926" s="713" t="str">
        <f t="shared" si="317"/>
        <v>16:00 as 17:00</v>
      </c>
      <c r="F2926" s="714" t="str">
        <f t="shared" si="318"/>
        <v>Domingo</v>
      </c>
      <c r="G2926" s="715">
        <f t="shared" si="319"/>
        <v>4</v>
      </c>
      <c r="H2926" s="714" t="str">
        <f t="shared" si="320"/>
        <v>Fev/26</v>
      </c>
      <c r="I2926" s="723">
        <f t="shared" si="321"/>
        <v>22</v>
      </c>
      <c r="J2926" s="723">
        <f>IF(Tabela13[[#This Row],[Data da Ordem]]&lt;&gt;"",1,"")</f>
        <v>1</v>
      </c>
    </row>
    <row r="2927" spans="1:10">
      <c r="A2927" s="721" t="s">
        <v>3640</v>
      </c>
      <c r="B2927" s="722">
        <v>29</v>
      </c>
      <c r="C2927" s="711" t="str">
        <f t="shared" si="315"/>
        <v>22/02/2026</v>
      </c>
      <c r="D2927" s="712" t="str">
        <f t="shared" si="316"/>
        <v>16:11</v>
      </c>
      <c r="E2927" s="713" t="str">
        <f t="shared" si="317"/>
        <v>16:00 as 17:00</v>
      </c>
      <c r="F2927" s="714" t="str">
        <f t="shared" si="318"/>
        <v>Domingo</v>
      </c>
      <c r="G2927" s="715">
        <f t="shared" si="319"/>
        <v>4</v>
      </c>
      <c r="H2927" s="714" t="str">
        <f t="shared" si="320"/>
        <v>Fev/26</v>
      </c>
      <c r="I2927" s="723">
        <f t="shared" si="321"/>
        <v>22</v>
      </c>
      <c r="J2927" s="723">
        <f>IF(Tabela13[[#This Row],[Data da Ordem]]&lt;&gt;"",1,"")</f>
        <v>1</v>
      </c>
    </row>
    <row r="2928" spans="1:10">
      <c r="A2928" s="721" t="s">
        <v>3641</v>
      </c>
      <c r="B2928" s="722">
        <v>41.5</v>
      </c>
      <c r="C2928" s="711" t="str">
        <f t="shared" si="315"/>
        <v>22/02/2026</v>
      </c>
      <c r="D2928" s="712" t="str">
        <f t="shared" si="316"/>
        <v>16:11</v>
      </c>
      <c r="E2928" s="713" t="str">
        <f t="shared" si="317"/>
        <v>16:00 as 17:00</v>
      </c>
      <c r="F2928" s="714" t="str">
        <f t="shared" si="318"/>
        <v>Domingo</v>
      </c>
      <c r="G2928" s="715">
        <f t="shared" si="319"/>
        <v>4</v>
      </c>
      <c r="H2928" s="714" t="str">
        <f t="shared" si="320"/>
        <v>Fev/26</v>
      </c>
      <c r="I2928" s="723">
        <f t="shared" si="321"/>
        <v>22</v>
      </c>
      <c r="J2928" s="723">
        <f>IF(Tabela13[[#This Row],[Data da Ordem]]&lt;&gt;"",1,"")</f>
        <v>1</v>
      </c>
    </row>
    <row r="2929" spans="1:10">
      <c r="A2929" s="721" t="s">
        <v>3642</v>
      </c>
      <c r="B2929" s="722">
        <v>9</v>
      </c>
      <c r="C2929" s="711" t="str">
        <f t="shared" si="315"/>
        <v>22/02/2026</v>
      </c>
      <c r="D2929" s="712" t="str">
        <f t="shared" si="316"/>
        <v>15:50</v>
      </c>
      <c r="E2929" s="713" t="str">
        <f t="shared" si="317"/>
        <v>15:00 as 16:00</v>
      </c>
      <c r="F2929" s="714" t="str">
        <f t="shared" si="318"/>
        <v>Domingo</v>
      </c>
      <c r="G2929" s="715">
        <f t="shared" si="319"/>
        <v>4</v>
      </c>
      <c r="H2929" s="714" t="str">
        <f t="shared" si="320"/>
        <v>Fev/26</v>
      </c>
      <c r="I2929" s="723">
        <f t="shared" si="321"/>
        <v>22</v>
      </c>
      <c r="J2929" s="723">
        <f>IF(Tabela13[[#This Row],[Data da Ordem]]&lt;&gt;"",1,"")</f>
        <v>1</v>
      </c>
    </row>
    <row r="2930" spans="1:10">
      <c r="A2930" s="721" t="s">
        <v>3643</v>
      </c>
      <c r="B2930" s="722">
        <v>79.5</v>
      </c>
      <c r="C2930" s="711" t="str">
        <f t="shared" si="315"/>
        <v>22/02/2026</v>
      </c>
      <c r="D2930" s="712" t="str">
        <f t="shared" si="316"/>
        <v>15:49</v>
      </c>
      <c r="E2930" s="713" t="str">
        <f t="shared" si="317"/>
        <v>15:00 as 16:00</v>
      </c>
      <c r="F2930" s="714" t="str">
        <f t="shared" si="318"/>
        <v>Domingo</v>
      </c>
      <c r="G2930" s="715">
        <f t="shared" si="319"/>
        <v>4</v>
      </c>
      <c r="H2930" s="714" t="str">
        <f t="shared" si="320"/>
        <v>Fev/26</v>
      </c>
      <c r="I2930" s="723">
        <f t="shared" si="321"/>
        <v>22</v>
      </c>
      <c r="J2930" s="723">
        <f>IF(Tabela13[[#This Row],[Data da Ordem]]&lt;&gt;"",1,"")</f>
        <v>1</v>
      </c>
    </row>
    <row r="2931" spans="1:10">
      <c r="A2931" s="721" t="s">
        <v>3644</v>
      </c>
      <c r="B2931" s="722">
        <v>13</v>
      </c>
      <c r="C2931" s="711" t="str">
        <f t="shared" si="315"/>
        <v>22/02/2026</v>
      </c>
      <c r="D2931" s="712" t="str">
        <f t="shared" si="316"/>
        <v>15:37</v>
      </c>
      <c r="E2931" s="713" t="str">
        <f t="shared" si="317"/>
        <v>15:00 as 16:00</v>
      </c>
      <c r="F2931" s="714" t="str">
        <f t="shared" si="318"/>
        <v>Domingo</v>
      </c>
      <c r="G2931" s="715">
        <f t="shared" si="319"/>
        <v>4</v>
      </c>
      <c r="H2931" s="714" t="str">
        <f t="shared" si="320"/>
        <v>Fev/26</v>
      </c>
      <c r="I2931" s="723">
        <f t="shared" si="321"/>
        <v>22</v>
      </c>
      <c r="J2931" s="723">
        <f>IF(Tabela13[[#This Row],[Data da Ordem]]&lt;&gt;"",1,"")</f>
        <v>1</v>
      </c>
    </row>
    <row r="2932" spans="1:10">
      <c r="A2932" s="721" t="s">
        <v>3645</v>
      </c>
      <c r="B2932" s="722">
        <v>9</v>
      </c>
      <c r="C2932" s="711" t="str">
        <f t="shared" si="315"/>
        <v>22/02/2026</v>
      </c>
      <c r="D2932" s="712" t="str">
        <f t="shared" si="316"/>
        <v>15:36</v>
      </c>
      <c r="E2932" s="713" t="str">
        <f t="shared" si="317"/>
        <v>15:00 as 16:00</v>
      </c>
      <c r="F2932" s="714" t="str">
        <f t="shared" si="318"/>
        <v>Domingo</v>
      </c>
      <c r="G2932" s="715">
        <f t="shared" si="319"/>
        <v>4</v>
      </c>
      <c r="H2932" s="714" t="str">
        <f t="shared" si="320"/>
        <v>Fev/26</v>
      </c>
      <c r="I2932" s="723">
        <f t="shared" si="321"/>
        <v>22</v>
      </c>
      <c r="J2932" s="723">
        <f>IF(Tabela13[[#This Row],[Data da Ordem]]&lt;&gt;"",1,"")</f>
        <v>1</v>
      </c>
    </row>
    <row r="2933" spans="1:10">
      <c r="A2933" s="721" t="s">
        <v>3646</v>
      </c>
      <c r="B2933" s="722">
        <v>13</v>
      </c>
      <c r="C2933" s="711" t="str">
        <f t="shared" si="315"/>
        <v>22/02/2026</v>
      </c>
      <c r="D2933" s="712" t="str">
        <f t="shared" si="316"/>
        <v>15:34</v>
      </c>
      <c r="E2933" s="713" t="str">
        <f t="shared" si="317"/>
        <v>15:00 as 16:00</v>
      </c>
      <c r="F2933" s="714" t="str">
        <f t="shared" si="318"/>
        <v>Domingo</v>
      </c>
      <c r="G2933" s="715">
        <f t="shared" si="319"/>
        <v>4</v>
      </c>
      <c r="H2933" s="714" t="str">
        <f t="shared" si="320"/>
        <v>Fev/26</v>
      </c>
      <c r="I2933" s="723">
        <f t="shared" si="321"/>
        <v>22</v>
      </c>
      <c r="J2933" s="723">
        <f>IF(Tabela13[[#This Row],[Data da Ordem]]&lt;&gt;"",1,"")</f>
        <v>1</v>
      </c>
    </row>
    <row r="2934" spans="1:10">
      <c r="A2934" s="721" t="s">
        <v>3647</v>
      </c>
      <c r="B2934" s="722">
        <v>46.5</v>
      </c>
      <c r="C2934" s="711" t="str">
        <f t="shared" si="315"/>
        <v>22/02/2026</v>
      </c>
      <c r="D2934" s="712" t="str">
        <f t="shared" si="316"/>
        <v>15:27</v>
      </c>
      <c r="E2934" s="713" t="str">
        <f t="shared" si="317"/>
        <v>15:00 as 16:00</v>
      </c>
      <c r="F2934" s="714" t="str">
        <f t="shared" si="318"/>
        <v>Domingo</v>
      </c>
      <c r="G2934" s="715">
        <f t="shared" si="319"/>
        <v>4</v>
      </c>
      <c r="H2934" s="714" t="str">
        <f t="shared" si="320"/>
        <v>Fev/26</v>
      </c>
      <c r="I2934" s="723">
        <f t="shared" si="321"/>
        <v>22</v>
      </c>
      <c r="J2934" s="723">
        <f>IF(Tabela13[[#This Row],[Data da Ordem]]&lt;&gt;"",1,"")</f>
        <v>1</v>
      </c>
    </row>
    <row r="2935" spans="1:10">
      <c r="A2935" s="721" t="s">
        <v>3648</v>
      </c>
      <c r="B2935" s="722">
        <v>48</v>
      </c>
      <c r="C2935" s="711" t="str">
        <f t="shared" si="315"/>
        <v>22/02/2026</v>
      </c>
      <c r="D2935" s="712" t="str">
        <f t="shared" si="316"/>
        <v>15:24</v>
      </c>
      <c r="E2935" s="713" t="str">
        <f t="shared" si="317"/>
        <v>15:00 as 16:00</v>
      </c>
      <c r="F2935" s="714" t="str">
        <f t="shared" si="318"/>
        <v>Domingo</v>
      </c>
      <c r="G2935" s="715">
        <f t="shared" si="319"/>
        <v>4</v>
      </c>
      <c r="H2935" s="714" t="str">
        <f t="shared" si="320"/>
        <v>Fev/26</v>
      </c>
      <c r="I2935" s="723">
        <f t="shared" si="321"/>
        <v>22</v>
      </c>
      <c r="J2935" s="723">
        <f>IF(Tabela13[[#This Row],[Data da Ordem]]&lt;&gt;"",1,"")</f>
        <v>1</v>
      </c>
    </row>
    <row r="2936" spans="1:10">
      <c r="A2936" s="721" t="s">
        <v>3649</v>
      </c>
      <c r="B2936" s="722">
        <v>26</v>
      </c>
      <c r="C2936" s="711" t="str">
        <f t="shared" si="315"/>
        <v>22/02/2026</v>
      </c>
      <c r="D2936" s="712" t="str">
        <f t="shared" si="316"/>
        <v>15:22</v>
      </c>
      <c r="E2936" s="713" t="str">
        <f t="shared" si="317"/>
        <v>15:00 as 16:00</v>
      </c>
      <c r="F2936" s="714" t="str">
        <f t="shared" si="318"/>
        <v>Domingo</v>
      </c>
      <c r="G2936" s="715">
        <f t="shared" si="319"/>
        <v>4</v>
      </c>
      <c r="H2936" s="714" t="str">
        <f t="shared" si="320"/>
        <v>Fev/26</v>
      </c>
      <c r="I2936" s="723">
        <f t="shared" si="321"/>
        <v>22</v>
      </c>
      <c r="J2936" s="723">
        <f>IF(Tabela13[[#This Row],[Data da Ordem]]&lt;&gt;"",1,"")</f>
        <v>1</v>
      </c>
    </row>
    <row r="2937" spans="1:10">
      <c r="A2937" s="721" t="s">
        <v>3650</v>
      </c>
      <c r="B2937" s="722">
        <v>6</v>
      </c>
      <c r="C2937" s="711" t="str">
        <f t="shared" si="315"/>
        <v>22/02/2026</v>
      </c>
      <c r="D2937" s="712" t="str">
        <f t="shared" si="316"/>
        <v>15:18</v>
      </c>
      <c r="E2937" s="713" t="str">
        <f t="shared" si="317"/>
        <v>15:00 as 16:00</v>
      </c>
      <c r="F2937" s="714" t="str">
        <f t="shared" si="318"/>
        <v>Domingo</v>
      </c>
      <c r="G2937" s="715">
        <f t="shared" si="319"/>
        <v>4</v>
      </c>
      <c r="H2937" s="714" t="str">
        <f t="shared" si="320"/>
        <v>Fev/26</v>
      </c>
      <c r="I2937" s="723">
        <f t="shared" si="321"/>
        <v>22</v>
      </c>
      <c r="J2937" s="723">
        <f>IF(Tabela13[[#This Row],[Data da Ordem]]&lt;&gt;"",1,"")</f>
        <v>1</v>
      </c>
    </row>
    <row r="2938" spans="1:10">
      <c r="A2938" s="721" t="s">
        <v>3651</v>
      </c>
      <c r="B2938" s="722">
        <v>13</v>
      </c>
      <c r="C2938" s="711" t="str">
        <f t="shared" si="315"/>
        <v>22/02/2026</v>
      </c>
      <c r="D2938" s="712" t="str">
        <f t="shared" si="316"/>
        <v>14:53</v>
      </c>
      <c r="E2938" s="713" t="str">
        <f t="shared" si="317"/>
        <v>14:00 as 15:00</v>
      </c>
      <c r="F2938" s="714" t="str">
        <f t="shared" si="318"/>
        <v>Domingo</v>
      </c>
      <c r="G2938" s="715">
        <f t="shared" si="319"/>
        <v>4</v>
      </c>
      <c r="H2938" s="714" t="str">
        <f t="shared" si="320"/>
        <v>Fev/26</v>
      </c>
      <c r="I2938" s="723">
        <f t="shared" si="321"/>
        <v>22</v>
      </c>
      <c r="J2938" s="723">
        <f>IF(Tabela13[[#This Row],[Data da Ordem]]&lt;&gt;"",1,"")</f>
        <v>1</v>
      </c>
    </row>
    <row r="2939" spans="1:10">
      <c r="A2939" s="721" t="s">
        <v>3652</v>
      </c>
      <c r="B2939" s="722">
        <v>9</v>
      </c>
      <c r="C2939" s="711" t="str">
        <f t="shared" si="315"/>
        <v>22/02/2026</v>
      </c>
      <c r="D2939" s="712" t="str">
        <f t="shared" si="316"/>
        <v>14:51</v>
      </c>
      <c r="E2939" s="713" t="str">
        <f t="shared" si="317"/>
        <v>14:00 as 15:00</v>
      </c>
      <c r="F2939" s="714" t="str">
        <f t="shared" si="318"/>
        <v>Domingo</v>
      </c>
      <c r="G2939" s="715">
        <f t="shared" si="319"/>
        <v>4</v>
      </c>
      <c r="H2939" s="714" t="str">
        <f t="shared" si="320"/>
        <v>Fev/26</v>
      </c>
      <c r="I2939" s="723">
        <f t="shared" si="321"/>
        <v>22</v>
      </c>
      <c r="J2939" s="723">
        <f>IF(Tabela13[[#This Row],[Data da Ordem]]&lt;&gt;"",1,"")</f>
        <v>1</v>
      </c>
    </row>
    <row r="2940" spans="1:10">
      <c r="A2940" s="721" t="s">
        <v>3653</v>
      </c>
      <c r="B2940" s="722">
        <v>23</v>
      </c>
      <c r="C2940" s="711" t="str">
        <f t="shared" si="315"/>
        <v>22/02/2026</v>
      </c>
      <c r="D2940" s="712" t="str">
        <f t="shared" si="316"/>
        <v>14:38</v>
      </c>
      <c r="E2940" s="713" t="str">
        <f t="shared" si="317"/>
        <v>14:00 as 15:00</v>
      </c>
      <c r="F2940" s="714" t="str">
        <f t="shared" si="318"/>
        <v>Domingo</v>
      </c>
      <c r="G2940" s="715">
        <f t="shared" si="319"/>
        <v>4</v>
      </c>
      <c r="H2940" s="714" t="str">
        <f t="shared" si="320"/>
        <v>Fev/26</v>
      </c>
      <c r="I2940" s="723">
        <f t="shared" si="321"/>
        <v>22</v>
      </c>
      <c r="J2940" s="723">
        <f>IF(Tabela13[[#This Row],[Data da Ordem]]&lt;&gt;"",1,"")</f>
        <v>1</v>
      </c>
    </row>
    <row r="2941" spans="1:10">
      <c r="A2941" s="721" t="s">
        <v>3654</v>
      </c>
      <c r="B2941" s="722">
        <v>50</v>
      </c>
      <c r="C2941" s="711" t="str">
        <f t="shared" si="315"/>
        <v>22/02/2026</v>
      </c>
      <c r="D2941" s="712" t="str">
        <f t="shared" si="316"/>
        <v>14:37</v>
      </c>
      <c r="E2941" s="713" t="str">
        <f t="shared" si="317"/>
        <v>14:00 as 15:00</v>
      </c>
      <c r="F2941" s="714" t="str">
        <f t="shared" si="318"/>
        <v>Domingo</v>
      </c>
      <c r="G2941" s="715">
        <f t="shared" si="319"/>
        <v>4</v>
      </c>
      <c r="H2941" s="714" t="str">
        <f t="shared" si="320"/>
        <v>Fev/26</v>
      </c>
      <c r="I2941" s="723">
        <f t="shared" si="321"/>
        <v>22</v>
      </c>
      <c r="J2941" s="723">
        <f>IF(Tabela13[[#This Row],[Data da Ordem]]&lt;&gt;"",1,"")</f>
        <v>1</v>
      </c>
    </row>
    <row r="2942" spans="1:10">
      <c r="A2942" s="721" t="s">
        <v>3655</v>
      </c>
      <c r="B2942" s="722">
        <v>10</v>
      </c>
      <c r="C2942" s="711" t="str">
        <f t="shared" si="315"/>
        <v>22/02/2026</v>
      </c>
      <c r="D2942" s="712" t="str">
        <f t="shared" si="316"/>
        <v>14:08</v>
      </c>
      <c r="E2942" s="713" t="str">
        <f t="shared" si="317"/>
        <v>14:00 as 15:00</v>
      </c>
      <c r="F2942" s="714" t="str">
        <f t="shared" si="318"/>
        <v>Domingo</v>
      </c>
      <c r="G2942" s="715">
        <f t="shared" si="319"/>
        <v>4</v>
      </c>
      <c r="H2942" s="714" t="str">
        <f t="shared" si="320"/>
        <v>Fev/26</v>
      </c>
      <c r="I2942" s="723">
        <f t="shared" si="321"/>
        <v>22</v>
      </c>
      <c r="J2942" s="723">
        <f>IF(Tabela13[[#This Row],[Data da Ordem]]&lt;&gt;"",1,"")</f>
        <v>1</v>
      </c>
    </row>
    <row r="2943" spans="1:10">
      <c r="A2943" s="721" t="s">
        <v>3656</v>
      </c>
      <c r="B2943" s="722">
        <v>20</v>
      </c>
      <c r="C2943" s="711" t="str">
        <f t="shared" si="315"/>
        <v>22/02/2026</v>
      </c>
      <c r="D2943" s="712" t="str">
        <f t="shared" si="316"/>
        <v>11:58</v>
      </c>
      <c r="E2943" s="713" t="str">
        <f t="shared" si="317"/>
        <v>11:00 as 12:00</v>
      </c>
      <c r="F2943" s="714" t="str">
        <f t="shared" si="318"/>
        <v>Domingo</v>
      </c>
      <c r="G2943" s="715">
        <f t="shared" si="319"/>
        <v>4</v>
      </c>
      <c r="H2943" s="714" t="str">
        <f t="shared" si="320"/>
        <v>Fev/26</v>
      </c>
      <c r="I2943" s="723">
        <f t="shared" si="321"/>
        <v>22</v>
      </c>
      <c r="J2943" s="723">
        <f>IF(Tabela13[[#This Row],[Data da Ordem]]&lt;&gt;"",1,"")</f>
        <v>1</v>
      </c>
    </row>
    <row r="2944" spans="1:10">
      <c r="A2944" s="721" t="s">
        <v>3657</v>
      </c>
      <c r="B2944" s="722">
        <v>7</v>
      </c>
      <c r="C2944" s="711" t="str">
        <f t="shared" si="315"/>
        <v>22/02/2026</v>
      </c>
      <c r="D2944" s="712" t="str">
        <f t="shared" si="316"/>
        <v>11:36</v>
      </c>
      <c r="E2944" s="713" t="str">
        <f t="shared" si="317"/>
        <v>11:00 as 12:00</v>
      </c>
      <c r="F2944" s="714" t="str">
        <f t="shared" si="318"/>
        <v>Domingo</v>
      </c>
      <c r="G2944" s="715">
        <f t="shared" si="319"/>
        <v>4</v>
      </c>
      <c r="H2944" s="714" t="str">
        <f t="shared" si="320"/>
        <v>Fev/26</v>
      </c>
      <c r="I2944" s="723">
        <f t="shared" si="321"/>
        <v>22</v>
      </c>
      <c r="J2944" s="723">
        <f>IF(Tabela13[[#This Row],[Data da Ordem]]&lt;&gt;"",1,"")</f>
        <v>1</v>
      </c>
    </row>
    <row r="2945" spans="1:10">
      <c r="A2945" s="721" t="s">
        <v>3658</v>
      </c>
      <c r="B2945" s="722">
        <v>30</v>
      </c>
      <c r="C2945" s="711" t="str">
        <f t="shared" si="315"/>
        <v>22/02/2026</v>
      </c>
      <c r="D2945" s="712" t="str">
        <f t="shared" si="316"/>
        <v>11:32</v>
      </c>
      <c r="E2945" s="713" t="str">
        <f t="shared" si="317"/>
        <v>11:00 as 12:00</v>
      </c>
      <c r="F2945" s="714" t="str">
        <f t="shared" si="318"/>
        <v>Domingo</v>
      </c>
      <c r="G2945" s="715">
        <f t="shared" si="319"/>
        <v>4</v>
      </c>
      <c r="H2945" s="714" t="str">
        <f t="shared" si="320"/>
        <v>Fev/26</v>
      </c>
      <c r="I2945" s="723">
        <f t="shared" si="321"/>
        <v>22</v>
      </c>
      <c r="J2945" s="723">
        <f>IF(Tabela13[[#This Row],[Data da Ordem]]&lt;&gt;"",1,"")</f>
        <v>1</v>
      </c>
    </row>
    <row r="2946" spans="1:10">
      <c r="A2946" s="721" t="s">
        <v>3659</v>
      </c>
      <c r="B2946" s="722">
        <v>52.5</v>
      </c>
      <c r="C2946" s="711" t="str">
        <f t="shared" si="315"/>
        <v>22/02/2026</v>
      </c>
      <c r="D2946" s="712" t="str">
        <f t="shared" si="316"/>
        <v>11:29</v>
      </c>
      <c r="E2946" s="713" t="str">
        <f t="shared" si="317"/>
        <v>11:00 as 12:00</v>
      </c>
      <c r="F2946" s="714" t="str">
        <f t="shared" si="318"/>
        <v>Domingo</v>
      </c>
      <c r="G2946" s="715">
        <f t="shared" si="319"/>
        <v>4</v>
      </c>
      <c r="H2946" s="714" t="str">
        <f t="shared" si="320"/>
        <v>Fev/26</v>
      </c>
      <c r="I2946" s="723">
        <f t="shared" si="321"/>
        <v>22</v>
      </c>
      <c r="J2946" s="723">
        <f>IF(Tabela13[[#This Row],[Data da Ordem]]&lt;&gt;"",1,"")</f>
        <v>1</v>
      </c>
    </row>
    <row r="2947" spans="1:10">
      <c r="A2947" s="721" t="s">
        <v>3660</v>
      </c>
      <c r="B2947" s="722">
        <v>30.5</v>
      </c>
      <c r="C2947" s="711" t="str">
        <f t="shared" si="315"/>
        <v>22/02/2026</v>
      </c>
      <c r="D2947" s="712" t="str">
        <f t="shared" si="316"/>
        <v>11:27</v>
      </c>
      <c r="E2947" s="713" t="str">
        <f t="shared" si="317"/>
        <v>11:00 as 12:00</v>
      </c>
      <c r="F2947" s="714" t="str">
        <f t="shared" si="318"/>
        <v>Domingo</v>
      </c>
      <c r="G2947" s="715">
        <f t="shared" si="319"/>
        <v>4</v>
      </c>
      <c r="H2947" s="714" t="str">
        <f t="shared" si="320"/>
        <v>Fev/26</v>
      </c>
      <c r="I2947" s="723">
        <f t="shared" si="321"/>
        <v>22</v>
      </c>
      <c r="J2947" s="723">
        <f>IF(Tabela13[[#This Row],[Data da Ordem]]&lt;&gt;"",1,"")</f>
        <v>1</v>
      </c>
    </row>
    <row r="2948" spans="1:10">
      <c r="A2948" s="721" t="s">
        <v>3661</v>
      </c>
      <c r="B2948" s="722">
        <v>15.5</v>
      </c>
      <c r="C2948" s="711" t="str">
        <f t="shared" ref="C2948:C3011" si="322">IF(A2948="","",TEXT(A2948,"dd/mm/aaaa"))</f>
        <v>22/02/2026</v>
      </c>
      <c r="D2948" s="712" t="str">
        <f t="shared" ref="D2948:D3011" si="323">IF(A2948="","",TEXT(A2948,"hh:mm"))</f>
        <v>11:10</v>
      </c>
      <c r="E2948" s="713" t="str">
        <f t="shared" ref="E2948:E3011" si="324">IF(D2948="","",IF(AND(MOD(D2948,1)&gt;=TIME(8,0,0),MOD(D2948,1)&lt;TIME(21,0,0)),
TEXT(TIME(HOUR(MOD(D2948,1)),0,0),"hh:mm")&amp;" as "&amp;TEXT(TIME(HOUR(MOD(D2948,1))+1,0,0),"hh:mm"),
"Fora da faixa"))</f>
        <v>11:00 as 12:00</v>
      </c>
      <c r="F2948" s="714" t="str">
        <f t="shared" ref="F2948:F3011" si="325">CHOOSE(WEEKDAY(C2948,2),"Segunda","Terça","Quarta","Quinta","Sexta","Sábado","Domingo")</f>
        <v>Domingo</v>
      </c>
      <c r="G2948" s="715">
        <f t="shared" ref="G2948:G3011" si="326">INT((DAY(C2948)-1)/7)+1</f>
        <v>4</v>
      </c>
      <c r="H2948" s="714" t="str">
        <f t="shared" ref="H2948:H3011" si="327">PROPER(TEXT(C2948,"MMM/AA"))</f>
        <v>Fev/26</v>
      </c>
      <c r="I2948" s="723">
        <f t="shared" ref="I2948:I3011" si="328">DAY(C2948)</f>
        <v>22</v>
      </c>
      <c r="J2948" s="723">
        <f>IF(Tabela13[[#This Row],[Data da Ordem]]&lt;&gt;"",1,"")</f>
        <v>1</v>
      </c>
    </row>
    <row r="2949" spans="1:10">
      <c r="A2949" s="721" t="s">
        <v>3662</v>
      </c>
      <c r="B2949" s="722">
        <v>35.5</v>
      </c>
      <c r="C2949" s="711" t="str">
        <f t="shared" si="322"/>
        <v>22/02/2026</v>
      </c>
      <c r="D2949" s="712" t="str">
        <f t="shared" si="323"/>
        <v>10:55</v>
      </c>
      <c r="E2949" s="713" t="str">
        <f t="shared" si="324"/>
        <v>10:00 as 11:00</v>
      </c>
      <c r="F2949" s="714" t="str">
        <f t="shared" si="325"/>
        <v>Domingo</v>
      </c>
      <c r="G2949" s="715">
        <f t="shared" si="326"/>
        <v>4</v>
      </c>
      <c r="H2949" s="714" t="str">
        <f t="shared" si="327"/>
        <v>Fev/26</v>
      </c>
      <c r="I2949" s="723">
        <f t="shared" si="328"/>
        <v>22</v>
      </c>
      <c r="J2949" s="723">
        <f>IF(Tabela13[[#This Row],[Data da Ordem]]&lt;&gt;"",1,"")</f>
        <v>1</v>
      </c>
    </row>
    <row r="2950" spans="1:10">
      <c r="A2950" s="721" t="s">
        <v>3663</v>
      </c>
      <c r="B2950" s="722">
        <v>12</v>
      </c>
      <c r="C2950" s="711" t="str">
        <f t="shared" si="322"/>
        <v>22/02/2026</v>
      </c>
      <c r="D2950" s="712" t="str">
        <f t="shared" si="323"/>
        <v>10:36</v>
      </c>
      <c r="E2950" s="713" t="str">
        <f t="shared" si="324"/>
        <v>10:00 as 11:00</v>
      </c>
      <c r="F2950" s="714" t="str">
        <f t="shared" si="325"/>
        <v>Domingo</v>
      </c>
      <c r="G2950" s="715">
        <f t="shared" si="326"/>
        <v>4</v>
      </c>
      <c r="H2950" s="714" t="str">
        <f t="shared" si="327"/>
        <v>Fev/26</v>
      </c>
      <c r="I2950" s="723">
        <f t="shared" si="328"/>
        <v>22</v>
      </c>
      <c r="J2950" s="723">
        <f>IF(Tabela13[[#This Row],[Data da Ordem]]&lt;&gt;"",1,"")</f>
        <v>1</v>
      </c>
    </row>
    <row r="2951" spans="1:10">
      <c r="A2951" s="721" t="s">
        <v>3664</v>
      </c>
      <c r="B2951" s="722">
        <v>10</v>
      </c>
      <c r="C2951" s="724" t="str">
        <f t="shared" si="322"/>
        <v>22/02/2026</v>
      </c>
      <c r="D2951" s="725" t="str">
        <f t="shared" si="323"/>
        <v>09:58</v>
      </c>
      <c r="E2951" s="726" t="str">
        <f t="shared" si="324"/>
        <v>09:00 as 10:00</v>
      </c>
      <c r="F2951" s="727" t="str">
        <f t="shared" si="325"/>
        <v>Domingo</v>
      </c>
      <c r="G2951" s="728">
        <f t="shared" si="326"/>
        <v>4</v>
      </c>
      <c r="H2951" s="727" t="str">
        <f t="shared" si="327"/>
        <v>Fev/26</v>
      </c>
      <c r="I2951" s="716">
        <f t="shared" si="328"/>
        <v>22</v>
      </c>
      <c r="J2951" s="716">
        <f>IF(Tabela13[[#This Row],[Data da Ordem]]&lt;&gt;"",1,"")</f>
        <v>1</v>
      </c>
    </row>
    <row r="2952" spans="1:10">
      <c r="A2952" s="721" t="s">
        <v>3665</v>
      </c>
      <c r="B2952" s="722">
        <v>41</v>
      </c>
      <c r="C2952" s="711" t="str">
        <f t="shared" si="322"/>
        <v>23/02/2026</v>
      </c>
      <c r="D2952" s="712" t="str">
        <f t="shared" si="323"/>
        <v>18:02</v>
      </c>
      <c r="E2952" s="713" t="str">
        <f t="shared" si="324"/>
        <v>18:00 as 19:00</v>
      </c>
      <c r="F2952" s="714" t="str">
        <f t="shared" si="325"/>
        <v>Segunda</v>
      </c>
      <c r="G2952" s="715">
        <f t="shared" si="326"/>
        <v>4</v>
      </c>
      <c r="H2952" s="714" t="str">
        <f t="shared" si="327"/>
        <v>Fev/26</v>
      </c>
      <c r="I2952" s="723">
        <f t="shared" si="328"/>
        <v>23</v>
      </c>
      <c r="J2952" s="723">
        <f>IF(Tabela13[[#This Row],[Data da Ordem]]&lt;&gt;"",1,"")</f>
        <v>1</v>
      </c>
    </row>
    <row r="2953" spans="1:10">
      <c r="A2953" s="721" t="s">
        <v>3666</v>
      </c>
      <c r="B2953" s="722">
        <v>18</v>
      </c>
      <c r="C2953" s="711" t="str">
        <f t="shared" si="322"/>
        <v>23/02/2026</v>
      </c>
      <c r="D2953" s="712" t="str">
        <f t="shared" si="323"/>
        <v>18:00</v>
      </c>
      <c r="E2953" s="713" t="str">
        <f t="shared" si="324"/>
        <v>18:00 as 19:00</v>
      </c>
      <c r="F2953" s="714" t="str">
        <f t="shared" si="325"/>
        <v>Segunda</v>
      </c>
      <c r="G2953" s="715">
        <f t="shared" si="326"/>
        <v>4</v>
      </c>
      <c r="H2953" s="714" t="str">
        <f t="shared" si="327"/>
        <v>Fev/26</v>
      </c>
      <c r="I2953" s="723">
        <f t="shared" si="328"/>
        <v>23</v>
      </c>
      <c r="J2953" s="723">
        <f>IF(Tabela13[[#This Row],[Data da Ordem]]&lt;&gt;"",1,"")</f>
        <v>1</v>
      </c>
    </row>
    <row r="2954" spans="1:10">
      <c r="A2954" s="721" t="s">
        <v>3667</v>
      </c>
      <c r="B2954" s="722">
        <v>9</v>
      </c>
      <c r="C2954" s="711" t="str">
        <f t="shared" si="322"/>
        <v>23/02/2026</v>
      </c>
      <c r="D2954" s="712" t="str">
        <f t="shared" si="323"/>
        <v>17:38</v>
      </c>
      <c r="E2954" s="713" t="str">
        <f t="shared" si="324"/>
        <v>17:00 as 18:00</v>
      </c>
      <c r="F2954" s="714" t="str">
        <f t="shared" si="325"/>
        <v>Segunda</v>
      </c>
      <c r="G2954" s="715">
        <f t="shared" si="326"/>
        <v>4</v>
      </c>
      <c r="H2954" s="714" t="str">
        <f t="shared" si="327"/>
        <v>Fev/26</v>
      </c>
      <c r="I2954" s="723">
        <f t="shared" si="328"/>
        <v>23</v>
      </c>
      <c r="J2954" s="723">
        <f>IF(Tabela13[[#This Row],[Data da Ordem]]&lt;&gt;"",1,"")</f>
        <v>1</v>
      </c>
    </row>
    <row r="2955" spans="1:10">
      <c r="A2955" s="721" t="s">
        <v>3668</v>
      </c>
      <c r="B2955" s="722">
        <v>51.5</v>
      </c>
      <c r="C2955" s="711" t="str">
        <f t="shared" si="322"/>
        <v>23/02/2026</v>
      </c>
      <c r="D2955" s="712" t="str">
        <f t="shared" si="323"/>
        <v>17:26</v>
      </c>
      <c r="E2955" s="713" t="str">
        <f t="shared" si="324"/>
        <v>17:00 as 18:00</v>
      </c>
      <c r="F2955" s="714" t="str">
        <f t="shared" si="325"/>
        <v>Segunda</v>
      </c>
      <c r="G2955" s="715">
        <f t="shared" si="326"/>
        <v>4</v>
      </c>
      <c r="H2955" s="714" t="str">
        <f t="shared" si="327"/>
        <v>Fev/26</v>
      </c>
      <c r="I2955" s="723">
        <f t="shared" si="328"/>
        <v>23</v>
      </c>
      <c r="J2955" s="723">
        <f>IF(Tabela13[[#This Row],[Data da Ordem]]&lt;&gt;"",1,"")</f>
        <v>1</v>
      </c>
    </row>
    <row r="2956" spans="1:10">
      <c r="A2956" s="721" t="s">
        <v>3669</v>
      </c>
      <c r="B2956" s="722">
        <v>18</v>
      </c>
      <c r="C2956" s="711" t="str">
        <f t="shared" si="322"/>
        <v>23/02/2026</v>
      </c>
      <c r="D2956" s="712" t="str">
        <f t="shared" si="323"/>
        <v>17:23</v>
      </c>
      <c r="E2956" s="713" t="str">
        <f t="shared" si="324"/>
        <v>17:00 as 18:00</v>
      </c>
      <c r="F2956" s="714" t="str">
        <f t="shared" si="325"/>
        <v>Segunda</v>
      </c>
      <c r="G2956" s="715">
        <f t="shared" si="326"/>
        <v>4</v>
      </c>
      <c r="H2956" s="714" t="str">
        <f t="shared" si="327"/>
        <v>Fev/26</v>
      </c>
      <c r="I2956" s="723">
        <f t="shared" si="328"/>
        <v>23</v>
      </c>
      <c r="J2956" s="723">
        <f>IF(Tabela13[[#This Row],[Data da Ordem]]&lt;&gt;"",1,"")</f>
        <v>1</v>
      </c>
    </row>
    <row r="2957" spans="1:10">
      <c r="A2957" s="721" t="s">
        <v>3670</v>
      </c>
      <c r="B2957" s="722">
        <v>22</v>
      </c>
      <c r="C2957" s="711" t="str">
        <f t="shared" si="322"/>
        <v>23/02/2026</v>
      </c>
      <c r="D2957" s="712" t="str">
        <f t="shared" si="323"/>
        <v>16:50</v>
      </c>
      <c r="E2957" s="713" t="str">
        <f t="shared" si="324"/>
        <v>16:00 as 17:00</v>
      </c>
      <c r="F2957" s="714" t="str">
        <f t="shared" si="325"/>
        <v>Segunda</v>
      </c>
      <c r="G2957" s="715">
        <f t="shared" si="326"/>
        <v>4</v>
      </c>
      <c r="H2957" s="714" t="str">
        <f t="shared" si="327"/>
        <v>Fev/26</v>
      </c>
      <c r="I2957" s="723">
        <f t="shared" si="328"/>
        <v>23</v>
      </c>
      <c r="J2957" s="723">
        <f>IF(Tabela13[[#This Row],[Data da Ordem]]&lt;&gt;"",1,"")</f>
        <v>1</v>
      </c>
    </row>
    <row r="2958" spans="1:10">
      <c r="A2958" s="721" t="s">
        <v>3671</v>
      </c>
      <c r="B2958" s="722">
        <v>19</v>
      </c>
      <c r="C2958" s="711" t="str">
        <f t="shared" si="322"/>
        <v>23/02/2026</v>
      </c>
      <c r="D2958" s="712" t="str">
        <f t="shared" si="323"/>
        <v>16:49</v>
      </c>
      <c r="E2958" s="713" t="str">
        <f t="shared" si="324"/>
        <v>16:00 as 17:00</v>
      </c>
      <c r="F2958" s="714" t="str">
        <f t="shared" si="325"/>
        <v>Segunda</v>
      </c>
      <c r="G2958" s="715">
        <f t="shared" si="326"/>
        <v>4</v>
      </c>
      <c r="H2958" s="714" t="str">
        <f t="shared" si="327"/>
        <v>Fev/26</v>
      </c>
      <c r="I2958" s="723">
        <f t="shared" si="328"/>
        <v>23</v>
      </c>
      <c r="J2958" s="723">
        <f>IF(Tabela13[[#This Row],[Data da Ordem]]&lt;&gt;"",1,"")</f>
        <v>1</v>
      </c>
    </row>
    <row r="2959" spans="1:10">
      <c r="A2959" s="721" t="s">
        <v>3672</v>
      </c>
      <c r="B2959" s="722">
        <v>20</v>
      </c>
      <c r="C2959" s="711" t="str">
        <f t="shared" si="322"/>
        <v>23/02/2026</v>
      </c>
      <c r="D2959" s="712" t="str">
        <f t="shared" si="323"/>
        <v>16:42</v>
      </c>
      <c r="E2959" s="713" t="str">
        <f t="shared" si="324"/>
        <v>16:00 as 17:00</v>
      </c>
      <c r="F2959" s="714" t="str">
        <f t="shared" si="325"/>
        <v>Segunda</v>
      </c>
      <c r="G2959" s="715">
        <f t="shared" si="326"/>
        <v>4</v>
      </c>
      <c r="H2959" s="714" t="str">
        <f t="shared" si="327"/>
        <v>Fev/26</v>
      </c>
      <c r="I2959" s="723">
        <f t="shared" si="328"/>
        <v>23</v>
      </c>
      <c r="J2959" s="723">
        <f>IF(Tabela13[[#This Row],[Data da Ordem]]&lt;&gt;"",1,"")</f>
        <v>1</v>
      </c>
    </row>
    <row r="2960" spans="1:10">
      <c r="A2960" s="721" t="s">
        <v>3673</v>
      </c>
      <c r="B2960" s="722">
        <v>17</v>
      </c>
      <c r="C2960" s="711" t="str">
        <f t="shared" si="322"/>
        <v>23/02/2026</v>
      </c>
      <c r="D2960" s="712" t="str">
        <f t="shared" si="323"/>
        <v>16:31</v>
      </c>
      <c r="E2960" s="713" t="str">
        <f t="shared" si="324"/>
        <v>16:00 as 17:00</v>
      </c>
      <c r="F2960" s="714" t="str">
        <f t="shared" si="325"/>
        <v>Segunda</v>
      </c>
      <c r="G2960" s="715">
        <f t="shared" si="326"/>
        <v>4</v>
      </c>
      <c r="H2960" s="714" t="str">
        <f t="shared" si="327"/>
        <v>Fev/26</v>
      </c>
      <c r="I2960" s="723">
        <f t="shared" si="328"/>
        <v>23</v>
      </c>
      <c r="J2960" s="723">
        <f>IF(Tabela13[[#This Row],[Data da Ordem]]&lt;&gt;"",1,"")</f>
        <v>1</v>
      </c>
    </row>
    <row r="2961" spans="1:10">
      <c r="A2961" s="721" t="s">
        <v>3674</v>
      </c>
      <c r="B2961" s="722">
        <v>19</v>
      </c>
      <c r="C2961" s="711" t="str">
        <f t="shared" si="322"/>
        <v>23/02/2026</v>
      </c>
      <c r="D2961" s="712" t="str">
        <f t="shared" si="323"/>
        <v>16:21</v>
      </c>
      <c r="E2961" s="713" t="str">
        <f t="shared" si="324"/>
        <v>16:00 as 17:00</v>
      </c>
      <c r="F2961" s="714" t="str">
        <f t="shared" si="325"/>
        <v>Segunda</v>
      </c>
      <c r="G2961" s="715">
        <f t="shared" si="326"/>
        <v>4</v>
      </c>
      <c r="H2961" s="714" t="str">
        <f t="shared" si="327"/>
        <v>Fev/26</v>
      </c>
      <c r="I2961" s="723">
        <f t="shared" si="328"/>
        <v>23</v>
      </c>
      <c r="J2961" s="723">
        <f>IF(Tabela13[[#This Row],[Data da Ordem]]&lt;&gt;"",1,"")</f>
        <v>1</v>
      </c>
    </row>
    <row r="2962" spans="1:10">
      <c r="A2962" s="721" t="s">
        <v>3675</v>
      </c>
      <c r="B2962" s="722">
        <v>40</v>
      </c>
      <c r="C2962" s="711" t="str">
        <f t="shared" si="322"/>
        <v>23/02/2026</v>
      </c>
      <c r="D2962" s="712" t="str">
        <f t="shared" si="323"/>
        <v>16:12</v>
      </c>
      <c r="E2962" s="713" t="str">
        <f t="shared" si="324"/>
        <v>16:00 as 17:00</v>
      </c>
      <c r="F2962" s="714" t="str">
        <f t="shared" si="325"/>
        <v>Segunda</v>
      </c>
      <c r="G2962" s="715">
        <f t="shared" si="326"/>
        <v>4</v>
      </c>
      <c r="H2962" s="714" t="str">
        <f t="shared" si="327"/>
        <v>Fev/26</v>
      </c>
      <c r="I2962" s="723">
        <f t="shared" si="328"/>
        <v>23</v>
      </c>
      <c r="J2962" s="723">
        <f>IF(Tabela13[[#This Row],[Data da Ordem]]&lt;&gt;"",1,"")</f>
        <v>1</v>
      </c>
    </row>
    <row r="2963" spans="1:10">
      <c r="A2963" s="721" t="s">
        <v>3676</v>
      </c>
      <c r="B2963" s="722">
        <v>13</v>
      </c>
      <c r="C2963" s="711" t="str">
        <f t="shared" si="322"/>
        <v>23/02/2026</v>
      </c>
      <c r="D2963" s="712" t="str">
        <f t="shared" si="323"/>
        <v>16:06</v>
      </c>
      <c r="E2963" s="713" t="str">
        <f t="shared" si="324"/>
        <v>16:00 as 17:00</v>
      </c>
      <c r="F2963" s="714" t="str">
        <f t="shared" si="325"/>
        <v>Segunda</v>
      </c>
      <c r="G2963" s="715">
        <f t="shared" si="326"/>
        <v>4</v>
      </c>
      <c r="H2963" s="714" t="str">
        <f t="shared" si="327"/>
        <v>Fev/26</v>
      </c>
      <c r="I2963" s="723">
        <f t="shared" si="328"/>
        <v>23</v>
      </c>
      <c r="J2963" s="723">
        <f>IF(Tabela13[[#This Row],[Data da Ordem]]&lt;&gt;"",1,"")</f>
        <v>1</v>
      </c>
    </row>
    <row r="2964" spans="1:10">
      <c r="A2964" s="721" t="s">
        <v>3677</v>
      </c>
      <c r="B2964" s="722">
        <v>12</v>
      </c>
      <c r="C2964" s="711" t="str">
        <f t="shared" si="322"/>
        <v>23/02/2026</v>
      </c>
      <c r="D2964" s="712" t="str">
        <f t="shared" si="323"/>
        <v>16:01</v>
      </c>
      <c r="E2964" s="713" t="str">
        <f t="shared" si="324"/>
        <v>16:00 as 17:00</v>
      </c>
      <c r="F2964" s="714" t="str">
        <f t="shared" si="325"/>
        <v>Segunda</v>
      </c>
      <c r="G2964" s="715">
        <f t="shared" si="326"/>
        <v>4</v>
      </c>
      <c r="H2964" s="714" t="str">
        <f t="shared" si="327"/>
        <v>Fev/26</v>
      </c>
      <c r="I2964" s="723">
        <f t="shared" si="328"/>
        <v>23</v>
      </c>
      <c r="J2964" s="723">
        <f>IF(Tabela13[[#This Row],[Data da Ordem]]&lt;&gt;"",1,"")</f>
        <v>1</v>
      </c>
    </row>
    <row r="2965" spans="1:10">
      <c r="A2965" s="721" t="s">
        <v>3678</v>
      </c>
      <c r="B2965" s="722">
        <v>69</v>
      </c>
      <c r="C2965" s="711" t="str">
        <f t="shared" si="322"/>
        <v>23/02/2026</v>
      </c>
      <c r="D2965" s="712" t="str">
        <f t="shared" si="323"/>
        <v>15:58</v>
      </c>
      <c r="E2965" s="713" t="str">
        <f t="shared" si="324"/>
        <v>15:00 as 16:00</v>
      </c>
      <c r="F2965" s="714" t="str">
        <f t="shared" si="325"/>
        <v>Segunda</v>
      </c>
      <c r="G2965" s="715">
        <f t="shared" si="326"/>
        <v>4</v>
      </c>
      <c r="H2965" s="714" t="str">
        <f t="shared" si="327"/>
        <v>Fev/26</v>
      </c>
      <c r="I2965" s="723">
        <f t="shared" si="328"/>
        <v>23</v>
      </c>
      <c r="J2965" s="723">
        <f>IF(Tabela13[[#This Row],[Data da Ordem]]&lt;&gt;"",1,"")</f>
        <v>1</v>
      </c>
    </row>
    <row r="2966" spans="1:10">
      <c r="A2966" s="721" t="s">
        <v>3679</v>
      </c>
      <c r="B2966" s="722">
        <v>27</v>
      </c>
      <c r="C2966" s="711" t="str">
        <f t="shared" si="322"/>
        <v>23/02/2026</v>
      </c>
      <c r="D2966" s="712" t="str">
        <f t="shared" si="323"/>
        <v>15:10</v>
      </c>
      <c r="E2966" s="713" t="str">
        <f t="shared" si="324"/>
        <v>15:00 as 16:00</v>
      </c>
      <c r="F2966" s="714" t="str">
        <f t="shared" si="325"/>
        <v>Segunda</v>
      </c>
      <c r="G2966" s="715">
        <f t="shared" si="326"/>
        <v>4</v>
      </c>
      <c r="H2966" s="714" t="str">
        <f t="shared" si="327"/>
        <v>Fev/26</v>
      </c>
      <c r="I2966" s="723">
        <f t="shared" si="328"/>
        <v>23</v>
      </c>
      <c r="J2966" s="723">
        <f>IF(Tabela13[[#This Row],[Data da Ordem]]&lt;&gt;"",1,"")</f>
        <v>1</v>
      </c>
    </row>
    <row r="2967" spans="1:10">
      <c r="A2967" s="721" t="s">
        <v>3680</v>
      </c>
      <c r="B2967" s="722">
        <v>46</v>
      </c>
      <c r="C2967" s="711" t="str">
        <f t="shared" si="322"/>
        <v>23/02/2026</v>
      </c>
      <c r="D2967" s="712" t="str">
        <f t="shared" si="323"/>
        <v>15:03</v>
      </c>
      <c r="E2967" s="713" t="str">
        <f t="shared" si="324"/>
        <v>15:00 as 16:00</v>
      </c>
      <c r="F2967" s="714" t="str">
        <f t="shared" si="325"/>
        <v>Segunda</v>
      </c>
      <c r="G2967" s="715">
        <f t="shared" si="326"/>
        <v>4</v>
      </c>
      <c r="H2967" s="714" t="str">
        <f t="shared" si="327"/>
        <v>Fev/26</v>
      </c>
      <c r="I2967" s="723">
        <f t="shared" si="328"/>
        <v>23</v>
      </c>
      <c r="J2967" s="723">
        <f>IF(Tabela13[[#This Row],[Data da Ordem]]&lt;&gt;"",1,"")</f>
        <v>1</v>
      </c>
    </row>
    <row r="2968" spans="1:10">
      <c r="A2968" s="721" t="s">
        <v>3681</v>
      </c>
      <c r="B2968" s="722">
        <v>23</v>
      </c>
      <c r="C2968" s="711" t="str">
        <f t="shared" si="322"/>
        <v>23/02/2026</v>
      </c>
      <c r="D2968" s="712" t="str">
        <f t="shared" si="323"/>
        <v>14:58</v>
      </c>
      <c r="E2968" s="713" t="str">
        <f t="shared" si="324"/>
        <v>14:00 as 15:00</v>
      </c>
      <c r="F2968" s="714" t="str">
        <f t="shared" si="325"/>
        <v>Segunda</v>
      </c>
      <c r="G2968" s="715">
        <f t="shared" si="326"/>
        <v>4</v>
      </c>
      <c r="H2968" s="714" t="str">
        <f t="shared" si="327"/>
        <v>Fev/26</v>
      </c>
      <c r="I2968" s="723">
        <f t="shared" si="328"/>
        <v>23</v>
      </c>
      <c r="J2968" s="723">
        <f>IF(Tabela13[[#This Row],[Data da Ordem]]&lt;&gt;"",1,"")</f>
        <v>1</v>
      </c>
    </row>
    <row r="2969" spans="1:10">
      <c r="A2969" s="721" t="s">
        <v>3682</v>
      </c>
      <c r="B2969" s="722">
        <v>13</v>
      </c>
      <c r="C2969" s="711" t="str">
        <f t="shared" si="322"/>
        <v>23/02/2026</v>
      </c>
      <c r="D2969" s="712" t="str">
        <f t="shared" si="323"/>
        <v>14:27</v>
      </c>
      <c r="E2969" s="713" t="str">
        <f t="shared" si="324"/>
        <v>14:00 as 15:00</v>
      </c>
      <c r="F2969" s="714" t="str">
        <f t="shared" si="325"/>
        <v>Segunda</v>
      </c>
      <c r="G2969" s="715">
        <f t="shared" si="326"/>
        <v>4</v>
      </c>
      <c r="H2969" s="714" t="str">
        <f t="shared" si="327"/>
        <v>Fev/26</v>
      </c>
      <c r="I2969" s="723">
        <f t="shared" si="328"/>
        <v>23</v>
      </c>
      <c r="J2969" s="723">
        <f>IF(Tabela13[[#This Row],[Data da Ordem]]&lt;&gt;"",1,"")</f>
        <v>1</v>
      </c>
    </row>
    <row r="2970" spans="1:10">
      <c r="A2970" s="721" t="s">
        <v>3683</v>
      </c>
      <c r="B2970" s="722">
        <v>25</v>
      </c>
      <c r="C2970" s="711" t="str">
        <f t="shared" si="322"/>
        <v>23/02/2026</v>
      </c>
      <c r="D2970" s="712" t="str">
        <f t="shared" si="323"/>
        <v>14:10</v>
      </c>
      <c r="E2970" s="713" t="str">
        <f t="shared" si="324"/>
        <v>14:00 as 15:00</v>
      </c>
      <c r="F2970" s="714" t="str">
        <f t="shared" si="325"/>
        <v>Segunda</v>
      </c>
      <c r="G2970" s="715">
        <f t="shared" si="326"/>
        <v>4</v>
      </c>
      <c r="H2970" s="714" t="str">
        <f t="shared" si="327"/>
        <v>Fev/26</v>
      </c>
      <c r="I2970" s="723">
        <f t="shared" si="328"/>
        <v>23</v>
      </c>
      <c r="J2970" s="723">
        <f>IF(Tabela13[[#This Row],[Data da Ordem]]&lt;&gt;"",1,"")</f>
        <v>1</v>
      </c>
    </row>
    <row r="2971" spans="1:10">
      <c r="A2971" s="721" t="s">
        <v>3684</v>
      </c>
      <c r="B2971" s="722">
        <v>26</v>
      </c>
      <c r="C2971" s="711" t="str">
        <f t="shared" si="322"/>
        <v>23/02/2026</v>
      </c>
      <c r="D2971" s="712" t="str">
        <f t="shared" si="323"/>
        <v>13:33</v>
      </c>
      <c r="E2971" s="713" t="str">
        <f t="shared" si="324"/>
        <v>13:00 as 14:00</v>
      </c>
      <c r="F2971" s="714" t="str">
        <f t="shared" si="325"/>
        <v>Segunda</v>
      </c>
      <c r="G2971" s="715">
        <f t="shared" si="326"/>
        <v>4</v>
      </c>
      <c r="H2971" s="714" t="str">
        <f t="shared" si="327"/>
        <v>Fev/26</v>
      </c>
      <c r="I2971" s="723">
        <f t="shared" si="328"/>
        <v>23</v>
      </c>
      <c r="J2971" s="723">
        <f>IF(Tabela13[[#This Row],[Data da Ordem]]&lt;&gt;"",1,"")</f>
        <v>1</v>
      </c>
    </row>
    <row r="2972" spans="1:10">
      <c r="A2972" s="721" t="s">
        <v>3685</v>
      </c>
      <c r="B2972" s="722">
        <v>17</v>
      </c>
      <c r="C2972" s="711" t="str">
        <f t="shared" si="322"/>
        <v>23/02/2026</v>
      </c>
      <c r="D2972" s="712" t="str">
        <f t="shared" si="323"/>
        <v>13:26</v>
      </c>
      <c r="E2972" s="713" t="str">
        <f t="shared" si="324"/>
        <v>13:00 as 14:00</v>
      </c>
      <c r="F2972" s="714" t="str">
        <f t="shared" si="325"/>
        <v>Segunda</v>
      </c>
      <c r="G2972" s="715">
        <f t="shared" si="326"/>
        <v>4</v>
      </c>
      <c r="H2972" s="714" t="str">
        <f t="shared" si="327"/>
        <v>Fev/26</v>
      </c>
      <c r="I2972" s="723">
        <f t="shared" si="328"/>
        <v>23</v>
      </c>
      <c r="J2972" s="723">
        <f>IF(Tabela13[[#This Row],[Data da Ordem]]&lt;&gt;"",1,"")</f>
        <v>1</v>
      </c>
    </row>
    <row r="2973" spans="1:10">
      <c r="A2973" s="721" t="s">
        <v>3686</v>
      </c>
      <c r="B2973" s="722">
        <v>6</v>
      </c>
      <c r="C2973" s="711" t="str">
        <f t="shared" si="322"/>
        <v>23/02/2026</v>
      </c>
      <c r="D2973" s="712" t="str">
        <f t="shared" si="323"/>
        <v>13:14</v>
      </c>
      <c r="E2973" s="713" t="str">
        <f t="shared" si="324"/>
        <v>13:00 as 14:00</v>
      </c>
      <c r="F2973" s="714" t="str">
        <f t="shared" si="325"/>
        <v>Segunda</v>
      </c>
      <c r="G2973" s="715">
        <f t="shared" si="326"/>
        <v>4</v>
      </c>
      <c r="H2973" s="714" t="str">
        <f t="shared" si="327"/>
        <v>Fev/26</v>
      </c>
      <c r="I2973" s="723">
        <f t="shared" si="328"/>
        <v>23</v>
      </c>
      <c r="J2973" s="723">
        <f>IF(Tabela13[[#This Row],[Data da Ordem]]&lt;&gt;"",1,"")</f>
        <v>1</v>
      </c>
    </row>
    <row r="2974" spans="1:10">
      <c r="A2974" s="721" t="s">
        <v>3687</v>
      </c>
      <c r="B2974" s="722">
        <v>40</v>
      </c>
      <c r="C2974" s="711" t="str">
        <f t="shared" si="322"/>
        <v>23/02/2026</v>
      </c>
      <c r="D2974" s="712" t="str">
        <f t="shared" si="323"/>
        <v>12:49</v>
      </c>
      <c r="E2974" s="713" t="str">
        <f t="shared" si="324"/>
        <v>12:00 as 13:00</v>
      </c>
      <c r="F2974" s="714" t="str">
        <f t="shared" si="325"/>
        <v>Segunda</v>
      </c>
      <c r="G2974" s="715">
        <f t="shared" si="326"/>
        <v>4</v>
      </c>
      <c r="H2974" s="714" t="str">
        <f t="shared" si="327"/>
        <v>Fev/26</v>
      </c>
      <c r="I2974" s="723">
        <f t="shared" si="328"/>
        <v>23</v>
      </c>
      <c r="J2974" s="723">
        <f>IF(Tabela13[[#This Row],[Data da Ordem]]&lt;&gt;"",1,"")</f>
        <v>1</v>
      </c>
    </row>
    <row r="2975" spans="1:10">
      <c r="A2975" s="721" t="s">
        <v>3688</v>
      </c>
      <c r="B2975" s="722">
        <v>39</v>
      </c>
      <c r="C2975" s="711" t="str">
        <f t="shared" si="322"/>
        <v>23/02/2026</v>
      </c>
      <c r="D2975" s="712" t="str">
        <f t="shared" si="323"/>
        <v>11:13</v>
      </c>
      <c r="E2975" s="713" t="str">
        <f t="shared" si="324"/>
        <v>11:00 as 12:00</v>
      </c>
      <c r="F2975" s="714" t="str">
        <f t="shared" si="325"/>
        <v>Segunda</v>
      </c>
      <c r="G2975" s="715">
        <f t="shared" si="326"/>
        <v>4</v>
      </c>
      <c r="H2975" s="714" t="str">
        <f t="shared" si="327"/>
        <v>Fev/26</v>
      </c>
      <c r="I2975" s="723">
        <f t="shared" si="328"/>
        <v>23</v>
      </c>
      <c r="J2975" s="723">
        <f>IF(Tabela13[[#This Row],[Data da Ordem]]&lt;&gt;"",1,"")</f>
        <v>1</v>
      </c>
    </row>
    <row r="2976" spans="1:10">
      <c r="A2976" s="721" t="s">
        <v>3689</v>
      </c>
      <c r="B2976" s="722">
        <v>13</v>
      </c>
      <c r="C2976" s="711" t="str">
        <f t="shared" si="322"/>
        <v>23/02/2026</v>
      </c>
      <c r="D2976" s="712" t="str">
        <f t="shared" si="323"/>
        <v>10:39</v>
      </c>
      <c r="E2976" s="713" t="str">
        <f t="shared" si="324"/>
        <v>10:00 as 11:00</v>
      </c>
      <c r="F2976" s="714" t="str">
        <f t="shared" si="325"/>
        <v>Segunda</v>
      </c>
      <c r="G2976" s="715">
        <f t="shared" si="326"/>
        <v>4</v>
      </c>
      <c r="H2976" s="714" t="str">
        <f t="shared" si="327"/>
        <v>Fev/26</v>
      </c>
      <c r="I2976" s="723">
        <f t="shared" si="328"/>
        <v>23</v>
      </c>
      <c r="J2976" s="723">
        <f>IF(Tabela13[[#This Row],[Data da Ordem]]&lt;&gt;"",1,"")</f>
        <v>1</v>
      </c>
    </row>
    <row r="2977" spans="1:10">
      <c r="A2977" s="721" t="s">
        <v>3690</v>
      </c>
      <c r="B2977" s="722">
        <v>80</v>
      </c>
      <c r="C2977" s="711" t="str">
        <f t="shared" si="322"/>
        <v>23/02/2026</v>
      </c>
      <c r="D2977" s="712" t="str">
        <f t="shared" si="323"/>
        <v>10:24</v>
      </c>
      <c r="E2977" s="713" t="str">
        <f t="shared" si="324"/>
        <v>10:00 as 11:00</v>
      </c>
      <c r="F2977" s="714" t="str">
        <f t="shared" si="325"/>
        <v>Segunda</v>
      </c>
      <c r="G2977" s="715">
        <f t="shared" si="326"/>
        <v>4</v>
      </c>
      <c r="H2977" s="714" t="str">
        <f t="shared" si="327"/>
        <v>Fev/26</v>
      </c>
      <c r="I2977" s="723">
        <f t="shared" si="328"/>
        <v>23</v>
      </c>
      <c r="J2977" s="723">
        <f>IF(Tabela13[[#This Row],[Data da Ordem]]&lt;&gt;"",1,"")</f>
        <v>1</v>
      </c>
    </row>
    <row r="2978" spans="1:10">
      <c r="A2978" s="721" t="s">
        <v>3691</v>
      </c>
      <c r="B2978" s="722">
        <v>40.5</v>
      </c>
      <c r="C2978" s="724" t="str">
        <f t="shared" si="322"/>
        <v>23/02/2026</v>
      </c>
      <c r="D2978" s="725" t="str">
        <f t="shared" si="323"/>
        <v>10:15</v>
      </c>
      <c r="E2978" s="726" t="str">
        <f t="shared" si="324"/>
        <v>10:00 as 11:00</v>
      </c>
      <c r="F2978" s="727" t="str">
        <f t="shared" si="325"/>
        <v>Segunda</v>
      </c>
      <c r="G2978" s="728">
        <f t="shared" si="326"/>
        <v>4</v>
      </c>
      <c r="H2978" s="727" t="str">
        <f t="shared" si="327"/>
        <v>Fev/26</v>
      </c>
      <c r="I2978" s="716">
        <f t="shared" si="328"/>
        <v>23</v>
      </c>
      <c r="J2978" s="716">
        <f>IF(Tabela13[[#This Row],[Data da Ordem]]&lt;&gt;"",1,"")</f>
        <v>1</v>
      </c>
    </row>
    <row r="2979" spans="1:10">
      <c r="A2979" s="721" t="s">
        <v>3692</v>
      </c>
      <c r="B2979" s="722">
        <v>16.5</v>
      </c>
      <c r="C2979" s="711" t="str">
        <f t="shared" si="322"/>
        <v>24/02/2026</v>
      </c>
      <c r="D2979" s="712" t="str">
        <f t="shared" si="323"/>
        <v>17:24</v>
      </c>
      <c r="E2979" s="713" t="str">
        <f t="shared" si="324"/>
        <v>17:00 as 18:00</v>
      </c>
      <c r="F2979" s="714" t="str">
        <f t="shared" si="325"/>
        <v>Terça</v>
      </c>
      <c r="G2979" s="715">
        <f t="shared" si="326"/>
        <v>4</v>
      </c>
      <c r="H2979" s="714" t="str">
        <f t="shared" si="327"/>
        <v>Fev/26</v>
      </c>
      <c r="I2979" s="723">
        <f t="shared" si="328"/>
        <v>24</v>
      </c>
      <c r="J2979" s="723">
        <f>IF(Tabela13[[#This Row],[Data da Ordem]]&lt;&gt;"",1,"")</f>
        <v>1</v>
      </c>
    </row>
    <row r="2980" spans="1:10">
      <c r="A2980" s="721" t="s">
        <v>3693</v>
      </c>
      <c r="B2980" s="722">
        <v>18</v>
      </c>
      <c r="C2980" s="711" t="str">
        <f t="shared" si="322"/>
        <v>24/02/2026</v>
      </c>
      <c r="D2980" s="712" t="str">
        <f t="shared" si="323"/>
        <v>16:28</v>
      </c>
      <c r="E2980" s="713" t="str">
        <f t="shared" si="324"/>
        <v>16:00 as 17:00</v>
      </c>
      <c r="F2980" s="714" t="str">
        <f t="shared" si="325"/>
        <v>Terça</v>
      </c>
      <c r="G2980" s="715">
        <f t="shared" si="326"/>
        <v>4</v>
      </c>
      <c r="H2980" s="714" t="str">
        <f t="shared" si="327"/>
        <v>Fev/26</v>
      </c>
      <c r="I2980" s="723">
        <f t="shared" si="328"/>
        <v>24</v>
      </c>
      <c r="J2980" s="723">
        <f>IF(Tabela13[[#This Row],[Data da Ordem]]&lt;&gt;"",1,"")</f>
        <v>1</v>
      </c>
    </row>
    <row r="2981" spans="1:10">
      <c r="A2981" s="721" t="s">
        <v>3694</v>
      </c>
      <c r="B2981" s="722">
        <v>17</v>
      </c>
      <c r="C2981" s="711" t="str">
        <f t="shared" si="322"/>
        <v>24/02/2026</v>
      </c>
      <c r="D2981" s="712" t="str">
        <f t="shared" si="323"/>
        <v>16:12</v>
      </c>
      <c r="E2981" s="713" t="str">
        <f t="shared" si="324"/>
        <v>16:00 as 17:00</v>
      </c>
      <c r="F2981" s="714" t="str">
        <f t="shared" si="325"/>
        <v>Terça</v>
      </c>
      <c r="G2981" s="715">
        <f t="shared" si="326"/>
        <v>4</v>
      </c>
      <c r="H2981" s="714" t="str">
        <f t="shared" si="327"/>
        <v>Fev/26</v>
      </c>
      <c r="I2981" s="723">
        <f t="shared" si="328"/>
        <v>24</v>
      </c>
      <c r="J2981" s="723">
        <f>IF(Tabela13[[#This Row],[Data da Ordem]]&lt;&gt;"",1,"")</f>
        <v>1</v>
      </c>
    </row>
    <row r="2982" spans="1:10">
      <c r="A2982" s="721" t="s">
        <v>3695</v>
      </c>
      <c r="B2982" s="722">
        <v>43.5</v>
      </c>
      <c r="C2982" s="711" t="str">
        <f t="shared" si="322"/>
        <v>24/02/2026</v>
      </c>
      <c r="D2982" s="712" t="str">
        <f t="shared" si="323"/>
        <v>15:18</v>
      </c>
      <c r="E2982" s="713" t="str">
        <f t="shared" si="324"/>
        <v>15:00 as 16:00</v>
      </c>
      <c r="F2982" s="714" t="str">
        <f t="shared" si="325"/>
        <v>Terça</v>
      </c>
      <c r="G2982" s="715">
        <f t="shared" si="326"/>
        <v>4</v>
      </c>
      <c r="H2982" s="714" t="str">
        <f t="shared" si="327"/>
        <v>Fev/26</v>
      </c>
      <c r="I2982" s="723">
        <f t="shared" si="328"/>
        <v>24</v>
      </c>
      <c r="J2982" s="723">
        <f>IF(Tabela13[[#This Row],[Data da Ordem]]&lt;&gt;"",1,"")</f>
        <v>1</v>
      </c>
    </row>
    <row r="2983" spans="1:10">
      <c r="A2983" s="721" t="s">
        <v>3696</v>
      </c>
      <c r="B2983" s="722">
        <v>23</v>
      </c>
      <c r="C2983" s="711" t="str">
        <f t="shared" si="322"/>
        <v>24/02/2026</v>
      </c>
      <c r="D2983" s="712" t="str">
        <f t="shared" si="323"/>
        <v>15:05</v>
      </c>
      <c r="E2983" s="713" t="str">
        <f t="shared" si="324"/>
        <v>15:00 as 16:00</v>
      </c>
      <c r="F2983" s="714" t="str">
        <f t="shared" si="325"/>
        <v>Terça</v>
      </c>
      <c r="G2983" s="715">
        <f t="shared" si="326"/>
        <v>4</v>
      </c>
      <c r="H2983" s="714" t="str">
        <f t="shared" si="327"/>
        <v>Fev/26</v>
      </c>
      <c r="I2983" s="723">
        <f t="shared" si="328"/>
        <v>24</v>
      </c>
      <c r="J2983" s="723">
        <f>IF(Tabela13[[#This Row],[Data da Ordem]]&lt;&gt;"",1,"")</f>
        <v>1</v>
      </c>
    </row>
    <row r="2984" spans="1:10">
      <c r="A2984" s="721" t="s">
        <v>3697</v>
      </c>
      <c r="B2984" s="722">
        <v>36</v>
      </c>
      <c r="C2984" s="711" t="str">
        <f t="shared" si="322"/>
        <v>24/02/2026</v>
      </c>
      <c r="D2984" s="712" t="str">
        <f t="shared" si="323"/>
        <v>14:55</v>
      </c>
      <c r="E2984" s="713" t="str">
        <f t="shared" si="324"/>
        <v>14:00 as 15:00</v>
      </c>
      <c r="F2984" s="714" t="str">
        <f t="shared" si="325"/>
        <v>Terça</v>
      </c>
      <c r="G2984" s="715">
        <f t="shared" si="326"/>
        <v>4</v>
      </c>
      <c r="H2984" s="714" t="str">
        <f t="shared" si="327"/>
        <v>Fev/26</v>
      </c>
      <c r="I2984" s="723">
        <f t="shared" si="328"/>
        <v>24</v>
      </c>
      <c r="J2984" s="723">
        <f>IF(Tabela13[[#This Row],[Data da Ordem]]&lt;&gt;"",1,"")</f>
        <v>1</v>
      </c>
    </row>
    <row r="2985" spans="1:10">
      <c r="A2985" s="721" t="s">
        <v>3698</v>
      </c>
      <c r="B2985" s="722">
        <v>12</v>
      </c>
      <c r="C2985" s="711" t="str">
        <f t="shared" si="322"/>
        <v>24/02/2026</v>
      </c>
      <c r="D2985" s="712" t="str">
        <f t="shared" si="323"/>
        <v>14:52</v>
      </c>
      <c r="E2985" s="713" t="str">
        <f t="shared" si="324"/>
        <v>14:00 as 15:00</v>
      </c>
      <c r="F2985" s="714" t="str">
        <f t="shared" si="325"/>
        <v>Terça</v>
      </c>
      <c r="G2985" s="715">
        <f t="shared" si="326"/>
        <v>4</v>
      </c>
      <c r="H2985" s="714" t="str">
        <f t="shared" si="327"/>
        <v>Fev/26</v>
      </c>
      <c r="I2985" s="723">
        <f t="shared" si="328"/>
        <v>24</v>
      </c>
      <c r="J2985" s="723">
        <f>IF(Tabela13[[#This Row],[Data da Ordem]]&lt;&gt;"",1,"")</f>
        <v>1</v>
      </c>
    </row>
    <row r="2986" spans="1:10">
      <c r="A2986" s="721" t="s">
        <v>3699</v>
      </c>
      <c r="B2986" s="722">
        <v>14</v>
      </c>
      <c r="C2986" s="711" t="str">
        <f t="shared" si="322"/>
        <v>24/02/2026</v>
      </c>
      <c r="D2986" s="712" t="str">
        <f t="shared" si="323"/>
        <v>14:50</v>
      </c>
      <c r="E2986" s="713" t="str">
        <f t="shared" si="324"/>
        <v>14:00 as 15:00</v>
      </c>
      <c r="F2986" s="714" t="str">
        <f t="shared" si="325"/>
        <v>Terça</v>
      </c>
      <c r="G2986" s="715">
        <f t="shared" si="326"/>
        <v>4</v>
      </c>
      <c r="H2986" s="714" t="str">
        <f t="shared" si="327"/>
        <v>Fev/26</v>
      </c>
      <c r="I2986" s="723">
        <f t="shared" si="328"/>
        <v>24</v>
      </c>
      <c r="J2986" s="723">
        <f>IF(Tabela13[[#This Row],[Data da Ordem]]&lt;&gt;"",1,"")</f>
        <v>1</v>
      </c>
    </row>
    <row r="2987" spans="1:10">
      <c r="A2987" s="721" t="s">
        <v>3700</v>
      </c>
      <c r="B2987" s="722">
        <v>17</v>
      </c>
      <c r="C2987" s="711" t="str">
        <f t="shared" si="322"/>
        <v>24/02/2026</v>
      </c>
      <c r="D2987" s="712" t="str">
        <f t="shared" si="323"/>
        <v>14:10</v>
      </c>
      <c r="E2987" s="713" t="str">
        <f t="shared" si="324"/>
        <v>14:00 as 15:00</v>
      </c>
      <c r="F2987" s="714" t="str">
        <f t="shared" si="325"/>
        <v>Terça</v>
      </c>
      <c r="G2987" s="715">
        <f t="shared" si="326"/>
        <v>4</v>
      </c>
      <c r="H2987" s="714" t="str">
        <f t="shared" si="327"/>
        <v>Fev/26</v>
      </c>
      <c r="I2987" s="723">
        <f t="shared" si="328"/>
        <v>24</v>
      </c>
      <c r="J2987" s="723">
        <f>IF(Tabela13[[#This Row],[Data da Ordem]]&lt;&gt;"",1,"")</f>
        <v>1</v>
      </c>
    </row>
    <row r="2988" spans="1:10">
      <c r="A2988" s="721" t="s">
        <v>3701</v>
      </c>
      <c r="B2988" s="722">
        <v>61.3</v>
      </c>
      <c r="C2988" s="711" t="str">
        <f t="shared" si="322"/>
        <v>24/02/2026</v>
      </c>
      <c r="D2988" s="712" t="str">
        <f t="shared" si="323"/>
        <v>12:48</v>
      </c>
      <c r="E2988" s="713" t="str">
        <f t="shared" si="324"/>
        <v>12:00 as 13:00</v>
      </c>
      <c r="F2988" s="714" t="str">
        <f t="shared" si="325"/>
        <v>Terça</v>
      </c>
      <c r="G2988" s="715">
        <f t="shared" si="326"/>
        <v>4</v>
      </c>
      <c r="H2988" s="714" t="str">
        <f t="shared" si="327"/>
        <v>Fev/26</v>
      </c>
      <c r="I2988" s="723">
        <f t="shared" si="328"/>
        <v>24</v>
      </c>
      <c r="J2988" s="723">
        <f>IF(Tabela13[[#This Row],[Data da Ordem]]&lt;&gt;"",1,"")</f>
        <v>1</v>
      </c>
    </row>
    <row r="2989" spans="1:10">
      <c r="A2989" s="721" t="s">
        <v>3702</v>
      </c>
      <c r="B2989" s="722">
        <v>6</v>
      </c>
      <c r="C2989" s="711" t="str">
        <f t="shared" si="322"/>
        <v>24/02/2026</v>
      </c>
      <c r="D2989" s="712" t="str">
        <f t="shared" si="323"/>
        <v>11:32</v>
      </c>
      <c r="E2989" s="713" t="str">
        <f t="shared" si="324"/>
        <v>11:00 as 12:00</v>
      </c>
      <c r="F2989" s="714" t="str">
        <f t="shared" si="325"/>
        <v>Terça</v>
      </c>
      <c r="G2989" s="715">
        <f t="shared" si="326"/>
        <v>4</v>
      </c>
      <c r="H2989" s="714" t="str">
        <f t="shared" si="327"/>
        <v>Fev/26</v>
      </c>
      <c r="I2989" s="723">
        <f t="shared" si="328"/>
        <v>24</v>
      </c>
      <c r="J2989" s="723">
        <f>IF(Tabela13[[#This Row],[Data da Ordem]]&lt;&gt;"",1,"")</f>
        <v>1</v>
      </c>
    </row>
    <row r="2990" spans="1:10">
      <c r="A2990" s="721" t="s">
        <v>3703</v>
      </c>
      <c r="B2990" s="722">
        <v>26.5</v>
      </c>
      <c r="C2990" s="711" t="str">
        <f t="shared" si="322"/>
        <v>24/02/2026</v>
      </c>
      <c r="D2990" s="712" t="str">
        <f t="shared" si="323"/>
        <v>11:02</v>
      </c>
      <c r="E2990" s="713" t="str">
        <f t="shared" si="324"/>
        <v>11:00 as 12:00</v>
      </c>
      <c r="F2990" s="714" t="str">
        <f t="shared" si="325"/>
        <v>Terça</v>
      </c>
      <c r="G2990" s="715">
        <f t="shared" si="326"/>
        <v>4</v>
      </c>
      <c r="H2990" s="714" t="str">
        <f t="shared" si="327"/>
        <v>Fev/26</v>
      </c>
      <c r="I2990" s="723">
        <f t="shared" si="328"/>
        <v>24</v>
      </c>
      <c r="J2990" s="723">
        <f>IF(Tabela13[[#This Row],[Data da Ordem]]&lt;&gt;"",1,"")</f>
        <v>1</v>
      </c>
    </row>
    <row r="2991" spans="1:10">
      <c r="A2991" s="721" t="s">
        <v>3704</v>
      </c>
      <c r="B2991" s="722">
        <v>15.5</v>
      </c>
      <c r="C2991" s="711" t="str">
        <f t="shared" si="322"/>
        <v>24/02/2026</v>
      </c>
      <c r="D2991" s="712" t="str">
        <f t="shared" si="323"/>
        <v>10:36</v>
      </c>
      <c r="E2991" s="713" t="str">
        <f t="shared" si="324"/>
        <v>10:00 as 11:00</v>
      </c>
      <c r="F2991" s="714" t="str">
        <f t="shared" si="325"/>
        <v>Terça</v>
      </c>
      <c r="G2991" s="715">
        <f t="shared" si="326"/>
        <v>4</v>
      </c>
      <c r="H2991" s="714" t="str">
        <f t="shared" si="327"/>
        <v>Fev/26</v>
      </c>
      <c r="I2991" s="723">
        <f t="shared" si="328"/>
        <v>24</v>
      </c>
      <c r="J2991" s="723">
        <f>IF(Tabela13[[#This Row],[Data da Ordem]]&lt;&gt;"",1,"")</f>
        <v>1</v>
      </c>
    </row>
    <row r="2992" spans="1:10">
      <c r="A2992" s="721" t="s">
        <v>3705</v>
      </c>
      <c r="B2992" s="722">
        <v>52</v>
      </c>
      <c r="C2992" s="711" t="str">
        <f t="shared" si="322"/>
        <v>24/02/2026</v>
      </c>
      <c r="D2992" s="712" t="str">
        <f t="shared" si="323"/>
        <v>10:04</v>
      </c>
      <c r="E2992" s="713" t="str">
        <f t="shared" si="324"/>
        <v>10:00 as 11:00</v>
      </c>
      <c r="F2992" s="714" t="str">
        <f t="shared" si="325"/>
        <v>Terça</v>
      </c>
      <c r="G2992" s="715">
        <f t="shared" si="326"/>
        <v>4</v>
      </c>
      <c r="H2992" s="714" t="str">
        <f t="shared" si="327"/>
        <v>Fev/26</v>
      </c>
      <c r="I2992" s="723">
        <f t="shared" si="328"/>
        <v>24</v>
      </c>
      <c r="J2992" s="723">
        <f>IF(Tabela13[[#This Row],[Data da Ordem]]&lt;&gt;"",1,"")</f>
        <v>1</v>
      </c>
    </row>
    <row r="2993" spans="1:10">
      <c r="A2993" s="721" t="s">
        <v>3706</v>
      </c>
      <c r="B2993" s="722">
        <v>36</v>
      </c>
      <c r="C2993" s="711" t="str">
        <f t="shared" si="322"/>
        <v>24/02/2026</v>
      </c>
      <c r="D2993" s="712" t="str">
        <f t="shared" si="323"/>
        <v>09:31</v>
      </c>
      <c r="E2993" s="713" t="str">
        <f t="shared" si="324"/>
        <v>09:00 as 10:00</v>
      </c>
      <c r="F2993" s="714" t="str">
        <f t="shared" si="325"/>
        <v>Terça</v>
      </c>
      <c r="G2993" s="715">
        <f t="shared" si="326"/>
        <v>4</v>
      </c>
      <c r="H2993" s="714" t="str">
        <f t="shared" si="327"/>
        <v>Fev/26</v>
      </c>
      <c r="I2993" s="723">
        <f t="shared" si="328"/>
        <v>24</v>
      </c>
      <c r="J2993" s="723">
        <f>IF(Tabela13[[#This Row],[Data da Ordem]]&lt;&gt;"",1,"")</f>
        <v>1</v>
      </c>
    </row>
    <row r="2994" spans="1:10">
      <c r="A2994" s="721" t="s">
        <v>3707</v>
      </c>
      <c r="B2994" s="722">
        <v>36</v>
      </c>
      <c r="C2994" s="711" t="str">
        <f t="shared" si="322"/>
        <v>24/02/2026</v>
      </c>
      <c r="D2994" s="712" t="str">
        <f t="shared" si="323"/>
        <v>09:30</v>
      </c>
      <c r="E2994" s="713" t="str">
        <f t="shared" si="324"/>
        <v>09:00 as 10:00</v>
      </c>
      <c r="F2994" s="714" t="str">
        <f t="shared" si="325"/>
        <v>Terça</v>
      </c>
      <c r="G2994" s="715">
        <f t="shared" si="326"/>
        <v>4</v>
      </c>
      <c r="H2994" s="714" t="str">
        <f t="shared" si="327"/>
        <v>Fev/26</v>
      </c>
      <c r="I2994" s="723">
        <f t="shared" si="328"/>
        <v>24</v>
      </c>
      <c r="J2994" s="723">
        <f>IF(Tabela13[[#This Row],[Data da Ordem]]&lt;&gt;"",1,"")</f>
        <v>1</v>
      </c>
    </row>
    <row r="2995" spans="1:10">
      <c r="A2995" s="721" t="s">
        <v>3708</v>
      </c>
      <c r="B2995" s="722">
        <v>23</v>
      </c>
      <c r="C2995" s="711" t="str">
        <f t="shared" si="322"/>
        <v>24/02/2026</v>
      </c>
      <c r="D2995" s="712" t="str">
        <f t="shared" si="323"/>
        <v>09:27</v>
      </c>
      <c r="E2995" s="713" t="str">
        <f t="shared" si="324"/>
        <v>09:00 as 10:00</v>
      </c>
      <c r="F2995" s="714" t="str">
        <f t="shared" si="325"/>
        <v>Terça</v>
      </c>
      <c r="G2995" s="715">
        <f t="shared" si="326"/>
        <v>4</v>
      </c>
      <c r="H2995" s="714" t="str">
        <f t="shared" si="327"/>
        <v>Fev/26</v>
      </c>
      <c r="I2995" s="723">
        <f t="shared" si="328"/>
        <v>24</v>
      </c>
      <c r="J2995" s="723">
        <f>IF(Tabela13[[#This Row],[Data da Ordem]]&lt;&gt;"",1,"")</f>
        <v>1</v>
      </c>
    </row>
    <row r="2996" spans="1:10">
      <c r="A2996" s="721" t="s">
        <v>3709</v>
      </c>
      <c r="B2996" s="722">
        <v>18</v>
      </c>
      <c r="C2996" s="724" t="str">
        <f t="shared" si="322"/>
        <v>24/02/2026</v>
      </c>
      <c r="D2996" s="725" t="str">
        <f t="shared" si="323"/>
        <v>09:16</v>
      </c>
      <c r="E2996" s="726" t="str">
        <f t="shared" si="324"/>
        <v>09:00 as 10:00</v>
      </c>
      <c r="F2996" s="727" t="str">
        <f t="shared" si="325"/>
        <v>Terça</v>
      </c>
      <c r="G2996" s="728">
        <f t="shared" si="326"/>
        <v>4</v>
      </c>
      <c r="H2996" s="727" t="str">
        <f t="shared" si="327"/>
        <v>Fev/26</v>
      </c>
      <c r="I2996" s="716">
        <f t="shared" si="328"/>
        <v>24</v>
      </c>
      <c r="J2996" s="716">
        <f>IF(Tabela13[[#This Row],[Data da Ordem]]&lt;&gt;"",1,"")</f>
        <v>1</v>
      </c>
    </row>
    <row r="2997" spans="1:10">
      <c r="A2997" s="721" t="s">
        <v>3710</v>
      </c>
      <c r="B2997" s="722">
        <v>34</v>
      </c>
      <c r="C2997" s="711" t="str">
        <f t="shared" si="322"/>
        <v>25/02/2026</v>
      </c>
      <c r="D2997" s="712" t="str">
        <f t="shared" si="323"/>
        <v>18:28</v>
      </c>
      <c r="E2997" s="713" t="str">
        <f t="shared" si="324"/>
        <v>18:00 as 19:00</v>
      </c>
      <c r="F2997" s="714" t="str">
        <f t="shared" si="325"/>
        <v>Quarta</v>
      </c>
      <c r="G2997" s="715">
        <f t="shared" si="326"/>
        <v>4</v>
      </c>
      <c r="H2997" s="714" t="str">
        <f t="shared" si="327"/>
        <v>Fev/26</v>
      </c>
      <c r="I2997" s="723">
        <f t="shared" si="328"/>
        <v>25</v>
      </c>
      <c r="J2997" s="723">
        <f>IF(Tabela13[[#This Row],[Data da Ordem]]&lt;&gt;"",1,"")</f>
        <v>1</v>
      </c>
    </row>
    <row r="2998" spans="1:10">
      <c r="A2998" s="721" t="s">
        <v>3711</v>
      </c>
      <c r="B2998" s="722">
        <v>55.5</v>
      </c>
      <c r="C2998" s="711" t="str">
        <f t="shared" si="322"/>
        <v>25/02/2026</v>
      </c>
      <c r="D2998" s="712" t="str">
        <f t="shared" si="323"/>
        <v>18:13</v>
      </c>
      <c r="E2998" s="713" t="str">
        <f t="shared" si="324"/>
        <v>18:00 as 19:00</v>
      </c>
      <c r="F2998" s="714" t="str">
        <f t="shared" si="325"/>
        <v>Quarta</v>
      </c>
      <c r="G2998" s="715">
        <f t="shared" si="326"/>
        <v>4</v>
      </c>
      <c r="H2998" s="714" t="str">
        <f t="shared" si="327"/>
        <v>Fev/26</v>
      </c>
      <c r="I2998" s="723">
        <f t="shared" si="328"/>
        <v>25</v>
      </c>
      <c r="J2998" s="723">
        <f>IF(Tabela13[[#This Row],[Data da Ordem]]&lt;&gt;"",1,"")</f>
        <v>1</v>
      </c>
    </row>
    <row r="2999" spans="1:10">
      <c r="A2999" s="721" t="s">
        <v>3712</v>
      </c>
      <c r="B2999" s="722">
        <v>26</v>
      </c>
      <c r="C2999" s="711" t="str">
        <f t="shared" si="322"/>
        <v>25/02/2026</v>
      </c>
      <c r="D2999" s="712" t="str">
        <f t="shared" si="323"/>
        <v>18:07</v>
      </c>
      <c r="E2999" s="713" t="str">
        <f t="shared" si="324"/>
        <v>18:00 as 19:00</v>
      </c>
      <c r="F2999" s="714" t="str">
        <f t="shared" si="325"/>
        <v>Quarta</v>
      </c>
      <c r="G2999" s="715">
        <f t="shared" si="326"/>
        <v>4</v>
      </c>
      <c r="H2999" s="714" t="str">
        <f t="shared" si="327"/>
        <v>Fev/26</v>
      </c>
      <c r="I2999" s="723">
        <f t="shared" si="328"/>
        <v>25</v>
      </c>
      <c r="J2999" s="723">
        <f>IF(Tabela13[[#This Row],[Data da Ordem]]&lt;&gt;"",1,"")</f>
        <v>1</v>
      </c>
    </row>
    <row r="3000" spans="1:10">
      <c r="A3000" s="721" t="s">
        <v>3713</v>
      </c>
      <c r="B3000" s="722">
        <v>41</v>
      </c>
      <c r="C3000" s="711" t="str">
        <f t="shared" si="322"/>
        <v>25/02/2026</v>
      </c>
      <c r="D3000" s="712" t="str">
        <f t="shared" si="323"/>
        <v>18:00</v>
      </c>
      <c r="E3000" s="713" t="str">
        <f t="shared" si="324"/>
        <v>18:00 as 19:00</v>
      </c>
      <c r="F3000" s="714" t="str">
        <f t="shared" si="325"/>
        <v>Quarta</v>
      </c>
      <c r="G3000" s="715">
        <f t="shared" si="326"/>
        <v>4</v>
      </c>
      <c r="H3000" s="714" t="str">
        <f t="shared" si="327"/>
        <v>Fev/26</v>
      </c>
      <c r="I3000" s="723">
        <f t="shared" si="328"/>
        <v>25</v>
      </c>
      <c r="J3000" s="723">
        <f>IF(Tabela13[[#This Row],[Data da Ordem]]&lt;&gt;"",1,"")</f>
        <v>1</v>
      </c>
    </row>
    <row r="3001" spans="1:10">
      <c r="A3001" s="721" t="s">
        <v>3714</v>
      </c>
      <c r="B3001" s="722">
        <v>20</v>
      </c>
      <c r="C3001" s="711" t="str">
        <f t="shared" si="322"/>
        <v>25/02/2026</v>
      </c>
      <c r="D3001" s="712" t="str">
        <f t="shared" si="323"/>
        <v>17:58</v>
      </c>
      <c r="E3001" s="713" t="str">
        <f t="shared" si="324"/>
        <v>17:00 as 18:00</v>
      </c>
      <c r="F3001" s="714" t="str">
        <f t="shared" si="325"/>
        <v>Quarta</v>
      </c>
      <c r="G3001" s="715">
        <f t="shared" si="326"/>
        <v>4</v>
      </c>
      <c r="H3001" s="714" t="str">
        <f t="shared" si="327"/>
        <v>Fev/26</v>
      </c>
      <c r="I3001" s="723">
        <f t="shared" si="328"/>
        <v>25</v>
      </c>
      <c r="J3001" s="723">
        <f>IF(Tabela13[[#This Row],[Data da Ordem]]&lt;&gt;"",1,"")</f>
        <v>1</v>
      </c>
    </row>
    <row r="3002" spans="1:10">
      <c r="A3002" s="721" t="s">
        <v>3715</v>
      </c>
      <c r="B3002" s="722">
        <v>70</v>
      </c>
      <c r="C3002" s="711" t="str">
        <f t="shared" si="322"/>
        <v>25/02/2026</v>
      </c>
      <c r="D3002" s="712" t="str">
        <f t="shared" si="323"/>
        <v>16:46</v>
      </c>
      <c r="E3002" s="713" t="str">
        <f t="shared" si="324"/>
        <v>16:00 as 17:00</v>
      </c>
      <c r="F3002" s="714" t="str">
        <f t="shared" si="325"/>
        <v>Quarta</v>
      </c>
      <c r="G3002" s="715">
        <f t="shared" si="326"/>
        <v>4</v>
      </c>
      <c r="H3002" s="714" t="str">
        <f t="shared" si="327"/>
        <v>Fev/26</v>
      </c>
      <c r="I3002" s="723">
        <f t="shared" si="328"/>
        <v>25</v>
      </c>
      <c r="J3002" s="723">
        <f>IF(Tabela13[[#This Row],[Data da Ordem]]&lt;&gt;"",1,"")</f>
        <v>1</v>
      </c>
    </row>
    <row r="3003" spans="1:10">
      <c r="A3003" s="721" t="s">
        <v>3716</v>
      </c>
      <c r="B3003" s="722">
        <v>25</v>
      </c>
      <c r="C3003" s="711" t="str">
        <f t="shared" si="322"/>
        <v>25/02/2026</v>
      </c>
      <c r="D3003" s="712" t="str">
        <f t="shared" si="323"/>
        <v>16:39</v>
      </c>
      <c r="E3003" s="713" t="str">
        <f t="shared" si="324"/>
        <v>16:00 as 17:00</v>
      </c>
      <c r="F3003" s="714" t="str">
        <f t="shared" si="325"/>
        <v>Quarta</v>
      </c>
      <c r="G3003" s="715">
        <f t="shared" si="326"/>
        <v>4</v>
      </c>
      <c r="H3003" s="714" t="str">
        <f t="shared" si="327"/>
        <v>Fev/26</v>
      </c>
      <c r="I3003" s="723">
        <f t="shared" si="328"/>
        <v>25</v>
      </c>
      <c r="J3003" s="723">
        <f>IF(Tabela13[[#This Row],[Data da Ordem]]&lt;&gt;"",1,"")</f>
        <v>1</v>
      </c>
    </row>
    <row r="3004" spans="1:10">
      <c r="A3004" s="721" t="s">
        <v>3717</v>
      </c>
      <c r="B3004" s="722">
        <v>36</v>
      </c>
      <c r="C3004" s="711" t="str">
        <f t="shared" si="322"/>
        <v>25/02/2026</v>
      </c>
      <c r="D3004" s="712" t="str">
        <f t="shared" si="323"/>
        <v>16:35</v>
      </c>
      <c r="E3004" s="713" t="str">
        <f t="shared" si="324"/>
        <v>16:00 as 17:00</v>
      </c>
      <c r="F3004" s="714" t="str">
        <f t="shared" si="325"/>
        <v>Quarta</v>
      </c>
      <c r="G3004" s="715">
        <f t="shared" si="326"/>
        <v>4</v>
      </c>
      <c r="H3004" s="714" t="str">
        <f t="shared" si="327"/>
        <v>Fev/26</v>
      </c>
      <c r="I3004" s="723">
        <f t="shared" si="328"/>
        <v>25</v>
      </c>
      <c r="J3004" s="723">
        <f>IF(Tabela13[[#This Row],[Data da Ordem]]&lt;&gt;"",1,"")</f>
        <v>1</v>
      </c>
    </row>
    <row r="3005" spans="1:10">
      <c r="A3005" s="721" t="s">
        <v>3718</v>
      </c>
      <c r="B3005" s="722">
        <v>17</v>
      </c>
      <c r="C3005" s="711" t="str">
        <f t="shared" si="322"/>
        <v>25/02/2026</v>
      </c>
      <c r="D3005" s="712" t="str">
        <f t="shared" si="323"/>
        <v>16:33</v>
      </c>
      <c r="E3005" s="713" t="str">
        <f t="shared" si="324"/>
        <v>16:00 as 17:00</v>
      </c>
      <c r="F3005" s="714" t="str">
        <f t="shared" si="325"/>
        <v>Quarta</v>
      </c>
      <c r="G3005" s="715">
        <f t="shared" si="326"/>
        <v>4</v>
      </c>
      <c r="H3005" s="714" t="str">
        <f t="shared" si="327"/>
        <v>Fev/26</v>
      </c>
      <c r="I3005" s="723">
        <f t="shared" si="328"/>
        <v>25</v>
      </c>
      <c r="J3005" s="723">
        <f>IF(Tabela13[[#This Row],[Data da Ordem]]&lt;&gt;"",1,"")</f>
        <v>1</v>
      </c>
    </row>
    <row r="3006" spans="1:10">
      <c r="A3006" s="721" t="s">
        <v>3719</v>
      </c>
      <c r="B3006" s="722">
        <v>34</v>
      </c>
      <c r="C3006" s="711" t="str">
        <f t="shared" si="322"/>
        <v>25/02/2026</v>
      </c>
      <c r="D3006" s="712" t="str">
        <f t="shared" si="323"/>
        <v>16:29</v>
      </c>
      <c r="E3006" s="713" t="str">
        <f t="shared" si="324"/>
        <v>16:00 as 17:00</v>
      </c>
      <c r="F3006" s="714" t="str">
        <f t="shared" si="325"/>
        <v>Quarta</v>
      </c>
      <c r="G3006" s="715">
        <f t="shared" si="326"/>
        <v>4</v>
      </c>
      <c r="H3006" s="714" t="str">
        <f t="shared" si="327"/>
        <v>Fev/26</v>
      </c>
      <c r="I3006" s="723">
        <f t="shared" si="328"/>
        <v>25</v>
      </c>
      <c r="J3006" s="723">
        <f>IF(Tabela13[[#This Row],[Data da Ordem]]&lt;&gt;"",1,"")</f>
        <v>1</v>
      </c>
    </row>
    <row r="3007" spans="1:10">
      <c r="A3007" s="721" t="s">
        <v>3720</v>
      </c>
      <c r="B3007" s="722">
        <v>61</v>
      </c>
      <c r="C3007" s="711" t="str">
        <f t="shared" si="322"/>
        <v>25/02/2026</v>
      </c>
      <c r="D3007" s="712" t="str">
        <f t="shared" si="323"/>
        <v>16:22</v>
      </c>
      <c r="E3007" s="713" t="str">
        <f t="shared" si="324"/>
        <v>16:00 as 17:00</v>
      </c>
      <c r="F3007" s="714" t="str">
        <f t="shared" si="325"/>
        <v>Quarta</v>
      </c>
      <c r="G3007" s="715">
        <f t="shared" si="326"/>
        <v>4</v>
      </c>
      <c r="H3007" s="714" t="str">
        <f t="shared" si="327"/>
        <v>Fev/26</v>
      </c>
      <c r="I3007" s="723">
        <f t="shared" si="328"/>
        <v>25</v>
      </c>
      <c r="J3007" s="723">
        <f>IF(Tabela13[[#This Row],[Data da Ordem]]&lt;&gt;"",1,"")</f>
        <v>1</v>
      </c>
    </row>
    <row r="3008" spans="1:10">
      <c r="A3008" s="721" t="s">
        <v>3721</v>
      </c>
      <c r="B3008" s="722">
        <v>6</v>
      </c>
      <c r="C3008" s="711" t="str">
        <f t="shared" si="322"/>
        <v>25/02/2026</v>
      </c>
      <c r="D3008" s="712" t="str">
        <f t="shared" si="323"/>
        <v>16:15</v>
      </c>
      <c r="E3008" s="713" t="str">
        <f t="shared" si="324"/>
        <v>16:00 as 17:00</v>
      </c>
      <c r="F3008" s="714" t="str">
        <f t="shared" si="325"/>
        <v>Quarta</v>
      </c>
      <c r="G3008" s="715">
        <f t="shared" si="326"/>
        <v>4</v>
      </c>
      <c r="H3008" s="714" t="str">
        <f t="shared" si="327"/>
        <v>Fev/26</v>
      </c>
      <c r="I3008" s="723">
        <f t="shared" si="328"/>
        <v>25</v>
      </c>
      <c r="J3008" s="723">
        <f>IF(Tabela13[[#This Row],[Data da Ordem]]&lt;&gt;"",1,"")</f>
        <v>1</v>
      </c>
    </row>
    <row r="3009" spans="1:10">
      <c r="A3009" s="721" t="s">
        <v>3722</v>
      </c>
      <c r="B3009" s="722">
        <v>49.5</v>
      </c>
      <c r="C3009" s="711" t="str">
        <f t="shared" si="322"/>
        <v>25/02/2026</v>
      </c>
      <c r="D3009" s="712" t="str">
        <f t="shared" si="323"/>
        <v>15:50</v>
      </c>
      <c r="E3009" s="713" t="str">
        <f t="shared" si="324"/>
        <v>15:00 as 16:00</v>
      </c>
      <c r="F3009" s="714" t="str">
        <f t="shared" si="325"/>
        <v>Quarta</v>
      </c>
      <c r="G3009" s="715">
        <f t="shared" si="326"/>
        <v>4</v>
      </c>
      <c r="H3009" s="714" t="str">
        <f t="shared" si="327"/>
        <v>Fev/26</v>
      </c>
      <c r="I3009" s="723">
        <f t="shared" si="328"/>
        <v>25</v>
      </c>
      <c r="J3009" s="723">
        <f>IF(Tabela13[[#This Row],[Data da Ordem]]&lt;&gt;"",1,"")</f>
        <v>1</v>
      </c>
    </row>
    <row r="3010" spans="1:10">
      <c r="A3010" s="721" t="s">
        <v>3723</v>
      </c>
      <c r="B3010" s="722">
        <v>19</v>
      </c>
      <c r="C3010" s="711" t="str">
        <f t="shared" si="322"/>
        <v>25/02/2026</v>
      </c>
      <c r="D3010" s="712" t="str">
        <f t="shared" si="323"/>
        <v>15:42</v>
      </c>
      <c r="E3010" s="713" t="str">
        <f t="shared" si="324"/>
        <v>15:00 as 16:00</v>
      </c>
      <c r="F3010" s="714" t="str">
        <f t="shared" si="325"/>
        <v>Quarta</v>
      </c>
      <c r="G3010" s="715">
        <f t="shared" si="326"/>
        <v>4</v>
      </c>
      <c r="H3010" s="714" t="str">
        <f t="shared" si="327"/>
        <v>Fev/26</v>
      </c>
      <c r="I3010" s="723">
        <f t="shared" si="328"/>
        <v>25</v>
      </c>
      <c r="J3010" s="723">
        <f>IF(Tabela13[[#This Row],[Data da Ordem]]&lt;&gt;"",1,"")</f>
        <v>1</v>
      </c>
    </row>
    <row r="3011" spans="1:10">
      <c r="A3011" s="721" t="s">
        <v>3724</v>
      </c>
      <c r="B3011" s="722">
        <v>23</v>
      </c>
      <c r="C3011" s="711" t="str">
        <f t="shared" si="322"/>
        <v>25/02/2026</v>
      </c>
      <c r="D3011" s="712" t="str">
        <f t="shared" si="323"/>
        <v>15:41</v>
      </c>
      <c r="E3011" s="713" t="str">
        <f t="shared" si="324"/>
        <v>15:00 as 16:00</v>
      </c>
      <c r="F3011" s="714" t="str">
        <f t="shared" si="325"/>
        <v>Quarta</v>
      </c>
      <c r="G3011" s="715">
        <f t="shared" si="326"/>
        <v>4</v>
      </c>
      <c r="H3011" s="714" t="str">
        <f t="shared" si="327"/>
        <v>Fev/26</v>
      </c>
      <c r="I3011" s="723">
        <f t="shared" si="328"/>
        <v>25</v>
      </c>
      <c r="J3011" s="723">
        <f>IF(Tabela13[[#This Row],[Data da Ordem]]&lt;&gt;"",1,"")</f>
        <v>1</v>
      </c>
    </row>
    <row r="3012" spans="1:10">
      <c r="A3012" s="721" t="s">
        <v>3725</v>
      </c>
      <c r="B3012" s="722">
        <v>23</v>
      </c>
      <c r="C3012" s="711" t="str">
        <f t="shared" ref="C3012:C3075" si="329">IF(A3012="","",TEXT(A3012,"dd/mm/aaaa"))</f>
        <v>25/02/2026</v>
      </c>
      <c r="D3012" s="712" t="str">
        <f t="shared" ref="D3012:D3075" si="330">IF(A3012="","",TEXT(A3012,"hh:mm"))</f>
        <v>15:24</v>
      </c>
      <c r="E3012" s="713" t="str">
        <f t="shared" ref="E3012:E3075" si="331">IF(D3012="","",IF(AND(MOD(D3012,1)&gt;=TIME(8,0,0),MOD(D3012,1)&lt;TIME(21,0,0)),
TEXT(TIME(HOUR(MOD(D3012,1)),0,0),"hh:mm")&amp;" as "&amp;TEXT(TIME(HOUR(MOD(D3012,1))+1,0,0),"hh:mm"),
"Fora da faixa"))</f>
        <v>15:00 as 16:00</v>
      </c>
      <c r="F3012" s="714" t="str">
        <f t="shared" ref="F3012:F3075" si="332">CHOOSE(WEEKDAY(C3012,2),"Segunda","Terça","Quarta","Quinta","Sexta","Sábado","Domingo")</f>
        <v>Quarta</v>
      </c>
      <c r="G3012" s="715">
        <f t="shared" ref="G3012:G3075" si="333">INT((DAY(C3012)-1)/7)+1</f>
        <v>4</v>
      </c>
      <c r="H3012" s="714" t="str">
        <f t="shared" ref="H3012:H3075" si="334">PROPER(TEXT(C3012,"MMM/AA"))</f>
        <v>Fev/26</v>
      </c>
      <c r="I3012" s="723">
        <f t="shared" ref="I3012:I3075" si="335">DAY(C3012)</f>
        <v>25</v>
      </c>
      <c r="J3012" s="723">
        <f>IF(Tabela13[[#This Row],[Data da Ordem]]&lt;&gt;"",1,"")</f>
        <v>1</v>
      </c>
    </row>
    <row r="3013" spans="1:10">
      <c r="A3013" s="721" t="s">
        <v>3726</v>
      </c>
      <c r="B3013" s="722">
        <v>11.5</v>
      </c>
      <c r="C3013" s="711" t="str">
        <f t="shared" si="329"/>
        <v>25/02/2026</v>
      </c>
      <c r="D3013" s="712" t="str">
        <f t="shared" si="330"/>
        <v>14:19</v>
      </c>
      <c r="E3013" s="713" t="str">
        <f t="shared" si="331"/>
        <v>14:00 as 15:00</v>
      </c>
      <c r="F3013" s="714" t="str">
        <f t="shared" si="332"/>
        <v>Quarta</v>
      </c>
      <c r="G3013" s="715">
        <f t="shared" si="333"/>
        <v>4</v>
      </c>
      <c r="H3013" s="714" t="str">
        <f t="shared" si="334"/>
        <v>Fev/26</v>
      </c>
      <c r="I3013" s="723">
        <f t="shared" si="335"/>
        <v>25</v>
      </c>
      <c r="J3013" s="723">
        <f>IF(Tabela13[[#This Row],[Data da Ordem]]&lt;&gt;"",1,"")</f>
        <v>1</v>
      </c>
    </row>
    <row r="3014" spans="1:10">
      <c r="A3014" s="721" t="s">
        <v>3727</v>
      </c>
      <c r="B3014" s="722">
        <v>13.5</v>
      </c>
      <c r="C3014" s="711" t="str">
        <f t="shared" si="329"/>
        <v>25/02/2026</v>
      </c>
      <c r="D3014" s="712" t="str">
        <f t="shared" si="330"/>
        <v>14:17</v>
      </c>
      <c r="E3014" s="713" t="str">
        <f t="shared" si="331"/>
        <v>14:00 as 15:00</v>
      </c>
      <c r="F3014" s="714" t="str">
        <f t="shared" si="332"/>
        <v>Quarta</v>
      </c>
      <c r="G3014" s="715">
        <f t="shared" si="333"/>
        <v>4</v>
      </c>
      <c r="H3014" s="714" t="str">
        <f t="shared" si="334"/>
        <v>Fev/26</v>
      </c>
      <c r="I3014" s="723">
        <f t="shared" si="335"/>
        <v>25</v>
      </c>
      <c r="J3014" s="723">
        <f>IF(Tabela13[[#This Row],[Data da Ordem]]&lt;&gt;"",1,"")</f>
        <v>1</v>
      </c>
    </row>
    <row r="3015" spans="1:10">
      <c r="A3015" s="721" t="s">
        <v>3728</v>
      </c>
      <c r="B3015" s="722">
        <v>17</v>
      </c>
      <c r="C3015" s="711" t="str">
        <f t="shared" si="329"/>
        <v>25/02/2026</v>
      </c>
      <c r="D3015" s="712" t="str">
        <f t="shared" si="330"/>
        <v>13:50</v>
      </c>
      <c r="E3015" s="713" t="str">
        <f t="shared" si="331"/>
        <v>13:00 as 14:00</v>
      </c>
      <c r="F3015" s="714" t="str">
        <f t="shared" si="332"/>
        <v>Quarta</v>
      </c>
      <c r="G3015" s="715">
        <f t="shared" si="333"/>
        <v>4</v>
      </c>
      <c r="H3015" s="714" t="str">
        <f t="shared" si="334"/>
        <v>Fev/26</v>
      </c>
      <c r="I3015" s="723">
        <f t="shared" si="335"/>
        <v>25</v>
      </c>
      <c r="J3015" s="723">
        <f>IF(Tabela13[[#This Row],[Data da Ordem]]&lt;&gt;"",1,"")</f>
        <v>1</v>
      </c>
    </row>
    <row r="3016" spans="1:10">
      <c r="A3016" s="721" t="s">
        <v>3729</v>
      </c>
      <c r="B3016" s="722">
        <v>21</v>
      </c>
      <c r="C3016" s="711" t="str">
        <f t="shared" si="329"/>
        <v>25/02/2026</v>
      </c>
      <c r="D3016" s="712" t="str">
        <f t="shared" si="330"/>
        <v>11:55</v>
      </c>
      <c r="E3016" s="713" t="str">
        <f t="shared" si="331"/>
        <v>11:00 as 12:00</v>
      </c>
      <c r="F3016" s="714" t="str">
        <f t="shared" si="332"/>
        <v>Quarta</v>
      </c>
      <c r="G3016" s="715">
        <f t="shared" si="333"/>
        <v>4</v>
      </c>
      <c r="H3016" s="714" t="str">
        <f t="shared" si="334"/>
        <v>Fev/26</v>
      </c>
      <c r="I3016" s="723">
        <f t="shared" si="335"/>
        <v>25</v>
      </c>
      <c r="J3016" s="723">
        <f>IF(Tabela13[[#This Row],[Data da Ordem]]&lt;&gt;"",1,"")</f>
        <v>1</v>
      </c>
    </row>
    <row r="3017" spans="1:10">
      <c r="A3017" s="721" t="s">
        <v>3730</v>
      </c>
      <c r="B3017" s="722">
        <v>11.7</v>
      </c>
      <c r="C3017" s="711" t="str">
        <f t="shared" si="329"/>
        <v>25/02/2026</v>
      </c>
      <c r="D3017" s="712" t="str">
        <f t="shared" si="330"/>
        <v>11:26</v>
      </c>
      <c r="E3017" s="713" t="str">
        <f t="shared" si="331"/>
        <v>11:00 as 12:00</v>
      </c>
      <c r="F3017" s="714" t="str">
        <f t="shared" si="332"/>
        <v>Quarta</v>
      </c>
      <c r="G3017" s="715">
        <f t="shared" si="333"/>
        <v>4</v>
      </c>
      <c r="H3017" s="714" t="str">
        <f t="shared" si="334"/>
        <v>Fev/26</v>
      </c>
      <c r="I3017" s="723">
        <f t="shared" si="335"/>
        <v>25</v>
      </c>
      <c r="J3017" s="723">
        <f>IF(Tabela13[[#This Row],[Data da Ordem]]&lt;&gt;"",1,"")</f>
        <v>1</v>
      </c>
    </row>
    <row r="3018" spans="1:10">
      <c r="A3018" s="721" t="s">
        <v>3731</v>
      </c>
      <c r="B3018" s="722">
        <v>18.399999999999999</v>
      </c>
      <c r="C3018" s="711" t="str">
        <f t="shared" si="329"/>
        <v>25/02/2026</v>
      </c>
      <c r="D3018" s="712" t="str">
        <f t="shared" si="330"/>
        <v>11:16</v>
      </c>
      <c r="E3018" s="713" t="str">
        <f t="shared" si="331"/>
        <v>11:00 as 12:00</v>
      </c>
      <c r="F3018" s="714" t="str">
        <f t="shared" si="332"/>
        <v>Quarta</v>
      </c>
      <c r="G3018" s="715">
        <f t="shared" si="333"/>
        <v>4</v>
      </c>
      <c r="H3018" s="714" t="str">
        <f t="shared" si="334"/>
        <v>Fev/26</v>
      </c>
      <c r="I3018" s="723">
        <f t="shared" si="335"/>
        <v>25</v>
      </c>
      <c r="J3018" s="723">
        <f>IF(Tabela13[[#This Row],[Data da Ordem]]&lt;&gt;"",1,"")</f>
        <v>1</v>
      </c>
    </row>
    <row r="3019" spans="1:10">
      <c r="A3019" s="721" t="s">
        <v>3732</v>
      </c>
      <c r="B3019" s="722">
        <v>15.2</v>
      </c>
      <c r="C3019" s="711" t="str">
        <f t="shared" si="329"/>
        <v>25/02/2026</v>
      </c>
      <c r="D3019" s="712" t="str">
        <f t="shared" si="330"/>
        <v>11:14</v>
      </c>
      <c r="E3019" s="713" t="str">
        <f t="shared" si="331"/>
        <v>11:00 as 12:00</v>
      </c>
      <c r="F3019" s="714" t="str">
        <f t="shared" si="332"/>
        <v>Quarta</v>
      </c>
      <c r="G3019" s="715">
        <f t="shared" si="333"/>
        <v>4</v>
      </c>
      <c r="H3019" s="714" t="str">
        <f t="shared" si="334"/>
        <v>Fev/26</v>
      </c>
      <c r="I3019" s="723">
        <f t="shared" si="335"/>
        <v>25</v>
      </c>
      <c r="J3019" s="723">
        <f>IF(Tabela13[[#This Row],[Data da Ordem]]&lt;&gt;"",1,"")</f>
        <v>1</v>
      </c>
    </row>
    <row r="3020" spans="1:10">
      <c r="A3020" s="721" t="s">
        <v>3733</v>
      </c>
      <c r="B3020" s="722">
        <v>20</v>
      </c>
      <c r="C3020" s="711" t="str">
        <f t="shared" si="329"/>
        <v>25/02/2026</v>
      </c>
      <c r="D3020" s="712" t="str">
        <f t="shared" si="330"/>
        <v>10:40</v>
      </c>
      <c r="E3020" s="713" t="str">
        <f t="shared" si="331"/>
        <v>10:00 as 11:00</v>
      </c>
      <c r="F3020" s="714" t="str">
        <f t="shared" si="332"/>
        <v>Quarta</v>
      </c>
      <c r="G3020" s="715">
        <f t="shared" si="333"/>
        <v>4</v>
      </c>
      <c r="H3020" s="714" t="str">
        <f t="shared" si="334"/>
        <v>Fev/26</v>
      </c>
      <c r="I3020" s="723">
        <f t="shared" si="335"/>
        <v>25</v>
      </c>
      <c r="J3020" s="723">
        <f>IF(Tabela13[[#This Row],[Data da Ordem]]&lt;&gt;"",1,"")</f>
        <v>1</v>
      </c>
    </row>
    <row r="3021" spans="1:10">
      <c r="A3021" s="721" t="s">
        <v>3734</v>
      </c>
      <c r="B3021" s="722">
        <v>27</v>
      </c>
      <c r="C3021" s="711" t="str">
        <f t="shared" si="329"/>
        <v>25/02/2026</v>
      </c>
      <c r="D3021" s="712" t="str">
        <f t="shared" si="330"/>
        <v>10:26</v>
      </c>
      <c r="E3021" s="713" t="str">
        <f t="shared" si="331"/>
        <v>10:00 as 11:00</v>
      </c>
      <c r="F3021" s="714" t="str">
        <f t="shared" si="332"/>
        <v>Quarta</v>
      </c>
      <c r="G3021" s="715">
        <f t="shared" si="333"/>
        <v>4</v>
      </c>
      <c r="H3021" s="714" t="str">
        <f t="shared" si="334"/>
        <v>Fev/26</v>
      </c>
      <c r="I3021" s="723">
        <f t="shared" si="335"/>
        <v>25</v>
      </c>
      <c r="J3021" s="723">
        <f>IF(Tabela13[[#This Row],[Data da Ordem]]&lt;&gt;"",1,"")</f>
        <v>1</v>
      </c>
    </row>
    <row r="3022" spans="1:10">
      <c r="A3022" s="721" t="s">
        <v>3735</v>
      </c>
      <c r="B3022" s="722">
        <v>23</v>
      </c>
      <c r="C3022" s="724" t="str">
        <f t="shared" si="329"/>
        <v>25/02/2026</v>
      </c>
      <c r="D3022" s="725" t="str">
        <f t="shared" si="330"/>
        <v>10:05</v>
      </c>
      <c r="E3022" s="726" t="str">
        <f t="shared" si="331"/>
        <v>10:00 as 11:00</v>
      </c>
      <c r="F3022" s="727" t="str">
        <f t="shared" si="332"/>
        <v>Quarta</v>
      </c>
      <c r="G3022" s="728">
        <f t="shared" si="333"/>
        <v>4</v>
      </c>
      <c r="H3022" s="727" t="str">
        <f t="shared" si="334"/>
        <v>Fev/26</v>
      </c>
      <c r="I3022" s="716">
        <f t="shared" si="335"/>
        <v>25</v>
      </c>
      <c r="J3022" s="716">
        <f>IF(Tabela13[[#This Row],[Data da Ordem]]&lt;&gt;"",1,"")</f>
        <v>1</v>
      </c>
    </row>
    <row r="3023" spans="1:10">
      <c r="A3023" s="721" t="s">
        <v>3736</v>
      </c>
      <c r="B3023" s="722">
        <v>13.5</v>
      </c>
      <c r="C3023" s="711" t="str">
        <f t="shared" si="329"/>
        <v>26/02/2026</v>
      </c>
      <c r="D3023" s="712" t="str">
        <f t="shared" si="330"/>
        <v>18:28</v>
      </c>
      <c r="E3023" s="713" t="str">
        <f t="shared" si="331"/>
        <v>18:00 as 19:00</v>
      </c>
      <c r="F3023" s="714" t="str">
        <f t="shared" si="332"/>
        <v>Quinta</v>
      </c>
      <c r="G3023" s="715">
        <f t="shared" si="333"/>
        <v>4</v>
      </c>
      <c r="H3023" s="714" t="str">
        <f t="shared" si="334"/>
        <v>Fev/26</v>
      </c>
      <c r="I3023" s="723">
        <f t="shared" si="335"/>
        <v>26</v>
      </c>
      <c r="J3023" s="723">
        <f>IF(Tabela13[[#This Row],[Data da Ordem]]&lt;&gt;"",1,"")</f>
        <v>1</v>
      </c>
    </row>
    <row r="3024" spans="1:10">
      <c r="A3024" s="721" t="s">
        <v>3737</v>
      </c>
      <c r="B3024" s="722">
        <v>141</v>
      </c>
      <c r="C3024" s="711" t="str">
        <f t="shared" si="329"/>
        <v>26/02/2026</v>
      </c>
      <c r="D3024" s="712" t="str">
        <f t="shared" si="330"/>
        <v>17:40</v>
      </c>
      <c r="E3024" s="713" t="str">
        <f t="shared" si="331"/>
        <v>17:00 as 18:00</v>
      </c>
      <c r="F3024" s="714" t="str">
        <f t="shared" si="332"/>
        <v>Quinta</v>
      </c>
      <c r="G3024" s="715">
        <f t="shared" si="333"/>
        <v>4</v>
      </c>
      <c r="H3024" s="714" t="str">
        <f t="shared" si="334"/>
        <v>Fev/26</v>
      </c>
      <c r="I3024" s="723">
        <f t="shared" si="335"/>
        <v>26</v>
      </c>
      <c r="J3024" s="723">
        <f>IF(Tabela13[[#This Row],[Data da Ordem]]&lt;&gt;"",1,"")</f>
        <v>1</v>
      </c>
    </row>
    <row r="3025" spans="1:10">
      <c r="A3025" s="721" t="s">
        <v>3738</v>
      </c>
      <c r="B3025" s="722">
        <v>20.7</v>
      </c>
      <c r="C3025" s="711" t="str">
        <f t="shared" si="329"/>
        <v>26/02/2026</v>
      </c>
      <c r="D3025" s="712" t="str">
        <f t="shared" si="330"/>
        <v>17:20</v>
      </c>
      <c r="E3025" s="713" t="str">
        <f t="shared" si="331"/>
        <v>17:00 as 18:00</v>
      </c>
      <c r="F3025" s="714" t="str">
        <f t="shared" si="332"/>
        <v>Quinta</v>
      </c>
      <c r="G3025" s="715">
        <f t="shared" si="333"/>
        <v>4</v>
      </c>
      <c r="H3025" s="714" t="str">
        <f t="shared" si="334"/>
        <v>Fev/26</v>
      </c>
      <c r="I3025" s="723">
        <f t="shared" si="335"/>
        <v>26</v>
      </c>
      <c r="J3025" s="723">
        <f>IF(Tabela13[[#This Row],[Data da Ordem]]&lt;&gt;"",1,"")</f>
        <v>1</v>
      </c>
    </row>
    <row r="3026" spans="1:10">
      <c r="A3026" s="721" t="s">
        <v>3739</v>
      </c>
      <c r="B3026" s="722">
        <v>6.5</v>
      </c>
      <c r="C3026" s="711" t="str">
        <f t="shared" si="329"/>
        <v>26/02/2026</v>
      </c>
      <c r="D3026" s="712" t="str">
        <f t="shared" si="330"/>
        <v>17:02</v>
      </c>
      <c r="E3026" s="713" t="str">
        <f t="shared" si="331"/>
        <v>17:00 as 18:00</v>
      </c>
      <c r="F3026" s="714" t="str">
        <f t="shared" si="332"/>
        <v>Quinta</v>
      </c>
      <c r="G3026" s="715">
        <f t="shared" si="333"/>
        <v>4</v>
      </c>
      <c r="H3026" s="714" t="str">
        <f t="shared" si="334"/>
        <v>Fev/26</v>
      </c>
      <c r="I3026" s="723">
        <f t="shared" si="335"/>
        <v>26</v>
      </c>
      <c r="J3026" s="723">
        <f>IF(Tabela13[[#This Row],[Data da Ordem]]&lt;&gt;"",1,"")</f>
        <v>1</v>
      </c>
    </row>
    <row r="3027" spans="1:10">
      <c r="A3027" s="721" t="s">
        <v>3740</v>
      </c>
      <c r="B3027" s="722">
        <v>29.5</v>
      </c>
      <c r="C3027" s="711" t="str">
        <f t="shared" si="329"/>
        <v>26/02/2026</v>
      </c>
      <c r="D3027" s="712" t="str">
        <f t="shared" si="330"/>
        <v>16:55</v>
      </c>
      <c r="E3027" s="713" t="str">
        <f t="shared" si="331"/>
        <v>16:00 as 17:00</v>
      </c>
      <c r="F3027" s="714" t="str">
        <f t="shared" si="332"/>
        <v>Quinta</v>
      </c>
      <c r="G3027" s="715">
        <f t="shared" si="333"/>
        <v>4</v>
      </c>
      <c r="H3027" s="714" t="str">
        <f t="shared" si="334"/>
        <v>Fev/26</v>
      </c>
      <c r="I3027" s="723">
        <f t="shared" si="335"/>
        <v>26</v>
      </c>
      <c r="J3027" s="723">
        <f>IF(Tabela13[[#This Row],[Data da Ordem]]&lt;&gt;"",1,"")</f>
        <v>1</v>
      </c>
    </row>
    <row r="3028" spans="1:10">
      <c r="A3028" s="721" t="s">
        <v>3741</v>
      </c>
      <c r="B3028" s="722">
        <v>94</v>
      </c>
      <c r="C3028" s="711" t="str">
        <f t="shared" si="329"/>
        <v>26/02/2026</v>
      </c>
      <c r="D3028" s="712" t="str">
        <f t="shared" si="330"/>
        <v>16:50</v>
      </c>
      <c r="E3028" s="713" t="str">
        <f t="shared" si="331"/>
        <v>16:00 as 17:00</v>
      </c>
      <c r="F3028" s="714" t="str">
        <f t="shared" si="332"/>
        <v>Quinta</v>
      </c>
      <c r="G3028" s="715">
        <f t="shared" si="333"/>
        <v>4</v>
      </c>
      <c r="H3028" s="714" t="str">
        <f t="shared" si="334"/>
        <v>Fev/26</v>
      </c>
      <c r="I3028" s="723">
        <f t="shared" si="335"/>
        <v>26</v>
      </c>
      <c r="J3028" s="723">
        <f>IF(Tabela13[[#This Row],[Data da Ordem]]&lt;&gt;"",1,"")</f>
        <v>1</v>
      </c>
    </row>
    <row r="3029" spans="1:10">
      <c r="A3029" s="721" t="s">
        <v>3742</v>
      </c>
      <c r="B3029" s="722">
        <v>24</v>
      </c>
      <c r="C3029" s="711" t="str">
        <f t="shared" si="329"/>
        <v>26/02/2026</v>
      </c>
      <c r="D3029" s="712" t="str">
        <f t="shared" si="330"/>
        <v>16:38</v>
      </c>
      <c r="E3029" s="713" t="str">
        <f t="shared" si="331"/>
        <v>16:00 as 17:00</v>
      </c>
      <c r="F3029" s="714" t="str">
        <f t="shared" si="332"/>
        <v>Quinta</v>
      </c>
      <c r="G3029" s="715">
        <f t="shared" si="333"/>
        <v>4</v>
      </c>
      <c r="H3029" s="714" t="str">
        <f t="shared" si="334"/>
        <v>Fev/26</v>
      </c>
      <c r="I3029" s="723">
        <f t="shared" si="335"/>
        <v>26</v>
      </c>
      <c r="J3029" s="723">
        <f>IF(Tabela13[[#This Row],[Data da Ordem]]&lt;&gt;"",1,"")</f>
        <v>1</v>
      </c>
    </row>
    <row r="3030" spans="1:10">
      <c r="A3030" s="721" t="s">
        <v>3743</v>
      </c>
      <c r="B3030" s="722">
        <v>17</v>
      </c>
      <c r="C3030" s="711" t="str">
        <f t="shared" si="329"/>
        <v>26/02/2026</v>
      </c>
      <c r="D3030" s="712" t="str">
        <f t="shared" si="330"/>
        <v>16:30</v>
      </c>
      <c r="E3030" s="713" t="str">
        <f t="shared" si="331"/>
        <v>16:00 as 17:00</v>
      </c>
      <c r="F3030" s="714" t="str">
        <f t="shared" si="332"/>
        <v>Quinta</v>
      </c>
      <c r="G3030" s="715">
        <f t="shared" si="333"/>
        <v>4</v>
      </c>
      <c r="H3030" s="714" t="str">
        <f t="shared" si="334"/>
        <v>Fev/26</v>
      </c>
      <c r="I3030" s="723">
        <f t="shared" si="335"/>
        <v>26</v>
      </c>
      <c r="J3030" s="723">
        <f>IF(Tabela13[[#This Row],[Data da Ordem]]&lt;&gt;"",1,"")</f>
        <v>1</v>
      </c>
    </row>
    <row r="3031" spans="1:10">
      <c r="A3031" s="721" t="s">
        <v>3744</v>
      </c>
      <c r="B3031" s="722">
        <v>12</v>
      </c>
      <c r="C3031" s="711" t="str">
        <f t="shared" si="329"/>
        <v>26/02/2026</v>
      </c>
      <c r="D3031" s="712" t="str">
        <f t="shared" si="330"/>
        <v>16:19</v>
      </c>
      <c r="E3031" s="713" t="str">
        <f t="shared" si="331"/>
        <v>16:00 as 17:00</v>
      </c>
      <c r="F3031" s="714" t="str">
        <f t="shared" si="332"/>
        <v>Quinta</v>
      </c>
      <c r="G3031" s="715">
        <f t="shared" si="333"/>
        <v>4</v>
      </c>
      <c r="H3031" s="714" t="str">
        <f t="shared" si="334"/>
        <v>Fev/26</v>
      </c>
      <c r="I3031" s="723">
        <f t="shared" si="335"/>
        <v>26</v>
      </c>
      <c r="J3031" s="723">
        <f>IF(Tabela13[[#This Row],[Data da Ordem]]&lt;&gt;"",1,"")</f>
        <v>1</v>
      </c>
    </row>
    <row r="3032" spans="1:10">
      <c r="A3032" s="721" t="s">
        <v>3745</v>
      </c>
      <c r="B3032" s="722">
        <v>12</v>
      </c>
      <c r="C3032" s="711" t="str">
        <f t="shared" si="329"/>
        <v>26/02/2026</v>
      </c>
      <c r="D3032" s="712" t="str">
        <f t="shared" si="330"/>
        <v>16:18</v>
      </c>
      <c r="E3032" s="713" t="str">
        <f t="shared" si="331"/>
        <v>16:00 as 17:00</v>
      </c>
      <c r="F3032" s="714" t="str">
        <f t="shared" si="332"/>
        <v>Quinta</v>
      </c>
      <c r="G3032" s="715">
        <f t="shared" si="333"/>
        <v>4</v>
      </c>
      <c r="H3032" s="714" t="str">
        <f t="shared" si="334"/>
        <v>Fev/26</v>
      </c>
      <c r="I3032" s="723">
        <f t="shared" si="335"/>
        <v>26</v>
      </c>
      <c r="J3032" s="723">
        <f>IF(Tabela13[[#This Row],[Data da Ordem]]&lt;&gt;"",1,"")</f>
        <v>1</v>
      </c>
    </row>
    <row r="3033" spans="1:10">
      <c r="A3033" s="721" t="s">
        <v>3746</v>
      </c>
      <c r="B3033" s="722">
        <v>16.5</v>
      </c>
      <c r="C3033" s="711" t="str">
        <f t="shared" si="329"/>
        <v>26/02/2026</v>
      </c>
      <c r="D3033" s="712" t="str">
        <f t="shared" si="330"/>
        <v>15:55</v>
      </c>
      <c r="E3033" s="713" t="str">
        <f t="shared" si="331"/>
        <v>15:00 as 16:00</v>
      </c>
      <c r="F3033" s="714" t="str">
        <f t="shared" si="332"/>
        <v>Quinta</v>
      </c>
      <c r="G3033" s="715">
        <f t="shared" si="333"/>
        <v>4</v>
      </c>
      <c r="H3033" s="714" t="str">
        <f t="shared" si="334"/>
        <v>Fev/26</v>
      </c>
      <c r="I3033" s="723">
        <f t="shared" si="335"/>
        <v>26</v>
      </c>
      <c r="J3033" s="723">
        <f>IF(Tabela13[[#This Row],[Data da Ordem]]&lt;&gt;"",1,"")</f>
        <v>1</v>
      </c>
    </row>
    <row r="3034" spans="1:10">
      <c r="A3034" s="721" t="s">
        <v>3747</v>
      </c>
      <c r="B3034" s="722">
        <v>12</v>
      </c>
      <c r="C3034" s="711" t="str">
        <f t="shared" si="329"/>
        <v>26/02/2026</v>
      </c>
      <c r="D3034" s="712" t="str">
        <f t="shared" si="330"/>
        <v>15:51</v>
      </c>
      <c r="E3034" s="713" t="str">
        <f t="shared" si="331"/>
        <v>15:00 as 16:00</v>
      </c>
      <c r="F3034" s="714" t="str">
        <f t="shared" si="332"/>
        <v>Quinta</v>
      </c>
      <c r="G3034" s="715">
        <f t="shared" si="333"/>
        <v>4</v>
      </c>
      <c r="H3034" s="714" t="str">
        <f t="shared" si="334"/>
        <v>Fev/26</v>
      </c>
      <c r="I3034" s="723">
        <f t="shared" si="335"/>
        <v>26</v>
      </c>
      <c r="J3034" s="723">
        <f>IF(Tabela13[[#This Row],[Data da Ordem]]&lt;&gt;"",1,"")</f>
        <v>1</v>
      </c>
    </row>
    <row r="3035" spans="1:10">
      <c r="A3035" s="721" t="s">
        <v>3748</v>
      </c>
      <c r="B3035" s="722">
        <v>6</v>
      </c>
      <c r="C3035" s="711" t="str">
        <f t="shared" si="329"/>
        <v>26/02/2026</v>
      </c>
      <c r="D3035" s="712" t="str">
        <f t="shared" si="330"/>
        <v>15:37</v>
      </c>
      <c r="E3035" s="713" t="str">
        <f t="shared" si="331"/>
        <v>15:00 as 16:00</v>
      </c>
      <c r="F3035" s="714" t="str">
        <f t="shared" si="332"/>
        <v>Quinta</v>
      </c>
      <c r="G3035" s="715">
        <f t="shared" si="333"/>
        <v>4</v>
      </c>
      <c r="H3035" s="714" t="str">
        <f t="shared" si="334"/>
        <v>Fev/26</v>
      </c>
      <c r="I3035" s="723">
        <f t="shared" si="335"/>
        <v>26</v>
      </c>
      <c r="J3035" s="723">
        <f>IF(Tabela13[[#This Row],[Data da Ordem]]&lt;&gt;"",1,"")</f>
        <v>1</v>
      </c>
    </row>
    <row r="3036" spans="1:10">
      <c r="A3036" s="721" t="s">
        <v>3749</v>
      </c>
      <c r="B3036" s="722">
        <v>27</v>
      </c>
      <c r="C3036" s="711" t="str">
        <f t="shared" si="329"/>
        <v>26/02/2026</v>
      </c>
      <c r="D3036" s="712" t="str">
        <f t="shared" si="330"/>
        <v>15:36</v>
      </c>
      <c r="E3036" s="713" t="str">
        <f t="shared" si="331"/>
        <v>15:00 as 16:00</v>
      </c>
      <c r="F3036" s="714" t="str">
        <f t="shared" si="332"/>
        <v>Quinta</v>
      </c>
      <c r="G3036" s="715">
        <f t="shared" si="333"/>
        <v>4</v>
      </c>
      <c r="H3036" s="714" t="str">
        <f t="shared" si="334"/>
        <v>Fev/26</v>
      </c>
      <c r="I3036" s="723">
        <f t="shared" si="335"/>
        <v>26</v>
      </c>
      <c r="J3036" s="723">
        <f>IF(Tabela13[[#This Row],[Data da Ordem]]&lt;&gt;"",1,"")</f>
        <v>1</v>
      </c>
    </row>
    <row r="3037" spans="1:10">
      <c r="A3037" s="721" t="s">
        <v>3750</v>
      </c>
      <c r="B3037" s="722">
        <v>46</v>
      </c>
      <c r="C3037" s="711" t="str">
        <f t="shared" si="329"/>
        <v>26/02/2026</v>
      </c>
      <c r="D3037" s="712" t="str">
        <f t="shared" si="330"/>
        <v>15:36</v>
      </c>
      <c r="E3037" s="713" t="str">
        <f t="shared" si="331"/>
        <v>15:00 as 16:00</v>
      </c>
      <c r="F3037" s="714" t="str">
        <f t="shared" si="332"/>
        <v>Quinta</v>
      </c>
      <c r="G3037" s="715">
        <f t="shared" si="333"/>
        <v>4</v>
      </c>
      <c r="H3037" s="714" t="str">
        <f t="shared" si="334"/>
        <v>Fev/26</v>
      </c>
      <c r="I3037" s="723">
        <f t="shared" si="335"/>
        <v>26</v>
      </c>
      <c r="J3037" s="723">
        <f>IF(Tabela13[[#This Row],[Data da Ordem]]&lt;&gt;"",1,"")</f>
        <v>1</v>
      </c>
    </row>
    <row r="3038" spans="1:10">
      <c r="A3038" s="721" t="s">
        <v>3751</v>
      </c>
      <c r="B3038" s="722">
        <v>24</v>
      </c>
      <c r="C3038" s="711" t="str">
        <f t="shared" si="329"/>
        <v>26/02/2026</v>
      </c>
      <c r="D3038" s="712" t="str">
        <f t="shared" si="330"/>
        <v>15:16</v>
      </c>
      <c r="E3038" s="713" t="str">
        <f t="shared" si="331"/>
        <v>15:00 as 16:00</v>
      </c>
      <c r="F3038" s="714" t="str">
        <f t="shared" si="332"/>
        <v>Quinta</v>
      </c>
      <c r="G3038" s="715">
        <f t="shared" si="333"/>
        <v>4</v>
      </c>
      <c r="H3038" s="714" t="str">
        <f t="shared" si="334"/>
        <v>Fev/26</v>
      </c>
      <c r="I3038" s="723">
        <f t="shared" si="335"/>
        <v>26</v>
      </c>
      <c r="J3038" s="723">
        <f>IF(Tabela13[[#This Row],[Data da Ordem]]&lt;&gt;"",1,"")</f>
        <v>1</v>
      </c>
    </row>
    <row r="3039" spans="1:10">
      <c r="A3039" s="721" t="s">
        <v>3752</v>
      </c>
      <c r="B3039" s="722">
        <v>39.5</v>
      </c>
      <c r="C3039" s="711" t="str">
        <f t="shared" si="329"/>
        <v>26/02/2026</v>
      </c>
      <c r="D3039" s="712" t="str">
        <f t="shared" si="330"/>
        <v>14:57</v>
      </c>
      <c r="E3039" s="713" t="str">
        <f t="shared" si="331"/>
        <v>14:00 as 15:00</v>
      </c>
      <c r="F3039" s="714" t="str">
        <f t="shared" si="332"/>
        <v>Quinta</v>
      </c>
      <c r="G3039" s="715">
        <f t="shared" si="333"/>
        <v>4</v>
      </c>
      <c r="H3039" s="714" t="str">
        <f t="shared" si="334"/>
        <v>Fev/26</v>
      </c>
      <c r="I3039" s="723">
        <f t="shared" si="335"/>
        <v>26</v>
      </c>
      <c r="J3039" s="723">
        <f>IF(Tabela13[[#This Row],[Data da Ordem]]&lt;&gt;"",1,"")</f>
        <v>1</v>
      </c>
    </row>
    <row r="3040" spans="1:10">
      <c r="A3040" s="721" t="s">
        <v>3753</v>
      </c>
      <c r="B3040" s="722">
        <v>23</v>
      </c>
      <c r="C3040" s="711" t="str">
        <f t="shared" si="329"/>
        <v>26/02/2026</v>
      </c>
      <c r="D3040" s="712" t="str">
        <f t="shared" si="330"/>
        <v>14:51</v>
      </c>
      <c r="E3040" s="713" t="str">
        <f t="shared" si="331"/>
        <v>14:00 as 15:00</v>
      </c>
      <c r="F3040" s="714" t="str">
        <f t="shared" si="332"/>
        <v>Quinta</v>
      </c>
      <c r="G3040" s="715">
        <f t="shared" si="333"/>
        <v>4</v>
      </c>
      <c r="H3040" s="714" t="str">
        <f t="shared" si="334"/>
        <v>Fev/26</v>
      </c>
      <c r="I3040" s="723">
        <f t="shared" si="335"/>
        <v>26</v>
      </c>
      <c r="J3040" s="723">
        <f>IF(Tabela13[[#This Row],[Data da Ordem]]&lt;&gt;"",1,"")</f>
        <v>1</v>
      </c>
    </row>
    <row r="3041" spans="1:10">
      <c r="A3041" s="721" t="s">
        <v>3754</v>
      </c>
      <c r="B3041" s="722">
        <v>77</v>
      </c>
      <c r="C3041" s="711" t="str">
        <f t="shared" si="329"/>
        <v>26/02/2026</v>
      </c>
      <c r="D3041" s="712" t="str">
        <f t="shared" si="330"/>
        <v>13:25</v>
      </c>
      <c r="E3041" s="713" t="str">
        <f t="shared" si="331"/>
        <v>13:00 as 14:00</v>
      </c>
      <c r="F3041" s="714" t="str">
        <f t="shared" si="332"/>
        <v>Quinta</v>
      </c>
      <c r="G3041" s="715">
        <f t="shared" si="333"/>
        <v>4</v>
      </c>
      <c r="H3041" s="714" t="str">
        <f t="shared" si="334"/>
        <v>Fev/26</v>
      </c>
      <c r="I3041" s="723">
        <f t="shared" si="335"/>
        <v>26</v>
      </c>
      <c r="J3041" s="723">
        <f>IF(Tabela13[[#This Row],[Data da Ordem]]&lt;&gt;"",1,"")</f>
        <v>1</v>
      </c>
    </row>
    <row r="3042" spans="1:10">
      <c r="A3042" s="721" t="s">
        <v>3755</v>
      </c>
      <c r="B3042" s="722">
        <v>38</v>
      </c>
      <c r="C3042" s="711" t="str">
        <f t="shared" si="329"/>
        <v>26/02/2026</v>
      </c>
      <c r="D3042" s="712" t="str">
        <f t="shared" si="330"/>
        <v>11:49</v>
      </c>
      <c r="E3042" s="713" t="str">
        <f t="shared" si="331"/>
        <v>11:00 as 12:00</v>
      </c>
      <c r="F3042" s="714" t="str">
        <f t="shared" si="332"/>
        <v>Quinta</v>
      </c>
      <c r="G3042" s="715">
        <f t="shared" si="333"/>
        <v>4</v>
      </c>
      <c r="H3042" s="714" t="str">
        <f t="shared" si="334"/>
        <v>Fev/26</v>
      </c>
      <c r="I3042" s="723">
        <f t="shared" si="335"/>
        <v>26</v>
      </c>
      <c r="J3042" s="723">
        <f>IF(Tabela13[[#This Row],[Data da Ordem]]&lt;&gt;"",1,"")</f>
        <v>1</v>
      </c>
    </row>
    <row r="3043" spans="1:10">
      <c r="A3043" s="721" t="s">
        <v>3756</v>
      </c>
      <c r="B3043" s="722">
        <v>19</v>
      </c>
      <c r="C3043" s="711" t="str">
        <f t="shared" si="329"/>
        <v>26/02/2026</v>
      </c>
      <c r="D3043" s="712" t="str">
        <f t="shared" si="330"/>
        <v>11:48</v>
      </c>
      <c r="E3043" s="713" t="str">
        <f t="shared" si="331"/>
        <v>11:00 as 12:00</v>
      </c>
      <c r="F3043" s="714" t="str">
        <f t="shared" si="332"/>
        <v>Quinta</v>
      </c>
      <c r="G3043" s="715">
        <f t="shared" si="333"/>
        <v>4</v>
      </c>
      <c r="H3043" s="714" t="str">
        <f t="shared" si="334"/>
        <v>Fev/26</v>
      </c>
      <c r="I3043" s="723">
        <f t="shared" si="335"/>
        <v>26</v>
      </c>
      <c r="J3043" s="723">
        <f>IF(Tabela13[[#This Row],[Data da Ordem]]&lt;&gt;"",1,"")</f>
        <v>1</v>
      </c>
    </row>
    <row r="3044" spans="1:10">
      <c r="A3044" s="721" t="s">
        <v>3757</v>
      </c>
      <c r="B3044" s="722">
        <v>22</v>
      </c>
      <c r="C3044" s="711" t="str">
        <f t="shared" si="329"/>
        <v>26/02/2026</v>
      </c>
      <c r="D3044" s="712" t="str">
        <f t="shared" si="330"/>
        <v>11:38</v>
      </c>
      <c r="E3044" s="713" t="str">
        <f t="shared" si="331"/>
        <v>11:00 as 12:00</v>
      </c>
      <c r="F3044" s="714" t="str">
        <f t="shared" si="332"/>
        <v>Quinta</v>
      </c>
      <c r="G3044" s="715">
        <f t="shared" si="333"/>
        <v>4</v>
      </c>
      <c r="H3044" s="714" t="str">
        <f t="shared" si="334"/>
        <v>Fev/26</v>
      </c>
      <c r="I3044" s="723">
        <f t="shared" si="335"/>
        <v>26</v>
      </c>
      <c r="J3044" s="723">
        <f>IF(Tabela13[[#This Row],[Data da Ordem]]&lt;&gt;"",1,"")</f>
        <v>1</v>
      </c>
    </row>
    <row r="3045" spans="1:10">
      <c r="A3045" s="721" t="s">
        <v>3758</v>
      </c>
      <c r="B3045" s="722">
        <v>16.5</v>
      </c>
      <c r="C3045" s="711" t="str">
        <f t="shared" si="329"/>
        <v>26/02/2026</v>
      </c>
      <c r="D3045" s="712" t="str">
        <f t="shared" si="330"/>
        <v>11:22</v>
      </c>
      <c r="E3045" s="713" t="str">
        <f t="shared" si="331"/>
        <v>11:00 as 12:00</v>
      </c>
      <c r="F3045" s="714" t="str">
        <f t="shared" si="332"/>
        <v>Quinta</v>
      </c>
      <c r="G3045" s="715">
        <f t="shared" si="333"/>
        <v>4</v>
      </c>
      <c r="H3045" s="714" t="str">
        <f t="shared" si="334"/>
        <v>Fev/26</v>
      </c>
      <c r="I3045" s="723">
        <f t="shared" si="335"/>
        <v>26</v>
      </c>
      <c r="J3045" s="723">
        <f>IF(Tabela13[[#This Row],[Data da Ordem]]&lt;&gt;"",1,"")</f>
        <v>1</v>
      </c>
    </row>
    <row r="3046" spans="1:10">
      <c r="A3046" s="721" t="s">
        <v>3759</v>
      </c>
      <c r="B3046" s="722">
        <v>45.5</v>
      </c>
      <c r="C3046" s="711" t="str">
        <f t="shared" si="329"/>
        <v>26/02/2026</v>
      </c>
      <c r="D3046" s="712" t="str">
        <f t="shared" si="330"/>
        <v>11:15</v>
      </c>
      <c r="E3046" s="713" t="str">
        <f t="shared" si="331"/>
        <v>11:00 as 12:00</v>
      </c>
      <c r="F3046" s="714" t="str">
        <f t="shared" si="332"/>
        <v>Quinta</v>
      </c>
      <c r="G3046" s="715">
        <f t="shared" si="333"/>
        <v>4</v>
      </c>
      <c r="H3046" s="714" t="str">
        <f t="shared" si="334"/>
        <v>Fev/26</v>
      </c>
      <c r="I3046" s="723">
        <f t="shared" si="335"/>
        <v>26</v>
      </c>
      <c r="J3046" s="723">
        <f>IF(Tabela13[[#This Row],[Data da Ordem]]&lt;&gt;"",1,"")</f>
        <v>1</v>
      </c>
    </row>
    <row r="3047" spans="1:10">
      <c r="A3047" s="721" t="s">
        <v>3760</v>
      </c>
      <c r="B3047" s="722">
        <v>46</v>
      </c>
      <c r="C3047" s="711" t="str">
        <f t="shared" si="329"/>
        <v>26/02/2026</v>
      </c>
      <c r="D3047" s="712" t="str">
        <f t="shared" si="330"/>
        <v>10:42</v>
      </c>
      <c r="E3047" s="713" t="str">
        <f t="shared" si="331"/>
        <v>10:00 as 11:00</v>
      </c>
      <c r="F3047" s="714" t="str">
        <f t="shared" si="332"/>
        <v>Quinta</v>
      </c>
      <c r="G3047" s="715">
        <f t="shared" si="333"/>
        <v>4</v>
      </c>
      <c r="H3047" s="714" t="str">
        <f t="shared" si="334"/>
        <v>Fev/26</v>
      </c>
      <c r="I3047" s="723">
        <f t="shared" si="335"/>
        <v>26</v>
      </c>
      <c r="J3047" s="723">
        <f>IF(Tabela13[[#This Row],[Data da Ordem]]&lt;&gt;"",1,"")</f>
        <v>1</v>
      </c>
    </row>
    <row r="3048" spans="1:10">
      <c r="A3048" s="721" t="s">
        <v>3761</v>
      </c>
      <c r="B3048" s="722">
        <v>9</v>
      </c>
      <c r="C3048" s="711" t="str">
        <f t="shared" si="329"/>
        <v>26/02/2026</v>
      </c>
      <c r="D3048" s="712" t="str">
        <f t="shared" si="330"/>
        <v>09:37</v>
      </c>
      <c r="E3048" s="713" t="str">
        <f t="shared" si="331"/>
        <v>09:00 as 10:00</v>
      </c>
      <c r="F3048" s="714" t="str">
        <f t="shared" si="332"/>
        <v>Quinta</v>
      </c>
      <c r="G3048" s="715">
        <f t="shared" si="333"/>
        <v>4</v>
      </c>
      <c r="H3048" s="714" t="str">
        <f t="shared" si="334"/>
        <v>Fev/26</v>
      </c>
      <c r="I3048" s="723">
        <f t="shared" si="335"/>
        <v>26</v>
      </c>
      <c r="J3048" s="723">
        <f>IF(Tabela13[[#This Row],[Data da Ordem]]&lt;&gt;"",1,"")</f>
        <v>1</v>
      </c>
    </row>
    <row r="3049" spans="1:10">
      <c r="A3049" s="721" t="s">
        <v>3762</v>
      </c>
      <c r="B3049" s="722">
        <v>32.5</v>
      </c>
      <c r="C3049" s="711" t="str">
        <f t="shared" si="329"/>
        <v>26/02/2026</v>
      </c>
      <c r="D3049" s="712" t="str">
        <f t="shared" si="330"/>
        <v>09:19</v>
      </c>
      <c r="E3049" s="713" t="str">
        <f t="shared" si="331"/>
        <v>09:00 as 10:00</v>
      </c>
      <c r="F3049" s="714" t="str">
        <f t="shared" si="332"/>
        <v>Quinta</v>
      </c>
      <c r="G3049" s="715">
        <f t="shared" si="333"/>
        <v>4</v>
      </c>
      <c r="H3049" s="714" t="str">
        <f t="shared" si="334"/>
        <v>Fev/26</v>
      </c>
      <c r="I3049" s="723">
        <f t="shared" si="335"/>
        <v>26</v>
      </c>
      <c r="J3049" s="723">
        <f>IF(Tabela13[[#This Row],[Data da Ordem]]&lt;&gt;"",1,"")</f>
        <v>1</v>
      </c>
    </row>
    <row r="3050" spans="1:10">
      <c r="A3050" s="721" t="s">
        <v>3763</v>
      </c>
      <c r="B3050" s="722">
        <v>19</v>
      </c>
      <c r="C3050" s="724" t="str">
        <f t="shared" si="329"/>
        <v>26/02/2026</v>
      </c>
      <c r="D3050" s="725" t="str">
        <f t="shared" si="330"/>
        <v>09:14</v>
      </c>
      <c r="E3050" s="726" t="str">
        <f t="shared" si="331"/>
        <v>09:00 as 10:00</v>
      </c>
      <c r="F3050" s="727" t="str">
        <f t="shared" si="332"/>
        <v>Quinta</v>
      </c>
      <c r="G3050" s="728">
        <f t="shared" si="333"/>
        <v>4</v>
      </c>
      <c r="H3050" s="727" t="str">
        <f t="shared" si="334"/>
        <v>Fev/26</v>
      </c>
      <c r="I3050" s="716">
        <f t="shared" si="335"/>
        <v>26</v>
      </c>
      <c r="J3050" s="716">
        <f>IF(Tabela13[[#This Row],[Data da Ordem]]&lt;&gt;"",1,"")</f>
        <v>1</v>
      </c>
    </row>
    <row r="3051" spans="1:10">
      <c r="A3051" s="721" t="s">
        <v>3764</v>
      </c>
      <c r="B3051" s="722">
        <v>38</v>
      </c>
      <c r="C3051" s="711" t="str">
        <f t="shared" si="329"/>
        <v>27/02/2026</v>
      </c>
      <c r="D3051" s="712" t="str">
        <f t="shared" si="330"/>
        <v>19:04</v>
      </c>
      <c r="E3051" s="713" t="str">
        <f t="shared" si="331"/>
        <v>19:00 as 20:00</v>
      </c>
      <c r="F3051" s="714" t="str">
        <f t="shared" si="332"/>
        <v>Sexta</v>
      </c>
      <c r="G3051" s="715">
        <f t="shared" si="333"/>
        <v>4</v>
      </c>
      <c r="H3051" s="714" t="str">
        <f t="shared" si="334"/>
        <v>Fev/26</v>
      </c>
      <c r="I3051" s="723">
        <f t="shared" si="335"/>
        <v>27</v>
      </c>
      <c r="J3051" s="723">
        <f>IF(Tabela13[[#This Row],[Data da Ordem]]&lt;&gt;"",1,"")</f>
        <v>1</v>
      </c>
    </row>
    <row r="3052" spans="1:10">
      <c r="A3052" s="721" t="s">
        <v>3765</v>
      </c>
      <c r="B3052" s="722">
        <v>12</v>
      </c>
      <c r="C3052" s="711" t="str">
        <f t="shared" si="329"/>
        <v>27/02/2026</v>
      </c>
      <c r="D3052" s="712" t="str">
        <f t="shared" si="330"/>
        <v>19:02</v>
      </c>
      <c r="E3052" s="713" t="str">
        <f t="shared" si="331"/>
        <v>19:00 as 20:00</v>
      </c>
      <c r="F3052" s="714" t="str">
        <f t="shared" si="332"/>
        <v>Sexta</v>
      </c>
      <c r="G3052" s="715">
        <f t="shared" si="333"/>
        <v>4</v>
      </c>
      <c r="H3052" s="714" t="str">
        <f t="shared" si="334"/>
        <v>Fev/26</v>
      </c>
      <c r="I3052" s="723">
        <f t="shared" si="335"/>
        <v>27</v>
      </c>
      <c r="J3052" s="723">
        <f>IF(Tabela13[[#This Row],[Data da Ordem]]&lt;&gt;"",1,"")</f>
        <v>1</v>
      </c>
    </row>
    <row r="3053" spans="1:10">
      <c r="A3053" s="721" t="s">
        <v>3766</v>
      </c>
      <c r="B3053" s="722">
        <v>46</v>
      </c>
      <c r="C3053" s="711" t="str">
        <f t="shared" si="329"/>
        <v>27/02/2026</v>
      </c>
      <c r="D3053" s="712" t="str">
        <f t="shared" si="330"/>
        <v>19:01</v>
      </c>
      <c r="E3053" s="713" t="str">
        <f t="shared" si="331"/>
        <v>19:00 as 20:00</v>
      </c>
      <c r="F3053" s="714" t="str">
        <f t="shared" si="332"/>
        <v>Sexta</v>
      </c>
      <c r="G3053" s="715">
        <f t="shared" si="333"/>
        <v>4</v>
      </c>
      <c r="H3053" s="714" t="str">
        <f t="shared" si="334"/>
        <v>Fev/26</v>
      </c>
      <c r="I3053" s="723">
        <f t="shared" si="335"/>
        <v>27</v>
      </c>
      <c r="J3053" s="723">
        <f>IF(Tabela13[[#This Row],[Data da Ordem]]&lt;&gt;"",1,"")</f>
        <v>1</v>
      </c>
    </row>
    <row r="3054" spans="1:10">
      <c r="A3054" s="721" t="s">
        <v>3767</v>
      </c>
      <c r="B3054" s="722">
        <v>29</v>
      </c>
      <c r="C3054" s="711" t="str">
        <f t="shared" si="329"/>
        <v>27/02/2026</v>
      </c>
      <c r="D3054" s="712" t="str">
        <f t="shared" si="330"/>
        <v>18:54</v>
      </c>
      <c r="E3054" s="713" t="str">
        <f t="shared" si="331"/>
        <v>18:00 as 19:00</v>
      </c>
      <c r="F3054" s="714" t="str">
        <f t="shared" si="332"/>
        <v>Sexta</v>
      </c>
      <c r="G3054" s="715">
        <f t="shared" si="333"/>
        <v>4</v>
      </c>
      <c r="H3054" s="714" t="str">
        <f t="shared" si="334"/>
        <v>Fev/26</v>
      </c>
      <c r="I3054" s="723">
        <f t="shared" si="335"/>
        <v>27</v>
      </c>
      <c r="J3054" s="723">
        <f>IF(Tabela13[[#This Row],[Data da Ordem]]&lt;&gt;"",1,"")</f>
        <v>1</v>
      </c>
    </row>
    <row r="3055" spans="1:10">
      <c r="A3055" s="721" t="s">
        <v>3768</v>
      </c>
      <c r="B3055" s="722">
        <v>65</v>
      </c>
      <c r="C3055" s="711" t="str">
        <f t="shared" si="329"/>
        <v>27/02/2026</v>
      </c>
      <c r="D3055" s="712" t="str">
        <f t="shared" si="330"/>
        <v>18:26</v>
      </c>
      <c r="E3055" s="713" t="str">
        <f t="shared" si="331"/>
        <v>18:00 as 19:00</v>
      </c>
      <c r="F3055" s="714" t="str">
        <f t="shared" si="332"/>
        <v>Sexta</v>
      </c>
      <c r="G3055" s="715">
        <f t="shared" si="333"/>
        <v>4</v>
      </c>
      <c r="H3055" s="714" t="str">
        <f t="shared" si="334"/>
        <v>Fev/26</v>
      </c>
      <c r="I3055" s="723">
        <f t="shared" si="335"/>
        <v>27</v>
      </c>
      <c r="J3055" s="723">
        <f>IF(Tabela13[[#This Row],[Data da Ordem]]&lt;&gt;"",1,"")</f>
        <v>1</v>
      </c>
    </row>
    <row r="3056" spans="1:10">
      <c r="A3056" s="721" t="s">
        <v>3769</v>
      </c>
      <c r="B3056" s="722">
        <v>44</v>
      </c>
      <c r="C3056" s="711" t="str">
        <f t="shared" si="329"/>
        <v>27/02/2026</v>
      </c>
      <c r="D3056" s="712" t="str">
        <f t="shared" si="330"/>
        <v>17:57</v>
      </c>
      <c r="E3056" s="713" t="str">
        <f t="shared" si="331"/>
        <v>17:00 as 18:00</v>
      </c>
      <c r="F3056" s="714" t="str">
        <f t="shared" si="332"/>
        <v>Sexta</v>
      </c>
      <c r="G3056" s="715">
        <f t="shared" si="333"/>
        <v>4</v>
      </c>
      <c r="H3056" s="714" t="str">
        <f t="shared" si="334"/>
        <v>Fev/26</v>
      </c>
      <c r="I3056" s="723">
        <f t="shared" si="335"/>
        <v>27</v>
      </c>
      <c r="J3056" s="723">
        <f>IF(Tabela13[[#This Row],[Data da Ordem]]&lt;&gt;"",1,"")</f>
        <v>1</v>
      </c>
    </row>
    <row r="3057" spans="1:10">
      <c r="A3057" s="721" t="s">
        <v>3770</v>
      </c>
      <c r="B3057" s="722">
        <v>18.5</v>
      </c>
      <c r="C3057" s="711" t="str">
        <f t="shared" si="329"/>
        <v>27/02/2026</v>
      </c>
      <c r="D3057" s="712" t="str">
        <f t="shared" si="330"/>
        <v>17:49</v>
      </c>
      <c r="E3057" s="713" t="str">
        <f t="shared" si="331"/>
        <v>17:00 as 18:00</v>
      </c>
      <c r="F3057" s="714" t="str">
        <f t="shared" si="332"/>
        <v>Sexta</v>
      </c>
      <c r="G3057" s="715">
        <f t="shared" si="333"/>
        <v>4</v>
      </c>
      <c r="H3057" s="714" t="str">
        <f t="shared" si="334"/>
        <v>Fev/26</v>
      </c>
      <c r="I3057" s="723">
        <f t="shared" si="335"/>
        <v>27</v>
      </c>
      <c r="J3057" s="723">
        <f>IF(Tabela13[[#This Row],[Data da Ordem]]&lt;&gt;"",1,"")</f>
        <v>1</v>
      </c>
    </row>
    <row r="3058" spans="1:10">
      <c r="A3058" s="721" t="s">
        <v>3771</v>
      </c>
      <c r="B3058" s="722">
        <v>24</v>
      </c>
      <c r="C3058" s="711" t="str">
        <f t="shared" si="329"/>
        <v>27/02/2026</v>
      </c>
      <c r="D3058" s="712" t="str">
        <f t="shared" si="330"/>
        <v>17:46</v>
      </c>
      <c r="E3058" s="713" t="str">
        <f t="shared" si="331"/>
        <v>17:00 as 18:00</v>
      </c>
      <c r="F3058" s="714" t="str">
        <f t="shared" si="332"/>
        <v>Sexta</v>
      </c>
      <c r="G3058" s="715">
        <f t="shared" si="333"/>
        <v>4</v>
      </c>
      <c r="H3058" s="714" t="str">
        <f t="shared" si="334"/>
        <v>Fev/26</v>
      </c>
      <c r="I3058" s="723">
        <f t="shared" si="335"/>
        <v>27</v>
      </c>
      <c r="J3058" s="723">
        <f>IF(Tabela13[[#This Row],[Data da Ordem]]&lt;&gt;"",1,"")</f>
        <v>1</v>
      </c>
    </row>
    <row r="3059" spans="1:10">
      <c r="A3059" s="721" t="s">
        <v>3772</v>
      </c>
      <c r="B3059" s="722">
        <v>24</v>
      </c>
      <c r="C3059" s="711" t="str">
        <f t="shared" si="329"/>
        <v>27/02/2026</v>
      </c>
      <c r="D3059" s="712" t="str">
        <f t="shared" si="330"/>
        <v>17:36</v>
      </c>
      <c r="E3059" s="713" t="str">
        <f t="shared" si="331"/>
        <v>17:00 as 18:00</v>
      </c>
      <c r="F3059" s="714" t="str">
        <f t="shared" si="332"/>
        <v>Sexta</v>
      </c>
      <c r="G3059" s="715">
        <f t="shared" si="333"/>
        <v>4</v>
      </c>
      <c r="H3059" s="714" t="str">
        <f t="shared" si="334"/>
        <v>Fev/26</v>
      </c>
      <c r="I3059" s="723">
        <f t="shared" si="335"/>
        <v>27</v>
      </c>
      <c r="J3059" s="723">
        <f>IF(Tabela13[[#This Row],[Data da Ordem]]&lt;&gt;"",1,"")</f>
        <v>1</v>
      </c>
    </row>
    <row r="3060" spans="1:10">
      <c r="A3060" s="721" t="s">
        <v>3773</v>
      </c>
      <c r="B3060" s="722">
        <v>32</v>
      </c>
      <c r="C3060" s="711" t="str">
        <f t="shared" si="329"/>
        <v>27/02/2026</v>
      </c>
      <c r="D3060" s="712" t="str">
        <f t="shared" si="330"/>
        <v>17:29</v>
      </c>
      <c r="E3060" s="713" t="str">
        <f t="shared" si="331"/>
        <v>17:00 as 18:00</v>
      </c>
      <c r="F3060" s="714" t="str">
        <f t="shared" si="332"/>
        <v>Sexta</v>
      </c>
      <c r="G3060" s="715">
        <f t="shared" si="333"/>
        <v>4</v>
      </c>
      <c r="H3060" s="714" t="str">
        <f t="shared" si="334"/>
        <v>Fev/26</v>
      </c>
      <c r="I3060" s="723">
        <f t="shared" si="335"/>
        <v>27</v>
      </c>
      <c r="J3060" s="723">
        <f>IF(Tabela13[[#This Row],[Data da Ordem]]&lt;&gt;"",1,"")</f>
        <v>1</v>
      </c>
    </row>
    <row r="3061" spans="1:10">
      <c r="A3061" s="721" t="s">
        <v>3774</v>
      </c>
      <c r="B3061" s="722">
        <v>23</v>
      </c>
      <c r="C3061" s="711" t="str">
        <f t="shared" si="329"/>
        <v>27/02/2026</v>
      </c>
      <c r="D3061" s="712" t="str">
        <f t="shared" si="330"/>
        <v>17:08</v>
      </c>
      <c r="E3061" s="713" t="str">
        <f t="shared" si="331"/>
        <v>17:00 as 18:00</v>
      </c>
      <c r="F3061" s="714" t="str">
        <f t="shared" si="332"/>
        <v>Sexta</v>
      </c>
      <c r="G3061" s="715">
        <f t="shared" si="333"/>
        <v>4</v>
      </c>
      <c r="H3061" s="714" t="str">
        <f t="shared" si="334"/>
        <v>Fev/26</v>
      </c>
      <c r="I3061" s="723">
        <f t="shared" si="335"/>
        <v>27</v>
      </c>
      <c r="J3061" s="723">
        <f>IF(Tabela13[[#This Row],[Data da Ordem]]&lt;&gt;"",1,"")</f>
        <v>1</v>
      </c>
    </row>
    <row r="3062" spans="1:10">
      <c r="A3062" s="721" t="s">
        <v>3775</v>
      </c>
      <c r="B3062" s="722">
        <v>14.5</v>
      </c>
      <c r="C3062" s="711" t="str">
        <f t="shared" si="329"/>
        <v>27/02/2026</v>
      </c>
      <c r="D3062" s="712" t="str">
        <f t="shared" si="330"/>
        <v>17:04</v>
      </c>
      <c r="E3062" s="713" t="str">
        <f t="shared" si="331"/>
        <v>17:00 as 18:00</v>
      </c>
      <c r="F3062" s="714" t="str">
        <f t="shared" si="332"/>
        <v>Sexta</v>
      </c>
      <c r="G3062" s="715">
        <f t="shared" si="333"/>
        <v>4</v>
      </c>
      <c r="H3062" s="714" t="str">
        <f t="shared" si="334"/>
        <v>Fev/26</v>
      </c>
      <c r="I3062" s="723">
        <f t="shared" si="335"/>
        <v>27</v>
      </c>
      <c r="J3062" s="723">
        <f>IF(Tabela13[[#This Row],[Data da Ordem]]&lt;&gt;"",1,"")</f>
        <v>1</v>
      </c>
    </row>
    <row r="3063" spans="1:10">
      <c r="A3063" s="721" t="s">
        <v>3776</v>
      </c>
      <c r="B3063" s="722">
        <v>13.2</v>
      </c>
      <c r="C3063" s="711" t="str">
        <f t="shared" si="329"/>
        <v>27/02/2026</v>
      </c>
      <c r="D3063" s="712" t="str">
        <f t="shared" si="330"/>
        <v>16:58</v>
      </c>
      <c r="E3063" s="713" t="str">
        <f t="shared" si="331"/>
        <v>16:00 as 17:00</v>
      </c>
      <c r="F3063" s="714" t="str">
        <f t="shared" si="332"/>
        <v>Sexta</v>
      </c>
      <c r="G3063" s="715">
        <f t="shared" si="333"/>
        <v>4</v>
      </c>
      <c r="H3063" s="714" t="str">
        <f t="shared" si="334"/>
        <v>Fev/26</v>
      </c>
      <c r="I3063" s="723">
        <f t="shared" si="335"/>
        <v>27</v>
      </c>
      <c r="J3063" s="723">
        <f>IF(Tabela13[[#This Row],[Data da Ordem]]&lt;&gt;"",1,"")</f>
        <v>1</v>
      </c>
    </row>
    <row r="3064" spans="1:10">
      <c r="A3064" s="721" t="s">
        <v>3777</v>
      </c>
      <c r="B3064" s="722">
        <v>6</v>
      </c>
      <c r="C3064" s="711" t="str">
        <f t="shared" si="329"/>
        <v>27/02/2026</v>
      </c>
      <c r="D3064" s="712" t="str">
        <f t="shared" si="330"/>
        <v>16:53</v>
      </c>
      <c r="E3064" s="713" t="str">
        <f t="shared" si="331"/>
        <v>16:00 as 17:00</v>
      </c>
      <c r="F3064" s="714" t="str">
        <f t="shared" si="332"/>
        <v>Sexta</v>
      </c>
      <c r="G3064" s="715">
        <f t="shared" si="333"/>
        <v>4</v>
      </c>
      <c r="H3064" s="714" t="str">
        <f t="shared" si="334"/>
        <v>Fev/26</v>
      </c>
      <c r="I3064" s="723">
        <f t="shared" si="335"/>
        <v>27</v>
      </c>
      <c r="J3064" s="723">
        <f>IF(Tabela13[[#This Row],[Data da Ordem]]&lt;&gt;"",1,"")</f>
        <v>1</v>
      </c>
    </row>
    <row r="3065" spans="1:10">
      <c r="A3065" s="721" t="s">
        <v>3778</v>
      </c>
      <c r="B3065" s="722">
        <v>72.5</v>
      </c>
      <c r="C3065" s="711" t="str">
        <f t="shared" si="329"/>
        <v>27/02/2026</v>
      </c>
      <c r="D3065" s="712" t="str">
        <f t="shared" si="330"/>
        <v>16:44</v>
      </c>
      <c r="E3065" s="713" t="str">
        <f t="shared" si="331"/>
        <v>16:00 as 17:00</v>
      </c>
      <c r="F3065" s="714" t="str">
        <f t="shared" si="332"/>
        <v>Sexta</v>
      </c>
      <c r="G3065" s="715">
        <f t="shared" si="333"/>
        <v>4</v>
      </c>
      <c r="H3065" s="714" t="str">
        <f t="shared" si="334"/>
        <v>Fev/26</v>
      </c>
      <c r="I3065" s="723">
        <f t="shared" si="335"/>
        <v>27</v>
      </c>
      <c r="J3065" s="723">
        <f>IF(Tabela13[[#This Row],[Data da Ordem]]&lt;&gt;"",1,"")</f>
        <v>1</v>
      </c>
    </row>
    <row r="3066" spans="1:10">
      <c r="A3066" s="721" t="s">
        <v>3779</v>
      </c>
      <c r="B3066" s="722">
        <v>35</v>
      </c>
      <c r="C3066" s="711" t="str">
        <f t="shared" si="329"/>
        <v>27/02/2026</v>
      </c>
      <c r="D3066" s="712" t="str">
        <f t="shared" si="330"/>
        <v>16:40</v>
      </c>
      <c r="E3066" s="713" t="str">
        <f t="shared" si="331"/>
        <v>16:00 as 17:00</v>
      </c>
      <c r="F3066" s="714" t="str">
        <f t="shared" si="332"/>
        <v>Sexta</v>
      </c>
      <c r="G3066" s="715">
        <f t="shared" si="333"/>
        <v>4</v>
      </c>
      <c r="H3066" s="714" t="str">
        <f t="shared" si="334"/>
        <v>Fev/26</v>
      </c>
      <c r="I3066" s="723">
        <f t="shared" si="335"/>
        <v>27</v>
      </c>
      <c r="J3066" s="723">
        <f>IF(Tabela13[[#This Row],[Data da Ordem]]&lt;&gt;"",1,"")</f>
        <v>1</v>
      </c>
    </row>
    <row r="3067" spans="1:10">
      <c r="A3067" s="721" t="s">
        <v>3780</v>
      </c>
      <c r="B3067" s="722">
        <v>30.5</v>
      </c>
      <c r="C3067" s="711" t="str">
        <f t="shared" si="329"/>
        <v>27/02/2026</v>
      </c>
      <c r="D3067" s="712" t="str">
        <f t="shared" si="330"/>
        <v>16:28</v>
      </c>
      <c r="E3067" s="713" t="str">
        <f t="shared" si="331"/>
        <v>16:00 as 17:00</v>
      </c>
      <c r="F3067" s="714" t="str">
        <f t="shared" si="332"/>
        <v>Sexta</v>
      </c>
      <c r="G3067" s="715">
        <f t="shared" si="333"/>
        <v>4</v>
      </c>
      <c r="H3067" s="714" t="str">
        <f t="shared" si="334"/>
        <v>Fev/26</v>
      </c>
      <c r="I3067" s="723">
        <f t="shared" si="335"/>
        <v>27</v>
      </c>
      <c r="J3067" s="723">
        <f>IF(Tabela13[[#This Row],[Data da Ordem]]&lt;&gt;"",1,"")</f>
        <v>1</v>
      </c>
    </row>
    <row r="3068" spans="1:10">
      <c r="A3068" s="721" t="s">
        <v>3781</v>
      </c>
      <c r="B3068" s="722">
        <v>20.7</v>
      </c>
      <c r="C3068" s="711" t="str">
        <f t="shared" si="329"/>
        <v>27/02/2026</v>
      </c>
      <c r="D3068" s="712" t="str">
        <f t="shared" si="330"/>
        <v>16:12</v>
      </c>
      <c r="E3068" s="713" t="str">
        <f t="shared" si="331"/>
        <v>16:00 as 17:00</v>
      </c>
      <c r="F3068" s="714" t="str">
        <f t="shared" si="332"/>
        <v>Sexta</v>
      </c>
      <c r="G3068" s="715">
        <f t="shared" si="333"/>
        <v>4</v>
      </c>
      <c r="H3068" s="714" t="str">
        <f t="shared" si="334"/>
        <v>Fev/26</v>
      </c>
      <c r="I3068" s="723">
        <f t="shared" si="335"/>
        <v>27</v>
      </c>
      <c r="J3068" s="723">
        <f>IF(Tabela13[[#This Row],[Data da Ordem]]&lt;&gt;"",1,"")</f>
        <v>1</v>
      </c>
    </row>
    <row r="3069" spans="1:10">
      <c r="A3069" s="721" t="s">
        <v>3782</v>
      </c>
      <c r="B3069" s="722">
        <v>16</v>
      </c>
      <c r="C3069" s="711" t="str">
        <f t="shared" si="329"/>
        <v>27/02/2026</v>
      </c>
      <c r="D3069" s="712" t="str">
        <f t="shared" si="330"/>
        <v>16:03</v>
      </c>
      <c r="E3069" s="713" t="str">
        <f t="shared" si="331"/>
        <v>16:00 as 17:00</v>
      </c>
      <c r="F3069" s="714" t="str">
        <f t="shared" si="332"/>
        <v>Sexta</v>
      </c>
      <c r="G3069" s="715">
        <f t="shared" si="333"/>
        <v>4</v>
      </c>
      <c r="H3069" s="714" t="str">
        <f t="shared" si="334"/>
        <v>Fev/26</v>
      </c>
      <c r="I3069" s="723">
        <f t="shared" si="335"/>
        <v>27</v>
      </c>
      <c r="J3069" s="723">
        <f>IF(Tabela13[[#This Row],[Data da Ordem]]&lt;&gt;"",1,"")</f>
        <v>1</v>
      </c>
    </row>
    <row r="3070" spans="1:10">
      <c r="A3070" s="721" t="s">
        <v>3783</v>
      </c>
      <c r="B3070" s="722">
        <v>40</v>
      </c>
      <c r="C3070" s="711" t="str">
        <f t="shared" si="329"/>
        <v>27/02/2026</v>
      </c>
      <c r="D3070" s="712" t="str">
        <f t="shared" si="330"/>
        <v>16:00</v>
      </c>
      <c r="E3070" s="713" t="str">
        <f t="shared" si="331"/>
        <v>16:00 as 17:00</v>
      </c>
      <c r="F3070" s="714" t="str">
        <f t="shared" si="332"/>
        <v>Sexta</v>
      </c>
      <c r="G3070" s="715">
        <f t="shared" si="333"/>
        <v>4</v>
      </c>
      <c r="H3070" s="714" t="str">
        <f t="shared" si="334"/>
        <v>Fev/26</v>
      </c>
      <c r="I3070" s="723">
        <f t="shared" si="335"/>
        <v>27</v>
      </c>
      <c r="J3070" s="723">
        <f>IF(Tabela13[[#This Row],[Data da Ordem]]&lt;&gt;"",1,"")</f>
        <v>1</v>
      </c>
    </row>
    <row r="3071" spans="1:10">
      <c r="A3071" s="721" t="s">
        <v>3784</v>
      </c>
      <c r="B3071" s="722">
        <v>85</v>
      </c>
      <c r="C3071" s="711" t="str">
        <f t="shared" si="329"/>
        <v>27/02/2026</v>
      </c>
      <c r="D3071" s="712" t="str">
        <f t="shared" si="330"/>
        <v>15:53</v>
      </c>
      <c r="E3071" s="713" t="str">
        <f t="shared" si="331"/>
        <v>15:00 as 16:00</v>
      </c>
      <c r="F3071" s="714" t="str">
        <f t="shared" si="332"/>
        <v>Sexta</v>
      </c>
      <c r="G3071" s="715">
        <f t="shared" si="333"/>
        <v>4</v>
      </c>
      <c r="H3071" s="714" t="str">
        <f t="shared" si="334"/>
        <v>Fev/26</v>
      </c>
      <c r="I3071" s="723">
        <f t="shared" si="335"/>
        <v>27</v>
      </c>
      <c r="J3071" s="723">
        <f>IF(Tabela13[[#This Row],[Data da Ordem]]&lt;&gt;"",1,"")</f>
        <v>1</v>
      </c>
    </row>
    <row r="3072" spans="1:10">
      <c r="A3072" s="721" t="s">
        <v>3785</v>
      </c>
      <c r="B3072" s="722">
        <v>27</v>
      </c>
      <c r="C3072" s="711" t="str">
        <f t="shared" si="329"/>
        <v>27/02/2026</v>
      </c>
      <c r="D3072" s="712" t="str">
        <f t="shared" si="330"/>
        <v>15:52</v>
      </c>
      <c r="E3072" s="713" t="str">
        <f t="shared" si="331"/>
        <v>15:00 as 16:00</v>
      </c>
      <c r="F3072" s="714" t="str">
        <f t="shared" si="332"/>
        <v>Sexta</v>
      </c>
      <c r="G3072" s="715">
        <f t="shared" si="333"/>
        <v>4</v>
      </c>
      <c r="H3072" s="714" t="str">
        <f t="shared" si="334"/>
        <v>Fev/26</v>
      </c>
      <c r="I3072" s="723">
        <f t="shared" si="335"/>
        <v>27</v>
      </c>
      <c r="J3072" s="723">
        <f>IF(Tabela13[[#This Row],[Data da Ordem]]&lt;&gt;"",1,"")</f>
        <v>1</v>
      </c>
    </row>
    <row r="3073" spans="1:10">
      <c r="A3073" s="721" t="s">
        <v>3786</v>
      </c>
      <c r="B3073" s="722">
        <v>14.85</v>
      </c>
      <c r="C3073" s="711" t="str">
        <f t="shared" si="329"/>
        <v>27/02/2026</v>
      </c>
      <c r="D3073" s="712" t="str">
        <f t="shared" si="330"/>
        <v>15:36</v>
      </c>
      <c r="E3073" s="713" t="str">
        <f t="shared" si="331"/>
        <v>15:00 as 16:00</v>
      </c>
      <c r="F3073" s="714" t="str">
        <f t="shared" si="332"/>
        <v>Sexta</v>
      </c>
      <c r="G3073" s="715">
        <f t="shared" si="333"/>
        <v>4</v>
      </c>
      <c r="H3073" s="714" t="str">
        <f t="shared" si="334"/>
        <v>Fev/26</v>
      </c>
      <c r="I3073" s="723">
        <f t="shared" si="335"/>
        <v>27</v>
      </c>
      <c r="J3073" s="723">
        <f>IF(Tabela13[[#This Row],[Data da Ordem]]&lt;&gt;"",1,"")</f>
        <v>1</v>
      </c>
    </row>
    <row r="3074" spans="1:10">
      <c r="A3074" s="721" t="s">
        <v>3787</v>
      </c>
      <c r="B3074" s="722">
        <v>46</v>
      </c>
      <c r="C3074" s="711" t="str">
        <f t="shared" si="329"/>
        <v>27/02/2026</v>
      </c>
      <c r="D3074" s="712" t="str">
        <f t="shared" si="330"/>
        <v>15:26</v>
      </c>
      <c r="E3074" s="713" t="str">
        <f t="shared" si="331"/>
        <v>15:00 as 16:00</v>
      </c>
      <c r="F3074" s="714" t="str">
        <f t="shared" si="332"/>
        <v>Sexta</v>
      </c>
      <c r="G3074" s="715">
        <f t="shared" si="333"/>
        <v>4</v>
      </c>
      <c r="H3074" s="714" t="str">
        <f t="shared" si="334"/>
        <v>Fev/26</v>
      </c>
      <c r="I3074" s="723">
        <f t="shared" si="335"/>
        <v>27</v>
      </c>
      <c r="J3074" s="723">
        <f>IF(Tabela13[[#This Row],[Data da Ordem]]&lt;&gt;"",1,"")</f>
        <v>1</v>
      </c>
    </row>
    <row r="3075" spans="1:10">
      <c r="A3075" s="721" t="s">
        <v>3788</v>
      </c>
      <c r="B3075" s="722">
        <v>74</v>
      </c>
      <c r="C3075" s="711" t="str">
        <f t="shared" si="329"/>
        <v>27/02/2026</v>
      </c>
      <c r="D3075" s="712" t="str">
        <f t="shared" si="330"/>
        <v>15:25</v>
      </c>
      <c r="E3075" s="713" t="str">
        <f t="shared" si="331"/>
        <v>15:00 as 16:00</v>
      </c>
      <c r="F3075" s="714" t="str">
        <f t="shared" si="332"/>
        <v>Sexta</v>
      </c>
      <c r="G3075" s="715">
        <f t="shared" si="333"/>
        <v>4</v>
      </c>
      <c r="H3075" s="714" t="str">
        <f t="shared" si="334"/>
        <v>Fev/26</v>
      </c>
      <c r="I3075" s="723">
        <f t="shared" si="335"/>
        <v>27</v>
      </c>
      <c r="J3075" s="723">
        <f>IF(Tabela13[[#This Row],[Data da Ordem]]&lt;&gt;"",1,"")</f>
        <v>1</v>
      </c>
    </row>
    <row r="3076" spans="1:10">
      <c r="A3076" s="721" t="s">
        <v>3789</v>
      </c>
      <c r="B3076" s="722">
        <v>39.5</v>
      </c>
      <c r="C3076" s="711" t="str">
        <f t="shared" ref="C3076:C3139" si="336">IF(A3076="","",TEXT(A3076,"dd/mm/aaaa"))</f>
        <v>27/02/2026</v>
      </c>
      <c r="D3076" s="712" t="str">
        <f t="shared" ref="D3076:D3139" si="337">IF(A3076="","",TEXT(A3076,"hh:mm"))</f>
        <v>15:18</v>
      </c>
      <c r="E3076" s="713" t="str">
        <f t="shared" ref="E3076:E3139" si="338">IF(D3076="","",IF(AND(MOD(D3076,1)&gt;=TIME(8,0,0),MOD(D3076,1)&lt;TIME(21,0,0)),
TEXT(TIME(HOUR(MOD(D3076,1)),0,0),"hh:mm")&amp;" as "&amp;TEXT(TIME(HOUR(MOD(D3076,1))+1,0,0),"hh:mm"),
"Fora da faixa"))</f>
        <v>15:00 as 16:00</v>
      </c>
      <c r="F3076" s="714" t="str">
        <f t="shared" ref="F3076:F3139" si="339">CHOOSE(WEEKDAY(C3076,2),"Segunda","Terça","Quarta","Quinta","Sexta","Sábado","Domingo")</f>
        <v>Sexta</v>
      </c>
      <c r="G3076" s="715">
        <f t="shared" ref="G3076:G3139" si="340">INT((DAY(C3076)-1)/7)+1</f>
        <v>4</v>
      </c>
      <c r="H3076" s="714" t="str">
        <f t="shared" ref="H3076:H3139" si="341">PROPER(TEXT(C3076,"MMM/AA"))</f>
        <v>Fev/26</v>
      </c>
      <c r="I3076" s="723">
        <f t="shared" ref="I3076:I3139" si="342">DAY(C3076)</f>
        <v>27</v>
      </c>
      <c r="J3076" s="723">
        <f>IF(Tabela13[[#This Row],[Data da Ordem]]&lt;&gt;"",1,"")</f>
        <v>1</v>
      </c>
    </row>
    <row r="3077" spans="1:10">
      <c r="A3077" s="721" t="s">
        <v>3790</v>
      </c>
      <c r="B3077" s="722">
        <v>6</v>
      </c>
      <c r="C3077" s="711" t="str">
        <f t="shared" si="336"/>
        <v>27/02/2026</v>
      </c>
      <c r="D3077" s="712" t="str">
        <f t="shared" si="337"/>
        <v>15:06</v>
      </c>
      <c r="E3077" s="713" t="str">
        <f t="shared" si="338"/>
        <v>15:00 as 16:00</v>
      </c>
      <c r="F3077" s="714" t="str">
        <f t="shared" si="339"/>
        <v>Sexta</v>
      </c>
      <c r="G3077" s="715">
        <f t="shared" si="340"/>
        <v>4</v>
      </c>
      <c r="H3077" s="714" t="str">
        <f t="shared" si="341"/>
        <v>Fev/26</v>
      </c>
      <c r="I3077" s="723">
        <f t="shared" si="342"/>
        <v>27</v>
      </c>
      <c r="J3077" s="723">
        <f>IF(Tabela13[[#This Row],[Data da Ordem]]&lt;&gt;"",1,"")</f>
        <v>1</v>
      </c>
    </row>
    <row r="3078" spans="1:10">
      <c r="A3078" s="721" t="s">
        <v>3791</v>
      </c>
      <c r="B3078" s="722">
        <v>25</v>
      </c>
      <c r="C3078" s="711" t="str">
        <f t="shared" si="336"/>
        <v>27/02/2026</v>
      </c>
      <c r="D3078" s="712" t="str">
        <f t="shared" si="337"/>
        <v>14:35</v>
      </c>
      <c r="E3078" s="713" t="str">
        <f t="shared" si="338"/>
        <v>14:00 as 15:00</v>
      </c>
      <c r="F3078" s="714" t="str">
        <f t="shared" si="339"/>
        <v>Sexta</v>
      </c>
      <c r="G3078" s="715">
        <f t="shared" si="340"/>
        <v>4</v>
      </c>
      <c r="H3078" s="714" t="str">
        <f t="shared" si="341"/>
        <v>Fev/26</v>
      </c>
      <c r="I3078" s="723">
        <f t="shared" si="342"/>
        <v>27</v>
      </c>
      <c r="J3078" s="723">
        <f>IF(Tabela13[[#This Row],[Data da Ordem]]&lt;&gt;"",1,"")</f>
        <v>1</v>
      </c>
    </row>
    <row r="3079" spans="1:10">
      <c r="A3079" s="721" t="s">
        <v>3792</v>
      </c>
      <c r="B3079" s="722">
        <v>23</v>
      </c>
      <c r="C3079" s="711" t="str">
        <f t="shared" si="336"/>
        <v>27/02/2026</v>
      </c>
      <c r="D3079" s="712" t="str">
        <f t="shared" si="337"/>
        <v>14:32</v>
      </c>
      <c r="E3079" s="713" t="str">
        <f t="shared" si="338"/>
        <v>14:00 as 15:00</v>
      </c>
      <c r="F3079" s="714" t="str">
        <f t="shared" si="339"/>
        <v>Sexta</v>
      </c>
      <c r="G3079" s="715">
        <f t="shared" si="340"/>
        <v>4</v>
      </c>
      <c r="H3079" s="714" t="str">
        <f t="shared" si="341"/>
        <v>Fev/26</v>
      </c>
      <c r="I3079" s="723">
        <f t="shared" si="342"/>
        <v>27</v>
      </c>
      <c r="J3079" s="723">
        <f>IF(Tabela13[[#This Row],[Data da Ordem]]&lt;&gt;"",1,"")</f>
        <v>1</v>
      </c>
    </row>
    <row r="3080" spans="1:10">
      <c r="A3080" s="721" t="s">
        <v>3793</v>
      </c>
      <c r="B3080" s="722">
        <v>30.5</v>
      </c>
      <c r="C3080" s="711" t="str">
        <f t="shared" si="336"/>
        <v>27/02/2026</v>
      </c>
      <c r="D3080" s="712" t="str">
        <f t="shared" si="337"/>
        <v>14:13</v>
      </c>
      <c r="E3080" s="713" t="str">
        <f t="shared" si="338"/>
        <v>14:00 as 15:00</v>
      </c>
      <c r="F3080" s="714" t="str">
        <f t="shared" si="339"/>
        <v>Sexta</v>
      </c>
      <c r="G3080" s="715">
        <f t="shared" si="340"/>
        <v>4</v>
      </c>
      <c r="H3080" s="714" t="str">
        <f t="shared" si="341"/>
        <v>Fev/26</v>
      </c>
      <c r="I3080" s="723">
        <f t="shared" si="342"/>
        <v>27</v>
      </c>
      <c r="J3080" s="723">
        <f>IF(Tabela13[[#This Row],[Data da Ordem]]&lt;&gt;"",1,"")</f>
        <v>1</v>
      </c>
    </row>
    <row r="3081" spans="1:10">
      <c r="A3081" s="721" t="s">
        <v>3794</v>
      </c>
      <c r="B3081" s="722">
        <v>33</v>
      </c>
      <c r="C3081" s="711" t="str">
        <f t="shared" si="336"/>
        <v>27/02/2026</v>
      </c>
      <c r="D3081" s="712" t="str">
        <f t="shared" si="337"/>
        <v>12:51</v>
      </c>
      <c r="E3081" s="713" t="str">
        <f t="shared" si="338"/>
        <v>12:00 as 13:00</v>
      </c>
      <c r="F3081" s="714" t="str">
        <f t="shared" si="339"/>
        <v>Sexta</v>
      </c>
      <c r="G3081" s="715">
        <f t="shared" si="340"/>
        <v>4</v>
      </c>
      <c r="H3081" s="714" t="str">
        <f t="shared" si="341"/>
        <v>Fev/26</v>
      </c>
      <c r="I3081" s="723">
        <f t="shared" si="342"/>
        <v>27</v>
      </c>
      <c r="J3081" s="723">
        <f>IF(Tabela13[[#This Row],[Data da Ordem]]&lt;&gt;"",1,"")</f>
        <v>1</v>
      </c>
    </row>
    <row r="3082" spans="1:10">
      <c r="A3082" s="721" t="s">
        <v>3795</v>
      </c>
      <c r="B3082" s="722">
        <v>10</v>
      </c>
      <c r="C3082" s="711" t="str">
        <f t="shared" si="336"/>
        <v>27/02/2026</v>
      </c>
      <c r="D3082" s="712" t="str">
        <f t="shared" si="337"/>
        <v>12:25</v>
      </c>
      <c r="E3082" s="713" t="str">
        <f t="shared" si="338"/>
        <v>12:00 as 13:00</v>
      </c>
      <c r="F3082" s="714" t="str">
        <f t="shared" si="339"/>
        <v>Sexta</v>
      </c>
      <c r="G3082" s="715">
        <f t="shared" si="340"/>
        <v>4</v>
      </c>
      <c r="H3082" s="714" t="str">
        <f t="shared" si="341"/>
        <v>Fev/26</v>
      </c>
      <c r="I3082" s="723">
        <f t="shared" si="342"/>
        <v>27</v>
      </c>
      <c r="J3082" s="723">
        <f>IF(Tabela13[[#This Row],[Data da Ordem]]&lt;&gt;"",1,"")</f>
        <v>1</v>
      </c>
    </row>
    <row r="3083" spans="1:10">
      <c r="A3083" s="721" t="s">
        <v>3796</v>
      </c>
      <c r="B3083" s="722">
        <v>46</v>
      </c>
      <c r="C3083" s="711" t="str">
        <f t="shared" si="336"/>
        <v>27/02/2026</v>
      </c>
      <c r="D3083" s="712" t="str">
        <f t="shared" si="337"/>
        <v>10:46</v>
      </c>
      <c r="E3083" s="713" t="str">
        <f t="shared" si="338"/>
        <v>10:00 as 11:00</v>
      </c>
      <c r="F3083" s="714" t="str">
        <f t="shared" si="339"/>
        <v>Sexta</v>
      </c>
      <c r="G3083" s="715">
        <f t="shared" si="340"/>
        <v>4</v>
      </c>
      <c r="H3083" s="714" t="str">
        <f t="shared" si="341"/>
        <v>Fev/26</v>
      </c>
      <c r="I3083" s="723">
        <f t="shared" si="342"/>
        <v>27</v>
      </c>
      <c r="J3083" s="723">
        <f>IF(Tabela13[[#This Row],[Data da Ordem]]&lt;&gt;"",1,"")</f>
        <v>1</v>
      </c>
    </row>
    <row r="3084" spans="1:10">
      <c r="A3084" s="721" t="s">
        <v>3797</v>
      </c>
      <c r="B3084" s="722">
        <v>6</v>
      </c>
      <c r="C3084" s="711" t="str">
        <f t="shared" si="336"/>
        <v>27/02/2026</v>
      </c>
      <c r="D3084" s="712" t="str">
        <f t="shared" si="337"/>
        <v>10:25</v>
      </c>
      <c r="E3084" s="713" t="str">
        <f t="shared" si="338"/>
        <v>10:00 as 11:00</v>
      </c>
      <c r="F3084" s="714" t="str">
        <f t="shared" si="339"/>
        <v>Sexta</v>
      </c>
      <c r="G3084" s="715">
        <f t="shared" si="340"/>
        <v>4</v>
      </c>
      <c r="H3084" s="714" t="str">
        <f t="shared" si="341"/>
        <v>Fev/26</v>
      </c>
      <c r="I3084" s="723">
        <f t="shared" si="342"/>
        <v>27</v>
      </c>
      <c r="J3084" s="723">
        <f>IF(Tabela13[[#This Row],[Data da Ordem]]&lt;&gt;"",1,"")</f>
        <v>1</v>
      </c>
    </row>
    <row r="3085" spans="1:10">
      <c r="A3085" s="721" t="s">
        <v>3798</v>
      </c>
      <c r="B3085" s="722">
        <v>19</v>
      </c>
      <c r="C3085" s="711" t="str">
        <f t="shared" si="336"/>
        <v>27/02/2026</v>
      </c>
      <c r="D3085" s="712" t="str">
        <f t="shared" si="337"/>
        <v>10:03</v>
      </c>
      <c r="E3085" s="713" t="str">
        <f t="shared" si="338"/>
        <v>10:00 as 11:00</v>
      </c>
      <c r="F3085" s="714" t="str">
        <f t="shared" si="339"/>
        <v>Sexta</v>
      </c>
      <c r="G3085" s="715">
        <f t="shared" si="340"/>
        <v>4</v>
      </c>
      <c r="H3085" s="714" t="str">
        <f t="shared" si="341"/>
        <v>Fev/26</v>
      </c>
      <c r="I3085" s="723">
        <f t="shared" si="342"/>
        <v>27</v>
      </c>
      <c r="J3085" s="723">
        <f>IF(Tabela13[[#This Row],[Data da Ordem]]&lt;&gt;"",1,"")</f>
        <v>1</v>
      </c>
    </row>
    <row r="3086" spans="1:10">
      <c r="A3086" s="721" t="s">
        <v>3799</v>
      </c>
      <c r="B3086" s="722">
        <v>23</v>
      </c>
      <c r="C3086" s="711" t="str">
        <f t="shared" si="336"/>
        <v>27/02/2026</v>
      </c>
      <c r="D3086" s="712" t="str">
        <f t="shared" si="337"/>
        <v>10:00</v>
      </c>
      <c r="E3086" s="713" t="str">
        <f t="shared" si="338"/>
        <v>10:00 as 11:00</v>
      </c>
      <c r="F3086" s="714" t="str">
        <f t="shared" si="339"/>
        <v>Sexta</v>
      </c>
      <c r="G3086" s="715">
        <f t="shared" si="340"/>
        <v>4</v>
      </c>
      <c r="H3086" s="714" t="str">
        <f t="shared" si="341"/>
        <v>Fev/26</v>
      </c>
      <c r="I3086" s="723">
        <f t="shared" si="342"/>
        <v>27</v>
      </c>
      <c r="J3086" s="723">
        <f>IF(Tabela13[[#This Row],[Data da Ordem]]&lt;&gt;"",1,"")</f>
        <v>1</v>
      </c>
    </row>
    <row r="3087" spans="1:10">
      <c r="A3087" s="721" t="s">
        <v>3800</v>
      </c>
      <c r="B3087" s="722">
        <v>23</v>
      </c>
      <c r="C3087" s="724" t="str">
        <f t="shared" si="336"/>
        <v>27/02/2026</v>
      </c>
      <c r="D3087" s="725" t="str">
        <f t="shared" si="337"/>
        <v>09:52</v>
      </c>
      <c r="E3087" s="726" t="str">
        <f t="shared" si="338"/>
        <v>09:00 as 10:00</v>
      </c>
      <c r="F3087" s="727" t="str">
        <f t="shared" si="339"/>
        <v>Sexta</v>
      </c>
      <c r="G3087" s="728">
        <f t="shared" si="340"/>
        <v>4</v>
      </c>
      <c r="H3087" s="727" t="str">
        <f t="shared" si="341"/>
        <v>Fev/26</v>
      </c>
      <c r="I3087" s="716">
        <f t="shared" si="342"/>
        <v>27</v>
      </c>
      <c r="J3087" s="716">
        <f>IF(Tabela13[[#This Row],[Data da Ordem]]&lt;&gt;"",1,"")</f>
        <v>1</v>
      </c>
    </row>
    <row r="3088" spans="1:10">
      <c r="A3088" s="721" t="s">
        <v>3801</v>
      </c>
      <c r="B3088" s="722">
        <v>12</v>
      </c>
      <c r="C3088" s="711" t="str">
        <f t="shared" si="336"/>
        <v>28/02/2026</v>
      </c>
      <c r="D3088" s="712" t="str">
        <f t="shared" si="337"/>
        <v>18:38</v>
      </c>
      <c r="E3088" s="713" t="str">
        <f t="shared" si="338"/>
        <v>18:00 as 19:00</v>
      </c>
      <c r="F3088" s="714" t="str">
        <f t="shared" si="339"/>
        <v>Sábado</v>
      </c>
      <c r="G3088" s="715">
        <f t="shared" si="340"/>
        <v>4</v>
      </c>
      <c r="H3088" s="714" t="str">
        <f t="shared" si="341"/>
        <v>Fev/26</v>
      </c>
      <c r="I3088" s="723">
        <f t="shared" si="342"/>
        <v>28</v>
      </c>
      <c r="J3088" s="723">
        <f>IF(Tabela13[[#This Row],[Data da Ordem]]&lt;&gt;"",1,"")</f>
        <v>1</v>
      </c>
    </row>
    <row r="3089" spans="1:10">
      <c r="A3089" s="721" t="s">
        <v>3802</v>
      </c>
      <c r="B3089" s="722">
        <v>12.6</v>
      </c>
      <c r="C3089" s="711" t="str">
        <f t="shared" si="336"/>
        <v>28/02/2026</v>
      </c>
      <c r="D3089" s="712" t="str">
        <f t="shared" si="337"/>
        <v>18:36</v>
      </c>
      <c r="E3089" s="713" t="str">
        <f t="shared" si="338"/>
        <v>18:00 as 19:00</v>
      </c>
      <c r="F3089" s="714" t="str">
        <f t="shared" si="339"/>
        <v>Sábado</v>
      </c>
      <c r="G3089" s="715">
        <f t="shared" si="340"/>
        <v>4</v>
      </c>
      <c r="H3089" s="714" t="str">
        <f t="shared" si="341"/>
        <v>Fev/26</v>
      </c>
      <c r="I3089" s="723">
        <f t="shared" si="342"/>
        <v>28</v>
      </c>
      <c r="J3089" s="723">
        <f>IF(Tabela13[[#This Row],[Data da Ordem]]&lt;&gt;"",1,"")</f>
        <v>1</v>
      </c>
    </row>
    <row r="3090" spans="1:10">
      <c r="A3090" s="721" t="s">
        <v>3803</v>
      </c>
      <c r="B3090" s="722">
        <v>53</v>
      </c>
      <c r="C3090" s="711" t="str">
        <f t="shared" si="336"/>
        <v>28/02/2026</v>
      </c>
      <c r="D3090" s="712" t="str">
        <f t="shared" si="337"/>
        <v>18:34</v>
      </c>
      <c r="E3090" s="713" t="str">
        <f t="shared" si="338"/>
        <v>18:00 as 19:00</v>
      </c>
      <c r="F3090" s="714" t="str">
        <f t="shared" si="339"/>
        <v>Sábado</v>
      </c>
      <c r="G3090" s="715">
        <f t="shared" si="340"/>
        <v>4</v>
      </c>
      <c r="H3090" s="714" t="str">
        <f t="shared" si="341"/>
        <v>Fev/26</v>
      </c>
      <c r="I3090" s="723">
        <f t="shared" si="342"/>
        <v>28</v>
      </c>
      <c r="J3090" s="723">
        <f>IF(Tabela13[[#This Row],[Data da Ordem]]&lt;&gt;"",1,"")</f>
        <v>1</v>
      </c>
    </row>
    <row r="3091" spans="1:10">
      <c r="A3091" s="721" t="s">
        <v>3804</v>
      </c>
      <c r="B3091" s="722">
        <v>46</v>
      </c>
      <c r="C3091" s="711" t="str">
        <f t="shared" si="336"/>
        <v>28/02/2026</v>
      </c>
      <c r="D3091" s="712" t="str">
        <f t="shared" si="337"/>
        <v>17:55</v>
      </c>
      <c r="E3091" s="713" t="str">
        <f t="shared" si="338"/>
        <v>17:00 as 18:00</v>
      </c>
      <c r="F3091" s="714" t="str">
        <f t="shared" si="339"/>
        <v>Sábado</v>
      </c>
      <c r="G3091" s="715">
        <f t="shared" si="340"/>
        <v>4</v>
      </c>
      <c r="H3091" s="714" t="str">
        <f t="shared" si="341"/>
        <v>Fev/26</v>
      </c>
      <c r="I3091" s="723">
        <f t="shared" si="342"/>
        <v>28</v>
      </c>
      <c r="J3091" s="723">
        <f>IF(Tabela13[[#This Row],[Data da Ordem]]&lt;&gt;"",1,"")</f>
        <v>1</v>
      </c>
    </row>
    <row r="3092" spans="1:10">
      <c r="A3092" s="721" t="s">
        <v>3805</v>
      </c>
      <c r="B3092" s="722">
        <v>9</v>
      </c>
      <c r="C3092" s="711" t="str">
        <f t="shared" si="336"/>
        <v>28/02/2026</v>
      </c>
      <c r="D3092" s="712" t="str">
        <f t="shared" si="337"/>
        <v>17:52</v>
      </c>
      <c r="E3092" s="713" t="str">
        <f t="shared" si="338"/>
        <v>17:00 as 18:00</v>
      </c>
      <c r="F3092" s="714" t="str">
        <f t="shared" si="339"/>
        <v>Sábado</v>
      </c>
      <c r="G3092" s="715">
        <f t="shared" si="340"/>
        <v>4</v>
      </c>
      <c r="H3092" s="714" t="str">
        <f t="shared" si="341"/>
        <v>Fev/26</v>
      </c>
      <c r="I3092" s="723">
        <f t="shared" si="342"/>
        <v>28</v>
      </c>
      <c r="J3092" s="723">
        <f>IF(Tabela13[[#This Row],[Data da Ordem]]&lt;&gt;"",1,"")</f>
        <v>1</v>
      </c>
    </row>
    <row r="3093" spans="1:10">
      <c r="A3093" s="721" t="s">
        <v>3806</v>
      </c>
      <c r="B3093" s="722">
        <v>23</v>
      </c>
      <c r="C3093" s="711" t="str">
        <f t="shared" si="336"/>
        <v>28/02/2026</v>
      </c>
      <c r="D3093" s="712" t="str">
        <f t="shared" si="337"/>
        <v>16:25</v>
      </c>
      <c r="E3093" s="713" t="str">
        <f t="shared" si="338"/>
        <v>16:00 as 17:00</v>
      </c>
      <c r="F3093" s="714" t="str">
        <f t="shared" si="339"/>
        <v>Sábado</v>
      </c>
      <c r="G3093" s="715">
        <f t="shared" si="340"/>
        <v>4</v>
      </c>
      <c r="H3093" s="714" t="str">
        <f t="shared" si="341"/>
        <v>Fev/26</v>
      </c>
      <c r="I3093" s="723">
        <f t="shared" si="342"/>
        <v>28</v>
      </c>
      <c r="J3093" s="723">
        <f>IF(Tabela13[[#This Row],[Data da Ordem]]&lt;&gt;"",1,"")</f>
        <v>1</v>
      </c>
    </row>
    <row r="3094" spans="1:10">
      <c r="A3094" s="721" t="s">
        <v>3807</v>
      </c>
      <c r="B3094" s="722">
        <v>19</v>
      </c>
      <c r="C3094" s="711" t="str">
        <f t="shared" si="336"/>
        <v>28/02/2026</v>
      </c>
      <c r="D3094" s="712" t="str">
        <f t="shared" si="337"/>
        <v>16:23</v>
      </c>
      <c r="E3094" s="713" t="str">
        <f t="shared" si="338"/>
        <v>16:00 as 17:00</v>
      </c>
      <c r="F3094" s="714" t="str">
        <f t="shared" si="339"/>
        <v>Sábado</v>
      </c>
      <c r="G3094" s="715">
        <f t="shared" si="340"/>
        <v>4</v>
      </c>
      <c r="H3094" s="714" t="str">
        <f t="shared" si="341"/>
        <v>Fev/26</v>
      </c>
      <c r="I3094" s="723">
        <f t="shared" si="342"/>
        <v>28</v>
      </c>
      <c r="J3094" s="723">
        <f>IF(Tabela13[[#This Row],[Data da Ordem]]&lt;&gt;"",1,"")</f>
        <v>1</v>
      </c>
    </row>
    <row r="3095" spans="1:10">
      <c r="A3095" s="721" t="s">
        <v>3808</v>
      </c>
      <c r="B3095" s="722">
        <v>23</v>
      </c>
      <c r="C3095" s="711" t="str">
        <f t="shared" si="336"/>
        <v>28/02/2026</v>
      </c>
      <c r="D3095" s="712" t="str">
        <f t="shared" si="337"/>
        <v>16:22</v>
      </c>
      <c r="E3095" s="713" t="str">
        <f t="shared" si="338"/>
        <v>16:00 as 17:00</v>
      </c>
      <c r="F3095" s="714" t="str">
        <f t="shared" si="339"/>
        <v>Sábado</v>
      </c>
      <c r="G3095" s="715">
        <f t="shared" si="340"/>
        <v>4</v>
      </c>
      <c r="H3095" s="714" t="str">
        <f t="shared" si="341"/>
        <v>Fev/26</v>
      </c>
      <c r="I3095" s="723">
        <f t="shared" si="342"/>
        <v>28</v>
      </c>
      <c r="J3095" s="723">
        <f>IF(Tabela13[[#This Row],[Data da Ordem]]&lt;&gt;"",1,"")</f>
        <v>1</v>
      </c>
    </row>
    <row r="3096" spans="1:10">
      <c r="A3096" s="721" t="s">
        <v>3809</v>
      </c>
      <c r="B3096" s="722">
        <v>15.2</v>
      </c>
      <c r="C3096" s="711" t="str">
        <f t="shared" si="336"/>
        <v>28/02/2026</v>
      </c>
      <c r="D3096" s="712" t="str">
        <f t="shared" si="337"/>
        <v>16:16</v>
      </c>
      <c r="E3096" s="713" t="str">
        <f t="shared" si="338"/>
        <v>16:00 as 17:00</v>
      </c>
      <c r="F3096" s="714" t="str">
        <f t="shared" si="339"/>
        <v>Sábado</v>
      </c>
      <c r="G3096" s="715">
        <f t="shared" si="340"/>
        <v>4</v>
      </c>
      <c r="H3096" s="714" t="str">
        <f t="shared" si="341"/>
        <v>Fev/26</v>
      </c>
      <c r="I3096" s="723">
        <f t="shared" si="342"/>
        <v>28</v>
      </c>
      <c r="J3096" s="723">
        <f>IF(Tabela13[[#This Row],[Data da Ordem]]&lt;&gt;"",1,"")</f>
        <v>1</v>
      </c>
    </row>
    <row r="3097" spans="1:10">
      <c r="A3097" s="721" t="s">
        <v>3810</v>
      </c>
      <c r="B3097" s="722">
        <v>58</v>
      </c>
      <c r="C3097" s="711" t="str">
        <f t="shared" si="336"/>
        <v>28/02/2026</v>
      </c>
      <c r="D3097" s="712" t="str">
        <f t="shared" si="337"/>
        <v>16:14</v>
      </c>
      <c r="E3097" s="713" t="str">
        <f t="shared" si="338"/>
        <v>16:00 as 17:00</v>
      </c>
      <c r="F3097" s="714" t="str">
        <f t="shared" si="339"/>
        <v>Sábado</v>
      </c>
      <c r="G3097" s="715">
        <f t="shared" si="340"/>
        <v>4</v>
      </c>
      <c r="H3097" s="714" t="str">
        <f t="shared" si="341"/>
        <v>Fev/26</v>
      </c>
      <c r="I3097" s="723">
        <f t="shared" si="342"/>
        <v>28</v>
      </c>
      <c r="J3097" s="723">
        <f>IF(Tabela13[[#This Row],[Data da Ordem]]&lt;&gt;"",1,"")</f>
        <v>1</v>
      </c>
    </row>
    <row r="3098" spans="1:10">
      <c r="A3098" s="721" t="s">
        <v>3811</v>
      </c>
      <c r="B3098" s="722">
        <v>60</v>
      </c>
      <c r="C3098" s="711" t="str">
        <f t="shared" si="336"/>
        <v>28/02/2026</v>
      </c>
      <c r="D3098" s="712" t="str">
        <f t="shared" si="337"/>
        <v>16:09</v>
      </c>
      <c r="E3098" s="713" t="str">
        <f t="shared" si="338"/>
        <v>16:00 as 17:00</v>
      </c>
      <c r="F3098" s="714" t="str">
        <f t="shared" si="339"/>
        <v>Sábado</v>
      </c>
      <c r="G3098" s="715">
        <f t="shared" si="340"/>
        <v>4</v>
      </c>
      <c r="H3098" s="714" t="str">
        <f t="shared" si="341"/>
        <v>Fev/26</v>
      </c>
      <c r="I3098" s="723">
        <f t="shared" si="342"/>
        <v>28</v>
      </c>
      <c r="J3098" s="723">
        <f>IF(Tabela13[[#This Row],[Data da Ordem]]&lt;&gt;"",1,"")</f>
        <v>1</v>
      </c>
    </row>
    <row r="3099" spans="1:10">
      <c r="A3099" s="721" t="s">
        <v>3812</v>
      </c>
      <c r="B3099" s="722">
        <v>42</v>
      </c>
      <c r="C3099" s="711" t="str">
        <f t="shared" si="336"/>
        <v>28/02/2026</v>
      </c>
      <c r="D3099" s="712" t="str">
        <f t="shared" si="337"/>
        <v>15:45</v>
      </c>
      <c r="E3099" s="713" t="str">
        <f t="shared" si="338"/>
        <v>15:00 as 16:00</v>
      </c>
      <c r="F3099" s="714" t="str">
        <f t="shared" si="339"/>
        <v>Sábado</v>
      </c>
      <c r="G3099" s="715">
        <f t="shared" si="340"/>
        <v>4</v>
      </c>
      <c r="H3099" s="714" t="str">
        <f t="shared" si="341"/>
        <v>Fev/26</v>
      </c>
      <c r="I3099" s="723">
        <f t="shared" si="342"/>
        <v>28</v>
      </c>
      <c r="J3099" s="723">
        <f>IF(Tabela13[[#This Row],[Data da Ordem]]&lt;&gt;"",1,"")</f>
        <v>1</v>
      </c>
    </row>
    <row r="3100" spans="1:10">
      <c r="A3100" s="721" t="s">
        <v>3813</v>
      </c>
      <c r="B3100" s="722">
        <v>16.2</v>
      </c>
      <c r="C3100" s="711" t="str">
        <f t="shared" si="336"/>
        <v>28/02/2026</v>
      </c>
      <c r="D3100" s="712" t="str">
        <f t="shared" si="337"/>
        <v>15:39</v>
      </c>
      <c r="E3100" s="713" t="str">
        <f t="shared" si="338"/>
        <v>15:00 as 16:00</v>
      </c>
      <c r="F3100" s="714" t="str">
        <f t="shared" si="339"/>
        <v>Sábado</v>
      </c>
      <c r="G3100" s="715">
        <f t="shared" si="340"/>
        <v>4</v>
      </c>
      <c r="H3100" s="714" t="str">
        <f t="shared" si="341"/>
        <v>Fev/26</v>
      </c>
      <c r="I3100" s="723">
        <f t="shared" si="342"/>
        <v>28</v>
      </c>
      <c r="J3100" s="723">
        <f>IF(Tabela13[[#This Row],[Data da Ordem]]&lt;&gt;"",1,"")</f>
        <v>1</v>
      </c>
    </row>
    <row r="3101" spans="1:10">
      <c r="A3101" s="721" t="s">
        <v>3814</v>
      </c>
      <c r="B3101" s="722">
        <v>26</v>
      </c>
      <c r="C3101" s="711" t="str">
        <f t="shared" si="336"/>
        <v>28/02/2026</v>
      </c>
      <c r="D3101" s="712" t="str">
        <f t="shared" si="337"/>
        <v>15:33</v>
      </c>
      <c r="E3101" s="713" t="str">
        <f t="shared" si="338"/>
        <v>15:00 as 16:00</v>
      </c>
      <c r="F3101" s="714" t="str">
        <f t="shared" si="339"/>
        <v>Sábado</v>
      </c>
      <c r="G3101" s="715">
        <f t="shared" si="340"/>
        <v>4</v>
      </c>
      <c r="H3101" s="714" t="str">
        <f t="shared" si="341"/>
        <v>Fev/26</v>
      </c>
      <c r="I3101" s="723">
        <f t="shared" si="342"/>
        <v>28</v>
      </c>
      <c r="J3101" s="723">
        <f>IF(Tabela13[[#This Row],[Data da Ordem]]&lt;&gt;"",1,"")</f>
        <v>1</v>
      </c>
    </row>
    <row r="3102" spans="1:10">
      <c r="A3102" s="721" t="s">
        <v>3815</v>
      </c>
      <c r="B3102" s="722">
        <v>15.5</v>
      </c>
      <c r="C3102" s="711" t="str">
        <f t="shared" si="336"/>
        <v>28/02/2026</v>
      </c>
      <c r="D3102" s="712" t="str">
        <f t="shared" si="337"/>
        <v>15:24</v>
      </c>
      <c r="E3102" s="713" t="str">
        <f t="shared" si="338"/>
        <v>15:00 as 16:00</v>
      </c>
      <c r="F3102" s="714" t="str">
        <f t="shared" si="339"/>
        <v>Sábado</v>
      </c>
      <c r="G3102" s="715">
        <f t="shared" si="340"/>
        <v>4</v>
      </c>
      <c r="H3102" s="714" t="str">
        <f t="shared" si="341"/>
        <v>Fev/26</v>
      </c>
      <c r="I3102" s="723">
        <f t="shared" si="342"/>
        <v>28</v>
      </c>
      <c r="J3102" s="723">
        <f>IF(Tabela13[[#This Row],[Data da Ordem]]&lt;&gt;"",1,"")</f>
        <v>1</v>
      </c>
    </row>
    <row r="3103" spans="1:10">
      <c r="A3103" s="721" t="s">
        <v>3816</v>
      </c>
      <c r="B3103" s="722">
        <v>6</v>
      </c>
      <c r="C3103" s="711" t="str">
        <f t="shared" si="336"/>
        <v>28/02/2026</v>
      </c>
      <c r="D3103" s="712" t="str">
        <f t="shared" si="337"/>
        <v>14:52</v>
      </c>
      <c r="E3103" s="713" t="str">
        <f t="shared" si="338"/>
        <v>14:00 as 15:00</v>
      </c>
      <c r="F3103" s="714" t="str">
        <f t="shared" si="339"/>
        <v>Sábado</v>
      </c>
      <c r="G3103" s="715">
        <f t="shared" si="340"/>
        <v>4</v>
      </c>
      <c r="H3103" s="714" t="str">
        <f t="shared" si="341"/>
        <v>Fev/26</v>
      </c>
      <c r="I3103" s="723">
        <f t="shared" si="342"/>
        <v>28</v>
      </c>
      <c r="J3103" s="723">
        <f>IF(Tabela13[[#This Row],[Data da Ordem]]&lt;&gt;"",1,"")</f>
        <v>1</v>
      </c>
    </row>
    <row r="3104" spans="1:10">
      <c r="A3104" s="721" t="s">
        <v>3817</v>
      </c>
      <c r="B3104" s="722">
        <v>29.5</v>
      </c>
      <c r="C3104" s="711" t="str">
        <f t="shared" si="336"/>
        <v>28/02/2026</v>
      </c>
      <c r="D3104" s="712" t="str">
        <f t="shared" si="337"/>
        <v>14:45</v>
      </c>
      <c r="E3104" s="713" t="str">
        <f t="shared" si="338"/>
        <v>14:00 as 15:00</v>
      </c>
      <c r="F3104" s="714" t="str">
        <f t="shared" si="339"/>
        <v>Sábado</v>
      </c>
      <c r="G3104" s="715">
        <f t="shared" si="340"/>
        <v>4</v>
      </c>
      <c r="H3104" s="714" t="str">
        <f t="shared" si="341"/>
        <v>Fev/26</v>
      </c>
      <c r="I3104" s="723">
        <f t="shared" si="342"/>
        <v>28</v>
      </c>
      <c r="J3104" s="723">
        <f>IF(Tabela13[[#This Row],[Data da Ordem]]&lt;&gt;"",1,"")</f>
        <v>1</v>
      </c>
    </row>
    <row r="3105" spans="1:10">
      <c r="A3105" s="721" t="s">
        <v>3818</v>
      </c>
      <c r="B3105" s="722">
        <v>60</v>
      </c>
      <c r="C3105" s="711" t="str">
        <f t="shared" si="336"/>
        <v>28/02/2026</v>
      </c>
      <c r="D3105" s="712" t="str">
        <f t="shared" si="337"/>
        <v>14:39</v>
      </c>
      <c r="E3105" s="713" t="str">
        <f t="shared" si="338"/>
        <v>14:00 as 15:00</v>
      </c>
      <c r="F3105" s="714" t="str">
        <f t="shared" si="339"/>
        <v>Sábado</v>
      </c>
      <c r="G3105" s="715">
        <f t="shared" si="340"/>
        <v>4</v>
      </c>
      <c r="H3105" s="714" t="str">
        <f t="shared" si="341"/>
        <v>Fev/26</v>
      </c>
      <c r="I3105" s="723">
        <f t="shared" si="342"/>
        <v>28</v>
      </c>
      <c r="J3105" s="723">
        <f>IF(Tabela13[[#This Row],[Data da Ordem]]&lt;&gt;"",1,"")</f>
        <v>1</v>
      </c>
    </row>
    <row r="3106" spans="1:10">
      <c r="A3106" s="721" t="s">
        <v>3819</v>
      </c>
      <c r="B3106" s="722">
        <v>46</v>
      </c>
      <c r="C3106" s="711" t="str">
        <f t="shared" si="336"/>
        <v>28/02/2026</v>
      </c>
      <c r="D3106" s="712" t="str">
        <f t="shared" si="337"/>
        <v>14:03</v>
      </c>
      <c r="E3106" s="713" t="str">
        <f t="shared" si="338"/>
        <v>14:00 as 15:00</v>
      </c>
      <c r="F3106" s="714" t="str">
        <f t="shared" si="339"/>
        <v>Sábado</v>
      </c>
      <c r="G3106" s="715">
        <f t="shared" si="340"/>
        <v>4</v>
      </c>
      <c r="H3106" s="714" t="str">
        <f t="shared" si="341"/>
        <v>Fev/26</v>
      </c>
      <c r="I3106" s="723">
        <f t="shared" si="342"/>
        <v>28</v>
      </c>
      <c r="J3106" s="723">
        <f>IF(Tabela13[[#This Row],[Data da Ordem]]&lt;&gt;"",1,"")</f>
        <v>1</v>
      </c>
    </row>
    <row r="3107" spans="1:10">
      <c r="A3107" s="721" t="s">
        <v>3820</v>
      </c>
      <c r="B3107" s="722">
        <v>6</v>
      </c>
      <c r="C3107" s="711" t="str">
        <f t="shared" si="336"/>
        <v>28/02/2026</v>
      </c>
      <c r="D3107" s="712" t="str">
        <f t="shared" si="337"/>
        <v>13:47</v>
      </c>
      <c r="E3107" s="713" t="str">
        <f t="shared" si="338"/>
        <v>13:00 as 14:00</v>
      </c>
      <c r="F3107" s="714" t="str">
        <f t="shared" si="339"/>
        <v>Sábado</v>
      </c>
      <c r="G3107" s="715">
        <f t="shared" si="340"/>
        <v>4</v>
      </c>
      <c r="H3107" s="714" t="str">
        <f t="shared" si="341"/>
        <v>Fev/26</v>
      </c>
      <c r="I3107" s="723">
        <f t="shared" si="342"/>
        <v>28</v>
      </c>
      <c r="J3107" s="723">
        <f>IF(Tabela13[[#This Row],[Data da Ordem]]&lt;&gt;"",1,"")</f>
        <v>1</v>
      </c>
    </row>
    <row r="3108" spans="1:10">
      <c r="A3108" s="721" t="s">
        <v>3821</v>
      </c>
      <c r="B3108" s="722">
        <v>24.5</v>
      </c>
      <c r="C3108" s="711" t="str">
        <f t="shared" si="336"/>
        <v>28/02/2026</v>
      </c>
      <c r="D3108" s="712" t="str">
        <f t="shared" si="337"/>
        <v>12:21</v>
      </c>
      <c r="E3108" s="713" t="str">
        <f t="shared" si="338"/>
        <v>12:00 as 13:00</v>
      </c>
      <c r="F3108" s="714" t="str">
        <f t="shared" si="339"/>
        <v>Sábado</v>
      </c>
      <c r="G3108" s="715">
        <f t="shared" si="340"/>
        <v>4</v>
      </c>
      <c r="H3108" s="714" t="str">
        <f t="shared" si="341"/>
        <v>Fev/26</v>
      </c>
      <c r="I3108" s="723">
        <f t="shared" si="342"/>
        <v>28</v>
      </c>
      <c r="J3108" s="723">
        <f>IF(Tabela13[[#This Row],[Data da Ordem]]&lt;&gt;"",1,"")</f>
        <v>1</v>
      </c>
    </row>
    <row r="3109" spans="1:10">
      <c r="A3109" s="721" t="s">
        <v>3822</v>
      </c>
      <c r="B3109" s="722">
        <v>34.200000000000003</v>
      </c>
      <c r="C3109" s="711" t="str">
        <f t="shared" si="336"/>
        <v>28/02/2026</v>
      </c>
      <c r="D3109" s="712" t="str">
        <f t="shared" si="337"/>
        <v>11:45</v>
      </c>
      <c r="E3109" s="713" t="str">
        <f t="shared" si="338"/>
        <v>11:00 as 12:00</v>
      </c>
      <c r="F3109" s="714" t="str">
        <f t="shared" si="339"/>
        <v>Sábado</v>
      </c>
      <c r="G3109" s="715">
        <f t="shared" si="340"/>
        <v>4</v>
      </c>
      <c r="H3109" s="714" t="str">
        <f t="shared" si="341"/>
        <v>Fev/26</v>
      </c>
      <c r="I3109" s="723">
        <f t="shared" si="342"/>
        <v>28</v>
      </c>
      <c r="J3109" s="723">
        <f>IF(Tabela13[[#This Row],[Data da Ordem]]&lt;&gt;"",1,"")</f>
        <v>1</v>
      </c>
    </row>
    <row r="3110" spans="1:10">
      <c r="A3110" s="721" t="s">
        <v>3823</v>
      </c>
      <c r="B3110" s="722">
        <v>17</v>
      </c>
      <c r="C3110" s="711" t="str">
        <f t="shared" si="336"/>
        <v>28/02/2026</v>
      </c>
      <c r="D3110" s="712" t="str">
        <f t="shared" si="337"/>
        <v>09:51</v>
      </c>
      <c r="E3110" s="713" t="str">
        <f t="shared" si="338"/>
        <v>09:00 as 10:00</v>
      </c>
      <c r="F3110" s="714" t="str">
        <f t="shared" si="339"/>
        <v>Sábado</v>
      </c>
      <c r="G3110" s="715">
        <f t="shared" si="340"/>
        <v>4</v>
      </c>
      <c r="H3110" s="714" t="str">
        <f t="shared" si="341"/>
        <v>Fev/26</v>
      </c>
      <c r="I3110" s="723">
        <f t="shared" si="342"/>
        <v>28</v>
      </c>
      <c r="J3110" s="723">
        <f>IF(Tabela13[[#This Row],[Data da Ordem]]&lt;&gt;"",1,"")</f>
        <v>1</v>
      </c>
    </row>
    <row r="3111" spans="1:10">
      <c r="A3111" s="721" t="s">
        <v>3824</v>
      </c>
      <c r="B3111" s="722">
        <v>38</v>
      </c>
      <c r="C3111" s="711" t="str">
        <f t="shared" si="336"/>
        <v>28/02/2026</v>
      </c>
      <c r="D3111" s="712" t="str">
        <f t="shared" si="337"/>
        <v>09:37</v>
      </c>
      <c r="E3111" s="713" t="str">
        <f t="shared" si="338"/>
        <v>09:00 as 10:00</v>
      </c>
      <c r="F3111" s="714" t="str">
        <f t="shared" si="339"/>
        <v>Sábado</v>
      </c>
      <c r="G3111" s="715">
        <f t="shared" si="340"/>
        <v>4</v>
      </c>
      <c r="H3111" s="714" t="str">
        <f t="shared" si="341"/>
        <v>Fev/26</v>
      </c>
      <c r="I3111" s="723">
        <f t="shared" si="342"/>
        <v>28</v>
      </c>
      <c r="J3111" s="723">
        <f>IF(Tabela13[[#This Row],[Data da Ordem]]&lt;&gt;"",1,"")</f>
        <v>1</v>
      </c>
    </row>
    <row r="3112" spans="1:10">
      <c r="A3112" s="721" t="s">
        <v>3825</v>
      </c>
      <c r="B3112" s="722">
        <v>6</v>
      </c>
      <c r="C3112" s="711" t="str">
        <f t="shared" si="336"/>
        <v>28/02/2026</v>
      </c>
      <c r="D3112" s="712" t="str">
        <f t="shared" si="337"/>
        <v>09:32</v>
      </c>
      <c r="E3112" s="713" t="str">
        <f t="shared" si="338"/>
        <v>09:00 as 10:00</v>
      </c>
      <c r="F3112" s="714" t="str">
        <f t="shared" si="339"/>
        <v>Sábado</v>
      </c>
      <c r="G3112" s="715">
        <f t="shared" si="340"/>
        <v>4</v>
      </c>
      <c r="H3112" s="714" t="str">
        <f t="shared" si="341"/>
        <v>Fev/26</v>
      </c>
      <c r="I3112" s="723">
        <f t="shared" si="342"/>
        <v>28</v>
      </c>
      <c r="J3112" s="723">
        <f>IF(Tabela13[[#This Row],[Data da Ordem]]&lt;&gt;"",1,"")</f>
        <v>1</v>
      </c>
    </row>
    <row r="3113" spans="1:10">
      <c r="A3113" s="721" t="s">
        <v>3826</v>
      </c>
      <c r="B3113" s="722">
        <v>17</v>
      </c>
      <c r="C3113" s="724" t="str">
        <f t="shared" si="336"/>
        <v>28/02/2026</v>
      </c>
      <c r="D3113" s="725" t="str">
        <f t="shared" si="337"/>
        <v>09:30</v>
      </c>
      <c r="E3113" s="726" t="str">
        <f t="shared" si="338"/>
        <v>09:00 as 10:00</v>
      </c>
      <c r="F3113" s="727" t="str">
        <f t="shared" si="339"/>
        <v>Sábado</v>
      </c>
      <c r="G3113" s="728">
        <f t="shared" si="340"/>
        <v>4</v>
      </c>
      <c r="H3113" s="727" t="str">
        <f t="shared" si="341"/>
        <v>Fev/26</v>
      </c>
      <c r="I3113" s="716">
        <f t="shared" si="342"/>
        <v>28</v>
      </c>
      <c r="J3113" s="716">
        <f>IF(Tabela13[[#This Row],[Data da Ordem]]&lt;&gt;"",1,"")</f>
        <v>1</v>
      </c>
    </row>
    <row r="3114" spans="1:10">
      <c r="A3114" s="721" t="s">
        <v>3827</v>
      </c>
      <c r="B3114" s="722">
        <v>42</v>
      </c>
      <c r="C3114" s="711" t="str">
        <f t="shared" si="336"/>
        <v>01/03/2026</v>
      </c>
      <c r="D3114" s="712" t="str">
        <f t="shared" si="337"/>
        <v>18:25</v>
      </c>
      <c r="E3114" s="713" t="str">
        <f t="shared" si="338"/>
        <v>18:00 as 19:00</v>
      </c>
      <c r="F3114" s="714" t="str">
        <f t="shared" si="339"/>
        <v>Domingo</v>
      </c>
      <c r="G3114" s="715">
        <f t="shared" si="340"/>
        <v>1</v>
      </c>
      <c r="H3114" s="714" t="str">
        <f t="shared" si="341"/>
        <v>Mar/26</v>
      </c>
      <c r="I3114" s="723">
        <f t="shared" si="342"/>
        <v>1</v>
      </c>
      <c r="J3114" s="723">
        <f>IF(Tabela13[[#This Row],[Data da Ordem]]&lt;&gt;"",1,"")</f>
        <v>1</v>
      </c>
    </row>
    <row r="3115" spans="1:10">
      <c r="A3115" s="721" t="s">
        <v>3828</v>
      </c>
      <c r="B3115" s="722">
        <v>27</v>
      </c>
      <c r="C3115" s="711" t="str">
        <f t="shared" si="336"/>
        <v>01/03/2026</v>
      </c>
      <c r="D3115" s="712" t="str">
        <f t="shared" si="337"/>
        <v>18:07</v>
      </c>
      <c r="E3115" s="713" t="str">
        <f t="shared" si="338"/>
        <v>18:00 as 19:00</v>
      </c>
      <c r="F3115" s="714" t="str">
        <f t="shared" si="339"/>
        <v>Domingo</v>
      </c>
      <c r="G3115" s="715">
        <f t="shared" si="340"/>
        <v>1</v>
      </c>
      <c r="H3115" s="714" t="str">
        <f t="shared" si="341"/>
        <v>Mar/26</v>
      </c>
      <c r="I3115" s="723">
        <f t="shared" si="342"/>
        <v>1</v>
      </c>
      <c r="J3115" s="723">
        <f>IF(Tabela13[[#This Row],[Data da Ordem]]&lt;&gt;"",1,"")</f>
        <v>1</v>
      </c>
    </row>
    <row r="3116" spans="1:10">
      <c r="A3116" s="721" t="s">
        <v>3829</v>
      </c>
      <c r="B3116" s="722">
        <v>20</v>
      </c>
      <c r="C3116" s="711" t="str">
        <f t="shared" si="336"/>
        <v>01/03/2026</v>
      </c>
      <c r="D3116" s="712" t="str">
        <f t="shared" si="337"/>
        <v>18:05</v>
      </c>
      <c r="E3116" s="713" t="str">
        <f t="shared" si="338"/>
        <v>18:00 as 19:00</v>
      </c>
      <c r="F3116" s="714" t="str">
        <f t="shared" si="339"/>
        <v>Domingo</v>
      </c>
      <c r="G3116" s="715">
        <f t="shared" si="340"/>
        <v>1</v>
      </c>
      <c r="H3116" s="714" t="str">
        <f t="shared" si="341"/>
        <v>Mar/26</v>
      </c>
      <c r="I3116" s="723">
        <f t="shared" si="342"/>
        <v>1</v>
      </c>
      <c r="J3116" s="723">
        <f>IF(Tabela13[[#This Row],[Data da Ordem]]&lt;&gt;"",1,"")</f>
        <v>1</v>
      </c>
    </row>
    <row r="3117" spans="1:10">
      <c r="A3117" s="721" t="s">
        <v>3830</v>
      </c>
      <c r="B3117" s="722">
        <v>39</v>
      </c>
      <c r="C3117" s="711" t="str">
        <f t="shared" si="336"/>
        <v>01/03/2026</v>
      </c>
      <c r="D3117" s="712" t="str">
        <f t="shared" si="337"/>
        <v>17:59</v>
      </c>
      <c r="E3117" s="713" t="str">
        <f t="shared" si="338"/>
        <v>17:00 as 18:00</v>
      </c>
      <c r="F3117" s="714" t="str">
        <f t="shared" si="339"/>
        <v>Domingo</v>
      </c>
      <c r="G3117" s="715">
        <f t="shared" si="340"/>
        <v>1</v>
      </c>
      <c r="H3117" s="714" t="str">
        <f t="shared" si="341"/>
        <v>Mar/26</v>
      </c>
      <c r="I3117" s="723">
        <f t="shared" si="342"/>
        <v>1</v>
      </c>
      <c r="J3117" s="723">
        <f>IF(Tabela13[[#This Row],[Data da Ordem]]&lt;&gt;"",1,"")</f>
        <v>1</v>
      </c>
    </row>
    <row r="3118" spans="1:10">
      <c r="A3118" s="721" t="s">
        <v>3831</v>
      </c>
      <c r="B3118" s="722">
        <v>41.5</v>
      </c>
      <c r="C3118" s="711" t="str">
        <f t="shared" si="336"/>
        <v>01/03/2026</v>
      </c>
      <c r="D3118" s="712" t="str">
        <f t="shared" si="337"/>
        <v>17:58</v>
      </c>
      <c r="E3118" s="713" t="str">
        <f t="shared" si="338"/>
        <v>17:00 as 18:00</v>
      </c>
      <c r="F3118" s="714" t="str">
        <f t="shared" si="339"/>
        <v>Domingo</v>
      </c>
      <c r="G3118" s="715">
        <f t="shared" si="340"/>
        <v>1</v>
      </c>
      <c r="H3118" s="714" t="str">
        <f t="shared" si="341"/>
        <v>Mar/26</v>
      </c>
      <c r="I3118" s="723">
        <f t="shared" si="342"/>
        <v>1</v>
      </c>
      <c r="J3118" s="723">
        <f>IF(Tabela13[[#This Row],[Data da Ordem]]&lt;&gt;"",1,"")</f>
        <v>1</v>
      </c>
    </row>
    <row r="3119" spans="1:10">
      <c r="A3119" s="721" t="s">
        <v>3832</v>
      </c>
      <c r="B3119" s="722">
        <v>48</v>
      </c>
      <c r="C3119" s="711" t="str">
        <f t="shared" si="336"/>
        <v>01/03/2026</v>
      </c>
      <c r="D3119" s="712" t="str">
        <f t="shared" si="337"/>
        <v>17:30</v>
      </c>
      <c r="E3119" s="713" t="str">
        <f t="shared" si="338"/>
        <v>17:00 as 18:00</v>
      </c>
      <c r="F3119" s="714" t="str">
        <f t="shared" si="339"/>
        <v>Domingo</v>
      </c>
      <c r="G3119" s="715">
        <f t="shared" si="340"/>
        <v>1</v>
      </c>
      <c r="H3119" s="714" t="str">
        <f t="shared" si="341"/>
        <v>Mar/26</v>
      </c>
      <c r="I3119" s="723">
        <f t="shared" si="342"/>
        <v>1</v>
      </c>
      <c r="J3119" s="723">
        <f>IF(Tabela13[[#This Row],[Data da Ordem]]&lt;&gt;"",1,"")</f>
        <v>1</v>
      </c>
    </row>
    <row r="3120" spans="1:10">
      <c r="A3120" s="721" t="s">
        <v>3833</v>
      </c>
      <c r="B3120" s="722">
        <v>55.5</v>
      </c>
      <c r="C3120" s="711" t="str">
        <f t="shared" si="336"/>
        <v>01/03/2026</v>
      </c>
      <c r="D3120" s="712" t="str">
        <f t="shared" si="337"/>
        <v>17:25</v>
      </c>
      <c r="E3120" s="713" t="str">
        <f t="shared" si="338"/>
        <v>17:00 as 18:00</v>
      </c>
      <c r="F3120" s="714" t="str">
        <f t="shared" si="339"/>
        <v>Domingo</v>
      </c>
      <c r="G3120" s="715">
        <f t="shared" si="340"/>
        <v>1</v>
      </c>
      <c r="H3120" s="714" t="str">
        <f t="shared" si="341"/>
        <v>Mar/26</v>
      </c>
      <c r="I3120" s="723">
        <f t="shared" si="342"/>
        <v>1</v>
      </c>
      <c r="J3120" s="723">
        <f>IF(Tabela13[[#This Row],[Data da Ordem]]&lt;&gt;"",1,"")</f>
        <v>1</v>
      </c>
    </row>
    <row r="3121" spans="1:10">
      <c r="A3121" s="721" t="s">
        <v>3834</v>
      </c>
      <c r="B3121" s="722">
        <v>76</v>
      </c>
      <c r="C3121" s="711" t="str">
        <f t="shared" si="336"/>
        <v>01/03/2026</v>
      </c>
      <c r="D3121" s="712" t="str">
        <f t="shared" si="337"/>
        <v>17:17</v>
      </c>
      <c r="E3121" s="713" t="str">
        <f t="shared" si="338"/>
        <v>17:00 as 18:00</v>
      </c>
      <c r="F3121" s="714" t="str">
        <f t="shared" si="339"/>
        <v>Domingo</v>
      </c>
      <c r="G3121" s="715">
        <f t="shared" si="340"/>
        <v>1</v>
      </c>
      <c r="H3121" s="714" t="str">
        <f t="shared" si="341"/>
        <v>Mar/26</v>
      </c>
      <c r="I3121" s="723">
        <f t="shared" si="342"/>
        <v>1</v>
      </c>
      <c r="J3121" s="723">
        <f>IF(Tabela13[[#This Row],[Data da Ordem]]&lt;&gt;"",1,"")</f>
        <v>1</v>
      </c>
    </row>
    <row r="3122" spans="1:10">
      <c r="A3122" s="721" t="s">
        <v>3835</v>
      </c>
      <c r="B3122" s="722">
        <v>13</v>
      </c>
      <c r="C3122" s="711" t="str">
        <f t="shared" si="336"/>
        <v>01/03/2026</v>
      </c>
      <c r="D3122" s="712" t="str">
        <f t="shared" si="337"/>
        <v>17:12</v>
      </c>
      <c r="E3122" s="713" t="str">
        <f t="shared" si="338"/>
        <v>17:00 as 18:00</v>
      </c>
      <c r="F3122" s="714" t="str">
        <f t="shared" si="339"/>
        <v>Domingo</v>
      </c>
      <c r="G3122" s="715">
        <f t="shared" si="340"/>
        <v>1</v>
      </c>
      <c r="H3122" s="714" t="str">
        <f t="shared" si="341"/>
        <v>Mar/26</v>
      </c>
      <c r="I3122" s="723">
        <f t="shared" si="342"/>
        <v>1</v>
      </c>
      <c r="J3122" s="723">
        <f>IF(Tabela13[[#This Row],[Data da Ordem]]&lt;&gt;"",1,"")</f>
        <v>1</v>
      </c>
    </row>
    <row r="3123" spans="1:10">
      <c r="A3123" s="721" t="s">
        <v>3836</v>
      </c>
      <c r="B3123" s="722">
        <v>32</v>
      </c>
      <c r="C3123" s="711" t="str">
        <f t="shared" si="336"/>
        <v>01/03/2026</v>
      </c>
      <c r="D3123" s="712" t="str">
        <f t="shared" si="337"/>
        <v>17:00</v>
      </c>
      <c r="E3123" s="713" t="str">
        <f t="shared" si="338"/>
        <v>17:00 as 18:00</v>
      </c>
      <c r="F3123" s="714" t="str">
        <f t="shared" si="339"/>
        <v>Domingo</v>
      </c>
      <c r="G3123" s="715">
        <f t="shared" si="340"/>
        <v>1</v>
      </c>
      <c r="H3123" s="714" t="str">
        <f t="shared" si="341"/>
        <v>Mar/26</v>
      </c>
      <c r="I3123" s="723">
        <f t="shared" si="342"/>
        <v>1</v>
      </c>
      <c r="J3123" s="723">
        <f>IF(Tabela13[[#This Row],[Data da Ordem]]&lt;&gt;"",1,"")</f>
        <v>1</v>
      </c>
    </row>
    <row r="3124" spans="1:10">
      <c r="A3124" s="721" t="s">
        <v>3837</v>
      </c>
      <c r="B3124" s="722">
        <v>14.5</v>
      </c>
      <c r="C3124" s="711" t="str">
        <f t="shared" si="336"/>
        <v>01/03/2026</v>
      </c>
      <c r="D3124" s="712" t="str">
        <f t="shared" si="337"/>
        <v>16:57</v>
      </c>
      <c r="E3124" s="713" t="str">
        <f t="shared" si="338"/>
        <v>16:00 as 17:00</v>
      </c>
      <c r="F3124" s="714" t="str">
        <f t="shared" si="339"/>
        <v>Domingo</v>
      </c>
      <c r="G3124" s="715">
        <f t="shared" si="340"/>
        <v>1</v>
      </c>
      <c r="H3124" s="714" t="str">
        <f t="shared" si="341"/>
        <v>Mar/26</v>
      </c>
      <c r="I3124" s="723">
        <f t="shared" si="342"/>
        <v>1</v>
      </c>
      <c r="J3124" s="723">
        <f>IF(Tabela13[[#This Row],[Data da Ordem]]&lt;&gt;"",1,"")</f>
        <v>1</v>
      </c>
    </row>
    <row r="3125" spans="1:10">
      <c r="A3125" s="721" t="s">
        <v>3838</v>
      </c>
      <c r="B3125" s="722">
        <v>47</v>
      </c>
      <c r="C3125" s="711" t="str">
        <f t="shared" si="336"/>
        <v>01/03/2026</v>
      </c>
      <c r="D3125" s="712" t="str">
        <f t="shared" si="337"/>
        <v>16:43</v>
      </c>
      <c r="E3125" s="713" t="str">
        <f t="shared" si="338"/>
        <v>16:00 as 17:00</v>
      </c>
      <c r="F3125" s="714" t="str">
        <f t="shared" si="339"/>
        <v>Domingo</v>
      </c>
      <c r="G3125" s="715">
        <f t="shared" si="340"/>
        <v>1</v>
      </c>
      <c r="H3125" s="714" t="str">
        <f t="shared" si="341"/>
        <v>Mar/26</v>
      </c>
      <c r="I3125" s="723">
        <f t="shared" si="342"/>
        <v>1</v>
      </c>
      <c r="J3125" s="723">
        <f>IF(Tabela13[[#This Row],[Data da Ordem]]&lt;&gt;"",1,"")</f>
        <v>1</v>
      </c>
    </row>
    <row r="3126" spans="1:10">
      <c r="A3126" s="721" t="s">
        <v>3839</v>
      </c>
      <c r="B3126" s="722">
        <v>29</v>
      </c>
      <c r="C3126" s="711" t="str">
        <f t="shared" si="336"/>
        <v>01/03/2026</v>
      </c>
      <c r="D3126" s="712" t="str">
        <f t="shared" si="337"/>
        <v>16:43</v>
      </c>
      <c r="E3126" s="713" t="str">
        <f t="shared" si="338"/>
        <v>16:00 as 17:00</v>
      </c>
      <c r="F3126" s="714" t="str">
        <f t="shared" si="339"/>
        <v>Domingo</v>
      </c>
      <c r="G3126" s="715">
        <f t="shared" si="340"/>
        <v>1</v>
      </c>
      <c r="H3126" s="714" t="str">
        <f t="shared" si="341"/>
        <v>Mar/26</v>
      </c>
      <c r="I3126" s="723">
        <f t="shared" si="342"/>
        <v>1</v>
      </c>
      <c r="J3126" s="723">
        <f>IF(Tabela13[[#This Row],[Data da Ordem]]&lt;&gt;"",1,"")</f>
        <v>1</v>
      </c>
    </row>
    <row r="3127" spans="1:10">
      <c r="A3127" s="721" t="s">
        <v>3840</v>
      </c>
      <c r="B3127" s="722">
        <v>40</v>
      </c>
      <c r="C3127" s="711" t="str">
        <f t="shared" si="336"/>
        <v>01/03/2026</v>
      </c>
      <c r="D3127" s="712" t="str">
        <f t="shared" si="337"/>
        <v>16:39</v>
      </c>
      <c r="E3127" s="713" t="str">
        <f t="shared" si="338"/>
        <v>16:00 as 17:00</v>
      </c>
      <c r="F3127" s="714" t="str">
        <f t="shared" si="339"/>
        <v>Domingo</v>
      </c>
      <c r="G3127" s="715">
        <f t="shared" si="340"/>
        <v>1</v>
      </c>
      <c r="H3127" s="714" t="str">
        <f t="shared" si="341"/>
        <v>Mar/26</v>
      </c>
      <c r="I3127" s="723">
        <f t="shared" si="342"/>
        <v>1</v>
      </c>
      <c r="J3127" s="723">
        <f>IF(Tabela13[[#This Row],[Data da Ordem]]&lt;&gt;"",1,"")</f>
        <v>1</v>
      </c>
    </row>
    <row r="3128" spans="1:10">
      <c r="A3128" s="721" t="s">
        <v>3841</v>
      </c>
      <c r="B3128" s="722">
        <v>33</v>
      </c>
      <c r="C3128" s="711" t="str">
        <f t="shared" si="336"/>
        <v>01/03/2026</v>
      </c>
      <c r="D3128" s="712" t="str">
        <f t="shared" si="337"/>
        <v>16:32</v>
      </c>
      <c r="E3128" s="713" t="str">
        <f t="shared" si="338"/>
        <v>16:00 as 17:00</v>
      </c>
      <c r="F3128" s="714" t="str">
        <f t="shared" si="339"/>
        <v>Domingo</v>
      </c>
      <c r="G3128" s="715">
        <f t="shared" si="340"/>
        <v>1</v>
      </c>
      <c r="H3128" s="714" t="str">
        <f t="shared" si="341"/>
        <v>Mar/26</v>
      </c>
      <c r="I3128" s="723">
        <f t="shared" si="342"/>
        <v>1</v>
      </c>
      <c r="J3128" s="723">
        <f>IF(Tabela13[[#This Row],[Data da Ordem]]&lt;&gt;"",1,"")</f>
        <v>1</v>
      </c>
    </row>
    <row r="3129" spans="1:10">
      <c r="A3129" s="721" t="s">
        <v>3842</v>
      </c>
      <c r="B3129" s="722">
        <v>26</v>
      </c>
      <c r="C3129" s="711" t="str">
        <f t="shared" si="336"/>
        <v>01/03/2026</v>
      </c>
      <c r="D3129" s="712" t="str">
        <f t="shared" si="337"/>
        <v>16:31</v>
      </c>
      <c r="E3129" s="713" t="str">
        <f t="shared" si="338"/>
        <v>16:00 as 17:00</v>
      </c>
      <c r="F3129" s="714" t="str">
        <f t="shared" si="339"/>
        <v>Domingo</v>
      </c>
      <c r="G3129" s="715">
        <f t="shared" si="340"/>
        <v>1</v>
      </c>
      <c r="H3129" s="714" t="str">
        <f t="shared" si="341"/>
        <v>Mar/26</v>
      </c>
      <c r="I3129" s="723">
        <f t="shared" si="342"/>
        <v>1</v>
      </c>
      <c r="J3129" s="723">
        <f>IF(Tabela13[[#This Row],[Data da Ordem]]&lt;&gt;"",1,"")</f>
        <v>1</v>
      </c>
    </row>
    <row r="3130" spans="1:10">
      <c r="A3130" s="721" t="s">
        <v>3843</v>
      </c>
      <c r="B3130" s="722">
        <v>21</v>
      </c>
      <c r="C3130" s="711" t="str">
        <f t="shared" si="336"/>
        <v>01/03/2026</v>
      </c>
      <c r="D3130" s="712" t="str">
        <f t="shared" si="337"/>
        <v>16:30</v>
      </c>
      <c r="E3130" s="713" t="str">
        <f t="shared" si="338"/>
        <v>16:00 as 17:00</v>
      </c>
      <c r="F3130" s="714" t="str">
        <f t="shared" si="339"/>
        <v>Domingo</v>
      </c>
      <c r="G3130" s="715">
        <f t="shared" si="340"/>
        <v>1</v>
      </c>
      <c r="H3130" s="714" t="str">
        <f t="shared" si="341"/>
        <v>Mar/26</v>
      </c>
      <c r="I3130" s="723">
        <f t="shared" si="342"/>
        <v>1</v>
      </c>
      <c r="J3130" s="723">
        <f>IF(Tabela13[[#This Row],[Data da Ordem]]&lt;&gt;"",1,"")</f>
        <v>1</v>
      </c>
    </row>
    <row r="3131" spans="1:10">
      <c r="A3131" s="721" t="s">
        <v>3844</v>
      </c>
      <c r="B3131" s="722">
        <v>19</v>
      </c>
      <c r="C3131" s="711" t="str">
        <f t="shared" si="336"/>
        <v>01/03/2026</v>
      </c>
      <c r="D3131" s="712" t="str">
        <f t="shared" si="337"/>
        <v>15:59</v>
      </c>
      <c r="E3131" s="713" t="str">
        <f t="shared" si="338"/>
        <v>15:00 as 16:00</v>
      </c>
      <c r="F3131" s="714" t="str">
        <f t="shared" si="339"/>
        <v>Domingo</v>
      </c>
      <c r="G3131" s="715">
        <f t="shared" si="340"/>
        <v>1</v>
      </c>
      <c r="H3131" s="714" t="str">
        <f t="shared" si="341"/>
        <v>Mar/26</v>
      </c>
      <c r="I3131" s="723">
        <f t="shared" si="342"/>
        <v>1</v>
      </c>
      <c r="J3131" s="723">
        <f>IF(Tabela13[[#This Row],[Data da Ordem]]&lt;&gt;"",1,"")</f>
        <v>1</v>
      </c>
    </row>
    <row r="3132" spans="1:10">
      <c r="A3132" s="721" t="s">
        <v>3845</v>
      </c>
      <c r="B3132" s="722">
        <v>26</v>
      </c>
      <c r="C3132" s="711" t="str">
        <f t="shared" si="336"/>
        <v>01/03/2026</v>
      </c>
      <c r="D3132" s="712" t="str">
        <f t="shared" si="337"/>
        <v>15:53</v>
      </c>
      <c r="E3132" s="713" t="str">
        <f t="shared" si="338"/>
        <v>15:00 as 16:00</v>
      </c>
      <c r="F3132" s="714" t="str">
        <f t="shared" si="339"/>
        <v>Domingo</v>
      </c>
      <c r="G3132" s="715">
        <f t="shared" si="340"/>
        <v>1</v>
      </c>
      <c r="H3132" s="714" t="str">
        <f t="shared" si="341"/>
        <v>Mar/26</v>
      </c>
      <c r="I3132" s="723">
        <f t="shared" si="342"/>
        <v>1</v>
      </c>
      <c r="J3132" s="723">
        <f>IF(Tabela13[[#This Row],[Data da Ordem]]&lt;&gt;"",1,"")</f>
        <v>1</v>
      </c>
    </row>
    <row r="3133" spans="1:10">
      <c r="A3133" s="721" t="s">
        <v>3846</v>
      </c>
      <c r="B3133" s="722">
        <v>38</v>
      </c>
      <c r="C3133" s="711" t="str">
        <f t="shared" si="336"/>
        <v>01/03/2026</v>
      </c>
      <c r="D3133" s="712" t="str">
        <f t="shared" si="337"/>
        <v>15:45</v>
      </c>
      <c r="E3133" s="713" t="str">
        <f t="shared" si="338"/>
        <v>15:00 as 16:00</v>
      </c>
      <c r="F3133" s="714" t="str">
        <f t="shared" si="339"/>
        <v>Domingo</v>
      </c>
      <c r="G3133" s="715">
        <f t="shared" si="340"/>
        <v>1</v>
      </c>
      <c r="H3133" s="714" t="str">
        <f t="shared" si="341"/>
        <v>Mar/26</v>
      </c>
      <c r="I3133" s="723">
        <f t="shared" si="342"/>
        <v>1</v>
      </c>
      <c r="J3133" s="723">
        <f>IF(Tabela13[[#This Row],[Data da Ordem]]&lt;&gt;"",1,"")</f>
        <v>1</v>
      </c>
    </row>
    <row r="3134" spans="1:10">
      <c r="A3134" s="721" t="s">
        <v>3847</v>
      </c>
      <c r="B3134" s="722">
        <v>20</v>
      </c>
      <c r="C3134" s="711" t="str">
        <f t="shared" si="336"/>
        <v>01/03/2026</v>
      </c>
      <c r="D3134" s="712" t="str">
        <f t="shared" si="337"/>
        <v>15:42</v>
      </c>
      <c r="E3134" s="713" t="str">
        <f t="shared" si="338"/>
        <v>15:00 as 16:00</v>
      </c>
      <c r="F3134" s="714" t="str">
        <f t="shared" si="339"/>
        <v>Domingo</v>
      </c>
      <c r="G3134" s="715">
        <f t="shared" si="340"/>
        <v>1</v>
      </c>
      <c r="H3134" s="714" t="str">
        <f t="shared" si="341"/>
        <v>Mar/26</v>
      </c>
      <c r="I3134" s="723">
        <f t="shared" si="342"/>
        <v>1</v>
      </c>
      <c r="J3134" s="723">
        <f>IF(Tabela13[[#This Row],[Data da Ordem]]&lt;&gt;"",1,"")</f>
        <v>1</v>
      </c>
    </row>
    <row r="3135" spans="1:10">
      <c r="A3135" s="721" t="s">
        <v>3848</v>
      </c>
      <c r="B3135" s="722">
        <v>52</v>
      </c>
      <c r="C3135" s="711" t="str">
        <f t="shared" si="336"/>
        <v>01/03/2026</v>
      </c>
      <c r="D3135" s="712" t="str">
        <f t="shared" si="337"/>
        <v>15:34</v>
      </c>
      <c r="E3135" s="713" t="str">
        <f t="shared" si="338"/>
        <v>15:00 as 16:00</v>
      </c>
      <c r="F3135" s="714" t="str">
        <f t="shared" si="339"/>
        <v>Domingo</v>
      </c>
      <c r="G3135" s="715">
        <f t="shared" si="340"/>
        <v>1</v>
      </c>
      <c r="H3135" s="714" t="str">
        <f t="shared" si="341"/>
        <v>Mar/26</v>
      </c>
      <c r="I3135" s="723">
        <f t="shared" si="342"/>
        <v>1</v>
      </c>
      <c r="J3135" s="723">
        <f>IF(Tabela13[[#This Row],[Data da Ordem]]&lt;&gt;"",1,"")</f>
        <v>1</v>
      </c>
    </row>
    <row r="3136" spans="1:10">
      <c r="A3136" s="721" t="s">
        <v>3849</v>
      </c>
      <c r="B3136" s="722">
        <v>26</v>
      </c>
      <c r="C3136" s="711" t="str">
        <f t="shared" si="336"/>
        <v>01/03/2026</v>
      </c>
      <c r="D3136" s="712" t="str">
        <f t="shared" si="337"/>
        <v>15:31</v>
      </c>
      <c r="E3136" s="713" t="str">
        <f t="shared" si="338"/>
        <v>15:00 as 16:00</v>
      </c>
      <c r="F3136" s="714" t="str">
        <f t="shared" si="339"/>
        <v>Domingo</v>
      </c>
      <c r="G3136" s="715">
        <f t="shared" si="340"/>
        <v>1</v>
      </c>
      <c r="H3136" s="714" t="str">
        <f t="shared" si="341"/>
        <v>Mar/26</v>
      </c>
      <c r="I3136" s="723">
        <f t="shared" si="342"/>
        <v>1</v>
      </c>
      <c r="J3136" s="723">
        <f>IF(Tabela13[[#This Row],[Data da Ordem]]&lt;&gt;"",1,"")</f>
        <v>1</v>
      </c>
    </row>
    <row r="3137" spans="1:10">
      <c r="A3137" s="721" t="s">
        <v>3850</v>
      </c>
      <c r="B3137" s="722">
        <v>40</v>
      </c>
      <c r="C3137" s="711" t="str">
        <f t="shared" si="336"/>
        <v>01/03/2026</v>
      </c>
      <c r="D3137" s="712" t="str">
        <f t="shared" si="337"/>
        <v>15:15</v>
      </c>
      <c r="E3137" s="713" t="str">
        <f t="shared" si="338"/>
        <v>15:00 as 16:00</v>
      </c>
      <c r="F3137" s="714" t="str">
        <f t="shared" si="339"/>
        <v>Domingo</v>
      </c>
      <c r="G3137" s="715">
        <f t="shared" si="340"/>
        <v>1</v>
      </c>
      <c r="H3137" s="714" t="str">
        <f t="shared" si="341"/>
        <v>Mar/26</v>
      </c>
      <c r="I3137" s="723">
        <f t="shared" si="342"/>
        <v>1</v>
      </c>
      <c r="J3137" s="723">
        <f>IF(Tabela13[[#This Row],[Data da Ordem]]&lt;&gt;"",1,"")</f>
        <v>1</v>
      </c>
    </row>
    <row r="3138" spans="1:10">
      <c r="A3138" s="721" t="s">
        <v>3851</v>
      </c>
      <c r="B3138" s="722">
        <v>14</v>
      </c>
      <c r="C3138" s="711" t="str">
        <f t="shared" si="336"/>
        <v>01/03/2026</v>
      </c>
      <c r="D3138" s="712" t="str">
        <f t="shared" si="337"/>
        <v>14:54</v>
      </c>
      <c r="E3138" s="713" t="str">
        <f t="shared" si="338"/>
        <v>14:00 as 15:00</v>
      </c>
      <c r="F3138" s="714" t="str">
        <f t="shared" si="339"/>
        <v>Domingo</v>
      </c>
      <c r="G3138" s="715">
        <f t="shared" si="340"/>
        <v>1</v>
      </c>
      <c r="H3138" s="714" t="str">
        <f t="shared" si="341"/>
        <v>Mar/26</v>
      </c>
      <c r="I3138" s="723">
        <f t="shared" si="342"/>
        <v>1</v>
      </c>
      <c r="J3138" s="723">
        <f>IF(Tabela13[[#This Row],[Data da Ordem]]&lt;&gt;"",1,"")</f>
        <v>1</v>
      </c>
    </row>
    <row r="3139" spans="1:10">
      <c r="A3139" s="721" t="s">
        <v>3852</v>
      </c>
      <c r="B3139" s="722">
        <v>27</v>
      </c>
      <c r="C3139" s="711" t="str">
        <f t="shared" si="336"/>
        <v>01/03/2026</v>
      </c>
      <c r="D3139" s="712" t="str">
        <f t="shared" si="337"/>
        <v>14:26</v>
      </c>
      <c r="E3139" s="713" t="str">
        <f t="shared" si="338"/>
        <v>14:00 as 15:00</v>
      </c>
      <c r="F3139" s="714" t="str">
        <f t="shared" si="339"/>
        <v>Domingo</v>
      </c>
      <c r="G3139" s="715">
        <f t="shared" si="340"/>
        <v>1</v>
      </c>
      <c r="H3139" s="714" t="str">
        <f t="shared" si="341"/>
        <v>Mar/26</v>
      </c>
      <c r="I3139" s="723">
        <f t="shared" si="342"/>
        <v>1</v>
      </c>
      <c r="J3139" s="723">
        <f>IF(Tabela13[[#This Row],[Data da Ordem]]&lt;&gt;"",1,"")</f>
        <v>1</v>
      </c>
    </row>
    <row r="3140" spans="1:10">
      <c r="A3140" s="721" t="s">
        <v>3853</v>
      </c>
      <c r="B3140" s="722">
        <v>9</v>
      </c>
      <c r="C3140" s="711" t="str">
        <f t="shared" ref="C3140:C3203" si="343">IF(A3140="","",TEXT(A3140,"dd/mm/aaaa"))</f>
        <v>01/03/2026</v>
      </c>
      <c r="D3140" s="712" t="str">
        <f t="shared" ref="D3140:D3203" si="344">IF(A3140="","",TEXT(A3140,"hh:mm"))</f>
        <v>13:33</v>
      </c>
      <c r="E3140" s="713" t="str">
        <f t="shared" ref="E3140:E3203" si="345">IF(D3140="","",IF(AND(MOD(D3140,1)&gt;=TIME(8,0,0),MOD(D3140,1)&lt;TIME(21,0,0)),
TEXT(TIME(HOUR(MOD(D3140,1)),0,0),"hh:mm")&amp;" as "&amp;TEXT(TIME(HOUR(MOD(D3140,1))+1,0,0),"hh:mm"),
"Fora da faixa"))</f>
        <v>13:00 as 14:00</v>
      </c>
      <c r="F3140" s="714" t="str">
        <f t="shared" ref="F3140:F3203" si="346">CHOOSE(WEEKDAY(C3140,2),"Segunda","Terça","Quarta","Quinta","Sexta","Sábado","Domingo")</f>
        <v>Domingo</v>
      </c>
      <c r="G3140" s="715">
        <f t="shared" ref="G3140:G3203" si="347">INT((DAY(C3140)-1)/7)+1</f>
        <v>1</v>
      </c>
      <c r="H3140" s="714" t="str">
        <f t="shared" ref="H3140:H3203" si="348">PROPER(TEXT(C3140,"MMM/AA"))</f>
        <v>Mar/26</v>
      </c>
      <c r="I3140" s="723">
        <f t="shared" ref="I3140:I3203" si="349">DAY(C3140)</f>
        <v>1</v>
      </c>
      <c r="J3140" s="723">
        <f>IF(Tabela13[[#This Row],[Data da Ordem]]&lt;&gt;"",1,"")</f>
        <v>1</v>
      </c>
    </row>
    <row r="3141" spans="1:10">
      <c r="A3141" s="721" t="s">
        <v>3854</v>
      </c>
      <c r="B3141" s="722">
        <v>13</v>
      </c>
      <c r="C3141" s="711" t="str">
        <f t="shared" si="343"/>
        <v>01/03/2026</v>
      </c>
      <c r="D3141" s="712" t="str">
        <f t="shared" si="344"/>
        <v>13:16</v>
      </c>
      <c r="E3141" s="713" t="str">
        <f t="shared" si="345"/>
        <v>13:00 as 14:00</v>
      </c>
      <c r="F3141" s="714" t="str">
        <f t="shared" si="346"/>
        <v>Domingo</v>
      </c>
      <c r="G3141" s="715">
        <f t="shared" si="347"/>
        <v>1</v>
      </c>
      <c r="H3141" s="714" t="str">
        <f t="shared" si="348"/>
        <v>Mar/26</v>
      </c>
      <c r="I3141" s="723">
        <f t="shared" si="349"/>
        <v>1</v>
      </c>
      <c r="J3141" s="723">
        <f>IF(Tabela13[[#This Row],[Data da Ordem]]&lt;&gt;"",1,"")</f>
        <v>1</v>
      </c>
    </row>
    <row r="3142" spans="1:10">
      <c r="A3142" s="721" t="s">
        <v>3855</v>
      </c>
      <c r="B3142" s="722">
        <v>44.4</v>
      </c>
      <c r="C3142" s="711" t="str">
        <f t="shared" si="343"/>
        <v>01/03/2026</v>
      </c>
      <c r="D3142" s="712" t="str">
        <f t="shared" si="344"/>
        <v>13:14</v>
      </c>
      <c r="E3142" s="713" t="str">
        <f t="shared" si="345"/>
        <v>13:00 as 14:00</v>
      </c>
      <c r="F3142" s="714" t="str">
        <f t="shared" si="346"/>
        <v>Domingo</v>
      </c>
      <c r="G3142" s="715">
        <f t="shared" si="347"/>
        <v>1</v>
      </c>
      <c r="H3142" s="714" t="str">
        <f t="shared" si="348"/>
        <v>Mar/26</v>
      </c>
      <c r="I3142" s="723">
        <f t="shared" si="349"/>
        <v>1</v>
      </c>
      <c r="J3142" s="723">
        <f>IF(Tabela13[[#This Row],[Data da Ordem]]&lt;&gt;"",1,"")</f>
        <v>1</v>
      </c>
    </row>
    <row r="3143" spans="1:10">
      <c r="A3143" s="721" t="s">
        <v>3856</v>
      </c>
      <c r="B3143" s="722">
        <v>31</v>
      </c>
      <c r="C3143" s="711" t="str">
        <f t="shared" si="343"/>
        <v>01/03/2026</v>
      </c>
      <c r="D3143" s="712" t="str">
        <f t="shared" si="344"/>
        <v>13:12</v>
      </c>
      <c r="E3143" s="713" t="str">
        <f t="shared" si="345"/>
        <v>13:00 as 14:00</v>
      </c>
      <c r="F3143" s="714" t="str">
        <f t="shared" si="346"/>
        <v>Domingo</v>
      </c>
      <c r="G3143" s="715">
        <f t="shared" si="347"/>
        <v>1</v>
      </c>
      <c r="H3143" s="714" t="str">
        <f t="shared" si="348"/>
        <v>Mar/26</v>
      </c>
      <c r="I3143" s="723">
        <f t="shared" si="349"/>
        <v>1</v>
      </c>
      <c r="J3143" s="723">
        <f>IF(Tabela13[[#This Row],[Data da Ordem]]&lt;&gt;"",1,"")</f>
        <v>1</v>
      </c>
    </row>
    <row r="3144" spans="1:10">
      <c r="A3144" s="721" t="s">
        <v>3857</v>
      </c>
      <c r="B3144" s="722">
        <v>10</v>
      </c>
      <c r="C3144" s="711" t="str">
        <f t="shared" si="343"/>
        <v>01/03/2026</v>
      </c>
      <c r="D3144" s="712" t="str">
        <f t="shared" si="344"/>
        <v>12:21</v>
      </c>
      <c r="E3144" s="713" t="str">
        <f t="shared" si="345"/>
        <v>12:00 as 13:00</v>
      </c>
      <c r="F3144" s="714" t="str">
        <f t="shared" si="346"/>
        <v>Domingo</v>
      </c>
      <c r="G3144" s="715">
        <f t="shared" si="347"/>
        <v>1</v>
      </c>
      <c r="H3144" s="714" t="str">
        <f t="shared" si="348"/>
        <v>Mar/26</v>
      </c>
      <c r="I3144" s="723">
        <f t="shared" si="349"/>
        <v>1</v>
      </c>
      <c r="J3144" s="723">
        <f>IF(Tabela13[[#This Row],[Data da Ordem]]&lt;&gt;"",1,"")</f>
        <v>1</v>
      </c>
    </row>
    <row r="3145" spans="1:10">
      <c r="A3145" s="721" t="s">
        <v>3858</v>
      </c>
      <c r="B3145" s="722">
        <v>40.5</v>
      </c>
      <c r="C3145" s="711" t="str">
        <f t="shared" si="343"/>
        <v>01/03/2026</v>
      </c>
      <c r="D3145" s="712" t="str">
        <f t="shared" si="344"/>
        <v>11:57</v>
      </c>
      <c r="E3145" s="713" t="str">
        <f t="shared" si="345"/>
        <v>11:00 as 12:00</v>
      </c>
      <c r="F3145" s="714" t="str">
        <f t="shared" si="346"/>
        <v>Domingo</v>
      </c>
      <c r="G3145" s="715">
        <f t="shared" si="347"/>
        <v>1</v>
      </c>
      <c r="H3145" s="714" t="str">
        <f t="shared" si="348"/>
        <v>Mar/26</v>
      </c>
      <c r="I3145" s="723">
        <f t="shared" si="349"/>
        <v>1</v>
      </c>
      <c r="J3145" s="723">
        <f>IF(Tabela13[[#This Row],[Data da Ordem]]&lt;&gt;"",1,"")</f>
        <v>1</v>
      </c>
    </row>
    <row r="3146" spans="1:10">
      <c r="A3146" s="721" t="s">
        <v>3859</v>
      </c>
      <c r="B3146" s="722">
        <v>23</v>
      </c>
      <c r="C3146" s="711" t="str">
        <f t="shared" si="343"/>
        <v>01/03/2026</v>
      </c>
      <c r="D3146" s="712" t="str">
        <f t="shared" si="344"/>
        <v>11:46</v>
      </c>
      <c r="E3146" s="713" t="str">
        <f t="shared" si="345"/>
        <v>11:00 as 12:00</v>
      </c>
      <c r="F3146" s="714" t="str">
        <f t="shared" si="346"/>
        <v>Domingo</v>
      </c>
      <c r="G3146" s="715">
        <f t="shared" si="347"/>
        <v>1</v>
      </c>
      <c r="H3146" s="714" t="str">
        <f t="shared" si="348"/>
        <v>Mar/26</v>
      </c>
      <c r="I3146" s="723">
        <f t="shared" si="349"/>
        <v>1</v>
      </c>
      <c r="J3146" s="723">
        <f>IF(Tabela13[[#This Row],[Data da Ordem]]&lt;&gt;"",1,"")</f>
        <v>1</v>
      </c>
    </row>
    <row r="3147" spans="1:10">
      <c r="A3147" s="721" t="s">
        <v>3860</v>
      </c>
      <c r="B3147" s="722">
        <v>25.5</v>
      </c>
      <c r="C3147" s="711" t="str">
        <f t="shared" si="343"/>
        <v>01/03/2026</v>
      </c>
      <c r="D3147" s="712" t="str">
        <f t="shared" si="344"/>
        <v>11:38</v>
      </c>
      <c r="E3147" s="713" t="str">
        <f t="shared" si="345"/>
        <v>11:00 as 12:00</v>
      </c>
      <c r="F3147" s="714" t="str">
        <f t="shared" si="346"/>
        <v>Domingo</v>
      </c>
      <c r="G3147" s="715">
        <f t="shared" si="347"/>
        <v>1</v>
      </c>
      <c r="H3147" s="714" t="str">
        <f t="shared" si="348"/>
        <v>Mar/26</v>
      </c>
      <c r="I3147" s="723">
        <f t="shared" si="349"/>
        <v>1</v>
      </c>
      <c r="J3147" s="723">
        <f>IF(Tabela13[[#This Row],[Data da Ordem]]&lt;&gt;"",1,"")</f>
        <v>1</v>
      </c>
    </row>
    <row r="3148" spans="1:10">
      <c r="A3148" s="721" t="s">
        <v>3861</v>
      </c>
      <c r="B3148" s="722">
        <v>14.5</v>
      </c>
      <c r="C3148" s="711" t="str">
        <f t="shared" si="343"/>
        <v>01/03/2026</v>
      </c>
      <c r="D3148" s="712" t="str">
        <f t="shared" si="344"/>
        <v>11:36</v>
      </c>
      <c r="E3148" s="713" t="str">
        <f t="shared" si="345"/>
        <v>11:00 as 12:00</v>
      </c>
      <c r="F3148" s="714" t="str">
        <f t="shared" si="346"/>
        <v>Domingo</v>
      </c>
      <c r="G3148" s="715">
        <f t="shared" si="347"/>
        <v>1</v>
      </c>
      <c r="H3148" s="714" t="str">
        <f t="shared" si="348"/>
        <v>Mar/26</v>
      </c>
      <c r="I3148" s="723">
        <f t="shared" si="349"/>
        <v>1</v>
      </c>
      <c r="J3148" s="723">
        <f>IF(Tabela13[[#This Row],[Data da Ordem]]&lt;&gt;"",1,"")</f>
        <v>1</v>
      </c>
    </row>
    <row r="3149" spans="1:10">
      <c r="A3149" s="721" t="s">
        <v>3862</v>
      </c>
      <c r="B3149" s="722">
        <v>22</v>
      </c>
      <c r="C3149" s="711" t="str">
        <f t="shared" si="343"/>
        <v>01/03/2026</v>
      </c>
      <c r="D3149" s="712" t="str">
        <f t="shared" si="344"/>
        <v>11:21</v>
      </c>
      <c r="E3149" s="713" t="str">
        <f t="shared" si="345"/>
        <v>11:00 as 12:00</v>
      </c>
      <c r="F3149" s="714" t="str">
        <f t="shared" si="346"/>
        <v>Domingo</v>
      </c>
      <c r="G3149" s="715">
        <f t="shared" si="347"/>
        <v>1</v>
      </c>
      <c r="H3149" s="714" t="str">
        <f t="shared" si="348"/>
        <v>Mar/26</v>
      </c>
      <c r="I3149" s="723">
        <f t="shared" si="349"/>
        <v>1</v>
      </c>
      <c r="J3149" s="723">
        <f>IF(Tabela13[[#This Row],[Data da Ordem]]&lt;&gt;"",1,"")</f>
        <v>1</v>
      </c>
    </row>
    <row r="3150" spans="1:10">
      <c r="A3150" s="721" t="s">
        <v>3863</v>
      </c>
      <c r="B3150" s="722">
        <v>26</v>
      </c>
      <c r="C3150" s="711" t="str">
        <f t="shared" si="343"/>
        <v>01/03/2026</v>
      </c>
      <c r="D3150" s="712" t="str">
        <f t="shared" si="344"/>
        <v>11:20</v>
      </c>
      <c r="E3150" s="713" t="str">
        <f t="shared" si="345"/>
        <v>11:00 as 12:00</v>
      </c>
      <c r="F3150" s="714" t="str">
        <f t="shared" si="346"/>
        <v>Domingo</v>
      </c>
      <c r="G3150" s="715">
        <f t="shared" si="347"/>
        <v>1</v>
      </c>
      <c r="H3150" s="714" t="str">
        <f t="shared" si="348"/>
        <v>Mar/26</v>
      </c>
      <c r="I3150" s="723">
        <f t="shared" si="349"/>
        <v>1</v>
      </c>
      <c r="J3150" s="723">
        <f>IF(Tabela13[[#This Row],[Data da Ordem]]&lt;&gt;"",1,"")</f>
        <v>1</v>
      </c>
    </row>
    <row r="3151" spans="1:10">
      <c r="A3151" s="721" t="s">
        <v>3864</v>
      </c>
      <c r="B3151" s="722">
        <v>34</v>
      </c>
      <c r="C3151" s="711" t="str">
        <f t="shared" si="343"/>
        <v>01/03/2026</v>
      </c>
      <c r="D3151" s="712" t="str">
        <f t="shared" si="344"/>
        <v>11:12</v>
      </c>
      <c r="E3151" s="713" t="str">
        <f t="shared" si="345"/>
        <v>11:00 as 12:00</v>
      </c>
      <c r="F3151" s="714" t="str">
        <f t="shared" si="346"/>
        <v>Domingo</v>
      </c>
      <c r="G3151" s="715">
        <f t="shared" si="347"/>
        <v>1</v>
      </c>
      <c r="H3151" s="714" t="str">
        <f t="shared" si="348"/>
        <v>Mar/26</v>
      </c>
      <c r="I3151" s="723">
        <f t="shared" si="349"/>
        <v>1</v>
      </c>
      <c r="J3151" s="723">
        <f>IF(Tabela13[[#This Row],[Data da Ordem]]&lt;&gt;"",1,"")</f>
        <v>1</v>
      </c>
    </row>
    <row r="3152" spans="1:10">
      <c r="A3152" s="721" t="s">
        <v>3865</v>
      </c>
      <c r="B3152" s="722">
        <v>17</v>
      </c>
      <c r="C3152" s="711" t="str">
        <f t="shared" si="343"/>
        <v>01/03/2026</v>
      </c>
      <c r="D3152" s="712" t="str">
        <f t="shared" si="344"/>
        <v>10:51</v>
      </c>
      <c r="E3152" s="713" t="str">
        <f t="shared" si="345"/>
        <v>10:00 as 11:00</v>
      </c>
      <c r="F3152" s="714" t="str">
        <f t="shared" si="346"/>
        <v>Domingo</v>
      </c>
      <c r="G3152" s="715">
        <f t="shared" si="347"/>
        <v>1</v>
      </c>
      <c r="H3152" s="714" t="str">
        <f t="shared" si="348"/>
        <v>Mar/26</v>
      </c>
      <c r="I3152" s="723">
        <f t="shared" si="349"/>
        <v>1</v>
      </c>
      <c r="J3152" s="723">
        <f>IF(Tabela13[[#This Row],[Data da Ordem]]&lt;&gt;"",1,"")</f>
        <v>1</v>
      </c>
    </row>
    <row r="3153" spans="1:10">
      <c r="A3153" s="721" t="s">
        <v>3866</v>
      </c>
      <c r="B3153" s="722">
        <v>21</v>
      </c>
      <c r="C3153" s="711" t="str">
        <f t="shared" si="343"/>
        <v>01/03/2026</v>
      </c>
      <c r="D3153" s="712" t="str">
        <f t="shared" si="344"/>
        <v>10:42</v>
      </c>
      <c r="E3153" s="713" t="str">
        <f t="shared" si="345"/>
        <v>10:00 as 11:00</v>
      </c>
      <c r="F3153" s="714" t="str">
        <f t="shared" si="346"/>
        <v>Domingo</v>
      </c>
      <c r="G3153" s="715">
        <f t="shared" si="347"/>
        <v>1</v>
      </c>
      <c r="H3153" s="714" t="str">
        <f t="shared" si="348"/>
        <v>Mar/26</v>
      </c>
      <c r="I3153" s="723">
        <f t="shared" si="349"/>
        <v>1</v>
      </c>
      <c r="J3153" s="723">
        <f>IF(Tabela13[[#This Row],[Data da Ordem]]&lt;&gt;"",1,"")</f>
        <v>1</v>
      </c>
    </row>
    <row r="3154" spans="1:10">
      <c r="A3154" s="721" t="s">
        <v>3867</v>
      </c>
      <c r="B3154" s="722">
        <v>22.5</v>
      </c>
      <c r="C3154" s="711" t="str">
        <f t="shared" si="343"/>
        <v>01/03/2026</v>
      </c>
      <c r="D3154" s="712" t="str">
        <f t="shared" si="344"/>
        <v>10:40</v>
      </c>
      <c r="E3154" s="713" t="str">
        <f t="shared" si="345"/>
        <v>10:00 as 11:00</v>
      </c>
      <c r="F3154" s="714" t="str">
        <f t="shared" si="346"/>
        <v>Domingo</v>
      </c>
      <c r="G3154" s="715">
        <f t="shared" si="347"/>
        <v>1</v>
      </c>
      <c r="H3154" s="714" t="str">
        <f t="shared" si="348"/>
        <v>Mar/26</v>
      </c>
      <c r="I3154" s="723">
        <f t="shared" si="349"/>
        <v>1</v>
      </c>
      <c r="J3154" s="723">
        <f>IF(Tabela13[[#This Row],[Data da Ordem]]&lt;&gt;"",1,"")</f>
        <v>1</v>
      </c>
    </row>
    <row r="3155" spans="1:10">
      <c r="A3155" s="721" t="s">
        <v>3868</v>
      </c>
      <c r="B3155" s="722">
        <v>71.5</v>
      </c>
      <c r="C3155" s="711" t="str">
        <f t="shared" si="343"/>
        <v>01/03/2026</v>
      </c>
      <c r="D3155" s="712" t="str">
        <f t="shared" si="344"/>
        <v>10:34</v>
      </c>
      <c r="E3155" s="713" t="str">
        <f t="shared" si="345"/>
        <v>10:00 as 11:00</v>
      </c>
      <c r="F3155" s="714" t="str">
        <f t="shared" si="346"/>
        <v>Domingo</v>
      </c>
      <c r="G3155" s="715">
        <f t="shared" si="347"/>
        <v>1</v>
      </c>
      <c r="H3155" s="714" t="str">
        <f t="shared" si="348"/>
        <v>Mar/26</v>
      </c>
      <c r="I3155" s="723">
        <f t="shared" si="349"/>
        <v>1</v>
      </c>
      <c r="J3155" s="723">
        <f>IF(Tabela13[[#This Row],[Data da Ordem]]&lt;&gt;"",1,"")</f>
        <v>1</v>
      </c>
    </row>
    <row r="3156" spans="1:10">
      <c r="A3156" s="721" t="s">
        <v>3869</v>
      </c>
      <c r="B3156" s="722">
        <v>61.5</v>
      </c>
      <c r="C3156" s="711" t="str">
        <f t="shared" si="343"/>
        <v>01/03/2026</v>
      </c>
      <c r="D3156" s="712" t="str">
        <f t="shared" si="344"/>
        <v>10:22</v>
      </c>
      <c r="E3156" s="713" t="str">
        <f t="shared" si="345"/>
        <v>10:00 as 11:00</v>
      </c>
      <c r="F3156" s="714" t="str">
        <f t="shared" si="346"/>
        <v>Domingo</v>
      </c>
      <c r="G3156" s="715">
        <f t="shared" si="347"/>
        <v>1</v>
      </c>
      <c r="H3156" s="714" t="str">
        <f t="shared" si="348"/>
        <v>Mar/26</v>
      </c>
      <c r="I3156" s="723">
        <f t="shared" si="349"/>
        <v>1</v>
      </c>
      <c r="J3156" s="723">
        <f>IF(Tabela13[[#This Row],[Data da Ordem]]&lt;&gt;"",1,"")</f>
        <v>1</v>
      </c>
    </row>
    <row r="3157" spans="1:10">
      <c r="A3157" s="721" t="s">
        <v>3870</v>
      </c>
      <c r="B3157" s="722">
        <v>26.5</v>
      </c>
      <c r="C3157" s="711" t="str">
        <f t="shared" si="343"/>
        <v>01/03/2026</v>
      </c>
      <c r="D3157" s="712" t="str">
        <f t="shared" si="344"/>
        <v>10:22</v>
      </c>
      <c r="E3157" s="713" t="str">
        <f t="shared" si="345"/>
        <v>10:00 as 11:00</v>
      </c>
      <c r="F3157" s="714" t="str">
        <f t="shared" si="346"/>
        <v>Domingo</v>
      </c>
      <c r="G3157" s="715">
        <f t="shared" si="347"/>
        <v>1</v>
      </c>
      <c r="H3157" s="714" t="str">
        <f t="shared" si="348"/>
        <v>Mar/26</v>
      </c>
      <c r="I3157" s="723">
        <f t="shared" si="349"/>
        <v>1</v>
      </c>
      <c r="J3157" s="723">
        <f>IF(Tabela13[[#This Row],[Data da Ordem]]&lt;&gt;"",1,"")</f>
        <v>1</v>
      </c>
    </row>
    <row r="3158" spans="1:10">
      <c r="A3158" s="721" t="s">
        <v>3871</v>
      </c>
      <c r="B3158" s="722">
        <v>29.5</v>
      </c>
      <c r="C3158" s="711" t="str">
        <f t="shared" si="343"/>
        <v>01/03/2026</v>
      </c>
      <c r="D3158" s="712" t="str">
        <f t="shared" si="344"/>
        <v>09:49</v>
      </c>
      <c r="E3158" s="713" t="str">
        <f t="shared" si="345"/>
        <v>09:00 as 10:00</v>
      </c>
      <c r="F3158" s="714" t="str">
        <f t="shared" si="346"/>
        <v>Domingo</v>
      </c>
      <c r="G3158" s="715">
        <f t="shared" si="347"/>
        <v>1</v>
      </c>
      <c r="H3158" s="714" t="str">
        <f t="shared" si="348"/>
        <v>Mar/26</v>
      </c>
      <c r="I3158" s="723">
        <f t="shared" si="349"/>
        <v>1</v>
      </c>
      <c r="J3158" s="723">
        <f>IF(Tabela13[[#This Row],[Data da Ordem]]&lt;&gt;"",1,"")</f>
        <v>1</v>
      </c>
    </row>
    <row r="3159" spans="1:10">
      <c r="A3159" s="721" t="s">
        <v>3872</v>
      </c>
      <c r="B3159" s="722">
        <v>13.5</v>
      </c>
      <c r="C3159" s="724" t="str">
        <f t="shared" si="343"/>
        <v>01/03/2026</v>
      </c>
      <c r="D3159" s="725" t="str">
        <f t="shared" si="344"/>
        <v>09:37</v>
      </c>
      <c r="E3159" s="726" t="str">
        <f t="shared" si="345"/>
        <v>09:00 as 10:00</v>
      </c>
      <c r="F3159" s="727" t="str">
        <f t="shared" si="346"/>
        <v>Domingo</v>
      </c>
      <c r="G3159" s="728">
        <f t="shared" si="347"/>
        <v>1</v>
      </c>
      <c r="H3159" s="727" t="str">
        <f t="shared" si="348"/>
        <v>Mar/26</v>
      </c>
      <c r="I3159" s="716">
        <f t="shared" si="349"/>
        <v>1</v>
      </c>
      <c r="J3159" s="716">
        <f>IF(Tabela13[[#This Row],[Data da Ordem]]&lt;&gt;"",1,"")</f>
        <v>1</v>
      </c>
    </row>
    <row r="3160" spans="1:10">
      <c r="A3160" s="721" t="s">
        <v>3873</v>
      </c>
      <c r="B3160" s="722">
        <v>10.8</v>
      </c>
      <c r="C3160" s="711" t="str">
        <f t="shared" si="343"/>
        <v>02/03/2026</v>
      </c>
      <c r="D3160" s="712" t="str">
        <f t="shared" si="344"/>
        <v>18:15</v>
      </c>
      <c r="E3160" s="713" t="str">
        <f t="shared" si="345"/>
        <v>18:00 as 19:00</v>
      </c>
      <c r="F3160" s="714" t="str">
        <f t="shared" si="346"/>
        <v>Segunda</v>
      </c>
      <c r="G3160" s="715">
        <f t="shared" si="347"/>
        <v>1</v>
      </c>
      <c r="H3160" s="714" t="str">
        <f t="shared" si="348"/>
        <v>Mar/26</v>
      </c>
      <c r="I3160" s="723">
        <f t="shared" si="349"/>
        <v>2</v>
      </c>
      <c r="J3160" s="723">
        <f>IF(Tabela13[[#This Row],[Data da Ordem]]&lt;&gt;"",1,"")</f>
        <v>1</v>
      </c>
    </row>
    <row r="3161" spans="1:10">
      <c r="A3161" s="721" t="s">
        <v>3874</v>
      </c>
      <c r="B3161" s="722">
        <v>46</v>
      </c>
      <c r="C3161" s="711" t="str">
        <f t="shared" si="343"/>
        <v>02/03/2026</v>
      </c>
      <c r="D3161" s="712" t="str">
        <f t="shared" si="344"/>
        <v>17:40</v>
      </c>
      <c r="E3161" s="713" t="str">
        <f t="shared" si="345"/>
        <v>17:00 as 18:00</v>
      </c>
      <c r="F3161" s="714" t="str">
        <f t="shared" si="346"/>
        <v>Segunda</v>
      </c>
      <c r="G3161" s="715">
        <f t="shared" si="347"/>
        <v>1</v>
      </c>
      <c r="H3161" s="714" t="str">
        <f t="shared" si="348"/>
        <v>Mar/26</v>
      </c>
      <c r="I3161" s="723">
        <f t="shared" si="349"/>
        <v>2</v>
      </c>
      <c r="J3161" s="723">
        <f>IF(Tabela13[[#This Row],[Data da Ordem]]&lt;&gt;"",1,"")</f>
        <v>1</v>
      </c>
    </row>
    <row r="3162" spans="1:10">
      <c r="A3162" s="721" t="s">
        <v>3875</v>
      </c>
      <c r="B3162" s="722">
        <v>23</v>
      </c>
      <c r="C3162" s="711" t="str">
        <f t="shared" si="343"/>
        <v>02/03/2026</v>
      </c>
      <c r="D3162" s="712" t="str">
        <f t="shared" si="344"/>
        <v>17:22</v>
      </c>
      <c r="E3162" s="713" t="str">
        <f t="shared" si="345"/>
        <v>17:00 as 18:00</v>
      </c>
      <c r="F3162" s="714" t="str">
        <f t="shared" si="346"/>
        <v>Segunda</v>
      </c>
      <c r="G3162" s="715">
        <f t="shared" si="347"/>
        <v>1</v>
      </c>
      <c r="H3162" s="714" t="str">
        <f t="shared" si="348"/>
        <v>Mar/26</v>
      </c>
      <c r="I3162" s="723">
        <f t="shared" si="349"/>
        <v>2</v>
      </c>
      <c r="J3162" s="723">
        <f>IF(Tabela13[[#This Row],[Data da Ordem]]&lt;&gt;"",1,"")</f>
        <v>1</v>
      </c>
    </row>
    <row r="3163" spans="1:10">
      <c r="A3163" s="721" t="s">
        <v>3876</v>
      </c>
      <c r="B3163" s="722">
        <v>13</v>
      </c>
      <c r="C3163" s="711" t="str">
        <f t="shared" si="343"/>
        <v>02/03/2026</v>
      </c>
      <c r="D3163" s="712" t="str">
        <f t="shared" si="344"/>
        <v>17:22</v>
      </c>
      <c r="E3163" s="713" t="str">
        <f t="shared" si="345"/>
        <v>17:00 as 18:00</v>
      </c>
      <c r="F3163" s="714" t="str">
        <f t="shared" si="346"/>
        <v>Segunda</v>
      </c>
      <c r="G3163" s="715">
        <f t="shared" si="347"/>
        <v>1</v>
      </c>
      <c r="H3163" s="714" t="str">
        <f t="shared" si="348"/>
        <v>Mar/26</v>
      </c>
      <c r="I3163" s="723">
        <f t="shared" si="349"/>
        <v>2</v>
      </c>
      <c r="J3163" s="723">
        <f>IF(Tabela13[[#This Row],[Data da Ordem]]&lt;&gt;"",1,"")</f>
        <v>1</v>
      </c>
    </row>
    <row r="3164" spans="1:10">
      <c r="A3164" s="721" t="s">
        <v>3877</v>
      </c>
      <c r="B3164" s="722">
        <v>14</v>
      </c>
      <c r="C3164" s="711" t="str">
        <f t="shared" si="343"/>
        <v>02/03/2026</v>
      </c>
      <c r="D3164" s="712" t="str">
        <f t="shared" si="344"/>
        <v>17:13</v>
      </c>
      <c r="E3164" s="713" t="str">
        <f t="shared" si="345"/>
        <v>17:00 as 18:00</v>
      </c>
      <c r="F3164" s="714" t="str">
        <f t="shared" si="346"/>
        <v>Segunda</v>
      </c>
      <c r="G3164" s="715">
        <f t="shared" si="347"/>
        <v>1</v>
      </c>
      <c r="H3164" s="714" t="str">
        <f t="shared" si="348"/>
        <v>Mar/26</v>
      </c>
      <c r="I3164" s="723">
        <f t="shared" si="349"/>
        <v>2</v>
      </c>
      <c r="J3164" s="723">
        <f>IF(Tabela13[[#This Row],[Data da Ordem]]&lt;&gt;"",1,"")</f>
        <v>1</v>
      </c>
    </row>
    <row r="3165" spans="1:10">
      <c r="A3165" s="721" t="s">
        <v>3878</v>
      </c>
      <c r="B3165" s="722">
        <v>4</v>
      </c>
      <c r="C3165" s="711" t="str">
        <f t="shared" si="343"/>
        <v>02/03/2026</v>
      </c>
      <c r="D3165" s="712" t="str">
        <f t="shared" si="344"/>
        <v>17:12</v>
      </c>
      <c r="E3165" s="713" t="str">
        <f t="shared" si="345"/>
        <v>17:00 as 18:00</v>
      </c>
      <c r="F3165" s="714" t="str">
        <f t="shared" si="346"/>
        <v>Segunda</v>
      </c>
      <c r="G3165" s="715">
        <f t="shared" si="347"/>
        <v>1</v>
      </c>
      <c r="H3165" s="714" t="str">
        <f t="shared" si="348"/>
        <v>Mar/26</v>
      </c>
      <c r="I3165" s="723">
        <f t="shared" si="349"/>
        <v>2</v>
      </c>
      <c r="J3165" s="723">
        <f>IF(Tabela13[[#This Row],[Data da Ordem]]&lt;&gt;"",1,"")</f>
        <v>1</v>
      </c>
    </row>
    <row r="3166" spans="1:10">
      <c r="A3166" s="721" t="s">
        <v>3879</v>
      </c>
      <c r="B3166" s="722">
        <v>40</v>
      </c>
      <c r="C3166" s="711" t="str">
        <f t="shared" si="343"/>
        <v>02/03/2026</v>
      </c>
      <c r="D3166" s="712" t="str">
        <f t="shared" si="344"/>
        <v>17:03</v>
      </c>
      <c r="E3166" s="713" t="str">
        <f t="shared" si="345"/>
        <v>17:00 as 18:00</v>
      </c>
      <c r="F3166" s="714" t="str">
        <f t="shared" si="346"/>
        <v>Segunda</v>
      </c>
      <c r="G3166" s="715">
        <f t="shared" si="347"/>
        <v>1</v>
      </c>
      <c r="H3166" s="714" t="str">
        <f t="shared" si="348"/>
        <v>Mar/26</v>
      </c>
      <c r="I3166" s="723">
        <f t="shared" si="349"/>
        <v>2</v>
      </c>
      <c r="J3166" s="723">
        <f>IF(Tabela13[[#This Row],[Data da Ordem]]&lt;&gt;"",1,"")</f>
        <v>1</v>
      </c>
    </row>
    <row r="3167" spans="1:10">
      <c r="A3167" s="721" t="s">
        <v>3880</v>
      </c>
      <c r="B3167" s="722">
        <v>36</v>
      </c>
      <c r="C3167" s="711" t="str">
        <f t="shared" si="343"/>
        <v>02/03/2026</v>
      </c>
      <c r="D3167" s="712" t="str">
        <f t="shared" si="344"/>
        <v>16:54</v>
      </c>
      <c r="E3167" s="713" t="str">
        <f t="shared" si="345"/>
        <v>16:00 as 17:00</v>
      </c>
      <c r="F3167" s="714" t="str">
        <f t="shared" si="346"/>
        <v>Segunda</v>
      </c>
      <c r="G3167" s="715">
        <f t="shared" si="347"/>
        <v>1</v>
      </c>
      <c r="H3167" s="714" t="str">
        <f t="shared" si="348"/>
        <v>Mar/26</v>
      </c>
      <c r="I3167" s="723">
        <f t="shared" si="349"/>
        <v>2</v>
      </c>
      <c r="J3167" s="723">
        <f>IF(Tabela13[[#This Row],[Data da Ordem]]&lt;&gt;"",1,"")</f>
        <v>1</v>
      </c>
    </row>
    <row r="3168" spans="1:10">
      <c r="A3168" s="721" t="s">
        <v>3881</v>
      </c>
      <c r="B3168" s="722">
        <v>71.5</v>
      </c>
      <c r="C3168" s="711" t="str">
        <f t="shared" si="343"/>
        <v>02/03/2026</v>
      </c>
      <c r="D3168" s="712" t="str">
        <f t="shared" si="344"/>
        <v>16:45</v>
      </c>
      <c r="E3168" s="713" t="str">
        <f t="shared" si="345"/>
        <v>16:00 as 17:00</v>
      </c>
      <c r="F3168" s="714" t="str">
        <f t="shared" si="346"/>
        <v>Segunda</v>
      </c>
      <c r="G3168" s="715">
        <f t="shared" si="347"/>
        <v>1</v>
      </c>
      <c r="H3168" s="714" t="str">
        <f t="shared" si="348"/>
        <v>Mar/26</v>
      </c>
      <c r="I3168" s="723">
        <f t="shared" si="349"/>
        <v>2</v>
      </c>
      <c r="J3168" s="723">
        <f>IF(Tabela13[[#This Row],[Data da Ordem]]&lt;&gt;"",1,"")</f>
        <v>1</v>
      </c>
    </row>
    <row r="3169" spans="1:10">
      <c r="A3169" s="721" t="s">
        <v>3882</v>
      </c>
      <c r="B3169" s="722">
        <v>32</v>
      </c>
      <c r="C3169" s="711" t="str">
        <f t="shared" si="343"/>
        <v>02/03/2026</v>
      </c>
      <c r="D3169" s="712" t="str">
        <f t="shared" si="344"/>
        <v>16:29</v>
      </c>
      <c r="E3169" s="713" t="str">
        <f t="shared" si="345"/>
        <v>16:00 as 17:00</v>
      </c>
      <c r="F3169" s="714" t="str">
        <f t="shared" si="346"/>
        <v>Segunda</v>
      </c>
      <c r="G3169" s="715">
        <f t="shared" si="347"/>
        <v>1</v>
      </c>
      <c r="H3169" s="714" t="str">
        <f t="shared" si="348"/>
        <v>Mar/26</v>
      </c>
      <c r="I3169" s="723">
        <f t="shared" si="349"/>
        <v>2</v>
      </c>
      <c r="J3169" s="723">
        <f>IF(Tabela13[[#This Row],[Data da Ordem]]&lt;&gt;"",1,"")</f>
        <v>1</v>
      </c>
    </row>
    <row r="3170" spans="1:10">
      <c r="A3170" s="721" t="s">
        <v>3883</v>
      </c>
      <c r="B3170" s="722">
        <v>46</v>
      </c>
      <c r="C3170" s="711" t="str">
        <f t="shared" si="343"/>
        <v>02/03/2026</v>
      </c>
      <c r="D3170" s="712" t="str">
        <f t="shared" si="344"/>
        <v>16:27</v>
      </c>
      <c r="E3170" s="713" t="str">
        <f t="shared" si="345"/>
        <v>16:00 as 17:00</v>
      </c>
      <c r="F3170" s="714" t="str">
        <f t="shared" si="346"/>
        <v>Segunda</v>
      </c>
      <c r="G3170" s="715">
        <f t="shared" si="347"/>
        <v>1</v>
      </c>
      <c r="H3170" s="714" t="str">
        <f t="shared" si="348"/>
        <v>Mar/26</v>
      </c>
      <c r="I3170" s="723">
        <f t="shared" si="349"/>
        <v>2</v>
      </c>
      <c r="J3170" s="723">
        <f>IF(Tabela13[[#This Row],[Data da Ordem]]&lt;&gt;"",1,"")</f>
        <v>1</v>
      </c>
    </row>
    <row r="3171" spans="1:10">
      <c r="A3171" s="721" t="s">
        <v>3884</v>
      </c>
      <c r="B3171" s="722">
        <v>20</v>
      </c>
      <c r="C3171" s="711" t="str">
        <f t="shared" si="343"/>
        <v>02/03/2026</v>
      </c>
      <c r="D3171" s="712" t="str">
        <f t="shared" si="344"/>
        <v>16:25</v>
      </c>
      <c r="E3171" s="713" t="str">
        <f t="shared" si="345"/>
        <v>16:00 as 17:00</v>
      </c>
      <c r="F3171" s="714" t="str">
        <f t="shared" si="346"/>
        <v>Segunda</v>
      </c>
      <c r="G3171" s="715">
        <f t="shared" si="347"/>
        <v>1</v>
      </c>
      <c r="H3171" s="714" t="str">
        <f t="shared" si="348"/>
        <v>Mar/26</v>
      </c>
      <c r="I3171" s="723">
        <f t="shared" si="349"/>
        <v>2</v>
      </c>
      <c r="J3171" s="723">
        <f>IF(Tabela13[[#This Row],[Data da Ordem]]&lt;&gt;"",1,"")</f>
        <v>1</v>
      </c>
    </row>
    <row r="3172" spans="1:10">
      <c r="A3172" s="721" t="s">
        <v>3885</v>
      </c>
      <c r="B3172" s="722">
        <v>57</v>
      </c>
      <c r="C3172" s="711" t="str">
        <f t="shared" si="343"/>
        <v>02/03/2026</v>
      </c>
      <c r="D3172" s="712" t="str">
        <f t="shared" si="344"/>
        <v>16:06</v>
      </c>
      <c r="E3172" s="713" t="str">
        <f t="shared" si="345"/>
        <v>16:00 as 17:00</v>
      </c>
      <c r="F3172" s="714" t="str">
        <f t="shared" si="346"/>
        <v>Segunda</v>
      </c>
      <c r="G3172" s="715">
        <f t="shared" si="347"/>
        <v>1</v>
      </c>
      <c r="H3172" s="714" t="str">
        <f t="shared" si="348"/>
        <v>Mar/26</v>
      </c>
      <c r="I3172" s="723">
        <f t="shared" si="349"/>
        <v>2</v>
      </c>
      <c r="J3172" s="723">
        <f>IF(Tabela13[[#This Row],[Data da Ordem]]&lt;&gt;"",1,"")</f>
        <v>1</v>
      </c>
    </row>
    <row r="3173" spans="1:10">
      <c r="A3173" s="721" t="s">
        <v>3886</v>
      </c>
      <c r="B3173" s="722">
        <v>17.100000000000001</v>
      </c>
      <c r="C3173" s="711" t="str">
        <f t="shared" si="343"/>
        <v>02/03/2026</v>
      </c>
      <c r="D3173" s="712" t="str">
        <f t="shared" si="344"/>
        <v>16:00</v>
      </c>
      <c r="E3173" s="713" t="str">
        <f t="shared" si="345"/>
        <v>16:00 as 17:00</v>
      </c>
      <c r="F3173" s="714" t="str">
        <f t="shared" si="346"/>
        <v>Segunda</v>
      </c>
      <c r="G3173" s="715">
        <f t="shared" si="347"/>
        <v>1</v>
      </c>
      <c r="H3173" s="714" t="str">
        <f t="shared" si="348"/>
        <v>Mar/26</v>
      </c>
      <c r="I3173" s="723">
        <f t="shared" si="349"/>
        <v>2</v>
      </c>
      <c r="J3173" s="723">
        <f>IF(Tabela13[[#This Row],[Data da Ordem]]&lt;&gt;"",1,"")</f>
        <v>1</v>
      </c>
    </row>
    <row r="3174" spans="1:10">
      <c r="A3174" s="721" t="s">
        <v>3887</v>
      </c>
      <c r="B3174" s="722">
        <v>19</v>
      </c>
      <c r="C3174" s="711" t="str">
        <f t="shared" si="343"/>
        <v>02/03/2026</v>
      </c>
      <c r="D3174" s="712" t="str">
        <f t="shared" si="344"/>
        <v>15:59</v>
      </c>
      <c r="E3174" s="713" t="str">
        <f t="shared" si="345"/>
        <v>15:00 as 16:00</v>
      </c>
      <c r="F3174" s="714" t="str">
        <f t="shared" si="346"/>
        <v>Segunda</v>
      </c>
      <c r="G3174" s="715">
        <f t="shared" si="347"/>
        <v>1</v>
      </c>
      <c r="H3174" s="714" t="str">
        <f t="shared" si="348"/>
        <v>Mar/26</v>
      </c>
      <c r="I3174" s="723">
        <f t="shared" si="349"/>
        <v>2</v>
      </c>
      <c r="J3174" s="723">
        <f>IF(Tabela13[[#This Row],[Data da Ordem]]&lt;&gt;"",1,"")</f>
        <v>1</v>
      </c>
    </row>
    <row r="3175" spans="1:10">
      <c r="A3175" s="721" t="s">
        <v>3888</v>
      </c>
      <c r="B3175" s="722">
        <v>12.6</v>
      </c>
      <c r="C3175" s="711" t="str">
        <f t="shared" si="343"/>
        <v>02/03/2026</v>
      </c>
      <c r="D3175" s="712" t="str">
        <f t="shared" si="344"/>
        <v>15:56</v>
      </c>
      <c r="E3175" s="713" t="str">
        <f t="shared" si="345"/>
        <v>15:00 as 16:00</v>
      </c>
      <c r="F3175" s="714" t="str">
        <f t="shared" si="346"/>
        <v>Segunda</v>
      </c>
      <c r="G3175" s="715">
        <f t="shared" si="347"/>
        <v>1</v>
      </c>
      <c r="H3175" s="714" t="str">
        <f t="shared" si="348"/>
        <v>Mar/26</v>
      </c>
      <c r="I3175" s="723">
        <f t="shared" si="349"/>
        <v>2</v>
      </c>
      <c r="J3175" s="723">
        <f>IF(Tabela13[[#This Row],[Data da Ordem]]&lt;&gt;"",1,"")</f>
        <v>1</v>
      </c>
    </row>
    <row r="3176" spans="1:10">
      <c r="A3176" s="721" t="s">
        <v>3889</v>
      </c>
      <c r="B3176" s="722">
        <v>16.5</v>
      </c>
      <c r="C3176" s="711" t="str">
        <f t="shared" si="343"/>
        <v>02/03/2026</v>
      </c>
      <c r="D3176" s="712" t="str">
        <f t="shared" si="344"/>
        <v>15:49</v>
      </c>
      <c r="E3176" s="713" t="str">
        <f t="shared" si="345"/>
        <v>15:00 as 16:00</v>
      </c>
      <c r="F3176" s="714" t="str">
        <f t="shared" si="346"/>
        <v>Segunda</v>
      </c>
      <c r="G3176" s="715">
        <f t="shared" si="347"/>
        <v>1</v>
      </c>
      <c r="H3176" s="714" t="str">
        <f t="shared" si="348"/>
        <v>Mar/26</v>
      </c>
      <c r="I3176" s="723">
        <f t="shared" si="349"/>
        <v>2</v>
      </c>
      <c r="J3176" s="723">
        <f>IF(Tabela13[[#This Row],[Data da Ordem]]&lt;&gt;"",1,"")</f>
        <v>1</v>
      </c>
    </row>
    <row r="3177" spans="1:10">
      <c r="A3177" s="721" t="s">
        <v>3890</v>
      </c>
      <c r="B3177" s="722">
        <v>20</v>
      </c>
      <c r="C3177" s="711" t="str">
        <f t="shared" si="343"/>
        <v>02/03/2026</v>
      </c>
      <c r="D3177" s="712" t="str">
        <f t="shared" si="344"/>
        <v>15:39</v>
      </c>
      <c r="E3177" s="713" t="str">
        <f t="shared" si="345"/>
        <v>15:00 as 16:00</v>
      </c>
      <c r="F3177" s="714" t="str">
        <f t="shared" si="346"/>
        <v>Segunda</v>
      </c>
      <c r="G3177" s="715">
        <f t="shared" si="347"/>
        <v>1</v>
      </c>
      <c r="H3177" s="714" t="str">
        <f t="shared" si="348"/>
        <v>Mar/26</v>
      </c>
      <c r="I3177" s="723">
        <f t="shared" si="349"/>
        <v>2</v>
      </c>
      <c r="J3177" s="723">
        <f>IF(Tabela13[[#This Row],[Data da Ordem]]&lt;&gt;"",1,"")</f>
        <v>1</v>
      </c>
    </row>
    <row r="3178" spans="1:10">
      <c r="A3178" s="721" t="s">
        <v>3891</v>
      </c>
      <c r="B3178" s="722">
        <v>33.5</v>
      </c>
      <c r="C3178" s="711" t="str">
        <f t="shared" si="343"/>
        <v>02/03/2026</v>
      </c>
      <c r="D3178" s="712" t="str">
        <f t="shared" si="344"/>
        <v>15:37</v>
      </c>
      <c r="E3178" s="713" t="str">
        <f t="shared" si="345"/>
        <v>15:00 as 16:00</v>
      </c>
      <c r="F3178" s="714" t="str">
        <f t="shared" si="346"/>
        <v>Segunda</v>
      </c>
      <c r="G3178" s="715">
        <f t="shared" si="347"/>
        <v>1</v>
      </c>
      <c r="H3178" s="714" t="str">
        <f t="shared" si="348"/>
        <v>Mar/26</v>
      </c>
      <c r="I3178" s="723">
        <f t="shared" si="349"/>
        <v>2</v>
      </c>
      <c r="J3178" s="723">
        <f>IF(Tabela13[[#This Row],[Data da Ordem]]&lt;&gt;"",1,"")</f>
        <v>1</v>
      </c>
    </row>
    <row r="3179" spans="1:10">
      <c r="A3179" s="721" t="s">
        <v>3892</v>
      </c>
      <c r="B3179" s="722">
        <v>20.7</v>
      </c>
      <c r="C3179" s="711" t="str">
        <f t="shared" si="343"/>
        <v>02/03/2026</v>
      </c>
      <c r="D3179" s="712" t="str">
        <f t="shared" si="344"/>
        <v>15:33</v>
      </c>
      <c r="E3179" s="713" t="str">
        <f t="shared" si="345"/>
        <v>15:00 as 16:00</v>
      </c>
      <c r="F3179" s="714" t="str">
        <f t="shared" si="346"/>
        <v>Segunda</v>
      </c>
      <c r="G3179" s="715">
        <f t="shared" si="347"/>
        <v>1</v>
      </c>
      <c r="H3179" s="714" t="str">
        <f t="shared" si="348"/>
        <v>Mar/26</v>
      </c>
      <c r="I3179" s="723">
        <f t="shared" si="349"/>
        <v>2</v>
      </c>
      <c r="J3179" s="723">
        <f>IF(Tabela13[[#This Row],[Data da Ordem]]&lt;&gt;"",1,"")</f>
        <v>1</v>
      </c>
    </row>
    <row r="3180" spans="1:10">
      <c r="A3180" s="721" t="s">
        <v>3893</v>
      </c>
      <c r="B3180" s="722">
        <v>28.5</v>
      </c>
      <c r="C3180" s="711" t="str">
        <f t="shared" si="343"/>
        <v>02/03/2026</v>
      </c>
      <c r="D3180" s="712" t="str">
        <f t="shared" si="344"/>
        <v>15:32</v>
      </c>
      <c r="E3180" s="713" t="str">
        <f t="shared" si="345"/>
        <v>15:00 as 16:00</v>
      </c>
      <c r="F3180" s="714" t="str">
        <f t="shared" si="346"/>
        <v>Segunda</v>
      </c>
      <c r="G3180" s="715">
        <f t="shared" si="347"/>
        <v>1</v>
      </c>
      <c r="H3180" s="714" t="str">
        <f t="shared" si="348"/>
        <v>Mar/26</v>
      </c>
      <c r="I3180" s="723">
        <f t="shared" si="349"/>
        <v>2</v>
      </c>
      <c r="J3180" s="723">
        <f>IF(Tabela13[[#This Row],[Data da Ordem]]&lt;&gt;"",1,"")</f>
        <v>1</v>
      </c>
    </row>
    <row r="3181" spans="1:10">
      <c r="A3181" s="721" t="s">
        <v>3894</v>
      </c>
      <c r="B3181" s="722">
        <v>10</v>
      </c>
      <c r="C3181" s="711" t="str">
        <f t="shared" si="343"/>
        <v>02/03/2026</v>
      </c>
      <c r="D3181" s="712" t="str">
        <f t="shared" si="344"/>
        <v>15:27</v>
      </c>
      <c r="E3181" s="713" t="str">
        <f t="shared" si="345"/>
        <v>15:00 as 16:00</v>
      </c>
      <c r="F3181" s="714" t="str">
        <f t="shared" si="346"/>
        <v>Segunda</v>
      </c>
      <c r="G3181" s="715">
        <f t="shared" si="347"/>
        <v>1</v>
      </c>
      <c r="H3181" s="714" t="str">
        <f t="shared" si="348"/>
        <v>Mar/26</v>
      </c>
      <c r="I3181" s="723">
        <f t="shared" si="349"/>
        <v>2</v>
      </c>
      <c r="J3181" s="723">
        <f>IF(Tabela13[[#This Row],[Data da Ordem]]&lt;&gt;"",1,"")</f>
        <v>1</v>
      </c>
    </row>
    <row r="3182" spans="1:10">
      <c r="A3182" s="721" t="s">
        <v>3895</v>
      </c>
      <c r="B3182" s="722">
        <v>23</v>
      </c>
      <c r="C3182" s="711" t="str">
        <f t="shared" si="343"/>
        <v>02/03/2026</v>
      </c>
      <c r="D3182" s="712" t="str">
        <f t="shared" si="344"/>
        <v>14:31</v>
      </c>
      <c r="E3182" s="713" t="str">
        <f t="shared" si="345"/>
        <v>14:00 as 15:00</v>
      </c>
      <c r="F3182" s="714" t="str">
        <f t="shared" si="346"/>
        <v>Segunda</v>
      </c>
      <c r="G3182" s="715">
        <f t="shared" si="347"/>
        <v>1</v>
      </c>
      <c r="H3182" s="714" t="str">
        <f t="shared" si="348"/>
        <v>Mar/26</v>
      </c>
      <c r="I3182" s="723">
        <f t="shared" si="349"/>
        <v>2</v>
      </c>
      <c r="J3182" s="723">
        <f>IF(Tabela13[[#This Row],[Data da Ordem]]&lt;&gt;"",1,"")</f>
        <v>1</v>
      </c>
    </row>
    <row r="3183" spans="1:10">
      <c r="A3183" s="721" t="s">
        <v>3896</v>
      </c>
      <c r="B3183" s="722">
        <v>20</v>
      </c>
      <c r="C3183" s="711" t="str">
        <f t="shared" si="343"/>
        <v>02/03/2026</v>
      </c>
      <c r="D3183" s="712" t="str">
        <f t="shared" si="344"/>
        <v>14:31</v>
      </c>
      <c r="E3183" s="713" t="str">
        <f t="shared" si="345"/>
        <v>14:00 as 15:00</v>
      </c>
      <c r="F3183" s="714" t="str">
        <f t="shared" si="346"/>
        <v>Segunda</v>
      </c>
      <c r="G3183" s="715">
        <f t="shared" si="347"/>
        <v>1</v>
      </c>
      <c r="H3183" s="714" t="str">
        <f t="shared" si="348"/>
        <v>Mar/26</v>
      </c>
      <c r="I3183" s="723">
        <f t="shared" si="349"/>
        <v>2</v>
      </c>
      <c r="J3183" s="723">
        <f>IF(Tabela13[[#This Row],[Data da Ordem]]&lt;&gt;"",1,"")</f>
        <v>1</v>
      </c>
    </row>
    <row r="3184" spans="1:10">
      <c r="A3184" s="721" t="s">
        <v>3897</v>
      </c>
      <c r="B3184" s="722">
        <v>12</v>
      </c>
      <c r="C3184" s="711" t="str">
        <f t="shared" si="343"/>
        <v>02/03/2026</v>
      </c>
      <c r="D3184" s="712" t="str">
        <f t="shared" si="344"/>
        <v>14:27</v>
      </c>
      <c r="E3184" s="713" t="str">
        <f t="shared" si="345"/>
        <v>14:00 as 15:00</v>
      </c>
      <c r="F3184" s="714" t="str">
        <f t="shared" si="346"/>
        <v>Segunda</v>
      </c>
      <c r="G3184" s="715">
        <f t="shared" si="347"/>
        <v>1</v>
      </c>
      <c r="H3184" s="714" t="str">
        <f t="shared" si="348"/>
        <v>Mar/26</v>
      </c>
      <c r="I3184" s="723">
        <f t="shared" si="349"/>
        <v>2</v>
      </c>
      <c r="J3184" s="723">
        <f>IF(Tabela13[[#This Row],[Data da Ordem]]&lt;&gt;"",1,"")</f>
        <v>1</v>
      </c>
    </row>
    <row r="3185" spans="1:10">
      <c r="A3185" s="721" t="s">
        <v>3898</v>
      </c>
      <c r="B3185" s="722">
        <v>14</v>
      </c>
      <c r="C3185" s="711" t="str">
        <f t="shared" si="343"/>
        <v>02/03/2026</v>
      </c>
      <c r="D3185" s="712" t="str">
        <f t="shared" si="344"/>
        <v>14:10</v>
      </c>
      <c r="E3185" s="713" t="str">
        <f t="shared" si="345"/>
        <v>14:00 as 15:00</v>
      </c>
      <c r="F3185" s="714" t="str">
        <f t="shared" si="346"/>
        <v>Segunda</v>
      </c>
      <c r="G3185" s="715">
        <f t="shared" si="347"/>
        <v>1</v>
      </c>
      <c r="H3185" s="714" t="str">
        <f t="shared" si="348"/>
        <v>Mar/26</v>
      </c>
      <c r="I3185" s="723">
        <f t="shared" si="349"/>
        <v>2</v>
      </c>
      <c r="J3185" s="723">
        <f>IF(Tabela13[[#This Row],[Data da Ordem]]&lt;&gt;"",1,"")</f>
        <v>1</v>
      </c>
    </row>
    <row r="3186" spans="1:10">
      <c r="A3186" s="721" t="s">
        <v>3899</v>
      </c>
      <c r="B3186" s="722">
        <v>36</v>
      </c>
      <c r="C3186" s="711" t="str">
        <f t="shared" si="343"/>
        <v>02/03/2026</v>
      </c>
      <c r="D3186" s="712" t="str">
        <f t="shared" si="344"/>
        <v>14:01</v>
      </c>
      <c r="E3186" s="713" t="str">
        <f t="shared" si="345"/>
        <v>14:00 as 15:00</v>
      </c>
      <c r="F3186" s="714" t="str">
        <f t="shared" si="346"/>
        <v>Segunda</v>
      </c>
      <c r="G3186" s="715">
        <f t="shared" si="347"/>
        <v>1</v>
      </c>
      <c r="H3186" s="714" t="str">
        <f t="shared" si="348"/>
        <v>Mar/26</v>
      </c>
      <c r="I3186" s="723">
        <f t="shared" si="349"/>
        <v>2</v>
      </c>
      <c r="J3186" s="723">
        <f>IF(Tabela13[[#This Row],[Data da Ordem]]&lt;&gt;"",1,"")</f>
        <v>1</v>
      </c>
    </row>
    <row r="3187" spans="1:10">
      <c r="A3187" s="721" t="s">
        <v>3900</v>
      </c>
      <c r="B3187" s="722">
        <v>32</v>
      </c>
      <c r="C3187" s="711" t="str">
        <f t="shared" si="343"/>
        <v>02/03/2026</v>
      </c>
      <c r="D3187" s="712" t="str">
        <f t="shared" si="344"/>
        <v>12:54</v>
      </c>
      <c r="E3187" s="713" t="str">
        <f t="shared" si="345"/>
        <v>12:00 as 13:00</v>
      </c>
      <c r="F3187" s="714" t="str">
        <f t="shared" si="346"/>
        <v>Segunda</v>
      </c>
      <c r="G3187" s="715">
        <f t="shared" si="347"/>
        <v>1</v>
      </c>
      <c r="H3187" s="714" t="str">
        <f t="shared" si="348"/>
        <v>Mar/26</v>
      </c>
      <c r="I3187" s="723">
        <f t="shared" si="349"/>
        <v>2</v>
      </c>
      <c r="J3187" s="723">
        <f>IF(Tabela13[[#This Row],[Data da Ordem]]&lt;&gt;"",1,"")</f>
        <v>1</v>
      </c>
    </row>
    <row r="3188" spans="1:10">
      <c r="A3188" s="721" t="s">
        <v>3901</v>
      </c>
      <c r="B3188" s="722">
        <v>17</v>
      </c>
      <c r="C3188" s="711" t="str">
        <f t="shared" si="343"/>
        <v>02/03/2026</v>
      </c>
      <c r="D3188" s="712" t="str">
        <f t="shared" si="344"/>
        <v>12:20</v>
      </c>
      <c r="E3188" s="713" t="str">
        <f t="shared" si="345"/>
        <v>12:00 as 13:00</v>
      </c>
      <c r="F3188" s="714" t="str">
        <f t="shared" si="346"/>
        <v>Segunda</v>
      </c>
      <c r="G3188" s="715">
        <f t="shared" si="347"/>
        <v>1</v>
      </c>
      <c r="H3188" s="714" t="str">
        <f t="shared" si="348"/>
        <v>Mar/26</v>
      </c>
      <c r="I3188" s="723">
        <f t="shared" si="349"/>
        <v>2</v>
      </c>
      <c r="J3188" s="723">
        <f>IF(Tabela13[[#This Row],[Data da Ordem]]&lt;&gt;"",1,"")</f>
        <v>1</v>
      </c>
    </row>
    <row r="3189" spans="1:10">
      <c r="A3189" s="721" t="s">
        <v>3902</v>
      </c>
      <c r="B3189" s="722">
        <v>31.95</v>
      </c>
      <c r="C3189" s="711" t="str">
        <f t="shared" si="343"/>
        <v>02/03/2026</v>
      </c>
      <c r="D3189" s="712" t="str">
        <f t="shared" si="344"/>
        <v>12:13</v>
      </c>
      <c r="E3189" s="713" t="str">
        <f t="shared" si="345"/>
        <v>12:00 as 13:00</v>
      </c>
      <c r="F3189" s="714" t="str">
        <f t="shared" si="346"/>
        <v>Segunda</v>
      </c>
      <c r="G3189" s="715">
        <f t="shared" si="347"/>
        <v>1</v>
      </c>
      <c r="H3189" s="714" t="str">
        <f t="shared" si="348"/>
        <v>Mar/26</v>
      </c>
      <c r="I3189" s="723">
        <f t="shared" si="349"/>
        <v>2</v>
      </c>
      <c r="J3189" s="723">
        <f>IF(Tabela13[[#This Row],[Data da Ordem]]&lt;&gt;"",1,"")</f>
        <v>1</v>
      </c>
    </row>
    <row r="3190" spans="1:10">
      <c r="A3190" s="721" t="s">
        <v>3903</v>
      </c>
      <c r="B3190" s="722">
        <v>12</v>
      </c>
      <c r="C3190" s="711" t="str">
        <f t="shared" si="343"/>
        <v>02/03/2026</v>
      </c>
      <c r="D3190" s="712" t="str">
        <f t="shared" si="344"/>
        <v>12:05</v>
      </c>
      <c r="E3190" s="713" t="str">
        <f t="shared" si="345"/>
        <v>12:00 as 13:00</v>
      </c>
      <c r="F3190" s="714" t="str">
        <f t="shared" si="346"/>
        <v>Segunda</v>
      </c>
      <c r="G3190" s="715">
        <f t="shared" si="347"/>
        <v>1</v>
      </c>
      <c r="H3190" s="714" t="str">
        <f t="shared" si="348"/>
        <v>Mar/26</v>
      </c>
      <c r="I3190" s="723">
        <f t="shared" si="349"/>
        <v>2</v>
      </c>
      <c r="J3190" s="723">
        <f>IF(Tabela13[[#This Row],[Data da Ordem]]&lt;&gt;"",1,"")</f>
        <v>1</v>
      </c>
    </row>
    <row r="3191" spans="1:10">
      <c r="A3191" s="721" t="s">
        <v>3904</v>
      </c>
      <c r="B3191" s="722">
        <v>23.5</v>
      </c>
      <c r="C3191" s="711" t="str">
        <f t="shared" si="343"/>
        <v>02/03/2026</v>
      </c>
      <c r="D3191" s="712" t="str">
        <f t="shared" si="344"/>
        <v>10:17</v>
      </c>
      <c r="E3191" s="713" t="str">
        <f t="shared" si="345"/>
        <v>10:00 as 11:00</v>
      </c>
      <c r="F3191" s="714" t="str">
        <f t="shared" si="346"/>
        <v>Segunda</v>
      </c>
      <c r="G3191" s="715">
        <f t="shared" si="347"/>
        <v>1</v>
      </c>
      <c r="H3191" s="714" t="str">
        <f t="shared" si="348"/>
        <v>Mar/26</v>
      </c>
      <c r="I3191" s="723">
        <f t="shared" si="349"/>
        <v>2</v>
      </c>
      <c r="J3191" s="723">
        <f>IF(Tabela13[[#This Row],[Data da Ordem]]&lt;&gt;"",1,"")</f>
        <v>1</v>
      </c>
    </row>
    <row r="3192" spans="1:10">
      <c r="A3192" s="721" t="s">
        <v>3905</v>
      </c>
      <c r="B3192" s="722">
        <v>27</v>
      </c>
      <c r="C3192" s="711" t="str">
        <f t="shared" si="343"/>
        <v>02/03/2026</v>
      </c>
      <c r="D3192" s="712" t="str">
        <f t="shared" si="344"/>
        <v>09:51</v>
      </c>
      <c r="E3192" s="713" t="str">
        <f t="shared" si="345"/>
        <v>09:00 as 10:00</v>
      </c>
      <c r="F3192" s="714" t="str">
        <f t="shared" si="346"/>
        <v>Segunda</v>
      </c>
      <c r="G3192" s="715">
        <f t="shared" si="347"/>
        <v>1</v>
      </c>
      <c r="H3192" s="714" t="str">
        <f t="shared" si="348"/>
        <v>Mar/26</v>
      </c>
      <c r="I3192" s="723">
        <f t="shared" si="349"/>
        <v>2</v>
      </c>
      <c r="J3192" s="723">
        <f>IF(Tabela13[[#This Row],[Data da Ordem]]&lt;&gt;"",1,"")</f>
        <v>1</v>
      </c>
    </row>
    <row r="3193" spans="1:10">
      <c r="A3193" s="721" t="s">
        <v>3906</v>
      </c>
      <c r="B3193" s="722">
        <v>43</v>
      </c>
      <c r="C3193" s="711" t="str">
        <f t="shared" si="343"/>
        <v>02/03/2026</v>
      </c>
      <c r="D3193" s="712" t="str">
        <f t="shared" si="344"/>
        <v>09:15</v>
      </c>
      <c r="E3193" s="713" t="str">
        <f t="shared" si="345"/>
        <v>09:00 as 10:00</v>
      </c>
      <c r="F3193" s="714" t="str">
        <f t="shared" si="346"/>
        <v>Segunda</v>
      </c>
      <c r="G3193" s="715">
        <f t="shared" si="347"/>
        <v>1</v>
      </c>
      <c r="H3193" s="714" t="str">
        <f t="shared" si="348"/>
        <v>Mar/26</v>
      </c>
      <c r="I3193" s="723">
        <f t="shared" si="349"/>
        <v>2</v>
      </c>
      <c r="J3193" s="723">
        <f>IF(Tabela13[[#This Row],[Data da Ordem]]&lt;&gt;"",1,"")</f>
        <v>1</v>
      </c>
    </row>
    <row r="3194" spans="1:10">
      <c r="A3194" s="721" t="s">
        <v>3907</v>
      </c>
      <c r="B3194" s="722">
        <v>84.5</v>
      </c>
      <c r="C3194" s="711" t="str">
        <f t="shared" si="343"/>
        <v>02/03/2026</v>
      </c>
      <c r="D3194" s="712" t="str">
        <f t="shared" si="344"/>
        <v>09:11</v>
      </c>
      <c r="E3194" s="713" t="str">
        <f t="shared" si="345"/>
        <v>09:00 as 10:00</v>
      </c>
      <c r="F3194" s="714" t="str">
        <f t="shared" si="346"/>
        <v>Segunda</v>
      </c>
      <c r="G3194" s="715">
        <f t="shared" si="347"/>
        <v>1</v>
      </c>
      <c r="H3194" s="714" t="str">
        <f t="shared" si="348"/>
        <v>Mar/26</v>
      </c>
      <c r="I3194" s="723">
        <f t="shared" si="349"/>
        <v>2</v>
      </c>
      <c r="J3194" s="723">
        <f>IF(Tabela13[[#This Row],[Data da Ordem]]&lt;&gt;"",1,"")</f>
        <v>1</v>
      </c>
    </row>
    <row r="3195" spans="1:10">
      <c r="A3195" s="721" t="s">
        <v>3908</v>
      </c>
      <c r="B3195" s="722">
        <v>39.9</v>
      </c>
      <c r="C3195" s="711" t="str">
        <f t="shared" si="343"/>
        <v>02/03/2026</v>
      </c>
      <c r="D3195" s="712" t="str">
        <f t="shared" si="344"/>
        <v>09:10</v>
      </c>
      <c r="E3195" s="713" t="str">
        <f t="shared" si="345"/>
        <v>09:00 as 10:00</v>
      </c>
      <c r="F3195" s="714" t="str">
        <f t="shared" si="346"/>
        <v>Segunda</v>
      </c>
      <c r="G3195" s="715">
        <f t="shared" si="347"/>
        <v>1</v>
      </c>
      <c r="H3195" s="714" t="str">
        <f t="shared" si="348"/>
        <v>Mar/26</v>
      </c>
      <c r="I3195" s="723">
        <f t="shared" si="349"/>
        <v>2</v>
      </c>
      <c r="J3195" s="723">
        <f>IF(Tabela13[[#This Row],[Data da Ordem]]&lt;&gt;"",1,"")</f>
        <v>1</v>
      </c>
    </row>
    <row r="3196" spans="1:10">
      <c r="A3196" s="721" t="s">
        <v>3909</v>
      </c>
      <c r="B3196" s="722">
        <v>12</v>
      </c>
      <c r="C3196" s="724" t="str">
        <f t="shared" si="343"/>
        <v>02/03/2026</v>
      </c>
      <c r="D3196" s="725" t="str">
        <f t="shared" si="344"/>
        <v>09:02</v>
      </c>
      <c r="E3196" s="726" t="str">
        <f t="shared" si="345"/>
        <v>09:00 as 10:00</v>
      </c>
      <c r="F3196" s="727" t="str">
        <f t="shared" si="346"/>
        <v>Segunda</v>
      </c>
      <c r="G3196" s="728">
        <f t="shared" si="347"/>
        <v>1</v>
      </c>
      <c r="H3196" s="727" t="str">
        <f t="shared" si="348"/>
        <v>Mar/26</v>
      </c>
      <c r="I3196" s="716">
        <f t="shared" si="349"/>
        <v>2</v>
      </c>
      <c r="J3196" s="716">
        <f>IF(Tabela13[[#This Row],[Data da Ordem]]&lt;&gt;"",1,"")</f>
        <v>1</v>
      </c>
    </row>
    <row r="3197" spans="1:10">
      <c r="A3197" s="729">
        <v>46084.724895833337</v>
      </c>
      <c r="B3197" s="722">
        <v>20</v>
      </c>
      <c r="C3197" s="711" t="str">
        <f t="shared" si="343"/>
        <v>03/03/2026</v>
      </c>
      <c r="D3197" s="712" t="str">
        <f t="shared" si="344"/>
        <v>17:23</v>
      </c>
      <c r="E3197" s="713" t="str">
        <f t="shared" si="345"/>
        <v>17:00 as 18:00</v>
      </c>
      <c r="F3197" s="714" t="str">
        <f t="shared" si="346"/>
        <v>Terça</v>
      </c>
      <c r="G3197" s="715">
        <f t="shared" si="347"/>
        <v>1</v>
      </c>
      <c r="H3197" s="714" t="str">
        <f t="shared" si="348"/>
        <v>Mar/26</v>
      </c>
      <c r="I3197" s="723">
        <f t="shared" si="349"/>
        <v>3</v>
      </c>
      <c r="J3197" s="723">
        <f>IF(Tabela13[[#This Row],[Data da Ordem]]&lt;&gt;"",1,"")</f>
        <v>1</v>
      </c>
    </row>
    <row r="3198" spans="1:10">
      <c r="A3198" s="729">
        <v>46084.71365740741</v>
      </c>
      <c r="B3198" s="722">
        <v>13</v>
      </c>
      <c r="C3198" s="711" t="str">
        <f t="shared" si="343"/>
        <v>03/03/2026</v>
      </c>
      <c r="D3198" s="712" t="str">
        <f t="shared" si="344"/>
        <v>17:07</v>
      </c>
      <c r="E3198" s="713" t="str">
        <f t="shared" si="345"/>
        <v>17:00 as 18:00</v>
      </c>
      <c r="F3198" s="714" t="str">
        <f t="shared" si="346"/>
        <v>Terça</v>
      </c>
      <c r="G3198" s="715">
        <f t="shared" si="347"/>
        <v>1</v>
      </c>
      <c r="H3198" s="714" t="str">
        <f t="shared" si="348"/>
        <v>Mar/26</v>
      </c>
      <c r="I3198" s="723">
        <f t="shared" si="349"/>
        <v>3</v>
      </c>
      <c r="J3198" s="723">
        <f>IF(Tabela13[[#This Row],[Data da Ordem]]&lt;&gt;"",1,"")</f>
        <v>1</v>
      </c>
    </row>
    <row r="3199" spans="1:10">
      <c r="A3199" s="729">
        <v>46084.711458333331</v>
      </c>
      <c r="B3199" s="722">
        <v>33.5</v>
      </c>
      <c r="C3199" s="711" t="str">
        <f t="shared" si="343"/>
        <v>03/03/2026</v>
      </c>
      <c r="D3199" s="712" t="str">
        <f t="shared" si="344"/>
        <v>17:04</v>
      </c>
      <c r="E3199" s="713" t="str">
        <f t="shared" si="345"/>
        <v>17:00 as 18:00</v>
      </c>
      <c r="F3199" s="714" t="str">
        <f t="shared" si="346"/>
        <v>Terça</v>
      </c>
      <c r="G3199" s="715">
        <f t="shared" si="347"/>
        <v>1</v>
      </c>
      <c r="H3199" s="714" t="str">
        <f t="shared" si="348"/>
        <v>Mar/26</v>
      </c>
      <c r="I3199" s="723">
        <f t="shared" si="349"/>
        <v>3</v>
      </c>
      <c r="J3199" s="723">
        <f>IF(Tabela13[[#This Row],[Data da Ordem]]&lt;&gt;"",1,"")</f>
        <v>1</v>
      </c>
    </row>
    <row r="3200" spans="1:10">
      <c r="A3200" s="729">
        <v>46084.690069444441</v>
      </c>
      <c r="B3200" s="722">
        <v>27</v>
      </c>
      <c r="C3200" s="711" t="str">
        <f t="shared" si="343"/>
        <v>03/03/2026</v>
      </c>
      <c r="D3200" s="712" t="str">
        <f t="shared" si="344"/>
        <v>16:33</v>
      </c>
      <c r="E3200" s="713" t="str">
        <f t="shared" si="345"/>
        <v>16:00 as 17:00</v>
      </c>
      <c r="F3200" s="714" t="str">
        <f t="shared" si="346"/>
        <v>Terça</v>
      </c>
      <c r="G3200" s="715">
        <f t="shared" si="347"/>
        <v>1</v>
      </c>
      <c r="H3200" s="714" t="str">
        <f t="shared" si="348"/>
        <v>Mar/26</v>
      </c>
      <c r="I3200" s="723">
        <f t="shared" si="349"/>
        <v>3</v>
      </c>
      <c r="J3200" s="723">
        <f>IF(Tabela13[[#This Row],[Data da Ordem]]&lt;&gt;"",1,"")</f>
        <v>1</v>
      </c>
    </row>
    <row r="3201" spans="1:10">
      <c r="A3201" s="729">
        <v>46084.689143518517</v>
      </c>
      <c r="B3201" s="722">
        <v>43.5</v>
      </c>
      <c r="C3201" s="711" t="str">
        <f t="shared" si="343"/>
        <v>03/03/2026</v>
      </c>
      <c r="D3201" s="712" t="str">
        <f t="shared" si="344"/>
        <v>16:32</v>
      </c>
      <c r="E3201" s="713" t="str">
        <f t="shared" si="345"/>
        <v>16:00 as 17:00</v>
      </c>
      <c r="F3201" s="714" t="str">
        <f t="shared" si="346"/>
        <v>Terça</v>
      </c>
      <c r="G3201" s="715">
        <f t="shared" si="347"/>
        <v>1</v>
      </c>
      <c r="H3201" s="714" t="str">
        <f t="shared" si="348"/>
        <v>Mar/26</v>
      </c>
      <c r="I3201" s="723">
        <f t="shared" si="349"/>
        <v>3</v>
      </c>
      <c r="J3201" s="723">
        <f>IF(Tabela13[[#This Row],[Data da Ordem]]&lt;&gt;"",1,"")</f>
        <v>1</v>
      </c>
    </row>
    <row r="3202" spans="1:10">
      <c r="A3202" s="729">
        <v>46084.657800925925</v>
      </c>
      <c r="B3202" s="722">
        <v>52</v>
      </c>
      <c r="C3202" s="711" t="str">
        <f t="shared" si="343"/>
        <v>03/03/2026</v>
      </c>
      <c r="D3202" s="712" t="str">
        <f t="shared" si="344"/>
        <v>15:47</v>
      </c>
      <c r="E3202" s="713" t="str">
        <f t="shared" si="345"/>
        <v>15:00 as 16:00</v>
      </c>
      <c r="F3202" s="714" t="str">
        <f t="shared" si="346"/>
        <v>Terça</v>
      </c>
      <c r="G3202" s="715">
        <f t="shared" si="347"/>
        <v>1</v>
      </c>
      <c r="H3202" s="714" t="str">
        <f t="shared" si="348"/>
        <v>Mar/26</v>
      </c>
      <c r="I3202" s="723">
        <f t="shared" si="349"/>
        <v>3</v>
      </c>
      <c r="J3202" s="723">
        <f>IF(Tabela13[[#This Row],[Data da Ordem]]&lt;&gt;"",1,"")</f>
        <v>1</v>
      </c>
    </row>
    <row r="3203" spans="1:10">
      <c r="A3203" s="729">
        <v>46084.616666666669</v>
      </c>
      <c r="B3203" s="722">
        <v>16</v>
      </c>
      <c r="C3203" s="711" t="str">
        <f t="shared" si="343"/>
        <v>03/03/2026</v>
      </c>
      <c r="D3203" s="712" t="str">
        <f t="shared" si="344"/>
        <v>14:48</v>
      </c>
      <c r="E3203" s="713" t="str">
        <f t="shared" si="345"/>
        <v>14:00 as 15:00</v>
      </c>
      <c r="F3203" s="714" t="str">
        <f t="shared" si="346"/>
        <v>Terça</v>
      </c>
      <c r="G3203" s="715">
        <f t="shared" si="347"/>
        <v>1</v>
      </c>
      <c r="H3203" s="714" t="str">
        <f t="shared" si="348"/>
        <v>Mar/26</v>
      </c>
      <c r="I3203" s="723">
        <f t="shared" si="349"/>
        <v>3</v>
      </c>
      <c r="J3203" s="723">
        <f>IF(Tabela13[[#This Row],[Data da Ordem]]&lt;&gt;"",1,"")</f>
        <v>1</v>
      </c>
    </row>
    <row r="3204" spans="1:10">
      <c r="A3204" s="729">
        <v>46084.573969907404</v>
      </c>
      <c r="B3204" s="722">
        <v>30</v>
      </c>
      <c r="C3204" s="711" t="str">
        <f t="shared" ref="C3204:C3267" si="350">IF(A3204="","",TEXT(A3204,"dd/mm/aaaa"))</f>
        <v>03/03/2026</v>
      </c>
      <c r="D3204" s="712" t="str">
        <f t="shared" ref="D3204:D3267" si="351">IF(A3204="","",TEXT(A3204,"hh:mm"))</f>
        <v>13:46</v>
      </c>
      <c r="E3204" s="713" t="str">
        <f t="shared" ref="E3204:E3267" si="352">IF(D3204="","",IF(AND(MOD(D3204,1)&gt;=TIME(8,0,0),MOD(D3204,1)&lt;TIME(21,0,0)),
TEXT(TIME(HOUR(MOD(D3204,1)),0,0),"hh:mm")&amp;" as "&amp;TEXT(TIME(HOUR(MOD(D3204,1))+1,0,0),"hh:mm"),
"Fora da faixa"))</f>
        <v>13:00 as 14:00</v>
      </c>
      <c r="F3204" s="714" t="str">
        <f t="shared" ref="F3204:F3267" si="353">CHOOSE(WEEKDAY(C3204,2),"Segunda","Terça","Quarta","Quinta","Sexta","Sábado","Domingo")</f>
        <v>Terça</v>
      </c>
      <c r="G3204" s="715">
        <f t="shared" ref="G3204:G3267" si="354">INT((DAY(C3204)-1)/7)+1</f>
        <v>1</v>
      </c>
      <c r="H3204" s="714" t="str">
        <f t="shared" ref="H3204:H3267" si="355">PROPER(TEXT(C3204,"MMM/AA"))</f>
        <v>Mar/26</v>
      </c>
      <c r="I3204" s="723">
        <f t="shared" ref="I3204:I3267" si="356">DAY(C3204)</f>
        <v>3</v>
      </c>
      <c r="J3204" s="723">
        <f>IF(Tabela13[[#This Row],[Data da Ordem]]&lt;&gt;"",1,"")</f>
        <v>1</v>
      </c>
    </row>
    <row r="3205" spans="1:10">
      <c r="A3205" s="729">
        <v>46084.536620370367</v>
      </c>
      <c r="B3205" s="722">
        <v>30</v>
      </c>
      <c r="C3205" s="711" t="str">
        <f t="shared" si="350"/>
        <v>03/03/2026</v>
      </c>
      <c r="D3205" s="712" t="str">
        <f t="shared" si="351"/>
        <v>12:52</v>
      </c>
      <c r="E3205" s="713" t="str">
        <f t="shared" si="352"/>
        <v>12:00 as 13:00</v>
      </c>
      <c r="F3205" s="714" t="str">
        <f t="shared" si="353"/>
        <v>Terça</v>
      </c>
      <c r="G3205" s="715">
        <f t="shared" si="354"/>
        <v>1</v>
      </c>
      <c r="H3205" s="714" t="str">
        <f t="shared" si="355"/>
        <v>Mar/26</v>
      </c>
      <c r="I3205" s="723">
        <f t="shared" si="356"/>
        <v>3</v>
      </c>
      <c r="J3205" s="723">
        <f>IF(Tabela13[[#This Row],[Data da Ordem]]&lt;&gt;"",1,"")</f>
        <v>1</v>
      </c>
    </row>
    <row r="3206" spans="1:10">
      <c r="A3206" s="729">
        <v>46084.532685185186</v>
      </c>
      <c r="B3206" s="722">
        <v>13</v>
      </c>
      <c r="C3206" s="711" t="str">
        <f t="shared" si="350"/>
        <v>03/03/2026</v>
      </c>
      <c r="D3206" s="712" t="str">
        <f t="shared" si="351"/>
        <v>12:47</v>
      </c>
      <c r="E3206" s="713" t="str">
        <f t="shared" si="352"/>
        <v>12:00 as 13:00</v>
      </c>
      <c r="F3206" s="714" t="str">
        <f t="shared" si="353"/>
        <v>Terça</v>
      </c>
      <c r="G3206" s="715">
        <f t="shared" si="354"/>
        <v>1</v>
      </c>
      <c r="H3206" s="714" t="str">
        <f t="shared" si="355"/>
        <v>Mar/26</v>
      </c>
      <c r="I3206" s="723">
        <f t="shared" si="356"/>
        <v>3</v>
      </c>
      <c r="J3206" s="723">
        <f>IF(Tabela13[[#This Row],[Data da Ordem]]&lt;&gt;"",1,"")</f>
        <v>1</v>
      </c>
    </row>
    <row r="3207" spans="1:10">
      <c r="A3207" s="729">
        <v>46084.532083333332</v>
      </c>
      <c r="B3207" s="722">
        <v>13</v>
      </c>
      <c r="C3207" s="711" t="str">
        <f t="shared" si="350"/>
        <v>03/03/2026</v>
      </c>
      <c r="D3207" s="712" t="str">
        <f t="shared" si="351"/>
        <v>12:46</v>
      </c>
      <c r="E3207" s="713" t="str">
        <f t="shared" si="352"/>
        <v>12:00 as 13:00</v>
      </c>
      <c r="F3207" s="714" t="str">
        <f t="shared" si="353"/>
        <v>Terça</v>
      </c>
      <c r="G3207" s="715">
        <f t="shared" si="354"/>
        <v>1</v>
      </c>
      <c r="H3207" s="714" t="str">
        <f t="shared" si="355"/>
        <v>Mar/26</v>
      </c>
      <c r="I3207" s="723">
        <f t="shared" si="356"/>
        <v>3</v>
      </c>
      <c r="J3207" s="723">
        <f>IF(Tabela13[[#This Row],[Data da Ordem]]&lt;&gt;"",1,"")</f>
        <v>1</v>
      </c>
    </row>
    <row r="3208" spans="1:10">
      <c r="A3208" s="729">
        <v>46084.522175925929</v>
      </c>
      <c r="B3208" s="722">
        <v>13</v>
      </c>
      <c r="C3208" s="711" t="str">
        <f t="shared" si="350"/>
        <v>03/03/2026</v>
      </c>
      <c r="D3208" s="712" t="str">
        <f t="shared" si="351"/>
        <v>12:31</v>
      </c>
      <c r="E3208" s="713" t="str">
        <f t="shared" si="352"/>
        <v>12:00 as 13:00</v>
      </c>
      <c r="F3208" s="714" t="str">
        <f t="shared" si="353"/>
        <v>Terça</v>
      </c>
      <c r="G3208" s="715">
        <f t="shared" si="354"/>
        <v>1</v>
      </c>
      <c r="H3208" s="714" t="str">
        <f t="shared" si="355"/>
        <v>Mar/26</v>
      </c>
      <c r="I3208" s="723">
        <f t="shared" si="356"/>
        <v>3</v>
      </c>
      <c r="J3208" s="723">
        <f>IF(Tabela13[[#This Row],[Data da Ordem]]&lt;&gt;"",1,"")</f>
        <v>1</v>
      </c>
    </row>
    <row r="3209" spans="1:10">
      <c r="A3209" s="729">
        <v>46084.46162037037</v>
      </c>
      <c r="B3209" s="722">
        <v>9</v>
      </c>
      <c r="C3209" s="711" t="str">
        <f t="shared" si="350"/>
        <v>03/03/2026</v>
      </c>
      <c r="D3209" s="712" t="str">
        <f t="shared" si="351"/>
        <v>11:04</v>
      </c>
      <c r="E3209" s="713" t="str">
        <f t="shared" si="352"/>
        <v>11:00 as 12:00</v>
      </c>
      <c r="F3209" s="714" t="str">
        <f t="shared" si="353"/>
        <v>Terça</v>
      </c>
      <c r="G3209" s="715">
        <f t="shared" si="354"/>
        <v>1</v>
      </c>
      <c r="H3209" s="714" t="str">
        <f t="shared" si="355"/>
        <v>Mar/26</v>
      </c>
      <c r="I3209" s="723">
        <f t="shared" si="356"/>
        <v>3</v>
      </c>
      <c r="J3209" s="723">
        <f>IF(Tabela13[[#This Row],[Data da Ordem]]&lt;&gt;"",1,"")</f>
        <v>1</v>
      </c>
    </row>
    <row r="3210" spans="1:10">
      <c r="A3210" s="729">
        <v>46084.448240740741</v>
      </c>
      <c r="B3210" s="722">
        <v>35.1</v>
      </c>
      <c r="C3210" s="711" t="str">
        <f t="shared" si="350"/>
        <v>03/03/2026</v>
      </c>
      <c r="D3210" s="712" t="str">
        <f t="shared" si="351"/>
        <v>10:45</v>
      </c>
      <c r="E3210" s="713" t="str">
        <f t="shared" si="352"/>
        <v>10:00 as 11:00</v>
      </c>
      <c r="F3210" s="714" t="str">
        <f t="shared" si="353"/>
        <v>Terça</v>
      </c>
      <c r="G3210" s="715">
        <f t="shared" si="354"/>
        <v>1</v>
      </c>
      <c r="H3210" s="714" t="str">
        <f t="shared" si="355"/>
        <v>Mar/26</v>
      </c>
      <c r="I3210" s="723">
        <f t="shared" si="356"/>
        <v>3</v>
      </c>
      <c r="J3210" s="723">
        <f>IF(Tabela13[[#This Row],[Data da Ordem]]&lt;&gt;"",1,"")</f>
        <v>1</v>
      </c>
    </row>
    <row r="3211" spans="1:10">
      <c r="A3211" s="729">
        <v>46084.429247685184</v>
      </c>
      <c r="B3211" s="722">
        <v>23</v>
      </c>
      <c r="C3211" s="711" t="str">
        <f t="shared" si="350"/>
        <v>03/03/2026</v>
      </c>
      <c r="D3211" s="712" t="str">
        <f t="shared" si="351"/>
        <v>10:18</v>
      </c>
      <c r="E3211" s="713" t="str">
        <f t="shared" si="352"/>
        <v>10:00 as 11:00</v>
      </c>
      <c r="F3211" s="714" t="str">
        <f t="shared" si="353"/>
        <v>Terça</v>
      </c>
      <c r="G3211" s="715">
        <f t="shared" si="354"/>
        <v>1</v>
      </c>
      <c r="H3211" s="714" t="str">
        <f t="shared" si="355"/>
        <v>Mar/26</v>
      </c>
      <c r="I3211" s="723">
        <f t="shared" si="356"/>
        <v>3</v>
      </c>
      <c r="J3211" s="723">
        <f>IF(Tabela13[[#This Row],[Data da Ordem]]&lt;&gt;"",1,"")</f>
        <v>1</v>
      </c>
    </row>
    <row r="3212" spans="1:10">
      <c r="A3212" s="729">
        <v>46084.42633101852</v>
      </c>
      <c r="B3212" s="722">
        <v>13</v>
      </c>
      <c r="C3212" s="724" t="str">
        <f t="shared" si="350"/>
        <v>03/03/2026</v>
      </c>
      <c r="D3212" s="725" t="str">
        <f t="shared" si="351"/>
        <v>10:13</v>
      </c>
      <c r="E3212" s="726" t="str">
        <f t="shared" si="352"/>
        <v>10:00 as 11:00</v>
      </c>
      <c r="F3212" s="727" t="str">
        <f t="shared" si="353"/>
        <v>Terça</v>
      </c>
      <c r="G3212" s="728">
        <f t="shared" si="354"/>
        <v>1</v>
      </c>
      <c r="H3212" s="727" t="str">
        <f t="shared" si="355"/>
        <v>Mar/26</v>
      </c>
      <c r="I3212" s="716">
        <f t="shared" si="356"/>
        <v>3</v>
      </c>
      <c r="J3212" s="716">
        <f>IF(Tabela13[[#This Row],[Data da Ordem]]&lt;&gt;"",1,"")</f>
        <v>1</v>
      </c>
    </row>
    <row r="3213" spans="1:10">
      <c r="A3213" s="729">
        <v>46085.383391203701</v>
      </c>
      <c r="B3213" s="722">
        <v>16</v>
      </c>
      <c r="C3213" s="711" t="str">
        <f t="shared" si="350"/>
        <v>04/03/2026</v>
      </c>
      <c r="D3213" s="712" t="str">
        <f t="shared" si="351"/>
        <v>09:12</v>
      </c>
      <c r="E3213" s="713" t="str">
        <f t="shared" si="352"/>
        <v>09:00 as 10:00</v>
      </c>
      <c r="F3213" s="714" t="str">
        <f t="shared" si="353"/>
        <v>Quarta</v>
      </c>
      <c r="G3213" s="715">
        <f t="shared" si="354"/>
        <v>1</v>
      </c>
      <c r="H3213" s="714" t="str">
        <f t="shared" si="355"/>
        <v>Mar/26</v>
      </c>
      <c r="I3213" s="723">
        <f t="shared" si="356"/>
        <v>4</v>
      </c>
      <c r="J3213" s="723">
        <f>IF(Tabela13[[#This Row],[Data da Ordem]]&lt;&gt;"",1,"")</f>
        <v>1</v>
      </c>
    </row>
    <row r="3214" spans="1:10">
      <c r="A3214" s="729">
        <v>46085.391226851854</v>
      </c>
      <c r="B3214" s="722">
        <v>23</v>
      </c>
      <c r="C3214" s="711" t="str">
        <f t="shared" si="350"/>
        <v>04/03/2026</v>
      </c>
      <c r="D3214" s="712" t="str">
        <f t="shared" si="351"/>
        <v>09:23</v>
      </c>
      <c r="E3214" s="713" t="str">
        <f t="shared" si="352"/>
        <v>09:00 as 10:00</v>
      </c>
      <c r="F3214" s="714" t="str">
        <f t="shared" si="353"/>
        <v>Quarta</v>
      </c>
      <c r="G3214" s="715">
        <f t="shared" si="354"/>
        <v>1</v>
      </c>
      <c r="H3214" s="714" t="str">
        <f t="shared" si="355"/>
        <v>Mar/26</v>
      </c>
      <c r="I3214" s="723">
        <f t="shared" si="356"/>
        <v>4</v>
      </c>
      <c r="J3214" s="723">
        <f>IF(Tabela13[[#This Row],[Data da Ordem]]&lt;&gt;"",1,"")</f>
        <v>1</v>
      </c>
    </row>
    <row r="3215" spans="1:10">
      <c r="A3215" s="729">
        <v>46085.413159722222</v>
      </c>
      <c r="B3215" s="722">
        <v>16</v>
      </c>
      <c r="C3215" s="711" t="str">
        <f t="shared" si="350"/>
        <v>04/03/2026</v>
      </c>
      <c r="D3215" s="712" t="str">
        <f t="shared" si="351"/>
        <v>09:54</v>
      </c>
      <c r="E3215" s="713" t="str">
        <f t="shared" si="352"/>
        <v>09:00 as 10:00</v>
      </c>
      <c r="F3215" s="714" t="str">
        <f t="shared" si="353"/>
        <v>Quarta</v>
      </c>
      <c r="G3215" s="715">
        <f t="shared" si="354"/>
        <v>1</v>
      </c>
      <c r="H3215" s="714" t="str">
        <f t="shared" si="355"/>
        <v>Mar/26</v>
      </c>
      <c r="I3215" s="723">
        <f t="shared" si="356"/>
        <v>4</v>
      </c>
      <c r="J3215" s="723">
        <f>IF(Tabela13[[#This Row],[Data da Ordem]]&lt;&gt;"",1,"")</f>
        <v>1</v>
      </c>
    </row>
    <row r="3216" spans="1:10">
      <c r="A3216" s="729">
        <v>46085.424710648149</v>
      </c>
      <c r="B3216" s="722">
        <v>24</v>
      </c>
      <c r="C3216" s="711" t="str">
        <f t="shared" si="350"/>
        <v>04/03/2026</v>
      </c>
      <c r="D3216" s="712" t="str">
        <f t="shared" si="351"/>
        <v>10:11</v>
      </c>
      <c r="E3216" s="713" t="str">
        <f t="shared" si="352"/>
        <v>10:00 as 11:00</v>
      </c>
      <c r="F3216" s="714" t="str">
        <f t="shared" si="353"/>
        <v>Quarta</v>
      </c>
      <c r="G3216" s="715">
        <f t="shared" si="354"/>
        <v>1</v>
      </c>
      <c r="H3216" s="714" t="str">
        <f t="shared" si="355"/>
        <v>Mar/26</v>
      </c>
      <c r="I3216" s="723">
        <f t="shared" si="356"/>
        <v>4</v>
      </c>
      <c r="J3216" s="723">
        <f>IF(Tabela13[[#This Row],[Data da Ordem]]&lt;&gt;"",1,"")</f>
        <v>1</v>
      </c>
    </row>
    <row r="3217" spans="1:10">
      <c r="A3217" s="729">
        <v>46085.439826388887</v>
      </c>
      <c r="B3217" s="722">
        <v>24</v>
      </c>
      <c r="C3217" s="711" t="str">
        <f t="shared" si="350"/>
        <v>04/03/2026</v>
      </c>
      <c r="D3217" s="712" t="str">
        <f t="shared" si="351"/>
        <v>10:33</v>
      </c>
      <c r="E3217" s="713" t="str">
        <f t="shared" si="352"/>
        <v>10:00 as 11:00</v>
      </c>
      <c r="F3217" s="714" t="str">
        <f t="shared" si="353"/>
        <v>Quarta</v>
      </c>
      <c r="G3217" s="715">
        <f t="shared" si="354"/>
        <v>1</v>
      </c>
      <c r="H3217" s="714" t="str">
        <f t="shared" si="355"/>
        <v>Mar/26</v>
      </c>
      <c r="I3217" s="723">
        <f t="shared" si="356"/>
        <v>4</v>
      </c>
      <c r="J3217" s="723">
        <f>IF(Tabela13[[#This Row],[Data da Ordem]]&lt;&gt;"",1,"")</f>
        <v>1</v>
      </c>
    </row>
    <row r="3218" spans="1:10">
      <c r="A3218" s="729">
        <v>46085.528275462966</v>
      </c>
      <c r="B3218" s="722">
        <v>20</v>
      </c>
      <c r="C3218" s="711" t="str">
        <f t="shared" si="350"/>
        <v>04/03/2026</v>
      </c>
      <c r="D3218" s="712" t="str">
        <f t="shared" si="351"/>
        <v>12:40</v>
      </c>
      <c r="E3218" s="713" t="str">
        <f t="shared" si="352"/>
        <v>12:00 as 13:00</v>
      </c>
      <c r="F3218" s="714" t="str">
        <f t="shared" si="353"/>
        <v>Quarta</v>
      </c>
      <c r="G3218" s="715">
        <f t="shared" si="354"/>
        <v>1</v>
      </c>
      <c r="H3218" s="714" t="str">
        <f t="shared" si="355"/>
        <v>Mar/26</v>
      </c>
      <c r="I3218" s="723">
        <f t="shared" si="356"/>
        <v>4</v>
      </c>
      <c r="J3218" s="723">
        <f>IF(Tabela13[[#This Row],[Data da Ordem]]&lt;&gt;"",1,"")</f>
        <v>1</v>
      </c>
    </row>
    <row r="3219" spans="1:10">
      <c r="A3219" s="729">
        <v>46085.554351851853</v>
      </c>
      <c r="B3219" s="722">
        <v>20.7</v>
      </c>
      <c r="C3219" s="711" t="str">
        <f t="shared" si="350"/>
        <v>04/03/2026</v>
      </c>
      <c r="D3219" s="712" t="str">
        <f t="shared" si="351"/>
        <v>13:18</v>
      </c>
      <c r="E3219" s="713" t="str">
        <f t="shared" si="352"/>
        <v>13:00 as 14:00</v>
      </c>
      <c r="F3219" s="714" t="str">
        <f t="shared" si="353"/>
        <v>Quarta</v>
      </c>
      <c r="G3219" s="715">
        <f t="shared" si="354"/>
        <v>1</v>
      </c>
      <c r="H3219" s="714" t="str">
        <f t="shared" si="355"/>
        <v>Mar/26</v>
      </c>
      <c r="I3219" s="723">
        <f t="shared" si="356"/>
        <v>4</v>
      </c>
      <c r="J3219" s="723">
        <f>IF(Tabela13[[#This Row],[Data da Ordem]]&lt;&gt;"",1,"")</f>
        <v>1</v>
      </c>
    </row>
    <row r="3220" spans="1:10">
      <c r="A3220" s="729">
        <v>46085.56144675926</v>
      </c>
      <c r="B3220" s="722">
        <v>20</v>
      </c>
      <c r="C3220" s="711" t="str">
        <f t="shared" si="350"/>
        <v>04/03/2026</v>
      </c>
      <c r="D3220" s="712" t="str">
        <f t="shared" si="351"/>
        <v>13:28</v>
      </c>
      <c r="E3220" s="713" t="str">
        <f t="shared" si="352"/>
        <v>13:00 as 14:00</v>
      </c>
      <c r="F3220" s="714" t="str">
        <f t="shared" si="353"/>
        <v>Quarta</v>
      </c>
      <c r="G3220" s="715">
        <f t="shared" si="354"/>
        <v>1</v>
      </c>
      <c r="H3220" s="714" t="str">
        <f t="shared" si="355"/>
        <v>Mar/26</v>
      </c>
      <c r="I3220" s="723">
        <f t="shared" si="356"/>
        <v>4</v>
      </c>
      <c r="J3220" s="723">
        <f>IF(Tabela13[[#This Row],[Data da Ordem]]&lt;&gt;"",1,"")</f>
        <v>1</v>
      </c>
    </row>
    <row r="3221" spans="1:10">
      <c r="A3221" s="729">
        <v>46085.572094907409</v>
      </c>
      <c r="B3221" s="722">
        <v>17</v>
      </c>
      <c r="C3221" s="711" t="str">
        <f t="shared" si="350"/>
        <v>04/03/2026</v>
      </c>
      <c r="D3221" s="712" t="str">
        <f t="shared" si="351"/>
        <v>13:43</v>
      </c>
      <c r="E3221" s="713" t="str">
        <f t="shared" si="352"/>
        <v>13:00 as 14:00</v>
      </c>
      <c r="F3221" s="714" t="str">
        <f t="shared" si="353"/>
        <v>Quarta</v>
      </c>
      <c r="G3221" s="715">
        <f t="shared" si="354"/>
        <v>1</v>
      </c>
      <c r="H3221" s="714" t="str">
        <f t="shared" si="355"/>
        <v>Mar/26</v>
      </c>
      <c r="I3221" s="723">
        <f t="shared" si="356"/>
        <v>4</v>
      </c>
      <c r="J3221" s="723">
        <f>IF(Tabela13[[#This Row],[Data da Ordem]]&lt;&gt;"",1,"")</f>
        <v>1</v>
      </c>
    </row>
    <row r="3222" spans="1:10">
      <c r="A3222" s="729">
        <v>46085.61440972222</v>
      </c>
      <c r="B3222" s="722">
        <v>22</v>
      </c>
      <c r="C3222" s="711" t="str">
        <f t="shared" si="350"/>
        <v>04/03/2026</v>
      </c>
      <c r="D3222" s="712" t="str">
        <f t="shared" si="351"/>
        <v>14:44</v>
      </c>
      <c r="E3222" s="713" t="str">
        <f t="shared" si="352"/>
        <v>14:00 as 15:00</v>
      </c>
      <c r="F3222" s="714" t="str">
        <f t="shared" si="353"/>
        <v>Quarta</v>
      </c>
      <c r="G3222" s="715">
        <f t="shared" si="354"/>
        <v>1</v>
      </c>
      <c r="H3222" s="714" t="str">
        <f t="shared" si="355"/>
        <v>Mar/26</v>
      </c>
      <c r="I3222" s="723">
        <f t="shared" si="356"/>
        <v>4</v>
      </c>
      <c r="J3222" s="723">
        <f>IF(Tabela13[[#This Row],[Data da Ordem]]&lt;&gt;"",1,"")</f>
        <v>1</v>
      </c>
    </row>
    <row r="3223" spans="1:10">
      <c r="A3223" s="729">
        <v>46085.625960648147</v>
      </c>
      <c r="B3223" s="722">
        <v>21</v>
      </c>
      <c r="C3223" s="711" t="str">
        <f t="shared" si="350"/>
        <v>04/03/2026</v>
      </c>
      <c r="D3223" s="712" t="str">
        <f t="shared" si="351"/>
        <v>15:01</v>
      </c>
      <c r="E3223" s="713" t="str">
        <f t="shared" si="352"/>
        <v>15:00 as 16:00</v>
      </c>
      <c r="F3223" s="714" t="str">
        <f t="shared" si="353"/>
        <v>Quarta</v>
      </c>
      <c r="G3223" s="715">
        <f t="shared" si="354"/>
        <v>1</v>
      </c>
      <c r="H3223" s="714" t="str">
        <f t="shared" si="355"/>
        <v>Mar/26</v>
      </c>
      <c r="I3223" s="723">
        <f t="shared" si="356"/>
        <v>4</v>
      </c>
      <c r="J3223" s="723">
        <f>IF(Tabela13[[#This Row],[Data da Ordem]]&lt;&gt;"",1,"")</f>
        <v>1</v>
      </c>
    </row>
    <row r="3224" spans="1:10">
      <c r="A3224" s="729">
        <v>46085.633368055554</v>
      </c>
      <c r="B3224" s="722">
        <v>10</v>
      </c>
      <c r="C3224" s="711" t="str">
        <f t="shared" si="350"/>
        <v>04/03/2026</v>
      </c>
      <c r="D3224" s="712" t="str">
        <f t="shared" si="351"/>
        <v>15:12</v>
      </c>
      <c r="E3224" s="713" t="str">
        <f t="shared" si="352"/>
        <v>15:00 as 16:00</v>
      </c>
      <c r="F3224" s="714" t="str">
        <f t="shared" si="353"/>
        <v>Quarta</v>
      </c>
      <c r="G3224" s="715">
        <f t="shared" si="354"/>
        <v>1</v>
      </c>
      <c r="H3224" s="714" t="str">
        <f t="shared" si="355"/>
        <v>Mar/26</v>
      </c>
      <c r="I3224" s="723">
        <f t="shared" si="356"/>
        <v>4</v>
      </c>
      <c r="J3224" s="723">
        <f>IF(Tabela13[[#This Row],[Data da Ordem]]&lt;&gt;"",1,"")</f>
        <v>1</v>
      </c>
    </row>
    <row r="3225" spans="1:10">
      <c r="A3225" s="729">
        <v>46085.638148148151</v>
      </c>
      <c r="B3225" s="722">
        <v>17.100000000000001</v>
      </c>
      <c r="C3225" s="711" t="str">
        <f t="shared" si="350"/>
        <v>04/03/2026</v>
      </c>
      <c r="D3225" s="712" t="str">
        <f t="shared" si="351"/>
        <v>15:18</v>
      </c>
      <c r="E3225" s="713" t="str">
        <f t="shared" si="352"/>
        <v>15:00 as 16:00</v>
      </c>
      <c r="F3225" s="714" t="str">
        <f t="shared" si="353"/>
        <v>Quarta</v>
      </c>
      <c r="G3225" s="715">
        <f t="shared" si="354"/>
        <v>1</v>
      </c>
      <c r="H3225" s="714" t="str">
        <f t="shared" si="355"/>
        <v>Mar/26</v>
      </c>
      <c r="I3225" s="723">
        <f t="shared" si="356"/>
        <v>4</v>
      </c>
      <c r="J3225" s="723">
        <f>IF(Tabela13[[#This Row],[Data da Ordem]]&lt;&gt;"",1,"")</f>
        <v>1</v>
      </c>
    </row>
    <row r="3226" spans="1:10">
      <c r="A3226" s="729">
        <v>46085.638391203705</v>
      </c>
      <c r="B3226" s="722">
        <v>24.3</v>
      </c>
      <c r="C3226" s="711" t="str">
        <f t="shared" si="350"/>
        <v>04/03/2026</v>
      </c>
      <c r="D3226" s="712" t="str">
        <f t="shared" si="351"/>
        <v>15:19</v>
      </c>
      <c r="E3226" s="713" t="str">
        <f t="shared" si="352"/>
        <v>15:00 as 16:00</v>
      </c>
      <c r="F3226" s="714" t="str">
        <f t="shared" si="353"/>
        <v>Quarta</v>
      </c>
      <c r="G3226" s="715">
        <f t="shared" si="354"/>
        <v>1</v>
      </c>
      <c r="H3226" s="714" t="str">
        <f t="shared" si="355"/>
        <v>Mar/26</v>
      </c>
      <c r="I3226" s="723">
        <f t="shared" si="356"/>
        <v>4</v>
      </c>
      <c r="J3226" s="723">
        <f>IF(Tabela13[[#This Row],[Data da Ordem]]&lt;&gt;"",1,"")</f>
        <v>1</v>
      </c>
    </row>
    <row r="3227" spans="1:10">
      <c r="A3227" s="729">
        <v>46085.659224537034</v>
      </c>
      <c r="B3227" s="722">
        <v>46</v>
      </c>
      <c r="C3227" s="711" t="str">
        <f t="shared" si="350"/>
        <v>04/03/2026</v>
      </c>
      <c r="D3227" s="712" t="str">
        <f t="shared" si="351"/>
        <v>15:49</v>
      </c>
      <c r="E3227" s="713" t="str">
        <f t="shared" si="352"/>
        <v>15:00 as 16:00</v>
      </c>
      <c r="F3227" s="714" t="str">
        <f t="shared" si="353"/>
        <v>Quarta</v>
      </c>
      <c r="G3227" s="715">
        <f t="shared" si="354"/>
        <v>1</v>
      </c>
      <c r="H3227" s="714" t="str">
        <f t="shared" si="355"/>
        <v>Mar/26</v>
      </c>
      <c r="I3227" s="723">
        <f t="shared" si="356"/>
        <v>4</v>
      </c>
      <c r="J3227" s="723">
        <f>IF(Tabela13[[#This Row],[Data da Ordem]]&lt;&gt;"",1,"")</f>
        <v>1</v>
      </c>
    </row>
    <row r="3228" spans="1:10">
      <c r="A3228" s="729">
        <v>46085.660914351851</v>
      </c>
      <c r="B3228" s="722">
        <v>23</v>
      </c>
      <c r="C3228" s="711" t="str">
        <f t="shared" si="350"/>
        <v>04/03/2026</v>
      </c>
      <c r="D3228" s="712" t="str">
        <f t="shared" si="351"/>
        <v>15:51</v>
      </c>
      <c r="E3228" s="713" t="str">
        <f t="shared" si="352"/>
        <v>15:00 as 16:00</v>
      </c>
      <c r="F3228" s="714" t="str">
        <f t="shared" si="353"/>
        <v>Quarta</v>
      </c>
      <c r="G3228" s="715">
        <f t="shared" si="354"/>
        <v>1</v>
      </c>
      <c r="H3228" s="714" t="str">
        <f t="shared" si="355"/>
        <v>Mar/26</v>
      </c>
      <c r="I3228" s="723">
        <f t="shared" si="356"/>
        <v>4</v>
      </c>
      <c r="J3228" s="723">
        <f>IF(Tabela13[[#This Row],[Data da Ordem]]&lt;&gt;"",1,"")</f>
        <v>1</v>
      </c>
    </row>
    <row r="3229" spans="1:10">
      <c r="A3229" s="729">
        <v>46085.661863425928</v>
      </c>
      <c r="B3229" s="722">
        <v>23</v>
      </c>
      <c r="C3229" s="711" t="str">
        <f t="shared" si="350"/>
        <v>04/03/2026</v>
      </c>
      <c r="D3229" s="712" t="str">
        <f t="shared" si="351"/>
        <v>15:53</v>
      </c>
      <c r="E3229" s="713" t="str">
        <f t="shared" si="352"/>
        <v>15:00 as 16:00</v>
      </c>
      <c r="F3229" s="714" t="str">
        <f t="shared" si="353"/>
        <v>Quarta</v>
      </c>
      <c r="G3229" s="715">
        <f t="shared" si="354"/>
        <v>1</v>
      </c>
      <c r="H3229" s="714" t="str">
        <f t="shared" si="355"/>
        <v>Mar/26</v>
      </c>
      <c r="I3229" s="723">
        <f t="shared" si="356"/>
        <v>4</v>
      </c>
      <c r="J3229" s="723">
        <f>IF(Tabela13[[#This Row],[Data da Ordem]]&lt;&gt;"",1,"")</f>
        <v>1</v>
      </c>
    </row>
    <row r="3230" spans="1:10">
      <c r="A3230" s="729">
        <v>46085.663912037038</v>
      </c>
      <c r="B3230" s="722">
        <v>27.5</v>
      </c>
      <c r="C3230" s="711" t="str">
        <f t="shared" si="350"/>
        <v>04/03/2026</v>
      </c>
      <c r="D3230" s="712" t="str">
        <f t="shared" si="351"/>
        <v>15:56</v>
      </c>
      <c r="E3230" s="713" t="str">
        <f t="shared" si="352"/>
        <v>15:00 as 16:00</v>
      </c>
      <c r="F3230" s="714" t="str">
        <f t="shared" si="353"/>
        <v>Quarta</v>
      </c>
      <c r="G3230" s="715">
        <f t="shared" si="354"/>
        <v>1</v>
      </c>
      <c r="H3230" s="714" t="str">
        <f t="shared" si="355"/>
        <v>Mar/26</v>
      </c>
      <c r="I3230" s="723">
        <f t="shared" si="356"/>
        <v>4</v>
      </c>
      <c r="J3230" s="723">
        <f>IF(Tabela13[[#This Row],[Data da Ordem]]&lt;&gt;"",1,"")</f>
        <v>1</v>
      </c>
    </row>
    <row r="3231" spans="1:10">
      <c r="A3231" s="729">
        <v>46085.669537037036</v>
      </c>
      <c r="B3231" s="722">
        <v>39.9</v>
      </c>
      <c r="C3231" s="711" t="str">
        <f t="shared" si="350"/>
        <v>04/03/2026</v>
      </c>
      <c r="D3231" s="712" t="str">
        <f t="shared" si="351"/>
        <v>16:04</v>
      </c>
      <c r="E3231" s="713" t="str">
        <f t="shared" si="352"/>
        <v>16:00 as 17:00</v>
      </c>
      <c r="F3231" s="714" t="str">
        <f t="shared" si="353"/>
        <v>Quarta</v>
      </c>
      <c r="G3231" s="715">
        <f t="shared" si="354"/>
        <v>1</v>
      </c>
      <c r="H3231" s="714" t="str">
        <f t="shared" si="355"/>
        <v>Mar/26</v>
      </c>
      <c r="I3231" s="723">
        <f t="shared" si="356"/>
        <v>4</v>
      </c>
      <c r="J3231" s="723">
        <f>IF(Tabela13[[#This Row],[Data da Ordem]]&lt;&gt;"",1,"")</f>
        <v>1</v>
      </c>
    </row>
    <row r="3232" spans="1:10">
      <c r="A3232" s="729">
        <v>46085.683530092596</v>
      </c>
      <c r="B3232" s="722">
        <v>12</v>
      </c>
      <c r="C3232" s="711" t="str">
        <f t="shared" si="350"/>
        <v>04/03/2026</v>
      </c>
      <c r="D3232" s="712" t="str">
        <f t="shared" si="351"/>
        <v>16:24</v>
      </c>
      <c r="E3232" s="713" t="str">
        <f t="shared" si="352"/>
        <v>16:00 as 17:00</v>
      </c>
      <c r="F3232" s="714" t="str">
        <f t="shared" si="353"/>
        <v>Quarta</v>
      </c>
      <c r="G3232" s="715">
        <f t="shared" si="354"/>
        <v>1</v>
      </c>
      <c r="H3232" s="714" t="str">
        <f t="shared" si="355"/>
        <v>Mar/26</v>
      </c>
      <c r="I3232" s="723">
        <f t="shared" si="356"/>
        <v>4</v>
      </c>
      <c r="J3232" s="723">
        <f>IF(Tabela13[[#This Row],[Data da Ordem]]&lt;&gt;"",1,"")</f>
        <v>1</v>
      </c>
    </row>
    <row r="3233" spans="1:10">
      <c r="A3233" s="729">
        <v>46085.692083333335</v>
      </c>
      <c r="B3233" s="722">
        <v>23</v>
      </c>
      <c r="C3233" s="711" t="str">
        <f t="shared" si="350"/>
        <v>04/03/2026</v>
      </c>
      <c r="D3233" s="712" t="str">
        <f t="shared" si="351"/>
        <v>16:36</v>
      </c>
      <c r="E3233" s="713" t="str">
        <f t="shared" si="352"/>
        <v>16:00 as 17:00</v>
      </c>
      <c r="F3233" s="714" t="str">
        <f t="shared" si="353"/>
        <v>Quarta</v>
      </c>
      <c r="G3233" s="715">
        <f t="shared" si="354"/>
        <v>1</v>
      </c>
      <c r="H3233" s="714" t="str">
        <f t="shared" si="355"/>
        <v>Mar/26</v>
      </c>
      <c r="I3233" s="723">
        <f t="shared" si="356"/>
        <v>4</v>
      </c>
      <c r="J3233" s="723">
        <f>IF(Tabela13[[#This Row],[Data da Ordem]]&lt;&gt;"",1,"")</f>
        <v>1</v>
      </c>
    </row>
    <row r="3234" spans="1:10">
      <c r="A3234" s="729">
        <v>46085.71193287037</v>
      </c>
      <c r="B3234" s="722">
        <v>20</v>
      </c>
      <c r="C3234" s="711" t="str">
        <f t="shared" si="350"/>
        <v>04/03/2026</v>
      </c>
      <c r="D3234" s="712" t="str">
        <f t="shared" si="351"/>
        <v>17:05</v>
      </c>
      <c r="E3234" s="713" t="str">
        <f t="shared" si="352"/>
        <v>17:00 as 18:00</v>
      </c>
      <c r="F3234" s="714" t="str">
        <f t="shared" si="353"/>
        <v>Quarta</v>
      </c>
      <c r="G3234" s="715">
        <f t="shared" si="354"/>
        <v>1</v>
      </c>
      <c r="H3234" s="714" t="str">
        <f t="shared" si="355"/>
        <v>Mar/26</v>
      </c>
      <c r="I3234" s="723">
        <f t="shared" si="356"/>
        <v>4</v>
      </c>
      <c r="J3234" s="723">
        <f>IF(Tabela13[[#This Row],[Data da Ordem]]&lt;&gt;"",1,"")</f>
        <v>1</v>
      </c>
    </row>
    <row r="3235" spans="1:10">
      <c r="A3235" s="729">
        <v>46085.717407407406</v>
      </c>
      <c r="B3235" s="722">
        <v>17.100000000000001</v>
      </c>
      <c r="C3235" s="711" t="str">
        <f t="shared" si="350"/>
        <v>04/03/2026</v>
      </c>
      <c r="D3235" s="712" t="str">
        <f t="shared" si="351"/>
        <v>17:13</v>
      </c>
      <c r="E3235" s="713" t="str">
        <f t="shared" si="352"/>
        <v>17:00 as 18:00</v>
      </c>
      <c r="F3235" s="714" t="str">
        <f t="shared" si="353"/>
        <v>Quarta</v>
      </c>
      <c r="G3235" s="715">
        <f t="shared" si="354"/>
        <v>1</v>
      </c>
      <c r="H3235" s="714" t="str">
        <f t="shared" si="355"/>
        <v>Mar/26</v>
      </c>
      <c r="I3235" s="723">
        <f t="shared" si="356"/>
        <v>4</v>
      </c>
      <c r="J3235" s="723">
        <f>IF(Tabela13[[#This Row],[Data da Ordem]]&lt;&gt;"",1,"")</f>
        <v>1</v>
      </c>
    </row>
    <row r="3236" spans="1:10">
      <c r="A3236" s="729">
        <v>46085.727546296293</v>
      </c>
      <c r="B3236" s="722">
        <v>46</v>
      </c>
      <c r="C3236" s="711" t="str">
        <f t="shared" si="350"/>
        <v>04/03/2026</v>
      </c>
      <c r="D3236" s="712" t="str">
        <f t="shared" si="351"/>
        <v>17:27</v>
      </c>
      <c r="E3236" s="713" t="str">
        <f t="shared" si="352"/>
        <v>17:00 as 18:00</v>
      </c>
      <c r="F3236" s="714" t="str">
        <f t="shared" si="353"/>
        <v>Quarta</v>
      </c>
      <c r="G3236" s="715">
        <f t="shared" si="354"/>
        <v>1</v>
      </c>
      <c r="H3236" s="714" t="str">
        <f t="shared" si="355"/>
        <v>Mar/26</v>
      </c>
      <c r="I3236" s="723">
        <f t="shared" si="356"/>
        <v>4</v>
      </c>
      <c r="J3236" s="723">
        <f>IF(Tabela13[[#This Row],[Data da Ordem]]&lt;&gt;"",1,"")</f>
        <v>1</v>
      </c>
    </row>
    <row r="3237" spans="1:10">
      <c r="A3237" s="729">
        <v>46085.732997685183</v>
      </c>
      <c r="B3237" s="722">
        <v>91</v>
      </c>
      <c r="C3237" s="711" t="str">
        <f t="shared" si="350"/>
        <v>04/03/2026</v>
      </c>
      <c r="D3237" s="712" t="str">
        <f t="shared" si="351"/>
        <v>17:35</v>
      </c>
      <c r="E3237" s="713" t="str">
        <f t="shared" si="352"/>
        <v>17:00 as 18:00</v>
      </c>
      <c r="F3237" s="714" t="str">
        <f t="shared" si="353"/>
        <v>Quarta</v>
      </c>
      <c r="G3237" s="715">
        <f t="shared" si="354"/>
        <v>1</v>
      </c>
      <c r="H3237" s="714" t="str">
        <f t="shared" si="355"/>
        <v>Mar/26</v>
      </c>
      <c r="I3237" s="723">
        <f t="shared" si="356"/>
        <v>4</v>
      </c>
      <c r="J3237" s="723">
        <f>IF(Tabela13[[#This Row],[Data da Ordem]]&lt;&gt;"",1,"")</f>
        <v>1</v>
      </c>
    </row>
    <row r="3238" spans="1:10">
      <c r="A3238" s="729">
        <v>46085.740636574075</v>
      </c>
      <c r="B3238" s="722">
        <v>36</v>
      </c>
      <c r="C3238" s="711" t="str">
        <f t="shared" si="350"/>
        <v>04/03/2026</v>
      </c>
      <c r="D3238" s="712" t="str">
        <f t="shared" si="351"/>
        <v>17:46</v>
      </c>
      <c r="E3238" s="713" t="str">
        <f t="shared" si="352"/>
        <v>17:00 as 18:00</v>
      </c>
      <c r="F3238" s="714" t="str">
        <f t="shared" si="353"/>
        <v>Quarta</v>
      </c>
      <c r="G3238" s="715">
        <f t="shared" si="354"/>
        <v>1</v>
      </c>
      <c r="H3238" s="714" t="str">
        <f t="shared" si="355"/>
        <v>Mar/26</v>
      </c>
      <c r="I3238" s="723">
        <f t="shared" si="356"/>
        <v>4</v>
      </c>
      <c r="J3238" s="723">
        <f>IF(Tabela13[[#This Row],[Data da Ordem]]&lt;&gt;"",1,"")</f>
        <v>1</v>
      </c>
    </row>
    <row r="3239" spans="1:10">
      <c r="A3239" s="729">
        <v>46085.75341435185</v>
      </c>
      <c r="B3239" s="722">
        <v>36.5</v>
      </c>
      <c r="C3239" s="711" t="str">
        <f t="shared" si="350"/>
        <v>04/03/2026</v>
      </c>
      <c r="D3239" s="712" t="str">
        <f t="shared" si="351"/>
        <v>18:04</v>
      </c>
      <c r="E3239" s="713" t="str">
        <f t="shared" si="352"/>
        <v>18:00 as 19:00</v>
      </c>
      <c r="F3239" s="714" t="str">
        <f t="shared" si="353"/>
        <v>Quarta</v>
      </c>
      <c r="G3239" s="715">
        <f t="shared" si="354"/>
        <v>1</v>
      </c>
      <c r="H3239" s="714" t="str">
        <f t="shared" si="355"/>
        <v>Mar/26</v>
      </c>
      <c r="I3239" s="723">
        <f t="shared" si="356"/>
        <v>4</v>
      </c>
      <c r="J3239" s="723">
        <f>IF(Tabela13[[#This Row],[Data da Ordem]]&lt;&gt;"",1,"")</f>
        <v>1</v>
      </c>
    </row>
    <row r="3240" spans="1:10">
      <c r="A3240" s="729">
        <v>46085.755057870374</v>
      </c>
      <c r="B3240" s="722">
        <v>20</v>
      </c>
      <c r="C3240" s="711" t="str">
        <f t="shared" si="350"/>
        <v>04/03/2026</v>
      </c>
      <c r="D3240" s="712" t="str">
        <f t="shared" si="351"/>
        <v>18:07</v>
      </c>
      <c r="E3240" s="713" t="str">
        <f t="shared" si="352"/>
        <v>18:00 as 19:00</v>
      </c>
      <c r="F3240" s="714" t="str">
        <f t="shared" si="353"/>
        <v>Quarta</v>
      </c>
      <c r="G3240" s="715">
        <f t="shared" si="354"/>
        <v>1</v>
      </c>
      <c r="H3240" s="714" t="str">
        <f t="shared" si="355"/>
        <v>Mar/26</v>
      </c>
      <c r="I3240" s="723">
        <f t="shared" si="356"/>
        <v>4</v>
      </c>
      <c r="J3240" s="723">
        <f>IF(Tabela13[[#This Row],[Data da Ordem]]&lt;&gt;"",1,"")</f>
        <v>1</v>
      </c>
    </row>
    <row r="3241" spans="1:10">
      <c r="A3241" s="729">
        <v>46085.765914351854</v>
      </c>
      <c r="B3241" s="722">
        <v>13</v>
      </c>
      <c r="C3241" s="724" t="str">
        <f t="shared" si="350"/>
        <v>04/03/2026</v>
      </c>
      <c r="D3241" s="725" t="str">
        <f t="shared" si="351"/>
        <v>18:22</v>
      </c>
      <c r="E3241" s="726" t="str">
        <f t="shared" si="352"/>
        <v>18:00 as 19:00</v>
      </c>
      <c r="F3241" s="727" t="str">
        <f t="shared" si="353"/>
        <v>Quarta</v>
      </c>
      <c r="G3241" s="728">
        <f t="shared" si="354"/>
        <v>1</v>
      </c>
      <c r="H3241" s="727" t="str">
        <f t="shared" si="355"/>
        <v>Mar/26</v>
      </c>
      <c r="I3241" s="716">
        <f t="shared" si="356"/>
        <v>4</v>
      </c>
      <c r="J3241" s="716">
        <f>IF(Tabela13[[#This Row],[Data da Ordem]]&lt;&gt;"",1,"")</f>
        <v>1</v>
      </c>
    </row>
    <row r="3242" spans="1:10">
      <c r="A3242" s="729">
        <v>46086.768958333334</v>
      </c>
      <c r="B3242" s="722">
        <v>13.5</v>
      </c>
      <c r="C3242" s="711" t="str">
        <f t="shared" si="350"/>
        <v>05/03/2026</v>
      </c>
      <c r="D3242" s="712" t="str">
        <f t="shared" si="351"/>
        <v>18:27</v>
      </c>
      <c r="E3242" s="713" t="str">
        <f t="shared" si="352"/>
        <v>18:00 as 19:00</v>
      </c>
      <c r="F3242" s="714" t="str">
        <f t="shared" si="353"/>
        <v>Quinta</v>
      </c>
      <c r="G3242" s="715">
        <f t="shared" si="354"/>
        <v>1</v>
      </c>
      <c r="H3242" s="714" t="str">
        <f t="shared" si="355"/>
        <v>Mar/26</v>
      </c>
      <c r="I3242" s="723">
        <f t="shared" si="356"/>
        <v>5</v>
      </c>
      <c r="J3242" s="723">
        <f>IF(Tabela13[[#This Row],[Data da Ordem]]&lt;&gt;"",1,"")</f>
        <v>1</v>
      </c>
    </row>
    <row r="3243" spans="1:10">
      <c r="A3243" s="729">
        <v>46086.753668981481</v>
      </c>
      <c r="B3243" s="722">
        <v>85.5</v>
      </c>
      <c r="C3243" s="711" t="str">
        <f t="shared" si="350"/>
        <v>05/03/2026</v>
      </c>
      <c r="D3243" s="712" t="str">
        <f t="shared" si="351"/>
        <v>18:05</v>
      </c>
      <c r="E3243" s="713" t="str">
        <f t="shared" si="352"/>
        <v>18:00 as 19:00</v>
      </c>
      <c r="F3243" s="714" t="str">
        <f t="shared" si="353"/>
        <v>Quinta</v>
      </c>
      <c r="G3243" s="715">
        <f t="shared" si="354"/>
        <v>1</v>
      </c>
      <c r="H3243" s="714" t="str">
        <f t="shared" si="355"/>
        <v>Mar/26</v>
      </c>
      <c r="I3243" s="723">
        <f t="shared" si="356"/>
        <v>5</v>
      </c>
      <c r="J3243" s="723">
        <f>IF(Tabela13[[#This Row],[Data da Ordem]]&lt;&gt;"",1,"")</f>
        <v>1</v>
      </c>
    </row>
    <row r="3244" spans="1:10">
      <c r="A3244" s="729">
        <v>46086.752685185187</v>
      </c>
      <c r="B3244" s="722">
        <v>30</v>
      </c>
      <c r="C3244" s="711" t="str">
        <f t="shared" si="350"/>
        <v>05/03/2026</v>
      </c>
      <c r="D3244" s="712" t="str">
        <f t="shared" si="351"/>
        <v>18:03</v>
      </c>
      <c r="E3244" s="713" t="str">
        <f t="shared" si="352"/>
        <v>18:00 as 19:00</v>
      </c>
      <c r="F3244" s="714" t="str">
        <f t="shared" si="353"/>
        <v>Quinta</v>
      </c>
      <c r="G3244" s="715">
        <f t="shared" si="354"/>
        <v>1</v>
      </c>
      <c r="H3244" s="714" t="str">
        <f t="shared" si="355"/>
        <v>Mar/26</v>
      </c>
      <c r="I3244" s="723">
        <f t="shared" si="356"/>
        <v>5</v>
      </c>
      <c r="J3244" s="723">
        <f>IF(Tabela13[[#This Row],[Data da Ordem]]&lt;&gt;"",1,"")</f>
        <v>1</v>
      </c>
    </row>
    <row r="3245" spans="1:10">
      <c r="A3245" s="729">
        <v>46086.747858796298</v>
      </c>
      <c r="B3245" s="722">
        <v>34</v>
      </c>
      <c r="C3245" s="711" t="str">
        <f t="shared" si="350"/>
        <v>05/03/2026</v>
      </c>
      <c r="D3245" s="712" t="str">
        <f t="shared" si="351"/>
        <v>17:56</v>
      </c>
      <c r="E3245" s="713" t="str">
        <f t="shared" si="352"/>
        <v>17:00 as 18:00</v>
      </c>
      <c r="F3245" s="714" t="str">
        <f t="shared" si="353"/>
        <v>Quinta</v>
      </c>
      <c r="G3245" s="715">
        <f t="shared" si="354"/>
        <v>1</v>
      </c>
      <c r="H3245" s="714" t="str">
        <f t="shared" si="355"/>
        <v>Mar/26</v>
      </c>
      <c r="I3245" s="723">
        <f t="shared" si="356"/>
        <v>5</v>
      </c>
      <c r="J3245" s="723">
        <f>IF(Tabela13[[#This Row],[Data da Ordem]]&lt;&gt;"",1,"")</f>
        <v>1</v>
      </c>
    </row>
    <row r="3246" spans="1:10">
      <c r="A3246" s="729">
        <v>46086.73097222222</v>
      </c>
      <c r="B3246" s="722">
        <v>20.5</v>
      </c>
      <c r="C3246" s="711" t="str">
        <f t="shared" si="350"/>
        <v>05/03/2026</v>
      </c>
      <c r="D3246" s="712" t="str">
        <f t="shared" si="351"/>
        <v>17:32</v>
      </c>
      <c r="E3246" s="713" t="str">
        <f t="shared" si="352"/>
        <v>17:00 as 18:00</v>
      </c>
      <c r="F3246" s="714" t="str">
        <f t="shared" si="353"/>
        <v>Quinta</v>
      </c>
      <c r="G3246" s="715">
        <f t="shared" si="354"/>
        <v>1</v>
      </c>
      <c r="H3246" s="714" t="str">
        <f t="shared" si="355"/>
        <v>Mar/26</v>
      </c>
      <c r="I3246" s="723">
        <f t="shared" si="356"/>
        <v>5</v>
      </c>
      <c r="J3246" s="723">
        <f>IF(Tabela13[[#This Row],[Data da Ordem]]&lt;&gt;"",1,"")</f>
        <v>1</v>
      </c>
    </row>
    <row r="3247" spans="1:10">
      <c r="A3247" s="729">
        <v>46086.723796296297</v>
      </c>
      <c r="B3247" s="722">
        <v>23</v>
      </c>
      <c r="C3247" s="711" t="str">
        <f t="shared" si="350"/>
        <v>05/03/2026</v>
      </c>
      <c r="D3247" s="712" t="str">
        <f t="shared" si="351"/>
        <v>17:22</v>
      </c>
      <c r="E3247" s="713" t="str">
        <f t="shared" si="352"/>
        <v>17:00 as 18:00</v>
      </c>
      <c r="F3247" s="714" t="str">
        <f t="shared" si="353"/>
        <v>Quinta</v>
      </c>
      <c r="G3247" s="715">
        <f t="shared" si="354"/>
        <v>1</v>
      </c>
      <c r="H3247" s="714" t="str">
        <f t="shared" si="355"/>
        <v>Mar/26</v>
      </c>
      <c r="I3247" s="723">
        <f t="shared" si="356"/>
        <v>5</v>
      </c>
      <c r="J3247" s="723">
        <f>IF(Tabela13[[#This Row],[Data da Ordem]]&lt;&gt;"",1,"")</f>
        <v>1</v>
      </c>
    </row>
    <row r="3248" spans="1:10">
      <c r="A3248" s="729">
        <v>46086.716273148151</v>
      </c>
      <c r="B3248" s="722">
        <v>23</v>
      </c>
      <c r="C3248" s="711" t="str">
        <f t="shared" si="350"/>
        <v>05/03/2026</v>
      </c>
      <c r="D3248" s="712" t="str">
        <f t="shared" si="351"/>
        <v>17:11</v>
      </c>
      <c r="E3248" s="713" t="str">
        <f t="shared" si="352"/>
        <v>17:00 as 18:00</v>
      </c>
      <c r="F3248" s="714" t="str">
        <f t="shared" si="353"/>
        <v>Quinta</v>
      </c>
      <c r="G3248" s="715">
        <f t="shared" si="354"/>
        <v>1</v>
      </c>
      <c r="H3248" s="714" t="str">
        <f t="shared" si="355"/>
        <v>Mar/26</v>
      </c>
      <c r="I3248" s="723">
        <f t="shared" si="356"/>
        <v>5</v>
      </c>
      <c r="J3248" s="723">
        <f>IF(Tabela13[[#This Row],[Data da Ordem]]&lt;&gt;"",1,"")</f>
        <v>1</v>
      </c>
    </row>
    <row r="3249" spans="1:10">
      <c r="A3249" s="729">
        <v>46086.713402777779</v>
      </c>
      <c r="B3249" s="722">
        <v>14</v>
      </c>
      <c r="C3249" s="711" t="str">
        <f t="shared" si="350"/>
        <v>05/03/2026</v>
      </c>
      <c r="D3249" s="712" t="str">
        <f t="shared" si="351"/>
        <v>17:07</v>
      </c>
      <c r="E3249" s="713" t="str">
        <f t="shared" si="352"/>
        <v>17:00 as 18:00</v>
      </c>
      <c r="F3249" s="714" t="str">
        <f t="shared" si="353"/>
        <v>Quinta</v>
      </c>
      <c r="G3249" s="715">
        <f t="shared" si="354"/>
        <v>1</v>
      </c>
      <c r="H3249" s="714" t="str">
        <f t="shared" si="355"/>
        <v>Mar/26</v>
      </c>
      <c r="I3249" s="723">
        <f t="shared" si="356"/>
        <v>5</v>
      </c>
      <c r="J3249" s="723">
        <f>IF(Tabela13[[#This Row],[Data da Ordem]]&lt;&gt;"",1,"")</f>
        <v>1</v>
      </c>
    </row>
    <row r="3250" spans="1:10">
      <c r="A3250" s="729">
        <v>46086.71261574074</v>
      </c>
      <c r="B3250" s="722">
        <v>88.5</v>
      </c>
      <c r="C3250" s="711" t="str">
        <f t="shared" si="350"/>
        <v>05/03/2026</v>
      </c>
      <c r="D3250" s="712" t="str">
        <f t="shared" si="351"/>
        <v>17:06</v>
      </c>
      <c r="E3250" s="713" t="str">
        <f t="shared" si="352"/>
        <v>17:00 as 18:00</v>
      </c>
      <c r="F3250" s="714" t="str">
        <f t="shared" si="353"/>
        <v>Quinta</v>
      </c>
      <c r="G3250" s="715">
        <f t="shared" si="354"/>
        <v>1</v>
      </c>
      <c r="H3250" s="714" t="str">
        <f t="shared" si="355"/>
        <v>Mar/26</v>
      </c>
      <c r="I3250" s="723">
        <f t="shared" si="356"/>
        <v>5</v>
      </c>
      <c r="J3250" s="723">
        <f>IF(Tabela13[[#This Row],[Data da Ordem]]&lt;&gt;"",1,"")</f>
        <v>1</v>
      </c>
    </row>
    <row r="3251" spans="1:10">
      <c r="A3251" s="729">
        <v>46086.6874537037</v>
      </c>
      <c r="B3251" s="722">
        <v>79.5</v>
      </c>
      <c r="C3251" s="711" t="str">
        <f t="shared" si="350"/>
        <v>05/03/2026</v>
      </c>
      <c r="D3251" s="712" t="str">
        <f t="shared" si="351"/>
        <v>16:29</v>
      </c>
      <c r="E3251" s="713" t="str">
        <f t="shared" si="352"/>
        <v>16:00 as 17:00</v>
      </c>
      <c r="F3251" s="714" t="str">
        <f t="shared" si="353"/>
        <v>Quinta</v>
      </c>
      <c r="G3251" s="715">
        <f t="shared" si="354"/>
        <v>1</v>
      </c>
      <c r="H3251" s="714" t="str">
        <f t="shared" si="355"/>
        <v>Mar/26</v>
      </c>
      <c r="I3251" s="723">
        <f t="shared" si="356"/>
        <v>5</v>
      </c>
      <c r="J3251" s="723">
        <f>IF(Tabela13[[#This Row],[Data da Ordem]]&lt;&gt;"",1,"")</f>
        <v>1</v>
      </c>
    </row>
    <row r="3252" spans="1:10">
      <c r="A3252" s="729">
        <v>46086.674328703702</v>
      </c>
      <c r="B3252" s="722">
        <v>6</v>
      </c>
      <c r="C3252" s="711" t="str">
        <f t="shared" si="350"/>
        <v>05/03/2026</v>
      </c>
      <c r="D3252" s="712" t="str">
        <f t="shared" si="351"/>
        <v>16:11</v>
      </c>
      <c r="E3252" s="713" t="str">
        <f t="shared" si="352"/>
        <v>16:00 as 17:00</v>
      </c>
      <c r="F3252" s="714" t="str">
        <f t="shared" si="353"/>
        <v>Quinta</v>
      </c>
      <c r="G3252" s="715">
        <f t="shared" si="354"/>
        <v>1</v>
      </c>
      <c r="H3252" s="714" t="str">
        <f t="shared" si="355"/>
        <v>Mar/26</v>
      </c>
      <c r="I3252" s="723">
        <f t="shared" si="356"/>
        <v>5</v>
      </c>
      <c r="J3252" s="723">
        <f>IF(Tabela13[[#This Row],[Data da Ordem]]&lt;&gt;"",1,"")</f>
        <v>1</v>
      </c>
    </row>
    <row r="3253" spans="1:10">
      <c r="A3253" s="729">
        <v>46086.662766203706</v>
      </c>
      <c r="B3253" s="722">
        <v>20</v>
      </c>
      <c r="C3253" s="711" t="str">
        <f t="shared" si="350"/>
        <v>05/03/2026</v>
      </c>
      <c r="D3253" s="712" t="str">
        <f t="shared" si="351"/>
        <v>15:54</v>
      </c>
      <c r="E3253" s="713" t="str">
        <f t="shared" si="352"/>
        <v>15:00 as 16:00</v>
      </c>
      <c r="F3253" s="714" t="str">
        <f t="shared" si="353"/>
        <v>Quinta</v>
      </c>
      <c r="G3253" s="715">
        <f t="shared" si="354"/>
        <v>1</v>
      </c>
      <c r="H3253" s="714" t="str">
        <f t="shared" si="355"/>
        <v>Mar/26</v>
      </c>
      <c r="I3253" s="723">
        <f t="shared" si="356"/>
        <v>5</v>
      </c>
      <c r="J3253" s="723">
        <f>IF(Tabela13[[#This Row],[Data da Ordem]]&lt;&gt;"",1,"")</f>
        <v>1</v>
      </c>
    </row>
    <row r="3254" spans="1:10">
      <c r="A3254" s="729">
        <v>46086.662395833337</v>
      </c>
      <c r="B3254" s="722">
        <v>22.5</v>
      </c>
      <c r="C3254" s="711" t="str">
        <f t="shared" si="350"/>
        <v>05/03/2026</v>
      </c>
      <c r="D3254" s="712" t="str">
        <f t="shared" si="351"/>
        <v>15:53</v>
      </c>
      <c r="E3254" s="713" t="str">
        <f t="shared" si="352"/>
        <v>15:00 as 16:00</v>
      </c>
      <c r="F3254" s="714" t="str">
        <f t="shared" si="353"/>
        <v>Quinta</v>
      </c>
      <c r="G3254" s="715">
        <f t="shared" si="354"/>
        <v>1</v>
      </c>
      <c r="H3254" s="714" t="str">
        <f t="shared" si="355"/>
        <v>Mar/26</v>
      </c>
      <c r="I3254" s="723">
        <f t="shared" si="356"/>
        <v>5</v>
      </c>
      <c r="J3254" s="723">
        <f>IF(Tabela13[[#This Row],[Data da Ordem]]&lt;&gt;"",1,"")</f>
        <v>1</v>
      </c>
    </row>
    <row r="3255" spans="1:10">
      <c r="A3255" s="729">
        <v>46086.659560185188</v>
      </c>
      <c r="B3255" s="722">
        <v>30.400000000000002</v>
      </c>
      <c r="C3255" s="711" t="str">
        <f t="shared" si="350"/>
        <v>05/03/2026</v>
      </c>
      <c r="D3255" s="712" t="str">
        <f t="shared" si="351"/>
        <v>15:49</v>
      </c>
      <c r="E3255" s="713" t="str">
        <f t="shared" si="352"/>
        <v>15:00 as 16:00</v>
      </c>
      <c r="F3255" s="714" t="str">
        <f t="shared" si="353"/>
        <v>Quinta</v>
      </c>
      <c r="G3255" s="715">
        <f t="shared" si="354"/>
        <v>1</v>
      </c>
      <c r="H3255" s="714" t="str">
        <f t="shared" si="355"/>
        <v>Mar/26</v>
      </c>
      <c r="I3255" s="723">
        <f t="shared" si="356"/>
        <v>5</v>
      </c>
      <c r="J3255" s="723">
        <f>IF(Tabela13[[#This Row],[Data da Ordem]]&lt;&gt;"",1,"")</f>
        <v>1</v>
      </c>
    </row>
    <row r="3256" spans="1:10">
      <c r="A3256" s="729">
        <v>46086.651805555557</v>
      </c>
      <c r="B3256" s="722">
        <v>40</v>
      </c>
      <c r="C3256" s="711" t="str">
        <f t="shared" si="350"/>
        <v>05/03/2026</v>
      </c>
      <c r="D3256" s="712" t="str">
        <f t="shared" si="351"/>
        <v>15:38</v>
      </c>
      <c r="E3256" s="713" t="str">
        <f t="shared" si="352"/>
        <v>15:00 as 16:00</v>
      </c>
      <c r="F3256" s="714" t="str">
        <f t="shared" si="353"/>
        <v>Quinta</v>
      </c>
      <c r="G3256" s="715">
        <f t="shared" si="354"/>
        <v>1</v>
      </c>
      <c r="H3256" s="714" t="str">
        <f t="shared" si="355"/>
        <v>Mar/26</v>
      </c>
      <c r="I3256" s="723">
        <f t="shared" si="356"/>
        <v>5</v>
      </c>
      <c r="J3256" s="723">
        <f>IF(Tabela13[[#This Row],[Data da Ordem]]&lt;&gt;"",1,"")</f>
        <v>1</v>
      </c>
    </row>
    <row r="3257" spans="1:10">
      <c r="A3257" s="729">
        <v>46086.644155092596</v>
      </c>
      <c r="B3257" s="722">
        <v>23</v>
      </c>
      <c r="C3257" s="711" t="str">
        <f t="shared" si="350"/>
        <v>05/03/2026</v>
      </c>
      <c r="D3257" s="712" t="str">
        <f t="shared" si="351"/>
        <v>15:27</v>
      </c>
      <c r="E3257" s="713" t="str">
        <f t="shared" si="352"/>
        <v>15:00 as 16:00</v>
      </c>
      <c r="F3257" s="714" t="str">
        <f t="shared" si="353"/>
        <v>Quinta</v>
      </c>
      <c r="G3257" s="715">
        <f t="shared" si="354"/>
        <v>1</v>
      </c>
      <c r="H3257" s="714" t="str">
        <f t="shared" si="355"/>
        <v>Mar/26</v>
      </c>
      <c r="I3257" s="723">
        <f t="shared" si="356"/>
        <v>5</v>
      </c>
      <c r="J3257" s="723">
        <f>IF(Tabela13[[#This Row],[Data da Ordem]]&lt;&gt;"",1,"")</f>
        <v>1</v>
      </c>
    </row>
    <row r="3258" spans="1:10">
      <c r="A3258" s="729">
        <v>46086.642256944448</v>
      </c>
      <c r="B3258" s="722">
        <v>23</v>
      </c>
      <c r="C3258" s="711" t="str">
        <f t="shared" si="350"/>
        <v>05/03/2026</v>
      </c>
      <c r="D3258" s="712" t="str">
        <f t="shared" si="351"/>
        <v>15:24</v>
      </c>
      <c r="E3258" s="713" t="str">
        <f t="shared" si="352"/>
        <v>15:00 as 16:00</v>
      </c>
      <c r="F3258" s="714" t="str">
        <f t="shared" si="353"/>
        <v>Quinta</v>
      </c>
      <c r="G3258" s="715">
        <f t="shared" si="354"/>
        <v>1</v>
      </c>
      <c r="H3258" s="714" t="str">
        <f t="shared" si="355"/>
        <v>Mar/26</v>
      </c>
      <c r="I3258" s="723">
        <f t="shared" si="356"/>
        <v>5</v>
      </c>
      <c r="J3258" s="723">
        <f>IF(Tabela13[[#This Row],[Data da Ordem]]&lt;&gt;"",1,"")</f>
        <v>1</v>
      </c>
    </row>
    <row r="3259" spans="1:10">
      <c r="A3259" s="729">
        <v>46086.641539351855</v>
      </c>
      <c r="B3259" s="722">
        <v>43</v>
      </c>
      <c r="C3259" s="711" t="str">
        <f t="shared" si="350"/>
        <v>05/03/2026</v>
      </c>
      <c r="D3259" s="712" t="str">
        <f t="shared" si="351"/>
        <v>15:23</v>
      </c>
      <c r="E3259" s="713" t="str">
        <f t="shared" si="352"/>
        <v>15:00 as 16:00</v>
      </c>
      <c r="F3259" s="714" t="str">
        <f t="shared" si="353"/>
        <v>Quinta</v>
      </c>
      <c r="G3259" s="715">
        <f t="shared" si="354"/>
        <v>1</v>
      </c>
      <c r="H3259" s="714" t="str">
        <f t="shared" si="355"/>
        <v>Mar/26</v>
      </c>
      <c r="I3259" s="723">
        <f t="shared" si="356"/>
        <v>5</v>
      </c>
      <c r="J3259" s="723">
        <f>IF(Tabela13[[#This Row],[Data da Ordem]]&lt;&gt;"",1,"")</f>
        <v>1</v>
      </c>
    </row>
    <row r="3260" spans="1:10">
      <c r="A3260" s="729">
        <v>46086.638194444444</v>
      </c>
      <c r="B3260" s="722">
        <v>33</v>
      </c>
      <c r="C3260" s="711" t="str">
        <f t="shared" si="350"/>
        <v>05/03/2026</v>
      </c>
      <c r="D3260" s="712" t="str">
        <f t="shared" si="351"/>
        <v>15:19</v>
      </c>
      <c r="E3260" s="713" t="str">
        <f t="shared" si="352"/>
        <v>15:00 as 16:00</v>
      </c>
      <c r="F3260" s="714" t="str">
        <f t="shared" si="353"/>
        <v>Quinta</v>
      </c>
      <c r="G3260" s="715">
        <f t="shared" si="354"/>
        <v>1</v>
      </c>
      <c r="H3260" s="714" t="str">
        <f t="shared" si="355"/>
        <v>Mar/26</v>
      </c>
      <c r="I3260" s="723">
        <f t="shared" si="356"/>
        <v>5</v>
      </c>
      <c r="J3260" s="723">
        <f>IF(Tabela13[[#This Row],[Data da Ordem]]&lt;&gt;"",1,"")</f>
        <v>1</v>
      </c>
    </row>
    <row r="3261" spans="1:10">
      <c r="A3261" s="729">
        <v>46086.612222222226</v>
      </c>
      <c r="B3261" s="722">
        <v>9</v>
      </c>
      <c r="C3261" s="711" t="str">
        <f t="shared" si="350"/>
        <v>05/03/2026</v>
      </c>
      <c r="D3261" s="712" t="str">
        <f t="shared" si="351"/>
        <v>14:41</v>
      </c>
      <c r="E3261" s="713" t="str">
        <f t="shared" si="352"/>
        <v>14:00 as 15:00</v>
      </c>
      <c r="F3261" s="714" t="str">
        <f t="shared" si="353"/>
        <v>Quinta</v>
      </c>
      <c r="G3261" s="715">
        <f t="shared" si="354"/>
        <v>1</v>
      </c>
      <c r="H3261" s="714" t="str">
        <f t="shared" si="355"/>
        <v>Mar/26</v>
      </c>
      <c r="I3261" s="723">
        <f t="shared" si="356"/>
        <v>5</v>
      </c>
      <c r="J3261" s="723">
        <f>IF(Tabela13[[#This Row],[Data da Ordem]]&lt;&gt;"",1,"")</f>
        <v>1</v>
      </c>
    </row>
    <row r="3262" spans="1:10">
      <c r="A3262" s="729">
        <v>46086.610960648148</v>
      </c>
      <c r="B3262" s="722">
        <v>19</v>
      </c>
      <c r="C3262" s="711" t="str">
        <f t="shared" si="350"/>
        <v>05/03/2026</v>
      </c>
      <c r="D3262" s="712" t="str">
        <f t="shared" si="351"/>
        <v>14:39</v>
      </c>
      <c r="E3262" s="713" t="str">
        <f t="shared" si="352"/>
        <v>14:00 as 15:00</v>
      </c>
      <c r="F3262" s="714" t="str">
        <f t="shared" si="353"/>
        <v>Quinta</v>
      </c>
      <c r="G3262" s="715">
        <f t="shared" si="354"/>
        <v>1</v>
      </c>
      <c r="H3262" s="714" t="str">
        <f t="shared" si="355"/>
        <v>Mar/26</v>
      </c>
      <c r="I3262" s="723">
        <f t="shared" si="356"/>
        <v>5</v>
      </c>
      <c r="J3262" s="723">
        <f>IF(Tabela13[[#This Row],[Data da Ordem]]&lt;&gt;"",1,"")</f>
        <v>1</v>
      </c>
    </row>
    <row r="3263" spans="1:10">
      <c r="A3263" s="729">
        <v>46086.587604166663</v>
      </c>
      <c r="B3263" s="722">
        <v>36</v>
      </c>
      <c r="C3263" s="711" t="str">
        <f t="shared" si="350"/>
        <v>05/03/2026</v>
      </c>
      <c r="D3263" s="712" t="str">
        <f t="shared" si="351"/>
        <v>14:06</v>
      </c>
      <c r="E3263" s="713" t="str">
        <f t="shared" si="352"/>
        <v>14:00 as 15:00</v>
      </c>
      <c r="F3263" s="714" t="str">
        <f t="shared" si="353"/>
        <v>Quinta</v>
      </c>
      <c r="G3263" s="715">
        <f t="shared" si="354"/>
        <v>1</v>
      </c>
      <c r="H3263" s="714" t="str">
        <f t="shared" si="355"/>
        <v>Mar/26</v>
      </c>
      <c r="I3263" s="723">
        <f t="shared" si="356"/>
        <v>5</v>
      </c>
      <c r="J3263" s="723">
        <f>IF(Tabela13[[#This Row],[Data da Ordem]]&lt;&gt;"",1,"")</f>
        <v>1</v>
      </c>
    </row>
    <row r="3264" spans="1:10">
      <c r="A3264" s="729">
        <v>46086.516736111109</v>
      </c>
      <c r="B3264" s="722">
        <v>12</v>
      </c>
      <c r="C3264" s="711" t="str">
        <f t="shared" si="350"/>
        <v>05/03/2026</v>
      </c>
      <c r="D3264" s="712" t="str">
        <f t="shared" si="351"/>
        <v>12:24</v>
      </c>
      <c r="E3264" s="713" t="str">
        <f t="shared" si="352"/>
        <v>12:00 as 13:00</v>
      </c>
      <c r="F3264" s="714" t="str">
        <f t="shared" si="353"/>
        <v>Quinta</v>
      </c>
      <c r="G3264" s="715">
        <f t="shared" si="354"/>
        <v>1</v>
      </c>
      <c r="H3264" s="714" t="str">
        <f t="shared" si="355"/>
        <v>Mar/26</v>
      </c>
      <c r="I3264" s="723">
        <f t="shared" si="356"/>
        <v>5</v>
      </c>
      <c r="J3264" s="723">
        <f>IF(Tabela13[[#This Row],[Data da Ordem]]&lt;&gt;"",1,"")</f>
        <v>1</v>
      </c>
    </row>
    <row r="3265" spans="1:10">
      <c r="A3265" s="729">
        <v>46086.508796296293</v>
      </c>
      <c r="B3265" s="722">
        <v>11.700000000000001</v>
      </c>
      <c r="C3265" s="711" t="str">
        <f t="shared" si="350"/>
        <v>05/03/2026</v>
      </c>
      <c r="D3265" s="712" t="str">
        <f t="shared" si="351"/>
        <v>12:12</v>
      </c>
      <c r="E3265" s="713" t="str">
        <f t="shared" si="352"/>
        <v>12:00 as 13:00</v>
      </c>
      <c r="F3265" s="714" t="str">
        <f t="shared" si="353"/>
        <v>Quinta</v>
      </c>
      <c r="G3265" s="715">
        <f t="shared" si="354"/>
        <v>1</v>
      </c>
      <c r="H3265" s="714" t="str">
        <f t="shared" si="355"/>
        <v>Mar/26</v>
      </c>
      <c r="I3265" s="723">
        <f t="shared" si="356"/>
        <v>5</v>
      </c>
      <c r="J3265" s="723">
        <f>IF(Tabela13[[#This Row],[Data da Ordem]]&lt;&gt;"",1,"")</f>
        <v>1</v>
      </c>
    </row>
    <row r="3266" spans="1:10">
      <c r="A3266" s="729">
        <v>46086.464074074072</v>
      </c>
      <c r="B3266" s="722">
        <v>53.4</v>
      </c>
      <c r="C3266" s="711" t="str">
        <f t="shared" si="350"/>
        <v>05/03/2026</v>
      </c>
      <c r="D3266" s="712" t="str">
        <f t="shared" si="351"/>
        <v>11:08</v>
      </c>
      <c r="E3266" s="713" t="str">
        <f t="shared" si="352"/>
        <v>11:00 as 12:00</v>
      </c>
      <c r="F3266" s="714" t="str">
        <f t="shared" si="353"/>
        <v>Quinta</v>
      </c>
      <c r="G3266" s="715">
        <f t="shared" si="354"/>
        <v>1</v>
      </c>
      <c r="H3266" s="714" t="str">
        <f t="shared" si="355"/>
        <v>Mar/26</v>
      </c>
      <c r="I3266" s="723">
        <f t="shared" si="356"/>
        <v>5</v>
      </c>
      <c r="J3266" s="723">
        <f>IF(Tabela13[[#This Row],[Data da Ordem]]&lt;&gt;"",1,"")</f>
        <v>1</v>
      </c>
    </row>
    <row r="3267" spans="1:10">
      <c r="A3267" s="729">
        <v>46086.418379629627</v>
      </c>
      <c r="B3267" s="722">
        <v>20</v>
      </c>
      <c r="C3267" s="711" t="str">
        <f t="shared" si="350"/>
        <v>05/03/2026</v>
      </c>
      <c r="D3267" s="712" t="str">
        <f t="shared" si="351"/>
        <v>10:02</v>
      </c>
      <c r="E3267" s="713" t="str">
        <f t="shared" si="352"/>
        <v>10:00 as 11:00</v>
      </c>
      <c r="F3267" s="714" t="str">
        <f t="shared" si="353"/>
        <v>Quinta</v>
      </c>
      <c r="G3267" s="715">
        <f t="shared" si="354"/>
        <v>1</v>
      </c>
      <c r="H3267" s="714" t="str">
        <f t="shared" si="355"/>
        <v>Mar/26</v>
      </c>
      <c r="I3267" s="723">
        <f t="shared" si="356"/>
        <v>5</v>
      </c>
      <c r="J3267" s="723">
        <f>IF(Tabela13[[#This Row],[Data da Ordem]]&lt;&gt;"",1,"")</f>
        <v>1</v>
      </c>
    </row>
    <row r="3268" spans="1:10">
      <c r="A3268" s="729">
        <v>46086.415578703702</v>
      </c>
      <c r="B3268" s="722">
        <v>10.8</v>
      </c>
      <c r="C3268" s="711" t="str">
        <f t="shared" ref="C3268:C3331" si="357">IF(A3268="","",TEXT(A3268,"dd/mm/aaaa"))</f>
        <v>05/03/2026</v>
      </c>
      <c r="D3268" s="712" t="str">
        <f t="shared" ref="D3268:D3331" si="358">IF(A3268="","",TEXT(A3268,"hh:mm"))</f>
        <v>09:58</v>
      </c>
      <c r="E3268" s="713" t="str">
        <f t="shared" ref="E3268:E3331" si="359">IF(D3268="","",IF(AND(MOD(D3268,1)&gt;=TIME(8,0,0),MOD(D3268,1)&lt;TIME(21,0,0)),
TEXT(TIME(HOUR(MOD(D3268,1)),0,0),"hh:mm")&amp;" as "&amp;TEXT(TIME(HOUR(MOD(D3268,1))+1,0,0),"hh:mm"),
"Fora da faixa"))</f>
        <v>09:00 as 10:00</v>
      </c>
      <c r="F3268" s="714" t="str">
        <f t="shared" ref="F3268:F3331" si="360">CHOOSE(WEEKDAY(C3268,2),"Segunda","Terça","Quarta","Quinta","Sexta","Sábado","Domingo")</f>
        <v>Quinta</v>
      </c>
      <c r="G3268" s="715">
        <f t="shared" ref="G3268:G3331" si="361">INT((DAY(C3268)-1)/7)+1</f>
        <v>1</v>
      </c>
      <c r="H3268" s="714" t="str">
        <f t="shared" ref="H3268:H3331" si="362">PROPER(TEXT(C3268,"MMM/AA"))</f>
        <v>Mar/26</v>
      </c>
      <c r="I3268" s="723">
        <f t="shared" ref="I3268:I3331" si="363">DAY(C3268)</f>
        <v>5</v>
      </c>
      <c r="J3268" s="723">
        <f>IF(Tabela13[[#This Row],[Data da Ordem]]&lt;&gt;"",1,"")</f>
        <v>1</v>
      </c>
    </row>
    <row r="3269" spans="1:10">
      <c r="A3269" s="729">
        <v>46086.380520833336</v>
      </c>
      <c r="B3269" s="722">
        <v>34.200000000000003</v>
      </c>
      <c r="C3269" s="724" t="str">
        <f t="shared" si="357"/>
        <v>05/03/2026</v>
      </c>
      <c r="D3269" s="725" t="str">
        <f t="shared" si="358"/>
        <v>09:07</v>
      </c>
      <c r="E3269" s="726" t="str">
        <f t="shared" si="359"/>
        <v>09:00 as 10:00</v>
      </c>
      <c r="F3269" s="727" t="str">
        <f t="shared" si="360"/>
        <v>Quinta</v>
      </c>
      <c r="G3269" s="728">
        <f t="shared" si="361"/>
        <v>1</v>
      </c>
      <c r="H3269" s="727" t="str">
        <f t="shared" si="362"/>
        <v>Mar/26</v>
      </c>
      <c r="I3269" s="716">
        <f t="shared" si="363"/>
        <v>5</v>
      </c>
      <c r="J3269" s="716">
        <f>IF(Tabela13[[#This Row],[Data da Ordem]]&lt;&gt;"",1,"")</f>
        <v>1</v>
      </c>
    </row>
    <row r="3270" spans="1:10">
      <c r="A3270" s="729">
        <v>46087.789976851855</v>
      </c>
      <c r="B3270" s="722">
        <v>23</v>
      </c>
      <c r="C3270" s="711" t="str">
        <f t="shared" si="357"/>
        <v>06/03/2026</v>
      </c>
      <c r="D3270" s="712" t="str">
        <f t="shared" si="358"/>
        <v>18:57</v>
      </c>
      <c r="E3270" s="713" t="str">
        <f t="shared" si="359"/>
        <v>18:00 as 19:00</v>
      </c>
      <c r="F3270" s="714" t="str">
        <f t="shared" si="360"/>
        <v>Sexta</v>
      </c>
      <c r="G3270" s="715">
        <f t="shared" si="361"/>
        <v>1</v>
      </c>
      <c r="H3270" s="714" t="str">
        <f t="shared" si="362"/>
        <v>Mar/26</v>
      </c>
      <c r="I3270" s="723">
        <f t="shared" si="363"/>
        <v>6</v>
      </c>
      <c r="J3270" s="723">
        <f>IF(Tabela13[[#This Row],[Data da Ordem]]&lt;&gt;"",1,"")</f>
        <v>1</v>
      </c>
    </row>
    <row r="3271" spans="1:10">
      <c r="A3271" s="729">
        <v>46087.775046296294</v>
      </c>
      <c r="B3271" s="722">
        <v>6</v>
      </c>
      <c r="C3271" s="711" t="str">
        <f t="shared" si="357"/>
        <v>06/03/2026</v>
      </c>
      <c r="D3271" s="712" t="str">
        <f t="shared" si="358"/>
        <v>18:36</v>
      </c>
      <c r="E3271" s="713" t="str">
        <f t="shared" si="359"/>
        <v>18:00 as 19:00</v>
      </c>
      <c r="F3271" s="714" t="str">
        <f t="shared" si="360"/>
        <v>Sexta</v>
      </c>
      <c r="G3271" s="715">
        <f t="shared" si="361"/>
        <v>1</v>
      </c>
      <c r="H3271" s="714" t="str">
        <f t="shared" si="362"/>
        <v>Mar/26</v>
      </c>
      <c r="I3271" s="723">
        <f t="shared" si="363"/>
        <v>6</v>
      </c>
      <c r="J3271" s="723">
        <f>IF(Tabela13[[#This Row],[Data da Ordem]]&lt;&gt;"",1,"")</f>
        <v>1</v>
      </c>
    </row>
    <row r="3272" spans="1:10">
      <c r="A3272" s="729">
        <v>46087.771006944444</v>
      </c>
      <c r="B3272" s="722">
        <v>19</v>
      </c>
      <c r="C3272" s="711" t="str">
        <f t="shared" si="357"/>
        <v>06/03/2026</v>
      </c>
      <c r="D3272" s="712" t="str">
        <f t="shared" si="358"/>
        <v>18:30</v>
      </c>
      <c r="E3272" s="713" t="str">
        <f t="shared" si="359"/>
        <v>18:00 as 19:00</v>
      </c>
      <c r="F3272" s="714" t="str">
        <f t="shared" si="360"/>
        <v>Sexta</v>
      </c>
      <c r="G3272" s="715">
        <f t="shared" si="361"/>
        <v>1</v>
      </c>
      <c r="H3272" s="714" t="str">
        <f t="shared" si="362"/>
        <v>Mar/26</v>
      </c>
      <c r="I3272" s="723">
        <f t="shared" si="363"/>
        <v>6</v>
      </c>
      <c r="J3272" s="723">
        <f>IF(Tabela13[[#This Row],[Data da Ordem]]&lt;&gt;"",1,"")</f>
        <v>1</v>
      </c>
    </row>
    <row r="3273" spans="1:10">
      <c r="A3273" s="729">
        <v>46087.77039351852</v>
      </c>
      <c r="B3273" s="722">
        <v>54</v>
      </c>
      <c r="C3273" s="711" t="str">
        <f t="shared" si="357"/>
        <v>06/03/2026</v>
      </c>
      <c r="D3273" s="712" t="str">
        <f t="shared" si="358"/>
        <v>18:29</v>
      </c>
      <c r="E3273" s="713" t="str">
        <f t="shared" si="359"/>
        <v>18:00 as 19:00</v>
      </c>
      <c r="F3273" s="714" t="str">
        <f t="shared" si="360"/>
        <v>Sexta</v>
      </c>
      <c r="G3273" s="715">
        <f t="shared" si="361"/>
        <v>1</v>
      </c>
      <c r="H3273" s="714" t="str">
        <f t="shared" si="362"/>
        <v>Mar/26</v>
      </c>
      <c r="I3273" s="723">
        <f t="shared" si="363"/>
        <v>6</v>
      </c>
      <c r="J3273" s="723">
        <f>IF(Tabela13[[#This Row],[Data da Ordem]]&lt;&gt;"",1,"")</f>
        <v>1</v>
      </c>
    </row>
    <row r="3274" spans="1:10">
      <c r="A3274" s="729">
        <v>46087.75503472222</v>
      </c>
      <c r="B3274" s="722">
        <v>80</v>
      </c>
      <c r="C3274" s="711" t="str">
        <f t="shared" si="357"/>
        <v>06/03/2026</v>
      </c>
      <c r="D3274" s="712" t="str">
        <f t="shared" si="358"/>
        <v>18:07</v>
      </c>
      <c r="E3274" s="713" t="str">
        <f t="shared" si="359"/>
        <v>18:00 as 19:00</v>
      </c>
      <c r="F3274" s="714" t="str">
        <f t="shared" si="360"/>
        <v>Sexta</v>
      </c>
      <c r="G3274" s="715">
        <f t="shared" si="361"/>
        <v>1</v>
      </c>
      <c r="H3274" s="714" t="str">
        <f t="shared" si="362"/>
        <v>Mar/26</v>
      </c>
      <c r="I3274" s="723">
        <f t="shared" si="363"/>
        <v>6</v>
      </c>
      <c r="J3274" s="723">
        <f>IF(Tabela13[[#This Row],[Data da Ordem]]&lt;&gt;"",1,"")</f>
        <v>1</v>
      </c>
    </row>
    <row r="3275" spans="1:10">
      <c r="A3275" s="729">
        <v>46087.751331018517</v>
      </c>
      <c r="B3275" s="722">
        <v>20.5</v>
      </c>
      <c r="C3275" s="711" t="str">
        <f t="shared" si="357"/>
        <v>06/03/2026</v>
      </c>
      <c r="D3275" s="712" t="str">
        <f t="shared" si="358"/>
        <v>18:01</v>
      </c>
      <c r="E3275" s="713" t="str">
        <f t="shared" si="359"/>
        <v>18:00 as 19:00</v>
      </c>
      <c r="F3275" s="714" t="str">
        <f t="shared" si="360"/>
        <v>Sexta</v>
      </c>
      <c r="G3275" s="715">
        <f t="shared" si="361"/>
        <v>1</v>
      </c>
      <c r="H3275" s="714" t="str">
        <f t="shared" si="362"/>
        <v>Mar/26</v>
      </c>
      <c r="I3275" s="723">
        <f t="shared" si="363"/>
        <v>6</v>
      </c>
      <c r="J3275" s="723">
        <f>IF(Tabela13[[#This Row],[Data da Ordem]]&lt;&gt;"",1,"")</f>
        <v>1</v>
      </c>
    </row>
    <row r="3276" spans="1:10">
      <c r="A3276" s="729">
        <v>46087.731770833336</v>
      </c>
      <c r="B3276" s="722">
        <v>49</v>
      </c>
      <c r="C3276" s="711" t="str">
        <f t="shared" si="357"/>
        <v>06/03/2026</v>
      </c>
      <c r="D3276" s="712" t="str">
        <f t="shared" si="358"/>
        <v>17:33</v>
      </c>
      <c r="E3276" s="713" t="str">
        <f t="shared" si="359"/>
        <v>17:00 as 18:00</v>
      </c>
      <c r="F3276" s="714" t="str">
        <f t="shared" si="360"/>
        <v>Sexta</v>
      </c>
      <c r="G3276" s="715">
        <f t="shared" si="361"/>
        <v>1</v>
      </c>
      <c r="H3276" s="714" t="str">
        <f t="shared" si="362"/>
        <v>Mar/26</v>
      </c>
      <c r="I3276" s="723">
        <f t="shared" si="363"/>
        <v>6</v>
      </c>
      <c r="J3276" s="723">
        <f>IF(Tabela13[[#This Row],[Data da Ordem]]&lt;&gt;"",1,"")</f>
        <v>1</v>
      </c>
    </row>
    <row r="3277" spans="1:10">
      <c r="A3277" s="729">
        <v>46087.729143518518</v>
      </c>
      <c r="B3277" s="722">
        <v>21</v>
      </c>
      <c r="C3277" s="711" t="str">
        <f t="shared" si="357"/>
        <v>06/03/2026</v>
      </c>
      <c r="D3277" s="712" t="str">
        <f t="shared" si="358"/>
        <v>17:29</v>
      </c>
      <c r="E3277" s="713" t="str">
        <f t="shared" si="359"/>
        <v>17:00 as 18:00</v>
      </c>
      <c r="F3277" s="714" t="str">
        <f t="shared" si="360"/>
        <v>Sexta</v>
      </c>
      <c r="G3277" s="715">
        <f t="shared" si="361"/>
        <v>1</v>
      </c>
      <c r="H3277" s="714" t="str">
        <f t="shared" si="362"/>
        <v>Mar/26</v>
      </c>
      <c r="I3277" s="723">
        <f t="shared" si="363"/>
        <v>6</v>
      </c>
      <c r="J3277" s="723">
        <f>IF(Tabela13[[#This Row],[Data da Ordem]]&lt;&gt;"",1,"")</f>
        <v>1</v>
      </c>
    </row>
    <row r="3278" spans="1:10">
      <c r="A3278" s="729">
        <v>46087.713287037041</v>
      </c>
      <c r="B3278" s="722">
        <v>16</v>
      </c>
      <c r="C3278" s="711" t="str">
        <f t="shared" si="357"/>
        <v>06/03/2026</v>
      </c>
      <c r="D3278" s="712" t="str">
        <f t="shared" si="358"/>
        <v>17:07</v>
      </c>
      <c r="E3278" s="713" t="str">
        <f t="shared" si="359"/>
        <v>17:00 as 18:00</v>
      </c>
      <c r="F3278" s="714" t="str">
        <f t="shared" si="360"/>
        <v>Sexta</v>
      </c>
      <c r="G3278" s="715">
        <f t="shared" si="361"/>
        <v>1</v>
      </c>
      <c r="H3278" s="714" t="str">
        <f t="shared" si="362"/>
        <v>Mar/26</v>
      </c>
      <c r="I3278" s="723">
        <f t="shared" si="363"/>
        <v>6</v>
      </c>
      <c r="J3278" s="723">
        <f>IF(Tabela13[[#This Row],[Data da Ordem]]&lt;&gt;"",1,"")</f>
        <v>1</v>
      </c>
    </row>
    <row r="3279" spans="1:10">
      <c r="A3279" s="729">
        <v>46087.708425925928</v>
      </c>
      <c r="B3279" s="722">
        <v>16.5</v>
      </c>
      <c r="C3279" s="711" t="str">
        <f t="shared" si="357"/>
        <v>06/03/2026</v>
      </c>
      <c r="D3279" s="712" t="str">
        <f t="shared" si="358"/>
        <v>17:00</v>
      </c>
      <c r="E3279" s="713" t="str">
        <f t="shared" si="359"/>
        <v>17:00 as 18:00</v>
      </c>
      <c r="F3279" s="714" t="str">
        <f t="shared" si="360"/>
        <v>Sexta</v>
      </c>
      <c r="G3279" s="715">
        <f t="shared" si="361"/>
        <v>1</v>
      </c>
      <c r="H3279" s="714" t="str">
        <f t="shared" si="362"/>
        <v>Mar/26</v>
      </c>
      <c r="I3279" s="723">
        <f t="shared" si="363"/>
        <v>6</v>
      </c>
      <c r="J3279" s="723">
        <f>IF(Tabela13[[#This Row],[Data da Ordem]]&lt;&gt;"",1,"")</f>
        <v>1</v>
      </c>
    </row>
    <row r="3280" spans="1:10">
      <c r="A3280" s="729">
        <v>46087.696666666663</v>
      </c>
      <c r="B3280" s="722">
        <v>22</v>
      </c>
      <c r="C3280" s="711" t="str">
        <f t="shared" si="357"/>
        <v>06/03/2026</v>
      </c>
      <c r="D3280" s="712" t="str">
        <f t="shared" si="358"/>
        <v>16:43</v>
      </c>
      <c r="E3280" s="713" t="str">
        <f t="shared" si="359"/>
        <v>16:00 as 17:00</v>
      </c>
      <c r="F3280" s="714" t="str">
        <f t="shared" si="360"/>
        <v>Sexta</v>
      </c>
      <c r="G3280" s="715">
        <f t="shared" si="361"/>
        <v>1</v>
      </c>
      <c r="H3280" s="714" t="str">
        <f t="shared" si="362"/>
        <v>Mar/26</v>
      </c>
      <c r="I3280" s="723">
        <f t="shared" si="363"/>
        <v>6</v>
      </c>
      <c r="J3280" s="723">
        <f>IF(Tabela13[[#This Row],[Data da Ordem]]&lt;&gt;"",1,"")</f>
        <v>1</v>
      </c>
    </row>
    <row r="3281" spans="1:10">
      <c r="A3281" s="729">
        <v>46087.688206018516</v>
      </c>
      <c r="B3281" s="722">
        <v>12.6</v>
      </c>
      <c r="C3281" s="711" t="str">
        <f t="shared" si="357"/>
        <v>06/03/2026</v>
      </c>
      <c r="D3281" s="712" t="str">
        <f t="shared" si="358"/>
        <v>16:31</v>
      </c>
      <c r="E3281" s="713" t="str">
        <f t="shared" si="359"/>
        <v>16:00 as 17:00</v>
      </c>
      <c r="F3281" s="714" t="str">
        <f t="shared" si="360"/>
        <v>Sexta</v>
      </c>
      <c r="G3281" s="715">
        <f t="shared" si="361"/>
        <v>1</v>
      </c>
      <c r="H3281" s="714" t="str">
        <f t="shared" si="362"/>
        <v>Mar/26</v>
      </c>
      <c r="I3281" s="723">
        <f t="shared" si="363"/>
        <v>6</v>
      </c>
      <c r="J3281" s="723">
        <f>IF(Tabela13[[#This Row],[Data da Ordem]]&lt;&gt;"",1,"")</f>
        <v>1</v>
      </c>
    </row>
    <row r="3282" spans="1:10">
      <c r="A3282" s="729">
        <v>46087.674583333333</v>
      </c>
      <c r="B3282" s="722">
        <v>20</v>
      </c>
      <c r="C3282" s="711" t="str">
        <f t="shared" si="357"/>
        <v>06/03/2026</v>
      </c>
      <c r="D3282" s="712" t="str">
        <f t="shared" si="358"/>
        <v>16:11</v>
      </c>
      <c r="E3282" s="713" t="str">
        <f t="shared" si="359"/>
        <v>16:00 as 17:00</v>
      </c>
      <c r="F3282" s="714" t="str">
        <f t="shared" si="360"/>
        <v>Sexta</v>
      </c>
      <c r="G3282" s="715">
        <f t="shared" si="361"/>
        <v>1</v>
      </c>
      <c r="H3282" s="714" t="str">
        <f t="shared" si="362"/>
        <v>Mar/26</v>
      </c>
      <c r="I3282" s="723">
        <f t="shared" si="363"/>
        <v>6</v>
      </c>
      <c r="J3282" s="723">
        <f>IF(Tabela13[[#This Row],[Data da Ordem]]&lt;&gt;"",1,"")</f>
        <v>1</v>
      </c>
    </row>
    <row r="3283" spans="1:10">
      <c r="A3283" s="729">
        <v>46087.650810185187</v>
      </c>
      <c r="B3283" s="722">
        <v>36</v>
      </c>
      <c r="C3283" s="711" t="str">
        <f t="shared" si="357"/>
        <v>06/03/2026</v>
      </c>
      <c r="D3283" s="712" t="str">
        <f t="shared" si="358"/>
        <v>15:37</v>
      </c>
      <c r="E3283" s="713" t="str">
        <f t="shared" si="359"/>
        <v>15:00 as 16:00</v>
      </c>
      <c r="F3283" s="714" t="str">
        <f t="shared" si="360"/>
        <v>Sexta</v>
      </c>
      <c r="G3283" s="715">
        <f t="shared" si="361"/>
        <v>1</v>
      </c>
      <c r="H3283" s="714" t="str">
        <f t="shared" si="362"/>
        <v>Mar/26</v>
      </c>
      <c r="I3283" s="723">
        <f t="shared" si="363"/>
        <v>6</v>
      </c>
      <c r="J3283" s="723">
        <f>IF(Tabela13[[#This Row],[Data da Ordem]]&lt;&gt;"",1,"")</f>
        <v>1</v>
      </c>
    </row>
    <row r="3284" spans="1:10">
      <c r="A3284" s="729">
        <v>46087.646678240744</v>
      </c>
      <c r="B3284" s="722">
        <v>51</v>
      </c>
      <c r="C3284" s="711" t="str">
        <f t="shared" si="357"/>
        <v>06/03/2026</v>
      </c>
      <c r="D3284" s="712" t="str">
        <f t="shared" si="358"/>
        <v>15:31</v>
      </c>
      <c r="E3284" s="713" t="str">
        <f t="shared" si="359"/>
        <v>15:00 as 16:00</v>
      </c>
      <c r="F3284" s="714" t="str">
        <f t="shared" si="360"/>
        <v>Sexta</v>
      </c>
      <c r="G3284" s="715">
        <f t="shared" si="361"/>
        <v>1</v>
      </c>
      <c r="H3284" s="714" t="str">
        <f t="shared" si="362"/>
        <v>Mar/26</v>
      </c>
      <c r="I3284" s="723">
        <f t="shared" si="363"/>
        <v>6</v>
      </c>
      <c r="J3284" s="723">
        <f>IF(Tabela13[[#This Row],[Data da Ordem]]&lt;&gt;"",1,"")</f>
        <v>1</v>
      </c>
    </row>
    <row r="3285" spans="1:10">
      <c r="A3285" s="729">
        <v>46087.633981481478</v>
      </c>
      <c r="B3285" s="722">
        <v>43.5</v>
      </c>
      <c r="C3285" s="711" t="str">
        <f t="shared" si="357"/>
        <v>06/03/2026</v>
      </c>
      <c r="D3285" s="712" t="str">
        <f t="shared" si="358"/>
        <v>15:12</v>
      </c>
      <c r="E3285" s="713" t="str">
        <f t="shared" si="359"/>
        <v>15:00 as 16:00</v>
      </c>
      <c r="F3285" s="714" t="str">
        <f t="shared" si="360"/>
        <v>Sexta</v>
      </c>
      <c r="G3285" s="715">
        <f t="shared" si="361"/>
        <v>1</v>
      </c>
      <c r="H3285" s="714" t="str">
        <f t="shared" si="362"/>
        <v>Mar/26</v>
      </c>
      <c r="I3285" s="723">
        <f t="shared" si="363"/>
        <v>6</v>
      </c>
      <c r="J3285" s="723">
        <f>IF(Tabela13[[#This Row],[Data da Ordem]]&lt;&gt;"",1,"")</f>
        <v>1</v>
      </c>
    </row>
    <row r="3286" spans="1:10">
      <c r="A3286" s="729">
        <v>46087.620636574073</v>
      </c>
      <c r="B3286" s="722">
        <v>15.5</v>
      </c>
      <c r="C3286" s="711" t="str">
        <f t="shared" si="357"/>
        <v>06/03/2026</v>
      </c>
      <c r="D3286" s="712" t="str">
        <f t="shared" si="358"/>
        <v>14:53</v>
      </c>
      <c r="E3286" s="713" t="str">
        <f t="shared" si="359"/>
        <v>14:00 as 15:00</v>
      </c>
      <c r="F3286" s="714" t="str">
        <f t="shared" si="360"/>
        <v>Sexta</v>
      </c>
      <c r="G3286" s="715">
        <f t="shared" si="361"/>
        <v>1</v>
      </c>
      <c r="H3286" s="714" t="str">
        <f t="shared" si="362"/>
        <v>Mar/26</v>
      </c>
      <c r="I3286" s="723">
        <f t="shared" si="363"/>
        <v>6</v>
      </c>
      <c r="J3286" s="723">
        <f>IF(Tabela13[[#This Row],[Data da Ordem]]&lt;&gt;"",1,"")</f>
        <v>1</v>
      </c>
    </row>
    <row r="3287" spans="1:10">
      <c r="A3287" s="729">
        <v>46087.600497685184</v>
      </c>
      <c r="B3287" s="722">
        <v>43</v>
      </c>
      <c r="C3287" s="711" t="str">
        <f t="shared" si="357"/>
        <v>06/03/2026</v>
      </c>
      <c r="D3287" s="712" t="str">
        <f t="shared" si="358"/>
        <v>14:24</v>
      </c>
      <c r="E3287" s="713" t="str">
        <f t="shared" si="359"/>
        <v>14:00 as 15:00</v>
      </c>
      <c r="F3287" s="714" t="str">
        <f t="shared" si="360"/>
        <v>Sexta</v>
      </c>
      <c r="G3287" s="715">
        <f t="shared" si="361"/>
        <v>1</v>
      </c>
      <c r="H3287" s="714" t="str">
        <f t="shared" si="362"/>
        <v>Mar/26</v>
      </c>
      <c r="I3287" s="723">
        <f t="shared" si="363"/>
        <v>6</v>
      </c>
      <c r="J3287" s="723">
        <f>IF(Tabela13[[#This Row],[Data da Ordem]]&lt;&gt;"",1,"")</f>
        <v>1</v>
      </c>
    </row>
    <row r="3288" spans="1:10">
      <c r="A3288" s="729">
        <v>46087.551863425928</v>
      </c>
      <c r="B3288" s="722">
        <v>24.5</v>
      </c>
      <c r="C3288" s="711" t="str">
        <f t="shared" si="357"/>
        <v>06/03/2026</v>
      </c>
      <c r="D3288" s="712" t="str">
        <f t="shared" si="358"/>
        <v>13:14</v>
      </c>
      <c r="E3288" s="713" t="str">
        <f t="shared" si="359"/>
        <v>13:00 as 14:00</v>
      </c>
      <c r="F3288" s="714" t="str">
        <f t="shared" si="360"/>
        <v>Sexta</v>
      </c>
      <c r="G3288" s="715">
        <f t="shared" si="361"/>
        <v>1</v>
      </c>
      <c r="H3288" s="714" t="str">
        <f t="shared" si="362"/>
        <v>Mar/26</v>
      </c>
      <c r="I3288" s="723">
        <f t="shared" si="363"/>
        <v>6</v>
      </c>
      <c r="J3288" s="723">
        <f>IF(Tabela13[[#This Row],[Data da Ordem]]&lt;&gt;"",1,"")</f>
        <v>1</v>
      </c>
    </row>
    <row r="3289" spans="1:10">
      <c r="A3289" s="729">
        <v>46087.549942129626</v>
      </c>
      <c r="B3289" s="722">
        <v>20.5</v>
      </c>
      <c r="C3289" s="711" t="str">
        <f t="shared" si="357"/>
        <v>06/03/2026</v>
      </c>
      <c r="D3289" s="712" t="str">
        <f t="shared" si="358"/>
        <v>13:11</v>
      </c>
      <c r="E3289" s="713" t="str">
        <f t="shared" si="359"/>
        <v>13:00 as 14:00</v>
      </c>
      <c r="F3289" s="714" t="str">
        <f t="shared" si="360"/>
        <v>Sexta</v>
      </c>
      <c r="G3289" s="715">
        <f t="shared" si="361"/>
        <v>1</v>
      </c>
      <c r="H3289" s="714" t="str">
        <f t="shared" si="362"/>
        <v>Mar/26</v>
      </c>
      <c r="I3289" s="723">
        <f t="shared" si="363"/>
        <v>6</v>
      </c>
      <c r="J3289" s="723">
        <f>IF(Tabela13[[#This Row],[Data da Ordem]]&lt;&gt;"",1,"")</f>
        <v>1</v>
      </c>
    </row>
    <row r="3290" spans="1:10">
      <c r="A3290" s="729">
        <v>46087.549490740741</v>
      </c>
      <c r="B3290" s="722">
        <v>46</v>
      </c>
      <c r="C3290" s="711" t="str">
        <f t="shared" si="357"/>
        <v>06/03/2026</v>
      </c>
      <c r="D3290" s="712" t="str">
        <f t="shared" si="358"/>
        <v>13:11</v>
      </c>
      <c r="E3290" s="713" t="str">
        <f t="shared" si="359"/>
        <v>13:00 as 14:00</v>
      </c>
      <c r="F3290" s="714" t="str">
        <f t="shared" si="360"/>
        <v>Sexta</v>
      </c>
      <c r="G3290" s="715">
        <f t="shared" si="361"/>
        <v>1</v>
      </c>
      <c r="H3290" s="714" t="str">
        <f t="shared" si="362"/>
        <v>Mar/26</v>
      </c>
      <c r="I3290" s="723">
        <f t="shared" si="363"/>
        <v>6</v>
      </c>
      <c r="J3290" s="723">
        <f>IF(Tabela13[[#This Row],[Data da Ordem]]&lt;&gt;"",1,"")</f>
        <v>1</v>
      </c>
    </row>
    <row r="3291" spans="1:10">
      <c r="A3291" s="729">
        <v>46087.541192129633</v>
      </c>
      <c r="B3291" s="722">
        <v>26</v>
      </c>
      <c r="C3291" s="711" t="str">
        <f t="shared" si="357"/>
        <v>06/03/2026</v>
      </c>
      <c r="D3291" s="712" t="str">
        <f t="shared" si="358"/>
        <v>12:59</v>
      </c>
      <c r="E3291" s="713" t="str">
        <f t="shared" si="359"/>
        <v>12:00 as 13:00</v>
      </c>
      <c r="F3291" s="714" t="str">
        <f t="shared" si="360"/>
        <v>Sexta</v>
      </c>
      <c r="G3291" s="715">
        <f t="shared" si="361"/>
        <v>1</v>
      </c>
      <c r="H3291" s="714" t="str">
        <f t="shared" si="362"/>
        <v>Mar/26</v>
      </c>
      <c r="I3291" s="723">
        <f t="shared" si="363"/>
        <v>6</v>
      </c>
      <c r="J3291" s="723">
        <f>IF(Tabela13[[#This Row],[Data da Ordem]]&lt;&gt;"",1,"")</f>
        <v>1</v>
      </c>
    </row>
    <row r="3292" spans="1:10">
      <c r="A3292" s="729">
        <v>46087.498368055552</v>
      </c>
      <c r="B3292" s="722">
        <v>27</v>
      </c>
      <c r="C3292" s="711" t="str">
        <f t="shared" si="357"/>
        <v>06/03/2026</v>
      </c>
      <c r="D3292" s="712" t="str">
        <f t="shared" si="358"/>
        <v>11:57</v>
      </c>
      <c r="E3292" s="713" t="str">
        <f t="shared" si="359"/>
        <v>11:00 as 12:00</v>
      </c>
      <c r="F3292" s="714" t="str">
        <f t="shared" si="360"/>
        <v>Sexta</v>
      </c>
      <c r="G3292" s="715">
        <f t="shared" si="361"/>
        <v>1</v>
      </c>
      <c r="H3292" s="714" t="str">
        <f t="shared" si="362"/>
        <v>Mar/26</v>
      </c>
      <c r="I3292" s="723">
        <f t="shared" si="363"/>
        <v>6</v>
      </c>
      <c r="J3292" s="723">
        <f>IF(Tabela13[[#This Row],[Data da Ordem]]&lt;&gt;"",1,"")</f>
        <v>1</v>
      </c>
    </row>
    <row r="3293" spans="1:10">
      <c r="A3293" s="729">
        <v>46087.485717592594</v>
      </c>
      <c r="B3293" s="722">
        <v>37</v>
      </c>
      <c r="C3293" s="711" t="str">
        <f t="shared" si="357"/>
        <v>06/03/2026</v>
      </c>
      <c r="D3293" s="712" t="str">
        <f t="shared" si="358"/>
        <v>11:39</v>
      </c>
      <c r="E3293" s="713" t="str">
        <f t="shared" si="359"/>
        <v>11:00 as 12:00</v>
      </c>
      <c r="F3293" s="714" t="str">
        <f t="shared" si="360"/>
        <v>Sexta</v>
      </c>
      <c r="G3293" s="715">
        <f t="shared" si="361"/>
        <v>1</v>
      </c>
      <c r="H3293" s="714" t="str">
        <f t="shared" si="362"/>
        <v>Mar/26</v>
      </c>
      <c r="I3293" s="723">
        <f t="shared" si="363"/>
        <v>6</v>
      </c>
      <c r="J3293" s="723">
        <f>IF(Tabela13[[#This Row],[Data da Ordem]]&lt;&gt;"",1,"")</f>
        <v>1</v>
      </c>
    </row>
    <row r="3294" spans="1:10">
      <c r="A3294" s="729">
        <v>46087.464791666665</v>
      </c>
      <c r="B3294" s="722">
        <v>12</v>
      </c>
      <c r="C3294" s="711" t="str">
        <f t="shared" si="357"/>
        <v>06/03/2026</v>
      </c>
      <c r="D3294" s="712" t="str">
        <f t="shared" si="358"/>
        <v>11:09</v>
      </c>
      <c r="E3294" s="713" t="str">
        <f t="shared" si="359"/>
        <v>11:00 as 12:00</v>
      </c>
      <c r="F3294" s="714" t="str">
        <f t="shared" si="360"/>
        <v>Sexta</v>
      </c>
      <c r="G3294" s="715">
        <f t="shared" si="361"/>
        <v>1</v>
      </c>
      <c r="H3294" s="714" t="str">
        <f t="shared" si="362"/>
        <v>Mar/26</v>
      </c>
      <c r="I3294" s="723">
        <f t="shared" si="363"/>
        <v>6</v>
      </c>
      <c r="J3294" s="723">
        <f>IF(Tabela13[[#This Row],[Data da Ordem]]&lt;&gt;"",1,"")</f>
        <v>1</v>
      </c>
    </row>
    <row r="3295" spans="1:10">
      <c r="A3295" s="729">
        <v>46087.449189814812</v>
      </c>
      <c r="B3295" s="722">
        <v>27</v>
      </c>
      <c r="C3295" s="711" t="str">
        <f t="shared" si="357"/>
        <v>06/03/2026</v>
      </c>
      <c r="D3295" s="712" t="str">
        <f t="shared" si="358"/>
        <v>10:46</v>
      </c>
      <c r="E3295" s="713" t="str">
        <f t="shared" si="359"/>
        <v>10:00 as 11:00</v>
      </c>
      <c r="F3295" s="714" t="str">
        <f t="shared" si="360"/>
        <v>Sexta</v>
      </c>
      <c r="G3295" s="715">
        <f t="shared" si="361"/>
        <v>1</v>
      </c>
      <c r="H3295" s="714" t="str">
        <f t="shared" si="362"/>
        <v>Mar/26</v>
      </c>
      <c r="I3295" s="723">
        <f t="shared" si="363"/>
        <v>6</v>
      </c>
      <c r="J3295" s="723">
        <f>IF(Tabela13[[#This Row],[Data da Ordem]]&lt;&gt;"",1,"")</f>
        <v>1</v>
      </c>
    </row>
    <row r="3296" spans="1:10">
      <c r="A3296" s="729">
        <v>46087.421122685184</v>
      </c>
      <c r="B3296" s="722">
        <v>19</v>
      </c>
      <c r="C3296" s="711" t="str">
        <f t="shared" si="357"/>
        <v>06/03/2026</v>
      </c>
      <c r="D3296" s="712" t="str">
        <f t="shared" si="358"/>
        <v>10:06</v>
      </c>
      <c r="E3296" s="713" t="str">
        <f t="shared" si="359"/>
        <v>10:00 as 11:00</v>
      </c>
      <c r="F3296" s="714" t="str">
        <f t="shared" si="360"/>
        <v>Sexta</v>
      </c>
      <c r="G3296" s="715">
        <f t="shared" si="361"/>
        <v>1</v>
      </c>
      <c r="H3296" s="714" t="str">
        <f t="shared" si="362"/>
        <v>Mar/26</v>
      </c>
      <c r="I3296" s="723">
        <f t="shared" si="363"/>
        <v>6</v>
      </c>
      <c r="J3296" s="723">
        <f>IF(Tabela13[[#This Row],[Data da Ordem]]&lt;&gt;"",1,"")</f>
        <v>1</v>
      </c>
    </row>
    <row r="3297" spans="1:10">
      <c r="A3297" s="729">
        <v>46087.392453703702</v>
      </c>
      <c r="B3297" s="722">
        <v>34</v>
      </c>
      <c r="C3297" s="724" t="str">
        <f t="shared" si="357"/>
        <v>06/03/2026</v>
      </c>
      <c r="D3297" s="725" t="str">
        <f t="shared" si="358"/>
        <v>09:25</v>
      </c>
      <c r="E3297" s="726" t="str">
        <f t="shared" si="359"/>
        <v>09:00 as 10:00</v>
      </c>
      <c r="F3297" s="727" t="str">
        <f t="shared" si="360"/>
        <v>Sexta</v>
      </c>
      <c r="G3297" s="728">
        <f t="shared" si="361"/>
        <v>1</v>
      </c>
      <c r="H3297" s="727" t="str">
        <f t="shared" si="362"/>
        <v>Mar/26</v>
      </c>
      <c r="I3297" s="716">
        <f t="shared" si="363"/>
        <v>6</v>
      </c>
      <c r="J3297" s="716">
        <f>IF(Tabela13[[#This Row],[Data da Ordem]]&lt;&gt;"",1,"")</f>
        <v>1</v>
      </c>
    </row>
    <row r="3298" spans="1:10">
      <c r="A3298" s="729">
        <v>46088.792025462964</v>
      </c>
      <c r="B3298" s="722">
        <v>14</v>
      </c>
      <c r="C3298" s="711" t="str">
        <f t="shared" si="357"/>
        <v>07/03/2026</v>
      </c>
      <c r="D3298" s="712" t="str">
        <f t="shared" si="358"/>
        <v>19:00</v>
      </c>
      <c r="E3298" s="713" t="str">
        <f t="shared" si="359"/>
        <v>19:00 as 20:00</v>
      </c>
      <c r="F3298" s="714" t="str">
        <f t="shared" si="360"/>
        <v>Sábado</v>
      </c>
      <c r="G3298" s="715">
        <f t="shared" si="361"/>
        <v>1</v>
      </c>
      <c r="H3298" s="714" t="str">
        <f t="shared" si="362"/>
        <v>Mar/26</v>
      </c>
      <c r="I3298" s="723">
        <f t="shared" si="363"/>
        <v>7</v>
      </c>
      <c r="J3298" s="723">
        <f>IF(Tabela13[[#This Row],[Data da Ordem]]&lt;&gt;"",1,"")</f>
        <v>1</v>
      </c>
    </row>
    <row r="3299" spans="1:10">
      <c r="A3299" s="729">
        <v>46088.789872685185</v>
      </c>
      <c r="B3299" s="722">
        <v>20.5</v>
      </c>
      <c r="C3299" s="711" t="str">
        <f t="shared" si="357"/>
        <v>07/03/2026</v>
      </c>
      <c r="D3299" s="712" t="str">
        <f t="shared" si="358"/>
        <v>18:57</v>
      </c>
      <c r="E3299" s="713" t="str">
        <f t="shared" si="359"/>
        <v>18:00 as 19:00</v>
      </c>
      <c r="F3299" s="714" t="str">
        <f t="shared" si="360"/>
        <v>Sábado</v>
      </c>
      <c r="G3299" s="715">
        <f t="shared" si="361"/>
        <v>1</v>
      </c>
      <c r="H3299" s="714" t="str">
        <f t="shared" si="362"/>
        <v>Mar/26</v>
      </c>
      <c r="I3299" s="723">
        <f t="shared" si="363"/>
        <v>7</v>
      </c>
      <c r="J3299" s="723">
        <f>IF(Tabela13[[#This Row],[Data da Ordem]]&lt;&gt;"",1,"")</f>
        <v>1</v>
      </c>
    </row>
    <row r="3300" spans="1:10">
      <c r="A3300" s="729">
        <v>46088.780844907407</v>
      </c>
      <c r="B3300" s="722">
        <v>53.5</v>
      </c>
      <c r="C3300" s="711" t="str">
        <f t="shared" si="357"/>
        <v>07/03/2026</v>
      </c>
      <c r="D3300" s="712" t="str">
        <f t="shared" si="358"/>
        <v>18:44</v>
      </c>
      <c r="E3300" s="713" t="str">
        <f t="shared" si="359"/>
        <v>18:00 as 19:00</v>
      </c>
      <c r="F3300" s="714" t="str">
        <f t="shared" si="360"/>
        <v>Sábado</v>
      </c>
      <c r="G3300" s="715">
        <f t="shared" si="361"/>
        <v>1</v>
      </c>
      <c r="H3300" s="714" t="str">
        <f t="shared" si="362"/>
        <v>Mar/26</v>
      </c>
      <c r="I3300" s="723">
        <f t="shared" si="363"/>
        <v>7</v>
      </c>
      <c r="J3300" s="723">
        <f>IF(Tabela13[[#This Row],[Data da Ordem]]&lt;&gt;"",1,"")</f>
        <v>1</v>
      </c>
    </row>
    <row r="3301" spans="1:10">
      <c r="A3301" s="729">
        <v>46088.773136574076</v>
      </c>
      <c r="B3301" s="722">
        <v>17</v>
      </c>
      <c r="C3301" s="711" t="str">
        <f t="shared" si="357"/>
        <v>07/03/2026</v>
      </c>
      <c r="D3301" s="712" t="str">
        <f t="shared" si="358"/>
        <v>18:33</v>
      </c>
      <c r="E3301" s="713" t="str">
        <f t="shared" si="359"/>
        <v>18:00 as 19:00</v>
      </c>
      <c r="F3301" s="714" t="str">
        <f t="shared" si="360"/>
        <v>Sábado</v>
      </c>
      <c r="G3301" s="715">
        <f t="shared" si="361"/>
        <v>1</v>
      </c>
      <c r="H3301" s="714" t="str">
        <f t="shared" si="362"/>
        <v>Mar/26</v>
      </c>
      <c r="I3301" s="723">
        <f t="shared" si="363"/>
        <v>7</v>
      </c>
      <c r="J3301" s="723">
        <f>IF(Tabela13[[#This Row],[Data da Ordem]]&lt;&gt;"",1,"")</f>
        <v>1</v>
      </c>
    </row>
    <row r="3302" spans="1:10">
      <c r="A3302" s="729">
        <v>46088.771689814814</v>
      </c>
      <c r="B3302" s="722">
        <v>13</v>
      </c>
      <c r="C3302" s="711" t="str">
        <f t="shared" si="357"/>
        <v>07/03/2026</v>
      </c>
      <c r="D3302" s="712" t="str">
        <f t="shared" si="358"/>
        <v>18:31</v>
      </c>
      <c r="E3302" s="713" t="str">
        <f t="shared" si="359"/>
        <v>18:00 as 19:00</v>
      </c>
      <c r="F3302" s="714" t="str">
        <f t="shared" si="360"/>
        <v>Sábado</v>
      </c>
      <c r="G3302" s="715">
        <f t="shared" si="361"/>
        <v>1</v>
      </c>
      <c r="H3302" s="714" t="str">
        <f t="shared" si="362"/>
        <v>Mar/26</v>
      </c>
      <c r="I3302" s="723">
        <f t="shared" si="363"/>
        <v>7</v>
      </c>
      <c r="J3302" s="723">
        <f>IF(Tabela13[[#This Row],[Data da Ordem]]&lt;&gt;"",1,"")</f>
        <v>1</v>
      </c>
    </row>
    <row r="3303" spans="1:10">
      <c r="A3303" s="729">
        <v>46088.746539351851</v>
      </c>
      <c r="B3303" s="722">
        <v>6</v>
      </c>
      <c r="C3303" s="711" t="str">
        <f t="shared" si="357"/>
        <v>07/03/2026</v>
      </c>
      <c r="D3303" s="712" t="str">
        <f t="shared" si="358"/>
        <v>17:55</v>
      </c>
      <c r="E3303" s="713" t="str">
        <f t="shared" si="359"/>
        <v>17:00 as 18:00</v>
      </c>
      <c r="F3303" s="714" t="str">
        <f t="shared" si="360"/>
        <v>Sábado</v>
      </c>
      <c r="G3303" s="715">
        <f t="shared" si="361"/>
        <v>1</v>
      </c>
      <c r="H3303" s="714" t="str">
        <f t="shared" si="362"/>
        <v>Mar/26</v>
      </c>
      <c r="I3303" s="723">
        <f t="shared" si="363"/>
        <v>7</v>
      </c>
      <c r="J3303" s="723">
        <f>IF(Tabela13[[#This Row],[Data da Ordem]]&lt;&gt;"",1,"")</f>
        <v>1</v>
      </c>
    </row>
    <row r="3304" spans="1:10">
      <c r="A3304" s="729">
        <v>46088.746192129627</v>
      </c>
      <c r="B3304" s="722">
        <v>13</v>
      </c>
      <c r="C3304" s="711" t="str">
        <f t="shared" si="357"/>
        <v>07/03/2026</v>
      </c>
      <c r="D3304" s="712" t="str">
        <f t="shared" si="358"/>
        <v>17:54</v>
      </c>
      <c r="E3304" s="713" t="str">
        <f t="shared" si="359"/>
        <v>17:00 as 18:00</v>
      </c>
      <c r="F3304" s="714" t="str">
        <f t="shared" si="360"/>
        <v>Sábado</v>
      </c>
      <c r="G3304" s="715">
        <f t="shared" si="361"/>
        <v>1</v>
      </c>
      <c r="H3304" s="714" t="str">
        <f t="shared" si="362"/>
        <v>Mar/26</v>
      </c>
      <c r="I3304" s="723">
        <f t="shared" si="363"/>
        <v>7</v>
      </c>
      <c r="J3304" s="723">
        <f>IF(Tabela13[[#This Row],[Data da Ordem]]&lt;&gt;"",1,"")</f>
        <v>1</v>
      </c>
    </row>
    <row r="3305" spans="1:10">
      <c r="A3305" s="729">
        <v>46088.741435185184</v>
      </c>
      <c r="B3305" s="722">
        <v>12</v>
      </c>
      <c r="C3305" s="711" t="str">
        <f t="shared" si="357"/>
        <v>07/03/2026</v>
      </c>
      <c r="D3305" s="712" t="str">
        <f t="shared" si="358"/>
        <v>17:47</v>
      </c>
      <c r="E3305" s="713" t="str">
        <f t="shared" si="359"/>
        <v>17:00 as 18:00</v>
      </c>
      <c r="F3305" s="714" t="str">
        <f t="shared" si="360"/>
        <v>Sábado</v>
      </c>
      <c r="G3305" s="715">
        <f t="shared" si="361"/>
        <v>1</v>
      </c>
      <c r="H3305" s="714" t="str">
        <f t="shared" si="362"/>
        <v>Mar/26</v>
      </c>
      <c r="I3305" s="723">
        <f t="shared" si="363"/>
        <v>7</v>
      </c>
      <c r="J3305" s="723">
        <f>IF(Tabela13[[#This Row],[Data da Ordem]]&lt;&gt;"",1,"")</f>
        <v>1</v>
      </c>
    </row>
    <row r="3306" spans="1:10">
      <c r="A3306" s="729">
        <v>46088.736076388886</v>
      </c>
      <c r="B3306" s="722">
        <v>6</v>
      </c>
      <c r="C3306" s="711" t="str">
        <f t="shared" si="357"/>
        <v>07/03/2026</v>
      </c>
      <c r="D3306" s="712" t="str">
        <f t="shared" si="358"/>
        <v>17:39</v>
      </c>
      <c r="E3306" s="713" t="str">
        <f t="shared" si="359"/>
        <v>17:00 as 18:00</v>
      </c>
      <c r="F3306" s="714" t="str">
        <f t="shared" si="360"/>
        <v>Sábado</v>
      </c>
      <c r="G3306" s="715">
        <f t="shared" si="361"/>
        <v>1</v>
      </c>
      <c r="H3306" s="714" t="str">
        <f t="shared" si="362"/>
        <v>Mar/26</v>
      </c>
      <c r="I3306" s="723">
        <f t="shared" si="363"/>
        <v>7</v>
      </c>
      <c r="J3306" s="723">
        <f>IF(Tabela13[[#This Row],[Data da Ordem]]&lt;&gt;"",1,"")</f>
        <v>1</v>
      </c>
    </row>
    <row r="3307" spans="1:10">
      <c r="A3307" s="729">
        <v>46088.727986111109</v>
      </c>
      <c r="B3307" s="722">
        <v>13</v>
      </c>
      <c r="C3307" s="711" t="str">
        <f t="shared" si="357"/>
        <v>07/03/2026</v>
      </c>
      <c r="D3307" s="712" t="str">
        <f t="shared" si="358"/>
        <v>17:28</v>
      </c>
      <c r="E3307" s="713" t="str">
        <f t="shared" si="359"/>
        <v>17:00 as 18:00</v>
      </c>
      <c r="F3307" s="714" t="str">
        <f t="shared" si="360"/>
        <v>Sábado</v>
      </c>
      <c r="G3307" s="715">
        <f t="shared" si="361"/>
        <v>1</v>
      </c>
      <c r="H3307" s="714" t="str">
        <f t="shared" si="362"/>
        <v>Mar/26</v>
      </c>
      <c r="I3307" s="723">
        <f t="shared" si="363"/>
        <v>7</v>
      </c>
      <c r="J3307" s="723">
        <f>IF(Tabela13[[#This Row],[Data da Ordem]]&lt;&gt;"",1,"")</f>
        <v>1</v>
      </c>
    </row>
    <row r="3308" spans="1:10">
      <c r="A3308" s="729">
        <v>46088.726990740739</v>
      </c>
      <c r="B3308" s="722">
        <v>20</v>
      </c>
      <c r="C3308" s="711" t="str">
        <f t="shared" si="357"/>
        <v>07/03/2026</v>
      </c>
      <c r="D3308" s="712" t="str">
        <f t="shared" si="358"/>
        <v>17:26</v>
      </c>
      <c r="E3308" s="713" t="str">
        <f t="shared" si="359"/>
        <v>17:00 as 18:00</v>
      </c>
      <c r="F3308" s="714" t="str">
        <f t="shared" si="360"/>
        <v>Sábado</v>
      </c>
      <c r="G3308" s="715">
        <f t="shared" si="361"/>
        <v>1</v>
      </c>
      <c r="H3308" s="714" t="str">
        <f t="shared" si="362"/>
        <v>Mar/26</v>
      </c>
      <c r="I3308" s="723">
        <f t="shared" si="363"/>
        <v>7</v>
      </c>
      <c r="J3308" s="723">
        <f>IF(Tabela13[[#This Row],[Data da Ordem]]&lt;&gt;"",1,"")</f>
        <v>1</v>
      </c>
    </row>
    <row r="3309" spans="1:10">
      <c r="A3309" s="729">
        <v>46088.720324074071</v>
      </c>
      <c r="B3309" s="722">
        <v>6</v>
      </c>
      <c r="C3309" s="711" t="str">
        <f t="shared" si="357"/>
        <v>07/03/2026</v>
      </c>
      <c r="D3309" s="712" t="str">
        <f t="shared" si="358"/>
        <v>17:17</v>
      </c>
      <c r="E3309" s="713" t="str">
        <f t="shared" si="359"/>
        <v>17:00 as 18:00</v>
      </c>
      <c r="F3309" s="714" t="str">
        <f t="shared" si="360"/>
        <v>Sábado</v>
      </c>
      <c r="G3309" s="715">
        <f t="shared" si="361"/>
        <v>1</v>
      </c>
      <c r="H3309" s="714" t="str">
        <f t="shared" si="362"/>
        <v>Mar/26</v>
      </c>
      <c r="I3309" s="723">
        <f t="shared" si="363"/>
        <v>7</v>
      </c>
      <c r="J3309" s="723">
        <f>IF(Tabela13[[#This Row],[Data da Ordem]]&lt;&gt;"",1,"")</f>
        <v>1</v>
      </c>
    </row>
    <row r="3310" spans="1:10">
      <c r="A3310" s="729">
        <v>46088.719270833331</v>
      </c>
      <c r="B3310" s="722">
        <v>20</v>
      </c>
      <c r="C3310" s="711" t="str">
        <f t="shared" si="357"/>
        <v>07/03/2026</v>
      </c>
      <c r="D3310" s="712" t="str">
        <f t="shared" si="358"/>
        <v>17:15</v>
      </c>
      <c r="E3310" s="713" t="str">
        <f t="shared" si="359"/>
        <v>17:00 as 18:00</v>
      </c>
      <c r="F3310" s="714" t="str">
        <f t="shared" si="360"/>
        <v>Sábado</v>
      </c>
      <c r="G3310" s="715">
        <f t="shared" si="361"/>
        <v>1</v>
      </c>
      <c r="H3310" s="714" t="str">
        <f t="shared" si="362"/>
        <v>Mar/26</v>
      </c>
      <c r="I3310" s="723">
        <f t="shared" si="363"/>
        <v>7</v>
      </c>
      <c r="J3310" s="723">
        <f>IF(Tabela13[[#This Row],[Data da Ordem]]&lt;&gt;"",1,"")</f>
        <v>1</v>
      </c>
    </row>
    <row r="3311" spans="1:10">
      <c r="A3311" s="729">
        <v>46088.711296296293</v>
      </c>
      <c r="B3311" s="722">
        <v>82</v>
      </c>
      <c r="C3311" s="711" t="str">
        <f t="shared" si="357"/>
        <v>07/03/2026</v>
      </c>
      <c r="D3311" s="712" t="str">
        <f t="shared" si="358"/>
        <v>17:04</v>
      </c>
      <c r="E3311" s="713" t="str">
        <f t="shared" si="359"/>
        <v>17:00 as 18:00</v>
      </c>
      <c r="F3311" s="714" t="str">
        <f t="shared" si="360"/>
        <v>Sábado</v>
      </c>
      <c r="G3311" s="715">
        <f t="shared" si="361"/>
        <v>1</v>
      </c>
      <c r="H3311" s="714" t="str">
        <f t="shared" si="362"/>
        <v>Mar/26</v>
      </c>
      <c r="I3311" s="723">
        <f t="shared" si="363"/>
        <v>7</v>
      </c>
      <c r="J3311" s="723">
        <f>IF(Tabela13[[#This Row],[Data da Ordem]]&lt;&gt;"",1,"")</f>
        <v>1</v>
      </c>
    </row>
    <row r="3312" spans="1:10">
      <c r="A3312" s="729">
        <v>46088.708113425928</v>
      </c>
      <c r="B3312" s="722">
        <v>26</v>
      </c>
      <c r="C3312" s="711" t="str">
        <f t="shared" si="357"/>
        <v>07/03/2026</v>
      </c>
      <c r="D3312" s="712" t="str">
        <f t="shared" si="358"/>
        <v>16:59</v>
      </c>
      <c r="E3312" s="713" t="str">
        <f t="shared" si="359"/>
        <v>16:00 as 17:00</v>
      </c>
      <c r="F3312" s="714" t="str">
        <f t="shared" si="360"/>
        <v>Sábado</v>
      </c>
      <c r="G3312" s="715">
        <f t="shared" si="361"/>
        <v>1</v>
      </c>
      <c r="H3312" s="714" t="str">
        <f t="shared" si="362"/>
        <v>Mar/26</v>
      </c>
      <c r="I3312" s="723">
        <f t="shared" si="363"/>
        <v>7</v>
      </c>
      <c r="J3312" s="723">
        <f>IF(Tabela13[[#This Row],[Data da Ordem]]&lt;&gt;"",1,"")</f>
        <v>1</v>
      </c>
    </row>
    <row r="3313" spans="1:10">
      <c r="A3313" s="729">
        <v>46088.702256944445</v>
      </c>
      <c r="B3313" s="722">
        <v>37</v>
      </c>
      <c r="C3313" s="711" t="str">
        <f t="shared" si="357"/>
        <v>07/03/2026</v>
      </c>
      <c r="D3313" s="712" t="str">
        <f t="shared" si="358"/>
        <v>16:51</v>
      </c>
      <c r="E3313" s="713" t="str">
        <f t="shared" si="359"/>
        <v>16:00 as 17:00</v>
      </c>
      <c r="F3313" s="714" t="str">
        <f t="shared" si="360"/>
        <v>Sábado</v>
      </c>
      <c r="G3313" s="715">
        <f t="shared" si="361"/>
        <v>1</v>
      </c>
      <c r="H3313" s="714" t="str">
        <f t="shared" si="362"/>
        <v>Mar/26</v>
      </c>
      <c r="I3313" s="723">
        <f t="shared" si="363"/>
        <v>7</v>
      </c>
      <c r="J3313" s="723">
        <f>IF(Tabela13[[#This Row],[Data da Ordem]]&lt;&gt;"",1,"")</f>
        <v>1</v>
      </c>
    </row>
    <row r="3314" spans="1:10">
      <c r="A3314" s="729">
        <v>46088.701331018521</v>
      </c>
      <c r="B3314" s="722">
        <v>39</v>
      </c>
      <c r="C3314" s="711" t="str">
        <f t="shared" si="357"/>
        <v>07/03/2026</v>
      </c>
      <c r="D3314" s="712" t="str">
        <f t="shared" si="358"/>
        <v>16:49</v>
      </c>
      <c r="E3314" s="713" t="str">
        <f t="shared" si="359"/>
        <v>16:00 as 17:00</v>
      </c>
      <c r="F3314" s="714" t="str">
        <f t="shared" si="360"/>
        <v>Sábado</v>
      </c>
      <c r="G3314" s="715">
        <f t="shared" si="361"/>
        <v>1</v>
      </c>
      <c r="H3314" s="714" t="str">
        <f t="shared" si="362"/>
        <v>Mar/26</v>
      </c>
      <c r="I3314" s="723">
        <f t="shared" si="363"/>
        <v>7</v>
      </c>
      <c r="J3314" s="723">
        <f>IF(Tabela13[[#This Row],[Data da Ordem]]&lt;&gt;"",1,"")</f>
        <v>1</v>
      </c>
    </row>
    <row r="3315" spans="1:10">
      <c r="A3315" s="729">
        <v>46088.699456018519</v>
      </c>
      <c r="B3315" s="722">
        <v>23</v>
      </c>
      <c r="C3315" s="711" t="str">
        <f t="shared" si="357"/>
        <v>07/03/2026</v>
      </c>
      <c r="D3315" s="712" t="str">
        <f t="shared" si="358"/>
        <v>16:47</v>
      </c>
      <c r="E3315" s="713" t="str">
        <f t="shared" si="359"/>
        <v>16:00 as 17:00</v>
      </c>
      <c r="F3315" s="714" t="str">
        <f t="shared" si="360"/>
        <v>Sábado</v>
      </c>
      <c r="G3315" s="715">
        <f t="shared" si="361"/>
        <v>1</v>
      </c>
      <c r="H3315" s="714" t="str">
        <f t="shared" si="362"/>
        <v>Mar/26</v>
      </c>
      <c r="I3315" s="723">
        <f t="shared" si="363"/>
        <v>7</v>
      </c>
      <c r="J3315" s="723">
        <f>IF(Tabela13[[#This Row],[Data da Ordem]]&lt;&gt;"",1,"")</f>
        <v>1</v>
      </c>
    </row>
    <row r="3316" spans="1:10">
      <c r="A3316" s="729">
        <v>46088.698680555557</v>
      </c>
      <c r="B3316" s="722">
        <v>26</v>
      </c>
      <c r="C3316" s="711" t="str">
        <f t="shared" si="357"/>
        <v>07/03/2026</v>
      </c>
      <c r="D3316" s="712" t="str">
        <f t="shared" si="358"/>
        <v>16:46</v>
      </c>
      <c r="E3316" s="713" t="str">
        <f t="shared" si="359"/>
        <v>16:00 as 17:00</v>
      </c>
      <c r="F3316" s="714" t="str">
        <f t="shared" si="360"/>
        <v>Sábado</v>
      </c>
      <c r="G3316" s="715">
        <f t="shared" si="361"/>
        <v>1</v>
      </c>
      <c r="H3316" s="714" t="str">
        <f t="shared" si="362"/>
        <v>Mar/26</v>
      </c>
      <c r="I3316" s="723">
        <f t="shared" si="363"/>
        <v>7</v>
      </c>
      <c r="J3316" s="723">
        <f>IF(Tabela13[[#This Row],[Data da Ordem]]&lt;&gt;"",1,"")</f>
        <v>1</v>
      </c>
    </row>
    <row r="3317" spans="1:10">
      <c r="A3317" s="729">
        <v>46088.697592592594</v>
      </c>
      <c r="B3317" s="722">
        <v>38</v>
      </c>
      <c r="C3317" s="711" t="str">
        <f t="shared" si="357"/>
        <v>07/03/2026</v>
      </c>
      <c r="D3317" s="712" t="str">
        <f t="shared" si="358"/>
        <v>16:44</v>
      </c>
      <c r="E3317" s="713" t="str">
        <f t="shared" si="359"/>
        <v>16:00 as 17:00</v>
      </c>
      <c r="F3317" s="714" t="str">
        <f t="shared" si="360"/>
        <v>Sábado</v>
      </c>
      <c r="G3317" s="715">
        <f t="shared" si="361"/>
        <v>1</v>
      </c>
      <c r="H3317" s="714" t="str">
        <f t="shared" si="362"/>
        <v>Mar/26</v>
      </c>
      <c r="I3317" s="723">
        <f t="shared" si="363"/>
        <v>7</v>
      </c>
      <c r="J3317" s="723">
        <f>IF(Tabela13[[#This Row],[Data da Ordem]]&lt;&gt;"",1,"")</f>
        <v>1</v>
      </c>
    </row>
    <row r="3318" spans="1:10">
      <c r="A3318" s="729">
        <v>46088.696469907409</v>
      </c>
      <c r="B3318" s="722">
        <v>20.5</v>
      </c>
      <c r="C3318" s="711" t="str">
        <f t="shared" si="357"/>
        <v>07/03/2026</v>
      </c>
      <c r="D3318" s="712" t="str">
        <f t="shared" si="358"/>
        <v>16:42</v>
      </c>
      <c r="E3318" s="713" t="str">
        <f t="shared" si="359"/>
        <v>16:00 as 17:00</v>
      </c>
      <c r="F3318" s="714" t="str">
        <f t="shared" si="360"/>
        <v>Sábado</v>
      </c>
      <c r="G3318" s="715">
        <f t="shared" si="361"/>
        <v>1</v>
      </c>
      <c r="H3318" s="714" t="str">
        <f t="shared" si="362"/>
        <v>Mar/26</v>
      </c>
      <c r="I3318" s="723">
        <f t="shared" si="363"/>
        <v>7</v>
      </c>
      <c r="J3318" s="723">
        <f>IF(Tabela13[[#This Row],[Data da Ordem]]&lt;&gt;"",1,"")</f>
        <v>1</v>
      </c>
    </row>
    <row r="3319" spans="1:10">
      <c r="A3319" s="729">
        <v>46088.691041666665</v>
      </c>
      <c r="B3319" s="722">
        <v>19</v>
      </c>
      <c r="C3319" s="711" t="str">
        <f t="shared" si="357"/>
        <v>07/03/2026</v>
      </c>
      <c r="D3319" s="712" t="str">
        <f t="shared" si="358"/>
        <v>16:35</v>
      </c>
      <c r="E3319" s="713" t="str">
        <f t="shared" si="359"/>
        <v>16:00 as 17:00</v>
      </c>
      <c r="F3319" s="714" t="str">
        <f t="shared" si="360"/>
        <v>Sábado</v>
      </c>
      <c r="G3319" s="715">
        <f t="shared" si="361"/>
        <v>1</v>
      </c>
      <c r="H3319" s="714" t="str">
        <f t="shared" si="362"/>
        <v>Mar/26</v>
      </c>
      <c r="I3319" s="723">
        <f t="shared" si="363"/>
        <v>7</v>
      </c>
      <c r="J3319" s="723">
        <f>IF(Tabela13[[#This Row],[Data da Ordem]]&lt;&gt;"",1,"")</f>
        <v>1</v>
      </c>
    </row>
    <row r="3320" spans="1:10">
      <c r="A3320" s="729">
        <v>46088.677407407406</v>
      </c>
      <c r="B3320" s="722">
        <v>23</v>
      </c>
      <c r="C3320" s="711" t="str">
        <f t="shared" si="357"/>
        <v>07/03/2026</v>
      </c>
      <c r="D3320" s="712" t="str">
        <f t="shared" si="358"/>
        <v>16:15</v>
      </c>
      <c r="E3320" s="713" t="str">
        <f t="shared" si="359"/>
        <v>16:00 as 17:00</v>
      </c>
      <c r="F3320" s="714" t="str">
        <f t="shared" si="360"/>
        <v>Sábado</v>
      </c>
      <c r="G3320" s="715">
        <f t="shared" si="361"/>
        <v>1</v>
      </c>
      <c r="H3320" s="714" t="str">
        <f t="shared" si="362"/>
        <v>Mar/26</v>
      </c>
      <c r="I3320" s="723">
        <f t="shared" si="363"/>
        <v>7</v>
      </c>
      <c r="J3320" s="723">
        <f>IF(Tabela13[[#This Row],[Data da Ordem]]&lt;&gt;"",1,"")</f>
        <v>1</v>
      </c>
    </row>
    <row r="3321" spans="1:10">
      <c r="A3321" s="729">
        <v>46088.668761574074</v>
      </c>
      <c r="B3321" s="722">
        <v>40</v>
      </c>
      <c r="C3321" s="711" t="str">
        <f t="shared" si="357"/>
        <v>07/03/2026</v>
      </c>
      <c r="D3321" s="712" t="str">
        <f t="shared" si="358"/>
        <v>16:03</v>
      </c>
      <c r="E3321" s="713" t="str">
        <f t="shared" si="359"/>
        <v>16:00 as 17:00</v>
      </c>
      <c r="F3321" s="714" t="str">
        <f t="shared" si="360"/>
        <v>Sábado</v>
      </c>
      <c r="G3321" s="715">
        <f t="shared" si="361"/>
        <v>1</v>
      </c>
      <c r="H3321" s="714" t="str">
        <f t="shared" si="362"/>
        <v>Mar/26</v>
      </c>
      <c r="I3321" s="723">
        <f t="shared" si="363"/>
        <v>7</v>
      </c>
      <c r="J3321" s="723">
        <f>IF(Tabela13[[#This Row],[Data da Ordem]]&lt;&gt;"",1,"")</f>
        <v>1</v>
      </c>
    </row>
    <row r="3322" spans="1:10">
      <c r="A3322" s="729">
        <v>46088.665648148148</v>
      </c>
      <c r="B3322" s="722">
        <v>67</v>
      </c>
      <c r="C3322" s="711" t="str">
        <f t="shared" si="357"/>
        <v>07/03/2026</v>
      </c>
      <c r="D3322" s="712" t="str">
        <f t="shared" si="358"/>
        <v>15:58</v>
      </c>
      <c r="E3322" s="713" t="str">
        <f t="shared" si="359"/>
        <v>15:00 as 16:00</v>
      </c>
      <c r="F3322" s="714" t="str">
        <f t="shared" si="360"/>
        <v>Sábado</v>
      </c>
      <c r="G3322" s="715">
        <f t="shared" si="361"/>
        <v>1</v>
      </c>
      <c r="H3322" s="714" t="str">
        <f t="shared" si="362"/>
        <v>Mar/26</v>
      </c>
      <c r="I3322" s="723">
        <f t="shared" si="363"/>
        <v>7</v>
      </c>
      <c r="J3322" s="723">
        <f>IF(Tabela13[[#This Row],[Data da Ordem]]&lt;&gt;"",1,"")</f>
        <v>1</v>
      </c>
    </row>
    <row r="3323" spans="1:10">
      <c r="A3323" s="729">
        <v>46088.657222222224</v>
      </c>
      <c r="B3323" s="722">
        <v>38.9</v>
      </c>
      <c r="C3323" s="711" t="str">
        <f t="shared" si="357"/>
        <v>07/03/2026</v>
      </c>
      <c r="D3323" s="712" t="str">
        <f t="shared" si="358"/>
        <v>15:46</v>
      </c>
      <c r="E3323" s="713" t="str">
        <f t="shared" si="359"/>
        <v>15:00 as 16:00</v>
      </c>
      <c r="F3323" s="714" t="str">
        <f t="shared" si="360"/>
        <v>Sábado</v>
      </c>
      <c r="G3323" s="715">
        <f t="shared" si="361"/>
        <v>1</v>
      </c>
      <c r="H3323" s="714" t="str">
        <f t="shared" si="362"/>
        <v>Mar/26</v>
      </c>
      <c r="I3323" s="723">
        <f t="shared" si="363"/>
        <v>7</v>
      </c>
      <c r="J3323" s="723">
        <f>IF(Tabela13[[#This Row],[Data da Ordem]]&lt;&gt;"",1,"")</f>
        <v>1</v>
      </c>
    </row>
    <row r="3324" spans="1:10">
      <c r="A3324" s="729">
        <v>46088.6487037037</v>
      </c>
      <c r="B3324" s="722">
        <v>19</v>
      </c>
      <c r="C3324" s="711" t="str">
        <f t="shared" si="357"/>
        <v>07/03/2026</v>
      </c>
      <c r="D3324" s="712" t="str">
        <f t="shared" si="358"/>
        <v>15:34</v>
      </c>
      <c r="E3324" s="713" t="str">
        <f t="shared" si="359"/>
        <v>15:00 as 16:00</v>
      </c>
      <c r="F3324" s="714" t="str">
        <f t="shared" si="360"/>
        <v>Sábado</v>
      </c>
      <c r="G3324" s="715">
        <f t="shared" si="361"/>
        <v>1</v>
      </c>
      <c r="H3324" s="714" t="str">
        <f t="shared" si="362"/>
        <v>Mar/26</v>
      </c>
      <c r="I3324" s="723">
        <f t="shared" si="363"/>
        <v>7</v>
      </c>
      <c r="J3324" s="723">
        <f>IF(Tabela13[[#This Row],[Data da Ordem]]&lt;&gt;"",1,"")</f>
        <v>1</v>
      </c>
    </row>
    <row r="3325" spans="1:10">
      <c r="A3325" s="729">
        <v>46088.647256944445</v>
      </c>
      <c r="B3325" s="722">
        <v>23</v>
      </c>
      <c r="C3325" s="711" t="str">
        <f t="shared" si="357"/>
        <v>07/03/2026</v>
      </c>
      <c r="D3325" s="712" t="str">
        <f t="shared" si="358"/>
        <v>15:32</v>
      </c>
      <c r="E3325" s="713" t="str">
        <f t="shared" si="359"/>
        <v>15:00 as 16:00</v>
      </c>
      <c r="F3325" s="714" t="str">
        <f t="shared" si="360"/>
        <v>Sábado</v>
      </c>
      <c r="G3325" s="715">
        <f t="shared" si="361"/>
        <v>1</v>
      </c>
      <c r="H3325" s="714" t="str">
        <f t="shared" si="362"/>
        <v>Mar/26</v>
      </c>
      <c r="I3325" s="723">
        <f t="shared" si="363"/>
        <v>7</v>
      </c>
      <c r="J3325" s="723">
        <f>IF(Tabela13[[#This Row],[Data da Ordem]]&lt;&gt;"",1,"")</f>
        <v>1</v>
      </c>
    </row>
    <row r="3326" spans="1:10">
      <c r="A3326" s="729">
        <v>46088.635162037041</v>
      </c>
      <c r="B3326" s="722">
        <v>56</v>
      </c>
      <c r="C3326" s="711" t="str">
        <f t="shared" si="357"/>
        <v>07/03/2026</v>
      </c>
      <c r="D3326" s="712" t="str">
        <f t="shared" si="358"/>
        <v>15:14</v>
      </c>
      <c r="E3326" s="713" t="str">
        <f t="shared" si="359"/>
        <v>15:00 as 16:00</v>
      </c>
      <c r="F3326" s="714" t="str">
        <f t="shared" si="360"/>
        <v>Sábado</v>
      </c>
      <c r="G3326" s="715">
        <f t="shared" si="361"/>
        <v>1</v>
      </c>
      <c r="H3326" s="714" t="str">
        <f t="shared" si="362"/>
        <v>Mar/26</v>
      </c>
      <c r="I3326" s="723">
        <f t="shared" si="363"/>
        <v>7</v>
      </c>
      <c r="J3326" s="723">
        <f>IF(Tabela13[[#This Row],[Data da Ordem]]&lt;&gt;"",1,"")</f>
        <v>1</v>
      </c>
    </row>
    <row r="3327" spans="1:10">
      <c r="A3327" s="729">
        <v>46088.616886574076</v>
      </c>
      <c r="B3327" s="722">
        <v>24.5</v>
      </c>
      <c r="C3327" s="711" t="str">
        <f t="shared" si="357"/>
        <v>07/03/2026</v>
      </c>
      <c r="D3327" s="712" t="str">
        <f t="shared" si="358"/>
        <v>14:48</v>
      </c>
      <c r="E3327" s="713" t="str">
        <f t="shared" si="359"/>
        <v>14:00 as 15:00</v>
      </c>
      <c r="F3327" s="714" t="str">
        <f t="shared" si="360"/>
        <v>Sábado</v>
      </c>
      <c r="G3327" s="715">
        <f t="shared" si="361"/>
        <v>1</v>
      </c>
      <c r="H3327" s="714" t="str">
        <f t="shared" si="362"/>
        <v>Mar/26</v>
      </c>
      <c r="I3327" s="723">
        <f t="shared" si="363"/>
        <v>7</v>
      </c>
      <c r="J3327" s="723">
        <f>IF(Tabela13[[#This Row],[Data da Ordem]]&lt;&gt;"",1,"")</f>
        <v>1</v>
      </c>
    </row>
    <row r="3328" spans="1:10">
      <c r="A3328" s="729">
        <v>46088.614560185182</v>
      </c>
      <c r="B3328" s="722">
        <v>19</v>
      </c>
      <c r="C3328" s="711" t="str">
        <f t="shared" si="357"/>
        <v>07/03/2026</v>
      </c>
      <c r="D3328" s="712" t="str">
        <f t="shared" si="358"/>
        <v>14:44</v>
      </c>
      <c r="E3328" s="713" t="str">
        <f t="shared" si="359"/>
        <v>14:00 as 15:00</v>
      </c>
      <c r="F3328" s="714" t="str">
        <f t="shared" si="360"/>
        <v>Sábado</v>
      </c>
      <c r="G3328" s="715">
        <f t="shared" si="361"/>
        <v>1</v>
      </c>
      <c r="H3328" s="714" t="str">
        <f t="shared" si="362"/>
        <v>Mar/26</v>
      </c>
      <c r="I3328" s="723">
        <f t="shared" si="363"/>
        <v>7</v>
      </c>
      <c r="J3328" s="723">
        <f>IF(Tabela13[[#This Row],[Data da Ordem]]&lt;&gt;"",1,"")</f>
        <v>1</v>
      </c>
    </row>
    <row r="3329" spans="1:10">
      <c r="A3329" s="729">
        <v>46088.610081018516</v>
      </c>
      <c r="B3329" s="722">
        <v>25</v>
      </c>
      <c r="C3329" s="711" t="str">
        <f t="shared" si="357"/>
        <v>07/03/2026</v>
      </c>
      <c r="D3329" s="712" t="str">
        <f t="shared" si="358"/>
        <v>14:38</v>
      </c>
      <c r="E3329" s="713" t="str">
        <f t="shared" si="359"/>
        <v>14:00 as 15:00</v>
      </c>
      <c r="F3329" s="714" t="str">
        <f t="shared" si="360"/>
        <v>Sábado</v>
      </c>
      <c r="G3329" s="715">
        <f t="shared" si="361"/>
        <v>1</v>
      </c>
      <c r="H3329" s="714" t="str">
        <f t="shared" si="362"/>
        <v>Mar/26</v>
      </c>
      <c r="I3329" s="723">
        <f t="shared" si="363"/>
        <v>7</v>
      </c>
      <c r="J3329" s="723">
        <f>IF(Tabela13[[#This Row],[Data da Ordem]]&lt;&gt;"",1,"")</f>
        <v>1</v>
      </c>
    </row>
    <row r="3330" spans="1:10">
      <c r="A3330" s="729">
        <v>46088.567164351851</v>
      </c>
      <c r="B3330" s="722">
        <v>23</v>
      </c>
      <c r="C3330" s="711" t="str">
        <f t="shared" si="357"/>
        <v>07/03/2026</v>
      </c>
      <c r="D3330" s="712" t="str">
        <f t="shared" si="358"/>
        <v>13:36</v>
      </c>
      <c r="E3330" s="713" t="str">
        <f t="shared" si="359"/>
        <v>13:00 as 14:00</v>
      </c>
      <c r="F3330" s="714" t="str">
        <f t="shared" si="360"/>
        <v>Sábado</v>
      </c>
      <c r="G3330" s="715">
        <f t="shared" si="361"/>
        <v>1</v>
      </c>
      <c r="H3330" s="714" t="str">
        <f t="shared" si="362"/>
        <v>Mar/26</v>
      </c>
      <c r="I3330" s="723">
        <f t="shared" si="363"/>
        <v>7</v>
      </c>
      <c r="J3330" s="723">
        <f>IF(Tabela13[[#This Row],[Data da Ordem]]&lt;&gt;"",1,"")</f>
        <v>1</v>
      </c>
    </row>
    <row r="3331" spans="1:10">
      <c r="A3331" s="729">
        <v>46088.551678240743</v>
      </c>
      <c r="B3331" s="722">
        <v>15</v>
      </c>
      <c r="C3331" s="711" t="str">
        <f t="shared" si="357"/>
        <v>07/03/2026</v>
      </c>
      <c r="D3331" s="712" t="str">
        <f t="shared" si="358"/>
        <v>13:14</v>
      </c>
      <c r="E3331" s="713" t="str">
        <f t="shared" si="359"/>
        <v>13:00 as 14:00</v>
      </c>
      <c r="F3331" s="714" t="str">
        <f t="shared" si="360"/>
        <v>Sábado</v>
      </c>
      <c r="G3331" s="715">
        <f t="shared" si="361"/>
        <v>1</v>
      </c>
      <c r="H3331" s="714" t="str">
        <f t="shared" si="362"/>
        <v>Mar/26</v>
      </c>
      <c r="I3331" s="723">
        <f t="shared" si="363"/>
        <v>7</v>
      </c>
      <c r="J3331" s="723">
        <f>IF(Tabela13[[#This Row],[Data da Ordem]]&lt;&gt;"",1,"")</f>
        <v>1</v>
      </c>
    </row>
    <row r="3332" spans="1:10">
      <c r="A3332" s="729">
        <v>46088.510868055557</v>
      </c>
      <c r="B3332" s="722">
        <v>9</v>
      </c>
      <c r="C3332" s="711" t="str">
        <f t="shared" ref="C3332:C3395" si="364">IF(A3332="","",TEXT(A3332,"dd/mm/aaaa"))</f>
        <v>07/03/2026</v>
      </c>
      <c r="D3332" s="712" t="str">
        <f t="shared" ref="D3332:D3395" si="365">IF(A3332="","",TEXT(A3332,"hh:mm"))</f>
        <v>12:15</v>
      </c>
      <c r="E3332" s="713" t="str">
        <f t="shared" ref="E3332:E3395" si="366">IF(D3332="","",IF(AND(MOD(D3332,1)&gt;=TIME(8,0,0),MOD(D3332,1)&lt;TIME(21,0,0)),
TEXT(TIME(HOUR(MOD(D3332,1)),0,0),"hh:mm")&amp;" as "&amp;TEXT(TIME(HOUR(MOD(D3332,1))+1,0,0),"hh:mm"),
"Fora da faixa"))</f>
        <v>12:00 as 13:00</v>
      </c>
      <c r="F3332" s="714" t="str">
        <f t="shared" ref="F3332:F3395" si="367">CHOOSE(WEEKDAY(C3332,2),"Segunda","Terça","Quarta","Quinta","Sexta","Sábado","Domingo")</f>
        <v>Sábado</v>
      </c>
      <c r="G3332" s="715">
        <f t="shared" ref="G3332:G3395" si="368">INT((DAY(C3332)-1)/7)+1</f>
        <v>1</v>
      </c>
      <c r="H3332" s="714" t="str">
        <f t="shared" ref="H3332:H3395" si="369">PROPER(TEXT(C3332,"MMM/AA"))</f>
        <v>Mar/26</v>
      </c>
      <c r="I3332" s="723">
        <f t="shared" ref="I3332:I3395" si="370">DAY(C3332)</f>
        <v>7</v>
      </c>
      <c r="J3332" s="723">
        <f>IF(Tabela13[[#This Row],[Data da Ordem]]&lt;&gt;"",1,"")</f>
        <v>1</v>
      </c>
    </row>
    <row r="3333" spans="1:10">
      <c r="A3333" s="729">
        <v>46088.508923611109</v>
      </c>
      <c r="B3333" s="722">
        <v>9</v>
      </c>
      <c r="C3333" s="711" t="str">
        <f t="shared" si="364"/>
        <v>07/03/2026</v>
      </c>
      <c r="D3333" s="712" t="str">
        <f t="shared" si="365"/>
        <v>12:12</v>
      </c>
      <c r="E3333" s="713" t="str">
        <f t="shared" si="366"/>
        <v>12:00 as 13:00</v>
      </c>
      <c r="F3333" s="714" t="str">
        <f t="shared" si="367"/>
        <v>Sábado</v>
      </c>
      <c r="G3333" s="715">
        <f t="shared" si="368"/>
        <v>1</v>
      </c>
      <c r="H3333" s="714" t="str">
        <f t="shared" si="369"/>
        <v>Mar/26</v>
      </c>
      <c r="I3333" s="723">
        <f t="shared" si="370"/>
        <v>7</v>
      </c>
      <c r="J3333" s="723">
        <f>IF(Tabela13[[#This Row],[Data da Ordem]]&lt;&gt;"",1,"")</f>
        <v>1</v>
      </c>
    </row>
    <row r="3334" spans="1:10">
      <c r="A3334" s="729">
        <v>46088.48133101852</v>
      </c>
      <c r="B3334" s="722">
        <v>16.5</v>
      </c>
      <c r="C3334" s="711" t="str">
        <f t="shared" si="364"/>
        <v>07/03/2026</v>
      </c>
      <c r="D3334" s="712" t="str">
        <f t="shared" si="365"/>
        <v>11:33</v>
      </c>
      <c r="E3334" s="713" t="str">
        <f t="shared" si="366"/>
        <v>11:00 as 12:00</v>
      </c>
      <c r="F3334" s="714" t="str">
        <f t="shared" si="367"/>
        <v>Sábado</v>
      </c>
      <c r="G3334" s="715">
        <f t="shared" si="368"/>
        <v>1</v>
      </c>
      <c r="H3334" s="714" t="str">
        <f t="shared" si="369"/>
        <v>Mar/26</v>
      </c>
      <c r="I3334" s="723">
        <f t="shared" si="370"/>
        <v>7</v>
      </c>
      <c r="J3334" s="723">
        <f>IF(Tabela13[[#This Row],[Data da Ordem]]&lt;&gt;"",1,"")</f>
        <v>1</v>
      </c>
    </row>
    <row r="3335" spans="1:10">
      <c r="A3335" s="729">
        <v>46088.479108796295</v>
      </c>
      <c r="B3335" s="722">
        <v>6</v>
      </c>
      <c r="C3335" s="711" t="str">
        <f t="shared" si="364"/>
        <v>07/03/2026</v>
      </c>
      <c r="D3335" s="712" t="str">
        <f t="shared" si="365"/>
        <v>11:29</v>
      </c>
      <c r="E3335" s="713" t="str">
        <f t="shared" si="366"/>
        <v>11:00 as 12:00</v>
      </c>
      <c r="F3335" s="714" t="str">
        <f t="shared" si="367"/>
        <v>Sábado</v>
      </c>
      <c r="G3335" s="715">
        <f t="shared" si="368"/>
        <v>1</v>
      </c>
      <c r="H3335" s="714" t="str">
        <f t="shared" si="369"/>
        <v>Mar/26</v>
      </c>
      <c r="I3335" s="723">
        <f t="shared" si="370"/>
        <v>7</v>
      </c>
      <c r="J3335" s="723">
        <f>IF(Tabela13[[#This Row],[Data da Ordem]]&lt;&gt;"",1,"")</f>
        <v>1</v>
      </c>
    </row>
    <row r="3336" spans="1:10">
      <c r="A3336" s="729">
        <v>46088.470405092594</v>
      </c>
      <c r="B3336" s="722">
        <v>29.5</v>
      </c>
      <c r="C3336" s="711" t="str">
        <f t="shared" si="364"/>
        <v>07/03/2026</v>
      </c>
      <c r="D3336" s="712" t="str">
        <f t="shared" si="365"/>
        <v>11:17</v>
      </c>
      <c r="E3336" s="713" t="str">
        <f t="shared" si="366"/>
        <v>11:00 as 12:00</v>
      </c>
      <c r="F3336" s="714" t="str">
        <f t="shared" si="367"/>
        <v>Sábado</v>
      </c>
      <c r="G3336" s="715">
        <f t="shared" si="368"/>
        <v>1</v>
      </c>
      <c r="H3336" s="714" t="str">
        <f t="shared" si="369"/>
        <v>Mar/26</v>
      </c>
      <c r="I3336" s="723">
        <f t="shared" si="370"/>
        <v>7</v>
      </c>
      <c r="J3336" s="723">
        <f>IF(Tabela13[[#This Row],[Data da Ordem]]&lt;&gt;"",1,"")</f>
        <v>1</v>
      </c>
    </row>
    <row r="3337" spans="1:10">
      <c r="A3337" s="729">
        <v>46088.460127314815</v>
      </c>
      <c r="B3337" s="722">
        <v>40.5</v>
      </c>
      <c r="C3337" s="711" t="str">
        <f t="shared" si="364"/>
        <v>07/03/2026</v>
      </c>
      <c r="D3337" s="712" t="str">
        <f t="shared" si="365"/>
        <v>11:02</v>
      </c>
      <c r="E3337" s="713" t="str">
        <f t="shared" si="366"/>
        <v>11:00 as 12:00</v>
      </c>
      <c r="F3337" s="714" t="str">
        <f t="shared" si="367"/>
        <v>Sábado</v>
      </c>
      <c r="G3337" s="715">
        <f t="shared" si="368"/>
        <v>1</v>
      </c>
      <c r="H3337" s="714" t="str">
        <f t="shared" si="369"/>
        <v>Mar/26</v>
      </c>
      <c r="I3337" s="723">
        <f t="shared" si="370"/>
        <v>7</v>
      </c>
      <c r="J3337" s="723">
        <f>IF(Tabela13[[#This Row],[Data da Ordem]]&lt;&gt;"",1,"")</f>
        <v>1</v>
      </c>
    </row>
    <row r="3338" spans="1:10">
      <c r="A3338" s="729">
        <v>46088.444884259261</v>
      </c>
      <c r="B3338" s="722">
        <v>47.5</v>
      </c>
      <c r="C3338" s="711" t="str">
        <f t="shared" si="364"/>
        <v>07/03/2026</v>
      </c>
      <c r="D3338" s="712" t="str">
        <f t="shared" si="365"/>
        <v>10:40</v>
      </c>
      <c r="E3338" s="713" t="str">
        <f t="shared" si="366"/>
        <v>10:00 as 11:00</v>
      </c>
      <c r="F3338" s="714" t="str">
        <f t="shared" si="367"/>
        <v>Sábado</v>
      </c>
      <c r="G3338" s="715">
        <f t="shared" si="368"/>
        <v>1</v>
      </c>
      <c r="H3338" s="714" t="str">
        <f t="shared" si="369"/>
        <v>Mar/26</v>
      </c>
      <c r="I3338" s="723">
        <f t="shared" si="370"/>
        <v>7</v>
      </c>
      <c r="J3338" s="723">
        <f>IF(Tabela13[[#This Row],[Data da Ordem]]&lt;&gt;"",1,"")</f>
        <v>1</v>
      </c>
    </row>
    <row r="3339" spans="1:10">
      <c r="A3339" s="729">
        <v>46088.435300925928</v>
      </c>
      <c r="B3339" s="722">
        <v>26.5</v>
      </c>
      <c r="C3339" s="711" t="str">
        <f t="shared" si="364"/>
        <v>07/03/2026</v>
      </c>
      <c r="D3339" s="712" t="str">
        <f t="shared" si="365"/>
        <v>10:26</v>
      </c>
      <c r="E3339" s="713" t="str">
        <f t="shared" si="366"/>
        <v>10:00 as 11:00</v>
      </c>
      <c r="F3339" s="714" t="str">
        <f t="shared" si="367"/>
        <v>Sábado</v>
      </c>
      <c r="G3339" s="715">
        <f t="shared" si="368"/>
        <v>1</v>
      </c>
      <c r="H3339" s="714" t="str">
        <f t="shared" si="369"/>
        <v>Mar/26</v>
      </c>
      <c r="I3339" s="723">
        <f t="shared" si="370"/>
        <v>7</v>
      </c>
      <c r="J3339" s="723">
        <f>IF(Tabela13[[#This Row],[Data da Ordem]]&lt;&gt;"",1,"")</f>
        <v>1</v>
      </c>
    </row>
    <row r="3340" spans="1:10">
      <c r="A3340" s="729">
        <v>46088.432164351849</v>
      </c>
      <c r="B3340" s="722">
        <v>54</v>
      </c>
      <c r="C3340" s="711" t="str">
        <f t="shared" si="364"/>
        <v>07/03/2026</v>
      </c>
      <c r="D3340" s="712" t="str">
        <f t="shared" si="365"/>
        <v>10:22</v>
      </c>
      <c r="E3340" s="713" t="str">
        <f t="shared" si="366"/>
        <v>10:00 as 11:00</v>
      </c>
      <c r="F3340" s="714" t="str">
        <f t="shared" si="367"/>
        <v>Sábado</v>
      </c>
      <c r="G3340" s="715">
        <f t="shared" si="368"/>
        <v>1</v>
      </c>
      <c r="H3340" s="714" t="str">
        <f t="shared" si="369"/>
        <v>Mar/26</v>
      </c>
      <c r="I3340" s="723">
        <f t="shared" si="370"/>
        <v>7</v>
      </c>
      <c r="J3340" s="723">
        <f>IF(Tabela13[[#This Row],[Data da Ordem]]&lt;&gt;"",1,"")</f>
        <v>1</v>
      </c>
    </row>
    <row r="3341" spans="1:10">
      <c r="A3341" s="729">
        <v>46088.431250000001</v>
      </c>
      <c r="B3341" s="722">
        <v>44</v>
      </c>
      <c r="C3341" s="711" t="str">
        <f t="shared" si="364"/>
        <v>07/03/2026</v>
      </c>
      <c r="D3341" s="712" t="str">
        <f t="shared" si="365"/>
        <v>10:21</v>
      </c>
      <c r="E3341" s="713" t="str">
        <f t="shared" si="366"/>
        <v>10:00 as 11:00</v>
      </c>
      <c r="F3341" s="714" t="str">
        <f t="shared" si="367"/>
        <v>Sábado</v>
      </c>
      <c r="G3341" s="715">
        <f t="shared" si="368"/>
        <v>1</v>
      </c>
      <c r="H3341" s="714" t="str">
        <f t="shared" si="369"/>
        <v>Mar/26</v>
      </c>
      <c r="I3341" s="723">
        <f t="shared" si="370"/>
        <v>7</v>
      </c>
      <c r="J3341" s="723">
        <f>IF(Tabela13[[#This Row],[Data da Ordem]]&lt;&gt;"",1,"")</f>
        <v>1</v>
      </c>
    </row>
    <row r="3342" spans="1:10">
      <c r="A3342" s="729">
        <v>46088.422569444447</v>
      </c>
      <c r="B3342" s="722">
        <v>16</v>
      </c>
      <c r="C3342" s="711" t="str">
        <f t="shared" si="364"/>
        <v>07/03/2026</v>
      </c>
      <c r="D3342" s="712" t="str">
        <f t="shared" si="365"/>
        <v>10:08</v>
      </c>
      <c r="E3342" s="713" t="str">
        <f t="shared" si="366"/>
        <v>10:00 as 11:00</v>
      </c>
      <c r="F3342" s="714" t="str">
        <f t="shared" si="367"/>
        <v>Sábado</v>
      </c>
      <c r="G3342" s="715">
        <f t="shared" si="368"/>
        <v>1</v>
      </c>
      <c r="H3342" s="714" t="str">
        <f t="shared" si="369"/>
        <v>Mar/26</v>
      </c>
      <c r="I3342" s="723">
        <f t="shared" si="370"/>
        <v>7</v>
      </c>
      <c r="J3342" s="723">
        <f>IF(Tabela13[[#This Row],[Data da Ordem]]&lt;&gt;"",1,"")</f>
        <v>1</v>
      </c>
    </row>
    <row r="3343" spans="1:10">
      <c r="A3343" s="729">
        <v>46088.41574074074</v>
      </c>
      <c r="B3343" s="722">
        <v>17</v>
      </c>
      <c r="C3343" s="711" t="str">
        <f t="shared" si="364"/>
        <v>07/03/2026</v>
      </c>
      <c r="D3343" s="712" t="str">
        <f t="shared" si="365"/>
        <v>09:58</v>
      </c>
      <c r="E3343" s="713" t="str">
        <f t="shared" si="366"/>
        <v>09:00 as 10:00</v>
      </c>
      <c r="F3343" s="714" t="str">
        <f t="shared" si="367"/>
        <v>Sábado</v>
      </c>
      <c r="G3343" s="715">
        <f t="shared" si="368"/>
        <v>1</v>
      </c>
      <c r="H3343" s="714" t="str">
        <f t="shared" si="369"/>
        <v>Mar/26</v>
      </c>
      <c r="I3343" s="723">
        <f t="shared" si="370"/>
        <v>7</v>
      </c>
      <c r="J3343" s="723">
        <f>IF(Tabela13[[#This Row],[Data da Ordem]]&lt;&gt;"",1,"")</f>
        <v>1</v>
      </c>
    </row>
    <row r="3344" spans="1:10">
      <c r="A3344" s="729">
        <v>46088.400613425925</v>
      </c>
      <c r="B3344" s="722">
        <v>52.2</v>
      </c>
      <c r="C3344" s="724" t="str">
        <f t="shared" si="364"/>
        <v>07/03/2026</v>
      </c>
      <c r="D3344" s="725" t="str">
        <f t="shared" si="365"/>
        <v>09:36</v>
      </c>
      <c r="E3344" s="726" t="str">
        <f t="shared" si="366"/>
        <v>09:00 as 10:00</v>
      </c>
      <c r="F3344" s="727" t="str">
        <f t="shared" si="367"/>
        <v>Sábado</v>
      </c>
      <c r="G3344" s="728">
        <f t="shared" si="368"/>
        <v>1</v>
      </c>
      <c r="H3344" s="727" t="str">
        <f t="shared" si="369"/>
        <v>Mar/26</v>
      </c>
      <c r="I3344" s="716">
        <f t="shared" si="370"/>
        <v>7</v>
      </c>
      <c r="J3344" s="716">
        <f>IF(Tabela13[[#This Row],[Data da Ordem]]&lt;&gt;"",1,"")</f>
        <v>1</v>
      </c>
    </row>
    <row r="3345" spans="1:10">
      <c r="A3345" s="729">
        <v>46089.732789351852</v>
      </c>
      <c r="B3345" s="722">
        <v>17.5</v>
      </c>
      <c r="C3345" s="711" t="str">
        <f t="shared" si="364"/>
        <v>08/03/2026</v>
      </c>
      <c r="D3345" s="712" t="str">
        <f t="shared" si="365"/>
        <v>17:35</v>
      </c>
      <c r="E3345" s="713" t="str">
        <f t="shared" si="366"/>
        <v>17:00 as 18:00</v>
      </c>
      <c r="F3345" s="714" t="str">
        <f t="shared" si="367"/>
        <v>Domingo</v>
      </c>
      <c r="G3345" s="715">
        <f t="shared" si="368"/>
        <v>2</v>
      </c>
      <c r="H3345" s="714" t="str">
        <f t="shared" si="369"/>
        <v>Mar/26</v>
      </c>
      <c r="I3345" s="723">
        <f t="shared" si="370"/>
        <v>8</v>
      </c>
      <c r="J3345" s="723">
        <f>IF(Tabela13[[#This Row],[Data da Ordem]]&lt;&gt;"",1,"")</f>
        <v>1</v>
      </c>
    </row>
    <row r="3346" spans="1:10">
      <c r="A3346" s="729">
        <v>46089.717974537038</v>
      </c>
      <c r="B3346" s="722">
        <v>14.4</v>
      </c>
      <c r="C3346" s="711" t="str">
        <f t="shared" si="364"/>
        <v>08/03/2026</v>
      </c>
      <c r="D3346" s="712" t="str">
        <f t="shared" si="365"/>
        <v>17:13</v>
      </c>
      <c r="E3346" s="713" t="str">
        <f t="shared" si="366"/>
        <v>17:00 as 18:00</v>
      </c>
      <c r="F3346" s="714" t="str">
        <f t="shared" si="367"/>
        <v>Domingo</v>
      </c>
      <c r="G3346" s="715">
        <f t="shared" si="368"/>
        <v>2</v>
      </c>
      <c r="H3346" s="714" t="str">
        <f t="shared" si="369"/>
        <v>Mar/26</v>
      </c>
      <c r="I3346" s="723">
        <f t="shared" si="370"/>
        <v>8</v>
      </c>
      <c r="J3346" s="723">
        <f>IF(Tabela13[[#This Row],[Data da Ordem]]&lt;&gt;"",1,"")</f>
        <v>1</v>
      </c>
    </row>
    <row r="3347" spans="1:10">
      <c r="A3347" s="729">
        <v>46089.715208333335</v>
      </c>
      <c r="B3347" s="722">
        <v>10</v>
      </c>
      <c r="C3347" s="711" t="str">
        <f t="shared" si="364"/>
        <v>08/03/2026</v>
      </c>
      <c r="D3347" s="712" t="str">
        <f t="shared" si="365"/>
        <v>17:09</v>
      </c>
      <c r="E3347" s="713" t="str">
        <f t="shared" si="366"/>
        <v>17:00 as 18:00</v>
      </c>
      <c r="F3347" s="714" t="str">
        <f t="shared" si="367"/>
        <v>Domingo</v>
      </c>
      <c r="G3347" s="715">
        <f t="shared" si="368"/>
        <v>2</v>
      </c>
      <c r="H3347" s="714" t="str">
        <f t="shared" si="369"/>
        <v>Mar/26</v>
      </c>
      <c r="I3347" s="723">
        <f t="shared" si="370"/>
        <v>8</v>
      </c>
      <c r="J3347" s="723">
        <f>IF(Tabela13[[#This Row],[Data da Ordem]]&lt;&gt;"",1,"")</f>
        <v>1</v>
      </c>
    </row>
    <row r="3348" spans="1:10">
      <c r="A3348" s="729">
        <v>46089.705659722225</v>
      </c>
      <c r="B3348" s="722">
        <v>31.5</v>
      </c>
      <c r="C3348" s="711" t="str">
        <f t="shared" si="364"/>
        <v>08/03/2026</v>
      </c>
      <c r="D3348" s="712" t="str">
        <f t="shared" si="365"/>
        <v>16:56</v>
      </c>
      <c r="E3348" s="713" t="str">
        <f t="shared" si="366"/>
        <v>16:00 as 17:00</v>
      </c>
      <c r="F3348" s="714" t="str">
        <f t="shared" si="367"/>
        <v>Domingo</v>
      </c>
      <c r="G3348" s="715">
        <f t="shared" si="368"/>
        <v>2</v>
      </c>
      <c r="H3348" s="714" t="str">
        <f t="shared" si="369"/>
        <v>Mar/26</v>
      </c>
      <c r="I3348" s="723">
        <f t="shared" si="370"/>
        <v>8</v>
      </c>
      <c r="J3348" s="723">
        <f>IF(Tabela13[[#This Row],[Data da Ordem]]&lt;&gt;"",1,"")</f>
        <v>1</v>
      </c>
    </row>
    <row r="3349" spans="1:10">
      <c r="A3349" s="729">
        <v>46089.689155092594</v>
      </c>
      <c r="B3349" s="722">
        <v>9</v>
      </c>
      <c r="C3349" s="711" t="str">
        <f t="shared" si="364"/>
        <v>08/03/2026</v>
      </c>
      <c r="D3349" s="712" t="str">
        <f t="shared" si="365"/>
        <v>16:32</v>
      </c>
      <c r="E3349" s="713" t="str">
        <f t="shared" si="366"/>
        <v>16:00 as 17:00</v>
      </c>
      <c r="F3349" s="714" t="str">
        <f t="shared" si="367"/>
        <v>Domingo</v>
      </c>
      <c r="G3349" s="715">
        <f t="shared" si="368"/>
        <v>2</v>
      </c>
      <c r="H3349" s="714" t="str">
        <f t="shared" si="369"/>
        <v>Mar/26</v>
      </c>
      <c r="I3349" s="723">
        <f t="shared" si="370"/>
        <v>8</v>
      </c>
      <c r="J3349" s="723">
        <f>IF(Tabela13[[#This Row],[Data da Ordem]]&lt;&gt;"",1,"")</f>
        <v>1</v>
      </c>
    </row>
    <row r="3350" spans="1:10">
      <c r="A3350" s="729">
        <v>46089.682800925926</v>
      </c>
      <c r="B3350" s="722">
        <v>120.5</v>
      </c>
      <c r="C3350" s="711" t="str">
        <f t="shared" si="364"/>
        <v>08/03/2026</v>
      </c>
      <c r="D3350" s="712" t="str">
        <f t="shared" si="365"/>
        <v>16:23</v>
      </c>
      <c r="E3350" s="713" t="str">
        <f t="shared" si="366"/>
        <v>16:00 as 17:00</v>
      </c>
      <c r="F3350" s="714" t="str">
        <f t="shared" si="367"/>
        <v>Domingo</v>
      </c>
      <c r="G3350" s="715">
        <f t="shared" si="368"/>
        <v>2</v>
      </c>
      <c r="H3350" s="714" t="str">
        <f t="shared" si="369"/>
        <v>Mar/26</v>
      </c>
      <c r="I3350" s="723">
        <f t="shared" si="370"/>
        <v>8</v>
      </c>
      <c r="J3350" s="723">
        <f>IF(Tabela13[[#This Row],[Data da Ordem]]&lt;&gt;"",1,"")</f>
        <v>1</v>
      </c>
    </row>
    <row r="3351" spans="1:10">
      <c r="A3351" s="729">
        <v>46089.677083333336</v>
      </c>
      <c r="B3351" s="722">
        <v>29.5</v>
      </c>
      <c r="C3351" s="711" t="str">
        <f t="shared" si="364"/>
        <v>08/03/2026</v>
      </c>
      <c r="D3351" s="712" t="str">
        <f t="shared" si="365"/>
        <v>16:15</v>
      </c>
      <c r="E3351" s="713" t="str">
        <f t="shared" si="366"/>
        <v>16:00 as 17:00</v>
      </c>
      <c r="F3351" s="714" t="str">
        <f t="shared" si="367"/>
        <v>Domingo</v>
      </c>
      <c r="G3351" s="715">
        <f t="shared" si="368"/>
        <v>2</v>
      </c>
      <c r="H3351" s="714" t="str">
        <f t="shared" si="369"/>
        <v>Mar/26</v>
      </c>
      <c r="I3351" s="723">
        <f t="shared" si="370"/>
        <v>8</v>
      </c>
      <c r="J3351" s="723">
        <f>IF(Tabela13[[#This Row],[Data da Ordem]]&lt;&gt;"",1,"")</f>
        <v>1</v>
      </c>
    </row>
    <row r="3352" spans="1:10">
      <c r="A3352" s="729">
        <v>46089.676307870373</v>
      </c>
      <c r="B3352" s="722">
        <v>29.5</v>
      </c>
      <c r="C3352" s="711" t="str">
        <f t="shared" si="364"/>
        <v>08/03/2026</v>
      </c>
      <c r="D3352" s="712" t="str">
        <f t="shared" si="365"/>
        <v>16:13</v>
      </c>
      <c r="E3352" s="713" t="str">
        <f t="shared" si="366"/>
        <v>16:00 as 17:00</v>
      </c>
      <c r="F3352" s="714" t="str">
        <f t="shared" si="367"/>
        <v>Domingo</v>
      </c>
      <c r="G3352" s="715">
        <f t="shared" si="368"/>
        <v>2</v>
      </c>
      <c r="H3352" s="714" t="str">
        <f t="shared" si="369"/>
        <v>Mar/26</v>
      </c>
      <c r="I3352" s="723">
        <f t="shared" si="370"/>
        <v>8</v>
      </c>
      <c r="J3352" s="723">
        <f>IF(Tabela13[[#This Row],[Data da Ordem]]&lt;&gt;"",1,"")</f>
        <v>1</v>
      </c>
    </row>
    <row r="3353" spans="1:10">
      <c r="A3353" s="729">
        <v>46089.67559027778</v>
      </c>
      <c r="B3353" s="722">
        <v>34</v>
      </c>
      <c r="C3353" s="711" t="str">
        <f t="shared" si="364"/>
        <v>08/03/2026</v>
      </c>
      <c r="D3353" s="712" t="str">
        <f t="shared" si="365"/>
        <v>16:12</v>
      </c>
      <c r="E3353" s="713" t="str">
        <f t="shared" si="366"/>
        <v>16:00 as 17:00</v>
      </c>
      <c r="F3353" s="714" t="str">
        <f t="shared" si="367"/>
        <v>Domingo</v>
      </c>
      <c r="G3353" s="715">
        <f t="shared" si="368"/>
        <v>2</v>
      </c>
      <c r="H3353" s="714" t="str">
        <f t="shared" si="369"/>
        <v>Mar/26</v>
      </c>
      <c r="I3353" s="723">
        <f t="shared" si="370"/>
        <v>8</v>
      </c>
      <c r="J3353" s="723">
        <f>IF(Tabela13[[#This Row],[Data da Ordem]]&lt;&gt;"",1,"")</f>
        <v>1</v>
      </c>
    </row>
    <row r="3354" spans="1:10">
      <c r="A3354" s="729">
        <v>46089.674212962964</v>
      </c>
      <c r="B3354" s="722">
        <v>29</v>
      </c>
      <c r="C3354" s="711" t="str">
        <f t="shared" si="364"/>
        <v>08/03/2026</v>
      </c>
      <c r="D3354" s="712" t="str">
        <f t="shared" si="365"/>
        <v>16:10</v>
      </c>
      <c r="E3354" s="713" t="str">
        <f t="shared" si="366"/>
        <v>16:00 as 17:00</v>
      </c>
      <c r="F3354" s="714" t="str">
        <f t="shared" si="367"/>
        <v>Domingo</v>
      </c>
      <c r="G3354" s="715">
        <f t="shared" si="368"/>
        <v>2</v>
      </c>
      <c r="H3354" s="714" t="str">
        <f t="shared" si="369"/>
        <v>Mar/26</v>
      </c>
      <c r="I3354" s="723">
        <f t="shared" si="370"/>
        <v>8</v>
      </c>
      <c r="J3354" s="723">
        <f>IF(Tabela13[[#This Row],[Data da Ordem]]&lt;&gt;"",1,"")</f>
        <v>1</v>
      </c>
    </row>
    <row r="3355" spans="1:10">
      <c r="A3355" s="729">
        <v>46089.673495370371</v>
      </c>
      <c r="B3355" s="722">
        <v>23</v>
      </c>
      <c r="C3355" s="711" t="str">
        <f t="shared" si="364"/>
        <v>08/03/2026</v>
      </c>
      <c r="D3355" s="712" t="str">
        <f t="shared" si="365"/>
        <v>16:09</v>
      </c>
      <c r="E3355" s="713" t="str">
        <f t="shared" si="366"/>
        <v>16:00 as 17:00</v>
      </c>
      <c r="F3355" s="714" t="str">
        <f t="shared" si="367"/>
        <v>Domingo</v>
      </c>
      <c r="G3355" s="715">
        <f t="shared" si="368"/>
        <v>2</v>
      </c>
      <c r="H3355" s="714" t="str">
        <f t="shared" si="369"/>
        <v>Mar/26</v>
      </c>
      <c r="I3355" s="723">
        <f t="shared" si="370"/>
        <v>8</v>
      </c>
      <c r="J3355" s="723">
        <f>IF(Tabela13[[#This Row],[Data da Ordem]]&lt;&gt;"",1,"")</f>
        <v>1</v>
      </c>
    </row>
    <row r="3356" spans="1:10">
      <c r="A3356" s="729">
        <v>46089.67287037037</v>
      </c>
      <c r="B3356" s="722">
        <v>46.5</v>
      </c>
      <c r="C3356" s="711" t="str">
        <f t="shared" si="364"/>
        <v>08/03/2026</v>
      </c>
      <c r="D3356" s="712" t="str">
        <f t="shared" si="365"/>
        <v>16:08</v>
      </c>
      <c r="E3356" s="713" t="str">
        <f t="shared" si="366"/>
        <v>16:00 as 17:00</v>
      </c>
      <c r="F3356" s="714" t="str">
        <f t="shared" si="367"/>
        <v>Domingo</v>
      </c>
      <c r="G3356" s="715">
        <f t="shared" si="368"/>
        <v>2</v>
      </c>
      <c r="H3356" s="714" t="str">
        <f t="shared" si="369"/>
        <v>Mar/26</v>
      </c>
      <c r="I3356" s="723">
        <f t="shared" si="370"/>
        <v>8</v>
      </c>
      <c r="J3356" s="723">
        <f>IF(Tabela13[[#This Row],[Data da Ordem]]&lt;&gt;"",1,"")</f>
        <v>1</v>
      </c>
    </row>
    <row r="3357" spans="1:10">
      <c r="A3357" s="729">
        <v>46089.672511574077</v>
      </c>
      <c r="B3357" s="722">
        <v>17.5</v>
      </c>
      <c r="C3357" s="711" t="str">
        <f t="shared" si="364"/>
        <v>08/03/2026</v>
      </c>
      <c r="D3357" s="712" t="str">
        <f t="shared" si="365"/>
        <v>16:08</v>
      </c>
      <c r="E3357" s="713" t="str">
        <f t="shared" si="366"/>
        <v>16:00 as 17:00</v>
      </c>
      <c r="F3357" s="714" t="str">
        <f t="shared" si="367"/>
        <v>Domingo</v>
      </c>
      <c r="G3357" s="715">
        <f t="shared" si="368"/>
        <v>2</v>
      </c>
      <c r="H3357" s="714" t="str">
        <f t="shared" si="369"/>
        <v>Mar/26</v>
      </c>
      <c r="I3357" s="723">
        <f t="shared" si="370"/>
        <v>8</v>
      </c>
      <c r="J3357" s="723">
        <f>IF(Tabela13[[#This Row],[Data da Ordem]]&lt;&gt;"",1,"")</f>
        <v>1</v>
      </c>
    </row>
    <row r="3358" spans="1:10">
      <c r="A3358" s="729">
        <v>46089.667500000003</v>
      </c>
      <c r="B3358" s="722">
        <v>51</v>
      </c>
      <c r="C3358" s="711" t="str">
        <f t="shared" si="364"/>
        <v>08/03/2026</v>
      </c>
      <c r="D3358" s="712" t="str">
        <f t="shared" si="365"/>
        <v>16:01</v>
      </c>
      <c r="E3358" s="713" t="str">
        <f t="shared" si="366"/>
        <v>16:00 as 17:00</v>
      </c>
      <c r="F3358" s="714" t="str">
        <f t="shared" si="367"/>
        <v>Domingo</v>
      </c>
      <c r="G3358" s="715">
        <f t="shared" si="368"/>
        <v>2</v>
      </c>
      <c r="H3358" s="714" t="str">
        <f t="shared" si="369"/>
        <v>Mar/26</v>
      </c>
      <c r="I3358" s="723">
        <f t="shared" si="370"/>
        <v>8</v>
      </c>
      <c r="J3358" s="723">
        <f>IF(Tabela13[[#This Row],[Data da Ordem]]&lt;&gt;"",1,"")</f>
        <v>1</v>
      </c>
    </row>
    <row r="3359" spans="1:10">
      <c r="A3359" s="729">
        <v>46089.666307870371</v>
      </c>
      <c r="B3359" s="722">
        <v>64</v>
      </c>
      <c r="C3359" s="711" t="str">
        <f t="shared" si="364"/>
        <v>08/03/2026</v>
      </c>
      <c r="D3359" s="712" t="str">
        <f t="shared" si="365"/>
        <v>15:59</v>
      </c>
      <c r="E3359" s="713" t="str">
        <f t="shared" si="366"/>
        <v>15:00 as 16:00</v>
      </c>
      <c r="F3359" s="714" t="str">
        <f t="shared" si="367"/>
        <v>Domingo</v>
      </c>
      <c r="G3359" s="715">
        <f t="shared" si="368"/>
        <v>2</v>
      </c>
      <c r="H3359" s="714" t="str">
        <f t="shared" si="369"/>
        <v>Mar/26</v>
      </c>
      <c r="I3359" s="723">
        <f t="shared" si="370"/>
        <v>8</v>
      </c>
      <c r="J3359" s="723">
        <f>IF(Tabela13[[#This Row],[Data da Ordem]]&lt;&gt;"",1,"")</f>
        <v>1</v>
      </c>
    </row>
    <row r="3360" spans="1:10">
      <c r="A3360" s="729">
        <v>46089.663564814815</v>
      </c>
      <c r="B3360" s="722">
        <v>13</v>
      </c>
      <c r="C3360" s="711" t="str">
        <f t="shared" si="364"/>
        <v>08/03/2026</v>
      </c>
      <c r="D3360" s="712" t="str">
        <f t="shared" si="365"/>
        <v>15:55</v>
      </c>
      <c r="E3360" s="713" t="str">
        <f t="shared" si="366"/>
        <v>15:00 as 16:00</v>
      </c>
      <c r="F3360" s="714" t="str">
        <f t="shared" si="367"/>
        <v>Domingo</v>
      </c>
      <c r="G3360" s="715">
        <f t="shared" si="368"/>
        <v>2</v>
      </c>
      <c r="H3360" s="714" t="str">
        <f t="shared" si="369"/>
        <v>Mar/26</v>
      </c>
      <c r="I3360" s="723">
        <f t="shared" si="370"/>
        <v>8</v>
      </c>
      <c r="J3360" s="723">
        <f>IF(Tabela13[[#This Row],[Data da Ordem]]&lt;&gt;"",1,"")</f>
        <v>1</v>
      </c>
    </row>
    <row r="3361" spans="1:10">
      <c r="A3361" s="729">
        <v>46089.659143518518</v>
      </c>
      <c r="B3361" s="722">
        <v>21</v>
      </c>
      <c r="C3361" s="711" t="str">
        <f t="shared" si="364"/>
        <v>08/03/2026</v>
      </c>
      <c r="D3361" s="712" t="str">
        <f t="shared" si="365"/>
        <v>15:49</v>
      </c>
      <c r="E3361" s="713" t="str">
        <f t="shared" si="366"/>
        <v>15:00 as 16:00</v>
      </c>
      <c r="F3361" s="714" t="str">
        <f t="shared" si="367"/>
        <v>Domingo</v>
      </c>
      <c r="G3361" s="715">
        <f t="shared" si="368"/>
        <v>2</v>
      </c>
      <c r="H3361" s="714" t="str">
        <f t="shared" si="369"/>
        <v>Mar/26</v>
      </c>
      <c r="I3361" s="723">
        <f t="shared" si="370"/>
        <v>8</v>
      </c>
      <c r="J3361" s="723">
        <f>IF(Tabela13[[#This Row],[Data da Ordem]]&lt;&gt;"",1,"")</f>
        <v>1</v>
      </c>
    </row>
    <row r="3362" spans="1:10">
      <c r="A3362" s="729">
        <v>46089.657916666663</v>
      </c>
      <c r="B3362" s="722">
        <v>18</v>
      </c>
      <c r="C3362" s="711" t="str">
        <f t="shared" si="364"/>
        <v>08/03/2026</v>
      </c>
      <c r="D3362" s="712" t="str">
        <f t="shared" si="365"/>
        <v>15:47</v>
      </c>
      <c r="E3362" s="713" t="str">
        <f t="shared" si="366"/>
        <v>15:00 as 16:00</v>
      </c>
      <c r="F3362" s="714" t="str">
        <f t="shared" si="367"/>
        <v>Domingo</v>
      </c>
      <c r="G3362" s="715">
        <f t="shared" si="368"/>
        <v>2</v>
      </c>
      <c r="H3362" s="714" t="str">
        <f t="shared" si="369"/>
        <v>Mar/26</v>
      </c>
      <c r="I3362" s="723">
        <f t="shared" si="370"/>
        <v>8</v>
      </c>
      <c r="J3362" s="723">
        <f>IF(Tabela13[[#This Row],[Data da Ordem]]&lt;&gt;"",1,"")</f>
        <v>1</v>
      </c>
    </row>
    <row r="3363" spans="1:10">
      <c r="A3363" s="729">
        <v>46089.653148148151</v>
      </c>
      <c r="B3363" s="722">
        <v>13.5</v>
      </c>
      <c r="C3363" s="711" t="str">
        <f t="shared" si="364"/>
        <v>08/03/2026</v>
      </c>
      <c r="D3363" s="712" t="str">
        <f t="shared" si="365"/>
        <v>15:40</v>
      </c>
      <c r="E3363" s="713" t="str">
        <f t="shared" si="366"/>
        <v>15:00 as 16:00</v>
      </c>
      <c r="F3363" s="714" t="str">
        <f t="shared" si="367"/>
        <v>Domingo</v>
      </c>
      <c r="G3363" s="715">
        <f t="shared" si="368"/>
        <v>2</v>
      </c>
      <c r="H3363" s="714" t="str">
        <f t="shared" si="369"/>
        <v>Mar/26</v>
      </c>
      <c r="I3363" s="723">
        <f t="shared" si="370"/>
        <v>8</v>
      </c>
      <c r="J3363" s="723">
        <f>IF(Tabela13[[#This Row],[Data da Ordem]]&lt;&gt;"",1,"")</f>
        <v>1</v>
      </c>
    </row>
    <row r="3364" spans="1:10">
      <c r="A3364" s="729">
        <v>46089.652974537035</v>
      </c>
      <c r="B3364" s="722">
        <v>59.5</v>
      </c>
      <c r="C3364" s="711" t="str">
        <f t="shared" si="364"/>
        <v>08/03/2026</v>
      </c>
      <c r="D3364" s="712" t="str">
        <f t="shared" si="365"/>
        <v>15:40</v>
      </c>
      <c r="E3364" s="713" t="str">
        <f t="shared" si="366"/>
        <v>15:00 as 16:00</v>
      </c>
      <c r="F3364" s="714" t="str">
        <f t="shared" si="367"/>
        <v>Domingo</v>
      </c>
      <c r="G3364" s="715">
        <f t="shared" si="368"/>
        <v>2</v>
      </c>
      <c r="H3364" s="714" t="str">
        <f t="shared" si="369"/>
        <v>Mar/26</v>
      </c>
      <c r="I3364" s="723">
        <f t="shared" si="370"/>
        <v>8</v>
      </c>
      <c r="J3364" s="723">
        <f>IF(Tabela13[[#This Row],[Data da Ordem]]&lt;&gt;"",1,"")</f>
        <v>1</v>
      </c>
    </row>
    <row r="3365" spans="1:10">
      <c r="A3365" s="729">
        <v>46089.650682870371</v>
      </c>
      <c r="B3365" s="722">
        <v>66</v>
      </c>
      <c r="C3365" s="711" t="str">
        <f t="shared" si="364"/>
        <v>08/03/2026</v>
      </c>
      <c r="D3365" s="712" t="str">
        <f t="shared" si="365"/>
        <v>15:36</v>
      </c>
      <c r="E3365" s="713" t="str">
        <f t="shared" si="366"/>
        <v>15:00 as 16:00</v>
      </c>
      <c r="F3365" s="714" t="str">
        <f t="shared" si="367"/>
        <v>Domingo</v>
      </c>
      <c r="G3365" s="715">
        <f t="shared" si="368"/>
        <v>2</v>
      </c>
      <c r="H3365" s="714" t="str">
        <f t="shared" si="369"/>
        <v>Mar/26</v>
      </c>
      <c r="I3365" s="723">
        <f t="shared" si="370"/>
        <v>8</v>
      </c>
      <c r="J3365" s="723">
        <f>IF(Tabela13[[#This Row],[Data da Ordem]]&lt;&gt;"",1,"")</f>
        <v>1</v>
      </c>
    </row>
    <row r="3366" spans="1:10">
      <c r="A3366" s="729">
        <v>46089.644687499997</v>
      </c>
      <c r="B3366" s="722">
        <v>55.5</v>
      </c>
      <c r="C3366" s="711" t="str">
        <f t="shared" si="364"/>
        <v>08/03/2026</v>
      </c>
      <c r="D3366" s="712" t="str">
        <f t="shared" si="365"/>
        <v>15:28</v>
      </c>
      <c r="E3366" s="713" t="str">
        <f t="shared" si="366"/>
        <v>15:00 as 16:00</v>
      </c>
      <c r="F3366" s="714" t="str">
        <f t="shared" si="367"/>
        <v>Domingo</v>
      </c>
      <c r="G3366" s="715">
        <f t="shared" si="368"/>
        <v>2</v>
      </c>
      <c r="H3366" s="714" t="str">
        <f t="shared" si="369"/>
        <v>Mar/26</v>
      </c>
      <c r="I3366" s="723">
        <f t="shared" si="370"/>
        <v>8</v>
      </c>
      <c r="J3366" s="723">
        <f>IF(Tabela13[[#This Row],[Data da Ordem]]&lt;&gt;"",1,"")</f>
        <v>1</v>
      </c>
    </row>
    <row r="3367" spans="1:10">
      <c r="A3367" s="729">
        <v>46089.639618055553</v>
      </c>
      <c r="B3367" s="722">
        <v>29</v>
      </c>
      <c r="C3367" s="711" t="str">
        <f t="shared" si="364"/>
        <v>08/03/2026</v>
      </c>
      <c r="D3367" s="712" t="str">
        <f t="shared" si="365"/>
        <v>15:21</v>
      </c>
      <c r="E3367" s="713" t="str">
        <f t="shared" si="366"/>
        <v>15:00 as 16:00</v>
      </c>
      <c r="F3367" s="714" t="str">
        <f t="shared" si="367"/>
        <v>Domingo</v>
      </c>
      <c r="G3367" s="715">
        <f t="shared" si="368"/>
        <v>2</v>
      </c>
      <c r="H3367" s="714" t="str">
        <f t="shared" si="369"/>
        <v>Mar/26</v>
      </c>
      <c r="I3367" s="723">
        <f t="shared" si="370"/>
        <v>8</v>
      </c>
      <c r="J3367" s="723">
        <f>IF(Tabela13[[#This Row],[Data da Ordem]]&lt;&gt;"",1,"")</f>
        <v>1</v>
      </c>
    </row>
    <row r="3368" spans="1:10">
      <c r="A3368" s="729">
        <v>46089.638923611114</v>
      </c>
      <c r="B3368" s="722">
        <v>18</v>
      </c>
      <c r="C3368" s="711" t="str">
        <f t="shared" si="364"/>
        <v>08/03/2026</v>
      </c>
      <c r="D3368" s="712" t="str">
        <f t="shared" si="365"/>
        <v>15:20</v>
      </c>
      <c r="E3368" s="713" t="str">
        <f t="shared" si="366"/>
        <v>15:00 as 16:00</v>
      </c>
      <c r="F3368" s="714" t="str">
        <f t="shared" si="367"/>
        <v>Domingo</v>
      </c>
      <c r="G3368" s="715">
        <f t="shared" si="368"/>
        <v>2</v>
      </c>
      <c r="H3368" s="714" t="str">
        <f t="shared" si="369"/>
        <v>Mar/26</v>
      </c>
      <c r="I3368" s="723">
        <f t="shared" si="370"/>
        <v>8</v>
      </c>
      <c r="J3368" s="723">
        <f>IF(Tabela13[[#This Row],[Data da Ordem]]&lt;&gt;"",1,"")</f>
        <v>1</v>
      </c>
    </row>
    <row r="3369" spans="1:10">
      <c r="A3369" s="729">
        <v>46089.637789351851</v>
      </c>
      <c r="B3369" s="722">
        <v>27</v>
      </c>
      <c r="C3369" s="711" t="str">
        <f t="shared" si="364"/>
        <v>08/03/2026</v>
      </c>
      <c r="D3369" s="712" t="str">
        <f t="shared" si="365"/>
        <v>15:18</v>
      </c>
      <c r="E3369" s="713" t="str">
        <f t="shared" si="366"/>
        <v>15:00 as 16:00</v>
      </c>
      <c r="F3369" s="714" t="str">
        <f t="shared" si="367"/>
        <v>Domingo</v>
      </c>
      <c r="G3369" s="715">
        <f t="shared" si="368"/>
        <v>2</v>
      </c>
      <c r="H3369" s="714" t="str">
        <f t="shared" si="369"/>
        <v>Mar/26</v>
      </c>
      <c r="I3369" s="723">
        <f t="shared" si="370"/>
        <v>8</v>
      </c>
      <c r="J3369" s="723">
        <f>IF(Tabela13[[#This Row],[Data da Ordem]]&lt;&gt;"",1,"")</f>
        <v>1</v>
      </c>
    </row>
    <row r="3370" spans="1:10">
      <c r="A3370" s="729">
        <v>46089.631898148145</v>
      </c>
      <c r="B3370" s="722">
        <v>13</v>
      </c>
      <c r="C3370" s="711" t="str">
        <f t="shared" si="364"/>
        <v>08/03/2026</v>
      </c>
      <c r="D3370" s="712" t="str">
        <f t="shared" si="365"/>
        <v>15:09</v>
      </c>
      <c r="E3370" s="713" t="str">
        <f t="shared" si="366"/>
        <v>15:00 as 16:00</v>
      </c>
      <c r="F3370" s="714" t="str">
        <f t="shared" si="367"/>
        <v>Domingo</v>
      </c>
      <c r="G3370" s="715">
        <f t="shared" si="368"/>
        <v>2</v>
      </c>
      <c r="H3370" s="714" t="str">
        <f t="shared" si="369"/>
        <v>Mar/26</v>
      </c>
      <c r="I3370" s="723">
        <f t="shared" si="370"/>
        <v>8</v>
      </c>
      <c r="J3370" s="723">
        <f>IF(Tabela13[[#This Row],[Data da Ordem]]&lt;&gt;"",1,"")</f>
        <v>1</v>
      </c>
    </row>
    <row r="3371" spans="1:10">
      <c r="A3371" s="729">
        <v>46089.629050925927</v>
      </c>
      <c r="B3371" s="722">
        <v>23</v>
      </c>
      <c r="C3371" s="711" t="str">
        <f t="shared" si="364"/>
        <v>08/03/2026</v>
      </c>
      <c r="D3371" s="712" t="str">
        <f t="shared" si="365"/>
        <v>15:05</v>
      </c>
      <c r="E3371" s="713" t="str">
        <f t="shared" si="366"/>
        <v>15:00 as 16:00</v>
      </c>
      <c r="F3371" s="714" t="str">
        <f t="shared" si="367"/>
        <v>Domingo</v>
      </c>
      <c r="G3371" s="715">
        <f t="shared" si="368"/>
        <v>2</v>
      </c>
      <c r="H3371" s="714" t="str">
        <f t="shared" si="369"/>
        <v>Mar/26</v>
      </c>
      <c r="I3371" s="723">
        <f t="shared" si="370"/>
        <v>8</v>
      </c>
      <c r="J3371" s="723">
        <f>IF(Tabela13[[#This Row],[Data da Ordem]]&lt;&gt;"",1,"")</f>
        <v>1</v>
      </c>
    </row>
    <row r="3372" spans="1:10">
      <c r="A3372" s="729">
        <v>46089.625104166669</v>
      </c>
      <c r="B3372" s="722">
        <v>41</v>
      </c>
      <c r="C3372" s="711" t="str">
        <f t="shared" si="364"/>
        <v>08/03/2026</v>
      </c>
      <c r="D3372" s="712" t="str">
        <f t="shared" si="365"/>
        <v>15:00</v>
      </c>
      <c r="E3372" s="713" t="str">
        <f t="shared" si="366"/>
        <v>15:00 as 16:00</v>
      </c>
      <c r="F3372" s="714" t="str">
        <f t="shared" si="367"/>
        <v>Domingo</v>
      </c>
      <c r="G3372" s="715">
        <f t="shared" si="368"/>
        <v>2</v>
      </c>
      <c r="H3372" s="714" t="str">
        <f t="shared" si="369"/>
        <v>Mar/26</v>
      </c>
      <c r="I3372" s="723">
        <f t="shared" si="370"/>
        <v>8</v>
      </c>
      <c r="J3372" s="723">
        <f>IF(Tabela13[[#This Row],[Data da Ordem]]&lt;&gt;"",1,"")</f>
        <v>1</v>
      </c>
    </row>
    <row r="3373" spans="1:10">
      <c r="A3373" s="729">
        <v>46089.62</v>
      </c>
      <c r="B3373" s="722">
        <v>84.5</v>
      </c>
      <c r="C3373" s="711" t="str">
        <f t="shared" si="364"/>
        <v>08/03/2026</v>
      </c>
      <c r="D3373" s="712" t="str">
        <f t="shared" si="365"/>
        <v>14:52</v>
      </c>
      <c r="E3373" s="713" t="str">
        <f t="shared" si="366"/>
        <v>14:00 as 15:00</v>
      </c>
      <c r="F3373" s="714" t="str">
        <f t="shared" si="367"/>
        <v>Domingo</v>
      </c>
      <c r="G3373" s="715">
        <f t="shared" si="368"/>
        <v>2</v>
      </c>
      <c r="H3373" s="714" t="str">
        <f t="shared" si="369"/>
        <v>Mar/26</v>
      </c>
      <c r="I3373" s="723">
        <f t="shared" si="370"/>
        <v>8</v>
      </c>
      <c r="J3373" s="723">
        <f>IF(Tabela13[[#This Row],[Data da Ordem]]&lt;&gt;"",1,"")</f>
        <v>1</v>
      </c>
    </row>
    <row r="3374" spans="1:10">
      <c r="A3374" s="729">
        <v>46089.611435185187</v>
      </c>
      <c r="B3374" s="722">
        <v>25</v>
      </c>
      <c r="C3374" s="711" t="str">
        <f t="shared" si="364"/>
        <v>08/03/2026</v>
      </c>
      <c r="D3374" s="712" t="str">
        <f t="shared" si="365"/>
        <v>14:40</v>
      </c>
      <c r="E3374" s="713" t="str">
        <f t="shared" si="366"/>
        <v>14:00 as 15:00</v>
      </c>
      <c r="F3374" s="714" t="str">
        <f t="shared" si="367"/>
        <v>Domingo</v>
      </c>
      <c r="G3374" s="715">
        <f t="shared" si="368"/>
        <v>2</v>
      </c>
      <c r="H3374" s="714" t="str">
        <f t="shared" si="369"/>
        <v>Mar/26</v>
      </c>
      <c r="I3374" s="723">
        <f t="shared" si="370"/>
        <v>8</v>
      </c>
      <c r="J3374" s="723">
        <f>IF(Tabela13[[#This Row],[Data da Ordem]]&lt;&gt;"",1,"")</f>
        <v>1</v>
      </c>
    </row>
    <row r="3375" spans="1:10">
      <c r="A3375" s="729">
        <v>46089.602083333331</v>
      </c>
      <c r="B3375" s="722">
        <v>17</v>
      </c>
      <c r="C3375" s="711" t="str">
        <f t="shared" si="364"/>
        <v>08/03/2026</v>
      </c>
      <c r="D3375" s="712" t="str">
        <f t="shared" si="365"/>
        <v>14:27</v>
      </c>
      <c r="E3375" s="713" t="str">
        <f t="shared" si="366"/>
        <v>14:00 as 15:00</v>
      </c>
      <c r="F3375" s="714" t="str">
        <f t="shared" si="367"/>
        <v>Domingo</v>
      </c>
      <c r="G3375" s="715">
        <f t="shared" si="368"/>
        <v>2</v>
      </c>
      <c r="H3375" s="714" t="str">
        <f t="shared" si="369"/>
        <v>Mar/26</v>
      </c>
      <c r="I3375" s="723">
        <f t="shared" si="370"/>
        <v>8</v>
      </c>
      <c r="J3375" s="723">
        <f>IF(Tabela13[[#This Row],[Data da Ordem]]&lt;&gt;"",1,"")</f>
        <v>1</v>
      </c>
    </row>
    <row r="3376" spans="1:10">
      <c r="A3376" s="729">
        <v>46089.600127314814</v>
      </c>
      <c r="B3376" s="722">
        <v>17</v>
      </c>
      <c r="C3376" s="711" t="str">
        <f t="shared" si="364"/>
        <v>08/03/2026</v>
      </c>
      <c r="D3376" s="712" t="str">
        <f t="shared" si="365"/>
        <v>14:24</v>
      </c>
      <c r="E3376" s="713" t="str">
        <f t="shared" si="366"/>
        <v>14:00 as 15:00</v>
      </c>
      <c r="F3376" s="714" t="str">
        <f t="shared" si="367"/>
        <v>Domingo</v>
      </c>
      <c r="G3376" s="715">
        <f t="shared" si="368"/>
        <v>2</v>
      </c>
      <c r="H3376" s="714" t="str">
        <f t="shared" si="369"/>
        <v>Mar/26</v>
      </c>
      <c r="I3376" s="723">
        <f t="shared" si="370"/>
        <v>8</v>
      </c>
      <c r="J3376" s="723">
        <f>IF(Tabela13[[#This Row],[Data da Ordem]]&lt;&gt;"",1,"")</f>
        <v>1</v>
      </c>
    </row>
    <row r="3377" spans="1:10">
      <c r="A3377" s="729">
        <v>46089.59946759259</v>
      </c>
      <c r="B3377" s="722">
        <v>9</v>
      </c>
      <c r="C3377" s="711" t="str">
        <f t="shared" si="364"/>
        <v>08/03/2026</v>
      </c>
      <c r="D3377" s="712" t="str">
        <f t="shared" si="365"/>
        <v>14:23</v>
      </c>
      <c r="E3377" s="713" t="str">
        <f t="shared" si="366"/>
        <v>14:00 as 15:00</v>
      </c>
      <c r="F3377" s="714" t="str">
        <f t="shared" si="367"/>
        <v>Domingo</v>
      </c>
      <c r="G3377" s="715">
        <f t="shared" si="368"/>
        <v>2</v>
      </c>
      <c r="H3377" s="714" t="str">
        <f t="shared" si="369"/>
        <v>Mar/26</v>
      </c>
      <c r="I3377" s="723">
        <f t="shared" si="370"/>
        <v>8</v>
      </c>
      <c r="J3377" s="723">
        <f>IF(Tabela13[[#This Row],[Data da Ordem]]&lt;&gt;"",1,"")</f>
        <v>1</v>
      </c>
    </row>
    <row r="3378" spans="1:10">
      <c r="A3378" s="729">
        <v>46089.521469907406</v>
      </c>
      <c r="B3378" s="722">
        <v>33.5</v>
      </c>
      <c r="C3378" s="711" t="str">
        <f t="shared" si="364"/>
        <v>08/03/2026</v>
      </c>
      <c r="D3378" s="712" t="str">
        <f t="shared" si="365"/>
        <v>12:30</v>
      </c>
      <c r="E3378" s="713" t="str">
        <f t="shared" si="366"/>
        <v>12:00 as 13:00</v>
      </c>
      <c r="F3378" s="714" t="str">
        <f t="shared" si="367"/>
        <v>Domingo</v>
      </c>
      <c r="G3378" s="715">
        <f t="shared" si="368"/>
        <v>2</v>
      </c>
      <c r="H3378" s="714" t="str">
        <f t="shared" si="369"/>
        <v>Mar/26</v>
      </c>
      <c r="I3378" s="723">
        <f t="shared" si="370"/>
        <v>8</v>
      </c>
      <c r="J3378" s="723">
        <f>IF(Tabela13[[#This Row],[Data da Ordem]]&lt;&gt;"",1,"")</f>
        <v>1</v>
      </c>
    </row>
    <row r="3379" spans="1:10">
      <c r="A3379" s="729">
        <v>46089.519004629627</v>
      </c>
      <c r="B3379" s="722">
        <v>30</v>
      </c>
      <c r="C3379" s="711" t="str">
        <f t="shared" si="364"/>
        <v>08/03/2026</v>
      </c>
      <c r="D3379" s="712" t="str">
        <f t="shared" si="365"/>
        <v>12:27</v>
      </c>
      <c r="E3379" s="713" t="str">
        <f t="shared" si="366"/>
        <v>12:00 as 13:00</v>
      </c>
      <c r="F3379" s="714" t="str">
        <f t="shared" si="367"/>
        <v>Domingo</v>
      </c>
      <c r="G3379" s="715">
        <f t="shared" si="368"/>
        <v>2</v>
      </c>
      <c r="H3379" s="714" t="str">
        <f t="shared" si="369"/>
        <v>Mar/26</v>
      </c>
      <c r="I3379" s="723">
        <f t="shared" si="370"/>
        <v>8</v>
      </c>
      <c r="J3379" s="723">
        <f>IF(Tabela13[[#This Row],[Data da Ordem]]&lt;&gt;"",1,"")</f>
        <v>1</v>
      </c>
    </row>
    <row r="3380" spans="1:10">
      <c r="A3380" s="729">
        <v>46089.509131944447</v>
      </c>
      <c r="B3380" s="722">
        <v>12</v>
      </c>
      <c r="C3380" s="711" t="str">
        <f t="shared" si="364"/>
        <v>08/03/2026</v>
      </c>
      <c r="D3380" s="712" t="str">
        <f t="shared" si="365"/>
        <v>12:13</v>
      </c>
      <c r="E3380" s="713" t="str">
        <f t="shared" si="366"/>
        <v>12:00 as 13:00</v>
      </c>
      <c r="F3380" s="714" t="str">
        <f t="shared" si="367"/>
        <v>Domingo</v>
      </c>
      <c r="G3380" s="715">
        <f t="shared" si="368"/>
        <v>2</v>
      </c>
      <c r="H3380" s="714" t="str">
        <f t="shared" si="369"/>
        <v>Mar/26</v>
      </c>
      <c r="I3380" s="723">
        <f t="shared" si="370"/>
        <v>8</v>
      </c>
      <c r="J3380" s="723">
        <f>IF(Tabela13[[#This Row],[Data da Ordem]]&lt;&gt;"",1,"")</f>
        <v>1</v>
      </c>
    </row>
    <row r="3381" spans="1:10">
      <c r="A3381" s="729">
        <v>46089.494456018518</v>
      </c>
      <c r="B3381" s="722">
        <v>54</v>
      </c>
      <c r="C3381" s="711" t="str">
        <f t="shared" si="364"/>
        <v>08/03/2026</v>
      </c>
      <c r="D3381" s="712" t="str">
        <f t="shared" si="365"/>
        <v>11:52</v>
      </c>
      <c r="E3381" s="713" t="str">
        <f t="shared" si="366"/>
        <v>11:00 as 12:00</v>
      </c>
      <c r="F3381" s="714" t="str">
        <f t="shared" si="367"/>
        <v>Domingo</v>
      </c>
      <c r="G3381" s="715">
        <f t="shared" si="368"/>
        <v>2</v>
      </c>
      <c r="H3381" s="714" t="str">
        <f t="shared" si="369"/>
        <v>Mar/26</v>
      </c>
      <c r="I3381" s="723">
        <f t="shared" si="370"/>
        <v>8</v>
      </c>
      <c r="J3381" s="723">
        <f>IF(Tabela13[[#This Row],[Data da Ordem]]&lt;&gt;"",1,"")</f>
        <v>1</v>
      </c>
    </row>
    <row r="3382" spans="1:10">
      <c r="A3382" s="729">
        <v>46089.49050925926</v>
      </c>
      <c r="B3382" s="722">
        <v>48.5</v>
      </c>
      <c r="C3382" s="711" t="str">
        <f t="shared" si="364"/>
        <v>08/03/2026</v>
      </c>
      <c r="D3382" s="712" t="str">
        <f t="shared" si="365"/>
        <v>11:46</v>
      </c>
      <c r="E3382" s="713" t="str">
        <f t="shared" si="366"/>
        <v>11:00 as 12:00</v>
      </c>
      <c r="F3382" s="714" t="str">
        <f t="shared" si="367"/>
        <v>Domingo</v>
      </c>
      <c r="G3382" s="715">
        <f t="shared" si="368"/>
        <v>2</v>
      </c>
      <c r="H3382" s="714" t="str">
        <f t="shared" si="369"/>
        <v>Mar/26</v>
      </c>
      <c r="I3382" s="723">
        <f t="shared" si="370"/>
        <v>8</v>
      </c>
      <c r="J3382" s="723">
        <f>IF(Tabela13[[#This Row],[Data da Ordem]]&lt;&gt;"",1,"")</f>
        <v>1</v>
      </c>
    </row>
    <row r="3383" spans="1:10">
      <c r="A3383" s="729">
        <v>46089.489212962966</v>
      </c>
      <c r="B3383" s="722">
        <v>49.5</v>
      </c>
      <c r="C3383" s="711" t="str">
        <f t="shared" si="364"/>
        <v>08/03/2026</v>
      </c>
      <c r="D3383" s="712" t="str">
        <f t="shared" si="365"/>
        <v>11:44</v>
      </c>
      <c r="E3383" s="713" t="str">
        <f t="shared" si="366"/>
        <v>11:00 as 12:00</v>
      </c>
      <c r="F3383" s="714" t="str">
        <f t="shared" si="367"/>
        <v>Domingo</v>
      </c>
      <c r="G3383" s="715">
        <f t="shared" si="368"/>
        <v>2</v>
      </c>
      <c r="H3383" s="714" t="str">
        <f t="shared" si="369"/>
        <v>Mar/26</v>
      </c>
      <c r="I3383" s="723">
        <f t="shared" si="370"/>
        <v>8</v>
      </c>
      <c r="J3383" s="723">
        <f>IF(Tabela13[[#This Row],[Data da Ordem]]&lt;&gt;"",1,"")</f>
        <v>1</v>
      </c>
    </row>
    <row r="3384" spans="1:10">
      <c r="A3384" s="729">
        <v>46089.456041666665</v>
      </c>
      <c r="B3384" s="722">
        <v>99</v>
      </c>
      <c r="C3384" s="711" t="str">
        <f t="shared" si="364"/>
        <v>08/03/2026</v>
      </c>
      <c r="D3384" s="712" t="str">
        <f t="shared" si="365"/>
        <v>10:56</v>
      </c>
      <c r="E3384" s="713" t="str">
        <f t="shared" si="366"/>
        <v>10:00 as 11:00</v>
      </c>
      <c r="F3384" s="714" t="str">
        <f t="shared" si="367"/>
        <v>Domingo</v>
      </c>
      <c r="G3384" s="715">
        <f t="shared" si="368"/>
        <v>2</v>
      </c>
      <c r="H3384" s="714" t="str">
        <f t="shared" si="369"/>
        <v>Mar/26</v>
      </c>
      <c r="I3384" s="723">
        <f t="shared" si="370"/>
        <v>8</v>
      </c>
      <c r="J3384" s="723">
        <f>IF(Tabela13[[#This Row],[Data da Ordem]]&lt;&gt;"",1,"")</f>
        <v>1</v>
      </c>
    </row>
    <row r="3385" spans="1:10">
      <c r="A3385" s="729">
        <v>46089.44699074074</v>
      </c>
      <c r="B3385" s="722">
        <v>6</v>
      </c>
      <c r="C3385" s="711" t="str">
        <f t="shared" si="364"/>
        <v>08/03/2026</v>
      </c>
      <c r="D3385" s="712" t="str">
        <f t="shared" si="365"/>
        <v>10:43</v>
      </c>
      <c r="E3385" s="713" t="str">
        <f t="shared" si="366"/>
        <v>10:00 as 11:00</v>
      </c>
      <c r="F3385" s="714" t="str">
        <f t="shared" si="367"/>
        <v>Domingo</v>
      </c>
      <c r="G3385" s="715">
        <f t="shared" si="368"/>
        <v>2</v>
      </c>
      <c r="H3385" s="714" t="str">
        <f t="shared" si="369"/>
        <v>Mar/26</v>
      </c>
      <c r="I3385" s="723">
        <f t="shared" si="370"/>
        <v>8</v>
      </c>
      <c r="J3385" s="723">
        <f>IF(Tabela13[[#This Row],[Data da Ordem]]&lt;&gt;"",1,"")</f>
        <v>1</v>
      </c>
    </row>
    <row r="3386" spans="1:10">
      <c r="A3386" s="729">
        <v>46089.445856481485</v>
      </c>
      <c r="B3386" s="722">
        <v>34.5</v>
      </c>
      <c r="C3386" s="711" t="str">
        <f t="shared" si="364"/>
        <v>08/03/2026</v>
      </c>
      <c r="D3386" s="712" t="str">
        <f t="shared" si="365"/>
        <v>10:42</v>
      </c>
      <c r="E3386" s="713" t="str">
        <f t="shared" si="366"/>
        <v>10:00 as 11:00</v>
      </c>
      <c r="F3386" s="714" t="str">
        <f t="shared" si="367"/>
        <v>Domingo</v>
      </c>
      <c r="G3386" s="715">
        <f t="shared" si="368"/>
        <v>2</v>
      </c>
      <c r="H3386" s="714" t="str">
        <f t="shared" si="369"/>
        <v>Mar/26</v>
      </c>
      <c r="I3386" s="723">
        <f t="shared" si="370"/>
        <v>8</v>
      </c>
      <c r="J3386" s="723">
        <f>IF(Tabela13[[#This Row],[Data da Ordem]]&lt;&gt;"",1,"")</f>
        <v>1</v>
      </c>
    </row>
    <row r="3387" spans="1:10">
      <c r="A3387" s="729">
        <v>46089.441030092596</v>
      </c>
      <c r="B3387" s="722">
        <v>33</v>
      </c>
      <c r="C3387" s="711" t="str">
        <f t="shared" si="364"/>
        <v>08/03/2026</v>
      </c>
      <c r="D3387" s="712" t="str">
        <f t="shared" si="365"/>
        <v>10:35</v>
      </c>
      <c r="E3387" s="713" t="str">
        <f t="shared" si="366"/>
        <v>10:00 as 11:00</v>
      </c>
      <c r="F3387" s="714" t="str">
        <f t="shared" si="367"/>
        <v>Domingo</v>
      </c>
      <c r="G3387" s="715">
        <f t="shared" si="368"/>
        <v>2</v>
      </c>
      <c r="H3387" s="714" t="str">
        <f t="shared" si="369"/>
        <v>Mar/26</v>
      </c>
      <c r="I3387" s="723">
        <f t="shared" si="370"/>
        <v>8</v>
      </c>
      <c r="J3387" s="723">
        <f>IF(Tabela13[[#This Row],[Data da Ordem]]&lt;&gt;"",1,"")</f>
        <v>1</v>
      </c>
    </row>
    <row r="3388" spans="1:10">
      <c r="A3388" s="729">
        <v>46089.430393518516</v>
      </c>
      <c r="B3388" s="722">
        <v>20</v>
      </c>
      <c r="C3388" s="711" t="str">
        <f t="shared" si="364"/>
        <v>08/03/2026</v>
      </c>
      <c r="D3388" s="712" t="str">
        <f t="shared" si="365"/>
        <v>10:19</v>
      </c>
      <c r="E3388" s="713" t="str">
        <f t="shared" si="366"/>
        <v>10:00 as 11:00</v>
      </c>
      <c r="F3388" s="714" t="str">
        <f t="shared" si="367"/>
        <v>Domingo</v>
      </c>
      <c r="G3388" s="715">
        <f t="shared" si="368"/>
        <v>2</v>
      </c>
      <c r="H3388" s="714" t="str">
        <f t="shared" si="369"/>
        <v>Mar/26</v>
      </c>
      <c r="I3388" s="723">
        <f t="shared" si="370"/>
        <v>8</v>
      </c>
      <c r="J3388" s="723">
        <f>IF(Tabela13[[#This Row],[Data da Ordem]]&lt;&gt;"",1,"")</f>
        <v>1</v>
      </c>
    </row>
    <row r="3389" spans="1:10">
      <c r="A3389" s="729">
        <v>46089.423518518517</v>
      </c>
      <c r="B3389" s="722">
        <v>64</v>
      </c>
      <c r="C3389" s="711" t="str">
        <f t="shared" si="364"/>
        <v>08/03/2026</v>
      </c>
      <c r="D3389" s="712" t="str">
        <f t="shared" si="365"/>
        <v>10:09</v>
      </c>
      <c r="E3389" s="713" t="str">
        <f t="shared" si="366"/>
        <v>10:00 as 11:00</v>
      </c>
      <c r="F3389" s="714" t="str">
        <f t="shared" si="367"/>
        <v>Domingo</v>
      </c>
      <c r="G3389" s="715">
        <f t="shared" si="368"/>
        <v>2</v>
      </c>
      <c r="H3389" s="714" t="str">
        <f t="shared" si="369"/>
        <v>Mar/26</v>
      </c>
      <c r="I3389" s="723">
        <f t="shared" si="370"/>
        <v>8</v>
      </c>
      <c r="J3389" s="723">
        <f>IF(Tabela13[[#This Row],[Data da Ordem]]&lt;&gt;"",1,"")</f>
        <v>1</v>
      </c>
    </row>
    <row r="3390" spans="1:10">
      <c r="A3390" s="729">
        <v>46089.420231481483</v>
      </c>
      <c r="B3390" s="722">
        <v>65.5</v>
      </c>
      <c r="C3390" s="711" t="str">
        <f t="shared" si="364"/>
        <v>08/03/2026</v>
      </c>
      <c r="D3390" s="712" t="str">
        <f t="shared" si="365"/>
        <v>10:05</v>
      </c>
      <c r="E3390" s="713" t="str">
        <f t="shared" si="366"/>
        <v>10:00 as 11:00</v>
      </c>
      <c r="F3390" s="714" t="str">
        <f t="shared" si="367"/>
        <v>Domingo</v>
      </c>
      <c r="G3390" s="715">
        <f t="shared" si="368"/>
        <v>2</v>
      </c>
      <c r="H3390" s="714" t="str">
        <f t="shared" si="369"/>
        <v>Mar/26</v>
      </c>
      <c r="I3390" s="723">
        <f t="shared" si="370"/>
        <v>8</v>
      </c>
      <c r="J3390" s="723">
        <f>IF(Tabela13[[#This Row],[Data da Ordem]]&lt;&gt;"",1,"")</f>
        <v>1</v>
      </c>
    </row>
    <row r="3391" spans="1:10">
      <c r="A3391" s="729">
        <v>46089.416331018518</v>
      </c>
      <c r="B3391" s="722">
        <v>27.5</v>
      </c>
      <c r="C3391" s="711" t="str">
        <f t="shared" si="364"/>
        <v>08/03/2026</v>
      </c>
      <c r="D3391" s="712" t="str">
        <f t="shared" si="365"/>
        <v>09:59</v>
      </c>
      <c r="E3391" s="713" t="str">
        <f t="shared" si="366"/>
        <v>09:00 as 10:00</v>
      </c>
      <c r="F3391" s="714" t="str">
        <f t="shared" si="367"/>
        <v>Domingo</v>
      </c>
      <c r="G3391" s="715">
        <f t="shared" si="368"/>
        <v>2</v>
      </c>
      <c r="H3391" s="714" t="str">
        <f t="shared" si="369"/>
        <v>Mar/26</v>
      </c>
      <c r="I3391" s="723">
        <f t="shared" si="370"/>
        <v>8</v>
      </c>
      <c r="J3391" s="723">
        <f>IF(Tabela13[[#This Row],[Data da Ordem]]&lt;&gt;"",1,"")</f>
        <v>1</v>
      </c>
    </row>
    <row r="3392" spans="1:10">
      <c r="A3392" s="729">
        <v>46089.415069444447</v>
      </c>
      <c r="B3392" s="722">
        <v>60</v>
      </c>
      <c r="C3392" s="711" t="str">
        <f t="shared" si="364"/>
        <v>08/03/2026</v>
      </c>
      <c r="D3392" s="712" t="str">
        <f t="shared" si="365"/>
        <v>09:57</v>
      </c>
      <c r="E3392" s="713" t="str">
        <f t="shared" si="366"/>
        <v>09:00 as 10:00</v>
      </c>
      <c r="F3392" s="714" t="str">
        <f t="shared" si="367"/>
        <v>Domingo</v>
      </c>
      <c r="G3392" s="715">
        <f t="shared" si="368"/>
        <v>2</v>
      </c>
      <c r="H3392" s="714" t="str">
        <f t="shared" si="369"/>
        <v>Mar/26</v>
      </c>
      <c r="I3392" s="723">
        <f t="shared" si="370"/>
        <v>8</v>
      </c>
      <c r="J3392" s="723">
        <f>IF(Tabela13[[#This Row],[Data da Ordem]]&lt;&gt;"",1,"")</f>
        <v>1</v>
      </c>
    </row>
    <row r="3393" spans="1:10">
      <c r="A3393" s="729">
        <v>46089.412476851852</v>
      </c>
      <c r="B3393" s="722">
        <v>30.5</v>
      </c>
      <c r="C3393" s="711" t="str">
        <f t="shared" si="364"/>
        <v>08/03/2026</v>
      </c>
      <c r="D3393" s="712" t="str">
        <f t="shared" si="365"/>
        <v>09:53</v>
      </c>
      <c r="E3393" s="713" t="str">
        <f t="shared" si="366"/>
        <v>09:00 as 10:00</v>
      </c>
      <c r="F3393" s="714" t="str">
        <f t="shared" si="367"/>
        <v>Domingo</v>
      </c>
      <c r="G3393" s="715">
        <f t="shared" si="368"/>
        <v>2</v>
      </c>
      <c r="H3393" s="714" t="str">
        <f t="shared" si="369"/>
        <v>Mar/26</v>
      </c>
      <c r="I3393" s="723">
        <f t="shared" si="370"/>
        <v>8</v>
      </c>
      <c r="J3393" s="723">
        <f>IF(Tabela13[[#This Row],[Data da Ordem]]&lt;&gt;"",1,"")</f>
        <v>1</v>
      </c>
    </row>
    <row r="3394" spans="1:10">
      <c r="A3394" s="729">
        <v>46089.412291666667</v>
      </c>
      <c r="B3394" s="722">
        <v>20</v>
      </c>
      <c r="C3394" s="711" t="str">
        <f t="shared" si="364"/>
        <v>08/03/2026</v>
      </c>
      <c r="D3394" s="712" t="str">
        <f t="shared" si="365"/>
        <v>09:53</v>
      </c>
      <c r="E3394" s="713" t="str">
        <f t="shared" si="366"/>
        <v>09:00 as 10:00</v>
      </c>
      <c r="F3394" s="714" t="str">
        <f t="shared" si="367"/>
        <v>Domingo</v>
      </c>
      <c r="G3394" s="715">
        <f t="shared" si="368"/>
        <v>2</v>
      </c>
      <c r="H3394" s="714" t="str">
        <f t="shared" si="369"/>
        <v>Mar/26</v>
      </c>
      <c r="I3394" s="723">
        <f t="shared" si="370"/>
        <v>8</v>
      </c>
      <c r="J3394" s="723">
        <f>IF(Tabela13[[#This Row],[Data da Ordem]]&lt;&gt;"",1,"")</f>
        <v>1</v>
      </c>
    </row>
    <row r="3395" spans="1:10">
      <c r="A3395" s="729">
        <v>46089.410729166666</v>
      </c>
      <c r="B3395" s="722">
        <v>62</v>
      </c>
      <c r="C3395" s="711" t="str">
        <f t="shared" si="364"/>
        <v>08/03/2026</v>
      </c>
      <c r="D3395" s="712" t="str">
        <f t="shared" si="365"/>
        <v>09:51</v>
      </c>
      <c r="E3395" s="713" t="str">
        <f t="shared" si="366"/>
        <v>09:00 as 10:00</v>
      </c>
      <c r="F3395" s="714" t="str">
        <f t="shared" si="367"/>
        <v>Domingo</v>
      </c>
      <c r="G3395" s="715">
        <f t="shared" si="368"/>
        <v>2</v>
      </c>
      <c r="H3395" s="714" t="str">
        <f t="shared" si="369"/>
        <v>Mar/26</v>
      </c>
      <c r="I3395" s="723">
        <f t="shared" si="370"/>
        <v>8</v>
      </c>
      <c r="J3395" s="723">
        <f>IF(Tabela13[[#This Row],[Data da Ordem]]&lt;&gt;"",1,"")</f>
        <v>1</v>
      </c>
    </row>
    <row r="3396" spans="1:10">
      <c r="A3396" s="729">
        <v>46089.406805555554</v>
      </c>
      <c r="B3396" s="722">
        <v>77.5</v>
      </c>
      <c r="C3396" s="711" t="str">
        <f t="shared" ref="C3396:C3428" si="371">IF(A3396="","",TEXT(A3396,"dd/mm/aaaa"))</f>
        <v>08/03/2026</v>
      </c>
      <c r="D3396" s="712" t="str">
        <f t="shared" ref="D3396:D3428" si="372">IF(A3396="","",TEXT(A3396,"hh:mm"))</f>
        <v>09:45</v>
      </c>
      <c r="E3396" s="713" t="str">
        <f t="shared" ref="E3396:E3428" si="373">IF(D3396="","",IF(AND(MOD(D3396,1)&gt;=TIME(8,0,0),MOD(D3396,1)&lt;TIME(21,0,0)),
TEXT(TIME(HOUR(MOD(D3396,1)),0,0),"hh:mm")&amp;" as "&amp;TEXT(TIME(HOUR(MOD(D3396,1))+1,0,0),"hh:mm"),
"Fora da faixa"))</f>
        <v>09:00 as 10:00</v>
      </c>
      <c r="F3396" s="714" t="str">
        <f t="shared" ref="F3396:F3428" si="374">CHOOSE(WEEKDAY(C3396,2),"Segunda","Terça","Quarta","Quinta","Sexta","Sábado","Domingo")</f>
        <v>Domingo</v>
      </c>
      <c r="G3396" s="715">
        <f t="shared" ref="G3396:G3428" si="375">INT((DAY(C3396)-1)/7)+1</f>
        <v>2</v>
      </c>
      <c r="H3396" s="714" t="str">
        <f t="shared" ref="H3396:H3428" si="376">PROPER(TEXT(C3396,"MMM/AA"))</f>
        <v>Mar/26</v>
      </c>
      <c r="I3396" s="723">
        <f t="shared" ref="I3396:I3428" si="377">DAY(C3396)</f>
        <v>8</v>
      </c>
      <c r="J3396" s="723">
        <f>IF(Tabela13[[#This Row],[Data da Ordem]]&lt;&gt;"",1,"")</f>
        <v>1</v>
      </c>
    </row>
    <row r="3397" spans="1:10">
      <c r="A3397" s="729">
        <v>46089.403263888889</v>
      </c>
      <c r="B3397" s="722">
        <v>20.5</v>
      </c>
      <c r="C3397" s="711" t="str">
        <f t="shared" si="371"/>
        <v>08/03/2026</v>
      </c>
      <c r="D3397" s="712" t="str">
        <f t="shared" si="372"/>
        <v>09:40</v>
      </c>
      <c r="E3397" s="713" t="str">
        <f t="shared" si="373"/>
        <v>09:00 as 10:00</v>
      </c>
      <c r="F3397" s="714" t="str">
        <f t="shared" si="374"/>
        <v>Domingo</v>
      </c>
      <c r="G3397" s="715">
        <f t="shared" si="375"/>
        <v>2</v>
      </c>
      <c r="H3397" s="714" t="str">
        <f t="shared" si="376"/>
        <v>Mar/26</v>
      </c>
      <c r="I3397" s="723">
        <f t="shared" si="377"/>
        <v>8</v>
      </c>
      <c r="J3397" s="723">
        <f>IF(Tabela13[[#This Row],[Data da Ordem]]&lt;&gt;"",1,"")</f>
        <v>1</v>
      </c>
    </row>
    <row r="3398" spans="1:10">
      <c r="A3398" s="729">
        <v>46089.402222222219</v>
      </c>
      <c r="B3398" s="722">
        <v>9</v>
      </c>
      <c r="C3398" s="711" t="str">
        <f t="shared" si="371"/>
        <v>08/03/2026</v>
      </c>
      <c r="D3398" s="712" t="str">
        <f t="shared" si="372"/>
        <v>09:39</v>
      </c>
      <c r="E3398" s="713" t="str">
        <f t="shared" si="373"/>
        <v>09:00 as 10:00</v>
      </c>
      <c r="F3398" s="714" t="str">
        <f t="shared" si="374"/>
        <v>Domingo</v>
      </c>
      <c r="G3398" s="715">
        <f t="shared" si="375"/>
        <v>2</v>
      </c>
      <c r="H3398" s="714" t="str">
        <f t="shared" si="376"/>
        <v>Mar/26</v>
      </c>
      <c r="I3398" s="723">
        <f t="shared" si="377"/>
        <v>8</v>
      </c>
      <c r="J3398" s="723">
        <f>IF(Tabela13[[#This Row],[Data da Ordem]]&lt;&gt;"",1,"")</f>
        <v>1</v>
      </c>
    </row>
    <row r="3399" spans="1:10">
      <c r="A3399" s="729">
        <v>46089.401273148149</v>
      </c>
      <c r="B3399" s="722">
        <v>23.5</v>
      </c>
      <c r="C3399" s="711" t="str">
        <f t="shared" si="371"/>
        <v>08/03/2026</v>
      </c>
      <c r="D3399" s="712" t="str">
        <f t="shared" si="372"/>
        <v>09:37</v>
      </c>
      <c r="E3399" s="713" t="str">
        <f t="shared" si="373"/>
        <v>09:00 as 10:00</v>
      </c>
      <c r="F3399" s="714" t="str">
        <f t="shared" si="374"/>
        <v>Domingo</v>
      </c>
      <c r="G3399" s="715">
        <f t="shared" si="375"/>
        <v>2</v>
      </c>
      <c r="H3399" s="714" t="str">
        <f t="shared" si="376"/>
        <v>Mar/26</v>
      </c>
      <c r="I3399" s="723">
        <f t="shared" si="377"/>
        <v>8</v>
      </c>
      <c r="J3399" s="723">
        <f>IF(Tabela13[[#This Row],[Data da Ordem]]&lt;&gt;"",1,"")</f>
        <v>1</v>
      </c>
    </row>
    <row r="3400" spans="1:10">
      <c r="A3400" s="729">
        <v>46089.378194444442</v>
      </c>
      <c r="B3400" s="722">
        <v>21</v>
      </c>
      <c r="C3400" s="724" t="str">
        <f t="shared" si="371"/>
        <v>08/03/2026</v>
      </c>
      <c r="D3400" s="725" t="str">
        <f t="shared" si="372"/>
        <v>09:04</v>
      </c>
      <c r="E3400" s="726" t="str">
        <f t="shared" si="373"/>
        <v>09:00 as 10:00</v>
      </c>
      <c r="F3400" s="727" t="str">
        <f t="shared" si="374"/>
        <v>Domingo</v>
      </c>
      <c r="G3400" s="728">
        <f t="shared" si="375"/>
        <v>2</v>
      </c>
      <c r="H3400" s="727" t="str">
        <f t="shared" si="376"/>
        <v>Mar/26</v>
      </c>
      <c r="I3400" s="716">
        <f t="shared" si="377"/>
        <v>8</v>
      </c>
      <c r="J3400" s="716">
        <f>IF(Tabela13[[#This Row],[Data da Ordem]]&lt;&gt;"",1,"")</f>
        <v>1</v>
      </c>
    </row>
    <row r="3401" spans="1:10">
      <c r="A3401" s="729">
        <v>46090.760185185187</v>
      </c>
      <c r="B3401" s="722">
        <v>42</v>
      </c>
      <c r="C3401" s="711" t="str">
        <f t="shared" si="371"/>
        <v>09/03/2026</v>
      </c>
      <c r="D3401" s="712" t="str">
        <f t="shared" si="372"/>
        <v>18:14</v>
      </c>
      <c r="E3401" s="713" t="str">
        <f t="shared" si="373"/>
        <v>18:00 as 19:00</v>
      </c>
      <c r="F3401" s="714" t="str">
        <f t="shared" si="374"/>
        <v>Segunda</v>
      </c>
      <c r="G3401" s="715">
        <f t="shared" si="375"/>
        <v>2</v>
      </c>
      <c r="H3401" s="714" t="str">
        <f t="shared" si="376"/>
        <v>Mar/26</v>
      </c>
      <c r="I3401" s="723">
        <f t="shared" si="377"/>
        <v>9</v>
      </c>
      <c r="J3401" s="723">
        <f>IF(Tabela13[[#This Row],[Data da Ordem]]&lt;&gt;"",1,"")</f>
        <v>1</v>
      </c>
    </row>
    <row r="3402" spans="1:10">
      <c r="A3402" s="729">
        <v>46090.754444444443</v>
      </c>
      <c r="B3402" s="722">
        <v>28</v>
      </c>
      <c r="C3402" s="711" t="str">
        <f t="shared" si="371"/>
        <v>09/03/2026</v>
      </c>
      <c r="D3402" s="712" t="str">
        <f t="shared" si="372"/>
        <v>18:06</v>
      </c>
      <c r="E3402" s="713" t="str">
        <f t="shared" si="373"/>
        <v>18:00 as 19:00</v>
      </c>
      <c r="F3402" s="714" t="str">
        <f t="shared" si="374"/>
        <v>Segunda</v>
      </c>
      <c r="G3402" s="715">
        <f t="shared" si="375"/>
        <v>2</v>
      </c>
      <c r="H3402" s="714" t="str">
        <f t="shared" si="376"/>
        <v>Mar/26</v>
      </c>
      <c r="I3402" s="723">
        <f t="shared" si="377"/>
        <v>9</v>
      </c>
      <c r="J3402" s="723">
        <f>IF(Tabela13[[#This Row],[Data da Ordem]]&lt;&gt;"",1,"")</f>
        <v>1</v>
      </c>
    </row>
    <row r="3403" spans="1:10">
      <c r="A3403" s="729">
        <v>46090.741365740738</v>
      </c>
      <c r="B3403" s="722">
        <v>13</v>
      </c>
      <c r="C3403" s="711" t="str">
        <f t="shared" si="371"/>
        <v>09/03/2026</v>
      </c>
      <c r="D3403" s="712" t="str">
        <f t="shared" si="372"/>
        <v>17:47</v>
      </c>
      <c r="E3403" s="713" t="str">
        <f t="shared" si="373"/>
        <v>17:00 as 18:00</v>
      </c>
      <c r="F3403" s="714" t="str">
        <f t="shared" si="374"/>
        <v>Segunda</v>
      </c>
      <c r="G3403" s="715">
        <f t="shared" si="375"/>
        <v>2</v>
      </c>
      <c r="H3403" s="714" t="str">
        <f t="shared" si="376"/>
        <v>Mar/26</v>
      </c>
      <c r="I3403" s="723">
        <f t="shared" si="377"/>
        <v>9</v>
      </c>
      <c r="J3403" s="723">
        <f>IF(Tabela13[[#This Row],[Data da Ordem]]&lt;&gt;"",1,"")</f>
        <v>1</v>
      </c>
    </row>
    <row r="3404" spans="1:10">
      <c r="A3404" s="729">
        <v>46090.728796296295</v>
      </c>
      <c r="B3404" s="722">
        <v>23</v>
      </c>
      <c r="C3404" s="711" t="str">
        <f t="shared" si="371"/>
        <v>09/03/2026</v>
      </c>
      <c r="D3404" s="712" t="str">
        <f t="shared" si="372"/>
        <v>17:29</v>
      </c>
      <c r="E3404" s="713" t="str">
        <f t="shared" si="373"/>
        <v>17:00 as 18:00</v>
      </c>
      <c r="F3404" s="714" t="str">
        <f t="shared" si="374"/>
        <v>Segunda</v>
      </c>
      <c r="G3404" s="715">
        <f t="shared" si="375"/>
        <v>2</v>
      </c>
      <c r="H3404" s="714" t="str">
        <f t="shared" si="376"/>
        <v>Mar/26</v>
      </c>
      <c r="I3404" s="723">
        <f t="shared" si="377"/>
        <v>9</v>
      </c>
      <c r="J3404" s="723">
        <f>IF(Tabela13[[#This Row],[Data da Ordem]]&lt;&gt;"",1,"")</f>
        <v>1</v>
      </c>
    </row>
    <row r="3405" spans="1:10">
      <c r="A3405" s="729">
        <v>46090.716956018521</v>
      </c>
      <c r="B3405" s="722">
        <v>36.5</v>
      </c>
      <c r="C3405" s="711" t="str">
        <f t="shared" si="371"/>
        <v>09/03/2026</v>
      </c>
      <c r="D3405" s="712" t="str">
        <f t="shared" si="372"/>
        <v>17:12</v>
      </c>
      <c r="E3405" s="713" t="str">
        <f t="shared" si="373"/>
        <v>17:00 as 18:00</v>
      </c>
      <c r="F3405" s="714" t="str">
        <f t="shared" si="374"/>
        <v>Segunda</v>
      </c>
      <c r="G3405" s="715">
        <f t="shared" si="375"/>
        <v>2</v>
      </c>
      <c r="H3405" s="714" t="str">
        <f t="shared" si="376"/>
        <v>Mar/26</v>
      </c>
      <c r="I3405" s="723">
        <f t="shared" si="377"/>
        <v>9</v>
      </c>
      <c r="J3405" s="723">
        <f>IF(Tabela13[[#This Row],[Data da Ordem]]&lt;&gt;"",1,"")</f>
        <v>1</v>
      </c>
    </row>
    <row r="3406" spans="1:10">
      <c r="A3406" s="729">
        <v>46090.715462962966</v>
      </c>
      <c r="B3406" s="722">
        <v>113.5</v>
      </c>
      <c r="C3406" s="711" t="str">
        <f t="shared" si="371"/>
        <v>09/03/2026</v>
      </c>
      <c r="D3406" s="712" t="str">
        <f t="shared" si="372"/>
        <v>17:10</v>
      </c>
      <c r="E3406" s="713" t="str">
        <f t="shared" si="373"/>
        <v>17:00 as 18:00</v>
      </c>
      <c r="F3406" s="714" t="str">
        <f t="shared" si="374"/>
        <v>Segunda</v>
      </c>
      <c r="G3406" s="715">
        <f t="shared" si="375"/>
        <v>2</v>
      </c>
      <c r="H3406" s="714" t="str">
        <f t="shared" si="376"/>
        <v>Mar/26</v>
      </c>
      <c r="I3406" s="723">
        <f t="shared" si="377"/>
        <v>9</v>
      </c>
      <c r="J3406" s="723">
        <f>IF(Tabela13[[#This Row],[Data da Ordem]]&lt;&gt;"",1,"")</f>
        <v>1</v>
      </c>
    </row>
    <row r="3407" spans="1:10">
      <c r="A3407" s="729">
        <v>46090.691932870373</v>
      </c>
      <c r="B3407" s="722">
        <v>36</v>
      </c>
      <c r="C3407" s="711" t="str">
        <f t="shared" si="371"/>
        <v>09/03/2026</v>
      </c>
      <c r="D3407" s="712" t="str">
        <f t="shared" si="372"/>
        <v>16:36</v>
      </c>
      <c r="E3407" s="713" t="str">
        <f t="shared" si="373"/>
        <v>16:00 as 17:00</v>
      </c>
      <c r="F3407" s="714" t="str">
        <f t="shared" si="374"/>
        <v>Segunda</v>
      </c>
      <c r="G3407" s="715">
        <f t="shared" si="375"/>
        <v>2</v>
      </c>
      <c r="H3407" s="714" t="str">
        <f t="shared" si="376"/>
        <v>Mar/26</v>
      </c>
      <c r="I3407" s="723">
        <f t="shared" si="377"/>
        <v>9</v>
      </c>
      <c r="J3407" s="723">
        <f>IF(Tabela13[[#This Row],[Data da Ordem]]&lt;&gt;"",1,"")</f>
        <v>1</v>
      </c>
    </row>
    <row r="3408" spans="1:10">
      <c r="A3408" s="729">
        <v>46090.680462962962</v>
      </c>
      <c r="B3408" s="722">
        <v>27</v>
      </c>
      <c r="C3408" s="711" t="str">
        <f t="shared" si="371"/>
        <v>09/03/2026</v>
      </c>
      <c r="D3408" s="712" t="str">
        <f t="shared" si="372"/>
        <v>16:19</v>
      </c>
      <c r="E3408" s="713" t="str">
        <f t="shared" si="373"/>
        <v>16:00 as 17:00</v>
      </c>
      <c r="F3408" s="714" t="str">
        <f t="shared" si="374"/>
        <v>Segunda</v>
      </c>
      <c r="G3408" s="715">
        <f t="shared" si="375"/>
        <v>2</v>
      </c>
      <c r="H3408" s="714" t="str">
        <f t="shared" si="376"/>
        <v>Mar/26</v>
      </c>
      <c r="I3408" s="723">
        <f t="shared" si="377"/>
        <v>9</v>
      </c>
      <c r="J3408" s="723">
        <f>IF(Tabela13[[#This Row],[Data da Ordem]]&lt;&gt;"",1,"")</f>
        <v>1</v>
      </c>
    </row>
    <row r="3409" spans="1:10">
      <c r="A3409" s="729">
        <v>46090.647499999999</v>
      </c>
      <c r="B3409" s="722">
        <v>14.85</v>
      </c>
      <c r="C3409" s="711" t="str">
        <f t="shared" si="371"/>
        <v>09/03/2026</v>
      </c>
      <c r="D3409" s="712" t="str">
        <f t="shared" si="372"/>
        <v>15:32</v>
      </c>
      <c r="E3409" s="713" t="str">
        <f t="shared" si="373"/>
        <v>15:00 as 16:00</v>
      </c>
      <c r="F3409" s="714" t="str">
        <f t="shared" si="374"/>
        <v>Segunda</v>
      </c>
      <c r="G3409" s="715">
        <f t="shared" si="375"/>
        <v>2</v>
      </c>
      <c r="H3409" s="714" t="str">
        <f t="shared" si="376"/>
        <v>Mar/26</v>
      </c>
      <c r="I3409" s="723">
        <f t="shared" si="377"/>
        <v>9</v>
      </c>
      <c r="J3409" s="723">
        <f>IF(Tabela13[[#This Row],[Data da Ordem]]&lt;&gt;"",1,"")</f>
        <v>1</v>
      </c>
    </row>
    <row r="3410" spans="1:10">
      <c r="A3410" s="729">
        <v>46090.646145833336</v>
      </c>
      <c r="B3410" s="722">
        <v>56</v>
      </c>
      <c r="C3410" s="711" t="str">
        <f t="shared" si="371"/>
        <v>09/03/2026</v>
      </c>
      <c r="D3410" s="712" t="str">
        <f t="shared" si="372"/>
        <v>15:30</v>
      </c>
      <c r="E3410" s="713" t="str">
        <f t="shared" si="373"/>
        <v>15:00 as 16:00</v>
      </c>
      <c r="F3410" s="714" t="str">
        <f t="shared" si="374"/>
        <v>Segunda</v>
      </c>
      <c r="G3410" s="715">
        <f t="shared" si="375"/>
        <v>2</v>
      </c>
      <c r="H3410" s="714" t="str">
        <f t="shared" si="376"/>
        <v>Mar/26</v>
      </c>
      <c r="I3410" s="723">
        <f t="shared" si="377"/>
        <v>9</v>
      </c>
      <c r="J3410" s="723">
        <f>IF(Tabela13[[#This Row],[Data da Ordem]]&lt;&gt;"",1,"")</f>
        <v>1</v>
      </c>
    </row>
    <row r="3411" spans="1:10">
      <c r="A3411" s="729">
        <v>46090.632430555554</v>
      </c>
      <c r="B3411" s="722">
        <v>20</v>
      </c>
      <c r="C3411" s="711" t="str">
        <f t="shared" si="371"/>
        <v>09/03/2026</v>
      </c>
      <c r="D3411" s="712" t="str">
        <f t="shared" si="372"/>
        <v>15:10</v>
      </c>
      <c r="E3411" s="713" t="str">
        <f t="shared" si="373"/>
        <v>15:00 as 16:00</v>
      </c>
      <c r="F3411" s="714" t="str">
        <f t="shared" si="374"/>
        <v>Segunda</v>
      </c>
      <c r="G3411" s="715">
        <f t="shared" si="375"/>
        <v>2</v>
      </c>
      <c r="H3411" s="714" t="str">
        <f t="shared" si="376"/>
        <v>Mar/26</v>
      </c>
      <c r="I3411" s="723">
        <f t="shared" si="377"/>
        <v>9</v>
      </c>
      <c r="J3411" s="723">
        <f>IF(Tabela13[[#This Row],[Data da Ordem]]&lt;&gt;"",1,"")</f>
        <v>1</v>
      </c>
    </row>
    <row r="3412" spans="1:10">
      <c r="A3412" s="729">
        <v>46090.631956018522</v>
      </c>
      <c r="B3412" s="722">
        <v>13.5</v>
      </c>
      <c r="C3412" s="711" t="str">
        <f t="shared" si="371"/>
        <v>09/03/2026</v>
      </c>
      <c r="D3412" s="712" t="str">
        <f t="shared" si="372"/>
        <v>15:10</v>
      </c>
      <c r="E3412" s="713" t="str">
        <f t="shared" si="373"/>
        <v>15:00 as 16:00</v>
      </c>
      <c r="F3412" s="714" t="str">
        <f t="shared" si="374"/>
        <v>Segunda</v>
      </c>
      <c r="G3412" s="715">
        <f t="shared" si="375"/>
        <v>2</v>
      </c>
      <c r="H3412" s="714" t="str">
        <f t="shared" si="376"/>
        <v>Mar/26</v>
      </c>
      <c r="I3412" s="723">
        <f t="shared" si="377"/>
        <v>9</v>
      </c>
      <c r="J3412" s="723">
        <f>IF(Tabela13[[#This Row],[Data da Ordem]]&lt;&gt;"",1,"")</f>
        <v>1</v>
      </c>
    </row>
    <row r="3413" spans="1:10">
      <c r="A3413" s="729">
        <v>46090.617326388892</v>
      </c>
      <c r="B3413" s="722">
        <v>26</v>
      </c>
      <c r="C3413" s="711" t="str">
        <f t="shared" si="371"/>
        <v>09/03/2026</v>
      </c>
      <c r="D3413" s="712" t="str">
        <f t="shared" si="372"/>
        <v>14:48</v>
      </c>
      <c r="E3413" s="713" t="str">
        <f t="shared" si="373"/>
        <v>14:00 as 15:00</v>
      </c>
      <c r="F3413" s="714" t="str">
        <f t="shared" si="374"/>
        <v>Segunda</v>
      </c>
      <c r="G3413" s="715">
        <f t="shared" si="375"/>
        <v>2</v>
      </c>
      <c r="H3413" s="714" t="str">
        <f t="shared" si="376"/>
        <v>Mar/26</v>
      </c>
      <c r="I3413" s="723">
        <f t="shared" si="377"/>
        <v>9</v>
      </c>
      <c r="J3413" s="723">
        <f>IF(Tabela13[[#This Row],[Data da Ordem]]&lt;&gt;"",1,"")</f>
        <v>1</v>
      </c>
    </row>
    <row r="3414" spans="1:10">
      <c r="A3414" s="729">
        <v>46090.615312499998</v>
      </c>
      <c r="B3414" s="722">
        <v>79</v>
      </c>
      <c r="C3414" s="711" t="str">
        <f t="shared" si="371"/>
        <v>09/03/2026</v>
      </c>
      <c r="D3414" s="712" t="str">
        <f t="shared" si="372"/>
        <v>14:46</v>
      </c>
      <c r="E3414" s="713" t="str">
        <f t="shared" si="373"/>
        <v>14:00 as 15:00</v>
      </c>
      <c r="F3414" s="714" t="str">
        <f t="shared" si="374"/>
        <v>Segunda</v>
      </c>
      <c r="G3414" s="715">
        <f t="shared" si="375"/>
        <v>2</v>
      </c>
      <c r="H3414" s="714" t="str">
        <f t="shared" si="376"/>
        <v>Mar/26</v>
      </c>
      <c r="I3414" s="723">
        <f t="shared" si="377"/>
        <v>9</v>
      </c>
      <c r="J3414" s="723">
        <f>IF(Tabela13[[#This Row],[Data da Ordem]]&lt;&gt;"",1,"")</f>
        <v>1</v>
      </c>
    </row>
    <row r="3415" spans="1:10">
      <c r="A3415" s="729">
        <v>46090.571493055555</v>
      </c>
      <c r="B3415" s="722">
        <v>18.400000000000002</v>
      </c>
      <c r="C3415" s="711" t="str">
        <f t="shared" si="371"/>
        <v>09/03/2026</v>
      </c>
      <c r="D3415" s="712" t="str">
        <f t="shared" si="372"/>
        <v>13:42</v>
      </c>
      <c r="E3415" s="713" t="str">
        <f t="shared" si="373"/>
        <v>13:00 as 14:00</v>
      </c>
      <c r="F3415" s="714" t="str">
        <f t="shared" si="374"/>
        <v>Segunda</v>
      </c>
      <c r="G3415" s="715">
        <f t="shared" si="375"/>
        <v>2</v>
      </c>
      <c r="H3415" s="714" t="str">
        <f t="shared" si="376"/>
        <v>Mar/26</v>
      </c>
      <c r="I3415" s="723">
        <f t="shared" si="377"/>
        <v>9</v>
      </c>
      <c r="J3415" s="723">
        <f>IF(Tabela13[[#This Row],[Data da Ordem]]&lt;&gt;"",1,"")</f>
        <v>1</v>
      </c>
    </row>
    <row r="3416" spans="1:10">
      <c r="A3416" s="729">
        <v>46090.563043981485</v>
      </c>
      <c r="B3416" s="722">
        <v>18</v>
      </c>
      <c r="C3416" s="711" t="str">
        <f t="shared" si="371"/>
        <v>09/03/2026</v>
      </c>
      <c r="D3416" s="712" t="str">
        <f t="shared" si="372"/>
        <v>13:30</v>
      </c>
      <c r="E3416" s="713" t="str">
        <f t="shared" si="373"/>
        <v>13:00 as 14:00</v>
      </c>
      <c r="F3416" s="714" t="str">
        <f t="shared" si="374"/>
        <v>Segunda</v>
      </c>
      <c r="G3416" s="715">
        <f t="shared" si="375"/>
        <v>2</v>
      </c>
      <c r="H3416" s="714" t="str">
        <f t="shared" si="376"/>
        <v>Mar/26</v>
      </c>
      <c r="I3416" s="723">
        <f t="shared" si="377"/>
        <v>9</v>
      </c>
      <c r="J3416" s="723">
        <f>IF(Tabela13[[#This Row],[Data da Ordem]]&lt;&gt;"",1,"")</f>
        <v>1</v>
      </c>
    </row>
    <row r="3417" spans="1:10">
      <c r="A3417" s="729">
        <v>46090.552997685183</v>
      </c>
      <c r="B3417" s="722">
        <v>14.5</v>
      </c>
      <c r="C3417" s="711" t="str">
        <f t="shared" si="371"/>
        <v>09/03/2026</v>
      </c>
      <c r="D3417" s="712" t="str">
        <f t="shared" si="372"/>
        <v>13:16</v>
      </c>
      <c r="E3417" s="713" t="str">
        <f t="shared" si="373"/>
        <v>13:00 as 14:00</v>
      </c>
      <c r="F3417" s="714" t="str">
        <f t="shared" si="374"/>
        <v>Segunda</v>
      </c>
      <c r="G3417" s="715">
        <f t="shared" si="375"/>
        <v>2</v>
      </c>
      <c r="H3417" s="714" t="str">
        <f t="shared" si="376"/>
        <v>Mar/26</v>
      </c>
      <c r="I3417" s="723">
        <f t="shared" si="377"/>
        <v>9</v>
      </c>
      <c r="J3417" s="723">
        <f>IF(Tabela13[[#This Row],[Data da Ordem]]&lt;&gt;"",1,"")</f>
        <v>1</v>
      </c>
    </row>
    <row r="3418" spans="1:10">
      <c r="A3418" s="729">
        <v>46090.5469212963</v>
      </c>
      <c r="B3418" s="722">
        <v>11.700000000000001</v>
      </c>
      <c r="C3418" s="711" t="str">
        <f t="shared" si="371"/>
        <v>09/03/2026</v>
      </c>
      <c r="D3418" s="712" t="str">
        <f t="shared" si="372"/>
        <v>13:07</v>
      </c>
      <c r="E3418" s="713" t="str">
        <f t="shared" si="373"/>
        <v>13:00 as 14:00</v>
      </c>
      <c r="F3418" s="714" t="str">
        <f t="shared" si="374"/>
        <v>Segunda</v>
      </c>
      <c r="G3418" s="715">
        <f t="shared" si="375"/>
        <v>2</v>
      </c>
      <c r="H3418" s="714" t="str">
        <f t="shared" si="376"/>
        <v>Mar/26</v>
      </c>
      <c r="I3418" s="723">
        <f t="shared" si="377"/>
        <v>9</v>
      </c>
      <c r="J3418" s="723">
        <f>IF(Tabela13[[#This Row],[Data da Ordem]]&lt;&gt;"",1,"")</f>
        <v>1</v>
      </c>
    </row>
    <row r="3419" spans="1:10">
      <c r="A3419" s="729">
        <v>46090.541574074072</v>
      </c>
      <c r="B3419" s="722">
        <v>26</v>
      </c>
      <c r="C3419" s="711" t="str">
        <f t="shared" si="371"/>
        <v>09/03/2026</v>
      </c>
      <c r="D3419" s="712" t="str">
        <f t="shared" si="372"/>
        <v>12:59</v>
      </c>
      <c r="E3419" s="713" t="str">
        <f t="shared" si="373"/>
        <v>12:00 as 13:00</v>
      </c>
      <c r="F3419" s="714" t="str">
        <f t="shared" si="374"/>
        <v>Segunda</v>
      </c>
      <c r="G3419" s="715">
        <f t="shared" si="375"/>
        <v>2</v>
      </c>
      <c r="H3419" s="714" t="str">
        <f t="shared" si="376"/>
        <v>Mar/26</v>
      </c>
      <c r="I3419" s="723">
        <f t="shared" si="377"/>
        <v>9</v>
      </c>
      <c r="J3419" s="723">
        <f>IF(Tabela13[[#This Row],[Data da Ordem]]&lt;&gt;"",1,"")</f>
        <v>1</v>
      </c>
    </row>
    <row r="3420" spans="1:10">
      <c r="A3420" s="729">
        <v>46090.533576388887</v>
      </c>
      <c r="B3420" s="722">
        <v>22</v>
      </c>
      <c r="C3420" s="711" t="str">
        <f t="shared" si="371"/>
        <v>09/03/2026</v>
      </c>
      <c r="D3420" s="712" t="str">
        <f t="shared" si="372"/>
        <v>12:48</v>
      </c>
      <c r="E3420" s="713" t="str">
        <f t="shared" si="373"/>
        <v>12:00 as 13:00</v>
      </c>
      <c r="F3420" s="714" t="str">
        <f t="shared" si="374"/>
        <v>Segunda</v>
      </c>
      <c r="G3420" s="715">
        <f t="shared" si="375"/>
        <v>2</v>
      </c>
      <c r="H3420" s="714" t="str">
        <f t="shared" si="376"/>
        <v>Mar/26</v>
      </c>
      <c r="I3420" s="723">
        <f t="shared" si="377"/>
        <v>9</v>
      </c>
      <c r="J3420" s="723">
        <f>IF(Tabela13[[#This Row],[Data da Ordem]]&lt;&gt;"",1,"")</f>
        <v>1</v>
      </c>
    </row>
    <row r="3421" spans="1:10">
      <c r="A3421" s="729">
        <v>46090.531782407408</v>
      </c>
      <c r="B3421" s="722">
        <v>32</v>
      </c>
      <c r="C3421" s="711" t="str">
        <f t="shared" si="371"/>
        <v>09/03/2026</v>
      </c>
      <c r="D3421" s="712" t="str">
        <f t="shared" si="372"/>
        <v>12:45</v>
      </c>
      <c r="E3421" s="713" t="str">
        <f t="shared" si="373"/>
        <v>12:00 as 13:00</v>
      </c>
      <c r="F3421" s="714" t="str">
        <f t="shared" si="374"/>
        <v>Segunda</v>
      </c>
      <c r="G3421" s="715">
        <f t="shared" si="375"/>
        <v>2</v>
      </c>
      <c r="H3421" s="714" t="str">
        <f t="shared" si="376"/>
        <v>Mar/26</v>
      </c>
      <c r="I3421" s="723">
        <f t="shared" si="377"/>
        <v>9</v>
      </c>
      <c r="J3421" s="723">
        <f>IF(Tabela13[[#This Row],[Data da Ordem]]&lt;&gt;"",1,"")</f>
        <v>1</v>
      </c>
    </row>
    <row r="3422" spans="1:10">
      <c r="A3422" s="729">
        <v>46090.495810185188</v>
      </c>
      <c r="B3422" s="722">
        <v>49</v>
      </c>
      <c r="C3422" s="711" t="str">
        <f t="shared" si="371"/>
        <v>09/03/2026</v>
      </c>
      <c r="D3422" s="712" t="str">
        <f t="shared" si="372"/>
        <v>11:53</v>
      </c>
      <c r="E3422" s="713" t="str">
        <f t="shared" si="373"/>
        <v>11:00 as 12:00</v>
      </c>
      <c r="F3422" s="714" t="str">
        <f t="shared" si="374"/>
        <v>Segunda</v>
      </c>
      <c r="G3422" s="715">
        <f t="shared" si="375"/>
        <v>2</v>
      </c>
      <c r="H3422" s="714" t="str">
        <f t="shared" si="376"/>
        <v>Mar/26</v>
      </c>
      <c r="I3422" s="723">
        <f t="shared" si="377"/>
        <v>9</v>
      </c>
      <c r="J3422" s="723">
        <f>IF(Tabela13[[#This Row],[Data da Ordem]]&lt;&gt;"",1,"")</f>
        <v>1</v>
      </c>
    </row>
    <row r="3423" spans="1:10">
      <c r="A3423" s="729">
        <v>46090.482835648145</v>
      </c>
      <c r="B3423" s="722">
        <v>15.3</v>
      </c>
      <c r="C3423" s="711" t="str">
        <f t="shared" si="371"/>
        <v>09/03/2026</v>
      </c>
      <c r="D3423" s="712" t="str">
        <f t="shared" si="372"/>
        <v>11:35</v>
      </c>
      <c r="E3423" s="713" t="str">
        <f t="shared" si="373"/>
        <v>11:00 as 12:00</v>
      </c>
      <c r="F3423" s="714" t="str">
        <f t="shared" si="374"/>
        <v>Segunda</v>
      </c>
      <c r="G3423" s="715">
        <f t="shared" si="375"/>
        <v>2</v>
      </c>
      <c r="H3423" s="714" t="str">
        <f t="shared" si="376"/>
        <v>Mar/26</v>
      </c>
      <c r="I3423" s="723">
        <f t="shared" si="377"/>
        <v>9</v>
      </c>
      <c r="J3423" s="723">
        <f>IF(Tabela13[[#This Row],[Data da Ordem]]&lt;&gt;"",1,"")</f>
        <v>1</v>
      </c>
    </row>
    <row r="3424" spans="1:10">
      <c r="A3424" s="729">
        <v>46090.447233796294</v>
      </c>
      <c r="B3424" s="722">
        <v>32.5</v>
      </c>
      <c r="C3424" s="711" t="str">
        <f t="shared" si="371"/>
        <v>09/03/2026</v>
      </c>
      <c r="D3424" s="712" t="str">
        <f t="shared" si="372"/>
        <v>10:44</v>
      </c>
      <c r="E3424" s="713" t="str">
        <f t="shared" si="373"/>
        <v>10:00 as 11:00</v>
      </c>
      <c r="F3424" s="714" t="str">
        <f t="shared" si="374"/>
        <v>Segunda</v>
      </c>
      <c r="G3424" s="715">
        <f t="shared" si="375"/>
        <v>2</v>
      </c>
      <c r="H3424" s="714" t="str">
        <f t="shared" si="376"/>
        <v>Mar/26</v>
      </c>
      <c r="I3424" s="723">
        <f t="shared" si="377"/>
        <v>9</v>
      </c>
      <c r="J3424" s="723">
        <f>IF(Tabela13[[#This Row],[Data da Ordem]]&lt;&gt;"",1,"")</f>
        <v>1</v>
      </c>
    </row>
    <row r="3425" spans="1:10">
      <c r="A3425" s="729">
        <v>46090.445324074077</v>
      </c>
      <c r="B3425" s="722">
        <v>131.5</v>
      </c>
      <c r="C3425" s="711" t="str">
        <f t="shared" si="371"/>
        <v>09/03/2026</v>
      </c>
      <c r="D3425" s="712" t="str">
        <f t="shared" si="372"/>
        <v>10:41</v>
      </c>
      <c r="E3425" s="713" t="str">
        <f t="shared" si="373"/>
        <v>10:00 as 11:00</v>
      </c>
      <c r="F3425" s="714" t="str">
        <f t="shared" si="374"/>
        <v>Segunda</v>
      </c>
      <c r="G3425" s="715">
        <f t="shared" si="375"/>
        <v>2</v>
      </c>
      <c r="H3425" s="714" t="str">
        <f t="shared" si="376"/>
        <v>Mar/26</v>
      </c>
      <c r="I3425" s="723">
        <f t="shared" si="377"/>
        <v>9</v>
      </c>
      <c r="J3425" s="723">
        <f>IF(Tabela13[[#This Row],[Data da Ordem]]&lt;&gt;"",1,"")</f>
        <v>1</v>
      </c>
    </row>
    <row r="3426" spans="1:10">
      <c r="A3426" s="729">
        <v>46090.414201388892</v>
      </c>
      <c r="B3426" s="722">
        <v>61.5</v>
      </c>
      <c r="C3426" s="711" t="str">
        <f t="shared" si="371"/>
        <v>09/03/2026</v>
      </c>
      <c r="D3426" s="712" t="str">
        <f t="shared" si="372"/>
        <v>09:56</v>
      </c>
      <c r="E3426" s="713" t="str">
        <f t="shared" si="373"/>
        <v>09:00 as 10:00</v>
      </c>
      <c r="F3426" s="714" t="str">
        <f t="shared" si="374"/>
        <v>Segunda</v>
      </c>
      <c r="G3426" s="715">
        <f t="shared" si="375"/>
        <v>2</v>
      </c>
      <c r="H3426" s="714" t="str">
        <f t="shared" si="376"/>
        <v>Mar/26</v>
      </c>
      <c r="I3426" s="723">
        <f t="shared" si="377"/>
        <v>9</v>
      </c>
      <c r="J3426" s="723">
        <f>IF(Tabela13[[#This Row],[Data da Ordem]]&lt;&gt;"",1,"")</f>
        <v>1</v>
      </c>
    </row>
    <row r="3427" spans="1:10">
      <c r="A3427" s="729">
        <v>46090.40960648148</v>
      </c>
      <c r="B3427" s="722">
        <v>7</v>
      </c>
      <c r="C3427" s="711" t="str">
        <f t="shared" si="371"/>
        <v>09/03/2026</v>
      </c>
      <c r="D3427" s="712" t="str">
        <f t="shared" si="372"/>
        <v>09:49</v>
      </c>
      <c r="E3427" s="713" t="str">
        <f t="shared" si="373"/>
        <v>09:00 as 10:00</v>
      </c>
      <c r="F3427" s="714" t="str">
        <f t="shared" si="374"/>
        <v>Segunda</v>
      </c>
      <c r="G3427" s="715">
        <f t="shared" si="375"/>
        <v>2</v>
      </c>
      <c r="H3427" s="714" t="str">
        <f t="shared" si="376"/>
        <v>Mar/26</v>
      </c>
      <c r="I3427" s="723">
        <f t="shared" si="377"/>
        <v>9</v>
      </c>
      <c r="J3427" s="723">
        <f>IF(Tabela13[[#This Row],[Data da Ordem]]&lt;&gt;"",1,"")</f>
        <v>1</v>
      </c>
    </row>
    <row r="3428" spans="1:10">
      <c r="A3428" s="729">
        <v>46090.389270833337</v>
      </c>
      <c r="B3428" s="722">
        <v>13.5</v>
      </c>
      <c r="C3428" s="724" t="str">
        <f t="shared" si="371"/>
        <v>09/03/2026</v>
      </c>
      <c r="D3428" s="725" t="str">
        <f t="shared" si="372"/>
        <v>09:20</v>
      </c>
      <c r="E3428" s="726" t="str">
        <f t="shared" si="373"/>
        <v>09:00 as 10:00</v>
      </c>
      <c r="F3428" s="727" t="str">
        <f t="shared" si="374"/>
        <v>Segunda</v>
      </c>
      <c r="G3428" s="728">
        <f t="shared" si="375"/>
        <v>2</v>
      </c>
      <c r="H3428" s="727" t="str">
        <f t="shared" si="376"/>
        <v>Mar/26</v>
      </c>
      <c r="I3428" s="716">
        <f t="shared" si="377"/>
        <v>9</v>
      </c>
      <c r="J3428" s="716">
        <f>IF(Tabela13[[#This Row],[Data da Ordem]]&lt;&gt;"",1,"")</f>
        <v>1</v>
      </c>
    </row>
    <row r="3429" spans="1:10">
      <c r="A3429" s="763">
        <v>46091.745729166665</v>
      </c>
      <c r="B3429" s="764">
        <v>31</v>
      </c>
      <c r="C3429" s="765" t="str">
        <f t="shared" ref="C3429:C3460" si="378">IF(A3429="","",TEXT(A3429,"dd/mm/aaaa"))</f>
        <v>10/03/2026</v>
      </c>
      <c r="D3429" s="762" t="str">
        <f t="shared" ref="D3429:D3460" si="379">IF(A3429="","",TEXT(A3429,"hh:mm"))</f>
        <v>17:53</v>
      </c>
      <c r="E3429" s="713" t="str">
        <f t="shared" ref="E3429:E3460" si="380">IF(D3429="","",IF(AND(MOD(D3429,1)&gt;=TIME(8,0,0),MOD(D3429,1)&lt;TIME(21,0,0)),
TEXT(TIME(HOUR(MOD(D3429,1)),0,0),"hh:mm")&amp;" as "&amp;TEXT(TIME(HOUR(MOD(D3429,1))+1,0,0),"hh:mm"),
"Fora da faixa"))</f>
        <v>17:00 as 18:00</v>
      </c>
      <c r="F3429" s="714" t="str">
        <f t="shared" ref="F3429:F3460" si="381">CHOOSE(WEEKDAY(C3429,2),"Segunda","Terça","Quarta","Quinta","Sexta","Sábado","Domingo")</f>
        <v>Terça</v>
      </c>
      <c r="G3429" s="715">
        <f t="shared" ref="G3429:G3460" si="382">INT((DAY(C3429)-1)/7)+1</f>
        <v>2</v>
      </c>
      <c r="H3429" s="714" t="str">
        <f t="shared" ref="H3429:H3460" si="383">PROPER(TEXT(C3429,"MMM/AA"))</f>
        <v>Mar/26</v>
      </c>
      <c r="I3429" s="723">
        <f t="shared" ref="I3429:I3460" si="384">DAY(C3429)</f>
        <v>10</v>
      </c>
      <c r="J3429" s="723">
        <f>IF(Tabela13[[#This Row],[Data da Ordem]]&lt;&gt;"",1,"")</f>
        <v>1</v>
      </c>
    </row>
    <row r="3430" spans="1:10">
      <c r="A3430" s="763">
        <v>46091.695810185185</v>
      </c>
      <c r="B3430" s="764">
        <v>18.5</v>
      </c>
      <c r="C3430" s="765" t="str">
        <f t="shared" si="378"/>
        <v>10/03/2026</v>
      </c>
      <c r="D3430" s="762" t="str">
        <f t="shared" si="379"/>
        <v>16:41</v>
      </c>
      <c r="E3430" s="713" t="str">
        <f t="shared" si="380"/>
        <v>16:00 as 17:00</v>
      </c>
      <c r="F3430" s="714" t="str">
        <f t="shared" si="381"/>
        <v>Terça</v>
      </c>
      <c r="G3430" s="715">
        <f t="shared" si="382"/>
        <v>2</v>
      </c>
      <c r="H3430" s="714" t="str">
        <f t="shared" si="383"/>
        <v>Mar/26</v>
      </c>
      <c r="I3430" s="723">
        <f t="shared" si="384"/>
        <v>10</v>
      </c>
      <c r="J3430" s="723">
        <f>IF(Tabela13[[#This Row],[Data da Ordem]]&lt;&gt;"",1,"")</f>
        <v>1</v>
      </c>
    </row>
    <row r="3431" spans="1:10">
      <c r="A3431" s="763">
        <v>46091.69358796296</v>
      </c>
      <c r="B3431" s="764">
        <v>30</v>
      </c>
      <c r="C3431" s="765" t="str">
        <f t="shared" si="378"/>
        <v>10/03/2026</v>
      </c>
      <c r="D3431" s="762" t="str">
        <f t="shared" si="379"/>
        <v>16:38</v>
      </c>
      <c r="E3431" s="713" t="str">
        <f t="shared" si="380"/>
        <v>16:00 as 17:00</v>
      </c>
      <c r="F3431" s="714" t="str">
        <f t="shared" si="381"/>
        <v>Terça</v>
      </c>
      <c r="G3431" s="715">
        <f t="shared" si="382"/>
        <v>2</v>
      </c>
      <c r="H3431" s="714" t="str">
        <f t="shared" si="383"/>
        <v>Mar/26</v>
      </c>
      <c r="I3431" s="723">
        <f t="shared" si="384"/>
        <v>10</v>
      </c>
      <c r="J3431" s="723">
        <f>IF(Tabela13[[#This Row],[Data da Ordem]]&lt;&gt;"",1,"")</f>
        <v>1</v>
      </c>
    </row>
    <row r="3432" spans="1:10">
      <c r="A3432" s="763">
        <v>46091.690069444441</v>
      </c>
      <c r="B3432" s="764">
        <v>53.9</v>
      </c>
      <c r="C3432" s="765" t="str">
        <f t="shared" si="378"/>
        <v>10/03/2026</v>
      </c>
      <c r="D3432" s="762" t="str">
        <f t="shared" si="379"/>
        <v>16:33</v>
      </c>
      <c r="E3432" s="713" t="str">
        <f t="shared" si="380"/>
        <v>16:00 as 17:00</v>
      </c>
      <c r="F3432" s="714" t="str">
        <f t="shared" si="381"/>
        <v>Terça</v>
      </c>
      <c r="G3432" s="715">
        <f t="shared" si="382"/>
        <v>2</v>
      </c>
      <c r="H3432" s="714" t="str">
        <f t="shared" si="383"/>
        <v>Mar/26</v>
      </c>
      <c r="I3432" s="723">
        <f t="shared" si="384"/>
        <v>10</v>
      </c>
      <c r="J3432" s="723">
        <f>IF(Tabela13[[#This Row],[Data da Ordem]]&lt;&gt;"",1,"")</f>
        <v>1</v>
      </c>
    </row>
    <row r="3433" spans="1:10">
      <c r="A3433" s="763">
        <v>46091.677384259259</v>
      </c>
      <c r="B3433" s="764">
        <v>12.6</v>
      </c>
      <c r="C3433" s="765" t="str">
        <f t="shared" si="378"/>
        <v>10/03/2026</v>
      </c>
      <c r="D3433" s="762" t="str">
        <f t="shared" si="379"/>
        <v>16:15</v>
      </c>
      <c r="E3433" s="713" t="str">
        <f t="shared" si="380"/>
        <v>16:00 as 17:00</v>
      </c>
      <c r="F3433" s="714" t="str">
        <f t="shared" si="381"/>
        <v>Terça</v>
      </c>
      <c r="G3433" s="715">
        <f t="shared" si="382"/>
        <v>2</v>
      </c>
      <c r="H3433" s="714" t="str">
        <f t="shared" si="383"/>
        <v>Mar/26</v>
      </c>
      <c r="I3433" s="723">
        <f t="shared" si="384"/>
        <v>10</v>
      </c>
      <c r="J3433" s="723">
        <f>IF(Tabela13[[#This Row],[Data da Ordem]]&lt;&gt;"",1,"")</f>
        <v>1</v>
      </c>
    </row>
    <row r="3434" spans="1:10">
      <c r="A3434" s="763">
        <v>46091.671539351853</v>
      </c>
      <c r="B3434" s="764">
        <v>36.4</v>
      </c>
      <c r="C3434" s="765" t="str">
        <f t="shared" si="378"/>
        <v>10/03/2026</v>
      </c>
      <c r="D3434" s="762" t="str">
        <f t="shared" si="379"/>
        <v>16:07</v>
      </c>
      <c r="E3434" s="713" t="str">
        <f t="shared" si="380"/>
        <v>16:00 as 17:00</v>
      </c>
      <c r="F3434" s="714" t="str">
        <f t="shared" si="381"/>
        <v>Terça</v>
      </c>
      <c r="G3434" s="715">
        <f t="shared" si="382"/>
        <v>2</v>
      </c>
      <c r="H3434" s="714" t="str">
        <f t="shared" si="383"/>
        <v>Mar/26</v>
      </c>
      <c r="I3434" s="723">
        <f t="shared" si="384"/>
        <v>10</v>
      </c>
      <c r="J3434" s="723">
        <f>IF(Tabela13[[#This Row],[Data da Ordem]]&lt;&gt;"",1,"")</f>
        <v>1</v>
      </c>
    </row>
    <row r="3435" spans="1:10">
      <c r="A3435" s="763">
        <v>46091.654247685183</v>
      </c>
      <c r="B3435" s="764">
        <v>32</v>
      </c>
      <c r="C3435" s="765" t="str">
        <f t="shared" si="378"/>
        <v>10/03/2026</v>
      </c>
      <c r="D3435" s="762" t="str">
        <f t="shared" si="379"/>
        <v>15:42</v>
      </c>
      <c r="E3435" s="713" t="str">
        <f t="shared" si="380"/>
        <v>15:00 as 16:00</v>
      </c>
      <c r="F3435" s="714" t="str">
        <f t="shared" si="381"/>
        <v>Terça</v>
      </c>
      <c r="G3435" s="715">
        <f t="shared" si="382"/>
        <v>2</v>
      </c>
      <c r="H3435" s="714" t="str">
        <f t="shared" si="383"/>
        <v>Mar/26</v>
      </c>
      <c r="I3435" s="723">
        <f t="shared" si="384"/>
        <v>10</v>
      </c>
      <c r="J3435" s="723">
        <f>IF(Tabela13[[#This Row],[Data da Ordem]]&lt;&gt;"",1,"")</f>
        <v>1</v>
      </c>
    </row>
    <row r="3436" spans="1:10">
      <c r="A3436" s="763">
        <v>46091.642858796295</v>
      </c>
      <c r="B3436" s="764">
        <v>7</v>
      </c>
      <c r="C3436" s="765" t="str">
        <f t="shared" si="378"/>
        <v>10/03/2026</v>
      </c>
      <c r="D3436" s="762" t="str">
        <f t="shared" si="379"/>
        <v>15:25</v>
      </c>
      <c r="E3436" s="713" t="str">
        <f t="shared" si="380"/>
        <v>15:00 as 16:00</v>
      </c>
      <c r="F3436" s="714" t="str">
        <f t="shared" si="381"/>
        <v>Terça</v>
      </c>
      <c r="G3436" s="715">
        <f t="shared" si="382"/>
        <v>2</v>
      </c>
      <c r="H3436" s="714" t="str">
        <f t="shared" si="383"/>
        <v>Mar/26</v>
      </c>
      <c r="I3436" s="723">
        <f t="shared" si="384"/>
        <v>10</v>
      </c>
      <c r="J3436" s="723">
        <f>IF(Tabela13[[#This Row],[Data da Ordem]]&lt;&gt;"",1,"")</f>
        <v>1</v>
      </c>
    </row>
    <row r="3437" spans="1:10">
      <c r="A3437" s="763">
        <v>46091.639907407407</v>
      </c>
      <c r="B3437" s="764">
        <v>14</v>
      </c>
      <c r="C3437" s="765" t="str">
        <f t="shared" si="378"/>
        <v>10/03/2026</v>
      </c>
      <c r="D3437" s="762" t="str">
        <f t="shared" si="379"/>
        <v>15:21</v>
      </c>
      <c r="E3437" s="713" t="str">
        <f t="shared" si="380"/>
        <v>15:00 as 16:00</v>
      </c>
      <c r="F3437" s="714" t="str">
        <f t="shared" si="381"/>
        <v>Terça</v>
      </c>
      <c r="G3437" s="715">
        <f t="shared" si="382"/>
        <v>2</v>
      </c>
      <c r="H3437" s="714" t="str">
        <f t="shared" si="383"/>
        <v>Mar/26</v>
      </c>
      <c r="I3437" s="723">
        <f t="shared" si="384"/>
        <v>10</v>
      </c>
      <c r="J3437" s="723">
        <f>IF(Tabela13[[#This Row],[Data da Ordem]]&lt;&gt;"",1,"")</f>
        <v>1</v>
      </c>
    </row>
    <row r="3438" spans="1:10">
      <c r="A3438" s="763">
        <v>46091.639479166668</v>
      </c>
      <c r="B3438" s="764">
        <v>12</v>
      </c>
      <c r="C3438" s="765" t="str">
        <f t="shared" si="378"/>
        <v>10/03/2026</v>
      </c>
      <c r="D3438" s="762" t="str">
        <f t="shared" si="379"/>
        <v>15:20</v>
      </c>
      <c r="E3438" s="713" t="str">
        <f t="shared" si="380"/>
        <v>15:00 as 16:00</v>
      </c>
      <c r="F3438" s="714" t="str">
        <f t="shared" si="381"/>
        <v>Terça</v>
      </c>
      <c r="G3438" s="715">
        <f t="shared" si="382"/>
        <v>2</v>
      </c>
      <c r="H3438" s="714" t="str">
        <f t="shared" si="383"/>
        <v>Mar/26</v>
      </c>
      <c r="I3438" s="723">
        <f t="shared" si="384"/>
        <v>10</v>
      </c>
      <c r="J3438" s="723">
        <f>IF(Tabela13[[#This Row],[Data da Ordem]]&lt;&gt;"",1,"")</f>
        <v>1</v>
      </c>
    </row>
    <row r="3439" spans="1:10">
      <c r="A3439" s="763">
        <v>46091.632662037038</v>
      </c>
      <c r="B3439" s="764">
        <v>14</v>
      </c>
      <c r="C3439" s="765" t="str">
        <f t="shared" si="378"/>
        <v>10/03/2026</v>
      </c>
      <c r="D3439" s="762" t="str">
        <f t="shared" si="379"/>
        <v>15:11</v>
      </c>
      <c r="E3439" s="713" t="str">
        <f t="shared" si="380"/>
        <v>15:00 as 16:00</v>
      </c>
      <c r="F3439" s="714" t="str">
        <f t="shared" si="381"/>
        <v>Terça</v>
      </c>
      <c r="G3439" s="715">
        <f t="shared" si="382"/>
        <v>2</v>
      </c>
      <c r="H3439" s="714" t="str">
        <f t="shared" si="383"/>
        <v>Mar/26</v>
      </c>
      <c r="I3439" s="723">
        <f t="shared" si="384"/>
        <v>10</v>
      </c>
      <c r="J3439" s="723">
        <f>IF(Tabela13[[#This Row],[Data da Ordem]]&lt;&gt;"",1,"")</f>
        <v>1</v>
      </c>
    </row>
    <row r="3440" spans="1:10">
      <c r="A3440" s="763">
        <v>46091.629004629627</v>
      </c>
      <c r="B3440" s="764">
        <v>37</v>
      </c>
      <c r="C3440" s="765" t="str">
        <f t="shared" si="378"/>
        <v>10/03/2026</v>
      </c>
      <c r="D3440" s="762" t="str">
        <f t="shared" si="379"/>
        <v>15:05</v>
      </c>
      <c r="E3440" s="713" t="str">
        <f t="shared" si="380"/>
        <v>15:00 as 16:00</v>
      </c>
      <c r="F3440" s="714" t="str">
        <f t="shared" si="381"/>
        <v>Terça</v>
      </c>
      <c r="G3440" s="715">
        <f t="shared" si="382"/>
        <v>2</v>
      </c>
      <c r="H3440" s="714" t="str">
        <f t="shared" si="383"/>
        <v>Mar/26</v>
      </c>
      <c r="I3440" s="723">
        <f t="shared" si="384"/>
        <v>10</v>
      </c>
      <c r="J3440" s="723">
        <f>IF(Tabela13[[#This Row],[Data da Ordem]]&lt;&gt;"",1,"")</f>
        <v>1</v>
      </c>
    </row>
    <row r="3441" spans="1:10">
      <c r="A3441" s="763">
        <v>46091.627476851849</v>
      </c>
      <c r="B3441" s="764">
        <v>54.5</v>
      </c>
      <c r="C3441" s="765" t="str">
        <f t="shared" si="378"/>
        <v>10/03/2026</v>
      </c>
      <c r="D3441" s="762" t="str">
        <f t="shared" si="379"/>
        <v>15:03</v>
      </c>
      <c r="E3441" s="713" t="str">
        <f t="shared" si="380"/>
        <v>15:00 as 16:00</v>
      </c>
      <c r="F3441" s="714" t="str">
        <f t="shared" si="381"/>
        <v>Terça</v>
      </c>
      <c r="G3441" s="715">
        <f t="shared" si="382"/>
        <v>2</v>
      </c>
      <c r="H3441" s="714" t="str">
        <f t="shared" si="383"/>
        <v>Mar/26</v>
      </c>
      <c r="I3441" s="723">
        <f t="shared" si="384"/>
        <v>10</v>
      </c>
      <c r="J3441" s="723">
        <f>IF(Tabela13[[#This Row],[Data da Ordem]]&lt;&gt;"",1,"")</f>
        <v>1</v>
      </c>
    </row>
    <row r="3442" spans="1:10">
      <c r="A3442" s="763">
        <v>46091.626782407409</v>
      </c>
      <c r="B3442" s="764">
        <v>13</v>
      </c>
      <c r="C3442" s="765" t="str">
        <f t="shared" si="378"/>
        <v>10/03/2026</v>
      </c>
      <c r="D3442" s="762" t="str">
        <f t="shared" si="379"/>
        <v>15:02</v>
      </c>
      <c r="E3442" s="713" t="str">
        <f t="shared" si="380"/>
        <v>15:00 as 16:00</v>
      </c>
      <c r="F3442" s="714" t="str">
        <f t="shared" si="381"/>
        <v>Terça</v>
      </c>
      <c r="G3442" s="715">
        <f t="shared" si="382"/>
        <v>2</v>
      </c>
      <c r="H3442" s="714" t="str">
        <f t="shared" si="383"/>
        <v>Mar/26</v>
      </c>
      <c r="I3442" s="723">
        <f t="shared" si="384"/>
        <v>10</v>
      </c>
      <c r="J3442" s="723">
        <f>IF(Tabela13[[#This Row],[Data da Ordem]]&lt;&gt;"",1,"")</f>
        <v>1</v>
      </c>
    </row>
    <row r="3443" spans="1:10">
      <c r="A3443" s="763">
        <v>46091.599733796298</v>
      </c>
      <c r="B3443" s="764">
        <v>33</v>
      </c>
      <c r="C3443" s="765" t="str">
        <f t="shared" si="378"/>
        <v>10/03/2026</v>
      </c>
      <c r="D3443" s="762" t="str">
        <f t="shared" si="379"/>
        <v>14:23</v>
      </c>
      <c r="E3443" s="713" t="str">
        <f t="shared" si="380"/>
        <v>14:00 as 15:00</v>
      </c>
      <c r="F3443" s="714" t="str">
        <f t="shared" si="381"/>
        <v>Terça</v>
      </c>
      <c r="G3443" s="715">
        <f t="shared" si="382"/>
        <v>2</v>
      </c>
      <c r="H3443" s="714" t="str">
        <f t="shared" si="383"/>
        <v>Mar/26</v>
      </c>
      <c r="I3443" s="723">
        <f t="shared" si="384"/>
        <v>10</v>
      </c>
      <c r="J3443" s="723">
        <f>IF(Tabela13[[#This Row],[Data da Ordem]]&lt;&gt;"",1,"")</f>
        <v>1</v>
      </c>
    </row>
    <row r="3444" spans="1:10">
      <c r="A3444" s="763">
        <v>46091.593923611108</v>
      </c>
      <c r="B3444" s="764">
        <v>29</v>
      </c>
      <c r="C3444" s="765" t="str">
        <f t="shared" si="378"/>
        <v>10/03/2026</v>
      </c>
      <c r="D3444" s="762" t="str">
        <f t="shared" si="379"/>
        <v>14:15</v>
      </c>
      <c r="E3444" s="713" t="str">
        <f t="shared" si="380"/>
        <v>14:00 as 15:00</v>
      </c>
      <c r="F3444" s="714" t="str">
        <f t="shared" si="381"/>
        <v>Terça</v>
      </c>
      <c r="G3444" s="715">
        <f t="shared" si="382"/>
        <v>2</v>
      </c>
      <c r="H3444" s="714" t="str">
        <f t="shared" si="383"/>
        <v>Mar/26</v>
      </c>
      <c r="I3444" s="723">
        <f t="shared" si="384"/>
        <v>10</v>
      </c>
      <c r="J3444" s="723">
        <f>IF(Tabela13[[#This Row],[Data da Ordem]]&lt;&gt;"",1,"")</f>
        <v>1</v>
      </c>
    </row>
    <row r="3445" spans="1:10">
      <c r="A3445" s="763">
        <v>46091.588923611111</v>
      </c>
      <c r="B3445" s="764">
        <v>17</v>
      </c>
      <c r="C3445" s="765" t="str">
        <f t="shared" si="378"/>
        <v>10/03/2026</v>
      </c>
      <c r="D3445" s="762" t="str">
        <f t="shared" si="379"/>
        <v>14:08</v>
      </c>
      <c r="E3445" s="713" t="str">
        <f t="shared" si="380"/>
        <v>14:00 as 15:00</v>
      </c>
      <c r="F3445" s="714" t="str">
        <f t="shared" si="381"/>
        <v>Terça</v>
      </c>
      <c r="G3445" s="715">
        <f t="shared" si="382"/>
        <v>2</v>
      </c>
      <c r="H3445" s="714" t="str">
        <f t="shared" si="383"/>
        <v>Mar/26</v>
      </c>
      <c r="I3445" s="723">
        <f t="shared" si="384"/>
        <v>10</v>
      </c>
      <c r="J3445" s="723">
        <f>IF(Tabela13[[#This Row],[Data da Ordem]]&lt;&gt;"",1,"")</f>
        <v>1</v>
      </c>
    </row>
    <row r="3446" spans="1:10">
      <c r="A3446" s="763">
        <v>46091.584814814814</v>
      </c>
      <c r="B3446" s="764">
        <v>9</v>
      </c>
      <c r="C3446" s="765" t="str">
        <f t="shared" si="378"/>
        <v>10/03/2026</v>
      </c>
      <c r="D3446" s="762" t="str">
        <f t="shared" si="379"/>
        <v>14:02</v>
      </c>
      <c r="E3446" s="713" t="str">
        <f t="shared" si="380"/>
        <v>14:00 as 15:00</v>
      </c>
      <c r="F3446" s="714" t="str">
        <f t="shared" si="381"/>
        <v>Terça</v>
      </c>
      <c r="G3446" s="715">
        <f t="shared" si="382"/>
        <v>2</v>
      </c>
      <c r="H3446" s="714" t="str">
        <f t="shared" si="383"/>
        <v>Mar/26</v>
      </c>
      <c r="I3446" s="723">
        <f t="shared" si="384"/>
        <v>10</v>
      </c>
      <c r="J3446" s="723">
        <f>IF(Tabela13[[#This Row],[Data da Ordem]]&lt;&gt;"",1,"")</f>
        <v>1</v>
      </c>
    </row>
    <row r="3447" spans="1:10">
      <c r="A3447" s="763">
        <v>46091.581331018519</v>
      </c>
      <c r="B3447" s="764">
        <v>22</v>
      </c>
      <c r="C3447" s="765" t="str">
        <f t="shared" si="378"/>
        <v>10/03/2026</v>
      </c>
      <c r="D3447" s="762" t="str">
        <f t="shared" si="379"/>
        <v>13:57</v>
      </c>
      <c r="E3447" s="713" t="str">
        <f t="shared" si="380"/>
        <v>13:00 as 14:00</v>
      </c>
      <c r="F3447" s="714" t="str">
        <f t="shared" si="381"/>
        <v>Terça</v>
      </c>
      <c r="G3447" s="715">
        <f t="shared" si="382"/>
        <v>2</v>
      </c>
      <c r="H3447" s="714" t="str">
        <f t="shared" si="383"/>
        <v>Mar/26</v>
      </c>
      <c r="I3447" s="723">
        <f t="shared" si="384"/>
        <v>10</v>
      </c>
      <c r="J3447" s="723">
        <f>IF(Tabela13[[#This Row],[Data da Ordem]]&lt;&gt;"",1,"")</f>
        <v>1</v>
      </c>
    </row>
    <row r="3448" spans="1:10">
      <c r="A3448" s="763">
        <v>46091.579710648148</v>
      </c>
      <c r="B3448" s="764">
        <v>18</v>
      </c>
      <c r="C3448" s="765" t="str">
        <f t="shared" si="378"/>
        <v>10/03/2026</v>
      </c>
      <c r="D3448" s="762" t="str">
        <f t="shared" si="379"/>
        <v>13:54</v>
      </c>
      <c r="E3448" s="713" t="str">
        <f t="shared" si="380"/>
        <v>13:00 as 14:00</v>
      </c>
      <c r="F3448" s="714" t="str">
        <f t="shared" si="381"/>
        <v>Terça</v>
      </c>
      <c r="G3448" s="715">
        <f t="shared" si="382"/>
        <v>2</v>
      </c>
      <c r="H3448" s="714" t="str">
        <f t="shared" si="383"/>
        <v>Mar/26</v>
      </c>
      <c r="I3448" s="723">
        <f t="shared" si="384"/>
        <v>10</v>
      </c>
      <c r="J3448" s="723">
        <f>IF(Tabela13[[#This Row],[Data da Ordem]]&lt;&gt;"",1,"")</f>
        <v>1</v>
      </c>
    </row>
    <row r="3449" spans="1:10">
      <c r="A3449" s="763">
        <v>46091.556504629632</v>
      </c>
      <c r="B3449" s="764">
        <v>31.5</v>
      </c>
      <c r="C3449" s="765" t="str">
        <f t="shared" si="378"/>
        <v>10/03/2026</v>
      </c>
      <c r="D3449" s="762" t="str">
        <f t="shared" si="379"/>
        <v>13:21</v>
      </c>
      <c r="E3449" s="713" t="str">
        <f t="shared" si="380"/>
        <v>13:00 as 14:00</v>
      </c>
      <c r="F3449" s="714" t="str">
        <f t="shared" si="381"/>
        <v>Terça</v>
      </c>
      <c r="G3449" s="715">
        <f t="shared" si="382"/>
        <v>2</v>
      </c>
      <c r="H3449" s="714" t="str">
        <f t="shared" si="383"/>
        <v>Mar/26</v>
      </c>
      <c r="I3449" s="723">
        <f t="shared" si="384"/>
        <v>10</v>
      </c>
      <c r="J3449" s="723">
        <f>IF(Tabela13[[#This Row],[Data da Ordem]]&lt;&gt;"",1,"")</f>
        <v>1</v>
      </c>
    </row>
    <row r="3450" spans="1:10">
      <c r="A3450" s="763">
        <v>46091.554930555554</v>
      </c>
      <c r="B3450" s="764">
        <v>25</v>
      </c>
      <c r="C3450" s="765" t="str">
        <f t="shared" si="378"/>
        <v>10/03/2026</v>
      </c>
      <c r="D3450" s="762" t="str">
        <f t="shared" si="379"/>
        <v>13:19</v>
      </c>
      <c r="E3450" s="713" t="str">
        <f t="shared" si="380"/>
        <v>13:00 as 14:00</v>
      </c>
      <c r="F3450" s="714" t="str">
        <f t="shared" si="381"/>
        <v>Terça</v>
      </c>
      <c r="G3450" s="715">
        <f t="shared" si="382"/>
        <v>2</v>
      </c>
      <c r="H3450" s="714" t="str">
        <f t="shared" si="383"/>
        <v>Mar/26</v>
      </c>
      <c r="I3450" s="723">
        <f t="shared" si="384"/>
        <v>10</v>
      </c>
      <c r="J3450" s="723">
        <f>IF(Tabela13[[#This Row],[Data da Ordem]]&lt;&gt;"",1,"")</f>
        <v>1</v>
      </c>
    </row>
    <row r="3451" spans="1:10">
      <c r="A3451" s="763">
        <v>46091.547280092593</v>
      </c>
      <c r="B3451" s="764">
        <v>34</v>
      </c>
      <c r="C3451" s="765" t="str">
        <f t="shared" si="378"/>
        <v>10/03/2026</v>
      </c>
      <c r="D3451" s="762" t="str">
        <f t="shared" si="379"/>
        <v>13:08</v>
      </c>
      <c r="E3451" s="713" t="str">
        <f t="shared" si="380"/>
        <v>13:00 as 14:00</v>
      </c>
      <c r="F3451" s="714" t="str">
        <f t="shared" si="381"/>
        <v>Terça</v>
      </c>
      <c r="G3451" s="715">
        <f t="shared" si="382"/>
        <v>2</v>
      </c>
      <c r="H3451" s="714" t="str">
        <f t="shared" si="383"/>
        <v>Mar/26</v>
      </c>
      <c r="I3451" s="723">
        <f t="shared" si="384"/>
        <v>10</v>
      </c>
      <c r="J3451" s="723">
        <f>IF(Tabela13[[#This Row],[Data da Ordem]]&lt;&gt;"",1,"")</f>
        <v>1</v>
      </c>
    </row>
    <row r="3452" spans="1:10">
      <c r="A3452" s="763">
        <v>46091.456805555557</v>
      </c>
      <c r="B3452" s="764">
        <v>10</v>
      </c>
      <c r="C3452" s="765" t="str">
        <f t="shared" si="378"/>
        <v>10/03/2026</v>
      </c>
      <c r="D3452" s="762" t="str">
        <f t="shared" si="379"/>
        <v>10:57</v>
      </c>
      <c r="E3452" s="713" t="str">
        <f t="shared" si="380"/>
        <v>10:00 as 11:00</v>
      </c>
      <c r="F3452" s="714" t="str">
        <f t="shared" si="381"/>
        <v>Terça</v>
      </c>
      <c r="G3452" s="715">
        <f t="shared" si="382"/>
        <v>2</v>
      </c>
      <c r="H3452" s="714" t="str">
        <f t="shared" si="383"/>
        <v>Mar/26</v>
      </c>
      <c r="I3452" s="723">
        <f t="shared" si="384"/>
        <v>10</v>
      </c>
      <c r="J3452" s="723">
        <f>IF(Tabela13[[#This Row],[Data da Ordem]]&lt;&gt;"",1,"")</f>
        <v>1</v>
      </c>
    </row>
    <row r="3453" spans="1:10">
      <c r="A3453" s="763">
        <v>46091.4377662037</v>
      </c>
      <c r="B3453" s="764">
        <v>38</v>
      </c>
      <c r="C3453" s="765" t="str">
        <f t="shared" si="378"/>
        <v>10/03/2026</v>
      </c>
      <c r="D3453" s="762" t="str">
        <f t="shared" si="379"/>
        <v>10:30</v>
      </c>
      <c r="E3453" s="713" t="str">
        <f t="shared" si="380"/>
        <v>10:00 as 11:00</v>
      </c>
      <c r="F3453" s="714" t="str">
        <f t="shared" si="381"/>
        <v>Terça</v>
      </c>
      <c r="G3453" s="715">
        <f t="shared" si="382"/>
        <v>2</v>
      </c>
      <c r="H3453" s="714" t="str">
        <f t="shared" si="383"/>
        <v>Mar/26</v>
      </c>
      <c r="I3453" s="723">
        <f t="shared" si="384"/>
        <v>10</v>
      </c>
      <c r="J3453" s="723">
        <f>IF(Tabela13[[#This Row],[Data da Ordem]]&lt;&gt;"",1,"")</f>
        <v>1</v>
      </c>
    </row>
    <row r="3454" spans="1:10">
      <c r="A3454" s="763">
        <v>46091.434548611112</v>
      </c>
      <c r="B3454" s="764">
        <v>74.2</v>
      </c>
      <c r="C3454" s="765" t="str">
        <f t="shared" si="378"/>
        <v>10/03/2026</v>
      </c>
      <c r="D3454" s="762" t="str">
        <f t="shared" si="379"/>
        <v>10:25</v>
      </c>
      <c r="E3454" s="713" t="str">
        <f t="shared" si="380"/>
        <v>10:00 as 11:00</v>
      </c>
      <c r="F3454" s="714" t="str">
        <f t="shared" si="381"/>
        <v>Terça</v>
      </c>
      <c r="G3454" s="715">
        <f t="shared" si="382"/>
        <v>2</v>
      </c>
      <c r="H3454" s="714" t="str">
        <f t="shared" si="383"/>
        <v>Mar/26</v>
      </c>
      <c r="I3454" s="723">
        <f t="shared" si="384"/>
        <v>10</v>
      </c>
      <c r="J3454" s="723">
        <f>IF(Tabela13[[#This Row],[Data da Ordem]]&lt;&gt;"",1,"")</f>
        <v>1</v>
      </c>
    </row>
    <row r="3455" spans="1:10">
      <c r="A3455" s="763">
        <v>46091.434224537035</v>
      </c>
      <c r="B3455" s="764">
        <v>9</v>
      </c>
      <c r="C3455" s="765" t="str">
        <f t="shared" si="378"/>
        <v>10/03/2026</v>
      </c>
      <c r="D3455" s="762" t="str">
        <f t="shared" si="379"/>
        <v>10:25</v>
      </c>
      <c r="E3455" s="713" t="str">
        <f t="shared" si="380"/>
        <v>10:00 as 11:00</v>
      </c>
      <c r="F3455" s="714" t="str">
        <f t="shared" si="381"/>
        <v>Terça</v>
      </c>
      <c r="G3455" s="715">
        <f t="shared" si="382"/>
        <v>2</v>
      </c>
      <c r="H3455" s="714" t="str">
        <f t="shared" si="383"/>
        <v>Mar/26</v>
      </c>
      <c r="I3455" s="723">
        <f t="shared" si="384"/>
        <v>10</v>
      </c>
      <c r="J3455" s="723">
        <f>IF(Tabela13[[#This Row],[Data da Ordem]]&lt;&gt;"",1,"")</f>
        <v>1</v>
      </c>
    </row>
    <row r="3456" spans="1:10">
      <c r="A3456" s="763">
        <v>46091.418402777781</v>
      </c>
      <c r="B3456" s="764">
        <v>29.5</v>
      </c>
      <c r="C3456" s="765" t="str">
        <f t="shared" si="378"/>
        <v>10/03/2026</v>
      </c>
      <c r="D3456" s="762" t="str">
        <f t="shared" si="379"/>
        <v>10:02</v>
      </c>
      <c r="E3456" s="713" t="str">
        <f t="shared" si="380"/>
        <v>10:00 as 11:00</v>
      </c>
      <c r="F3456" s="714" t="str">
        <f t="shared" si="381"/>
        <v>Terça</v>
      </c>
      <c r="G3456" s="715">
        <f t="shared" si="382"/>
        <v>2</v>
      </c>
      <c r="H3456" s="714" t="str">
        <f t="shared" si="383"/>
        <v>Mar/26</v>
      </c>
      <c r="I3456" s="723">
        <f t="shared" si="384"/>
        <v>10</v>
      </c>
      <c r="J3456" s="723">
        <f>IF(Tabela13[[#This Row],[Data da Ordem]]&lt;&gt;"",1,"")</f>
        <v>1</v>
      </c>
    </row>
    <row r="3457" spans="1:10">
      <c r="A3457" s="763">
        <v>46091.407754629632</v>
      </c>
      <c r="B3457" s="764">
        <v>48</v>
      </c>
      <c r="C3457" s="765" t="str">
        <f t="shared" si="378"/>
        <v>10/03/2026</v>
      </c>
      <c r="D3457" s="762" t="str">
        <f t="shared" si="379"/>
        <v>09:47</v>
      </c>
      <c r="E3457" s="713" t="str">
        <f t="shared" si="380"/>
        <v>09:00 as 10:00</v>
      </c>
      <c r="F3457" s="714" t="str">
        <f t="shared" si="381"/>
        <v>Terça</v>
      </c>
      <c r="G3457" s="715">
        <f t="shared" si="382"/>
        <v>2</v>
      </c>
      <c r="H3457" s="714" t="str">
        <f t="shared" si="383"/>
        <v>Mar/26</v>
      </c>
      <c r="I3457" s="723">
        <f t="shared" si="384"/>
        <v>10</v>
      </c>
      <c r="J3457" s="723">
        <f>IF(Tabela13[[#This Row],[Data da Ordem]]&lt;&gt;"",1,"")</f>
        <v>1</v>
      </c>
    </row>
    <row r="3458" spans="1:10">
      <c r="A3458" s="763">
        <v>46091.398680555554</v>
      </c>
      <c r="B3458" s="764">
        <v>45</v>
      </c>
      <c r="C3458" s="765" t="str">
        <f t="shared" si="378"/>
        <v>10/03/2026</v>
      </c>
      <c r="D3458" s="762" t="str">
        <f t="shared" si="379"/>
        <v>09:34</v>
      </c>
      <c r="E3458" s="713" t="str">
        <f t="shared" si="380"/>
        <v>09:00 as 10:00</v>
      </c>
      <c r="F3458" s="714" t="str">
        <f t="shared" si="381"/>
        <v>Terça</v>
      </c>
      <c r="G3458" s="715">
        <f t="shared" si="382"/>
        <v>2</v>
      </c>
      <c r="H3458" s="714" t="str">
        <f t="shared" si="383"/>
        <v>Mar/26</v>
      </c>
      <c r="I3458" s="723">
        <f t="shared" si="384"/>
        <v>10</v>
      </c>
      <c r="J3458" s="723">
        <f>IF(Tabela13[[#This Row],[Data da Ordem]]&lt;&gt;"",1,"")</f>
        <v>1</v>
      </c>
    </row>
    <row r="3459" spans="1:10">
      <c r="A3459" s="763">
        <v>46091.395821759259</v>
      </c>
      <c r="B3459" s="764">
        <v>29</v>
      </c>
      <c r="C3459" s="765" t="str">
        <f t="shared" si="378"/>
        <v>10/03/2026</v>
      </c>
      <c r="D3459" s="762" t="str">
        <f t="shared" si="379"/>
        <v>09:29</v>
      </c>
      <c r="E3459" s="713" t="str">
        <f t="shared" si="380"/>
        <v>09:00 as 10:00</v>
      </c>
      <c r="F3459" s="714" t="str">
        <f t="shared" si="381"/>
        <v>Terça</v>
      </c>
      <c r="G3459" s="715">
        <f t="shared" si="382"/>
        <v>2</v>
      </c>
      <c r="H3459" s="714" t="str">
        <f t="shared" si="383"/>
        <v>Mar/26</v>
      </c>
      <c r="I3459" s="723">
        <f t="shared" si="384"/>
        <v>10</v>
      </c>
      <c r="J3459" s="723">
        <f>IF(Tabela13[[#This Row],[Data da Ordem]]&lt;&gt;"",1,"")</f>
        <v>1</v>
      </c>
    </row>
    <row r="3460" spans="1:10">
      <c r="A3460" s="763">
        <v>46091.383287037039</v>
      </c>
      <c r="B3460" s="764">
        <v>13</v>
      </c>
      <c r="C3460" s="766" t="str">
        <f t="shared" si="378"/>
        <v>10/03/2026</v>
      </c>
      <c r="D3460" s="767" t="str">
        <f t="shared" si="379"/>
        <v>09:11</v>
      </c>
      <c r="E3460" s="726" t="str">
        <f t="shared" si="380"/>
        <v>09:00 as 10:00</v>
      </c>
      <c r="F3460" s="727" t="str">
        <f t="shared" si="381"/>
        <v>Terça</v>
      </c>
      <c r="G3460" s="728">
        <f t="shared" si="382"/>
        <v>2</v>
      </c>
      <c r="H3460" s="727" t="str">
        <f t="shared" si="383"/>
        <v>Mar/26</v>
      </c>
      <c r="I3460" s="716">
        <f t="shared" si="384"/>
        <v>10</v>
      </c>
      <c r="J3460" s="716">
        <f>IF(Tabela13[[#This Row],[Data da Ordem]]&lt;&gt;"",1,"")</f>
        <v>1</v>
      </c>
    </row>
    <row r="3461" spans="1:10">
      <c r="A3461" s="763">
        <v>46092.755914351852</v>
      </c>
      <c r="B3461" s="764">
        <v>20.5</v>
      </c>
      <c r="C3461" s="765" t="str">
        <f t="shared" ref="C3461:C3489" si="385">IF(A3461="","",TEXT(A3461,"dd/mm/aaaa"))</f>
        <v>11/03/2026</v>
      </c>
      <c r="D3461" s="762" t="str">
        <f t="shared" ref="D3461:D3489" si="386">IF(A3461="","",TEXT(A3461,"hh:mm"))</f>
        <v>18:08</v>
      </c>
      <c r="E3461" s="713" t="str">
        <f t="shared" ref="E3461:E3489" si="387">IF(D3461="","",IF(AND(MOD(D3461,1)&gt;=TIME(8,0,0),MOD(D3461,1)&lt;TIME(21,0,0)),
TEXT(TIME(HOUR(MOD(D3461,1)),0,0),"hh:mm")&amp;" as "&amp;TEXT(TIME(HOUR(MOD(D3461,1))+1,0,0),"hh:mm"),
"Fora da faixa"))</f>
        <v>18:00 as 19:00</v>
      </c>
      <c r="F3461" s="714" t="str">
        <f t="shared" ref="F3461:F3489" si="388">CHOOSE(WEEKDAY(C3461,2),"Segunda","Terça","Quarta","Quinta","Sexta","Sábado","Domingo")</f>
        <v>Quarta</v>
      </c>
      <c r="G3461" s="715">
        <f t="shared" ref="G3461:G3489" si="389">INT((DAY(C3461)-1)/7)+1</f>
        <v>2</v>
      </c>
      <c r="H3461" s="714" t="str">
        <f t="shared" ref="H3461:H3489" si="390">PROPER(TEXT(C3461,"MMM/AA"))</f>
        <v>Mar/26</v>
      </c>
      <c r="I3461" s="723">
        <f t="shared" ref="I3461:I3489" si="391">DAY(C3461)</f>
        <v>11</v>
      </c>
      <c r="J3461" s="723">
        <f>IF(Tabela13[[#This Row],[Data da Ordem]]&lt;&gt;"",1,"")</f>
        <v>1</v>
      </c>
    </row>
    <row r="3462" spans="1:10">
      <c r="A3462" s="763">
        <v>46092.74659722222</v>
      </c>
      <c r="B3462" s="764">
        <v>42.5</v>
      </c>
      <c r="C3462" s="765" t="str">
        <f t="shared" si="385"/>
        <v>11/03/2026</v>
      </c>
      <c r="D3462" s="762" t="str">
        <f t="shared" si="386"/>
        <v>17:55</v>
      </c>
      <c r="E3462" s="713" t="str">
        <f t="shared" si="387"/>
        <v>17:00 as 18:00</v>
      </c>
      <c r="F3462" s="714" t="str">
        <f t="shared" si="388"/>
        <v>Quarta</v>
      </c>
      <c r="G3462" s="715">
        <f t="shared" si="389"/>
        <v>2</v>
      </c>
      <c r="H3462" s="714" t="str">
        <f t="shared" si="390"/>
        <v>Mar/26</v>
      </c>
      <c r="I3462" s="723">
        <f t="shared" si="391"/>
        <v>11</v>
      </c>
      <c r="J3462" s="723">
        <f>IF(Tabela13[[#This Row],[Data da Ordem]]&lt;&gt;"",1,"")</f>
        <v>1</v>
      </c>
    </row>
    <row r="3463" spans="1:10">
      <c r="A3463" s="763">
        <v>46092.745138888888</v>
      </c>
      <c r="B3463" s="764">
        <v>89</v>
      </c>
      <c r="C3463" s="765" t="str">
        <f t="shared" si="385"/>
        <v>11/03/2026</v>
      </c>
      <c r="D3463" s="762" t="str">
        <f t="shared" si="386"/>
        <v>17:53</v>
      </c>
      <c r="E3463" s="713" t="str">
        <f t="shared" si="387"/>
        <v>17:00 as 18:00</v>
      </c>
      <c r="F3463" s="714" t="str">
        <f t="shared" si="388"/>
        <v>Quarta</v>
      </c>
      <c r="G3463" s="715">
        <f t="shared" si="389"/>
        <v>2</v>
      </c>
      <c r="H3463" s="714" t="str">
        <f t="shared" si="390"/>
        <v>Mar/26</v>
      </c>
      <c r="I3463" s="723">
        <f t="shared" si="391"/>
        <v>11</v>
      </c>
      <c r="J3463" s="723">
        <f>IF(Tabela13[[#This Row],[Data da Ordem]]&lt;&gt;"",1,"")</f>
        <v>1</v>
      </c>
    </row>
    <row r="3464" spans="1:10">
      <c r="A3464" s="763">
        <v>46092.733726851853</v>
      </c>
      <c r="B3464" s="764">
        <v>33</v>
      </c>
      <c r="C3464" s="765" t="str">
        <f t="shared" si="385"/>
        <v>11/03/2026</v>
      </c>
      <c r="D3464" s="762" t="str">
        <f t="shared" si="386"/>
        <v>17:36</v>
      </c>
      <c r="E3464" s="713" t="str">
        <f t="shared" si="387"/>
        <v>17:00 as 18:00</v>
      </c>
      <c r="F3464" s="714" t="str">
        <f t="shared" si="388"/>
        <v>Quarta</v>
      </c>
      <c r="G3464" s="715">
        <f t="shared" si="389"/>
        <v>2</v>
      </c>
      <c r="H3464" s="714" t="str">
        <f t="shared" si="390"/>
        <v>Mar/26</v>
      </c>
      <c r="I3464" s="723">
        <f t="shared" si="391"/>
        <v>11</v>
      </c>
      <c r="J3464" s="723">
        <f>IF(Tabela13[[#This Row],[Data da Ordem]]&lt;&gt;"",1,"")</f>
        <v>1</v>
      </c>
    </row>
    <row r="3465" spans="1:10">
      <c r="A3465" s="763">
        <v>46092.729050925926</v>
      </c>
      <c r="B3465" s="764">
        <v>22</v>
      </c>
      <c r="C3465" s="765" t="str">
        <f t="shared" si="385"/>
        <v>11/03/2026</v>
      </c>
      <c r="D3465" s="762" t="str">
        <f t="shared" si="386"/>
        <v>17:29</v>
      </c>
      <c r="E3465" s="713" t="str">
        <f t="shared" si="387"/>
        <v>17:00 as 18:00</v>
      </c>
      <c r="F3465" s="714" t="str">
        <f t="shared" si="388"/>
        <v>Quarta</v>
      </c>
      <c r="G3465" s="715">
        <f t="shared" si="389"/>
        <v>2</v>
      </c>
      <c r="H3465" s="714" t="str">
        <f t="shared" si="390"/>
        <v>Mar/26</v>
      </c>
      <c r="I3465" s="723">
        <f t="shared" si="391"/>
        <v>11</v>
      </c>
      <c r="J3465" s="723">
        <f>IF(Tabela13[[#This Row],[Data da Ordem]]&lt;&gt;"",1,"")</f>
        <v>1</v>
      </c>
    </row>
    <row r="3466" spans="1:10">
      <c r="A3466" s="763">
        <v>46092.728935185187</v>
      </c>
      <c r="B3466" s="764">
        <v>17.5</v>
      </c>
      <c r="C3466" s="765" t="str">
        <f t="shared" si="385"/>
        <v>11/03/2026</v>
      </c>
      <c r="D3466" s="762" t="str">
        <f t="shared" si="386"/>
        <v>17:29</v>
      </c>
      <c r="E3466" s="713" t="str">
        <f t="shared" si="387"/>
        <v>17:00 as 18:00</v>
      </c>
      <c r="F3466" s="714" t="str">
        <f t="shared" si="388"/>
        <v>Quarta</v>
      </c>
      <c r="G3466" s="715">
        <f t="shared" si="389"/>
        <v>2</v>
      </c>
      <c r="H3466" s="714" t="str">
        <f t="shared" si="390"/>
        <v>Mar/26</v>
      </c>
      <c r="I3466" s="723">
        <f t="shared" si="391"/>
        <v>11</v>
      </c>
      <c r="J3466" s="723">
        <f>IF(Tabela13[[#This Row],[Data da Ordem]]&lt;&gt;"",1,"")</f>
        <v>1</v>
      </c>
    </row>
    <row r="3467" spans="1:10">
      <c r="A3467" s="763">
        <v>46092.718576388892</v>
      </c>
      <c r="B3467" s="764">
        <v>53</v>
      </c>
      <c r="C3467" s="765" t="str">
        <f t="shared" si="385"/>
        <v>11/03/2026</v>
      </c>
      <c r="D3467" s="762" t="str">
        <f t="shared" si="386"/>
        <v>17:14</v>
      </c>
      <c r="E3467" s="713" t="str">
        <f t="shared" si="387"/>
        <v>17:00 as 18:00</v>
      </c>
      <c r="F3467" s="714" t="str">
        <f t="shared" si="388"/>
        <v>Quarta</v>
      </c>
      <c r="G3467" s="715">
        <f t="shared" si="389"/>
        <v>2</v>
      </c>
      <c r="H3467" s="714" t="str">
        <f t="shared" si="390"/>
        <v>Mar/26</v>
      </c>
      <c r="I3467" s="723">
        <f t="shared" si="391"/>
        <v>11</v>
      </c>
      <c r="J3467" s="723">
        <f>IF(Tabela13[[#This Row],[Data da Ordem]]&lt;&gt;"",1,"")</f>
        <v>1</v>
      </c>
    </row>
    <row r="3468" spans="1:10">
      <c r="A3468" s="763">
        <v>46092.695821759262</v>
      </c>
      <c r="B3468" s="764">
        <v>23</v>
      </c>
      <c r="C3468" s="765" t="str">
        <f t="shared" si="385"/>
        <v>11/03/2026</v>
      </c>
      <c r="D3468" s="762" t="str">
        <f t="shared" si="386"/>
        <v>16:41</v>
      </c>
      <c r="E3468" s="713" t="str">
        <f t="shared" si="387"/>
        <v>16:00 as 17:00</v>
      </c>
      <c r="F3468" s="714" t="str">
        <f t="shared" si="388"/>
        <v>Quarta</v>
      </c>
      <c r="G3468" s="715">
        <f t="shared" si="389"/>
        <v>2</v>
      </c>
      <c r="H3468" s="714" t="str">
        <f t="shared" si="390"/>
        <v>Mar/26</v>
      </c>
      <c r="I3468" s="723">
        <f t="shared" si="391"/>
        <v>11</v>
      </c>
      <c r="J3468" s="723">
        <f>IF(Tabela13[[#This Row],[Data da Ordem]]&lt;&gt;"",1,"")</f>
        <v>1</v>
      </c>
    </row>
    <row r="3469" spans="1:10">
      <c r="A3469" s="763">
        <v>46092.670393518521</v>
      </c>
      <c r="B3469" s="764">
        <v>27.5</v>
      </c>
      <c r="C3469" s="765" t="str">
        <f t="shared" si="385"/>
        <v>11/03/2026</v>
      </c>
      <c r="D3469" s="762" t="str">
        <f t="shared" si="386"/>
        <v>16:05</v>
      </c>
      <c r="E3469" s="713" t="str">
        <f t="shared" si="387"/>
        <v>16:00 as 17:00</v>
      </c>
      <c r="F3469" s="714" t="str">
        <f t="shared" si="388"/>
        <v>Quarta</v>
      </c>
      <c r="G3469" s="715">
        <f t="shared" si="389"/>
        <v>2</v>
      </c>
      <c r="H3469" s="714" t="str">
        <f t="shared" si="390"/>
        <v>Mar/26</v>
      </c>
      <c r="I3469" s="723">
        <f t="shared" si="391"/>
        <v>11</v>
      </c>
      <c r="J3469" s="723">
        <f>IF(Tabela13[[#This Row],[Data da Ordem]]&lt;&gt;"",1,"")</f>
        <v>1</v>
      </c>
    </row>
    <row r="3470" spans="1:10">
      <c r="A3470" s="763">
        <v>46092.669745370367</v>
      </c>
      <c r="B3470" s="764">
        <v>19</v>
      </c>
      <c r="C3470" s="765" t="str">
        <f t="shared" si="385"/>
        <v>11/03/2026</v>
      </c>
      <c r="D3470" s="762" t="str">
        <f t="shared" si="386"/>
        <v>16:04</v>
      </c>
      <c r="E3470" s="713" t="str">
        <f t="shared" si="387"/>
        <v>16:00 as 17:00</v>
      </c>
      <c r="F3470" s="714" t="str">
        <f t="shared" si="388"/>
        <v>Quarta</v>
      </c>
      <c r="G3470" s="715">
        <f t="shared" si="389"/>
        <v>2</v>
      </c>
      <c r="H3470" s="714" t="str">
        <f t="shared" si="390"/>
        <v>Mar/26</v>
      </c>
      <c r="I3470" s="723">
        <f t="shared" si="391"/>
        <v>11</v>
      </c>
      <c r="J3470" s="723">
        <f>IF(Tabela13[[#This Row],[Data da Ordem]]&lt;&gt;"",1,"")</f>
        <v>1</v>
      </c>
    </row>
    <row r="3471" spans="1:10">
      <c r="A3471" s="763">
        <v>46092.667361111111</v>
      </c>
      <c r="B3471" s="764">
        <v>12.6</v>
      </c>
      <c r="C3471" s="765" t="str">
        <f t="shared" si="385"/>
        <v>11/03/2026</v>
      </c>
      <c r="D3471" s="762" t="str">
        <f t="shared" si="386"/>
        <v>16:01</v>
      </c>
      <c r="E3471" s="713" t="str">
        <f t="shared" si="387"/>
        <v>16:00 as 17:00</v>
      </c>
      <c r="F3471" s="714" t="str">
        <f t="shared" si="388"/>
        <v>Quarta</v>
      </c>
      <c r="G3471" s="715">
        <f t="shared" si="389"/>
        <v>2</v>
      </c>
      <c r="H3471" s="714" t="str">
        <f t="shared" si="390"/>
        <v>Mar/26</v>
      </c>
      <c r="I3471" s="723">
        <f t="shared" si="391"/>
        <v>11</v>
      </c>
      <c r="J3471" s="723">
        <f>IF(Tabela13[[#This Row],[Data da Ordem]]&lt;&gt;"",1,"")</f>
        <v>1</v>
      </c>
    </row>
    <row r="3472" spans="1:10">
      <c r="A3472" s="763">
        <v>46092.650185185186</v>
      </c>
      <c r="B3472" s="764">
        <v>24.2</v>
      </c>
      <c r="C3472" s="765" t="str">
        <f t="shared" si="385"/>
        <v>11/03/2026</v>
      </c>
      <c r="D3472" s="762" t="str">
        <f t="shared" si="386"/>
        <v>15:36</v>
      </c>
      <c r="E3472" s="713" t="str">
        <f t="shared" si="387"/>
        <v>15:00 as 16:00</v>
      </c>
      <c r="F3472" s="714" t="str">
        <f t="shared" si="388"/>
        <v>Quarta</v>
      </c>
      <c r="G3472" s="715">
        <f t="shared" si="389"/>
        <v>2</v>
      </c>
      <c r="H3472" s="714" t="str">
        <f t="shared" si="390"/>
        <v>Mar/26</v>
      </c>
      <c r="I3472" s="723">
        <f t="shared" si="391"/>
        <v>11</v>
      </c>
      <c r="J3472" s="723">
        <f>IF(Tabela13[[#This Row],[Data da Ordem]]&lt;&gt;"",1,"")</f>
        <v>1</v>
      </c>
    </row>
    <row r="3473" spans="1:10">
      <c r="A3473" s="763">
        <v>46092.64398148148</v>
      </c>
      <c r="B3473" s="764">
        <v>21.2</v>
      </c>
      <c r="C3473" s="765" t="str">
        <f t="shared" si="385"/>
        <v>11/03/2026</v>
      </c>
      <c r="D3473" s="762" t="str">
        <f t="shared" si="386"/>
        <v>15:27</v>
      </c>
      <c r="E3473" s="713" t="str">
        <f t="shared" si="387"/>
        <v>15:00 as 16:00</v>
      </c>
      <c r="F3473" s="714" t="str">
        <f t="shared" si="388"/>
        <v>Quarta</v>
      </c>
      <c r="G3473" s="715">
        <f t="shared" si="389"/>
        <v>2</v>
      </c>
      <c r="H3473" s="714" t="str">
        <f t="shared" si="390"/>
        <v>Mar/26</v>
      </c>
      <c r="I3473" s="723">
        <f t="shared" si="391"/>
        <v>11</v>
      </c>
      <c r="J3473" s="723">
        <f>IF(Tabela13[[#This Row],[Data da Ordem]]&lt;&gt;"",1,"")</f>
        <v>1</v>
      </c>
    </row>
    <row r="3474" spans="1:10">
      <c r="A3474" s="763">
        <v>46092.621076388888</v>
      </c>
      <c r="B3474" s="764">
        <v>45</v>
      </c>
      <c r="C3474" s="765" t="str">
        <f t="shared" si="385"/>
        <v>11/03/2026</v>
      </c>
      <c r="D3474" s="762" t="str">
        <f t="shared" si="386"/>
        <v>14:54</v>
      </c>
      <c r="E3474" s="713" t="str">
        <f t="shared" si="387"/>
        <v>14:00 as 15:00</v>
      </c>
      <c r="F3474" s="714" t="str">
        <f t="shared" si="388"/>
        <v>Quarta</v>
      </c>
      <c r="G3474" s="715">
        <f t="shared" si="389"/>
        <v>2</v>
      </c>
      <c r="H3474" s="714" t="str">
        <f t="shared" si="390"/>
        <v>Mar/26</v>
      </c>
      <c r="I3474" s="723">
        <f t="shared" si="391"/>
        <v>11</v>
      </c>
      <c r="J3474" s="723">
        <f>IF(Tabela13[[#This Row],[Data da Ordem]]&lt;&gt;"",1,"")</f>
        <v>1</v>
      </c>
    </row>
    <row r="3475" spans="1:10">
      <c r="A3475" s="763">
        <v>46092.617581018516</v>
      </c>
      <c r="B3475" s="764">
        <v>16.5</v>
      </c>
      <c r="C3475" s="765" t="str">
        <f t="shared" si="385"/>
        <v>11/03/2026</v>
      </c>
      <c r="D3475" s="762" t="str">
        <f t="shared" si="386"/>
        <v>14:49</v>
      </c>
      <c r="E3475" s="713" t="str">
        <f t="shared" si="387"/>
        <v>14:00 as 15:00</v>
      </c>
      <c r="F3475" s="714" t="str">
        <f t="shared" si="388"/>
        <v>Quarta</v>
      </c>
      <c r="G3475" s="715">
        <f t="shared" si="389"/>
        <v>2</v>
      </c>
      <c r="H3475" s="714" t="str">
        <f t="shared" si="390"/>
        <v>Mar/26</v>
      </c>
      <c r="I3475" s="723">
        <f t="shared" si="391"/>
        <v>11</v>
      </c>
      <c r="J3475" s="723">
        <f>IF(Tabela13[[#This Row],[Data da Ordem]]&lt;&gt;"",1,"")</f>
        <v>1</v>
      </c>
    </row>
    <row r="3476" spans="1:10">
      <c r="A3476" s="763">
        <v>46092.616041666668</v>
      </c>
      <c r="B3476" s="764">
        <v>36.5</v>
      </c>
      <c r="C3476" s="765" t="str">
        <f t="shared" si="385"/>
        <v>11/03/2026</v>
      </c>
      <c r="D3476" s="762" t="str">
        <f t="shared" si="386"/>
        <v>14:47</v>
      </c>
      <c r="E3476" s="713" t="str">
        <f t="shared" si="387"/>
        <v>14:00 as 15:00</v>
      </c>
      <c r="F3476" s="714" t="str">
        <f t="shared" si="388"/>
        <v>Quarta</v>
      </c>
      <c r="G3476" s="715">
        <f t="shared" si="389"/>
        <v>2</v>
      </c>
      <c r="H3476" s="714" t="str">
        <f t="shared" si="390"/>
        <v>Mar/26</v>
      </c>
      <c r="I3476" s="723">
        <f t="shared" si="391"/>
        <v>11</v>
      </c>
      <c r="J3476" s="723">
        <f>IF(Tabela13[[#This Row],[Data da Ordem]]&lt;&gt;"",1,"")</f>
        <v>1</v>
      </c>
    </row>
    <row r="3477" spans="1:10">
      <c r="A3477" s="763">
        <v>46092.604861111111</v>
      </c>
      <c r="B3477" s="764">
        <v>50</v>
      </c>
      <c r="C3477" s="765" t="str">
        <f t="shared" si="385"/>
        <v>11/03/2026</v>
      </c>
      <c r="D3477" s="762" t="str">
        <f t="shared" si="386"/>
        <v>14:31</v>
      </c>
      <c r="E3477" s="713" t="str">
        <f t="shared" si="387"/>
        <v>14:00 as 15:00</v>
      </c>
      <c r="F3477" s="714" t="str">
        <f t="shared" si="388"/>
        <v>Quarta</v>
      </c>
      <c r="G3477" s="715">
        <f t="shared" si="389"/>
        <v>2</v>
      </c>
      <c r="H3477" s="714" t="str">
        <f t="shared" si="390"/>
        <v>Mar/26</v>
      </c>
      <c r="I3477" s="723">
        <f t="shared" si="391"/>
        <v>11</v>
      </c>
      <c r="J3477" s="723">
        <f>IF(Tabela13[[#This Row],[Data da Ordem]]&lt;&gt;"",1,"")</f>
        <v>1</v>
      </c>
    </row>
    <row r="3478" spans="1:10">
      <c r="A3478" s="763">
        <v>46092.584409722222</v>
      </c>
      <c r="B3478" s="764">
        <v>25</v>
      </c>
      <c r="C3478" s="765" t="str">
        <f t="shared" si="385"/>
        <v>11/03/2026</v>
      </c>
      <c r="D3478" s="762" t="str">
        <f t="shared" si="386"/>
        <v>14:01</v>
      </c>
      <c r="E3478" s="713" t="str">
        <f t="shared" si="387"/>
        <v>14:00 as 15:00</v>
      </c>
      <c r="F3478" s="714" t="str">
        <f t="shared" si="388"/>
        <v>Quarta</v>
      </c>
      <c r="G3478" s="715">
        <f t="shared" si="389"/>
        <v>2</v>
      </c>
      <c r="H3478" s="714" t="str">
        <f t="shared" si="390"/>
        <v>Mar/26</v>
      </c>
      <c r="I3478" s="723">
        <f t="shared" si="391"/>
        <v>11</v>
      </c>
      <c r="J3478" s="723">
        <f>IF(Tabela13[[#This Row],[Data da Ordem]]&lt;&gt;"",1,"")</f>
        <v>1</v>
      </c>
    </row>
    <row r="3479" spans="1:10">
      <c r="A3479" s="763">
        <v>46092.575532407405</v>
      </c>
      <c r="B3479" s="764">
        <v>36</v>
      </c>
      <c r="C3479" s="765" t="str">
        <f t="shared" si="385"/>
        <v>11/03/2026</v>
      </c>
      <c r="D3479" s="762" t="str">
        <f t="shared" si="386"/>
        <v>13:48</v>
      </c>
      <c r="E3479" s="713" t="str">
        <f t="shared" si="387"/>
        <v>13:00 as 14:00</v>
      </c>
      <c r="F3479" s="714" t="str">
        <f t="shared" si="388"/>
        <v>Quarta</v>
      </c>
      <c r="G3479" s="715">
        <f t="shared" si="389"/>
        <v>2</v>
      </c>
      <c r="H3479" s="714" t="str">
        <f t="shared" si="390"/>
        <v>Mar/26</v>
      </c>
      <c r="I3479" s="723">
        <f t="shared" si="391"/>
        <v>11</v>
      </c>
      <c r="J3479" s="723">
        <f>IF(Tabela13[[#This Row],[Data da Ordem]]&lt;&gt;"",1,"")</f>
        <v>1</v>
      </c>
    </row>
    <row r="3480" spans="1:10">
      <c r="A3480" s="763">
        <v>46092.550949074073</v>
      </c>
      <c r="B3480" s="764">
        <v>219.6</v>
      </c>
      <c r="C3480" s="765" t="str">
        <f t="shared" si="385"/>
        <v>11/03/2026</v>
      </c>
      <c r="D3480" s="762" t="str">
        <f t="shared" si="386"/>
        <v>13:13</v>
      </c>
      <c r="E3480" s="713" t="str">
        <f t="shared" si="387"/>
        <v>13:00 as 14:00</v>
      </c>
      <c r="F3480" s="714" t="str">
        <f t="shared" si="388"/>
        <v>Quarta</v>
      </c>
      <c r="G3480" s="715">
        <f t="shared" si="389"/>
        <v>2</v>
      </c>
      <c r="H3480" s="714" t="str">
        <f t="shared" si="390"/>
        <v>Mar/26</v>
      </c>
      <c r="I3480" s="723">
        <f t="shared" si="391"/>
        <v>11</v>
      </c>
      <c r="J3480" s="723">
        <f>IF(Tabela13[[#This Row],[Data da Ordem]]&lt;&gt;"",1,"")</f>
        <v>1</v>
      </c>
    </row>
    <row r="3481" spans="1:10">
      <c r="A3481" s="763">
        <v>46092.532627314817</v>
      </c>
      <c r="B3481" s="764">
        <v>13</v>
      </c>
      <c r="C3481" s="765" t="str">
        <f t="shared" si="385"/>
        <v>11/03/2026</v>
      </c>
      <c r="D3481" s="762" t="str">
        <f t="shared" si="386"/>
        <v>12:46</v>
      </c>
      <c r="E3481" s="713" t="str">
        <f t="shared" si="387"/>
        <v>12:00 as 13:00</v>
      </c>
      <c r="F3481" s="714" t="str">
        <f t="shared" si="388"/>
        <v>Quarta</v>
      </c>
      <c r="G3481" s="715">
        <f t="shared" si="389"/>
        <v>2</v>
      </c>
      <c r="H3481" s="714" t="str">
        <f t="shared" si="390"/>
        <v>Mar/26</v>
      </c>
      <c r="I3481" s="723">
        <f t="shared" si="391"/>
        <v>11</v>
      </c>
      <c r="J3481" s="723">
        <f>IF(Tabela13[[#This Row],[Data da Ordem]]&lt;&gt;"",1,"")</f>
        <v>1</v>
      </c>
    </row>
    <row r="3482" spans="1:10">
      <c r="A3482" s="763">
        <v>46092.518946759257</v>
      </c>
      <c r="B3482" s="764">
        <v>39.4</v>
      </c>
      <c r="C3482" s="765" t="str">
        <f t="shared" si="385"/>
        <v>11/03/2026</v>
      </c>
      <c r="D3482" s="762" t="str">
        <f t="shared" si="386"/>
        <v>12:27</v>
      </c>
      <c r="E3482" s="713" t="str">
        <f t="shared" si="387"/>
        <v>12:00 as 13:00</v>
      </c>
      <c r="F3482" s="714" t="str">
        <f t="shared" si="388"/>
        <v>Quarta</v>
      </c>
      <c r="G3482" s="715">
        <f t="shared" si="389"/>
        <v>2</v>
      </c>
      <c r="H3482" s="714" t="str">
        <f t="shared" si="390"/>
        <v>Mar/26</v>
      </c>
      <c r="I3482" s="723">
        <f t="shared" si="391"/>
        <v>11</v>
      </c>
      <c r="J3482" s="723">
        <f>IF(Tabela13[[#This Row],[Data da Ordem]]&lt;&gt;"",1,"")</f>
        <v>1</v>
      </c>
    </row>
    <row r="3483" spans="1:10">
      <c r="A3483" s="763">
        <v>46092.517534722225</v>
      </c>
      <c r="B3483" s="764">
        <v>13.5</v>
      </c>
      <c r="C3483" s="765" t="str">
        <f t="shared" si="385"/>
        <v>11/03/2026</v>
      </c>
      <c r="D3483" s="762" t="str">
        <f t="shared" si="386"/>
        <v>12:25</v>
      </c>
      <c r="E3483" s="713" t="str">
        <f t="shared" si="387"/>
        <v>12:00 as 13:00</v>
      </c>
      <c r="F3483" s="714" t="str">
        <f t="shared" si="388"/>
        <v>Quarta</v>
      </c>
      <c r="G3483" s="715">
        <f t="shared" si="389"/>
        <v>2</v>
      </c>
      <c r="H3483" s="714" t="str">
        <f t="shared" si="390"/>
        <v>Mar/26</v>
      </c>
      <c r="I3483" s="723">
        <f t="shared" si="391"/>
        <v>11</v>
      </c>
      <c r="J3483" s="723">
        <f>IF(Tabela13[[#This Row],[Data da Ordem]]&lt;&gt;"",1,"")</f>
        <v>1</v>
      </c>
    </row>
    <row r="3484" spans="1:10">
      <c r="A3484" s="763">
        <v>46092.508043981485</v>
      </c>
      <c r="B3484" s="764">
        <v>36</v>
      </c>
      <c r="C3484" s="765" t="str">
        <f t="shared" si="385"/>
        <v>11/03/2026</v>
      </c>
      <c r="D3484" s="762" t="str">
        <f t="shared" si="386"/>
        <v>12:11</v>
      </c>
      <c r="E3484" s="713" t="str">
        <f t="shared" si="387"/>
        <v>12:00 as 13:00</v>
      </c>
      <c r="F3484" s="714" t="str">
        <f t="shared" si="388"/>
        <v>Quarta</v>
      </c>
      <c r="G3484" s="715">
        <f t="shared" si="389"/>
        <v>2</v>
      </c>
      <c r="H3484" s="714" t="str">
        <f t="shared" si="390"/>
        <v>Mar/26</v>
      </c>
      <c r="I3484" s="723">
        <f t="shared" si="391"/>
        <v>11</v>
      </c>
      <c r="J3484" s="723">
        <f>IF(Tabela13[[#This Row],[Data da Ordem]]&lt;&gt;"",1,"")</f>
        <v>1</v>
      </c>
    </row>
    <row r="3485" spans="1:10">
      <c r="A3485" s="763">
        <v>46092.493564814817</v>
      </c>
      <c r="B3485" s="764">
        <v>12</v>
      </c>
      <c r="C3485" s="765" t="str">
        <f t="shared" si="385"/>
        <v>11/03/2026</v>
      </c>
      <c r="D3485" s="762" t="str">
        <f t="shared" si="386"/>
        <v>11:50</v>
      </c>
      <c r="E3485" s="713" t="str">
        <f t="shared" si="387"/>
        <v>11:00 as 12:00</v>
      </c>
      <c r="F3485" s="714" t="str">
        <f t="shared" si="388"/>
        <v>Quarta</v>
      </c>
      <c r="G3485" s="715">
        <f t="shared" si="389"/>
        <v>2</v>
      </c>
      <c r="H3485" s="714" t="str">
        <f t="shared" si="390"/>
        <v>Mar/26</v>
      </c>
      <c r="I3485" s="723">
        <f t="shared" si="391"/>
        <v>11</v>
      </c>
      <c r="J3485" s="723">
        <f>IF(Tabela13[[#This Row],[Data da Ordem]]&lt;&gt;"",1,"")</f>
        <v>1</v>
      </c>
    </row>
    <row r="3486" spans="1:10">
      <c r="A3486" s="763">
        <v>46092.444803240738</v>
      </c>
      <c r="B3486" s="764">
        <v>83.4</v>
      </c>
      <c r="C3486" s="765" t="str">
        <f t="shared" si="385"/>
        <v>11/03/2026</v>
      </c>
      <c r="D3486" s="762" t="str">
        <f t="shared" si="386"/>
        <v>10:40</v>
      </c>
      <c r="E3486" s="713" t="str">
        <f t="shared" si="387"/>
        <v>10:00 as 11:00</v>
      </c>
      <c r="F3486" s="714" t="str">
        <f t="shared" si="388"/>
        <v>Quarta</v>
      </c>
      <c r="G3486" s="715">
        <f t="shared" si="389"/>
        <v>2</v>
      </c>
      <c r="H3486" s="714" t="str">
        <f t="shared" si="390"/>
        <v>Mar/26</v>
      </c>
      <c r="I3486" s="723">
        <f t="shared" si="391"/>
        <v>11</v>
      </c>
      <c r="J3486" s="723">
        <f>IF(Tabela13[[#This Row],[Data da Ordem]]&lt;&gt;"",1,"")</f>
        <v>1</v>
      </c>
    </row>
    <row r="3487" spans="1:10">
      <c r="A3487" s="763">
        <v>46092.420069444444</v>
      </c>
      <c r="B3487" s="764">
        <v>33.5</v>
      </c>
      <c r="C3487" s="765" t="str">
        <f t="shared" si="385"/>
        <v>11/03/2026</v>
      </c>
      <c r="D3487" s="762" t="str">
        <f t="shared" si="386"/>
        <v>10:04</v>
      </c>
      <c r="E3487" s="713" t="str">
        <f t="shared" si="387"/>
        <v>10:00 as 11:00</v>
      </c>
      <c r="F3487" s="714" t="str">
        <f t="shared" si="388"/>
        <v>Quarta</v>
      </c>
      <c r="G3487" s="715">
        <f t="shared" si="389"/>
        <v>2</v>
      </c>
      <c r="H3487" s="714" t="str">
        <f t="shared" si="390"/>
        <v>Mar/26</v>
      </c>
      <c r="I3487" s="723">
        <f t="shared" si="391"/>
        <v>11</v>
      </c>
      <c r="J3487" s="723">
        <f>IF(Tabela13[[#This Row],[Data da Ordem]]&lt;&gt;"",1,"")</f>
        <v>1</v>
      </c>
    </row>
    <row r="3488" spans="1:10">
      <c r="A3488" s="763">
        <v>46092.41684027778</v>
      </c>
      <c r="B3488" s="764">
        <v>25</v>
      </c>
      <c r="C3488" s="765" t="str">
        <f t="shared" si="385"/>
        <v>11/03/2026</v>
      </c>
      <c r="D3488" s="762" t="str">
        <f t="shared" si="386"/>
        <v>10:00</v>
      </c>
      <c r="E3488" s="713" t="str">
        <f t="shared" si="387"/>
        <v>10:00 as 11:00</v>
      </c>
      <c r="F3488" s="714" t="str">
        <f t="shared" si="388"/>
        <v>Quarta</v>
      </c>
      <c r="G3488" s="715">
        <f t="shared" si="389"/>
        <v>2</v>
      </c>
      <c r="H3488" s="714" t="str">
        <f t="shared" si="390"/>
        <v>Mar/26</v>
      </c>
      <c r="I3488" s="723">
        <f t="shared" si="391"/>
        <v>11</v>
      </c>
      <c r="J3488" s="723">
        <f>IF(Tabela13[[#This Row],[Data da Ordem]]&lt;&gt;"",1,"")</f>
        <v>1</v>
      </c>
    </row>
    <row r="3489" spans="1:10">
      <c r="A3489" s="763">
        <v>46092.397476851853</v>
      </c>
      <c r="B3489" s="764">
        <v>7</v>
      </c>
      <c r="C3489" s="766" t="str">
        <f t="shared" si="385"/>
        <v>11/03/2026</v>
      </c>
      <c r="D3489" s="767" t="str">
        <f t="shared" si="386"/>
        <v>09:32</v>
      </c>
      <c r="E3489" s="726" t="str">
        <f t="shared" si="387"/>
        <v>09:00 as 10:00</v>
      </c>
      <c r="F3489" s="727" t="str">
        <f t="shared" si="388"/>
        <v>Quarta</v>
      </c>
      <c r="G3489" s="728">
        <f t="shared" si="389"/>
        <v>2</v>
      </c>
      <c r="H3489" s="727" t="str">
        <f t="shared" si="390"/>
        <v>Mar/26</v>
      </c>
      <c r="I3489" s="716">
        <f t="shared" si="391"/>
        <v>11</v>
      </c>
      <c r="J3489" s="716">
        <f>IF(Tabela13[[#This Row],[Data da Ordem]]&lt;&gt;"",1,"")</f>
        <v>1</v>
      </c>
    </row>
    <row r="3490" spans="1:10">
      <c r="A3490" s="763">
        <v>46095.788912037038</v>
      </c>
      <c r="B3490" s="764">
        <v>14</v>
      </c>
      <c r="C3490" s="765" t="str">
        <f t="shared" ref="C3490:C3521" si="392">IF(A3490="","",TEXT(A3490,"dd/mm/aaaa"))</f>
        <v>14/03/2026</v>
      </c>
      <c r="D3490" s="762" t="str">
        <f t="shared" ref="D3490:D3521" si="393">IF(A3490="","",TEXT(A3490,"hh:mm"))</f>
        <v>18:56</v>
      </c>
      <c r="E3490" s="713" t="str">
        <f t="shared" ref="E3490:E3521" si="394">IF(D3490="","",IF(AND(MOD(D3490,1)&gt;=TIME(8,0,0),MOD(D3490,1)&lt;TIME(21,0,0)),
TEXT(TIME(HOUR(MOD(D3490,1)),0,0),"hh:mm")&amp;" as "&amp;TEXT(TIME(HOUR(MOD(D3490,1))+1,0,0),"hh:mm"),
"Fora da faixa"))</f>
        <v>18:00 as 19:00</v>
      </c>
      <c r="F3490" s="714" t="str">
        <f t="shared" ref="F3490:F3521" si="395">CHOOSE(WEEKDAY(C3490,2),"Segunda","Terça","Quarta","Quinta","Sexta","Sábado","Domingo")</f>
        <v>Sábado</v>
      </c>
      <c r="G3490" s="715">
        <f t="shared" ref="G3490:G3521" si="396">INT((DAY(C3490)-1)/7)+1</f>
        <v>2</v>
      </c>
      <c r="H3490" s="714" t="str">
        <f t="shared" ref="H3490:H3521" si="397">PROPER(TEXT(C3490,"MMM/AA"))</f>
        <v>Mar/26</v>
      </c>
      <c r="I3490" s="723">
        <f t="shared" ref="I3490:I3521" si="398">DAY(C3490)</f>
        <v>14</v>
      </c>
      <c r="J3490" s="723">
        <f>IF(Tabela13[[#This Row],[Data da Ordem]]&lt;&gt;"",1,"")</f>
        <v>1</v>
      </c>
    </row>
    <row r="3491" spans="1:10">
      <c r="A3491" s="763">
        <v>46095.75508101852</v>
      </c>
      <c r="B3491" s="764">
        <v>13.5</v>
      </c>
      <c r="C3491" s="765" t="str">
        <f t="shared" si="392"/>
        <v>14/03/2026</v>
      </c>
      <c r="D3491" s="762" t="str">
        <f t="shared" si="393"/>
        <v>18:07</v>
      </c>
      <c r="E3491" s="713" t="str">
        <f t="shared" si="394"/>
        <v>18:00 as 19:00</v>
      </c>
      <c r="F3491" s="714" t="str">
        <f t="shared" si="395"/>
        <v>Sábado</v>
      </c>
      <c r="G3491" s="715">
        <f t="shared" si="396"/>
        <v>2</v>
      </c>
      <c r="H3491" s="714" t="str">
        <f t="shared" si="397"/>
        <v>Mar/26</v>
      </c>
      <c r="I3491" s="723">
        <f t="shared" si="398"/>
        <v>14</v>
      </c>
      <c r="J3491" s="723">
        <f>IF(Tabela13[[#This Row],[Data da Ordem]]&lt;&gt;"",1,"")</f>
        <v>1</v>
      </c>
    </row>
    <row r="3492" spans="1:10">
      <c r="A3492" s="763">
        <v>46095.747708333336</v>
      </c>
      <c r="B3492" s="764">
        <v>23</v>
      </c>
      <c r="C3492" s="765" t="str">
        <f t="shared" si="392"/>
        <v>14/03/2026</v>
      </c>
      <c r="D3492" s="762" t="str">
        <f t="shared" si="393"/>
        <v>17:56</v>
      </c>
      <c r="E3492" s="713" t="str">
        <f t="shared" si="394"/>
        <v>17:00 as 18:00</v>
      </c>
      <c r="F3492" s="714" t="str">
        <f t="shared" si="395"/>
        <v>Sábado</v>
      </c>
      <c r="G3492" s="715">
        <f t="shared" si="396"/>
        <v>2</v>
      </c>
      <c r="H3492" s="714" t="str">
        <f t="shared" si="397"/>
        <v>Mar/26</v>
      </c>
      <c r="I3492" s="723">
        <f t="shared" si="398"/>
        <v>14</v>
      </c>
      <c r="J3492" s="723">
        <f>IF(Tabela13[[#This Row],[Data da Ordem]]&lt;&gt;"",1,"")</f>
        <v>1</v>
      </c>
    </row>
    <row r="3493" spans="1:10">
      <c r="A3493" s="763">
        <v>46095.745682870373</v>
      </c>
      <c r="B3493" s="764">
        <v>10</v>
      </c>
      <c r="C3493" s="765" t="str">
        <f t="shared" si="392"/>
        <v>14/03/2026</v>
      </c>
      <c r="D3493" s="762" t="str">
        <f t="shared" si="393"/>
        <v>17:53</v>
      </c>
      <c r="E3493" s="713" t="str">
        <f t="shared" si="394"/>
        <v>17:00 as 18:00</v>
      </c>
      <c r="F3493" s="714" t="str">
        <f t="shared" si="395"/>
        <v>Sábado</v>
      </c>
      <c r="G3493" s="715">
        <f t="shared" si="396"/>
        <v>2</v>
      </c>
      <c r="H3493" s="714" t="str">
        <f t="shared" si="397"/>
        <v>Mar/26</v>
      </c>
      <c r="I3493" s="723">
        <f t="shared" si="398"/>
        <v>14</v>
      </c>
      <c r="J3493" s="723">
        <f>IF(Tabela13[[#This Row],[Data da Ordem]]&lt;&gt;"",1,"")</f>
        <v>1</v>
      </c>
    </row>
    <row r="3494" spans="1:10">
      <c r="A3494" s="763">
        <v>46095.738981481481</v>
      </c>
      <c r="B3494" s="764">
        <v>10</v>
      </c>
      <c r="C3494" s="765" t="str">
        <f t="shared" si="392"/>
        <v>14/03/2026</v>
      </c>
      <c r="D3494" s="762" t="str">
        <f t="shared" si="393"/>
        <v>17:44</v>
      </c>
      <c r="E3494" s="713" t="str">
        <f t="shared" si="394"/>
        <v>17:00 as 18:00</v>
      </c>
      <c r="F3494" s="714" t="str">
        <f t="shared" si="395"/>
        <v>Sábado</v>
      </c>
      <c r="G3494" s="715">
        <f t="shared" si="396"/>
        <v>2</v>
      </c>
      <c r="H3494" s="714" t="str">
        <f t="shared" si="397"/>
        <v>Mar/26</v>
      </c>
      <c r="I3494" s="723">
        <f t="shared" si="398"/>
        <v>14</v>
      </c>
      <c r="J3494" s="723">
        <f>IF(Tabela13[[#This Row],[Data da Ordem]]&lt;&gt;"",1,"")</f>
        <v>1</v>
      </c>
    </row>
    <row r="3495" spans="1:10">
      <c r="A3495" s="763">
        <v>46095.732835648145</v>
      </c>
      <c r="B3495" s="764">
        <v>56</v>
      </c>
      <c r="C3495" s="765" t="str">
        <f t="shared" si="392"/>
        <v>14/03/2026</v>
      </c>
      <c r="D3495" s="762" t="str">
        <f t="shared" si="393"/>
        <v>17:35</v>
      </c>
      <c r="E3495" s="713" t="str">
        <f t="shared" si="394"/>
        <v>17:00 as 18:00</v>
      </c>
      <c r="F3495" s="714" t="str">
        <f t="shared" si="395"/>
        <v>Sábado</v>
      </c>
      <c r="G3495" s="715">
        <f t="shared" si="396"/>
        <v>2</v>
      </c>
      <c r="H3495" s="714" t="str">
        <f t="shared" si="397"/>
        <v>Mar/26</v>
      </c>
      <c r="I3495" s="723">
        <f t="shared" si="398"/>
        <v>14</v>
      </c>
      <c r="J3495" s="723">
        <f>IF(Tabela13[[#This Row],[Data da Ordem]]&lt;&gt;"",1,"")</f>
        <v>1</v>
      </c>
    </row>
    <row r="3496" spans="1:10">
      <c r="A3496" s="763">
        <v>46095.721365740741</v>
      </c>
      <c r="B3496" s="764">
        <v>71</v>
      </c>
      <c r="C3496" s="765" t="str">
        <f t="shared" si="392"/>
        <v>14/03/2026</v>
      </c>
      <c r="D3496" s="762" t="str">
        <f t="shared" si="393"/>
        <v>17:18</v>
      </c>
      <c r="E3496" s="713" t="str">
        <f t="shared" si="394"/>
        <v>17:00 as 18:00</v>
      </c>
      <c r="F3496" s="714" t="str">
        <f t="shared" si="395"/>
        <v>Sábado</v>
      </c>
      <c r="G3496" s="715">
        <f t="shared" si="396"/>
        <v>2</v>
      </c>
      <c r="H3496" s="714" t="str">
        <f t="shared" si="397"/>
        <v>Mar/26</v>
      </c>
      <c r="I3496" s="723">
        <f t="shared" si="398"/>
        <v>14</v>
      </c>
      <c r="J3496" s="723">
        <f>IF(Tabela13[[#This Row],[Data da Ordem]]&lt;&gt;"",1,"")</f>
        <v>1</v>
      </c>
    </row>
    <row r="3497" spans="1:10">
      <c r="A3497" s="763">
        <v>46095.720034722224</v>
      </c>
      <c r="B3497" s="764">
        <v>15.5</v>
      </c>
      <c r="C3497" s="765" t="str">
        <f t="shared" si="392"/>
        <v>14/03/2026</v>
      </c>
      <c r="D3497" s="762" t="str">
        <f t="shared" si="393"/>
        <v>17:16</v>
      </c>
      <c r="E3497" s="713" t="str">
        <f t="shared" si="394"/>
        <v>17:00 as 18:00</v>
      </c>
      <c r="F3497" s="714" t="str">
        <f t="shared" si="395"/>
        <v>Sábado</v>
      </c>
      <c r="G3497" s="715">
        <f t="shared" si="396"/>
        <v>2</v>
      </c>
      <c r="H3497" s="714" t="str">
        <f t="shared" si="397"/>
        <v>Mar/26</v>
      </c>
      <c r="I3497" s="723">
        <f t="shared" si="398"/>
        <v>14</v>
      </c>
      <c r="J3497" s="723">
        <f>IF(Tabela13[[#This Row],[Data da Ordem]]&lt;&gt;"",1,"")</f>
        <v>1</v>
      </c>
    </row>
    <row r="3498" spans="1:10">
      <c r="A3498" s="763">
        <v>46095.719212962962</v>
      </c>
      <c r="B3498" s="764">
        <v>14</v>
      </c>
      <c r="C3498" s="765" t="str">
        <f t="shared" si="392"/>
        <v>14/03/2026</v>
      </c>
      <c r="D3498" s="762" t="str">
        <f t="shared" si="393"/>
        <v>17:15</v>
      </c>
      <c r="E3498" s="713" t="str">
        <f t="shared" si="394"/>
        <v>17:00 as 18:00</v>
      </c>
      <c r="F3498" s="714" t="str">
        <f t="shared" si="395"/>
        <v>Sábado</v>
      </c>
      <c r="G3498" s="715">
        <f t="shared" si="396"/>
        <v>2</v>
      </c>
      <c r="H3498" s="714" t="str">
        <f t="shared" si="397"/>
        <v>Mar/26</v>
      </c>
      <c r="I3498" s="723">
        <f t="shared" si="398"/>
        <v>14</v>
      </c>
      <c r="J3498" s="723">
        <f>IF(Tabela13[[#This Row],[Data da Ordem]]&lt;&gt;"",1,"")</f>
        <v>1</v>
      </c>
    </row>
    <row r="3499" spans="1:10">
      <c r="A3499" s="763">
        <v>46095.7187962963</v>
      </c>
      <c r="B3499" s="764">
        <v>23</v>
      </c>
      <c r="C3499" s="765" t="str">
        <f t="shared" si="392"/>
        <v>14/03/2026</v>
      </c>
      <c r="D3499" s="762" t="str">
        <f t="shared" si="393"/>
        <v>17:15</v>
      </c>
      <c r="E3499" s="713" t="str">
        <f t="shared" si="394"/>
        <v>17:00 as 18:00</v>
      </c>
      <c r="F3499" s="714" t="str">
        <f t="shared" si="395"/>
        <v>Sábado</v>
      </c>
      <c r="G3499" s="715">
        <f t="shared" si="396"/>
        <v>2</v>
      </c>
      <c r="H3499" s="714" t="str">
        <f t="shared" si="397"/>
        <v>Mar/26</v>
      </c>
      <c r="I3499" s="723">
        <f t="shared" si="398"/>
        <v>14</v>
      </c>
      <c r="J3499" s="723">
        <f>IF(Tabela13[[#This Row],[Data da Ordem]]&lt;&gt;"",1,"")</f>
        <v>1</v>
      </c>
    </row>
    <row r="3500" spans="1:10">
      <c r="A3500" s="763">
        <v>46095.718506944446</v>
      </c>
      <c r="B3500" s="764">
        <v>28</v>
      </c>
      <c r="C3500" s="765" t="str">
        <f t="shared" si="392"/>
        <v>14/03/2026</v>
      </c>
      <c r="D3500" s="762" t="str">
        <f t="shared" si="393"/>
        <v>17:14</v>
      </c>
      <c r="E3500" s="713" t="str">
        <f t="shared" si="394"/>
        <v>17:00 as 18:00</v>
      </c>
      <c r="F3500" s="714" t="str">
        <f t="shared" si="395"/>
        <v>Sábado</v>
      </c>
      <c r="G3500" s="715">
        <f t="shared" si="396"/>
        <v>2</v>
      </c>
      <c r="H3500" s="714" t="str">
        <f t="shared" si="397"/>
        <v>Mar/26</v>
      </c>
      <c r="I3500" s="723">
        <f t="shared" si="398"/>
        <v>14</v>
      </c>
      <c r="J3500" s="723">
        <f>IF(Tabela13[[#This Row],[Data da Ordem]]&lt;&gt;"",1,"")</f>
        <v>1</v>
      </c>
    </row>
    <row r="3501" spans="1:10">
      <c r="A3501" s="763">
        <v>46095.718113425923</v>
      </c>
      <c r="B3501" s="764">
        <v>23</v>
      </c>
      <c r="C3501" s="765" t="str">
        <f t="shared" si="392"/>
        <v>14/03/2026</v>
      </c>
      <c r="D3501" s="762" t="str">
        <f t="shared" si="393"/>
        <v>17:14</v>
      </c>
      <c r="E3501" s="713" t="str">
        <f t="shared" si="394"/>
        <v>17:00 as 18:00</v>
      </c>
      <c r="F3501" s="714" t="str">
        <f t="shared" si="395"/>
        <v>Sábado</v>
      </c>
      <c r="G3501" s="715">
        <f t="shared" si="396"/>
        <v>2</v>
      </c>
      <c r="H3501" s="714" t="str">
        <f t="shared" si="397"/>
        <v>Mar/26</v>
      </c>
      <c r="I3501" s="723">
        <f t="shared" si="398"/>
        <v>14</v>
      </c>
      <c r="J3501" s="723">
        <f>IF(Tabela13[[#This Row],[Data da Ordem]]&lt;&gt;"",1,"")</f>
        <v>1</v>
      </c>
    </row>
    <row r="3502" spans="1:10">
      <c r="A3502" s="763">
        <v>46095.716168981482</v>
      </c>
      <c r="B3502" s="764">
        <v>20</v>
      </c>
      <c r="C3502" s="765" t="str">
        <f t="shared" si="392"/>
        <v>14/03/2026</v>
      </c>
      <c r="D3502" s="762" t="str">
        <f t="shared" si="393"/>
        <v>17:11</v>
      </c>
      <c r="E3502" s="713" t="str">
        <f t="shared" si="394"/>
        <v>17:00 as 18:00</v>
      </c>
      <c r="F3502" s="714" t="str">
        <f t="shared" si="395"/>
        <v>Sábado</v>
      </c>
      <c r="G3502" s="715">
        <f t="shared" si="396"/>
        <v>2</v>
      </c>
      <c r="H3502" s="714" t="str">
        <f t="shared" si="397"/>
        <v>Mar/26</v>
      </c>
      <c r="I3502" s="723">
        <f t="shared" si="398"/>
        <v>14</v>
      </c>
      <c r="J3502" s="723">
        <f>IF(Tabela13[[#This Row],[Data da Ordem]]&lt;&gt;"",1,"")</f>
        <v>1</v>
      </c>
    </row>
    <row r="3503" spans="1:10">
      <c r="A3503" s="763">
        <v>46095.712858796294</v>
      </c>
      <c r="B3503" s="764">
        <v>29</v>
      </c>
      <c r="C3503" s="765" t="str">
        <f t="shared" si="392"/>
        <v>14/03/2026</v>
      </c>
      <c r="D3503" s="762" t="str">
        <f t="shared" si="393"/>
        <v>17:06</v>
      </c>
      <c r="E3503" s="713" t="str">
        <f t="shared" si="394"/>
        <v>17:00 as 18:00</v>
      </c>
      <c r="F3503" s="714" t="str">
        <f t="shared" si="395"/>
        <v>Sábado</v>
      </c>
      <c r="G3503" s="715">
        <f t="shared" si="396"/>
        <v>2</v>
      </c>
      <c r="H3503" s="714" t="str">
        <f t="shared" si="397"/>
        <v>Mar/26</v>
      </c>
      <c r="I3503" s="723">
        <f t="shared" si="398"/>
        <v>14</v>
      </c>
      <c r="J3503" s="723">
        <f>IF(Tabela13[[#This Row],[Data da Ordem]]&lt;&gt;"",1,"")</f>
        <v>1</v>
      </c>
    </row>
    <row r="3504" spans="1:10">
      <c r="A3504" s="763">
        <v>46095.712418981479</v>
      </c>
      <c r="B3504" s="764">
        <v>36</v>
      </c>
      <c r="C3504" s="765" t="str">
        <f t="shared" si="392"/>
        <v>14/03/2026</v>
      </c>
      <c r="D3504" s="762" t="str">
        <f t="shared" si="393"/>
        <v>17:05</v>
      </c>
      <c r="E3504" s="713" t="str">
        <f t="shared" si="394"/>
        <v>17:00 as 18:00</v>
      </c>
      <c r="F3504" s="714" t="str">
        <f t="shared" si="395"/>
        <v>Sábado</v>
      </c>
      <c r="G3504" s="715">
        <f t="shared" si="396"/>
        <v>2</v>
      </c>
      <c r="H3504" s="714" t="str">
        <f t="shared" si="397"/>
        <v>Mar/26</v>
      </c>
      <c r="I3504" s="723">
        <f t="shared" si="398"/>
        <v>14</v>
      </c>
      <c r="J3504" s="723">
        <f>IF(Tabela13[[#This Row],[Data da Ordem]]&lt;&gt;"",1,"")</f>
        <v>1</v>
      </c>
    </row>
    <row r="3505" spans="1:10">
      <c r="A3505" s="763">
        <v>46095.70689814815</v>
      </c>
      <c r="B3505" s="764">
        <v>34</v>
      </c>
      <c r="C3505" s="765" t="str">
        <f t="shared" si="392"/>
        <v>14/03/2026</v>
      </c>
      <c r="D3505" s="762" t="str">
        <f t="shared" si="393"/>
        <v>16:57</v>
      </c>
      <c r="E3505" s="713" t="str">
        <f t="shared" si="394"/>
        <v>16:00 as 17:00</v>
      </c>
      <c r="F3505" s="714" t="str">
        <f t="shared" si="395"/>
        <v>Sábado</v>
      </c>
      <c r="G3505" s="715">
        <f t="shared" si="396"/>
        <v>2</v>
      </c>
      <c r="H3505" s="714" t="str">
        <f t="shared" si="397"/>
        <v>Mar/26</v>
      </c>
      <c r="I3505" s="723">
        <f t="shared" si="398"/>
        <v>14</v>
      </c>
      <c r="J3505" s="723">
        <f>IF(Tabela13[[#This Row],[Data da Ordem]]&lt;&gt;"",1,"")</f>
        <v>1</v>
      </c>
    </row>
    <row r="3506" spans="1:10">
      <c r="A3506" s="763">
        <v>46095.704259259262</v>
      </c>
      <c r="B3506" s="764">
        <v>20</v>
      </c>
      <c r="C3506" s="765" t="str">
        <f t="shared" si="392"/>
        <v>14/03/2026</v>
      </c>
      <c r="D3506" s="762" t="str">
        <f t="shared" si="393"/>
        <v>16:54</v>
      </c>
      <c r="E3506" s="713" t="str">
        <f t="shared" si="394"/>
        <v>16:00 as 17:00</v>
      </c>
      <c r="F3506" s="714" t="str">
        <f t="shared" si="395"/>
        <v>Sábado</v>
      </c>
      <c r="G3506" s="715">
        <f t="shared" si="396"/>
        <v>2</v>
      </c>
      <c r="H3506" s="714" t="str">
        <f t="shared" si="397"/>
        <v>Mar/26</v>
      </c>
      <c r="I3506" s="723">
        <f t="shared" si="398"/>
        <v>14</v>
      </c>
      <c r="J3506" s="723">
        <f>IF(Tabela13[[#This Row],[Data da Ordem]]&lt;&gt;"",1,"")</f>
        <v>1</v>
      </c>
    </row>
    <row r="3507" spans="1:10">
      <c r="A3507" s="763">
        <v>46095.689618055556</v>
      </c>
      <c r="B3507" s="764">
        <v>71</v>
      </c>
      <c r="C3507" s="765" t="str">
        <f t="shared" si="392"/>
        <v>14/03/2026</v>
      </c>
      <c r="D3507" s="762" t="str">
        <f t="shared" si="393"/>
        <v>16:33</v>
      </c>
      <c r="E3507" s="713" t="str">
        <f t="shared" si="394"/>
        <v>16:00 as 17:00</v>
      </c>
      <c r="F3507" s="714" t="str">
        <f t="shared" si="395"/>
        <v>Sábado</v>
      </c>
      <c r="G3507" s="715">
        <f t="shared" si="396"/>
        <v>2</v>
      </c>
      <c r="H3507" s="714" t="str">
        <f t="shared" si="397"/>
        <v>Mar/26</v>
      </c>
      <c r="I3507" s="723">
        <f t="shared" si="398"/>
        <v>14</v>
      </c>
      <c r="J3507" s="723">
        <f>IF(Tabela13[[#This Row],[Data da Ordem]]&lt;&gt;"",1,"")</f>
        <v>1</v>
      </c>
    </row>
    <row r="3508" spans="1:10">
      <c r="A3508" s="763">
        <v>46095.688888888886</v>
      </c>
      <c r="B3508" s="764">
        <v>26</v>
      </c>
      <c r="C3508" s="765" t="str">
        <f t="shared" si="392"/>
        <v>14/03/2026</v>
      </c>
      <c r="D3508" s="762" t="str">
        <f t="shared" si="393"/>
        <v>16:32</v>
      </c>
      <c r="E3508" s="713" t="str">
        <f t="shared" si="394"/>
        <v>16:00 as 17:00</v>
      </c>
      <c r="F3508" s="714" t="str">
        <f t="shared" si="395"/>
        <v>Sábado</v>
      </c>
      <c r="G3508" s="715">
        <f t="shared" si="396"/>
        <v>2</v>
      </c>
      <c r="H3508" s="714" t="str">
        <f t="shared" si="397"/>
        <v>Mar/26</v>
      </c>
      <c r="I3508" s="723">
        <f t="shared" si="398"/>
        <v>14</v>
      </c>
      <c r="J3508" s="723">
        <f>IF(Tabela13[[#This Row],[Data da Ordem]]&lt;&gt;"",1,"")</f>
        <v>1</v>
      </c>
    </row>
    <row r="3509" spans="1:10">
      <c r="A3509" s="763">
        <v>46095.688148148147</v>
      </c>
      <c r="B3509" s="764">
        <v>33.5</v>
      </c>
      <c r="C3509" s="765" t="str">
        <f t="shared" si="392"/>
        <v>14/03/2026</v>
      </c>
      <c r="D3509" s="762" t="str">
        <f t="shared" si="393"/>
        <v>16:30</v>
      </c>
      <c r="E3509" s="713" t="str">
        <f t="shared" si="394"/>
        <v>16:00 as 17:00</v>
      </c>
      <c r="F3509" s="714" t="str">
        <f t="shared" si="395"/>
        <v>Sábado</v>
      </c>
      <c r="G3509" s="715">
        <f t="shared" si="396"/>
        <v>2</v>
      </c>
      <c r="H3509" s="714" t="str">
        <f t="shared" si="397"/>
        <v>Mar/26</v>
      </c>
      <c r="I3509" s="723">
        <f t="shared" si="398"/>
        <v>14</v>
      </c>
      <c r="J3509" s="723">
        <f>IF(Tabela13[[#This Row],[Data da Ordem]]&lt;&gt;"",1,"")</f>
        <v>1</v>
      </c>
    </row>
    <row r="3510" spans="1:10">
      <c r="A3510" s="763">
        <v>46095.684930555559</v>
      </c>
      <c r="B3510" s="764">
        <v>23</v>
      </c>
      <c r="C3510" s="765" t="str">
        <f t="shared" si="392"/>
        <v>14/03/2026</v>
      </c>
      <c r="D3510" s="762" t="str">
        <f t="shared" si="393"/>
        <v>16:26</v>
      </c>
      <c r="E3510" s="713" t="str">
        <f t="shared" si="394"/>
        <v>16:00 as 17:00</v>
      </c>
      <c r="F3510" s="714" t="str">
        <f t="shared" si="395"/>
        <v>Sábado</v>
      </c>
      <c r="G3510" s="715">
        <f t="shared" si="396"/>
        <v>2</v>
      </c>
      <c r="H3510" s="714" t="str">
        <f t="shared" si="397"/>
        <v>Mar/26</v>
      </c>
      <c r="I3510" s="723">
        <f t="shared" si="398"/>
        <v>14</v>
      </c>
      <c r="J3510" s="723">
        <f>IF(Tabela13[[#This Row],[Data da Ordem]]&lt;&gt;"",1,"")</f>
        <v>1</v>
      </c>
    </row>
    <row r="3511" spans="1:10">
      <c r="A3511" s="763">
        <v>46095.674745370372</v>
      </c>
      <c r="B3511" s="764">
        <v>17</v>
      </c>
      <c r="C3511" s="765" t="str">
        <f t="shared" si="392"/>
        <v>14/03/2026</v>
      </c>
      <c r="D3511" s="762" t="str">
        <f t="shared" si="393"/>
        <v>16:11</v>
      </c>
      <c r="E3511" s="713" t="str">
        <f t="shared" si="394"/>
        <v>16:00 as 17:00</v>
      </c>
      <c r="F3511" s="714" t="str">
        <f t="shared" si="395"/>
        <v>Sábado</v>
      </c>
      <c r="G3511" s="715">
        <f t="shared" si="396"/>
        <v>2</v>
      </c>
      <c r="H3511" s="714" t="str">
        <f t="shared" si="397"/>
        <v>Mar/26</v>
      </c>
      <c r="I3511" s="723">
        <f t="shared" si="398"/>
        <v>14</v>
      </c>
      <c r="J3511" s="723">
        <f>IF(Tabela13[[#This Row],[Data da Ordem]]&lt;&gt;"",1,"")</f>
        <v>1</v>
      </c>
    </row>
    <row r="3512" spans="1:10">
      <c r="A3512" s="763">
        <v>46095.667743055557</v>
      </c>
      <c r="B3512" s="764">
        <v>6</v>
      </c>
      <c r="C3512" s="765" t="str">
        <f t="shared" si="392"/>
        <v>14/03/2026</v>
      </c>
      <c r="D3512" s="762" t="str">
        <f t="shared" si="393"/>
        <v>16:01</v>
      </c>
      <c r="E3512" s="713" t="str">
        <f t="shared" si="394"/>
        <v>16:00 as 17:00</v>
      </c>
      <c r="F3512" s="714" t="str">
        <f t="shared" si="395"/>
        <v>Sábado</v>
      </c>
      <c r="G3512" s="715">
        <f t="shared" si="396"/>
        <v>2</v>
      </c>
      <c r="H3512" s="714" t="str">
        <f t="shared" si="397"/>
        <v>Mar/26</v>
      </c>
      <c r="I3512" s="723">
        <f t="shared" si="398"/>
        <v>14</v>
      </c>
      <c r="J3512" s="723">
        <f>IF(Tabela13[[#This Row],[Data da Ordem]]&lt;&gt;"",1,"")</f>
        <v>1</v>
      </c>
    </row>
    <row r="3513" spans="1:10">
      <c r="A3513" s="763">
        <v>46095.664976851855</v>
      </c>
      <c r="B3513" s="764">
        <v>40</v>
      </c>
      <c r="C3513" s="765" t="str">
        <f t="shared" si="392"/>
        <v>14/03/2026</v>
      </c>
      <c r="D3513" s="762" t="str">
        <f t="shared" si="393"/>
        <v>15:57</v>
      </c>
      <c r="E3513" s="713" t="str">
        <f t="shared" si="394"/>
        <v>15:00 as 16:00</v>
      </c>
      <c r="F3513" s="714" t="str">
        <f t="shared" si="395"/>
        <v>Sábado</v>
      </c>
      <c r="G3513" s="715">
        <f t="shared" si="396"/>
        <v>2</v>
      </c>
      <c r="H3513" s="714" t="str">
        <f t="shared" si="397"/>
        <v>Mar/26</v>
      </c>
      <c r="I3513" s="723">
        <f t="shared" si="398"/>
        <v>14</v>
      </c>
      <c r="J3513" s="723">
        <f>IF(Tabela13[[#This Row],[Data da Ordem]]&lt;&gt;"",1,"")</f>
        <v>1</v>
      </c>
    </row>
    <row r="3514" spans="1:10">
      <c r="A3514" s="763">
        <v>46095.661412037036</v>
      </c>
      <c r="B3514" s="764">
        <v>28</v>
      </c>
      <c r="C3514" s="765" t="str">
        <f t="shared" si="392"/>
        <v>14/03/2026</v>
      </c>
      <c r="D3514" s="762" t="str">
        <f t="shared" si="393"/>
        <v>15:52</v>
      </c>
      <c r="E3514" s="713" t="str">
        <f t="shared" si="394"/>
        <v>15:00 as 16:00</v>
      </c>
      <c r="F3514" s="714" t="str">
        <f t="shared" si="395"/>
        <v>Sábado</v>
      </c>
      <c r="G3514" s="715">
        <f t="shared" si="396"/>
        <v>2</v>
      </c>
      <c r="H3514" s="714" t="str">
        <f t="shared" si="397"/>
        <v>Mar/26</v>
      </c>
      <c r="I3514" s="723">
        <f t="shared" si="398"/>
        <v>14</v>
      </c>
      <c r="J3514" s="723">
        <f>IF(Tabela13[[#This Row],[Data da Ordem]]&lt;&gt;"",1,"")</f>
        <v>1</v>
      </c>
    </row>
    <row r="3515" spans="1:10">
      <c r="A3515" s="763">
        <v>46095.657141203701</v>
      </c>
      <c r="B3515" s="764">
        <v>13</v>
      </c>
      <c r="C3515" s="765" t="str">
        <f t="shared" si="392"/>
        <v>14/03/2026</v>
      </c>
      <c r="D3515" s="762" t="str">
        <f t="shared" si="393"/>
        <v>15:46</v>
      </c>
      <c r="E3515" s="713" t="str">
        <f t="shared" si="394"/>
        <v>15:00 as 16:00</v>
      </c>
      <c r="F3515" s="714" t="str">
        <f t="shared" si="395"/>
        <v>Sábado</v>
      </c>
      <c r="G3515" s="715">
        <f t="shared" si="396"/>
        <v>2</v>
      </c>
      <c r="H3515" s="714" t="str">
        <f t="shared" si="397"/>
        <v>Mar/26</v>
      </c>
      <c r="I3515" s="723">
        <f t="shared" si="398"/>
        <v>14</v>
      </c>
      <c r="J3515" s="723">
        <f>IF(Tabela13[[#This Row],[Data da Ordem]]&lt;&gt;"",1,"")</f>
        <v>1</v>
      </c>
    </row>
    <row r="3516" spans="1:10">
      <c r="A3516" s="763">
        <v>46095.653333333335</v>
      </c>
      <c r="B3516" s="764">
        <v>22</v>
      </c>
      <c r="C3516" s="765" t="str">
        <f t="shared" si="392"/>
        <v>14/03/2026</v>
      </c>
      <c r="D3516" s="762" t="str">
        <f t="shared" si="393"/>
        <v>15:40</v>
      </c>
      <c r="E3516" s="713" t="str">
        <f t="shared" si="394"/>
        <v>15:00 as 16:00</v>
      </c>
      <c r="F3516" s="714" t="str">
        <f t="shared" si="395"/>
        <v>Sábado</v>
      </c>
      <c r="G3516" s="715">
        <f t="shared" si="396"/>
        <v>2</v>
      </c>
      <c r="H3516" s="714" t="str">
        <f t="shared" si="397"/>
        <v>Mar/26</v>
      </c>
      <c r="I3516" s="723">
        <f t="shared" si="398"/>
        <v>14</v>
      </c>
      <c r="J3516" s="723">
        <f>IF(Tabela13[[#This Row],[Data da Ordem]]&lt;&gt;"",1,"")</f>
        <v>1</v>
      </c>
    </row>
    <row r="3517" spans="1:10">
      <c r="A3517" s="763">
        <v>46095.651435185187</v>
      </c>
      <c r="B3517" s="764">
        <v>23.5</v>
      </c>
      <c r="C3517" s="765" t="str">
        <f t="shared" si="392"/>
        <v>14/03/2026</v>
      </c>
      <c r="D3517" s="762" t="str">
        <f t="shared" si="393"/>
        <v>15:38</v>
      </c>
      <c r="E3517" s="713" t="str">
        <f t="shared" si="394"/>
        <v>15:00 as 16:00</v>
      </c>
      <c r="F3517" s="714" t="str">
        <f t="shared" si="395"/>
        <v>Sábado</v>
      </c>
      <c r="G3517" s="715">
        <f t="shared" si="396"/>
        <v>2</v>
      </c>
      <c r="H3517" s="714" t="str">
        <f t="shared" si="397"/>
        <v>Mar/26</v>
      </c>
      <c r="I3517" s="723">
        <f t="shared" si="398"/>
        <v>14</v>
      </c>
      <c r="J3517" s="723">
        <f>IF(Tabela13[[#This Row],[Data da Ordem]]&lt;&gt;"",1,"")</f>
        <v>1</v>
      </c>
    </row>
    <row r="3518" spans="1:10">
      <c r="A3518" s="763">
        <v>46095.647928240738</v>
      </c>
      <c r="B3518" s="764">
        <v>17</v>
      </c>
      <c r="C3518" s="765" t="str">
        <f t="shared" si="392"/>
        <v>14/03/2026</v>
      </c>
      <c r="D3518" s="762" t="str">
        <f t="shared" si="393"/>
        <v>15:33</v>
      </c>
      <c r="E3518" s="713" t="str">
        <f t="shared" si="394"/>
        <v>15:00 as 16:00</v>
      </c>
      <c r="F3518" s="714" t="str">
        <f t="shared" si="395"/>
        <v>Sábado</v>
      </c>
      <c r="G3518" s="715">
        <f t="shared" si="396"/>
        <v>2</v>
      </c>
      <c r="H3518" s="714" t="str">
        <f t="shared" si="397"/>
        <v>Mar/26</v>
      </c>
      <c r="I3518" s="723">
        <f t="shared" si="398"/>
        <v>14</v>
      </c>
      <c r="J3518" s="723">
        <f>IF(Tabela13[[#This Row],[Data da Ordem]]&lt;&gt;"",1,"")</f>
        <v>1</v>
      </c>
    </row>
    <row r="3519" spans="1:10">
      <c r="A3519" s="763">
        <v>46095.646481481483</v>
      </c>
      <c r="B3519" s="764">
        <v>32</v>
      </c>
      <c r="C3519" s="765" t="str">
        <f t="shared" si="392"/>
        <v>14/03/2026</v>
      </c>
      <c r="D3519" s="762" t="str">
        <f t="shared" si="393"/>
        <v>15:30</v>
      </c>
      <c r="E3519" s="713" t="str">
        <f t="shared" si="394"/>
        <v>15:00 as 16:00</v>
      </c>
      <c r="F3519" s="714" t="str">
        <f t="shared" si="395"/>
        <v>Sábado</v>
      </c>
      <c r="G3519" s="715">
        <f t="shared" si="396"/>
        <v>2</v>
      </c>
      <c r="H3519" s="714" t="str">
        <f t="shared" si="397"/>
        <v>Mar/26</v>
      </c>
      <c r="I3519" s="723">
        <f t="shared" si="398"/>
        <v>14</v>
      </c>
      <c r="J3519" s="723">
        <f>IF(Tabela13[[#This Row],[Data da Ordem]]&lt;&gt;"",1,"")</f>
        <v>1</v>
      </c>
    </row>
    <row r="3520" spans="1:10">
      <c r="A3520" s="763">
        <v>46095.637395833335</v>
      </c>
      <c r="B3520" s="764">
        <v>37</v>
      </c>
      <c r="C3520" s="765" t="str">
        <f t="shared" si="392"/>
        <v>14/03/2026</v>
      </c>
      <c r="D3520" s="762" t="str">
        <f t="shared" si="393"/>
        <v>15:17</v>
      </c>
      <c r="E3520" s="713" t="str">
        <f t="shared" si="394"/>
        <v>15:00 as 16:00</v>
      </c>
      <c r="F3520" s="714" t="str">
        <f t="shared" si="395"/>
        <v>Sábado</v>
      </c>
      <c r="G3520" s="715">
        <f t="shared" si="396"/>
        <v>2</v>
      </c>
      <c r="H3520" s="714" t="str">
        <f t="shared" si="397"/>
        <v>Mar/26</v>
      </c>
      <c r="I3520" s="723">
        <f t="shared" si="398"/>
        <v>14</v>
      </c>
      <c r="J3520" s="723">
        <f>IF(Tabela13[[#This Row],[Data da Ordem]]&lt;&gt;"",1,"")</f>
        <v>1</v>
      </c>
    </row>
    <row r="3521" spans="1:10">
      <c r="A3521" s="763">
        <v>46095.62877314815</v>
      </c>
      <c r="B3521" s="764">
        <v>9</v>
      </c>
      <c r="C3521" s="765" t="str">
        <f t="shared" si="392"/>
        <v>14/03/2026</v>
      </c>
      <c r="D3521" s="762" t="str">
        <f t="shared" si="393"/>
        <v>15:05</v>
      </c>
      <c r="E3521" s="713" t="str">
        <f t="shared" si="394"/>
        <v>15:00 as 16:00</v>
      </c>
      <c r="F3521" s="714" t="str">
        <f t="shared" si="395"/>
        <v>Sábado</v>
      </c>
      <c r="G3521" s="715">
        <f t="shared" si="396"/>
        <v>2</v>
      </c>
      <c r="H3521" s="714" t="str">
        <f t="shared" si="397"/>
        <v>Mar/26</v>
      </c>
      <c r="I3521" s="723">
        <f t="shared" si="398"/>
        <v>14</v>
      </c>
      <c r="J3521" s="723">
        <f>IF(Tabela13[[#This Row],[Data da Ordem]]&lt;&gt;"",1,"")</f>
        <v>1</v>
      </c>
    </row>
    <row r="3522" spans="1:10">
      <c r="A3522" s="763">
        <v>46095.611226851855</v>
      </c>
      <c r="B3522" s="764">
        <v>20</v>
      </c>
      <c r="C3522" s="765" t="str">
        <f t="shared" ref="C3522:C3553" si="399">IF(A3522="","",TEXT(A3522,"dd/mm/aaaa"))</f>
        <v>14/03/2026</v>
      </c>
      <c r="D3522" s="762" t="str">
        <f t="shared" ref="D3522:D3553" si="400">IF(A3522="","",TEXT(A3522,"hh:mm"))</f>
        <v>14:40</v>
      </c>
      <c r="E3522" s="713" t="str">
        <f t="shared" ref="E3522:E3553" si="401">IF(D3522="","",IF(AND(MOD(D3522,1)&gt;=TIME(8,0,0),MOD(D3522,1)&lt;TIME(21,0,0)),
TEXT(TIME(HOUR(MOD(D3522,1)),0,0),"hh:mm")&amp;" as "&amp;TEXT(TIME(HOUR(MOD(D3522,1))+1,0,0),"hh:mm"),
"Fora da faixa"))</f>
        <v>14:00 as 15:00</v>
      </c>
      <c r="F3522" s="714" t="str">
        <f t="shared" ref="F3522:F3553" si="402">CHOOSE(WEEKDAY(C3522,2),"Segunda","Terça","Quarta","Quinta","Sexta","Sábado","Domingo")</f>
        <v>Sábado</v>
      </c>
      <c r="G3522" s="715">
        <f t="shared" ref="G3522:G3553" si="403">INT((DAY(C3522)-1)/7)+1</f>
        <v>2</v>
      </c>
      <c r="H3522" s="714" t="str">
        <f t="shared" ref="H3522:H3553" si="404">PROPER(TEXT(C3522,"MMM/AA"))</f>
        <v>Mar/26</v>
      </c>
      <c r="I3522" s="723">
        <f t="shared" ref="I3522:I3553" si="405">DAY(C3522)</f>
        <v>14</v>
      </c>
      <c r="J3522" s="723">
        <f>IF(Tabela13[[#This Row],[Data da Ordem]]&lt;&gt;"",1,"")</f>
        <v>1</v>
      </c>
    </row>
    <row r="3523" spans="1:10">
      <c r="A3523" s="763">
        <v>46095.609814814816</v>
      </c>
      <c r="B3523" s="764">
        <v>13</v>
      </c>
      <c r="C3523" s="765" t="str">
        <f t="shared" si="399"/>
        <v>14/03/2026</v>
      </c>
      <c r="D3523" s="762" t="str">
        <f t="shared" si="400"/>
        <v>14:38</v>
      </c>
      <c r="E3523" s="713" t="str">
        <f t="shared" si="401"/>
        <v>14:00 as 15:00</v>
      </c>
      <c r="F3523" s="714" t="str">
        <f t="shared" si="402"/>
        <v>Sábado</v>
      </c>
      <c r="G3523" s="715">
        <f t="shared" si="403"/>
        <v>2</v>
      </c>
      <c r="H3523" s="714" t="str">
        <f t="shared" si="404"/>
        <v>Mar/26</v>
      </c>
      <c r="I3523" s="723">
        <f t="shared" si="405"/>
        <v>14</v>
      </c>
      <c r="J3523" s="723">
        <f>IF(Tabela13[[#This Row],[Data da Ordem]]&lt;&gt;"",1,"")</f>
        <v>1</v>
      </c>
    </row>
    <row r="3524" spans="1:10">
      <c r="A3524" s="763">
        <v>46095.609375</v>
      </c>
      <c r="B3524" s="764">
        <v>13</v>
      </c>
      <c r="C3524" s="765" t="str">
        <f t="shared" si="399"/>
        <v>14/03/2026</v>
      </c>
      <c r="D3524" s="762" t="str">
        <f t="shared" si="400"/>
        <v>14:37</v>
      </c>
      <c r="E3524" s="713" t="str">
        <f t="shared" si="401"/>
        <v>14:00 as 15:00</v>
      </c>
      <c r="F3524" s="714" t="str">
        <f t="shared" si="402"/>
        <v>Sábado</v>
      </c>
      <c r="G3524" s="715">
        <f t="shared" si="403"/>
        <v>2</v>
      </c>
      <c r="H3524" s="714" t="str">
        <f t="shared" si="404"/>
        <v>Mar/26</v>
      </c>
      <c r="I3524" s="723">
        <f t="shared" si="405"/>
        <v>14</v>
      </c>
      <c r="J3524" s="723">
        <f>IF(Tabela13[[#This Row],[Data da Ordem]]&lt;&gt;"",1,"")</f>
        <v>1</v>
      </c>
    </row>
    <row r="3525" spans="1:10">
      <c r="A3525" s="763">
        <v>46095.608252314814</v>
      </c>
      <c r="B3525" s="764">
        <v>23</v>
      </c>
      <c r="C3525" s="765" t="str">
        <f t="shared" si="399"/>
        <v>14/03/2026</v>
      </c>
      <c r="D3525" s="762" t="str">
        <f t="shared" si="400"/>
        <v>14:35</v>
      </c>
      <c r="E3525" s="713" t="str">
        <f t="shared" si="401"/>
        <v>14:00 as 15:00</v>
      </c>
      <c r="F3525" s="714" t="str">
        <f t="shared" si="402"/>
        <v>Sábado</v>
      </c>
      <c r="G3525" s="715">
        <f t="shared" si="403"/>
        <v>2</v>
      </c>
      <c r="H3525" s="714" t="str">
        <f t="shared" si="404"/>
        <v>Mar/26</v>
      </c>
      <c r="I3525" s="723">
        <f t="shared" si="405"/>
        <v>14</v>
      </c>
      <c r="J3525" s="723">
        <f>IF(Tabela13[[#This Row],[Data da Ordem]]&lt;&gt;"",1,"")</f>
        <v>1</v>
      </c>
    </row>
    <row r="3526" spans="1:10">
      <c r="A3526" s="763">
        <v>46095.598252314812</v>
      </c>
      <c r="B3526" s="764">
        <v>58</v>
      </c>
      <c r="C3526" s="765" t="str">
        <f t="shared" si="399"/>
        <v>14/03/2026</v>
      </c>
      <c r="D3526" s="762" t="str">
        <f t="shared" si="400"/>
        <v>14:21</v>
      </c>
      <c r="E3526" s="713" t="str">
        <f t="shared" si="401"/>
        <v>14:00 as 15:00</v>
      </c>
      <c r="F3526" s="714" t="str">
        <f t="shared" si="402"/>
        <v>Sábado</v>
      </c>
      <c r="G3526" s="715">
        <f t="shared" si="403"/>
        <v>2</v>
      </c>
      <c r="H3526" s="714" t="str">
        <f t="shared" si="404"/>
        <v>Mar/26</v>
      </c>
      <c r="I3526" s="723">
        <f t="shared" si="405"/>
        <v>14</v>
      </c>
      <c r="J3526" s="723">
        <f>IF(Tabela13[[#This Row],[Data da Ordem]]&lt;&gt;"",1,"")</f>
        <v>1</v>
      </c>
    </row>
    <row r="3527" spans="1:10">
      <c r="A3527" s="763">
        <v>46095.595173611109</v>
      </c>
      <c r="B3527" s="764">
        <v>29</v>
      </c>
      <c r="C3527" s="765" t="str">
        <f t="shared" si="399"/>
        <v>14/03/2026</v>
      </c>
      <c r="D3527" s="762" t="str">
        <f t="shared" si="400"/>
        <v>14:17</v>
      </c>
      <c r="E3527" s="713" t="str">
        <f t="shared" si="401"/>
        <v>14:00 as 15:00</v>
      </c>
      <c r="F3527" s="714" t="str">
        <f t="shared" si="402"/>
        <v>Sábado</v>
      </c>
      <c r="G3527" s="715">
        <f t="shared" si="403"/>
        <v>2</v>
      </c>
      <c r="H3527" s="714" t="str">
        <f t="shared" si="404"/>
        <v>Mar/26</v>
      </c>
      <c r="I3527" s="723">
        <f t="shared" si="405"/>
        <v>14</v>
      </c>
      <c r="J3527" s="723">
        <f>IF(Tabela13[[#This Row],[Data da Ordem]]&lt;&gt;"",1,"")</f>
        <v>1</v>
      </c>
    </row>
    <row r="3528" spans="1:10">
      <c r="A3528" s="763">
        <v>46095.591886574075</v>
      </c>
      <c r="B3528" s="764">
        <v>21.5</v>
      </c>
      <c r="C3528" s="765" t="str">
        <f t="shared" si="399"/>
        <v>14/03/2026</v>
      </c>
      <c r="D3528" s="762" t="str">
        <f t="shared" si="400"/>
        <v>14:12</v>
      </c>
      <c r="E3528" s="713" t="str">
        <f t="shared" si="401"/>
        <v>14:00 as 15:00</v>
      </c>
      <c r="F3528" s="714" t="str">
        <f t="shared" si="402"/>
        <v>Sábado</v>
      </c>
      <c r="G3528" s="715">
        <f t="shared" si="403"/>
        <v>2</v>
      </c>
      <c r="H3528" s="714" t="str">
        <f t="shared" si="404"/>
        <v>Mar/26</v>
      </c>
      <c r="I3528" s="723">
        <f t="shared" si="405"/>
        <v>14</v>
      </c>
      <c r="J3528" s="723">
        <f>IF(Tabela13[[#This Row],[Data da Ordem]]&lt;&gt;"",1,"")</f>
        <v>1</v>
      </c>
    </row>
    <row r="3529" spans="1:10">
      <c r="A3529" s="763">
        <v>46095.59</v>
      </c>
      <c r="B3529" s="764">
        <v>13</v>
      </c>
      <c r="C3529" s="765" t="str">
        <f t="shared" si="399"/>
        <v>14/03/2026</v>
      </c>
      <c r="D3529" s="762" t="str">
        <f t="shared" si="400"/>
        <v>14:09</v>
      </c>
      <c r="E3529" s="713" t="str">
        <f t="shared" si="401"/>
        <v>14:00 as 15:00</v>
      </c>
      <c r="F3529" s="714" t="str">
        <f t="shared" si="402"/>
        <v>Sábado</v>
      </c>
      <c r="G3529" s="715">
        <f t="shared" si="403"/>
        <v>2</v>
      </c>
      <c r="H3529" s="714" t="str">
        <f t="shared" si="404"/>
        <v>Mar/26</v>
      </c>
      <c r="I3529" s="723">
        <f t="shared" si="405"/>
        <v>14</v>
      </c>
      <c r="J3529" s="723">
        <f>IF(Tabela13[[#This Row],[Data da Ordem]]&lt;&gt;"",1,"")</f>
        <v>1</v>
      </c>
    </row>
    <row r="3530" spans="1:10">
      <c r="A3530" s="763">
        <v>46095.568865740737</v>
      </c>
      <c r="B3530" s="764">
        <v>13</v>
      </c>
      <c r="C3530" s="765" t="str">
        <f t="shared" si="399"/>
        <v>14/03/2026</v>
      </c>
      <c r="D3530" s="762" t="str">
        <f t="shared" si="400"/>
        <v>13:39</v>
      </c>
      <c r="E3530" s="713" t="str">
        <f t="shared" si="401"/>
        <v>13:00 as 14:00</v>
      </c>
      <c r="F3530" s="714" t="str">
        <f t="shared" si="402"/>
        <v>Sábado</v>
      </c>
      <c r="G3530" s="715">
        <f t="shared" si="403"/>
        <v>2</v>
      </c>
      <c r="H3530" s="714" t="str">
        <f t="shared" si="404"/>
        <v>Mar/26</v>
      </c>
      <c r="I3530" s="723">
        <f t="shared" si="405"/>
        <v>14</v>
      </c>
      <c r="J3530" s="723">
        <f>IF(Tabela13[[#This Row],[Data da Ordem]]&lt;&gt;"",1,"")</f>
        <v>1</v>
      </c>
    </row>
    <row r="3531" spans="1:10">
      <c r="A3531" s="763">
        <v>46095.550787037035</v>
      </c>
      <c r="B3531" s="764">
        <v>20</v>
      </c>
      <c r="C3531" s="765" t="str">
        <f t="shared" si="399"/>
        <v>14/03/2026</v>
      </c>
      <c r="D3531" s="762" t="str">
        <f t="shared" si="400"/>
        <v>13:13</v>
      </c>
      <c r="E3531" s="713" t="str">
        <f t="shared" si="401"/>
        <v>13:00 as 14:00</v>
      </c>
      <c r="F3531" s="714" t="str">
        <f t="shared" si="402"/>
        <v>Sábado</v>
      </c>
      <c r="G3531" s="715">
        <f t="shared" si="403"/>
        <v>2</v>
      </c>
      <c r="H3531" s="714" t="str">
        <f t="shared" si="404"/>
        <v>Mar/26</v>
      </c>
      <c r="I3531" s="723">
        <f t="shared" si="405"/>
        <v>14</v>
      </c>
      <c r="J3531" s="723">
        <f>IF(Tabela13[[#This Row],[Data da Ordem]]&lt;&gt;"",1,"")</f>
        <v>1</v>
      </c>
    </row>
    <row r="3532" spans="1:10">
      <c r="A3532" s="763">
        <v>46095.519328703704</v>
      </c>
      <c r="B3532" s="764">
        <v>14</v>
      </c>
      <c r="C3532" s="765" t="str">
        <f t="shared" si="399"/>
        <v>14/03/2026</v>
      </c>
      <c r="D3532" s="762" t="str">
        <f t="shared" si="400"/>
        <v>12:27</v>
      </c>
      <c r="E3532" s="713" t="str">
        <f t="shared" si="401"/>
        <v>12:00 as 13:00</v>
      </c>
      <c r="F3532" s="714" t="str">
        <f t="shared" si="402"/>
        <v>Sábado</v>
      </c>
      <c r="G3532" s="715">
        <f t="shared" si="403"/>
        <v>2</v>
      </c>
      <c r="H3532" s="714" t="str">
        <f t="shared" si="404"/>
        <v>Mar/26</v>
      </c>
      <c r="I3532" s="723">
        <f t="shared" si="405"/>
        <v>14</v>
      </c>
      <c r="J3532" s="723">
        <f>IF(Tabela13[[#This Row],[Data da Ordem]]&lt;&gt;"",1,"")</f>
        <v>1</v>
      </c>
    </row>
    <row r="3533" spans="1:10">
      <c r="A3533" s="763">
        <v>46095.485543981478</v>
      </c>
      <c r="B3533" s="764">
        <v>13</v>
      </c>
      <c r="C3533" s="765" t="str">
        <f t="shared" si="399"/>
        <v>14/03/2026</v>
      </c>
      <c r="D3533" s="762" t="str">
        <f t="shared" si="400"/>
        <v>11:39</v>
      </c>
      <c r="E3533" s="713" t="str">
        <f t="shared" si="401"/>
        <v>11:00 as 12:00</v>
      </c>
      <c r="F3533" s="714" t="str">
        <f t="shared" si="402"/>
        <v>Sábado</v>
      </c>
      <c r="G3533" s="715">
        <f t="shared" si="403"/>
        <v>2</v>
      </c>
      <c r="H3533" s="714" t="str">
        <f t="shared" si="404"/>
        <v>Mar/26</v>
      </c>
      <c r="I3533" s="723">
        <f t="shared" si="405"/>
        <v>14</v>
      </c>
      <c r="J3533" s="723">
        <f>IF(Tabela13[[#This Row],[Data da Ordem]]&lt;&gt;"",1,"")</f>
        <v>1</v>
      </c>
    </row>
    <row r="3534" spans="1:10">
      <c r="A3534" s="763">
        <v>46095.48238425926</v>
      </c>
      <c r="B3534" s="764">
        <v>56</v>
      </c>
      <c r="C3534" s="765" t="str">
        <f t="shared" si="399"/>
        <v>14/03/2026</v>
      </c>
      <c r="D3534" s="762" t="str">
        <f t="shared" si="400"/>
        <v>11:34</v>
      </c>
      <c r="E3534" s="713" t="str">
        <f t="shared" si="401"/>
        <v>11:00 as 12:00</v>
      </c>
      <c r="F3534" s="714" t="str">
        <f t="shared" si="402"/>
        <v>Sábado</v>
      </c>
      <c r="G3534" s="715">
        <f t="shared" si="403"/>
        <v>2</v>
      </c>
      <c r="H3534" s="714" t="str">
        <f t="shared" si="404"/>
        <v>Mar/26</v>
      </c>
      <c r="I3534" s="723">
        <f t="shared" si="405"/>
        <v>14</v>
      </c>
      <c r="J3534" s="723">
        <f>IF(Tabela13[[#This Row],[Data da Ordem]]&lt;&gt;"",1,"")</f>
        <v>1</v>
      </c>
    </row>
    <row r="3535" spans="1:10">
      <c r="A3535" s="763">
        <v>46095.477939814817</v>
      </c>
      <c r="B3535" s="764">
        <v>42</v>
      </c>
      <c r="C3535" s="765" t="str">
        <f t="shared" si="399"/>
        <v>14/03/2026</v>
      </c>
      <c r="D3535" s="762" t="str">
        <f t="shared" si="400"/>
        <v>11:28</v>
      </c>
      <c r="E3535" s="713" t="str">
        <f t="shared" si="401"/>
        <v>11:00 as 12:00</v>
      </c>
      <c r="F3535" s="714" t="str">
        <f t="shared" si="402"/>
        <v>Sábado</v>
      </c>
      <c r="G3535" s="715">
        <f t="shared" si="403"/>
        <v>2</v>
      </c>
      <c r="H3535" s="714" t="str">
        <f t="shared" si="404"/>
        <v>Mar/26</v>
      </c>
      <c r="I3535" s="723">
        <f t="shared" si="405"/>
        <v>14</v>
      </c>
      <c r="J3535" s="723">
        <f>IF(Tabela13[[#This Row],[Data da Ordem]]&lt;&gt;"",1,"")</f>
        <v>1</v>
      </c>
    </row>
    <row r="3536" spans="1:10">
      <c r="A3536" s="763">
        <v>46095.477349537039</v>
      </c>
      <c r="B3536" s="764">
        <v>47</v>
      </c>
      <c r="C3536" s="765" t="str">
        <f t="shared" si="399"/>
        <v>14/03/2026</v>
      </c>
      <c r="D3536" s="762" t="str">
        <f t="shared" si="400"/>
        <v>11:27</v>
      </c>
      <c r="E3536" s="713" t="str">
        <f t="shared" si="401"/>
        <v>11:00 as 12:00</v>
      </c>
      <c r="F3536" s="714" t="str">
        <f t="shared" si="402"/>
        <v>Sábado</v>
      </c>
      <c r="G3536" s="715">
        <f t="shared" si="403"/>
        <v>2</v>
      </c>
      <c r="H3536" s="714" t="str">
        <f t="shared" si="404"/>
        <v>Mar/26</v>
      </c>
      <c r="I3536" s="723">
        <f t="shared" si="405"/>
        <v>14</v>
      </c>
      <c r="J3536" s="723">
        <f>IF(Tabela13[[#This Row],[Data da Ordem]]&lt;&gt;"",1,"")</f>
        <v>1</v>
      </c>
    </row>
    <row r="3537" spans="1:10">
      <c r="A3537" s="763">
        <v>46095.475034722222</v>
      </c>
      <c r="B3537" s="764">
        <v>9</v>
      </c>
      <c r="C3537" s="765" t="str">
        <f t="shared" si="399"/>
        <v>14/03/2026</v>
      </c>
      <c r="D3537" s="762" t="str">
        <f t="shared" si="400"/>
        <v>11:24</v>
      </c>
      <c r="E3537" s="713" t="str">
        <f t="shared" si="401"/>
        <v>11:00 as 12:00</v>
      </c>
      <c r="F3537" s="714" t="str">
        <f t="shared" si="402"/>
        <v>Sábado</v>
      </c>
      <c r="G3537" s="715">
        <f t="shared" si="403"/>
        <v>2</v>
      </c>
      <c r="H3537" s="714" t="str">
        <f t="shared" si="404"/>
        <v>Mar/26</v>
      </c>
      <c r="I3537" s="723">
        <f t="shared" si="405"/>
        <v>14</v>
      </c>
      <c r="J3537" s="723">
        <f>IF(Tabela13[[#This Row],[Data da Ordem]]&lt;&gt;"",1,"")</f>
        <v>1</v>
      </c>
    </row>
    <row r="3538" spans="1:10">
      <c r="A3538" s="763">
        <v>46095.466446759259</v>
      </c>
      <c r="B3538" s="764">
        <v>20.7</v>
      </c>
      <c r="C3538" s="765" t="str">
        <f t="shared" si="399"/>
        <v>14/03/2026</v>
      </c>
      <c r="D3538" s="762" t="str">
        <f t="shared" si="400"/>
        <v>11:11</v>
      </c>
      <c r="E3538" s="713" t="str">
        <f t="shared" si="401"/>
        <v>11:00 as 12:00</v>
      </c>
      <c r="F3538" s="714" t="str">
        <f t="shared" si="402"/>
        <v>Sábado</v>
      </c>
      <c r="G3538" s="715">
        <f t="shared" si="403"/>
        <v>2</v>
      </c>
      <c r="H3538" s="714" t="str">
        <f t="shared" si="404"/>
        <v>Mar/26</v>
      </c>
      <c r="I3538" s="723">
        <f t="shared" si="405"/>
        <v>14</v>
      </c>
      <c r="J3538" s="723">
        <f>IF(Tabela13[[#This Row],[Data da Ordem]]&lt;&gt;"",1,"")</f>
        <v>1</v>
      </c>
    </row>
    <row r="3539" spans="1:10">
      <c r="A3539" s="763">
        <v>46095.456921296296</v>
      </c>
      <c r="B3539" s="764">
        <v>20</v>
      </c>
      <c r="C3539" s="765" t="str">
        <f t="shared" si="399"/>
        <v>14/03/2026</v>
      </c>
      <c r="D3539" s="762" t="str">
        <f t="shared" si="400"/>
        <v>10:57</v>
      </c>
      <c r="E3539" s="713" t="str">
        <f t="shared" si="401"/>
        <v>10:00 as 11:00</v>
      </c>
      <c r="F3539" s="714" t="str">
        <f t="shared" si="402"/>
        <v>Sábado</v>
      </c>
      <c r="G3539" s="715">
        <f t="shared" si="403"/>
        <v>2</v>
      </c>
      <c r="H3539" s="714" t="str">
        <f t="shared" si="404"/>
        <v>Mar/26</v>
      </c>
      <c r="I3539" s="723">
        <f t="shared" si="405"/>
        <v>14</v>
      </c>
      <c r="J3539" s="723">
        <f>IF(Tabela13[[#This Row],[Data da Ordem]]&lt;&gt;"",1,"")</f>
        <v>1</v>
      </c>
    </row>
    <row r="3540" spans="1:10">
      <c r="A3540" s="763">
        <v>46095.452164351853</v>
      </c>
      <c r="B3540" s="764">
        <v>51</v>
      </c>
      <c r="C3540" s="765" t="str">
        <f t="shared" si="399"/>
        <v>14/03/2026</v>
      </c>
      <c r="D3540" s="762" t="str">
        <f t="shared" si="400"/>
        <v>10:51</v>
      </c>
      <c r="E3540" s="713" t="str">
        <f t="shared" si="401"/>
        <v>10:00 as 11:00</v>
      </c>
      <c r="F3540" s="714" t="str">
        <f t="shared" si="402"/>
        <v>Sábado</v>
      </c>
      <c r="G3540" s="715">
        <f t="shared" si="403"/>
        <v>2</v>
      </c>
      <c r="H3540" s="714" t="str">
        <f t="shared" si="404"/>
        <v>Mar/26</v>
      </c>
      <c r="I3540" s="723">
        <f t="shared" si="405"/>
        <v>14</v>
      </c>
      <c r="J3540" s="723">
        <f>IF(Tabela13[[#This Row],[Data da Ordem]]&lt;&gt;"",1,"")</f>
        <v>1</v>
      </c>
    </row>
    <row r="3541" spans="1:10">
      <c r="A3541" s="763">
        <v>46095.435266203705</v>
      </c>
      <c r="B3541" s="764">
        <v>19</v>
      </c>
      <c r="C3541" s="765" t="str">
        <f t="shared" si="399"/>
        <v>14/03/2026</v>
      </c>
      <c r="D3541" s="762" t="str">
        <f t="shared" si="400"/>
        <v>10:26</v>
      </c>
      <c r="E3541" s="713" t="str">
        <f t="shared" si="401"/>
        <v>10:00 as 11:00</v>
      </c>
      <c r="F3541" s="714" t="str">
        <f t="shared" si="402"/>
        <v>Sábado</v>
      </c>
      <c r="G3541" s="715">
        <f t="shared" si="403"/>
        <v>2</v>
      </c>
      <c r="H3541" s="714" t="str">
        <f t="shared" si="404"/>
        <v>Mar/26</v>
      </c>
      <c r="I3541" s="723">
        <f t="shared" si="405"/>
        <v>14</v>
      </c>
      <c r="J3541" s="723">
        <f>IF(Tabela13[[#This Row],[Data da Ordem]]&lt;&gt;"",1,"")</f>
        <v>1</v>
      </c>
    </row>
    <row r="3542" spans="1:10">
      <c r="A3542" s="763">
        <v>46095.428032407406</v>
      </c>
      <c r="B3542" s="764">
        <v>12</v>
      </c>
      <c r="C3542" s="765" t="str">
        <f t="shared" si="399"/>
        <v>14/03/2026</v>
      </c>
      <c r="D3542" s="762" t="str">
        <f t="shared" si="400"/>
        <v>10:16</v>
      </c>
      <c r="E3542" s="713" t="str">
        <f t="shared" si="401"/>
        <v>10:00 as 11:00</v>
      </c>
      <c r="F3542" s="714" t="str">
        <f t="shared" si="402"/>
        <v>Sábado</v>
      </c>
      <c r="G3542" s="715">
        <f t="shared" si="403"/>
        <v>2</v>
      </c>
      <c r="H3542" s="714" t="str">
        <f t="shared" si="404"/>
        <v>Mar/26</v>
      </c>
      <c r="I3542" s="723">
        <f t="shared" si="405"/>
        <v>14</v>
      </c>
      <c r="J3542" s="723">
        <f>IF(Tabela13[[#This Row],[Data da Ordem]]&lt;&gt;"",1,"")</f>
        <v>1</v>
      </c>
    </row>
    <row r="3543" spans="1:10">
      <c r="A3543" s="763">
        <v>46095.42260416667</v>
      </c>
      <c r="B3543" s="764">
        <v>12</v>
      </c>
      <c r="C3543" s="765" t="str">
        <f t="shared" si="399"/>
        <v>14/03/2026</v>
      </c>
      <c r="D3543" s="762" t="str">
        <f t="shared" si="400"/>
        <v>10:08</v>
      </c>
      <c r="E3543" s="713" t="str">
        <f t="shared" si="401"/>
        <v>10:00 as 11:00</v>
      </c>
      <c r="F3543" s="714" t="str">
        <f t="shared" si="402"/>
        <v>Sábado</v>
      </c>
      <c r="G3543" s="715">
        <f t="shared" si="403"/>
        <v>2</v>
      </c>
      <c r="H3543" s="714" t="str">
        <f t="shared" si="404"/>
        <v>Mar/26</v>
      </c>
      <c r="I3543" s="723">
        <f t="shared" si="405"/>
        <v>14</v>
      </c>
      <c r="J3543" s="723">
        <f>IF(Tabela13[[#This Row],[Data da Ordem]]&lt;&gt;"",1,"")</f>
        <v>1</v>
      </c>
    </row>
    <row r="3544" spans="1:10">
      <c r="A3544" s="763">
        <v>46095.41337962963</v>
      </c>
      <c r="B3544" s="764">
        <v>20</v>
      </c>
      <c r="C3544" s="765" t="str">
        <f t="shared" si="399"/>
        <v>14/03/2026</v>
      </c>
      <c r="D3544" s="762" t="str">
        <f t="shared" si="400"/>
        <v>09:55</v>
      </c>
      <c r="E3544" s="713" t="str">
        <f t="shared" si="401"/>
        <v>09:00 as 10:00</v>
      </c>
      <c r="F3544" s="714" t="str">
        <f t="shared" si="402"/>
        <v>Sábado</v>
      </c>
      <c r="G3544" s="715">
        <f t="shared" si="403"/>
        <v>2</v>
      </c>
      <c r="H3544" s="714" t="str">
        <f t="shared" si="404"/>
        <v>Mar/26</v>
      </c>
      <c r="I3544" s="723">
        <f t="shared" si="405"/>
        <v>14</v>
      </c>
      <c r="J3544" s="723">
        <f>IF(Tabela13[[#This Row],[Data da Ordem]]&lt;&gt;"",1,"")</f>
        <v>1</v>
      </c>
    </row>
    <row r="3545" spans="1:10">
      <c r="A3545" s="763">
        <v>46095.40384259259</v>
      </c>
      <c r="B3545" s="764">
        <v>21</v>
      </c>
      <c r="C3545" s="765" t="str">
        <f t="shared" si="399"/>
        <v>14/03/2026</v>
      </c>
      <c r="D3545" s="762" t="str">
        <f t="shared" si="400"/>
        <v>09:41</v>
      </c>
      <c r="E3545" s="713" t="str">
        <f t="shared" si="401"/>
        <v>09:00 as 10:00</v>
      </c>
      <c r="F3545" s="714" t="str">
        <f t="shared" si="402"/>
        <v>Sábado</v>
      </c>
      <c r="G3545" s="715">
        <f t="shared" si="403"/>
        <v>2</v>
      </c>
      <c r="H3545" s="714" t="str">
        <f t="shared" si="404"/>
        <v>Mar/26</v>
      </c>
      <c r="I3545" s="723">
        <f t="shared" si="405"/>
        <v>14</v>
      </c>
      <c r="J3545" s="723">
        <f>IF(Tabela13[[#This Row],[Data da Ordem]]&lt;&gt;"",1,"")</f>
        <v>1</v>
      </c>
    </row>
    <row r="3546" spans="1:10">
      <c r="A3546" s="763">
        <v>46095.402627314812</v>
      </c>
      <c r="B3546" s="764">
        <v>13</v>
      </c>
      <c r="C3546" s="765" t="str">
        <f t="shared" si="399"/>
        <v>14/03/2026</v>
      </c>
      <c r="D3546" s="762" t="str">
        <f t="shared" si="400"/>
        <v>09:39</v>
      </c>
      <c r="E3546" s="713" t="str">
        <f t="shared" si="401"/>
        <v>09:00 as 10:00</v>
      </c>
      <c r="F3546" s="714" t="str">
        <f t="shared" si="402"/>
        <v>Sábado</v>
      </c>
      <c r="G3546" s="715">
        <f t="shared" si="403"/>
        <v>2</v>
      </c>
      <c r="H3546" s="714" t="str">
        <f t="shared" si="404"/>
        <v>Mar/26</v>
      </c>
      <c r="I3546" s="723">
        <f t="shared" si="405"/>
        <v>14</v>
      </c>
      <c r="J3546" s="723">
        <f>IF(Tabela13[[#This Row],[Data da Ordem]]&lt;&gt;"",1,"")</f>
        <v>1</v>
      </c>
    </row>
    <row r="3547" spans="1:10">
      <c r="A3547" s="763">
        <v>46095.400775462964</v>
      </c>
      <c r="B3547" s="764">
        <v>26.5</v>
      </c>
      <c r="C3547" s="765" t="str">
        <f t="shared" si="399"/>
        <v>14/03/2026</v>
      </c>
      <c r="D3547" s="762" t="str">
        <f t="shared" si="400"/>
        <v>09:37</v>
      </c>
      <c r="E3547" s="713" t="str">
        <f t="shared" si="401"/>
        <v>09:00 as 10:00</v>
      </c>
      <c r="F3547" s="714" t="str">
        <f t="shared" si="402"/>
        <v>Sábado</v>
      </c>
      <c r="G3547" s="715">
        <f t="shared" si="403"/>
        <v>2</v>
      </c>
      <c r="H3547" s="714" t="str">
        <f t="shared" si="404"/>
        <v>Mar/26</v>
      </c>
      <c r="I3547" s="723">
        <f t="shared" si="405"/>
        <v>14</v>
      </c>
      <c r="J3547" s="723">
        <f>IF(Tabela13[[#This Row],[Data da Ordem]]&lt;&gt;"",1,"")</f>
        <v>1</v>
      </c>
    </row>
    <row r="3548" spans="1:10">
      <c r="A3548" s="763">
        <v>46095.399664351855</v>
      </c>
      <c r="B3548" s="764">
        <v>38.5</v>
      </c>
      <c r="C3548" s="765" t="str">
        <f t="shared" si="399"/>
        <v>14/03/2026</v>
      </c>
      <c r="D3548" s="762" t="str">
        <f t="shared" si="400"/>
        <v>09:35</v>
      </c>
      <c r="E3548" s="713" t="str">
        <f t="shared" si="401"/>
        <v>09:00 as 10:00</v>
      </c>
      <c r="F3548" s="714" t="str">
        <f t="shared" si="402"/>
        <v>Sábado</v>
      </c>
      <c r="G3548" s="715">
        <f t="shared" si="403"/>
        <v>2</v>
      </c>
      <c r="H3548" s="714" t="str">
        <f t="shared" si="404"/>
        <v>Mar/26</v>
      </c>
      <c r="I3548" s="723">
        <f t="shared" si="405"/>
        <v>14</v>
      </c>
      <c r="J3548" s="723">
        <f>IF(Tabela13[[#This Row],[Data da Ordem]]&lt;&gt;"",1,"")</f>
        <v>1</v>
      </c>
    </row>
    <row r="3549" spans="1:10">
      <c r="A3549" s="763">
        <v>46095.390057870369</v>
      </c>
      <c r="B3549" s="764">
        <v>29.5</v>
      </c>
      <c r="C3549" s="765" t="str">
        <f t="shared" si="399"/>
        <v>14/03/2026</v>
      </c>
      <c r="D3549" s="762" t="str">
        <f t="shared" si="400"/>
        <v>09:21</v>
      </c>
      <c r="E3549" s="713" t="str">
        <f t="shared" si="401"/>
        <v>09:00 as 10:00</v>
      </c>
      <c r="F3549" s="714" t="str">
        <f t="shared" si="402"/>
        <v>Sábado</v>
      </c>
      <c r="G3549" s="715">
        <f t="shared" si="403"/>
        <v>2</v>
      </c>
      <c r="H3549" s="714" t="str">
        <f t="shared" si="404"/>
        <v>Mar/26</v>
      </c>
      <c r="I3549" s="723">
        <f t="shared" si="405"/>
        <v>14</v>
      </c>
      <c r="J3549" s="723">
        <f>IF(Tabela13[[#This Row],[Data da Ordem]]&lt;&gt;"",1,"")</f>
        <v>1</v>
      </c>
    </row>
    <row r="3550" spans="1:10">
      <c r="A3550" s="763">
        <v>46094.784953703704</v>
      </c>
      <c r="B3550" s="764">
        <v>20.5</v>
      </c>
      <c r="C3550" s="765" t="str">
        <f t="shared" si="399"/>
        <v>13/03/2026</v>
      </c>
      <c r="D3550" s="762" t="str">
        <f t="shared" si="400"/>
        <v>18:50</v>
      </c>
      <c r="E3550" s="713" t="str">
        <f t="shared" si="401"/>
        <v>18:00 as 19:00</v>
      </c>
      <c r="F3550" s="714" t="str">
        <f t="shared" si="402"/>
        <v>Sexta</v>
      </c>
      <c r="G3550" s="715">
        <f t="shared" si="403"/>
        <v>2</v>
      </c>
      <c r="H3550" s="714" t="str">
        <f t="shared" si="404"/>
        <v>Mar/26</v>
      </c>
      <c r="I3550" s="723">
        <f t="shared" si="405"/>
        <v>13</v>
      </c>
      <c r="J3550" s="723">
        <f>IF(Tabela13[[#This Row],[Data da Ordem]]&lt;&gt;"",1,"")</f>
        <v>1</v>
      </c>
    </row>
    <row r="3551" spans="1:10">
      <c r="A3551" s="763">
        <v>46094.765196759261</v>
      </c>
      <c r="B3551" s="764">
        <v>20</v>
      </c>
      <c r="C3551" s="765" t="str">
        <f t="shared" si="399"/>
        <v>13/03/2026</v>
      </c>
      <c r="D3551" s="762" t="str">
        <f t="shared" si="400"/>
        <v>18:21</v>
      </c>
      <c r="E3551" s="713" t="str">
        <f t="shared" si="401"/>
        <v>18:00 as 19:00</v>
      </c>
      <c r="F3551" s="714" t="str">
        <f t="shared" si="402"/>
        <v>Sexta</v>
      </c>
      <c r="G3551" s="715">
        <f t="shared" si="403"/>
        <v>2</v>
      </c>
      <c r="H3551" s="714" t="str">
        <f t="shared" si="404"/>
        <v>Mar/26</v>
      </c>
      <c r="I3551" s="723">
        <f t="shared" si="405"/>
        <v>13</v>
      </c>
      <c r="J3551" s="723">
        <f>IF(Tabela13[[#This Row],[Data da Ordem]]&lt;&gt;"",1,"")</f>
        <v>1</v>
      </c>
    </row>
    <row r="3552" spans="1:10">
      <c r="A3552" s="763">
        <v>46094.74</v>
      </c>
      <c r="B3552" s="764">
        <v>24.5</v>
      </c>
      <c r="C3552" s="765" t="str">
        <f t="shared" si="399"/>
        <v>13/03/2026</v>
      </c>
      <c r="D3552" s="762" t="str">
        <f t="shared" si="400"/>
        <v>17:45</v>
      </c>
      <c r="E3552" s="713" t="str">
        <f t="shared" si="401"/>
        <v>17:00 as 18:00</v>
      </c>
      <c r="F3552" s="714" t="str">
        <f t="shared" si="402"/>
        <v>Sexta</v>
      </c>
      <c r="G3552" s="715">
        <f t="shared" si="403"/>
        <v>2</v>
      </c>
      <c r="H3552" s="714" t="str">
        <f t="shared" si="404"/>
        <v>Mar/26</v>
      </c>
      <c r="I3552" s="723">
        <f t="shared" si="405"/>
        <v>13</v>
      </c>
      <c r="J3552" s="723">
        <f>IF(Tabela13[[#This Row],[Data da Ordem]]&lt;&gt;"",1,"")</f>
        <v>1</v>
      </c>
    </row>
    <row r="3553" spans="1:10">
      <c r="A3553" s="763">
        <v>46094.735636574071</v>
      </c>
      <c r="B3553" s="764">
        <v>13</v>
      </c>
      <c r="C3553" s="765" t="str">
        <f t="shared" si="399"/>
        <v>13/03/2026</v>
      </c>
      <c r="D3553" s="762" t="str">
        <f t="shared" si="400"/>
        <v>17:39</v>
      </c>
      <c r="E3553" s="713" t="str">
        <f t="shared" si="401"/>
        <v>17:00 as 18:00</v>
      </c>
      <c r="F3553" s="714" t="str">
        <f t="shared" si="402"/>
        <v>Sexta</v>
      </c>
      <c r="G3553" s="715">
        <f t="shared" si="403"/>
        <v>2</v>
      </c>
      <c r="H3553" s="714" t="str">
        <f t="shared" si="404"/>
        <v>Mar/26</v>
      </c>
      <c r="I3553" s="723">
        <f t="shared" si="405"/>
        <v>13</v>
      </c>
      <c r="J3553" s="723">
        <f>IF(Tabela13[[#This Row],[Data da Ordem]]&lt;&gt;"",1,"")</f>
        <v>1</v>
      </c>
    </row>
    <row r="3554" spans="1:10">
      <c r="A3554" s="763">
        <v>46094.719467592593</v>
      </c>
      <c r="B3554" s="764">
        <v>75</v>
      </c>
      <c r="C3554" s="765" t="str">
        <f t="shared" ref="C3554:C3585" si="406">IF(A3554="","",TEXT(A3554,"dd/mm/aaaa"))</f>
        <v>13/03/2026</v>
      </c>
      <c r="D3554" s="762" t="str">
        <f t="shared" ref="D3554:D3585" si="407">IF(A3554="","",TEXT(A3554,"hh:mm"))</f>
        <v>17:16</v>
      </c>
      <c r="E3554" s="713" t="str">
        <f t="shared" ref="E3554:E3585" si="408">IF(D3554="","",IF(AND(MOD(D3554,1)&gt;=TIME(8,0,0),MOD(D3554,1)&lt;TIME(21,0,0)),
TEXT(TIME(HOUR(MOD(D3554,1)),0,0),"hh:mm")&amp;" as "&amp;TEXT(TIME(HOUR(MOD(D3554,1))+1,0,0),"hh:mm"),
"Fora da faixa"))</f>
        <v>17:00 as 18:00</v>
      </c>
      <c r="F3554" s="714" t="str">
        <f t="shared" ref="F3554:F3585" si="409">CHOOSE(WEEKDAY(C3554,2),"Segunda","Terça","Quarta","Quinta","Sexta","Sábado","Domingo")</f>
        <v>Sexta</v>
      </c>
      <c r="G3554" s="715">
        <f t="shared" ref="G3554:G3585" si="410">INT((DAY(C3554)-1)/7)+1</f>
        <v>2</v>
      </c>
      <c r="H3554" s="714" t="str">
        <f t="shared" ref="H3554:H3585" si="411">PROPER(TEXT(C3554,"MMM/AA"))</f>
        <v>Mar/26</v>
      </c>
      <c r="I3554" s="723">
        <f t="shared" ref="I3554:I3585" si="412">DAY(C3554)</f>
        <v>13</v>
      </c>
      <c r="J3554" s="723">
        <f>IF(Tabela13[[#This Row],[Data da Ordem]]&lt;&gt;"",1,"")</f>
        <v>1</v>
      </c>
    </row>
    <row r="3555" spans="1:10">
      <c r="A3555" s="763">
        <v>46094.705879629626</v>
      </c>
      <c r="B3555" s="764">
        <v>10.4</v>
      </c>
      <c r="C3555" s="765" t="str">
        <f t="shared" si="406"/>
        <v>13/03/2026</v>
      </c>
      <c r="D3555" s="762" t="str">
        <f t="shared" si="407"/>
        <v>16:56</v>
      </c>
      <c r="E3555" s="713" t="str">
        <f t="shared" si="408"/>
        <v>16:00 as 17:00</v>
      </c>
      <c r="F3555" s="714" t="str">
        <f t="shared" si="409"/>
        <v>Sexta</v>
      </c>
      <c r="G3555" s="715">
        <f t="shared" si="410"/>
        <v>2</v>
      </c>
      <c r="H3555" s="714" t="str">
        <f t="shared" si="411"/>
        <v>Mar/26</v>
      </c>
      <c r="I3555" s="723">
        <f t="shared" si="412"/>
        <v>13</v>
      </c>
      <c r="J3555" s="723">
        <f>IF(Tabela13[[#This Row],[Data da Ordem]]&lt;&gt;"",1,"")</f>
        <v>1</v>
      </c>
    </row>
    <row r="3556" spans="1:10">
      <c r="A3556" s="763">
        <v>46094.691400462965</v>
      </c>
      <c r="B3556" s="764">
        <v>12</v>
      </c>
      <c r="C3556" s="765" t="str">
        <f t="shared" si="406"/>
        <v>13/03/2026</v>
      </c>
      <c r="D3556" s="762" t="str">
        <f t="shared" si="407"/>
        <v>16:35</v>
      </c>
      <c r="E3556" s="713" t="str">
        <f t="shared" si="408"/>
        <v>16:00 as 17:00</v>
      </c>
      <c r="F3556" s="714" t="str">
        <f t="shared" si="409"/>
        <v>Sexta</v>
      </c>
      <c r="G3556" s="715">
        <f t="shared" si="410"/>
        <v>2</v>
      </c>
      <c r="H3556" s="714" t="str">
        <f t="shared" si="411"/>
        <v>Mar/26</v>
      </c>
      <c r="I3556" s="723">
        <f t="shared" si="412"/>
        <v>13</v>
      </c>
      <c r="J3556" s="723">
        <f>IF(Tabela13[[#This Row],[Data da Ordem]]&lt;&gt;"",1,"")</f>
        <v>1</v>
      </c>
    </row>
    <row r="3557" spans="1:10">
      <c r="A3557" s="763">
        <v>46094.668796296297</v>
      </c>
      <c r="B3557" s="764">
        <v>35</v>
      </c>
      <c r="C3557" s="765" t="str">
        <f t="shared" si="406"/>
        <v>13/03/2026</v>
      </c>
      <c r="D3557" s="762" t="str">
        <f t="shared" si="407"/>
        <v>16:03</v>
      </c>
      <c r="E3557" s="713" t="str">
        <f t="shared" si="408"/>
        <v>16:00 as 17:00</v>
      </c>
      <c r="F3557" s="714" t="str">
        <f t="shared" si="409"/>
        <v>Sexta</v>
      </c>
      <c r="G3557" s="715">
        <f t="shared" si="410"/>
        <v>2</v>
      </c>
      <c r="H3557" s="714" t="str">
        <f t="shared" si="411"/>
        <v>Mar/26</v>
      </c>
      <c r="I3557" s="723">
        <f t="shared" si="412"/>
        <v>13</v>
      </c>
      <c r="J3557" s="723">
        <f>IF(Tabela13[[#This Row],[Data da Ordem]]&lt;&gt;"",1,"")</f>
        <v>1</v>
      </c>
    </row>
    <row r="3558" spans="1:10">
      <c r="A3558" s="763">
        <v>46094.664270833331</v>
      </c>
      <c r="B3558" s="764">
        <v>33.5</v>
      </c>
      <c r="C3558" s="765" t="str">
        <f t="shared" si="406"/>
        <v>13/03/2026</v>
      </c>
      <c r="D3558" s="762" t="str">
        <f t="shared" si="407"/>
        <v>15:56</v>
      </c>
      <c r="E3558" s="713" t="str">
        <f t="shared" si="408"/>
        <v>15:00 as 16:00</v>
      </c>
      <c r="F3558" s="714" t="str">
        <f t="shared" si="409"/>
        <v>Sexta</v>
      </c>
      <c r="G3558" s="715">
        <f t="shared" si="410"/>
        <v>2</v>
      </c>
      <c r="H3558" s="714" t="str">
        <f t="shared" si="411"/>
        <v>Mar/26</v>
      </c>
      <c r="I3558" s="723">
        <f t="shared" si="412"/>
        <v>13</v>
      </c>
      <c r="J3558" s="723">
        <f>IF(Tabela13[[#This Row],[Data da Ordem]]&lt;&gt;"",1,"")</f>
        <v>1</v>
      </c>
    </row>
    <row r="3559" spans="1:10">
      <c r="A3559" s="763">
        <v>46094.660821759258</v>
      </c>
      <c r="B3559" s="764">
        <v>15.200000000000001</v>
      </c>
      <c r="C3559" s="765" t="str">
        <f t="shared" si="406"/>
        <v>13/03/2026</v>
      </c>
      <c r="D3559" s="762" t="str">
        <f t="shared" si="407"/>
        <v>15:51</v>
      </c>
      <c r="E3559" s="713" t="str">
        <f t="shared" si="408"/>
        <v>15:00 as 16:00</v>
      </c>
      <c r="F3559" s="714" t="str">
        <f t="shared" si="409"/>
        <v>Sexta</v>
      </c>
      <c r="G3559" s="715">
        <f t="shared" si="410"/>
        <v>2</v>
      </c>
      <c r="H3559" s="714" t="str">
        <f t="shared" si="411"/>
        <v>Mar/26</v>
      </c>
      <c r="I3559" s="723">
        <f t="shared" si="412"/>
        <v>13</v>
      </c>
      <c r="J3559" s="723">
        <f>IF(Tabela13[[#This Row],[Data da Ordem]]&lt;&gt;"",1,"")</f>
        <v>1</v>
      </c>
    </row>
    <row r="3560" spans="1:10">
      <c r="A3560" s="763">
        <v>46094.654479166667</v>
      </c>
      <c r="B3560" s="764">
        <v>9</v>
      </c>
      <c r="C3560" s="765" t="str">
        <f t="shared" si="406"/>
        <v>13/03/2026</v>
      </c>
      <c r="D3560" s="762" t="str">
        <f t="shared" si="407"/>
        <v>15:42</v>
      </c>
      <c r="E3560" s="713" t="str">
        <f t="shared" si="408"/>
        <v>15:00 as 16:00</v>
      </c>
      <c r="F3560" s="714" t="str">
        <f t="shared" si="409"/>
        <v>Sexta</v>
      </c>
      <c r="G3560" s="715">
        <f t="shared" si="410"/>
        <v>2</v>
      </c>
      <c r="H3560" s="714" t="str">
        <f t="shared" si="411"/>
        <v>Mar/26</v>
      </c>
      <c r="I3560" s="723">
        <f t="shared" si="412"/>
        <v>13</v>
      </c>
      <c r="J3560" s="723">
        <f>IF(Tabela13[[#This Row],[Data da Ordem]]&lt;&gt;"",1,"")</f>
        <v>1</v>
      </c>
    </row>
    <row r="3561" spans="1:10">
      <c r="A3561" s="763">
        <v>46094.640300925923</v>
      </c>
      <c r="B3561" s="764">
        <v>38.700000000000003</v>
      </c>
      <c r="C3561" s="765" t="str">
        <f t="shared" si="406"/>
        <v>13/03/2026</v>
      </c>
      <c r="D3561" s="762" t="str">
        <f t="shared" si="407"/>
        <v>15:22</v>
      </c>
      <c r="E3561" s="713" t="str">
        <f t="shared" si="408"/>
        <v>15:00 as 16:00</v>
      </c>
      <c r="F3561" s="714" t="str">
        <f t="shared" si="409"/>
        <v>Sexta</v>
      </c>
      <c r="G3561" s="715">
        <f t="shared" si="410"/>
        <v>2</v>
      </c>
      <c r="H3561" s="714" t="str">
        <f t="shared" si="411"/>
        <v>Mar/26</v>
      </c>
      <c r="I3561" s="723">
        <f t="shared" si="412"/>
        <v>13</v>
      </c>
      <c r="J3561" s="723">
        <f>IF(Tabela13[[#This Row],[Data da Ordem]]&lt;&gt;"",1,"")</f>
        <v>1</v>
      </c>
    </row>
    <row r="3562" spans="1:10">
      <c r="A3562" s="763">
        <v>46094.632835648146</v>
      </c>
      <c r="B3562" s="764">
        <v>28</v>
      </c>
      <c r="C3562" s="765" t="str">
        <f t="shared" si="406"/>
        <v>13/03/2026</v>
      </c>
      <c r="D3562" s="762" t="str">
        <f t="shared" si="407"/>
        <v>15:11</v>
      </c>
      <c r="E3562" s="713" t="str">
        <f t="shared" si="408"/>
        <v>15:00 as 16:00</v>
      </c>
      <c r="F3562" s="714" t="str">
        <f t="shared" si="409"/>
        <v>Sexta</v>
      </c>
      <c r="G3562" s="715">
        <f t="shared" si="410"/>
        <v>2</v>
      </c>
      <c r="H3562" s="714" t="str">
        <f t="shared" si="411"/>
        <v>Mar/26</v>
      </c>
      <c r="I3562" s="723">
        <f t="shared" si="412"/>
        <v>13</v>
      </c>
      <c r="J3562" s="723">
        <f>IF(Tabela13[[#This Row],[Data da Ordem]]&lt;&gt;"",1,"")</f>
        <v>1</v>
      </c>
    </row>
    <row r="3563" spans="1:10">
      <c r="A3563" s="763">
        <v>46094.628738425927</v>
      </c>
      <c r="B3563" s="764">
        <v>19</v>
      </c>
      <c r="C3563" s="765" t="str">
        <f t="shared" si="406"/>
        <v>13/03/2026</v>
      </c>
      <c r="D3563" s="762" t="str">
        <f t="shared" si="407"/>
        <v>15:05</v>
      </c>
      <c r="E3563" s="713" t="str">
        <f t="shared" si="408"/>
        <v>15:00 as 16:00</v>
      </c>
      <c r="F3563" s="714" t="str">
        <f t="shared" si="409"/>
        <v>Sexta</v>
      </c>
      <c r="G3563" s="715">
        <f t="shared" si="410"/>
        <v>2</v>
      </c>
      <c r="H3563" s="714" t="str">
        <f t="shared" si="411"/>
        <v>Mar/26</v>
      </c>
      <c r="I3563" s="723">
        <f t="shared" si="412"/>
        <v>13</v>
      </c>
      <c r="J3563" s="723">
        <f>IF(Tabela13[[#This Row],[Data da Ordem]]&lt;&gt;"",1,"")</f>
        <v>1</v>
      </c>
    </row>
    <row r="3564" spans="1:10">
      <c r="A3564" s="763">
        <v>46094.625231481485</v>
      </c>
      <c r="B3564" s="764">
        <v>29</v>
      </c>
      <c r="C3564" s="765" t="str">
        <f t="shared" si="406"/>
        <v>13/03/2026</v>
      </c>
      <c r="D3564" s="762" t="str">
        <f t="shared" si="407"/>
        <v>15:00</v>
      </c>
      <c r="E3564" s="713" t="str">
        <f t="shared" si="408"/>
        <v>15:00 as 16:00</v>
      </c>
      <c r="F3564" s="714" t="str">
        <f t="shared" si="409"/>
        <v>Sexta</v>
      </c>
      <c r="G3564" s="715">
        <f t="shared" si="410"/>
        <v>2</v>
      </c>
      <c r="H3564" s="714" t="str">
        <f t="shared" si="411"/>
        <v>Mar/26</v>
      </c>
      <c r="I3564" s="723">
        <f t="shared" si="412"/>
        <v>13</v>
      </c>
      <c r="J3564" s="723">
        <f>IF(Tabela13[[#This Row],[Data da Ordem]]&lt;&gt;"",1,"")</f>
        <v>1</v>
      </c>
    </row>
    <row r="3565" spans="1:10">
      <c r="A3565" s="763">
        <v>46094.624178240738</v>
      </c>
      <c r="B3565" s="764">
        <v>5</v>
      </c>
      <c r="C3565" s="765" t="str">
        <f t="shared" si="406"/>
        <v>13/03/2026</v>
      </c>
      <c r="D3565" s="762" t="str">
        <f t="shared" si="407"/>
        <v>14:58</v>
      </c>
      <c r="E3565" s="713" t="str">
        <f t="shared" si="408"/>
        <v>14:00 as 15:00</v>
      </c>
      <c r="F3565" s="714" t="str">
        <f t="shared" si="409"/>
        <v>Sexta</v>
      </c>
      <c r="G3565" s="715">
        <f t="shared" si="410"/>
        <v>2</v>
      </c>
      <c r="H3565" s="714" t="str">
        <f t="shared" si="411"/>
        <v>Mar/26</v>
      </c>
      <c r="I3565" s="723">
        <f t="shared" si="412"/>
        <v>13</v>
      </c>
      <c r="J3565" s="723">
        <f>IF(Tabela13[[#This Row],[Data da Ordem]]&lt;&gt;"",1,"")</f>
        <v>1</v>
      </c>
    </row>
    <row r="3566" spans="1:10">
      <c r="A3566" s="763">
        <v>46094.613969907405</v>
      </c>
      <c r="B3566" s="764">
        <v>37.5</v>
      </c>
      <c r="C3566" s="765" t="str">
        <f t="shared" si="406"/>
        <v>13/03/2026</v>
      </c>
      <c r="D3566" s="762" t="str">
        <f t="shared" si="407"/>
        <v>14:44</v>
      </c>
      <c r="E3566" s="713" t="str">
        <f t="shared" si="408"/>
        <v>14:00 as 15:00</v>
      </c>
      <c r="F3566" s="714" t="str">
        <f t="shared" si="409"/>
        <v>Sexta</v>
      </c>
      <c r="G3566" s="715">
        <f t="shared" si="410"/>
        <v>2</v>
      </c>
      <c r="H3566" s="714" t="str">
        <f t="shared" si="411"/>
        <v>Mar/26</v>
      </c>
      <c r="I3566" s="723">
        <f t="shared" si="412"/>
        <v>13</v>
      </c>
      <c r="J3566" s="723">
        <f>IF(Tabela13[[#This Row],[Data da Ordem]]&lt;&gt;"",1,"")</f>
        <v>1</v>
      </c>
    </row>
    <row r="3567" spans="1:10">
      <c r="A3567" s="763">
        <v>46094.610798611109</v>
      </c>
      <c r="B3567" s="764">
        <v>25</v>
      </c>
      <c r="C3567" s="765" t="str">
        <f t="shared" si="406"/>
        <v>13/03/2026</v>
      </c>
      <c r="D3567" s="762" t="str">
        <f t="shared" si="407"/>
        <v>14:39</v>
      </c>
      <c r="E3567" s="713" t="str">
        <f t="shared" si="408"/>
        <v>14:00 as 15:00</v>
      </c>
      <c r="F3567" s="714" t="str">
        <f t="shared" si="409"/>
        <v>Sexta</v>
      </c>
      <c r="G3567" s="715">
        <f t="shared" si="410"/>
        <v>2</v>
      </c>
      <c r="H3567" s="714" t="str">
        <f t="shared" si="411"/>
        <v>Mar/26</v>
      </c>
      <c r="I3567" s="723">
        <f t="shared" si="412"/>
        <v>13</v>
      </c>
      <c r="J3567" s="723">
        <f>IF(Tabela13[[#This Row],[Data da Ordem]]&lt;&gt;"",1,"")</f>
        <v>1</v>
      </c>
    </row>
    <row r="3568" spans="1:10">
      <c r="A3568" s="763">
        <v>46094.56454861111</v>
      </c>
      <c r="B3568" s="764">
        <v>29</v>
      </c>
      <c r="C3568" s="765" t="str">
        <f t="shared" si="406"/>
        <v>13/03/2026</v>
      </c>
      <c r="D3568" s="762" t="str">
        <f t="shared" si="407"/>
        <v>13:32</v>
      </c>
      <c r="E3568" s="713" t="str">
        <f t="shared" si="408"/>
        <v>13:00 as 14:00</v>
      </c>
      <c r="F3568" s="714" t="str">
        <f t="shared" si="409"/>
        <v>Sexta</v>
      </c>
      <c r="G3568" s="715">
        <f t="shared" si="410"/>
        <v>2</v>
      </c>
      <c r="H3568" s="714" t="str">
        <f t="shared" si="411"/>
        <v>Mar/26</v>
      </c>
      <c r="I3568" s="723">
        <f t="shared" si="412"/>
        <v>13</v>
      </c>
      <c r="J3568" s="723">
        <f>IF(Tabela13[[#This Row],[Data da Ordem]]&lt;&gt;"",1,"")</f>
        <v>1</v>
      </c>
    </row>
    <row r="3569" spans="1:10">
      <c r="A3569" s="763">
        <v>46094.545740740738</v>
      </c>
      <c r="B3569" s="764">
        <v>24</v>
      </c>
      <c r="C3569" s="765" t="str">
        <f t="shared" si="406"/>
        <v>13/03/2026</v>
      </c>
      <c r="D3569" s="762" t="str">
        <f t="shared" si="407"/>
        <v>13:05</v>
      </c>
      <c r="E3569" s="713" t="str">
        <f t="shared" si="408"/>
        <v>13:00 as 14:00</v>
      </c>
      <c r="F3569" s="714" t="str">
        <f t="shared" si="409"/>
        <v>Sexta</v>
      </c>
      <c r="G3569" s="715">
        <f t="shared" si="410"/>
        <v>2</v>
      </c>
      <c r="H3569" s="714" t="str">
        <f t="shared" si="411"/>
        <v>Mar/26</v>
      </c>
      <c r="I3569" s="723">
        <f t="shared" si="412"/>
        <v>13</v>
      </c>
      <c r="J3569" s="723">
        <f>IF(Tabela13[[#This Row],[Data da Ordem]]&lt;&gt;"",1,"")</f>
        <v>1</v>
      </c>
    </row>
    <row r="3570" spans="1:10">
      <c r="A3570" s="763">
        <v>46094.500856481478</v>
      </c>
      <c r="B3570" s="764">
        <v>21</v>
      </c>
      <c r="C3570" s="765" t="str">
        <f t="shared" si="406"/>
        <v>13/03/2026</v>
      </c>
      <c r="D3570" s="762" t="str">
        <f t="shared" si="407"/>
        <v>12:01</v>
      </c>
      <c r="E3570" s="713" t="str">
        <f t="shared" si="408"/>
        <v>12:00 as 13:00</v>
      </c>
      <c r="F3570" s="714" t="str">
        <f t="shared" si="409"/>
        <v>Sexta</v>
      </c>
      <c r="G3570" s="715">
        <f t="shared" si="410"/>
        <v>2</v>
      </c>
      <c r="H3570" s="714" t="str">
        <f t="shared" si="411"/>
        <v>Mar/26</v>
      </c>
      <c r="I3570" s="723">
        <f t="shared" si="412"/>
        <v>13</v>
      </c>
      <c r="J3570" s="723">
        <f>IF(Tabela13[[#This Row],[Data da Ordem]]&lt;&gt;"",1,"")</f>
        <v>1</v>
      </c>
    </row>
    <row r="3571" spans="1:10">
      <c r="A3571" s="763">
        <v>46094.479409722226</v>
      </c>
      <c r="B3571" s="764">
        <v>39</v>
      </c>
      <c r="C3571" s="765" t="str">
        <f t="shared" si="406"/>
        <v>13/03/2026</v>
      </c>
      <c r="D3571" s="762" t="str">
        <f t="shared" si="407"/>
        <v>11:30</v>
      </c>
      <c r="E3571" s="713" t="str">
        <f t="shared" si="408"/>
        <v>11:00 as 12:00</v>
      </c>
      <c r="F3571" s="714" t="str">
        <f t="shared" si="409"/>
        <v>Sexta</v>
      </c>
      <c r="G3571" s="715">
        <f t="shared" si="410"/>
        <v>2</v>
      </c>
      <c r="H3571" s="714" t="str">
        <f t="shared" si="411"/>
        <v>Mar/26</v>
      </c>
      <c r="I3571" s="723">
        <f t="shared" si="412"/>
        <v>13</v>
      </c>
      <c r="J3571" s="723">
        <f>IF(Tabela13[[#This Row],[Data da Ordem]]&lt;&gt;"",1,"")</f>
        <v>1</v>
      </c>
    </row>
    <row r="3572" spans="1:10">
      <c r="A3572" s="763">
        <v>46094.457708333335</v>
      </c>
      <c r="B3572" s="764">
        <v>13</v>
      </c>
      <c r="C3572" s="765" t="str">
        <f t="shared" si="406"/>
        <v>13/03/2026</v>
      </c>
      <c r="D3572" s="762" t="str">
        <f t="shared" si="407"/>
        <v>10:59</v>
      </c>
      <c r="E3572" s="713" t="str">
        <f t="shared" si="408"/>
        <v>10:00 as 11:00</v>
      </c>
      <c r="F3572" s="714" t="str">
        <f t="shared" si="409"/>
        <v>Sexta</v>
      </c>
      <c r="G3572" s="715">
        <f t="shared" si="410"/>
        <v>2</v>
      </c>
      <c r="H3572" s="714" t="str">
        <f t="shared" si="411"/>
        <v>Mar/26</v>
      </c>
      <c r="I3572" s="723">
        <f t="shared" si="412"/>
        <v>13</v>
      </c>
      <c r="J3572" s="723">
        <f>IF(Tabela13[[#This Row],[Data da Ordem]]&lt;&gt;"",1,"")</f>
        <v>1</v>
      </c>
    </row>
    <row r="3573" spans="1:10">
      <c r="A3573" s="763">
        <v>46094.44636574074</v>
      </c>
      <c r="B3573" s="764">
        <v>29</v>
      </c>
      <c r="C3573" s="765" t="str">
        <f t="shared" si="406"/>
        <v>13/03/2026</v>
      </c>
      <c r="D3573" s="762" t="str">
        <f t="shared" si="407"/>
        <v>10:42</v>
      </c>
      <c r="E3573" s="713" t="str">
        <f t="shared" si="408"/>
        <v>10:00 as 11:00</v>
      </c>
      <c r="F3573" s="714" t="str">
        <f t="shared" si="409"/>
        <v>Sexta</v>
      </c>
      <c r="G3573" s="715">
        <f t="shared" si="410"/>
        <v>2</v>
      </c>
      <c r="H3573" s="714" t="str">
        <f t="shared" si="411"/>
        <v>Mar/26</v>
      </c>
      <c r="I3573" s="723">
        <f t="shared" si="412"/>
        <v>13</v>
      </c>
      <c r="J3573" s="723">
        <f>IF(Tabela13[[#This Row],[Data da Ordem]]&lt;&gt;"",1,"")</f>
        <v>1</v>
      </c>
    </row>
    <row r="3574" spans="1:10">
      <c r="A3574" s="763">
        <v>46094.445324074077</v>
      </c>
      <c r="B3574" s="764">
        <v>25</v>
      </c>
      <c r="C3574" s="765" t="str">
        <f t="shared" si="406"/>
        <v>13/03/2026</v>
      </c>
      <c r="D3574" s="762" t="str">
        <f t="shared" si="407"/>
        <v>10:41</v>
      </c>
      <c r="E3574" s="713" t="str">
        <f t="shared" si="408"/>
        <v>10:00 as 11:00</v>
      </c>
      <c r="F3574" s="714" t="str">
        <f t="shared" si="409"/>
        <v>Sexta</v>
      </c>
      <c r="G3574" s="715">
        <f t="shared" si="410"/>
        <v>2</v>
      </c>
      <c r="H3574" s="714" t="str">
        <f t="shared" si="411"/>
        <v>Mar/26</v>
      </c>
      <c r="I3574" s="723">
        <f t="shared" si="412"/>
        <v>13</v>
      </c>
      <c r="J3574" s="723">
        <f>IF(Tabela13[[#This Row],[Data da Ordem]]&lt;&gt;"",1,"")</f>
        <v>1</v>
      </c>
    </row>
    <row r="3575" spans="1:10">
      <c r="A3575" s="763">
        <v>46094.444861111115</v>
      </c>
      <c r="B3575" s="764">
        <v>36</v>
      </c>
      <c r="C3575" s="765" t="str">
        <f t="shared" si="406"/>
        <v>13/03/2026</v>
      </c>
      <c r="D3575" s="762" t="str">
        <f t="shared" si="407"/>
        <v>10:40</v>
      </c>
      <c r="E3575" s="713" t="str">
        <f t="shared" si="408"/>
        <v>10:00 as 11:00</v>
      </c>
      <c r="F3575" s="714" t="str">
        <f t="shared" si="409"/>
        <v>Sexta</v>
      </c>
      <c r="G3575" s="715">
        <f t="shared" si="410"/>
        <v>2</v>
      </c>
      <c r="H3575" s="714" t="str">
        <f t="shared" si="411"/>
        <v>Mar/26</v>
      </c>
      <c r="I3575" s="723">
        <f t="shared" si="412"/>
        <v>13</v>
      </c>
      <c r="J3575" s="723">
        <f>IF(Tabela13[[#This Row],[Data da Ordem]]&lt;&gt;"",1,"")</f>
        <v>1</v>
      </c>
    </row>
    <row r="3576" spans="1:10">
      <c r="A3576" s="763">
        <v>46094.419733796298</v>
      </c>
      <c r="B3576" s="764">
        <v>79.400000000000006</v>
      </c>
      <c r="C3576" s="765" t="str">
        <f t="shared" si="406"/>
        <v>13/03/2026</v>
      </c>
      <c r="D3576" s="762" t="str">
        <f t="shared" si="407"/>
        <v>10:04</v>
      </c>
      <c r="E3576" s="713" t="str">
        <f t="shared" si="408"/>
        <v>10:00 as 11:00</v>
      </c>
      <c r="F3576" s="714" t="str">
        <f t="shared" si="409"/>
        <v>Sexta</v>
      </c>
      <c r="G3576" s="715">
        <f t="shared" si="410"/>
        <v>2</v>
      </c>
      <c r="H3576" s="714" t="str">
        <f t="shared" si="411"/>
        <v>Mar/26</v>
      </c>
      <c r="I3576" s="723">
        <f t="shared" si="412"/>
        <v>13</v>
      </c>
      <c r="J3576" s="723">
        <f>IF(Tabela13[[#This Row],[Data da Ordem]]&lt;&gt;"",1,"")</f>
        <v>1</v>
      </c>
    </row>
    <row r="3577" spans="1:10">
      <c r="A3577" s="763">
        <v>46094.41847222222</v>
      </c>
      <c r="B3577" s="764">
        <v>12</v>
      </c>
      <c r="C3577" s="765" t="str">
        <f t="shared" si="406"/>
        <v>13/03/2026</v>
      </c>
      <c r="D3577" s="762" t="str">
        <f t="shared" si="407"/>
        <v>10:02</v>
      </c>
      <c r="E3577" s="713" t="str">
        <f t="shared" si="408"/>
        <v>10:00 as 11:00</v>
      </c>
      <c r="F3577" s="714" t="str">
        <f t="shared" si="409"/>
        <v>Sexta</v>
      </c>
      <c r="G3577" s="715">
        <f t="shared" si="410"/>
        <v>2</v>
      </c>
      <c r="H3577" s="714" t="str">
        <f t="shared" si="411"/>
        <v>Mar/26</v>
      </c>
      <c r="I3577" s="723">
        <f t="shared" si="412"/>
        <v>13</v>
      </c>
      <c r="J3577" s="723">
        <f>IF(Tabela13[[#This Row],[Data da Ordem]]&lt;&gt;"",1,"")</f>
        <v>1</v>
      </c>
    </row>
    <row r="3578" spans="1:10">
      <c r="A3578" s="763">
        <v>46094.381967592592</v>
      </c>
      <c r="B3578" s="764">
        <v>32</v>
      </c>
      <c r="C3578" s="765" t="str">
        <f t="shared" si="406"/>
        <v>13/03/2026</v>
      </c>
      <c r="D3578" s="762" t="str">
        <f t="shared" si="407"/>
        <v>09:10</v>
      </c>
      <c r="E3578" s="713" t="str">
        <f t="shared" si="408"/>
        <v>09:00 as 10:00</v>
      </c>
      <c r="F3578" s="714" t="str">
        <f t="shared" si="409"/>
        <v>Sexta</v>
      </c>
      <c r="G3578" s="715">
        <f t="shared" si="410"/>
        <v>2</v>
      </c>
      <c r="H3578" s="714" t="str">
        <f t="shared" si="411"/>
        <v>Mar/26</v>
      </c>
      <c r="I3578" s="723">
        <f t="shared" si="412"/>
        <v>13</v>
      </c>
      <c r="J3578" s="723">
        <f>IF(Tabela13[[#This Row],[Data da Ordem]]&lt;&gt;"",1,"")</f>
        <v>1</v>
      </c>
    </row>
    <row r="3579" spans="1:10">
      <c r="A3579" s="763">
        <v>46094.380231481482</v>
      </c>
      <c r="B3579" s="764">
        <v>25</v>
      </c>
      <c r="C3579" s="765" t="str">
        <f t="shared" si="406"/>
        <v>13/03/2026</v>
      </c>
      <c r="D3579" s="762" t="str">
        <f t="shared" si="407"/>
        <v>09:07</v>
      </c>
      <c r="E3579" s="713" t="str">
        <f t="shared" si="408"/>
        <v>09:00 as 10:00</v>
      </c>
      <c r="F3579" s="714" t="str">
        <f t="shared" si="409"/>
        <v>Sexta</v>
      </c>
      <c r="G3579" s="715">
        <f t="shared" si="410"/>
        <v>2</v>
      </c>
      <c r="H3579" s="714" t="str">
        <f t="shared" si="411"/>
        <v>Mar/26</v>
      </c>
      <c r="I3579" s="723">
        <f t="shared" si="412"/>
        <v>13</v>
      </c>
      <c r="J3579" s="723">
        <f>IF(Tabela13[[#This Row],[Data da Ordem]]&lt;&gt;"",1,"")</f>
        <v>1</v>
      </c>
    </row>
    <row r="3580" spans="1:10">
      <c r="A3580" s="763">
        <v>46093.731365740743</v>
      </c>
      <c r="B3580" s="764">
        <v>23</v>
      </c>
      <c r="C3580" s="765" t="str">
        <f t="shared" si="406"/>
        <v>12/03/2026</v>
      </c>
      <c r="D3580" s="762" t="str">
        <f t="shared" si="407"/>
        <v>17:33</v>
      </c>
      <c r="E3580" s="713" t="str">
        <f t="shared" si="408"/>
        <v>17:00 as 18:00</v>
      </c>
      <c r="F3580" s="714" t="str">
        <f t="shared" si="409"/>
        <v>Quinta</v>
      </c>
      <c r="G3580" s="715">
        <f t="shared" si="410"/>
        <v>2</v>
      </c>
      <c r="H3580" s="714" t="str">
        <f t="shared" si="411"/>
        <v>Mar/26</v>
      </c>
      <c r="I3580" s="723">
        <f t="shared" si="412"/>
        <v>12</v>
      </c>
      <c r="J3580" s="723">
        <f>IF(Tabela13[[#This Row],[Data da Ordem]]&lt;&gt;"",1,"")</f>
        <v>1</v>
      </c>
    </row>
    <row r="3581" spans="1:10">
      <c r="A3581" s="763">
        <v>46093.725289351853</v>
      </c>
      <c r="B3581" s="764">
        <v>19</v>
      </c>
      <c r="C3581" s="765" t="str">
        <f t="shared" si="406"/>
        <v>12/03/2026</v>
      </c>
      <c r="D3581" s="762" t="str">
        <f t="shared" si="407"/>
        <v>17:24</v>
      </c>
      <c r="E3581" s="713" t="str">
        <f t="shared" si="408"/>
        <v>17:00 as 18:00</v>
      </c>
      <c r="F3581" s="714" t="str">
        <f t="shared" si="409"/>
        <v>Quinta</v>
      </c>
      <c r="G3581" s="715">
        <f t="shared" si="410"/>
        <v>2</v>
      </c>
      <c r="H3581" s="714" t="str">
        <f t="shared" si="411"/>
        <v>Mar/26</v>
      </c>
      <c r="I3581" s="723">
        <f t="shared" si="412"/>
        <v>12</v>
      </c>
      <c r="J3581" s="723">
        <f>IF(Tabela13[[#This Row],[Data da Ordem]]&lt;&gt;"",1,"")</f>
        <v>1</v>
      </c>
    </row>
    <row r="3582" spans="1:10">
      <c r="A3582" s="763">
        <v>46093.724062499998</v>
      </c>
      <c r="B3582" s="764">
        <v>20</v>
      </c>
      <c r="C3582" s="765" t="str">
        <f t="shared" si="406"/>
        <v>12/03/2026</v>
      </c>
      <c r="D3582" s="762" t="str">
        <f t="shared" si="407"/>
        <v>17:22</v>
      </c>
      <c r="E3582" s="713" t="str">
        <f t="shared" si="408"/>
        <v>17:00 as 18:00</v>
      </c>
      <c r="F3582" s="714" t="str">
        <f t="shared" si="409"/>
        <v>Quinta</v>
      </c>
      <c r="G3582" s="715">
        <f t="shared" si="410"/>
        <v>2</v>
      </c>
      <c r="H3582" s="714" t="str">
        <f t="shared" si="411"/>
        <v>Mar/26</v>
      </c>
      <c r="I3582" s="723">
        <f t="shared" si="412"/>
        <v>12</v>
      </c>
      <c r="J3582" s="723">
        <f>IF(Tabela13[[#This Row],[Data da Ordem]]&lt;&gt;"",1,"")</f>
        <v>1</v>
      </c>
    </row>
    <row r="3583" spans="1:10">
      <c r="A3583" s="763">
        <v>46093.721076388887</v>
      </c>
      <c r="B3583" s="764">
        <v>10.4</v>
      </c>
      <c r="C3583" s="765" t="str">
        <f t="shared" si="406"/>
        <v>12/03/2026</v>
      </c>
      <c r="D3583" s="762" t="str">
        <f t="shared" si="407"/>
        <v>17:18</v>
      </c>
      <c r="E3583" s="713" t="str">
        <f t="shared" si="408"/>
        <v>17:00 as 18:00</v>
      </c>
      <c r="F3583" s="714" t="str">
        <f t="shared" si="409"/>
        <v>Quinta</v>
      </c>
      <c r="G3583" s="715">
        <f t="shared" si="410"/>
        <v>2</v>
      </c>
      <c r="H3583" s="714" t="str">
        <f t="shared" si="411"/>
        <v>Mar/26</v>
      </c>
      <c r="I3583" s="723">
        <f t="shared" si="412"/>
        <v>12</v>
      </c>
      <c r="J3583" s="723">
        <f>IF(Tabela13[[#This Row],[Data da Ordem]]&lt;&gt;"",1,"")</f>
        <v>1</v>
      </c>
    </row>
    <row r="3584" spans="1:10">
      <c r="A3584" s="763">
        <v>46093.687557870369</v>
      </c>
      <c r="B3584" s="764">
        <v>108</v>
      </c>
      <c r="C3584" s="765" t="str">
        <f t="shared" si="406"/>
        <v>12/03/2026</v>
      </c>
      <c r="D3584" s="762" t="str">
        <f t="shared" si="407"/>
        <v>16:30</v>
      </c>
      <c r="E3584" s="713" t="str">
        <f t="shared" si="408"/>
        <v>16:00 as 17:00</v>
      </c>
      <c r="F3584" s="714" t="str">
        <f t="shared" si="409"/>
        <v>Quinta</v>
      </c>
      <c r="G3584" s="715">
        <f t="shared" si="410"/>
        <v>2</v>
      </c>
      <c r="H3584" s="714" t="str">
        <f t="shared" si="411"/>
        <v>Mar/26</v>
      </c>
      <c r="I3584" s="723">
        <f t="shared" si="412"/>
        <v>12</v>
      </c>
      <c r="J3584" s="723">
        <f>IF(Tabela13[[#This Row],[Data da Ordem]]&lt;&gt;"",1,"")</f>
        <v>1</v>
      </c>
    </row>
    <row r="3585" spans="1:10">
      <c r="A3585" s="763">
        <v>46093.68041666667</v>
      </c>
      <c r="B3585" s="764">
        <v>42.5</v>
      </c>
      <c r="C3585" s="765" t="str">
        <f t="shared" si="406"/>
        <v>12/03/2026</v>
      </c>
      <c r="D3585" s="762" t="str">
        <f t="shared" si="407"/>
        <v>16:19</v>
      </c>
      <c r="E3585" s="713" t="str">
        <f t="shared" si="408"/>
        <v>16:00 as 17:00</v>
      </c>
      <c r="F3585" s="714" t="str">
        <f t="shared" si="409"/>
        <v>Quinta</v>
      </c>
      <c r="G3585" s="715">
        <f t="shared" si="410"/>
        <v>2</v>
      </c>
      <c r="H3585" s="714" t="str">
        <f t="shared" si="411"/>
        <v>Mar/26</v>
      </c>
      <c r="I3585" s="723">
        <f t="shared" si="412"/>
        <v>12</v>
      </c>
      <c r="J3585" s="723">
        <f>IF(Tabela13[[#This Row],[Data da Ordem]]&lt;&gt;"",1,"")</f>
        <v>1</v>
      </c>
    </row>
    <row r="3586" spans="1:10">
      <c r="A3586" s="763">
        <v>46093.678993055553</v>
      </c>
      <c r="B3586" s="764">
        <v>43</v>
      </c>
      <c r="C3586" s="765" t="str">
        <f t="shared" ref="C3586:C3604" si="413">IF(A3586="","",TEXT(A3586,"dd/mm/aaaa"))</f>
        <v>12/03/2026</v>
      </c>
      <c r="D3586" s="762" t="str">
        <f t="shared" ref="D3586:D3604" si="414">IF(A3586="","",TEXT(A3586,"hh:mm"))</f>
        <v>16:17</v>
      </c>
      <c r="E3586" s="713" t="str">
        <f t="shared" ref="E3586:E3617" si="415">IF(D3586="","",IF(AND(MOD(D3586,1)&gt;=TIME(8,0,0),MOD(D3586,1)&lt;TIME(21,0,0)),
TEXT(TIME(HOUR(MOD(D3586,1)),0,0),"hh:mm")&amp;" as "&amp;TEXT(TIME(HOUR(MOD(D3586,1))+1,0,0),"hh:mm"),
"Fora da faixa"))</f>
        <v>16:00 as 17:00</v>
      </c>
      <c r="F3586" s="714" t="str">
        <f t="shared" ref="F3586:F3604" si="416">CHOOSE(WEEKDAY(C3586,2),"Segunda","Terça","Quarta","Quinta","Sexta","Sábado","Domingo")</f>
        <v>Quinta</v>
      </c>
      <c r="G3586" s="715">
        <f t="shared" ref="G3586:G3604" si="417">INT((DAY(C3586)-1)/7)+1</f>
        <v>2</v>
      </c>
      <c r="H3586" s="714" t="str">
        <f t="shared" ref="H3586:H3604" si="418">PROPER(TEXT(C3586,"MMM/AA"))</f>
        <v>Mar/26</v>
      </c>
      <c r="I3586" s="723">
        <f t="shared" ref="I3586:I3604" si="419">DAY(C3586)</f>
        <v>12</v>
      </c>
      <c r="J3586" s="723">
        <f>IF(Tabela13[[#This Row],[Data da Ordem]]&lt;&gt;"",1,"")</f>
        <v>1</v>
      </c>
    </row>
    <row r="3587" spans="1:10">
      <c r="A3587" s="763">
        <v>46093.672893518517</v>
      </c>
      <c r="B3587" s="764">
        <v>12</v>
      </c>
      <c r="C3587" s="765" t="str">
        <f t="shared" si="413"/>
        <v>12/03/2026</v>
      </c>
      <c r="D3587" s="762" t="str">
        <f t="shared" si="414"/>
        <v>16:08</v>
      </c>
      <c r="E3587" s="713" t="str">
        <f t="shared" si="415"/>
        <v>16:00 as 17:00</v>
      </c>
      <c r="F3587" s="714" t="str">
        <f t="shared" si="416"/>
        <v>Quinta</v>
      </c>
      <c r="G3587" s="715">
        <f t="shared" si="417"/>
        <v>2</v>
      </c>
      <c r="H3587" s="714" t="str">
        <f t="shared" si="418"/>
        <v>Mar/26</v>
      </c>
      <c r="I3587" s="723">
        <f t="shared" si="419"/>
        <v>12</v>
      </c>
      <c r="J3587" s="723">
        <f>IF(Tabela13[[#This Row],[Data da Ordem]]&lt;&gt;"",1,"")</f>
        <v>1</v>
      </c>
    </row>
    <row r="3588" spans="1:10">
      <c r="A3588" s="763">
        <v>46093.670578703706</v>
      </c>
      <c r="B3588" s="764">
        <v>12.6</v>
      </c>
      <c r="C3588" s="765" t="str">
        <f t="shared" si="413"/>
        <v>12/03/2026</v>
      </c>
      <c r="D3588" s="762" t="str">
        <f t="shared" si="414"/>
        <v>16:05</v>
      </c>
      <c r="E3588" s="713" t="str">
        <f t="shared" si="415"/>
        <v>16:00 as 17:00</v>
      </c>
      <c r="F3588" s="714" t="str">
        <f t="shared" si="416"/>
        <v>Quinta</v>
      </c>
      <c r="G3588" s="715">
        <f t="shared" si="417"/>
        <v>2</v>
      </c>
      <c r="H3588" s="714" t="str">
        <f t="shared" si="418"/>
        <v>Mar/26</v>
      </c>
      <c r="I3588" s="723">
        <f t="shared" si="419"/>
        <v>12</v>
      </c>
      <c r="J3588" s="723">
        <f>IF(Tabela13[[#This Row],[Data da Ordem]]&lt;&gt;"",1,"")</f>
        <v>1</v>
      </c>
    </row>
    <row r="3589" spans="1:10">
      <c r="A3589" s="763">
        <v>46093.667870370373</v>
      </c>
      <c r="B3589" s="764">
        <v>46</v>
      </c>
      <c r="C3589" s="765" t="str">
        <f t="shared" si="413"/>
        <v>12/03/2026</v>
      </c>
      <c r="D3589" s="762" t="str">
        <f t="shared" si="414"/>
        <v>16:01</v>
      </c>
      <c r="E3589" s="713" t="str">
        <f t="shared" si="415"/>
        <v>16:00 as 17:00</v>
      </c>
      <c r="F3589" s="714" t="str">
        <f t="shared" si="416"/>
        <v>Quinta</v>
      </c>
      <c r="G3589" s="715">
        <f t="shared" si="417"/>
        <v>2</v>
      </c>
      <c r="H3589" s="714" t="str">
        <f t="shared" si="418"/>
        <v>Mar/26</v>
      </c>
      <c r="I3589" s="723">
        <f t="shared" si="419"/>
        <v>12</v>
      </c>
      <c r="J3589" s="723">
        <f>IF(Tabela13[[#This Row],[Data da Ordem]]&lt;&gt;"",1,"")</f>
        <v>1</v>
      </c>
    </row>
    <row r="3590" spans="1:10">
      <c r="A3590" s="763">
        <v>46093.645578703705</v>
      </c>
      <c r="B3590" s="764">
        <v>23</v>
      </c>
      <c r="C3590" s="765" t="str">
        <f t="shared" si="413"/>
        <v>12/03/2026</v>
      </c>
      <c r="D3590" s="762" t="str">
        <f t="shared" si="414"/>
        <v>15:29</v>
      </c>
      <c r="E3590" s="713" t="str">
        <f t="shared" si="415"/>
        <v>15:00 as 16:00</v>
      </c>
      <c r="F3590" s="714" t="str">
        <f t="shared" si="416"/>
        <v>Quinta</v>
      </c>
      <c r="G3590" s="715">
        <f t="shared" si="417"/>
        <v>2</v>
      </c>
      <c r="H3590" s="714" t="str">
        <f t="shared" si="418"/>
        <v>Mar/26</v>
      </c>
      <c r="I3590" s="723">
        <f t="shared" si="419"/>
        <v>12</v>
      </c>
      <c r="J3590" s="723">
        <f>IF(Tabela13[[#This Row],[Data da Ordem]]&lt;&gt;"",1,"")</f>
        <v>1</v>
      </c>
    </row>
    <row r="3591" spans="1:10">
      <c r="A3591" s="763">
        <v>46093.625937500001</v>
      </c>
      <c r="B3591" s="764">
        <v>21</v>
      </c>
      <c r="C3591" s="765" t="str">
        <f t="shared" si="413"/>
        <v>12/03/2026</v>
      </c>
      <c r="D3591" s="762" t="str">
        <f t="shared" si="414"/>
        <v>15:01</v>
      </c>
      <c r="E3591" s="713" t="str">
        <f t="shared" si="415"/>
        <v>15:00 as 16:00</v>
      </c>
      <c r="F3591" s="714" t="str">
        <f t="shared" si="416"/>
        <v>Quinta</v>
      </c>
      <c r="G3591" s="715">
        <f t="shared" si="417"/>
        <v>2</v>
      </c>
      <c r="H3591" s="714" t="str">
        <f t="shared" si="418"/>
        <v>Mar/26</v>
      </c>
      <c r="I3591" s="723">
        <f t="shared" si="419"/>
        <v>12</v>
      </c>
      <c r="J3591" s="723">
        <f>IF(Tabela13[[#This Row],[Data da Ordem]]&lt;&gt;"",1,"")</f>
        <v>1</v>
      </c>
    </row>
    <row r="3592" spans="1:10">
      <c r="A3592" s="763">
        <v>46093.607511574075</v>
      </c>
      <c r="B3592" s="764">
        <v>13</v>
      </c>
      <c r="C3592" s="765" t="str">
        <f t="shared" si="413"/>
        <v>12/03/2026</v>
      </c>
      <c r="D3592" s="762" t="str">
        <f t="shared" si="414"/>
        <v>14:34</v>
      </c>
      <c r="E3592" s="713" t="str">
        <f t="shared" si="415"/>
        <v>14:00 as 15:00</v>
      </c>
      <c r="F3592" s="714" t="str">
        <f t="shared" si="416"/>
        <v>Quinta</v>
      </c>
      <c r="G3592" s="715">
        <f t="shared" si="417"/>
        <v>2</v>
      </c>
      <c r="H3592" s="714" t="str">
        <f t="shared" si="418"/>
        <v>Mar/26</v>
      </c>
      <c r="I3592" s="723">
        <f t="shared" si="419"/>
        <v>12</v>
      </c>
      <c r="J3592" s="723">
        <f>IF(Tabela13[[#This Row],[Data da Ordem]]&lt;&gt;"",1,"")</f>
        <v>1</v>
      </c>
    </row>
    <row r="3593" spans="1:10">
      <c r="A3593" s="763">
        <v>46093.607118055559</v>
      </c>
      <c r="B3593" s="764">
        <v>16</v>
      </c>
      <c r="C3593" s="765" t="str">
        <f t="shared" si="413"/>
        <v>12/03/2026</v>
      </c>
      <c r="D3593" s="762" t="str">
        <f t="shared" si="414"/>
        <v>14:34</v>
      </c>
      <c r="E3593" s="713" t="str">
        <f t="shared" si="415"/>
        <v>14:00 as 15:00</v>
      </c>
      <c r="F3593" s="714" t="str">
        <f t="shared" si="416"/>
        <v>Quinta</v>
      </c>
      <c r="G3593" s="715">
        <f t="shared" si="417"/>
        <v>2</v>
      </c>
      <c r="H3593" s="714" t="str">
        <f t="shared" si="418"/>
        <v>Mar/26</v>
      </c>
      <c r="I3593" s="723">
        <f t="shared" si="419"/>
        <v>12</v>
      </c>
      <c r="J3593" s="723">
        <f>IF(Tabela13[[#This Row],[Data da Ordem]]&lt;&gt;"",1,"")</f>
        <v>1</v>
      </c>
    </row>
    <row r="3594" spans="1:10">
      <c r="A3594" s="763">
        <v>46093.579097222224</v>
      </c>
      <c r="B3594" s="764">
        <v>10</v>
      </c>
      <c r="C3594" s="765" t="str">
        <f t="shared" si="413"/>
        <v>12/03/2026</v>
      </c>
      <c r="D3594" s="762" t="str">
        <f t="shared" si="414"/>
        <v>13:53</v>
      </c>
      <c r="E3594" s="713" t="str">
        <f t="shared" si="415"/>
        <v>13:00 as 14:00</v>
      </c>
      <c r="F3594" s="714" t="str">
        <f t="shared" si="416"/>
        <v>Quinta</v>
      </c>
      <c r="G3594" s="715">
        <f t="shared" si="417"/>
        <v>2</v>
      </c>
      <c r="H3594" s="714" t="str">
        <f t="shared" si="418"/>
        <v>Mar/26</v>
      </c>
      <c r="I3594" s="723">
        <f t="shared" si="419"/>
        <v>12</v>
      </c>
      <c r="J3594" s="723">
        <f>IF(Tabela13[[#This Row],[Data da Ordem]]&lt;&gt;"",1,"")</f>
        <v>1</v>
      </c>
    </row>
    <row r="3595" spans="1:10">
      <c r="A3595" s="763">
        <v>46093.578333333331</v>
      </c>
      <c r="B3595" s="764">
        <v>19</v>
      </c>
      <c r="C3595" s="765" t="str">
        <f t="shared" si="413"/>
        <v>12/03/2026</v>
      </c>
      <c r="D3595" s="762" t="str">
        <f t="shared" si="414"/>
        <v>13:52</v>
      </c>
      <c r="E3595" s="713" t="str">
        <f t="shared" si="415"/>
        <v>13:00 as 14:00</v>
      </c>
      <c r="F3595" s="714" t="str">
        <f t="shared" si="416"/>
        <v>Quinta</v>
      </c>
      <c r="G3595" s="715">
        <f t="shared" si="417"/>
        <v>2</v>
      </c>
      <c r="H3595" s="714" t="str">
        <f t="shared" si="418"/>
        <v>Mar/26</v>
      </c>
      <c r="I3595" s="723">
        <f t="shared" si="419"/>
        <v>12</v>
      </c>
      <c r="J3595" s="723">
        <f>IF(Tabela13[[#This Row],[Data da Ordem]]&lt;&gt;"",1,"")</f>
        <v>1</v>
      </c>
    </row>
    <row r="3596" spans="1:10">
      <c r="A3596" s="763">
        <v>46093.528738425928</v>
      </c>
      <c r="B3596" s="764">
        <v>20.5</v>
      </c>
      <c r="C3596" s="765" t="str">
        <f t="shared" si="413"/>
        <v>12/03/2026</v>
      </c>
      <c r="D3596" s="762" t="str">
        <f t="shared" si="414"/>
        <v>12:41</v>
      </c>
      <c r="E3596" s="713" t="str">
        <f t="shared" si="415"/>
        <v>12:00 as 13:00</v>
      </c>
      <c r="F3596" s="714" t="str">
        <f t="shared" si="416"/>
        <v>Quinta</v>
      </c>
      <c r="G3596" s="715">
        <f t="shared" si="417"/>
        <v>2</v>
      </c>
      <c r="H3596" s="714" t="str">
        <f t="shared" si="418"/>
        <v>Mar/26</v>
      </c>
      <c r="I3596" s="723">
        <f t="shared" si="419"/>
        <v>12</v>
      </c>
      <c r="J3596" s="723">
        <f>IF(Tabela13[[#This Row],[Data da Ordem]]&lt;&gt;"",1,"")</f>
        <v>1</v>
      </c>
    </row>
    <row r="3597" spans="1:10">
      <c r="A3597" s="763">
        <v>46093.49931712963</v>
      </c>
      <c r="B3597" s="764">
        <v>63.9</v>
      </c>
      <c r="C3597" s="765" t="str">
        <f t="shared" si="413"/>
        <v>12/03/2026</v>
      </c>
      <c r="D3597" s="762" t="str">
        <f t="shared" si="414"/>
        <v>11:59</v>
      </c>
      <c r="E3597" s="713" t="str">
        <f t="shared" si="415"/>
        <v>11:00 as 12:00</v>
      </c>
      <c r="F3597" s="714" t="str">
        <f t="shared" si="416"/>
        <v>Quinta</v>
      </c>
      <c r="G3597" s="715">
        <f t="shared" si="417"/>
        <v>2</v>
      </c>
      <c r="H3597" s="714" t="str">
        <f t="shared" si="418"/>
        <v>Mar/26</v>
      </c>
      <c r="I3597" s="723">
        <f t="shared" si="419"/>
        <v>12</v>
      </c>
      <c r="J3597" s="723">
        <f>IF(Tabela13[[#This Row],[Data da Ordem]]&lt;&gt;"",1,"")</f>
        <v>1</v>
      </c>
    </row>
    <row r="3598" spans="1:10">
      <c r="A3598" s="763">
        <v>46093.497835648152</v>
      </c>
      <c r="B3598" s="764">
        <v>24</v>
      </c>
      <c r="C3598" s="765" t="str">
        <f t="shared" si="413"/>
        <v>12/03/2026</v>
      </c>
      <c r="D3598" s="762" t="str">
        <f t="shared" si="414"/>
        <v>11:56</v>
      </c>
      <c r="E3598" s="713" t="str">
        <f t="shared" si="415"/>
        <v>11:00 as 12:00</v>
      </c>
      <c r="F3598" s="714" t="str">
        <f t="shared" si="416"/>
        <v>Quinta</v>
      </c>
      <c r="G3598" s="715">
        <f t="shared" si="417"/>
        <v>2</v>
      </c>
      <c r="H3598" s="714" t="str">
        <f t="shared" si="418"/>
        <v>Mar/26</v>
      </c>
      <c r="I3598" s="723">
        <f t="shared" si="419"/>
        <v>12</v>
      </c>
      <c r="J3598" s="723">
        <f>IF(Tabela13[[#This Row],[Data da Ordem]]&lt;&gt;"",1,"")</f>
        <v>1</v>
      </c>
    </row>
    <row r="3599" spans="1:10">
      <c r="A3599" s="763">
        <v>46093.476747685185</v>
      </c>
      <c r="B3599" s="764">
        <v>13</v>
      </c>
      <c r="C3599" s="765" t="str">
        <f t="shared" si="413"/>
        <v>12/03/2026</v>
      </c>
      <c r="D3599" s="762" t="str">
        <f t="shared" si="414"/>
        <v>11:26</v>
      </c>
      <c r="E3599" s="713" t="str">
        <f t="shared" si="415"/>
        <v>11:00 as 12:00</v>
      </c>
      <c r="F3599" s="714" t="str">
        <f t="shared" si="416"/>
        <v>Quinta</v>
      </c>
      <c r="G3599" s="715">
        <f t="shared" si="417"/>
        <v>2</v>
      </c>
      <c r="H3599" s="714" t="str">
        <f t="shared" si="418"/>
        <v>Mar/26</v>
      </c>
      <c r="I3599" s="723">
        <f t="shared" si="419"/>
        <v>12</v>
      </c>
      <c r="J3599" s="723">
        <f>IF(Tabela13[[#This Row],[Data da Ordem]]&lt;&gt;"",1,"")</f>
        <v>1</v>
      </c>
    </row>
    <row r="3600" spans="1:10">
      <c r="A3600" s="763">
        <v>46093.476689814815</v>
      </c>
      <c r="B3600" s="764">
        <v>70</v>
      </c>
      <c r="C3600" s="765" t="str">
        <f t="shared" si="413"/>
        <v>12/03/2026</v>
      </c>
      <c r="D3600" s="762" t="str">
        <f t="shared" si="414"/>
        <v>11:26</v>
      </c>
      <c r="E3600" s="713" t="str">
        <f t="shared" si="415"/>
        <v>11:00 as 12:00</v>
      </c>
      <c r="F3600" s="714" t="str">
        <f t="shared" si="416"/>
        <v>Quinta</v>
      </c>
      <c r="G3600" s="715">
        <f t="shared" si="417"/>
        <v>2</v>
      </c>
      <c r="H3600" s="714" t="str">
        <f t="shared" si="418"/>
        <v>Mar/26</v>
      </c>
      <c r="I3600" s="723">
        <f t="shared" si="419"/>
        <v>12</v>
      </c>
      <c r="J3600" s="723">
        <f>IF(Tabela13[[#This Row],[Data da Ordem]]&lt;&gt;"",1,"")</f>
        <v>1</v>
      </c>
    </row>
    <row r="3601" spans="1:10">
      <c r="A3601" s="763">
        <v>46093.471655092595</v>
      </c>
      <c r="B3601" s="764">
        <v>27.900000000000002</v>
      </c>
      <c r="C3601" s="765" t="str">
        <f t="shared" si="413"/>
        <v>12/03/2026</v>
      </c>
      <c r="D3601" s="762" t="str">
        <f t="shared" si="414"/>
        <v>11:19</v>
      </c>
      <c r="E3601" s="713" t="str">
        <f t="shared" si="415"/>
        <v>11:00 as 12:00</v>
      </c>
      <c r="F3601" s="714" t="str">
        <f t="shared" si="416"/>
        <v>Quinta</v>
      </c>
      <c r="G3601" s="715">
        <f t="shared" si="417"/>
        <v>2</v>
      </c>
      <c r="H3601" s="714" t="str">
        <f t="shared" si="418"/>
        <v>Mar/26</v>
      </c>
      <c r="I3601" s="723">
        <f t="shared" si="419"/>
        <v>12</v>
      </c>
      <c r="J3601" s="723">
        <f>IF(Tabela13[[#This Row],[Data da Ordem]]&lt;&gt;"",1,"")</f>
        <v>1</v>
      </c>
    </row>
    <row r="3602" spans="1:10">
      <c r="A3602" s="763">
        <v>46093.430879629632</v>
      </c>
      <c r="B3602" s="764">
        <v>19</v>
      </c>
      <c r="C3602" s="765" t="str">
        <f t="shared" si="413"/>
        <v>12/03/2026</v>
      </c>
      <c r="D3602" s="762" t="str">
        <f t="shared" si="414"/>
        <v>10:20</v>
      </c>
      <c r="E3602" s="713" t="str">
        <f t="shared" si="415"/>
        <v>10:00 as 11:00</v>
      </c>
      <c r="F3602" s="714" t="str">
        <f t="shared" si="416"/>
        <v>Quinta</v>
      </c>
      <c r="G3602" s="715">
        <f t="shared" si="417"/>
        <v>2</v>
      </c>
      <c r="H3602" s="714" t="str">
        <f t="shared" si="418"/>
        <v>Mar/26</v>
      </c>
      <c r="I3602" s="723">
        <f t="shared" si="419"/>
        <v>12</v>
      </c>
      <c r="J3602" s="723">
        <f>IF(Tabela13[[#This Row],[Data da Ordem]]&lt;&gt;"",1,"")</f>
        <v>1</v>
      </c>
    </row>
    <row r="3603" spans="1:10">
      <c r="A3603" s="763">
        <v>46093.410381944443</v>
      </c>
      <c r="B3603" s="764">
        <v>6.3</v>
      </c>
      <c r="C3603" s="765" t="str">
        <f t="shared" si="413"/>
        <v>12/03/2026</v>
      </c>
      <c r="D3603" s="762" t="str">
        <f t="shared" si="414"/>
        <v>09:50</v>
      </c>
      <c r="E3603" s="713" t="str">
        <f t="shared" si="415"/>
        <v>09:00 as 10:00</v>
      </c>
      <c r="F3603" s="714" t="str">
        <f t="shared" si="416"/>
        <v>Quinta</v>
      </c>
      <c r="G3603" s="715">
        <f t="shared" si="417"/>
        <v>2</v>
      </c>
      <c r="H3603" s="714" t="str">
        <f t="shared" si="418"/>
        <v>Mar/26</v>
      </c>
      <c r="I3603" s="723">
        <f t="shared" si="419"/>
        <v>12</v>
      </c>
      <c r="J3603" s="723">
        <f>IF(Tabela13[[#This Row],[Data da Ordem]]&lt;&gt;"",1,"")</f>
        <v>1</v>
      </c>
    </row>
    <row r="3604" spans="1:10">
      <c r="A3604" s="763">
        <v>46093.404687499999</v>
      </c>
      <c r="B3604" s="764">
        <v>26</v>
      </c>
      <c r="C3604" s="766" t="str">
        <f t="shared" si="413"/>
        <v>12/03/2026</v>
      </c>
      <c r="D3604" s="767" t="str">
        <f t="shared" si="414"/>
        <v>09:42</v>
      </c>
      <c r="E3604" s="726" t="str">
        <f t="shared" si="415"/>
        <v>09:00 as 10:00</v>
      </c>
      <c r="F3604" s="727" t="str">
        <f t="shared" si="416"/>
        <v>Quinta</v>
      </c>
      <c r="G3604" s="728">
        <f t="shared" si="417"/>
        <v>2</v>
      </c>
      <c r="H3604" s="727" t="str">
        <f t="shared" si="418"/>
        <v>Mar/26</v>
      </c>
      <c r="I3604" s="716">
        <f t="shared" si="419"/>
        <v>12</v>
      </c>
      <c r="J3604" s="716">
        <f>IF(Tabela13[[#This Row],[Data da Ordem]]&lt;&gt;"",1,"")</f>
        <v>1</v>
      </c>
    </row>
    <row r="3605" spans="1:10">
      <c r="A3605" s="763">
        <v>46112.732812499999</v>
      </c>
      <c r="B3605" s="764">
        <v>20</v>
      </c>
      <c r="C3605" s="765" t="str">
        <f t="shared" ref="C3605:C3668" si="420">IF(A3605="","",TEXT(A3605,"dd/mm/aaaa"))</f>
        <v>31/03/2026</v>
      </c>
      <c r="D3605" s="762" t="str">
        <f t="shared" ref="D3605:D3668" si="421">IF(A3605="","",TEXT(A3605,"hh:mm"))</f>
        <v>17:35</v>
      </c>
      <c r="E3605" s="713" t="str">
        <f t="shared" ref="E3605:E3668" si="422">IF(D3605="","",IF(AND(MOD(D3605,1)&gt;=TIME(8,0,0),MOD(D3605,1)&lt;TIME(21,0,0)),
TEXT(TIME(HOUR(MOD(D3605,1)),0,0),"hh:mm")&amp;" as "&amp;TEXT(TIME(HOUR(MOD(D3605,1))+1,0,0),"hh:mm"),
"Fora da faixa"))</f>
        <v>17:00 as 18:00</v>
      </c>
      <c r="F3605" s="714" t="str">
        <f t="shared" ref="F3605:F3668" si="423">CHOOSE(WEEKDAY(C3605,2),"Segunda","Terça","Quarta","Quinta","Sexta","Sábado","Domingo")</f>
        <v>Terça</v>
      </c>
      <c r="G3605" s="715">
        <f t="shared" ref="G3605:G3668" si="424">INT((DAY(C3605)-1)/7)+1</f>
        <v>5</v>
      </c>
      <c r="H3605" s="714" t="str">
        <f t="shared" ref="H3605:H3668" si="425">PROPER(TEXT(C3605,"MMM/AA"))</f>
        <v>Mar/26</v>
      </c>
      <c r="I3605" s="723">
        <f t="shared" ref="I3605:I3668" si="426">DAY(C3605)</f>
        <v>31</v>
      </c>
      <c r="J3605" s="723">
        <f>IF(Tabela13[[#This Row],[Data da Ordem]]&lt;&gt;"",1,"")</f>
        <v>1</v>
      </c>
    </row>
    <row r="3606" spans="1:10">
      <c r="A3606" s="763">
        <v>46112.732673611114</v>
      </c>
      <c r="B3606" s="764">
        <v>12.4</v>
      </c>
      <c r="C3606" s="765" t="str">
        <f t="shared" si="420"/>
        <v>31/03/2026</v>
      </c>
      <c r="D3606" s="762" t="str">
        <f t="shared" si="421"/>
        <v>17:35</v>
      </c>
      <c r="E3606" s="713" t="str">
        <f t="shared" si="422"/>
        <v>17:00 as 18:00</v>
      </c>
      <c r="F3606" s="714" t="str">
        <f t="shared" si="423"/>
        <v>Terça</v>
      </c>
      <c r="G3606" s="715">
        <f t="shared" si="424"/>
        <v>5</v>
      </c>
      <c r="H3606" s="714" t="str">
        <f t="shared" si="425"/>
        <v>Mar/26</v>
      </c>
      <c r="I3606" s="723">
        <f t="shared" si="426"/>
        <v>31</v>
      </c>
      <c r="J3606" s="723">
        <f>IF(Tabela13[[#This Row],[Data da Ordem]]&lt;&gt;"",1,"")</f>
        <v>1</v>
      </c>
    </row>
    <row r="3607" spans="1:10">
      <c r="A3607" s="763">
        <v>46112.728506944448</v>
      </c>
      <c r="B3607" s="764">
        <v>50</v>
      </c>
      <c r="C3607" s="765" t="str">
        <f t="shared" si="420"/>
        <v>31/03/2026</v>
      </c>
      <c r="D3607" s="762" t="str">
        <f t="shared" si="421"/>
        <v>17:29</v>
      </c>
      <c r="E3607" s="713" t="str">
        <f t="shared" si="422"/>
        <v>17:00 as 18:00</v>
      </c>
      <c r="F3607" s="714" t="str">
        <f t="shared" si="423"/>
        <v>Terça</v>
      </c>
      <c r="G3607" s="715">
        <f t="shared" si="424"/>
        <v>5</v>
      </c>
      <c r="H3607" s="714" t="str">
        <f t="shared" si="425"/>
        <v>Mar/26</v>
      </c>
      <c r="I3607" s="723">
        <f t="shared" si="426"/>
        <v>31</v>
      </c>
      <c r="J3607" s="723">
        <f>IF(Tabela13[[#This Row],[Data da Ordem]]&lt;&gt;"",1,"")</f>
        <v>1</v>
      </c>
    </row>
    <row r="3608" spans="1:10">
      <c r="A3608" s="763">
        <v>46112.714756944442</v>
      </c>
      <c r="B3608" s="764">
        <v>22.5</v>
      </c>
      <c r="C3608" s="765" t="str">
        <f t="shared" si="420"/>
        <v>31/03/2026</v>
      </c>
      <c r="D3608" s="762" t="str">
        <f t="shared" si="421"/>
        <v>17:09</v>
      </c>
      <c r="E3608" s="713" t="str">
        <f t="shared" si="422"/>
        <v>17:00 as 18:00</v>
      </c>
      <c r="F3608" s="714" t="str">
        <f t="shared" si="423"/>
        <v>Terça</v>
      </c>
      <c r="G3608" s="715">
        <f t="shared" si="424"/>
        <v>5</v>
      </c>
      <c r="H3608" s="714" t="str">
        <f t="shared" si="425"/>
        <v>Mar/26</v>
      </c>
      <c r="I3608" s="723">
        <f t="shared" si="426"/>
        <v>31</v>
      </c>
      <c r="J3608" s="723">
        <f>IF(Tabela13[[#This Row],[Data da Ordem]]&lt;&gt;"",1,"")</f>
        <v>1</v>
      </c>
    </row>
    <row r="3609" spans="1:10">
      <c r="A3609" s="763">
        <v>46112.713958333334</v>
      </c>
      <c r="B3609" s="764">
        <v>23</v>
      </c>
      <c r="C3609" s="765" t="str">
        <f t="shared" si="420"/>
        <v>31/03/2026</v>
      </c>
      <c r="D3609" s="762" t="str">
        <f t="shared" si="421"/>
        <v>17:08</v>
      </c>
      <c r="E3609" s="713" t="str">
        <f t="shared" si="422"/>
        <v>17:00 as 18:00</v>
      </c>
      <c r="F3609" s="714" t="str">
        <f t="shared" si="423"/>
        <v>Terça</v>
      </c>
      <c r="G3609" s="715">
        <f t="shared" si="424"/>
        <v>5</v>
      </c>
      <c r="H3609" s="714" t="str">
        <f t="shared" si="425"/>
        <v>Mar/26</v>
      </c>
      <c r="I3609" s="723">
        <f t="shared" si="426"/>
        <v>31</v>
      </c>
      <c r="J3609" s="723">
        <f>IF(Tabela13[[#This Row],[Data da Ordem]]&lt;&gt;"",1,"")</f>
        <v>1</v>
      </c>
    </row>
    <row r="3610" spans="1:10">
      <c r="A3610" s="763">
        <v>46112.71292824074</v>
      </c>
      <c r="B3610" s="764">
        <v>26.5</v>
      </c>
      <c r="C3610" s="765" t="str">
        <f t="shared" si="420"/>
        <v>31/03/2026</v>
      </c>
      <c r="D3610" s="762" t="str">
        <f t="shared" si="421"/>
        <v>17:06</v>
      </c>
      <c r="E3610" s="713" t="str">
        <f t="shared" si="422"/>
        <v>17:00 as 18:00</v>
      </c>
      <c r="F3610" s="714" t="str">
        <f t="shared" si="423"/>
        <v>Terça</v>
      </c>
      <c r="G3610" s="715">
        <f t="shared" si="424"/>
        <v>5</v>
      </c>
      <c r="H3610" s="714" t="str">
        <f t="shared" si="425"/>
        <v>Mar/26</v>
      </c>
      <c r="I3610" s="723">
        <f t="shared" si="426"/>
        <v>31</v>
      </c>
      <c r="J3610" s="723">
        <f>IF(Tabela13[[#This Row],[Data da Ordem]]&lt;&gt;"",1,"")</f>
        <v>1</v>
      </c>
    </row>
    <row r="3611" spans="1:10">
      <c r="A3611" s="763">
        <v>46112.706273148149</v>
      </c>
      <c r="B3611" s="764">
        <v>13.5</v>
      </c>
      <c r="C3611" s="765" t="str">
        <f t="shared" si="420"/>
        <v>31/03/2026</v>
      </c>
      <c r="D3611" s="762" t="str">
        <f t="shared" si="421"/>
        <v>16:57</v>
      </c>
      <c r="E3611" s="713" t="str">
        <f t="shared" si="422"/>
        <v>16:00 as 17:00</v>
      </c>
      <c r="F3611" s="714" t="str">
        <f t="shared" si="423"/>
        <v>Terça</v>
      </c>
      <c r="G3611" s="715">
        <f t="shared" si="424"/>
        <v>5</v>
      </c>
      <c r="H3611" s="714" t="str">
        <f t="shared" si="425"/>
        <v>Mar/26</v>
      </c>
      <c r="I3611" s="723">
        <f t="shared" si="426"/>
        <v>31</v>
      </c>
      <c r="J3611" s="723">
        <f>IF(Tabela13[[#This Row],[Data da Ordem]]&lt;&gt;"",1,"")</f>
        <v>1</v>
      </c>
    </row>
    <row r="3612" spans="1:10">
      <c r="A3612" s="763">
        <v>46112.69394675926</v>
      </c>
      <c r="B3612" s="764">
        <v>12</v>
      </c>
      <c r="C3612" s="765" t="str">
        <f t="shared" si="420"/>
        <v>31/03/2026</v>
      </c>
      <c r="D3612" s="762" t="str">
        <f t="shared" si="421"/>
        <v>16:39</v>
      </c>
      <c r="E3612" s="713" t="str">
        <f t="shared" si="422"/>
        <v>16:00 as 17:00</v>
      </c>
      <c r="F3612" s="714" t="str">
        <f t="shared" si="423"/>
        <v>Terça</v>
      </c>
      <c r="G3612" s="715">
        <f t="shared" si="424"/>
        <v>5</v>
      </c>
      <c r="H3612" s="714" t="str">
        <f t="shared" si="425"/>
        <v>Mar/26</v>
      </c>
      <c r="I3612" s="723">
        <f t="shared" si="426"/>
        <v>31</v>
      </c>
      <c r="J3612" s="723">
        <f>IF(Tabela13[[#This Row],[Data da Ordem]]&lt;&gt;"",1,"")</f>
        <v>1</v>
      </c>
    </row>
    <row r="3613" spans="1:10">
      <c r="A3613" s="763">
        <v>46112.689479166664</v>
      </c>
      <c r="B3613" s="764">
        <v>19</v>
      </c>
      <c r="C3613" s="765" t="str">
        <f t="shared" si="420"/>
        <v>31/03/2026</v>
      </c>
      <c r="D3613" s="762" t="str">
        <f t="shared" si="421"/>
        <v>16:32</v>
      </c>
      <c r="E3613" s="713" t="str">
        <f t="shared" si="422"/>
        <v>16:00 as 17:00</v>
      </c>
      <c r="F3613" s="714" t="str">
        <f t="shared" si="423"/>
        <v>Terça</v>
      </c>
      <c r="G3613" s="715">
        <f t="shared" si="424"/>
        <v>5</v>
      </c>
      <c r="H3613" s="714" t="str">
        <f t="shared" si="425"/>
        <v>Mar/26</v>
      </c>
      <c r="I3613" s="723">
        <f t="shared" si="426"/>
        <v>31</v>
      </c>
      <c r="J3613" s="723">
        <f>IF(Tabela13[[#This Row],[Data da Ordem]]&lt;&gt;"",1,"")</f>
        <v>1</v>
      </c>
    </row>
    <row r="3614" spans="1:10">
      <c r="A3614" s="763">
        <v>46112.686747685184</v>
      </c>
      <c r="B3614" s="764">
        <v>17</v>
      </c>
      <c r="C3614" s="765" t="str">
        <f t="shared" si="420"/>
        <v>31/03/2026</v>
      </c>
      <c r="D3614" s="762" t="str">
        <f t="shared" si="421"/>
        <v>16:28</v>
      </c>
      <c r="E3614" s="713" t="str">
        <f t="shared" si="422"/>
        <v>16:00 as 17:00</v>
      </c>
      <c r="F3614" s="714" t="str">
        <f t="shared" si="423"/>
        <v>Terça</v>
      </c>
      <c r="G3614" s="715">
        <f t="shared" si="424"/>
        <v>5</v>
      </c>
      <c r="H3614" s="714" t="str">
        <f t="shared" si="425"/>
        <v>Mar/26</v>
      </c>
      <c r="I3614" s="723">
        <f t="shared" si="426"/>
        <v>31</v>
      </c>
      <c r="J3614" s="723">
        <f>IF(Tabela13[[#This Row],[Data da Ordem]]&lt;&gt;"",1,"")</f>
        <v>1</v>
      </c>
    </row>
    <row r="3615" spans="1:10">
      <c r="A3615" s="763">
        <v>46112.659386574072</v>
      </c>
      <c r="B3615" s="764">
        <v>20.7</v>
      </c>
      <c r="C3615" s="765" t="str">
        <f t="shared" si="420"/>
        <v>31/03/2026</v>
      </c>
      <c r="D3615" s="762" t="str">
        <f t="shared" si="421"/>
        <v>15:49</v>
      </c>
      <c r="E3615" s="713" t="str">
        <f t="shared" si="422"/>
        <v>15:00 as 16:00</v>
      </c>
      <c r="F3615" s="714" t="str">
        <f t="shared" si="423"/>
        <v>Terça</v>
      </c>
      <c r="G3615" s="715">
        <f t="shared" si="424"/>
        <v>5</v>
      </c>
      <c r="H3615" s="714" t="str">
        <f t="shared" si="425"/>
        <v>Mar/26</v>
      </c>
      <c r="I3615" s="723">
        <f t="shared" si="426"/>
        <v>31</v>
      </c>
      <c r="J3615" s="723">
        <f>IF(Tabela13[[#This Row],[Data da Ordem]]&lt;&gt;"",1,"")</f>
        <v>1</v>
      </c>
    </row>
    <row r="3616" spans="1:10">
      <c r="A3616" s="763">
        <v>46112.654548611114</v>
      </c>
      <c r="B3616" s="764">
        <v>58</v>
      </c>
      <c r="C3616" s="765" t="str">
        <f t="shared" si="420"/>
        <v>31/03/2026</v>
      </c>
      <c r="D3616" s="762" t="str">
        <f t="shared" si="421"/>
        <v>15:42</v>
      </c>
      <c r="E3616" s="713" t="str">
        <f t="shared" si="422"/>
        <v>15:00 as 16:00</v>
      </c>
      <c r="F3616" s="714" t="str">
        <f t="shared" si="423"/>
        <v>Terça</v>
      </c>
      <c r="G3616" s="715">
        <f t="shared" si="424"/>
        <v>5</v>
      </c>
      <c r="H3616" s="714" t="str">
        <f t="shared" si="425"/>
        <v>Mar/26</v>
      </c>
      <c r="I3616" s="723">
        <f t="shared" si="426"/>
        <v>31</v>
      </c>
      <c r="J3616" s="723">
        <f>IF(Tabela13[[#This Row],[Data da Ordem]]&lt;&gt;"",1,"")</f>
        <v>1</v>
      </c>
    </row>
    <row r="3617" spans="1:10">
      <c r="A3617" s="763">
        <v>46112.644780092596</v>
      </c>
      <c r="B3617" s="764">
        <v>40.5</v>
      </c>
      <c r="C3617" s="765" t="str">
        <f t="shared" si="420"/>
        <v>31/03/2026</v>
      </c>
      <c r="D3617" s="762" t="str">
        <f t="shared" si="421"/>
        <v>15:28</v>
      </c>
      <c r="E3617" s="713" t="str">
        <f t="shared" si="422"/>
        <v>15:00 as 16:00</v>
      </c>
      <c r="F3617" s="714" t="str">
        <f t="shared" si="423"/>
        <v>Terça</v>
      </c>
      <c r="G3617" s="715">
        <f t="shared" si="424"/>
        <v>5</v>
      </c>
      <c r="H3617" s="714" t="str">
        <f t="shared" si="425"/>
        <v>Mar/26</v>
      </c>
      <c r="I3617" s="723">
        <f t="shared" si="426"/>
        <v>31</v>
      </c>
      <c r="J3617" s="723">
        <f>IF(Tabela13[[#This Row],[Data da Ordem]]&lt;&gt;"",1,"")</f>
        <v>1</v>
      </c>
    </row>
    <row r="3618" spans="1:10">
      <c r="A3618" s="763">
        <v>46112.641736111109</v>
      </c>
      <c r="B3618" s="764">
        <v>28</v>
      </c>
      <c r="C3618" s="765" t="str">
        <f t="shared" si="420"/>
        <v>31/03/2026</v>
      </c>
      <c r="D3618" s="762" t="str">
        <f t="shared" si="421"/>
        <v>15:24</v>
      </c>
      <c r="E3618" s="713" t="str">
        <f t="shared" si="422"/>
        <v>15:00 as 16:00</v>
      </c>
      <c r="F3618" s="714" t="str">
        <f t="shared" si="423"/>
        <v>Terça</v>
      </c>
      <c r="G3618" s="715">
        <f t="shared" si="424"/>
        <v>5</v>
      </c>
      <c r="H3618" s="714" t="str">
        <f t="shared" si="425"/>
        <v>Mar/26</v>
      </c>
      <c r="I3618" s="723">
        <f t="shared" si="426"/>
        <v>31</v>
      </c>
      <c r="J3618" s="723">
        <f>IF(Tabela13[[#This Row],[Data da Ordem]]&lt;&gt;"",1,"")</f>
        <v>1</v>
      </c>
    </row>
    <row r="3619" spans="1:10">
      <c r="A3619" s="763">
        <v>46112.639409722222</v>
      </c>
      <c r="B3619" s="764">
        <v>24</v>
      </c>
      <c r="C3619" s="765" t="str">
        <f t="shared" si="420"/>
        <v>31/03/2026</v>
      </c>
      <c r="D3619" s="762" t="str">
        <f t="shared" si="421"/>
        <v>15:20</v>
      </c>
      <c r="E3619" s="713" t="str">
        <f t="shared" si="422"/>
        <v>15:00 as 16:00</v>
      </c>
      <c r="F3619" s="714" t="str">
        <f t="shared" si="423"/>
        <v>Terça</v>
      </c>
      <c r="G3619" s="715">
        <f t="shared" si="424"/>
        <v>5</v>
      </c>
      <c r="H3619" s="714" t="str">
        <f t="shared" si="425"/>
        <v>Mar/26</v>
      </c>
      <c r="I3619" s="723">
        <f t="shared" si="426"/>
        <v>31</v>
      </c>
      <c r="J3619" s="723">
        <f>IF(Tabela13[[#This Row],[Data da Ordem]]&lt;&gt;"",1,"")</f>
        <v>1</v>
      </c>
    </row>
    <row r="3620" spans="1:10">
      <c r="A3620" s="763">
        <v>46112.631527777776</v>
      </c>
      <c r="B3620" s="764">
        <v>20</v>
      </c>
      <c r="C3620" s="765" t="str">
        <f t="shared" si="420"/>
        <v>31/03/2026</v>
      </c>
      <c r="D3620" s="762" t="str">
        <f t="shared" si="421"/>
        <v>15:09</v>
      </c>
      <c r="E3620" s="713" t="str">
        <f t="shared" si="422"/>
        <v>15:00 as 16:00</v>
      </c>
      <c r="F3620" s="714" t="str">
        <f t="shared" si="423"/>
        <v>Terça</v>
      </c>
      <c r="G3620" s="715">
        <f t="shared" si="424"/>
        <v>5</v>
      </c>
      <c r="H3620" s="714" t="str">
        <f t="shared" si="425"/>
        <v>Mar/26</v>
      </c>
      <c r="I3620" s="723">
        <f t="shared" si="426"/>
        <v>31</v>
      </c>
      <c r="J3620" s="723">
        <f>IF(Tabela13[[#This Row],[Data da Ordem]]&lt;&gt;"",1,"")</f>
        <v>1</v>
      </c>
    </row>
    <row r="3621" spans="1:10">
      <c r="A3621" s="763">
        <v>46112.630833333336</v>
      </c>
      <c r="B3621" s="764">
        <v>38.9</v>
      </c>
      <c r="C3621" s="765" t="str">
        <f t="shared" si="420"/>
        <v>31/03/2026</v>
      </c>
      <c r="D3621" s="762" t="str">
        <f t="shared" si="421"/>
        <v>15:08</v>
      </c>
      <c r="E3621" s="713" t="str">
        <f t="shared" si="422"/>
        <v>15:00 as 16:00</v>
      </c>
      <c r="F3621" s="714" t="str">
        <f t="shared" si="423"/>
        <v>Terça</v>
      </c>
      <c r="G3621" s="715">
        <f t="shared" si="424"/>
        <v>5</v>
      </c>
      <c r="H3621" s="714" t="str">
        <f t="shared" si="425"/>
        <v>Mar/26</v>
      </c>
      <c r="I3621" s="723">
        <f t="shared" si="426"/>
        <v>31</v>
      </c>
      <c r="J3621" s="723">
        <f>IF(Tabela13[[#This Row],[Data da Ordem]]&lt;&gt;"",1,"")</f>
        <v>1</v>
      </c>
    </row>
    <row r="3622" spans="1:10">
      <c r="A3622" s="763">
        <v>46112.629259259258</v>
      </c>
      <c r="B3622" s="764">
        <v>20</v>
      </c>
      <c r="C3622" s="765" t="str">
        <f t="shared" si="420"/>
        <v>31/03/2026</v>
      </c>
      <c r="D3622" s="762" t="str">
        <f t="shared" si="421"/>
        <v>15:06</v>
      </c>
      <c r="E3622" s="713" t="str">
        <f t="shared" si="422"/>
        <v>15:00 as 16:00</v>
      </c>
      <c r="F3622" s="714" t="str">
        <f t="shared" si="423"/>
        <v>Terça</v>
      </c>
      <c r="G3622" s="715">
        <f t="shared" si="424"/>
        <v>5</v>
      </c>
      <c r="H3622" s="714" t="str">
        <f t="shared" si="425"/>
        <v>Mar/26</v>
      </c>
      <c r="I3622" s="723">
        <f t="shared" si="426"/>
        <v>31</v>
      </c>
      <c r="J3622" s="723">
        <f>IF(Tabela13[[#This Row],[Data da Ordem]]&lt;&gt;"",1,"")</f>
        <v>1</v>
      </c>
    </row>
    <row r="3623" spans="1:10">
      <c r="A3623" s="763">
        <v>46112.607129629629</v>
      </c>
      <c r="B3623" s="764">
        <v>36</v>
      </c>
      <c r="C3623" s="765" t="str">
        <f t="shared" si="420"/>
        <v>31/03/2026</v>
      </c>
      <c r="D3623" s="762" t="str">
        <f t="shared" si="421"/>
        <v>14:34</v>
      </c>
      <c r="E3623" s="713" t="str">
        <f t="shared" si="422"/>
        <v>14:00 as 15:00</v>
      </c>
      <c r="F3623" s="714" t="str">
        <f t="shared" si="423"/>
        <v>Terça</v>
      </c>
      <c r="G3623" s="715">
        <f t="shared" si="424"/>
        <v>5</v>
      </c>
      <c r="H3623" s="714" t="str">
        <f t="shared" si="425"/>
        <v>Mar/26</v>
      </c>
      <c r="I3623" s="723">
        <f t="shared" si="426"/>
        <v>31</v>
      </c>
      <c r="J3623" s="723">
        <f>IF(Tabela13[[#This Row],[Data da Ordem]]&lt;&gt;"",1,"")</f>
        <v>1</v>
      </c>
    </row>
    <row r="3624" spans="1:10">
      <c r="A3624" s="763">
        <v>46112.5784375</v>
      </c>
      <c r="B3624" s="764">
        <v>17</v>
      </c>
      <c r="C3624" s="765" t="str">
        <f t="shared" si="420"/>
        <v>31/03/2026</v>
      </c>
      <c r="D3624" s="762" t="str">
        <f t="shared" si="421"/>
        <v>13:52</v>
      </c>
      <c r="E3624" s="713" t="str">
        <f t="shared" si="422"/>
        <v>13:00 as 14:00</v>
      </c>
      <c r="F3624" s="714" t="str">
        <f t="shared" si="423"/>
        <v>Terça</v>
      </c>
      <c r="G3624" s="715">
        <f t="shared" si="424"/>
        <v>5</v>
      </c>
      <c r="H3624" s="714" t="str">
        <f t="shared" si="425"/>
        <v>Mar/26</v>
      </c>
      <c r="I3624" s="723">
        <f t="shared" si="426"/>
        <v>31</v>
      </c>
      <c r="J3624" s="723">
        <f>IF(Tabela13[[#This Row],[Data da Ordem]]&lt;&gt;"",1,"")</f>
        <v>1</v>
      </c>
    </row>
    <row r="3625" spans="1:10">
      <c r="A3625" s="763">
        <v>46112.576273148145</v>
      </c>
      <c r="B3625" s="764">
        <v>18</v>
      </c>
      <c r="C3625" s="765" t="str">
        <f t="shared" si="420"/>
        <v>31/03/2026</v>
      </c>
      <c r="D3625" s="762" t="str">
        <f t="shared" si="421"/>
        <v>13:49</v>
      </c>
      <c r="E3625" s="713" t="str">
        <f t="shared" si="422"/>
        <v>13:00 as 14:00</v>
      </c>
      <c r="F3625" s="714" t="str">
        <f t="shared" si="423"/>
        <v>Terça</v>
      </c>
      <c r="G3625" s="715">
        <f t="shared" si="424"/>
        <v>5</v>
      </c>
      <c r="H3625" s="714" t="str">
        <f t="shared" si="425"/>
        <v>Mar/26</v>
      </c>
      <c r="I3625" s="723">
        <f t="shared" si="426"/>
        <v>31</v>
      </c>
      <c r="J3625" s="723">
        <f>IF(Tabela13[[#This Row],[Data da Ordem]]&lt;&gt;"",1,"")</f>
        <v>1</v>
      </c>
    </row>
    <row r="3626" spans="1:10">
      <c r="A3626" s="763">
        <v>46112.544189814813</v>
      </c>
      <c r="B3626" s="764">
        <v>10.8</v>
      </c>
      <c r="C3626" s="765" t="str">
        <f t="shared" si="420"/>
        <v>31/03/2026</v>
      </c>
      <c r="D3626" s="762" t="str">
        <f t="shared" si="421"/>
        <v>13:03</v>
      </c>
      <c r="E3626" s="713" t="str">
        <f t="shared" si="422"/>
        <v>13:00 as 14:00</v>
      </c>
      <c r="F3626" s="714" t="str">
        <f t="shared" si="423"/>
        <v>Terça</v>
      </c>
      <c r="G3626" s="715">
        <f t="shared" si="424"/>
        <v>5</v>
      </c>
      <c r="H3626" s="714" t="str">
        <f t="shared" si="425"/>
        <v>Mar/26</v>
      </c>
      <c r="I3626" s="723">
        <f t="shared" si="426"/>
        <v>31</v>
      </c>
      <c r="J3626" s="723">
        <f>IF(Tabela13[[#This Row],[Data da Ordem]]&lt;&gt;"",1,"")</f>
        <v>1</v>
      </c>
    </row>
    <row r="3627" spans="1:10">
      <c r="A3627" s="763">
        <v>46112.506018518521</v>
      </c>
      <c r="B3627" s="764">
        <v>39.4</v>
      </c>
      <c r="C3627" s="765" t="str">
        <f t="shared" si="420"/>
        <v>31/03/2026</v>
      </c>
      <c r="D3627" s="762" t="str">
        <f t="shared" si="421"/>
        <v>12:08</v>
      </c>
      <c r="E3627" s="713" t="str">
        <f t="shared" si="422"/>
        <v>12:00 as 13:00</v>
      </c>
      <c r="F3627" s="714" t="str">
        <f t="shared" si="423"/>
        <v>Terça</v>
      </c>
      <c r="G3627" s="715">
        <f t="shared" si="424"/>
        <v>5</v>
      </c>
      <c r="H3627" s="714" t="str">
        <f t="shared" si="425"/>
        <v>Mar/26</v>
      </c>
      <c r="I3627" s="723">
        <f t="shared" si="426"/>
        <v>31</v>
      </c>
      <c r="J3627" s="723">
        <f>IF(Tabela13[[#This Row],[Data da Ordem]]&lt;&gt;"",1,"")</f>
        <v>1</v>
      </c>
    </row>
    <row r="3628" spans="1:10">
      <c r="A3628" s="763">
        <v>46112.474745370368</v>
      </c>
      <c r="B3628" s="764">
        <v>55.5</v>
      </c>
      <c r="C3628" s="765" t="str">
        <f t="shared" si="420"/>
        <v>31/03/2026</v>
      </c>
      <c r="D3628" s="762" t="str">
        <f t="shared" si="421"/>
        <v>11:23</v>
      </c>
      <c r="E3628" s="713" t="str">
        <f t="shared" si="422"/>
        <v>11:00 as 12:00</v>
      </c>
      <c r="F3628" s="714" t="str">
        <f t="shared" si="423"/>
        <v>Terça</v>
      </c>
      <c r="G3628" s="715">
        <f t="shared" si="424"/>
        <v>5</v>
      </c>
      <c r="H3628" s="714" t="str">
        <f t="shared" si="425"/>
        <v>Mar/26</v>
      </c>
      <c r="I3628" s="723">
        <f t="shared" si="426"/>
        <v>31</v>
      </c>
      <c r="J3628" s="723">
        <f>IF(Tabela13[[#This Row],[Data da Ordem]]&lt;&gt;"",1,"")</f>
        <v>1</v>
      </c>
    </row>
    <row r="3629" spans="1:10">
      <c r="A3629" s="763">
        <v>46112.469664351855</v>
      </c>
      <c r="B3629" s="764">
        <v>49.5</v>
      </c>
      <c r="C3629" s="765" t="str">
        <f t="shared" si="420"/>
        <v>31/03/2026</v>
      </c>
      <c r="D3629" s="762" t="str">
        <f t="shared" si="421"/>
        <v>11:16</v>
      </c>
      <c r="E3629" s="713" t="str">
        <f t="shared" si="422"/>
        <v>11:00 as 12:00</v>
      </c>
      <c r="F3629" s="714" t="str">
        <f t="shared" si="423"/>
        <v>Terça</v>
      </c>
      <c r="G3629" s="715">
        <f t="shared" si="424"/>
        <v>5</v>
      </c>
      <c r="H3629" s="714" t="str">
        <f t="shared" si="425"/>
        <v>Mar/26</v>
      </c>
      <c r="I3629" s="723">
        <f t="shared" si="426"/>
        <v>31</v>
      </c>
      <c r="J3629" s="723">
        <f>IF(Tabela13[[#This Row],[Data da Ordem]]&lt;&gt;"",1,"")</f>
        <v>1</v>
      </c>
    </row>
    <row r="3630" spans="1:10">
      <c r="A3630" s="763">
        <v>46112.439699074072</v>
      </c>
      <c r="B3630" s="764">
        <v>33</v>
      </c>
      <c r="C3630" s="765" t="str">
        <f t="shared" si="420"/>
        <v>31/03/2026</v>
      </c>
      <c r="D3630" s="762" t="str">
        <f t="shared" si="421"/>
        <v>10:33</v>
      </c>
      <c r="E3630" s="713" t="str">
        <f t="shared" si="422"/>
        <v>10:00 as 11:00</v>
      </c>
      <c r="F3630" s="714" t="str">
        <f t="shared" si="423"/>
        <v>Terça</v>
      </c>
      <c r="G3630" s="715">
        <f t="shared" si="424"/>
        <v>5</v>
      </c>
      <c r="H3630" s="714" t="str">
        <f t="shared" si="425"/>
        <v>Mar/26</v>
      </c>
      <c r="I3630" s="723">
        <f t="shared" si="426"/>
        <v>31</v>
      </c>
      <c r="J3630" s="723">
        <f>IF(Tabela13[[#This Row],[Data da Ordem]]&lt;&gt;"",1,"")</f>
        <v>1</v>
      </c>
    </row>
    <row r="3631" spans="1:10">
      <c r="A3631" s="763">
        <v>46112.431446759256</v>
      </c>
      <c r="B3631" s="764">
        <v>90</v>
      </c>
      <c r="C3631" s="765" t="str">
        <f t="shared" si="420"/>
        <v>31/03/2026</v>
      </c>
      <c r="D3631" s="762" t="str">
        <f t="shared" si="421"/>
        <v>10:21</v>
      </c>
      <c r="E3631" s="713" t="str">
        <f t="shared" si="422"/>
        <v>10:00 as 11:00</v>
      </c>
      <c r="F3631" s="714" t="str">
        <f t="shared" si="423"/>
        <v>Terça</v>
      </c>
      <c r="G3631" s="715">
        <f t="shared" si="424"/>
        <v>5</v>
      </c>
      <c r="H3631" s="714" t="str">
        <f t="shared" si="425"/>
        <v>Mar/26</v>
      </c>
      <c r="I3631" s="723">
        <f t="shared" si="426"/>
        <v>31</v>
      </c>
      <c r="J3631" s="723">
        <f>IF(Tabela13[[#This Row],[Data da Ordem]]&lt;&gt;"",1,"")</f>
        <v>1</v>
      </c>
    </row>
    <row r="3632" spans="1:10">
      <c r="A3632" s="763">
        <v>46111.722638888888</v>
      </c>
      <c r="B3632" s="764">
        <v>14.5</v>
      </c>
      <c r="C3632" s="765" t="str">
        <f t="shared" si="420"/>
        <v>30/03/2026</v>
      </c>
      <c r="D3632" s="762" t="str">
        <f t="shared" si="421"/>
        <v>17:20</v>
      </c>
      <c r="E3632" s="713" t="str">
        <f t="shared" si="422"/>
        <v>17:00 as 18:00</v>
      </c>
      <c r="F3632" s="714" t="str">
        <f t="shared" si="423"/>
        <v>Segunda</v>
      </c>
      <c r="G3632" s="715">
        <f t="shared" si="424"/>
        <v>5</v>
      </c>
      <c r="H3632" s="714" t="str">
        <f t="shared" si="425"/>
        <v>Mar/26</v>
      </c>
      <c r="I3632" s="723">
        <f t="shared" si="426"/>
        <v>30</v>
      </c>
      <c r="J3632" s="723">
        <f>IF(Tabela13[[#This Row],[Data da Ordem]]&lt;&gt;"",1,"")</f>
        <v>1</v>
      </c>
    </row>
    <row r="3633" spans="1:10">
      <c r="A3633" s="763">
        <v>46111.703275462962</v>
      </c>
      <c r="B3633" s="764">
        <v>20.5</v>
      </c>
      <c r="C3633" s="765" t="str">
        <f t="shared" si="420"/>
        <v>30/03/2026</v>
      </c>
      <c r="D3633" s="762" t="str">
        <f t="shared" si="421"/>
        <v>16:52</v>
      </c>
      <c r="E3633" s="713" t="str">
        <f t="shared" si="422"/>
        <v>16:00 as 17:00</v>
      </c>
      <c r="F3633" s="714" t="str">
        <f t="shared" si="423"/>
        <v>Segunda</v>
      </c>
      <c r="G3633" s="715">
        <f t="shared" si="424"/>
        <v>5</v>
      </c>
      <c r="H3633" s="714" t="str">
        <f t="shared" si="425"/>
        <v>Mar/26</v>
      </c>
      <c r="I3633" s="723">
        <f t="shared" si="426"/>
        <v>30</v>
      </c>
      <c r="J3633" s="723">
        <f>IF(Tabela13[[#This Row],[Data da Ordem]]&lt;&gt;"",1,"")</f>
        <v>1</v>
      </c>
    </row>
    <row r="3634" spans="1:10">
      <c r="A3634" s="763">
        <v>46111.688668981478</v>
      </c>
      <c r="B3634" s="764">
        <v>26.5</v>
      </c>
      <c r="C3634" s="765" t="str">
        <f t="shared" si="420"/>
        <v>30/03/2026</v>
      </c>
      <c r="D3634" s="762" t="str">
        <f t="shared" si="421"/>
        <v>16:31</v>
      </c>
      <c r="E3634" s="713" t="str">
        <f t="shared" si="422"/>
        <v>16:00 as 17:00</v>
      </c>
      <c r="F3634" s="714" t="str">
        <f t="shared" si="423"/>
        <v>Segunda</v>
      </c>
      <c r="G3634" s="715">
        <f t="shared" si="424"/>
        <v>5</v>
      </c>
      <c r="H3634" s="714" t="str">
        <f t="shared" si="425"/>
        <v>Mar/26</v>
      </c>
      <c r="I3634" s="723">
        <f t="shared" si="426"/>
        <v>30</v>
      </c>
      <c r="J3634" s="723">
        <f>IF(Tabela13[[#This Row],[Data da Ordem]]&lt;&gt;"",1,"")</f>
        <v>1</v>
      </c>
    </row>
    <row r="3635" spans="1:10">
      <c r="A3635" s="763">
        <v>46111.673263888886</v>
      </c>
      <c r="B3635" s="764">
        <v>32</v>
      </c>
      <c r="C3635" s="765" t="str">
        <f t="shared" si="420"/>
        <v>30/03/2026</v>
      </c>
      <c r="D3635" s="762" t="str">
        <f t="shared" si="421"/>
        <v>16:09</v>
      </c>
      <c r="E3635" s="713" t="str">
        <f t="shared" si="422"/>
        <v>16:00 as 17:00</v>
      </c>
      <c r="F3635" s="714" t="str">
        <f t="shared" si="423"/>
        <v>Segunda</v>
      </c>
      <c r="G3635" s="715">
        <f t="shared" si="424"/>
        <v>5</v>
      </c>
      <c r="H3635" s="714" t="str">
        <f t="shared" si="425"/>
        <v>Mar/26</v>
      </c>
      <c r="I3635" s="723">
        <f t="shared" si="426"/>
        <v>30</v>
      </c>
      <c r="J3635" s="723">
        <f>IF(Tabela13[[#This Row],[Data da Ordem]]&lt;&gt;"",1,"")</f>
        <v>1</v>
      </c>
    </row>
    <row r="3636" spans="1:10">
      <c r="A3636" s="763">
        <v>46111.638333333336</v>
      </c>
      <c r="B3636" s="764">
        <v>39.5</v>
      </c>
      <c r="C3636" s="765" t="str">
        <f t="shared" si="420"/>
        <v>30/03/2026</v>
      </c>
      <c r="D3636" s="762" t="str">
        <f t="shared" si="421"/>
        <v>15:19</v>
      </c>
      <c r="E3636" s="713" t="str">
        <f t="shared" si="422"/>
        <v>15:00 as 16:00</v>
      </c>
      <c r="F3636" s="714" t="str">
        <f t="shared" si="423"/>
        <v>Segunda</v>
      </c>
      <c r="G3636" s="715">
        <f t="shared" si="424"/>
        <v>5</v>
      </c>
      <c r="H3636" s="714" t="str">
        <f t="shared" si="425"/>
        <v>Mar/26</v>
      </c>
      <c r="I3636" s="723">
        <f t="shared" si="426"/>
        <v>30</v>
      </c>
      <c r="J3636" s="723">
        <f>IF(Tabela13[[#This Row],[Data da Ordem]]&lt;&gt;"",1,"")</f>
        <v>1</v>
      </c>
    </row>
    <row r="3637" spans="1:10">
      <c r="A3637" s="763">
        <v>46111.593275462961</v>
      </c>
      <c r="B3637" s="764">
        <v>27.5</v>
      </c>
      <c r="C3637" s="765" t="str">
        <f t="shared" si="420"/>
        <v>30/03/2026</v>
      </c>
      <c r="D3637" s="762" t="str">
        <f t="shared" si="421"/>
        <v>14:14</v>
      </c>
      <c r="E3637" s="713" t="str">
        <f t="shared" si="422"/>
        <v>14:00 as 15:00</v>
      </c>
      <c r="F3637" s="714" t="str">
        <f t="shared" si="423"/>
        <v>Segunda</v>
      </c>
      <c r="G3637" s="715">
        <f t="shared" si="424"/>
        <v>5</v>
      </c>
      <c r="H3637" s="714" t="str">
        <f t="shared" si="425"/>
        <v>Mar/26</v>
      </c>
      <c r="I3637" s="723">
        <f t="shared" si="426"/>
        <v>30</v>
      </c>
      <c r="J3637" s="723">
        <f>IF(Tabela13[[#This Row],[Data da Ordem]]&lt;&gt;"",1,"")</f>
        <v>1</v>
      </c>
    </row>
    <row r="3638" spans="1:10">
      <c r="A3638" s="763">
        <v>46111.547997685186</v>
      </c>
      <c r="B3638" s="764">
        <v>6</v>
      </c>
      <c r="C3638" s="765" t="str">
        <f t="shared" si="420"/>
        <v>30/03/2026</v>
      </c>
      <c r="D3638" s="762" t="str">
        <f t="shared" si="421"/>
        <v>13:09</v>
      </c>
      <c r="E3638" s="713" t="str">
        <f t="shared" si="422"/>
        <v>13:00 as 14:00</v>
      </c>
      <c r="F3638" s="714" t="str">
        <f t="shared" si="423"/>
        <v>Segunda</v>
      </c>
      <c r="G3638" s="715">
        <f t="shared" si="424"/>
        <v>5</v>
      </c>
      <c r="H3638" s="714" t="str">
        <f t="shared" si="425"/>
        <v>Mar/26</v>
      </c>
      <c r="I3638" s="723">
        <f t="shared" si="426"/>
        <v>30</v>
      </c>
      <c r="J3638" s="723">
        <f>IF(Tabela13[[#This Row],[Data da Ordem]]&lt;&gt;"",1,"")</f>
        <v>1</v>
      </c>
    </row>
    <row r="3639" spans="1:10">
      <c r="A3639" s="763">
        <v>46111.546689814815</v>
      </c>
      <c r="B3639" s="764">
        <v>14.85</v>
      </c>
      <c r="C3639" s="765" t="str">
        <f t="shared" si="420"/>
        <v>30/03/2026</v>
      </c>
      <c r="D3639" s="762" t="str">
        <f t="shared" si="421"/>
        <v>13:07</v>
      </c>
      <c r="E3639" s="713" t="str">
        <f t="shared" si="422"/>
        <v>13:00 as 14:00</v>
      </c>
      <c r="F3639" s="714" t="str">
        <f t="shared" si="423"/>
        <v>Segunda</v>
      </c>
      <c r="G3639" s="715">
        <f t="shared" si="424"/>
        <v>5</v>
      </c>
      <c r="H3639" s="714" t="str">
        <f t="shared" si="425"/>
        <v>Mar/26</v>
      </c>
      <c r="I3639" s="723">
        <f t="shared" si="426"/>
        <v>30</v>
      </c>
      <c r="J3639" s="723">
        <f>IF(Tabela13[[#This Row],[Data da Ordem]]&lt;&gt;"",1,"")</f>
        <v>1</v>
      </c>
    </row>
    <row r="3640" spans="1:10">
      <c r="A3640" s="763">
        <v>46111.469930555555</v>
      </c>
      <c r="B3640" s="764">
        <v>16</v>
      </c>
      <c r="C3640" s="765" t="str">
        <f t="shared" si="420"/>
        <v>30/03/2026</v>
      </c>
      <c r="D3640" s="762" t="str">
        <f t="shared" si="421"/>
        <v>11:16</v>
      </c>
      <c r="E3640" s="713" t="str">
        <f t="shared" si="422"/>
        <v>11:00 as 12:00</v>
      </c>
      <c r="F3640" s="714" t="str">
        <f t="shared" si="423"/>
        <v>Segunda</v>
      </c>
      <c r="G3640" s="715">
        <f t="shared" si="424"/>
        <v>5</v>
      </c>
      <c r="H3640" s="714" t="str">
        <f t="shared" si="425"/>
        <v>Mar/26</v>
      </c>
      <c r="I3640" s="723">
        <f t="shared" si="426"/>
        <v>30</v>
      </c>
      <c r="J3640" s="723">
        <f>IF(Tabela13[[#This Row],[Data da Ordem]]&lt;&gt;"",1,"")</f>
        <v>1</v>
      </c>
    </row>
    <row r="3641" spans="1:10">
      <c r="A3641" s="763">
        <v>46111.466562499998</v>
      </c>
      <c r="B3641" s="764">
        <v>15</v>
      </c>
      <c r="C3641" s="765" t="str">
        <f t="shared" si="420"/>
        <v>30/03/2026</v>
      </c>
      <c r="D3641" s="762" t="str">
        <f t="shared" si="421"/>
        <v>11:11</v>
      </c>
      <c r="E3641" s="713" t="str">
        <f t="shared" si="422"/>
        <v>11:00 as 12:00</v>
      </c>
      <c r="F3641" s="714" t="str">
        <f t="shared" si="423"/>
        <v>Segunda</v>
      </c>
      <c r="G3641" s="715">
        <f t="shared" si="424"/>
        <v>5</v>
      </c>
      <c r="H3641" s="714" t="str">
        <f t="shared" si="425"/>
        <v>Mar/26</v>
      </c>
      <c r="I3641" s="723">
        <f t="shared" si="426"/>
        <v>30</v>
      </c>
      <c r="J3641" s="723">
        <f>IF(Tabela13[[#This Row],[Data da Ordem]]&lt;&gt;"",1,"")</f>
        <v>1</v>
      </c>
    </row>
    <row r="3642" spans="1:10">
      <c r="A3642" s="763">
        <v>46111.46502314815</v>
      </c>
      <c r="B3642" s="764">
        <v>63</v>
      </c>
      <c r="C3642" s="765" t="str">
        <f t="shared" si="420"/>
        <v>30/03/2026</v>
      </c>
      <c r="D3642" s="762" t="str">
        <f t="shared" si="421"/>
        <v>11:09</v>
      </c>
      <c r="E3642" s="713" t="str">
        <f t="shared" si="422"/>
        <v>11:00 as 12:00</v>
      </c>
      <c r="F3642" s="714" t="str">
        <f t="shared" si="423"/>
        <v>Segunda</v>
      </c>
      <c r="G3642" s="715">
        <f t="shared" si="424"/>
        <v>5</v>
      </c>
      <c r="H3642" s="714" t="str">
        <f t="shared" si="425"/>
        <v>Mar/26</v>
      </c>
      <c r="I3642" s="723">
        <f t="shared" si="426"/>
        <v>30</v>
      </c>
      <c r="J3642" s="723">
        <f>IF(Tabela13[[#This Row],[Data da Ordem]]&lt;&gt;"",1,"")</f>
        <v>1</v>
      </c>
    </row>
    <row r="3643" spans="1:10">
      <c r="A3643" s="763">
        <v>46111.451412037037</v>
      </c>
      <c r="B3643" s="764">
        <v>6</v>
      </c>
      <c r="C3643" s="765" t="str">
        <f t="shared" si="420"/>
        <v>30/03/2026</v>
      </c>
      <c r="D3643" s="762" t="str">
        <f t="shared" si="421"/>
        <v>10:50</v>
      </c>
      <c r="E3643" s="713" t="str">
        <f t="shared" si="422"/>
        <v>10:00 as 11:00</v>
      </c>
      <c r="F3643" s="714" t="str">
        <f t="shared" si="423"/>
        <v>Segunda</v>
      </c>
      <c r="G3643" s="715">
        <f t="shared" si="424"/>
        <v>5</v>
      </c>
      <c r="H3643" s="714" t="str">
        <f t="shared" si="425"/>
        <v>Mar/26</v>
      </c>
      <c r="I3643" s="723">
        <f t="shared" si="426"/>
        <v>30</v>
      </c>
      <c r="J3643" s="723">
        <f>IF(Tabela13[[#This Row],[Data da Ordem]]&lt;&gt;"",1,"")</f>
        <v>1</v>
      </c>
    </row>
    <row r="3644" spans="1:10">
      <c r="A3644" s="763">
        <v>46111.443043981482</v>
      </c>
      <c r="B3644" s="764">
        <v>27</v>
      </c>
      <c r="C3644" s="765" t="str">
        <f t="shared" si="420"/>
        <v>30/03/2026</v>
      </c>
      <c r="D3644" s="762" t="str">
        <f t="shared" si="421"/>
        <v>10:37</v>
      </c>
      <c r="E3644" s="713" t="str">
        <f t="shared" si="422"/>
        <v>10:00 as 11:00</v>
      </c>
      <c r="F3644" s="714" t="str">
        <f t="shared" si="423"/>
        <v>Segunda</v>
      </c>
      <c r="G3644" s="715">
        <f t="shared" si="424"/>
        <v>5</v>
      </c>
      <c r="H3644" s="714" t="str">
        <f t="shared" si="425"/>
        <v>Mar/26</v>
      </c>
      <c r="I3644" s="723">
        <f t="shared" si="426"/>
        <v>30</v>
      </c>
      <c r="J3644" s="723">
        <f>IF(Tabela13[[#This Row],[Data da Ordem]]&lt;&gt;"",1,"")</f>
        <v>1</v>
      </c>
    </row>
    <row r="3645" spans="1:10">
      <c r="A3645" s="763">
        <v>46111.429791666669</v>
      </c>
      <c r="B3645" s="764">
        <v>30</v>
      </c>
      <c r="C3645" s="765" t="str">
        <f t="shared" si="420"/>
        <v>30/03/2026</v>
      </c>
      <c r="D3645" s="762" t="str">
        <f t="shared" si="421"/>
        <v>10:18</v>
      </c>
      <c r="E3645" s="713" t="str">
        <f t="shared" si="422"/>
        <v>10:00 as 11:00</v>
      </c>
      <c r="F3645" s="714" t="str">
        <f t="shared" si="423"/>
        <v>Segunda</v>
      </c>
      <c r="G3645" s="715">
        <f t="shared" si="424"/>
        <v>5</v>
      </c>
      <c r="H3645" s="714" t="str">
        <f t="shared" si="425"/>
        <v>Mar/26</v>
      </c>
      <c r="I3645" s="723">
        <f t="shared" si="426"/>
        <v>30</v>
      </c>
      <c r="J3645" s="723">
        <f>IF(Tabela13[[#This Row],[Data da Ordem]]&lt;&gt;"",1,"")</f>
        <v>1</v>
      </c>
    </row>
    <row r="3646" spans="1:10">
      <c r="A3646" s="763">
        <v>46111.411759259259</v>
      </c>
      <c r="B3646" s="764">
        <v>12.15</v>
      </c>
      <c r="C3646" s="765" t="str">
        <f t="shared" si="420"/>
        <v>30/03/2026</v>
      </c>
      <c r="D3646" s="762" t="str">
        <f t="shared" si="421"/>
        <v>09:52</v>
      </c>
      <c r="E3646" s="713" t="str">
        <f t="shared" si="422"/>
        <v>09:00 as 10:00</v>
      </c>
      <c r="F3646" s="714" t="str">
        <f t="shared" si="423"/>
        <v>Segunda</v>
      </c>
      <c r="G3646" s="715">
        <f t="shared" si="424"/>
        <v>5</v>
      </c>
      <c r="H3646" s="714" t="str">
        <f t="shared" si="425"/>
        <v>Mar/26</v>
      </c>
      <c r="I3646" s="723">
        <f t="shared" si="426"/>
        <v>30</v>
      </c>
      <c r="J3646" s="723">
        <f>IF(Tabela13[[#This Row],[Data da Ordem]]&lt;&gt;"",1,"")</f>
        <v>1</v>
      </c>
    </row>
    <row r="3647" spans="1:10">
      <c r="A3647" s="763">
        <v>46111.409004629626</v>
      </c>
      <c r="B3647" s="764">
        <v>28</v>
      </c>
      <c r="C3647" s="765" t="str">
        <f t="shared" si="420"/>
        <v>30/03/2026</v>
      </c>
      <c r="D3647" s="762" t="str">
        <f t="shared" si="421"/>
        <v>09:48</v>
      </c>
      <c r="E3647" s="713" t="str">
        <f t="shared" si="422"/>
        <v>09:00 as 10:00</v>
      </c>
      <c r="F3647" s="714" t="str">
        <f t="shared" si="423"/>
        <v>Segunda</v>
      </c>
      <c r="G3647" s="715">
        <f t="shared" si="424"/>
        <v>5</v>
      </c>
      <c r="H3647" s="714" t="str">
        <f t="shared" si="425"/>
        <v>Mar/26</v>
      </c>
      <c r="I3647" s="723">
        <f t="shared" si="426"/>
        <v>30</v>
      </c>
      <c r="J3647" s="723">
        <f>IF(Tabela13[[#This Row],[Data da Ordem]]&lt;&gt;"",1,"")</f>
        <v>1</v>
      </c>
    </row>
    <row r="3648" spans="1:10">
      <c r="A3648" s="763">
        <v>46110.78800925926</v>
      </c>
      <c r="B3648" s="764">
        <v>19</v>
      </c>
      <c r="C3648" s="765" t="str">
        <f t="shared" si="420"/>
        <v>29/03/2026</v>
      </c>
      <c r="D3648" s="762" t="str">
        <f t="shared" si="421"/>
        <v>18:54</v>
      </c>
      <c r="E3648" s="713" t="str">
        <f t="shared" si="422"/>
        <v>18:00 as 19:00</v>
      </c>
      <c r="F3648" s="714" t="str">
        <f t="shared" si="423"/>
        <v>Domingo</v>
      </c>
      <c r="G3648" s="715">
        <f t="shared" si="424"/>
        <v>5</v>
      </c>
      <c r="H3648" s="714" t="str">
        <f t="shared" si="425"/>
        <v>Mar/26</v>
      </c>
      <c r="I3648" s="723">
        <f t="shared" si="426"/>
        <v>29</v>
      </c>
      <c r="J3648" s="723">
        <f>IF(Tabela13[[#This Row],[Data da Ordem]]&lt;&gt;"",1,"")</f>
        <v>1</v>
      </c>
    </row>
    <row r="3649" spans="1:10">
      <c r="A3649" s="763">
        <v>46110.787442129629</v>
      </c>
      <c r="B3649" s="764">
        <v>13.5</v>
      </c>
      <c r="C3649" s="765" t="str">
        <f t="shared" si="420"/>
        <v>29/03/2026</v>
      </c>
      <c r="D3649" s="762" t="str">
        <f t="shared" si="421"/>
        <v>18:53</v>
      </c>
      <c r="E3649" s="713" t="str">
        <f t="shared" si="422"/>
        <v>18:00 as 19:00</v>
      </c>
      <c r="F3649" s="714" t="str">
        <f t="shared" si="423"/>
        <v>Domingo</v>
      </c>
      <c r="G3649" s="715">
        <f t="shared" si="424"/>
        <v>5</v>
      </c>
      <c r="H3649" s="714" t="str">
        <f t="shared" si="425"/>
        <v>Mar/26</v>
      </c>
      <c r="I3649" s="723">
        <f t="shared" si="426"/>
        <v>29</v>
      </c>
      <c r="J3649" s="723">
        <f>IF(Tabela13[[#This Row],[Data da Ordem]]&lt;&gt;"",1,"")</f>
        <v>1</v>
      </c>
    </row>
    <row r="3650" spans="1:10">
      <c r="A3650" s="763">
        <v>46110.74491898148</v>
      </c>
      <c r="B3650" s="764">
        <v>26</v>
      </c>
      <c r="C3650" s="765" t="str">
        <f t="shared" si="420"/>
        <v>29/03/2026</v>
      </c>
      <c r="D3650" s="762" t="str">
        <f t="shared" si="421"/>
        <v>17:52</v>
      </c>
      <c r="E3650" s="713" t="str">
        <f t="shared" si="422"/>
        <v>17:00 as 18:00</v>
      </c>
      <c r="F3650" s="714" t="str">
        <f t="shared" si="423"/>
        <v>Domingo</v>
      </c>
      <c r="G3650" s="715">
        <f t="shared" si="424"/>
        <v>5</v>
      </c>
      <c r="H3650" s="714" t="str">
        <f t="shared" si="425"/>
        <v>Mar/26</v>
      </c>
      <c r="I3650" s="723">
        <f t="shared" si="426"/>
        <v>29</v>
      </c>
      <c r="J3650" s="723">
        <f>IF(Tabela13[[#This Row],[Data da Ordem]]&lt;&gt;"",1,"")</f>
        <v>1</v>
      </c>
    </row>
    <row r="3651" spans="1:10">
      <c r="A3651" s="763">
        <v>46110.742731481485</v>
      </c>
      <c r="B3651" s="764">
        <v>36</v>
      </c>
      <c r="C3651" s="765" t="str">
        <f t="shared" si="420"/>
        <v>29/03/2026</v>
      </c>
      <c r="D3651" s="762" t="str">
        <f t="shared" si="421"/>
        <v>17:49</v>
      </c>
      <c r="E3651" s="713" t="str">
        <f t="shared" si="422"/>
        <v>17:00 as 18:00</v>
      </c>
      <c r="F3651" s="714" t="str">
        <f t="shared" si="423"/>
        <v>Domingo</v>
      </c>
      <c r="G3651" s="715">
        <f t="shared" si="424"/>
        <v>5</v>
      </c>
      <c r="H3651" s="714" t="str">
        <f t="shared" si="425"/>
        <v>Mar/26</v>
      </c>
      <c r="I3651" s="723">
        <f t="shared" si="426"/>
        <v>29</v>
      </c>
      <c r="J3651" s="723">
        <f>IF(Tabela13[[#This Row],[Data da Ordem]]&lt;&gt;"",1,"")</f>
        <v>1</v>
      </c>
    </row>
    <row r="3652" spans="1:10">
      <c r="A3652" s="763">
        <v>46110.716365740744</v>
      </c>
      <c r="B3652" s="764">
        <v>43</v>
      </c>
      <c r="C3652" s="765" t="str">
        <f t="shared" si="420"/>
        <v>29/03/2026</v>
      </c>
      <c r="D3652" s="762" t="str">
        <f t="shared" si="421"/>
        <v>17:11</v>
      </c>
      <c r="E3652" s="713" t="str">
        <f t="shared" si="422"/>
        <v>17:00 as 18:00</v>
      </c>
      <c r="F3652" s="714" t="str">
        <f t="shared" si="423"/>
        <v>Domingo</v>
      </c>
      <c r="G3652" s="715">
        <f t="shared" si="424"/>
        <v>5</v>
      </c>
      <c r="H3652" s="714" t="str">
        <f t="shared" si="425"/>
        <v>Mar/26</v>
      </c>
      <c r="I3652" s="723">
        <f t="shared" si="426"/>
        <v>29</v>
      </c>
      <c r="J3652" s="723">
        <f>IF(Tabela13[[#This Row],[Data da Ordem]]&lt;&gt;"",1,"")</f>
        <v>1</v>
      </c>
    </row>
    <row r="3653" spans="1:10">
      <c r="A3653" s="763">
        <v>46110.714189814818</v>
      </c>
      <c r="B3653" s="764">
        <v>52</v>
      </c>
      <c r="C3653" s="765" t="str">
        <f t="shared" si="420"/>
        <v>29/03/2026</v>
      </c>
      <c r="D3653" s="762" t="str">
        <f t="shared" si="421"/>
        <v>17:08</v>
      </c>
      <c r="E3653" s="713" t="str">
        <f t="shared" si="422"/>
        <v>17:00 as 18:00</v>
      </c>
      <c r="F3653" s="714" t="str">
        <f t="shared" si="423"/>
        <v>Domingo</v>
      </c>
      <c r="G3653" s="715">
        <f t="shared" si="424"/>
        <v>5</v>
      </c>
      <c r="H3653" s="714" t="str">
        <f t="shared" si="425"/>
        <v>Mar/26</v>
      </c>
      <c r="I3653" s="723">
        <f t="shared" si="426"/>
        <v>29</v>
      </c>
      <c r="J3653" s="723">
        <f>IF(Tabela13[[#This Row],[Data da Ordem]]&lt;&gt;"",1,"")</f>
        <v>1</v>
      </c>
    </row>
    <row r="3654" spans="1:10">
      <c r="A3654" s="763">
        <v>46110.664201388892</v>
      </c>
      <c r="B3654" s="764">
        <v>12.6</v>
      </c>
      <c r="C3654" s="765" t="str">
        <f t="shared" si="420"/>
        <v>29/03/2026</v>
      </c>
      <c r="D3654" s="762" t="str">
        <f t="shared" si="421"/>
        <v>15:56</v>
      </c>
      <c r="E3654" s="713" t="str">
        <f t="shared" si="422"/>
        <v>15:00 as 16:00</v>
      </c>
      <c r="F3654" s="714" t="str">
        <f t="shared" si="423"/>
        <v>Domingo</v>
      </c>
      <c r="G3654" s="715">
        <f t="shared" si="424"/>
        <v>5</v>
      </c>
      <c r="H3654" s="714" t="str">
        <f t="shared" si="425"/>
        <v>Mar/26</v>
      </c>
      <c r="I3654" s="723">
        <f t="shared" si="426"/>
        <v>29</v>
      </c>
      <c r="J3654" s="723">
        <f>IF(Tabela13[[#This Row],[Data da Ordem]]&lt;&gt;"",1,"")</f>
        <v>1</v>
      </c>
    </row>
    <row r="3655" spans="1:10">
      <c r="A3655" s="763">
        <v>46110.635937500003</v>
      </c>
      <c r="B3655" s="764">
        <v>32</v>
      </c>
      <c r="C3655" s="765" t="str">
        <f t="shared" si="420"/>
        <v>29/03/2026</v>
      </c>
      <c r="D3655" s="762" t="str">
        <f t="shared" si="421"/>
        <v>15:15</v>
      </c>
      <c r="E3655" s="713" t="str">
        <f t="shared" si="422"/>
        <v>15:00 as 16:00</v>
      </c>
      <c r="F3655" s="714" t="str">
        <f t="shared" si="423"/>
        <v>Domingo</v>
      </c>
      <c r="G3655" s="715">
        <f t="shared" si="424"/>
        <v>5</v>
      </c>
      <c r="H3655" s="714" t="str">
        <f t="shared" si="425"/>
        <v>Mar/26</v>
      </c>
      <c r="I3655" s="723">
        <f t="shared" si="426"/>
        <v>29</v>
      </c>
      <c r="J3655" s="723">
        <f>IF(Tabela13[[#This Row],[Data da Ordem]]&lt;&gt;"",1,"")</f>
        <v>1</v>
      </c>
    </row>
    <row r="3656" spans="1:10">
      <c r="A3656" s="763">
        <v>46110.621701388889</v>
      </c>
      <c r="B3656" s="764">
        <v>54</v>
      </c>
      <c r="C3656" s="765" t="str">
        <f t="shared" si="420"/>
        <v>29/03/2026</v>
      </c>
      <c r="D3656" s="762" t="str">
        <f t="shared" si="421"/>
        <v>14:55</v>
      </c>
      <c r="E3656" s="713" t="str">
        <f t="shared" si="422"/>
        <v>14:00 as 15:00</v>
      </c>
      <c r="F3656" s="714" t="str">
        <f t="shared" si="423"/>
        <v>Domingo</v>
      </c>
      <c r="G3656" s="715">
        <f t="shared" si="424"/>
        <v>5</v>
      </c>
      <c r="H3656" s="714" t="str">
        <f t="shared" si="425"/>
        <v>Mar/26</v>
      </c>
      <c r="I3656" s="723">
        <f t="shared" si="426"/>
        <v>29</v>
      </c>
      <c r="J3656" s="723">
        <f>IF(Tabela13[[#This Row],[Data da Ordem]]&lt;&gt;"",1,"")</f>
        <v>1</v>
      </c>
    </row>
    <row r="3657" spans="1:10">
      <c r="A3657" s="763">
        <v>46110.602488425924</v>
      </c>
      <c r="B3657" s="764">
        <v>55.5</v>
      </c>
      <c r="C3657" s="765" t="str">
        <f t="shared" si="420"/>
        <v>29/03/2026</v>
      </c>
      <c r="D3657" s="762" t="str">
        <f t="shared" si="421"/>
        <v>14:27</v>
      </c>
      <c r="E3657" s="713" t="str">
        <f t="shared" si="422"/>
        <v>14:00 as 15:00</v>
      </c>
      <c r="F3657" s="714" t="str">
        <f t="shared" si="423"/>
        <v>Domingo</v>
      </c>
      <c r="G3657" s="715">
        <f t="shared" si="424"/>
        <v>5</v>
      </c>
      <c r="H3657" s="714" t="str">
        <f t="shared" si="425"/>
        <v>Mar/26</v>
      </c>
      <c r="I3657" s="723">
        <f t="shared" si="426"/>
        <v>29</v>
      </c>
      <c r="J3657" s="723">
        <f>IF(Tabela13[[#This Row],[Data da Ordem]]&lt;&gt;"",1,"")</f>
        <v>1</v>
      </c>
    </row>
    <row r="3658" spans="1:10">
      <c r="A3658" s="763">
        <v>46110.534398148149</v>
      </c>
      <c r="B3658" s="764">
        <v>26</v>
      </c>
      <c r="C3658" s="765" t="str">
        <f t="shared" si="420"/>
        <v>29/03/2026</v>
      </c>
      <c r="D3658" s="762" t="str">
        <f t="shared" si="421"/>
        <v>12:49</v>
      </c>
      <c r="E3658" s="713" t="str">
        <f t="shared" si="422"/>
        <v>12:00 as 13:00</v>
      </c>
      <c r="F3658" s="714" t="str">
        <f t="shared" si="423"/>
        <v>Domingo</v>
      </c>
      <c r="G3658" s="715">
        <f t="shared" si="424"/>
        <v>5</v>
      </c>
      <c r="H3658" s="714" t="str">
        <f t="shared" si="425"/>
        <v>Mar/26</v>
      </c>
      <c r="I3658" s="723">
        <f t="shared" si="426"/>
        <v>29</v>
      </c>
      <c r="J3658" s="723">
        <f>IF(Tabela13[[#This Row],[Data da Ordem]]&lt;&gt;"",1,"")</f>
        <v>1</v>
      </c>
    </row>
    <row r="3659" spans="1:10">
      <c r="A3659" s="763">
        <v>46110.530532407407</v>
      </c>
      <c r="B3659" s="764">
        <v>18</v>
      </c>
      <c r="C3659" s="765" t="str">
        <f t="shared" si="420"/>
        <v>29/03/2026</v>
      </c>
      <c r="D3659" s="762" t="str">
        <f t="shared" si="421"/>
        <v>12:43</v>
      </c>
      <c r="E3659" s="713" t="str">
        <f t="shared" si="422"/>
        <v>12:00 as 13:00</v>
      </c>
      <c r="F3659" s="714" t="str">
        <f t="shared" si="423"/>
        <v>Domingo</v>
      </c>
      <c r="G3659" s="715">
        <f t="shared" si="424"/>
        <v>5</v>
      </c>
      <c r="H3659" s="714" t="str">
        <f t="shared" si="425"/>
        <v>Mar/26</v>
      </c>
      <c r="I3659" s="723">
        <f t="shared" si="426"/>
        <v>29</v>
      </c>
      <c r="J3659" s="723">
        <f>IF(Tabela13[[#This Row],[Data da Ordem]]&lt;&gt;"",1,"")</f>
        <v>1</v>
      </c>
    </row>
    <row r="3660" spans="1:10">
      <c r="A3660" s="763">
        <v>46110.530439814815</v>
      </c>
      <c r="B3660" s="764">
        <v>23</v>
      </c>
      <c r="C3660" s="765" t="str">
        <f t="shared" si="420"/>
        <v>29/03/2026</v>
      </c>
      <c r="D3660" s="762" t="str">
        <f t="shared" si="421"/>
        <v>12:43</v>
      </c>
      <c r="E3660" s="713" t="str">
        <f t="shared" si="422"/>
        <v>12:00 as 13:00</v>
      </c>
      <c r="F3660" s="714" t="str">
        <f t="shared" si="423"/>
        <v>Domingo</v>
      </c>
      <c r="G3660" s="715">
        <f t="shared" si="424"/>
        <v>5</v>
      </c>
      <c r="H3660" s="714" t="str">
        <f t="shared" si="425"/>
        <v>Mar/26</v>
      </c>
      <c r="I3660" s="723">
        <f t="shared" si="426"/>
        <v>29</v>
      </c>
      <c r="J3660" s="723">
        <f>IF(Tabela13[[#This Row],[Data da Ordem]]&lt;&gt;"",1,"")</f>
        <v>1</v>
      </c>
    </row>
    <row r="3661" spans="1:10">
      <c r="A3661" s="763">
        <v>46110.51803240741</v>
      </c>
      <c r="B3661" s="764">
        <v>10</v>
      </c>
      <c r="C3661" s="765" t="str">
        <f t="shared" si="420"/>
        <v>29/03/2026</v>
      </c>
      <c r="D3661" s="762" t="str">
        <f t="shared" si="421"/>
        <v>12:25</v>
      </c>
      <c r="E3661" s="713" t="str">
        <f t="shared" si="422"/>
        <v>12:00 as 13:00</v>
      </c>
      <c r="F3661" s="714" t="str">
        <f t="shared" si="423"/>
        <v>Domingo</v>
      </c>
      <c r="G3661" s="715">
        <f t="shared" si="424"/>
        <v>5</v>
      </c>
      <c r="H3661" s="714" t="str">
        <f t="shared" si="425"/>
        <v>Mar/26</v>
      </c>
      <c r="I3661" s="723">
        <f t="shared" si="426"/>
        <v>29</v>
      </c>
      <c r="J3661" s="723">
        <f>IF(Tabela13[[#This Row],[Data da Ordem]]&lt;&gt;"",1,"")</f>
        <v>1</v>
      </c>
    </row>
    <row r="3662" spans="1:10">
      <c r="A3662" s="763">
        <v>46110.476180555554</v>
      </c>
      <c r="B3662" s="764">
        <v>50</v>
      </c>
      <c r="C3662" s="765" t="str">
        <f t="shared" si="420"/>
        <v>29/03/2026</v>
      </c>
      <c r="D3662" s="762" t="str">
        <f t="shared" si="421"/>
        <v>11:25</v>
      </c>
      <c r="E3662" s="713" t="str">
        <f t="shared" si="422"/>
        <v>11:00 as 12:00</v>
      </c>
      <c r="F3662" s="714" t="str">
        <f t="shared" si="423"/>
        <v>Domingo</v>
      </c>
      <c r="G3662" s="715">
        <f t="shared" si="424"/>
        <v>5</v>
      </c>
      <c r="H3662" s="714" t="str">
        <f t="shared" si="425"/>
        <v>Mar/26</v>
      </c>
      <c r="I3662" s="723">
        <f t="shared" si="426"/>
        <v>29</v>
      </c>
      <c r="J3662" s="723">
        <f>IF(Tabela13[[#This Row],[Data da Ordem]]&lt;&gt;"",1,"")</f>
        <v>1</v>
      </c>
    </row>
    <row r="3663" spans="1:10">
      <c r="A3663" s="763">
        <v>46110.473391203705</v>
      </c>
      <c r="B3663" s="764">
        <v>70</v>
      </c>
      <c r="C3663" s="765" t="str">
        <f t="shared" si="420"/>
        <v>29/03/2026</v>
      </c>
      <c r="D3663" s="762" t="str">
        <f t="shared" si="421"/>
        <v>11:21</v>
      </c>
      <c r="E3663" s="713" t="str">
        <f t="shared" si="422"/>
        <v>11:00 as 12:00</v>
      </c>
      <c r="F3663" s="714" t="str">
        <f t="shared" si="423"/>
        <v>Domingo</v>
      </c>
      <c r="G3663" s="715">
        <f t="shared" si="424"/>
        <v>5</v>
      </c>
      <c r="H3663" s="714" t="str">
        <f t="shared" si="425"/>
        <v>Mar/26</v>
      </c>
      <c r="I3663" s="723">
        <f t="shared" si="426"/>
        <v>29</v>
      </c>
      <c r="J3663" s="723">
        <f>IF(Tabela13[[#This Row],[Data da Ordem]]&lt;&gt;"",1,"")</f>
        <v>1</v>
      </c>
    </row>
    <row r="3664" spans="1:10">
      <c r="A3664" s="763">
        <v>46110.464189814818</v>
      </c>
      <c r="B3664" s="764">
        <v>26.55</v>
      </c>
      <c r="C3664" s="765" t="str">
        <f t="shared" si="420"/>
        <v>29/03/2026</v>
      </c>
      <c r="D3664" s="762" t="str">
        <f t="shared" si="421"/>
        <v>11:08</v>
      </c>
      <c r="E3664" s="713" t="str">
        <f t="shared" si="422"/>
        <v>11:00 as 12:00</v>
      </c>
      <c r="F3664" s="714" t="str">
        <f t="shared" si="423"/>
        <v>Domingo</v>
      </c>
      <c r="G3664" s="715">
        <f t="shared" si="424"/>
        <v>5</v>
      </c>
      <c r="H3664" s="714" t="str">
        <f t="shared" si="425"/>
        <v>Mar/26</v>
      </c>
      <c r="I3664" s="723">
        <f t="shared" si="426"/>
        <v>29</v>
      </c>
      <c r="J3664" s="723">
        <f>IF(Tabela13[[#This Row],[Data da Ordem]]&lt;&gt;"",1,"")</f>
        <v>1</v>
      </c>
    </row>
    <row r="3665" spans="1:10">
      <c r="A3665" s="763">
        <v>46110.459282407406</v>
      </c>
      <c r="B3665" s="764">
        <v>58.5</v>
      </c>
      <c r="C3665" s="765" t="str">
        <f t="shared" si="420"/>
        <v>29/03/2026</v>
      </c>
      <c r="D3665" s="762" t="str">
        <f t="shared" si="421"/>
        <v>11:01</v>
      </c>
      <c r="E3665" s="713" t="str">
        <f t="shared" si="422"/>
        <v>11:00 as 12:00</v>
      </c>
      <c r="F3665" s="714" t="str">
        <f t="shared" si="423"/>
        <v>Domingo</v>
      </c>
      <c r="G3665" s="715">
        <f t="shared" si="424"/>
        <v>5</v>
      </c>
      <c r="H3665" s="714" t="str">
        <f t="shared" si="425"/>
        <v>Mar/26</v>
      </c>
      <c r="I3665" s="723">
        <f t="shared" si="426"/>
        <v>29</v>
      </c>
      <c r="J3665" s="723">
        <f>IF(Tabela13[[#This Row],[Data da Ordem]]&lt;&gt;"",1,"")</f>
        <v>1</v>
      </c>
    </row>
    <row r="3666" spans="1:10">
      <c r="A3666" s="763">
        <v>46110.456782407404</v>
      </c>
      <c r="B3666" s="764">
        <v>81.5</v>
      </c>
      <c r="C3666" s="765" t="str">
        <f t="shared" si="420"/>
        <v>29/03/2026</v>
      </c>
      <c r="D3666" s="762" t="str">
        <f t="shared" si="421"/>
        <v>10:57</v>
      </c>
      <c r="E3666" s="713" t="str">
        <f t="shared" si="422"/>
        <v>10:00 as 11:00</v>
      </c>
      <c r="F3666" s="714" t="str">
        <f t="shared" si="423"/>
        <v>Domingo</v>
      </c>
      <c r="G3666" s="715">
        <f t="shared" si="424"/>
        <v>5</v>
      </c>
      <c r="H3666" s="714" t="str">
        <f t="shared" si="425"/>
        <v>Mar/26</v>
      </c>
      <c r="I3666" s="723">
        <f t="shared" si="426"/>
        <v>29</v>
      </c>
      <c r="J3666" s="723">
        <f>IF(Tabela13[[#This Row],[Data da Ordem]]&lt;&gt;"",1,"")</f>
        <v>1</v>
      </c>
    </row>
    <row r="3667" spans="1:10">
      <c r="A3667" s="763">
        <v>46109.738171296296</v>
      </c>
      <c r="B3667" s="764">
        <v>20</v>
      </c>
      <c r="C3667" s="765" t="str">
        <f t="shared" si="420"/>
        <v>28/03/2026</v>
      </c>
      <c r="D3667" s="762" t="str">
        <f t="shared" si="421"/>
        <v>17:42</v>
      </c>
      <c r="E3667" s="713" t="str">
        <f t="shared" si="422"/>
        <v>17:00 as 18:00</v>
      </c>
      <c r="F3667" s="714" t="str">
        <f t="shared" si="423"/>
        <v>Sábado</v>
      </c>
      <c r="G3667" s="715">
        <f t="shared" si="424"/>
        <v>4</v>
      </c>
      <c r="H3667" s="714" t="str">
        <f t="shared" si="425"/>
        <v>Mar/26</v>
      </c>
      <c r="I3667" s="723">
        <f t="shared" si="426"/>
        <v>28</v>
      </c>
      <c r="J3667" s="723">
        <f>IF(Tabela13[[#This Row],[Data da Ordem]]&lt;&gt;"",1,"")</f>
        <v>1</v>
      </c>
    </row>
    <row r="3668" spans="1:10">
      <c r="A3668" s="763">
        <v>46109.736932870372</v>
      </c>
      <c r="B3668" s="764">
        <v>20</v>
      </c>
      <c r="C3668" s="765" t="str">
        <f t="shared" si="420"/>
        <v>28/03/2026</v>
      </c>
      <c r="D3668" s="762" t="str">
        <f t="shared" si="421"/>
        <v>17:41</v>
      </c>
      <c r="E3668" s="713" t="str">
        <f t="shared" si="422"/>
        <v>17:00 as 18:00</v>
      </c>
      <c r="F3668" s="714" t="str">
        <f t="shared" si="423"/>
        <v>Sábado</v>
      </c>
      <c r="G3668" s="715">
        <f t="shared" si="424"/>
        <v>4</v>
      </c>
      <c r="H3668" s="714" t="str">
        <f t="shared" si="425"/>
        <v>Mar/26</v>
      </c>
      <c r="I3668" s="723">
        <f t="shared" si="426"/>
        <v>28</v>
      </c>
      <c r="J3668" s="723">
        <f>IF(Tabela13[[#This Row],[Data da Ordem]]&lt;&gt;"",1,"")</f>
        <v>1</v>
      </c>
    </row>
    <row r="3669" spans="1:10">
      <c r="A3669" s="763">
        <v>46109.73296296296</v>
      </c>
      <c r="B3669" s="764">
        <v>23</v>
      </c>
      <c r="C3669" s="765" t="str">
        <f t="shared" ref="C3669:C3732" si="427">IF(A3669="","",TEXT(A3669,"dd/mm/aaaa"))</f>
        <v>28/03/2026</v>
      </c>
      <c r="D3669" s="762" t="str">
        <f t="shared" ref="D3669:D3732" si="428">IF(A3669="","",TEXT(A3669,"hh:mm"))</f>
        <v>17:35</v>
      </c>
      <c r="E3669" s="713" t="str">
        <f t="shared" ref="E3669:E3732" si="429">IF(D3669="","",IF(AND(MOD(D3669,1)&gt;=TIME(8,0,0),MOD(D3669,1)&lt;TIME(21,0,0)),
TEXT(TIME(HOUR(MOD(D3669,1)),0,0),"hh:mm")&amp;" as "&amp;TEXT(TIME(HOUR(MOD(D3669,1))+1,0,0),"hh:mm"),
"Fora da faixa"))</f>
        <v>17:00 as 18:00</v>
      </c>
      <c r="F3669" s="714" t="str">
        <f t="shared" ref="F3669:F3732" si="430">CHOOSE(WEEKDAY(C3669,2),"Segunda","Terça","Quarta","Quinta","Sexta","Sábado","Domingo")</f>
        <v>Sábado</v>
      </c>
      <c r="G3669" s="715">
        <f t="shared" ref="G3669:G3732" si="431">INT((DAY(C3669)-1)/7)+1</f>
        <v>4</v>
      </c>
      <c r="H3669" s="714" t="str">
        <f t="shared" ref="H3669:H3732" si="432">PROPER(TEXT(C3669,"MMM/AA"))</f>
        <v>Mar/26</v>
      </c>
      <c r="I3669" s="723">
        <f t="shared" ref="I3669:I3732" si="433">DAY(C3669)</f>
        <v>28</v>
      </c>
      <c r="J3669" s="723">
        <f>IF(Tabela13[[#This Row],[Data da Ordem]]&lt;&gt;"",1,"")</f>
        <v>1</v>
      </c>
    </row>
    <row r="3670" spans="1:10">
      <c r="A3670" s="763">
        <v>46109.728877314818</v>
      </c>
      <c r="B3670" s="764">
        <v>12</v>
      </c>
      <c r="C3670" s="765" t="str">
        <f t="shared" si="427"/>
        <v>28/03/2026</v>
      </c>
      <c r="D3670" s="762" t="str">
        <f t="shared" si="428"/>
        <v>17:29</v>
      </c>
      <c r="E3670" s="713" t="str">
        <f t="shared" si="429"/>
        <v>17:00 as 18:00</v>
      </c>
      <c r="F3670" s="714" t="str">
        <f t="shared" si="430"/>
        <v>Sábado</v>
      </c>
      <c r="G3670" s="715">
        <f t="shared" si="431"/>
        <v>4</v>
      </c>
      <c r="H3670" s="714" t="str">
        <f t="shared" si="432"/>
        <v>Mar/26</v>
      </c>
      <c r="I3670" s="723">
        <f t="shared" si="433"/>
        <v>28</v>
      </c>
      <c r="J3670" s="723">
        <f>IF(Tabela13[[#This Row],[Data da Ordem]]&lt;&gt;"",1,"")</f>
        <v>1</v>
      </c>
    </row>
    <row r="3671" spans="1:10">
      <c r="A3671" s="763">
        <v>46109.726990740739</v>
      </c>
      <c r="B3671" s="764">
        <v>33</v>
      </c>
      <c r="C3671" s="765" t="str">
        <f t="shared" si="427"/>
        <v>28/03/2026</v>
      </c>
      <c r="D3671" s="762" t="str">
        <f t="shared" si="428"/>
        <v>17:26</v>
      </c>
      <c r="E3671" s="713" t="str">
        <f t="shared" si="429"/>
        <v>17:00 as 18:00</v>
      </c>
      <c r="F3671" s="714" t="str">
        <f t="shared" si="430"/>
        <v>Sábado</v>
      </c>
      <c r="G3671" s="715">
        <f t="shared" si="431"/>
        <v>4</v>
      </c>
      <c r="H3671" s="714" t="str">
        <f t="shared" si="432"/>
        <v>Mar/26</v>
      </c>
      <c r="I3671" s="723">
        <f t="shared" si="433"/>
        <v>28</v>
      </c>
      <c r="J3671" s="723">
        <f>IF(Tabela13[[#This Row],[Data da Ordem]]&lt;&gt;"",1,"")</f>
        <v>1</v>
      </c>
    </row>
    <row r="3672" spans="1:10">
      <c r="A3672" s="763">
        <v>46109.723055555558</v>
      </c>
      <c r="B3672" s="764">
        <v>39.5</v>
      </c>
      <c r="C3672" s="765" t="str">
        <f t="shared" si="427"/>
        <v>28/03/2026</v>
      </c>
      <c r="D3672" s="762" t="str">
        <f t="shared" si="428"/>
        <v>17:21</v>
      </c>
      <c r="E3672" s="713" t="str">
        <f t="shared" si="429"/>
        <v>17:00 as 18:00</v>
      </c>
      <c r="F3672" s="714" t="str">
        <f t="shared" si="430"/>
        <v>Sábado</v>
      </c>
      <c r="G3672" s="715">
        <f t="shared" si="431"/>
        <v>4</v>
      </c>
      <c r="H3672" s="714" t="str">
        <f t="shared" si="432"/>
        <v>Mar/26</v>
      </c>
      <c r="I3672" s="723">
        <f t="shared" si="433"/>
        <v>28</v>
      </c>
      <c r="J3672" s="723">
        <f>IF(Tabela13[[#This Row],[Data da Ordem]]&lt;&gt;"",1,"")</f>
        <v>1</v>
      </c>
    </row>
    <row r="3673" spans="1:10">
      <c r="A3673" s="763">
        <v>46109.719583333332</v>
      </c>
      <c r="B3673" s="764">
        <v>20</v>
      </c>
      <c r="C3673" s="765" t="str">
        <f t="shared" si="427"/>
        <v>28/03/2026</v>
      </c>
      <c r="D3673" s="762" t="str">
        <f t="shared" si="428"/>
        <v>17:16</v>
      </c>
      <c r="E3673" s="713" t="str">
        <f t="shared" si="429"/>
        <v>17:00 as 18:00</v>
      </c>
      <c r="F3673" s="714" t="str">
        <f t="shared" si="430"/>
        <v>Sábado</v>
      </c>
      <c r="G3673" s="715">
        <f t="shared" si="431"/>
        <v>4</v>
      </c>
      <c r="H3673" s="714" t="str">
        <f t="shared" si="432"/>
        <v>Mar/26</v>
      </c>
      <c r="I3673" s="723">
        <f t="shared" si="433"/>
        <v>28</v>
      </c>
      <c r="J3673" s="723">
        <f>IF(Tabela13[[#This Row],[Data da Ordem]]&lt;&gt;"",1,"")</f>
        <v>1</v>
      </c>
    </row>
    <row r="3674" spans="1:10">
      <c r="A3674" s="763">
        <v>46109.71802083333</v>
      </c>
      <c r="B3674" s="764">
        <v>33.5</v>
      </c>
      <c r="C3674" s="765" t="str">
        <f t="shared" si="427"/>
        <v>28/03/2026</v>
      </c>
      <c r="D3674" s="762" t="str">
        <f t="shared" si="428"/>
        <v>17:13</v>
      </c>
      <c r="E3674" s="713" t="str">
        <f t="shared" si="429"/>
        <v>17:00 as 18:00</v>
      </c>
      <c r="F3674" s="714" t="str">
        <f t="shared" si="430"/>
        <v>Sábado</v>
      </c>
      <c r="G3674" s="715">
        <f t="shared" si="431"/>
        <v>4</v>
      </c>
      <c r="H3674" s="714" t="str">
        <f t="shared" si="432"/>
        <v>Mar/26</v>
      </c>
      <c r="I3674" s="723">
        <f t="shared" si="433"/>
        <v>28</v>
      </c>
      <c r="J3674" s="723">
        <f>IF(Tabela13[[#This Row],[Data da Ordem]]&lt;&gt;"",1,"")</f>
        <v>1</v>
      </c>
    </row>
    <row r="3675" spans="1:10">
      <c r="A3675" s="763">
        <v>46109.709953703707</v>
      </c>
      <c r="B3675" s="764">
        <v>30</v>
      </c>
      <c r="C3675" s="765" t="str">
        <f t="shared" si="427"/>
        <v>28/03/2026</v>
      </c>
      <c r="D3675" s="762" t="str">
        <f t="shared" si="428"/>
        <v>17:02</v>
      </c>
      <c r="E3675" s="713" t="str">
        <f t="shared" si="429"/>
        <v>17:00 as 18:00</v>
      </c>
      <c r="F3675" s="714" t="str">
        <f t="shared" si="430"/>
        <v>Sábado</v>
      </c>
      <c r="G3675" s="715">
        <f t="shared" si="431"/>
        <v>4</v>
      </c>
      <c r="H3675" s="714" t="str">
        <f t="shared" si="432"/>
        <v>Mar/26</v>
      </c>
      <c r="I3675" s="723">
        <f t="shared" si="433"/>
        <v>28</v>
      </c>
      <c r="J3675" s="723">
        <f>IF(Tabela13[[#This Row],[Data da Ordem]]&lt;&gt;"",1,"")</f>
        <v>1</v>
      </c>
    </row>
    <row r="3676" spans="1:10">
      <c r="A3676" s="763">
        <v>46109.696817129632</v>
      </c>
      <c r="B3676" s="764">
        <v>17</v>
      </c>
      <c r="C3676" s="765" t="str">
        <f t="shared" si="427"/>
        <v>28/03/2026</v>
      </c>
      <c r="D3676" s="762" t="str">
        <f t="shared" si="428"/>
        <v>16:43</v>
      </c>
      <c r="E3676" s="713" t="str">
        <f t="shared" si="429"/>
        <v>16:00 as 17:00</v>
      </c>
      <c r="F3676" s="714" t="str">
        <f t="shared" si="430"/>
        <v>Sábado</v>
      </c>
      <c r="G3676" s="715">
        <f t="shared" si="431"/>
        <v>4</v>
      </c>
      <c r="H3676" s="714" t="str">
        <f t="shared" si="432"/>
        <v>Mar/26</v>
      </c>
      <c r="I3676" s="723">
        <f t="shared" si="433"/>
        <v>28</v>
      </c>
      <c r="J3676" s="723">
        <f>IF(Tabela13[[#This Row],[Data da Ordem]]&lt;&gt;"",1,"")</f>
        <v>1</v>
      </c>
    </row>
    <row r="3677" spans="1:10">
      <c r="A3677" s="763">
        <v>46109.691666666666</v>
      </c>
      <c r="B3677" s="764">
        <v>20</v>
      </c>
      <c r="C3677" s="765" t="str">
        <f t="shared" si="427"/>
        <v>28/03/2026</v>
      </c>
      <c r="D3677" s="762" t="str">
        <f t="shared" si="428"/>
        <v>16:36</v>
      </c>
      <c r="E3677" s="713" t="str">
        <f t="shared" si="429"/>
        <v>16:00 as 17:00</v>
      </c>
      <c r="F3677" s="714" t="str">
        <f t="shared" si="430"/>
        <v>Sábado</v>
      </c>
      <c r="G3677" s="715">
        <f t="shared" si="431"/>
        <v>4</v>
      </c>
      <c r="H3677" s="714" t="str">
        <f t="shared" si="432"/>
        <v>Mar/26</v>
      </c>
      <c r="I3677" s="723">
        <f t="shared" si="433"/>
        <v>28</v>
      </c>
      <c r="J3677" s="723">
        <f>IF(Tabela13[[#This Row],[Data da Ordem]]&lt;&gt;"",1,"")</f>
        <v>1</v>
      </c>
    </row>
    <row r="3678" spans="1:10">
      <c r="A3678" s="763">
        <v>46109.68072916667</v>
      </c>
      <c r="B3678" s="764">
        <v>6</v>
      </c>
      <c r="C3678" s="765" t="str">
        <f t="shared" si="427"/>
        <v>28/03/2026</v>
      </c>
      <c r="D3678" s="762" t="str">
        <f t="shared" si="428"/>
        <v>16:20</v>
      </c>
      <c r="E3678" s="713" t="str">
        <f t="shared" si="429"/>
        <v>16:00 as 17:00</v>
      </c>
      <c r="F3678" s="714" t="str">
        <f t="shared" si="430"/>
        <v>Sábado</v>
      </c>
      <c r="G3678" s="715">
        <f t="shared" si="431"/>
        <v>4</v>
      </c>
      <c r="H3678" s="714" t="str">
        <f t="shared" si="432"/>
        <v>Mar/26</v>
      </c>
      <c r="I3678" s="723">
        <f t="shared" si="433"/>
        <v>28</v>
      </c>
      <c r="J3678" s="723">
        <f>IF(Tabela13[[#This Row],[Data da Ordem]]&lt;&gt;"",1,"")</f>
        <v>1</v>
      </c>
    </row>
    <row r="3679" spans="1:10">
      <c r="A3679" s="763">
        <v>46109.680324074077</v>
      </c>
      <c r="B3679" s="764">
        <v>14</v>
      </c>
      <c r="C3679" s="765" t="str">
        <f t="shared" si="427"/>
        <v>28/03/2026</v>
      </c>
      <c r="D3679" s="762" t="str">
        <f t="shared" si="428"/>
        <v>16:19</v>
      </c>
      <c r="E3679" s="713" t="str">
        <f t="shared" si="429"/>
        <v>16:00 as 17:00</v>
      </c>
      <c r="F3679" s="714" t="str">
        <f t="shared" si="430"/>
        <v>Sábado</v>
      </c>
      <c r="G3679" s="715">
        <f t="shared" si="431"/>
        <v>4</v>
      </c>
      <c r="H3679" s="714" t="str">
        <f t="shared" si="432"/>
        <v>Mar/26</v>
      </c>
      <c r="I3679" s="723">
        <f t="shared" si="433"/>
        <v>28</v>
      </c>
      <c r="J3679" s="723">
        <f>IF(Tabela13[[#This Row],[Data da Ordem]]&lt;&gt;"",1,"")</f>
        <v>1</v>
      </c>
    </row>
    <row r="3680" spans="1:10">
      <c r="A3680" s="763">
        <v>46109.678611111114</v>
      </c>
      <c r="B3680" s="764">
        <v>52</v>
      </c>
      <c r="C3680" s="765" t="str">
        <f t="shared" si="427"/>
        <v>28/03/2026</v>
      </c>
      <c r="D3680" s="762" t="str">
        <f t="shared" si="428"/>
        <v>16:17</v>
      </c>
      <c r="E3680" s="713" t="str">
        <f t="shared" si="429"/>
        <v>16:00 as 17:00</v>
      </c>
      <c r="F3680" s="714" t="str">
        <f t="shared" si="430"/>
        <v>Sábado</v>
      </c>
      <c r="G3680" s="715">
        <f t="shared" si="431"/>
        <v>4</v>
      </c>
      <c r="H3680" s="714" t="str">
        <f t="shared" si="432"/>
        <v>Mar/26</v>
      </c>
      <c r="I3680" s="723">
        <f t="shared" si="433"/>
        <v>28</v>
      </c>
      <c r="J3680" s="723">
        <f>IF(Tabela13[[#This Row],[Data da Ordem]]&lt;&gt;"",1,"")</f>
        <v>1</v>
      </c>
    </row>
    <row r="3681" spans="1:10">
      <c r="A3681" s="763">
        <v>46109.674953703703</v>
      </c>
      <c r="B3681" s="764">
        <v>23</v>
      </c>
      <c r="C3681" s="765" t="str">
        <f t="shared" si="427"/>
        <v>28/03/2026</v>
      </c>
      <c r="D3681" s="762" t="str">
        <f t="shared" si="428"/>
        <v>16:11</v>
      </c>
      <c r="E3681" s="713" t="str">
        <f t="shared" si="429"/>
        <v>16:00 as 17:00</v>
      </c>
      <c r="F3681" s="714" t="str">
        <f t="shared" si="430"/>
        <v>Sábado</v>
      </c>
      <c r="G3681" s="715">
        <f t="shared" si="431"/>
        <v>4</v>
      </c>
      <c r="H3681" s="714" t="str">
        <f t="shared" si="432"/>
        <v>Mar/26</v>
      </c>
      <c r="I3681" s="723">
        <f t="shared" si="433"/>
        <v>28</v>
      </c>
      <c r="J3681" s="723">
        <f>IF(Tabela13[[#This Row],[Data da Ordem]]&lt;&gt;"",1,"")</f>
        <v>1</v>
      </c>
    </row>
    <row r="3682" spans="1:10">
      <c r="A3682" s="763">
        <v>46109.666493055556</v>
      </c>
      <c r="B3682" s="764">
        <v>37</v>
      </c>
      <c r="C3682" s="765" t="str">
        <f t="shared" si="427"/>
        <v>28/03/2026</v>
      </c>
      <c r="D3682" s="762" t="str">
        <f t="shared" si="428"/>
        <v>15:59</v>
      </c>
      <c r="E3682" s="713" t="str">
        <f t="shared" si="429"/>
        <v>15:00 as 16:00</v>
      </c>
      <c r="F3682" s="714" t="str">
        <f t="shared" si="430"/>
        <v>Sábado</v>
      </c>
      <c r="G3682" s="715">
        <f t="shared" si="431"/>
        <v>4</v>
      </c>
      <c r="H3682" s="714" t="str">
        <f t="shared" si="432"/>
        <v>Mar/26</v>
      </c>
      <c r="I3682" s="723">
        <f t="shared" si="433"/>
        <v>28</v>
      </c>
      <c r="J3682" s="723">
        <f>IF(Tabela13[[#This Row],[Data da Ordem]]&lt;&gt;"",1,"")</f>
        <v>1</v>
      </c>
    </row>
    <row r="3683" spans="1:10">
      <c r="A3683" s="763">
        <v>46109.658946759257</v>
      </c>
      <c r="B3683" s="764">
        <v>18</v>
      </c>
      <c r="C3683" s="765" t="str">
        <f t="shared" si="427"/>
        <v>28/03/2026</v>
      </c>
      <c r="D3683" s="762" t="str">
        <f t="shared" si="428"/>
        <v>15:48</v>
      </c>
      <c r="E3683" s="713" t="str">
        <f t="shared" si="429"/>
        <v>15:00 as 16:00</v>
      </c>
      <c r="F3683" s="714" t="str">
        <f t="shared" si="430"/>
        <v>Sábado</v>
      </c>
      <c r="G3683" s="715">
        <f t="shared" si="431"/>
        <v>4</v>
      </c>
      <c r="H3683" s="714" t="str">
        <f t="shared" si="432"/>
        <v>Mar/26</v>
      </c>
      <c r="I3683" s="723">
        <f t="shared" si="433"/>
        <v>28</v>
      </c>
      <c r="J3683" s="723">
        <f>IF(Tabela13[[#This Row],[Data da Ordem]]&lt;&gt;"",1,"")</f>
        <v>1</v>
      </c>
    </row>
    <row r="3684" spans="1:10">
      <c r="A3684" s="763">
        <v>46109.656944444447</v>
      </c>
      <c r="B3684" s="764">
        <v>46</v>
      </c>
      <c r="C3684" s="765" t="str">
        <f t="shared" si="427"/>
        <v>28/03/2026</v>
      </c>
      <c r="D3684" s="762" t="str">
        <f t="shared" si="428"/>
        <v>15:46</v>
      </c>
      <c r="E3684" s="713" t="str">
        <f t="shared" si="429"/>
        <v>15:00 as 16:00</v>
      </c>
      <c r="F3684" s="714" t="str">
        <f t="shared" si="430"/>
        <v>Sábado</v>
      </c>
      <c r="G3684" s="715">
        <f t="shared" si="431"/>
        <v>4</v>
      </c>
      <c r="H3684" s="714" t="str">
        <f t="shared" si="432"/>
        <v>Mar/26</v>
      </c>
      <c r="I3684" s="723">
        <f t="shared" si="433"/>
        <v>28</v>
      </c>
      <c r="J3684" s="723">
        <f>IF(Tabela13[[#This Row],[Data da Ordem]]&lt;&gt;"",1,"")</f>
        <v>1</v>
      </c>
    </row>
    <row r="3685" spans="1:10">
      <c r="A3685" s="763">
        <v>46109.653483796297</v>
      </c>
      <c r="B3685" s="764">
        <v>40</v>
      </c>
      <c r="C3685" s="765" t="str">
        <f t="shared" si="427"/>
        <v>28/03/2026</v>
      </c>
      <c r="D3685" s="762" t="str">
        <f t="shared" si="428"/>
        <v>15:41</v>
      </c>
      <c r="E3685" s="713" t="str">
        <f t="shared" si="429"/>
        <v>15:00 as 16:00</v>
      </c>
      <c r="F3685" s="714" t="str">
        <f t="shared" si="430"/>
        <v>Sábado</v>
      </c>
      <c r="G3685" s="715">
        <f t="shared" si="431"/>
        <v>4</v>
      </c>
      <c r="H3685" s="714" t="str">
        <f t="shared" si="432"/>
        <v>Mar/26</v>
      </c>
      <c r="I3685" s="723">
        <f t="shared" si="433"/>
        <v>28</v>
      </c>
      <c r="J3685" s="723">
        <f>IF(Tabela13[[#This Row],[Data da Ordem]]&lt;&gt;"",1,"")</f>
        <v>1</v>
      </c>
    </row>
    <row r="3686" spans="1:10">
      <c r="A3686" s="763">
        <v>46109.641770833332</v>
      </c>
      <c r="B3686" s="764">
        <v>17</v>
      </c>
      <c r="C3686" s="765" t="str">
        <f t="shared" si="427"/>
        <v>28/03/2026</v>
      </c>
      <c r="D3686" s="762" t="str">
        <f t="shared" si="428"/>
        <v>15:24</v>
      </c>
      <c r="E3686" s="713" t="str">
        <f t="shared" si="429"/>
        <v>15:00 as 16:00</v>
      </c>
      <c r="F3686" s="714" t="str">
        <f t="shared" si="430"/>
        <v>Sábado</v>
      </c>
      <c r="G3686" s="715">
        <f t="shared" si="431"/>
        <v>4</v>
      </c>
      <c r="H3686" s="714" t="str">
        <f t="shared" si="432"/>
        <v>Mar/26</v>
      </c>
      <c r="I3686" s="723">
        <f t="shared" si="433"/>
        <v>28</v>
      </c>
      <c r="J3686" s="723">
        <f>IF(Tabela13[[#This Row],[Data da Ordem]]&lt;&gt;"",1,"")</f>
        <v>1</v>
      </c>
    </row>
    <row r="3687" spans="1:10">
      <c r="A3687" s="763">
        <v>46109.623113425929</v>
      </c>
      <c r="B3687" s="764">
        <v>13</v>
      </c>
      <c r="C3687" s="765" t="str">
        <f t="shared" si="427"/>
        <v>28/03/2026</v>
      </c>
      <c r="D3687" s="762" t="str">
        <f t="shared" si="428"/>
        <v>14:57</v>
      </c>
      <c r="E3687" s="713" t="str">
        <f t="shared" si="429"/>
        <v>14:00 as 15:00</v>
      </c>
      <c r="F3687" s="714" t="str">
        <f t="shared" si="430"/>
        <v>Sábado</v>
      </c>
      <c r="G3687" s="715">
        <f t="shared" si="431"/>
        <v>4</v>
      </c>
      <c r="H3687" s="714" t="str">
        <f t="shared" si="432"/>
        <v>Mar/26</v>
      </c>
      <c r="I3687" s="723">
        <f t="shared" si="433"/>
        <v>28</v>
      </c>
      <c r="J3687" s="723">
        <f>IF(Tabela13[[#This Row],[Data da Ordem]]&lt;&gt;"",1,"")</f>
        <v>1</v>
      </c>
    </row>
    <row r="3688" spans="1:10">
      <c r="A3688" s="763">
        <v>46109.610798611109</v>
      </c>
      <c r="B3688" s="764">
        <v>15.200000000000001</v>
      </c>
      <c r="C3688" s="765" t="str">
        <f t="shared" si="427"/>
        <v>28/03/2026</v>
      </c>
      <c r="D3688" s="762" t="str">
        <f t="shared" si="428"/>
        <v>14:39</v>
      </c>
      <c r="E3688" s="713" t="str">
        <f t="shared" si="429"/>
        <v>14:00 as 15:00</v>
      </c>
      <c r="F3688" s="714" t="str">
        <f t="shared" si="430"/>
        <v>Sábado</v>
      </c>
      <c r="G3688" s="715">
        <f t="shared" si="431"/>
        <v>4</v>
      </c>
      <c r="H3688" s="714" t="str">
        <f t="shared" si="432"/>
        <v>Mar/26</v>
      </c>
      <c r="I3688" s="723">
        <f t="shared" si="433"/>
        <v>28</v>
      </c>
      <c r="J3688" s="723">
        <f>IF(Tabela13[[#This Row],[Data da Ordem]]&lt;&gt;"",1,"")</f>
        <v>1</v>
      </c>
    </row>
    <row r="3689" spans="1:10">
      <c r="A3689" s="763">
        <v>46109.603773148148</v>
      </c>
      <c r="B3689" s="764">
        <v>32</v>
      </c>
      <c r="C3689" s="765" t="str">
        <f t="shared" si="427"/>
        <v>28/03/2026</v>
      </c>
      <c r="D3689" s="762" t="str">
        <f t="shared" si="428"/>
        <v>14:29</v>
      </c>
      <c r="E3689" s="713" t="str">
        <f t="shared" si="429"/>
        <v>14:00 as 15:00</v>
      </c>
      <c r="F3689" s="714" t="str">
        <f t="shared" si="430"/>
        <v>Sábado</v>
      </c>
      <c r="G3689" s="715">
        <f t="shared" si="431"/>
        <v>4</v>
      </c>
      <c r="H3689" s="714" t="str">
        <f t="shared" si="432"/>
        <v>Mar/26</v>
      </c>
      <c r="I3689" s="723">
        <f t="shared" si="433"/>
        <v>28</v>
      </c>
      <c r="J3689" s="723">
        <f>IF(Tabela13[[#This Row],[Data da Ordem]]&lt;&gt;"",1,"")</f>
        <v>1</v>
      </c>
    </row>
    <row r="3690" spans="1:10">
      <c r="A3690" s="763">
        <v>46109.603321759256</v>
      </c>
      <c r="B3690" s="764">
        <v>34</v>
      </c>
      <c r="C3690" s="765" t="str">
        <f t="shared" si="427"/>
        <v>28/03/2026</v>
      </c>
      <c r="D3690" s="762" t="str">
        <f t="shared" si="428"/>
        <v>14:28</v>
      </c>
      <c r="E3690" s="713" t="str">
        <f t="shared" si="429"/>
        <v>14:00 as 15:00</v>
      </c>
      <c r="F3690" s="714" t="str">
        <f t="shared" si="430"/>
        <v>Sábado</v>
      </c>
      <c r="G3690" s="715">
        <f t="shared" si="431"/>
        <v>4</v>
      </c>
      <c r="H3690" s="714" t="str">
        <f t="shared" si="432"/>
        <v>Mar/26</v>
      </c>
      <c r="I3690" s="723">
        <f t="shared" si="433"/>
        <v>28</v>
      </c>
      <c r="J3690" s="723">
        <f>IF(Tabela13[[#This Row],[Data da Ordem]]&lt;&gt;"",1,"")</f>
        <v>1</v>
      </c>
    </row>
    <row r="3691" spans="1:10">
      <c r="A3691" s="763">
        <v>46109.598541666666</v>
      </c>
      <c r="B3691" s="764">
        <v>20</v>
      </c>
      <c r="C3691" s="765" t="str">
        <f t="shared" si="427"/>
        <v>28/03/2026</v>
      </c>
      <c r="D3691" s="762" t="str">
        <f t="shared" si="428"/>
        <v>14:21</v>
      </c>
      <c r="E3691" s="713" t="str">
        <f t="shared" si="429"/>
        <v>14:00 as 15:00</v>
      </c>
      <c r="F3691" s="714" t="str">
        <f t="shared" si="430"/>
        <v>Sábado</v>
      </c>
      <c r="G3691" s="715">
        <f t="shared" si="431"/>
        <v>4</v>
      </c>
      <c r="H3691" s="714" t="str">
        <f t="shared" si="432"/>
        <v>Mar/26</v>
      </c>
      <c r="I3691" s="723">
        <f t="shared" si="433"/>
        <v>28</v>
      </c>
      <c r="J3691" s="723">
        <f>IF(Tabela13[[#This Row],[Data da Ordem]]&lt;&gt;"",1,"")</f>
        <v>1</v>
      </c>
    </row>
    <row r="3692" spans="1:10">
      <c r="A3692" s="763">
        <v>46109.565115740741</v>
      </c>
      <c r="B3692" s="764">
        <v>12.6</v>
      </c>
      <c r="C3692" s="765" t="str">
        <f t="shared" si="427"/>
        <v>28/03/2026</v>
      </c>
      <c r="D3692" s="762" t="str">
        <f t="shared" si="428"/>
        <v>13:33</v>
      </c>
      <c r="E3692" s="713" t="str">
        <f t="shared" si="429"/>
        <v>13:00 as 14:00</v>
      </c>
      <c r="F3692" s="714" t="str">
        <f t="shared" si="430"/>
        <v>Sábado</v>
      </c>
      <c r="G3692" s="715">
        <f t="shared" si="431"/>
        <v>4</v>
      </c>
      <c r="H3692" s="714" t="str">
        <f t="shared" si="432"/>
        <v>Mar/26</v>
      </c>
      <c r="I3692" s="723">
        <f t="shared" si="433"/>
        <v>28</v>
      </c>
      <c r="J3692" s="723">
        <f>IF(Tabela13[[#This Row],[Data da Ordem]]&lt;&gt;"",1,"")</f>
        <v>1</v>
      </c>
    </row>
    <row r="3693" spans="1:10">
      <c r="A3693" s="763">
        <v>46109.521307870367</v>
      </c>
      <c r="B3693" s="764">
        <v>10.4</v>
      </c>
      <c r="C3693" s="765" t="str">
        <f t="shared" si="427"/>
        <v>28/03/2026</v>
      </c>
      <c r="D3693" s="762" t="str">
        <f t="shared" si="428"/>
        <v>12:30</v>
      </c>
      <c r="E3693" s="713" t="str">
        <f t="shared" si="429"/>
        <v>12:00 as 13:00</v>
      </c>
      <c r="F3693" s="714" t="str">
        <f t="shared" si="430"/>
        <v>Sábado</v>
      </c>
      <c r="G3693" s="715">
        <f t="shared" si="431"/>
        <v>4</v>
      </c>
      <c r="H3693" s="714" t="str">
        <f t="shared" si="432"/>
        <v>Mar/26</v>
      </c>
      <c r="I3693" s="723">
        <f t="shared" si="433"/>
        <v>28</v>
      </c>
      <c r="J3693" s="723">
        <f>IF(Tabela13[[#This Row],[Data da Ordem]]&lt;&gt;"",1,"")</f>
        <v>1</v>
      </c>
    </row>
    <row r="3694" spans="1:10">
      <c r="A3694" s="763">
        <v>46109.513368055559</v>
      </c>
      <c r="B3694" s="764">
        <v>14.85</v>
      </c>
      <c r="C3694" s="765" t="str">
        <f t="shared" si="427"/>
        <v>28/03/2026</v>
      </c>
      <c r="D3694" s="762" t="str">
        <f t="shared" si="428"/>
        <v>12:19</v>
      </c>
      <c r="E3694" s="713" t="str">
        <f t="shared" si="429"/>
        <v>12:00 as 13:00</v>
      </c>
      <c r="F3694" s="714" t="str">
        <f t="shared" si="430"/>
        <v>Sábado</v>
      </c>
      <c r="G3694" s="715">
        <f t="shared" si="431"/>
        <v>4</v>
      </c>
      <c r="H3694" s="714" t="str">
        <f t="shared" si="432"/>
        <v>Mar/26</v>
      </c>
      <c r="I3694" s="723">
        <f t="shared" si="433"/>
        <v>28</v>
      </c>
      <c r="J3694" s="723">
        <f>IF(Tabela13[[#This Row],[Data da Ordem]]&lt;&gt;"",1,"")</f>
        <v>1</v>
      </c>
    </row>
    <row r="3695" spans="1:10">
      <c r="A3695" s="763">
        <v>46109.489918981482</v>
      </c>
      <c r="B3695" s="764">
        <v>17</v>
      </c>
      <c r="C3695" s="765" t="str">
        <f t="shared" si="427"/>
        <v>28/03/2026</v>
      </c>
      <c r="D3695" s="762" t="str">
        <f t="shared" si="428"/>
        <v>11:45</v>
      </c>
      <c r="E3695" s="713" t="str">
        <f t="shared" si="429"/>
        <v>11:00 as 12:00</v>
      </c>
      <c r="F3695" s="714" t="str">
        <f t="shared" si="430"/>
        <v>Sábado</v>
      </c>
      <c r="G3695" s="715">
        <f t="shared" si="431"/>
        <v>4</v>
      </c>
      <c r="H3695" s="714" t="str">
        <f t="shared" si="432"/>
        <v>Mar/26</v>
      </c>
      <c r="I3695" s="723">
        <f t="shared" si="433"/>
        <v>28</v>
      </c>
      <c r="J3695" s="723">
        <f>IF(Tabela13[[#This Row],[Data da Ordem]]&lt;&gt;"",1,"")</f>
        <v>1</v>
      </c>
    </row>
    <row r="3696" spans="1:10">
      <c r="A3696" s="763">
        <v>46109.475034722222</v>
      </c>
      <c r="B3696" s="764">
        <v>25</v>
      </c>
      <c r="C3696" s="765" t="str">
        <f t="shared" si="427"/>
        <v>28/03/2026</v>
      </c>
      <c r="D3696" s="762" t="str">
        <f t="shared" si="428"/>
        <v>11:24</v>
      </c>
      <c r="E3696" s="713" t="str">
        <f t="shared" si="429"/>
        <v>11:00 as 12:00</v>
      </c>
      <c r="F3696" s="714" t="str">
        <f t="shared" si="430"/>
        <v>Sábado</v>
      </c>
      <c r="G3696" s="715">
        <f t="shared" si="431"/>
        <v>4</v>
      </c>
      <c r="H3696" s="714" t="str">
        <f t="shared" si="432"/>
        <v>Mar/26</v>
      </c>
      <c r="I3696" s="723">
        <f t="shared" si="433"/>
        <v>28</v>
      </c>
      <c r="J3696" s="723">
        <f>IF(Tabela13[[#This Row],[Data da Ordem]]&lt;&gt;"",1,"")</f>
        <v>1</v>
      </c>
    </row>
    <row r="3697" spans="1:10">
      <c r="A3697" s="763">
        <v>46109.472824074073</v>
      </c>
      <c r="B3697" s="764">
        <v>25</v>
      </c>
      <c r="C3697" s="765" t="str">
        <f t="shared" si="427"/>
        <v>28/03/2026</v>
      </c>
      <c r="D3697" s="762" t="str">
        <f t="shared" si="428"/>
        <v>11:20</v>
      </c>
      <c r="E3697" s="713" t="str">
        <f t="shared" si="429"/>
        <v>11:00 as 12:00</v>
      </c>
      <c r="F3697" s="714" t="str">
        <f t="shared" si="430"/>
        <v>Sábado</v>
      </c>
      <c r="G3697" s="715">
        <f t="shared" si="431"/>
        <v>4</v>
      </c>
      <c r="H3697" s="714" t="str">
        <f t="shared" si="432"/>
        <v>Mar/26</v>
      </c>
      <c r="I3697" s="723">
        <f t="shared" si="433"/>
        <v>28</v>
      </c>
      <c r="J3697" s="723">
        <f>IF(Tabela13[[#This Row],[Data da Ordem]]&lt;&gt;"",1,"")</f>
        <v>1</v>
      </c>
    </row>
    <row r="3698" spans="1:10">
      <c r="A3698" s="763">
        <v>46109.467962962961</v>
      </c>
      <c r="B3698" s="764">
        <v>6</v>
      </c>
      <c r="C3698" s="765" t="str">
        <f t="shared" si="427"/>
        <v>28/03/2026</v>
      </c>
      <c r="D3698" s="762" t="str">
        <f t="shared" si="428"/>
        <v>11:13</v>
      </c>
      <c r="E3698" s="713" t="str">
        <f t="shared" si="429"/>
        <v>11:00 as 12:00</v>
      </c>
      <c r="F3698" s="714" t="str">
        <f t="shared" si="430"/>
        <v>Sábado</v>
      </c>
      <c r="G3698" s="715">
        <f t="shared" si="431"/>
        <v>4</v>
      </c>
      <c r="H3698" s="714" t="str">
        <f t="shared" si="432"/>
        <v>Mar/26</v>
      </c>
      <c r="I3698" s="723">
        <f t="shared" si="433"/>
        <v>28</v>
      </c>
      <c r="J3698" s="723">
        <f>IF(Tabela13[[#This Row],[Data da Ordem]]&lt;&gt;"",1,"")</f>
        <v>1</v>
      </c>
    </row>
    <row r="3699" spans="1:10">
      <c r="A3699" s="763">
        <v>46109.462638888886</v>
      </c>
      <c r="B3699" s="764">
        <v>10.4</v>
      </c>
      <c r="C3699" s="765" t="str">
        <f t="shared" si="427"/>
        <v>28/03/2026</v>
      </c>
      <c r="D3699" s="762" t="str">
        <f t="shared" si="428"/>
        <v>11:06</v>
      </c>
      <c r="E3699" s="713" t="str">
        <f t="shared" si="429"/>
        <v>11:00 as 12:00</v>
      </c>
      <c r="F3699" s="714" t="str">
        <f t="shared" si="430"/>
        <v>Sábado</v>
      </c>
      <c r="G3699" s="715">
        <f t="shared" si="431"/>
        <v>4</v>
      </c>
      <c r="H3699" s="714" t="str">
        <f t="shared" si="432"/>
        <v>Mar/26</v>
      </c>
      <c r="I3699" s="723">
        <f t="shared" si="433"/>
        <v>28</v>
      </c>
      <c r="J3699" s="723">
        <f>IF(Tabela13[[#This Row],[Data da Ordem]]&lt;&gt;"",1,"")</f>
        <v>1</v>
      </c>
    </row>
    <row r="3700" spans="1:10">
      <c r="A3700" s="763">
        <v>46109.46230324074</v>
      </c>
      <c r="B3700" s="764">
        <v>25</v>
      </c>
      <c r="C3700" s="765" t="str">
        <f t="shared" si="427"/>
        <v>28/03/2026</v>
      </c>
      <c r="D3700" s="762" t="str">
        <f t="shared" si="428"/>
        <v>11:05</v>
      </c>
      <c r="E3700" s="713" t="str">
        <f t="shared" si="429"/>
        <v>11:00 as 12:00</v>
      </c>
      <c r="F3700" s="714" t="str">
        <f t="shared" si="430"/>
        <v>Sábado</v>
      </c>
      <c r="G3700" s="715">
        <f t="shared" si="431"/>
        <v>4</v>
      </c>
      <c r="H3700" s="714" t="str">
        <f t="shared" si="432"/>
        <v>Mar/26</v>
      </c>
      <c r="I3700" s="723">
        <f t="shared" si="433"/>
        <v>28</v>
      </c>
      <c r="J3700" s="723">
        <f>IF(Tabela13[[#This Row],[Data da Ordem]]&lt;&gt;"",1,"")</f>
        <v>1</v>
      </c>
    </row>
    <row r="3701" spans="1:10">
      <c r="A3701" s="763">
        <v>46109.446250000001</v>
      </c>
      <c r="B3701" s="764">
        <v>13.5</v>
      </c>
      <c r="C3701" s="765" t="str">
        <f t="shared" si="427"/>
        <v>28/03/2026</v>
      </c>
      <c r="D3701" s="762" t="str">
        <f t="shared" si="428"/>
        <v>10:42</v>
      </c>
      <c r="E3701" s="713" t="str">
        <f t="shared" si="429"/>
        <v>10:00 as 11:00</v>
      </c>
      <c r="F3701" s="714" t="str">
        <f t="shared" si="430"/>
        <v>Sábado</v>
      </c>
      <c r="G3701" s="715">
        <f t="shared" si="431"/>
        <v>4</v>
      </c>
      <c r="H3701" s="714" t="str">
        <f t="shared" si="432"/>
        <v>Mar/26</v>
      </c>
      <c r="I3701" s="723">
        <f t="shared" si="433"/>
        <v>28</v>
      </c>
      <c r="J3701" s="723">
        <f>IF(Tabela13[[#This Row],[Data da Ordem]]&lt;&gt;"",1,"")</f>
        <v>1</v>
      </c>
    </row>
    <row r="3702" spans="1:10">
      <c r="A3702" s="763">
        <v>46109.445393518516</v>
      </c>
      <c r="B3702" s="764">
        <v>60.5</v>
      </c>
      <c r="C3702" s="765" t="str">
        <f t="shared" si="427"/>
        <v>28/03/2026</v>
      </c>
      <c r="D3702" s="762" t="str">
        <f t="shared" si="428"/>
        <v>10:41</v>
      </c>
      <c r="E3702" s="713" t="str">
        <f t="shared" si="429"/>
        <v>10:00 as 11:00</v>
      </c>
      <c r="F3702" s="714" t="str">
        <f t="shared" si="430"/>
        <v>Sábado</v>
      </c>
      <c r="G3702" s="715">
        <f t="shared" si="431"/>
        <v>4</v>
      </c>
      <c r="H3702" s="714" t="str">
        <f t="shared" si="432"/>
        <v>Mar/26</v>
      </c>
      <c r="I3702" s="723">
        <f t="shared" si="433"/>
        <v>28</v>
      </c>
      <c r="J3702" s="723">
        <f>IF(Tabela13[[#This Row],[Data da Ordem]]&lt;&gt;"",1,"")</f>
        <v>1</v>
      </c>
    </row>
    <row r="3703" spans="1:10">
      <c r="A3703" s="763">
        <v>46109.443518518521</v>
      </c>
      <c r="B3703" s="764">
        <v>12</v>
      </c>
      <c r="C3703" s="765" t="str">
        <f t="shared" si="427"/>
        <v>28/03/2026</v>
      </c>
      <c r="D3703" s="762" t="str">
        <f t="shared" si="428"/>
        <v>10:38</v>
      </c>
      <c r="E3703" s="713" t="str">
        <f t="shared" si="429"/>
        <v>10:00 as 11:00</v>
      </c>
      <c r="F3703" s="714" t="str">
        <f t="shared" si="430"/>
        <v>Sábado</v>
      </c>
      <c r="G3703" s="715">
        <f t="shared" si="431"/>
        <v>4</v>
      </c>
      <c r="H3703" s="714" t="str">
        <f t="shared" si="432"/>
        <v>Mar/26</v>
      </c>
      <c r="I3703" s="723">
        <f t="shared" si="433"/>
        <v>28</v>
      </c>
      <c r="J3703" s="723">
        <f>IF(Tabela13[[#This Row],[Data da Ordem]]&lt;&gt;"",1,"")</f>
        <v>1</v>
      </c>
    </row>
    <row r="3704" spans="1:10">
      <c r="A3704" s="763">
        <v>46109.44158564815</v>
      </c>
      <c r="B3704" s="764">
        <v>7</v>
      </c>
      <c r="C3704" s="765" t="str">
        <f t="shared" si="427"/>
        <v>28/03/2026</v>
      </c>
      <c r="D3704" s="762" t="str">
        <f t="shared" si="428"/>
        <v>10:35</v>
      </c>
      <c r="E3704" s="713" t="str">
        <f t="shared" si="429"/>
        <v>10:00 as 11:00</v>
      </c>
      <c r="F3704" s="714" t="str">
        <f t="shared" si="430"/>
        <v>Sábado</v>
      </c>
      <c r="G3704" s="715">
        <f t="shared" si="431"/>
        <v>4</v>
      </c>
      <c r="H3704" s="714" t="str">
        <f t="shared" si="432"/>
        <v>Mar/26</v>
      </c>
      <c r="I3704" s="723">
        <f t="shared" si="433"/>
        <v>28</v>
      </c>
      <c r="J3704" s="723">
        <f>IF(Tabela13[[#This Row],[Data da Ordem]]&lt;&gt;"",1,"")</f>
        <v>1</v>
      </c>
    </row>
    <row r="3705" spans="1:10">
      <c r="A3705" s="763">
        <v>46109.42459490741</v>
      </c>
      <c r="B3705" s="764">
        <v>20</v>
      </c>
      <c r="C3705" s="765" t="str">
        <f t="shared" si="427"/>
        <v>28/03/2026</v>
      </c>
      <c r="D3705" s="762" t="str">
        <f t="shared" si="428"/>
        <v>10:11</v>
      </c>
      <c r="E3705" s="713" t="str">
        <f t="shared" si="429"/>
        <v>10:00 as 11:00</v>
      </c>
      <c r="F3705" s="714" t="str">
        <f t="shared" si="430"/>
        <v>Sábado</v>
      </c>
      <c r="G3705" s="715">
        <f t="shared" si="431"/>
        <v>4</v>
      </c>
      <c r="H3705" s="714" t="str">
        <f t="shared" si="432"/>
        <v>Mar/26</v>
      </c>
      <c r="I3705" s="723">
        <f t="shared" si="433"/>
        <v>28</v>
      </c>
      <c r="J3705" s="723">
        <f>IF(Tabela13[[#This Row],[Data da Ordem]]&lt;&gt;"",1,"")</f>
        <v>1</v>
      </c>
    </row>
    <row r="3706" spans="1:10">
      <c r="A3706" s="763">
        <v>46109.396203703705</v>
      </c>
      <c r="B3706" s="764">
        <v>29</v>
      </c>
      <c r="C3706" s="765" t="str">
        <f t="shared" si="427"/>
        <v>28/03/2026</v>
      </c>
      <c r="D3706" s="762" t="str">
        <f t="shared" si="428"/>
        <v>09:30</v>
      </c>
      <c r="E3706" s="713" t="str">
        <f t="shared" si="429"/>
        <v>09:00 as 10:00</v>
      </c>
      <c r="F3706" s="714" t="str">
        <f t="shared" si="430"/>
        <v>Sábado</v>
      </c>
      <c r="G3706" s="715">
        <f t="shared" si="431"/>
        <v>4</v>
      </c>
      <c r="H3706" s="714" t="str">
        <f t="shared" si="432"/>
        <v>Mar/26</v>
      </c>
      <c r="I3706" s="723">
        <f t="shared" si="433"/>
        <v>28</v>
      </c>
      <c r="J3706" s="723">
        <f>IF(Tabela13[[#This Row],[Data da Ordem]]&lt;&gt;"",1,"")</f>
        <v>1</v>
      </c>
    </row>
    <row r="3707" spans="1:10">
      <c r="A3707" s="763">
        <v>46108.752430555556</v>
      </c>
      <c r="B3707" s="764">
        <v>13.200000000000001</v>
      </c>
      <c r="C3707" s="765" t="str">
        <f t="shared" si="427"/>
        <v>27/03/2026</v>
      </c>
      <c r="D3707" s="762" t="str">
        <f t="shared" si="428"/>
        <v>18:03</v>
      </c>
      <c r="E3707" s="713" t="str">
        <f t="shared" si="429"/>
        <v>18:00 as 19:00</v>
      </c>
      <c r="F3707" s="714" t="str">
        <f t="shared" si="430"/>
        <v>Sexta</v>
      </c>
      <c r="G3707" s="715">
        <f t="shared" si="431"/>
        <v>4</v>
      </c>
      <c r="H3707" s="714" t="str">
        <f t="shared" si="432"/>
        <v>Mar/26</v>
      </c>
      <c r="I3707" s="723">
        <f t="shared" si="433"/>
        <v>27</v>
      </c>
      <c r="J3707" s="723">
        <f>IF(Tabela13[[#This Row],[Data da Ordem]]&lt;&gt;"",1,"")</f>
        <v>1</v>
      </c>
    </row>
    <row r="3708" spans="1:10">
      <c r="A3708" s="763">
        <v>46108.739062499997</v>
      </c>
      <c r="B3708" s="764">
        <v>13.5</v>
      </c>
      <c r="C3708" s="765" t="str">
        <f t="shared" si="427"/>
        <v>27/03/2026</v>
      </c>
      <c r="D3708" s="762" t="str">
        <f t="shared" si="428"/>
        <v>17:44</v>
      </c>
      <c r="E3708" s="713" t="str">
        <f t="shared" si="429"/>
        <v>17:00 as 18:00</v>
      </c>
      <c r="F3708" s="714" t="str">
        <f t="shared" si="430"/>
        <v>Sexta</v>
      </c>
      <c r="G3708" s="715">
        <f t="shared" si="431"/>
        <v>4</v>
      </c>
      <c r="H3708" s="714" t="str">
        <f t="shared" si="432"/>
        <v>Mar/26</v>
      </c>
      <c r="I3708" s="723">
        <f t="shared" si="433"/>
        <v>27</v>
      </c>
      <c r="J3708" s="723">
        <f>IF(Tabela13[[#This Row],[Data da Ordem]]&lt;&gt;"",1,"")</f>
        <v>1</v>
      </c>
    </row>
    <row r="3709" spans="1:10">
      <c r="A3709" s="763">
        <v>46108.710798611108</v>
      </c>
      <c r="B3709" s="764">
        <v>26</v>
      </c>
      <c r="C3709" s="765" t="str">
        <f t="shared" si="427"/>
        <v>27/03/2026</v>
      </c>
      <c r="D3709" s="762" t="str">
        <f t="shared" si="428"/>
        <v>17:03</v>
      </c>
      <c r="E3709" s="713" t="str">
        <f t="shared" si="429"/>
        <v>17:00 as 18:00</v>
      </c>
      <c r="F3709" s="714" t="str">
        <f t="shared" si="430"/>
        <v>Sexta</v>
      </c>
      <c r="G3709" s="715">
        <f t="shared" si="431"/>
        <v>4</v>
      </c>
      <c r="H3709" s="714" t="str">
        <f t="shared" si="432"/>
        <v>Mar/26</v>
      </c>
      <c r="I3709" s="723">
        <f t="shared" si="433"/>
        <v>27</v>
      </c>
      <c r="J3709" s="723">
        <f>IF(Tabela13[[#This Row],[Data da Ordem]]&lt;&gt;"",1,"")</f>
        <v>1</v>
      </c>
    </row>
    <row r="3710" spans="1:10">
      <c r="A3710" s="763">
        <v>46108.699733796297</v>
      </c>
      <c r="B3710" s="764">
        <v>20</v>
      </c>
      <c r="C3710" s="765" t="str">
        <f t="shared" si="427"/>
        <v>27/03/2026</v>
      </c>
      <c r="D3710" s="762" t="str">
        <f t="shared" si="428"/>
        <v>16:47</v>
      </c>
      <c r="E3710" s="713" t="str">
        <f t="shared" si="429"/>
        <v>16:00 as 17:00</v>
      </c>
      <c r="F3710" s="714" t="str">
        <f t="shared" si="430"/>
        <v>Sexta</v>
      </c>
      <c r="G3710" s="715">
        <f t="shared" si="431"/>
        <v>4</v>
      </c>
      <c r="H3710" s="714" t="str">
        <f t="shared" si="432"/>
        <v>Mar/26</v>
      </c>
      <c r="I3710" s="723">
        <f t="shared" si="433"/>
        <v>27</v>
      </c>
      <c r="J3710" s="723">
        <f>IF(Tabela13[[#This Row],[Data da Ordem]]&lt;&gt;"",1,"")</f>
        <v>1</v>
      </c>
    </row>
    <row r="3711" spans="1:10">
      <c r="A3711" s="763">
        <v>46108.687650462962</v>
      </c>
      <c r="B3711" s="764">
        <v>60</v>
      </c>
      <c r="C3711" s="765" t="str">
        <f t="shared" si="427"/>
        <v>27/03/2026</v>
      </c>
      <c r="D3711" s="762" t="str">
        <f t="shared" si="428"/>
        <v>16:30</v>
      </c>
      <c r="E3711" s="713" t="str">
        <f t="shared" si="429"/>
        <v>16:00 as 17:00</v>
      </c>
      <c r="F3711" s="714" t="str">
        <f t="shared" si="430"/>
        <v>Sexta</v>
      </c>
      <c r="G3711" s="715">
        <f t="shared" si="431"/>
        <v>4</v>
      </c>
      <c r="H3711" s="714" t="str">
        <f t="shared" si="432"/>
        <v>Mar/26</v>
      </c>
      <c r="I3711" s="723">
        <f t="shared" si="433"/>
        <v>27</v>
      </c>
      <c r="J3711" s="723">
        <f>IF(Tabela13[[#This Row],[Data da Ordem]]&lt;&gt;"",1,"")</f>
        <v>1</v>
      </c>
    </row>
    <row r="3712" spans="1:10">
      <c r="A3712" s="763">
        <v>46108.675370370373</v>
      </c>
      <c r="B3712" s="764">
        <v>19.5</v>
      </c>
      <c r="C3712" s="765" t="str">
        <f t="shared" si="427"/>
        <v>27/03/2026</v>
      </c>
      <c r="D3712" s="762" t="str">
        <f t="shared" si="428"/>
        <v>16:12</v>
      </c>
      <c r="E3712" s="713" t="str">
        <f t="shared" si="429"/>
        <v>16:00 as 17:00</v>
      </c>
      <c r="F3712" s="714" t="str">
        <f t="shared" si="430"/>
        <v>Sexta</v>
      </c>
      <c r="G3712" s="715">
        <f t="shared" si="431"/>
        <v>4</v>
      </c>
      <c r="H3712" s="714" t="str">
        <f t="shared" si="432"/>
        <v>Mar/26</v>
      </c>
      <c r="I3712" s="723">
        <f t="shared" si="433"/>
        <v>27</v>
      </c>
      <c r="J3712" s="723">
        <f>IF(Tabela13[[#This Row],[Data da Ordem]]&lt;&gt;"",1,"")</f>
        <v>1</v>
      </c>
    </row>
    <row r="3713" spans="1:10">
      <c r="A3713" s="763">
        <v>46108.665081018517</v>
      </c>
      <c r="B3713" s="764">
        <v>20</v>
      </c>
      <c r="C3713" s="765" t="str">
        <f t="shared" si="427"/>
        <v>27/03/2026</v>
      </c>
      <c r="D3713" s="762" t="str">
        <f t="shared" si="428"/>
        <v>15:57</v>
      </c>
      <c r="E3713" s="713" t="str">
        <f t="shared" si="429"/>
        <v>15:00 as 16:00</v>
      </c>
      <c r="F3713" s="714" t="str">
        <f t="shared" si="430"/>
        <v>Sexta</v>
      </c>
      <c r="G3713" s="715">
        <f t="shared" si="431"/>
        <v>4</v>
      </c>
      <c r="H3713" s="714" t="str">
        <f t="shared" si="432"/>
        <v>Mar/26</v>
      </c>
      <c r="I3713" s="723">
        <f t="shared" si="433"/>
        <v>27</v>
      </c>
      <c r="J3713" s="723">
        <f>IF(Tabela13[[#This Row],[Data da Ordem]]&lt;&gt;"",1,"")</f>
        <v>1</v>
      </c>
    </row>
    <row r="3714" spans="1:10">
      <c r="A3714" s="763">
        <v>46108.664756944447</v>
      </c>
      <c r="B3714" s="764">
        <v>12</v>
      </c>
      <c r="C3714" s="765" t="str">
        <f t="shared" si="427"/>
        <v>27/03/2026</v>
      </c>
      <c r="D3714" s="762" t="str">
        <f t="shared" si="428"/>
        <v>15:57</v>
      </c>
      <c r="E3714" s="713" t="str">
        <f t="shared" si="429"/>
        <v>15:00 as 16:00</v>
      </c>
      <c r="F3714" s="714" t="str">
        <f t="shared" si="430"/>
        <v>Sexta</v>
      </c>
      <c r="G3714" s="715">
        <f t="shared" si="431"/>
        <v>4</v>
      </c>
      <c r="H3714" s="714" t="str">
        <f t="shared" si="432"/>
        <v>Mar/26</v>
      </c>
      <c r="I3714" s="723">
        <f t="shared" si="433"/>
        <v>27</v>
      </c>
      <c r="J3714" s="723">
        <f>IF(Tabela13[[#This Row],[Data da Ordem]]&lt;&gt;"",1,"")</f>
        <v>1</v>
      </c>
    </row>
    <row r="3715" spans="1:10">
      <c r="A3715" s="763">
        <v>46108.664155092592</v>
      </c>
      <c r="B3715" s="764">
        <v>20</v>
      </c>
      <c r="C3715" s="765" t="str">
        <f t="shared" si="427"/>
        <v>27/03/2026</v>
      </c>
      <c r="D3715" s="762" t="str">
        <f t="shared" si="428"/>
        <v>15:56</v>
      </c>
      <c r="E3715" s="713" t="str">
        <f t="shared" si="429"/>
        <v>15:00 as 16:00</v>
      </c>
      <c r="F3715" s="714" t="str">
        <f t="shared" si="430"/>
        <v>Sexta</v>
      </c>
      <c r="G3715" s="715">
        <f t="shared" si="431"/>
        <v>4</v>
      </c>
      <c r="H3715" s="714" t="str">
        <f t="shared" si="432"/>
        <v>Mar/26</v>
      </c>
      <c r="I3715" s="723">
        <f t="shared" si="433"/>
        <v>27</v>
      </c>
      <c r="J3715" s="723">
        <f>IF(Tabela13[[#This Row],[Data da Ordem]]&lt;&gt;"",1,"")</f>
        <v>1</v>
      </c>
    </row>
    <row r="3716" spans="1:10">
      <c r="A3716" s="763">
        <v>46108.663865740738</v>
      </c>
      <c r="B3716" s="764">
        <v>23</v>
      </c>
      <c r="C3716" s="765" t="str">
        <f t="shared" si="427"/>
        <v>27/03/2026</v>
      </c>
      <c r="D3716" s="762" t="str">
        <f t="shared" si="428"/>
        <v>15:55</v>
      </c>
      <c r="E3716" s="713" t="str">
        <f t="shared" si="429"/>
        <v>15:00 as 16:00</v>
      </c>
      <c r="F3716" s="714" t="str">
        <f t="shared" si="430"/>
        <v>Sexta</v>
      </c>
      <c r="G3716" s="715">
        <f t="shared" si="431"/>
        <v>4</v>
      </c>
      <c r="H3716" s="714" t="str">
        <f t="shared" si="432"/>
        <v>Mar/26</v>
      </c>
      <c r="I3716" s="723">
        <f t="shared" si="433"/>
        <v>27</v>
      </c>
      <c r="J3716" s="723">
        <f>IF(Tabela13[[#This Row],[Data da Ordem]]&lt;&gt;"",1,"")</f>
        <v>1</v>
      </c>
    </row>
    <row r="3717" spans="1:10">
      <c r="A3717" s="763">
        <v>46108.663182870368</v>
      </c>
      <c r="B3717" s="764">
        <v>12.6</v>
      </c>
      <c r="C3717" s="765" t="str">
        <f t="shared" si="427"/>
        <v>27/03/2026</v>
      </c>
      <c r="D3717" s="762" t="str">
        <f t="shared" si="428"/>
        <v>15:54</v>
      </c>
      <c r="E3717" s="713" t="str">
        <f t="shared" si="429"/>
        <v>15:00 as 16:00</v>
      </c>
      <c r="F3717" s="714" t="str">
        <f t="shared" si="430"/>
        <v>Sexta</v>
      </c>
      <c r="G3717" s="715">
        <f t="shared" si="431"/>
        <v>4</v>
      </c>
      <c r="H3717" s="714" t="str">
        <f t="shared" si="432"/>
        <v>Mar/26</v>
      </c>
      <c r="I3717" s="723">
        <f t="shared" si="433"/>
        <v>27</v>
      </c>
      <c r="J3717" s="723">
        <f>IF(Tabela13[[#This Row],[Data da Ordem]]&lt;&gt;"",1,"")</f>
        <v>1</v>
      </c>
    </row>
    <row r="3718" spans="1:10">
      <c r="A3718" s="763">
        <v>46108.639131944445</v>
      </c>
      <c r="B3718" s="764">
        <v>6</v>
      </c>
      <c r="C3718" s="765" t="str">
        <f t="shared" si="427"/>
        <v>27/03/2026</v>
      </c>
      <c r="D3718" s="762" t="str">
        <f t="shared" si="428"/>
        <v>15:20</v>
      </c>
      <c r="E3718" s="713" t="str">
        <f t="shared" si="429"/>
        <v>15:00 as 16:00</v>
      </c>
      <c r="F3718" s="714" t="str">
        <f t="shared" si="430"/>
        <v>Sexta</v>
      </c>
      <c r="G3718" s="715">
        <f t="shared" si="431"/>
        <v>4</v>
      </c>
      <c r="H3718" s="714" t="str">
        <f t="shared" si="432"/>
        <v>Mar/26</v>
      </c>
      <c r="I3718" s="723">
        <f t="shared" si="433"/>
        <v>27</v>
      </c>
      <c r="J3718" s="723">
        <f>IF(Tabela13[[#This Row],[Data da Ordem]]&lt;&gt;"",1,"")</f>
        <v>1</v>
      </c>
    </row>
    <row r="3719" spans="1:10">
      <c r="A3719" s="763">
        <v>46108.565104166664</v>
      </c>
      <c r="B3719" s="764">
        <v>23</v>
      </c>
      <c r="C3719" s="765" t="str">
        <f t="shared" si="427"/>
        <v>27/03/2026</v>
      </c>
      <c r="D3719" s="762" t="str">
        <f t="shared" si="428"/>
        <v>13:33</v>
      </c>
      <c r="E3719" s="713" t="str">
        <f t="shared" si="429"/>
        <v>13:00 as 14:00</v>
      </c>
      <c r="F3719" s="714" t="str">
        <f t="shared" si="430"/>
        <v>Sexta</v>
      </c>
      <c r="G3719" s="715">
        <f t="shared" si="431"/>
        <v>4</v>
      </c>
      <c r="H3719" s="714" t="str">
        <f t="shared" si="432"/>
        <v>Mar/26</v>
      </c>
      <c r="I3719" s="723">
        <f t="shared" si="433"/>
        <v>27</v>
      </c>
      <c r="J3719" s="723">
        <f>IF(Tabela13[[#This Row],[Data da Ordem]]&lt;&gt;"",1,"")</f>
        <v>1</v>
      </c>
    </row>
    <row r="3720" spans="1:10">
      <c r="A3720" s="763">
        <v>46108.548530092594</v>
      </c>
      <c r="B3720" s="764">
        <v>29.5</v>
      </c>
      <c r="C3720" s="765" t="str">
        <f t="shared" si="427"/>
        <v>27/03/2026</v>
      </c>
      <c r="D3720" s="762" t="str">
        <f t="shared" si="428"/>
        <v>13:09</v>
      </c>
      <c r="E3720" s="713" t="str">
        <f t="shared" si="429"/>
        <v>13:00 as 14:00</v>
      </c>
      <c r="F3720" s="714" t="str">
        <f t="shared" si="430"/>
        <v>Sexta</v>
      </c>
      <c r="G3720" s="715">
        <f t="shared" si="431"/>
        <v>4</v>
      </c>
      <c r="H3720" s="714" t="str">
        <f t="shared" si="432"/>
        <v>Mar/26</v>
      </c>
      <c r="I3720" s="723">
        <f t="shared" si="433"/>
        <v>27</v>
      </c>
      <c r="J3720" s="723">
        <f>IF(Tabela13[[#This Row],[Data da Ordem]]&lt;&gt;"",1,"")</f>
        <v>1</v>
      </c>
    </row>
    <row r="3721" spans="1:10">
      <c r="A3721" s="763">
        <v>46108.541863425926</v>
      </c>
      <c r="B3721" s="764">
        <v>55</v>
      </c>
      <c r="C3721" s="765" t="str">
        <f t="shared" si="427"/>
        <v>27/03/2026</v>
      </c>
      <c r="D3721" s="762" t="str">
        <f t="shared" si="428"/>
        <v>13:00</v>
      </c>
      <c r="E3721" s="713" t="str">
        <f t="shared" si="429"/>
        <v>13:00 as 14:00</v>
      </c>
      <c r="F3721" s="714" t="str">
        <f t="shared" si="430"/>
        <v>Sexta</v>
      </c>
      <c r="G3721" s="715">
        <f t="shared" si="431"/>
        <v>4</v>
      </c>
      <c r="H3721" s="714" t="str">
        <f t="shared" si="432"/>
        <v>Mar/26</v>
      </c>
      <c r="I3721" s="723">
        <f t="shared" si="433"/>
        <v>27</v>
      </c>
      <c r="J3721" s="723">
        <f>IF(Tabela13[[#This Row],[Data da Ordem]]&lt;&gt;"",1,"")</f>
        <v>1</v>
      </c>
    </row>
    <row r="3722" spans="1:10">
      <c r="A3722" s="763">
        <v>46108.452824074076</v>
      </c>
      <c r="B3722" s="764">
        <v>7</v>
      </c>
      <c r="C3722" s="765" t="str">
        <f t="shared" si="427"/>
        <v>27/03/2026</v>
      </c>
      <c r="D3722" s="762" t="str">
        <f t="shared" si="428"/>
        <v>10:52</v>
      </c>
      <c r="E3722" s="713" t="str">
        <f t="shared" si="429"/>
        <v>10:00 as 11:00</v>
      </c>
      <c r="F3722" s="714" t="str">
        <f t="shared" si="430"/>
        <v>Sexta</v>
      </c>
      <c r="G3722" s="715">
        <f t="shared" si="431"/>
        <v>4</v>
      </c>
      <c r="H3722" s="714" t="str">
        <f t="shared" si="432"/>
        <v>Mar/26</v>
      </c>
      <c r="I3722" s="723">
        <f t="shared" si="433"/>
        <v>27</v>
      </c>
      <c r="J3722" s="723">
        <f>IF(Tabela13[[#This Row],[Data da Ordem]]&lt;&gt;"",1,"")</f>
        <v>1</v>
      </c>
    </row>
    <row r="3723" spans="1:10">
      <c r="A3723" s="763">
        <v>46108.451099537036</v>
      </c>
      <c r="B3723" s="764">
        <v>12</v>
      </c>
      <c r="C3723" s="765" t="str">
        <f t="shared" si="427"/>
        <v>27/03/2026</v>
      </c>
      <c r="D3723" s="762" t="str">
        <f t="shared" si="428"/>
        <v>10:49</v>
      </c>
      <c r="E3723" s="713" t="str">
        <f t="shared" si="429"/>
        <v>10:00 as 11:00</v>
      </c>
      <c r="F3723" s="714" t="str">
        <f t="shared" si="430"/>
        <v>Sexta</v>
      </c>
      <c r="G3723" s="715">
        <f t="shared" si="431"/>
        <v>4</v>
      </c>
      <c r="H3723" s="714" t="str">
        <f t="shared" si="432"/>
        <v>Mar/26</v>
      </c>
      <c r="I3723" s="723">
        <f t="shared" si="433"/>
        <v>27</v>
      </c>
      <c r="J3723" s="723">
        <f>IF(Tabela13[[#This Row],[Data da Ordem]]&lt;&gt;"",1,"")</f>
        <v>1</v>
      </c>
    </row>
    <row r="3724" spans="1:10">
      <c r="A3724" s="763">
        <v>46108.411666666667</v>
      </c>
      <c r="B3724" s="764">
        <v>14</v>
      </c>
      <c r="C3724" s="765" t="str">
        <f t="shared" si="427"/>
        <v>27/03/2026</v>
      </c>
      <c r="D3724" s="762" t="str">
        <f t="shared" si="428"/>
        <v>09:52</v>
      </c>
      <c r="E3724" s="713" t="str">
        <f t="shared" si="429"/>
        <v>09:00 as 10:00</v>
      </c>
      <c r="F3724" s="714" t="str">
        <f t="shared" si="430"/>
        <v>Sexta</v>
      </c>
      <c r="G3724" s="715">
        <f t="shared" si="431"/>
        <v>4</v>
      </c>
      <c r="H3724" s="714" t="str">
        <f t="shared" si="432"/>
        <v>Mar/26</v>
      </c>
      <c r="I3724" s="723">
        <f t="shared" si="433"/>
        <v>27</v>
      </c>
      <c r="J3724" s="723">
        <f>IF(Tabela13[[#This Row],[Data da Ordem]]&lt;&gt;"",1,"")</f>
        <v>1</v>
      </c>
    </row>
    <row r="3725" spans="1:10">
      <c r="A3725" s="763">
        <v>46108.409016203703</v>
      </c>
      <c r="B3725" s="764">
        <v>25</v>
      </c>
      <c r="C3725" s="765" t="str">
        <f t="shared" si="427"/>
        <v>27/03/2026</v>
      </c>
      <c r="D3725" s="762" t="str">
        <f t="shared" si="428"/>
        <v>09:48</v>
      </c>
      <c r="E3725" s="713" t="str">
        <f t="shared" si="429"/>
        <v>09:00 as 10:00</v>
      </c>
      <c r="F3725" s="714" t="str">
        <f t="shared" si="430"/>
        <v>Sexta</v>
      </c>
      <c r="G3725" s="715">
        <f t="shared" si="431"/>
        <v>4</v>
      </c>
      <c r="H3725" s="714" t="str">
        <f t="shared" si="432"/>
        <v>Mar/26</v>
      </c>
      <c r="I3725" s="723">
        <f t="shared" si="433"/>
        <v>27</v>
      </c>
      <c r="J3725" s="723">
        <f>IF(Tabela13[[#This Row],[Data da Ordem]]&lt;&gt;"",1,"")</f>
        <v>1</v>
      </c>
    </row>
    <row r="3726" spans="1:10">
      <c r="A3726" s="763">
        <v>46108.402002314811</v>
      </c>
      <c r="B3726" s="764">
        <v>13</v>
      </c>
      <c r="C3726" s="765" t="str">
        <f t="shared" si="427"/>
        <v>27/03/2026</v>
      </c>
      <c r="D3726" s="762" t="str">
        <f t="shared" si="428"/>
        <v>09:38</v>
      </c>
      <c r="E3726" s="713" t="str">
        <f t="shared" si="429"/>
        <v>09:00 as 10:00</v>
      </c>
      <c r="F3726" s="714" t="str">
        <f t="shared" si="430"/>
        <v>Sexta</v>
      </c>
      <c r="G3726" s="715">
        <f t="shared" si="431"/>
        <v>4</v>
      </c>
      <c r="H3726" s="714" t="str">
        <f t="shared" si="432"/>
        <v>Mar/26</v>
      </c>
      <c r="I3726" s="723">
        <f t="shared" si="433"/>
        <v>27</v>
      </c>
      <c r="J3726" s="723">
        <f>IF(Tabela13[[#This Row],[Data da Ordem]]&lt;&gt;"",1,"")</f>
        <v>1</v>
      </c>
    </row>
    <row r="3727" spans="1:10">
      <c r="A3727" s="763">
        <v>46108.40011574074</v>
      </c>
      <c r="B3727" s="764">
        <v>19</v>
      </c>
      <c r="C3727" s="765" t="str">
        <f t="shared" si="427"/>
        <v>27/03/2026</v>
      </c>
      <c r="D3727" s="762" t="str">
        <f t="shared" si="428"/>
        <v>09:36</v>
      </c>
      <c r="E3727" s="713" t="str">
        <f t="shared" si="429"/>
        <v>09:00 as 10:00</v>
      </c>
      <c r="F3727" s="714" t="str">
        <f t="shared" si="430"/>
        <v>Sexta</v>
      </c>
      <c r="G3727" s="715">
        <f t="shared" si="431"/>
        <v>4</v>
      </c>
      <c r="H3727" s="714" t="str">
        <f t="shared" si="432"/>
        <v>Mar/26</v>
      </c>
      <c r="I3727" s="723">
        <f t="shared" si="433"/>
        <v>27</v>
      </c>
      <c r="J3727" s="723">
        <f>IF(Tabela13[[#This Row],[Data da Ordem]]&lt;&gt;"",1,"")</f>
        <v>1</v>
      </c>
    </row>
    <row r="3728" spans="1:10">
      <c r="A3728" s="763">
        <v>46107.784826388888</v>
      </c>
      <c r="B3728" s="764">
        <v>30</v>
      </c>
      <c r="C3728" s="765" t="str">
        <f t="shared" si="427"/>
        <v>26/03/2026</v>
      </c>
      <c r="D3728" s="762" t="str">
        <f t="shared" si="428"/>
        <v>18:50</v>
      </c>
      <c r="E3728" s="713" t="str">
        <f t="shared" si="429"/>
        <v>18:00 as 19:00</v>
      </c>
      <c r="F3728" s="714" t="str">
        <f t="shared" si="430"/>
        <v>Quinta</v>
      </c>
      <c r="G3728" s="715">
        <f t="shared" si="431"/>
        <v>4</v>
      </c>
      <c r="H3728" s="714" t="str">
        <f t="shared" si="432"/>
        <v>Mar/26</v>
      </c>
      <c r="I3728" s="723">
        <f t="shared" si="433"/>
        <v>26</v>
      </c>
      <c r="J3728" s="723">
        <f>IF(Tabela13[[#This Row],[Data da Ordem]]&lt;&gt;"",1,"")</f>
        <v>1</v>
      </c>
    </row>
    <row r="3729" spans="1:10">
      <c r="A3729" s="763">
        <v>46107.723402777781</v>
      </c>
      <c r="B3729" s="764">
        <v>38</v>
      </c>
      <c r="C3729" s="765" t="str">
        <f t="shared" si="427"/>
        <v>26/03/2026</v>
      </c>
      <c r="D3729" s="762" t="str">
        <f t="shared" si="428"/>
        <v>17:21</v>
      </c>
      <c r="E3729" s="713" t="str">
        <f t="shared" si="429"/>
        <v>17:00 as 18:00</v>
      </c>
      <c r="F3729" s="714" t="str">
        <f t="shared" si="430"/>
        <v>Quinta</v>
      </c>
      <c r="G3729" s="715">
        <f t="shared" si="431"/>
        <v>4</v>
      </c>
      <c r="H3729" s="714" t="str">
        <f t="shared" si="432"/>
        <v>Mar/26</v>
      </c>
      <c r="I3729" s="723">
        <f t="shared" si="433"/>
        <v>26</v>
      </c>
      <c r="J3729" s="723">
        <f>IF(Tabela13[[#This Row],[Data da Ordem]]&lt;&gt;"",1,"")</f>
        <v>1</v>
      </c>
    </row>
    <row r="3730" spans="1:10">
      <c r="A3730" s="763">
        <v>46107.689942129633</v>
      </c>
      <c r="B3730" s="764">
        <v>12.15</v>
      </c>
      <c r="C3730" s="765" t="str">
        <f t="shared" si="427"/>
        <v>26/03/2026</v>
      </c>
      <c r="D3730" s="762" t="str">
        <f t="shared" si="428"/>
        <v>16:33</v>
      </c>
      <c r="E3730" s="713" t="str">
        <f t="shared" si="429"/>
        <v>16:00 as 17:00</v>
      </c>
      <c r="F3730" s="714" t="str">
        <f t="shared" si="430"/>
        <v>Quinta</v>
      </c>
      <c r="G3730" s="715">
        <f t="shared" si="431"/>
        <v>4</v>
      </c>
      <c r="H3730" s="714" t="str">
        <f t="shared" si="432"/>
        <v>Mar/26</v>
      </c>
      <c r="I3730" s="723">
        <f t="shared" si="433"/>
        <v>26</v>
      </c>
      <c r="J3730" s="723">
        <f>IF(Tabela13[[#This Row],[Data da Ordem]]&lt;&gt;"",1,"")</f>
        <v>1</v>
      </c>
    </row>
    <row r="3731" spans="1:10">
      <c r="A3731" s="763">
        <v>46107.689293981479</v>
      </c>
      <c r="B3731" s="764">
        <v>20.5</v>
      </c>
      <c r="C3731" s="765" t="str">
        <f t="shared" si="427"/>
        <v>26/03/2026</v>
      </c>
      <c r="D3731" s="762" t="str">
        <f t="shared" si="428"/>
        <v>16:32</v>
      </c>
      <c r="E3731" s="713" t="str">
        <f t="shared" si="429"/>
        <v>16:00 as 17:00</v>
      </c>
      <c r="F3731" s="714" t="str">
        <f t="shared" si="430"/>
        <v>Quinta</v>
      </c>
      <c r="G3731" s="715">
        <f t="shared" si="431"/>
        <v>4</v>
      </c>
      <c r="H3731" s="714" t="str">
        <f t="shared" si="432"/>
        <v>Mar/26</v>
      </c>
      <c r="I3731" s="723">
        <f t="shared" si="433"/>
        <v>26</v>
      </c>
      <c r="J3731" s="723">
        <f>IF(Tabela13[[#This Row],[Data da Ordem]]&lt;&gt;"",1,"")</f>
        <v>1</v>
      </c>
    </row>
    <row r="3732" spans="1:10">
      <c r="A3732" s="763">
        <v>46107.68855324074</v>
      </c>
      <c r="B3732" s="764">
        <v>52</v>
      </c>
      <c r="C3732" s="765" t="str">
        <f t="shared" si="427"/>
        <v>26/03/2026</v>
      </c>
      <c r="D3732" s="762" t="str">
        <f t="shared" si="428"/>
        <v>16:31</v>
      </c>
      <c r="E3732" s="713" t="str">
        <f t="shared" si="429"/>
        <v>16:00 as 17:00</v>
      </c>
      <c r="F3732" s="714" t="str">
        <f t="shared" si="430"/>
        <v>Quinta</v>
      </c>
      <c r="G3732" s="715">
        <f t="shared" si="431"/>
        <v>4</v>
      </c>
      <c r="H3732" s="714" t="str">
        <f t="shared" si="432"/>
        <v>Mar/26</v>
      </c>
      <c r="I3732" s="723">
        <f t="shared" si="433"/>
        <v>26</v>
      </c>
      <c r="J3732" s="723">
        <f>IF(Tabela13[[#This Row],[Data da Ordem]]&lt;&gt;"",1,"")</f>
        <v>1</v>
      </c>
    </row>
    <row r="3733" spans="1:10">
      <c r="A3733" s="763">
        <v>46107.687800925924</v>
      </c>
      <c r="B3733" s="764">
        <v>19.5</v>
      </c>
      <c r="C3733" s="765" t="str">
        <f t="shared" ref="C3733:C3796" si="434">IF(A3733="","",TEXT(A3733,"dd/mm/aaaa"))</f>
        <v>26/03/2026</v>
      </c>
      <c r="D3733" s="762" t="str">
        <f t="shared" ref="D3733:D3796" si="435">IF(A3733="","",TEXT(A3733,"hh:mm"))</f>
        <v>16:30</v>
      </c>
      <c r="E3733" s="713" t="str">
        <f t="shared" ref="E3733:E3796" si="436">IF(D3733="","",IF(AND(MOD(D3733,1)&gt;=TIME(8,0,0),MOD(D3733,1)&lt;TIME(21,0,0)),
TEXT(TIME(HOUR(MOD(D3733,1)),0,0),"hh:mm")&amp;" as "&amp;TEXT(TIME(HOUR(MOD(D3733,1))+1,0,0),"hh:mm"),
"Fora da faixa"))</f>
        <v>16:00 as 17:00</v>
      </c>
      <c r="F3733" s="714" t="str">
        <f t="shared" ref="F3733:F3796" si="437">CHOOSE(WEEKDAY(C3733,2),"Segunda","Terça","Quarta","Quinta","Sexta","Sábado","Domingo")</f>
        <v>Quinta</v>
      </c>
      <c r="G3733" s="715">
        <f t="shared" ref="G3733:G3796" si="438">INT((DAY(C3733)-1)/7)+1</f>
        <v>4</v>
      </c>
      <c r="H3733" s="714" t="str">
        <f t="shared" ref="H3733:H3796" si="439">PROPER(TEXT(C3733,"MMM/AA"))</f>
        <v>Mar/26</v>
      </c>
      <c r="I3733" s="723">
        <f t="shared" ref="I3733:I3796" si="440">DAY(C3733)</f>
        <v>26</v>
      </c>
      <c r="J3733" s="723">
        <f>IF(Tabela13[[#This Row],[Data da Ordem]]&lt;&gt;"",1,"")</f>
        <v>1</v>
      </c>
    </row>
    <row r="3734" spans="1:10">
      <c r="A3734" s="763">
        <v>46107.663483796299</v>
      </c>
      <c r="B3734" s="764">
        <v>22</v>
      </c>
      <c r="C3734" s="765" t="str">
        <f t="shared" si="434"/>
        <v>26/03/2026</v>
      </c>
      <c r="D3734" s="762" t="str">
        <f t="shared" si="435"/>
        <v>15:55</v>
      </c>
      <c r="E3734" s="713" t="str">
        <f t="shared" si="436"/>
        <v>15:00 as 16:00</v>
      </c>
      <c r="F3734" s="714" t="str">
        <f t="shared" si="437"/>
        <v>Quinta</v>
      </c>
      <c r="G3734" s="715">
        <f t="shared" si="438"/>
        <v>4</v>
      </c>
      <c r="H3734" s="714" t="str">
        <f t="shared" si="439"/>
        <v>Mar/26</v>
      </c>
      <c r="I3734" s="723">
        <f t="shared" si="440"/>
        <v>26</v>
      </c>
      <c r="J3734" s="723">
        <f>IF(Tabela13[[#This Row],[Data da Ordem]]&lt;&gt;"",1,"")</f>
        <v>1</v>
      </c>
    </row>
    <row r="3735" spans="1:10">
      <c r="A3735" s="763">
        <v>46107.661828703705</v>
      </c>
      <c r="B3735" s="764">
        <v>15</v>
      </c>
      <c r="C3735" s="765" t="str">
        <f t="shared" si="434"/>
        <v>26/03/2026</v>
      </c>
      <c r="D3735" s="762" t="str">
        <f t="shared" si="435"/>
        <v>15:53</v>
      </c>
      <c r="E3735" s="713" t="str">
        <f t="shared" si="436"/>
        <v>15:00 as 16:00</v>
      </c>
      <c r="F3735" s="714" t="str">
        <f t="shared" si="437"/>
        <v>Quinta</v>
      </c>
      <c r="G3735" s="715">
        <f t="shared" si="438"/>
        <v>4</v>
      </c>
      <c r="H3735" s="714" t="str">
        <f t="shared" si="439"/>
        <v>Mar/26</v>
      </c>
      <c r="I3735" s="723">
        <f t="shared" si="440"/>
        <v>26</v>
      </c>
      <c r="J3735" s="723">
        <f>IF(Tabela13[[#This Row],[Data da Ordem]]&lt;&gt;"",1,"")</f>
        <v>1</v>
      </c>
    </row>
    <row r="3736" spans="1:10">
      <c r="A3736" s="763">
        <v>46107.656481481485</v>
      </c>
      <c r="B3736" s="764">
        <v>15</v>
      </c>
      <c r="C3736" s="765" t="str">
        <f t="shared" si="434"/>
        <v>26/03/2026</v>
      </c>
      <c r="D3736" s="762" t="str">
        <f t="shared" si="435"/>
        <v>15:45</v>
      </c>
      <c r="E3736" s="713" t="str">
        <f t="shared" si="436"/>
        <v>15:00 as 16:00</v>
      </c>
      <c r="F3736" s="714" t="str">
        <f t="shared" si="437"/>
        <v>Quinta</v>
      </c>
      <c r="G3736" s="715">
        <f t="shared" si="438"/>
        <v>4</v>
      </c>
      <c r="H3736" s="714" t="str">
        <f t="shared" si="439"/>
        <v>Mar/26</v>
      </c>
      <c r="I3736" s="723">
        <f t="shared" si="440"/>
        <v>26</v>
      </c>
      <c r="J3736" s="723">
        <f>IF(Tabela13[[#This Row],[Data da Ordem]]&lt;&gt;"",1,"")</f>
        <v>1</v>
      </c>
    </row>
    <row r="3737" spans="1:10">
      <c r="A3737" s="763">
        <v>46107.604189814818</v>
      </c>
      <c r="B3737" s="764">
        <v>13</v>
      </c>
      <c r="C3737" s="765" t="str">
        <f t="shared" si="434"/>
        <v>26/03/2026</v>
      </c>
      <c r="D3737" s="762" t="str">
        <f t="shared" si="435"/>
        <v>14:30</v>
      </c>
      <c r="E3737" s="713" t="str">
        <f t="shared" si="436"/>
        <v>14:00 as 15:00</v>
      </c>
      <c r="F3737" s="714" t="str">
        <f t="shared" si="437"/>
        <v>Quinta</v>
      </c>
      <c r="G3737" s="715">
        <f t="shared" si="438"/>
        <v>4</v>
      </c>
      <c r="H3737" s="714" t="str">
        <f t="shared" si="439"/>
        <v>Mar/26</v>
      </c>
      <c r="I3737" s="723">
        <f t="shared" si="440"/>
        <v>26</v>
      </c>
      <c r="J3737" s="723">
        <f>IF(Tabela13[[#This Row],[Data da Ordem]]&lt;&gt;"",1,"")</f>
        <v>1</v>
      </c>
    </row>
    <row r="3738" spans="1:10">
      <c r="A3738" s="763">
        <v>46107.599351851852</v>
      </c>
      <c r="B3738" s="764">
        <v>15</v>
      </c>
      <c r="C3738" s="765" t="str">
        <f t="shared" si="434"/>
        <v>26/03/2026</v>
      </c>
      <c r="D3738" s="762" t="str">
        <f t="shared" si="435"/>
        <v>14:23</v>
      </c>
      <c r="E3738" s="713" t="str">
        <f t="shared" si="436"/>
        <v>14:00 as 15:00</v>
      </c>
      <c r="F3738" s="714" t="str">
        <f t="shared" si="437"/>
        <v>Quinta</v>
      </c>
      <c r="G3738" s="715">
        <f t="shared" si="438"/>
        <v>4</v>
      </c>
      <c r="H3738" s="714" t="str">
        <f t="shared" si="439"/>
        <v>Mar/26</v>
      </c>
      <c r="I3738" s="723">
        <f t="shared" si="440"/>
        <v>26</v>
      </c>
      <c r="J3738" s="723">
        <f>IF(Tabela13[[#This Row],[Data da Ordem]]&lt;&gt;"",1,"")</f>
        <v>1</v>
      </c>
    </row>
    <row r="3739" spans="1:10">
      <c r="A3739" s="763">
        <v>46107.576562499999</v>
      </c>
      <c r="B3739" s="764">
        <v>19.5</v>
      </c>
      <c r="C3739" s="765" t="str">
        <f t="shared" si="434"/>
        <v>26/03/2026</v>
      </c>
      <c r="D3739" s="762" t="str">
        <f t="shared" si="435"/>
        <v>13:50</v>
      </c>
      <c r="E3739" s="713" t="str">
        <f t="shared" si="436"/>
        <v>13:00 as 14:00</v>
      </c>
      <c r="F3739" s="714" t="str">
        <f t="shared" si="437"/>
        <v>Quinta</v>
      </c>
      <c r="G3739" s="715">
        <f t="shared" si="438"/>
        <v>4</v>
      </c>
      <c r="H3739" s="714" t="str">
        <f t="shared" si="439"/>
        <v>Mar/26</v>
      </c>
      <c r="I3739" s="723">
        <f t="shared" si="440"/>
        <v>26</v>
      </c>
      <c r="J3739" s="723">
        <f>IF(Tabela13[[#This Row],[Data da Ordem]]&lt;&gt;"",1,"")</f>
        <v>1</v>
      </c>
    </row>
    <row r="3740" spans="1:10">
      <c r="A3740" s="763">
        <v>46107.572905092595</v>
      </c>
      <c r="B3740" s="764">
        <v>38</v>
      </c>
      <c r="C3740" s="765" t="str">
        <f t="shared" si="434"/>
        <v>26/03/2026</v>
      </c>
      <c r="D3740" s="762" t="str">
        <f t="shared" si="435"/>
        <v>13:44</v>
      </c>
      <c r="E3740" s="713" t="str">
        <f t="shared" si="436"/>
        <v>13:00 as 14:00</v>
      </c>
      <c r="F3740" s="714" t="str">
        <f t="shared" si="437"/>
        <v>Quinta</v>
      </c>
      <c r="G3740" s="715">
        <f t="shared" si="438"/>
        <v>4</v>
      </c>
      <c r="H3740" s="714" t="str">
        <f t="shared" si="439"/>
        <v>Mar/26</v>
      </c>
      <c r="I3740" s="723">
        <f t="shared" si="440"/>
        <v>26</v>
      </c>
      <c r="J3740" s="723">
        <f>IF(Tabela13[[#This Row],[Data da Ordem]]&lt;&gt;"",1,"")</f>
        <v>1</v>
      </c>
    </row>
    <row r="3741" spans="1:10">
      <c r="A3741" s="763">
        <v>46107.560046296298</v>
      </c>
      <c r="B3741" s="764">
        <v>30</v>
      </c>
      <c r="C3741" s="765" t="str">
        <f t="shared" si="434"/>
        <v>26/03/2026</v>
      </c>
      <c r="D3741" s="762" t="str">
        <f t="shared" si="435"/>
        <v>13:26</v>
      </c>
      <c r="E3741" s="713" t="str">
        <f t="shared" si="436"/>
        <v>13:00 as 14:00</v>
      </c>
      <c r="F3741" s="714" t="str">
        <f t="shared" si="437"/>
        <v>Quinta</v>
      </c>
      <c r="G3741" s="715">
        <f t="shared" si="438"/>
        <v>4</v>
      </c>
      <c r="H3741" s="714" t="str">
        <f t="shared" si="439"/>
        <v>Mar/26</v>
      </c>
      <c r="I3741" s="723">
        <f t="shared" si="440"/>
        <v>26</v>
      </c>
      <c r="J3741" s="723">
        <f>IF(Tabela13[[#This Row],[Data da Ordem]]&lt;&gt;"",1,"")</f>
        <v>1</v>
      </c>
    </row>
    <row r="3742" spans="1:10">
      <c r="A3742" s="763">
        <v>46107.515729166669</v>
      </c>
      <c r="B3742" s="764">
        <v>13</v>
      </c>
      <c r="C3742" s="765" t="str">
        <f t="shared" si="434"/>
        <v>26/03/2026</v>
      </c>
      <c r="D3742" s="762" t="str">
        <f t="shared" si="435"/>
        <v>12:22</v>
      </c>
      <c r="E3742" s="713" t="str">
        <f t="shared" si="436"/>
        <v>12:00 as 13:00</v>
      </c>
      <c r="F3742" s="714" t="str">
        <f t="shared" si="437"/>
        <v>Quinta</v>
      </c>
      <c r="G3742" s="715">
        <f t="shared" si="438"/>
        <v>4</v>
      </c>
      <c r="H3742" s="714" t="str">
        <f t="shared" si="439"/>
        <v>Mar/26</v>
      </c>
      <c r="I3742" s="723">
        <f t="shared" si="440"/>
        <v>26</v>
      </c>
      <c r="J3742" s="723">
        <f>IF(Tabela13[[#This Row],[Data da Ordem]]&lt;&gt;"",1,"")</f>
        <v>1</v>
      </c>
    </row>
    <row r="3743" spans="1:10">
      <c r="A3743" s="763">
        <v>46107.452187499999</v>
      </c>
      <c r="B3743" s="764">
        <v>7</v>
      </c>
      <c r="C3743" s="765" t="str">
        <f t="shared" si="434"/>
        <v>26/03/2026</v>
      </c>
      <c r="D3743" s="762" t="str">
        <f t="shared" si="435"/>
        <v>10:51</v>
      </c>
      <c r="E3743" s="713" t="str">
        <f t="shared" si="436"/>
        <v>10:00 as 11:00</v>
      </c>
      <c r="F3743" s="714" t="str">
        <f t="shared" si="437"/>
        <v>Quinta</v>
      </c>
      <c r="G3743" s="715">
        <f t="shared" si="438"/>
        <v>4</v>
      </c>
      <c r="H3743" s="714" t="str">
        <f t="shared" si="439"/>
        <v>Mar/26</v>
      </c>
      <c r="I3743" s="723">
        <f t="shared" si="440"/>
        <v>26</v>
      </c>
      <c r="J3743" s="723">
        <f>IF(Tabela13[[#This Row],[Data da Ordem]]&lt;&gt;"",1,"")</f>
        <v>1</v>
      </c>
    </row>
    <row r="3744" spans="1:10">
      <c r="A3744" s="763">
        <v>46107.445219907408</v>
      </c>
      <c r="B3744" s="764">
        <v>13.5</v>
      </c>
      <c r="C3744" s="765" t="str">
        <f t="shared" si="434"/>
        <v>26/03/2026</v>
      </c>
      <c r="D3744" s="762" t="str">
        <f t="shared" si="435"/>
        <v>10:41</v>
      </c>
      <c r="E3744" s="713" t="str">
        <f t="shared" si="436"/>
        <v>10:00 as 11:00</v>
      </c>
      <c r="F3744" s="714" t="str">
        <f t="shared" si="437"/>
        <v>Quinta</v>
      </c>
      <c r="G3744" s="715">
        <f t="shared" si="438"/>
        <v>4</v>
      </c>
      <c r="H3744" s="714" t="str">
        <f t="shared" si="439"/>
        <v>Mar/26</v>
      </c>
      <c r="I3744" s="723">
        <f t="shared" si="440"/>
        <v>26</v>
      </c>
      <c r="J3744" s="723">
        <f>IF(Tabela13[[#This Row],[Data da Ordem]]&lt;&gt;"",1,"")</f>
        <v>1</v>
      </c>
    </row>
    <row r="3745" spans="1:10">
      <c r="A3745" s="763">
        <v>46107.439340277779</v>
      </c>
      <c r="B3745" s="764">
        <v>22</v>
      </c>
      <c r="C3745" s="765" t="str">
        <f t="shared" si="434"/>
        <v>26/03/2026</v>
      </c>
      <c r="D3745" s="762" t="str">
        <f t="shared" si="435"/>
        <v>10:32</v>
      </c>
      <c r="E3745" s="713" t="str">
        <f t="shared" si="436"/>
        <v>10:00 as 11:00</v>
      </c>
      <c r="F3745" s="714" t="str">
        <f t="shared" si="437"/>
        <v>Quinta</v>
      </c>
      <c r="G3745" s="715">
        <f t="shared" si="438"/>
        <v>4</v>
      </c>
      <c r="H3745" s="714" t="str">
        <f t="shared" si="439"/>
        <v>Mar/26</v>
      </c>
      <c r="I3745" s="723">
        <f t="shared" si="440"/>
        <v>26</v>
      </c>
      <c r="J3745" s="723">
        <f>IF(Tabela13[[#This Row],[Data da Ordem]]&lt;&gt;"",1,"")</f>
        <v>1</v>
      </c>
    </row>
    <row r="3746" spans="1:10">
      <c r="A3746" s="763">
        <v>46107.391643518517</v>
      </c>
      <c r="B3746" s="764">
        <v>13.200000000000001</v>
      </c>
      <c r="C3746" s="765" t="str">
        <f t="shared" si="434"/>
        <v>26/03/2026</v>
      </c>
      <c r="D3746" s="762" t="str">
        <f t="shared" si="435"/>
        <v>09:23</v>
      </c>
      <c r="E3746" s="713" t="str">
        <f t="shared" si="436"/>
        <v>09:00 as 10:00</v>
      </c>
      <c r="F3746" s="714" t="str">
        <f t="shared" si="437"/>
        <v>Quinta</v>
      </c>
      <c r="G3746" s="715">
        <f t="shared" si="438"/>
        <v>4</v>
      </c>
      <c r="H3746" s="714" t="str">
        <f t="shared" si="439"/>
        <v>Mar/26</v>
      </c>
      <c r="I3746" s="723">
        <f t="shared" si="440"/>
        <v>26</v>
      </c>
      <c r="J3746" s="723">
        <f>IF(Tabela13[[#This Row],[Data da Ordem]]&lt;&gt;"",1,"")</f>
        <v>1</v>
      </c>
    </row>
    <row r="3747" spans="1:10">
      <c r="A3747" s="763">
        <v>46106.777557870373</v>
      </c>
      <c r="B3747" s="764">
        <v>26</v>
      </c>
      <c r="C3747" s="765" t="str">
        <f t="shared" si="434"/>
        <v>25/03/2026</v>
      </c>
      <c r="D3747" s="762" t="str">
        <f t="shared" si="435"/>
        <v>18:39</v>
      </c>
      <c r="E3747" s="713" t="str">
        <f t="shared" si="436"/>
        <v>18:00 as 19:00</v>
      </c>
      <c r="F3747" s="714" t="str">
        <f t="shared" si="437"/>
        <v>Quarta</v>
      </c>
      <c r="G3747" s="715">
        <f t="shared" si="438"/>
        <v>4</v>
      </c>
      <c r="H3747" s="714" t="str">
        <f t="shared" si="439"/>
        <v>Mar/26</v>
      </c>
      <c r="I3747" s="723">
        <f t="shared" si="440"/>
        <v>25</v>
      </c>
      <c r="J3747" s="723">
        <f>IF(Tabela13[[#This Row],[Data da Ordem]]&lt;&gt;"",1,"")</f>
        <v>1</v>
      </c>
    </row>
    <row r="3748" spans="1:10">
      <c r="A3748" s="763">
        <v>46106.753831018519</v>
      </c>
      <c r="B3748" s="764">
        <v>23</v>
      </c>
      <c r="C3748" s="765" t="str">
        <f t="shared" si="434"/>
        <v>25/03/2026</v>
      </c>
      <c r="D3748" s="762" t="str">
        <f t="shared" si="435"/>
        <v>18:05</v>
      </c>
      <c r="E3748" s="713" t="str">
        <f t="shared" si="436"/>
        <v>18:00 as 19:00</v>
      </c>
      <c r="F3748" s="714" t="str">
        <f t="shared" si="437"/>
        <v>Quarta</v>
      </c>
      <c r="G3748" s="715">
        <f t="shared" si="438"/>
        <v>4</v>
      </c>
      <c r="H3748" s="714" t="str">
        <f t="shared" si="439"/>
        <v>Mar/26</v>
      </c>
      <c r="I3748" s="723">
        <f t="shared" si="440"/>
        <v>25</v>
      </c>
      <c r="J3748" s="723">
        <f>IF(Tabela13[[#This Row],[Data da Ordem]]&lt;&gt;"",1,"")</f>
        <v>1</v>
      </c>
    </row>
    <row r="3749" spans="1:10">
      <c r="A3749" s="763">
        <v>46106.75072916667</v>
      </c>
      <c r="B3749" s="764">
        <v>46</v>
      </c>
      <c r="C3749" s="765" t="str">
        <f t="shared" si="434"/>
        <v>25/03/2026</v>
      </c>
      <c r="D3749" s="762" t="str">
        <f t="shared" si="435"/>
        <v>18:01</v>
      </c>
      <c r="E3749" s="713" t="str">
        <f t="shared" si="436"/>
        <v>18:00 as 19:00</v>
      </c>
      <c r="F3749" s="714" t="str">
        <f t="shared" si="437"/>
        <v>Quarta</v>
      </c>
      <c r="G3749" s="715">
        <f t="shared" si="438"/>
        <v>4</v>
      </c>
      <c r="H3749" s="714" t="str">
        <f t="shared" si="439"/>
        <v>Mar/26</v>
      </c>
      <c r="I3749" s="723">
        <f t="shared" si="440"/>
        <v>25</v>
      </c>
      <c r="J3749" s="723">
        <f>IF(Tabela13[[#This Row],[Data da Ordem]]&lt;&gt;"",1,"")</f>
        <v>1</v>
      </c>
    </row>
    <row r="3750" spans="1:10">
      <c r="A3750" s="763">
        <v>46106.741111111114</v>
      </c>
      <c r="B3750" s="764">
        <v>73.5</v>
      </c>
      <c r="C3750" s="765" t="str">
        <f t="shared" si="434"/>
        <v>25/03/2026</v>
      </c>
      <c r="D3750" s="762" t="str">
        <f t="shared" si="435"/>
        <v>17:47</v>
      </c>
      <c r="E3750" s="713" t="str">
        <f t="shared" si="436"/>
        <v>17:00 as 18:00</v>
      </c>
      <c r="F3750" s="714" t="str">
        <f t="shared" si="437"/>
        <v>Quarta</v>
      </c>
      <c r="G3750" s="715">
        <f t="shared" si="438"/>
        <v>4</v>
      </c>
      <c r="H3750" s="714" t="str">
        <f t="shared" si="439"/>
        <v>Mar/26</v>
      </c>
      <c r="I3750" s="723">
        <f t="shared" si="440"/>
        <v>25</v>
      </c>
      <c r="J3750" s="723">
        <f>IF(Tabela13[[#This Row],[Data da Ordem]]&lt;&gt;"",1,"")</f>
        <v>1</v>
      </c>
    </row>
    <row r="3751" spans="1:10">
      <c r="A3751" s="763">
        <v>46106.709768518522</v>
      </c>
      <c r="B3751" s="764">
        <v>20.5</v>
      </c>
      <c r="C3751" s="765" t="str">
        <f t="shared" si="434"/>
        <v>25/03/2026</v>
      </c>
      <c r="D3751" s="762" t="str">
        <f t="shared" si="435"/>
        <v>17:02</v>
      </c>
      <c r="E3751" s="713" t="str">
        <f t="shared" si="436"/>
        <v>17:00 as 18:00</v>
      </c>
      <c r="F3751" s="714" t="str">
        <f t="shared" si="437"/>
        <v>Quarta</v>
      </c>
      <c r="G3751" s="715">
        <f t="shared" si="438"/>
        <v>4</v>
      </c>
      <c r="H3751" s="714" t="str">
        <f t="shared" si="439"/>
        <v>Mar/26</v>
      </c>
      <c r="I3751" s="723">
        <f t="shared" si="440"/>
        <v>25</v>
      </c>
      <c r="J3751" s="723">
        <f>IF(Tabela13[[#This Row],[Data da Ordem]]&lt;&gt;"",1,"")</f>
        <v>1</v>
      </c>
    </row>
    <row r="3752" spans="1:10">
      <c r="A3752" s="763">
        <v>46106.678726851853</v>
      </c>
      <c r="B3752" s="764">
        <v>39.9</v>
      </c>
      <c r="C3752" s="765" t="str">
        <f t="shared" si="434"/>
        <v>25/03/2026</v>
      </c>
      <c r="D3752" s="762" t="str">
        <f t="shared" si="435"/>
        <v>16:17</v>
      </c>
      <c r="E3752" s="713" t="str">
        <f t="shared" si="436"/>
        <v>16:00 as 17:00</v>
      </c>
      <c r="F3752" s="714" t="str">
        <f t="shared" si="437"/>
        <v>Quarta</v>
      </c>
      <c r="G3752" s="715">
        <f t="shared" si="438"/>
        <v>4</v>
      </c>
      <c r="H3752" s="714" t="str">
        <f t="shared" si="439"/>
        <v>Mar/26</v>
      </c>
      <c r="I3752" s="723">
        <f t="shared" si="440"/>
        <v>25</v>
      </c>
      <c r="J3752" s="723">
        <f>IF(Tabela13[[#This Row],[Data da Ordem]]&lt;&gt;"",1,"")</f>
        <v>1</v>
      </c>
    </row>
    <row r="3753" spans="1:10">
      <c r="A3753" s="763">
        <v>46106.67701388889</v>
      </c>
      <c r="B3753" s="764">
        <v>63</v>
      </c>
      <c r="C3753" s="765" t="str">
        <f t="shared" si="434"/>
        <v>25/03/2026</v>
      </c>
      <c r="D3753" s="762" t="str">
        <f t="shared" si="435"/>
        <v>16:14</v>
      </c>
      <c r="E3753" s="713" t="str">
        <f t="shared" si="436"/>
        <v>16:00 as 17:00</v>
      </c>
      <c r="F3753" s="714" t="str">
        <f t="shared" si="437"/>
        <v>Quarta</v>
      </c>
      <c r="G3753" s="715">
        <f t="shared" si="438"/>
        <v>4</v>
      </c>
      <c r="H3753" s="714" t="str">
        <f t="shared" si="439"/>
        <v>Mar/26</v>
      </c>
      <c r="I3753" s="723">
        <f t="shared" si="440"/>
        <v>25</v>
      </c>
      <c r="J3753" s="723">
        <f>IF(Tabela13[[#This Row],[Data da Ordem]]&lt;&gt;"",1,"")</f>
        <v>1</v>
      </c>
    </row>
    <row r="3754" spans="1:10">
      <c r="A3754" s="763">
        <v>46106.655266203707</v>
      </c>
      <c r="B3754" s="764">
        <v>36</v>
      </c>
      <c r="C3754" s="765" t="str">
        <f t="shared" si="434"/>
        <v>25/03/2026</v>
      </c>
      <c r="D3754" s="762" t="str">
        <f t="shared" si="435"/>
        <v>15:43</v>
      </c>
      <c r="E3754" s="713" t="str">
        <f t="shared" si="436"/>
        <v>15:00 as 16:00</v>
      </c>
      <c r="F3754" s="714" t="str">
        <f t="shared" si="437"/>
        <v>Quarta</v>
      </c>
      <c r="G3754" s="715">
        <f t="shared" si="438"/>
        <v>4</v>
      </c>
      <c r="H3754" s="714" t="str">
        <f t="shared" si="439"/>
        <v>Mar/26</v>
      </c>
      <c r="I3754" s="723">
        <f t="shared" si="440"/>
        <v>25</v>
      </c>
      <c r="J3754" s="723">
        <f>IF(Tabela13[[#This Row],[Data da Ordem]]&lt;&gt;"",1,"")</f>
        <v>1</v>
      </c>
    </row>
    <row r="3755" spans="1:10">
      <c r="A3755" s="763">
        <v>46106.65152777778</v>
      </c>
      <c r="B3755" s="764">
        <v>20</v>
      </c>
      <c r="C3755" s="765" t="str">
        <f t="shared" si="434"/>
        <v>25/03/2026</v>
      </c>
      <c r="D3755" s="762" t="str">
        <f t="shared" si="435"/>
        <v>15:38</v>
      </c>
      <c r="E3755" s="713" t="str">
        <f t="shared" si="436"/>
        <v>15:00 as 16:00</v>
      </c>
      <c r="F3755" s="714" t="str">
        <f t="shared" si="437"/>
        <v>Quarta</v>
      </c>
      <c r="G3755" s="715">
        <f t="shared" si="438"/>
        <v>4</v>
      </c>
      <c r="H3755" s="714" t="str">
        <f t="shared" si="439"/>
        <v>Mar/26</v>
      </c>
      <c r="I3755" s="723">
        <f t="shared" si="440"/>
        <v>25</v>
      </c>
      <c r="J3755" s="723">
        <f>IF(Tabela13[[#This Row],[Data da Ordem]]&lt;&gt;"",1,"")</f>
        <v>1</v>
      </c>
    </row>
    <row r="3756" spans="1:10">
      <c r="A3756" s="763">
        <v>46106.641030092593</v>
      </c>
      <c r="B3756" s="764">
        <v>16.5</v>
      </c>
      <c r="C3756" s="765" t="str">
        <f t="shared" si="434"/>
        <v>25/03/2026</v>
      </c>
      <c r="D3756" s="762" t="str">
        <f t="shared" si="435"/>
        <v>15:23</v>
      </c>
      <c r="E3756" s="713" t="str">
        <f t="shared" si="436"/>
        <v>15:00 as 16:00</v>
      </c>
      <c r="F3756" s="714" t="str">
        <f t="shared" si="437"/>
        <v>Quarta</v>
      </c>
      <c r="G3756" s="715">
        <f t="shared" si="438"/>
        <v>4</v>
      </c>
      <c r="H3756" s="714" t="str">
        <f t="shared" si="439"/>
        <v>Mar/26</v>
      </c>
      <c r="I3756" s="723">
        <f t="shared" si="440"/>
        <v>25</v>
      </c>
      <c r="J3756" s="723">
        <f>IF(Tabela13[[#This Row],[Data da Ordem]]&lt;&gt;"",1,"")</f>
        <v>1</v>
      </c>
    </row>
    <row r="3757" spans="1:10">
      <c r="A3757" s="763">
        <v>46106.639247685183</v>
      </c>
      <c r="B3757" s="764">
        <v>23</v>
      </c>
      <c r="C3757" s="765" t="str">
        <f t="shared" si="434"/>
        <v>25/03/2026</v>
      </c>
      <c r="D3757" s="762" t="str">
        <f t="shared" si="435"/>
        <v>15:20</v>
      </c>
      <c r="E3757" s="713" t="str">
        <f t="shared" si="436"/>
        <v>15:00 as 16:00</v>
      </c>
      <c r="F3757" s="714" t="str">
        <f t="shared" si="437"/>
        <v>Quarta</v>
      </c>
      <c r="G3757" s="715">
        <f t="shared" si="438"/>
        <v>4</v>
      </c>
      <c r="H3757" s="714" t="str">
        <f t="shared" si="439"/>
        <v>Mar/26</v>
      </c>
      <c r="I3757" s="723">
        <f t="shared" si="440"/>
        <v>25</v>
      </c>
      <c r="J3757" s="723">
        <f>IF(Tabela13[[#This Row],[Data da Ordem]]&lt;&gt;"",1,"")</f>
        <v>1</v>
      </c>
    </row>
    <row r="3758" spans="1:10">
      <c r="A3758" s="763">
        <v>46106.636817129627</v>
      </c>
      <c r="B3758" s="764">
        <v>23</v>
      </c>
      <c r="C3758" s="765" t="str">
        <f t="shared" si="434"/>
        <v>25/03/2026</v>
      </c>
      <c r="D3758" s="762" t="str">
        <f t="shared" si="435"/>
        <v>15:17</v>
      </c>
      <c r="E3758" s="713" t="str">
        <f t="shared" si="436"/>
        <v>15:00 as 16:00</v>
      </c>
      <c r="F3758" s="714" t="str">
        <f t="shared" si="437"/>
        <v>Quarta</v>
      </c>
      <c r="G3758" s="715">
        <f t="shared" si="438"/>
        <v>4</v>
      </c>
      <c r="H3758" s="714" t="str">
        <f t="shared" si="439"/>
        <v>Mar/26</v>
      </c>
      <c r="I3758" s="723">
        <f t="shared" si="440"/>
        <v>25</v>
      </c>
      <c r="J3758" s="723">
        <f>IF(Tabela13[[#This Row],[Data da Ordem]]&lt;&gt;"",1,"")</f>
        <v>1</v>
      </c>
    </row>
    <row r="3759" spans="1:10">
      <c r="A3759" s="763">
        <v>46106.632638888892</v>
      </c>
      <c r="B3759" s="764">
        <v>9</v>
      </c>
      <c r="C3759" s="765" t="str">
        <f t="shared" si="434"/>
        <v>25/03/2026</v>
      </c>
      <c r="D3759" s="762" t="str">
        <f t="shared" si="435"/>
        <v>15:11</v>
      </c>
      <c r="E3759" s="713" t="str">
        <f t="shared" si="436"/>
        <v>15:00 as 16:00</v>
      </c>
      <c r="F3759" s="714" t="str">
        <f t="shared" si="437"/>
        <v>Quarta</v>
      </c>
      <c r="G3759" s="715">
        <f t="shared" si="438"/>
        <v>4</v>
      </c>
      <c r="H3759" s="714" t="str">
        <f t="shared" si="439"/>
        <v>Mar/26</v>
      </c>
      <c r="I3759" s="723">
        <f t="shared" si="440"/>
        <v>25</v>
      </c>
      <c r="J3759" s="723">
        <f>IF(Tabela13[[#This Row],[Data da Ordem]]&lt;&gt;"",1,"")</f>
        <v>1</v>
      </c>
    </row>
    <row r="3760" spans="1:10">
      <c r="A3760" s="763">
        <v>46106.629629629628</v>
      </c>
      <c r="B3760" s="764">
        <v>23</v>
      </c>
      <c r="C3760" s="765" t="str">
        <f t="shared" si="434"/>
        <v>25/03/2026</v>
      </c>
      <c r="D3760" s="762" t="str">
        <f t="shared" si="435"/>
        <v>15:06</v>
      </c>
      <c r="E3760" s="713" t="str">
        <f t="shared" si="436"/>
        <v>15:00 as 16:00</v>
      </c>
      <c r="F3760" s="714" t="str">
        <f t="shared" si="437"/>
        <v>Quarta</v>
      </c>
      <c r="G3760" s="715">
        <f t="shared" si="438"/>
        <v>4</v>
      </c>
      <c r="H3760" s="714" t="str">
        <f t="shared" si="439"/>
        <v>Mar/26</v>
      </c>
      <c r="I3760" s="723">
        <f t="shared" si="440"/>
        <v>25</v>
      </c>
      <c r="J3760" s="723">
        <f>IF(Tabela13[[#This Row],[Data da Ordem]]&lt;&gt;"",1,"")</f>
        <v>1</v>
      </c>
    </row>
    <row r="3761" spans="1:10">
      <c r="A3761" s="763">
        <v>46106.593969907408</v>
      </c>
      <c r="B3761" s="764">
        <v>13.5</v>
      </c>
      <c r="C3761" s="765" t="str">
        <f t="shared" si="434"/>
        <v>25/03/2026</v>
      </c>
      <c r="D3761" s="762" t="str">
        <f t="shared" si="435"/>
        <v>14:15</v>
      </c>
      <c r="E3761" s="713" t="str">
        <f t="shared" si="436"/>
        <v>14:00 as 15:00</v>
      </c>
      <c r="F3761" s="714" t="str">
        <f t="shared" si="437"/>
        <v>Quarta</v>
      </c>
      <c r="G3761" s="715">
        <f t="shared" si="438"/>
        <v>4</v>
      </c>
      <c r="H3761" s="714" t="str">
        <f t="shared" si="439"/>
        <v>Mar/26</v>
      </c>
      <c r="I3761" s="723">
        <f t="shared" si="440"/>
        <v>25</v>
      </c>
      <c r="J3761" s="723">
        <f>IF(Tabela13[[#This Row],[Data da Ordem]]&lt;&gt;"",1,"")</f>
        <v>1</v>
      </c>
    </row>
    <row r="3762" spans="1:10">
      <c r="A3762" s="763">
        <v>46106.565983796296</v>
      </c>
      <c r="B3762" s="764">
        <v>42.9</v>
      </c>
      <c r="C3762" s="765" t="str">
        <f t="shared" si="434"/>
        <v>25/03/2026</v>
      </c>
      <c r="D3762" s="762" t="str">
        <f t="shared" si="435"/>
        <v>13:35</v>
      </c>
      <c r="E3762" s="713" t="str">
        <f t="shared" si="436"/>
        <v>13:00 as 14:00</v>
      </c>
      <c r="F3762" s="714" t="str">
        <f t="shared" si="437"/>
        <v>Quarta</v>
      </c>
      <c r="G3762" s="715">
        <f t="shared" si="438"/>
        <v>4</v>
      </c>
      <c r="H3762" s="714" t="str">
        <f t="shared" si="439"/>
        <v>Mar/26</v>
      </c>
      <c r="I3762" s="723">
        <f t="shared" si="440"/>
        <v>25</v>
      </c>
      <c r="J3762" s="723">
        <f>IF(Tabela13[[#This Row],[Data da Ordem]]&lt;&gt;"",1,"")</f>
        <v>1</v>
      </c>
    </row>
    <row r="3763" spans="1:10">
      <c r="A3763" s="763">
        <v>46106.55636574074</v>
      </c>
      <c r="B3763" s="764">
        <v>14.5</v>
      </c>
      <c r="C3763" s="765" t="str">
        <f t="shared" si="434"/>
        <v>25/03/2026</v>
      </c>
      <c r="D3763" s="762" t="str">
        <f t="shared" si="435"/>
        <v>13:21</v>
      </c>
      <c r="E3763" s="713" t="str">
        <f t="shared" si="436"/>
        <v>13:00 as 14:00</v>
      </c>
      <c r="F3763" s="714" t="str">
        <f t="shared" si="437"/>
        <v>Quarta</v>
      </c>
      <c r="G3763" s="715">
        <f t="shared" si="438"/>
        <v>4</v>
      </c>
      <c r="H3763" s="714" t="str">
        <f t="shared" si="439"/>
        <v>Mar/26</v>
      </c>
      <c r="I3763" s="723">
        <f t="shared" si="440"/>
        <v>25</v>
      </c>
      <c r="J3763" s="723">
        <f>IF(Tabela13[[#This Row],[Data da Ordem]]&lt;&gt;"",1,"")</f>
        <v>1</v>
      </c>
    </row>
    <row r="3764" spans="1:10">
      <c r="A3764" s="763">
        <v>46106.554930555554</v>
      </c>
      <c r="B3764" s="764">
        <v>36</v>
      </c>
      <c r="C3764" s="765" t="str">
        <f t="shared" si="434"/>
        <v>25/03/2026</v>
      </c>
      <c r="D3764" s="762" t="str">
        <f t="shared" si="435"/>
        <v>13:19</v>
      </c>
      <c r="E3764" s="713" t="str">
        <f t="shared" si="436"/>
        <v>13:00 as 14:00</v>
      </c>
      <c r="F3764" s="714" t="str">
        <f t="shared" si="437"/>
        <v>Quarta</v>
      </c>
      <c r="G3764" s="715">
        <f t="shared" si="438"/>
        <v>4</v>
      </c>
      <c r="H3764" s="714" t="str">
        <f t="shared" si="439"/>
        <v>Mar/26</v>
      </c>
      <c r="I3764" s="723">
        <f t="shared" si="440"/>
        <v>25</v>
      </c>
      <c r="J3764" s="723">
        <f>IF(Tabela13[[#This Row],[Data da Ordem]]&lt;&gt;"",1,"")</f>
        <v>1</v>
      </c>
    </row>
    <row r="3765" spans="1:10">
      <c r="A3765" s="763">
        <v>46106.517060185186</v>
      </c>
      <c r="B3765" s="764">
        <v>12</v>
      </c>
      <c r="C3765" s="765" t="str">
        <f t="shared" si="434"/>
        <v>25/03/2026</v>
      </c>
      <c r="D3765" s="762" t="str">
        <f t="shared" si="435"/>
        <v>12:24</v>
      </c>
      <c r="E3765" s="713" t="str">
        <f t="shared" si="436"/>
        <v>12:00 as 13:00</v>
      </c>
      <c r="F3765" s="714" t="str">
        <f t="shared" si="437"/>
        <v>Quarta</v>
      </c>
      <c r="G3765" s="715">
        <f t="shared" si="438"/>
        <v>4</v>
      </c>
      <c r="H3765" s="714" t="str">
        <f t="shared" si="439"/>
        <v>Mar/26</v>
      </c>
      <c r="I3765" s="723">
        <f t="shared" si="440"/>
        <v>25</v>
      </c>
      <c r="J3765" s="723">
        <f>IF(Tabela13[[#This Row],[Data da Ordem]]&lt;&gt;"",1,"")</f>
        <v>1</v>
      </c>
    </row>
    <row r="3766" spans="1:10">
      <c r="A3766" s="763">
        <v>46106.468287037038</v>
      </c>
      <c r="B3766" s="764">
        <v>13.5</v>
      </c>
      <c r="C3766" s="765" t="str">
        <f t="shared" si="434"/>
        <v>25/03/2026</v>
      </c>
      <c r="D3766" s="762" t="str">
        <f t="shared" si="435"/>
        <v>11:14</v>
      </c>
      <c r="E3766" s="713" t="str">
        <f t="shared" si="436"/>
        <v>11:00 as 12:00</v>
      </c>
      <c r="F3766" s="714" t="str">
        <f t="shared" si="437"/>
        <v>Quarta</v>
      </c>
      <c r="G3766" s="715">
        <f t="shared" si="438"/>
        <v>4</v>
      </c>
      <c r="H3766" s="714" t="str">
        <f t="shared" si="439"/>
        <v>Mar/26</v>
      </c>
      <c r="I3766" s="723">
        <f t="shared" si="440"/>
        <v>25</v>
      </c>
      <c r="J3766" s="723">
        <f>IF(Tabela13[[#This Row],[Data da Ordem]]&lt;&gt;"",1,"")</f>
        <v>1</v>
      </c>
    </row>
    <row r="3767" spans="1:10">
      <c r="A3767" s="763">
        <v>46106.458414351851</v>
      </c>
      <c r="B3767" s="764">
        <v>19</v>
      </c>
      <c r="C3767" s="765" t="str">
        <f t="shared" si="434"/>
        <v>25/03/2026</v>
      </c>
      <c r="D3767" s="762" t="str">
        <f t="shared" si="435"/>
        <v>11:00</v>
      </c>
      <c r="E3767" s="713" t="str">
        <f t="shared" si="436"/>
        <v>11:00 as 12:00</v>
      </c>
      <c r="F3767" s="714" t="str">
        <f t="shared" si="437"/>
        <v>Quarta</v>
      </c>
      <c r="G3767" s="715">
        <f t="shared" si="438"/>
        <v>4</v>
      </c>
      <c r="H3767" s="714" t="str">
        <f t="shared" si="439"/>
        <v>Mar/26</v>
      </c>
      <c r="I3767" s="723">
        <f t="shared" si="440"/>
        <v>25</v>
      </c>
      <c r="J3767" s="723">
        <f>IF(Tabela13[[#This Row],[Data da Ordem]]&lt;&gt;"",1,"")</f>
        <v>1</v>
      </c>
    </row>
    <row r="3768" spans="1:10">
      <c r="A3768" s="763">
        <v>46106.455810185187</v>
      </c>
      <c r="B3768" s="764">
        <v>29</v>
      </c>
      <c r="C3768" s="765" t="str">
        <f t="shared" si="434"/>
        <v>25/03/2026</v>
      </c>
      <c r="D3768" s="762" t="str">
        <f t="shared" si="435"/>
        <v>10:56</v>
      </c>
      <c r="E3768" s="713" t="str">
        <f t="shared" si="436"/>
        <v>10:00 as 11:00</v>
      </c>
      <c r="F3768" s="714" t="str">
        <f t="shared" si="437"/>
        <v>Quarta</v>
      </c>
      <c r="G3768" s="715">
        <f t="shared" si="438"/>
        <v>4</v>
      </c>
      <c r="H3768" s="714" t="str">
        <f t="shared" si="439"/>
        <v>Mar/26</v>
      </c>
      <c r="I3768" s="723">
        <f t="shared" si="440"/>
        <v>25</v>
      </c>
      <c r="J3768" s="723">
        <f>IF(Tabela13[[#This Row],[Data da Ordem]]&lt;&gt;"",1,"")</f>
        <v>1</v>
      </c>
    </row>
    <row r="3769" spans="1:10">
      <c r="A3769" s="763">
        <v>46105.733252314814</v>
      </c>
      <c r="B3769" s="764">
        <v>17</v>
      </c>
      <c r="C3769" s="765" t="str">
        <f t="shared" si="434"/>
        <v>24/03/2026</v>
      </c>
      <c r="D3769" s="762" t="str">
        <f t="shared" si="435"/>
        <v>17:35</v>
      </c>
      <c r="E3769" s="713" t="str">
        <f t="shared" si="436"/>
        <v>17:00 as 18:00</v>
      </c>
      <c r="F3769" s="714" t="str">
        <f t="shared" si="437"/>
        <v>Terça</v>
      </c>
      <c r="G3769" s="715">
        <f t="shared" si="438"/>
        <v>4</v>
      </c>
      <c r="H3769" s="714" t="str">
        <f t="shared" si="439"/>
        <v>Mar/26</v>
      </c>
      <c r="I3769" s="723">
        <f t="shared" si="440"/>
        <v>24</v>
      </c>
      <c r="J3769" s="723">
        <f>IF(Tabela13[[#This Row],[Data da Ordem]]&lt;&gt;"",1,"")</f>
        <v>1</v>
      </c>
    </row>
    <row r="3770" spans="1:10">
      <c r="A3770" s="763">
        <v>46105.697581018518</v>
      </c>
      <c r="B3770" s="764">
        <v>11.700000000000001</v>
      </c>
      <c r="C3770" s="765" t="str">
        <f t="shared" si="434"/>
        <v>24/03/2026</v>
      </c>
      <c r="D3770" s="762" t="str">
        <f t="shared" si="435"/>
        <v>16:44</v>
      </c>
      <c r="E3770" s="713" t="str">
        <f t="shared" si="436"/>
        <v>16:00 as 17:00</v>
      </c>
      <c r="F3770" s="714" t="str">
        <f t="shared" si="437"/>
        <v>Terça</v>
      </c>
      <c r="G3770" s="715">
        <f t="shared" si="438"/>
        <v>4</v>
      </c>
      <c r="H3770" s="714" t="str">
        <f t="shared" si="439"/>
        <v>Mar/26</v>
      </c>
      <c r="I3770" s="723">
        <f t="shared" si="440"/>
        <v>24</v>
      </c>
      <c r="J3770" s="723">
        <f>IF(Tabela13[[#This Row],[Data da Ordem]]&lt;&gt;"",1,"")</f>
        <v>1</v>
      </c>
    </row>
    <row r="3771" spans="1:10">
      <c r="A3771" s="763">
        <v>46105.697118055556</v>
      </c>
      <c r="B3771" s="764">
        <v>17</v>
      </c>
      <c r="C3771" s="765" t="str">
        <f t="shared" si="434"/>
        <v>24/03/2026</v>
      </c>
      <c r="D3771" s="762" t="str">
        <f t="shared" si="435"/>
        <v>16:43</v>
      </c>
      <c r="E3771" s="713" t="str">
        <f t="shared" si="436"/>
        <v>16:00 as 17:00</v>
      </c>
      <c r="F3771" s="714" t="str">
        <f t="shared" si="437"/>
        <v>Terça</v>
      </c>
      <c r="G3771" s="715">
        <f t="shared" si="438"/>
        <v>4</v>
      </c>
      <c r="H3771" s="714" t="str">
        <f t="shared" si="439"/>
        <v>Mar/26</v>
      </c>
      <c r="I3771" s="723">
        <f t="shared" si="440"/>
        <v>24</v>
      </c>
      <c r="J3771" s="723">
        <f>IF(Tabela13[[#This Row],[Data da Ordem]]&lt;&gt;"",1,"")</f>
        <v>1</v>
      </c>
    </row>
    <row r="3772" spans="1:10">
      <c r="A3772" s="763">
        <v>46105.683865740742</v>
      </c>
      <c r="B3772" s="764">
        <v>29</v>
      </c>
      <c r="C3772" s="765" t="str">
        <f t="shared" si="434"/>
        <v>24/03/2026</v>
      </c>
      <c r="D3772" s="762" t="str">
        <f t="shared" si="435"/>
        <v>16:24</v>
      </c>
      <c r="E3772" s="713" t="str">
        <f t="shared" si="436"/>
        <v>16:00 as 17:00</v>
      </c>
      <c r="F3772" s="714" t="str">
        <f t="shared" si="437"/>
        <v>Terça</v>
      </c>
      <c r="G3772" s="715">
        <f t="shared" si="438"/>
        <v>4</v>
      </c>
      <c r="H3772" s="714" t="str">
        <f t="shared" si="439"/>
        <v>Mar/26</v>
      </c>
      <c r="I3772" s="723">
        <f t="shared" si="440"/>
        <v>24</v>
      </c>
      <c r="J3772" s="723">
        <f>IF(Tabela13[[#This Row],[Data da Ordem]]&lt;&gt;"",1,"")</f>
        <v>1</v>
      </c>
    </row>
    <row r="3773" spans="1:10">
      <c r="A3773" s="763">
        <v>46105.664837962962</v>
      </c>
      <c r="B3773" s="764">
        <v>12</v>
      </c>
      <c r="C3773" s="765" t="str">
        <f t="shared" si="434"/>
        <v>24/03/2026</v>
      </c>
      <c r="D3773" s="762" t="str">
        <f t="shared" si="435"/>
        <v>15:57</v>
      </c>
      <c r="E3773" s="713" t="str">
        <f t="shared" si="436"/>
        <v>15:00 as 16:00</v>
      </c>
      <c r="F3773" s="714" t="str">
        <f t="shared" si="437"/>
        <v>Terça</v>
      </c>
      <c r="G3773" s="715">
        <f t="shared" si="438"/>
        <v>4</v>
      </c>
      <c r="H3773" s="714" t="str">
        <f t="shared" si="439"/>
        <v>Mar/26</v>
      </c>
      <c r="I3773" s="723">
        <f t="shared" si="440"/>
        <v>24</v>
      </c>
      <c r="J3773" s="723">
        <f>IF(Tabela13[[#This Row],[Data da Ordem]]&lt;&gt;"",1,"")</f>
        <v>1</v>
      </c>
    </row>
    <row r="3774" spans="1:10">
      <c r="A3774" s="763">
        <v>46105.659687500003</v>
      </c>
      <c r="B3774" s="764">
        <v>45.9</v>
      </c>
      <c r="C3774" s="765" t="str">
        <f t="shared" si="434"/>
        <v>24/03/2026</v>
      </c>
      <c r="D3774" s="762" t="str">
        <f t="shared" si="435"/>
        <v>15:49</v>
      </c>
      <c r="E3774" s="713" t="str">
        <f t="shared" si="436"/>
        <v>15:00 as 16:00</v>
      </c>
      <c r="F3774" s="714" t="str">
        <f t="shared" si="437"/>
        <v>Terça</v>
      </c>
      <c r="G3774" s="715">
        <f t="shared" si="438"/>
        <v>4</v>
      </c>
      <c r="H3774" s="714" t="str">
        <f t="shared" si="439"/>
        <v>Mar/26</v>
      </c>
      <c r="I3774" s="723">
        <f t="shared" si="440"/>
        <v>24</v>
      </c>
      <c r="J3774" s="723">
        <f>IF(Tabela13[[#This Row],[Data da Ordem]]&lt;&gt;"",1,"")</f>
        <v>1</v>
      </c>
    </row>
    <row r="3775" spans="1:10">
      <c r="A3775" s="763">
        <v>46105.656087962961</v>
      </c>
      <c r="B3775" s="764">
        <v>47.5</v>
      </c>
      <c r="C3775" s="765" t="str">
        <f t="shared" si="434"/>
        <v>24/03/2026</v>
      </c>
      <c r="D3775" s="762" t="str">
        <f t="shared" si="435"/>
        <v>15:44</v>
      </c>
      <c r="E3775" s="713" t="str">
        <f t="shared" si="436"/>
        <v>15:00 as 16:00</v>
      </c>
      <c r="F3775" s="714" t="str">
        <f t="shared" si="437"/>
        <v>Terça</v>
      </c>
      <c r="G3775" s="715">
        <f t="shared" si="438"/>
        <v>4</v>
      </c>
      <c r="H3775" s="714" t="str">
        <f t="shared" si="439"/>
        <v>Mar/26</v>
      </c>
      <c r="I3775" s="723">
        <f t="shared" si="440"/>
        <v>24</v>
      </c>
      <c r="J3775" s="723">
        <f>IF(Tabela13[[#This Row],[Data da Ordem]]&lt;&gt;"",1,"")</f>
        <v>1</v>
      </c>
    </row>
    <row r="3776" spans="1:10">
      <c r="A3776" s="763">
        <v>46105.648553240739</v>
      </c>
      <c r="B3776" s="764">
        <v>59</v>
      </c>
      <c r="C3776" s="765" t="str">
        <f t="shared" si="434"/>
        <v>24/03/2026</v>
      </c>
      <c r="D3776" s="762" t="str">
        <f t="shared" si="435"/>
        <v>15:33</v>
      </c>
      <c r="E3776" s="713" t="str">
        <f t="shared" si="436"/>
        <v>15:00 as 16:00</v>
      </c>
      <c r="F3776" s="714" t="str">
        <f t="shared" si="437"/>
        <v>Terça</v>
      </c>
      <c r="G3776" s="715">
        <f t="shared" si="438"/>
        <v>4</v>
      </c>
      <c r="H3776" s="714" t="str">
        <f t="shared" si="439"/>
        <v>Mar/26</v>
      </c>
      <c r="I3776" s="723">
        <f t="shared" si="440"/>
        <v>24</v>
      </c>
      <c r="J3776" s="723">
        <f>IF(Tabela13[[#This Row],[Data da Ordem]]&lt;&gt;"",1,"")</f>
        <v>1</v>
      </c>
    </row>
    <row r="3777" spans="1:10">
      <c r="A3777" s="763">
        <v>46105.637118055558</v>
      </c>
      <c r="B3777" s="764">
        <v>26</v>
      </c>
      <c r="C3777" s="765" t="str">
        <f t="shared" si="434"/>
        <v>24/03/2026</v>
      </c>
      <c r="D3777" s="762" t="str">
        <f t="shared" si="435"/>
        <v>15:17</v>
      </c>
      <c r="E3777" s="713" t="str">
        <f t="shared" si="436"/>
        <v>15:00 as 16:00</v>
      </c>
      <c r="F3777" s="714" t="str">
        <f t="shared" si="437"/>
        <v>Terça</v>
      </c>
      <c r="G3777" s="715">
        <f t="shared" si="438"/>
        <v>4</v>
      </c>
      <c r="H3777" s="714" t="str">
        <f t="shared" si="439"/>
        <v>Mar/26</v>
      </c>
      <c r="I3777" s="723">
        <f t="shared" si="440"/>
        <v>24</v>
      </c>
      <c r="J3777" s="723">
        <f>IF(Tabela13[[#This Row],[Data da Ordem]]&lt;&gt;"",1,"")</f>
        <v>1</v>
      </c>
    </row>
    <row r="3778" spans="1:10">
      <c r="A3778" s="763">
        <v>46105.621747685182</v>
      </c>
      <c r="B3778" s="764">
        <v>33</v>
      </c>
      <c r="C3778" s="765" t="str">
        <f t="shared" si="434"/>
        <v>24/03/2026</v>
      </c>
      <c r="D3778" s="762" t="str">
        <f t="shared" si="435"/>
        <v>14:55</v>
      </c>
      <c r="E3778" s="713" t="str">
        <f t="shared" si="436"/>
        <v>14:00 as 15:00</v>
      </c>
      <c r="F3778" s="714" t="str">
        <f t="shared" si="437"/>
        <v>Terça</v>
      </c>
      <c r="G3778" s="715">
        <f t="shared" si="438"/>
        <v>4</v>
      </c>
      <c r="H3778" s="714" t="str">
        <f t="shared" si="439"/>
        <v>Mar/26</v>
      </c>
      <c r="I3778" s="723">
        <f t="shared" si="440"/>
        <v>24</v>
      </c>
      <c r="J3778" s="723">
        <f>IF(Tabela13[[#This Row],[Data da Ordem]]&lt;&gt;"",1,"")</f>
        <v>1</v>
      </c>
    </row>
    <row r="3779" spans="1:10">
      <c r="A3779" s="763">
        <v>46105.584803240738</v>
      </c>
      <c r="B3779" s="764">
        <v>24</v>
      </c>
      <c r="C3779" s="765" t="str">
        <f t="shared" si="434"/>
        <v>24/03/2026</v>
      </c>
      <c r="D3779" s="762" t="str">
        <f t="shared" si="435"/>
        <v>14:02</v>
      </c>
      <c r="E3779" s="713" t="str">
        <f t="shared" si="436"/>
        <v>14:00 as 15:00</v>
      </c>
      <c r="F3779" s="714" t="str">
        <f t="shared" si="437"/>
        <v>Terça</v>
      </c>
      <c r="G3779" s="715">
        <f t="shared" si="438"/>
        <v>4</v>
      </c>
      <c r="H3779" s="714" t="str">
        <f t="shared" si="439"/>
        <v>Mar/26</v>
      </c>
      <c r="I3779" s="723">
        <f t="shared" si="440"/>
        <v>24</v>
      </c>
      <c r="J3779" s="723">
        <f>IF(Tabela13[[#This Row],[Data da Ordem]]&lt;&gt;"",1,"")</f>
        <v>1</v>
      </c>
    </row>
    <row r="3780" spans="1:10">
      <c r="A3780" s="763">
        <v>46105.573750000003</v>
      </c>
      <c r="B3780" s="764">
        <v>20.5</v>
      </c>
      <c r="C3780" s="765" t="str">
        <f t="shared" si="434"/>
        <v>24/03/2026</v>
      </c>
      <c r="D3780" s="762" t="str">
        <f t="shared" si="435"/>
        <v>13:46</v>
      </c>
      <c r="E3780" s="713" t="str">
        <f t="shared" si="436"/>
        <v>13:00 as 14:00</v>
      </c>
      <c r="F3780" s="714" t="str">
        <f t="shared" si="437"/>
        <v>Terça</v>
      </c>
      <c r="G3780" s="715">
        <f t="shared" si="438"/>
        <v>4</v>
      </c>
      <c r="H3780" s="714" t="str">
        <f t="shared" si="439"/>
        <v>Mar/26</v>
      </c>
      <c r="I3780" s="723">
        <f t="shared" si="440"/>
        <v>24</v>
      </c>
      <c r="J3780" s="723">
        <f>IF(Tabela13[[#This Row],[Data da Ordem]]&lt;&gt;"",1,"")</f>
        <v>1</v>
      </c>
    </row>
    <row r="3781" spans="1:10">
      <c r="A3781" s="763">
        <v>46105.513043981482</v>
      </c>
      <c r="B3781" s="764">
        <v>15.3</v>
      </c>
      <c r="C3781" s="765" t="str">
        <f t="shared" si="434"/>
        <v>24/03/2026</v>
      </c>
      <c r="D3781" s="762" t="str">
        <f t="shared" si="435"/>
        <v>12:18</v>
      </c>
      <c r="E3781" s="713" t="str">
        <f t="shared" si="436"/>
        <v>12:00 as 13:00</v>
      </c>
      <c r="F3781" s="714" t="str">
        <f t="shared" si="437"/>
        <v>Terça</v>
      </c>
      <c r="G3781" s="715">
        <f t="shared" si="438"/>
        <v>4</v>
      </c>
      <c r="H3781" s="714" t="str">
        <f t="shared" si="439"/>
        <v>Mar/26</v>
      </c>
      <c r="I3781" s="723">
        <f t="shared" si="440"/>
        <v>24</v>
      </c>
      <c r="J3781" s="723">
        <f>IF(Tabela13[[#This Row],[Data da Ordem]]&lt;&gt;"",1,"")</f>
        <v>1</v>
      </c>
    </row>
    <row r="3782" spans="1:10">
      <c r="A3782" s="763">
        <v>46105.466550925928</v>
      </c>
      <c r="B3782" s="764">
        <v>26</v>
      </c>
      <c r="C3782" s="765" t="str">
        <f t="shared" si="434"/>
        <v>24/03/2026</v>
      </c>
      <c r="D3782" s="762" t="str">
        <f t="shared" si="435"/>
        <v>11:11</v>
      </c>
      <c r="E3782" s="713" t="str">
        <f t="shared" si="436"/>
        <v>11:00 as 12:00</v>
      </c>
      <c r="F3782" s="714" t="str">
        <f t="shared" si="437"/>
        <v>Terça</v>
      </c>
      <c r="G3782" s="715">
        <f t="shared" si="438"/>
        <v>4</v>
      </c>
      <c r="H3782" s="714" t="str">
        <f t="shared" si="439"/>
        <v>Mar/26</v>
      </c>
      <c r="I3782" s="723">
        <f t="shared" si="440"/>
        <v>24</v>
      </c>
      <c r="J3782" s="723">
        <f>IF(Tabela13[[#This Row],[Data da Ordem]]&lt;&gt;"",1,"")</f>
        <v>1</v>
      </c>
    </row>
    <row r="3783" spans="1:10">
      <c r="A3783" s="763">
        <v>46105.466435185182</v>
      </c>
      <c r="B3783" s="764">
        <v>34</v>
      </c>
      <c r="C3783" s="765" t="str">
        <f t="shared" si="434"/>
        <v>24/03/2026</v>
      </c>
      <c r="D3783" s="762" t="str">
        <f t="shared" si="435"/>
        <v>11:11</v>
      </c>
      <c r="E3783" s="713" t="str">
        <f t="shared" si="436"/>
        <v>11:00 as 12:00</v>
      </c>
      <c r="F3783" s="714" t="str">
        <f t="shared" si="437"/>
        <v>Terça</v>
      </c>
      <c r="G3783" s="715">
        <f t="shared" si="438"/>
        <v>4</v>
      </c>
      <c r="H3783" s="714" t="str">
        <f t="shared" si="439"/>
        <v>Mar/26</v>
      </c>
      <c r="I3783" s="723">
        <f t="shared" si="440"/>
        <v>24</v>
      </c>
      <c r="J3783" s="723">
        <f>IF(Tabela13[[#This Row],[Data da Ordem]]&lt;&gt;"",1,"")</f>
        <v>1</v>
      </c>
    </row>
    <row r="3784" spans="1:10">
      <c r="A3784" s="763">
        <v>46105.439479166664</v>
      </c>
      <c r="B3784" s="764">
        <v>17</v>
      </c>
      <c r="C3784" s="765" t="str">
        <f t="shared" si="434"/>
        <v>24/03/2026</v>
      </c>
      <c r="D3784" s="762" t="str">
        <f t="shared" si="435"/>
        <v>10:32</v>
      </c>
      <c r="E3784" s="713" t="str">
        <f t="shared" si="436"/>
        <v>10:00 as 11:00</v>
      </c>
      <c r="F3784" s="714" t="str">
        <f t="shared" si="437"/>
        <v>Terça</v>
      </c>
      <c r="G3784" s="715">
        <f t="shared" si="438"/>
        <v>4</v>
      </c>
      <c r="H3784" s="714" t="str">
        <f t="shared" si="439"/>
        <v>Mar/26</v>
      </c>
      <c r="I3784" s="723">
        <f t="shared" si="440"/>
        <v>24</v>
      </c>
      <c r="J3784" s="723">
        <f>IF(Tabela13[[#This Row],[Data da Ordem]]&lt;&gt;"",1,"")</f>
        <v>1</v>
      </c>
    </row>
    <row r="3785" spans="1:10">
      <c r="A3785" s="763">
        <v>46105.394641203704</v>
      </c>
      <c r="B3785" s="764">
        <v>20</v>
      </c>
      <c r="C3785" s="765" t="str">
        <f t="shared" si="434"/>
        <v>24/03/2026</v>
      </c>
      <c r="D3785" s="762" t="str">
        <f t="shared" si="435"/>
        <v>09:28</v>
      </c>
      <c r="E3785" s="713" t="str">
        <f t="shared" si="436"/>
        <v>09:00 as 10:00</v>
      </c>
      <c r="F3785" s="714" t="str">
        <f t="shared" si="437"/>
        <v>Terça</v>
      </c>
      <c r="G3785" s="715">
        <f t="shared" si="438"/>
        <v>4</v>
      </c>
      <c r="H3785" s="714" t="str">
        <f t="shared" si="439"/>
        <v>Mar/26</v>
      </c>
      <c r="I3785" s="723">
        <f t="shared" si="440"/>
        <v>24</v>
      </c>
      <c r="J3785" s="723">
        <f>IF(Tabela13[[#This Row],[Data da Ordem]]&lt;&gt;"",1,"")</f>
        <v>1</v>
      </c>
    </row>
    <row r="3786" spans="1:10">
      <c r="A3786" s="763">
        <v>46105.38957175926</v>
      </c>
      <c r="B3786" s="764">
        <v>17</v>
      </c>
      <c r="C3786" s="765" t="str">
        <f t="shared" si="434"/>
        <v>24/03/2026</v>
      </c>
      <c r="D3786" s="762" t="str">
        <f t="shared" si="435"/>
        <v>09:20</v>
      </c>
      <c r="E3786" s="713" t="str">
        <f t="shared" si="436"/>
        <v>09:00 as 10:00</v>
      </c>
      <c r="F3786" s="714" t="str">
        <f t="shared" si="437"/>
        <v>Terça</v>
      </c>
      <c r="G3786" s="715">
        <f t="shared" si="438"/>
        <v>4</v>
      </c>
      <c r="H3786" s="714" t="str">
        <f t="shared" si="439"/>
        <v>Mar/26</v>
      </c>
      <c r="I3786" s="723">
        <f t="shared" si="440"/>
        <v>24</v>
      </c>
      <c r="J3786" s="723">
        <f>IF(Tabela13[[#This Row],[Data da Ordem]]&lt;&gt;"",1,"")</f>
        <v>1</v>
      </c>
    </row>
    <row r="3787" spans="1:10">
      <c r="A3787" s="763">
        <v>46104.791030092594</v>
      </c>
      <c r="B3787" s="764">
        <v>16.5</v>
      </c>
      <c r="C3787" s="765" t="str">
        <f t="shared" si="434"/>
        <v>23/03/2026</v>
      </c>
      <c r="D3787" s="762" t="str">
        <f t="shared" si="435"/>
        <v>18:59</v>
      </c>
      <c r="E3787" s="713" t="str">
        <f t="shared" si="436"/>
        <v>18:00 as 19:00</v>
      </c>
      <c r="F3787" s="714" t="str">
        <f t="shared" si="437"/>
        <v>Segunda</v>
      </c>
      <c r="G3787" s="715">
        <f t="shared" si="438"/>
        <v>4</v>
      </c>
      <c r="H3787" s="714" t="str">
        <f t="shared" si="439"/>
        <v>Mar/26</v>
      </c>
      <c r="I3787" s="723">
        <f t="shared" si="440"/>
        <v>23</v>
      </c>
      <c r="J3787" s="723">
        <f>IF(Tabela13[[#This Row],[Data da Ordem]]&lt;&gt;"",1,"")</f>
        <v>1</v>
      </c>
    </row>
    <row r="3788" spans="1:10">
      <c r="A3788" s="763">
        <v>46104.789131944446</v>
      </c>
      <c r="B3788" s="764">
        <v>16.5</v>
      </c>
      <c r="C3788" s="765" t="str">
        <f t="shared" si="434"/>
        <v>23/03/2026</v>
      </c>
      <c r="D3788" s="762" t="str">
        <f t="shared" si="435"/>
        <v>18:56</v>
      </c>
      <c r="E3788" s="713" t="str">
        <f t="shared" si="436"/>
        <v>18:00 as 19:00</v>
      </c>
      <c r="F3788" s="714" t="str">
        <f t="shared" si="437"/>
        <v>Segunda</v>
      </c>
      <c r="G3788" s="715">
        <f t="shared" si="438"/>
        <v>4</v>
      </c>
      <c r="H3788" s="714" t="str">
        <f t="shared" si="439"/>
        <v>Mar/26</v>
      </c>
      <c r="I3788" s="723">
        <f t="shared" si="440"/>
        <v>23</v>
      </c>
      <c r="J3788" s="723">
        <f>IF(Tabela13[[#This Row],[Data da Ordem]]&lt;&gt;"",1,"")</f>
        <v>1</v>
      </c>
    </row>
    <row r="3789" spans="1:10">
      <c r="A3789" s="763">
        <v>46104.769305555557</v>
      </c>
      <c r="B3789" s="764">
        <v>13.5</v>
      </c>
      <c r="C3789" s="765" t="str">
        <f t="shared" si="434"/>
        <v>23/03/2026</v>
      </c>
      <c r="D3789" s="762" t="str">
        <f t="shared" si="435"/>
        <v>18:27</v>
      </c>
      <c r="E3789" s="713" t="str">
        <f t="shared" si="436"/>
        <v>18:00 as 19:00</v>
      </c>
      <c r="F3789" s="714" t="str">
        <f t="shared" si="437"/>
        <v>Segunda</v>
      </c>
      <c r="G3789" s="715">
        <f t="shared" si="438"/>
        <v>4</v>
      </c>
      <c r="H3789" s="714" t="str">
        <f t="shared" si="439"/>
        <v>Mar/26</v>
      </c>
      <c r="I3789" s="723">
        <f t="shared" si="440"/>
        <v>23</v>
      </c>
      <c r="J3789" s="723">
        <f>IF(Tabela13[[#This Row],[Data da Ordem]]&lt;&gt;"",1,"")</f>
        <v>1</v>
      </c>
    </row>
    <row r="3790" spans="1:10">
      <c r="A3790" s="763">
        <v>46104.762962962966</v>
      </c>
      <c r="B3790" s="764">
        <v>14</v>
      </c>
      <c r="C3790" s="765" t="str">
        <f t="shared" si="434"/>
        <v>23/03/2026</v>
      </c>
      <c r="D3790" s="762" t="str">
        <f t="shared" si="435"/>
        <v>18:18</v>
      </c>
      <c r="E3790" s="713" t="str">
        <f t="shared" si="436"/>
        <v>18:00 as 19:00</v>
      </c>
      <c r="F3790" s="714" t="str">
        <f t="shared" si="437"/>
        <v>Segunda</v>
      </c>
      <c r="G3790" s="715">
        <f t="shared" si="438"/>
        <v>4</v>
      </c>
      <c r="H3790" s="714" t="str">
        <f t="shared" si="439"/>
        <v>Mar/26</v>
      </c>
      <c r="I3790" s="723">
        <f t="shared" si="440"/>
        <v>23</v>
      </c>
      <c r="J3790" s="723">
        <f>IF(Tabela13[[#This Row],[Data da Ordem]]&lt;&gt;"",1,"")</f>
        <v>1</v>
      </c>
    </row>
    <row r="3791" spans="1:10">
      <c r="A3791" s="763">
        <v>46104.744444444441</v>
      </c>
      <c r="B3791" s="764">
        <v>23</v>
      </c>
      <c r="C3791" s="765" t="str">
        <f t="shared" si="434"/>
        <v>23/03/2026</v>
      </c>
      <c r="D3791" s="762" t="str">
        <f t="shared" si="435"/>
        <v>17:52</v>
      </c>
      <c r="E3791" s="713" t="str">
        <f t="shared" si="436"/>
        <v>17:00 as 18:00</v>
      </c>
      <c r="F3791" s="714" t="str">
        <f t="shared" si="437"/>
        <v>Segunda</v>
      </c>
      <c r="G3791" s="715">
        <f t="shared" si="438"/>
        <v>4</v>
      </c>
      <c r="H3791" s="714" t="str">
        <f t="shared" si="439"/>
        <v>Mar/26</v>
      </c>
      <c r="I3791" s="723">
        <f t="shared" si="440"/>
        <v>23</v>
      </c>
      <c r="J3791" s="723">
        <f>IF(Tabela13[[#This Row],[Data da Ordem]]&lt;&gt;"",1,"")</f>
        <v>1</v>
      </c>
    </row>
    <row r="3792" spans="1:10">
      <c r="A3792" s="763">
        <v>46104.729201388887</v>
      </c>
      <c r="B3792" s="764">
        <v>12</v>
      </c>
      <c r="C3792" s="765" t="str">
        <f t="shared" si="434"/>
        <v>23/03/2026</v>
      </c>
      <c r="D3792" s="762" t="str">
        <f t="shared" si="435"/>
        <v>17:30</v>
      </c>
      <c r="E3792" s="713" t="str">
        <f t="shared" si="436"/>
        <v>17:00 as 18:00</v>
      </c>
      <c r="F3792" s="714" t="str">
        <f t="shared" si="437"/>
        <v>Segunda</v>
      </c>
      <c r="G3792" s="715">
        <f t="shared" si="438"/>
        <v>4</v>
      </c>
      <c r="H3792" s="714" t="str">
        <f t="shared" si="439"/>
        <v>Mar/26</v>
      </c>
      <c r="I3792" s="723">
        <f t="shared" si="440"/>
        <v>23</v>
      </c>
      <c r="J3792" s="723">
        <f>IF(Tabela13[[#This Row],[Data da Ordem]]&lt;&gt;"",1,"")</f>
        <v>1</v>
      </c>
    </row>
    <row r="3793" spans="1:10">
      <c r="A3793" s="763">
        <v>46104.724618055552</v>
      </c>
      <c r="B3793" s="764">
        <v>25</v>
      </c>
      <c r="C3793" s="765" t="str">
        <f t="shared" si="434"/>
        <v>23/03/2026</v>
      </c>
      <c r="D3793" s="762" t="str">
        <f t="shared" si="435"/>
        <v>17:23</v>
      </c>
      <c r="E3793" s="713" t="str">
        <f t="shared" si="436"/>
        <v>17:00 as 18:00</v>
      </c>
      <c r="F3793" s="714" t="str">
        <f t="shared" si="437"/>
        <v>Segunda</v>
      </c>
      <c r="G3793" s="715">
        <f t="shared" si="438"/>
        <v>4</v>
      </c>
      <c r="H3793" s="714" t="str">
        <f t="shared" si="439"/>
        <v>Mar/26</v>
      </c>
      <c r="I3793" s="723">
        <f t="shared" si="440"/>
        <v>23</v>
      </c>
      <c r="J3793" s="723">
        <f>IF(Tabela13[[#This Row],[Data da Ordem]]&lt;&gt;"",1,"")</f>
        <v>1</v>
      </c>
    </row>
    <row r="3794" spans="1:10">
      <c r="A3794" s="763">
        <v>46104.706817129627</v>
      </c>
      <c r="B3794" s="764">
        <v>30</v>
      </c>
      <c r="C3794" s="765" t="str">
        <f t="shared" si="434"/>
        <v>23/03/2026</v>
      </c>
      <c r="D3794" s="762" t="str">
        <f t="shared" si="435"/>
        <v>16:57</v>
      </c>
      <c r="E3794" s="713" t="str">
        <f t="shared" si="436"/>
        <v>16:00 as 17:00</v>
      </c>
      <c r="F3794" s="714" t="str">
        <f t="shared" si="437"/>
        <v>Segunda</v>
      </c>
      <c r="G3794" s="715">
        <f t="shared" si="438"/>
        <v>4</v>
      </c>
      <c r="H3794" s="714" t="str">
        <f t="shared" si="439"/>
        <v>Mar/26</v>
      </c>
      <c r="I3794" s="723">
        <f t="shared" si="440"/>
        <v>23</v>
      </c>
      <c r="J3794" s="723">
        <f>IF(Tabela13[[#This Row],[Data da Ordem]]&lt;&gt;"",1,"")</f>
        <v>1</v>
      </c>
    </row>
    <row r="3795" spans="1:10">
      <c r="A3795" s="763">
        <v>46104.695706018516</v>
      </c>
      <c r="B3795" s="764">
        <v>43</v>
      </c>
      <c r="C3795" s="765" t="str">
        <f t="shared" si="434"/>
        <v>23/03/2026</v>
      </c>
      <c r="D3795" s="762" t="str">
        <f t="shared" si="435"/>
        <v>16:41</v>
      </c>
      <c r="E3795" s="713" t="str">
        <f t="shared" si="436"/>
        <v>16:00 as 17:00</v>
      </c>
      <c r="F3795" s="714" t="str">
        <f t="shared" si="437"/>
        <v>Segunda</v>
      </c>
      <c r="G3795" s="715">
        <f t="shared" si="438"/>
        <v>4</v>
      </c>
      <c r="H3795" s="714" t="str">
        <f t="shared" si="439"/>
        <v>Mar/26</v>
      </c>
      <c r="I3795" s="723">
        <f t="shared" si="440"/>
        <v>23</v>
      </c>
      <c r="J3795" s="723">
        <f>IF(Tabela13[[#This Row],[Data da Ordem]]&lt;&gt;"",1,"")</f>
        <v>1</v>
      </c>
    </row>
    <row r="3796" spans="1:10">
      <c r="A3796" s="763">
        <v>46104.68922453704</v>
      </c>
      <c r="B3796" s="764">
        <v>14.85</v>
      </c>
      <c r="C3796" s="765" t="str">
        <f t="shared" si="434"/>
        <v>23/03/2026</v>
      </c>
      <c r="D3796" s="762" t="str">
        <f t="shared" si="435"/>
        <v>16:32</v>
      </c>
      <c r="E3796" s="713" t="str">
        <f t="shared" si="436"/>
        <v>16:00 as 17:00</v>
      </c>
      <c r="F3796" s="714" t="str">
        <f t="shared" si="437"/>
        <v>Segunda</v>
      </c>
      <c r="G3796" s="715">
        <f t="shared" si="438"/>
        <v>4</v>
      </c>
      <c r="H3796" s="714" t="str">
        <f t="shared" si="439"/>
        <v>Mar/26</v>
      </c>
      <c r="I3796" s="723">
        <f t="shared" si="440"/>
        <v>23</v>
      </c>
      <c r="J3796" s="723">
        <f>IF(Tabela13[[#This Row],[Data da Ordem]]&lt;&gt;"",1,"")</f>
        <v>1</v>
      </c>
    </row>
    <row r="3797" spans="1:10">
      <c r="A3797" s="763">
        <v>46104.685717592591</v>
      </c>
      <c r="B3797" s="764">
        <v>14</v>
      </c>
      <c r="C3797" s="765" t="str">
        <f t="shared" ref="C3797:C3860" si="441">IF(A3797="","",TEXT(A3797,"dd/mm/aaaa"))</f>
        <v>23/03/2026</v>
      </c>
      <c r="D3797" s="762" t="str">
        <f t="shared" ref="D3797:D3860" si="442">IF(A3797="","",TEXT(A3797,"hh:mm"))</f>
        <v>16:27</v>
      </c>
      <c r="E3797" s="713" t="str">
        <f t="shared" ref="E3797:E3860" si="443">IF(D3797="","",IF(AND(MOD(D3797,1)&gt;=TIME(8,0,0),MOD(D3797,1)&lt;TIME(21,0,0)),
TEXT(TIME(HOUR(MOD(D3797,1)),0,0),"hh:mm")&amp;" as "&amp;TEXT(TIME(HOUR(MOD(D3797,1))+1,0,0),"hh:mm"),
"Fora da faixa"))</f>
        <v>16:00 as 17:00</v>
      </c>
      <c r="F3797" s="714" t="str">
        <f t="shared" ref="F3797:F3860" si="444">CHOOSE(WEEKDAY(C3797,2),"Segunda","Terça","Quarta","Quinta","Sexta","Sábado","Domingo")</f>
        <v>Segunda</v>
      </c>
      <c r="G3797" s="715">
        <f t="shared" ref="G3797:G3860" si="445">INT((DAY(C3797)-1)/7)+1</f>
        <v>4</v>
      </c>
      <c r="H3797" s="714" t="str">
        <f t="shared" ref="H3797:H3860" si="446">PROPER(TEXT(C3797,"MMM/AA"))</f>
        <v>Mar/26</v>
      </c>
      <c r="I3797" s="723">
        <f t="shared" ref="I3797:I3860" si="447">DAY(C3797)</f>
        <v>23</v>
      </c>
      <c r="J3797" s="723">
        <f>IF(Tabela13[[#This Row],[Data da Ordem]]&lt;&gt;"",1,"")</f>
        <v>1</v>
      </c>
    </row>
    <row r="3798" spans="1:10">
      <c r="A3798" s="763">
        <v>46104.68173611111</v>
      </c>
      <c r="B3798" s="764">
        <v>23</v>
      </c>
      <c r="C3798" s="765" t="str">
        <f t="shared" si="441"/>
        <v>23/03/2026</v>
      </c>
      <c r="D3798" s="762" t="str">
        <f t="shared" si="442"/>
        <v>16:21</v>
      </c>
      <c r="E3798" s="713" t="str">
        <f t="shared" si="443"/>
        <v>16:00 as 17:00</v>
      </c>
      <c r="F3798" s="714" t="str">
        <f t="shared" si="444"/>
        <v>Segunda</v>
      </c>
      <c r="G3798" s="715">
        <f t="shared" si="445"/>
        <v>4</v>
      </c>
      <c r="H3798" s="714" t="str">
        <f t="shared" si="446"/>
        <v>Mar/26</v>
      </c>
      <c r="I3798" s="723">
        <f t="shared" si="447"/>
        <v>23</v>
      </c>
      <c r="J3798" s="723">
        <f>IF(Tabela13[[#This Row],[Data da Ordem]]&lt;&gt;"",1,"")</f>
        <v>1</v>
      </c>
    </row>
    <row r="3799" spans="1:10">
      <c r="A3799" s="763">
        <v>46104.678252314814</v>
      </c>
      <c r="B3799" s="764">
        <v>33</v>
      </c>
      <c r="C3799" s="765" t="str">
        <f t="shared" si="441"/>
        <v>23/03/2026</v>
      </c>
      <c r="D3799" s="762" t="str">
        <f t="shared" si="442"/>
        <v>16:16</v>
      </c>
      <c r="E3799" s="713" t="str">
        <f t="shared" si="443"/>
        <v>16:00 as 17:00</v>
      </c>
      <c r="F3799" s="714" t="str">
        <f t="shared" si="444"/>
        <v>Segunda</v>
      </c>
      <c r="G3799" s="715">
        <f t="shared" si="445"/>
        <v>4</v>
      </c>
      <c r="H3799" s="714" t="str">
        <f t="shared" si="446"/>
        <v>Mar/26</v>
      </c>
      <c r="I3799" s="723">
        <f t="shared" si="447"/>
        <v>23</v>
      </c>
      <c r="J3799" s="723">
        <f>IF(Tabela13[[#This Row],[Data da Ordem]]&lt;&gt;"",1,"")</f>
        <v>1</v>
      </c>
    </row>
    <row r="3800" spans="1:10">
      <c r="A3800" s="763">
        <v>46104.668171296296</v>
      </c>
      <c r="B3800" s="764">
        <v>20</v>
      </c>
      <c r="C3800" s="765" t="str">
        <f t="shared" si="441"/>
        <v>23/03/2026</v>
      </c>
      <c r="D3800" s="762" t="str">
        <f t="shared" si="442"/>
        <v>16:02</v>
      </c>
      <c r="E3800" s="713" t="str">
        <f t="shared" si="443"/>
        <v>16:00 as 17:00</v>
      </c>
      <c r="F3800" s="714" t="str">
        <f t="shared" si="444"/>
        <v>Segunda</v>
      </c>
      <c r="G3800" s="715">
        <f t="shared" si="445"/>
        <v>4</v>
      </c>
      <c r="H3800" s="714" t="str">
        <f t="shared" si="446"/>
        <v>Mar/26</v>
      </c>
      <c r="I3800" s="723">
        <f t="shared" si="447"/>
        <v>23</v>
      </c>
      <c r="J3800" s="723">
        <f>IF(Tabela13[[#This Row],[Data da Ordem]]&lt;&gt;"",1,"")</f>
        <v>1</v>
      </c>
    </row>
    <row r="3801" spans="1:10">
      <c r="A3801" s="763">
        <v>46104.662303240744</v>
      </c>
      <c r="B3801" s="764">
        <v>23</v>
      </c>
      <c r="C3801" s="765" t="str">
        <f t="shared" si="441"/>
        <v>23/03/2026</v>
      </c>
      <c r="D3801" s="762" t="str">
        <f t="shared" si="442"/>
        <v>15:53</v>
      </c>
      <c r="E3801" s="713" t="str">
        <f t="shared" si="443"/>
        <v>15:00 as 16:00</v>
      </c>
      <c r="F3801" s="714" t="str">
        <f t="shared" si="444"/>
        <v>Segunda</v>
      </c>
      <c r="G3801" s="715">
        <f t="shared" si="445"/>
        <v>4</v>
      </c>
      <c r="H3801" s="714" t="str">
        <f t="shared" si="446"/>
        <v>Mar/26</v>
      </c>
      <c r="I3801" s="723">
        <f t="shared" si="447"/>
        <v>23</v>
      </c>
      <c r="J3801" s="723">
        <f>IF(Tabela13[[#This Row],[Data da Ordem]]&lt;&gt;"",1,"")</f>
        <v>1</v>
      </c>
    </row>
    <row r="3802" spans="1:10">
      <c r="A3802" s="763">
        <v>46104.661620370367</v>
      </c>
      <c r="B3802" s="764">
        <v>15</v>
      </c>
      <c r="C3802" s="765" t="str">
        <f t="shared" si="441"/>
        <v>23/03/2026</v>
      </c>
      <c r="D3802" s="762" t="str">
        <f t="shared" si="442"/>
        <v>15:52</v>
      </c>
      <c r="E3802" s="713" t="str">
        <f t="shared" si="443"/>
        <v>15:00 as 16:00</v>
      </c>
      <c r="F3802" s="714" t="str">
        <f t="shared" si="444"/>
        <v>Segunda</v>
      </c>
      <c r="G3802" s="715">
        <f t="shared" si="445"/>
        <v>4</v>
      </c>
      <c r="H3802" s="714" t="str">
        <f t="shared" si="446"/>
        <v>Mar/26</v>
      </c>
      <c r="I3802" s="723">
        <f t="shared" si="447"/>
        <v>23</v>
      </c>
      <c r="J3802" s="723">
        <f>IF(Tabela13[[#This Row],[Data da Ordem]]&lt;&gt;"",1,"")</f>
        <v>1</v>
      </c>
    </row>
    <row r="3803" spans="1:10">
      <c r="A3803" s="763">
        <v>46104.650567129633</v>
      </c>
      <c r="B3803" s="764">
        <v>34</v>
      </c>
      <c r="C3803" s="765" t="str">
        <f t="shared" si="441"/>
        <v>23/03/2026</v>
      </c>
      <c r="D3803" s="762" t="str">
        <f t="shared" si="442"/>
        <v>15:36</v>
      </c>
      <c r="E3803" s="713" t="str">
        <f t="shared" si="443"/>
        <v>15:00 as 16:00</v>
      </c>
      <c r="F3803" s="714" t="str">
        <f t="shared" si="444"/>
        <v>Segunda</v>
      </c>
      <c r="G3803" s="715">
        <f t="shared" si="445"/>
        <v>4</v>
      </c>
      <c r="H3803" s="714" t="str">
        <f t="shared" si="446"/>
        <v>Mar/26</v>
      </c>
      <c r="I3803" s="723">
        <f t="shared" si="447"/>
        <v>23</v>
      </c>
      <c r="J3803" s="723">
        <f>IF(Tabela13[[#This Row],[Data da Ordem]]&lt;&gt;"",1,"")</f>
        <v>1</v>
      </c>
    </row>
    <row r="3804" spans="1:10">
      <c r="A3804" s="763">
        <v>46104.642962962964</v>
      </c>
      <c r="B3804" s="764">
        <v>14</v>
      </c>
      <c r="C3804" s="765" t="str">
        <f t="shared" si="441"/>
        <v>23/03/2026</v>
      </c>
      <c r="D3804" s="762" t="str">
        <f t="shared" si="442"/>
        <v>15:25</v>
      </c>
      <c r="E3804" s="713" t="str">
        <f t="shared" si="443"/>
        <v>15:00 as 16:00</v>
      </c>
      <c r="F3804" s="714" t="str">
        <f t="shared" si="444"/>
        <v>Segunda</v>
      </c>
      <c r="G3804" s="715">
        <f t="shared" si="445"/>
        <v>4</v>
      </c>
      <c r="H3804" s="714" t="str">
        <f t="shared" si="446"/>
        <v>Mar/26</v>
      </c>
      <c r="I3804" s="723">
        <f t="shared" si="447"/>
        <v>23</v>
      </c>
      <c r="J3804" s="723">
        <f>IF(Tabela13[[#This Row],[Data da Ordem]]&lt;&gt;"",1,"")</f>
        <v>1</v>
      </c>
    </row>
    <row r="3805" spans="1:10">
      <c r="A3805" s="763">
        <v>46104.642094907409</v>
      </c>
      <c r="B3805" s="764">
        <v>66</v>
      </c>
      <c r="C3805" s="765" t="str">
        <f t="shared" si="441"/>
        <v>23/03/2026</v>
      </c>
      <c r="D3805" s="762" t="str">
        <f t="shared" si="442"/>
        <v>15:24</v>
      </c>
      <c r="E3805" s="713" t="str">
        <f t="shared" si="443"/>
        <v>15:00 as 16:00</v>
      </c>
      <c r="F3805" s="714" t="str">
        <f t="shared" si="444"/>
        <v>Segunda</v>
      </c>
      <c r="G3805" s="715">
        <f t="shared" si="445"/>
        <v>4</v>
      </c>
      <c r="H3805" s="714" t="str">
        <f t="shared" si="446"/>
        <v>Mar/26</v>
      </c>
      <c r="I3805" s="723">
        <f t="shared" si="447"/>
        <v>23</v>
      </c>
      <c r="J3805" s="723">
        <f>IF(Tabela13[[#This Row],[Data da Ordem]]&lt;&gt;"",1,"")</f>
        <v>1</v>
      </c>
    </row>
    <row r="3806" spans="1:10">
      <c r="A3806" s="763">
        <v>46104.612291666665</v>
      </c>
      <c r="B3806" s="764">
        <v>6</v>
      </c>
      <c r="C3806" s="765" t="str">
        <f t="shared" si="441"/>
        <v>23/03/2026</v>
      </c>
      <c r="D3806" s="762" t="str">
        <f t="shared" si="442"/>
        <v>14:41</v>
      </c>
      <c r="E3806" s="713" t="str">
        <f t="shared" si="443"/>
        <v>14:00 as 15:00</v>
      </c>
      <c r="F3806" s="714" t="str">
        <f t="shared" si="444"/>
        <v>Segunda</v>
      </c>
      <c r="G3806" s="715">
        <f t="shared" si="445"/>
        <v>4</v>
      </c>
      <c r="H3806" s="714" t="str">
        <f t="shared" si="446"/>
        <v>Mar/26</v>
      </c>
      <c r="I3806" s="723">
        <f t="shared" si="447"/>
        <v>23</v>
      </c>
      <c r="J3806" s="723">
        <f>IF(Tabela13[[#This Row],[Data da Ordem]]&lt;&gt;"",1,"")</f>
        <v>1</v>
      </c>
    </row>
    <row r="3807" spans="1:10">
      <c r="A3807" s="763">
        <v>46104.603275462963</v>
      </c>
      <c r="B3807" s="764">
        <v>46</v>
      </c>
      <c r="C3807" s="765" t="str">
        <f t="shared" si="441"/>
        <v>23/03/2026</v>
      </c>
      <c r="D3807" s="762" t="str">
        <f t="shared" si="442"/>
        <v>14:28</v>
      </c>
      <c r="E3807" s="713" t="str">
        <f t="shared" si="443"/>
        <v>14:00 as 15:00</v>
      </c>
      <c r="F3807" s="714" t="str">
        <f t="shared" si="444"/>
        <v>Segunda</v>
      </c>
      <c r="G3807" s="715">
        <f t="shared" si="445"/>
        <v>4</v>
      </c>
      <c r="H3807" s="714" t="str">
        <f t="shared" si="446"/>
        <v>Mar/26</v>
      </c>
      <c r="I3807" s="723">
        <f t="shared" si="447"/>
        <v>23</v>
      </c>
      <c r="J3807" s="723">
        <f>IF(Tabela13[[#This Row],[Data da Ordem]]&lt;&gt;"",1,"")</f>
        <v>1</v>
      </c>
    </row>
    <row r="3808" spans="1:10">
      <c r="A3808" s="763">
        <v>46104.6</v>
      </c>
      <c r="B3808" s="764">
        <v>20.5</v>
      </c>
      <c r="C3808" s="765" t="str">
        <f t="shared" si="441"/>
        <v>23/03/2026</v>
      </c>
      <c r="D3808" s="762" t="str">
        <f t="shared" si="442"/>
        <v>14:24</v>
      </c>
      <c r="E3808" s="713" t="str">
        <f t="shared" si="443"/>
        <v>14:00 as 15:00</v>
      </c>
      <c r="F3808" s="714" t="str">
        <f t="shared" si="444"/>
        <v>Segunda</v>
      </c>
      <c r="G3808" s="715">
        <f t="shared" si="445"/>
        <v>4</v>
      </c>
      <c r="H3808" s="714" t="str">
        <f t="shared" si="446"/>
        <v>Mar/26</v>
      </c>
      <c r="I3808" s="723">
        <f t="shared" si="447"/>
        <v>23</v>
      </c>
      <c r="J3808" s="723">
        <f>IF(Tabela13[[#This Row],[Data da Ordem]]&lt;&gt;"",1,"")</f>
        <v>1</v>
      </c>
    </row>
    <row r="3809" spans="1:10">
      <c r="A3809" s="763">
        <v>46104.594247685185</v>
      </c>
      <c r="B3809" s="764">
        <v>19</v>
      </c>
      <c r="C3809" s="765" t="str">
        <f t="shared" si="441"/>
        <v>23/03/2026</v>
      </c>
      <c r="D3809" s="762" t="str">
        <f t="shared" si="442"/>
        <v>14:15</v>
      </c>
      <c r="E3809" s="713" t="str">
        <f t="shared" si="443"/>
        <v>14:00 as 15:00</v>
      </c>
      <c r="F3809" s="714" t="str">
        <f t="shared" si="444"/>
        <v>Segunda</v>
      </c>
      <c r="G3809" s="715">
        <f t="shared" si="445"/>
        <v>4</v>
      </c>
      <c r="H3809" s="714" t="str">
        <f t="shared" si="446"/>
        <v>Mar/26</v>
      </c>
      <c r="I3809" s="723">
        <f t="shared" si="447"/>
        <v>23</v>
      </c>
      <c r="J3809" s="723">
        <f>IF(Tabela13[[#This Row],[Data da Ordem]]&lt;&gt;"",1,"")</f>
        <v>1</v>
      </c>
    </row>
    <row r="3810" spans="1:10">
      <c r="A3810" s="763">
        <v>46104.572835648149</v>
      </c>
      <c r="B3810" s="764">
        <v>25</v>
      </c>
      <c r="C3810" s="765" t="str">
        <f t="shared" si="441"/>
        <v>23/03/2026</v>
      </c>
      <c r="D3810" s="762" t="str">
        <f t="shared" si="442"/>
        <v>13:44</v>
      </c>
      <c r="E3810" s="713" t="str">
        <f t="shared" si="443"/>
        <v>13:00 as 14:00</v>
      </c>
      <c r="F3810" s="714" t="str">
        <f t="shared" si="444"/>
        <v>Segunda</v>
      </c>
      <c r="G3810" s="715">
        <f t="shared" si="445"/>
        <v>4</v>
      </c>
      <c r="H3810" s="714" t="str">
        <f t="shared" si="446"/>
        <v>Mar/26</v>
      </c>
      <c r="I3810" s="723">
        <f t="shared" si="447"/>
        <v>23</v>
      </c>
      <c r="J3810" s="723">
        <f>IF(Tabela13[[#This Row],[Data da Ordem]]&lt;&gt;"",1,"")</f>
        <v>1</v>
      </c>
    </row>
    <row r="3811" spans="1:10">
      <c r="A3811" s="763">
        <v>46104.538217592592</v>
      </c>
      <c r="B3811" s="764">
        <v>17</v>
      </c>
      <c r="C3811" s="765" t="str">
        <f t="shared" si="441"/>
        <v>23/03/2026</v>
      </c>
      <c r="D3811" s="762" t="str">
        <f t="shared" si="442"/>
        <v>12:55</v>
      </c>
      <c r="E3811" s="713" t="str">
        <f t="shared" si="443"/>
        <v>12:00 as 13:00</v>
      </c>
      <c r="F3811" s="714" t="str">
        <f t="shared" si="444"/>
        <v>Segunda</v>
      </c>
      <c r="G3811" s="715">
        <f t="shared" si="445"/>
        <v>4</v>
      </c>
      <c r="H3811" s="714" t="str">
        <f t="shared" si="446"/>
        <v>Mar/26</v>
      </c>
      <c r="I3811" s="723">
        <f t="shared" si="447"/>
        <v>23</v>
      </c>
      <c r="J3811" s="723">
        <f>IF(Tabela13[[#This Row],[Data da Ordem]]&lt;&gt;"",1,"")</f>
        <v>1</v>
      </c>
    </row>
    <row r="3812" spans="1:10">
      <c r="A3812" s="763">
        <v>46104.536550925928</v>
      </c>
      <c r="B3812" s="764">
        <v>12</v>
      </c>
      <c r="C3812" s="765" t="str">
        <f t="shared" si="441"/>
        <v>23/03/2026</v>
      </c>
      <c r="D3812" s="762" t="str">
        <f t="shared" si="442"/>
        <v>12:52</v>
      </c>
      <c r="E3812" s="713" t="str">
        <f t="shared" si="443"/>
        <v>12:00 as 13:00</v>
      </c>
      <c r="F3812" s="714" t="str">
        <f t="shared" si="444"/>
        <v>Segunda</v>
      </c>
      <c r="G3812" s="715">
        <f t="shared" si="445"/>
        <v>4</v>
      </c>
      <c r="H3812" s="714" t="str">
        <f t="shared" si="446"/>
        <v>Mar/26</v>
      </c>
      <c r="I3812" s="723">
        <f t="shared" si="447"/>
        <v>23</v>
      </c>
      <c r="J3812" s="723">
        <f>IF(Tabela13[[#This Row],[Data da Ordem]]&lt;&gt;"",1,"")</f>
        <v>1</v>
      </c>
    </row>
    <row r="3813" spans="1:10">
      <c r="A3813" s="763">
        <v>46104.524085648147</v>
      </c>
      <c r="B3813" s="764">
        <v>39.9</v>
      </c>
      <c r="C3813" s="765" t="str">
        <f t="shared" si="441"/>
        <v>23/03/2026</v>
      </c>
      <c r="D3813" s="762" t="str">
        <f t="shared" si="442"/>
        <v>12:34</v>
      </c>
      <c r="E3813" s="713" t="str">
        <f t="shared" si="443"/>
        <v>12:00 as 13:00</v>
      </c>
      <c r="F3813" s="714" t="str">
        <f t="shared" si="444"/>
        <v>Segunda</v>
      </c>
      <c r="G3813" s="715">
        <f t="shared" si="445"/>
        <v>4</v>
      </c>
      <c r="H3813" s="714" t="str">
        <f t="shared" si="446"/>
        <v>Mar/26</v>
      </c>
      <c r="I3813" s="723">
        <f t="shared" si="447"/>
        <v>23</v>
      </c>
      <c r="J3813" s="723">
        <f>IF(Tabela13[[#This Row],[Data da Ordem]]&lt;&gt;"",1,"")</f>
        <v>1</v>
      </c>
    </row>
    <row r="3814" spans="1:10">
      <c r="A3814" s="763">
        <v>46104.503263888888</v>
      </c>
      <c r="B3814" s="764">
        <v>13</v>
      </c>
      <c r="C3814" s="765" t="str">
        <f t="shared" si="441"/>
        <v>23/03/2026</v>
      </c>
      <c r="D3814" s="762" t="str">
        <f t="shared" si="442"/>
        <v>12:04</v>
      </c>
      <c r="E3814" s="713" t="str">
        <f t="shared" si="443"/>
        <v>12:00 as 13:00</v>
      </c>
      <c r="F3814" s="714" t="str">
        <f t="shared" si="444"/>
        <v>Segunda</v>
      </c>
      <c r="G3814" s="715">
        <f t="shared" si="445"/>
        <v>4</v>
      </c>
      <c r="H3814" s="714" t="str">
        <f t="shared" si="446"/>
        <v>Mar/26</v>
      </c>
      <c r="I3814" s="723">
        <f t="shared" si="447"/>
        <v>23</v>
      </c>
      <c r="J3814" s="723">
        <f>IF(Tabela13[[#This Row],[Data da Ordem]]&lt;&gt;"",1,"")</f>
        <v>1</v>
      </c>
    </row>
    <row r="3815" spans="1:10">
      <c r="A3815" s="763">
        <v>46104.500937500001</v>
      </c>
      <c r="B3815" s="764">
        <v>6</v>
      </c>
      <c r="C3815" s="765" t="str">
        <f t="shared" si="441"/>
        <v>23/03/2026</v>
      </c>
      <c r="D3815" s="762" t="str">
        <f t="shared" si="442"/>
        <v>12:01</v>
      </c>
      <c r="E3815" s="713" t="str">
        <f t="shared" si="443"/>
        <v>12:00 as 13:00</v>
      </c>
      <c r="F3815" s="714" t="str">
        <f t="shared" si="444"/>
        <v>Segunda</v>
      </c>
      <c r="G3815" s="715">
        <f t="shared" si="445"/>
        <v>4</v>
      </c>
      <c r="H3815" s="714" t="str">
        <f t="shared" si="446"/>
        <v>Mar/26</v>
      </c>
      <c r="I3815" s="723">
        <f t="shared" si="447"/>
        <v>23</v>
      </c>
      <c r="J3815" s="723">
        <f>IF(Tabela13[[#This Row],[Data da Ordem]]&lt;&gt;"",1,"")</f>
        <v>1</v>
      </c>
    </row>
    <row r="3816" spans="1:10">
      <c r="A3816" s="763">
        <v>46104.487800925926</v>
      </c>
      <c r="B3816" s="764">
        <v>13.5</v>
      </c>
      <c r="C3816" s="765" t="str">
        <f t="shared" si="441"/>
        <v>23/03/2026</v>
      </c>
      <c r="D3816" s="762" t="str">
        <f t="shared" si="442"/>
        <v>11:42</v>
      </c>
      <c r="E3816" s="713" t="str">
        <f t="shared" si="443"/>
        <v>11:00 as 12:00</v>
      </c>
      <c r="F3816" s="714" t="str">
        <f t="shared" si="444"/>
        <v>Segunda</v>
      </c>
      <c r="G3816" s="715">
        <f t="shared" si="445"/>
        <v>4</v>
      </c>
      <c r="H3816" s="714" t="str">
        <f t="shared" si="446"/>
        <v>Mar/26</v>
      </c>
      <c r="I3816" s="723">
        <f t="shared" si="447"/>
        <v>23</v>
      </c>
      <c r="J3816" s="723">
        <f>IF(Tabela13[[#This Row],[Data da Ordem]]&lt;&gt;"",1,"")</f>
        <v>1</v>
      </c>
    </row>
    <row r="3817" spans="1:10">
      <c r="A3817" s="763">
        <v>46104.483576388891</v>
      </c>
      <c r="B3817" s="764">
        <v>98.9</v>
      </c>
      <c r="C3817" s="765" t="str">
        <f t="shared" si="441"/>
        <v>23/03/2026</v>
      </c>
      <c r="D3817" s="762" t="str">
        <f t="shared" si="442"/>
        <v>11:36</v>
      </c>
      <c r="E3817" s="713" t="str">
        <f t="shared" si="443"/>
        <v>11:00 as 12:00</v>
      </c>
      <c r="F3817" s="714" t="str">
        <f t="shared" si="444"/>
        <v>Segunda</v>
      </c>
      <c r="G3817" s="715">
        <f t="shared" si="445"/>
        <v>4</v>
      </c>
      <c r="H3817" s="714" t="str">
        <f t="shared" si="446"/>
        <v>Mar/26</v>
      </c>
      <c r="I3817" s="723">
        <f t="shared" si="447"/>
        <v>23</v>
      </c>
      <c r="J3817" s="723">
        <f>IF(Tabela13[[#This Row],[Data da Ordem]]&lt;&gt;"",1,"")</f>
        <v>1</v>
      </c>
    </row>
    <row r="3818" spans="1:10">
      <c r="A3818" s="763">
        <v>46103.727627314816</v>
      </c>
      <c r="B3818" s="764">
        <v>10</v>
      </c>
      <c r="C3818" s="765" t="str">
        <f t="shared" si="441"/>
        <v>22/03/2026</v>
      </c>
      <c r="D3818" s="762" t="str">
        <f t="shared" si="442"/>
        <v>17:27</v>
      </c>
      <c r="E3818" s="713" t="str">
        <f t="shared" si="443"/>
        <v>17:00 as 18:00</v>
      </c>
      <c r="F3818" s="714" t="str">
        <f t="shared" si="444"/>
        <v>Domingo</v>
      </c>
      <c r="G3818" s="715">
        <f t="shared" si="445"/>
        <v>4</v>
      </c>
      <c r="H3818" s="714" t="str">
        <f t="shared" si="446"/>
        <v>Mar/26</v>
      </c>
      <c r="I3818" s="723">
        <f t="shared" si="447"/>
        <v>22</v>
      </c>
      <c r="J3818" s="723">
        <f>IF(Tabela13[[#This Row],[Data da Ordem]]&lt;&gt;"",1,"")</f>
        <v>1</v>
      </c>
    </row>
    <row r="3819" spans="1:10">
      <c r="A3819" s="763">
        <v>46103.718043981484</v>
      </c>
      <c r="B3819" s="764">
        <v>23</v>
      </c>
      <c r="C3819" s="765" t="str">
        <f t="shared" si="441"/>
        <v>22/03/2026</v>
      </c>
      <c r="D3819" s="762" t="str">
        <f t="shared" si="442"/>
        <v>17:13</v>
      </c>
      <c r="E3819" s="713" t="str">
        <f t="shared" si="443"/>
        <v>17:00 as 18:00</v>
      </c>
      <c r="F3819" s="714" t="str">
        <f t="shared" si="444"/>
        <v>Domingo</v>
      </c>
      <c r="G3819" s="715">
        <f t="shared" si="445"/>
        <v>4</v>
      </c>
      <c r="H3819" s="714" t="str">
        <f t="shared" si="446"/>
        <v>Mar/26</v>
      </c>
      <c r="I3819" s="723">
        <f t="shared" si="447"/>
        <v>22</v>
      </c>
      <c r="J3819" s="723">
        <f>IF(Tabela13[[#This Row],[Data da Ordem]]&lt;&gt;"",1,"")</f>
        <v>1</v>
      </c>
    </row>
    <row r="3820" spans="1:10">
      <c r="A3820" s="763">
        <v>46103.697905092595</v>
      </c>
      <c r="B3820" s="764">
        <v>41.5</v>
      </c>
      <c r="C3820" s="765" t="str">
        <f t="shared" si="441"/>
        <v>22/03/2026</v>
      </c>
      <c r="D3820" s="762" t="str">
        <f t="shared" si="442"/>
        <v>16:44</v>
      </c>
      <c r="E3820" s="713" t="str">
        <f t="shared" si="443"/>
        <v>16:00 as 17:00</v>
      </c>
      <c r="F3820" s="714" t="str">
        <f t="shared" si="444"/>
        <v>Domingo</v>
      </c>
      <c r="G3820" s="715">
        <f t="shared" si="445"/>
        <v>4</v>
      </c>
      <c r="H3820" s="714" t="str">
        <f t="shared" si="446"/>
        <v>Mar/26</v>
      </c>
      <c r="I3820" s="723">
        <f t="shared" si="447"/>
        <v>22</v>
      </c>
      <c r="J3820" s="723">
        <f>IF(Tabela13[[#This Row],[Data da Ordem]]&lt;&gt;"",1,"")</f>
        <v>1</v>
      </c>
    </row>
    <row r="3821" spans="1:10">
      <c r="A3821" s="763">
        <v>46103.687905092593</v>
      </c>
      <c r="B3821" s="764">
        <v>12</v>
      </c>
      <c r="C3821" s="765" t="str">
        <f t="shared" si="441"/>
        <v>22/03/2026</v>
      </c>
      <c r="D3821" s="762" t="str">
        <f t="shared" si="442"/>
        <v>16:30</v>
      </c>
      <c r="E3821" s="713" t="str">
        <f t="shared" si="443"/>
        <v>16:00 as 17:00</v>
      </c>
      <c r="F3821" s="714" t="str">
        <f t="shared" si="444"/>
        <v>Domingo</v>
      </c>
      <c r="G3821" s="715">
        <f t="shared" si="445"/>
        <v>4</v>
      </c>
      <c r="H3821" s="714" t="str">
        <f t="shared" si="446"/>
        <v>Mar/26</v>
      </c>
      <c r="I3821" s="723">
        <f t="shared" si="447"/>
        <v>22</v>
      </c>
      <c r="J3821" s="723">
        <f>IF(Tabela13[[#This Row],[Data da Ordem]]&lt;&gt;"",1,"")</f>
        <v>1</v>
      </c>
    </row>
    <row r="3822" spans="1:10">
      <c r="A3822" s="763">
        <v>46103.681388888886</v>
      </c>
      <c r="B3822" s="764">
        <v>44</v>
      </c>
      <c r="C3822" s="765" t="str">
        <f t="shared" si="441"/>
        <v>22/03/2026</v>
      </c>
      <c r="D3822" s="762" t="str">
        <f t="shared" si="442"/>
        <v>16:21</v>
      </c>
      <c r="E3822" s="713" t="str">
        <f t="shared" si="443"/>
        <v>16:00 as 17:00</v>
      </c>
      <c r="F3822" s="714" t="str">
        <f t="shared" si="444"/>
        <v>Domingo</v>
      </c>
      <c r="G3822" s="715">
        <f t="shared" si="445"/>
        <v>4</v>
      </c>
      <c r="H3822" s="714" t="str">
        <f t="shared" si="446"/>
        <v>Mar/26</v>
      </c>
      <c r="I3822" s="723">
        <f t="shared" si="447"/>
        <v>22</v>
      </c>
      <c r="J3822" s="723">
        <f>IF(Tabela13[[#This Row],[Data da Ordem]]&lt;&gt;"",1,"")</f>
        <v>1</v>
      </c>
    </row>
    <row r="3823" spans="1:10">
      <c r="A3823" s="763">
        <v>46103.658379629633</v>
      </c>
      <c r="B3823" s="764">
        <v>12</v>
      </c>
      <c r="C3823" s="765" t="str">
        <f t="shared" si="441"/>
        <v>22/03/2026</v>
      </c>
      <c r="D3823" s="762" t="str">
        <f t="shared" si="442"/>
        <v>15:48</v>
      </c>
      <c r="E3823" s="713" t="str">
        <f t="shared" si="443"/>
        <v>15:00 as 16:00</v>
      </c>
      <c r="F3823" s="714" t="str">
        <f t="shared" si="444"/>
        <v>Domingo</v>
      </c>
      <c r="G3823" s="715">
        <f t="shared" si="445"/>
        <v>4</v>
      </c>
      <c r="H3823" s="714" t="str">
        <f t="shared" si="446"/>
        <v>Mar/26</v>
      </c>
      <c r="I3823" s="723">
        <f t="shared" si="447"/>
        <v>22</v>
      </c>
      <c r="J3823" s="723">
        <f>IF(Tabela13[[#This Row],[Data da Ordem]]&lt;&gt;"",1,"")</f>
        <v>1</v>
      </c>
    </row>
    <row r="3824" spans="1:10">
      <c r="A3824" s="763">
        <v>46103.644699074073</v>
      </c>
      <c r="B3824" s="764">
        <v>65</v>
      </c>
      <c r="C3824" s="765" t="str">
        <f t="shared" si="441"/>
        <v>22/03/2026</v>
      </c>
      <c r="D3824" s="762" t="str">
        <f t="shared" si="442"/>
        <v>15:28</v>
      </c>
      <c r="E3824" s="713" t="str">
        <f t="shared" si="443"/>
        <v>15:00 as 16:00</v>
      </c>
      <c r="F3824" s="714" t="str">
        <f t="shared" si="444"/>
        <v>Domingo</v>
      </c>
      <c r="G3824" s="715">
        <f t="shared" si="445"/>
        <v>4</v>
      </c>
      <c r="H3824" s="714" t="str">
        <f t="shared" si="446"/>
        <v>Mar/26</v>
      </c>
      <c r="I3824" s="723">
        <f t="shared" si="447"/>
        <v>22</v>
      </c>
      <c r="J3824" s="723">
        <f>IF(Tabela13[[#This Row],[Data da Ordem]]&lt;&gt;"",1,"")</f>
        <v>1</v>
      </c>
    </row>
    <row r="3825" spans="1:10">
      <c r="A3825" s="763">
        <v>46103.631550925929</v>
      </c>
      <c r="B3825" s="764">
        <v>16.5</v>
      </c>
      <c r="C3825" s="765" t="str">
        <f t="shared" si="441"/>
        <v>22/03/2026</v>
      </c>
      <c r="D3825" s="762" t="str">
        <f t="shared" si="442"/>
        <v>15:09</v>
      </c>
      <c r="E3825" s="713" t="str">
        <f t="shared" si="443"/>
        <v>15:00 as 16:00</v>
      </c>
      <c r="F3825" s="714" t="str">
        <f t="shared" si="444"/>
        <v>Domingo</v>
      </c>
      <c r="G3825" s="715">
        <f t="shared" si="445"/>
        <v>4</v>
      </c>
      <c r="H3825" s="714" t="str">
        <f t="shared" si="446"/>
        <v>Mar/26</v>
      </c>
      <c r="I3825" s="723">
        <f t="shared" si="447"/>
        <v>22</v>
      </c>
      <c r="J3825" s="723">
        <f>IF(Tabela13[[#This Row],[Data da Ordem]]&lt;&gt;"",1,"")</f>
        <v>1</v>
      </c>
    </row>
    <row r="3826" spans="1:10">
      <c r="A3826" s="763">
        <v>46103.629363425927</v>
      </c>
      <c r="B3826" s="764">
        <v>14.85</v>
      </c>
      <c r="C3826" s="765" t="str">
        <f t="shared" si="441"/>
        <v>22/03/2026</v>
      </c>
      <c r="D3826" s="762" t="str">
        <f t="shared" si="442"/>
        <v>15:06</v>
      </c>
      <c r="E3826" s="713" t="str">
        <f t="shared" si="443"/>
        <v>15:00 as 16:00</v>
      </c>
      <c r="F3826" s="714" t="str">
        <f t="shared" si="444"/>
        <v>Domingo</v>
      </c>
      <c r="G3826" s="715">
        <f t="shared" si="445"/>
        <v>4</v>
      </c>
      <c r="H3826" s="714" t="str">
        <f t="shared" si="446"/>
        <v>Mar/26</v>
      </c>
      <c r="I3826" s="723">
        <f t="shared" si="447"/>
        <v>22</v>
      </c>
      <c r="J3826" s="723">
        <f>IF(Tabela13[[#This Row],[Data da Ordem]]&lt;&gt;"",1,"")</f>
        <v>1</v>
      </c>
    </row>
    <row r="3827" spans="1:10">
      <c r="A3827" s="763">
        <v>46103.625543981485</v>
      </c>
      <c r="B3827" s="764">
        <v>14.85</v>
      </c>
      <c r="C3827" s="765" t="str">
        <f t="shared" si="441"/>
        <v>22/03/2026</v>
      </c>
      <c r="D3827" s="762" t="str">
        <f t="shared" si="442"/>
        <v>15:00</v>
      </c>
      <c r="E3827" s="713" t="str">
        <f t="shared" si="443"/>
        <v>15:00 as 16:00</v>
      </c>
      <c r="F3827" s="714" t="str">
        <f t="shared" si="444"/>
        <v>Domingo</v>
      </c>
      <c r="G3827" s="715">
        <f t="shared" si="445"/>
        <v>4</v>
      </c>
      <c r="H3827" s="714" t="str">
        <f t="shared" si="446"/>
        <v>Mar/26</v>
      </c>
      <c r="I3827" s="723">
        <f t="shared" si="447"/>
        <v>22</v>
      </c>
      <c r="J3827" s="723">
        <f>IF(Tabela13[[#This Row],[Data da Ordem]]&lt;&gt;"",1,"")</f>
        <v>1</v>
      </c>
    </row>
    <row r="3828" spans="1:10">
      <c r="A3828" s="763">
        <v>46103.530717592592</v>
      </c>
      <c r="B3828" s="764">
        <v>23.400000000000002</v>
      </c>
      <c r="C3828" s="765" t="str">
        <f t="shared" si="441"/>
        <v>22/03/2026</v>
      </c>
      <c r="D3828" s="762" t="str">
        <f t="shared" si="442"/>
        <v>12:44</v>
      </c>
      <c r="E3828" s="713" t="str">
        <f t="shared" si="443"/>
        <v>12:00 as 13:00</v>
      </c>
      <c r="F3828" s="714" t="str">
        <f t="shared" si="444"/>
        <v>Domingo</v>
      </c>
      <c r="G3828" s="715">
        <f t="shared" si="445"/>
        <v>4</v>
      </c>
      <c r="H3828" s="714" t="str">
        <f t="shared" si="446"/>
        <v>Mar/26</v>
      </c>
      <c r="I3828" s="723">
        <f t="shared" si="447"/>
        <v>22</v>
      </c>
      <c r="J3828" s="723">
        <f>IF(Tabela13[[#This Row],[Data da Ordem]]&lt;&gt;"",1,"")</f>
        <v>1</v>
      </c>
    </row>
    <row r="3829" spans="1:10">
      <c r="A3829" s="763">
        <v>46103.52171296296</v>
      </c>
      <c r="B3829" s="764">
        <v>19</v>
      </c>
      <c r="C3829" s="765" t="str">
        <f t="shared" si="441"/>
        <v>22/03/2026</v>
      </c>
      <c r="D3829" s="762" t="str">
        <f t="shared" si="442"/>
        <v>12:31</v>
      </c>
      <c r="E3829" s="713" t="str">
        <f t="shared" si="443"/>
        <v>12:00 as 13:00</v>
      </c>
      <c r="F3829" s="714" t="str">
        <f t="shared" si="444"/>
        <v>Domingo</v>
      </c>
      <c r="G3829" s="715">
        <f t="shared" si="445"/>
        <v>4</v>
      </c>
      <c r="H3829" s="714" t="str">
        <f t="shared" si="446"/>
        <v>Mar/26</v>
      </c>
      <c r="I3829" s="723">
        <f t="shared" si="447"/>
        <v>22</v>
      </c>
      <c r="J3829" s="723">
        <f>IF(Tabela13[[#This Row],[Data da Ordem]]&lt;&gt;"",1,"")</f>
        <v>1</v>
      </c>
    </row>
    <row r="3830" spans="1:10">
      <c r="A3830" s="763">
        <v>46103.512164351851</v>
      </c>
      <c r="B3830" s="764">
        <v>26</v>
      </c>
      <c r="C3830" s="765" t="str">
        <f t="shared" si="441"/>
        <v>22/03/2026</v>
      </c>
      <c r="D3830" s="762" t="str">
        <f t="shared" si="442"/>
        <v>12:17</v>
      </c>
      <c r="E3830" s="713" t="str">
        <f t="shared" si="443"/>
        <v>12:00 as 13:00</v>
      </c>
      <c r="F3830" s="714" t="str">
        <f t="shared" si="444"/>
        <v>Domingo</v>
      </c>
      <c r="G3830" s="715">
        <f t="shared" si="445"/>
        <v>4</v>
      </c>
      <c r="H3830" s="714" t="str">
        <f t="shared" si="446"/>
        <v>Mar/26</v>
      </c>
      <c r="I3830" s="723">
        <f t="shared" si="447"/>
        <v>22</v>
      </c>
      <c r="J3830" s="723">
        <f>IF(Tabela13[[#This Row],[Data da Ordem]]&lt;&gt;"",1,"")</f>
        <v>1</v>
      </c>
    </row>
    <row r="3831" spans="1:10">
      <c r="A3831" s="763">
        <v>46103.504618055558</v>
      </c>
      <c r="B3831" s="764">
        <v>32</v>
      </c>
      <c r="C3831" s="765" t="str">
        <f t="shared" si="441"/>
        <v>22/03/2026</v>
      </c>
      <c r="D3831" s="762" t="str">
        <f t="shared" si="442"/>
        <v>12:06</v>
      </c>
      <c r="E3831" s="713" t="str">
        <f t="shared" si="443"/>
        <v>12:00 as 13:00</v>
      </c>
      <c r="F3831" s="714" t="str">
        <f t="shared" si="444"/>
        <v>Domingo</v>
      </c>
      <c r="G3831" s="715">
        <f t="shared" si="445"/>
        <v>4</v>
      </c>
      <c r="H3831" s="714" t="str">
        <f t="shared" si="446"/>
        <v>Mar/26</v>
      </c>
      <c r="I3831" s="723">
        <f t="shared" si="447"/>
        <v>22</v>
      </c>
      <c r="J3831" s="723">
        <f>IF(Tabela13[[#This Row],[Data da Ordem]]&lt;&gt;"",1,"")</f>
        <v>1</v>
      </c>
    </row>
    <row r="3832" spans="1:10">
      <c r="A3832" s="763">
        <v>46103.484942129631</v>
      </c>
      <c r="B3832" s="764">
        <v>12</v>
      </c>
      <c r="C3832" s="765" t="str">
        <f t="shared" si="441"/>
        <v>22/03/2026</v>
      </c>
      <c r="D3832" s="762" t="str">
        <f t="shared" si="442"/>
        <v>11:38</v>
      </c>
      <c r="E3832" s="713" t="str">
        <f t="shared" si="443"/>
        <v>11:00 as 12:00</v>
      </c>
      <c r="F3832" s="714" t="str">
        <f t="shared" si="444"/>
        <v>Domingo</v>
      </c>
      <c r="G3832" s="715">
        <f t="shared" si="445"/>
        <v>4</v>
      </c>
      <c r="H3832" s="714" t="str">
        <f t="shared" si="446"/>
        <v>Mar/26</v>
      </c>
      <c r="I3832" s="723">
        <f t="shared" si="447"/>
        <v>22</v>
      </c>
      <c r="J3832" s="723">
        <f>IF(Tabela13[[#This Row],[Data da Ordem]]&lt;&gt;"",1,"")</f>
        <v>1</v>
      </c>
    </row>
    <row r="3833" spans="1:10">
      <c r="A3833" s="763">
        <v>46103.475208333337</v>
      </c>
      <c r="B3833" s="764">
        <v>54</v>
      </c>
      <c r="C3833" s="765" t="str">
        <f t="shared" si="441"/>
        <v>22/03/2026</v>
      </c>
      <c r="D3833" s="762" t="str">
        <f t="shared" si="442"/>
        <v>11:24</v>
      </c>
      <c r="E3833" s="713" t="str">
        <f t="shared" si="443"/>
        <v>11:00 as 12:00</v>
      </c>
      <c r="F3833" s="714" t="str">
        <f t="shared" si="444"/>
        <v>Domingo</v>
      </c>
      <c r="G3833" s="715">
        <f t="shared" si="445"/>
        <v>4</v>
      </c>
      <c r="H3833" s="714" t="str">
        <f t="shared" si="446"/>
        <v>Mar/26</v>
      </c>
      <c r="I3833" s="723">
        <f t="shared" si="447"/>
        <v>22</v>
      </c>
      <c r="J3833" s="723">
        <f>IF(Tabela13[[#This Row],[Data da Ordem]]&lt;&gt;"",1,"")</f>
        <v>1</v>
      </c>
    </row>
    <row r="3834" spans="1:10">
      <c r="A3834" s="763">
        <v>46103.474861111114</v>
      </c>
      <c r="B3834" s="764">
        <v>19</v>
      </c>
      <c r="C3834" s="765" t="str">
        <f t="shared" si="441"/>
        <v>22/03/2026</v>
      </c>
      <c r="D3834" s="762" t="str">
        <f t="shared" si="442"/>
        <v>11:23</v>
      </c>
      <c r="E3834" s="713" t="str">
        <f t="shared" si="443"/>
        <v>11:00 as 12:00</v>
      </c>
      <c r="F3834" s="714" t="str">
        <f t="shared" si="444"/>
        <v>Domingo</v>
      </c>
      <c r="G3834" s="715">
        <f t="shared" si="445"/>
        <v>4</v>
      </c>
      <c r="H3834" s="714" t="str">
        <f t="shared" si="446"/>
        <v>Mar/26</v>
      </c>
      <c r="I3834" s="723">
        <f t="shared" si="447"/>
        <v>22</v>
      </c>
      <c r="J3834" s="723">
        <f>IF(Tabela13[[#This Row],[Data da Ordem]]&lt;&gt;"",1,"")</f>
        <v>1</v>
      </c>
    </row>
    <row r="3835" spans="1:10">
      <c r="A3835" s="763">
        <v>46103.472268518519</v>
      </c>
      <c r="B3835" s="764">
        <v>13</v>
      </c>
      <c r="C3835" s="765" t="str">
        <f t="shared" si="441"/>
        <v>22/03/2026</v>
      </c>
      <c r="D3835" s="762" t="str">
        <f t="shared" si="442"/>
        <v>11:20</v>
      </c>
      <c r="E3835" s="713" t="str">
        <f t="shared" si="443"/>
        <v>11:00 as 12:00</v>
      </c>
      <c r="F3835" s="714" t="str">
        <f t="shared" si="444"/>
        <v>Domingo</v>
      </c>
      <c r="G3835" s="715">
        <f t="shared" si="445"/>
        <v>4</v>
      </c>
      <c r="H3835" s="714" t="str">
        <f t="shared" si="446"/>
        <v>Mar/26</v>
      </c>
      <c r="I3835" s="723">
        <f t="shared" si="447"/>
        <v>22</v>
      </c>
      <c r="J3835" s="723">
        <f>IF(Tabela13[[#This Row],[Data da Ordem]]&lt;&gt;"",1,"")</f>
        <v>1</v>
      </c>
    </row>
    <row r="3836" spans="1:10">
      <c r="A3836" s="763">
        <v>46103.464745370373</v>
      </c>
      <c r="B3836" s="764">
        <v>50</v>
      </c>
      <c r="C3836" s="765" t="str">
        <f t="shared" si="441"/>
        <v>22/03/2026</v>
      </c>
      <c r="D3836" s="762" t="str">
        <f t="shared" si="442"/>
        <v>11:09</v>
      </c>
      <c r="E3836" s="713" t="str">
        <f t="shared" si="443"/>
        <v>11:00 as 12:00</v>
      </c>
      <c r="F3836" s="714" t="str">
        <f t="shared" si="444"/>
        <v>Domingo</v>
      </c>
      <c r="G3836" s="715">
        <f t="shared" si="445"/>
        <v>4</v>
      </c>
      <c r="H3836" s="714" t="str">
        <f t="shared" si="446"/>
        <v>Mar/26</v>
      </c>
      <c r="I3836" s="723">
        <f t="shared" si="447"/>
        <v>22</v>
      </c>
      <c r="J3836" s="723">
        <f>IF(Tabela13[[#This Row],[Data da Ordem]]&lt;&gt;"",1,"")</f>
        <v>1</v>
      </c>
    </row>
    <row r="3837" spans="1:10">
      <c r="A3837" s="763">
        <v>46103.463738425926</v>
      </c>
      <c r="B3837" s="764">
        <v>4.8</v>
      </c>
      <c r="C3837" s="765" t="str">
        <f t="shared" si="441"/>
        <v>22/03/2026</v>
      </c>
      <c r="D3837" s="762" t="str">
        <f t="shared" si="442"/>
        <v>11:07</v>
      </c>
      <c r="E3837" s="713" t="str">
        <f t="shared" si="443"/>
        <v>11:00 as 12:00</v>
      </c>
      <c r="F3837" s="714" t="str">
        <f t="shared" si="444"/>
        <v>Domingo</v>
      </c>
      <c r="G3837" s="715">
        <f t="shared" si="445"/>
        <v>4</v>
      </c>
      <c r="H3837" s="714" t="str">
        <f t="shared" si="446"/>
        <v>Mar/26</v>
      </c>
      <c r="I3837" s="723">
        <f t="shared" si="447"/>
        <v>22</v>
      </c>
      <c r="J3837" s="723">
        <f>IF(Tabela13[[#This Row],[Data da Ordem]]&lt;&gt;"",1,"")</f>
        <v>1</v>
      </c>
    </row>
    <row r="3838" spans="1:10">
      <c r="A3838" s="763">
        <v>46103.461076388892</v>
      </c>
      <c r="B3838" s="764">
        <v>63.5</v>
      </c>
      <c r="C3838" s="765" t="str">
        <f t="shared" si="441"/>
        <v>22/03/2026</v>
      </c>
      <c r="D3838" s="762" t="str">
        <f t="shared" si="442"/>
        <v>11:03</v>
      </c>
      <c r="E3838" s="713" t="str">
        <f t="shared" si="443"/>
        <v>11:00 as 12:00</v>
      </c>
      <c r="F3838" s="714" t="str">
        <f t="shared" si="444"/>
        <v>Domingo</v>
      </c>
      <c r="G3838" s="715">
        <f t="shared" si="445"/>
        <v>4</v>
      </c>
      <c r="H3838" s="714" t="str">
        <f t="shared" si="446"/>
        <v>Mar/26</v>
      </c>
      <c r="I3838" s="723">
        <f t="shared" si="447"/>
        <v>22</v>
      </c>
      <c r="J3838" s="723">
        <f>IF(Tabela13[[#This Row],[Data da Ordem]]&lt;&gt;"",1,"")</f>
        <v>1</v>
      </c>
    </row>
    <row r="3839" spans="1:10">
      <c r="A3839" s="763">
        <v>46103.458240740743</v>
      </c>
      <c r="B3839" s="764">
        <v>54</v>
      </c>
      <c r="C3839" s="765" t="str">
        <f t="shared" si="441"/>
        <v>22/03/2026</v>
      </c>
      <c r="D3839" s="762" t="str">
        <f t="shared" si="442"/>
        <v>10:59</v>
      </c>
      <c r="E3839" s="713" t="str">
        <f t="shared" si="443"/>
        <v>10:00 as 11:00</v>
      </c>
      <c r="F3839" s="714" t="str">
        <f t="shared" si="444"/>
        <v>Domingo</v>
      </c>
      <c r="G3839" s="715">
        <f t="shared" si="445"/>
        <v>4</v>
      </c>
      <c r="H3839" s="714" t="str">
        <f t="shared" si="446"/>
        <v>Mar/26</v>
      </c>
      <c r="I3839" s="723">
        <f t="shared" si="447"/>
        <v>22</v>
      </c>
      <c r="J3839" s="723">
        <f>IF(Tabela13[[#This Row],[Data da Ordem]]&lt;&gt;"",1,"")</f>
        <v>1</v>
      </c>
    </row>
    <row r="3840" spans="1:10">
      <c r="A3840" s="763">
        <v>46103.450138888889</v>
      </c>
      <c r="B3840" s="764">
        <v>59.5</v>
      </c>
      <c r="C3840" s="765" t="str">
        <f t="shared" si="441"/>
        <v>22/03/2026</v>
      </c>
      <c r="D3840" s="762" t="str">
        <f t="shared" si="442"/>
        <v>10:48</v>
      </c>
      <c r="E3840" s="713" t="str">
        <f t="shared" si="443"/>
        <v>10:00 as 11:00</v>
      </c>
      <c r="F3840" s="714" t="str">
        <f t="shared" si="444"/>
        <v>Domingo</v>
      </c>
      <c r="G3840" s="715">
        <f t="shared" si="445"/>
        <v>4</v>
      </c>
      <c r="H3840" s="714" t="str">
        <f t="shared" si="446"/>
        <v>Mar/26</v>
      </c>
      <c r="I3840" s="723">
        <f t="shared" si="447"/>
        <v>22</v>
      </c>
      <c r="J3840" s="723">
        <f>IF(Tabela13[[#This Row],[Data da Ordem]]&lt;&gt;"",1,"")</f>
        <v>1</v>
      </c>
    </row>
    <row r="3841" spans="1:10">
      <c r="A3841" s="763">
        <v>46103.448287037034</v>
      </c>
      <c r="B3841" s="764">
        <v>23</v>
      </c>
      <c r="C3841" s="765" t="str">
        <f t="shared" si="441"/>
        <v>22/03/2026</v>
      </c>
      <c r="D3841" s="762" t="str">
        <f t="shared" si="442"/>
        <v>10:45</v>
      </c>
      <c r="E3841" s="713" t="str">
        <f t="shared" si="443"/>
        <v>10:00 as 11:00</v>
      </c>
      <c r="F3841" s="714" t="str">
        <f t="shared" si="444"/>
        <v>Domingo</v>
      </c>
      <c r="G3841" s="715">
        <f t="shared" si="445"/>
        <v>4</v>
      </c>
      <c r="H3841" s="714" t="str">
        <f t="shared" si="446"/>
        <v>Mar/26</v>
      </c>
      <c r="I3841" s="723">
        <f t="shared" si="447"/>
        <v>22</v>
      </c>
      <c r="J3841" s="723">
        <f>IF(Tabela13[[#This Row],[Data da Ordem]]&lt;&gt;"",1,"")</f>
        <v>1</v>
      </c>
    </row>
    <row r="3842" spans="1:10">
      <c r="A3842" s="763">
        <v>46103.444826388892</v>
      </c>
      <c r="B3842" s="764">
        <v>27</v>
      </c>
      <c r="C3842" s="765" t="str">
        <f t="shared" si="441"/>
        <v>22/03/2026</v>
      </c>
      <c r="D3842" s="762" t="str">
        <f t="shared" si="442"/>
        <v>10:40</v>
      </c>
      <c r="E3842" s="713" t="str">
        <f t="shared" si="443"/>
        <v>10:00 as 11:00</v>
      </c>
      <c r="F3842" s="714" t="str">
        <f t="shared" si="444"/>
        <v>Domingo</v>
      </c>
      <c r="G3842" s="715">
        <f t="shared" si="445"/>
        <v>4</v>
      </c>
      <c r="H3842" s="714" t="str">
        <f t="shared" si="446"/>
        <v>Mar/26</v>
      </c>
      <c r="I3842" s="723">
        <f t="shared" si="447"/>
        <v>22</v>
      </c>
      <c r="J3842" s="723">
        <f>IF(Tabela13[[#This Row],[Data da Ordem]]&lt;&gt;"",1,"")</f>
        <v>1</v>
      </c>
    </row>
    <row r="3843" spans="1:10">
      <c r="A3843" s="763">
        <v>46103.434282407405</v>
      </c>
      <c r="B3843" s="764">
        <v>20</v>
      </c>
      <c r="C3843" s="765" t="str">
        <f t="shared" si="441"/>
        <v>22/03/2026</v>
      </c>
      <c r="D3843" s="762" t="str">
        <f t="shared" si="442"/>
        <v>10:25</v>
      </c>
      <c r="E3843" s="713" t="str">
        <f t="shared" si="443"/>
        <v>10:00 as 11:00</v>
      </c>
      <c r="F3843" s="714" t="str">
        <f t="shared" si="444"/>
        <v>Domingo</v>
      </c>
      <c r="G3843" s="715">
        <f t="shared" si="445"/>
        <v>4</v>
      </c>
      <c r="H3843" s="714" t="str">
        <f t="shared" si="446"/>
        <v>Mar/26</v>
      </c>
      <c r="I3843" s="723">
        <f t="shared" si="447"/>
        <v>22</v>
      </c>
      <c r="J3843" s="723">
        <f>IF(Tabela13[[#This Row],[Data da Ordem]]&lt;&gt;"",1,"")</f>
        <v>1</v>
      </c>
    </row>
    <row r="3844" spans="1:10">
      <c r="A3844" s="763">
        <v>46103.419953703706</v>
      </c>
      <c r="B3844" s="764">
        <v>52</v>
      </c>
      <c r="C3844" s="765" t="str">
        <f t="shared" si="441"/>
        <v>22/03/2026</v>
      </c>
      <c r="D3844" s="762" t="str">
        <f t="shared" si="442"/>
        <v>10:04</v>
      </c>
      <c r="E3844" s="713" t="str">
        <f t="shared" si="443"/>
        <v>10:00 as 11:00</v>
      </c>
      <c r="F3844" s="714" t="str">
        <f t="shared" si="444"/>
        <v>Domingo</v>
      </c>
      <c r="G3844" s="715">
        <f t="shared" si="445"/>
        <v>4</v>
      </c>
      <c r="H3844" s="714" t="str">
        <f t="shared" si="446"/>
        <v>Mar/26</v>
      </c>
      <c r="I3844" s="723">
        <f t="shared" si="447"/>
        <v>22</v>
      </c>
      <c r="J3844" s="723">
        <f>IF(Tabela13[[#This Row],[Data da Ordem]]&lt;&gt;"",1,"")</f>
        <v>1</v>
      </c>
    </row>
    <row r="3845" spans="1:10">
      <c r="A3845" s="763">
        <v>46103.405798611115</v>
      </c>
      <c r="B3845" s="764">
        <v>20</v>
      </c>
      <c r="C3845" s="765" t="str">
        <f t="shared" si="441"/>
        <v>22/03/2026</v>
      </c>
      <c r="D3845" s="762" t="str">
        <f t="shared" si="442"/>
        <v>09:44</v>
      </c>
      <c r="E3845" s="713" t="str">
        <f t="shared" si="443"/>
        <v>09:00 as 10:00</v>
      </c>
      <c r="F3845" s="714" t="str">
        <f t="shared" si="444"/>
        <v>Domingo</v>
      </c>
      <c r="G3845" s="715">
        <f t="shared" si="445"/>
        <v>4</v>
      </c>
      <c r="H3845" s="714" t="str">
        <f t="shared" si="446"/>
        <v>Mar/26</v>
      </c>
      <c r="I3845" s="723">
        <f t="shared" si="447"/>
        <v>22</v>
      </c>
      <c r="J3845" s="723">
        <f>IF(Tabela13[[#This Row],[Data da Ordem]]&lt;&gt;"",1,"")</f>
        <v>1</v>
      </c>
    </row>
    <row r="3846" spans="1:10">
      <c r="A3846" s="763">
        <v>46103.40320601852</v>
      </c>
      <c r="B3846" s="764">
        <v>23</v>
      </c>
      <c r="C3846" s="765" t="str">
        <f t="shared" si="441"/>
        <v>22/03/2026</v>
      </c>
      <c r="D3846" s="762" t="str">
        <f t="shared" si="442"/>
        <v>09:40</v>
      </c>
      <c r="E3846" s="713" t="str">
        <f t="shared" si="443"/>
        <v>09:00 as 10:00</v>
      </c>
      <c r="F3846" s="714" t="str">
        <f t="shared" si="444"/>
        <v>Domingo</v>
      </c>
      <c r="G3846" s="715">
        <f t="shared" si="445"/>
        <v>4</v>
      </c>
      <c r="H3846" s="714" t="str">
        <f t="shared" si="446"/>
        <v>Mar/26</v>
      </c>
      <c r="I3846" s="723">
        <f t="shared" si="447"/>
        <v>22</v>
      </c>
      <c r="J3846" s="723">
        <f>IF(Tabela13[[#This Row],[Data da Ordem]]&lt;&gt;"",1,"")</f>
        <v>1</v>
      </c>
    </row>
    <row r="3847" spans="1:10">
      <c r="A3847" s="763">
        <v>46102.774189814816</v>
      </c>
      <c r="B3847" s="764">
        <v>9</v>
      </c>
      <c r="C3847" s="765" t="str">
        <f t="shared" si="441"/>
        <v>21/03/2026</v>
      </c>
      <c r="D3847" s="762" t="str">
        <f t="shared" si="442"/>
        <v>18:34</v>
      </c>
      <c r="E3847" s="713" t="str">
        <f t="shared" si="443"/>
        <v>18:00 as 19:00</v>
      </c>
      <c r="F3847" s="714" t="str">
        <f t="shared" si="444"/>
        <v>Sábado</v>
      </c>
      <c r="G3847" s="715">
        <f t="shared" si="445"/>
        <v>3</v>
      </c>
      <c r="H3847" s="714" t="str">
        <f t="shared" si="446"/>
        <v>Mar/26</v>
      </c>
      <c r="I3847" s="723">
        <f t="shared" si="447"/>
        <v>21</v>
      </c>
      <c r="J3847" s="723">
        <f>IF(Tabela13[[#This Row],[Data da Ordem]]&lt;&gt;"",1,"")</f>
        <v>1</v>
      </c>
    </row>
    <row r="3848" spans="1:10">
      <c r="A3848" s="763">
        <v>46102.761377314811</v>
      </c>
      <c r="B3848" s="764">
        <v>34</v>
      </c>
      <c r="C3848" s="765" t="str">
        <f t="shared" si="441"/>
        <v>21/03/2026</v>
      </c>
      <c r="D3848" s="762" t="str">
        <f t="shared" si="442"/>
        <v>18:16</v>
      </c>
      <c r="E3848" s="713" t="str">
        <f t="shared" si="443"/>
        <v>18:00 as 19:00</v>
      </c>
      <c r="F3848" s="714" t="str">
        <f t="shared" si="444"/>
        <v>Sábado</v>
      </c>
      <c r="G3848" s="715">
        <f t="shared" si="445"/>
        <v>3</v>
      </c>
      <c r="H3848" s="714" t="str">
        <f t="shared" si="446"/>
        <v>Mar/26</v>
      </c>
      <c r="I3848" s="723">
        <f t="shared" si="447"/>
        <v>21</v>
      </c>
      <c r="J3848" s="723">
        <f>IF(Tabela13[[#This Row],[Data da Ordem]]&lt;&gt;"",1,"")</f>
        <v>1</v>
      </c>
    </row>
    <row r="3849" spans="1:10">
      <c r="A3849" s="763">
        <v>46102.755798611113</v>
      </c>
      <c r="B3849" s="764">
        <v>12</v>
      </c>
      <c r="C3849" s="765" t="str">
        <f t="shared" si="441"/>
        <v>21/03/2026</v>
      </c>
      <c r="D3849" s="762" t="str">
        <f t="shared" si="442"/>
        <v>18:08</v>
      </c>
      <c r="E3849" s="713" t="str">
        <f t="shared" si="443"/>
        <v>18:00 as 19:00</v>
      </c>
      <c r="F3849" s="714" t="str">
        <f t="shared" si="444"/>
        <v>Sábado</v>
      </c>
      <c r="G3849" s="715">
        <f t="shared" si="445"/>
        <v>3</v>
      </c>
      <c r="H3849" s="714" t="str">
        <f t="shared" si="446"/>
        <v>Mar/26</v>
      </c>
      <c r="I3849" s="723">
        <f t="shared" si="447"/>
        <v>21</v>
      </c>
      <c r="J3849" s="723">
        <f>IF(Tabela13[[#This Row],[Data da Ordem]]&lt;&gt;"",1,"")</f>
        <v>1</v>
      </c>
    </row>
    <row r="3850" spans="1:10">
      <c r="A3850" s="763">
        <v>46102.75271990741</v>
      </c>
      <c r="B3850" s="764">
        <v>13.5</v>
      </c>
      <c r="C3850" s="765" t="str">
        <f t="shared" si="441"/>
        <v>21/03/2026</v>
      </c>
      <c r="D3850" s="762" t="str">
        <f t="shared" si="442"/>
        <v>18:03</v>
      </c>
      <c r="E3850" s="713" t="str">
        <f t="shared" si="443"/>
        <v>18:00 as 19:00</v>
      </c>
      <c r="F3850" s="714" t="str">
        <f t="shared" si="444"/>
        <v>Sábado</v>
      </c>
      <c r="G3850" s="715">
        <f t="shared" si="445"/>
        <v>3</v>
      </c>
      <c r="H3850" s="714" t="str">
        <f t="shared" si="446"/>
        <v>Mar/26</v>
      </c>
      <c r="I3850" s="723">
        <f t="shared" si="447"/>
        <v>21</v>
      </c>
      <c r="J3850" s="723">
        <f>IF(Tabela13[[#This Row],[Data da Ordem]]&lt;&gt;"",1,"")</f>
        <v>1</v>
      </c>
    </row>
    <row r="3851" spans="1:10">
      <c r="A3851" s="763">
        <v>46102.750416666669</v>
      </c>
      <c r="B3851" s="764">
        <v>20</v>
      </c>
      <c r="C3851" s="765" t="str">
        <f t="shared" si="441"/>
        <v>21/03/2026</v>
      </c>
      <c r="D3851" s="762" t="str">
        <f t="shared" si="442"/>
        <v>18:00</v>
      </c>
      <c r="E3851" s="713" t="str">
        <f t="shared" si="443"/>
        <v>18:00 as 19:00</v>
      </c>
      <c r="F3851" s="714" t="str">
        <f t="shared" si="444"/>
        <v>Sábado</v>
      </c>
      <c r="G3851" s="715">
        <f t="shared" si="445"/>
        <v>3</v>
      </c>
      <c r="H3851" s="714" t="str">
        <f t="shared" si="446"/>
        <v>Mar/26</v>
      </c>
      <c r="I3851" s="723">
        <f t="shared" si="447"/>
        <v>21</v>
      </c>
      <c r="J3851" s="723">
        <f>IF(Tabela13[[#This Row],[Data da Ordem]]&lt;&gt;"",1,"")</f>
        <v>1</v>
      </c>
    </row>
    <row r="3852" spans="1:10">
      <c r="A3852" s="763">
        <v>46102.745949074073</v>
      </c>
      <c r="B3852" s="764">
        <v>29.5</v>
      </c>
      <c r="C3852" s="765" t="str">
        <f t="shared" si="441"/>
        <v>21/03/2026</v>
      </c>
      <c r="D3852" s="762" t="str">
        <f t="shared" si="442"/>
        <v>17:54</v>
      </c>
      <c r="E3852" s="713" t="str">
        <f t="shared" si="443"/>
        <v>17:00 as 18:00</v>
      </c>
      <c r="F3852" s="714" t="str">
        <f t="shared" si="444"/>
        <v>Sábado</v>
      </c>
      <c r="G3852" s="715">
        <f t="shared" si="445"/>
        <v>3</v>
      </c>
      <c r="H3852" s="714" t="str">
        <f t="shared" si="446"/>
        <v>Mar/26</v>
      </c>
      <c r="I3852" s="723">
        <f t="shared" si="447"/>
        <v>21</v>
      </c>
      <c r="J3852" s="723">
        <f>IF(Tabela13[[#This Row],[Data da Ordem]]&lt;&gt;"",1,"")</f>
        <v>1</v>
      </c>
    </row>
    <row r="3853" spans="1:10">
      <c r="A3853" s="763">
        <v>46102.732905092591</v>
      </c>
      <c r="B3853" s="764">
        <v>33.5</v>
      </c>
      <c r="C3853" s="765" t="str">
        <f t="shared" si="441"/>
        <v>21/03/2026</v>
      </c>
      <c r="D3853" s="762" t="str">
        <f t="shared" si="442"/>
        <v>17:35</v>
      </c>
      <c r="E3853" s="713" t="str">
        <f t="shared" si="443"/>
        <v>17:00 as 18:00</v>
      </c>
      <c r="F3853" s="714" t="str">
        <f t="shared" si="444"/>
        <v>Sábado</v>
      </c>
      <c r="G3853" s="715">
        <f t="shared" si="445"/>
        <v>3</v>
      </c>
      <c r="H3853" s="714" t="str">
        <f t="shared" si="446"/>
        <v>Mar/26</v>
      </c>
      <c r="I3853" s="723">
        <f t="shared" si="447"/>
        <v>21</v>
      </c>
      <c r="J3853" s="723">
        <f>IF(Tabela13[[#This Row],[Data da Ordem]]&lt;&gt;"",1,"")</f>
        <v>1</v>
      </c>
    </row>
    <row r="3854" spans="1:10">
      <c r="A3854" s="763">
        <v>46102.730150462965</v>
      </c>
      <c r="B3854" s="764">
        <v>17</v>
      </c>
      <c r="C3854" s="765" t="str">
        <f t="shared" si="441"/>
        <v>21/03/2026</v>
      </c>
      <c r="D3854" s="762" t="str">
        <f t="shared" si="442"/>
        <v>17:31</v>
      </c>
      <c r="E3854" s="713" t="str">
        <f t="shared" si="443"/>
        <v>17:00 as 18:00</v>
      </c>
      <c r="F3854" s="714" t="str">
        <f t="shared" si="444"/>
        <v>Sábado</v>
      </c>
      <c r="G3854" s="715">
        <f t="shared" si="445"/>
        <v>3</v>
      </c>
      <c r="H3854" s="714" t="str">
        <f t="shared" si="446"/>
        <v>Mar/26</v>
      </c>
      <c r="I3854" s="723">
        <f t="shared" si="447"/>
        <v>21</v>
      </c>
      <c r="J3854" s="723">
        <f>IF(Tabela13[[#This Row],[Data da Ordem]]&lt;&gt;"",1,"")</f>
        <v>1</v>
      </c>
    </row>
    <row r="3855" spans="1:10">
      <c r="A3855" s="763">
        <v>46102.722974537035</v>
      </c>
      <c r="B3855" s="764">
        <v>9</v>
      </c>
      <c r="C3855" s="765" t="str">
        <f t="shared" si="441"/>
        <v>21/03/2026</v>
      </c>
      <c r="D3855" s="762" t="str">
        <f t="shared" si="442"/>
        <v>17:21</v>
      </c>
      <c r="E3855" s="713" t="str">
        <f t="shared" si="443"/>
        <v>17:00 as 18:00</v>
      </c>
      <c r="F3855" s="714" t="str">
        <f t="shared" si="444"/>
        <v>Sábado</v>
      </c>
      <c r="G3855" s="715">
        <f t="shared" si="445"/>
        <v>3</v>
      </c>
      <c r="H3855" s="714" t="str">
        <f t="shared" si="446"/>
        <v>Mar/26</v>
      </c>
      <c r="I3855" s="723">
        <f t="shared" si="447"/>
        <v>21</v>
      </c>
      <c r="J3855" s="723">
        <f>IF(Tabela13[[#This Row],[Data da Ordem]]&lt;&gt;"",1,"")</f>
        <v>1</v>
      </c>
    </row>
    <row r="3856" spans="1:10">
      <c r="A3856" s="763">
        <v>46102.720462962963</v>
      </c>
      <c r="B3856" s="764">
        <v>48</v>
      </c>
      <c r="C3856" s="765" t="str">
        <f t="shared" si="441"/>
        <v>21/03/2026</v>
      </c>
      <c r="D3856" s="762" t="str">
        <f t="shared" si="442"/>
        <v>17:17</v>
      </c>
      <c r="E3856" s="713" t="str">
        <f t="shared" si="443"/>
        <v>17:00 as 18:00</v>
      </c>
      <c r="F3856" s="714" t="str">
        <f t="shared" si="444"/>
        <v>Sábado</v>
      </c>
      <c r="G3856" s="715">
        <f t="shared" si="445"/>
        <v>3</v>
      </c>
      <c r="H3856" s="714" t="str">
        <f t="shared" si="446"/>
        <v>Mar/26</v>
      </c>
      <c r="I3856" s="723">
        <f t="shared" si="447"/>
        <v>21</v>
      </c>
      <c r="J3856" s="723">
        <f>IF(Tabela13[[#This Row],[Data da Ordem]]&lt;&gt;"",1,"")</f>
        <v>1</v>
      </c>
    </row>
    <row r="3857" spans="1:10">
      <c r="A3857" s="763">
        <v>46102.712847222225</v>
      </c>
      <c r="B3857" s="764">
        <v>33</v>
      </c>
      <c r="C3857" s="765" t="str">
        <f t="shared" si="441"/>
        <v>21/03/2026</v>
      </c>
      <c r="D3857" s="762" t="str">
        <f t="shared" si="442"/>
        <v>17:06</v>
      </c>
      <c r="E3857" s="713" t="str">
        <f t="shared" si="443"/>
        <v>17:00 as 18:00</v>
      </c>
      <c r="F3857" s="714" t="str">
        <f t="shared" si="444"/>
        <v>Sábado</v>
      </c>
      <c r="G3857" s="715">
        <f t="shared" si="445"/>
        <v>3</v>
      </c>
      <c r="H3857" s="714" t="str">
        <f t="shared" si="446"/>
        <v>Mar/26</v>
      </c>
      <c r="I3857" s="723">
        <f t="shared" si="447"/>
        <v>21</v>
      </c>
      <c r="J3857" s="723">
        <f>IF(Tabela13[[#This Row],[Data da Ordem]]&lt;&gt;"",1,"")</f>
        <v>1</v>
      </c>
    </row>
    <row r="3858" spans="1:10">
      <c r="A3858" s="763">
        <v>46102.703125</v>
      </c>
      <c r="B3858" s="764">
        <v>16.5</v>
      </c>
      <c r="C3858" s="765" t="str">
        <f t="shared" si="441"/>
        <v>21/03/2026</v>
      </c>
      <c r="D3858" s="762" t="str">
        <f t="shared" si="442"/>
        <v>16:52</v>
      </c>
      <c r="E3858" s="713" t="str">
        <f t="shared" si="443"/>
        <v>16:00 as 17:00</v>
      </c>
      <c r="F3858" s="714" t="str">
        <f t="shared" si="444"/>
        <v>Sábado</v>
      </c>
      <c r="G3858" s="715">
        <f t="shared" si="445"/>
        <v>3</v>
      </c>
      <c r="H3858" s="714" t="str">
        <f t="shared" si="446"/>
        <v>Mar/26</v>
      </c>
      <c r="I3858" s="723">
        <f t="shared" si="447"/>
        <v>21</v>
      </c>
      <c r="J3858" s="723">
        <f>IF(Tabela13[[#This Row],[Data da Ordem]]&lt;&gt;"",1,"")</f>
        <v>1</v>
      </c>
    </row>
    <row r="3859" spans="1:10">
      <c r="A3859" s="763">
        <v>46102.70113425926</v>
      </c>
      <c r="B3859" s="764">
        <v>7</v>
      </c>
      <c r="C3859" s="765" t="str">
        <f t="shared" si="441"/>
        <v>21/03/2026</v>
      </c>
      <c r="D3859" s="762" t="str">
        <f t="shared" si="442"/>
        <v>16:49</v>
      </c>
      <c r="E3859" s="713" t="str">
        <f t="shared" si="443"/>
        <v>16:00 as 17:00</v>
      </c>
      <c r="F3859" s="714" t="str">
        <f t="shared" si="444"/>
        <v>Sábado</v>
      </c>
      <c r="G3859" s="715">
        <f t="shared" si="445"/>
        <v>3</v>
      </c>
      <c r="H3859" s="714" t="str">
        <f t="shared" si="446"/>
        <v>Mar/26</v>
      </c>
      <c r="I3859" s="723">
        <f t="shared" si="447"/>
        <v>21</v>
      </c>
      <c r="J3859" s="723">
        <f>IF(Tabela13[[#This Row],[Data da Ordem]]&lt;&gt;"",1,"")</f>
        <v>1</v>
      </c>
    </row>
    <row r="3860" spans="1:10">
      <c r="A3860" s="763">
        <v>46102.698321759257</v>
      </c>
      <c r="B3860" s="764">
        <v>56</v>
      </c>
      <c r="C3860" s="765" t="str">
        <f t="shared" si="441"/>
        <v>21/03/2026</v>
      </c>
      <c r="D3860" s="762" t="str">
        <f t="shared" si="442"/>
        <v>16:45</v>
      </c>
      <c r="E3860" s="713" t="str">
        <f t="shared" si="443"/>
        <v>16:00 as 17:00</v>
      </c>
      <c r="F3860" s="714" t="str">
        <f t="shared" si="444"/>
        <v>Sábado</v>
      </c>
      <c r="G3860" s="715">
        <f t="shared" si="445"/>
        <v>3</v>
      </c>
      <c r="H3860" s="714" t="str">
        <f t="shared" si="446"/>
        <v>Mar/26</v>
      </c>
      <c r="I3860" s="723">
        <f t="shared" si="447"/>
        <v>21</v>
      </c>
      <c r="J3860" s="723">
        <f>IF(Tabela13[[#This Row],[Data da Ordem]]&lt;&gt;"",1,"")</f>
        <v>1</v>
      </c>
    </row>
    <row r="3861" spans="1:10">
      <c r="A3861" s="763">
        <v>46102.690729166665</v>
      </c>
      <c r="B3861" s="764">
        <v>14.85</v>
      </c>
      <c r="C3861" s="765" t="str">
        <f t="shared" ref="C3861:C3924" si="448">IF(A3861="","",TEXT(A3861,"dd/mm/aaaa"))</f>
        <v>21/03/2026</v>
      </c>
      <c r="D3861" s="762" t="str">
        <f t="shared" ref="D3861:D3924" si="449">IF(A3861="","",TEXT(A3861,"hh:mm"))</f>
        <v>16:34</v>
      </c>
      <c r="E3861" s="713" t="str">
        <f t="shared" ref="E3861:E3924" si="450">IF(D3861="","",IF(AND(MOD(D3861,1)&gt;=TIME(8,0,0),MOD(D3861,1)&lt;TIME(21,0,0)),
TEXT(TIME(HOUR(MOD(D3861,1)),0,0),"hh:mm")&amp;" as "&amp;TEXT(TIME(HOUR(MOD(D3861,1))+1,0,0),"hh:mm"),
"Fora da faixa"))</f>
        <v>16:00 as 17:00</v>
      </c>
      <c r="F3861" s="714" t="str">
        <f t="shared" ref="F3861:F3924" si="451">CHOOSE(WEEKDAY(C3861,2),"Segunda","Terça","Quarta","Quinta","Sexta","Sábado","Domingo")</f>
        <v>Sábado</v>
      </c>
      <c r="G3861" s="715">
        <f t="shared" ref="G3861:G3924" si="452">INT((DAY(C3861)-1)/7)+1</f>
        <v>3</v>
      </c>
      <c r="H3861" s="714" t="str">
        <f t="shared" ref="H3861:H3924" si="453">PROPER(TEXT(C3861,"MMM/AA"))</f>
        <v>Mar/26</v>
      </c>
      <c r="I3861" s="723">
        <f t="shared" ref="I3861:I3924" si="454">DAY(C3861)</f>
        <v>21</v>
      </c>
      <c r="J3861" s="723">
        <f>IF(Tabela13[[#This Row],[Data da Ordem]]&lt;&gt;"",1,"")</f>
        <v>1</v>
      </c>
    </row>
    <row r="3862" spans="1:10">
      <c r="A3862" s="763">
        <v>46102.685763888891</v>
      </c>
      <c r="B3862" s="764">
        <v>12</v>
      </c>
      <c r="C3862" s="765" t="str">
        <f t="shared" si="448"/>
        <v>21/03/2026</v>
      </c>
      <c r="D3862" s="762" t="str">
        <f t="shared" si="449"/>
        <v>16:27</v>
      </c>
      <c r="E3862" s="713" t="str">
        <f t="shared" si="450"/>
        <v>16:00 as 17:00</v>
      </c>
      <c r="F3862" s="714" t="str">
        <f t="shared" si="451"/>
        <v>Sábado</v>
      </c>
      <c r="G3862" s="715">
        <f t="shared" si="452"/>
        <v>3</v>
      </c>
      <c r="H3862" s="714" t="str">
        <f t="shared" si="453"/>
        <v>Mar/26</v>
      </c>
      <c r="I3862" s="723">
        <f t="shared" si="454"/>
        <v>21</v>
      </c>
      <c r="J3862" s="723">
        <f>IF(Tabela13[[#This Row],[Data da Ordem]]&lt;&gt;"",1,"")</f>
        <v>1</v>
      </c>
    </row>
    <row r="3863" spans="1:10">
      <c r="A3863" s="763">
        <v>46102.684328703705</v>
      </c>
      <c r="B3863" s="764">
        <v>46</v>
      </c>
      <c r="C3863" s="765" t="str">
        <f t="shared" si="448"/>
        <v>21/03/2026</v>
      </c>
      <c r="D3863" s="762" t="str">
        <f t="shared" si="449"/>
        <v>16:25</v>
      </c>
      <c r="E3863" s="713" t="str">
        <f t="shared" si="450"/>
        <v>16:00 as 17:00</v>
      </c>
      <c r="F3863" s="714" t="str">
        <f t="shared" si="451"/>
        <v>Sábado</v>
      </c>
      <c r="G3863" s="715">
        <f t="shared" si="452"/>
        <v>3</v>
      </c>
      <c r="H3863" s="714" t="str">
        <f t="shared" si="453"/>
        <v>Mar/26</v>
      </c>
      <c r="I3863" s="723">
        <f t="shared" si="454"/>
        <v>21</v>
      </c>
      <c r="J3863" s="723">
        <f>IF(Tabela13[[#This Row],[Data da Ordem]]&lt;&gt;"",1,"")</f>
        <v>1</v>
      </c>
    </row>
    <row r="3864" spans="1:10">
      <c r="A3864" s="763">
        <v>46102.682430555556</v>
      </c>
      <c r="B3864" s="764">
        <v>65</v>
      </c>
      <c r="C3864" s="765" t="str">
        <f t="shared" si="448"/>
        <v>21/03/2026</v>
      </c>
      <c r="D3864" s="762" t="str">
        <f t="shared" si="449"/>
        <v>16:22</v>
      </c>
      <c r="E3864" s="713" t="str">
        <f t="shared" si="450"/>
        <v>16:00 as 17:00</v>
      </c>
      <c r="F3864" s="714" t="str">
        <f t="shared" si="451"/>
        <v>Sábado</v>
      </c>
      <c r="G3864" s="715">
        <f t="shared" si="452"/>
        <v>3</v>
      </c>
      <c r="H3864" s="714" t="str">
        <f t="shared" si="453"/>
        <v>Mar/26</v>
      </c>
      <c r="I3864" s="723">
        <f t="shared" si="454"/>
        <v>21</v>
      </c>
      <c r="J3864" s="723">
        <f>IF(Tabela13[[#This Row],[Data da Ordem]]&lt;&gt;"",1,"")</f>
        <v>1</v>
      </c>
    </row>
    <row r="3865" spans="1:10">
      <c r="A3865" s="763">
        <v>46102.681423611109</v>
      </c>
      <c r="B3865" s="764">
        <v>13</v>
      </c>
      <c r="C3865" s="765" t="str">
        <f t="shared" si="448"/>
        <v>21/03/2026</v>
      </c>
      <c r="D3865" s="762" t="str">
        <f t="shared" si="449"/>
        <v>16:21</v>
      </c>
      <c r="E3865" s="713" t="str">
        <f t="shared" si="450"/>
        <v>16:00 as 17:00</v>
      </c>
      <c r="F3865" s="714" t="str">
        <f t="shared" si="451"/>
        <v>Sábado</v>
      </c>
      <c r="G3865" s="715">
        <f t="shared" si="452"/>
        <v>3</v>
      </c>
      <c r="H3865" s="714" t="str">
        <f t="shared" si="453"/>
        <v>Mar/26</v>
      </c>
      <c r="I3865" s="723">
        <f t="shared" si="454"/>
        <v>21</v>
      </c>
      <c r="J3865" s="723">
        <f>IF(Tabela13[[#This Row],[Data da Ordem]]&lt;&gt;"",1,"")</f>
        <v>1</v>
      </c>
    </row>
    <row r="3866" spans="1:10">
      <c r="A3866" s="763">
        <v>46102.668402777781</v>
      </c>
      <c r="B3866" s="764">
        <v>35.5</v>
      </c>
      <c r="C3866" s="765" t="str">
        <f t="shared" si="448"/>
        <v>21/03/2026</v>
      </c>
      <c r="D3866" s="762" t="str">
        <f t="shared" si="449"/>
        <v>16:02</v>
      </c>
      <c r="E3866" s="713" t="str">
        <f t="shared" si="450"/>
        <v>16:00 as 17:00</v>
      </c>
      <c r="F3866" s="714" t="str">
        <f t="shared" si="451"/>
        <v>Sábado</v>
      </c>
      <c r="G3866" s="715">
        <f t="shared" si="452"/>
        <v>3</v>
      </c>
      <c r="H3866" s="714" t="str">
        <f t="shared" si="453"/>
        <v>Mar/26</v>
      </c>
      <c r="I3866" s="723">
        <f t="shared" si="454"/>
        <v>21</v>
      </c>
      <c r="J3866" s="723">
        <f>IF(Tabela13[[#This Row],[Data da Ordem]]&lt;&gt;"",1,"")</f>
        <v>1</v>
      </c>
    </row>
    <row r="3867" spans="1:10">
      <c r="A3867" s="763">
        <v>46102.65520833333</v>
      </c>
      <c r="B3867" s="764">
        <v>23</v>
      </c>
      <c r="C3867" s="765" t="str">
        <f t="shared" si="448"/>
        <v>21/03/2026</v>
      </c>
      <c r="D3867" s="762" t="str">
        <f t="shared" si="449"/>
        <v>15:43</v>
      </c>
      <c r="E3867" s="713" t="str">
        <f t="shared" si="450"/>
        <v>15:00 as 16:00</v>
      </c>
      <c r="F3867" s="714" t="str">
        <f t="shared" si="451"/>
        <v>Sábado</v>
      </c>
      <c r="G3867" s="715">
        <f t="shared" si="452"/>
        <v>3</v>
      </c>
      <c r="H3867" s="714" t="str">
        <f t="shared" si="453"/>
        <v>Mar/26</v>
      </c>
      <c r="I3867" s="723">
        <f t="shared" si="454"/>
        <v>21</v>
      </c>
      <c r="J3867" s="723">
        <f>IF(Tabela13[[#This Row],[Data da Ordem]]&lt;&gt;"",1,"")</f>
        <v>1</v>
      </c>
    </row>
    <row r="3868" spans="1:10">
      <c r="A3868" s="763">
        <v>46102.651585648149</v>
      </c>
      <c r="B3868" s="764">
        <v>27</v>
      </c>
      <c r="C3868" s="765" t="str">
        <f t="shared" si="448"/>
        <v>21/03/2026</v>
      </c>
      <c r="D3868" s="762" t="str">
        <f t="shared" si="449"/>
        <v>15:38</v>
      </c>
      <c r="E3868" s="713" t="str">
        <f t="shared" si="450"/>
        <v>15:00 as 16:00</v>
      </c>
      <c r="F3868" s="714" t="str">
        <f t="shared" si="451"/>
        <v>Sábado</v>
      </c>
      <c r="G3868" s="715">
        <f t="shared" si="452"/>
        <v>3</v>
      </c>
      <c r="H3868" s="714" t="str">
        <f t="shared" si="453"/>
        <v>Mar/26</v>
      </c>
      <c r="I3868" s="723">
        <f t="shared" si="454"/>
        <v>21</v>
      </c>
      <c r="J3868" s="723">
        <f>IF(Tabela13[[#This Row],[Data da Ordem]]&lt;&gt;"",1,"")</f>
        <v>1</v>
      </c>
    </row>
    <row r="3869" spans="1:10">
      <c r="A3869" s="763">
        <v>46102.64707175926</v>
      </c>
      <c r="B3869" s="764">
        <v>26.5</v>
      </c>
      <c r="C3869" s="765" t="str">
        <f t="shared" si="448"/>
        <v>21/03/2026</v>
      </c>
      <c r="D3869" s="762" t="str">
        <f t="shared" si="449"/>
        <v>15:31</v>
      </c>
      <c r="E3869" s="713" t="str">
        <f t="shared" si="450"/>
        <v>15:00 as 16:00</v>
      </c>
      <c r="F3869" s="714" t="str">
        <f t="shared" si="451"/>
        <v>Sábado</v>
      </c>
      <c r="G3869" s="715">
        <f t="shared" si="452"/>
        <v>3</v>
      </c>
      <c r="H3869" s="714" t="str">
        <f t="shared" si="453"/>
        <v>Mar/26</v>
      </c>
      <c r="I3869" s="723">
        <f t="shared" si="454"/>
        <v>21</v>
      </c>
      <c r="J3869" s="723">
        <f>IF(Tabela13[[#This Row],[Data da Ordem]]&lt;&gt;"",1,"")</f>
        <v>1</v>
      </c>
    </row>
    <row r="3870" spans="1:10">
      <c r="A3870" s="763">
        <v>46102.640729166669</v>
      </c>
      <c r="B3870" s="764">
        <v>30</v>
      </c>
      <c r="C3870" s="765" t="str">
        <f t="shared" si="448"/>
        <v>21/03/2026</v>
      </c>
      <c r="D3870" s="762" t="str">
        <f t="shared" si="449"/>
        <v>15:22</v>
      </c>
      <c r="E3870" s="713" t="str">
        <f t="shared" si="450"/>
        <v>15:00 as 16:00</v>
      </c>
      <c r="F3870" s="714" t="str">
        <f t="shared" si="451"/>
        <v>Sábado</v>
      </c>
      <c r="G3870" s="715">
        <f t="shared" si="452"/>
        <v>3</v>
      </c>
      <c r="H3870" s="714" t="str">
        <f t="shared" si="453"/>
        <v>Mar/26</v>
      </c>
      <c r="I3870" s="723">
        <f t="shared" si="454"/>
        <v>21</v>
      </c>
      <c r="J3870" s="723">
        <f>IF(Tabela13[[#This Row],[Data da Ordem]]&lt;&gt;"",1,"")</f>
        <v>1</v>
      </c>
    </row>
    <row r="3871" spans="1:10">
      <c r="A3871" s="763">
        <v>46102.639016203706</v>
      </c>
      <c r="B3871" s="764">
        <v>9</v>
      </c>
      <c r="C3871" s="765" t="str">
        <f t="shared" si="448"/>
        <v>21/03/2026</v>
      </c>
      <c r="D3871" s="762" t="str">
        <f t="shared" si="449"/>
        <v>15:20</v>
      </c>
      <c r="E3871" s="713" t="str">
        <f t="shared" si="450"/>
        <v>15:00 as 16:00</v>
      </c>
      <c r="F3871" s="714" t="str">
        <f t="shared" si="451"/>
        <v>Sábado</v>
      </c>
      <c r="G3871" s="715">
        <f t="shared" si="452"/>
        <v>3</v>
      </c>
      <c r="H3871" s="714" t="str">
        <f t="shared" si="453"/>
        <v>Mar/26</v>
      </c>
      <c r="I3871" s="723">
        <f t="shared" si="454"/>
        <v>21</v>
      </c>
      <c r="J3871" s="723">
        <f>IF(Tabela13[[#This Row],[Data da Ordem]]&lt;&gt;"",1,"")</f>
        <v>1</v>
      </c>
    </row>
    <row r="3872" spans="1:10">
      <c r="A3872" s="763">
        <v>46102.634386574071</v>
      </c>
      <c r="B3872" s="764">
        <v>6</v>
      </c>
      <c r="C3872" s="765" t="str">
        <f t="shared" si="448"/>
        <v>21/03/2026</v>
      </c>
      <c r="D3872" s="762" t="str">
        <f t="shared" si="449"/>
        <v>15:13</v>
      </c>
      <c r="E3872" s="713" t="str">
        <f t="shared" si="450"/>
        <v>15:00 as 16:00</v>
      </c>
      <c r="F3872" s="714" t="str">
        <f t="shared" si="451"/>
        <v>Sábado</v>
      </c>
      <c r="G3872" s="715">
        <f t="shared" si="452"/>
        <v>3</v>
      </c>
      <c r="H3872" s="714" t="str">
        <f t="shared" si="453"/>
        <v>Mar/26</v>
      </c>
      <c r="I3872" s="723">
        <f t="shared" si="454"/>
        <v>21</v>
      </c>
      <c r="J3872" s="723">
        <f>IF(Tabela13[[#This Row],[Data da Ordem]]&lt;&gt;"",1,"")</f>
        <v>1</v>
      </c>
    </row>
    <row r="3873" spans="1:10">
      <c r="A3873" s="763">
        <v>46102.631273148145</v>
      </c>
      <c r="B3873" s="764">
        <v>39.5</v>
      </c>
      <c r="C3873" s="765" t="str">
        <f t="shared" si="448"/>
        <v>21/03/2026</v>
      </c>
      <c r="D3873" s="762" t="str">
        <f t="shared" si="449"/>
        <v>15:09</v>
      </c>
      <c r="E3873" s="713" t="str">
        <f t="shared" si="450"/>
        <v>15:00 as 16:00</v>
      </c>
      <c r="F3873" s="714" t="str">
        <f t="shared" si="451"/>
        <v>Sábado</v>
      </c>
      <c r="G3873" s="715">
        <f t="shared" si="452"/>
        <v>3</v>
      </c>
      <c r="H3873" s="714" t="str">
        <f t="shared" si="453"/>
        <v>Mar/26</v>
      </c>
      <c r="I3873" s="723">
        <f t="shared" si="454"/>
        <v>21</v>
      </c>
      <c r="J3873" s="723">
        <f>IF(Tabela13[[#This Row],[Data da Ordem]]&lt;&gt;"",1,"")</f>
        <v>1</v>
      </c>
    </row>
    <row r="3874" spans="1:10">
      <c r="A3874" s="763">
        <v>46102.62090277778</v>
      </c>
      <c r="B3874" s="764">
        <v>12</v>
      </c>
      <c r="C3874" s="765" t="str">
        <f t="shared" si="448"/>
        <v>21/03/2026</v>
      </c>
      <c r="D3874" s="762" t="str">
        <f t="shared" si="449"/>
        <v>14:54</v>
      </c>
      <c r="E3874" s="713" t="str">
        <f t="shared" si="450"/>
        <v>14:00 as 15:00</v>
      </c>
      <c r="F3874" s="714" t="str">
        <f t="shared" si="451"/>
        <v>Sábado</v>
      </c>
      <c r="G3874" s="715">
        <f t="shared" si="452"/>
        <v>3</v>
      </c>
      <c r="H3874" s="714" t="str">
        <f t="shared" si="453"/>
        <v>Mar/26</v>
      </c>
      <c r="I3874" s="723">
        <f t="shared" si="454"/>
        <v>21</v>
      </c>
      <c r="J3874" s="723">
        <f>IF(Tabela13[[#This Row],[Data da Ordem]]&lt;&gt;"",1,"")</f>
        <v>1</v>
      </c>
    </row>
    <row r="3875" spans="1:10">
      <c r="A3875" s="763">
        <v>46102.620706018519</v>
      </c>
      <c r="B3875" s="764">
        <v>55</v>
      </c>
      <c r="C3875" s="765" t="str">
        <f t="shared" si="448"/>
        <v>21/03/2026</v>
      </c>
      <c r="D3875" s="762" t="str">
        <f t="shared" si="449"/>
        <v>14:53</v>
      </c>
      <c r="E3875" s="713" t="str">
        <f t="shared" si="450"/>
        <v>14:00 as 15:00</v>
      </c>
      <c r="F3875" s="714" t="str">
        <f t="shared" si="451"/>
        <v>Sábado</v>
      </c>
      <c r="G3875" s="715">
        <f t="shared" si="452"/>
        <v>3</v>
      </c>
      <c r="H3875" s="714" t="str">
        <f t="shared" si="453"/>
        <v>Mar/26</v>
      </c>
      <c r="I3875" s="723">
        <f t="shared" si="454"/>
        <v>21</v>
      </c>
      <c r="J3875" s="723">
        <f>IF(Tabela13[[#This Row],[Data da Ordem]]&lt;&gt;"",1,"")</f>
        <v>1</v>
      </c>
    </row>
    <row r="3876" spans="1:10">
      <c r="A3876" s="763">
        <v>46102.600277777776</v>
      </c>
      <c r="B3876" s="764">
        <v>6</v>
      </c>
      <c r="C3876" s="765" t="str">
        <f t="shared" si="448"/>
        <v>21/03/2026</v>
      </c>
      <c r="D3876" s="762" t="str">
        <f t="shared" si="449"/>
        <v>14:24</v>
      </c>
      <c r="E3876" s="713" t="str">
        <f t="shared" si="450"/>
        <v>14:00 as 15:00</v>
      </c>
      <c r="F3876" s="714" t="str">
        <f t="shared" si="451"/>
        <v>Sábado</v>
      </c>
      <c r="G3876" s="715">
        <f t="shared" si="452"/>
        <v>3</v>
      </c>
      <c r="H3876" s="714" t="str">
        <f t="shared" si="453"/>
        <v>Mar/26</v>
      </c>
      <c r="I3876" s="723">
        <f t="shared" si="454"/>
        <v>21</v>
      </c>
      <c r="J3876" s="723">
        <f>IF(Tabela13[[#This Row],[Data da Ordem]]&lt;&gt;"",1,"")</f>
        <v>1</v>
      </c>
    </row>
    <row r="3877" spans="1:10">
      <c r="A3877" s="763">
        <v>46102.539479166669</v>
      </c>
      <c r="B3877" s="764">
        <v>36.450000000000003</v>
      </c>
      <c r="C3877" s="765" t="str">
        <f t="shared" si="448"/>
        <v>21/03/2026</v>
      </c>
      <c r="D3877" s="762" t="str">
        <f t="shared" si="449"/>
        <v>12:56</v>
      </c>
      <c r="E3877" s="713" t="str">
        <f t="shared" si="450"/>
        <v>12:00 as 13:00</v>
      </c>
      <c r="F3877" s="714" t="str">
        <f t="shared" si="451"/>
        <v>Sábado</v>
      </c>
      <c r="G3877" s="715">
        <f t="shared" si="452"/>
        <v>3</v>
      </c>
      <c r="H3877" s="714" t="str">
        <f t="shared" si="453"/>
        <v>Mar/26</v>
      </c>
      <c r="I3877" s="723">
        <f t="shared" si="454"/>
        <v>21</v>
      </c>
      <c r="J3877" s="723">
        <f>IF(Tabela13[[#This Row],[Data da Ordem]]&lt;&gt;"",1,"")</f>
        <v>1</v>
      </c>
    </row>
    <row r="3878" spans="1:10">
      <c r="A3878" s="763">
        <v>46102.525150462963</v>
      </c>
      <c r="B3878" s="764">
        <v>10.8</v>
      </c>
      <c r="C3878" s="765" t="str">
        <f t="shared" si="448"/>
        <v>21/03/2026</v>
      </c>
      <c r="D3878" s="762" t="str">
        <f t="shared" si="449"/>
        <v>12:36</v>
      </c>
      <c r="E3878" s="713" t="str">
        <f t="shared" si="450"/>
        <v>12:00 as 13:00</v>
      </c>
      <c r="F3878" s="714" t="str">
        <f t="shared" si="451"/>
        <v>Sábado</v>
      </c>
      <c r="G3878" s="715">
        <f t="shared" si="452"/>
        <v>3</v>
      </c>
      <c r="H3878" s="714" t="str">
        <f t="shared" si="453"/>
        <v>Mar/26</v>
      </c>
      <c r="I3878" s="723">
        <f t="shared" si="454"/>
        <v>21</v>
      </c>
      <c r="J3878" s="723">
        <f>IF(Tabela13[[#This Row],[Data da Ordem]]&lt;&gt;"",1,"")</f>
        <v>1</v>
      </c>
    </row>
    <row r="3879" spans="1:10">
      <c r="A3879" s="763">
        <v>46102.50072916667</v>
      </c>
      <c r="B3879" s="764">
        <v>10</v>
      </c>
      <c r="C3879" s="765" t="str">
        <f t="shared" si="448"/>
        <v>21/03/2026</v>
      </c>
      <c r="D3879" s="762" t="str">
        <f t="shared" si="449"/>
        <v>12:01</v>
      </c>
      <c r="E3879" s="713" t="str">
        <f t="shared" si="450"/>
        <v>12:00 as 13:00</v>
      </c>
      <c r="F3879" s="714" t="str">
        <f t="shared" si="451"/>
        <v>Sábado</v>
      </c>
      <c r="G3879" s="715">
        <f t="shared" si="452"/>
        <v>3</v>
      </c>
      <c r="H3879" s="714" t="str">
        <f t="shared" si="453"/>
        <v>Mar/26</v>
      </c>
      <c r="I3879" s="723">
        <f t="shared" si="454"/>
        <v>21</v>
      </c>
      <c r="J3879" s="723">
        <f>IF(Tabela13[[#This Row],[Data da Ordem]]&lt;&gt;"",1,"")</f>
        <v>1</v>
      </c>
    </row>
    <row r="3880" spans="1:10">
      <c r="A3880" s="763">
        <v>46102.490972222222</v>
      </c>
      <c r="B3880" s="764">
        <v>46</v>
      </c>
      <c r="C3880" s="765" t="str">
        <f t="shared" si="448"/>
        <v>21/03/2026</v>
      </c>
      <c r="D3880" s="762" t="str">
        <f t="shared" si="449"/>
        <v>11:47</v>
      </c>
      <c r="E3880" s="713" t="str">
        <f t="shared" si="450"/>
        <v>11:00 as 12:00</v>
      </c>
      <c r="F3880" s="714" t="str">
        <f t="shared" si="451"/>
        <v>Sábado</v>
      </c>
      <c r="G3880" s="715">
        <f t="shared" si="452"/>
        <v>3</v>
      </c>
      <c r="H3880" s="714" t="str">
        <f t="shared" si="453"/>
        <v>Mar/26</v>
      </c>
      <c r="I3880" s="723">
        <f t="shared" si="454"/>
        <v>21</v>
      </c>
      <c r="J3880" s="723">
        <f>IF(Tabela13[[#This Row],[Data da Ordem]]&lt;&gt;"",1,"")</f>
        <v>1</v>
      </c>
    </row>
    <row r="3881" spans="1:10">
      <c r="A3881" s="763">
        <v>46102.46429398148</v>
      </c>
      <c r="B3881" s="764">
        <v>21</v>
      </c>
      <c r="C3881" s="765" t="str">
        <f t="shared" si="448"/>
        <v>21/03/2026</v>
      </c>
      <c r="D3881" s="762" t="str">
        <f t="shared" si="449"/>
        <v>11:08</v>
      </c>
      <c r="E3881" s="713" t="str">
        <f t="shared" si="450"/>
        <v>11:00 as 12:00</v>
      </c>
      <c r="F3881" s="714" t="str">
        <f t="shared" si="451"/>
        <v>Sábado</v>
      </c>
      <c r="G3881" s="715">
        <f t="shared" si="452"/>
        <v>3</v>
      </c>
      <c r="H3881" s="714" t="str">
        <f t="shared" si="453"/>
        <v>Mar/26</v>
      </c>
      <c r="I3881" s="723">
        <f t="shared" si="454"/>
        <v>21</v>
      </c>
      <c r="J3881" s="723">
        <f>IF(Tabela13[[#This Row],[Data da Ordem]]&lt;&gt;"",1,"")</f>
        <v>1</v>
      </c>
    </row>
    <row r="3882" spans="1:10">
      <c r="A3882" s="763">
        <v>46102.462824074071</v>
      </c>
      <c r="B3882" s="764">
        <v>14.85</v>
      </c>
      <c r="C3882" s="765" t="str">
        <f t="shared" si="448"/>
        <v>21/03/2026</v>
      </c>
      <c r="D3882" s="762" t="str">
        <f t="shared" si="449"/>
        <v>11:06</v>
      </c>
      <c r="E3882" s="713" t="str">
        <f t="shared" si="450"/>
        <v>11:00 as 12:00</v>
      </c>
      <c r="F3882" s="714" t="str">
        <f t="shared" si="451"/>
        <v>Sábado</v>
      </c>
      <c r="G3882" s="715">
        <f t="shared" si="452"/>
        <v>3</v>
      </c>
      <c r="H3882" s="714" t="str">
        <f t="shared" si="453"/>
        <v>Mar/26</v>
      </c>
      <c r="I3882" s="723">
        <f t="shared" si="454"/>
        <v>21</v>
      </c>
      <c r="J3882" s="723">
        <f>IF(Tabela13[[#This Row],[Data da Ordem]]&lt;&gt;"",1,"")</f>
        <v>1</v>
      </c>
    </row>
    <row r="3883" spans="1:10">
      <c r="A3883" s="763">
        <v>46102.451921296299</v>
      </c>
      <c r="B3883" s="764">
        <v>12</v>
      </c>
      <c r="C3883" s="765" t="str">
        <f t="shared" si="448"/>
        <v>21/03/2026</v>
      </c>
      <c r="D3883" s="762" t="str">
        <f t="shared" si="449"/>
        <v>10:50</v>
      </c>
      <c r="E3883" s="713" t="str">
        <f t="shared" si="450"/>
        <v>10:00 as 11:00</v>
      </c>
      <c r="F3883" s="714" t="str">
        <f t="shared" si="451"/>
        <v>Sábado</v>
      </c>
      <c r="G3883" s="715">
        <f t="shared" si="452"/>
        <v>3</v>
      </c>
      <c r="H3883" s="714" t="str">
        <f t="shared" si="453"/>
        <v>Mar/26</v>
      </c>
      <c r="I3883" s="723">
        <f t="shared" si="454"/>
        <v>21</v>
      </c>
      <c r="J3883" s="723">
        <f>IF(Tabela13[[#This Row],[Data da Ordem]]&lt;&gt;"",1,"")</f>
        <v>1</v>
      </c>
    </row>
    <row r="3884" spans="1:10">
      <c r="A3884" s="763">
        <v>46102.433599537035</v>
      </c>
      <c r="B3884" s="764">
        <v>78.5</v>
      </c>
      <c r="C3884" s="765" t="str">
        <f t="shared" si="448"/>
        <v>21/03/2026</v>
      </c>
      <c r="D3884" s="762" t="str">
        <f t="shared" si="449"/>
        <v>10:24</v>
      </c>
      <c r="E3884" s="713" t="str">
        <f t="shared" si="450"/>
        <v>10:00 as 11:00</v>
      </c>
      <c r="F3884" s="714" t="str">
        <f t="shared" si="451"/>
        <v>Sábado</v>
      </c>
      <c r="G3884" s="715">
        <f t="shared" si="452"/>
        <v>3</v>
      </c>
      <c r="H3884" s="714" t="str">
        <f t="shared" si="453"/>
        <v>Mar/26</v>
      </c>
      <c r="I3884" s="723">
        <f t="shared" si="454"/>
        <v>21</v>
      </c>
      <c r="J3884" s="723">
        <f>IF(Tabela13[[#This Row],[Data da Ordem]]&lt;&gt;"",1,"")</f>
        <v>1</v>
      </c>
    </row>
    <row r="3885" spans="1:10">
      <c r="A3885" s="763">
        <v>46102.424583333333</v>
      </c>
      <c r="B3885" s="764">
        <v>26</v>
      </c>
      <c r="C3885" s="765" t="str">
        <f t="shared" si="448"/>
        <v>21/03/2026</v>
      </c>
      <c r="D3885" s="762" t="str">
        <f t="shared" si="449"/>
        <v>10:11</v>
      </c>
      <c r="E3885" s="713" t="str">
        <f t="shared" si="450"/>
        <v>10:00 as 11:00</v>
      </c>
      <c r="F3885" s="714" t="str">
        <f t="shared" si="451"/>
        <v>Sábado</v>
      </c>
      <c r="G3885" s="715">
        <f t="shared" si="452"/>
        <v>3</v>
      </c>
      <c r="H3885" s="714" t="str">
        <f t="shared" si="453"/>
        <v>Mar/26</v>
      </c>
      <c r="I3885" s="723">
        <f t="shared" si="454"/>
        <v>21</v>
      </c>
      <c r="J3885" s="723">
        <f>IF(Tabela13[[#This Row],[Data da Ordem]]&lt;&gt;"",1,"")</f>
        <v>1</v>
      </c>
    </row>
    <row r="3886" spans="1:10">
      <c r="A3886" s="763">
        <v>46102.405023148145</v>
      </c>
      <c r="B3886" s="764">
        <v>40.5</v>
      </c>
      <c r="C3886" s="765" t="str">
        <f t="shared" si="448"/>
        <v>21/03/2026</v>
      </c>
      <c r="D3886" s="762" t="str">
        <f t="shared" si="449"/>
        <v>09:43</v>
      </c>
      <c r="E3886" s="713" t="str">
        <f t="shared" si="450"/>
        <v>09:00 as 10:00</v>
      </c>
      <c r="F3886" s="714" t="str">
        <f t="shared" si="451"/>
        <v>Sábado</v>
      </c>
      <c r="G3886" s="715">
        <f t="shared" si="452"/>
        <v>3</v>
      </c>
      <c r="H3886" s="714" t="str">
        <f t="shared" si="453"/>
        <v>Mar/26</v>
      </c>
      <c r="I3886" s="723">
        <f t="shared" si="454"/>
        <v>21</v>
      </c>
      <c r="J3886" s="723">
        <f>IF(Tabela13[[#This Row],[Data da Ordem]]&lt;&gt;"",1,"")</f>
        <v>1</v>
      </c>
    </row>
    <row r="3887" spans="1:10">
      <c r="A3887" s="763">
        <v>46102.403726851851</v>
      </c>
      <c r="B3887" s="764">
        <v>6</v>
      </c>
      <c r="C3887" s="765" t="str">
        <f t="shared" si="448"/>
        <v>21/03/2026</v>
      </c>
      <c r="D3887" s="762" t="str">
        <f t="shared" si="449"/>
        <v>09:41</v>
      </c>
      <c r="E3887" s="713" t="str">
        <f t="shared" si="450"/>
        <v>09:00 as 10:00</v>
      </c>
      <c r="F3887" s="714" t="str">
        <f t="shared" si="451"/>
        <v>Sábado</v>
      </c>
      <c r="G3887" s="715">
        <f t="shared" si="452"/>
        <v>3</v>
      </c>
      <c r="H3887" s="714" t="str">
        <f t="shared" si="453"/>
        <v>Mar/26</v>
      </c>
      <c r="I3887" s="723">
        <f t="shared" si="454"/>
        <v>21</v>
      </c>
      <c r="J3887" s="723">
        <f>IF(Tabela13[[#This Row],[Data da Ordem]]&lt;&gt;"",1,"")</f>
        <v>1</v>
      </c>
    </row>
    <row r="3888" spans="1:10">
      <c r="A3888" s="763">
        <v>46102.398576388892</v>
      </c>
      <c r="B3888" s="764">
        <v>32</v>
      </c>
      <c r="C3888" s="765" t="str">
        <f t="shared" si="448"/>
        <v>21/03/2026</v>
      </c>
      <c r="D3888" s="762" t="str">
        <f t="shared" si="449"/>
        <v>09:33</v>
      </c>
      <c r="E3888" s="713" t="str">
        <f t="shared" si="450"/>
        <v>09:00 as 10:00</v>
      </c>
      <c r="F3888" s="714" t="str">
        <f t="shared" si="451"/>
        <v>Sábado</v>
      </c>
      <c r="G3888" s="715">
        <f t="shared" si="452"/>
        <v>3</v>
      </c>
      <c r="H3888" s="714" t="str">
        <f t="shared" si="453"/>
        <v>Mar/26</v>
      </c>
      <c r="I3888" s="723">
        <f t="shared" si="454"/>
        <v>21</v>
      </c>
      <c r="J3888" s="723">
        <f>IF(Tabela13[[#This Row],[Data da Ordem]]&lt;&gt;"",1,"")</f>
        <v>1</v>
      </c>
    </row>
    <row r="3889" spans="1:10">
      <c r="A3889" s="763">
        <v>46102.377199074072</v>
      </c>
      <c r="B3889" s="764">
        <v>20</v>
      </c>
      <c r="C3889" s="765" t="str">
        <f t="shared" si="448"/>
        <v>21/03/2026</v>
      </c>
      <c r="D3889" s="762" t="str">
        <f t="shared" si="449"/>
        <v>09:03</v>
      </c>
      <c r="E3889" s="713" t="str">
        <f t="shared" si="450"/>
        <v>09:00 as 10:00</v>
      </c>
      <c r="F3889" s="714" t="str">
        <f t="shared" si="451"/>
        <v>Sábado</v>
      </c>
      <c r="G3889" s="715">
        <f t="shared" si="452"/>
        <v>3</v>
      </c>
      <c r="H3889" s="714" t="str">
        <f t="shared" si="453"/>
        <v>Mar/26</v>
      </c>
      <c r="I3889" s="723">
        <f t="shared" si="454"/>
        <v>21</v>
      </c>
      <c r="J3889" s="723">
        <f>IF(Tabela13[[#This Row],[Data da Ordem]]&lt;&gt;"",1,"")</f>
        <v>1</v>
      </c>
    </row>
    <row r="3890" spans="1:10">
      <c r="A3890" s="763">
        <v>46101.776342592595</v>
      </c>
      <c r="B3890" s="764">
        <v>22.5</v>
      </c>
      <c r="C3890" s="765" t="str">
        <f t="shared" si="448"/>
        <v>20/03/2026</v>
      </c>
      <c r="D3890" s="762" t="str">
        <f t="shared" si="449"/>
        <v>18:37</v>
      </c>
      <c r="E3890" s="713" t="str">
        <f t="shared" si="450"/>
        <v>18:00 as 19:00</v>
      </c>
      <c r="F3890" s="714" t="str">
        <f t="shared" si="451"/>
        <v>Sexta</v>
      </c>
      <c r="G3890" s="715">
        <f t="shared" si="452"/>
        <v>3</v>
      </c>
      <c r="H3890" s="714" t="str">
        <f t="shared" si="453"/>
        <v>Mar/26</v>
      </c>
      <c r="I3890" s="723">
        <f t="shared" si="454"/>
        <v>20</v>
      </c>
      <c r="J3890" s="723">
        <f>IF(Tabela13[[#This Row],[Data da Ordem]]&lt;&gt;"",1,"")</f>
        <v>1</v>
      </c>
    </row>
    <row r="3891" spans="1:10">
      <c r="A3891" s="763">
        <v>46101.746979166666</v>
      </c>
      <c r="B3891" s="764">
        <v>15</v>
      </c>
      <c r="C3891" s="765" t="str">
        <f t="shared" si="448"/>
        <v>20/03/2026</v>
      </c>
      <c r="D3891" s="762" t="str">
        <f t="shared" si="449"/>
        <v>17:55</v>
      </c>
      <c r="E3891" s="713" t="str">
        <f t="shared" si="450"/>
        <v>17:00 as 18:00</v>
      </c>
      <c r="F3891" s="714" t="str">
        <f t="shared" si="451"/>
        <v>Sexta</v>
      </c>
      <c r="G3891" s="715">
        <f t="shared" si="452"/>
        <v>3</v>
      </c>
      <c r="H3891" s="714" t="str">
        <f t="shared" si="453"/>
        <v>Mar/26</v>
      </c>
      <c r="I3891" s="723">
        <f t="shared" si="454"/>
        <v>20</v>
      </c>
      <c r="J3891" s="723">
        <f>IF(Tabela13[[#This Row],[Data da Ordem]]&lt;&gt;"",1,"")</f>
        <v>1</v>
      </c>
    </row>
    <row r="3892" spans="1:10">
      <c r="A3892" s="763">
        <v>46101.72997685185</v>
      </c>
      <c r="B3892" s="764">
        <v>14.85</v>
      </c>
      <c r="C3892" s="765" t="str">
        <f t="shared" si="448"/>
        <v>20/03/2026</v>
      </c>
      <c r="D3892" s="762" t="str">
        <f t="shared" si="449"/>
        <v>17:31</v>
      </c>
      <c r="E3892" s="713" t="str">
        <f t="shared" si="450"/>
        <v>17:00 as 18:00</v>
      </c>
      <c r="F3892" s="714" t="str">
        <f t="shared" si="451"/>
        <v>Sexta</v>
      </c>
      <c r="G3892" s="715">
        <f t="shared" si="452"/>
        <v>3</v>
      </c>
      <c r="H3892" s="714" t="str">
        <f t="shared" si="453"/>
        <v>Mar/26</v>
      </c>
      <c r="I3892" s="723">
        <f t="shared" si="454"/>
        <v>20</v>
      </c>
      <c r="J3892" s="723">
        <f>IF(Tabela13[[#This Row],[Data da Ordem]]&lt;&gt;"",1,"")</f>
        <v>1</v>
      </c>
    </row>
    <row r="3893" spans="1:10">
      <c r="A3893" s="763">
        <v>46101.71675925926</v>
      </c>
      <c r="B3893" s="764">
        <v>28</v>
      </c>
      <c r="C3893" s="765" t="str">
        <f t="shared" si="448"/>
        <v>20/03/2026</v>
      </c>
      <c r="D3893" s="762" t="str">
        <f t="shared" si="449"/>
        <v>17:12</v>
      </c>
      <c r="E3893" s="713" t="str">
        <f t="shared" si="450"/>
        <v>17:00 as 18:00</v>
      </c>
      <c r="F3893" s="714" t="str">
        <f t="shared" si="451"/>
        <v>Sexta</v>
      </c>
      <c r="G3893" s="715">
        <f t="shared" si="452"/>
        <v>3</v>
      </c>
      <c r="H3893" s="714" t="str">
        <f t="shared" si="453"/>
        <v>Mar/26</v>
      </c>
      <c r="I3893" s="723">
        <f t="shared" si="454"/>
        <v>20</v>
      </c>
      <c r="J3893" s="723">
        <f>IF(Tabela13[[#This Row],[Data da Ordem]]&lt;&gt;"",1,"")</f>
        <v>1</v>
      </c>
    </row>
    <row r="3894" spans="1:10">
      <c r="A3894" s="763">
        <v>46101.698206018518</v>
      </c>
      <c r="B3894" s="764">
        <v>34</v>
      </c>
      <c r="C3894" s="765" t="str">
        <f t="shared" si="448"/>
        <v>20/03/2026</v>
      </c>
      <c r="D3894" s="762" t="str">
        <f t="shared" si="449"/>
        <v>16:45</v>
      </c>
      <c r="E3894" s="713" t="str">
        <f t="shared" si="450"/>
        <v>16:00 as 17:00</v>
      </c>
      <c r="F3894" s="714" t="str">
        <f t="shared" si="451"/>
        <v>Sexta</v>
      </c>
      <c r="G3894" s="715">
        <f t="shared" si="452"/>
        <v>3</v>
      </c>
      <c r="H3894" s="714" t="str">
        <f t="shared" si="453"/>
        <v>Mar/26</v>
      </c>
      <c r="I3894" s="723">
        <f t="shared" si="454"/>
        <v>20</v>
      </c>
      <c r="J3894" s="723">
        <f>IF(Tabela13[[#This Row],[Data da Ordem]]&lt;&gt;"",1,"")</f>
        <v>1</v>
      </c>
    </row>
    <row r="3895" spans="1:10">
      <c r="A3895" s="763">
        <v>46101.695879629631</v>
      </c>
      <c r="B3895" s="764">
        <v>14.85</v>
      </c>
      <c r="C3895" s="765" t="str">
        <f t="shared" si="448"/>
        <v>20/03/2026</v>
      </c>
      <c r="D3895" s="762" t="str">
        <f t="shared" si="449"/>
        <v>16:42</v>
      </c>
      <c r="E3895" s="713" t="str">
        <f t="shared" si="450"/>
        <v>16:00 as 17:00</v>
      </c>
      <c r="F3895" s="714" t="str">
        <f t="shared" si="451"/>
        <v>Sexta</v>
      </c>
      <c r="G3895" s="715">
        <f t="shared" si="452"/>
        <v>3</v>
      </c>
      <c r="H3895" s="714" t="str">
        <f t="shared" si="453"/>
        <v>Mar/26</v>
      </c>
      <c r="I3895" s="723">
        <f t="shared" si="454"/>
        <v>20</v>
      </c>
      <c r="J3895" s="723">
        <f>IF(Tabela13[[#This Row],[Data da Ordem]]&lt;&gt;"",1,"")</f>
        <v>1</v>
      </c>
    </row>
    <row r="3896" spans="1:10">
      <c r="A3896" s="763">
        <v>46101.661909722221</v>
      </c>
      <c r="B3896" s="764">
        <v>17</v>
      </c>
      <c r="C3896" s="765" t="str">
        <f t="shared" si="448"/>
        <v>20/03/2026</v>
      </c>
      <c r="D3896" s="762" t="str">
        <f t="shared" si="449"/>
        <v>15:53</v>
      </c>
      <c r="E3896" s="713" t="str">
        <f t="shared" si="450"/>
        <v>15:00 as 16:00</v>
      </c>
      <c r="F3896" s="714" t="str">
        <f t="shared" si="451"/>
        <v>Sexta</v>
      </c>
      <c r="G3896" s="715">
        <f t="shared" si="452"/>
        <v>3</v>
      </c>
      <c r="H3896" s="714" t="str">
        <f t="shared" si="453"/>
        <v>Mar/26</v>
      </c>
      <c r="I3896" s="723">
        <f t="shared" si="454"/>
        <v>20</v>
      </c>
      <c r="J3896" s="723">
        <f>IF(Tabela13[[#This Row],[Data da Ordem]]&lt;&gt;"",1,"")</f>
        <v>1</v>
      </c>
    </row>
    <row r="3897" spans="1:10">
      <c r="A3897" s="763">
        <v>46101.648576388892</v>
      </c>
      <c r="B3897" s="764">
        <v>42.9</v>
      </c>
      <c r="C3897" s="765" t="str">
        <f t="shared" si="448"/>
        <v>20/03/2026</v>
      </c>
      <c r="D3897" s="762" t="str">
        <f t="shared" si="449"/>
        <v>15:33</v>
      </c>
      <c r="E3897" s="713" t="str">
        <f t="shared" si="450"/>
        <v>15:00 as 16:00</v>
      </c>
      <c r="F3897" s="714" t="str">
        <f t="shared" si="451"/>
        <v>Sexta</v>
      </c>
      <c r="G3897" s="715">
        <f t="shared" si="452"/>
        <v>3</v>
      </c>
      <c r="H3897" s="714" t="str">
        <f t="shared" si="453"/>
        <v>Mar/26</v>
      </c>
      <c r="I3897" s="723">
        <f t="shared" si="454"/>
        <v>20</v>
      </c>
      <c r="J3897" s="723">
        <f>IF(Tabela13[[#This Row],[Data da Ordem]]&lt;&gt;"",1,"")</f>
        <v>1</v>
      </c>
    </row>
    <row r="3898" spans="1:10">
      <c r="A3898" s="763">
        <v>46101.636319444442</v>
      </c>
      <c r="B3898" s="764">
        <v>34.5</v>
      </c>
      <c r="C3898" s="765" t="str">
        <f t="shared" si="448"/>
        <v>20/03/2026</v>
      </c>
      <c r="D3898" s="762" t="str">
        <f t="shared" si="449"/>
        <v>15:16</v>
      </c>
      <c r="E3898" s="713" t="str">
        <f t="shared" si="450"/>
        <v>15:00 as 16:00</v>
      </c>
      <c r="F3898" s="714" t="str">
        <f t="shared" si="451"/>
        <v>Sexta</v>
      </c>
      <c r="G3898" s="715">
        <f t="shared" si="452"/>
        <v>3</v>
      </c>
      <c r="H3898" s="714" t="str">
        <f t="shared" si="453"/>
        <v>Mar/26</v>
      </c>
      <c r="I3898" s="723">
        <f t="shared" si="454"/>
        <v>20</v>
      </c>
      <c r="J3898" s="723">
        <f>IF(Tabela13[[#This Row],[Data da Ordem]]&lt;&gt;"",1,"")</f>
        <v>1</v>
      </c>
    </row>
    <row r="3899" spans="1:10">
      <c r="A3899" s="763">
        <v>46101.628993055558</v>
      </c>
      <c r="B3899" s="764">
        <v>13.6</v>
      </c>
      <c r="C3899" s="765" t="str">
        <f t="shared" si="448"/>
        <v>20/03/2026</v>
      </c>
      <c r="D3899" s="762" t="str">
        <f t="shared" si="449"/>
        <v>15:05</v>
      </c>
      <c r="E3899" s="713" t="str">
        <f t="shared" si="450"/>
        <v>15:00 as 16:00</v>
      </c>
      <c r="F3899" s="714" t="str">
        <f t="shared" si="451"/>
        <v>Sexta</v>
      </c>
      <c r="G3899" s="715">
        <f t="shared" si="452"/>
        <v>3</v>
      </c>
      <c r="H3899" s="714" t="str">
        <f t="shared" si="453"/>
        <v>Mar/26</v>
      </c>
      <c r="I3899" s="723">
        <f t="shared" si="454"/>
        <v>20</v>
      </c>
      <c r="J3899" s="723">
        <f>IF(Tabela13[[#This Row],[Data da Ordem]]&lt;&gt;"",1,"")</f>
        <v>1</v>
      </c>
    </row>
    <row r="3900" spans="1:10">
      <c r="A3900" s="763">
        <v>46101.608078703706</v>
      </c>
      <c r="B3900" s="764">
        <v>27</v>
      </c>
      <c r="C3900" s="765" t="str">
        <f t="shared" si="448"/>
        <v>20/03/2026</v>
      </c>
      <c r="D3900" s="762" t="str">
        <f t="shared" si="449"/>
        <v>14:35</v>
      </c>
      <c r="E3900" s="713" t="str">
        <f t="shared" si="450"/>
        <v>14:00 as 15:00</v>
      </c>
      <c r="F3900" s="714" t="str">
        <f t="shared" si="451"/>
        <v>Sexta</v>
      </c>
      <c r="G3900" s="715">
        <f t="shared" si="452"/>
        <v>3</v>
      </c>
      <c r="H3900" s="714" t="str">
        <f t="shared" si="453"/>
        <v>Mar/26</v>
      </c>
      <c r="I3900" s="723">
        <f t="shared" si="454"/>
        <v>20</v>
      </c>
      <c r="J3900" s="723">
        <f>IF(Tabela13[[#This Row],[Data da Ordem]]&lt;&gt;"",1,"")</f>
        <v>1</v>
      </c>
    </row>
    <row r="3901" spans="1:10">
      <c r="A3901" s="763">
        <v>46101.53802083333</v>
      </c>
      <c r="B3901" s="764">
        <v>7</v>
      </c>
      <c r="C3901" s="765" t="str">
        <f t="shared" si="448"/>
        <v>20/03/2026</v>
      </c>
      <c r="D3901" s="762" t="str">
        <f t="shared" si="449"/>
        <v>12:54</v>
      </c>
      <c r="E3901" s="713" t="str">
        <f t="shared" si="450"/>
        <v>12:00 as 13:00</v>
      </c>
      <c r="F3901" s="714" t="str">
        <f t="shared" si="451"/>
        <v>Sexta</v>
      </c>
      <c r="G3901" s="715">
        <f t="shared" si="452"/>
        <v>3</v>
      </c>
      <c r="H3901" s="714" t="str">
        <f t="shared" si="453"/>
        <v>Mar/26</v>
      </c>
      <c r="I3901" s="723">
        <f t="shared" si="454"/>
        <v>20</v>
      </c>
      <c r="J3901" s="723">
        <f>IF(Tabela13[[#This Row],[Data da Ordem]]&lt;&gt;"",1,"")</f>
        <v>1</v>
      </c>
    </row>
    <row r="3902" spans="1:10">
      <c r="A3902" s="763">
        <v>46101.536319444444</v>
      </c>
      <c r="B3902" s="764">
        <v>17</v>
      </c>
      <c r="C3902" s="765" t="str">
        <f t="shared" si="448"/>
        <v>20/03/2026</v>
      </c>
      <c r="D3902" s="762" t="str">
        <f t="shared" si="449"/>
        <v>12:52</v>
      </c>
      <c r="E3902" s="713" t="str">
        <f t="shared" si="450"/>
        <v>12:00 as 13:00</v>
      </c>
      <c r="F3902" s="714" t="str">
        <f t="shared" si="451"/>
        <v>Sexta</v>
      </c>
      <c r="G3902" s="715">
        <f t="shared" si="452"/>
        <v>3</v>
      </c>
      <c r="H3902" s="714" t="str">
        <f t="shared" si="453"/>
        <v>Mar/26</v>
      </c>
      <c r="I3902" s="723">
        <f t="shared" si="454"/>
        <v>20</v>
      </c>
      <c r="J3902" s="723">
        <f>IF(Tabela13[[#This Row],[Data da Ordem]]&lt;&gt;"",1,"")</f>
        <v>1</v>
      </c>
    </row>
    <row r="3903" spans="1:10">
      <c r="A3903" s="763">
        <v>46101.46597222222</v>
      </c>
      <c r="B3903" s="764">
        <v>13</v>
      </c>
      <c r="C3903" s="765" t="str">
        <f t="shared" si="448"/>
        <v>20/03/2026</v>
      </c>
      <c r="D3903" s="762" t="str">
        <f t="shared" si="449"/>
        <v>11:11</v>
      </c>
      <c r="E3903" s="713" t="str">
        <f t="shared" si="450"/>
        <v>11:00 as 12:00</v>
      </c>
      <c r="F3903" s="714" t="str">
        <f t="shared" si="451"/>
        <v>Sexta</v>
      </c>
      <c r="G3903" s="715">
        <f t="shared" si="452"/>
        <v>3</v>
      </c>
      <c r="H3903" s="714" t="str">
        <f t="shared" si="453"/>
        <v>Mar/26</v>
      </c>
      <c r="I3903" s="723">
        <f t="shared" si="454"/>
        <v>20</v>
      </c>
      <c r="J3903" s="723">
        <f>IF(Tabela13[[#This Row],[Data da Ordem]]&lt;&gt;"",1,"")</f>
        <v>1</v>
      </c>
    </row>
    <row r="3904" spans="1:10">
      <c r="A3904" s="763">
        <v>46101.460335648146</v>
      </c>
      <c r="B3904" s="764">
        <v>13</v>
      </c>
      <c r="C3904" s="765" t="str">
        <f t="shared" si="448"/>
        <v>20/03/2026</v>
      </c>
      <c r="D3904" s="762" t="str">
        <f t="shared" si="449"/>
        <v>11:02</v>
      </c>
      <c r="E3904" s="713" t="str">
        <f t="shared" si="450"/>
        <v>11:00 as 12:00</v>
      </c>
      <c r="F3904" s="714" t="str">
        <f t="shared" si="451"/>
        <v>Sexta</v>
      </c>
      <c r="G3904" s="715">
        <f t="shared" si="452"/>
        <v>3</v>
      </c>
      <c r="H3904" s="714" t="str">
        <f t="shared" si="453"/>
        <v>Mar/26</v>
      </c>
      <c r="I3904" s="723">
        <f t="shared" si="454"/>
        <v>20</v>
      </c>
      <c r="J3904" s="723">
        <f>IF(Tabela13[[#This Row],[Data da Ordem]]&lt;&gt;"",1,"")</f>
        <v>1</v>
      </c>
    </row>
    <row r="3905" spans="1:10">
      <c r="A3905" s="763">
        <v>46101.436701388891</v>
      </c>
      <c r="B3905" s="764">
        <v>36</v>
      </c>
      <c r="C3905" s="765" t="str">
        <f t="shared" si="448"/>
        <v>20/03/2026</v>
      </c>
      <c r="D3905" s="762" t="str">
        <f t="shared" si="449"/>
        <v>10:28</v>
      </c>
      <c r="E3905" s="713" t="str">
        <f t="shared" si="450"/>
        <v>10:00 as 11:00</v>
      </c>
      <c r="F3905" s="714" t="str">
        <f t="shared" si="451"/>
        <v>Sexta</v>
      </c>
      <c r="G3905" s="715">
        <f t="shared" si="452"/>
        <v>3</v>
      </c>
      <c r="H3905" s="714" t="str">
        <f t="shared" si="453"/>
        <v>Mar/26</v>
      </c>
      <c r="I3905" s="723">
        <f t="shared" si="454"/>
        <v>20</v>
      </c>
      <c r="J3905" s="723">
        <f>IF(Tabela13[[#This Row],[Data da Ordem]]&lt;&gt;"",1,"")</f>
        <v>1</v>
      </c>
    </row>
    <row r="3906" spans="1:10">
      <c r="A3906" s="763">
        <v>46101.425092592595</v>
      </c>
      <c r="B3906" s="764">
        <v>17</v>
      </c>
      <c r="C3906" s="765" t="str">
        <f t="shared" si="448"/>
        <v>20/03/2026</v>
      </c>
      <c r="D3906" s="762" t="str">
        <f t="shared" si="449"/>
        <v>10:12</v>
      </c>
      <c r="E3906" s="713" t="str">
        <f t="shared" si="450"/>
        <v>10:00 as 11:00</v>
      </c>
      <c r="F3906" s="714" t="str">
        <f t="shared" si="451"/>
        <v>Sexta</v>
      </c>
      <c r="G3906" s="715">
        <f t="shared" si="452"/>
        <v>3</v>
      </c>
      <c r="H3906" s="714" t="str">
        <f t="shared" si="453"/>
        <v>Mar/26</v>
      </c>
      <c r="I3906" s="723">
        <f t="shared" si="454"/>
        <v>20</v>
      </c>
      <c r="J3906" s="723">
        <f>IF(Tabela13[[#This Row],[Data da Ordem]]&lt;&gt;"",1,"")</f>
        <v>1</v>
      </c>
    </row>
    <row r="3907" spans="1:10">
      <c r="A3907" s="763">
        <v>46101.415706018517</v>
      </c>
      <c r="B3907" s="764">
        <v>19</v>
      </c>
      <c r="C3907" s="765" t="str">
        <f t="shared" si="448"/>
        <v>20/03/2026</v>
      </c>
      <c r="D3907" s="762" t="str">
        <f t="shared" si="449"/>
        <v>09:58</v>
      </c>
      <c r="E3907" s="713" t="str">
        <f t="shared" si="450"/>
        <v>09:00 as 10:00</v>
      </c>
      <c r="F3907" s="714" t="str">
        <f t="shared" si="451"/>
        <v>Sexta</v>
      </c>
      <c r="G3907" s="715">
        <f t="shared" si="452"/>
        <v>3</v>
      </c>
      <c r="H3907" s="714" t="str">
        <f t="shared" si="453"/>
        <v>Mar/26</v>
      </c>
      <c r="I3907" s="723">
        <f t="shared" si="454"/>
        <v>20</v>
      </c>
      <c r="J3907" s="723">
        <f>IF(Tabela13[[#This Row],[Data da Ordem]]&lt;&gt;"",1,"")</f>
        <v>1</v>
      </c>
    </row>
    <row r="3908" spans="1:10">
      <c r="A3908" s="763">
        <v>46101.405069444445</v>
      </c>
      <c r="B3908" s="764">
        <v>12</v>
      </c>
      <c r="C3908" s="765" t="str">
        <f t="shared" si="448"/>
        <v>20/03/2026</v>
      </c>
      <c r="D3908" s="762" t="str">
        <f t="shared" si="449"/>
        <v>09:43</v>
      </c>
      <c r="E3908" s="713" t="str">
        <f t="shared" si="450"/>
        <v>09:00 as 10:00</v>
      </c>
      <c r="F3908" s="714" t="str">
        <f t="shared" si="451"/>
        <v>Sexta</v>
      </c>
      <c r="G3908" s="715">
        <f t="shared" si="452"/>
        <v>3</v>
      </c>
      <c r="H3908" s="714" t="str">
        <f t="shared" si="453"/>
        <v>Mar/26</v>
      </c>
      <c r="I3908" s="723">
        <f t="shared" si="454"/>
        <v>20</v>
      </c>
      <c r="J3908" s="723">
        <f>IF(Tabela13[[#This Row],[Data da Ordem]]&lt;&gt;"",1,"")</f>
        <v>1</v>
      </c>
    </row>
    <row r="3909" spans="1:10">
      <c r="A3909" s="763">
        <v>46100.782835648148</v>
      </c>
      <c r="B3909" s="764">
        <v>26</v>
      </c>
      <c r="C3909" s="765" t="str">
        <f t="shared" si="448"/>
        <v>19/03/2026</v>
      </c>
      <c r="D3909" s="762" t="str">
        <f t="shared" si="449"/>
        <v>18:47</v>
      </c>
      <c r="E3909" s="713" t="str">
        <f t="shared" si="450"/>
        <v>18:00 as 19:00</v>
      </c>
      <c r="F3909" s="714" t="str">
        <f t="shared" si="451"/>
        <v>Quinta</v>
      </c>
      <c r="G3909" s="715">
        <f t="shared" si="452"/>
        <v>3</v>
      </c>
      <c r="H3909" s="714" t="str">
        <f t="shared" si="453"/>
        <v>Mar/26</v>
      </c>
      <c r="I3909" s="723">
        <f t="shared" si="454"/>
        <v>19</v>
      </c>
      <c r="J3909" s="723">
        <f>IF(Tabela13[[#This Row],[Data da Ordem]]&lt;&gt;"",1,"")</f>
        <v>1</v>
      </c>
    </row>
    <row r="3910" spans="1:10">
      <c r="A3910" s="763">
        <v>46100.700636574074</v>
      </c>
      <c r="B3910" s="764">
        <v>6</v>
      </c>
      <c r="C3910" s="765" t="str">
        <f t="shared" si="448"/>
        <v>19/03/2026</v>
      </c>
      <c r="D3910" s="762" t="str">
        <f t="shared" si="449"/>
        <v>16:48</v>
      </c>
      <c r="E3910" s="713" t="str">
        <f t="shared" si="450"/>
        <v>16:00 as 17:00</v>
      </c>
      <c r="F3910" s="714" t="str">
        <f t="shared" si="451"/>
        <v>Quinta</v>
      </c>
      <c r="G3910" s="715">
        <f t="shared" si="452"/>
        <v>3</v>
      </c>
      <c r="H3910" s="714" t="str">
        <f t="shared" si="453"/>
        <v>Mar/26</v>
      </c>
      <c r="I3910" s="723">
        <f t="shared" si="454"/>
        <v>19</v>
      </c>
      <c r="J3910" s="723">
        <f>IF(Tabela13[[#This Row],[Data da Ordem]]&lt;&gt;"",1,"")</f>
        <v>1</v>
      </c>
    </row>
    <row r="3911" spans="1:10">
      <c r="A3911" s="763">
        <v>46100.7</v>
      </c>
      <c r="B3911" s="764">
        <v>20</v>
      </c>
      <c r="C3911" s="765" t="str">
        <f t="shared" si="448"/>
        <v>19/03/2026</v>
      </c>
      <c r="D3911" s="762" t="str">
        <f t="shared" si="449"/>
        <v>16:48</v>
      </c>
      <c r="E3911" s="713" t="str">
        <f t="shared" si="450"/>
        <v>16:00 as 17:00</v>
      </c>
      <c r="F3911" s="714" t="str">
        <f t="shared" si="451"/>
        <v>Quinta</v>
      </c>
      <c r="G3911" s="715">
        <f t="shared" si="452"/>
        <v>3</v>
      </c>
      <c r="H3911" s="714" t="str">
        <f t="shared" si="453"/>
        <v>Mar/26</v>
      </c>
      <c r="I3911" s="723">
        <f t="shared" si="454"/>
        <v>19</v>
      </c>
      <c r="J3911" s="723">
        <f>IF(Tabela13[[#This Row],[Data da Ordem]]&lt;&gt;"",1,"")</f>
        <v>1</v>
      </c>
    </row>
    <row r="3912" spans="1:10">
      <c r="A3912" s="763">
        <v>46100.665717592594</v>
      </c>
      <c r="B3912" s="764">
        <v>11.700000000000001</v>
      </c>
      <c r="C3912" s="765" t="str">
        <f t="shared" si="448"/>
        <v>19/03/2026</v>
      </c>
      <c r="D3912" s="762" t="str">
        <f t="shared" si="449"/>
        <v>15:58</v>
      </c>
      <c r="E3912" s="713" t="str">
        <f t="shared" si="450"/>
        <v>15:00 as 16:00</v>
      </c>
      <c r="F3912" s="714" t="str">
        <f t="shared" si="451"/>
        <v>Quinta</v>
      </c>
      <c r="G3912" s="715">
        <f t="shared" si="452"/>
        <v>3</v>
      </c>
      <c r="H3912" s="714" t="str">
        <f t="shared" si="453"/>
        <v>Mar/26</v>
      </c>
      <c r="I3912" s="723">
        <f t="shared" si="454"/>
        <v>19</v>
      </c>
      <c r="J3912" s="723">
        <f>IF(Tabela13[[#This Row],[Data da Ordem]]&lt;&gt;"",1,"")</f>
        <v>1</v>
      </c>
    </row>
    <row r="3913" spans="1:10">
      <c r="A3913" s="763">
        <v>46100.664282407408</v>
      </c>
      <c r="B3913" s="764">
        <v>20.7</v>
      </c>
      <c r="C3913" s="765" t="str">
        <f t="shared" si="448"/>
        <v>19/03/2026</v>
      </c>
      <c r="D3913" s="762" t="str">
        <f t="shared" si="449"/>
        <v>15:56</v>
      </c>
      <c r="E3913" s="713" t="str">
        <f t="shared" si="450"/>
        <v>15:00 as 16:00</v>
      </c>
      <c r="F3913" s="714" t="str">
        <f t="shared" si="451"/>
        <v>Quinta</v>
      </c>
      <c r="G3913" s="715">
        <f t="shared" si="452"/>
        <v>3</v>
      </c>
      <c r="H3913" s="714" t="str">
        <f t="shared" si="453"/>
        <v>Mar/26</v>
      </c>
      <c r="I3913" s="723">
        <f t="shared" si="454"/>
        <v>19</v>
      </c>
      <c r="J3913" s="723">
        <f>IF(Tabela13[[#This Row],[Data da Ordem]]&lt;&gt;"",1,"")</f>
        <v>1</v>
      </c>
    </row>
    <row r="3914" spans="1:10">
      <c r="A3914" s="763">
        <v>46100.660046296296</v>
      </c>
      <c r="B3914" s="764">
        <v>14.85</v>
      </c>
      <c r="C3914" s="765" t="str">
        <f t="shared" si="448"/>
        <v>19/03/2026</v>
      </c>
      <c r="D3914" s="762" t="str">
        <f t="shared" si="449"/>
        <v>15:50</v>
      </c>
      <c r="E3914" s="713" t="str">
        <f t="shared" si="450"/>
        <v>15:00 as 16:00</v>
      </c>
      <c r="F3914" s="714" t="str">
        <f t="shared" si="451"/>
        <v>Quinta</v>
      </c>
      <c r="G3914" s="715">
        <f t="shared" si="452"/>
        <v>3</v>
      </c>
      <c r="H3914" s="714" t="str">
        <f t="shared" si="453"/>
        <v>Mar/26</v>
      </c>
      <c r="I3914" s="723">
        <f t="shared" si="454"/>
        <v>19</v>
      </c>
      <c r="J3914" s="723">
        <f>IF(Tabela13[[#This Row],[Data da Ordem]]&lt;&gt;"",1,"")</f>
        <v>1</v>
      </c>
    </row>
    <row r="3915" spans="1:10">
      <c r="A3915" s="763">
        <v>46100.645636574074</v>
      </c>
      <c r="B3915" s="764">
        <v>23</v>
      </c>
      <c r="C3915" s="765" t="str">
        <f t="shared" si="448"/>
        <v>19/03/2026</v>
      </c>
      <c r="D3915" s="762" t="str">
        <f t="shared" si="449"/>
        <v>15:29</v>
      </c>
      <c r="E3915" s="713" t="str">
        <f t="shared" si="450"/>
        <v>15:00 as 16:00</v>
      </c>
      <c r="F3915" s="714" t="str">
        <f t="shared" si="451"/>
        <v>Quinta</v>
      </c>
      <c r="G3915" s="715">
        <f t="shared" si="452"/>
        <v>3</v>
      </c>
      <c r="H3915" s="714" t="str">
        <f t="shared" si="453"/>
        <v>Mar/26</v>
      </c>
      <c r="I3915" s="723">
        <f t="shared" si="454"/>
        <v>19</v>
      </c>
      <c r="J3915" s="723">
        <f>IF(Tabela13[[#This Row],[Data da Ordem]]&lt;&gt;"",1,"")</f>
        <v>1</v>
      </c>
    </row>
    <row r="3916" spans="1:10">
      <c r="A3916" s="763">
        <v>46100.595636574071</v>
      </c>
      <c r="B3916" s="764">
        <v>40</v>
      </c>
      <c r="C3916" s="765" t="str">
        <f t="shared" si="448"/>
        <v>19/03/2026</v>
      </c>
      <c r="D3916" s="762" t="str">
        <f t="shared" si="449"/>
        <v>14:17</v>
      </c>
      <c r="E3916" s="713" t="str">
        <f t="shared" si="450"/>
        <v>14:00 as 15:00</v>
      </c>
      <c r="F3916" s="714" t="str">
        <f t="shared" si="451"/>
        <v>Quinta</v>
      </c>
      <c r="G3916" s="715">
        <f t="shared" si="452"/>
        <v>3</v>
      </c>
      <c r="H3916" s="714" t="str">
        <f t="shared" si="453"/>
        <v>Mar/26</v>
      </c>
      <c r="I3916" s="723">
        <f t="shared" si="454"/>
        <v>19</v>
      </c>
      <c r="J3916" s="723">
        <f>IF(Tabela13[[#This Row],[Data da Ordem]]&lt;&gt;"",1,"")</f>
        <v>1</v>
      </c>
    </row>
    <row r="3917" spans="1:10">
      <c r="A3917" s="763">
        <v>46100.551226851851</v>
      </c>
      <c r="B3917" s="764">
        <v>43</v>
      </c>
      <c r="C3917" s="765" t="str">
        <f t="shared" si="448"/>
        <v>19/03/2026</v>
      </c>
      <c r="D3917" s="762" t="str">
        <f t="shared" si="449"/>
        <v>13:13</v>
      </c>
      <c r="E3917" s="713" t="str">
        <f t="shared" si="450"/>
        <v>13:00 as 14:00</v>
      </c>
      <c r="F3917" s="714" t="str">
        <f t="shared" si="451"/>
        <v>Quinta</v>
      </c>
      <c r="G3917" s="715">
        <f t="shared" si="452"/>
        <v>3</v>
      </c>
      <c r="H3917" s="714" t="str">
        <f t="shared" si="453"/>
        <v>Mar/26</v>
      </c>
      <c r="I3917" s="723">
        <f t="shared" si="454"/>
        <v>19</v>
      </c>
      <c r="J3917" s="723">
        <f>IF(Tabela13[[#This Row],[Data da Ordem]]&lt;&gt;"",1,"")</f>
        <v>1</v>
      </c>
    </row>
    <row r="3918" spans="1:10">
      <c r="A3918" s="763">
        <v>46100.501898148148</v>
      </c>
      <c r="B3918" s="764">
        <v>23</v>
      </c>
      <c r="C3918" s="765" t="str">
        <f t="shared" si="448"/>
        <v>19/03/2026</v>
      </c>
      <c r="D3918" s="762" t="str">
        <f t="shared" si="449"/>
        <v>12:02</v>
      </c>
      <c r="E3918" s="713" t="str">
        <f t="shared" si="450"/>
        <v>12:00 as 13:00</v>
      </c>
      <c r="F3918" s="714" t="str">
        <f t="shared" si="451"/>
        <v>Quinta</v>
      </c>
      <c r="G3918" s="715">
        <f t="shared" si="452"/>
        <v>3</v>
      </c>
      <c r="H3918" s="714" t="str">
        <f t="shared" si="453"/>
        <v>Mar/26</v>
      </c>
      <c r="I3918" s="723">
        <f t="shared" si="454"/>
        <v>19</v>
      </c>
      <c r="J3918" s="723">
        <f>IF(Tabela13[[#This Row],[Data da Ordem]]&lt;&gt;"",1,"")</f>
        <v>1</v>
      </c>
    </row>
    <row r="3919" spans="1:10">
      <c r="A3919" s="763">
        <v>46100.49527777778</v>
      </c>
      <c r="B3919" s="764">
        <v>22</v>
      </c>
      <c r="C3919" s="765" t="str">
        <f t="shared" si="448"/>
        <v>19/03/2026</v>
      </c>
      <c r="D3919" s="762" t="str">
        <f t="shared" si="449"/>
        <v>11:53</v>
      </c>
      <c r="E3919" s="713" t="str">
        <f t="shared" si="450"/>
        <v>11:00 as 12:00</v>
      </c>
      <c r="F3919" s="714" t="str">
        <f t="shared" si="451"/>
        <v>Quinta</v>
      </c>
      <c r="G3919" s="715">
        <f t="shared" si="452"/>
        <v>3</v>
      </c>
      <c r="H3919" s="714" t="str">
        <f t="shared" si="453"/>
        <v>Mar/26</v>
      </c>
      <c r="I3919" s="723">
        <f t="shared" si="454"/>
        <v>19</v>
      </c>
      <c r="J3919" s="723">
        <f>IF(Tabela13[[#This Row],[Data da Ordem]]&lt;&gt;"",1,"")</f>
        <v>1</v>
      </c>
    </row>
    <row r="3920" spans="1:10">
      <c r="A3920" s="763">
        <v>46100.466597222221</v>
      </c>
      <c r="B3920" s="764">
        <v>51</v>
      </c>
      <c r="C3920" s="765" t="str">
        <f t="shared" si="448"/>
        <v>19/03/2026</v>
      </c>
      <c r="D3920" s="762" t="str">
        <f t="shared" si="449"/>
        <v>11:11</v>
      </c>
      <c r="E3920" s="713" t="str">
        <f t="shared" si="450"/>
        <v>11:00 as 12:00</v>
      </c>
      <c r="F3920" s="714" t="str">
        <f t="shared" si="451"/>
        <v>Quinta</v>
      </c>
      <c r="G3920" s="715">
        <f t="shared" si="452"/>
        <v>3</v>
      </c>
      <c r="H3920" s="714" t="str">
        <f t="shared" si="453"/>
        <v>Mar/26</v>
      </c>
      <c r="I3920" s="723">
        <f t="shared" si="454"/>
        <v>19</v>
      </c>
      <c r="J3920" s="723">
        <f>IF(Tabela13[[#This Row],[Data da Ordem]]&lt;&gt;"",1,"")</f>
        <v>1</v>
      </c>
    </row>
    <row r="3921" spans="1:10">
      <c r="A3921" s="763">
        <v>46100.463506944441</v>
      </c>
      <c r="B3921" s="764">
        <v>31.5</v>
      </c>
      <c r="C3921" s="765" t="str">
        <f t="shared" si="448"/>
        <v>19/03/2026</v>
      </c>
      <c r="D3921" s="762" t="str">
        <f t="shared" si="449"/>
        <v>11:07</v>
      </c>
      <c r="E3921" s="713" t="str">
        <f t="shared" si="450"/>
        <v>11:00 as 12:00</v>
      </c>
      <c r="F3921" s="714" t="str">
        <f t="shared" si="451"/>
        <v>Quinta</v>
      </c>
      <c r="G3921" s="715">
        <f t="shared" si="452"/>
        <v>3</v>
      </c>
      <c r="H3921" s="714" t="str">
        <f t="shared" si="453"/>
        <v>Mar/26</v>
      </c>
      <c r="I3921" s="723">
        <f t="shared" si="454"/>
        <v>19</v>
      </c>
      <c r="J3921" s="723">
        <f>IF(Tabela13[[#This Row],[Data da Ordem]]&lt;&gt;"",1,"")</f>
        <v>1</v>
      </c>
    </row>
    <row r="3922" spans="1:10">
      <c r="A3922" s="763">
        <v>46100.459872685184</v>
      </c>
      <c r="B3922" s="764">
        <v>15.5</v>
      </c>
      <c r="C3922" s="765" t="str">
        <f t="shared" si="448"/>
        <v>19/03/2026</v>
      </c>
      <c r="D3922" s="762" t="str">
        <f t="shared" si="449"/>
        <v>11:02</v>
      </c>
      <c r="E3922" s="713" t="str">
        <f t="shared" si="450"/>
        <v>11:00 as 12:00</v>
      </c>
      <c r="F3922" s="714" t="str">
        <f t="shared" si="451"/>
        <v>Quinta</v>
      </c>
      <c r="G3922" s="715">
        <f t="shared" si="452"/>
        <v>3</v>
      </c>
      <c r="H3922" s="714" t="str">
        <f t="shared" si="453"/>
        <v>Mar/26</v>
      </c>
      <c r="I3922" s="723">
        <f t="shared" si="454"/>
        <v>19</v>
      </c>
      <c r="J3922" s="723">
        <f>IF(Tabela13[[#This Row],[Data da Ordem]]&lt;&gt;"",1,"")</f>
        <v>1</v>
      </c>
    </row>
    <row r="3923" spans="1:10">
      <c r="A3923" s="763">
        <v>46100.459317129629</v>
      </c>
      <c r="B3923" s="764">
        <v>21.5</v>
      </c>
      <c r="C3923" s="765" t="str">
        <f t="shared" si="448"/>
        <v>19/03/2026</v>
      </c>
      <c r="D3923" s="762" t="str">
        <f t="shared" si="449"/>
        <v>11:01</v>
      </c>
      <c r="E3923" s="713" t="str">
        <f t="shared" si="450"/>
        <v>11:00 as 12:00</v>
      </c>
      <c r="F3923" s="714" t="str">
        <f t="shared" si="451"/>
        <v>Quinta</v>
      </c>
      <c r="G3923" s="715">
        <f t="shared" si="452"/>
        <v>3</v>
      </c>
      <c r="H3923" s="714" t="str">
        <f t="shared" si="453"/>
        <v>Mar/26</v>
      </c>
      <c r="I3923" s="723">
        <f t="shared" si="454"/>
        <v>19</v>
      </c>
      <c r="J3923" s="723">
        <f>IF(Tabela13[[#This Row],[Data da Ordem]]&lt;&gt;"",1,"")</f>
        <v>1</v>
      </c>
    </row>
    <row r="3924" spans="1:10">
      <c r="A3924" s="763">
        <v>46100.457175925927</v>
      </c>
      <c r="B3924" s="764">
        <v>15.5</v>
      </c>
      <c r="C3924" s="765" t="str">
        <f t="shared" si="448"/>
        <v>19/03/2026</v>
      </c>
      <c r="D3924" s="762" t="str">
        <f t="shared" si="449"/>
        <v>10:58</v>
      </c>
      <c r="E3924" s="713" t="str">
        <f t="shared" si="450"/>
        <v>10:00 as 11:00</v>
      </c>
      <c r="F3924" s="714" t="str">
        <f t="shared" si="451"/>
        <v>Quinta</v>
      </c>
      <c r="G3924" s="715">
        <f t="shared" si="452"/>
        <v>3</v>
      </c>
      <c r="H3924" s="714" t="str">
        <f t="shared" si="453"/>
        <v>Mar/26</v>
      </c>
      <c r="I3924" s="723">
        <f t="shared" si="454"/>
        <v>19</v>
      </c>
      <c r="J3924" s="723">
        <f>IF(Tabela13[[#This Row],[Data da Ordem]]&lt;&gt;"",1,"")</f>
        <v>1</v>
      </c>
    </row>
    <row r="3925" spans="1:10">
      <c r="A3925" s="763">
        <v>46100.451365740744</v>
      </c>
      <c r="B3925" s="764">
        <v>13.5</v>
      </c>
      <c r="C3925" s="765" t="str">
        <f t="shared" ref="C3925:C3988" si="455">IF(A3925="","",TEXT(A3925,"dd/mm/aaaa"))</f>
        <v>19/03/2026</v>
      </c>
      <c r="D3925" s="762" t="str">
        <f t="shared" ref="D3925:D3988" si="456">IF(A3925="","",TEXT(A3925,"hh:mm"))</f>
        <v>10:49</v>
      </c>
      <c r="E3925" s="713" t="str">
        <f t="shared" ref="E3925:E3988" si="457">IF(D3925="","",IF(AND(MOD(D3925,1)&gt;=TIME(8,0,0),MOD(D3925,1)&lt;TIME(21,0,0)),
TEXT(TIME(HOUR(MOD(D3925,1)),0,0),"hh:mm")&amp;" as "&amp;TEXT(TIME(HOUR(MOD(D3925,1))+1,0,0),"hh:mm"),
"Fora da faixa"))</f>
        <v>10:00 as 11:00</v>
      </c>
      <c r="F3925" s="714" t="str">
        <f t="shared" ref="F3925:F3988" si="458">CHOOSE(WEEKDAY(C3925,2),"Segunda","Terça","Quarta","Quinta","Sexta","Sábado","Domingo")</f>
        <v>Quinta</v>
      </c>
      <c r="G3925" s="715">
        <f t="shared" ref="G3925:G3988" si="459">INT((DAY(C3925)-1)/7)+1</f>
        <v>3</v>
      </c>
      <c r="H3925" s="714" t="str">
        <f t="shared" ref="H3925:H3988" si="460">PROPER(TEXT(C3925,"MMM/AA"))</f>
        <v>Mar/26</v>
      </c>
      <c r="I3925" s="723">
        <f t="shared" ref="I3925:I3988" si="461">DAY(C3925)</f>
        <v>19</v>
      </c>
      <c r="J3925" s="723">
        <f>IF(Tabela13[[#This Row],[Data da Ordem]]&lt;&gt;"",1,"")</f>
        <v>1</v>
      </c>
    </row>
    <row r="3926" spans="1:10">
      <c r="A3926" s="763">
        <v>46100.423101851855</v>
      </c>
      <c r="B3926" s="764">
        <v>14</v>
      </c>
      <c r="C3926" s="765" t="str">
        <f t="shared" si="455"/>
        <v>19/03/2026</v>
      </c>
      <c r="D3926" s="762" t="str">
        <f t="shared" si="456"/>
        <v>10:09</v>
      </c>
      <c r="E3926" s="713" t="str">
        <f t="shared" si="457"/>
        <v>10:00 as 11:00</v>
      </c>
      <c r="F3926" s="714" t="str">
        <f t="shared" si="458"/>
        <v>Quinta</v>
      </c>
      <c r="G3926" s="715">
        <f t="shared" si="459"/>
        <v>3</v>
      </c>
      <c r="H3926" s="714" t="str">
        <f t="shared" si="460"/>
        <v>Mar/26</v>
      </c>
      <c r="I3926" s="723">
        <f t="shared" si="461"/>
        <v>19</v>
      </c>
      <c r="J3926" s="723">
        <f>IF(Tabela13[[#This Row],[Data da Ordem]]&lt;&gt;"",1,"")</f>
        <v>1</v>
      </c>
    </row>
    <row r="3927" spans="1:10">
      <c r="A3927" s="763">
        <v>46100.418877314813</v>
      </c>
      <c r="B3927" s="764">
        <v>6</v>
      </c>
      <c r="C3927" s="765" t="str">
        <f t="shared" si="455"/>
        <v>19/03/2026</v>
      </c>
      <c r="D3927" s="762" t="str">
        <f t="shared" si="456"/>
        <v>10:03</v>
      </c>
      <c r="E3927" s="713" t="str">
        <f t="shared" si="457"/>
        <v>10:00 as 11:00</v>
      </c>
      <c r="F3927" s="714" t="str">
        <f t="shared" si="458"/>
        <v>Quinta</v>
      </c>
      <c r="G3927" s="715">
        <f t="shared" si="459"/>
        <v>3</v>
      </c>
      <c r="H3927" s="714" t="str">
        <f t="shared" si="460"/>
        <v>Mar/26</v>
      </c>
      <c r="I3927" s="723">
        <f t="shared" si="461"/>
        <v>19</v>
      </c>
      <c r="J3927" s="723">
        <f>IF(Tabela13[[#This Row],[Data da Ordem]]&lt;&gt;"",1,"")</f>
        <v>1</v>
      </c>
    </row>
    <row r="3928" spans="1:10">
      <c r="A3928" s="763">
        <v>46100.416678240741</v>
      </c>
      <c r="B3928" s="764">
        <v>13</v>
      </c>
      <c r="C3928" s="765" t="str">
        <f t="shared" si="455"/>
        <v>19/03/2026</v>
      </c>
      <c r="D3928" s="762" t="str">
        <f t="shared" si="456"/>
        <v>10:00</v>
      </c>
      <c r="E3928" s="713" t="str">
        <f t="shared" si="457"/>
        <v>10:00 as 11:00</v>
      </c>
      <c r="F3928" s="714" t="str">
        <f t="shared" si="458"/>
        <v>Quinta</v>
      </c>
      <c r="G3928" s="715">
        <f t="shared" si="459"/>
        <v>3</v>
      </c>
      <c r="H3928" s="714" t="str">
        <f t="shared" si="460"/>
        <v>Mar/26</v>
      </c>
      <c r="I3928" s="723">
        <f t="shared" si="461"/>
        <v>19</v>
      </c>
      <c r="J3928" s="723">
        <f>IF(Tabela13[[#This Row],[Data da Ordem]]&lt;&gt;"",1,"")</f>
        <v>1</v>
      </c>
    </row>
    <row r="3929" spans="1:10">
      <c r="A3929" s="763">
        <v>46100.411516203705</v>
      </c>
      <c r="B3929" s="764">
        <v>26.5</v>
      </c>
      <c r="C3929" s="765" t="str">
        <f t="shared" si="455"/>
        <v>19/03/2026</v>
      </c>
      <c r="D3929" s="762" t="str">
        <f t="shared" si="456"/>
        <v>09:52</v>
      </c>
      <c r="E3929" s="713" t="str">
        <f t="shared" si="457"/>
        <v>09:00 as 10:00</v>
      </c>
      <c r="F3929" s="714" t="str">
        <f t="shared" si="458"/>
        <v>Quinta</v>
      </c>
      <c r="G3929" s="715">
        <f t="shared" si="459"/>
        <v>3</v>
      </c>
      <c r="H3929" s="714" t="str">
        <f t="shared" si="460"/>
        <v>Mar/26</v>
      </c>
      <c r="I3929" s="723">
        <f t="shared" si="461"/>
        <v>19</v>
      </c>
      <c r="J3929" s="723">
        <f>IF(Tabela13[[#This Row],[Data da Ordem]]&lt;&gt;"",1,"")</f>
        <v>1</v>
      </c>
    </row>
    <row r="3930" spans="1:10">
      <c r="A3930" s="763">
        <v>46099.752812500003</v>
      </c>
      <c r="B3930" s="764">
        <v>27.5</v>
      </c>
      <c r="C3930" s="765" t="str">
        <f t="shared" si="455"/>
        <v>18/03/2026</v>
      </c>
      <c r="D3930" s="762" t="str">
        <f t="shared" si="456"/>
        <v>18:04</v>
      </c>
      <c r="E3930" s="713" t="str">
        <f t="shared" si="457"/>
        <v>18:00 as 19:00</v>
      </c>
      <c r="F3930" s="714" t="str">
        <f t="shared" si="458"/>
        <v>Quarta</v>
      </c>
      <c r="G3930" s="715">
        <f t="shared" si="459"/>
        <v>3</v>
      </c>
      <c r="H3930" s="714" t="str">
        <f t="shared" si="460"/>
        <v>Mar/26</v>
      </c>
      <c r="I3930" s="723">
        <f t="shared" si="461"/>
        <v>18</v>
      </c>
      <c r="J3930" s="723">
        <f>IF(Tabela13[[#This Row],[Data da Ordem]]&lt;&gt;"",1,"")</f>
        <v>1</v>
      </c>
    </row>
    <row r="3931" spans="1:10">
      <c r="A3931" s="763">
        <v>46099.73878472222</v>
      </c>
      <c r="B3931" s="764">
        <v>36.5</v>
      </c>
      <c r="C3931" s="765" t="str">
        <f t="shared" si="455"/>
        <v>18/03/2026</v>
      </c>
      <c r="D3931" s="762" t="str">
        <f t="shared" si="456"/>
        <v>17:43</v>
      </c>
      <c r="E3931" s="713" t="str">
        <f t="shared" si="457"/>
        <v>17:00 as 18:00</v>
      </c>
      <c r="F3931" s="714" t="str">
        <f t="shared" si="458"/>
        <v>Quarta</v>
      </c>
      <c r="G3931" s="715">
        <f t="shared" si="459"/>
        <v>3</v>
      </c>
      <c r="H3931" s="714" t="str">
        <f t="shared" si="460"/>
        <v>Mar/26</v>
      </c>
      <c r="I3931" s="723">
        <f t="shared" si="461"/>
        <v>18</v>
      </c>
      <c r="J3931" s="723">
        <f>IF(Tabela13[[#This Row],[Data da Ordem]]&lt;&gt;"",1,"")</f>
        <v>1</v>
      </c>
    </row>
    <row r="3932" spans="1:10">
      <c r="A3932" s="763">
        <v>46099.72315972222</v>
      </c>
      <c r="B3932" s="764">
        <v>23</v>
      </c>
      <c r="C3932" s="765" t="str">
        <f t="shared" si="455"/>
        <v>18/03/2026</v>
      </c>
      <c r="D3932" s="762" t="str">
        <f t="shared" si="456"/>
        <v>17:21</v>
      </c>
      <c r="E3932" s="713" t="str">
        <f t="shared" si="457"/>
        <v>17:00 as 18:00</v>
      </c>
      <c r="F3932" s="714" t="str">
        <f t="shared" si="458"/>
        <v>Quarta</v>
      </c>
      <c r="G3932" s="715">
        <f t="shared" si="459"/>
        <v>3</v>
      </c>
      <c r="H3932" s="714" t="str">
        <f t="shared" si="460"/>
        <v>Mar/26</v>
      </c>
      <c r="I3932" s="723">
        <f t="shared" si="461"/>
        <v>18</v>
      </c>
      <c r="J3932" s="723">
        <f>IF(Tabela13[[#This Row],[Data da Ordem]]&lt;&gt;"",1,"")</f>
        <v>1</v>
      </c>
    </row>
    <row r="3933" spans="1:10">
      <c r="A3933" s="763">
        <v>46099.712314814817</v>
      </c>
      <c r="B3933" s="764">
        <v>20</v>
      </c>
      <c r="C3933" s="765" t="str">
        <f t="shared" si="455"/>
        <v>18/03/2026</v>
      </c>
      <c r="D3933" s="762" t="str">
        <f t="shared" si="456"/>
        <v>17:05</v>
      </c>
      <c r="E3933" s="713" t="str">
        <f t="shared" si="457"/>
        <v>17:00 as 18:00</v>
      </c>
      <c r="F3933" s="714" t="str">
        <f t="shared" si="458"/>
        <v>Quarta</v>
      </c>
      <c r="G3933" s="715">
        <f t="shared" si="459"/>
        <v>3</v>
      </c>
      <c r="H3933" s="714" t="str">
        <f t="shared" si="460"/>
        <v>Mar/26</v>
      </c>
      <c r="I3933" s="723">
        <f t="shared" si="461"/>
        <v>18</v>
      </c>
      <c r="J3933" s="723">
        <f>IF(Tabela13[[#This Row],[Data da Ordem]]&lt;&gt;"",1,"")</f>
        <v>1</v>
      </c>
    </row>
    <row r="3934" spans="1:10">
      <c r="A3934" s="763">
        <v>46099.689050925925</v>
      </c>
      <c r="B3934" s="764">
        <v>23</v>
      </c>
      <c r="C3934" s="765" t="str">
        <f t="shared" si="455"/>
        <v>18/03/2026</v>
      </c>
      <c r="D3934" s="762" t="str">
        <f t="shared" si="456"/>
        <v>16:32</v>
      </c>
      <c r="E3934" s="713" t="str">
        <f t="shared" si="457"/>
        <v>16:00 as 17:00</v>
      </c>
      <c r="F3934" s="714" t="str">
        <f t="shared" si="458"/>
        <v>Quarta</v>
      </c>
      <c r="G3934" s="715">
        <f t="shared" si="459"/>
        <v>3</v>
      </c>
      <c r="H3934" s="714" t="str">
        <f t="shared" si="460"/>
        <v>Mar/26</v>
      </c>
      <c r="I3934" s="723">
        <f t="shared" si="461"/>
        <v>18</v>
      </c>
      <c r="J3934" s="723">
        <f>IF(Tabela13[[#This Row],[Data da Ordem]]&lt;&gt;"",1,"")</f>
        <v>1</v>
      </c>
    </row>
    <row r="3935" spans="1:10">
      <c r="A3935" s="763">
        <v>46099.677060185182</v>
      </c>
      <c r="B3935" s="764">
        <v>24.5</v>
      </c>
      <c r="C3935" s="765" t="str">
        <f t="shared" si="455"/>
        <v>18/03/2026</v>
      </c>
      <c r="D3935" s="762" t="str">
        <f t="shared" si="456"/>
        <v>16:14</v>
      </c>
      <c r="E3935" s="713" t="str">
        <f t="shared" si="457"/>
        <v>16:00 as 17:00</v>
      </c>
      <c r="F3935" s="714" t="str">
        <f t="shared" si="458"/>
        <v>Quarta</v>
      </c>
      <c r="G3935" s="715">
        <f t="shared" si="459"/>
        <v>3</v>
      </c>
      <c r="H3935" s="714" t="str">
        <f t="shared" si="460"/>
        <v>Mar/26</v>
      </c>
      <c r="I3935" s="723">
        <f t="shared" si="461"/>
        <v>18</v>
      </c>
      <c r="J3935" s="723">
        <f>IF(Tabela13[[#This Row],[Data da Ordem]]&lt;&gt;"",1,"")</f>
        <v>1</v>
      </c>
    </row>
    <row r="3936" spans="1:10">
      <c r="A3936" s="763">
        <v>46099.664050925923</v>
      </c>
      <c r="B3936" s="764">
        <v>40.5</v>
      </c>
      <c r="C3936" s="765" t="str">
        <f t="shared" si="455"/>
        <v>18/03/2026</v>
      </c>
      <c r="D3936" s="762" t="str">
        <f t="shared" si="456"/>
        <v>15:56</v>
      </c>
      <c r="E3936" s="713" t="str">
        <f t="shared" si="457"/>
        <v>15:00 as 16:00</v>
      </c>
      <c r="F3936" s="714" t="str">
        <f t="shared" si="458"/>
        <v>Quarta</v>
      </c>
      <c r="G3936" s="715">
        <f t="shared" si="459"/>
        <v>3</v>
      </c>
      <c r="H3936" s="714" t="str">
        <f t="shared" si="460"/>
        <v>Mar/26</v>
      </c>
      <c r="I3936" s="723">
        <f t="shared" si="461"/>
        <v>18</v>
      </c>
      <c r="J3936" s="723">
        <f>IF(Tabela13[[#This Row],[Data da Ordem]]&lt;&gt;"",1,"")</f>
        <v>1</v>
      </c>
    </row>
    <row r="3937" spans="1:10">
      <c r="A3937" s="763">
        <v>46099.65960648148</v>
      </c>
      <c r="B3937" s="764">
        <v>22</v>
      </c>
      <c r="C3937" s="765" t="str">
        <f t="shared" si="455"/>
        <v>18/03/2026</v>
      </c>
      <c r="D3937" s="762" t="str">
        <f t="shared" si="456"/>
        <v>15:49</v>
      </c>
      <c r="E3937" s="713" t="str">
        <f t="shared" si="457"/>
        <v>15:00 as 16:00</v>
      </c>
      <c r="F3937" s="714" t="str">
        <f t="shared" si="458"/>
        <v>Quarta</v>
      </c>
      <c r="G3937" s="715">
        <f t="shared" si="459"/>
        <v>3</v>
      </c>
      <c r="H3937" s="714" t="str">
        <f t="shared" si="460"/>
        <v>Mar/26</v>
      </c>
      <c r="I3937" s="723">
        <f t="shared" si="461"/>
        <v>18</v>
      </c>
      <c r="J3937" s="723">
        <f>IF(Tabela13[[#This Row],[Data da Ordem]]&lt;&gt;"",1,"")</f>
        <v>1</v>
      </c>
    </row>
    <row r="3938" spans="1:10">
      <c r="A3938" s="763">
        <v>46099.649363425924</v>
      </c>
      <c r="B3938" s="764">
        <v>10</v>
      </c>
      <c r="C3938" s="765" t="str">
        <f t="shared" si="455"/>
        <v>18/03/2026</v>
      </c>
      <c r="D3938" s="762" t="str">
        <f t="shared" si="456"/>
        <v>15:35</v>
      </c>
      <c r="E3938" s="713" t="str">
        <f t="shared" si="457"/>
        <v>15:00 as 16:00</v>
      </c>
      <c r="F3938" s="714" t="str">
        <f t="shared" si="458"/>
        <v>Quarta</v>
      </c>
      <c r="G3938" s="715">
        <f t="shared" si="459"/>
        <v>3</v>
      </c>
      <c r="H3938" s="714" t="str">
        <f t="shared" si="460"/>
        <v>Mar/26</v>
      </c>
      <c r="I3938" s="723">
        <f t="shared" si="461"/>
        <v>18</v>
      </c>
      <c r="J3938" s="723">
        <f>IF(Tabela13[[#This Row],[Data da Ordem]]&lt;&gt;"",1,"")</f>
        <v>1</v>
      </c>
    </row>
    <row r="3939" spans="1:10">
      <c r="A3939" s="763">
        <v>46099.634618055556</v>
      </c>
      <c r="B3939" s="764">
        <v>23.5</v>
      </c>
      <c r="C3939" s="765" t="str">
        <f t="shared" si="455"/>
        <v>18/03/2026</v>
      </c>
      <c r="D3939" s="762" t="str">
        <f t="shared" si="456"/>
        <v>15:13</v>
      </c>
      <c r="E3939" s="713" t="str">
        <f t="shared" si="457"/>
        <v>15:00 as 16:00</v>
      </c>
      <c r="F3939" s="714" t="str">
        <f t="shared" si="458"/>
        <v>Quarta</v>
      </c>
      <c r="G3939" s="715">
        <f t="shared" si="459"/>
        <v>3</v>
      </c>
      <c r="H3939" s="714" t="str">
        <f t="shared" si="460"/>
        <v>Mar/26</v>
      </c>
      <c r="I3939" s="723">
        <f t="shared" si="461"/>
        <v>18</v>
      </c>
      <c r="J3939" s="723">
        <f>IF(Tabela13[[#This Row],[Data da Ordem]]&lt;&gt;"",1,"")</f>
        <v>1</v>
      </c>
    </row>
    <row r="3940" spans="1:10">
      <c r="A3940" s="763">
        <v>46099.628703703704</v>
      </c>
      <c r="B3940" s="764">
        <v>15.5</v>
      </c>
      <c r="C3940" s="765" t="str">
        <f t="shared" si="455"/>
        <v>18/03/2026</v>
      </c>
      <c r="D3940" s="762" t="str">
        <f t="shared" si="456"/>
        <v>15:05</v>
      </c>
      <c r="E3940" s="713" t="str">
        <f t="shared" si="457"/>
        <v>15:00 as 16:00</v>
      </c>
      <c r="F3940" s="714" t="str">
        <f t="shared" si="458"/>
        <v>Quarta</v>
      </c>
      <c r="G3940" s="715">
        <f t="shared" si="459"/>
        <v>3</v>
      </c>
      <c r="H3940" s="714" t="str">
        <f t="shared" si="460"/>
        <v>Mar/26</v>
      </c>
      <c r="I3940" s="723">
        <f t="shared" si="461"/>
        <v>18</v>
      </c>
      <c r="J3940" s="723">
        <f>IF(Tabela13[[#This Row],[Data da Ordem]]&lt;&gt;"",1,"")</f>
        <v>1</v>
      </c>
    </row>
    <row r="3941" spans="1:10">
      <c r="A3941" s="763">
        <v>46099.624305555553</v>
      </c>
      <c r="B3941" s="764">
        <v>45</v>
      </c>
      <c r="C3941" s="765" t="str">
        <f t="shared" si="455"/>
        <v>18/03/2026</v>
      </c>
      <c r="D3941" s="762" t="str">
        <f t="shared" si="456"/>
        <v>14:59</v>
      </c>
      <c r="E3941" s="713" t="str">
        <f t="shared" si="457"/>
        <v>14:00 as 15:00</v>
      </c>
      <c r="F3941" s="714" t="str">
        <f t="shared" si="458"/>
        <v>Quarta</v>
      </c>
      <c r="G3941" s="715">
        <f t="shared" si="459"/>
        <v>3</v>
      </c>
      <c r="H3941" s="714" t="str">
        <f t="shared" si="460"/>
        <v>Mar/26</v>
      </c>
      <c r="I3941" s="723">
        <f t="shared" si="461"/>
        <v>18</v>
      </c>
      <c r="J3941" s="723">
        <f>IF(Tabela13[[#This Row],[Data da Ordem]]&lt;&gt;"",1,"")</f>
        <v>1</v>
      </c>
    </row>
    <row r="3942" spans="1:10">
      <c r="A3942" s="763">
        <v>46099.619537037041</v>
      </c>
      <c r="B3942" s="764">
        <v>34</v>
      </c>
      <c r="C3942" s="765" t="str">
        <f t="shared" si="455"/>
        <v>18/03/2026</v>
      </c>
      <c r="D3942" s="762" t="str">
        <f t="shared" si="456"/>
        <v>14:52</v>
      </c>
      <c r="E3942" s="713" t="str">
        <f t="shared" si="457"/>
        <v>14:00 as 15:00</v>
      </c>
      <c r="F3942" s="714" t="str">
        <f t="shared" si="458"/>
        <v>Quarta</v>
      </c>
      <c r="G3942" s="715">
        <f t="shared" si="459"/>
        <v>3</v>
      </c>
      <c r="H3942" s="714" t="str">
        <f t="shared" si="460"/>
        <v>Mar/26</v>
      </c>
      <c r="I3942" s="723">
        <f t="shared" si="461"/>
        <v>18</v>
      </c>
      <c r="J3942" s="723">
        <f>IF(Tabela13[[#This Row],[Data da Ordem]]&lt;&gt;"",1,"")</f>
        <v>1</v>
      </c>
    </row>
    <row r="3943" spans="1:10">
      <c r="A3943" s="763">
        <v>46099.613171296296</v>
      </c>
      <c r="B3943" s="764">
        <v>23.6</v>
      </c>
      <c r="C3943" s="765" t="str">
        <f t="shared" si="455"/>
        <v>18/03/2026</v>
      </c>
      <c r="D3943" s="762" t="str">
        <f t="shared" si="456"/>
        <v>14:42</v>
      </c>
      <c r="E3943" s="713" t="str">
        <f t="shared" si="457"/>
        <v>14:00 as 15:00</v>
      </c>
      <c r="F3943" s="714" t="str">
        <f t="shared" si="458"/>
        <v>Quarta</v>
      </c>
      <c r="G3943" s="715">
        <f t="shared" si="459"/>
        <v>3</v>
      </c>
      <c r="H3943" s="714" t="str">
        <f t="shared" si="460"/>
        <v>Mar/26</v>
      </c>
      <c r="I3943" s="723">
        <f t="shared" si="461"/>
        <v>18</v>
      </c>
      <c r="J3943" s="723">
        <f>IF(Tabela13[[#This Row],[Data da Ordem]]&lt;&gt;"",1,"")</f>
        <v>1</v>
      </c>
    </row>
    <row r="3944" spans="1:10">
      <c r="A3944" s="763">
        <v>46099.590208333335</v>
      </c>
      <c r="B3944" s="764">
        <v>28.6</v>
      </c>
      <c r="C3944" s="765" t="str">
        <f t="shared" si="455"/>
        <v>18/03/2026</v>
      </c>
      <c r="D3944" s="762" t="str">
        <f t="shared" si="456"/>
        <v>14:09</v>
      </c>
      <c r="E3944" s="713" t="str">
        <f t="shared" si="457"/>
        <v>14:00 as 15:00</v>
      </c>
      <c r="F3944" s="714" t="str">
        <f t="shared" si="458"/>
        <v>Quarta</v>
      </c>
      <c r="G3944" s="715">
        <f t="shared" si="459"/>
        <v>3</v>
      </c>
      <c r="H3944" s="714" t="str">
        <f t="shared" si="460"/>
        <v>Mar/26</v>
      </c>
      <c r="I3944" s="723">
        <f t="shared" si="461"/>
        <v>18</v>
      </c>
      <c r="J3944" s="723">
        <f>IF(Tabela13[[#This Row],[Data da Ordem]]&lt;&gt;"",1,"")</f>
        <v>1</v>
      </c>
    </row>
    <row r="3945" spans="1:10">
      <c r="A3945" s="763">
        <v>46099.589259259257</v>
      </c>
      <c r="B3945" s="764">
        <v>17</v>
      </c>
      <c r="C3945" s="765" t="str">
        <f t="shared" si="455"/>
        <v>18/03/2026</v>
      </c>
      <c r="D3945" s="762" t="str">
        <f t="shared" si="456"/>
        <v>14:08</v>
      </c>
      <c r="E3945" s="713" t="str">
        <f t="shared" si="457"/>
        <v>14:00 as 15:00</v>
      </c>
      <c r="F3945" s="714" t="str">
        <f t="shared" si="458"/>
        <v>Quarta</v>
      </c>
      <c r="G3945" s="715">
        <f t="shared" si="459"/>
        <v>3</v>
      </c>
      <c r="H3945" s="714" t="str">
        <f t="shared" si="460"/>
        <v>Mar/26</v>
      </c>
      <c r="I3945" s="723">
        <f t="shared" si="461"/>
        <v>18</v>
      </c>
      <c r="J3945" s="723">
        <f>IF(Tabela13[[#This Row],[Data da Ordem]]&lt;&gt;"",1,"")</f>
        <v>1</v>
      </c>
    </row>
    <row r="3946" spans="1:10">
      <c r="A3946" s="763">
        <v>46099.586585648147</v>
      </c>
      <c r="B3946" s="764">
        <v>52.9</v>
      </c>
      <c r="C3946" s="765" t="str">
        <f t="shared" si="455"/>
        <v>18/03/2026</v>
      </c>
      <c r="D3946" s="762" t="str">
        <f t="shared" si="456"/>
        <v>14:04</v>
      </c>
      <c r="E3946" s="713" t="str">
        <f t="shared" si="457"/>
        <v>14:00 as 15:00</v>
      </c>
      <c r="F3946" s="714" t="str">
        <f t="shared" si="458"/>
        <v>Quarta</v>
      </c>
      <c r="G3946" s="715">
        <f t="shared" si="459"/>
        <v>3</v>
      </c>
      <c r="H3946" s="714" t="str">
        <f t="shared" si="460"/>
        <v>Mar/26</v>
      </c>
      <c r="I3946" s="723">
        <f t="shared" si="461"/>
        <v>18</v>
      </c>
      <c r="J3946" s="723">
        <f>IF(Tabela13[[#This Row],[Data da Ordem]]&lt;&gt;"",1,"")</f>
        <v>1</v>
      </c>
    </row>
    <row r="3947" spans="1:10">
      <c r="A3947" s="763">
        <v>46099.563333333332</v>
      </c>
      <c r="B3947" s="764">
        <v>38.9</v>
      </c>
      <c r="C3947" s="765" t="str">
        <f t="shared" si="455"/>
        <v>18/03/2026</v>
      </c>
      <c r="D3947" s="762" t="str">
        <f t="shared" si="456"/>
        <v>13:31</v>
      </c>
      <c r="E3947" s="713" t="str">
        <f t="shared" si="457"/>
        <v>13:00 as 14:00</v>
      </c>
      <c r="F3947" s="714" t="str">
        <f t="shared" si="458"/>
        <v>Quarta</v>
      </c>
      <c r="G3947" s="715">
        <f t="shared" si="459"/>
        <v>3</v>
      </c>
      <c r="H3947" s="714" t="str">
        <f t="shared" si="460"/>
        <v>Mar/26</v>
      </c>
      <c r="I3947" s="723">
        <f t="shared" si="461"/>
        <v>18</v>
      </c>
      <c r="J3947" s="723">
        <f>IF(Tabela13[[#This Row],[Data da Ordem]]&lt;&gt;"",1,"")</f>
        <v>1</v>
      </c>
    </row>
    <row r="3948" spans="1:10">
      <c r="A3948" s="763">
        <v>46099.529965277776</v>
      </c>
      <c r="B3948" s="764">
        <v>14</v>
      </c>
      <c r="C3948" s="765" t="str">
        <f t="shared" si="455"/>
        <v>18/03/2026</v>
      </c>
      <c r="D3948" s="762" t="str">
        <f t="shared" si="456"/>
        <v>12:43</v>
      </c>
      <c r="E3948" s="713" t="str">
        <f t="shared" si="457"/>
        <v>12:00 as 13:00</v>
      </c>
      <c r="F3948" s="714" t="str">
        <f t="shared" si="458"/>
        <v>Quarta</v>
      </c>
      <c r="G3948" s="715">
        <f t="shared" si="459"/>
        <v>3</v>
      </c>
      <c r="H3948" s="714" t="str">
        <f t="shared" si="460"/>
        <v>Mar/26</v>
      </c>
      <c r="I3948" s="723">
        <f t="shared" si="461"/>
        <v>18</v>
      </c>
      <c r="J3948" s="723">
        <f>IF(Tabela13[[#This Row],[Data da Ordem]]&lt;&gt;"",1,"")</f>
        <v>1</v>
      </c>
    </row>
    <row r="3949" spans="1:10">
      <c r="A3949" s="763">
        <v>46099.499652777777</v>
      </c>
      <c r="B3949" s="764">
        <v>56</v>
      </c>
      <c r="C3949" s="765" t="str">
        <f t="shared" si="455"/>
        <v>18/03/2026</v>
      </c>
      <c r="D3949" s="762" t="str">
        <f t="shared" si="456"/>
        <v>11:59</v>
      </c>
      <c r="E3949" s="713" t="str">
        <f t="shared" si="457"/>
        <v>11:00 as 12:00</v>
      </c>
      <c r="F3949" s="714" t="str">
        <f t="shared" si="458"/>
        <v>Quarta</v>
      </c>
      <c r="G3949" s="715">
        <f t="shared" si="459"/>
        <v>3</v>
      </c>
      <c r="H3949" s="714" t="str">
        <f t="shared" si="460"/>
        <v>Mar/26</v>
      </c>
      <c r="I3949" s="723">
        <f t="shared" si="461"/>
        <v>18</v>
      </c>
      <c r="J3949" s="723">
        <f>IF(Tabela13[[#This Row],[Data da Ordem]]&lt;&gt;"",1,"")</f>
        <v>1</v>
      </c>
    </row>
    <row r="3950" spans="1:10">
      <c r="A3950" s="763">
        <v>46099.457233796296</v>
      </c>
      <c r="B3950" s="764">
        <v>37.5</v>
      </c>
      <c r="C3950" s="765" t="str">
        <f t="shared" si="455"/>
        <v>18/03/2026</v>
      </c>
      <c r="D3950" s="762" t="str">
        <f t="shared" si="456"/>
        <v>10:58</v>
      </c>
      <c r="E3950" s="713" t="str">
        <f t="shared" si="457"/>
        <v>10:00 as 11:00</v>
      </c>
      <c r="F3950" s="714" t="str">
        <f t="shared" si="458"/>
        <v>Quarta</v>
      </c>
      <c r="G3950" s="715">
        <f t="shared" si="459"/>
        <v>3</v>
      </c>
      <c r="H3950" s="714" t="str">
        <f t="shared" si="460"/>
        <v>Mar/26</v>
      </c>
      <c r="I3950" s="723">
        <f t="shared" si="461"/>
        <v>18</v>
      </c>
      <c r="J3950" s="723">
        <f>IF(Tabela13[[#This Row],[Data da Ordem]]&lt;&gt;"",1,"")</f>
        <v>1</v>
      </c>
    </row>
    <row r="3951" spans="1:10">
      <c r="A3951" s="763">
        <v>46099.413831018515</v>
      </c>
      <c r="B3951" s="764">
        <v>13.5</v>
      </c>
      <c r="C3951" s="765" t="str">
        <f t="shared" si="455"/>
        <v>18/03/2026</v>
      </c>
      <c r="D3951" s="762" t="str">
        <f t="shared" si="456"/>
        <v>09:55</v>
      </c>
      <c r="E3951" s="713" t="str">
        <f t="shared" si="457"/>
        <v>09:00 as 10:00</v>
      </c>
      <c r="F3951" s="714" t="str">
        <f t="shared" si="458"/>
        <v>Quarta</v>
      </c>
      <c r="G3951" s="715">
        <f t="shared" si="459"/>
        <v>3</v>
      </c>
      <c r="H3951" s="714" t="str">
        <f t="shared" si="460"/>
        <v>Mar/26</v>
      </c>
      <c r="I3951" s="723">
        <f t="shared" si="461"/>
        <v>18</v>
      </c>
      <c r="J3951" s="723">
        <f>IF(Tabela13[[#This Row],[Data da Ordem]]&lt;&gt;"",1,"")</f>
        <v>1</v>
      </c>
    </row>
    <row r="3952" spans="1:10">
      <c r="A3952" s="763">
        <v>46099.412870370368</v>
      </c>
      <c r="B3952" s="764">
        <v>9</v>
      </c>
      <c r="C3952" s="765" t="str">
        <f t="shared" si="455"/>
        <v>18/03/2026</v>
      </c>
      <c r="D3952" s="762" t="str">
        <f t="shared" si="456"/>
        <v>09:54</v>
      </c>
      <c r="E3952" s="713" t="str">
        <f t="shared" si="457"/>
        <v>09:00 as 10:00</v>
      </c>
      <c r="F3952" s="714" t="str">
        <f t="shared" si="458"/>
        <v>Quarta</v>
      </c>
      <c r="G3952" s="715">
        <f t="shared" si="459"/>
        <v>3</v>
      </c>
      <c r="H3952" s="714" t="str">
        <f t="shared" si="460"/>
        <v>Mar/26</v>
      </c>
      <c r="I3952" s="723">
        <f t="shared" si="461"/>
        <v>18</v>
      </c>
      <c r="J3952" s="723">
        <f>IF(Tabela13[[#This Row],[Data da Ordem]]&lt;&gt;"",1,"")</f>
        <v>1</v>
      </c>
    </row>
    <row r="3953" spans="1:10">
      <c r="A3953" s="763">
        <v>46098.715868055559</v>
      </c>
      <c r="B3953" s="764">
        <v>61</v>
      </c>
      <c r="C3953" s="765" t="str">
        <f t="shared" si="455"/>
        <v>17/03/2026</v>
      </c>
      <c r="D3953" s="762" t="str">
        <f t="shared" si="456"/>
        <v>17:10</v>
      </c>
      <c r="E3953" s="713" t="str">
        <f t="shared" si="457"/>
        <v>17:00 as 18:00</v>
      </c>
      <c r="F3953" s="714" t="str">
        <f t="shared" si="458"/>
        <v>Terça</v>
      </c>
      <c r="G3953" s="715">
        <f t="shared" si="459"/>
        <v>3</v>
      </c>
      <c r="H3953" s="714" t="str">
        <f t="shared" si="460"/>
        <v>Mar/26</v>
      </c>
      <c r="I3953" s="723">
        <f t="shared" si="461"/>
        <v>17</v>
      </c>
      <c r="J3953" s="723">
        <f>IF(Tabela13[[#This Row],[Data da Ordem]]&lt;&gt;"",1,"")</f>
        <v>1</v>
      </c>
    </row>
    <row r="3954" spans="1:10">
      <c r="A3954" s="763">
        <v>46098.714988425927</v>
      </c>
      <c r="B3954" s="764">
        <v>17</v>
      </c>
      <c r="C3954" s="765" t="str">
        <f t="shared" si="455"/>
        <v>17/03/2026</v>
      </c>
      <c r="D3954" s="762" t="str">
        <f t="shared" si="456"/>
        <v>17:09</v>
      </c>
      <c r="E3954" s="713" t="str">
        <f t="shared" si="457"/>
        <v>17:00 as 18:00</v>
      </c>
      <c r="F3954" s="714" t="str">
        <f t="shared" si="458"/>
        <v>Terça</v>
      </c>
      <c r="G3954" s="715">
        <f t="shared" si="459"/>
        <v>3</v>
      </c>
      <c r="H3954" s="714" t="str">
        <f t="shared" si="460"/>
        <v>Mar/26</v>
      </c>
      <c r="I3954" s="723">
        <f t="shared" si="461"/>
        <v>17</v>
      </c>
      <c r="J3954" s="723">
        <f>IF(Tabela13[[#This Row],[Data da Ordem]]&lt;&gt;"",1,"")</f>
        <v>1</v>
      </c>
    </row>
    <row r="3955" spans="1:10">
      <c r="A3955" s="763">
        <v>46098.710486111115</v>
      </c>
      <c r="B3955" s="764">
        <v>36</v>
      </c>
      <c r="C3955" s="765" t="str">
        <f t="shared" si="455"/>
        <v>17/03/2026</v>
      </c>
      <c r="D3955" s="762" t="str">
        <f t="shared" si="456"/>
        <v>17:03</v>
      </c>
      <c r="E3955" s="713" t="str">
        <f t="shared" si="457"/>
        <v>17:00 as 18:00</v>
      </c>
      <c r="F3955" s="714" t="str">
        <f t="shared" si="458"/>
        <v>Terça</v>
      </c>
      <c r="G3955" s="715">
        <f t="shared" si="459"/>
        <v>3</v>
      </c>
      <c r="H3955" s="714" t="str">
        <f t="shared" si="460"/>
        <v>Mar/26</v>
      </c>
      <c r="I3955" s="723">
        <f t="shared" si="461"/>
        <v>17</v>
      </c>
      <c r="J3955" s="723">
        <f>IF(Tabela13[[#This Row],[Data da Ordem]]&lt;&gt;"",1,"")</f>
        <v>1</v>
      </c>
    </row>
    <row r="3956" spans="1:10">
      <c r="A3956" s="763">
        <v>46098.638321759259</v>
      </c>
      <c r="B3956" s="764">
        <v>27.900000000000002</v>
      </c>
      <c r="C3956" s="765" t="str">
        <f t="shared" si="455"/>
        <v>17/03/2026</v>
      </c>
      <c r="D3956" s="762" t="str">
        <f t="shared" si="456"/>
        <v>15:19</v>
      </c>
      <c r="E3956" s="713" t="str">
        <f t="shared" si="457"/>
        <v>15:00 as 16:00</v>
      </c>
      <c r="F3956" s="714" t="str">
        <f t="shared" si="458"/>
        <v>Terça</v>
      </c>
      <c r="G3956" s="715">
        <f t="shared" si="459"/>
        <v>3</v>
      </c>
      <c r="H3956" s="714" t="str">
        <f t="shared" si="460"/>
        <v>Mar/26</v>
      </c>
      <c r="I3956" s="723">
        <f t="shared" si="461"/>
        <v>17</v>
      </c>
      <c r="J3956" s="723">
        <f>IF(Tabela13[[#This Row],[Data da Ordem]]&lt;&gt;"",1,"")</f>
        <v>1</v>
      </c>
    </row>
    <row r="3957" spans="1:10">
      <c r="A3957" s="763">
        <v>46098.635729166665</v>
      </c>
      <c r="B3957" s="764">
        <v>34</v>
      </c>
      <c r="C3957" s="765" t="str">
        <f t="shared" si="455"/>
        <v>17/03/2026</v>
      </c>
      <c r="D3957" s="762" t="str">
        <f t="shared" si="456"/>
        <v>15:15</v>
      </c>
      <c r="E3957" s="713" t="str">
        <f t="shared" si="457"/>
        <v>15:00 as 16:00</v>
      </c>
      <c r="F3957" s="714" t="str">
        <f t="shared" si="458"/>
        <v>Terça</v>
      </c>
      <c r="G3957" s="715">
        <f t="shared" si="459"/>
        <v>3</v>
      </c>
      <c r="H3957" s="714" t="str">
        <f t="shared" si="460"/>
        <v>Mar/26</v>
      </c>
      <c r="I3957" s="723">
        <f t="shared" si="461"/>
        <v>17</v>
      </c>
      <c r="J3957" s="723">
        <f>IF(Tabela13[[#This Row],[Data da Ordem]]&lt;&gt;"",1,"")</f>
        <v>1</v>
      </c>
    </row>
    <row r="3958" spans="1:10">
      <c r="A3958" s="763">
        <v>46098.635312500002</v>
      </c>
      <c r="B3958" s="764">
        <v>26</v>
      </c>
      <c r="C3958" s="765" t="str">
        <f t="shared" si="455"/>
        <v>17/03/2026</v>
      </c>
      <c r="D3958" s="762" t="str">
        <f t="shared" si="456"/>
        <v>15:14</v>
      </c>
      <c r="E3958" s="713" t="str">
        <f t="shared" si="457"/>
        <v>15:00 as 16:00</v>
      </c>
      <c r="F3958" s="714" t="str">
        <f t="shared" si="458"/>
        <v>Terça</v>
      </c>
      <c r="G3958" s="715">
        <f t="shared" si="459"/>
        <v>3</v>
      </c>
      <c r="H3958" s="714" t="str">
        <f t="shared" si="460"/>
        <v>Mar/26</v>
      </c>
      <c r="I3958" s="723">
        <f t="shared" si="461"/>
        <v>17</v>
      </c>
      <c r="J3958" s="723">
        <f>IF(Tabela13[[#This Row],[Data da Ordem]]&lt;&gt;"",1,"")</f>
        <v>1</v>
      </c>
    </row>
    <row r="3959" spans="1:10">
      <c r="A3959" s="763">
        <v>46098.631261574075</v>
      </c>
      <c r="B3959" s="764">
        <v>43</v>
      </c>
      <c r="C3959" s="765" t="str">
        <f t="shared" si="455"/>
        <v>17/03/2026</v>
      </c>
      <c r="D3959" s="762" t="str">
        <f t="shared" si="456"/>
        <v>15:09</v>
      </c>
      <c r="E3959" s="713" t="str">
        <f t="shared" si="457"/>
        <v>15:00 as 16:00</v>
      </c>
      <c r="F3959" s="714" t="str">
        <f t="shared" si="458"/>
        <v>Terça</v>
      </c>
      <c r="G3959" s="715">
        <f t="shared" si="459"/>
        <v>3</v>
      </c>
      <c r="H3959" s="714" t="str">
        <f t="shared" si="460"/>
        <v>Mar/26</v>
      </c>
      <c r="I3959" s="723">
        <f t="shared" si="461"/>
        <v>17</v>
      </c>
      <c r="J3959" s="723">
        <f>IF(Tabela13[[#This Row],[Data da Ordem]]&lt;&gt;"",1,"")</f>
        <v>1</v>
      </c>
    </row>
    <row r="3960" spans="1:10">
      <c r="A3960" s="763">
        <v>46098.62431712963</v>
      </c>
      <c r="B3960" s="764">
        <v>23</v>
      </c>
      <c r="C3960" s="765" t="str">
        <f t="shared" si="455"/>
        <v>17/03/2026</v>
      </c>
      <c r="D3960" s="762" t="str">
        <f t="shared" si="456"/>
        <v>14:59</v>
      </c>
      <c r="E3960" s="713" t="str">
        <f t="shared" si="457"/>
        <v>14:00 as 15:00</v>
      </c>
      <c r="F3960" s="714" t="str">
        <f t="shared" si="458"/>
        <v>Terça</v>
      </c>
      <c r="G3960" s="715">
        <f t="shared" si="459"/>
        <v>3</v>
      </c>
      <c r="H3960" s="714" t="str">
        <f t="shared" si="460"/>
        <v>Mar/26</v>
      </c>
      <c r="I3960" s="723">
        <f t="shared" si="461"/>
        <v>17</v>
      </c>
      <c r="J3960" s="723">
        <f>IF(Tabela13[[#This Row],[Data da Ordem]]&lt;&gt;"",1,"")</f>
        <v>1</v>
      </c>
    </row>
    <row r="3961" spans="1:10">
      <c r="A3961" s="763">
        <v>46098.618379629632</v>
      </c>
      <c r="B3961" s="764">
        <v>37.5</v>
      </c>
      <c r="C3961" s="765" t="str">
        <f t="shared" si="455"/>
        <v>17/03/2026</v>
      </c>
      <c r="D3961" s="762" t="str">
        <f t="shared" si="456"/>
        <v>14:50</v>
      </c>
      <c r="E3961" s="713" t="str">
        <f t="shared" si="457"/>
        <v>14:00 as 15:00</v>
      </c>
      <c r="F3961" s="714" t="str">
        <f t="shared" si="458"/>
        <v>Terça</v>
      </c>
      <c r="G3961" s="715">
        <f t="shared" si="459"/>
        <v>3</v>
      </c>
      <c r="H3961" s="714" t="str">
        <f t="shared" si="460"/>
        <v>Mar/26</v>
      </c>
      <c r="I3961" s="723">
        <f t="shared" si="461"/>
        <v>17</v>
      </c>
      <c r="J3961" s="723">
        <f>IF(Tabela13[[#This Row],[Data da Ordem]]&lt;&gt;"",1,"")</f>
        <v>1</v>
      </c>
    </row>
    <row r="3962" spans="1:10">
      <c r="A3962" s="763">
        <v>46098.616469907407</v>
      </c>
      <c r="B3962" s="764">
        <v>17</v>
      </c>
      <c r="C3962" s="765" t="str">
        <f t="shared" si="455"/>
        <v>17/03/2026</v>
      </c>
      <c r="D3962" s="762" t="str">
        <f t="shared" si="456"/>
        <v>14:47</v>
      </c>
      <c r="E3962" s="713" t="str">
        <f t="shared" si="457"/>
        <v>14:00 as 15:00</v>
      </c>
      <c r="F3962" s="714" t="str">
        <f t="shared" si="458"/>
        <v>Terça</v>
      </c>
      <c r="G3962" s="715">
        <f t="shared" si="459"/>
        <v>3</v>
      </c>
      <c r="H3962" s="714" t="str">
        <f t="shared" si="460"/>
        <v>Mar/26</v>
      </c>
      <c r="I3962" s="723">
        <f t="shared" si="461"/>
        <v>17</v>
      </c>
      <c r="J3962" s="723">
        <f>IF(Tabela13[[#This Row],[Data da Ordem]]&lt;&gt;"",1,"")</f>
        <v>1</v>
      </c>
    </row>
    <row r="3963" spans="1:10">
      <c r="A3963" s="763">
        <v>46098.507141203707</v>
      </c>
      <c r="B3963" s="764">
        <v>14</v>
      </c>
      <c r="C3963" s="765" t="str">
        <f t="shared" si="455"/>
        <v>17/03/2026</v>
      </c>
      <c r="D3963" s="762" t="str">
        <f t="shared" si="456"/>
        <v>12:10</v>
      </c>
      <c r="E3963" s="713" t="str">
        <f t="shared" si="457"/>
        <v>12:00 as 13:00</v>
      </c>
      <c r="F3963" s="714" t="str">
        <f t="shared" si="458"/>
        <v>Terça</v>
      </c>
      <c r="G3963" s="715">
        <f t="shared" si="459"/>
        <v>3</v>
      </c>
      <c r="H3963" s="714" t="str">
        <f t="shared" si="460"/>
        <v>Mar/26</v>
      </c>
      <c r="I3963" s="723">
        <f t="shared" si="461"/>
        <v>17</v>
      </c>
      <c r="J3963" s="723">
        <f>IF(Tabela13[[#This Row],[Data da Ordem]]&lt;&gt;"",1,"")</f>
        <v>1</v>
      </c>
    </row>
    <row r="3964" spans="1:10">
      <c r="A3964" s="763">
        <v>46098.506215277775</v>
      </c>
      <c r="B3964" s="764">
        <v>17.100000000000001</v>
      </c>
      <c r="C3964" s="765" t="str">
        <f t="shared" si="455"/>
        <v>17/03/2026</v>
      </c>
      <c r="D3964" s="762" t="str">
        <f t="shared" si="456"/>
        <v>12:08</v>
      </c>
      <c r="E3964" s="713" t="str">
        <f t="shared" si="457"/>
        <v>12:00 as 13:00</v>
      </c>
      <c r="F3964" s="714" t="str">
        <f t="shared" si="458"/>
        <v>Terça</v>
      </c>
      <c r="G3964" s="715">
        <f t="shared" si="459"/>
        <v>3</v>
      </c>
      <c r="H3964" s="714" t="str">
        <f t="shared" si="460"/>
        <v>Mar/26</v>
      </c>
      <c r="I3964" s="723">
        <f t="shared" si="461"/>
        <v>17</v>
      </c>
      <c r="J3964" s="723">
        <f>IF(Tabela13[[#This Row],[Data da Ordem]]&lt;&gt;"",1,"")</f>
        <v>1</v>
      </c>
    </row>
    <row r="3965" spans="1:10">
      <c r="A3965" s="763">
        <v>46098.478495370371</v>
      </c>
      <c r="B3965" s="764">
        <v>14.85</v>
      </c>
      <c r="C3965" s="765" t="str">
        <f t="shared" si="455"/>
        <v>17/03/2026</v>
      </c>
      <c r="D3965" s="762" t="str">
        <f t="shared" si="456"/>
        <v>11:29</v>
      </c>
      <c r="E3965" s="713" t="str">
        <f t="shared" si="457"/>
        <v>11:00 as 12:00</v>
      </c>
      <c r="F3965" s="714" t="str">
        <f t="shared" si="458"/>
        <v>Terça</v>
      </c>
      <c r="G3965" s="715">
        <f t="shared" si="459"/>
        <v>3</v>
      </c>
      <c r="H3965" s="714" t="str">
        <f t="shared" si="460"/>
        <v>Mar/26</v>
      </c>
      <c r="I3965" s="723">
        <f t="shared" si="461"/>
        <v>17</v>
      </c>
      <c r="J3965" s="723">
        <f>IF(Tabela13[[#This Row],[Data da Ordem]]&lt;&gt;"",1,"")</f>
        <v>1</v>
      </c>
    </row>
    <row r="3966" spans="1:10">
      <c r="A3966" s="763">
        <v>46098.476921296293</v>
      </c>
      <c r="B3966" s="764">
        <v>12.99</v>
      </c>
      <c r="C3966" s="765" t="str">
        <f t="shared" si="455"/>
        <v>17/03/2026</v>
      </c>
      <c r="D3966" s="762" t="str">
        <f t="shared" si="456"/>
        <v>11:26</v>
      </c>
      <c r="E3966" s="713" t="str">
        <f t="shared" si="457"/>
        <v>11:00 as 12:00</v>
      </c>
      <c r="F3966" s="714" t="str">
        <f t="shared" si="458"/>
        <v>Terça</v>
      </c>
      <c r="G3966" s="715">
        <f t="shared" si="459"/>
        <v>3</v>
      </c>
      <c r="H3966" s="714" t="str">
        <f t="shared" si="460"/>
        <v>Mar/26</v>
      </c>
      <c r="I3966" s="723">
        <f t="shared" si="461"/>
        <v>17</v>
      </c>
      <c r="J3966" s="723">
        <f>IF(Tabela13[[#This Row],[Data da Ordem]]&lt;&gt;"",1,"")</f>
        <v>1</v>
      </c>
    </row>
    <row r="3967" spans="1:10">
      <c r="A3967" s="763">
        <v>46098.472268518519</v>
      </c>
      <c r="B3967" s="764">
        <v>13</v>
      </c>
      <c r="C3967" s="765" t="str">
        <f t="shared" si="455"/>
        <v>17/03/2026</v>
      </c>
      <c r="D3967" s="762" t="str">
        <f t="shared" si="456"/>
        <v>11:20</v>
      </c>
      <c r="E3967" s="713" t="str">
        <f t="shared" si="457"/>
        <v>11:00 as 12:00</v>
      </c>
      <c r="F3967" s="714" t="str">
        <f t="shared" si="458"/>
        <v>Terça</v>
      </c>
      <c r="G3967" s="715">
        <f t="shared" si="459"/>
        <v>3</v>
      </c>
      <c r="H3967" s="714" t="str">
        <f t="shared" si="460"/>
        <v>Mar/26</v>
      </c>
      <c r="I3967" s="723">
        <f t="shared" si="461"/>
        <v>17</v>
      </c>
      <c r="J3967" s="723">
        <f>IF(Tabela13[[#This Row],[Data da Ordem]]&lt;&gt;"",1,"")</f>
        <v>1</v>
      </c>
    </row>
    <row r="3968" spans="1:10">
      <c r="A3968" s="763">
        <v>46098.469930555555</v>
      </c>
      <c r="B3968" s="764">
        <v>18.990000000000002</v>
      </c>
      <c r="C3968" s="765" t="str">
        <f t="shared" si="455"/>
        <v>17/03/2026</v>
      </c>
      <c r="D3968" s="762" t="str">
        <f t="shared" si="456"/>
        <v>11:16</v>
      </c>
      <c r="E3968" s="713" t="str">
        <f t="shared" si="457"/>
        <v>11:00 as 12:00</v>
      </c>
      <c r="F3968" s="714" t="str">
        <f t="shared" si="458"/>
        <v>Terça</v>
      </c>
      <c r="G3968" s="715">
        <f t="shared" si="459"/>
        <v>3</v>
      </c>
      <c r="H3968" s="714" t="str">
        <f t="shared" si="460"/>
        <v>Mar/26</v>
      </c>
      <c r="I3968" s="723">
        <f t="shared" si="461"/>
        <v>17</v>
      </c>
      <c r="J3968" s="723">
        <f>IF(Tabela13[[#This Row],[Data da Ordem]]&lt;&gt;"",1,"")</f>
        <v>1</v>
      </c>
    </row>
    <row r="3969" spans="1:10">
      <c r="A3969" s="763">
        <v>46098.468414351853</v>
      </c>
      <c r="B3969" s="764">
        <v>19</v>
      </c>
      <c r="C3969" s="765" t="str">
        <f t="shared" si="455"/>
        <v>17/03/2026</v>
      </c>
      <c r="D3969" s="762" t="str">
        <f t="shared" si="456"/>
        <v>11:14</v>
      </c>
      <c r="E3969" s="713" t="str">
        <f t="shared" si="457"/>
        <v>11:00 as 12:00</v>
      </c>
      <c r="F3969" s="714" t="str">
        <f t="shared" si="458"/>
        <v>Terça</v>
      </c>
      <c r="G3969" s="715">
        <f t="shared" si="459"/>
        <v>3</v>
      </c>
      <c r="H3969" s="714" t="str">
        <f t="shared" si="460"/>
        <v>Mar/26</v>
      </c>
      <c r="I3969" s="723">
        <f t="shared" si="461"/>
        <v>17</v>
      </c>
      <c r="J3969" s="723">
        <f>IF(Tabela13[[#This Row],[Data da Ordem]]&lt;&gt;"",1,"")</f>
        <v>1</v>
      </c>
    </row>
    <row r="3970" spans="1:10">
      <c r="A3970" s="763">
        <v>46098.467268518521</v>
      </c>
      <c r="B3970" s="764">
        <v>12</v>
      </c>
      <c r="C3970" s="765" t="str">
        <f t="shared" si="455"/>
        <v>17/03/2026</v>
      </c>
      <c r="D3970" s="762" t="str">
        <f t="shared" si="456"/>
        <v>11:12</v>
      </c>
      <c r="E3970" s="713" t="str">
        <f t="shared" si="457"/>
        <v>11:00 as 12:00</v>
      </c>
      <c r="F3970" s="714" t="str">
        <f t="shared" si="458"/>
        <v>Terça</v>
      </c>
      <c r="G3970" s="715">
        <f t="shared" si="459"/>
        <v>3</v>
      </c>
      <c r="H3970" s="714" t="str">
        <f t="shared" si="460"/>
        <v>Mar/26</v>
      </c>
      <c r="I3970" s="723">
        <f t="shared" si="461"/>
        <v>17</v>
      </c>
      <c r="J3970" s="723">
        <f>IF(Tabela13[[#This Row],[Data da Ordem]]&lt;&gt;"",1,"")</f>
        <v>1</v>
      </c>
    </row>
    <row r="3971" spans="1:10">
      <c r="A3971" s="763">
        <v>46098.453449074077</v>
      </c>
      <c r="B3971" s="764">
        <v>13</v>
      </c>
      <c r="C3971" s="765" t="str">
        <f t="shared" si="455"/>
        <v>17/03/2026</v>
      </c>
      <c r="D3971" s="762" t="str">
        <f t="shared" si="456"/>
        <v>10:52</v>
      </c>
      <c r="E3971" s="713" t="str">
        <f t="shared" si="457"/>
        <v>10:00 as 11:00</v>
      </c>
      <c r="F3971" s="714" t="str">
        <f t="shared" si="458"/>
        <v>Terça</v>
      </c>
      <c r="G3971" s="715">
        <f t="shared" si="459"/>
        <v>3</v>
      </c>
      <c r="H3971" s="714" t="str">
        <f t="shared" si="460"/>
        <v>Mar/26</v>
      </c>
      <c r="I3971" s="723">
        <f t="shared" si="461"/>
        <v>17</v>
      </c>
      <c r="J3971" s="723">
        <f>IF(Tabela13[[#This Row],[Data da Ordem]]&lt;&gt;"",1,"")</f>
        <v>1</v>
      </c>
    </row>
    <row r="3972" spans="1:10">
      <c r="A3972" s="763">
        <v>46098.447893518518</v>
      </c>
      <c r="B3972" s="764">
        <v>17</v>
      </c>
      <c r="C3972" s="765" t="str">
        <f t="shared" si="455"/>
        <v>17/03/2026</v>
      </c>
      <c r="D3972" s="762" t="str">
        <f t="shared" si="456"/>
        <v>10:44</v>
      </c>
      <c r="E3972" s="713" t="str">
        <f t="shared" si="457"/>
        <v>10:00 as 11:00</v>
      </c>
      <c r="F3972" s="714" t="str">
        <f t="shared" si="458"/>
        <v>Terça</v>
      </c>
      <c r="G3972" s="715">
        <f t="shared" si="459"/>
        <v>3</v>
      </c>
      <c r="H3972" s="714" t="str">
        <f t="shared" si="460"/>
        <v>Mar/26</v>
      </c>
      <c r="I3972" s="723">
        <f t="shared" si="461"/>
        <v>17</v>
      </c>
      <c r="J3972" s="723">
        <f>IF(Tabela13[[#This Row],[Data da Ordem]]&lt;&gt;"",1,"")</f>
        <v>1</v>
      </c>
    </row>
    <row r="3973" spans="1:10">
      <c r="A3973" s="763">
        <v>46098.436747685184</v>
      </c>
      <c r="B3973" s="764">
        <v>34</v>
      </c>
      <c r="C3973" s="765" t="str">
        <f t="shared" si="455"/>
        <v>17/03/2026</v>
      </c>
      <c r="D3973" s="762" t="str">
        <f t="shared" si="456"/>
        <v>10:28</v>
      </c>
      <c r="E3973" s="713" t="str">
        <f t="shared" si="457"/>
        <v>10:00 as 11:00</v>
      </c>
      <c r="F3973" s="714" t="str">
        <f t="shared" si="458"/>
        <v>Terça</v>
      </c>
      <c r="G3973" s="715">
        <f t="shared" si="459"/>
        <v>3</v>
      </c>
      <c r="H3973" s="714" t="str">
        <f t="shared" si="460"/>
        <v>Mar/26</v>
      </c>
      <c r="I3973" s="723">
        <f t="shared" si="461"/>
        <v>17</v>
      </c>
      <c r="J3973" s="723">
        <f>IF(Tabela13[[#This Row],[Data da Ordem]]&lt;&gt;"",1,"")</f>
        <v>1</v>
      </c>
    </row>
    <row r="3974" spans="1:10">
      <c r="A3974" s="763">
        <v>46098.435856481483</v>
      </c>
      <c r="B3974" s="764">
        <v>26.5</v>
      </c>
      <c r="C3974" s="765" t="str">
        <f t="shared" si="455"/>
        <v>17/03/2026</v>
      </c>
      <c r="D3974" s="762" t="str">
        <f t="shared" si="456"/>
        <v>10:27</v>
      </c>
      <c r="E3974" s="713" t="str">
        <f t="shared" si="457"/>
        <v>10:00 as 11:00</v>
      </c>
      <c r="F3974" s="714" t="str">
        <f t="shared" si="458"/>
        <v>Terça</v>
      </c>
      <c r="G3974" s="715">
        <f t="shared" si="459"/>
        <v>3</v>
      </c>
      <c r="H3974" s="714" t="str">
        <f t="shared" si="460"/>
        <v>Mar/26</v>
      </c>
      <c r="I3974" s="723">
        <f t="shared" si="461"/>
        <v>17</v>
      </c>
      <c r="J3974" s="723">
        <f>IF(Tabela13[[#This Row],[Data da Ordem]]&lt;&gt;"",1,"")</f>
        <v>1</v>
      </c>
    </row>
    <row r="3975" spans="1:10">
      <c r="A3975" s="763">
        <v>46098.415613425925</v>
      </c>
      <c r="B3975" s="764">
        <v>52</v>
      </c>
      <c r="C3975" s="765" t="str">
        <f t="shared" si="455"/>
        <v>17/03/2026</v>
      </c>
      <c r="D3975" s="762" t="str">
        <f t="shared" si="456"/>
        <v>09:58</v>
      </c>
      <c r="E3975" s="713" t="str">
        <f t="shared" si="457"/>
        <v>09:00 as 10:00</v>
      </c>
      <c r="F3975" s="714" t="str">
        <f t="shared" si="458"/>
        <v>Terça</v>
      </c>
      <c r="G3975" s="715">
        <f t="shared" si="459"/>
        <v>3</v>
      </c>
      <c r="H3975" s="714" t="str">
        <f t="shared" si="460"/>
        <v>Mar/26</v>
      </c>
      <c r="I3975" s="723">
        <f t="shared" si="461"/>
        <v>17</v>
      </c>
      <c r="J3975" s="723">
        <f>IF(Tabela13[[#This Row],[Data da Ordem]]&lt;&gt;"",1,"")</f>
        <v>1</v>
      </c>
    </row>
    <row r="3976" spans="1:10">
      <c r="A3976" s="763">
        <v>46098.410856481481</v>
      </c>
      <c r="B3976" s="764">
        <v>47</v>
      </c>
      <c r="C3976" s="765" t="str">
        <f t="shared" si="455"/>
        <v>17/03/2026</v>
      </c>
      <c r="D3976" s="762" t="str">
        <f t="shared" si="456"/>
        <v>09:51</v>
      </c>
      <c r="E3976" s="713" t="str">
        <f t="shared" si="457"/>
        <v>09:00 as 10:00</v>
      </c>
      <c r="F3976" s="714" t="str">
        <f t="shared" si="458"/>
        <v>Terça</v>
      </c>
      <c r="G3976" s="715">
        <f t="shared" si="459"/>
        <v>3</v>
      </c>
      <c r="H3976" s="714" t="str">
        <f t="shared" si="460"/>
        <v>Mar/26</v>
      </c>
      <c r="I3976" s="723">
        <f t="shared" si="461"/>
        <v>17</v>
      </c>
      <c r="J3976" s="723">
        <f>IF(Tabela13[[#This Row],[Data da Ordem]]&lt;&gt;"",1,"")</f>
        <v>1</v>
      </c>
    </row>
    <row r="3977" spans="1:10">
      <c r="A3977" s="763">
        <v>46098.402905092589</v>
      </c>
      <c r="B3977" s="764">
        <v>13.5</v>
      </c>
      <c r="C3977" s="765" t="str">
        <f t="shared" si="455"/>
        <v>17/03/2026</v>
      </c>
      <c r="D3977" s="762" t="str">
        <f t="shared" si="456"/>
        <v>09:40</v>
      </c>
      <c r="E3977" s="713" t="str">
        <f t="shared" si="457"/>
        <v>09:00 as 10:00</v>
      </c>
      <c r="F3977" s="714" t="str">
        <f t="shared" si="458"/>
        <v>Terça</v>
      </c>
      <c r="G3977" s="715">
        <f t="shared" si="459"/>
        <v>3</v>
      </c>
      <c r="H3977" s="714" t="str">
        <f t="shared" si="460"/>
        <v>Mar/26</v>
      </c>
      <c r="I3977" s="723">
        <f t="shared" si="461"/>
        <v>17</v>
      </c>
      <c r="J3977" s="723">
        <f>IF(Tabela13[[#This Row],[Data da Ordem]]&lt;&gt;"",1,"")</f>
        <v>1</v>
      </c>
    </row>
    <row r="3978" spans="1:10">
      <c r="A3978" s="763">
        <v>46098.396307870367</v>
      </c>
      <c r="B3978" s="764">
        <v>50.5</v>
      </c>
      <c r="C3978" s="765" t="str">
        <f t="shared" si="455"/>
        <v>17/03/2026</v>
      </c>
      <c r="D3978" s="762" t="str">
        <f t="shared" si="456"/>
        <v>09:30</v>
      </c>
      <c r="E3978" s="713" t="str">
        <f t="shared" si="457"/>
        <v>09:00 as 10:00</v>
      </c>
      <c r="F3978" s="714" t="str">
        <f t="shared" si="458"/>
        <v>Terça</v>
      </c>
      <c r="G3978" s="715">
        <f t="shared" si="459"/>
        <v>3</v>
      </c>
      <c r="H3978" s="714" t="str">
        <f t="shared" si="460"/>
        <v>Mar/26</v>
      </c>
      <c r="I3978" s="723">
        <f t="shared" si="461"/>
        <v>17</v>
      </c>
      <c r="J3978" s="723">
        <f>IF(Tabela13[[#This Row],[Data da Ordem]]&lt;&gt;"",1,"")</f>
        <v>1</v>
      </c>
    </row>
    <row r="3979" spans="1:10">
      <c r="A3979" s="763">
        <v>46097.740983796299</v>
      </c>
      <c r="B3979" s="764">
        <v>26</v>
      </c>
      <c r="C3979" s="765" t="str">
        <f t="shared" si="455"/>
        <v>16/03/2026</v>
      </c>
      <c r="D3979" s="762" t="str">
        <f t="shared" si="456"/>
        <v>17:47</v>
      </c>
      <c r="E3979" s="713" t="str">
        <f t="shared" si="457"/>
        <v>17:00 as 18:00</v>
      </c>
      <c r="F3979" s="714" t="str">
        <f t="shared" si="458"/>
        <v>Segunda</v>
      </c>
      <c r="G3979" s="715">
        <f t="shared" si="459"/>
        <v>3</v>
      </c>
      <c r="H3979" s="714" t="str">
        <f t="shared" si="460"/>
        <v>Mar/26</v>
      </c>
      <c r="I3979" s="723">
        <f t="shared" si="461"/>
        <v>16</v>
      </c>
      <c r="J3979" s="723">
        <f>IF(Tabela13[[#This Row],[Data da Ordem]]&lt;&gt;"",1,"")</f>
        <v>1</v>
      </c>
    </row>
    <row r="3980" spans="1:10">
      <c r="A3980" s="763">
        <v>46097.709722222222</v>
      </c>
      <c r="B3980" s="764">
        <v>71.5</v>
      </c>
      <c r="C3980" s="765" t="str">
        <f t="shared" si="455"/>
        <v>16/03/2026</v>
      </c>
      <c r="D3980" s="762" t="str">
        <f t="shared" si="456"/>
        <v>17:02</v>
      </c>
      <c r="E3980" s="713" t="str">
        <f t="shared" si="457"/>
        <v>17:00 as 18:00</v>
      </c>
      <c r="F3980" s="714" t="str">
        <f t="shared" si="458"/>
        <v>Segunda</v>
      </c>
      <c r="G3980" s="715">
        <f t="shared" si="459"/>
        <v>3</v>
      </c>
      <c r="H3980" s="714" t="str">
        <f t="shared" si="460"/>
        <v>Mar/26</v>
      </c>
      <c r="I3980" s="723">
        <f t="shared" si="461"/>
        <v>16</v>
      </c>
      <c r="J3980" s="723">
        <f>IF(Tabela13[[#This Row],[Data da Ordem]]&lt;&gt;"",1,"")</f>
        <v>1</v>
      </c>
    </row>
    <row r="3981" spans="1:10">
      <c r="A3981" s="763">
        <v>46097.703958333332</v>
      </c>
      <c r="B3981" s="764">
        <v>36</v>
      </c>
      <c r="C3981" s="765" t="str">
        <f t="shared" si="455"/>
        <v>16/03/2026</v>
      </c>
      <c r="D3981" s="762" t="str">
        <f t="shared" si="456"/>
        <v>16:53</v>
      </c>
      <c r="E3981" s="713" t="str">
        <f t="shared" si="457"/>
        <v>16:00 as 17:00</v>
      </c>
      <c r="F3981" s="714" t="str">
        <f t="shared" si="458"/>
        <v>Segunda</v>
      </c>
      <c r="G3981" s="715">
        <f t="shared" si="459"/>
        <v>3</v>
      </c>
      <c r="H3981" s="714" t="str">
        <f t="shared" si="460"/>
        <v>Mar/26</v>
      </c>
      <c r="I3981" s="723">
        <f t="shared" si="461"/>
        <v>16</v>
      </c>
      <c r="J3981" s="723">
        <f>IF(Tabela13[[#This Row],[Data da Ordem]]&lt;&gt;"",1,"")</f>
        <v>1</v>
      </c>
    </row>
    <row r="3982" spans="1:10">
      <c r="A3982" s="763">
        <v>46097.692650462966</v>
      </c>
      <c r="B3982" s="764">
        <v>16.5</v>
      </c>
      <c r="C3982" s="765" t="str">
        <f t="shared" si="455"/>
        <v>16/03/2026</v>
      </c>
      <c r="D3982" s="762" t="str">
        <f t="shared" si="456"/>
        <v>16:37</v>
      </c>
      <c r="E3982" s="713" t="str">
        <f t="shared" si="457"/>
        <v>16:00 as 17:00</v>
      </c>
      <c r="F3982" s="714" t="str">
        <f t="shared" si="458"/>
        <v>Segunda</v>
      </c>
      <c r="G3982" s="715">
        <f t="shared" si="459"/>
        <v>3</v>
      </c>
      <c r="H3982" s="714" t="str">
        <f t="shared" si="460"/>
        <v>Mar/26</v>
      </c>
      <c r="I3982" s="723">
        <f t="shared" si="461"/>
        <v>16</v>
      </c>
      <c r="J3982" s="723">
        <f>IF(Tabela13[[#This Row],[Data da Ordem]]&lt;&gt;"",1,"")</f>
        <v>1</v>
      </c>
    </row>
    <row r="3983" spans="1:10">
      <c r="A3983" s="763">
        <v>46097.691620370373</v>
      </c>
      <c r="B3983" s="764">
        <v>13</v>
      </c>
      <c r="C3983" s="765" t="str">
        <f t="shared" si="455"/>
        <v>16/03/2026</v>
      </c>
      <c r="D3983" s="762" t="str">
        <f t="shared" si="456"/>
        <v>16:35</v>
      </c>
      <c r="E3983" s="713" t="str">
        <f t="shared" si="457"/>
        <v>16:00 as 17:00</v>
      </c>
      <c r="F3983" s="714" t="str">
        <f t="shared" si="458"/>
        <v>Segunda</v>
      </c>
      <c r="G3983" s="715">
        <f t="shared" si="459"/>
        <v>3</v>
      </c>
      <c r="H3983" s="714" t="str">
        <f t="shared" si="460"/>
        <v>Mar/26</v>
      </c>
      <c r="I3983" s="723">
        <f t="shared" si="461"/>
        <v>16</v>
      </c>
      <c r="J3983" s="723">
        <f>IF(Tabela13[[#This Row],[Data da Ordem]]&lt;&gt;"",1,"")</f>
        <v>1</v>
      </c>
    </row>
    <row r="3984" spans="1:10">
      <c r="A3984" s="763">
        <v>46097.685370370367</v>
      </c>
      <c r="B3984" s="764">
        <v>37</v>
      </c>
      <c r="C3984" s="765" t="str">
        <f t="shared" si="455"/>
        <v>16/03/2026</v>
      </c>
      <c r="D3984" s="762" t="str">
        <f t="shared" si="456"/>
        <v>16:26</v>
      </c>
      <c r="E3984" s="713" t="str">
        <f t="shared" si="457"/>
        <v>16:00 as 17:00</v>
      </c>
      <c r="F3984" s="714" t="str">
        <f t="shared" si="458"/>
        <v>Segunda</v>
      </c>
      <c r="G3984" s="715">
        <f t="shared" si="459"/>
        <v>3</v>
      </c>
      <c r="H3984" s="714" t="str">
        <f t="shared" si="460"/>
        <v>Mar/26</v>
      </c>
      <c r="I3984" s="723">
        <f t="shared" si="461"/>
        <v>16</v>
      </c>
      <c r="J3984" s="723">
        <f>IF(Tabela13[[#This Row],[Data da Ordem]]&lt;&gt;"",1,"")</f>
        <v>1</v>
      </c>
    </row>
    <row r="3985" spans="1:10">
      <c r="A3985" s="763">
        <v>46097.669317129628</v>
      </c>
      <c r="B3985" s="764">
        <v>23</v>
      </c>
      <c r="C3985" s="765" t="str">
        <f t="shared" si="455"/>
        <v>16/03/2026</v>
      </c>
      <c r="D3985" s="762" t="str">
        <f t="shared" si="456"/>
        <v>16:03</v>
      </c>
      <c r="E3985" s="713" t="str">
        <f t="shared" si="457"/>
        <v>16:00 as 17:00</v>
      </c>
      <c r="F3985" s="714" t="str">
        <f t="shared" si="458"/>
        <v>Segunda</v>
      </c>
      <c r="G3985" s="715">
        <f t="shared" si="459"/>
        <v>3</v>
      </c>
      <c r="H3985" s="714" t="str">
        <f t="shared" si="460"/>
        <v>Mar/26</v>
      </c>
      <c r="I3985" s="723">
        <f t="shared" si="461"/>
        <v>16</v>
      </c>
      <c r="J3985" s="723">
        <f>IF(Tabela13[[#This Row],[Data da Ordem]]&lt;&gt;"",1,"")</f>
        <v>1</v>
      </c>
    </row>
    <row r="3986" spans="1:10">
      <c r="A3986" s="763">
        <v>46097.665254629632</v>
      </c>
      <c r="B3986" s="764">
        <v>30</v>
      </c>
      <c r="C3986" s="765" t="str">
        <f t="shared" si="455"/>
        <v>16/03/2026</v>
      </c>
      <c r="D3986" s="762" t="str">
        <f t="shared" si="456"/>
        <v>15:57</v>
      </c>
      <c r="E3986" s="713" t="str">
        <f t="shared" si="457"/>
        <v>15:00 as 16:00</v>
      </c>
      <c r="F3986" s="714" t="str">
        <f t="shared" si="458"/>
        <v>Segunda</v>
      </c>
      <c r="G3986" s="715">
        <f t="shared" si="459"/>
        <v>3</v>
      </c>
      <c r="H3986" s="714" t="str">
        <f t="shared" si="460"/>
        <v>Mar/26</v>
      </c>
      <c r="I3986" s="723">
        <f t="shared" si="461"/>
        <v>16</v>
      </c>
      <c r="J3986" s="723">
        <f>IF(Tabela13[[#This Row],[Data da Ordem]]&lt;&gt;"",1,"")</f>
        <v>1</v>
      </c>
    </row>
    <row r="3987" spans="1:10">
      <c r="A3987" s="763">
        <v>46097.645925925928</v>
      </c>
      <c r="B3987" s="764">
        <v>19</v>
      </c>
      <c r="C3987" s="765" t="str">
        <f t="shared" si="455"/>
        <v>16/03/2026</v>
      </c>
      <c r="D3987" s="762" t="str">
        <f t="shared" si="456"/>
        <v>15:30</v>
      </c>
      <c r="E3987" s="713" t="str">
        <f t="shared" si="457"/>
        <v>15:00 as 16:00</v>
      </c>
      <c r="F3987" s="714" t="str">
        <f t="shared" si="458"/>
        <v>Segunda</v>
      </c>
      <c r="G3987" s="715">
        <f t="shared" si="459"/>
        <v>3</v>
      </c>
      <c r="H3987" s="714" t="str">
        <f t="shared" si="460"/>
        <v>Mar/26</v>
      </c>
      <c r="I3987" s="723">
        <f t="shared" si="461"/>
        <v>16</v>
      </c>
      <c r="J3987" s="723">
        <f>IF(Tabela13[[#This Row],[Data da Ordem]]&lt;&gt;"",1,"")</f>
        <v>1</v>
      </c>
    </row>
    <row r="3988" spans="1:10">
      <c r="A3988" s="763">
        <v>46097.645740740743</v>
      </c>
      <c r="B3988" s="764">
        <v>42</v>
      </c>
      <c r="C3988" s="765" t="str">
        <f t="shared" si="455"/>
        <v>16/03/2026</v>
      </c>
      <c r="D3988" s="762" t="str">
        <f t="shared" si="456"/>
        <v>15:29</v>
      </c>
      <c r="E3988" s="713" t="str">
        <f t="shared" si="457"/>
        <v>15:00 as 16:00</v>
      </c>
      <c r="F3988" s="714" t="str">
        <f t="shared" si="458"/>
        <v>Segunda</v>
      </c>
      <c r="G3988" s="715">
        <f t="shared" si="459"/>
        <v>3</v>
      </c>
      <c r="H3988" s="714" t="str">
        <f t="shared" si="460"/>
        <v>Mar/26</v>
      </c>
      <c r="I3988" s="723">
        <f t="shared" si="461"/>
        <v>16</v>
      </c>
      <c r="J3988" s="723">
        <f>IF(Tabela13[[#This Row],[Data da Ordem]]&lt;&gt;"",1,"")</f>
        <v>1</v>
      </c>
    </row>
    <row r="3989" spans="1:10">
      <c r="A3989" s="763">
        <v>46097.64466435185</v>
      </c>
      <c r="B3989" s="764">
        <v>9.6</v>
      </c>
      <c r="C3989" s="765" t="str">
        <f t="shared" ref="C3989:C4027" si="462">IF(A3989="","",TEXT(A3989,"dd/mm/aaaa"))</f>
        <v>16/03/2026</v>
      </c>
      <c r="D3989" s="762" t="str">
        <f t="shared" ref="D3989:D4027" si="463">IF(A3989="","",TEXT(A3989,"hh:mm"))</f>
        <v>15:28</v>
      </c>
      <c r="E3989" s="713" t="str">
        <f t="shared" ref="E3989:E4052" si="464">IF(D3989="","",IF(AND(MOD(D3989,1)&gt;=TIME(8,0,0),MOD(D3989,1)&lt;TIME(21,0,0)),
TEXT(TIME(HOUR(MOD(D3989,1)),0,0),"hh:mm")&amp;" as "&amp;TEXT(TIME(HOUR(MOD(D3989,1))+1,0,0),"hh:mm"),
"Fora da faixa"))</f>
        <v>15:00 as 16:00</v>
      </c>
      <c r="F3989" s="714" t="str">
        <f t="shared" ref="F3989:F4027" si="465">CHOOSE(WEEKDAY(C3989,2),"Segunda","Terça","Quarta","Quinta","Sexta","Sábado","Domingo")</f>
        <v>Segunda</v>
      </c>
      <c r="G3989" s="715">
        <f t="shared" ref="G3989:G4027" si="466">INT((DAY(C3989)-1)/7)+1</f>
        <v>3</v>
      </c>
      <c r="H3989" s="714" t="str">
        <f t="shared" ref="H3989:H4027" si="467">PROPER(TEXT(C3989,"MMM/AA"))</f>
        <v>Mar/26</v>
      </c>
      <c r="I3989" s="723">
        <f t="shared" ref="I3989:I4027" si="468">DAY(C3989)</f>
        <v>16</v>
      </c>
      <c r="J3989" s="723">
        <f>IF(Tabela13[[#This Row],[Data da Ordem]]&lt;&gt;"",1,"")</f>
        <v>1</v>
      </c>
    </row>
    <row r="3990" spans="1:10">
      <c r="A3990" s="763">
        <v>46097.638240740744</v>
      </c>
      <c r="B3990" s="764">
        <v>23</v>
      </c>
      <c r="C3990" s="765" t="str">
        <f t="shared" si="462"/>
        <v>16/03/2026</v>
      </c>
      <c r="D3990" s="762" t="str">
        <f t="shared" si="463"/>
        <v>15:19</v>
      </c>
      <c r="E3990" s="713" t="str">
        <f t="shared" si="464"/>
        <v>15:00 as 16:00</v>
      </c>
      <c r="F3990" s="714" t="str">
        <f t="shared" si="465"/>
        <v>Segunda</v>
      </c>
      <c r="G3990" s="715">
        <f t="shared" si="466"/>
        <v>3</v>
      </c>
      <c r="H3990" s="714" t="str">
        <f t="shared" si="467"/>
        <v>Mar/26</v>
      </c>
      <c r="I3990" s="723">
        <f t="shared" si="468"/>
        <v>16</v>
      </c>
      <c r="J3990" s="723">
        <f>IF(Tabela13[[#This Row],[Data da Ordem]]&lt;&gt;"",1,"")</f>
        <v>1</v>
      </c>
    </row>
    <row r="3991" spans="1:10">
      <c r="A3991" s="763">
        <v>46097.624224537038</v>
      </c>
      <c r="B3991" s="764">
        <v>30.5</v>
      </c>
      <c r="C3991" s="765" t="str">
        <f t="shared" si="462"/>
        <v>16/03/2026</v>
      </c>
      <c r="D3991" s="762" t="str">
        <f t="shared" si="463"/>
        <v>14:58</v>
      </c>
      <c r="E3991" s="713" t="str">
        <f t="shared" si="464"/>
        <v>14:00 as 15:00</v>
      </c>
      <c r="F3991" s="714" t="str">
        <f t="shared" si="465"/>
        <v>Segunda</v>
      </c>
      <c r="G3991" s="715">
        <f t="shared" si="466"/>
        <v>3</v>
      </c>
      <c r="H3991" s="714" t="str">
        <f t="shared" si="467"/>
        <v>Mar/26</v>
      </c>
      <c r="I3991" s="723">
        <f t="shared" si="468"/>
        <v>16</v>
      </c>
      <c r="J3991" s="723">
        <f>IF(Tabela13[[#This Row],[Data da Ordem]]&lt;&gt;"",1,"")</f>
        <v>1</v>
      </c>
    </row>
    <row r="3992" spans="1:10">
      <c r="A3992" s="763">
        <v>46097.620625000003</v>
      </c>
      <c r="B3992" s="764">
        <v>53.4</v>
      </c>
      <c r="C3992" s="765" t="str">
        <f t="shared" si="462"/>
        <v>16/03/2026</v>
      </c>
      <c r="D3992" s="762" t="str">
        <f t="shared" si="463"/>
        <v>14:53</v>
      </c>
      <c r="E3992" s="713" t="str">
        <f t="shared" si="464"/>
        <v>14:00 as 15:00</v>
      </c>
      <c r="F3992" s="714" t="str">
        <f t="shared" si="465"/>
        <v>Segunda</v>
      </c>
      <c r="G3992" s="715">
        <f t="shared" si="466"/>
        <v>3</v>
      </c>
      <c r="H3992" s="714" t="str">
        <f t="shared" si="467"/>
        <v>Mar/26</v>
      </c>
      <c r="I3992" s="723">
        <f t="shared" si="468"/>
        <v>16</v>
      </c>
      <c r="J3992" s="723">
        <f>IF(Tabela13[[#This Row],[Data da Ordem]]&lt;&gt;"",1,"")</f>
        <v>1</v>
      </c>
    </row>
    <row r="3993" spans="1:10">
      <c r="A3993" s="763">
        <v>46097.619953703703</v>
      </c>
      <c r="B3993" s="764">
        <v>25</v>
      </c>
      <c r="C3993" s="765" t="str">
        <f t="shared" si="462"/>
        <v>16/03/2026</v>
      </c>
      <c r="D3993" s="762" t="str">
        <f t="shared" si="463"/>
        <v>14:52</v>
      </c>
      <c r="E3993" s="713" t="str">
        <f t="shared" si="464"/>
        <v>14:00 as 15:00</v>
      </c>
      <c r="F3993" s="714" t="str">
        <f t="shared" si="465"/>
        <v>Segunda</v>
      </c>
      <c r="G3993" s="715">
        <f t="shared" si="466"/>
        <v>3</v>
      </c>
      <c r="H3993" s="714" t="str">
        <f t="shared" si="467"/>
        <v>Mar/26</v>
      </c>
      <c r="I3993" s="723">
        <f t="shared" si="468"/>
        <v>16</v>
      </c>
      <c r="J3993" s="723">
        <f>IF(Tabela13[[#This Row],[Data da Ordem]]&lt;&gt;"",1,"")</f>
        <v>1</v>
      </c>
    </row>
    <row r="3994" spans="1:10">
      <c r="A3994" s="763">
        <v>46097.594525462962</v>
      </c>
      <c r="B3994" s="764">
        <v>17.5</v>
      </c>
      <c r="C3994" s="765" t="str">
        <f t="shared" si="462"/>
        <v>16/03/2026</v>
      </c>
      <c r="D3994" s="762" t="str">
        <f t="shared" si="463"/>
        <v>14:16</v>
      </c>
      <c r="E3994" s="713" t="str">
        <f t="shared" si="464"/>
        <v>14:00 as 15:00</v>
      </c>
      <c r="F3994" s="714" t="str">
        <f t="shared" si="465"/>
        <v>Segunda</v>
      </c>
      <c r="G3994" s="715">
        <f t="shared" si="466"/>
        <v>3</v>
      </c>
      <c r="H3994" s="714" t="str">
        <f t="shared" si="467"/>
        <v>Mar/26</v>
      </c>
      <c r="I3994" s="723">
        <f t="shared" si="468"/>
        <v>16</v>
      </c>
      <c r="J3994" s="723">
        <f>IF(Tabela13[[#This Row],[Data da Ordem]]&lt;&gt;"",1,"")</f>
        <v>1</v>
      </c>
    </row>
    <row r="3995" spans="1:10">
      <c r="A3995" s="763">
        <v>46097.585509259261</v>
      </c>
      <c r="B3995" s="764">
        <v>6</v>
      </c>
      <c r="C3995" s="765" t="str">
        <f t="shared" si="462"/>
        <v>16/03/2026</v>
      </c>
      <c r="D3995" s="762" t="str">
        <f t="shared" si="463"/>
        <v>14:03</v>
      </c>
      <c r="E3995" s="713" t="str">
        <f t="shared" si="464"/>
        <v>14:00 as 15:00</v>
      </c>
      <c r="F3995" s="714" t="str">
        <f t="shared" si="465"/>
        <v>Segunda</v>
      </c>
      <c r="G3995" s="715">
        <f t="shared" si="466"/>
        <v>3</v>
      </c>
      <c r="H3995" s="714" t="str">
        <f t="shared" si="467"/>
        <v>Mar/26</v>
      </c>
      <c r="I3995" s="723">
        <f t="shared" si="468"/>
        <v>16</v>
      </c>
      <c r="J3995" s="723">
        <f>IF(Tabela13[[#This Row],[Data da Ordem]]&lt;&gt;"",1,"")</f>
        <v>1</v>
      </c>
    </row>
    <row r="3996" spans="1:10">
      <c r="A3996" s="763">
        <v>46097.565000000002</v>
      </c>
      <c r="B3996" s="764">
        <v>23</v>
      </c>
      <c r="C3996" s="765" t="str">
        <f t="shared" si="462"/>
        <v>16/03/2026</v>
      </c>
      <c r="D3996" s="762" t="str">
        <f t="shared" si="463"/>
        <v>13:33</v>
      </c>
      <c r="E3996" s="713" t="str">
        <f t="shared" si="464"/>
        <v>13:00 as 14:00</v>
      </c>
      <c r="F3996" s="714" t="str">
        <f t="shared" si="465"/>
        <v>Segunda</v>
      </c>
      <c r="G3996" s="715">
        <f t="shared" si="466"/>
        <v>3</v>
      </c>
      <c r="H3996" s="714" t="str">
        <f t="shared" si="467"/>
        <v>Mar/26</v>
      </c>
      <c r="I3996" s="723">
        <f t="shared" si="468"/>
        <v>16</v>
      </c>
      <c r="J3996" s="723">
        <f>IF(Tabela13[[#This Row],[Data da Ordem]]&lt;&gt;"",1,"")</f>
        <v>1</v>
      </c>
    </row>
    <row r="3997" spans="1:10">
      <c r="A3997" s="763">
        <v>46097.537303240744</v>
      </c>
      <c r="B3997" s="764">
        <v>23</v>
      </c>
      <c r="C3997" s="765" t="str">
        <f t="shared" si="462"/>
        <v>16/03/2026</v>
      </c>
      <c r="D3997" s="762" t="str">
        <f t="shared" si="463"/>
        <v>12:53</v>
      </c>
      <c r="E3997" s="713" t="str">
        <f t="shared" si="464"/>
        <v>12:00 as 13:00</v>
      </c>
      <c r="F3997" s="714" t="str">
        <f t="shared" si="465"/>
        <v>Segunda</v>
      </c>
      <c r="G3997" s="715">
        <f t="shared" si="466"/>
        <v>3</v>
      </c>
      <c r="H3997" s="714" t="str">
        <f t="shared" si="467"/>
        <v>Mar/26</v>
      </c>
      <c r="I3997" s="723">
        <f t="shared" si="468"/>
        <v>16</v>
      </c>
      <c r="J3997" s="723">
        <f>IF(Tabela13[[#This Row],[Data da Ordem]]&lt;&gt;"",1,"")</f>
        <v>1</v>
      </c>
    </row>
    <row r="3998" spans="1:10">
      <c r="A3998" s="763">
        <v>46097.446250000001</v>
      </c>
      <c r="B3998" s="764">
        <v>13</v>
      </c>
      <c r="C3998" s="765" t="str">
        <f t="shared" si="462"/>
        <v>16/03/2026</v>
      </c>
      <c r="D3998" s="762" t="str">
        <f t="shared" si="463"/>
        <v>10:42</v>
      </c>
      <c r="E3998" s="713" t="str">
        <f t="shared" si="464"/>
        <v>10:00 as 11:00</v>
      </c>
      <c r="F3998" s="714" t="str">
        <f t="shared" si="465"/>
        <v>Segunda</v>
      </c>
      <c r="G3998" s="715">
        <f t="shared" si="466"/>
        <v>3</v>
      </c>
      <c r="H3998" s="714" t="str">
        <f t="shared" si="467"/>
        <v>Mar/26</v>
      </c>
      <c r="I3998" s="723">
        <f t="shared" si="468"/>
        <v>16</v>
      </c>
      <c r="J3998" s="723">
        <f>IF(Tabela13[[#This Row],[Data da Ordem]]&lt;&gt;"",1,"")</f>
        <v>1</v>
      </c>
    </row>
    <row r="3999" spans="1:10">
      <c r="A3999" s="763">
        <v>46097.434074074074</v>
      </c>
      <c r="B3999" s="764">
        <v>36.5</v>
      </c>
      <c r="C3999" s="765" t="str">
        <f t="shared" si="462"/>
        <v>16/03/2026</v>
      </c>
      <c r="D3999" s="762" t="str">
        <f t="shared" si="463"/>
        <v>10:25</v>
      </c>
      <c r="E3999" s="713" t="str">
        <f t="shared" si="464"/>
        <v>10:00 as 11:00</v>
      </c>
      <c r="F3999" s="714" t="str">
        <f t="shared" si="465"/>
        <v>Segunda</v>
      </c>
      <c r="G3999" s="715">
        <f t="shared" si="466"/>
        <v>3</v>
      </c>
      <c r="H3999" s="714" t="str">
        <f t="shared" si="467"/>
        <v>Mar/26</v>
      </c>
      <c r="I3999" s="723">
        <f t="shared" si="468"/>
        <v>16</v>
      </c>
      <c r="J3999" s="723">
        <f>IF(Tabela13[[#This Row],[Data da Ordem]]&lt;&gt;"",1,"")</f>
        <v>1</v>
      </c>
    </row>
    <row r="4000" spans="1:10">
      <c r="A4000" s="763">
        <v>46097.412175925929</v>
      </c>
      <c r="B4000" s="764">
        <v>13</v>
      </c>
      <c r="C4000" s="765" t="str">
        <f t="shared" si="462"/>
        <v>16/03/2026</v>
      </c>
      <c r="D4000" s="762" t="str">
        <f t="shared" si="463"/>
        <v>09:53</v>
      </c>
      <c r="E4000" s="713" t="str">
        <f t="shared" si="464"/>
        <v>09:00 as 10:00</v>
      </c>
      <c r="F4000" s="714" t="str">
        <f t="shared" si="465"/>
        <v>Segunda</v>
      </c>
      <c r="G4000" s="715">
        <f t="shared" si="466"/>
        <v>3</v>
      </c>
      <c r="H4000" s="714" t="str">
        <f t="shared" si="467"/>
        <v>Mar/26</v>
      </c>
      <c r="I4000" s="723">
        <f t="shared" si="468"/>
        <v>16</v>
      </c>
      <c r="J4000" s="723">
        <f>IF(Tabela13[[#This Row],[Data da Ordem]]&lt;&gt;"",1,"")</f>
        <v>1</v>
      </c>
    </row>
    <row r="4001" spans="1:10">
      <c r="A4001" s="763">
        <v>46097.394166666665</v>
      </c>
      <c r="B4001" s="764">
        <v>35</v>
      </c>
      <c r="C4001" s="765" t="str">
        <f t="shared" si="462"/>
        <v>16/03/2026</v>
      </c>
      <c r="D4001" s="762" t="str">
        <f t="shared" si="463"/>
        <v>09:27</v>
      </c>
      <c r="E4001" s="713" t="str">
        <f t="shared" si="464"/>
        <v>09:00 as 10:00</v>
      </c>
      <c r="F4001" s="714" t="str">
        <f t="shared" si="465"/>
        <v>Segunda</v>
      </c>
      <c r="G4001" s="715">
        <f t="shared" si="466"/>
        <v>3</v>
      </c>
      <c r="H4001" s="714" t="str">
        <f t="shared" si="467"/>
        <v>Mar/26</v>
      </c>
      <c r="I4001" s="723">
        <f t="shared" si="468"/>
        <v>16</v>
      </c>
      <c r="J4001" s="723">
        <f>IF(Tabela13[[#This Row],[Data da Ordem]]&lt;&gt;"",1,"")</f>
        <v>1</v>
      </c>
    </row>
    <row r="4002" spans="1:10">
      <c r="A4002" s="763">
        <v>46096.742129629631</v>
      </c>
      <c r="B4002" s="764">
        <v>73.5</v>
      </c>
      <c r="C4002" s="765" t="str">
        <f t="shared" si="462"/>
        <v>15/03/2026</v>
      </c>
      <c r="D4002" s="762" t="str">
        <f t="shared" si="463"/>
        <v>17:48</v>
      </c>
      <c r="E4002" s="713" t="str">
        <f t="shared" si="464"/>
        <v>17:00 as 18:00</v>
      </c>
      <c r="F4002" s="714" t="str">
        <f t="shared" si="465"/>
        <v>Domingo</v>
      </c>
      <c r="G4002" s="715">
        <f t="shared" si="466"/>
        <v>3</v>
      </c>
      <c r="H4002" s="714" t="str">
        <f t="shared" si="467"/>
        <v>Mar/26</v>
      </c>
      <c r="I4002" s="723">
        <f t="shared" si="468"/>
        <v>15</v>
      </c>
      <c r="J4002" s="723">
        <f>IF(Tabela13[[#This Row],[Data da Ordem]]&lt;&gt;"",1,"")</f>
        <v>1</v>
      </c>
    </row>
    <row r="4003" spans="1:10">
      <c r="A4003" s="763">
        <v>46096.7346875</v>
      </c>
      <c r="B4003" s="764">
        <v>17</v>
      </c>
      <c r="C4003" s="765" t="str">
        <f t="shared" si="462"/>
        <v>15/03/2026</v>
      </c>
      <c r="D4003" s="762" t="str">
        <f t="shared" si="463"/>
        <v>17:37</v>
      </c>
      <c r="E4003" s="713" t="str">
        <f t="shared" si="464"/>
        <v>17:00 as 18:00</v>
      </c>
      <c r="F4003" s="714" t="str">
        <f t="shared" si="465"/>
        <v>Domingo</v>
      </c>
      <c r="G4003" s="715">
        <f t="shared" si="466"/>
        <v>3</v>
      </c>
      <c r="H4003" s="714" t="str">
        <f t="shared" si="467"/>
        <v>Mar/26</v>
      </c>
      <c r="I4003" s="723">
        <f t="shared" si="468"/>
        <v>15</v>
      </c>
      <c r="J4003" s="723">
        <f>IF(Tabela13[[#This Row],[Data da Ordem]]&lt;&gt;"",1,"")</f>
        <v>1</v>
      </c>
    </row>
    <row r="4004" spans="1:10">
      <c r="A4004" s="763">
        <v>46096.7262962963</v>
      </c>
      <c r="B4004" s="764">
        <v>43</v>
      </c>
      <c r="C4004" s="765" t="str">
        <f t="shared" si="462"/>
        <v>15/03/2026</v>
      </c>
      <c r="D4004" s="762" t="str">
        <f t="shared" si="463"/>
        <v>17:25</v>
      </c>
      <c r="E4004" s="713" t="str">
        <f t="shared" si="464"/>
        <v>17:00 as 18:00</v>
      </c>
      <c r="F4004" s="714" t="str">
        <f t="shared" si="465"/>
        <v>Domingo</v>
      </c>
      <c r="G4004" s="715">
        <f t="shared" si="466"/>
        <v>3</v>
      </c>
      <c r="H4004" s="714" t="str">
        <f t="shared" si="467"/>
        <v>Mar/26</v>
      </c>
      <c r="I4004" s="723">
        <f t="shared" si="468"/>
        <v>15</v>
      </c>
      <c r="J4004" s="723">
        <f>IF(Tabela13[[#This Row],[Data da Ordem]]&lt;&gt;"",1,"")</f>
        <v>1</v>
      </c>
    </row>
    <row r="4005" spans="1:10">
      <c r="A4005" s="763">
        <v>46096.724722222221</v>
      </c>
      <c r="B4005" s="764">
        <v>62</v>
      </c>
      <c r="C4005" s="765" t="str">
        <f t="shared" si="462"/>
        <v>15/03/2026</v>
      </c>
      <c r="D4005" s="762" t="str">
        <f t="shared" si="463"/>
        <v>17:23</v>
      </c>
      <c r="E4005" s="713" t="str">
        <f t="shared" si="464"/>
        <v>17:00 as 18:00</v>
      </c>
      <c r="F4005" s="714" t="str">
        <f t="shared" si="465"/>
        <v>Domingo</v>
      </c>
      <c r="G4005" s="715">
        <f t="shared" si="466"/>
        <v>3</v>
      </c>
      <c r="H4005" s="714" t="str">
        <f t="shared" si="467"/>
        <v>Mar/26</v>
      </c>
      <c r="I4005" s="723">
        <f t="shared" si="468"/>
        <v>15</v>
      </c>
      <c r="J4005" s="723">
        <f>IF(Tabela13[[#This Row],[Data da Ordem]]&lt;&gt;"",1,"")</f>
        <v>1</v>
      </c>
    </row>
    <row r="4006" spans="1:10">
      <c r="A4006" s="763">
        <v>46096.721446759257</v>
      </c>
      <c r="B4006" s="764">
        <v>49</v>
      </c>
      <c r="C4006" s="765" t="str">
        <f t="shared" si="462"/>
        <v>15/03/2026</v>
      </c>
      <c r="D4006" s="762" t="str">
        <f t="shared" si="463"/>
        <v>17:18</v>
      </c>
      <c r="E4006" s="713" t="str">
        <f t="shared" si="464"/>
        <v>17:00 as 18:00</v>
      </c>
      <c r="F4006" s="714" t="str">
        <f t="shared" si="465"/>
        <v>Domingo</v>
      </c>
      <c r="G4006" s="715">
        <f t="shared" si="466"/>
        <v>3</v>
      </c>
      <c r="H4006" s="714" t="str">
        <f t="shared" si="467"/>
        <v>Mar/26</v>
      </c>
      <c r="I4006" s="723">
        <f t="shared" si="468"/>
        <v>15</v>
      </c>
      <c r="J4006" s="723">
        <f>IF(Tabela13[[#This Row],[Data da Ordem]]&lt;&gt;"",1,"")</f>
        <v>1</v>
      </c>
    </row>
    <row r="4007" spans="1:10">
      <c r="A4007" s="763">
        <v>46096.719895833332</v>
      </c>
      <c r="B4007" s="764">
        <v>16</v>
      </c>
      <c r="C4007" s="765" t="str">
        <f t="shared" si="462"/>
        <v>15/03/2026</v>
      </c>
      <c r="D4007" s="762" t="str">
        <f t="shared" si="463"/>
        <v>17:16</v>
      </c>
      <c r="E4007" s="713" t="str">
        <f t="shared" si="464"/>
        <v>17:00 as 18:00</v>
      </c>
      <c r="F4007" s="714" t="str">
        <f t="shared" si="465"/>
        <v>Domingo</v>
      </c>
      <c r="G4007" s="715">
        <f t="shared" si="466"/>
        <v>3</v>
      </c>
      <c r="H4007" s="714" t="str">
        <f t="shared" si="467"/>
        <v>Mar/26</v>
      </c>
      <c r="I4007" s="723">
        <f t="shared" si="468"/>
        <v>15</v>
      </c>
      <c r="J4007" s="723">
        <f>IF(Tabela13[[#This Row],[Data da Ordem]]&lt;&gt;"",1,"")</f>
        <v>1</v>
      </c>
    </row>
    <row r="4008" spans="1:10">
      <c r="A4008" s="763">
        <v>46096.714317129627</v>
      </c>
      <c r="B4008" s="764">
        <v>14.5</v>
      </c>
      <c r="C4008" s="765" t="str">
        <f t="shared" si="462"/>
        <v>15/03/2026</v>
      </c>
      <c r="D4008" s="762" t="str">
        <f t="shared" si="463"/>
        <v>17:08</v>
      </c>
      <c r="E4008" s="713" t="str">
        <f t="shared" si="464"/>
        <v>17:00 as 18:00</v>
      </c>
      <c r="F4008" s="714" t="str">
        <f t="shared" si="465"/>
        <v>Domingo</v>
      </c>
      <c r="G4008" s="715">
        <f t="shared" si="466"/>
        <v>3</v>
      </c>
      <c r="H4008" s="714" t="str">
        <f t="shared" si="467"/>
        <v>Mar/26</v>
      </c>
      <c r="I4008" s="723">
        <f t="shared" si="468"/>
        <v>15</v>
      </c>
      <c r="J4008" s="723">
        <f>IF(Tabela13[[#This Row],[Data da Ordem]]&lt;&gt;"",1,"")</f>
        <v>1</v>
      </c>
    </row>
    <row r="4009" spans="1:10">
      <c r="A4009" s="763">
        <v>46096.706053240741</v>
      </c>
      <c r="B4009" s="764">
        <v>13</v>
      </c>
      <c r="C4009" s="765" t="str">
        <f t="shared" si="462"/>
        <v>15/03/2026</v>
      </c>
      <c r="D4009" s="762" t="str">
        <f t="shared" si="463"/>
        <v>16:56</v>
      </c>
      <c r="E4009" s="713" t="str">
        <f t="shared" si="464"/>
        <v>16:00 as 17:00</v>
      </c>
      <c r="F4009" s="714" t="str">
        <f t="shared" si="465"/>
        <v>Domingo</v>
      </c>
      <c r="G4009" s="715">
        <f t="shared" si="466"/>
        <v>3</v>
      </c>
      <c r="H4009" s="714" t="str">
        <f t="shared" si="467"/>
        <v>Mar/26</v>
      </c>
      <c r="I4009" s="723">
        <f t="shared" si="468"/>
        <v>15</v>
      </c>
      <c r="J4009" s="723">
        <f>IF(Tabela13[[#This Row],[Data da Ordem]]&lt;&gt;"",1,"")</f>
        <v>1</v>
      </c>
    </row>
    <row r="4010" spans="1:10">
      <c r="A4010" s="763">
        <v>46096.704722222225</v>
      </c>
      <c r="B4010" s="764">
        <v>91.5</v>
      </c>
      <c r="C4010" s="765" t="str">
        <f t="shared" si="462"/>
        <v>15/03/2026</v>
      </c>
      <c r="D4010" s="762" t="str">
        <f t="shared" si="463"/>
        <v>16:54</v>
      </c>
      <c r="E4010" s="713" t="str">
        <f t="shared" si="464"/>
        <v>16:00 as 17:00</v>
      </c>
      <c r="F4010" s="714" t="str">
        <f t="shared" si="465"/>
        <v>Domingo</v>
      </c>
      <c r="G4010" s="715">
        <f t="shared" si="466"/>
        <v>3</v>
      </c>
      <c r="H4010" s="714" t="str">
        <f t="shared" si="467"/>
        <v>Mar/26</v>
      </c>
      <c r="I4010" s="723">
        <f t="shared" si="468"/>
        <v>15</v>
      </c>
      <c r="J4010" s="723">
        <f>IF(Tabela13[[#This Row],[Data da Ordem]]&lt;&gt;"",1,"")</f>
        <v>1</v>
      </c>
    </row>
    <row r="4011" spans="1:10">
      <c r="A4011" s="763">
        <v>46096.701886574076</v>
      </c>
      <c r="B4011" s="764">
        <v>26</v>
      </c>
      <c r="C4011" s="765" t="str">
        <f t="shared" si="462"/>
        <v>15/03/2026</v>
      </c>
      <c r="D4011" s="762" t="str">
        <f t="shared" si="463"/>
        <v>16:50</v>
      </c>
      <c r="E4011" s="713" t="str">
        <f t="shared" si="464"/>
        <v>16:00 as 17:00</v>
      </c>
      <c r="F4011" s="714" t="str">
        <f t="shared" si="465"/>
        <v>Domingo</v>
      </c>
      <c r="G4011" s="715">
        <f t="shared" si="466"/>
        <v>3</v>
      </c>
      <c r="H4011" s="714" t="str">
        <f t="shared" si="467"/>
        <v>Mar/26</v>
      </c>
      <c r="I4011" s="723">
        <f t="shared" si="468"/>
        <v>15</v>
      </c>
      <c r="J4011" s="723">
        <f>IF(Tabela13[[#This Row],[Data da Ordem]]&lt;&gt;"",1,"")</f>
        <v>1</v>
      </c>
    </row>
    <row r="4012" spans="1:10">
      <c r="A4012" s="763">
        <v>46096.698877314811</v>
      </c>
      <c r="B4012" s="764">
        <v>41</v>
      </c>
      <c r="C4012" s="765" t="str">
        <f t="shared" si="462"/>
        <v>15/03/2026</v>
      </c>
      <c r="D4012" s="762" t="str">
        <f t="shared" si="463"/>
        <v>16:46</v>
      </c>
      <c r="E4012" s="713" t="str">
        <f t="shared" si="464"/>
        <v>16:00 as 17:00</v>
      </c>
      <c r="F4012" s="714" t="str">
        <f t="shared" si="465"/>
        <v>Domingo</v>
      </c>
      <c r="G4012" s="715">
        <f t="shared" si="466"/>
        <v>3</v>
      </c>
      <c r="H4012" s="714" t="str">
        <f t="shared" si="467"/>
        <v>Mar/26</v>
      </c>
      <c r="I4012" s="723">
        <f t="shared" si="468"/>
        <v>15</v>
      </c>
      <c r="J4012" s="723">
        <f>IF(Tabela13[[#This Row],[Data da Ordem]]&lt;&gt;"",1,"")</f>
        <v>1</v>
      </c>
    </row>
    <row r="4013" spans="1:10">
      <c r="A4013" s="763">
        <v>46096.688148148147</v>
      </c>
      <c r="B4013" s="764">
        <v>18</v>
      </c>
      <c r="C4013" s="765" t="str">
        <f t="shared" si="462"/>
        <v>15/03/2026</v>
      </c>
      <c r="D4013" s="762" t="str">
        <f t="shared" si="463"/>
        <v>16:30</v>
      </c>
      <c r="E4013" s="713" t="str">
        <f t="shared" si="464"/>
        <v>16:00 as 17:00</v>
      </c>
      <c r="F4013" s="714" t="str">
        <f t="shared" si="465"/>
        <v>Domingo</v>
      </c>
      <c r="G4013" s="715">
        <f t="shared" si="466"/>
        <v>3</v>
      </c>
      <c r="H4013" s="714" t="str">
        <f t="shared" si="467"/>
        <v>Mar/26</v>
      </c>
      <c r="I4013" s="723">
        <f t="shared" si="468"/>
        <v>15</v>
      </c>
      <c r="J4013" s="723">
        <f>IF(Tabela13[[#This Row],[Data da Ordem]]&lt;&gt;"",1,"")</f>
        <v>1</v>
      </c>
    </row>
    <row r="4014" spans="1:10">
      <c r="A4014" s="763">
        <v>46096.659988425927</v>
      </c>
      <c r="B4014" s="764">
        <v>71</v>
      </c>
      <c r="C4014" s="765" t="str">
        <f t="shared" si="462"/>
        <v>15/03/2026</v>
      </c>
      <c r="D4014" s="762" t="str">
        <f t="shared" si="463"/>
        <v>15:50</v>
      </c>
      <c r="E4014" s="713" t="str">
        <f t="shared" si="464"/>
        <v>15:00 as 16:00</v>
      </c>
      <c r="F4014" s="714" t="str">
        <f t="shared" si="465"/>
        <v>Domingo</v>
      </c>
      <c r="G4014" s="715">
        <f t="shared" si="466"/>
        <v>3</v>
      </c>
      <c r="H4014" s="714" t="str">
        <f t="shared" si="467"/>
        <v>Mar/26</v>
      </c>
      <c r="I4014" s="723">
        <f t="shared" si="468"/>
        <v>15</v>
      </c>
      <c r="J4014" s="723">
        <f>IF(Tabela13[[#This Row],[Data da Ordem]]&lt;&gt;"",1,"")</f>
        <v>1</v>
      </c>
    </row>
    <row r="4015" spans="1:10">
      <c r="A4015" s="763">
        <v>46096.611215277779</v>
      </c>
      <c r="B4015" s="764">
        <v>53.5</v>
      </c>
      <c r="C4015" s="765" t="str">
        <f t="shared" si="462"/>
        <v>15/03/2026</v>
      </c>
      <c r="D4015" s="762" t="str">
        <f t="shared" si="463"/>
        <v>14:40</v>
      </c>
      <c r="E4015" s="713" t="str">
        <f t="shared" si="464"/>
        <v>14:00 as 15:00</v>
      </c>
      <c r="F4015" s="714" t="str">
        <f t="shared" si="465"/>
        <v>Domingo</v>
      </c>
      <c r="G4015" s="715">
        <f t="shared" si="466"/>
        <v>3</v>
      </c>
      <c r="H4015" s="714" t="str">
        <f t="shared" si="467"/>
        <v>Mar/26</v>
      </c>
      <c r="I4015" s="723">
        <f t="shared" si="468"/>
        <v>15</v>
      </c>
      <c r="J4015" s="723">
        <f>IF(Tabela13[[#This Row],[Data da Ordem]]&lt;&gt;"",1,"")</f>
        <v>1</v>
      </c>
    </row>
    <row r="4016" spans="1:10">
      <c r="A4016" s="763">
        <v>46096.577337962961</v>
      </c>
      <c r="B4016" s="764">
        <v>35</v>
      </c>
      <c r="C4016" s="765" t="str">
        <f t="shared" si="462"/>
        <v>15/03/2026</v>
      </c>
      <c r="D4016" s="762" t="str">
        <f t="shared" si="463"/>
        <v>13:51</v>
      </c>
      <c r="E4016" s="713" t="str">
        <f t="shared" si="464"/>
        <v>13:00 as 14:00</v>
      </c>
      <c r="F4016" s="714" t="str">
        <f t="shared" si="465"/>
        <v>Domingo</v>
      </c>
      <c r="G4016" s="715">
        <f t="shared" si="466"/>
        <v>3</v>
      </c>
      <c r="H4016" s="714" t="str">
        <f t="shared" si="467"/>
        <v>Mar/26</v>
      </c>
      <c r="I4016" s="723">
        <f t="shared" si="468"/>
        <v>15</v>
      </c>
      <c r="J4016" s="723">
        <f>IF(Tabela13[[#This Row],[Data da Ordem]]&lt;&gt;"",1,"")</f>
        <v>1</v>
      </c>
    </row>
    <row r="4017" spans="1:10">
      <c r="A4017" s="763">
        <v>46096.487638888888</v>
      </c>
      <c r="B4017" s="764">
        <v>62</v>
      </c>
      <c r="C4017" s="765" t="str">
        <f t="shared" si="462"/>
        <v>15/03/2026</v>
      </c>
      <c r="D4017" s="762" t="str">
        <f t="shared" si="463"/>
        <v>11:42</v>
      </c>
      <c r="E4017" s="713" t="str">
        <f t="shared" si="464"/>
        <v>11:00 as 12:00</v>
      </c>
      <c r="F4017" s="714" t="str">
        <f t="shared" si="465"/>
        <v>Domingo</v>
      </c>
      <c r="G4017" s="715">
        <f t="shared" si="466"/>
        <v>3</v>
      </c>
      <c r="H4017" s="714" t="str">
        <f t="shared" si="467"/>
        <v>Mar/26</v>
      </c>
      <c r="I4017" s="723">
        <f t="shared" si="468"/>
        <v>15</v>
      </c>
      <c r="J4017" s="723">
        <f>IF(Tabela13[[#This Row],[Data da Ordem]]&lt;&gt;"",1,"")</f>
        <v>1</v>
      </c>
    </row>
    <row r="4018" spans="1:10">
      <c r="A4018" s="763">
        <v>46096.482743055552</v>
      </c>
      <c r="B4018" s="764">
        <v>16.5</v>
      </c>
      <c r="C4018" s="765" t="str">
        <f t="shared" si="462"/>
        <v>15/03/2026</v>
      </c>
      <c r="D4018" s="762" t="str">
        <f t="shared" si="463"/>
        <v>11:35</v>
      </c>
      <c r="E4018" s="713" t="str">
        <f t="shared" si="464"/>
        <v>11:00 as 12:00</v>
      </c>
      <c r="F4018" s="714" t="str">
        <f t="shared" si="465"/>
        <v>Domingo</v>
      </c>
      <c r="G4018" s="715">
        <f t="shared" si="466"/>
        <v>3</v>
      </c>
      <c r="H4018" s="714" t="str">
        <f t="shared" si="467"/>
        <v>Mar/26</v>
      </c>
      <c r="I4018" s="723">
        <f t="shared" si="468"/>
        <v>15</v>
      </c>
      <c r="J4018" s="723">
        <f>IF(Tabela13[[#This Row],[Data da Ordem]]&lt;&gt;"",1,"")</f>
        <v>1</v>
      </c>
    </row>
    <row r="4019" spans="1:10">
      <c r="A4019" s="763">
        <v>46096.461898148147</v>
      </c>
      <c r="B4019" s="764">
        <v>38</v>
      </c>
      <c r="C4019" s="765" t="str">
        <f t="shared" si="462"/>
        <v>15/03/2026</v>
      </c>
      <c r="D4019" s="762" t="str">
        <f t="shared" si="463"/>
        <v>11:05</v>
      </c>
      <c r="E4019" s="713" t="str">
        <f t="shared" si="464"/>
        <v>11:00 as 12:00</v>
      </c>
      <c r="F4019" s="714" t="str">
        <f t="shared" si="465"/>
        <v>Domingo</v>
      </c>
      <c r="G4019" s="715">
        <f t="shared" si="466"/>
        <v>3</v>
      </c>
      <c r="H4019" s="714" t="str">
        <f t="shared" si="467"/>
        <v>Mar/26</v>
      </c>
      <c r="I4019" s="723">
        <f t="shared" si="468"/>
        <v>15</v>
      </c>
      <c r="J4019" s="723">
        <f>IF(Tabela13[[#This Row],[Data da Ordem]]&lt;&gt;"",1,"")</f>
        <v>1</v>
      </c>
    </row>
    <row r="4020" spans="1:10">
      <c r="A4020" s="763">
        <v>46096.442731481482</v>
      </c>
      <c r="B4020" s="764">
        <v>23</v>
      </c>
      <c r="C4020" s="765" t="str">
        <f t="shared" si="462"/>
        <v>15/03/2026</v>
      </c>
      <c r="D4020" s="762" t="str">
        <f t="shared" si="463"/>
        <v>10:37</v>
      </c>
      <c r="E4020" s="713" t="str">
        <f t="shared" si="464"/>
        <v>10:00 as 11:00</v>
      </c>
      <c r="F4020" s="714" t="str">
        <f t="shared" si="465"/>
        <v>Domingo</v>
      </c>
      <c r="G4020" s="715">
        <f t="shared" si="466"/>
        <v>3</v>
      </c>
      <c r="H4020" s="714" t="str">
        <f t="shared" si="467"/>
        <v>Mar/26</v>
      </c>
      <c r="I4020" s="723">
        <f t="shared" si="468"/>
        <v>15</v>
      </c>
      <c r="J4020" s="723">
        <f>IF(Tabela13[[#This Row],[Data da Ordem]]&lt;&gt;"",1,"")</f>
        <v>1</v>
      </c>
    </row>
    <row r="4021" spans="1:10">
      <c r="A4021" s="763">
        <v>46096.43886574074</v>
      </c>
      <c r="B4021" s="764">
        <v>15.5</v>
      </c>
      <c r="C4021" s="765" t="str">
        <f t="shared" si="462"/>
        <v>15/03/2026</v>
      </c>
      <c r="D4021" s="762" t="str">
        <f t="shared" si="463"/>
        <v>10:31</v>
      </c>
      <c r="E4021" s="713" t="str">
        <f t="shared" si="464"/>
        <v>10:00 as 11:00</v>
      </c>
      <c r="F4021" s="714" t="str">
        <f t="shared" si="465"/>
        <v>Domingo</v>
      </c>
      <c r="G4021" s="715">
        <f t="shared" si="466"/>
        <v>3</v>
      </c>
      <c r="H4021" s="714" t="str">
        <f t="shared" si="467"/>
        <v>Mar/26</v>
      </c>
      <c r="I4021" s="723">
        <f t="shared" si="468"/>
        <v>15</v>
      </c>
      <c r="J4021" s="723">
        <f>IF(Tabela13[[#This Row],[Data da Ordem]]&lt;&gt;"",1,"")</f>
        <v>1</v>
      </c>
    </row>
    <row r="4022" spans="1:10">
      <c r="A4022" s="763">
        <v>46096.427071759259</v>
      </c>
      <c r="B4022" s="764">
        <v>13</v>
      </c>
      <c r="C4022" s="765" t="str">
        <f t="shared" si="462"/>
        <v>15/03/2026</v>
      </c>
      <c r="D4022" s="762" t="str">
        <f t="shared" si="463"/>
        <v>10:14</v>
      </c>
      <c r="E4022" s="713" t="str">
        <f t="shared" si="464"/>
        <v>10:00 as 11:00</v>
      </c>
      <c r="F4022" s="714" t="str">
        <f t="shared" si="465"/>
        <v>Domingo</v>
      </c>
      <c r="G4022" s="715">
        <f t="shared" si="466"/>
        <v>3</v>
      </c>
      <c r="H4022" s="714" t="str">
        <f t="shared" si="467"/>
        <v>Mar/26</v>
      </c>
      <c r="I4022" s="723">
        <f t="shared" si="468"/>
        <v>15</v>
      </c>
      <c r="J4022" s="723">
        <f>IF(Tabela13[[#This Row],[Data da Ordem]]&lt;&gt;"",1,"")</f>
        <v>1</v>
      </c>
    </row>
    <row r="4023" spans="1:10">
      <c r="A4023" s="763">
        <v>46096.411909722221</v>
      </c>
      <c r="B4023" s="764">
        <v>23</v>
      </c>
      <c r="C4023" s="765" t="str">
        <f t="shared" si="462"/>
        <v>15/03/2026</v>
      </c>
      <c r="D4023" s="762" t="str">
        <f t="shared" si="463"/>
        <v>09:53</v>
      </c>
      <c r="E4023" s="713" t="str">
        <f t="shared" si="464"/>
        <v>09:00 as 10:00</v>
      </c>
      <c r="F4023" s="714" t="str">
        <f t="shared" si="465"/>
        <v>Domingo</v>
      </c>
      <c r="G4023" s="715">
        <f t="shared" si="466"/>
        <v>3</v>
      </c>
      <c r="H4023" s="714" t="str">
        <f t="shared" si="467"/>
        <v>Mar/26</v>
      </c>
      <c r="I4023" s="723">
        <f t="shared" si="468"/>
        <v>15</v>
      </c>
      <c r="J4023" s="723">
        <f>IF(Tabela13[[#This Row],[Data da Ordem]]&lt;&gt;"",1,"")</f>
        <v>1</v>
      </c>
    </row>
    <row r="4024" spans="1:10">
      <c r="A4024" s="763">
        <v>46096.409432870372</v>
      </c>
      <c r="B4024" s="764">
        <v>13.5</v>
      </c>
      <c r="C4024" s="765" t="str">
        <f t="shared" si="462"/>
        <v>15/03/2026</v>
      </c>
      <c r="D4024" s="762" t="str">
        <f t="shared" si="463"/>
        <v>09:49</v>
      </c>
      <c r="E4024" s="713" t="str">
        <f t="shared" si="464"/>
        <v>09:00 as 10:00</v>
      </c>
      <c r="F4024" s="714" t="str">
        <f t="shared" si="465"/>
        <v>Domingo</v>
      </c>
      <c r="G4024" s="715">
        <f t="shared" si="466"/>
        <v>3</v>
      </c>
      <c r="H4024" s="714" t="str">
        <f t="shared" si="467"/>
        <v>Mar/26</v>
      </c>
      <c r="I4024" s="723">
        <f t="shared" si="468"/>
        <v>15</v>
      </c>
      <c r="J4024" s="723">
        <f>IF(Tabela13[[#This Row],[Data da Ordem]]&lt;&gt;"",1,"")</f>
        <v>1</v>
      </c>
    </row>
    <row r="4025" spans="1:10">
      <c r="A4025" s="763">
        <v>46096.405173611114</v>
      </c>
      <c r="B4025" s="764">
        <v>29</v>
      </c>
      <c r="C4025" s="765" t="str">
        <f t="shared" si="462"/>
        <v>15/03/2026</v>
      </c>
      <c r="D4025" s="762" t="str">
        <f t="shared" si="463"/>
        <v>09:43</v>
      </c>
      <c r="E4025" s="713" t="str">
        <f t="shared" si="464"/>
        <v>09:00 as 10:00</v>
      </c>
      <c r="F4025" s="714" t="str">
        <f t="shared" si="465"/>
        <v>Domingo</v>
      </c>
      <c r="G4025" s="715">
        <f t="shared" si="466"/>
        <v>3</v>
      </c>
      <c r="H4025" s="714" t="str">
        <f t="shared" si="467"/>
        <v>Mar/26</v>
      </c>
      <c r="I4025" s="723">
        <f t="shared" si="468"/>
        <v>15</v>
      </c>
      <c r="J4025" s="723">
        <f>IF(Tabela13[[#This Row],[Data da Ordem]]&lt;&gt;"",1,"")</f>
        <v>1</v>
      </c>
    </row>
    <row r="4026" spans="1:10">
      <c r="A4026" s="763">
        <v>46096.402615740742</v>
      </c>
      <c r="B4026" s="764">
        <v>77.5</v>
      </c>
      <c r="C4026" s="765" t="str">
        <f t="shared" si="462"/>
        <v>15/03/2026</v>
      </c>
      <c r="D4026" s="762" t="str">
        <f t="shared" si="463"/>
        <v>09:39</v>
      </c>
      <c r="E4026" s="713" t="str">
        <f t="shared" si="464"/>
        <v>09:00 as 10:00</v>
      </c>
      <c r="F4026" s="714" t="str">
        <f t="shared" si="465"/>
        <v>Domingo</v>
      </c>
      <c r="G4026" s="715">
        <f t="shared" si="466"/>
        <v>3</v>
      </c>
      <c r="H4026" s="714" t="str">
        <f t="shared" si="467"/>
        <v>Mar/26</v>
      </c>
      <c r="I4026" s="723">
        <f t="shared" si="468"/>
        <v>15</v>
      </c>
      <c r="J4026" s="723">
        <f>IF(Tabela13[[#This Row],[Data da Ordem]]&lt;&gt;"",1,"")</f>
        <v>1</v>
      </c>
    </row>
    <row r="4027" spans="1:10">
      <c r="A4027" s="763">
        <v>46096.38853009259</v>
      </c>
      <c r="B4027" s="764">
        <v>28.5</v>
      </c>
      <c r="C4027" s="766" t="str">
        <f t="shared" si="462"/>
        <v>15/03/2026</v>
      </c>
      <c r="D4027" s="767" t="str">
        <f t="shared" si="463"/>
        <v>09:19</v>
      </c>
      <c r="E4027" s="726" t="str">
        <f t="shared" si="464"/>
        <v>09:00 as 10:00</v>
      </c>
      <c r="F4027" s="727" t="str">
        <f t="shared" si="465"/>
        <v>Domingo</v>
      </c>
      <c r="G4027" s="728">
        <f t="shared" si="466"/>
        <v>3</v>
      </c>
      <c r="H4027" s="727" t="str">
        <f t="shared" si="467"/>
        <v>Mar/26</v>
      </c>
      <c r="I4027" s="716">
        <f t="shared" si="468"/>
        <v>15</v>
      </c>
      <c r="J4027" s="716">
        <f>IF(Tabela13[[#This Row],[Data da Ordem]]&lt;&gt;"",1,"")</f>
        <v>1</v>
      </c>
    </row>
    <row r="4028" spans="1:10">
      <c r="A4028" s="763">
        <v>46124.769409722219</v>
      </c>
      <c r="B4028" s="764">
        <v>16</v>
      </c>
      <c r="C4028" s="765" t="str">
        <f t="shared" ref="C4028:C4091" si="469">IF(A4028="","",TEXT(A4028,"dd/mm/aaaa"))</f>
        <v>12/04/2026</v>
      </c>
      <c r="D4028" s="762" t="str">
        <f t="shared" ref="D4028:D4091" si="470">IF(A4028="","",TEXT(A4028,"hh:mm"))</f>
        <v>18:27</v>
      </c>
      <c r="E4028" s="713" t="str">
        <f t="shared" ref="E4028:E4091" si="471">IF(D4028="","",IF(AND(MOD(D4028,1)&gt;=TIME(8,0,0),MOD(D4028,1)&lt;TIME(21,0,0)),
TEXT(TIME(HOUR(MOD(D4028,1)),0,0),"hh:mm")&amp;" as "&amp;TEXT(TIME(HOUR(MOD(D4028,1))+1,0,0),"hh:mm"),
"Fora da faixa"))</f>
        <v>18:00 as 19:00</v>
      </c>
      <c r="F4028" s="714" t="str">
        <f t="shared" ref="F4028:F4091" si="472">CHOOSE(WEEKDAY(C4028,2),"Segunda","Terça","Quarta","Quinta","Sexta","Sábado","Domingo")</f>
        <v>Domingo</v>
      </c>
      <c r="G4028" s="715">
        <f t="shared" ref="G4028:G4091" si="473">INT((DAY(C4028)-1)/7)+1</f>
        <v>2</v>
      </c>
      <c r="H4028" s="714" t="str">
        <f t="shared" ref="H4028:H4091" si="474">PROPER(TEXT(C4028,"MMM/AA"))</f>
        <v>Abr/26</v>
      </c>
      <c r="I4028" s="723">
        <f t="shared" ref="I4028:I4091" si="475">DAY(C4028)</f>
        <v>12</v>
      </c>
      <c r="J4028" s="723">
        <f>IF(Tabela13[[#This Row],[Data da Ordem]]&lt;&gt;"",1,"")</f>
        <v>1</v>
      </c>
    </row>
    <row r="4029" spans="1:10">
      <c r="A4029" s="763">
        <v>46124.747291666667</v>
      </c>
      <c r="B4029" s="764">
        <v>26.5</v>
      </c>
      <c r="C4029" s="765" t="str">
        <f t="shared" si="469"/>
        <v>12/04/2026</v>
      </c>
      <c r="D4029" s="762" t="str">
        <f t="shared" si="470"/>
        <v>17:56</v>
      </c>
      <c r="E4029" s="713" t="str">
        <f t="shared" si="471"/>
        <v>17:00 as 18:00</v>
      </c>
      <c r="F4029" s="714" t="str">
        <f t="shared" si="472"/>
        <v>Domingo</v>
      </c>
      <c r="G4029" s="715">
        <f t="shared" si="473"/>
        <v>2</v>
      </c>
      <c r="H4029" s="714" t="str">
        <f t="shared" si="474"/>
        <v>Abr/26</v>
      </c>
      <c r="I4029" s="723">
        <f t="shared" si="475"/>
        <v>12</v>
      </c>
      <c r="J4029" s="723">
        <f>IF(Tabela13[[#This Row],[Data da Ordem]]&lt;&gt;"",1,"")</f>
        <v>1</v>
      </c>
    </row>
    <row r="4030" spans="1:10">
      <c r="A4030" s="763">
        <v>46124.747118055559</v>
      </c>
      <c r="B4030" s="764">
        <v>6</v>
      </c>
      <c r="C4030" s="765" t="str">
        <f t="shared" si="469"/>
        <v>12/04/2026</v>
      </c>
      <c r="D4030" s="762" t="str">
        <f t="shared" si="470"/>
        <v>17:55</v>
      </c>
      <c r="E4030" s="713" t="str">
        <f t="shared" si="471"/>
        <v>17:00 as 18:00</v>
      </c>
      <c r="F4030" s="714" t="str">
        <f t="shared" si="472"/>
        <v>Domingo</v>
      </c>
      <c r="G4030" s="715">
        <f t="shared" si="473"/>
        <v>2</v>
      </c>
      <c r="H4030" s="714" t="str">
        <f t="shared" si="474"/>
        <v>Abr/26</v>
      </c>
      <c r="I4030" s="723">
        <f t="shared" si="475"/>
        <v>12</v>
      </c>
      <c r="J4030" s="723">
        <f>IF(Tabela13[[#This Row],[Data da Ordem]]&lt;&gt;"",1,"")</f>
        <v>1</v>
      </c>
    </row>
    <row r="4031" spans="1:10">
      <c r="A4031" s="763">
        <v>46124.746620370373</v>
      </c>
      <c r="B4031" s="764">
        <v>12</v>
      </c>
      <c r="C4031" s="765" t="str">
        <f t="shared" si="469"/>
        <v>12/04/2026</v>
      </c>
      <c r="D4031" s="762" t="str">
        <f t="shared" si="470"/>
        <v>17:55</v>
      </c>
      <c r="E4031" s="713" t="str">
        <f t="shared" si="471"/>
        <v>17:00 as 18:00</v>
      </c>
      <c r="F4031" s="714" t="str">
        <f t="shared" si="472"/>
        <v>Domingo</v>
      </c>
      <c r="G4031" s="715">
        <f t="shared" si="473"/>
        <v>2</v>
      </c>
      <c r="H4031" s="714" t="str">
        <f t="shared" si="474"/>
        <v>Abr/26</v>
      </c>
      <c r="I4031" s="723">
        <f t="shared" si="475"/>
        <v>12</v>
      </c>
      <c r="J4031" s="723">
        <f>IF(Tabela13[[#This Row],[Data da Ordem]]&lt;&gt;"",1,"")</f>
        <v>1</v>
      </c>
    </row>
    <row r="4032" spans="1:10">
      <c r="A4032" s="763">
        <v>46124.74596064815</v>
      </c>
      <c r="B4032" s="764">
        <v>15.5</v>
      </c>
      <c r="C4032" s="765" t="str">
        <f t="shared" si="469"/>
        <v>12/04/2026</v>
      </c>
      <c r="D4032" s="762" t="str">
        <f t="shared" si="470"/>
        <v>17:54</v>
      </c>
      <c r="E4032" s="713" t="str">
        <f t="shared" si="471"/>
        <v>17:00 as 18:00</v>
      </c>
      <c r="F4032" s="714" t="str">
        <f t="shared" si="472"/>
        <v>Domingo</v>
      </c>
      <c r="G4032" s="715">
        <f t="shared" si="473"/>
        <v>2</v>
      </c>
      <c r="H4032" s="714" t="str">
        <f t="shared" si="474"/>
        <v>Abr/26</v>
      </c>
      <c r="I4032" s="723">
        <f t="shared" si="475"/>
        <v>12</v>
      </c>
      <c r="J4032" s="723">
        <f>IF(Tabela13[[#This Row],[Data da Ordem]]&lt;&gt;"",1,"")</f>
        <v>1</v>
      </c>
    </row>
    <row r="4033" spans="1:10">
      <c r="A4033" s="763">
        <v>46124.736666666664</v>
      </c>
      <c r="B4033" s="764">
        <v>12</v>
      </c>
      <c r="C4033" s="765" t="str">
        <f t="shared" si="469"/>
        <v>12/04/2026</v>
      </c>
      <c r="D4033" s="762" t="str">
        <f t="shared" si="470"/>
        <v>17:40</v>
      </c>
      <c r="E4033" s="713" t="str">
        <f t="shared" si="471"/>
        <v>17:00 as 18:00</v>
      </c>
      <c r="F4033" s="714" t="str">
        <f t="shared" si="472"/>
        <v>Domingo</v>
      </c>
      <c r="G4033" s="715">
        <f t="shared" si="473"/>
        <v>2</v>
      </c>
      <c r="H4033" s="714" t="str">
        <f t="shared" si="474"/>
        <v>Abr/26</v>
      </c>
      <c r="I4033" s="723">
        <f t="shared" si="475"/>
        <v>12</v>
      </c>
      <c r="J4033" s="723">
        <f>IF(Tabela13[[#This Row],[Data da Ordem]]&lt;&gt;"",1,"")</f>
        <v>1</v>
      </c>
    </row>
    <row r="4034" spans="1:10">
      <c r="A4034" s="763">
        <v>46124.73574074074</v>
      </c>
      <c r="B4034" s="764">
        <v>19</v>
      </c>
      <c r="C4034" s="765" t="str">
        <f t="shared" si="469"/>
        <v>12/04/2026</v>
      </c>
      <c r="D4034" s="762" t="str">
        <f t="shared" si="470"/>
        <v>17:39</v>
      </c>
      <c r="E4034" s="713" t="str">
        <f t="shared" si="471"/>
        <v>17:00 as 18:00</v>
      </c>
      <c r="F4034" s="714" t="str">
        <f t="shared" si="472"/>
        <v>Domingo</v>
      </c>
      <c r="G4034" s="715">
        <f t="shared" si="473"/>
        <v>2</v>
      </c>
      <c r="H4034" s="714" t="str">
        <f t="shared" si="474"/>
        <v>Abr/26</v>
      </c>
      <c r="I4034" s="723">
        <f t="shared" si="475"/>
        <v>12</v>
      </c>
      <c r="J4034" s="723">
        <f>IF(Tabela13[[#This Row],[Data da Ordem]]&lt;&gt;"",1,"")</f>
        <v>1</v>
      </c>
    </row>
    <row r="4035" spans="1:10">
      <c r="A4035" s="763">
        <v>46124.712835648148</v>
      </c>
      <c r="B4035" s="764">
        <v>29.5</v>
      </c>
      <c r="C4035" s="765" t="str">
        <f t="shared" si="469"/>
        <v>12/04/2026</v>
      </c>
      <c r="D4035" s="762" t="str">
        <f t="shared" si="470"/>
        <v>17:06</v>
      </c>
      <c r="E4035" s="713" t="str">
        <f t="shared" si="471"/>
        <v>17:00 as 18:00</v>
      </c>
      <c r="F4035" s="714" t="str">
        <f t="shared" si="472"/>
        <v>Domingo</v>
      </c>
      <c r="G4035" s="715">
        <f t="shared" si="473"/>
        <v>2</v>
      </c>
      <c r="H4035" s="714" t="str">
        <f t="shared" si="474"/>
        <v>Abr/26</v>
      </c>
      <c r="I4035" s="723">
        <f t="shared" si="475"/>
        <v>12</v>
      </c>
      <c r="J4035" s="723">
        <f>IF(Tabela13[[#This Row],[Data da Ordem]]&lt;&gt;"",1,"")</f>
        <v>1</v>
      </c>
    </row>
    <row r="4036" spans="1:10">
      <c r="A4036" s="763">
        <v>46124.710532407407</v>
      </c>
      <c r="B4036" s="764">
        <v>13.5</v>
      </c>
      <c r="C4036" s="765" t="str">
        <f t="shared" si="469"/>
        <v>12/04/2026</v>
      </c>
      <c r="D4036" s="762" t="str">
        <f t="shared" si="470"/>
        <v>17:03</v>
      </c>
      <c r="E4036" s="713" t="str">
        <f t="shared" si="471"/>
        <v>17:00 as 18:00</v>
      </c>
      <c r="F4036" s="714" t="str">
        <f t="shared" si="472"/>
        <v>Domingo</v>
      </c>
      <c r="G4036" s="715">
        <f t="shared" si="473"/>
        <v>2</v>
      </c>
      <c r="H4036" s="714" t="str">
        <f t="shared" si="474"/>
        <v>Abr/26</v>
      </c>
      <c r="I4036" s="723">
        <f t="shared" si="475"/>
        <v>12</v>
      </c>
      <c r="J4036" s="723">
        <f>IF(Tabela13[[#This Row],[Data da Ordem]]&lt;&gt;"",1,"")</f>
        <v>1</v>
      </c>
    </row>
    <row r="4037" spans="1:10">
      <c r="A4037" s="763">
        <v>46124.698946759258</v>
      </c>
      <c r="B4037" s="764">
        <v>46</v>
      </c>
      <c r="C4037" s="765" t="str">
        <f t="shared" si="469"/>
        <v>12/04/2026</v>
      </c>
      <c r="D4037" s="762" t="str">
        <f t="shared" si="470"/>
        <v>16:46</v>
      </c>
      <c r="E4037" s="713" t="str">
        <f t="shared" si="471"/>
        <v>16:00 as 17:00</v>
      </c>
      <c r="F4037" s="714" t="str">
        <f t="shared" si="472"/>
        <v>Domingo</v>
      </c>
      <c r="G4037" s="715">
        <f t="shared" si="473"/>
        <v>2</v>
      </c>
      <c r="H4037" s="714" t="str">
        <f t="shared" si="474"/>
        <v>Abr/26</v>
      </c>
      <c r="I4037" s="723">
        <f t="shared" si="475"/>
        <v>12</v>
      </c>
      <c r="J4037" s="723">
        <f>IF(Tabela13[[#This Row],[Data da Ordem]]&lt;&gt;"",1,"")</f>
        <v>1</v>
      </c>
    </row>
    <row r="4038" spans="1:10">
      <c r="A4038" s="763">
        <v>46124.678298611114</v>
      </c>
      <c r="B4038" s="764">
        <v>22</v>
      </c>
      <c r="C4038" s="765" t="str">
        <f t="shared" si="469"/>
        <v>12/04/2026</v>
      </c>
      <c r="D4038" s="762" t="str">
        <f t="shared" si="470"/>
        <v>16:16</v>
      </c>
      <c r="E4038" s="713" t="str">
        <f t="shared" si="471"/>
        <v>16:00 as 17:00</v>
      </c>
      <c r="F4038" s="714" t="str">
        <f t="shared" si="472"/>
        <v>Domingo</v>
      </c>
      <c r="G4038" s="715">
        <f t="shared" si="473"/>
        <v>2</v>
      </c>
      <c r="H4038" s="714" t="str">
        <f t="shared" si="474"/>
        <v>Abr/26</v>
      </c>
      <c r="I4038" s="723">
        <f t="shared" si="475"/>
        <v>12</v>
      </c>
      <c r="J4038" s="723">
        <f>IF(Tabela13[[#This Row],[Data da Ordem]]&lt;&gt;"",1,"")</f>
        <v>1</v>
      </c>
    </row>
    <row r="4039" spans="1:10">
      <c r="A4039" s="763">
        <v>46124.651886574073</v>
      </c>
      <c r="B4039" s="764">
        <v>23</v>
      </c>
      <c r="C4039" s="765" t="str">
        <f t="shared" si="469"/>
        <v>12/04/2026</v>
      </c>
      <c r="D4039" s="762" t="str">
        <f t="shared" si="470"/>
        <v>15:38</v>
      </c>
      <c r="E4039" s="713" t="str">
        <f t="shared" si="471"/>
        <v>15:00 as 16:00</v>
      </c>
      <c r="F4039" s="714" t="str">
        <f t="shared" si="472"/>
        <v>Domingo</v>
      </c>
      <c r="G4039" s="715">
        <f t="shared" si="473"/>
        <v>2</v>
      </c>
      <c r="H4039" s="714" t="str">
        <f t="shared" si="474"/>
        <v>Abr/26</v>
      </c>
      <c r="I4039" s="723">
        <f t="shared" si="475"/>
        <v>12</v>
      </c>
      <c r="J4039" s="723">
        <f>IF(Tabela13[[#This Row],[Data da Ordem]]&lt;&gt;"",1,"")</f>
        <v>1</v>
      </c>
    </row>
    <row r="4040" spans="1:10">
      <c r="A4040" s="763">
        <v>46124.651273148149</v>
      </c>
      <c r="B4040" s="764">
        <v>23</v>
      </c>
      <c r="C4040" s="765" t="str">
        <f t="shared" si="469"/>
        <v>12/04/2026</v>
      </c>
      <c r="D4040" s="762" t="str">
        <f t="shared" si="470"/>
        <v>15:37</v>
      </c>
      <c r="E4040" s="713" t="str">
        <f t="shared" si="471"/>
        <v>15:00 as 16:00</v>
      </c>
      <c r="F4040" s="714" t="str">
        <f t="shared" si="472"/>
        <v>Domingo</v>
      </c>
      <c r="G4040" s="715">
        <f t="shared" si="473"/>
        <v>2</v>
      </c>
      <c r="H4040" s="714" t="str">
        <f t="shared" si="474"/>
        <v>Abr/26</v>
      </c>
      <c r="I4040" s="723">
        <f t="shared" si="475"/>
        <v>12</v>
      </c>
      <c r="J4040" s="723">
        <f>IF(Tabela13[[#This Row],[Data da Ordem]]&lt;&gt;"",1,"")</f>
        <v>1</v>
      </c>
    </row>
    <row r="4041" spans="1:10">
      <c r="A4041" s="763">
        <v>46124.644594907404</v>
      </c>
      <c r="B4041" s="764">
        <v>12</v>
      </c>
      <c r="C4041" s="765" t="str">
        <f t="shared" si="469"/>
        <v>12/04/2026</v>
      </c>
      <c r="D4041" s="762" t="str">
        <f t="shared" si="470"/>
        <v>15:28</v>
      </c>
      <c r="E4041" s="713" t="str">
        <f t="shared" si="471"/>
        <v>15:00 as 16:00</v>
      </c>
      <c r="F4041" s="714" t="str">
        <f t="shared" si="472"/>
        <v>Domingo</v>
      </c>
      <c r="G4041" s="715">
        <f t="shared" si="473"/>
        <v>2</v>
      </c>
      <c r="H4041" s="714" t="str">
        <f t="shared" si="474"/>
        <v>Abr/26</v>
      </c>
      <c r="I4041" s="723">
        <f t="shared" si="475"/>
        <v>12</v>
      </c>
      <c r="J4041" s="723">
        <f>IF(Tabela13[[#This Row],[Data da Ordem]]&lt;&gt;"",1,"")</f>
        <v>1</v>
      </c>
    </row>
    <row r="4042" spans="1:10">
      <c r="A4042" s="763">
        <v>46124.620532407411</v>
      </c>
      <c r="B4042" s="764">
        <v>36</v>
      </c>
      <c r="C4042" s="765" t="str">
        <f t="shared" si="469"/>
        <v>12/04/2026</v>
      </c>
      <c r="D4042" s="762" t="str">
        <f t="shared" si="470"/>
        <v>14:53</v>
      </c>
      <c r="E4042" s="713" t="str">
        <f t="shared" si="471"/>
        <v>14:00 as 15:00</v>
      </c>
      <c r="F4042" s="714" t="str">
        <f t="shared" si="472"/>
        <v>Domingo</v>
      </c>
      <c r="G4042" s="715">
        <f t="shared" si="473"/>
        <v>2</v>
      </c>
      <c r="H4042" s="714" t="str">
        <f t="shared" si="474"/>
        <v>Abr/26</v>
      </c>
      <c r="I4042" s="723">
        <f t="shared" si="475"/>
        <v>12</v>
      </c>
      <c r="J4042" s="723">
        <f>IF(Tabela13[[#This Row],[Data da Ordem]]&lt;&gt;"",1,"")</f>
        <v>1</v>
      </c>
    </row>
    <row r="4043" spans="1:10">
      <c r="A4043" s="763">
        <v>46124.616342592592</v>
      </c>
      <c r="B4043" s="764">
        <v>13</v>
      </c>
      <c r="C4043" s="765" t="str">
        <f t="shared" si="469"/>
        <v>12/04/2026</v>
      </c>
      <c r="D4043" s="762" t="str">
        <f t="shared" si="470"/>
        <v>14:47</v>
      </c>
      <c r="E4043" s="713" t="str">
        <f t="shared" si="471"/>
        <v>14:00 as 15:00</v>
      </c>
      <c r="F4043" s="714" t="str">
        <f t="shared" si="472"/>
        <v>Domingo</v>
      </c>
      <c r="G4043" s="715">
        <f t="shared" si="473"/>
        <v>2</v>
      </c>
      <c r="H4043" s="714" t="str">
        <f t="shared" si="474"/>
        <v>Abr/26</v>
      </c>
      <c r="I4043" s="723">
        <f t="shared" si="475"/>
        <v>12</v>
      </c>
      <c r="J4043" s="723">
        <f>IF(Tabela13[[#This Row],[Data da Ordem]]&lt;&gt;"",1,"")</f>
        <v>1</v>
      </c>
    </row>
    <row r="4044" spans="1:10">
      <c r="A4044" s="763">
        <v>46124.579756944448</v>
      </c>
      <c r="B4044" s="764">
        <v>7</v>
      </c>
      <c r="C4044" s="765" t="str">
        <f t="shared" si="469"/>
        <v>12/04/2026</v>
      </c>
      <c r="D4044" s="762" t="str">
        <f t="shared" si="470"/>
        <v>13:54</v>
      </c>
      <c r="E4044" s="713" t="str">
        <f t="shared" si="471"/>
        <v>13:00 as 14:00</v>
      </c>
      <c r="F4044" s="714" t="str">
        <f t="shared" si="472"/>
        <v>Domingo</v>
      </c>
      <c r="G4044" s="715">
        <f t="shared" si="473"/>
        <v>2</v>
      </c>
      <c r="H4044" s="714" t="str">
        <f t="shared" si="474"/>
        <v>Abr/26</v>
      </c>
      <c r="I4044" s="723">
        <f t="shared" si="475"/>
        <v>12</v>
      </c>
      <c r="J4044" s="723">
        <f>IF(Tabela13[[#This Row],[Data da Ordem]]&lt;&gt;"",1,"")</f>
        <v>1</v>
      </c>
    </row>
    <row r="4045" spans="1:10">
      <c r="A4045" s="763">
        <v>46124.556550925925</v>
      </c>
      <c r="B4045" s="764">
        <v>36</v>
      </c>
      <c r="C4045" s="765" t="str">
        <f t="shared" si="469"/>
        <v>12/04/2026</v>
      </c>
      <c r="D4045" s="762" t="str">
        <f t="shared" si="470"/>
        <v>13:21</v>
      </c>
      <c r="E4045" s="713" t="str">
        <f t="shared" si="471"/>
        <v>13:00 as 14:00</v>
      </c>
      <c r="F4045" s="714" t="str">
        <f t="shared" si="472"/>
        <v>Domingo</v>
      </c>
      <c r="G4045" s="715">
        <f t="shared" si="473"/>
        <v>2</v>
      </c>
      <c r="H4045" s="714" t="str">
        <f t="shared" si="474"/>
        <v>Abr/26</v>
      </c>
      <c r="I4045" s="723">
        <f t="shared" si="475"/>
        <v>12</v>
      </c>
      <c r="J4045" s="723">
        <f>IF(Tabela13[[#This Row],[Data da Ordem]]&lt;&gt;"",1,"")</f>
        <v>1</v>
      </c>
    </row>
    <row r="4046" spans="1:10">
      <c r="A4046" s="763">
        <v>46124.54896990741</v>
      </c>
      <c r="B4046" s="764">
        <v>23</v>
      </c>
      <c r="C4046" s="765" t="str">
        <f t="shared" si="469"/>
        <v>12/04/2026</v>
      </c>
      <c r="D4046" s="762" t="str">
        <f t="shared" si="470"/>
        <v>13:10</v>
      </c>
      <c r="E4046" s="713" t="str">
        <f t="shared" si="471"/>
        <v>13:00 as 14:00</v>
      </c>
      <c r="F4046" s="714" t="str">
        <f t="shared" si="472"/>
        <v>Domingo</v>
      </c>
      <c r="G4046" s="715">
        <f t="shared" si="473"/>
        <v>2</v>
      </c>
      <c r="H4046" s="714" t="str">
        <f t="shared" si="474"/>
        <v>Abr/26</v>
      </c>
      <c r="I4046" s="723">
        <f t="shared" si="475"/>
        <v>12</v>
      </c>
      <c r="J4046" s="723">
        <f>IF(Tabela13[[#This Row],[Data da Ordem]]&lt;&gt;"",1,"")</f>
        <v>1</v>
      </c>
    </row>
    <row r="4047" spans="1:10">
      <c r="A4047" s="763">
        <v>46124.508379629631</v>
      </c>
      <c r="B4047" s="764">
        <v>43.5</v>
      </c>
      <c r="C4047" s="765" t="str">
        <f t="shared" si="469"/>
        <v>12/04/2026</v>
      </c>
      <c r="D4047" s="762" t="str">
        <f t="shared" si="470"/>
        <v>12:12</v>
      </c>
      <c r="E4047" s="713" t="str">
        <f t="shared" si="471"/>
        <v>12:00 as 13:00</v>
      </c>
      <c r="F4047" s="714" t="str">
        <f t="shared" si="472"/>
        <v>Domingo</v>
      </c>
      <c r="G4047" s="715">
        <f t="shared" si="473"/>
        <v>2</v>
      </c>
      <c r="H4047" s="714" t="str">
        <f t="shared" si="474"/>
        <v>Abr/26</v>
      </c>
      <c r="I4047" s="723">
        <f t="shared" si="475"/>
        <v>12</v>
      </c>
      <c r="J4047" s="723">
        <f>IF(Tabela13[[#This Row],[Data da Ordem]]&lt;&gt;"",1,"")</f>
        <v>1</v>
      </c>
    </row>
    <row r="4048" spans="1:10">
      <c r="A4048" s="763">
        <v>46124.488379629627</v>
      </c>
      <c r="B4048" s="764">
        <v>12.15</v>
      </c>
      <c r="C4048" s="765" t="str">
        <f t="shared" si="469"/>
        <v>12/04/2026</v>
      </c>
      <c r="D4048" s="762" t="str">
        <f t="shared" si="470"/>
        <v>11:43</v>
      </c>
      <c r="E4048" s="713" t="str">
        <f t="shared" si="471"/>
        <v>11:00 as 12:00</v>
      </c>
      <c r="F4048" s="714" t="str">
        <f t="shared" si="472"/>
        <v>Domingo</v>
      </c>
      <c r="G4048" s="715">
        <f t="shared" si="473"/>
        <v>2</v>
      </c>
      <c r="H4048" s="714" t="str">
        <f t="shared" si="474"/>
        <v>Abr/26</v>
      </c>
      <c r="I4048" s="723">
        <f t="shared" si="475"/>
        <v>12</v>
      </c>
      <c r="J4048" s="723">
        <f>IF(Tabela13[[#This Row],[Data da Ordem]]&lt;&gt;"",1,"")</f>
        <v>1</v>
      </c>
    </row>
    <row r="4049" spans="1:10">
      <c r="A4049" s="763">
        <v>46124.485092592593</v>
      </c>
      <c r="B4049" s="764">
        <v>6</v>
      </c>
      <c r="C4049" s="765" t="str">
        <f t="shared" si="469"/>
        <v>12/04/2026</v>
      </c>
      <c r="D4049" s="762" t="str">
        <f t="shared" si="470"/>
        <v>11:38</v>
      </c>
      <c r="E4049" s="713" t="str">
        <f t="shared" si="471"/>
        <v>11:00 as 12:00</v>
      </c>
      <c r="F4049" s="714" t="str">
        <f t="shared" si="472"/>
        <v>Domingo</v>
      </c>
      <c r="G4049" s="715">
        <f t="shared" si="473"/>
        <v>2</v>
      </c>
      <c r="H4049" s="714" t="str">
        <f t="shared" si="474"/>
        <v>Abr/26</v>
      </c>
      <c r="I4049" s="723">
        <f t="shared" si="475"/>
        <v>12</v>
      </c>
      <c r="J4049" s="723">
        <f>IF(Tabela13[[#This Row],[Data da Ordem]]&lt;&gt;"",1,"")</f>
        <v>1</v>
      </c>
    </row>
    <row r="4050" spans="1:10">
      <c r="A4050" s="763">
        <v>46124.484120370369</v>
      </c>
      <c r="B4050" s="764">
        <v>66.5</v>
      </c>
      <c r="C4050" s="765" t="str">
        <f t="shared" si="469"/>
        <v>12/04/2026</v>
      </c>
      <c r="D4050" s="762" t="str">
        <f t="shared" si="470"/>
        <v>11:37</v>
      </c>
      <c r="E4050" s="713" t="str">
        <f t="shared" si="471"/>
        <v>11:00 as 12:00</v>
      </c>
      <c r="F4050" s="714" t="str">
        <f t="shared" si="472"/>
        <v>Domingo</v>
      </c>
      <c r="G4050" s="715">
        <f t="shared" si="473"/>
        <v>2</v>
      </c>
      <c r="H4050" s="714" t="str">
        <f t="shared" si="474"/>
        <v>Abr/26</v>
      </c>
      <c r="I4050" s="723">
        <f t="shared" si="475"/>
        <v>12</v>
      </c>
      <c r="J4050" s="723">
        <f>IF(Tabela13[[#This Row],[Data da Ordem]]&lt;&gt;"",1,"")</f>
        <v>1</v>
      </c>
    </row>
    <row r="4051" spans="1:10">
      <c r="A4051" s="763">
        <v>46124.463113425925</v>
      </c>
      <c r="B4051" s="764">
        <v>15.3</v>
      </c>
      <c r="C4051" s="765" t="str">
        <f t="shared" si="469"/>
        <v>12/04/2026</v>
      </c>
      <c r="D4051" s="762" t="str">
        <f t="shared" si="470"/>
        <v>11:06</v>
      </c>
      <c r="E4051" s="713" t="str">
        <f t="shared" si="471"/>
        <v>11:00 as 12:00</v>
      </c>
      <c r="F4051" s="714" t="str">
        <f t="shared" si="472"/>
        <v>Domingo</v>
      </c>
      <c r="G4051" s="715">
        <f t="shared" si="473"/>
        <v>2</v>
      </c>
      <c r="H4051" s="714" t="str">
        <f t="shared" si="474"/>
        <v>Abr/26</v>
      </c>
      <c r="I4051" s="723">
        <f t="shared" si="475"/>
        <v>12</v>
      </c>
      <c r="J4051" s="723">
        <f>IF(Tabela13[[#This Row],[Data da Ordem]]&lt;&gt;"",1,"")</f>
        <v>1</v>
      </c>
    </row>
    <row r="4052" spans="1:10">
      <c r="A4052" s="763">
        <v>46124.454907407409</v>
      </c>
      <c r="B4052" s="764">
        <v>32</v>
      </c>
      <c r="C4052" s="765" t="str">
        <f t="shared" si="469"/>
        <v>12/04/2026</v>
      </c>
      <c r="D4052" s="762" t="str">
        <f t="shared" si="470"/>
        <v>10:55</v>
      </c>
      <c r="E4052" s="713" t="str">
        <f t="shared" si="471"/>
        <v>10:00 as 11:00</v>
      </c>
      <c r="F4052" s="714" t="str">
        <f t="shared" si="472"/>
        <v>Domingo</v>
      </c>
      <c r="G4052" s="715">
        <f t="shared" si="473"/>
        <v>2</v>
      </c>
      <c r="H4052" s="714" t="str">
        <f t="shared" si="474"/>
        <v>Abr/26</v>
      </c>
      <c r="I4052" s="723">
        <f t="shared" si="475"/>
        <v>12</v>
      </c>
      <c r="J4052" s="723">
        <f>IF(Tabela13[[#This Row],[Data da Ordem]]&lt;&gt;"",1,"")</f>
        <v>1</v>
      </c>
    </row>
    <row r="4053" spans="1:10">
      <c r="A4053" s="763">
        <v>46124.448333333334</v>
      </c>
      <c r="B4053" s="764">
        <v>23</v>
      </c>
      <c r="C4053" s="765" t="str">
        <f t="shared" si="469"/>
        <v>12/04/2026</v>
      </c>
      <c r="D4053" s="762" t="str">
        <f t="shared" si="470"/>
        <v>10:45</v>
      </c>
      <c r="E4053" s="713" t="str">
        <f t="shared" si="471"/>
        <v>10:00 as 11:00</v>
      </c>
      <c r="F4053" s="714" t="str">
        <f t="shared" si="472"/>
        <v>Domingo</v>
      </c>
      <c r="G4053" s="715">
        <f t="shared" si="473"/>
        <v>2</v>
      </c>
      <c r="H4053" s="714" t="str">
        <f t="shared" si="474"/>
        <v>Abr/26</v>
      </c>
      <c r="I4053" s="723">
        <f t="shared" si="475"/>
        <v>12</v>
      </c>
      <c r="J4053" s="723">
        <f>IF(Tabela13[[#This Row],[Data da Ordem]]&lt;&gt;"",1,"")</f>
        <v>1</v>
      </c>
    </row>
    <row r="4054" spans="1:10">
      <c r="A4054" s="763">
        <v>46124.445787037039</v>
      </c>
      <c r="B4054" s="764">
        <v>23.5</v>
      </c>
      <c r="C4054" s="765" t="str">
        <f t="shared" si="469"/>
        <v>12/04/2026</v>
      </c>
      <c r="D4054" s="762" t="str">
        <f t="shared" si="470"/>
        <v>10:41</v>
      </c>
      <c r="E4054" s="713" t="str">
        <f t="shared" si="471"/>
        <v>10:00 as 11:00</v>
      </c>
      <c r="F4054" s="714" t="str">
        <f t="shared" si="472"/>
        <v>Domingo</v>
      </c>
      <c r="G4054" s="715">
        <f t="shared" si="473"/>
        <v>2</v>
      </c>
      <c r="H4054" s="714" t="str">
        <f t="shared" si="474"/>
        <v>Abr/26</v>
      </c>
      <c r="I4054" s="723">
        <f t="shared" si="475"/>
        <v>12</v>
      </c>
      <c r="J4054" s="723">
        <f>IF(Tabela13[[#This Row],[Data da Ordem]]&lt;&gt;"",1,"")</f>
        <v>1</v>
      </c>
    </row>
    <row r="4055" spans="1:10">
      <c r="A4055" s="763">
        <v>46124.427569444444</v>
      </c>
      <c r="B4055" s="764">
        <v>25</v>
      </c>
      <c r="C4055" s="765" t="str">
        <f t="shared" si="469"/>
        <v>12/04/2026</v>
      </c>
      <c r="D4055" s="762" t="str">
        <f t="shared" si="470"/>
        <v>10:15</v>
      </c>
      <c r="E4055" s="713" t="str">
        <f t="shared" si="471"/>
        <v>10:00 as 11:00</v>
      </c>
      <c r="F4055" s="714" t="str">
        <f t="shared" si="472"/>
        <v>Domingo</v>
      </c>
      <c r="G4055" s="715">
        <f t="shared" si="473"/>
        <v>2</v>
      </c>
      <c r="H4055" s="714" t="str">
        <f t="shared" si="474"/>
        <v>Abr/26</v>
      </c>
      <c r="I4055" s="723">
        <f t="shared" si="475"/>
        <v>12</v>
      </c>
      <c r="J4055" s="723">
        <f>IF(Tabela13[[#This Row],[Data da Ordem]]&lt;&gt;"",1,"")</f>
        <v>1</v>
      </c>
    </row>
    <row r="4056" spans="1:10">
      <c r="A4056" s="763">
        <v>46124.426874999997</v>
      </c>
      <c r="B4056" s="764">
        <v>42.9</v>
      </c>
      <c r="C4056" s="765" t="str">
        <f t="shared" si="469"/>
        <v>12/04/2026</v>
      </c>
      <c r="D4056" s="762" t="str">
        <f t="shared" si="470"/>
        <v>10:14</v>
      </c>
      <c r="E4056" s="713" t="str">
        <f t="shared" si="471"/>
        <v>10:00 as 11:00</v>
      </c>
      <c r="F4056" s="714" t="str">
        <f t="shared" si="472"/>
        <v>Domingo</v>
      </c>
      <c r="G4056" s="715">
        <f t="shared" si="473"/>
        <v>2</v>
      </c>
      <c r="H4056" s="714" t="str">
        <f t="shared" si="474"/>
        <v>Abr/26</v>
      </c>
      <c r="I4056" s="723">
        <f t="shared" si="475"/>
        <v>12</v>
      </c>
      <c r="J4056" s="723">
        <f>IF(Tabela13[[#This Row],[Data da Ordem]]&lt;&gt;"",1,"")</f>
        <v>1</v>
      </c>
    </row>
    <row r="4057" spans="1:10">
      <c r="A4057" s="763">
        <v>46124.39234953704</v>
      </c>
      <c r="B4057" s="764">
        <v>10</v>
      </c>
      <c r="C4057" s="765" t="str">
        <f t="shared" si="469"/>
        <v>12/04/2026</v>
      </c>
      <c r="D4057" s="762" t="str">
        <f t="shared" si="470"/>
        <v>09:24</v>
      </c>
      <c r="E4057" s="713" t="str">
        <f t="shared" si="471"/>
        <v>09:00 as 10:00</v>
      </c>
      <c r="F4057" s="714" t="str">
        <f t="shared" si="472"/>
        <v>Domingo</v>
      </c>
      <c r="G4057" s="715">
        <f t="shared" si="473"/>
        <v>2</v>
      </c>
      <c r="H4057" s="714" t="str">
        <f t="shared" si="474"/>
        <v>Abr/26</v>
      </c>
      <c r="I4057" s="723">
        <f t="shared" si="475"/>
        <v>12</v>
      </c>
      <c r="J4057" s="723">
        <f>IF(Tabela13[[#This Row],[Data da Ordem]]&lt;&gt;"",1,"")</f>
        <v>1</v>
      </c>
    </row>
    <row r="4058" spans="1:10">
      <c r="A4058" s="763">
        <v>46123.760393518518</v>
      </c>
      <c r="B4058" s="764">
        <v>13.5</v>
      </c>
      <c r="C4058" s="765" t="str">
        <f t="shared" si="469"/>
        <v>11/04/2026</v>
      </c>
      <c r="D4058" s="762" t="str">
        <f t="shared" si="470"/>
        <v>18:14</v>
      </c>
      <c r="E4058" s="713" t="str">
        <f t="shared" si="471"/>
        <v>18:00 as 19:00</v>
      </c>
      <c r="F4058" s="714" t="str">
        <f t="shared" si="472"/>
        <v>Sábado</v>
      </c>
      <c r="G4058" s="715">
        <f t="shared" si="473"/>
        <v>2</v>
      </c>
      <c r="H4058" s="714" t="str">
        <f t="shared" si="474"/>
        <v>Abr/26</v>
      </c>
      <c r="I4058" s="723">
        <f t="shared" si="475"/>
        <v>11</v>
      </c>
      <c r="J4058" s="723">
        <f>IF(Tabela13[[#This Row],[Data da Ordem]]&lt;&gt;"",1,"")</f>
        <v>1</v>
      </c>
    </row>
    <row r="4059" spans="1:10">
      <c r="A4059" s="763">
        <v>46123.748842592591</v>
      </c>
      <c r="B4059" s="764">
        <v>33</v>
      </c>
      <c r="C4059" s="765" t="str">
        <f t="shared" si="469"/>
        <v>11/04/2026</v>
      </c>
      <c r="D4059" s="762" t="str">
        <f t="shared" si="470"/>
        <v>17:58</v>
      </c>
      <c r="E4059" s="713" t="str">
        <f t="shared" si="471"/>
        <v>17:00 as 18:00</v>
      </c>
      <c r="F4059" s="714" t="str">
        <f t="shared" si="472"/>
        <v>Sábado</v>
      </c>
      <c r="G4059" s="715">
        <f t="shared" si="473"/>
        <v>2</v>
      </c>
      <c r="H4059" s="714" t="str">
        <f t="shared" si="474"/>
        <v>Abr/26</v>
      </c>
      <c r="I4059" s="723">
        <f t="shared" si="475"/>
        <v>11</v>
      </c>
      <c r="J4059" s="723">
        <f>IF(Tabela13[[#This Row],[Data da Ordem]]&lt;&gt;"",1,"")</f>
        <v>1</v>
      </c>
    </row>
    <row r="4060" spans="1:10">
      <c r="A4060" s="763">
        <v>46123.727523148147</v>
      </c>
      <c r="B4060" s="764">
        <v>20</v>
      </c>
      <c r="C4060" s="765" t="str">
        <f t="shared" si="469"/>
        <v>11/04/2026</v>
      </c>
      <c r="D4060" s="762" t="str">
        <f t="shared" si="470"/>
        <v>17:27</v>
      </c>
      <c r="E4060" s="713" t="str">
        <f t="shared" si="471"/>
        <v>17:00 as 18:00</v>
      </c>
      <c r="F4060" s="714" t="str">
        <f t="shared" si="472"/>
        <v>Sábado</v>
      </c>
      <c r="G4060" s="715">
        <f t="shared" si="473"/>
        <v>2</v>
      </c>
      <c r="H4060" s="714" t="str">
        <f t="shared" si="474"/>
        <v>Abr/26</v>
      </c>
      <c r="I4060" s="723">
        <f t="shared" si="475"/>
        <v>11</v>
      </c>
      <c r="J4060" s="723">
        <f>IF(Tabela13[[#This Row],[Data da Ordem]]&lt;&gt;"",1,"")</f>
        <v>1</v>
      </c>
    </row>
    <row r="4061" spans="1:10">
      <c r="A4061" s="763">
        <v>46123.725740740738</v>
      </c>
      <c r="B4061" s="764">
        <v>12.6</v>
      </c>
      <c r="C4061" s="765" t="str">
        <f t="shared" si="469"/>
        <v>11/04/2026</v>
      </c>
      <c r="D4061" s="762" t="str">
        <f t="shared" si="470"/>
        <v>17:25</v>
      </c>
      <c r="E4061" s="713" t="str">
        <f t="shared" si="471"/>
        <v>17:00 as 18:00</v>
      </c>
      <c r="F4061" s="714" t="str">
        <f t="shared" si="472"/>
        <v>Sábado</v>
      </c>
      <c r="G4061" s="715">
        <f t="shared" si="473"/>
        <v>2</v>
      </c>
      <c r="H4061" s="714" t="str">
        <f t="shared" si="474"/>
        <v>Abr/26</v>
      </c>
      <c r="I4061" s="723">
        <f t="shared" si="475"/>
        <v>11</v>
      </c>
      <c r="J4061" s="723">
        <f>IF(Tabela13[[#This Row],[Data da Ordem]]&lt;&gt;"",1,"")</f>
        <v>1</v>
      </c>
    </row>
    <row r="4062" spans="1:10">
      <c r="A4062" s="763">
        <v>46123.724895833337</v>
      </c>
      <c r="B4062" s="764">
        <v>15.5</v>
      </c>
      <c r="C4062" s="765" t="str">
        <f t="shared" si="469"/>
        <v>11/04/2026</v>
      </c>
      <c r="D4062" s="762" t="str">
        <f t="shared" si="470"/>
        <v>17:23</v>
      </c>
      <c r="E4062" s="713" t="str">
        <f t="shared" si="471"/>
        <v>17:00 as 18:00</v>
      </c>
      <c r="F4062" s="714" t="str">
        <f t="shared" si="472"/>
        <v>Sábado</v>
      </c>
      <c r="G4062" s="715">
        <f t="shared" si="473"/>
        <v>2</v>
      </c>
      <c r="H4062" s="714" t="str">
        <f t="shared" si="474"/>
        <v>Abr/26</v>
      </c>
      <c r="I4062" s="723">
        <f t="shared" si="475"/>
        <v>11</v>
      </c>
      <c r="J4062" s="723">
        <f>IF(Tabela13[[#This Row],[Data da Ordem]]&lt;&gt;"",1,"")</f>
        <v>1</v>
      </c>
    </row>
    <row r="4063" spans="1:10">
      <c r="A4063" s="763">
        <v>46123.723668981482</v>
      </c>
      <c r="B4063" s="764">
        <v>13</v>
      </c>
      <c r="C4063" s="765" t="str">
        <f t="shared" si="469"/>
        <v>11/04/2026</v>
      </c>
      <c r="D4063" s="762" t="str">
        <f t="shared" si="470"/>
        <v>17:22</v>
      </c>
      <c r="E4063" s="713" t="str">
        <f t="shared" si="471"/>
        <v>17:00 as 18:00</v>
      </c>
      <c r="F4063" s="714" t="str">
        <f t="shared" si="472"/>
        <v>Sábado</v>
      </c>
      <c r="G4063" s="715">
        <f t="shared" si="473"/>
        <v>2</v>
      </c>
      <c r="H4063" s="714" t="str">
        <f t="shared" si="474"/>
        <v>Abr/26</v>
      </c>
      <c r="I4063" s="723">
        <f t="shared" si="475"/>
        <v>11</v>
      </c>
      <c r="J4063" s="723">
        <f>IF(Tabela13[[#This Row],[Data da Ordem]]&lt;&gt;"",1,"")</f>
        <v>1</v>
      </c>
    </row>
    <row r="4064" spans="1:10">
      <c r="A4064" s="763">
        <v>46123.709814814814</v>
      </c>
      <c r="B4064" s="764">
        <v>15.5</v>
      </c>
      <c r="C4064" s="765" t="str">
        <f t="shared" si="469"/>
        <v>11/04/2026</v>
      </c>
      <c r="D4064" s="762" t="str">
        <f t="shared" si="470"/>
        <v>17:02</v>
      </c>
      <c r="E4064" s="713" t="str">
        <f t="shared" si="471"/>
        <v>17:00 as 18:00</v>
      </c>
      <c r="F4064" s="714" t="str">
        <f t="shared" si="472"/>
        <v>Sábado</v>
      </c>
      <c r="G4064" s="715">
        <f t="shared" si="473"/>
        <v>2</v>
      </c>
      <c r="H4064" s="714" t="str">
        <f t="shared" si="474"/>
        <v>Abr/26</v>
      </c>
      <c r="I4064" s="723">
        <f t="shared" si="475"/>
        <v>11</v>
      </c>
      <c r="J4064" s="723">
        <f>IF(Tabela13[[#This Row],[Data da Ordem]]&lt;&gt;"",1,"")</f>
        <v>1</v>
      </c>
    </row>
    <row r="4065" spans="1:10">
      <c r="A4065" s="763">
        <v>46123.706736111111</v>
      </c>
      <c r="B4065" s="764">
        <v>20</v>
      </c>
      <c r="C4065" s="765" t="str">
        <f t="shared" si="469"/>
        <v>11/04/2026</v>
      </c>
      <c r="D4065" s="762" t="str">
        <f t="shared" si="470"/>
        <v>16:57</v>
      </c>
      <c r="E4065" s="713" t="str">
        <f t="shared" si="471"/>
        <v>16:00 as 17:00</v>
      </c>
      <c r="F4065" s="714" t="str">
        <f t="shared" si="472"/>
        <v>Sábado</v>
      </c>
      <c r="G4065" s="715">
        <f t="shared" si="473"/>
        <v>2</v>
      </c>
      <c r="H4065" s="714" t="str">
        <f t="shared" si="474"/>
        <v>Abr/26</v>
      </c>
      <c r="I4065" s="723">
        <f t="shared" si="475"/>
        <v>11</v>
      </c>
      <c r="J4065" s="723">
        <f>IF(Tabela13[[#This Row],[Data da Ordem]]&lt;&gt;"",1,"")</f>
        <v>1</v>
      </c>
    </row>
    <row r="4066" spans="1:10">
      <c r="A4066" s="763">
        <v>46123.70521990741</v>
      </c>
      <c r="B4066" s="764">
        <v>35</v>
      </c>
      <c r="C4066" s="765" t="str">
        <f t="shared" si="469"/>
        <v>11/04/2026</v>
      </c>
      <c r="D4066" s="762" t="str">
        <f t="shared" si="470"/>
        <v>16:55</v>
      </c>
      <c r="E4066" s="713" t="str">
        <f t="shared" si="471"/>
        <v>16:00 as 17:00</v>
      </c>
      <c r="F4066" s="714" t="str">
        <f t="shared" si="472"/>
        <v>Sábado</v>
      </c>
      <c r="G4066" s="715">
        <f t="shared" si="473"/>
        <v>2</v>
      </c>
      <c r="H4066" s="714" t="str">
        <f t="shared" si="474"/>
        <v>Abr/26</v>
      </c>
      <c r="I4066" s="723">
        <f t="shared" si="475"/>
        <v>11</v>
      </c>
      <c r="J4066" s="723">
        <f>IF(Tabela13[[#This Row],[Data da Ordem]]&lt;&gt;"",1,"")</f>
        <v>1</v>
      </c>
    </row>
    <row r="4067" spans="1:10">
      <c r="A4067" s="763">
        <v>46123.698506944442</v>
      </c>
      <c r="B4067" s="764">
        <v>18</v>
      </c>
      <c r="C4067" s="765" t="str">
        <f t="shared" si="469"/>
        <v>11/04/2026</v>
      </c>
      <c r="D4067" s="762" t="str">
        <f t="shared" si="470"/>
        <v>16:45</v>
      </c>
      <c r="E4067" s="713" t="str">
        <f t="shared" si="471"/>
        <v>16:00 as 17:00</v>
      </c>
      <c r="F4067" s="714" t="str">
        <f t="shared" si="472"/>
        <v>Sábado</v>
      </c>
      <c r="G4067" s="715">
        <f t="shared" si="473"/>
        <v>2</v>
      </c>
      <c r="H4067" s="714" t="str">
        <f t="shared" si="474"/>
        <v>Abr/26</v>
      </c>
      <c r="I4067" s="723">
        <f t="shared" si="475"/>
        <v>11</v>
      </c>
      <c r="J4067" s="723">
        <f>IF(Tabela13[[#This Row],[Data da Ordem]]&lt;&gt;"",1,"")</f>
        <v>1</v>
      </c>
    </row>
    <row r="4068" spans="1:10">
      <c r="A4068" s="763">
        <v>46123.697974537034</v>
      </c>
      <c r="B4068" s="764">
        <v>71</v>
      </c>
      <c r="C4068" s="765" t="str">
        <f t="shared" si="469"/>
        <v>11/04/2026</v>
      </c>
      <c r="D4068" s="762" t="str">
        <f t="shared" si="470"/>
        <v>16:45</v>
      </c>
      <c r="E4068" s="713" t="str">
        <f t="shared" si="471"/>
        <v>16:00 as 17:00</v>
      </c>
      <c r="F4068" s="714" t="str">
        <f t="shared" si="472"/>
        <v>Sábado</v>
      </c>
      <c r="G4068" s="715">
        <f t="shared" si="473"/>
        <v>2</v>
      </c>
      <c r="H4068" s="714" t="str">
        <f t="shared" si="474"/>
        <v>Abr/26</v>
      </c>
      <c r="I4068" s="723">
        <f t="shared" si="475"/>
        <v>11</v>
      </c>
      <c r="J4068" s="723">
        <f>IF(Tabela13[[#This Row],[Data da Ordem]]&lt;&gt;"",1,"")</f>
        <v>1</v>
      </c>
    </row>
    <row r="4069" spans="1:10">
      <c r="A4069" s="763">
        <v>46123.675196759257</v>
      </c>
      <c r="B4069" s="764">
        <v>14.85</v>
      </c>
      <c r="C4069" s="765" t="str">
        <f t="shared" si="469"/>
        <v>11/04/2026</v>
      </c>
      <c r="D4069" s="762" t="str">
        <f t="shared" si="470"/>
        <v>16:12</v>
      </c>
      <c r="E4069" s="713" t="str">
        <f t="shared" si="471"/>
        <v>16:00 as 17:00</v>
      </c>
      <c r="F4069" s="714" t="str">
        <f t="shared" si="472"/>
        <v>Sábado</v>
      </c>
      <c r="G4069" s="715">
        <f t="shared" si="473"/>
        <v>2</v>
      </c>
      <c r="H4069" s="714" t="str">
        <f t="shared" si="474"/>
        <v>Abr/26</v>
      </c>
      <c r="I4069" s="723">
        <f t="shared" si="475"/>
        <v>11</v>
      </c>
      <c r="J4069" s="723">
        <f>IF(Tabela13[[#This Row],[Data da Ordem]]&lt;&gt;"",1,"")</f>
        <v>1</v>
      </c>
    </row>
    <row r="4070" spans="1:10">
      <c r="A4070" s="763">
        <v>46123.671678240738</v>
      </c>
      <c r="B4070" s="764">
        <v>14.85</v>
      </c>
      <c r="C4070" s="765" t="str">
        <f t="shared" si="469"/>
        <v>11/04/2026</v>
      </c>
      <c r="D4070" s="762" t="str">
        <f t="shared" si="470"/>
        <v>16:07</v>
      </c>
      <c r="E4070" s="713" t="str">
        <f t="shared" si="471"/>
        <v>16:00 as 17:00</v>
      </c>
      <c r="F4070" s="714" t="str">
        <f t="shared" si="472"/>
        <v>Sábado</v>
      </c>
      <c r="G4070" s="715">
        <f t="shared" si="473"/>
        <v>2</v>
      </c>
      <c r="H4070" s="714" t="str">
        <f t="shared" si="474"/>
        <v>Abr/26</v>
      </c>
      <c r="I4070" s="723">
        <f t="shared" si="475"/>
        <v>11</v>
      </c>
      <c r="J4070" s="723">
        <f>IF(Tabela13[[#This Row],[Data da Ordem]]&lt;&gt;"",1,"")</f>
        <v>1</v>
      </c>
    </row>
    <row r="4071" spans="1:10">
      <c r="A4071" s="763">
        <v>46123.665509259263</v>
      </c>
      <c r="B4071" s="764">
        <v>14</v>
      </c>
      <c r="C4071" s="765" t="str">
        <f t="shared" si="469"/>
        <v>11/04/2026</v>
      </c>
      <c r="D4071" s="762" t="str">
        <f t="shared" si="470"/>
        <v>15:58</v>
      </c>
      <c r="E4071" s="713" t="str">
        <f t="shared" si="471"/>
        <v>15:00 as 16:00</v>
      </c>
      <c r="F4071" s="714" t="str">
        <f t="shared" si="472"/>
        <v>Sábado</v>
      </c>
      <c r="G4071" s="715">
        <f t="shared" si="473"/>
        <v>2</v>
      </c>
      <c r="H4071" s="714" t="str">
        <f t="shared" si="474"/>
        <v>Abr/26</v>
      </c>
      <c r="I4071" s="723">
        <f t="shared" si="475"/>
        <v>11</v>
      </c>
      <c r="J4071" s="723">
        <f>IF(Tabela13[[#This Row],[Data da Ordem]]&lt;&gt;"",1,"")</f>
        <v>1</v>
      </c>
    </row>
    <row r="4072" spans="1:10">
      <c r="A4072" s="763">
        <v>46123.646990740737</v>
      </c>
      <c r="B4072" s="764">
        <v>33</v>
      </c>
      <c r="C4072" s="765" t="str">
        <f t="shared" si="469"/>
        <v>11/04/2026</v>
      </c>
      <c r="D4072" s="762" t="str">
        <f t="shared" si="470"/>
        <v>15:31</v>
      </c>
      <c r="E4072" s="713" t="str">
        <f t="shared" si="471"/>
        <v>15:00 as 16:00</v>
      </c>
      <c r="F4072" s="714" t="str">
        <f t="shared" si="472"/>
        <v>Sábado</v>
      </c>
      <c r="G4072" s="715">
        <f t="shared" si="473"/>
        <v>2</v>
      </c>
      <c r="H4072" s="714" t="str">
        <f t="shared" si="474"/>
        <v>Abr/26</v>
      </c>
      <c r="I4072" s="723">
        <f t="shared" si="475"/>
        <v>11</v>
      </c>
      <c r="J4072" s="723">
        <f>IF(Tabela13[[#This Row],[Data da Ordem]]&lt;&gt;"",1,"")</f>
        <v>1</v>
      </c>
    </row>
    <row r="4073" spans="1:10">
      <c r="A4073" s="763">
        <v>46123.645219907405</v>
      </c>
      <c r="B4073" s="764">
        <v>23</v>
      </c>
      <c r="C4073" s="765" t="str">
        <f t="shared" si="469"/>
        <v>11/04/2026</v>
      </c>
      <c r="D4073" s="762" t="str">
        <f t="shared" si="470"/>
        <v>15:29</v>
      </c>
      <c r="E4073" s="713" t="str">
        <f t="shared" si="471"/>
        <v>15:00 as 16:00</v>
      </c>
      <c r="F4073" s="714" t="str">
        <f t="shared" si="472"/>
        <v>Sábado</v>
      </c>
      <c r="G4073" s="715">
        <f t="shared" si="473"/>
        <v>2</v>
      </c>
      <c r="H4073" s="714" t="str">
        <f t="shared" si="474"/>
        <v>Abr/26</v>
      </c>
      <c r="I4073" s="723">
        <f t="shared" si="475"/>
        <v>11</v>
      </c>
      <c r="J4073" s="723">
        <f>IF(Tabela13[[#This Row],[Data da Ordem]]&lt;&gt;"",1,"")</f>
        <v>1</v>
      </c>
    </row>
    <row r="4074" spans="1:10">
      <c r="A4074" s="763">
        <v>46123.640960648147</v>
      </c>
      <c r="B4074" s="764">
        <v>6</v>
      </c>
      <c r="C4074" s="765" t="str">
        <f t="shared" si="469"/>
        <v>11/04/2026</v>
      </c>
      <c r="D4074" s="762" t="str">
        <f t="shared" si="470"/>
        <v>15:22</v>
      </c>
      <c r="E4074" s="713" t="str">
        <f t="shared" si="471"/>
        <v>15:00 as 16:00</v>
      </c>
      <c r="F4074" s="714" t="str">
        <f t="shared" si="472"/>
        <v>Sábado</v>
      </c>
      <c r="G4074" s="715">
        <f t="shared" si="473"/>
        <v>2</v>
      </c>
      <c r="H4074" s="714" t="str">
        <f t="shared" si="474"/>
        <v>Abr/26</v>
      </c>
      <c r="I4074" s="723">
        <f t="shared" si="475"/>
        <v>11</v>
      </c>
      <c r="J4074" s="723">
        <f>IF(Tabela13[[#This Row],[Data da Ordem]]&lt;&gt;"",1,"")</f>
        <v>1</v>
      </c>
    </row>
    <row r="4075" spans="1:10">
      <c r="A4075" s="763">
        <v>46123.639803240738</v>
      </c>
      <c r="B4075" s="764">
        <v>72</v>
      </c>
      <c r="C4075" s="765" t="str">
        <f t="shared" si="469"/>
        <v>11/04/2026</v>
      </c>
      <c r="D4075" s="762" t="str">
        <f t="shared" si="470"/>
        <v>15:21</v>
      </c>
      <c r="E4075" s="713" t="str">
        <f t="shared" si="471"/>
        <v>15:00 as 16:00</v>
      </c>
      <c r="F4075" s="714" t="str">
        <f t="shared" si="472"/>
        <v>Sábado</v>
      </c>
      <c r="G4075" s="715">
        <f t="shared" si="473"/>
        <v>2</v>
      </c>
      <c r="H4075" s="714" t="str">
        <f t="shared" si="474"/>
        <v>Abr/26</v>
      </c>
      <c r="I4075" s="723">
        <f t="shared" si="475"/>
        <v>11</v>
      </c>
      <c r="J4075" s="723">
        <f>IF(Tabela13[[#This Row],[Data da Ordem]]&lt;&gt;"",1,"")</f>
        <v>1</v>
      </c>
    </row>
    <row r="4076" spans="1:10">
      <c r="A4076" s="763">
        <v>46123.610868055555</v>
      </c>
      <c r="B4076" s="764">
        <v>12</v>
      </c>
      <c r="C4076" s="765" t="str">
        <f t="shared" si="469"/>
        <v>11/04/2026</v>
      </c>
      <c r="D4076" s="762" t="str">
        <f t="shared" si="470"/>
        <v>14:39</v>
      </c>
      <c r="E4076" s="713" t="str">
        <f t="shared" si="471"/>
        <v>14:00 as 15:00</v>
      </c>
      <c r="F4076" s="714" t="str">
        <f t="shared" si="472"/>
        <v>Sábado</v>
      </c>
      <c r="G4076" s="715">
        <f t="shared" si="473"/>
        <v>2</v>
      </c>
      <c r="H4076" s="714" t="str">
        <f t="shared" si="474"/>
        <v>Abr/26</v>
      </c>
      <c r="I4076" s="723">
        <f t="shared" si="475"/>
        <v>11</v>
      </c>
      <c r="J4076" s="723">
        <f>IF(Tabela13[[#This Row],[Data da Ordem]]&lt;&gt;"",1,"")</f>
        <v>1</v>
      </c>
    </row>
    <row r="4077" spans="1:10">
      <c r="A4077" s="763">
        <v>46123.599328703705</v>
      </c>
      <c r="B4077" s="764">
        <v>26</v>
      </c>
      <c r="C4077" s="765" t="str">
        <f t="shared" si="469"/>
        <v>11/04/2026</v>
      </c>
      <c r="D4077" s="762" t="str">
        <f t="shared" si="470"/>
        <v>14:23</v>
      </c>
      <c r="E4077" s="713" t="str">
        <f t="shared" si="471"/>
        <v>14:00 as 15:00</v>
      </c>
      <c r="F4077" s="714" t="str">
        <f t="shared" si="472"/>
        <v>Sábado</v>
      </c>
      <c r="G4077" s="715">
        <f t="shared" si="473"/>
        <v>2</v>
      </c>
      <c r="H4077" s="714" t="str">
        <f t="shared" si="474"/>
        <v>Abr/26</v>
      </c>
      <c r="I4077" s="723">
        <f t="shared" si="475"/>
        <v>11</v>
      </c>
      <c r="J4077" s="723">
        <f>IF(Tabela13[[#This Row],[Data da Ordem]]&lt;&gt;"",1,"")</f>
        <v>1</v>
      </c>
    </row>
    <row r="4078" spans="1:10">
      <c r="A4078" s="763">
        <v>46123.597916666666</v>
      </c>
      <c r="B4078" s="764">
        <v>25</v>
      </c>
      <c r="C4078" s="765" t="str">
        <f t="shared" si="469"/>
        <v>11/04/2026</v>
      </c>
      <c r="D4078" s="762" t="str">
        <f t="shared" si="470"/>
        <v>14:21</v>
      </c>
      <c r="E4078" s="713" t="str">
        <f t="shared" si="471"/>
        <v>14:00 as 15:00</v>
      </c>
      <c r="F4078" s="714" t="str">
        <f t="shared" si="472"/>
        <v>Sábado</v>
      </c>
      <c r="G4078" s="715">
        <f t="shared" si="473"/>
        <v>2</v>
      </c>
      <c r="H4078" s="714" t="str">
        <f t="shared" si="474"/>
        <v>Abr/26</v>
      </c>
      <c r="I4078" s="723">
        <f t="shared" si="475"/>
        <v>11</v>
      </c>
      <c r="J4078" s="723">
        <f>IF(Tabela13[[#This Row],[Data da Ordem]]&lt;&gt;"",1,"")</f>
        <v>1</v>
      </c>
    </row>
    <row r="4079" spans="1:10">
      <c r="A4079" s="763">
        <v>46123.595972222225</v>
      </c>
      <c r="B4079" s="764">
        <v>15</v>
      </c>
      <c r="C4079" s="765" t="str">
        <f t="shared" si="469"/>
        <v>11/04/2026</v>
      </c>
      <c r="D4079" s="762" t="str">
        <f t="shared" si="470"/>
        <v>14:18</v>
      </c>
      <c r="E4079" s="713" t="str">
        <f t="shared" si="471"/>
        <v>14:00 as 15:00</v>
      </c>
      <c r="F4079" s="714" t="str">
        <f t="shared" si="472"/>
        <v>Sábado</v>
      </c>
      <c r="G4079" s="715">
        <f t="shared" si="473"/>
        <v>2</v>
      </c>
      <c r="H4079" s="714" t="str">
        <f t="shared" si="474"/>
        <v>Abr/26</v>
      </c>
      <c r="I4079" s="723">
        <f t="shared" si="475"/>
        <v>11</v>
      </c>
      <c r="J4079" s="723">
        <f>IF(Tabela13[[#This Row],[Data da Ordem]]&lt;&gt;"",1,"")</f>
        <v>1</v>
      </c>
    </row>
    <row r="4080" spans="1:10">
      <c r="A4080" s="763">
        <v>46123.552476851852</v>
      </c>
      <c r="B4080" s="764">
        <v>20.7</v>
      </c>
      <c r="C4080" s="765" t="str">
        <f t="shared" si="469"/>
        <v>11/04/2026</v>
      </c>
      <c r="D4080" s="762" t="str">
        <f t="shared" si="470"/>
        <v>13:15</v>
      </c>
      <c r="E4080" s="713" t="str">
        <f t="shared" si="471"/>
        <v>13:00 as 14:00</v>
      </c>
      <c r="F4080" s="714" t="str">
        <f t="shared" si="472"/>
        <v>Sábado</v>
      </c>
      <c r="G4080" s="715">
        <f t="shared" si="473"/>
        <v>2</v>
      </c>
      <c r="H4080" s="714" t="str">
        <f t="shared" si="474"/>
        <v>Abr/26</v>
      </c>
      <c r="I4080" s="723">
        <f t="shared" si="475"/>
        <v>11</v>
      </c>
      <c r="J4080" s="723">
        <f>IF(Tabela13[[#This Row],[Data da Ordem]]&lt;&gt;"",1,"")</f>
        <v>1</v>
      </c>
    </row>
    <row r="4081" spans="1:10">
      <c r="A4081" s="763">
        <v>46123.540092592593</v>
      </c>
      <c r="B4081" s="764">
        <v>16.5</v>
      </c>
      <c r="C4081" s="765" t="str">
        <f t="shared" si="469"/>
        <v>11/04/2026</v>
      </c>
      <c r="D4081" s="762" t="str">
        <f t="shared" si="470"/>
        <v>12:57</v>
      </c>
      <c r="E4081" s="713" t="str">
        <f t="shared" si="471"/>
        <v>12:00 as 13:00</v>
      </c>
      <c r="F4081" s="714" t="str">
        <f t="shared" si="472"/>
        <v>Sábado</v>
      </c>
      <c r="G4081" s="715">
        <f t="shared" si="473"/>
        <v>2</v>
      </c>
      <c r="H4081" s="714" t="str">
        <f t="shared" si="474"/>
        <v>Abr/26</v>
      </c>
      <c r="I4081" s="723">
        <f t="shared" si="475"/>
        <v>11</v>
      </c>
      <c r="J4081" s="723">
        <f>IF(Tabela13[[#This Row],[Data da Ordem]]&lt;&gt;"",1,"")</f>
        <v>1</v>
      </c>
    </row>
    <row r="4082" spans="1:10">
      <c r="A4082" s="763">
        <v>46123.476180555554</v>
      </c>
      <c r="B4082" s="764">
        <v>10.4</v>
      </c>
      <c r="C4082" s="765" t="str">
        <f t="shared" si="469"/>
        <v>11/04/2026</v>
      </c>
      <c r="D4082" s="762" t="str">
        <f t="shared" si="470"/>
        <v>11:25</v>
      </c>
      <c r="E4082" s="713" t="str">
        <f t="shared" si="471"/>
        <v>11:00 as 12:00</v>
      </c>
      <c r="F4082" s="714" t="str">
        <f t="shared" si="472"/>
        <v>Sábado</v>
      </c>
      <c r="G4082" s="715">
        <f t="shared" si="473"/>
        <v>2</v>
      </c>
      <c r="H4082" s="714" t="str">
        <f t="shared" si="474"/>
        <v>Abr/26</v>
      </c>
      <c r="I4082" s="723">
        <f t="shared" si="475"/>
        <v>11</v>
      </c>
      <c r="J4082" s="723">
        <f>IF(Tabela13[[#This Row],[Data da Ordem]]&lt;&gt;"",1,"")</f>
        <v>1</v>
      </c>
    </row>
    <row r="4083" spans="1:10">
      <c r="A4083" s="763">
        <v>46123.45884259259</v>
      </c>
      <c r="B4083" s="764">
        <v>71</v>
      </c>
      <c r="C4083" s="765" t="str">
        <f t="shared" si="469"/>
        <v>11/04/2026</v>
      </c>
      <c r="D4083" s="762" t="str">
        <f t="shared" si="470"/>
        <v>11:00</v>
      </c>
      <c r="E4083" s="713" t="str">
        <f t="shared" si="471"/>
        <v>11:00 as 12:00</v>
      </c>
      <c r="F4083" s="714" t="str">
        <f t="shared" si="472"/>
        <v>Sábado</v>
      </c>
      <c r="G4083" s="715">
        <f t="shared" si="473"/>
        <v>2</v>
      </c>
      <c r="H4083" s="714" t="str">
        <f t="shared" si="474"/>
        <v>Abr/26</v>
      </c>
      <c r="I4083" s="723">
        <f t="shared" si="475"/>
        <v>11</v>
      </c>
      <c r="J4083" s="723">
        <f>IF(Tabela13[[#This Row],[Data da Ordem]]&lt;&gt;"",1,"")</f>
        <v>1</v>
      </c>
    </row>
    <row r="4084" spans="1:10">
      <c r="A4084" s="763">
        <v>46123.444282407407</v>
      </c>
      <c r="B4084" s="764">
        <v>13.5</v>
      </c>
      <c r="C4084" s="765" t="str">
        <f t="shared" si="469"/>
        <v>11/04/2026</v>
      </c>
      <c r="D4084" s="762" t="str">
        <f t="shared" si="470"/>
        <v>10:39</v>
      </c>
      <c r="E4084" s="713" t="str">
        <f t="shared" si="471"/>
        <v>10:00 as 11:00</v>
      </c>
      <c r="F4084" s="714" t="str">
        <f t="shared" si="472"/>
        <v>Sábado</v>
      </c>
      <c r="G4084" s="715">
        <f t="shared" si="473"/>
        <v>2</v>
      </c>
      <c r="H4084" s="714" t="str">
        <f t="shared" si="474"/>
        <v>Abr/26</v>
      </c>
      <c r="I4084" s="723">
        <f t="shared" si="475"/>
        <v>11</v>
      </c>
      <c r="J4084" s="723">
        <f>IF(Tabela13[[#This Row],[Data da Ordem]]&lt;&gt;"",1,"")</f>
        <v>1</v>
      </c>
    </row>
    <row r="4085" spans="1:10">
      <c r="A4085" s="763">
        <v>46123.432060185187</v>
      </c>
      <c r="B4085" s="764">
        <v>12</v>
      </c>
      <c r="C4085" s="765" t="str">
        <f t="shared" si="469"/>
        <v>11/04/2026</v>
      </c>
      <c r="D4085" s="762" t="str">
        <f t="shared" si="470"/>
        <v>10:22</v>
      </c>
      <c r="E4085" s="713" t="str">
        <f t="shared" si="471"/>
        <v>10:00 as 11:00</v>
      </c>
      <c r="F4085" s="714" t="str">
        <f t="shared" si="472"/>
        <v>Sábado</v>
      </c>
      <c r="G4085" s="715">
        <f t="shared" si="473"/>
        <v>2</v>
      </c>
      <c r="H4085" s="714" t="str">
        <f t="shared" si="474"/>
        <v>Abr/26</v>
      </c>
      <c r="I4085" s="723">
        <f t="shared" si="475"/>
        <v>11</v>
      </c>
      <c r="J4085" s="723">
        <f>IF(Tabela13[[#This Row],[Data da Ordem]]&lt;&gt;"",1,"")</f>
        <v>1</v>
      </c>
    </row>
    <row r="4086" spans="1:10">
      <c r="A4086" s="763">
        <v>46123.430219907408</v>
      </c>
      <c r="B4086" s="764">
        <v>54</v>
      </c>
      <c r="C4086" s="765" t="str">
        <f t="shared" si="469"/>
        <v>11/04/2026</v>
      </c>
      <c r="D4086" s="762" t="str">
        <f t="shared" si="470"/>
        <v>10:19</v>
      </c>
      <c r="E4086" s="713" t="str">
        <f t="shared" si="471"/>
        <v>10:00 as 11:00</v>
      </c>
      <c r="F4086" s="714" t="str">
        <f t="shared" si="472"/>
        <v>Sábado</v>
      </c>
      <c r="G4086" s="715">
        <f t="shared" si="473"/>
        <v>2</v>
      </c>
      <c r="H4086" s="714" t="str">
        <f t="shared" si="474"/>
        <v>Abr/26</v>
      </c>
      <c r="I4086" s="723">
        <f t="shared" si="475"/>
        <v>11</v>
      </c>
      <c r="J4086" s="723">
        <f>IF(Tabela13[[#This Row],[Data da Ordem]]&lt;&gt;"",1,"")</f>
        <v>1</v>
      </c>
    </row>
    <row r="4087" spans="1:10">
      <c r="A4087" s="763">
        <v>46123.421412037038</v>
      </c>
      <c r="B4087" s="764">
        <v>36</v>
      </c>
      <c r="C4087" s="765" t="str">
        <f t="shared" si="469"/>
        <v>11/04/2026</v>
      </c>
      <c r="D4087" s="762" t="str">
        <f t="shared" si="470"/>
        <v>10:06</v>
      </c>
      <c r="E4087" s="713" t="str">
        <f t="shared" si="471"/>
        <v>10:00 as 11:00</v>
      </c>
      <c r="F4087" s="714" t="str">
        <f t="shared" si="472"/>
        <v>Sábado</v>
      </c>
      <c r="G4087" s="715">
        <f t="shared" si="473"/>
        <v>2</v>
      </c>
      <c r="H4087" s="714" t="str">
        <f t="shared" si="474"/>
        <v>Abr/26</v>
      </c>
      <c r="I4087" s="723">
        <f t="shared" si="475"/>
        <v>11</v>
      </c>
      <c r="J4087" s="723">
        <f>IF(Tabela13[[#This Row],[Data da Ordem]]&lt;&gt;"",1,"")</f>
        <v>1</v>
      </c>
    </row>
    <row r="4088" spans="1:10">
      <c r="A4088" s="763">
        <v>46123.406215277777</v>
      </c>
      <c r="B4088" s="764">
        <v>25</v>
      </c>
      <c r="C4088" s="765" t="str">
        <f t="shared" si="469"/>
        <v>11/04/2026</v>
      </c>
      <c r="D4088" s="762" t="str">
        <f t="shared" si="470"/>
        <v>09:44</v>
      </c>
      <c r="E4088" s="713" t="str">
        <f t="shared" si="471"/>
        <v>09:00 as 10:00</v>
      </c>
      <c r="F4088" s="714" t="str">
        <f t="shared" si="472"/>
        <v>Sábado</v>
      </c>
      <c r="G4088" s="715">
        <f t="shared" si="473"/>
        <v>2</v>
      </c>
      <c r="H4088" s="714" t="str">
        <f t="shared" si="474"/>
        <v>Abr/26</v>
      </c>
      <c r="I4088" s="723">
        <f t="shared" si="475"/>
        <v>11</v>
      </c>
      <c r="J4088" s="723">
        <f>IF(Tabela13[[#This Row],[Data da Ordem]]&lt;&gt;"",1,"")</f>
        <v>1</v>
      </c>
    </row>
    <row r="4089" spans="1:10">
      <c r="A4089" s="763">
        <v>46123.404641203706</v>
      </c>
      <c r="B4089" s="764">
        <v>27</v>
      </c>
      <c r="C4089" s="765" t="str">
        <f t="shared" si="469"/>
        <v>11/04/2026</v>
      </c>
      <c r="D4089" s="762" t="str">
        <f t="shared" si="470"/>
        <v>09:42</v>
      </c>
      <c r="E4089" s="713" t="str">
        <f t="shared" si="471"/>
        <v>09:00 as 10:00</v>
      </c>
      <c r="F4089" s="714" t="str">
        <f t="shared" si="472"/>
        <v>Sábado</v>
      </c>
      <c r="G4089" s="715">
        <f t="shared" si="473"/>
        <v>2</v>
      </c>
      <c r="H4089" s="714" t="str">
        <f t="shared" si="474"/>
        <v>Abr/26</v>
      </c>
      <c r="I4089" s="723">
        <f t="shared" si="475"/>
        <v>11</v>
      </c>
      <c r="J4089" s="723">
        <f>IF(Tabela13[[#This Row],[Data da Ordem]]&lt;&gt;"",1,"")</f>
        <v>1</v>
      </c>
    </row>
    <row r="4090" spans="1:10">
      <c r="A4090" s="763">
        <v>46123.402928240743</v>
      </c>
      <c r="B4090" s="764">
        <v>52.5</v>
      </c>
      <c r="C4090" s="765" t="str">
        <f t="shared" si="469"/>
        <v>11/04/2026</v>
      </c>
      <c r="D4090" s="762" t="str">
        <f t="shared" si="470"/>
        <v>09:40</v>
      </c>
      <c r="E4090" s="713" t="str">
        <f t="shared" si="471"/>
        <v>09:00 as 10:00</v>
      </c>
      <c r="F4090" s="714" t="str">
        <f t="shared" si="472"/>
        <v>Sábado</v>
      </c>
      <c r="G4090" s="715">
        <f t="shared" si="473"/>
        <v>2</v>
      </c>
      <c r="H4090" s="714" t="str">
        <f t="shared" si="474"/>
        <v>Abr/26</v>
      </c>
      <c r="I4090" s="723">
        <f t="shared" si="475"/>
        <v>11</v>
      </c>
      <c r="J4090" s="723">
        <f>IF(Tabela13[[#This Row],[Data da Ordem]]&lt;&gt;"",1,"")</f>
        <v>1</v>
      </c>
    </row>
    <row r="4091" spans="1:10">
      <c r="A4091" s="763">
        <v>46123.402442129627</v>
      </c>
      <c r="B4091" s="764">
        <v>25</v>
      </c>
      <c r="C4091" s="765" t="str">
        <f t="shared" si="469"/>
        <v>11/04/2026</v>
      </c>
      <c r="D4091" s="762" t="str">
        <f t="shared" si="470"/>
        <v>09:39</v>
      </c>
      <c r="E4091" s="713" t="str">
        <f t="shared" si="471"/>
        <v>09:00 as 10:00</v>
      </c>
      <c r="F4091" s="714" t="str">
        <f t="shared" si="472"/>
        <v>Sábado</v>
      </c>
      <c r="G4091" s="715">
        <f t="shared" si="473"/>
        <v>2</v>
      </c>
      <c r="H4091" s="714" t="str">
        <f t="shared" si="474"/>
        <v>Abr/26</v>
      </c>
      <c r="I4091" s="723">
        <f t="shared" si="475"/>
        <v>11</v>
      </c>
      <c r="J4091" s="723">
        <f>IF(Tabela13[[#This Row],[Data da Ordem]]&lt;&gt;"",1,"")</f>
        <v>1</v>
      </c>
    </row>
    <row r="4092" spans="1:10">
      <c r="A4092" s="763">
        <v>46123.400879629633</v>
      </c>
      <c r="B4092" s="764">
        <v>35</v>
      </c>
      <c r="C4092" s="765" t="str">
        <f t="shared" ref="C4092:C4155" si="476">IF(A4092="","",TEXT(A4092,"dd/mm/aaaa"))</f>
        <v>11/04/2026</v>
      </c>
      <c r="D4092" s="762" t="str">
        <f t="shared" ref="D4092:D4155" si="477">IF(A4092="","",TEXT(A4092,"hh:mm"))</f>
        <v>09:37</v>
      </c>
      <c r="E4092" s="713" t="str">
        <f t="shared" ref="E4092:E4155" si="478">IF(D4092="","",IF(AND(MOD(D4092,1)&gt;=TIME(8,0,0),MOD(D4092,1)&lt;TIME(21,0,0)),
TEXT(TIME(HOUR(MOD(D4092,1)),0,0),"hh:mm")&amp;" as "&amp;TEXT(TIME(HOUR(MOD(D4092,1))+1,0,0),"hh:mm"),
"Fora da faixa"))</f>
        <v>09:00 as 10:00</v>
      </c>
      <c r="F4092" s="714" t="str">
        <f t="shared" ref="F4092:F4155" si="479">CHOOSE(WEEKDAY(C4092,2),"Segunda","Terça","Quarta","Quinta","Sexta","Sábado","Domingo")</f>
        <v>Sábado</v>
      </c>
      <c r="G4092" s="715">
        <f t="shared" ref="G4092:G4155" si="480">INT((DAY(C4092)-1)/7)+1</f>
        <v>2</v>
      </c>
      <c r="H4092" s="714" t="str">
        <f t="shared" ref="H4092:H4155" si="481">PROPER(TEXT(C4092,"MMM/AA"))</f>
        <v>Abr/26</v>
      </c>
      <c r="I4092" s="723">
        <f t="shared" ref="I4092:I4155" si="482">DAY(C4092)</f>
        <v>11</v>
      </c>
      <c r="J4092" s="723">
        <f>IF(Tabela13[[#This Row],[Data da Ordem]]&lt;&gt;"",1,"")</f>
        <v>1</v>
      </c>
    </row>
    <row r="4093" spans="1:10">
      <c r="A4093" s="763">
        <v>46123.39984953704</v>
      </c>
      <c r="B4093" s="764">
        <v>47.5</v>
      </c>
      <c r="C4093" s="765" t="str">
        <f t="shared" si="476"/>
        <v>11/04/2026</v>
      </c>
      <c r="D4093" s="762" t="str">
        <f t="shared" si="477"/>
        <v>09:35</v>
      </c>
      <c r="E4093" s="713" t="str">
        <f t="shared" si="478"/>
        <v>09:00 as 10:00</v>
      </c>
      <c r="F4093" s="714" t="str">
        <f t="shared" si="479"/>
        <v>Sábado</v>
      </c>
      <c r="G4093" s="715">
        <f t="shared" si="480"/>
        <v>2</v>
      </c>
      <c r="H4093" s="714" t="str">
        <f t="shared" si="481"/>
        <v>Abr/26</v>
      </c>
      <c r="I4093" s="723">
        <f t="shared" si="482"/>
        <v>11</v>
      </c>
      <c r="J4093" s="723">
        <f>IF(Tabela13[[#This Row],[Data da Ordem]]&lt;&gt;"",1,"")</f>
        <v>1</v>
      </c>
    </row>
    <row r="4094" spans="1:10">
      <c r="A4094" s="763">
        <v>46123.398136574076</v>
      </c>
      <c r="B4094" s="764">
        <v>65</v>
      </c>
      <c r="C4094" s="765" t="str">
        <f t="shared" si="476"/>
        <v>11/04/2026</v>
      </c>
      <c r="D4094" s="762" t="str">
        <f t="shared" si="477"/>
        <v>09:33</v>
      </c>
      <c r="E4094" s="713" t="str">
        <f t="shared" si="478"/>
        <v>09:00 as 10:00</v>
      </c>
      <c r="F4094" s="714" t="str">
        <f t="shared" si="479"/>
        <v>Sábado</v>
      </c>
      <c r="G4094" s="715">
        <f t="shared" si="480"/>
        <v>2</v>
      </c>
      <c r="H4094" s="714" t="str">
        <f t="shared" si="481"/>
        <v>Abr/26</v>
      </c>
      <c r="I4094" s="723">
        <f t="shared" si="482"/>
        <v>11</v>
      </c>
      <c r="J4094" s="723">
        <f>IF(Tabela13[[#This Row],[Data da Ordem]]&lt;&gt;"",1,"")</f>
        <v>1</v>
      </c>
    </row>
    <row r="4095" spans="1:10">
      <c r="A4095" s="763">
        <v>46123.388842592591</v>
      </c>
      <c r="B4095" s="764">
        <v>12</v>
      </c>
      <c r="C4095" s="765" t="str">
        <f t="shared" si="476"/>
        <v>11/04/2026</v>
      </c>
      <c r="D4095" s="762" t="str">
        <f t="shared" si="477"/>
        <v>09:19</v>
      </c>
      <c r="E4095" s="713" t="str">
        <f t="shared" si="478"/>
        <v>09:00 as 10:00</v>
      </c>
      <c r="F4095" s="714" t="str">
        <f t="shared" si="479"/>
        <v>Sábado</v>
      </c>
      <c r="G4095" s="715">
        <f t="shared" si="480"/>
        <v>2</v>
      </c>
      <c r="H4095" s="714" t="str">
        <f t="shared" si="481"/>
        <v>Abr/26</v>
      </c>
      <c r="I4095" s="723">
        <f t="shared" si="482"/>
        <v>11</v>
      </c>
      <c r="J4095" s="723">
        <f>IF(Tabela13[[#This Row],[Data da Ordem]]&lt;&gt;"",1,"")</f>
        <v>1</v>
      </c>
    </row>
    <row r="4096" spans="1:10">
      <c r="A4096" s="763">
        <v>46122.773263888892</v>
      </c>
      <c r="B4096" s="764">
        <v>13</v>
      </c>
      <c r="C4096" s="765" t="str">
        <f t="shared" si="476"/>
        <v>10/04/2026</v>
      </c>
      <c r="D4096" s="762" t="str">
        <f t="shared" si="477"/>
        <v>18:33</v>
      </c>
      <c r="E4096" s="713" t="str">
        <f t="shared" si="478"/>
        <v>18:00 as 19:00</v>
      </c>
      <c r="F4096" s="714" t="str">
        <f t="shared" si="479"/>
        <v>Sexta</v>
      </c>
      <c r="G4096" s="715">
        <f t="shared" si="480"/>
        <v>2</v>
      </c>
      <c r="H4096" s="714" t="str">
        <f t="shared" si="481"/>
        <v>Abr/26</v>
      </c>
      <c r="I4096" s="723">
        <f t="shared" si="482"/>
        <v>10</v>
      </c>
      <c r="J4096" s="723">
        <f>IF(Tabela13[[#This Row],[Data da Ordem]]&lt;&gt;"",1,"")</f>
        <v>1</v>
      </c>
    </row>
    <row r="4097" spans="1:10">
      <c r="A4097" s="763">
        <v>46122.760613425926</v>
      </c>
      <c r="B4097" s="764">
        <v>25</v>
      </c>
      <c r="C4097" s="765" t="str">
        <f t="shared" si="476"/>
        <v>10/04/2026</v>
      </c>
      <c r="D4097" s="762" t="str">
        <f t="shared" si="477"/>
        <v>18:15</v>
      </c>
      <c r="E4097" s="713" t="str">
        <f t="shared" si="478"/>
        <v>18:00 as 19:00</v>
      </c>
      <c r="F4097" s="714" t="str">
        <f t="shared" si="479"/>
        <v>Sexta</v>
      </c>
      <c r="G4097" s="715">
        <f t="shared" si="480"/>
        <v>2</v>
      </c>
      <c r="H4097" s="714" t="str">
        <f t="shared" si="481"/>
        <v>Abr/26</v>
      </c>
      <c r="I4097" s="723">
        <f t="shared" si="482"/>
        <v>10</v>
      </c>
      <c r="J4097" s="723">
        <f>IF(Tabela13[[#This Row],[Data da Ordem]]&lt;&gt;"",1,"")</f>
        <v>1</v>
      </c>
    </row>
    <row r="4098" spans="1:10">
      <c r="A4098" s="763">
        <v>46122.725208333337</v>
      </c>
      <c r="B4098" s="764">
        <v>20</v>
      </c>
      <c r="C4098" s="765" t="str">
        <f t="shared" si="476"/>
        <v>10/04/2026</v>
      </c>
      <c r="D4098" s="762" t="str">
        <f t="shared" si="477"/>
        <v>17:24</v>
      </c>
      <c r="E4098" s="713" t="str">
        <f t="shared" si="478"/>
        <v>17:00 as 18:00</v>
      </c>
      <c r="F4098" s="714" t="str">
        <f t="shared" si="479"/>
        <v>Sexta</v>
      </c>
      <c r="G4098" s="715">
        <f t="shared" si="480"/>
        <v>2</v>
      </c>
      <c r="H4098" s="714" t="str">
        <f t="shared" si="481"/>
        <v>Abr/26</v>
      </c>
      <c r="I4098" s="723">
        <f t="shared" si="482"/>
        <v>10</v>
      </c>
      <c r="J4098" s="723">
        <f>IF(Tabela13[[#This Row],[Data da Ordem]]&lt;&gt;"",1,"")</f>
        <v>1</v>
      </c>
    </row>
    <row r="4099" spans="1:10">
      <c r="A4099" s="763">
        <v>46122.724062499998</v>
      </c>
      <c r="B4099" s="764">
        <v>20</v>
      </c>
      <c r="C4099" s="765" t="str">
        <f t="shared" si="476"/>
        <v>10/04/2026</v>
      </c>
      <c r="D4099" s="762" t="str">
        <f t="shared" si="477"/>
        <v>17:22</v>
      </c>
      <c r="E4099" s="713" t="str">
        <f t="shared" si="478"/>
        <v>17:00 as 18:00</v>
      </c>
      <c r="F4099" s="714" t="str">
        <f t="shared" si="479"/>
        <v>Sexta</v>
      </c>
      <c r="G4099" s="715">
        <f t="shared" si="480"/>
        <v>2</v>
      </c>
      <c r="H4099" s="714" t="str">
        <f t="shared" si="481"/>
        <v>Abr/26</v>
      </c>
      <c r="I4099" s="723">
        <f t="shared" si="482"/>
        <v>10</v>
      </c>
      <c r="J4099" s="723">
        <f>IF(Tabela13[[#This Row],[Data da Ordem]]&lt;&gt;"",1,"")</f>
        <v>1</v>
      </c>
    </row>
    <row r="4100" spans="1:10">
      <c r="A4100" s="763">
        <v>46122.720138888886</v>
      </c>
      <c r="B4100" s="764">
        <v>15</v>
      </c>
      <c r="C4100" s="765" t="str">
        <f t="shared" si="476"/>
        <v>10/04/2026</v>
      </c>
      <c r="D4100" s="762" t="str">
        <f t="shared" si="477"/>
        <v>17:17</v>
      </c>
      <c r="E4100" s="713" t="str">
        <f t="shared" si="478"/>
        <v>17:00 as 18:00</v>
      </c>
      <c r="F4100" s="714" t="str">
        <f t="shared" si="479"/>
        <v>Sexta</v>
      </c>
      <c r="G4100" s="715">
        <f t="shared" si="480"/>
        <v>2</v>
      </c>
      <c r="H4100" s="714" t="str">
        <f t="shared" si="481"/>
        <v>Abr/26</v>
      </c>
      <c r="I4100" s="723">
        <f t="shared" si="482"/>
        <v>10</v>
      </c>
      <c r="J4100" s="723">
        <f>IF(Tabela13[[#This Row],[Data da Ordem]]&lt;&gt;"",1,"")</f>
        <v>1</v>
      </c>
    </row>
    <row r="4101" spans="1:10">
      <c r="A4101" s="763">
        <v>46122.714097222219</v>
      </c>
      <c r="B4101" s="764">
        <v>17</v>
      </c>
      <c r="C4101" s="765" t="str">
        <f t="shared" si="476"/>
        <v>10/04/2026</v>
      </c>
      <c r="D4101" s="762" t="str">
        <f t="shared" si="477"/>
        <v>17:08</v>
      </c>
      <c r="E4101" s="713" t="str">
        <f t="shared" si="478"/>
        <v>17:00 as 18:00</v>
      </c>
      <c r="F4101" s="714" t="str">
        <f t="shared" si="479"/>
        <v>Sexta</v>
      </c>
      <c r="G4101" s="715">
        <f t="shared" si="480"/>
        <v>2</v>
      </c>
      <c r="H4101" s="714" t="str">
        <f t="shared" si="481"/>
        <v>Abr/26</v>
      </c>
      <c r="I4101" s="723">
        <f t="shared" si="482"/>
        <v>10</v>
      </c>
      <c r="J4101" s="723">
        <f>IF(Tabela13[[#This Row],[Data da Ordem]]&lt;&gt;"",1,"")</f>
        <v>1</v>
      </c>
    </row>
    <row r="4102" spans="1:10">
      <c r="A4102" s="763">
        <v>46122.7112037037</v>
      </c>
      <c r="B4102" s="764">
        <v>26</v>
      </c>
      <c r="C4102" s="765" t="str">
        <f t="shared" si="476"/>
        <v>10/04/2026</v>
      </c>
      <c r="D4102" s="762" t="str">
        <f t="shared" si="477"/>
        <v>17:04</v>
      </c>
      <c r="E4102" s="713" t="str">
        <f t="shared" si="478"/>
        <v>17:00 as 18:00</v>
      </c>
      <c r="F4102" s="714" t="str">
        <f t="shared" si="479"/>
        <v>Sexta</v>
      </c>
      <c r="G4102" s="715">
        <f t="shared" si="480"/>
        <v>2</v>
      </c>
      <c r="H4102" s="714" t="str">
        <f t="shared" si="481"/>
        <v>Abr/26</v>
      </c>
      <c r="I4102" s="723">
        <f t="shared" si="482"/>
        <v>10</v>
      </c>
      <c r="J4102" s="723">
        <f>IF(Tabela13[[#This Row],[Data da Ordem]]&lt;&gt;"",1,"")</f>
        <v>1</v>
      </c>
    </row>
    <row r="4103" spans="1:10">
      <c r="A4103" s="763">
        <v>46122.708229166667</v>
      </c>
      <c r="B4103" s="764">
        <v>51.5</v>
      </c>
      <c r="C4103" s="765" t="str">
        <f t="shared" si="476"/>
        <v>10/04/2026</v>
      </c>
      <c r="D4103" s="762" t="str">
        <f t="shared" si="477"/>
        <v>16:59</v>
      </c>
      <c r="E4103" s="713" t="str">
        <f t="shared" si="478"/>
        <v>16:00 as 17:00</v>
      </c>
      <c r="F4103" s="714" t="str">
        <f t="shared" si="479"/>
        <v>Sexta</v>
      </c>
      <c r="G4103" s="715">
        <f t="shared" si="480"/>
        <v>2</v>
      </c>
      <c r="H4103" s="714" t="str">
        <f t="shared" si="481"/>
        <v>Abr/26</v>
      </c>
      <c r="I4103" s="723">
        <f t="shared" si="482"/>
        <v>10</v>
      </c>
      <c r="J4103" s="723">
        <f>IF(Tabela13[[#This Row],[Data da Ordem]]&lt;&gt;"",1,"")</f>
        <v>1</v>
      </c>
    </row>
    <row r="4104" spans="1:10">
      <c r="A4104" s="763">
        <v>46122.705046296294</v>
      </c>
      <c r="B4104" s="764">
        <v>42</v>
      </c>
      <c r="C4104" s="765" t="str">
        <f t="shared" si="476"/>
        <v>10/04/2026</v>
      </c>
      <c r="D4104" s="762" t="str">
        <f t="shared" si="477"/>
        <v>16:55</v>
      </c>
      <c r="E4104" s="713" t="str">
        <f t="shared" si="478"/>
        <v>16:00 as 17:00</v>
      </c>
      <c r="F4104" s="714" t="str">
        <f t="shared" si="479"/>
        <v>Sexta</v>
      </c>
      <c r="G4104" s="715">
        <f t="shared" si="480"/>
        <v>2</v>
      </c>
      <c r="H4104" s="714" t="str">
        <f t="shared" si="481"/>
        <v>Abr/26</v>
      </c>
      <c r="I4104" s="723">
        <f t="shared" si="482"/>
        <v>10</v>
      </c>
      <c r="J4104" s="723">
        <f>IF(Tabela13[[#This Row],[Data da Ordem]]&lt;&gt;"",1,"")</f>
        <v>1</v>
      </c>
    </row>
    <row r="4105" spans="1:10">
      <c r="A4105" s="763">
        <v>46122.697777777779</v>
      </c>
      <c r="B4105" s="764">
        <v>16.5</v>
      </c>
      <c r="C4105" s="765" t="str">
        <f t="shared" si="476"/>
        <v>10/04/2026</v>
      </c>
      <c r="D4105" s="762" t="str">
        <f t="shared" si="477"/>
        <v>16:44</v>
      </c>
      <c r="E4105" s="713" t="str">
        <f t="shared" si="478"/>
        <v>16:00 as 17:00</v>
      </c>
      <c r="F4105" s="714" t="str">
        <f t="shared" si="479"/>
        <v>Sexta</v>
      </c>
      <c r="G4105" s="715">
        <f t="shared" si="480"/>
        <v>2</v>
      </c>
      <c r="H4105" s="714" t="str">
        <f t="shared" si="481"/>
        <v>Abr/26</v>
      </c>
      <c r="I4105" s="723">
        <f t="shared" si="482"/>
        <v>10</v>
      </c>
      <c r="J4105" s="723">
        <f>IF(Tabela13[[#This Row],[Data da Ordem]]&lt;&gt;"",1,"")</f>
        <v>1</v>
      </c>
    </row>
    <row r="4106" spans="1:10">
      <c r="A4106" s="763">
        <v>46122.692210648151</v>
      </c>
      <c r="B4106" s="764">
        <v>61</v>
      </c>
      <c r="C4106" s="765" t="str">
        <f t="shared" si="476"/>
        <v>10/04/2026</v>
      </c>
      <c r="D4106" s="762" t="str">
        <f t="shared" si="477"/>
        <v>16:36</v>
      </c>
      <c r="E4106" s="713" t="str">
        <f t="shared" si="478"/>
        <v>16:00 as 17:00</v>
      </c>
      <c r="F4106" s="714" t="str">
        <f t="shared" si="479"/>
        <v>Sexta</v>
      </c>
      <c r="G4106" s="715">
        <f t="shared" si="480"/>
        <v>2</v>
      </c>
      <c r="H4106" s="714" t="str">
        <f t="shared" si="481"/>
        <v>Abr/26</v>
      </c>
      <c r="I4106" s="723">
        <f t="shared" si="482"/>
        <v>10</v>
      </c>
      <c r="J4106" s="723">
        <f>IF(Tabela13[[#This Row],[Data da Ordem]]&lt;&gt;"",1,"")</f>
        <v>1</v>
      </c>
    </row>
    <row r="4107" spans="1:10">
      <c r="A4107" s="763">
        <v>46122.686805555553</v>
      </c>
      <c r="B4107" s="764">
        <v>13</v>
      </c>
      <c r="C4107" s="765" t="str">
        <f t="shared" si="476"/>
        <v>10/04/2026</v>
      </c>
      <c r="D4107" s="762" t="str">
        <f t="shared" si="477"/>
        <v>16:29</v>
      </c>
      <c r="E4107" s="713" t="str">
        <f t="shared" si="478"/>
        <v>16:00 as 17:00</v>
      </c>
      <c r="F4107" s="714" t="str">
        <f t="shared" si="479"/>
        <v>Sexta</v>
      </c>
      <c r="G4107" s="715">
        <f t="shared" si="480"/>
        <v>2</v>
      </c>
      <c r="H4107" s="714" t="str">
        <f t="shared" si="481"/>
        <v>Abr/26</v>
      </c>
      <c r="I4107" s="723">
        <f t="shared" si="482"/>
        <v>10</v>
      </c>
      <c r="J4107" s="723">
        <f>IF(Tabela13[[#This Row],[Data da Ordem]]&lt;&gt;"",1,"")</f>
        <v>1</v>
      </c>
    </row>
    <row r="4108" spans="1:10">
      <c r="A4108" s="763">
        <v>46122.678622685184</v>
      </c>
      <c r="B4108" s="764">
        <v>13</v>
      </c>
      <c r="C4108" s="765" t="str">
        <f t="shared" si="476"/>
        <v>10/04/2026</v>
      </c>
      <c r="D4108" s="762" t="str">
        <f t="shared" si="477"/>
        <v>16:17</v>
      </c>
      <c r="E4108" s="713" t="str">
        <f t="shared" si="478"/>
        <v>16:00 as 17:00</v>
      </c>
      <c r="F4108" s="714" t="str">
        <f t="shared" si="479"/>
        <v>Sexta</v>
      </c>
      <c r="G4108" s="715">
        <f t="shared" si="480"/>
        <v>2</v>
      </c>
      <c r="H4108" s="714" t="str">
        <f t="shared" si="481"/>
        <v>Abr/26</v>
      </c>
      <c r="I4108" s="723">
        <f t="shared" si="482"/>
        <v>10</v>
      </c>
      <c r="J4108" s="723">
        <f>IF(Tabela13[[#This Row],[Data da Ordem]]&lt;&gt;"",1,"")</f>
        <v>1</v>
      </c>
    </row>
    <row r="4109" spans="1:10">
      <c r="A4109" s="763">
        <v>46122.672731481478</v>
      </c>
      <c r="B4109" s="764">
        <v>16.5</v>
      </c>
      <c r="C4109" s="765" t="str">
        <f t="shared" si="476"/>
        <v>10/04/2026</v>
      </c>
      <c r="D4109" s="762" t="str">
        <f t="shared" si="477"/>
        <v>16:08</v>
      </c>
      <c r="E4109" s="713" t="str">
        <f t="shared" si="478"/>
        <v>16:00 as 17:00</v>
      </c>
      <c r="F4109" s="714" t="str">
        <f t="shared" si="479"/>
        <v>Sexta</v>
      </c>
      <c r="G4109" s="715">
        <f t="shared" si="480"/>
        <v>2</v>
      </c>
      <c r="H4109" s="714" t="str">
        <f t="shared" si="481"/>
        <v>Abr/26</v>
      </c>
      <c r="I4109" s="723">
        <f t="shared" si="482"/>
        <v>10</v>
      </c>
      <c r="J4109" s="723">
        <f>IF(Tabela13[[#This Row],[Data da Ordem]]&lt;&gt;"",1,"")</f>
        <v>1</v>
      </c>
    </row>
    <row r="4110" spans="1:10">
      <c r="A4110" s="763">
        <v>46122.669236111113</v>
      </c>
      <c r="B4110" s="764">
        <v>18.400000000000002</v>
      </c>
      <c r="C4110" s="765" t="str">
        <f t="shared" si="476"/>
        <v>10/04/2026</v>
      </c>
      <c r="D4110" s="762" t="str">
        <f t="shared" si="477"/>
        <v>16:03</v>
      </c>
      <c r="E4110" s="713" t="str">
        <f t="shared" si="478"/>
        <v>16:00 as 17:00</v>
      </c>
      <c r="F4110" s="714" t="str">
        <f t="shared" si="479"/>
        <v>Sexta</v>
      </c>
      <c r="G4110" s="715">
        <f t="shared" si="480"/>
        <v>2</v>
      </c>
      <c r="H4110" s="714" t="str">
        <f t="shared" si="481"/>
        <v>Abr/26</v>
      </c>
      <c r="I4110" s="723">
        <f t="shared" si="482"/>
        <v>10</v>
      </c>
      <c r="J4110" s="723">
        <f>IF(Tabela13[[#This Row],[Data da Ordem]]&lt;&gt;"",1,"")</f>
        <v>1</v>
      </c>
    </row>
    <row r="4111" spans="1:10">
      <c r="A4111" s="763">
        <v>46122.665034722224</v>
      </c>
      <c r="B4111" s="764">
        <v>30</v>
      </c>
      <c r="C4111" s="765" t="str">
        <f t="shared" si="476"/>
        <v>10/04/2026</v>
      </c>
      <c r="D4111" s="762" t="str">
        <f t="shared" si="477"/>
        <v>15:57</v>
      </c>
      <c r="E4111" s="713" t="str">
        <f t="shared" si="478"/>
        <v>15:00 as 16:00</v>
      </c>
      <c r="F4111" s="714" t="str">
        <f t="shared" si="479"/>
        <v>Sexta</v>
      </c>
      <c r="G4111" s="715">
        <f t="shared" si="480"/>
        <v>2</v>
      </c>
      <c r="H4111" s="714" t="str">
        <f t="shared" si="481"/>
        <v>Abr/26</v>
      </c>
      <c r="I4111" s="723">
        <f t="shared" si="482"/>
        <v>10</v>
      </c>
      <c r="J4111" s="723">
        <f>IF(Tabela13[[#This Row],[Data da Ordem]]&lt;&gt;"",1,"")</f>
        <v>1</v>
      </c>
    </row>
    <row r="4112" spans="1:10">
      <c r="A4112" s="763">
        <v>46122.664351851854</v>
      </c>
      <c r="B4112" s="764">
        <v>33</v>
      </c>
      <c r="C4112" s="765" t="str">
        <f t="shared" si="476"/>
        <v>10/04/2026</v>
      </c>
      <c r="D4112" s="762" t="str">
        <f t="shared" si="477"/>
        <v>15:56</v>
      </c>
      <c r="E4112" s="713" t="str">
        <f t="shared" si="478"/>
        <v>15:00 as 16:00</v>
      </c>
      <c r="F4112" s="714" t="str">
        <f t="shared" si="479"/>
        <v>Sexta</v>
      </c>
      <c r="G4112" s="715">
        <f t="shared" si="480"/>
        <v>2</v>
      </c>
      <c r="H4112" s="714" t="str">
        <f t="shared" si="481"/>
        <v>Abr/26</v>
      </c>
      <c r="I4112" s="723">
        <f t="shared" si="482"/>
        <v>10</v>
      </c>
      <c r="J4112" s="723">
        <f>IF(Tabela13[[#This Row],[Data da Ordem]]&lt;&gt;"",1,"")</f>
        <v>1</v>
      </c>
    </row>
    <row r="4113" spans="1:10">
      <c r="A4113" s="763">
        <v>46122.663321759261</v>
      </c>
      <c r="B4113" s="764">
        <v>41</v>
      </c>
      <c r="C4113" s="765" t="str">
        <f t="shared" si="476"/>
        <v>10/04/2026</v>
      </c>
      <c r="D4113" s="762" t="str">
        <f t="shared" si="477"/>
        <v>15:55</v>
      </c>
      <c r="E4113" s="713" t="str">
        <f t="shared" si="478"/>
        <v>15:00 as 16:00</v>
      </c>
      <c r="F4113" s="714" t="str">
        <f t="shared" si="479"/>
        <v>Sexta</v>
      </c>
      <c r="G4113" s="715">
        <f t="shared" si="480"/>
        <v>2</v>
      </c>
      <c r="H4113" s="714" t="str">
        <f t="shared" si="481"/>
        <v>Abr/26</v>
      </c>
      <c r="I4113" s="723">
        <f t="shared" si="482"/>
        <v>10</v>
      </c>
      <c r="J4113" s="723">
        <f>IF(Tabela13[[#This Row],[Data da Ordem]]&lt;&gt;"",1,"")</f>
        <v>1</v>
      </c>
    </row>
    <row r="4114" spans="1:10">
      <c r="A4114" s="763">
        <v>46122.645775462966</v>
      </c>
      <c r="B4114" s="764">
        <v>36</v>
      </c>
      <c r="C4114" s="765" t="str">
        <f t="shared" si="476"/>
        <v>10/04/2026</v>
      </c>
      <c r="D4114" s="762" t="str">
        <f t="shared" si="477"/>
        <v>15:29</v>
      </c>
      <c r="E4114" s="713" t="str">
        <f t="shared" si="478"/>
        <v>15:00 as 16:00</v>
      </c>
      <c r="F4114" s="714" t="str">
        <f t="shared" si="479"/>
        <v>Sexta</v>
      </c>
      <c r="G4114" s="715">
        <f t="shared" si="480"/>
        <v>2</v>
      </c>
      <c r="H4114" s="714" t="str">
        <f t="shared" si="481"/>
        <v>Abr/26</v>
      </c>
      <c r="I4114" s="723">
        <f t="shared" si="482"/>
        <v>10</v>
      </c>
      <c r="J4114" s="723">
        <f>IF(Tabela13[[#This Row],[Data da Ordem]]&lt;&gt;"",1,"")</f>
        <v>1</v>
      </c>
    </row>
    <row r="4115" spans="1:10">
      <c r="A4115" s="763">
        <v>46122.633969907409</v>
      </c>
      <c r="B4115" s="764">
        <v>60.5</v>
      </c>
      <c r="C4115" s="765" t="str">
        <f t="shared" si="476"/>
        <v>10/04/2026</v>
      </c>
      <c r="D4115" s="762" t="str">
        <f t="shared" si="477"/>
        <v>15:12</v>
      </c>
      <c r="E4115" s="713" t="str">
        <f t="shared" si="478"/>
        <v>15:00 as 16:00</v>
      </c>
      <c r="F4115" s="714" t="str">
        <f t="shared" si="479"/>
        <v>Sexta</v>
      </c>
      <c r="G4115" s="715">
        <f t="shared" si="480"/>
        <v>2</v>
      </c>
      <c r="H4115" s="714" t="str">
        <f t="shared" si="481"/>
        <v>Abr/26</v>
      </c>
      <c r="I4115" s="723">
        <f t="shared" si="482"/>
        <v>10</v>
      </c>
      <c r="J4115" s="723">
        <f>IF(Tabela13[[#This Row],[Data da Ordem]]&lt;&gt;"",1,"")</f>
        <v>1</v>
      </c>
    </row>
    <row r="4116" spans="1:10">
      <c r="A4116" s="763">
        <v>46122.617083333331</v>
      </c>
      <c r="B4116" s="764">
        <v>6</v>
      </c>
      <c r="C4116" s="765" t="str">
        <f t="shared" si="476"/>
        <v>10/04/2026</v>
      </c>
      <c r="D4116" s="762" t="str">
        <f t="shared" si="477"/>
        <v>14:48</v>
      </c>
      <c r="E4116" s="713" t="str">
        <f t="shared" si="478"/>
        <v>14:00 as 15:00</v>
      </c>
      <c r="F4116" s="714" t="str">
        <f t="shared" si="479"/>
        <v>Sexta</v>
      </c>
      <c r="G4116" s="715">
        <f t="shared" si="480"/>
        <v>2</v>
      </c>
      <c r="H4116" s="714" t="str">
        <f t="shared" si="481"/>
        <v>Abr/26</v>
      </c>
      <c r="I4116" s="723">
        <f t="shared" si="482"/>
        <v>10</v>
      </c>
      <c r="J4116" s="723">
        <f>IF(Tabela13[[#This Row],[Data da Ordem]]&lt;&gt;"",1,"")</f>
        <v>1</v>
      </c>
    </row>
    <row r="4117" spans="1:10">
      <c r="A4117" s="763">
        <v>46122.616678240738</v>
      </c>
      <c r="B4117" s="764">
        <v>12</v>
      </c>
      <c r="C4117" s="765" t="str">
        <f t="shared" si="476"/>
        <v>10/04/2026</v>
      </c>
      <c r="D4117" s="762" t="str">
        <f t="shared" si="477"/>
        <v>14:48</v>
      </c>
      <c r="E4117" s="713" t="str">
        <f t="shared" si="478"/>
        <v>14:00 as 15:00</v>
      </c>
      <c r="F4117" s="714" t="str">
        <f t="shared" si="479"/>
        <v>Sexta</v>
      </c>
      <c r="G4117" s="715">
        <f t="shared" si="480"/>
        <v>2</v>
      </c>
      <c r="H4117" s="714" t="str">
        <f t="shared" si="481"/>
        <v>Abr/26</v>
      </c>
      <c r="I4117" s="723">
        <f t="shared" si="482"/>
        <v>10</v>
      </c>
      <c r="J4117" s="723">
        <f>IF(Tabela13[[#This Row],[Data da Ordem]]&lt;&gt;"",1,"")</f>
        <v>1</v>
      </c>
    </row>
    <row r="4118" spans="1:10">
      <c r="A4118" s="763">
        <v>46122.568356481483</v>
      </c>
      <c r="B4118" s="764">
        <v>16.5</v>
      </c>
      <c r="C4118" s="765" t="str">
        <f t="shared" si="476"/>
        <v>10/04/2026</v>
      </c>
      <c r="D4118" s="762" t="str">
        <f t="shared" si="477"/>
        <v>13:38</v>
      </c>
      <c r="E4118" s="713" t="str">
        <f t="shared" si="478"/>
        <v>13:00 as 14:00</v>
      </c>
      <c r="F4118" s="714" t="str">
        <f t="shared" si="479"/>
        <v>Sexta</v>
      </c>
      <c r="G4118" s="715">
        <f t="shared" si="480"/>
        <v>2</v>
      </c>
      <c r="H4118" s="714" t="str">
        <f t="shared" si="481"/>
        <v>Abr/26</v>
      </c>
      <c r="I4118" s="723">
        <f t="shared" si="482"/>
        <v>10</v>
      </c>
      <c r="J4118" s="723">
        <f>IF(Tabela13[[#This Row],[Data da Ordem]]&lt;&gt;"",1,"")</f>
        <v>1</v>
      </c>
    </row>
    <row r="4119" spans="1:10">
      <c r="A4119" s="763">
        <v>46122.565682870372</v>
      </c>
      <c r="B4119" s="764">
        <v>26</v>
      </c>
      <c r="C4119" s="765" t="str">
        <f t="shared" si="476"/>
        <v>10/04/2026</v>
      </c>
      <c r="D4119" s="762" t="str">
        <f t="shared" si="477"/>
        <v>13:34</v>
      </c>
      <c r="E4119" s="713" t="str">
        <f t="shared" si="478"/>
        <v>13:00 as 14:00</v>
      </c>
      <c r="F4119" s="714" t="str">
        <f t="shared" si="479"/>
        <v>Sexta</v>
      </c>
      <c r="G4119" s="715">
        <f t="shared" si="480"/>
        <v>2</v>
      </c>
      <c r="H4119" s="714" t="str">
        <f t="shared" si="481"/>
        <v>Abr/26</v>
      </c>
      <c r="I4119" s="723">
        <f t="shared" si="482"/>
        <v>10</v>
      </c>
      <c r="J4119" s="723">
        <f>IF(Tabela13[[#This Row],[Data da Ordem]]&lt;&gt;"",1,"")</f>
        <v>1</v>
      </c>
    </row>
    <row r="4120" spans="1:10">
      <c r="A4120" s="763">
        <v>46122.550752314812</v>
      </c>
      <c r="B4120" s="764">
        <v>14.5</v>
      </c>
      <c r="C4120" s="765" t="str">
        <f t="shared" si="476"/>
        <v>10/04/2026</v>
      </c>
      <c r="D4120" s="762" t="str">
        <f t="shared" si="477"/>
        <v>13:13</v>
      </c>
      <c r="E4120" s="713" t="str">
        <f t="shared" si="478"/>
        <v>13:00 as 14:00</v>
      </c>
      <c r="F4120" s="714" t="str">
        <f t="shared" si="479"/>
        <v>Sexta</v>
      </c>
      <c r="G4120" s="715">
        <f t="shared" si="480"/>
        <v>2</v>
      </c>
      <c r="H4120" s="714" t="str">
        <f t="shared" si="481"/>
        <v>Abr/26</v>
      </c>
      <c r="I4120" s="723">
        <f t="shared" si="482"/>
        <v>10</v>
      </c>
      <c r="J4120" s="723">
        <f>IF(Tabela13[[#This Row],[Data da Ordem]]&lt;&gt;"",1,"")</f>
        <v>1</v>
      </c>
    </row>
    <row r="4121" spans="1:10">
      <c r="A4121" s="763">
        <v>46122.546817129631</v>
      </c>
      <c r="B4121" s="764">
        <v>17</v>
      </c>
      <c r="C4121" s="765" t="str">
        <f t="shared" si="476"/>
        <v>10/04/2026</v>
      </c>
      <c r="D4121" s="762" t="str">
        <f t="shared" si="477"/>
        <v>13:07</v>
      </c>
      <c r="E4121" s="713" t="str">
        <f t="shared" si="478"/>
        <v>13:00 as 14:00</v>
      </c>
      <c r="F4121" s="714" t="str">
        <f t="shared" si="479"/>
        <v>Sexta</v>
      </c>
      <c r="G4121" s="715">
        <f t="shared" si="480"/>
        <v>2</v>
      </c>
      <c r="H4121" s="714" t="str">
        <f t="shared" si="481"/>
        <v>Abr/26</v>
      </c>
      <c r="I4121" s="723">
        <f t="shared" si="482"/>
        <v>10</v>
      </c>
      <c r="J4121" s="723">
        <f>IF(Tabela13[[#This Row],[Data da Ordem]]&lt;&gt;"",1,"")</f>
        <v>1</v>
      </c>
    </row>
    <row r="4122" spans="1:10">
      <c r="A4122" s="763">
        <v>46122.527604166666</v>
      </c>
      <c r="B4122" s="764">
        <v>13</v>
      </c>
      <c r="C4122" s="765" t="str">
        <f t="shared" si="476"/>
        <v>10/04/2026</v>
      </c>
      <c r="D4122" s="762" t="str">
        <f t="shared" si="477"/>
        <v>12:39</v>
      </c>
      <c r="E4122" s="713" t="str">
        <f t="shared" si="478"/>
        <v>12:00 as 13:00</v>
      </c>
      <c r="F4122" s="714" t="str">
        <f t="shared" si="479"/>
        <v>Sexta</v>
      </c>
      <c r="G4122" s="715">
        <f t="shared" si="480"/>
        <v>2</v>
      </c>
      <c r="H4122" s="714" t="str">
        <f t="shared" si="481"/>
        <v>Abr/26</v>
      </c>
      <c r="I4122" s="723">
        <f t="shared" si="482"/>
        <v>10</v>
      </c>
      <c r="J4122" s="723">
        <f>IF(Tabela13[[#This Row],[Data da Ordem]]&lt;&gt;"",1,"")</f>
        <v>1</v>
      </c>
    </row>
    <row r="4123" spans="1:10">
      <c r="A4123" s="763">
        <v>46122.526863425926</v>
      </c>
      <c r="B4123" s="764">
        <v>13</v>
      </c>
      <c r="C4123" s="765" t="str">
        <f t="shared" si="476"/>
        <v>10/04/2026</v>
      </c>
      <c r="D4123" s="762" t="str">
        <f t="shared" si="477"/>
        <v>12:38</v>
      </c>
      <c r="E4123" s="713" t="str">
        <f t="shared" si="478"/>
        <v>12:00 as 13:00</v>
      </c>
      <c r="F4123" s="714" t="str">
        <f t="shared" si="479"/>
        <v>Sexta</v>
      </c>
      <c r="G4123" s="715">
        <f t="shared" si="480"/>
        <v>2</v>
      </c>
      <c r="H4123" s="714" t="str">
        <f t="shared" si="481"/>
        <v>Abr/26</v>
      </c>
      <c r="I4123" s="723">
        <f t="shared" si="482"/>
        <v>10</v>
      </c>
      <c r="J4123" s="723">
        <f>IF(Tabela13[[#This Row],[Data da Ordem]]&lt;&gt;"",1,"")</f>
        <v>1</v>
      </c>
    </row>
    <row r="4124" spans="1:10">
      <c r="A4124" s="763">
        <v>46122.516886574071</v>
      </c>
      <c r="B4124" s="764">
        <v>9</v>
      </c>
      <c r="C4124" s="765" t="str">
        <f t="shared" si="476"/>
        <v>10/04/2026</v>
      </c>
      <c r="D4124" s="762" t="str">
        <f t="shared" si="477"/>
        <v>12:24</v>
      </c>
      <c r="E4124" s="713" t="str">
        <f t="shared" si="478"/>
        <v>12:00 as 13:00</v>
      </c>
      <c r="F4124" s="714" t="str">
        <f t="shared" si="479"/>
        <v>Sexta</v>
      </c>
      <c r="G4124" s="715">
        <f t="shared" si="480"/>
        <v>2</v>
      </c>
      <c r="H4124" s="714" t="str">
        <f t="shared" si="481"/>
        <v>Abr/26</v>
      </c>
      <c r="I4124" s="723">
        <f t="shared" si="482"/>
        <v>10</v>
      </c>
      <c r="J4124" s="723">
        <f>IF(Tabela13[[#This Row],[Data da Ordem]]&lt;&gt;"",1,"")</f>
        <v>1</v>
      </c>
    </row>
    <row r="4125" spans="1:10">
      <c r="A4125" s="763">
        <v>46122.465509259258</v>
      </c>
      <c r="B4125" s="764">
        <v>16.5</v>
      </c>
      <c r="C4125" s="765" t="str">
        <f t="shared" si="476"/>
        <v>10/04/2026</v>
      </c>
      <c r="D4125" s="762" t="str">
        <f t="shared" si="477"/>
        <v>11:10</v>
      </c>
      <c r="E4125" s="713" t="str">
        <f t="shared" si="478"/>
        <v>11:00 as 12:00</v>
      </c>
      <c r="F4125" s="714" t="str">
        <f t="shared" si="479"/>
        <v>Sexta</v>
      </c>
      <c r="G4125" s="715">
        <f t="shared" si="480"/>
        <v>2</v>
      </c>
      <c r="H4125" s="714" t="str">
        <f t="shared" si="481"/>
        <v>Abr/26</v>
      </c>
      <c r="I4125" s="723">
        <f t="shared" si="482"/>
        <v>10</v>
      </c>
      <c r="J4125" s="723">
        <f>IF(Tabela13[[#This Row],[Data da Ordem]]&lt;&gt;"",1,"")</f>
        <v>1</v>
      </c>
    </row>
    <row r="4126" spans="1:10">
      <c r="A4126" s="763">
        <v>46122.463796296295</v>
      </c>
      <c r="B4126" s="764">
        <v>13.5</v>
      </c>
      <c r="C4126" s="765" t="str">
        <f t="shared" si="476"/>
        <v>10/04/2026</v>
      </c>
      <c r="D4126" s="762" t="str">
        <f t="shared" si="477"/>
        <v>11:07</v>
      </c>
      <c r="E4126" s="713" t="str">
        <f t="shared" si="478"/>
        <v>11:00 as 12:00</v>
      </c>
      <c r="F4126" s="714" t="str">
        <f t="shared" si="479"/>
        <v>Sexta</v>
      </c>
      <c r="G4126" s="715">
        <f t="shared" si="480"/>
        <v>2</v>
      </c>
      <c r="H4126" s="714" t="str">
        <f t="shared" si="481"/>
        <v>Abr/26</v>
      </c>
      <c r="I4126" s="723">
        <f t="shared" si="482"/>
        <v>10</v>
      </c>
      <c r="J4126" s="723">
        <f>IF(Tabela13[[#This Row],[Data da Ordem]]&lt;&gt;"",1,"")</f>
        <v>1</v>
      </c>
    </row>
    <row r="4127" spans="1:10">
      <c r="A4127" s="763">
        <v>46122.462951388887</v>
      </c>
      <c r="B4127" s="764">
        <v>12</v>
      </c>
      <c r="C4127" s="765" t="str">
        <f t="shared" si="476"/>
        <v>10/04/2026</v>
      </c>
      <c r="D4127" s="762" t="str">
        <f t="shared" si="477"/>
        <v>11:06</v>
      </c>
      <c r="E4127" s="713" t="str">
        <f t="shared" si="478"/>
        <v>11:00 as 12:00</v>
      </c>
      <c r="F4127" s="714" t="str">
        <f t="shared" si="479"/>
        <v>Sexta</v>
      </c>
      <c r="G4127" s="715">
        <f t="shared" si="480"/>
        <v>2</v>
      </c>
      <c r="H4127" s="714" t="str">
        <f t="shared" si="481"/>
        <v>Abr/26</v>
      </c>
      <c r="I4127" s="723">
        <f t="shared" si="482"/>
        <v>10</v>
      </c>
      <c r="J4127" s="723">
        <f>IF(Tabela13[[#This Row],[Data da Ordem]]&lt;&gt;"",1,"")</f>
        <v>1</v>
      </c>
    </row>
    <row r="4128" spans="1:10">
      <c r="A4128" s="763">
        <v>46122.384733796294</v>
      </c>
      <c r="B4128" s="764">
        <v>40.5</v>
      </c>
      <c r="C4128" s="765" t="str">
        <f t="shared" si="476"/>
        <v>10/04/2026</v>
      </c>
      <c r="D4128" s="762" t="str">
        <f t="shared" si="477"/>
        <v>09:14</v>
      </c>
      <c r="E4128" s="713" t="str">
        <f t="shared" si="478"/>
        <v>09:00 as 10:00</v>
      </c>
      <c r="F4128" s="714" t="str">
        <f t="shared" si="479"/>
        <v>Sexta</v>
      </c>
      <c r="G4128" s="715">
        <f t="shared" si="480"/>
        <v>2</v>
      </c>
      <c r="H4128" s="714" t="str">
        <f t="shared" si="481"/>
        <v>Abr/26</v>
      </c>
      <c r="I4128" s="723">
        <f t="shared" si="482"/>
        <v>10</v>
      </c>
      <c r="J4128" s="723">
        <f>IF(Tabela13[[#This Row],[Data da Ordem]]&lt;&gt;"",1,"")</f>
        <v>1</v>
      </c>
    </row>
    <row r="4129" spans="1:10">
      <c r="A4129" s="763">
        <v>46121.748287037037</v>
      </c>
      <c r="B4129" s="764">
        <v>17</v>
      </c>
      <c r="C4129" s="765" t="str">
        <f t="shared" si="476"/>
        <v>09/04/2026</v>
      </c>
      <c r="D4129" s="762" t="str">
        <f t="shared" si="477"/>
        <v>17:57</v>
      </c>
      <c r="E4129" s="713" t="str">
        <f t="shared" si="478"/>
        <v>17:00 as 18:00</v>
      </c>
      <c r="F4129" s="714" t="str">
        <f t="shared" si="479"/>
        <v>Quinta</v>
      </c>
      <c r="G4129" s="715">
        <f t="shared" si="480"/>
        <v>2</v>
      </c>
      <c r="H4129" s="714" t="str">
        <f t="shared" si="481"/>
        <v>Abr/26</v>
      </c>
      <c r="I4129" s="723">
        <f t="shared" si="482"/>
        <v>9</v>
      </c>
      <c r="J4129" s="723">
        <f>IF(Tabela13[[#This Row],[Data da Ordem]]&lt;&gt;"",1,"")</f>
        <v>1</v>
      </c>
    </row>
    <row r="4130" spans="1:10">
      <c r="A4130" s="763">
        <v>46121.747129629628</v>
      </c>
      <c r="B4130" s="764">
        <v>49</v>
      </c>
      <c r="C4130" s="765" t="str">
        <f t="shared" si="476"/>
        <v>09/04/2026</v>
      </c>
      <c r="D4130" s="762" t="str">
        <f t="shared" si="477"/>
        <v>17:55</v>
      </c>
      <c r="E4130" s="713" t="str">
        <f t="shared" si="478"/>
        <v>17:00 as 18:00</v>
      </c>
      <c r="F4130" s="714" t="str">
        <f t="shared" si="479"/>
        <v>Quinta</v>
      </c>
      <c r="G4130" s="715">
        <f t="shared" si="480"/>
        <v>2</v>
      </c>
      <c r="H4130" s="714" t="str">
        <f t="shared" si="481"/>
        <v>Abr/26</v>
      </c>
      <c r="I4130" s="723">
        <f t="shared" si="482"/>
        <v>9</v>
      </c>
      <c r="J4130" s="723">
        <f>IF(Tabela13[[#This Row],[Data da Ordem]]&lt;&gt;"",1,"")</f>
        <v>1</v>
      </c>
    </row>
    <row r="4131" spans="1:10">
      <c r="A4131" s="763">
        <v>46121.722442129627</v>
      </c>
      <c r="B4131" s="764">
        <v>34</v>
      </c>
      <c r="C4131" s="765" t="str">
        <f t="shared" si="476"/>
        <v>09/04/2026</v>
      </c>
      <c r="D4131" s="762" t="str">
        <f t="shared" si="477"/>
        <v>17:20</v>
      </c>
      <c r="E4131" s="713" t="str">
        <f t="shared" si="478"/>
        <v>17:00 as 18:00</v>
      </c>
      <c r="F4131" s="714" t="str">
        <f t="shared" si="479"/>
        <v>Quinta</v>
      </c>
      <c r="G4131" s="715">
        <f t="shared" si="480"/>
        <v>2</v>
      </c>
      <c r="H4131" s="714" t="str">
        <f t="shared" si="481"/>
        <v>Abr/26</v>
      </c>
      <c r="I4131" s="723">
        <f t="shared" si="482"/>
        <v>9</v>
      </c>
      <c r="J4131" s="723">
        <f>IF(Tabela13[[#This Row],[Data da Ordem]]&lt;&gt;"",1,"")</f>
        <v>1</v>
      </c>
    </row>
    <row r="4132" spans="1:10">
      <c r="A4132" s="763">
        <v>46121.714756944442</v>
      </c>
      <c r="B4132" s="764">
        <v>13.5</v>
      </c>
      <c r="C4132" s="765" t="str">
        <f t="shared" si="476"/>
        <v>09/04/2026</v>
      </c>
      <c r="D4132" s="762" t="str">
        <f t="shared" si="477"/>
        <v>17:09</v>
      </c>
      <c r="E4132" s="713" t="str">
        <f t="shared" si="478"/>
        <v>17:00 as 18:00</v>
      </c>
      <c r="F4132" s="714" t="str">
        <f t="shared" si="479"/>
        <v>Quinta</v>
      </c>
      <c r="G4132" s="715">
        <f t="shared" si="480"/>
        <v>2</v>
      </c>
      <c r="H4132" s="714" t="str">
        <f t="shared" si="481"/>
        <v>Abr/26</v>
      </c>
      <c r="I4132" s="723">
        <f t="shared" si="482"/>
        <v>9</v>
      </c>
      <c r="J4132" s="723">
        <f>IF(Tabela13[[#This Row],[Data da Ordem]]&lt;&gt;"",1,"")</f>
        <v>1</v>
      </c>
    </row>
    <row r="4133" spans="1:10">
      <c r="A4133" s="763">
        <v>46121.703935185185</v>
      </c>
      <c r="B4133" s="764">
        <v>23</v>
      </c>
      <c r="C4133" s="765" t="str">
        <f t="shared" si="476"/>
        <v>09/04/2026</v>
      </c>
      <c r="D4133" s="762" t="str">
        <f t="shared" si="477"/>
        <v>16:53</v>
      </c>
      <c r="E4133" s="713" t="str">
        <f t="shared" si="478"/>
        <v>16:00 as 17:00</v>
      </c>
      <c r="F4133" s="714" t="str">
        <f t="shared" si="479"/>
        <v>Quinta</v>
      </c>
      <c r="G4133" s="715">
        <f t="shared" si="480"/>
        <v>2</v>
      </c>
      <c r="H4133" s="714" t="str">
        <f t="shared" si="481"/>
        <v>Abr/26</v>
      </c>
      <c r="I4133" s="723">
        <f t="shared" si="482"/>
        <v>9</v>
      </c>
      <c r="J4133" s="723">
        <f>IF(Tabela13[[#This Row],[Data da Ordem]]&lt;&gt;"",1,"")</f>
        <v>1</v>
      </c>
    </row>
    <row r="4134" spans="1:10">
      <c r="A4134" s="763">
        <v>46121.698888888888</v>
      </c>
      <c r="B4134" s="764">
        <v>23</v>
      </c>
      <c r="C4134" s="765" t="str">
        <f t="shared" si="476"/>
        <v>09/04/2026</v>
      </c>
      <c r="D4134" s="762" t="str">
        <f t="shared" si="477"/>
        <v>16:46</v>
      </c>
      <c r="E4134" s="713" t="str">
        <f t="shared" si="478"/>
        <v>16:00 as 17:00</v>
      </c>
      <c r="F4134" s="714" t="str">
        <f t="shared" si="479"/>
        <v>Quinta</v>
      </c>
      <c r="G4134" s="715">
        <f t="shared" si="480"/>
        <v>2</v>
      </c>
      <c r="H4134" s="714" t="str">
        <f t="shared" si="481"/>
        <v>Abr/26</v>
      </c>
      <c r="I4134" s="723">
        <f t="shared" si="482"/>
        <v>9</v>
      </c>
      <c r="J4134" s="723">
        <f>IF(Tabela13[[#This Row],[Data da Ordem]]&lt;&gt;"",1,"")</f>
        <v>1</v>
      </c>
    </row>
    <row r="4135" spans="1:10">
      <c r="A4135" s="763">
        <v>46121.692175925928</v>
      </c>
      <c r="B4135" s="764">
        <v>31</v>
      </c>
      <c r="C4135" s="765" t="str">
        <f t="shared" si="476"/>
        <v>09/04/2026</v>
      </c>
      <c r="D4135" s="762" t="str">
        <f t="shared" si="477"/>
        <v>16:36</v>
      </c>
      <c r="E4135" s="713" t="str">
        <f t="shared" si="478"/>
        <v>16:00 as 17:00</v>
      </c>
      <c r="F4135" s="714" t="str">
        <f t="shared" si="479"/>
        <v>Quinta</v>
      </c>
      <c r="G4135" s="715">
        <f t="shared" si="480"/>
        <v>2</v>
      </c>
      <c r="H4135" s="714" t="str">
        <f t="shared" si="481"/>
        <v>Abr/26</v>
      </c>
      <c r="I4135" s="723">
        <f t="shared" si="482"/>
        <v>9</v>
      </c>
      <c r="J4135" s="723">
        <f>IF(Tabela13[[#This Row],[Data da Ordem]]&lt;&gt;"",1,"")</f>
        <v>1</v>
      </c>
    </row>
    <row r="4136" spans="1:10">
      <c r="A4136" s="763">
        <v>46121.689745370371</v>
      </c>
      <c r="B4136" s="764">
        <v>17</v>
      </c>
      <c r="C4136" s="765" t="str">
        <f t="shared" si="476"/>
        <v>09/04/2026</v>
      </c>
      <c r="D4136" s="762" t="str">
        <f t="shared" si="477"/>
        <v>16:33</v>
      </c>
      <c r="E4136" s="713" t="str">
        <f t="shared" si="478"/>
        <v>16:00 as 17:00</v>
      </c>
      <c r="F4136" s="714" t="str">
        <f t="shared" si="479"/>
        <v>Quinta</v>
      </c>
      <c r="G4136" s="715">
        <f t="shared" si="480"/>
        <v>2</v>
      </c>
      <c r="H4136" s="714" t="str">
        <f t="shared" si="481"/>
        <v>Abr/26</v>
      </c>
      <c r="I4136" s="723">
        <f t="shared" si="482"/>
        <v>9</v>
      </c>
      <c r="J4136" s="723">
        <f>IF(Tabela13[[#This Row],[Data da Ordem]]&lt;&gt;"",1,"")</f>
        <v>1</v>
      </c>
    </row>
    <row r="4137" spans="1:10">
      <c r="A4137" s="763">
        <v>46121.68546296296</v>
      </c>
      <c r="B4137" s="764">
        <v>12.6</v>
      </c>
      <c r="C4137" s="765" t="str">
        <f t="shared" si="476"/>
        <v>09/04/2026</v>
      </c>
      <c r="D4137" s="762" t="str">
        <f t="shared" si="477"/>
        <v>16:27</v>
      </c>
      <c r="E4137" s="713" t="str">
        <f t="shared" si="478"/>
        <v>16:00 as 17:00</v>
      </c>
      <c r="F4137" s="714" t="str">
        <f t="shared" si="479"/>
        <v>Quinta</v>
      </c>
      <c r="G4137" s="715">
        <f t="shared" si="480"/>
        <v>2</v>
      </c>
      <c r="H4137" s="714" t="str">
        <f t="shared" si="481"/>
        <v>Abr/26</v>
      </c>
      <c r="I4137" s="723">
        <f t="shared" si="482"/>
        <v>9</v>
      </c>
      <c r="J4137" s="723">
        <f>IF(Tabela13[[#This Row],[Data da Ordem]]&lt;&gt;"",1,"")</f>
        <v>1</v>
      </c>
    </row>
    <row r="4138" spans="1:10">
      <c r="A4138" s="763">
        <v>46121.6796412037</v>
      </c>
      <c r="B4138" s="764">
        <v>40</v>
      </c>
      <c r="C4138" s="765" t="str">
        <f t="shared" si="476"/>
        <v>09/04/2026</v>
      </c>
      <c r="D4138" s="762" t="str">
        <f t="shared" si="477"/>
        <v>16:18</v>
      </c>
      <c r="E4138" s="713" t="str">
        <f t="shared" si="478"/>
        <v>16:00 as 17:00</v>
      </c>
      <c r="F4138" s="714" t="str">
        <f t="shared" si="479"/>
        <v>Quinta</v>
      </c>
      <c r="G4138" s="715">
        <f t="shared" si="480"/>
        <v>2</v>
      </c>
      <c r="H4138" s="714" t="str">
        <f t="shared" si="481"/>
        <v>Abr/26</v>
      </c>
      <c r="I4138" s="723">
        <f t="shared" si="482"/>
        <v>9</v>
      </c>
      <c r="J4138" s="723">
        <f>IF(Tabela13[[#This Row],[Data da Ordem]]&lt;&gt;"",1,"")</f>
        <v>1</v>
      </c>
    </row>
    <row r="4139" spans="1:10">
      <c r="A4139" s="763">
        <v>46121.676574074074</v>
      </c>
      <c r="B4139" s="764">
        <v>16.5</v>
      </c>
      <c r="C4139" s="765" t="str">
        <f t="shared" si="476"/>
        <v>09/04/2026</v>
      </c>
      <c r="D4139" s="762" t="str">
        <f t="shared" si="477"/>
        <v>16:14</v>
      </c>
      <c r="E4139" s="713" t="str">
        <f t="shared" si="478"/>
        <v>16:00 as 17:00</v>
      </c>
      <c r="F4139" s="714" t="str">
        <f t="shared" si="479"/>
        <v>Quinta</v>
      </c>
      <c r="G4139" s="715">
        <f t="shared" si="480"/>
        <v>2</v>
      </c>
      <c r="H4139" s="714" t="str">
        <f t="shared" si="481"/>
        <v>Abr/26</v>
      </c>
      <c r="I4139" s="723">
        <f t="shared" si="482"/>
        <v>9</v>
      </c>
      <c r="J4139" s="723">
        <f>IF(Tabela13[[#This Row],[Data da Ordem]]&lt;&gt;"",1,"")</f>
        <v>1</v>
      </c>
    </row>
    <row r="4140" spans="1:10">
      <c r="A4140" s="763">
        <v>46121.666273148148</v>
      </c>
      <c r="B4140" s="764">
        <v>18.5</v>
      </c>
      <c r="C4140" s="765" t="str">
        <f t="shared" si="476"/>
        <v>09/04/2026</v>
      </c>
      <c r="D4140" s="762" t="str">
        <f t="shared" si="477"/>
        <v>15:59</v>
      </c>
      <c r="E4140" s="713" t="str">
        <f t="shared" si="478"/>
        <v>15:00 as 16:00</v>
      </c>
      <c r="F4140" s="714" t="str">
        <f t="shared" si="479"/>
        <v>Quinta</v>
      </c>
      <c r="G4140" s="715">
        <f t="shared" si="480"/>
        <v>2</v>
      </c>
      <c r="H4140" s="714" t="str">
        <f t="shared" si="481"/>
        <v>Abr/26</v>
      </c>
      <c r="I4140" s="723">
        <f t="shared" si="482"/>
        <v>9</v>
      </c>
      <c r="J4140" s="723">
        <f>IF(Tabela13[[#This Row],[Data da Ordem]]&lt;&gt;"",1,"")</f>
        <v>1</v>
      </c>
    </row>
    <row r="4141" spans="1:10">
      <c r="A4141" s="763">
        <v>46121.65357638889</v>
      </c>
      <c r="B4141" s="764">
        <v>20</v>
      </c>
      <c r="C4141" s="765" t="str">
        <f t="shared" si="476"/>
        <v>09/04/2026</v>
      </c>
      <c r="D4141" s="762" t="str">
        <f t="shared" si="477"/>
        <v>15:41</v>
      </c>
      <c r="E4141" s="713" t="str">
        <f t="shared" si="478"/>
        <v>15:00 as 16:00</v>
      </c>
      <c r="F4141" s="714" t="str">
        <f t="shared" si="479"/>
        <v>Quinta</v>
      </c>
      <c r="G4141" s="715">
        <f t="shared" si="480"/>
        <v>2</v>
      </c>
      <c r="H4141" s="714" t="str">
        <f t="shared" si="481"/>
        <v>Abr/26</v>
      </c>
      <c r="I4141" s="723">
        <f t="shared" si="482"/>
        <v>9</v>
      </c>
      <c r="J4141" s="723">
        <f>IF(Tabela13[[#This Row],[Data da Ordem]]&lt;&gt;"",1,"")</f>
        <v>1</v>
      </c>
    </row>
    <row r="4142" spans="1:10">
      <c r="A4142" s="763">
        <v>46121.652939814812</v>
      </c>
      <c r="B4142" s="764">
        <v>17</v>
      </c>
      <c r="C4142" s="765" t="str">
        <f t="shared" si="476"/>
        <v>09/04/2026</v>
      </c>
      <c r="D4142" s="762" t="str">
        <f t="shared" si="477"/>
        <v>15:40</v>
      </c>
      <c r="E4142" s="713" t="str">
        <f t="shared" si="478"/>
        <v>15:00 as 16:00</v>
      </c>
      <c r="F4142" s="714" t="str">
        <f t="shared" si="479"/>
        <v>Quinta</v>
      </c>
      <c r="G4142" s="715">
        <f t="shared" si="480"/>
        <v>2</v>
      </c>
      <c r="H4142" s="714" t="str">
        <f t="shared" si="481"/>
        <v>Abr/26</v>
      </c>
      <c r="I4142" s="723">
        <f t="shared" si="482"/>
        <v>9</v>
      </c>
      <c r="J4142" s="723">
        <f>IF(Tabela13[[#This Row],[Data da Ordem]]&lt;&gt;"",1,"")</f>
        <v>1</v>
      </c>
    </row>
    <row r="4143" spans="1:10">
      <c r="A4143" s="763">
        <v>46121.65048611111</v>
      </c>
      <c r="B4143" s="764">
        <v>16.5</v>
      </c>
      <c r="C4143" s="765" t="str">
        <f t="shared" si="476"/>
        <v>09/04/2026</v>
      </c>
      <c r="D4143" s="762" t="str">
        <f t="shared" si="477"/>
        <v>15:36</v>
      </c>
      <c r="E4143" s="713" t="str">
        <f t="shared" si="478"/>
        <v>15:00 as 16:00</v>
      </c>
      <c r="F4143" s="714" t="str">
        <f t="shared" si="479"/>
        <v>Quinta</v>
      </c>
      <c r="G4143" s="715">
        <f t="shared" si="480"/>
        <v>2</v>
      </c>
      <c r="H4143" s="714" t="str">
        <f t="shared" si="481"/>
        <v>Abr/26</v>
      </c>
      <c r="I4143" s="723">
        <f t="shared" si="482"/>
        <v>9</v>
      </c>
      <c r="J4143" s="723">
        <f>IF(Tabela13[[#This Row],[Data da Ordem]]&lt;&gt;"",1,"")</f>
        <v>1</v>
      </c>
    </row>
    <row r="4144" spans="1:10">
      <c r="A4144" s="763">
        <v>46121.600648148145</v>
      </c>
      <c r="B4144" s="764">
        <v>14</v>
      </c>
      <c r="C4144" s="765" t="str">
        <f t="shared" si="476"/>
        <v>09/04/2026</v>
      </c>
      <c r="D4144" s="762" t="str">
        <f t="shared" si="477"/>
        <v>14:24</v>
      </c>
      <c r="E4144" s="713" t="str">
        <f t="shared" si="478"/>
        <v>14:00 as 15:00</v>
      </c>
      <c r="F4144" s="714" t="str">
        <f t="shared" si="479"/>
        <v>Quinta</v>
      </c>
      <c r="G4144" s="715">
        <f t="shared" si="480"/>
        <v>2</v>
      </c>
      <c r="H4144" s="714" t="str">
        <f t="shared" si="481"/>
        <v>Abr/26</v>
      </c>
      <c r="I4144" s="723">
        <f t="shared" si="482"/>
        <v>9</v>
      </c>
      <c r="J4144" s="723">
        <f>IF(Tabela13[[#This Row],[Data da Ordem]]&lt;&gt;"",1,"")</f>
        <v>1</v>
      </c>
    </row>
    <row r="4145" spans="1:10">
      <c r="A4145" s="763">
        <v>46121.585856481484</v>
      </c>
      <c r="B4145" s="764">
        <v>15</v>
      </c>
      <c r="C4145" s="765" t="str">
        <f t="shared" si="476"/>
        <v>09/04/2026</v>
      </c>
      <c r="D4145" s="762" t="str">
        <f t="shared" si="477"/>
        <v>14:03</v>
      </c>
      <c r="E4145" s="713" t="str">
        <f t="shared" si="478"/>
        <v>14:00 as 15:00</v>
      </c>
      <c r="F4145" s="714" t="str">
        <f t="shared" si="479"/>
        <v>Quinta</v>
      </c>
      <c r="G4145" s="715">
        <f t="shared" si="480"/>
        <v>2</v>
      </c>
      <c r="H4145" s="714" t="str">
        <f t="shared" si="481"/>
        <v>Abr/26</v>
      </c>
      <c r="I4145" s="723">
        <f t="shared" si="482"/>
        <v>9</v>
      </c>
      <c r="J4145" s="723">
        <f>IF(Tabela13[[#This Row],[Data da Ordem]]&lt;&gt;"",1,"")</f>
        <v>1</v>
      </c>
    </row>
    <row r="4146" spans="1:10">
      <c r="A4146" s="763">
        <v>46121.573148148149</v>
      </c>
      <c r="B4146" s="764">
        <v>26</v>
      </c>
      <c r="C4146" s="765" t="str">
        <f t="shared" si="476"/>
        <v>09/04/2026</v>
      </c>
      <c r="D4146" s="762" t="str">
        <f t="shared" si="477"/>
        <v>13:45</v>
      </c>
      <c r="E4146" s="713" t="str">
        <f t="shared" si="478"/>
        <v>13:00 as 14:00</v>
      </c>
      <c r="F4146" s="714" t="str">
        <f t="shared" si="479"/>
        <v>Quinta</v>
      </c>
      <c r="G4146" s="715">
        <f t="shared" si="480"/>
        <v>2</v>
      </c>
      <c r="H4146" s="714" t="str">
        <f t="shared" si="481"/>
        <v>Abr/26</v>
      </c>
      <c r="I4146" s="723">
        <f t="shared" si="482"/>
        <v>9</v>
      </c>
      <c r="J4146" s="723">
        <f>IF(Tabela13[[#This Row],[Data da Ordem]]&lt;&gt;"",1,"")</f>
        <v>1</v>
      </c>
    </row>
    <row r="4147" spans="1:10">
      <c r="A4147" s="763">
        <v>46121.5700462963</v>
      </c>
      <c r="B4147" s="764">
        <v>20</v>
      </c>
      <c r="C4147" s="765" t="str">
        <f t="shared" si="476"/>
        <v>09/04/2026</v>
      </c>
      <c r="D4147" s="762" t="str">
        <f t="shared" si="477"/>
        <v>13:40</v>
      </c>
      <c r="E4147" s="713" t="str">
        <f t="shared" si="478"/>
        <v>13:00 as 14:00</v>
      </c>
      <c r="F4147" s="714" t="str">
        <f t="shared" si="479"/>
        <v>Quinta</v>
      </c>
      <c r="G4147" s="715">
        <f t="shared" si="480"/>
        <v>2</v>
      </c>
      <c r="H4147" s="714" t="str">
        <f t="shared" si="481"/>
        <v>Abr/26</v>
      </c>
      <c r="I4147" s="723">
        <f t="shared" si="482"/>
        <v>9</v>
      </c>
      <c r="J4147" s="723">
        <f>IF(Tabela13[[#This Row],[Data da Ordem]]&lt;&gt;"",1,"")</f>
        <v>1</v>
      </c>
    </row>
    <row r="4148" spans="1:10">
      <c r="A4148" s="763">
        <v>46121.522743055553</v>
      </c>
      <c r="B4148" s="764">
        <v>20</v>
      </c>
      <c r="C4148" s="765" t="str">
        <f t="shared" si="476"/>
        <v>09/04/2026</v>
      </c>
      <c r="D4148" s="762" t="str">
        <f t="shared" si="477"/>
        <v>12:32</v>
      </c>
      <c r="E4148" s="713" t="str">
        <f t="shared" si="478"/>
        <v>12:00 as 13:00</v>
      </c>
      <c r="F4148" s="714" t="str">
        <f t="shared" si="479"/>
        <v>Quinta</v>
      </c>
      <c r="G4148" s="715">
        <f t="shared" si="480"/>
        <v>2</v>
      </c>
      <c r="H4148" s="714" t="str">
        <f t="shared" si="481"/>
        <v>Abr/26</v>
      </c>
      <c r="I4148" s="723">
        <f t="shared" si="482"/>
        <v>9</v>
      </c>
      <c r="J4148" s="723">
        <f>IF(Tabela13[[#This Row],[Data da Ordem]]&lt;&gt;"",1,"")</f>
        <v>1</v>
      </c>
    </row>
    <row r="4149" spans="1:10">
      <c r="A4149" s="763">
        <v>46121.510300925926</v>
      </c>
      <c r="B4149" s="764">
        <v>39.9</v>
      </c>
      <c r="C4149" s="765" t="str">
        <f t="shared" si="476"/>
        <v>09/04/2026</v>
      </c>
      <c r="D4149" s="762" t="str">
        <f t="shared" si="477"/>
        <v>12:14</v>
      </c>
      <c r="E4149" s="713" t="str">
        <f t="shared" si="478"/>
        <v>12:00 as 13:00</v>
      </c>
      <c r="F4149" s="714" t="str">
        <f t="shared" si="479"/>
        <v>Quinta</v>
      </c>
      <c r="G4149" s="715">
        <f t="shared" si="480"/>
        <v>2</v>
      </c>
      <c r="H4149" s="714" t="str">
        <f t="shared" si="481"/>
        <v>Abr/26</v>
      </c>
      <c r="I4149" s="723">
        <f t="shared" si="482"/>
        <v>9</v>
      </c>
      <c r="J4149" s="723">
        <f>IF(Tabela13[[#This Row],[Data da Ordem]]&lt;&gt;"",1,"")</f>
        <v>1</v>
      </c>
    </row>
    <row r="4150" spans="1:10">
      <c r="A4150" s="763">
        <v>46121.505462962959</v>
      </c>
      <c r="B4150" s="764">
        <v>16.5</v>
      </c>
      <c r="C4150" s="765" t="str">
        <f t="shared" si="476"/>
        <v>09/04/2026</v>
      </c>
      <c r="D4150" s="762" t="str">
        <f t="shared" si="477"/>
        <v>12:07</v>
      </c>
      <c r="E4150" s="713" t="str">
        <f t="shared" si="478"/>
        <v>12:00 as 13:00</v>
      </c>
      <c r="F4150" s="714" t="str">
        <f t="shared" si="479"/>
        <v>Quinta</v>
      </c>
      <c r="G4150" s="715">
        <f t="shared" si="480"/>
        <v>2</v>
      </c>
      <c r="H4150" s="714" t="str">
        <f t="shared" si="481"/>
        <v>Abr/26</v>
      </c>
      <c r="I4150" s="723">
        <f t="shared" si="482"/>
        <v>9</v>
      </c>
      <c r="J4150" s="723">
        <f>IF(Tabela13[[#This Row],[Data da Ordem]]&lt;&gt;"",1,"")</f>
        <v>1</v>
      </c>
    </row>
    <row r="4151" spans="1:10">
      <c r="A4151" s="763">
        <v>46121.495891203704</v>
      </c>
      <c r="B4151" s="764">
        <v>13.5</v>
      </c>
      <c r="C4151" s="765" t="str">
        <f t="shared" si="476"/>
        <v>09/04/2026</v>
      </c>
      <c r="D4151" s="762" t="str">
        <f t="shared" si="477"/>
        <v>11:54</v>
      </c>
      <c r="E4151" s="713" t="str">
        <f t="shared" si="478"/>
        <v>11:00 as 12:00</v>
      </c>
      <c r="F4151" s="714" t="str">
        <f t="shared" si="479"/>
        <v>Quinta</v>
      </c>
      <c r="G4151" s="715">
        <f t="shared" si="480"/>
        <v>2</v>
      </c>
      <c r="H4151" s="714" t="str">
        <f t="shared" si="481"/>
        <v>Abr/26</v>
      </c>
      <c r="I4151" s="723">
        <f t="shared" si="482"/>
        <v>9</v>
      </c>
      <c r="J4151" s="723">
        <f>IF(Tabela13[[#This Row],[Data da Ordem]]&lt;&gt;"",1,"")</f>
        <v>1</v>
      </c>
    </row>
    <row r="4152" spans="1:10">
      <c r="A4152" s="763">
        <v>46121.485324074078</v>
      </c>
      <c r="B4152" s="764">
        <v>35.5</v>
      </c>
      <c r="C4152" s="765" t="str">
        <f t="shared" si="476"/>
        <v>09/04/2026</v>
      </c>
      <c r="D4152" s="762" t="str">
        <f t="shared" si="477"/>
        <v>11:38</v>
      </c>
      <c r="E4152" s="713" t="str">
        <f t="shared" si="478"/>
        <v>11:00 as 12:00</v>
      </c>
      <c r="F4152" s="714" t="str">
        <f t="shared" si="479"/>
        <v>Quinta</v>
      </c>
      <c r="G4152" s="715">
        <f t="shared" si="480"/>
        <v>2</v>
      </c>
      <c r="H4152" s="714" t="str">
        <f t="shared" si="481"/>
        <v>Abr/26</v>
      </c>
      <c r="I4152" s="723">
        <f t="shared" si="482"/>
        <v>9</v>
      </c>
      <c r="J4152" s="723">
        <f>IF(Tabela13[[#This Row],[Data da Ordem]]&lt;&gt;"",1,"")</f>
        <v>1</v>
      </c>
    </row>
    <row r="4153" spans="1:10">
      <c r="A4153" s="763">
        <v>46121.468171296299</v>
      </c>
      <c r="B4153" s="764">
        <v>57.5</v>
      </c>
      <c r="C4153" s="765" t="str">
        <f t="shared" si="476"/>
        <v>09/04/2026</v>
      </c>
      <c r="D4153" s="762" t="str">
        <f t="shared" si="477"/>
        <v>11:14</v>
      </c>
      <c r="E4153" s="713" t="str">
        <f t="shared" si="478"/>
        <v>11:00 as 12:00</v>
      </c>
      <c r="F4153" s="714" t="str">
        <f t="shared" si="479"/>
        <v>Quinta</v>
      </c>
      <c r="G4153" s="715">
        <f t="shared" si="480"/>
        <v>2</v>
      </c>
      <c r="H4153" s="714" t="str">
        <f t="shared" si="481"/>
        <v>Abr/26</v>
      </c>
      <c r="I4153" s="723">
        <f t="shared" si="482"/>
        <v>9</v>
      </c>
      <c r="J4153" s="723">
        <f>IF(Tabela13[[#This Row],[Data da Ordem]]&lt;&gt;"",1,"")</f>
        <v>1</v>
      </c>
    </row>
    <row r="4154" spans="1:10">
      <c r="A4154" s="763">
        <v>46121.461435185185</v>
      </c>
      <c r="B4154" s="764">
        <v>43.5</v>
      </c>
      <c r="C4154" s="765" t="str">
        <f t="shared" si="476"/>
        <v>09/04/2026</v>
      </c>
      <c r="D4154" s="762" t="str">
        <f t="shared" si="477"/>
        <v>11:04</v>
      </c>
      <c r="E4154" s="713" t="str">
        <f t="shared" si="478"/>
        <v>11:00 as 12:00</v>
      </c>
      <c r="F4154" s="714" t="str">
        <f t="shared" si="479"/>
        <v>Quinta</v>
      </c>
      <c r="G4154" s="715">
        <f t="shared" si="480"/>
        <v>2</v>
      </c>
      <c r="H4154" s="714" t="str">
        <f t="shared" si="481"/>
        <v>Abr/26</v>
      </c>
      <c r="I4154" s="723">
        <f t="shared" si="482"/>
        <v>9</v>
      </c>
      <c r="J4154" s="723">
        <f>IF(Tabela13[[#This Row],[Data da Ordem]]&lt;&gt;"",1,"")</f>
        <v>1</v>
      </c>
    </row>
    <row r="4155" spans="1:10">
      <c r="A4155" s="763">
        <v>46121.454108796293</v>
      </c>
      <c r="B4155" s="764">
        <v>23</v>
      </c>
      <c r="C4155" s="765" t="str">
        <f t="shared" si="476"/>
        <v>09/04/2026</v>
      </c>
      <c r="D4155" s="762" t="str">
        <f t="shared" si="477"/>
        <v>10:53</v>
      </c>
      <c r="E4155" s="713" t="str">
        <f t="shared" si="478"/>
        <v>10:00 as 11:00</v>
      </c>
      <c r="F4155" s="714" t="str">
        <f t="shared" si="479"/>
        <v>Quinta</v>
      </c>
      <c r="G4155" s="715">
        <f t="shared" si="480"/>
        <v>2</v>
      </c>
      <c r="H4155" s="714" t="str">
        <f t="shared" si="481"/>
        <v>Abr/26</v>
      </c>
      <c r="I4155" s="723">
        <f t="shared" si="482"/>
        <v>9</v>
      </c>
      <c r="J4155" s="723">
        <f>IF(Tabela13[[#This Row],[Data da Ordem]]&lt;&gt;"",1,"")</f>
        <v>1</v>
      </c>
    </row>
    <row r="4156" spans="1:10">
      <c r="A4156" s="763">
        <v>46121.454004629632</v>
      </c>
      <c r="B4156" s="764">
        <v>17</v>
      </c>
      <c r="C4156" s="765" t="str">
        <f t="shared" ref="C4156:C4219" si="483">IF(A4156="","",TEXT(A4156,"dd/mm/aaaa"))</f>
        <v>09/04/2026</v>
      </c>
      <c r="D4156" s="762" t="str">
        <f t="shared" ref="D4156:D4219" si="484">IF(A4156="","",TEXT(A4156,"hh:mm"))</f>
        <v>10:53</v>
      </c>
      <c r="E4156" s="713" t="str">
        <f t="shared" ref="E4156:E4219" si="485">IF(D4156="","",IF(AND(MOD(D4156,1)&gt;=TIME(8,0,0),MOD(D4156,1)&lt;TIME(21,0,0)),
TEXT(TIME(HOUR(MOD(D4156,1)),0,0),"hh:mm")&amp;" as "&amp;TEXT(TIME(HOUR(MOD(D4156,1))+1,0,0),"hh:mm"),
"Fora da faixa"))</f>
        <v>10:00 as 11:00</v>
      </c>
      <c r="F4156" s="714" t="str">
        <f t="shared" ref="F4156:F4219" si="486">CHOOSE(WEEKDAY(C4156,2),"Segunda","Terça","Quarta","Quinta","Sexta","Sábado","Domingo")</f>
        <v>Quinta</v>
      </c>
      <c r="G4156" s="715">
        <f t="shared" ref="G4156:G4219" si="487">INT((DAY(C4156)-1)/7)+1</f>
        <v>2</v>
      </c>
      <c r="H4156" s="714" t="str">
        <f t="shared" ref="H4156:H4219" si="488">PROPER(TEXT(C4156,"MMM/AA"))</f>
        <v>Abr/26</v>
      </c>
      <c r="I4156" s="723">
        <f t="shared" ref="I4156:I4219" si="489">DAY(C4156)</f>
        <v>9</v>
      </c>
      <c r="J4156" s="723">
        <f>IF(Tabela13[[#This Row],[Data da Ordem]]&lt;&gt;"",1,"")</f>
        <v>1</v>
      </c>
    </row>
    <row r="4157" spans="1:10">
      <c r="A4157" s="763">
        <v>46121.428229166668</v>
      </c>
      <c r="B4157" s="764">
        <v>46</v>
      </c>
      <c r="C4157" s="765" t="str">
        <f t="shared" si="483"/>
        <v>09/04/2026</v>
      </c>
      <c r="D4157" s="762" t="str">
        <f t="shared" si="484"/>
        <v>10:16</v>
      </c>
      <c r="E4157" s="713" t="str">
        <f t="shared" si="485"/>
        <v>10:00 as 11:00</v>
      </c>
      <c r="F4157" s="714" t="str">
        <f t="shared" si="486"/>
        <v>Quinta</v>
      </c>
      <c r="G4157" s="715">
        <f t="shared" si="487"/>
        <v>2</v>
      </c>
      <c r="H4157" s="714" t="str">
        <f t="shared" si="488"/>
        <v>Abr/26</v>
      </c>
      <c r="I4157" s="723">
        <f t="shared" si="489"/>
        <v>9</v>
      </c>
      <c r="J4157" s="723">
        <f>IF(Tabela13[[#This Row],[Data da Ordem]]&lt;&gt;"",1,"")</f>
        <v>1</v>
      </c>
    </row>
    <row r="4158" spans="1:10">
      <c r="A4158" s="763">
        <v>46121.390092592592</v>
      </c>
      <c r="B4158" s="764">
        <v>36.5</v>
      </c>
      <c r="C4158" s="765" t="str">
        <f t="shared" si="483"/>
        <v>09/04/2026</v>
      </c>
      <c r="D4158" s="762" t="str">
        <f t="shared" si="484"/>
        <v>09:21</v>
      </c>
      <c r="E4158" s="713" t="str">
        <f t="shared" si="485"/>
        <v>09:00 as 10:00</v>
      </c>
      <c r="F4158" s="714" t="str">
        <f t="shared" si="486"/>
        <v>Quinta</v>
      </c>
      <c r="G4158" s="715">
        <f t="shared" si="487"/>
        <v>2</v>
      </c>
      <c r="H4158" s="714" t="str">
        <f t="shared" si="488"/>
        <v>Abr/26</v>
      </c>
      <c r="I4158" s="723">
        <f t="shared" si="489"/>
        <v>9</v>
      </c>
      <c r="J4158" s="723">
        <f>IF(Tabela13[[#This Row],[Data da Ordem]]&lt;&gt;"",1,"")</f>
        <v>1</v>
      </c>
    </row>
    <row r="4159" spans="1:10">
      <c r="A4159" s="763">
        <v>46120.777789351851</v>
      </c>
      <c r="B4159" s="764">
        <v>20</v>
      </c>
      <c r="C4159" s="765" t="str">
        <f t="shared" si="483"/>
        <v>08/04/2026</v>
      </c>
      <c r="D4159" s="762" t="str">
        <f t="shared" si="484"/>
        <v>18:40</v>
      </c>
      <c r="E4159" s="713" t="str">
        <f t="shared" si="485"/>
        <v>18:00 as 19:00</v>
      </c>
      <c r="F4159" s="714" t="str">
        <f t="shared" si="486"/>
        <v>Quarta</v>
      </c>
      <c r="G4159" s="715">
        <f t="shared" si="487"/>
        <v>2</v>
      </c>
      <c r="H4159" s="714" t="str">
        <f t="shared" si="488"/>
        <v>Abr/26</v>
      </c>
      <c r="I4159" s="723">
        <f t="shared" si="489"/>
        <v>8</v>
      </c>
      <c r="J4159" s="723">
        <f>IF(Tabela13[[#This Row],[Data da Ordem]]&lt;&gt;"",1,"")</f>
        <v>1</v>
      </c>
    </row>
    <row r="4160" spans="1:10">
      <c r="A4160" s="763">
        <v>46120.734675925924</v>
      </c>
      <c r="B4160" s="764">
        <v>21</v>
      </c>
      <c r="C4160" s="765" t="str">
        <f t="shared" si="483"/>
        <v>08/04/2026</v>
      </c>
      <c r="D4160" s="762" t="str">
        <f t="shared" si="484"/>
        <v>17:37</v>
      </c>
      <c r="E4160" s="713" t="str">
        <f t="shared" si="485"/>
        <v>17:00 as 18:00</v>
      </c>
      <c r="F4160" s="714" t="str">
        <f t="shared" si="486"/>
        <v>Quarta</v>
      </c>
      <c r="G4160" s="715">
        <f t="shared" si="487"/>
        <v>2</v>
      </c>
      <c r="H4160" s="714" t="str">
        <f t="shared" si="488"/>
        <v>Abr/26</v>
      </c>
      <c r="I4160" s="723">
        <f t="shared" si="489"/>
        <v>8</v>
      </c>
      <c r="J4160" s="723">
        <f>IF(Tabela13[[#This Row],[Data da Ordem]]&lt;&gt;"",1,"")</f>
        <v>1</v>
      </c>
    </row>
    <row r="4161" spans="1:10">
      <c r="A4161" s="763">
        <v>46120.732372685183</v>
      </c>
      <c r="B4161" s="764">
        <v>12.6</v>
      </c>
      <c r="C4161" s="765" t="str">
        <f t="shared" si="483"/>
        <v>08/04/2026</v>
      </c>
      <c r="D4161" s="762" t="str">
        <f t="shared" si="484"/>
        <v>17:34</v>
      </c>
      <c r="E4161" s="713" t="str">
        <f t="shared" si="485"/>
        <v>17:00 as 18:00</v>
      </c>
      <c r="F4161" s="714" t="str">
        <f t="shared" si="486"/>
        <v>Quarta</v>
      </c>
      <c r="G4161" s="715">
        <f t="shared" si="487"/>
        <v>2</v>
      </c>
      <c r="H4161" s="714" t="str">
        <f t="shared" si="488"/>
        <v>Abr/26</v>
      </c>
      <c r="I4161" s="723">
        <f t="shared" si="489"/>
        <v>8</v>
      </c>
      <c r="J4161" s="723">
        <f>IF(Tabela13[[#This Row],[Data da Ordem]]&lt;&gt;"",1,"")</f>
        <v>1</v>
      </c>
    </row>
    <row r="4162" spans="1:10">
      <c r="A4162" s="763">
        <v>46120.708958333336</v>
      </c>
      <c r="B4162" s="764">
        <v>12</v>
      </c>
      <c r="C4162" s="765" t="str">
        <f t="shared" si="483"/>
        <v>08/04/2026</v>
      </c>
      <c r="D4162" s="762" t="str">
        <f t="shared" si="484"/>
        <v>17:00</v>
      </c>
      <c r="E4162" s="713" t="str">
        <f t="shared" si="485"/>
        <v>17:00 as 18:00</v>
      </c>
      <c r="F4162" s="714" t="str">
        <f t="shared" si="486"/>
        <v>Quarta</v>
      </c>
      <c r="G4162" s="715">
        <f t="shared" si="487"/>
        <v>2</v>
      </c>
      <c r="H4162" s="714" t="str">
        <f t="shared" si="488"/>
        <v>Abr/26</v>
      </c>
      <c r="I4162" s="723">
        <f t="shared" si="489"/>
        <v>8</v>
      </c>
      <c r="J4162" s="723">
        <f>IF(Tabela13[[#This Row],[Data da Ordem]]&lt;&gt;"",1,"")</f>
        <v>1</v>
      </c>
    </row>
    <row r="4163" spans="1:10">
      <c r="A4163" s="763">
        <v>46120.700208333335</v>
      </c>
      <c r="B4163" s="764">
        <v>24</v>
      </c>
      <c r="C4163" s="765" t="str">
        <f t="shared" si="483"/>
        <v>08/04/2026</v>
      </c>
      <c r="D4163" s="762" t="str">
        <f t="shared" si="484"/>
        <v>16:48</v>
      </c>
      <c r="E4163" s="713" t="str">
        <f t="shared" si="485"/>
        <v>16:00 as 17:00</v>
      </c>
      <c r="F4163" s="714" t="str">
        <f t="shared" si="486"/>
        <v>Quarta</v>
      </c>
      <c r="G4163" s="715">
        <f t="shared" si="487"/>
        <v>2</v>
      </c>
      <c r="H4163" s="714" t="str">
        <f t="shared" si="488"/>
        <v>Abr/26</v>
      </c>
      <c r="I4163" s="723">
        <f t="shared" si="489"/>
        <v>8</v>
      </c>
      <c r="J4163" s="723">
        <f>IF(Tabela13[[#This Row],[Data da Ordem]]&lt;&gt;"",1,"")</f>
        <v>1</v>
      </c>
    </row>
    <row r="4164" spans="1:10">
      <c r="A4164" s="763">
        <v>46120.674131944441</v>
      </c>
      <c r="B4164" s="764">
        <v>21</v>
      </c>
      <c r="C4164" s="765" t="str">
        <f t="shared" si="483"/>
        <v>08/04/2026</v>
      </c>
      <c r="D4164" s="762" t="str">
        <f t="shared" si="484"/>
        <v>16:10</v>
      </c>
      <c r="E4164" s="713" t="str">
        <f t="shared" si="485"/>
        <v>16:00 as 17:00</v>
      </c>
      <c r="F4164" s="714" t="str">
        <f t="shared" si="486"/>
        <v>Quarta</v>
      </c>
      <c r="G4164" s="715">
        <f t="shared" si="487"/>
        <v>2</v>
      </c>
      <c r="H4164" s="714" t="str">
        <f t="shared" si="488"/>
        <v>Abr/26</v>
      </c>
      <c r="I4164" s="723">
        <f t="shared" si="489"/>
        <v>8</v>
      </c>
      <c r="J4164" s="723">
        <f>IF(Tabela13[[#This Row],[Data da Ordem]]&lt;&gt;"",1,"")</f>
        <v>1</v>
      </c>
    </row>
    <row r="4165" spans="1:10">
      <c r="A4165" s="763">
        <v>46120.669953703706</v>
      </c>
      <c r="B4165" s="764">
        <v>13</v>
      </c>
      <c r="C4165" s="765" t="str">
        <f t="shared" si="483"/>
        <v>08/04/2026</v>
      </c>
      <c r="D4165" s="762" t="str">
        <f t="shared" si="484"/>
        <v>16:04</v>
      </c>
      <c r="E4165" s="713" t="str">
        <f t="shared" si="485"/>
        <v>16:00 as 17:00</v>
      </c>
      <c r="F4165" s="714" t="str">
        <f t="shared" si="486"/>
        <v>Quarta</v>
      </c>
      <c r="G4165" s="715">
        <f t="shared" si="487"/>
        <v>2</v>
      </c>
      <c r="H4165" s="714" t="str">
        <f t="shared" si="488"/>
        <v>Abr/26</v>
      </c>
      <c r="I4165" s="723">
        <f t="shared" si="489"/>
        <v>8</v>
      </c>
      <c r="J4165" s="723">
        <f>IF(Tabela13[[#This Row],[Data da Ordem]]&lt;&gt;"",1,"")</f>
        <v>1</v>
      </c>
    </row>
    <row r="4166" spans="1:10">
      <c r="A4166" s="763">
        <v>46120.663078703707</v>
      </c>
      <c r="B4166" s="764">
        <v>32.4</v>
      </c>
      <c r="C4166" s="765" t="str">
        <f t="shared" si="483"/>
        <v>08/04/2026</v>
      </c>
      <c r="D4166" s="762" t="str">
        <f t="shared" si="484"/>
        <v>15:54</v>
      </c>
      <c r="E4166" s="713" t="str">
        <f t="shared" si="485"/>
        <v>15:00 as 16:00</v>
      </c>
      <c r="F4166" s="714" t="str">
        <f t="shared" si="486"/>
        <v>Quarta</v>
      </c>
      <c r="G4166" s="715">
        <f t="shared" si="487"/>
        <v>2</v>
      </c>
      <c r="H4166" s="714" t="str">
        <f t="shared" si="488"/>
        <v>Abr/26</v>
      </c>
      <c r="I4166" s="723">
        <f t="shared" si="489"/>
        <v>8</v>
      </c>
      <c r="J4166" s="723">
        <f>IF(Tabela13[[#This Row],[Data da Ordem]]&lt;&gt;"",1,"")</f>
        <v>1</v>
      </c>
    </row>
    <row r="4167" spans="1:10">
      <c r="A4167" s="763">
        <v>46120.650763888887</v>
      </c>
      <c r="B4167" s="764">
        <v>51</v>
      </c>
      <c r="C4167" s="765" t="str">
        <f t="shared" si="483"/>
        <v>08/04/2026</v>
      </c>
      <c r="D4167" s="762" t="str">
        <f t="shared" si="484"/>
        <v>15:37</v>
      </c>
      <c r="E4167" s="713" t="str">
        <f t="shared" si="485"/>
        <v>15:00 as 16:00</v>
      </c>
      <c r="F4167" s="714" t="str">
        <f t="shared" si="486"/>
        <v>Quarta</v>
      </c>
      <c r="G4167" s="715">
        <f t="shared" si="487"/>
        <v>2</v>
      </c>
      <c r="H4167" s="714" t="str">
        <f t="shared" si="488"/>
        <v>Abr/26</v>
      </c>
      <c r="I4167" s="723">
        <f t="shared" si="489"/>
        <v>8</v>
      </c>
      <c r="J4167" s="723">
        <f>IF(Tabela13[[#This Row],[Data da Ordem]]&lt;&gt;"",1,"")</f>
        <v>1</v>
      </c>
    </row>
    <row r="4168" spans="1:10">
      <c r="A4168" s="763">
        <v>46120.645740740743</v>
      </c>
      <c r="B4168" s="764">
        <v>23</v>
      </c>
      <c r="C4168" s="765" t="str">
        <f t="shared" si="483"/>
        <v>08/04/2026</v>
      </c>
      <c r="D4168" s="762" t="str">
        <f t="shared" si="484"/>
        <v>15:29</v>
      </c>
      <c r="E4168" s="713" t="str">
        <f t="shared" si="485"/>
        <v>15:00 as 16:00</v>
      </c>
      <c r="F4168" s="714" t="str">
        <f t="shared" si="486"/>
        <v>Quarta</v>
      </c>
      <c r="G4168" s="715">
        <f t="shared" si="487"/>
        <v>2</v>
      </c>
      <c r="H4168" s="714" t="str">
        <f t="shared" si="488"/>
        <v>Abr/26</v>
      </c>
      <c r="I4168" s="723">
        <f t="shared" si="489"/>
        <v>8</v>
      </c>
      <c r="J4168" s="723">
        <f>IF(Tabela13[[#This Row],[Data da Ordem]]&lt;&gt;"",1,"")</f>
        <v>1</v>
      </c>
    </row>
    <row r="4169" spans="1:10">
      <c r="A4169" s="763">
        <v>46120.64166666667</v>
      </c>
      <c r="B4169" s="764">
        <v>19</v>
      </c>
      <c r="C4169" s="765" t="str">
        <f t="shared" si="483"/>
        <v>08/04/2026</v>
      </c>
      <c r="D4169" s="762" t="str">
        <f t="shared" si="484"/>
        <v>15:24</v>
      </c>
      <c r="E4169" s="713" t="str">
        <f t="shared" si="485"/>
        <v>15:00 as 16:00</v>
      </c>
      <c r="F4169" s="714" t="str">
        <f t="shared" si="486"/>
        <v>Quarta</v>
      </c>
      <c r="G4169" s="715">
        <f t="shared" si="487"/>
        <v>2</v>
      </c>
      <c r="H4169" s="714" t="str">
        <f t="shared" si="488"/>
        <v>Abr/26</v>
      </c>
      <c r="I4169" s="723">
        <f t="shared" si="489"/>
        <v>8</v>
      </c>
      <c r="J4169" s="723">
        <f>IF(Tabela13[[#This Row],[Data da Ordem]]&lt;&gt;"",1,"")</f>
        <v>1</v>
      </c>
    </row>
    <row r="4170" spans="1:10">
      <c r="A4170" s="763">
        <v>46120.632881944446</v>
      </c>
      <c r="B4170" s="764">
        <v>15.5</v>
      </c>
      <c r="C4170" s="765" t="str">
        <f t="shared" si="483"/>
        <v>08/04/2026</v>
      </c>
      <c r="D4170" s="762" t="str">
        <f t="shared" si="484"/>
        <v>15:11</v>
      </c>
      <c r="E4170" s="713" t="str">
        <f t="shared" si="485"/>
        <v>15:00 as 16:00</v>
      </c>
      <c r="F4170" s="714" t="str">
        <f t="shared" si="486"/>
        <v>Quarta</v>
      </c>
      <c r="G4170" s="715">
        <f t="shared" si="487"/>
        <v>2</v>
      </c>
      <c r="H4170" s="714" t="str">
        <f t="shared" si="488"/>
        <v>Abr/26</v>
      </c>
      <c r="I4170" s="723">
        <f t="shared" si="489"/>
        <v>8</v>
      </c>
      <c r="J4170" s="723">
        <f>IF(Tabela13[[#This Row],[Data da Ordem]]&lt;&gt;"",1,"")</f>
        <v>1</v>
      </c>
    </row>
    <row r="4171" spans="1:10">
      <c r="A4171" s="763">
        <v>46120.606990740744</v>
      </c>
      <c r="B4171" s="764">
        <v>17</v>
      </c>
      <c r="C4171" s="765" t="str">
        <f t="shared" si="483"/>
        <v>08/04/2026</v>
      </c>
      <c r="D4171" s="762" t="str">
        <f t="shared" si="484"/>
        <v>14:34</v>
      </c>
      <c r="E4171" s="713" t="str">
        <f t="shared" si="485"/>
        <v>14:00 as 15:00</v>
      </c>
      <c r="F4171" s="714" t="str">
        <f t="shared" si="486"/>
        <v>Quarta</v>
      </c>
      <c r="G4171" s="715">
        <f t="shared" si="487"/>
        <v>2</v>
      </c>
      <c r="H4171" s="714" t="str">
        <f t="shared" si="488"/>
        <v>Abr/26</v>
      </c>
      <c r="I4171" s="723">
        <f t="shared" si="489"/>
        <v>8</v>
      </c>
      <c r="J4171" s="723">
        <f>IF(Tabela13[[#This Row],[Data da Ordem]]&lt;&gt;"",1,"")</f>
        <v>1</v>
      </c>
    </row>
    <row r="4172" spans="1:10">
      <c r="A4172" s="763">
        <v>46120.599699074075</v>
      </c>
      <c r="B4172" s="764">
        <v>16.5</v>
      </c>
      <c r="C4172" s="765" t="str">
        <f t="shared" si="483"/>
        <v>08/04/2026</v>
      </c>
      <c r="D4172" s="762" t="str">
        <f t="shared" si="484"/>
        <v>14:23</v>
      </c>
      <c r="E4172" s="713" t="str">
        <f t="shared" si="485"/>
        <v>14:00 as 15:00</v>
      </c>
      <c r="F4172" s="714" t="str">
        <f t="shared" si="486"/>
        <v>Quarta</v>
      </c>
      <c r="G4172" s="715">
        <f t="shared" si="487"/>
        <v>2</v>
      </c>
      <c r="H4172" s="714" t="str">
        <f t="shared" si="488"/>
        <v>Abr/26</v>
      </c>
      <c r="I4172" s="723">
        <f t="shared" si="489"/>
        <v>8</v>
      </c>
      <c r="J4172" s="723">
        <f>IF(Tabela13[[#This Row],[Data da Ordem]]&lt;&gt;"",1,"")</f>
        <v>1</v>
      </c>
    </row>
    <row r="4173" spans="1:10">
      <c r="A4173" s="763">
        <v>46120.591354166667</v>
      </c>
      <c r="B4173" s="764">
        <v>13</v>
      </c>
      <c r="C4173" s="765" t="str">
        <f t="shared" si="483"/>
        <v>08/04/2026</v>
      </c>
      <c r="D4173" s="762" t="str">
        <f t="shared" si="484"/>
        <v>14:11</v>
      </c>
      <c r="E4173" s="713" t="str">
        <f t="shared" si="485"/>
        <v>14:00 as 15:00</v>
      </c>
      <c r="F4173" s="714" t="str">
        <f t="shared" si="486"/>
        <v>Quarta</v>
      </c>
      <c r="G4173" s="715">
        <f t="shared" si="487"/>
        <v>2</v>
      </c>
      <c r="H4173" s="714" t="str">
        <f t="shared" si="488"/>
        <v>Abr/26</v>
      </c>
      <c r="I4173" s="723">
        <f t="shared" si="489"/>
        <v>8</v>
      </c>
      <c r="J4173" s="723">
        <f>IF(Tabela13[[#This Row],[Data da Ordem]]&lt;&gt;"",1,"")</f>
        <v>1</v>
      </c>
    </row>
    <row r="4174" spans="1:10">
      <c r="A4174" s="763">
        <v>46120.576944444445</v>
      </c>
      <c r="B4174" s="764">
        <v>60</v>
      </c>
      <c r="C4174" s="765" t="str">
        <f t="shared" si="483"/>
        <v>08/04/2026</v>
      </c>
      <c r="D4174" s="762" t="str">
        <f t="shared" si="484"/>
        <v>13:50</v>
      </c>
      <c r="E4174" s="713" t="str">
        <f t="shared" si="485"/>
        <v>13:00 as 14:00</v>
      </c>
      <c r="F4174" s="714" t="str">
        <f t="shared" si="486"/>
        <v>Quarta</v>
      </c>
      <c r="G4174" s="715">
        <f t="shared" si="487"/>
        <v>2</v>
      </c>
      <c r="H4174" s="714" t="str">
        <f t="shared" si="488"/>
        <v>Abr/26</v>
      </c>
      <c r="I4174" s="723">
        <f t="shared" si="489"/>
        <v>8</v>
      </c>
      <c r="J4174" s="723">
        <f>IF(Tabela13[[#This Row],[Data da Ordem]]&lt;&gt;"",1,"")</f>
        <v>1</v>
      </c>
    </row>
    <row r="4175" spans="1:10">
      <c r="A4175" s="763">
        <v>46120.562314814815</v>
      </c>
      <c r="B4175" s="764">
        <v>11.6</v>
      </c>
      <c r="C4175" s="765" t="str">
        <f t="shared" si="483"/>
        <v>08/04/2026</v>
      </c>
      <c r="D4175" s="762" t="str">
        <f t="shared" si="484"/>
        <v>13:29</v>
      </c>
      <c r="E4175" s="713" t="str">
        <f t="shared" si="485"/>
        <v>13:00 as 14:00</v>
      </c>
      <c r="F4175" s="714" t="str">
        <f t="shared" si="486"/>
        <v>Quarta</v>
      </c>
      <c r="G4175" s="715">
        <f t="shared" si="487"/>
        <v>2</v>
      </c>
      <c r="H4175" s="714" t="str">
        <f t="shared" si="488"/>
        <v>Abr/26</v>
      </c>
      <c r="I4175" s="723">
        <f t="shared" si="489"/>
        <v>8</v>
      </c>
      <c r="J4175" s="723">
        <f>IF(Tabela13[[#This Row],[Data da Ordem]]&lt;&gt;"",1,"")</f>
        <v>1</v>
      </c>
    </row>
    <row r="4176" spans="1:10">
      <c r="A4176" s="763">
        <v>46120.530023148145</v>
      </c>
      <c r="B4176" s="764">
        <v>23</v>
      </c>
      <c r="C4176" s="765" t="str">
        <f t="shared" si="483"/>
        <v>08/04/2026</v>
      </c>
      <c r="D4176" s="762" t="str">
        <f t="shared" si="484"/>
        <v>12:43</v>
      </c>
      <c r="E4176" s="713" t="str">
        <f t="shared" si="485"/>
        <v>12:00 as 13:00</v>
      </c>
      <c r="F4176" s="714" t="str">
        <f t="shared" si="486"/>
        <v>Quarta</v>
      </c>
      <c r="G4176" s="715">
        <f t="shared" si="487"/>
        <v>2</v>
      </c>
      <c r="H4176" s="714" t="str">
        <f t="shared" si="488"/>
        <v>Abr/26</v>
      </c>
      <c r="I4176" s="723">
        <f t="shared" si="489"/>
        <v>8</v>
      </c>
      <c r="J4176" s="723">
        <f>IF(Tabela13[[#This Row],[Data da Ordem]]&lt;&gt;"",1,"")</f>
        <v>1</v>
      </c>
    </row>
    <row r="4177" spans="1:10">
      <c r="A4177" s="763">
        <v>46120.461678240739</v>
      </c>
      <c r="B4177" s="764">
        <v>173.20000000000002</v>
      </c>
      <c r="C4177" s="765" t="str">
        <f t="shared" si="483"/>
        <v>08/04/2026</v>
      </c>
      <c r="D4177" s="762" t="str">
        <f t="shared" si="484"/>
        <v>11:04</v>
      </c>
      <c r="E4177" s="713" t="str">
        <f t="shared" si="485"/>
        <v>11:00 as 12:00</v>
      </c>
      <c r="F4177" s="714" t="str">
        <f t="shared" si="486"/>
        <v>Quarta</v>
      </c>
      <c r="G4177" s="715">
        <f t="shared" si="487"/>
        <v>2</v>
      </c>
      <c r="H4177" s="714" t="str">
        <f t="shared" si="488"/>
        <v>Abr/26</v>
      </c>
      <c r="I4177" s="723">
        <f t="shared" si="489"/>
        <v>8</v>
      </c>
      <c r="J4177" s="723">
        <f>IF(Tabela13[[#This Row],[Data da Ordem]]&lt;&gt;"",1,"")</f>
        <v>1</v>
      </c>
    </row>
    <row r="4178" spans="1:10">
      <c r="A4178" s="763">
        <v>46120.444571759261</v>
      </c>
      <c r="B4178" s="764">
        <v>38</v>
      </c>
      <c r="C4178" s="765" t="str">
        <f t="shared" si="483"/>
        <v>08/04/2026</v>
      </c>
      <c r="D4178" s="762" t="str">
        <f t="shared" si="484"/>
        <v>10:40</v>
      </c>
      <c r="E4178" s="713" t="str">
        <f t="shared" si="485"/>
        <v>10:00 as 11:00</v>
      </c>
      <c r="F4178" s="714" t="str">
        <f t="shared" si="486"/>
        <v>Quarta</v>
      </c>
      <c r="G4178" s="715">
        <f t="shared" si="487"/>
        <v>2</v>
      </c>
      <c r="H4178" s="714" t="str">
        <f t="shared" si="488"/>
        <v>Abr/26</v>
      </c>
      <c r="I4178" s="723">
        <f t="shared" si="489"/>
        <v>8</v>
      </c>
      <c r="J4178" s="723">
        <f>IF(Tabela13[[#This Row],[Data da Ordem]]&lt;&gt;"",1,"")</f>
        <v>1</v>
      </c>
    </row>
    <row r="4179" spans="1:10">
      <c r="A4179" s="763">
        <v>46120.442361111112</v>
      </c>
      <c r="B4179" s="764">
        <v>29</v>
      </c>
      <c r="C4179" s="765" t="str">
        <f t="shared" si="483"/>
        <v>08/04/2026</v>
      </c>
      <c r="D4179" s="762" t="str">
        <f t="shared" si="484"/>
        <v>10:37</v>
      </c>
      <c r="E4179" s="713" t="str">
        <f t="shared" si="485"/>
        <v>10:00 as 11:00</v>
      </c>
      <c r="F4179" s="714" t="str">
        <f t="shared" si="486"/>
        <v>Quarta</v>
      </c>
      <c r="G4179" s="715">
        <f t="shared" si="487"/>
        <v>2</v>
      </c>
      <c r="H4179" s="714" t="str">
        <f t="shared" si="488"/>
        <v>Abr/26</v>
      </c>
      <c r="I4179" s="723">
        <f t="shared" si="489"/>
        <v>8</v>
      </c>
      <c r="J4179" s="723">
        <f>IF(Tabela13[[#This Row],[Data da Ordem]]&lt;&gt;"",1,"")</f>
        <v>1</v>
      </c>
    </row>
    <row r="4180" spans="1:10">
      <c r="A4180" s="763">
        <v>46120.402372685188</v>
      </c>
      <c r="B4180" s="764">
        <v>28</v>
      </c>
      <c r="C4180" s="765" t="str">
        <f t="shared" si="483"/>
        <v>08/04/2026</v>
      </c>
      <c r="D4180" s="762" t="str">
        <f t="shared" si="484"/>
        <v>09:39</v>
      </c>
      <c r="E4180" s="713" t="str">
        <f t="shared" si="485"/>
        <v>09:00 as 10:00</v>
      </c>
      <c r="F4180" s="714" t="str">
        <f t="shared" si="486"/>
        <v>Quarta</v>
      </c>
      <c r="G4180" s="715">
        <f t="shared" si="487"/>
        <v>2</v>
      </c>
      <c r="H4180" s="714" t="str">
        <f t="shared" si="488"/>
        <v>Abr/26</v>
      </c>
      <c r="I4180" s="723">
        <f t="shared" si="489"/>
        <v>8</v>
      </c>
      <c r="J4180" s="723">
        <f>IF(Tabela13[[#This Row],[Data da Ordem]]&lt;&gt;"",1,"")</f>
        <v>1</v>
      </c>
    </row>
    <row r="4181" spans="1:10">
      <c r="A4181" s="763">
        <v>46120.400833333333</v>
      </c>
      <c r="B4181" s="764">
        <v>25</v>
      </c>
      <c r="C4181" s="765" t="str">
        <f t="shared" si="483"/>
        <v>08/04/2026</v>
      </c>
      <c r="D4181" s="762" t="str">
        <f t="shared" si="484"/>
        <v>09:37</v>
      </c>
      <c r="E4181" s="713" t="str">
        <f t="shared" si="485"/>
        <v>09:00 as 10:00</v>
      </c>
      <c r="F4181" s="714" t="str">
        <f t="shared" si="486"/>
        <v>Quarta</v>
      </c>
      <c r="G4181" s="715">
        <f t="shared" si="487"/>
        <v>2</v>
      </c>
      <c r="H4181" s="714" t="str">
        <f t="shared" si="488"/>
        <v>Abr/26</v>
      </c>
      <c r="I4181" s="723">
        <f t="shared" si="489"/>
        <v>8</v>
      </c>
      <c r="J4181" s="723">
        <f>IF(Tabela13[[#This Row],[Data da Ordem]]&lt;&gt;"",1,"")</f>
        <v>1</v>
      </c>
    </row>
    <row r="4182" spans="1:10">
      <c r="A4182" s="763">
        <v>46120.398356481484</v>
      </c>
      <c r="B4182" s="764">
        <v>13.5</v>
      </c>
      <c r="C4182" s="765" t="str">
        <f t="shared" si="483"/>
        <v>08/04/2026</v>
      </c>
      <c r="D4182" s="762" t="str">
        <f t="shared" si="484"/>
        <v>09:33</v>
      </c>
      <c r="E4182" s="713" t="str">
        <f t="shared" si="485"/>
        <v>09:00 as 10:00</v>
      </c>
      <c r="F4182" s="714" t="str">
        <f t="shared" si="486"/>
        <v>Quarta</v>
      </c>
      <c r="G4182" s="715">
        <f t="shared" si="487"/>
        <v>2</v>
      </c>
      <c r="H4182" s="714" t="str">
        <f t="shared" si="488"/>
        <v>Abr/26</v>
      </c>
      <c r="I4182" s="723">
        <f t="shared" si="489"/>
        <v>8</v>
      </c>
      <c r="J4182" s="723">
        <f>IF(Tabela13[[#This Row],[Data da Ordem]]&lt;&gt;"",1,"")</f>
        <v>1</v>
      </c>
    </row>
    <row r="4183" spans="1:10">
      <c r="A4183" s="763">
        <v>46119.732766203706</v>
      </c>
      <c r="B4183" s="764">
        <v>13</v>
      </c>
      <c r="C4183" s="765" t="str">
        <f t="shared" si="483"/>
        <v>07/04/2026</v>
      </c>
      <c r="D4183" s="762" t="str">
        <f t="shared" si="484"/>
        <v>17:35</v>
      </c>
      <c r="E4183" s="713" t="str">
        <f t="shared" si="485"/>
        <v>17:00 as 18:00</v>
      </c>
      <c r="F4183" s="714" t="str">
        <f t="shared" si="486"/>
        <v>Terça</v>
      </c>
      <c r="G4183" s="715">
        <f t="shared" si="487"/>
        <v>1</v>
      </c>
      <c r="H4183" s="714" t="str">
        <f t="shared" si="488"/>
        <v>Abr/26</v>
      </c>
      <c r="I4183" s="723">
        <f t="shared" si="489"/>
        <v>7</v>
      </c>
      <c r="J4183" s="723">
        <f>IF(Tabela13[[#This Row],[Data da Ordem]]&lt;&gt;"",1,"")</f>
        <v>1</v>
      </c>
    </row>
    <row r="4184" spans="1:10">
      <c r="A4184" s="763">
        <v>46119.730243055557</v>
      </c>
      <c r="B4184" s="764">
        <v>12</v>
      </c>
      <c r="C4184" s="765" t="str">
        <f t="shared" si="483"/>
        <v>07/04/2026</v>
      </c>
      <c r="D4184" s="762" t="str">
        <f t="shared" si="484"/>
        <v>17:31</v>
      </c>
      <c r="E4184" s="713" t="str">
        <f t="shared" si="485"/>
        <v>17:00 as 18:00</v>
      </c>
      <c r="F4184" s="714" t="str">
        <f t="shared" si="486"/>
        <v>Terça</v>
      </c>
      <c r="G4184" s="715">
        <f t="shared" si="487"/>
        <v>1</v>
      </c>
      <c r="H4184" s="714" t="str">
        <f t="shared" si="488"/>
        <v>Abr/26</v>
      </c>
      <c r="I4184" s="723">
        <f t="shared" si="489"/>
        <v>7</v>
      </c>
      <c r="J4184" s="723">
        <f>IF(Tabela13[[#This Row],[Data da Ordem]]&lt;&gt;"",1,"")</f>
        <v>1</v>
      </c>
    </row>
    <row r="4185" spans="1:10">
      <c r="A4185" s="763">
        <v>46119.729675925926</v>
      </c>
      <c r="B4185" s="764">
        <v>26</v>
      </c>
      <c r="C4185" s="765" t="str">
        <f t="shared" si="483"/>
        <v>07/04/2026</v>
      </c>
      <c r="D4185" s="762" t="str">
        <f t="shared" si="484"/>
        <v>17:30</v>
      </c>
      <c r="E4185" s="713" t="str">
        <f t="shared" si="485"/>
        <v>17:00 as 18:00</v>
      </c>
      <c r="F4185" s="714" t="str">
        <f t="shared" si="486"/>
        <v>Terça</v>
      </c>
      <c r="G4185" s="715">
        <f t="shared" si="487"/>
        <v>1</v>
      </c>
      <c r="H4185" s="714" t="str">
        <f t="shared" si="488"/>
        <v>Abr/26</v>
      </c>
      <c r="I4185" s="723">
        <f t="shared" si="489"/>
        <v>7</v>
      </c>
      <c r="J4185" s="723">
        <f>IF(Tabela13[[#This Row],[Data da Ordem]]&lt;&gt;"",1,"")</f>
        <v>1</v>
      </c>
    </row>
    <row r="4186" spans="1:10">
      <c r="A4186" s="763">
        <v>46119.72483796296</v>
      </c>
      <c r="B4186" s="764">
        <v>42</v>
      </c>
      <c r="C4186" s="765" t="str">
        <f t="shared" si="483"/>
        <v>07/04/2026</v>
      </c>
      <c r="D4186" s="762" t="str">
        <f t="shared" si="484"/>
        <v>17:23</v>
      </c>
      <c r="E4186" s="713" t="str">
        <f t="shared" si="485"/>
        <v>17:00 as 18:00</v>
      </c>
      <c r="F4186" s="714" t="str">
        <f t="shared" si="486"/>
        <v>Terça</v>
      </c>
      <c r="G4186" s="715">
        <f t="shared" si="487"/>
        <v>1</v>
      </c>
      <c r="H4186" s="714" t="str">
        <f t="shared" si="488"/>
        <v>Abr/26</v>
      </c>
      <c r="I4186" s="723">
        <f t="shared" si="489"/>
        <v>7</v>
      </c>
      <c r="J4186" s="723">
        <f>IF(Tabela13[[#This Row],[Data da Ordem]]&lt;&gt;"",1,"")</f>
        <v>1</v>
      </c>
    </row>
    <row r="4187" spans="1:10">
      <c r="A4187" s="763">
        <v>46119.723946759259</v>
      </c>
      <c r="B4187" s="764">
        <v>6</v>
      </c>
      <c r="C4187" s="765" t="str">
        <f t="shared" si="483"/>
        <v>07/04/2026</v>
      </c>
      <c r="D4187" s="762" t="str">
        <f t="shared" si="484"/>
        <v>17:22</v>
      </c>
      <c r="E4187" s="713" t="str">
        <f t="shared" si="485"/>
        <v>17:00 as 18:00</v>
      </c>
      <c r="F4187" s="714" t="str">
        <f t="shared" si="486"/>
        <v>Terça</v>
      </c>
      <c r="G4187" s="715">
        <f t="shared" si="487"/>
        <v>1</v>
      </c>
      <c r="H4187" s="714" t="str">
        <f t="shared" si="488"/>
        <v>Abr/26</v>
      </c>
      <c r="I4187" s="723">
        <f t="shared" si="489"/>
        <v>7</v>
      </c>
      <c r="J4187" s="723">
        <f>IF(Tabela13[[#This Row],[Data da Ordem]]&lt;&gt;"",1,"")</f>
        <v>1</v>
      </c>
    </row>
    <row r="4188" spans="1:10">
      <c r="A4188" s="763">
        <v>46119.723391203705</v>
      </c>
      <c r="B4188" s="764">
        <v>27</v>
      </c>
      <c r="C4188" s="765" t="str">
        <f t="shared" si="483"/>
        <v>07/04/2026</v>
      </c>
      <c r="D4188" s="762" t="str">
        <f t="shared" si="484"/>
        <v>17:21</v>
      </c>
      <c r="E4188" s="713" t="str">
        <f t="shared" si="485"/>
        <v>17:00 as 18:00</v>
      </c>
      <c r="F4188" s="714" t="str">
        <f t="shared" si="486"/>
        <v>Terça</v>
      </c>
      <c r="G4188" s="715">
        <f t="shared" si="487"/>
        <v>1</v>
      </c>
      <c r="H4188" s="714" t="str">
        <f t="shared" si="488"/>
        <v>Abr/26</v>
      </c>
      <c r="I4188" s="723">
        <f t="shared" si="489"/>
        <v>7</v>
      </c>
      <c r="J4188" s="723">
        <f>IF(Tabela13[[#This Row],[Data da Ordem]]&lt;&gt;"",1,"")</f>
        <v>1</v>
      </c>
    </row>
    <row r="4189" spans="1:10">
      <c r="A4189" s="763">
        <v>46119.71539351852</v>
      </c>
      <c r="B4189" s="764">
        <v>61</v>
      </c>
      <c r="C4189" s="765" t="str">
        <f t="shared" si="483"/>
        <v>07/04/2026</v>
      </c>
      <c r="D4189" s="762" t="str">
        <f t="shared" si="484"/>
        <v>17:10</v>
      </c>
      <c r="E4189" s="713" t="str">
        <f t="shared" si="485"/>
        <v>17:00 as 18:00</v>
      </c>
      <c r="F4189" s="714" t="str">
        <f t="shared" si="486"/>
        <v>Terça</v>
      </c>
      <c r="G4189" s="715">
        <f t="shared" si="487"/>
        <v>1</v>
      </c>
      <c r="H4189" s="714" t="str">
        <f t="shared" si="488"/>
        <v>Abr/26</v>
      </c>
      <c r="I4189" s="723">
        <f t="shared" si="489"/>
        <v>7</v>
      </c>
      <c r="J4189" s="723">
        <f>IF(Tabela13[[#This Row],[Data da Ordem]]&lt;&gt;"",1,"")</f>
        <v>1</v>
      </c>
    </row>
    <row r="4190" spans="1:10">
      <c r="A4190" s="763">
        <v>46119.702731481484</v>
      </c>
      <c r="B4190" s="764">
        <v>10</v>
      </c>
      <c r="C4190" s="765" t="str">
        <f t="shared" si="483"/>
        <v>07/04/2026</v>
      </c>
      <c r="D4190" s="762" t="str">
        <f t="shared" si="484"/>
        <v>16:51</v>
      </c>
      <c r="E4190" s="713" t="str">
        <f t="shared" si="485"/>
        <v>16:00 as 17:00</v>
      </c>
      <c r="F4190" s="714" t="str">
        <f t="shared" si="486"/>
        <v>Terça</v>
      </c>
      <c r="G4190" s="715">
        <f t="shared" si="487"/>
        <v>1</v>
      </c>
      <c r="H4190" s="714" t="str">
        <f t="shared" si="488"/>
        <v>Abr/26</v>
      </c>
      <c r="I4190" s="723">
        <f t="shared" si="489"/>
        <v>7</v>
      </c>
      <c r="J4190" s="723">
        <f>IF(Tabela13[[#This Row],[Data da Ordem]]&lt;&gt;"",1,"")</f>
        <v>1</v>
      </c>
    </row>
    <row r="4191" spans="1:10">
      <c r="A4191" s="763">
        <v>46119.689340277779</v>
      </c>
      <c r="B4191" s="764">
        <v>13.6</v>
      </c>
      <c r="C4191" s="765" t="str">
        <f t="shared" si="483"/>
        <v>07/04/2026</v>
      </c>
      <c r="D4191" s="762" t="str">
        <f t="shared" si="484"/>
        <v>16:32</v>
      </c>
      <c r="E4191" s="713" t="str">
        <f t="shared" si="485"/>
        <v>16:00 as 17:00</v>
      </c>
      <c r="F4191" s="714" t="str">
        <f t="shared" si="486"/>
        <v>Terça</v>
      </c>
      <c r="G4191" s="715">
        <f t="shared" si="487"/>
        <v>1</v>
      </c>
      <c r="H4191" s="714" t="str">
        <f t="shared" si="488"/>
        <v>Abr/26</v>
      </c>
      <c r="I4191" s="723">
        <f t="shared" si="489"/>
        <v>7</v>
      </c>
      <c r="J4191" s="723">
        <f>IF(Tabela13[[#This Row],[Data da Ordem]]&lt;&gt;"",1,"")</f>
        <v>1</v>
      </c>
    </row>
    <row r="4192" spans="1:10">
      <c r="A4192" s="763">
        <v>46119.684953703705</v>
      </c>
      <c r="B4192" s="764">
        <v>22</v>
      </c>
      <c r="C4192" s="765" t="str">
        <f t="shared" si="483"/>
        <v>07/04/2026</v>
      </c>
      <c r="D4192" s="762" t="str">
        <f t="shared" si="484"/>
        <v>16:26</v>
      </c>
      <c r="E4192" s="713" t="str">
        <f t="shared" si="485"/>
        <v>16:00 as 17:00</v>
      </c>
      <c r="F4192" s="714" t="str">
        <f t="shared" si="486"/>
        <v>Terça</v>
      </c>
      <c r="G4192" s="715">
        <f t="shared" si="487"/>
        <v>1</v>
      </c>
      <c r="H4192" s="714" t="str">
        <f t="shared" si="488"/>
        <v>Abr/26</v>
      </c>
      <c r="I4192" s="723">
        <f t="shared" si="489"/>
        <v>7</v>
      </c>
      <c r="J4192" s="723">
        <f>IF(Tabela13[[#This Row],[Data da Ordem]]&lt;&gt;"",1,"")</f>
        <v>1</v>
      </c>
    </row>
    <row r="4193" spans="1:10">
      <c r="A4193" s="763">
        <v>46119.676435185182</v>
      </c>
      <c r="B4193" s="764">
        <v>14.5</v>
      </c>
      <c r="C4193" s="765" t="str">
        <f t="shared" si="483"/>
        <v>07/04/2026</v>
      </c>
      <c r="D4193" s="762" t="str">
        <f t="shared" si="484"/>
        <v>16:14</v>
      </c>
      <c r="E4193" s="713" t="str">
        <f t="shared" si="485"/>
        <v>16:00 as 17:00</v>
      </c>
      <c r="F4193" s="714" t="str">
        <f t="shared" si="486"/>
        <v>Terça</v>
      </c>
      <c r="G4193" s="715">
        <f t="shared" si="487"/>
        <v>1</v>
      </c>
      <c r="H4193" s="714" t="str">
        <f t="shared" si="488"/>
        <v>Abr/26</v>
      </c>
      <c r="I4193" s="723">
        <f t="shared" si="489"/>
        <v>7</v>
      </c>
      <c r="J4193" s="723">
        <f>IF(Tabela13[[#This Row],[Data da Ordem]]&lt;&gt;"",1,"")</f>
        <v>1</v>
      </c>
    </row>
    <row r="4194" spans="1:10">
      <c r="A4194" s="763">
        <v>46119.65828703704</v>
      </c>
      <c r="B4194" s="764">
        <v>41</v>
      </c>
      <c r="C4194" s="765" t="str">
        <f t="shared" si="483"/>
        <v>07/04/2026</v>
      </c>
      <c r="D4194" s="762" t="str">
        <f t="shared" si="484"/>
        <v>15:47</v>
      </c>
      <c r="E4194" s="713" t="str">
        <f t="shared" si="485"/>
        <v>15:00 as 16:00</v>
      </c>
      <c r="F4194" s="714" t="str">
        <f t="shared" si="486"/>
        <v>Terça</v>
      </c>
      <c r="G4194" s="715">
        <f t="shared" si="487"/>
        <v>1</v>
      </c>
      <c r="H4194" s="714" t="str">
        <f t="shared" si="488"/>
        <v>Abr/26</v>
      </c>
      <c r="I4194" s="723">
        <f t="shared" si="489"/>
        <v>7</v>
      </c>
      <c r="J4194" s="723">
        <f>IF(Tabela13[[#This Row],[Data da Ordem]]&lt;&gt;"",1,"")</f>
        <v>1</v>
      </c>
    </row>
    <row r="4195" spans="1:10">
      <c r="A4195" s="763">
        <v>46119.649664351855</v>
      </c>
      <c r="B4195" s="764">
        <v>12.6</v>
      </c>
      <c r="C4195" s="765" t="str">
        <f t="shared" si="483"/>
        <v>07/04/2026</v>
      </c>
      <c r="D4195" s="762" t="str">
        <f t="shared" si="484"/>
        <v>15:35</v>
      </c>
      <c r="E4195" s="713" t="str">
        <f t="shared" si="485"/>
        <v>15:00 as 16:00</v>
      </c>
      <c r="F4195" s="714" t="str">
        <f t="shared" si="486"/>
        <v>Terça</v>
      </c>
      <c r="G4195" s="715">
        <f t="shared" si="487"/>
        <v>1</v>
      </c>
      <c r="H4195" s="714" t="str">
        <f t="shared" si="488"/>
        <v>Abr/26</v>
      </c>
      <c r="I4195" s="723">
        <f t="shared" si="489"/>
        <v>7</v>
      </c>
      <c r="J4195" s="723">
        <f>IF(Tabela13[[#This Row],[Data da Ordem]]&lt;&gt;"",1,"")</f>
        <v>1</v>
      </c>
    </row>
    <row r="4196" spans="1:10">
      <c r="A4196" s="763">
        <v>46119.643854166665</v>
      </c>
      <c r="B4196" s="764">
        <v>52</v>
      </c>
      <c r="C4196" s="765" t="str">
        <f t="shared" si="483"/>
        <v>07/04/2026</v>
      </c>
      <c r="D4196" s="762" t="str">
        <f t="shared" si="484"/>
        <v>15:27</v>
      </c>
      <c r="E4196" s="713" t="str">
        <f t="shared" si="485"/>
        <v>15:00 as 16:00</v>
      </c>
      <c r="F4196" s="714" t="str">
        <f t="shared" si="486"/>
        <v>Terça</v>
      </c>
      <c r="G4196" s="715">
        <f t="shared" si="487"/>
        <v>1</v>
      </c>
      <c r="H4196" s="714" t="str">
        <f t="shared" si="488"/>
        <v>Abr/26</v>
      </c>
      <c r="I4196" s="723">
        <f t="shared" si="489"/>
        <v>7</v>
      </c>
      <c r="J4196" s="723">
        <f>IF(Tabela13[[#This Row],[Data da Ordem]]&lt;&gt;"",1,"")</f>
        <v>1</v>
      </c>
    </row>
    <row r="4197" spans="1:10">
      <c r="A4197" s="763">
        <v>46119.608553240738</v>
      </c>
      <c r="B4197" s="764">
        <v>35.5</v>
      </c>
      <c r="C4197" s="765" t="str">
        <f t="shared" si="483"/>
        <v>07/04/2026</v>
      </c>
      <c r="D4197" s="762" t="str">
        <f t="shared" si="484"/>
        <v>14:36</v>
      </c>
      <c r="E4197" s="713" t="str">
        <f t="shared" si="485"/>
        <v>14:00 as 15:00</v>
      </c>
      <c r="F4197" s="714" t="str">
        <f t="shared" si="486"/>
        <v>Terça</v>
      </c>
      <c r="G4197" s="715">
        <f t="shared" si="487"/>
        <v>1</v>
      </c>
      <c r="H4197" s="714" t="str">
        <f t="shared" si="488"/>
        <v>Abr/26</v>
      </c>
      <c r="I4197" s="723">
        <f t="shared" si="489"/>
        <v>7</v>
      </c>
      <c r="J4197" s="723">
        <f>IF(Tabela13[[#This Row],[Data da Ordem]]&lt;&gt;"",1,"")</f>
        <v>1</v>
      </c>
    </row>
    <row r="4198" spans="1:10">
      <c r="A4198" s="763">
        <v>46119.605115740742</v>
      </c>
      <c r="B4198" s="764">
        <v>12.6</v>
      </c>
      <c r="C4198" s="765" t="str">
        <f t="shared" si="483"/>
        <v>07/04/2026</v>
      </c>
      <c r="D4198" s="762" t="str">
        <f t="shared" si="484"/>
        <v>14:31</v>
      </c>
      <c r="E4198" s="713" t="str">
        <f t="shared" si="485"/>
        <v>14:00 as 15:00</v>
      </c>
      <c r="F4198" s="714" t="str">
        <f t="shared" si="486"/>
        <v>Terça</v>
      </c>
      <c r="G4198" s="715">
        <f t="shared" si="487"/>
        <v>1</v>
      </c>
      <c r="H4198" s="714" t="str">
        <f t="shared" si="488"/>
        <v>Abr/26</v>
      </c>
      <c r="I4198" s="723">
        <f t="shared" si="489"/>
        <v>7</v>
      </c>
      <c r="J4198" s="723">
        <f>IF(Tabela13[[#This Row],[Data da Ordem]]&lt;&gt;"",1,"")</f>
        <v>1</v>
      </c>
    </row>
    <row r="4199" spans="1:10">
      <c r="A4199" s="763">
        <v>46119.532685185186</v>
      </c>
      <c r="B4199" s="764">
        <v>13</v>
      </c>
      <c r="C4199" s="765" t="str">
        <f t="shared" si="483"/>
        <v>07/04/2026</v>
      </c>
      <c r="D4199" s="762" t="str">
        <f t="shared" si="484"/>
        <v>12:47</v>
      </c>
      <c r="E4199" s="713" t="str">
        <f t="shared" si="485"/>
        <v>12:00 as 13:00</v>
      </c>
      <c r="F4199" s="714" t="str">
        <f t="shared" si="486"/>
        <v>Terça</v>
      </c>
      <c r="G4199" s="715">
        <f t="shared" si="487"/>
        <v>1</v>
      </c>
      <c r="H4199" s="714" t="str">
        <f t="shared" si="488"/>
        <v>Abr/26</v>
      </c>
      <c r="I4199" s="723">
        <f t="shared" si="489"/>
        <v>7</v>
      </c>
      <c r="J4199" s="723">
        <f>IF(Tabela13[[#This Row],[Data da Ordem]]&lt;&gt;"",1,"")</f>
        <v>1</v>
      </c>
    </row>
    <row r="4200" spans="1:10">
      <c r="A4200" s="763">
        <v>46119.530613425923</v>
      </c>
      <c r="B4200" s="764">
        <v>13</v>
      </c>
      <c r="C4200" s="765" t="str">
        <f t="shared" si="483"/>
        <v>07/04/2026</v>
      </c>
      <c r="D4200" s="762" t="str">
        <f t="shared" si="484"/>
        <v>12:44</v>
      </c>
      <c r="E4200" s="713" t="str">
        <f t="shared" si="485"/>
        <v>12:00 as 13:00</v>
      </c>
      <c r="F4200" s="714" t="str">
        <f t="shared" si="486"/>
        <v>Terça</v>
      </c>
      <c r="G4200" s="715">
        <f t="shared" si="487"/>
        <v>1</v>
      </c>
      <c r="H4200" s="714" t="str">
        <f t="shared" si="488"/>
        <v>Abr/26</v>
      </c>
      <c r="I4200" s="723">
        <f t="shared" si="489"/>
        <v>7</v>
      </c>
      <c r="J4200" s="723">
        <f>IF(Tabela13[[#This Row],[Data da Ordem]]&lt;&gt;"",1,"")</f>
        <v>1</v>
      </c>
    </row>
    <row r="4201" spans="1:10">
      <c r="A4201" s="763">
        <v>46119.52616898148</v>
      </c>
      <c r="B4201" s="764">
        <v>16.5</v>
      </c>
      <c r="C4201" s="765" t="str">
        <f t="shared" si="483"/>
        <v>07/04/2026</v>
      </c>
      <c r="D4201" s="762" t="str">
        <f t="shared" si="484"/>
        <v>12:37</v>
      </c>
      <c r="E4201" s="713" t="str">
        <f t="shared" si="485"/>
        <v>12:00 as 13:00</v>
      </c>
      <c r="F4201" s="714" t="str">
        <f t="shared" si="486"/>
        <v>Terça</v>
      </c>
      <c r="G4201" s="715">
        <f t="shared" si="487"/>
        <v>1</v>
      </c>
      <c r="H4201" s="714" t="str">
        <f t="shared" si="488"/>
        <v>Abr/26</v>
      </c>
      <c r="I4201" s="723">
        <f t="shared" si="489"/>
        <v>7</v>
      </c>
      <c r="J4201" s="723">
        <f>IF(Tabela13[[#This Row],[Data da Ordem]]&lt;&gt;"",1,"")</f>
        <v>1</v>
      </c>
    </row>
    <row r="4202" spans="1:10">
      <c r="A4202" s="763">
        <v>46119.526099537034</v>
      </c>
      <c r="B4202" s="764">
        <v>19</v>
      </c>
      <c r="C4202" s="765" t="str">
        <f t="shared" si="483"/>
        <v>07/04/2026</v>
      </c>
      <c r="D4202" s="762" t="str">
        <f t="shared" si="484"/>
        <v>12:37</v>
      </c>
      <c r="E4202" s="713" t="str">
        <f t="shared" si="485"/>
        <v>12:00 as 13:00</v>
      </c>
      <c r="F4202" s="714" t="str">
        <f t="shared" si="486"/>
        <v>Terça</v>
      </c>
      <c r="G4202" s="715">
        <f t="shared" si="487"/>
        <v>1</v>
      </c>
      <c r="H4202" s="714" t="str">
        <f t="shared" si="488"/>
        <v>Abr/26</v>
      </c>
      <c r="I4202" s="723">
        <f t="shared" si="489"/>
        <v>7</v>
      </c>
      <c r="J4202" s="723">
        <f>IF(Tabela13[[#This Row],[Data da Ordem]]&lt;&gt;"",1,"")</f>
        <v>1</v>
      </c>
    </row>
    <row r="4203" spans="1:10">
      <c r="A4203" s="763">
        <v>46119.467048611114</v>
      </c>
      <c r="B4203" s="764">
        <v>12</v>
      </c>
      <c r="C4203" s="765" t="str">
        <f t="shared" si="483"/>
        <v>07/04/2026</v>
      </c>
      <c r="D4203" s="762" t="str">
        <f t="shared" si="484"/>
        <v>11:12</v>
      </c>
      <c r="E4203" s="713" t="str">
        <f t="shared" si="485"/>
        <v>11:00 as 12:00</v>
      </c>
      <c r="F4203" s="714" t="str">
        <f t="shared" si="486"/>
        <v>Terça</v>
      </c>
      <c r="G4203" s="715">
        <f t="shared" si="487"/>
        <v>1</v>
      </c>
      <c r="H4203" s="714" t="str">
        <f t="shared" si="488"/>
        <v>Abr/26</v>
      </c>
      <c r="I4203" s="723">
        <f t="shared" si="489"/>
        <v>7</v>
      </c>
      <c r="J4203" s="723">
        <f>IF(Tabela13[[#This Row],[Data da Ordem]]&lt;&gt;"",1,"")</f>
        <v>1</v>
      </c>
    </row>
    <row r="4204" spans="1:10">
      <c r="A4204" s="763">
        <v>46119.394363425927</v>
      </c>
      <c r="B4204" s="764">
        <v>21</v>
      </c>
      <c r="C4204" s="765" t="str">
        <f t="shared" si="483"/>
        <v>07/04/2026</v>
      </c>
      <c r="D4204" s="762" t="str">
        <f t="shared" si="484"/>
        <v>09:27</v>
      </c>
      <c r="E4204" s="713" t="str">
        <f t="shared" si="485"/>
        <v>09:00 as 10:00</v>
      </c>
      <c r="F4204" s="714" t="str">
        <f t="shared" si="486"/>
        <v>Terça</v>
      </c>
      <c r="G4204" s="715">
        <f t="shared" si="487"/>
        <v>1</v>
      </c>
      <c r="H4204" s="714" t="str">
        <f t="shared" si="488"/>
        <v>Abr/26</v>
      </c>
      <c r="I4204" s="723">
        <f t="shared" si="489"/>
        <v>7</v>
      </c>
      <c r="J4204" s="723">
        <f>IF(Tabela13[[#This Row],[Data da Ordem]]&lt;&gt;"",1,"")</f>
        <v>1</v>
      </c>
    </row>
    <row r="4205" spans="1:10">
      <c r="A4205" s="763">
        <v>46119.393379629626</v>
      </c>
      <c r="B4205" s="764">
        <v>16</v>
      </c>
      <c r="C4205" s="765" t="str">
        <f t="shared" si="483"/>
        <v>07/04/2026</v>
      </c>
      <c r="D4205" s="762" t="str">
        <f t="shared" si="484"/>
        <v>09:26</v>
      </c>
      <c r="E4205" s="713" t="str">
        <f t="shared" si="485"/>
        <v>09:00 as 10:00</v>
      </c>
      <c r="F4205" s="714" t="str">
        <f t="shared" si="486"/>
        <v>Terça</v>
      </c>
      <c r="G4205" s="715">
        <f t="shared" si="487"/>
        <v>1</v>
      </c>
      <c r="H4205" s="714" t="str">
        <f t="shared" si="488"/>
        <v>Abr/26</v>
      </c>
      <c r="I4205" s="723">
        <f t="shared" si="489"/>
        <v>7</v>
      </c>
      <c r="J4205" s="723">
        <f>IF(Tabela13[[#This Row],[Data da Ordem]]&lt;&gt;"",1,"")</f>
        <v>1</v>
      </c>
    </row>
    <row r="4206" spans="1:10">
      <c r="A4206" s="763">
        <v>46119.387199074074</v>
      </c>
      <c r="B4206" s="764">
        <v>15.5</v>
      </c>
      <c r="C4206" s="765" t="str">
        <f t="shared" si="483"/>
        <v>07/04/2026</v>
      </c>
      <c r="D4206" s="762" t="str">
        <f t="shared" si="484"/>
        <v>09:17</v>
      </c>
      <c r="E4206" s="713" t="str">
        <f t="shared" si="485"/>
        <v>09:00 as 10:00</v>
      </c>
      <c r="F4206" s="714" t="str">
        <f t="shared" si="486"/>
        <v>Terça</v>
      </c>
      <c r="G4206" s="715">
        <f t="shared" si="487"/>
        <v>1</v>
      </c>
      <c r="H4206" s="714" t="str">
        <f t="shared" si="488"/>
        <v>Abr/26</v>
      </c>
      <c r="I4206" s="723">
        <f t="shared" si="489"/>
        <v>7</v>
      </c>
      <c r="J4206" s="723">
        <f>IF(Tabela13[[#This Row],[Data da Ordem]]&lt;&gt;"",1,"")</f>
        <v>1</v>
      </c>
    </row>
    <row r="4207" spans="1:10">
      <c r="A4207" s="763">
        <v>46118.720000000001</v>
      </c>
      <c r="B4207" s="764">
        <v>42</v>
      </c>
      <c r="C4207" s="765" t="str">
        <f t="shared" si="483"/>
        <v>06/04/2026</v>
      </c>
      <c r="D4207" s="762" t="str">
        <f t="shared" si="484"/>
        <v>17:16</v>
      </c>
      <c r="E4207" s="713" t="str">
        <f t="shared" si="485"/>
        <v>17:00 as 18:00</v>
      </c>
      <c r="F4207" s="714" t="str">
        <f t="shared" si="486"/>
        <v>Segunda</v>
      </c>
      <c r="G4207" s="715">
        <f t="shared" si="487"/>
        <v>1</v>
      </c>
      <c r="H4207" s="714" t="str">
        <f t="shared" si="488"/>
        <v>Abr/26</v>
      </c>
      <c r="I4207" s="723">
        <f t="shared" si="489"/>
        <v>6</v>
      </c>
      <c r="J4207" s="723">
        <f>IF(Tabela13[[#This Row],[Data da Ordem]]&lt;&gt;"",1,"")</f>
        <v>1</v>
      </c>
    </row>
    <row r="4208" spans="1:10">
      <c r="A4208" s="763">
        <v>46118.702245370368</v>
      </c>
      <c r="B4208" s="764">
        <v>7</v>
      </c>
      <c r="C4208" s="765" t="str">
        <f t="shared" si="483"/>
        <v>06/04/2026</v>
      </c>
      <c r="D4208" s="762" t="str">
        <f t="shared" si="484"/>
        <v>16:51</v>
      </c>
      <c r="E4208" s="713" t="str">
        <f t="shared" si="485"/>
        <v>16:00 as 17:00</v>
      </c>
      <c r="F4208" s="714" t="str">
        <f t="shared" si="486"/>
        <v>Segunda</v>
      </c>
      <c r="G4208" s="715">
        <f t="shared" si="487"/>
        <v>1</v>
      </c>
      <c r="H4208" s="714" t="str">
        <f t="shared" si="488"/>
        <v>Abr/26</v>
      </c>
      <c r="I4208" s="723">
        <f t="shared" si="489"/>
        <v>6</v>
      </c>
      <c r="J4208" s="723">
        <f>IF(Tabela13[[#This Row],[Data da Ordem]]&lt;&gt;"",1,"")</f>
        <v>1</v>
      </c>
    </row>
    <row r="4209" spans="1:10">
      <c r="A4209" s="763">
        <v>46118.702013888891</v>
      </c>
      <c r="B4209" s="764">
        <v>39.5</v>
      </c>
      <c r="C4209" s="765" t="str">
        <f t="shared" si="483"/>
        <v>06/04/2026</v>
      </c>
      <c r="D4209" s="762" t="str">
        <f t="shared" si="484"/>
        <v>16:50</v>
      </c>
      <c r="E4209" s="713" t="str">
        <f t="shared" si="485"/>
        <v>16:00 as 17:00</v>
      </c>
      <c r="F4209" s="714" t="str">
        <f t="shared" si="486"/>
        <v>Segunda</v>
      </c>
      <c r="G4209" s="715">
        <f t="shared" si="487"/>
        <v>1</v>
      </c>
      <c r="H4209" s="714" t="str">
        <f t="shared" si="488"/>
        <v>Abr/26</v>
      </c>
      <c r="I4209" s="723">
        <f t="shared" si="489"/>
        <v>6</v>
      </c>
      <c r="J4209" s="723">
        <f>IF(Tabela13[[#This Row],[Data da Ordem]]&lt;&gt;"",1,"")</f>
        <v>1</v>
      </c>
    </row>
    <row r="4210" spans="1:10">
      <c r="A4210" s="763">
        <v>46118.698703703703</v>
      </c>
      <c r="B4210" s="764">
        <v>17</v>
      </c>
      <c r="C4210" s="765" t="str">
        <f t="shared" si="483"/>
        <v>06/04/2026</v>
      </c>
      <c r="D4210" s="762" t="str">
        <f t="shared" si="484"/>
        <v>16:46</v>
      </c>
      <c r="E4210" s="713" t="str">
        <f t="shared" si="485"/>
        <v>16:00 as 17:00</v>
      </c>
      <c r="F4210" s="714" t="str">
        <f t="shared" si="486"/>
        <v>Segunda</v>
      </c>
      <c r="G4210" s="715">
        <f t="shared" si="487"/>
        <v>1</v>
      </c>
      <c r="H4210" s="714" t="str">
        <f t="shared" si="488"/>
        <v>Abr/26</v>
      </c>
      <c r="I4210" s="723">
        <f t="shared" si="489"/>
        <v>6</v>
      </c>
      <c r="J4210" s="723">
        <f>IF(Tabela13[[#This Row],[Data da Ordem]]&lt;&gt;"",1,"")</f>
        <v>1</v>
      </c>
    </row>
    <row r="4211" spans="1:10">
      <c r="A4211" s="763">
        <v>46118.673738425925</v>
      </c>
      <c r="B4211" s="764">
        <v>12.6</v>
      </c>
      <c r="C4211" s="765" t="str">
        <f t="shared" si="483"/>
        <v>06/04/2026</v>
      </c>
      <c r="D4211" s="762" t="str">
        <f t="shared" si="484"/>
        <v>16:10</v>
      </c>
      <c r="E4211" s="713" t="str">
        <f t="shared" si="485"/>
        <v>16:00 as 17:00</v>
      </c>
      <c r="F4211" s="714" t="str">
        <f t="shared" si="486"/>
        <v>Segunda</v>
      </c>
      <c r="G4211" s="715">
        <f t="shared" si="487"/>
        <v>1</v>
      </c>
      <c r="H4211" s="714" t="str">
        <f t="shared" si="488"/>
        <v>Abr/26</v>
      </c>
      <c r="I4211" s="723">
        <f t="shared" si="489"/>
        <v>6</v>
      </c>
      <c r="J4211" s="723">
        <f>IF(Tabela13[[#This Row],[Data da Ordem]]&lt;&gt;"",1,"")</f>
        <v>1</v>
      </c>
    </row>
    <row r="4212" spans="1:10">
      <c r="A4212" s="763">
        <v>46118.668298611112</v>
      </c>
      <c r="B4212" s="764">
        <v>15</v>
      </c>
      <c r="C4212" s="765" t="str">
        <f t="shared" si="483"/>
        <v>06/04/2026</v>
      </c>
      <c r="D4212" s="762" t="str">
        <f t="shared" si="484"/>
        <v>16:02</v>
      </c>
      <c r="E4212" s="713" t="str">
        <f t="shared" si="485"/>
        <v>16:00 as 17:00</v>
      </c>
      <c r="F4212" s="714" t="str">
        <f t="shared" si="486"/>
        <v>Segunda</v>
      </c>
      <c r="G4212" s="715">
        <f t="shared" si="487"/>
        <v>1</v>
      </c>
      <c r="H4212" s="714" t="str">
        <f t="shared" si="488"/>
        <v>Abr/26</v>
      </c>
      <c r="I4212" s="723">
        <f t="shared" si="489"/>
        <v>6</v>
      </c>
      <c r="J4212" s="723">
        <f>IF(Tabela13[[#This Row],[Data da Ordem]]&lt;&gt;"",1,"")</f>
        <v>1</v>
      </c>
    </row>
    <row r="4213" spans="1:10">
      <c r="A4213" s="763">
        <v>46118.654826388891</v>
      </c>
      <c r="B4213" s="764">
        <v>17</v>
      </c>
      <c r="C4213" s="765" t="str">
        <f t="shared" si="483"/>
        <v>06/04/2026</v>
      </c>
      <c r="D4213" s="762" t="str">
        <f t="shared" si="484"/>
        <v>15:42</v>
      </c>
      <c r="E4213" s="713" t="str">
        <f t="shared" si="485"/>
        <v>15:00 as 16:00</v>
      </c>
      <c r="F4213" s="714" t="str">
        <f t="shared" si="486"/>
        <v>Segunda</v>
      </c>
      <c r="G4213" s="715">
        <f t="shared" si="487"/>
        <v>1</v>
      </c>
      <c r="H4213" s="714" t="str">
        <f t="shared" si="488"/>
        <v>Abr/26</v>
      </c>
      <c r="I4213" s="723">
        <f t="shared" si="489"/>
        <v>6</v>
      </c>
      <c r="J4213" s="723">
        <f>IF(Tabela13[[#This Row],[Data da Ordem]]&lt;&gt;"",1,"")</f>
        <v>1</v>
      </c>
    </row>
    <row r="4214" spans="1:10">
      <c r="A4214" s="763">
        <v>46118.640381944446</v>
      </c>
      <c r="B4214" s="764">
        <v>50</v>
      </c>
      <c r="C4214" s="765" t="str">
        <f t="shared" si="483"/>
        <v>06/04/2026</v>
      </c>
      <c r="D4214" s="762" t="str">
        <f t="shared" si="484"/>
        <v>15:22</v>
      </c>
      <c r="E4214" s="713" t="str">
        <f t="shared" si="485"/>
        <v>15:00 as 16:00</v>
      </c>
      <c r="F4214" s="714" t="str">
        <f t="shared" si="486"/>
        <v>Segunda</v>
      </c>
      <c r="G4214" s="715">
        <f t="shared" si="487"/>
        <v>1</v>
      </c>
      <c r="H4214" s="714" t="str">
        <f t="shared" si="488"/>
        <v>Abr/26</v>
      </c>
      <c r="I4214" s="723">
        <f t="shared" si="489"/>
        <v>6</v>
      </c>
      <c r="J4214" s="723">
        <f>IF(Tabela13[[#This Row],[Data da Ordem]]&lt;&gt;"",1,"")</f>
        <v>1</v>
      </c>
    </row>
    <row r="4215" spans="1:10">
      <c r="A4215" s="763">
        <v>46118.635231481479</v>
      </c>
      <c r="B4215" s="764">
        <v>30</v>
      </c>
      <c r="C4215" s="765" t="str">
        <f t="shared" si="483"/>
        <v>06/04/2026</v>
      </c>
      <c r="D4215" s="762" t="str">
        <f t="shared" si="484"/>
        <v>15:14</v>
      </c>
      <c r="E4215" s="713" t="str">
        <f t="shared" si="485"/>
        <v>15:00 as 16:00</v>
      </c>
      <c r="F4215" s="714" t="str">
        <f t="shared" si="486"/>
        <v>Segunda</v>
      </c>
      <c r="G4215" s="715">
        <f t="shared" si="487"/>
        <v>1</v>
      </c>
      <c r="H4215" s="714" t="str">
        <f t="shared" si="488"/>
        <v>Abr/26</v>
      </c>
      <c r="I4215" s="723">
        <f t="shared" si="489"/>
        <v>6</v>
      </c>
      <c r="J4215" s="723">
        <f>IF(Tabela13[[#This Row],[Data da Ordem]]&lt;&gt;"",1,"")</f>
        <v>1</v>
      </c>
    </row>
    <row r="4216" spans="1:10">
      <c r="A4216" s="763">
        <v>46118.632685185185</v>
      </c>
      <c r="B4216" s="764">
        <v>65.5</v>
      </c>
      <c r="C4216" s="765" t="str">
        <f t="shared" si="483"/>
        <v>06/04/2026</v>
      </c>
      <c r="D4216" s="762" t="str">
        <f t="shared" si="484"/>
        <v>15:11</v>
      </c>
      <c r="E4216" s="713" t="str">
        <f t="shared" si="485"/>
        <v>15:00 as 16:00</v>
      </c>
      <c r="F4216" s="714" t="str">
        <f t="shared" si="486"/>
        <v>Segunda</v>
      </c>
      <c r="G4216" s="715">
        <f t="shared" si="487"/>
        <v>1</v>
      </c>
      <c r="H4216" s="714" t="str">
        <f t="shared" si="488"/>
        <v>Abr/26</v>
      </c>
      <c r="I4216" s="723">
        <f t="shared" si="489"/>
        <v>6</v>
      </c>
      <c r="J4216" s="723">
        <f>IF(Tabela13[[#This Row],[Data da Ordem]]&lt;&gt;"",1,"")</f>
        <v>1</v>
      </c>
    </row>
    <row r="4217" spans="1:10">
      <c r="A4217" s="763">
        <v>46118.631145833337</v>
      </c>
      <c r="B4217" s="764">
        <v>10</v>
      </c>
      <c r="C4217" s="765" t="str">
        <f t="shared" si="483"/>
        <v>06/04/2026</v>
      </c>
      <c r="D4217" s="762" t="str">
        <f t="shared" si="484"/>
        <v>15:08</v>
      </c>
      <c r="E4217" s="713" t="str">
        <f t="shared" si="485"/>
        <v>15:00 as 16:00</v>
      </c>
      <c r="F4217" s="714" t="str">
        <f t="shared" si="486"/>
        <v>Segunda</v>
      </c>
      <c r="G4217" s="715">
        <f t="shared" si="487"/>
        <v>1</v>
      </c>
      <c r="H4217" s="714" t="str">
        <f t="shared" si="488"/>
        <v>Abr/26</v>
      </c>
      <c r="I4217" s="723">
        <f t="shared" si="489"/>
        <v>6</v>
      </c>
      <c r="J4217" s="723">
        <f>IF(Tabela13[[#This Row],[Data da Ordem]]&lt;&gt;"",1,"")</f>
        <v>1</v>
      </c>
    </row>
    <row r="4218" spans="1:10">
      <c r="A4218" s="763">
        <v>46118.60728009259</v>
      </c>
      <c r="B4218" s="764">
        <v>69</v>
      </c>
      <c r="C4218" s="765" t="str">
        <f t="shared" si="483"/>
        <v>06/04/2026</v>
      </c>
      <c r="D4218" s="762" t="str">
        <f t="shared" si="484"/>
        <v>14:34</v>
      </c>
      <c r="E4218" s="713" t="str">
        <f t="shared" si="485"/>
        <v>14:00 as 15:00</v>
      </c>
      <c r="F4218" s="714" t="str">
        <f t="shared" si="486"/>
        <v>Segunda</v>
      </c>
      <c r="G4218" s="715">
        <f t="shared" si="487"/>
        <v>1</v>
      </c>
      <c r="H4218" s="714" t="str">
        <f t="shared" si="488"/>
        <v>Abr/26</v>
      </c>
      <c r="I4218" s="723">
        <f t="shared" si="489"/>
        <v>6</v>
      </c>
      <c r="J4218" s="723">
        <f>IF(Tabela13[[#This Row],[Data da Ordem]]&lt;&gt;"",1,"")</f>
        <v>1</v>
      </c>
    </row>
    <row r="4219" spans="1:10">
      <c r="A4219" s="763">
        <v>46118.588206018518</v>
      </c>
      <c r="B4219" s="764">
        <v>42</v>
      </c>
      <c r="C4219" s="765" t="str">
        <f t="shared" si="483"/>
        <v>06/04/2026</v>
      </c>
      <c r="D4219" s="762" t="str">
        <f t="shared" si="484"/>
        <v>14:07</v>
      </c>
      <c r="E4219" s="713" t="str">
        <f t="shared" si="485"/>
        <v>14:00 as 15:00</v>
      </c>
      <c r="F4219" s="714" t="str">
        <f t="shared" si="486"/>
        <v>Segunda</v>
      </c>
      <c r="G4219" s="715">
        <f t="shared" si="487"/>
        <v>1</v>
      </c>
      <c r="H4219" s="714" t="str">
        <f t="shared" si="488"/>
        <v>Abr/26</v>
      </c>
      <c r="I4219" s="723">
        <f t="shared" si="489"/>
        <v>6</v>
      </c>
      <c r="J4219" s="723">
        <f>IF(Tabela13[[#This Row],[Data da Ordem]]&lt;&gt;"",1,"")</f>
        <v>1</v>
      </c>
    </row>
    <row r="4220" spans="1:10">
      <c r="A4220" s="763">
        <v>46118.535277777781</v>
      </c>
      <c r="B4220" s="764">
        <v>12</v>
      </c>
      <c r="C4220" s="765" t="str">
        <f t="shared" ref="C4220:C4283" si="490">IF(A4220="","",TEXT(A4220,"dd/mm/aaaa"))</f>
        <v>06/04/2026</v>
      </c>
      <c r="D4220" s="762" t="str">
        <f t="shared" ref="D4220:D4283" si="491">IF(A4220="","",TEXT(A4220,"hh:mm"))</f>
        <v>12:50</v>
      </c>
      <c r="E4220" s="713" t="str">
        <f t="shared" ref="E4220:E4283" si="492">IF(D4220="","",IF(AND(MOD(D4220,1)&gt;=TIME(8,0,0),MOD(D4220,1)&lt;TIME(21,0,0)),
TEXT(TIME(HOUR(MOD(D4220,1)),0,0),"hh:mm")&amp;" as "&amp;TEXT(TIME(HOUR(MOD(D4220,1))+1,0,0),"hh:mm"),
"Fora da faixa"))</f>
        <v>12:00 as 13:00</v>
      </c>
      <c r="F4220" s="714" t="str">
        <f t="shared" ref="F4220:F4283" si="493">CHOOSE(WEEKDAY(C4220,2),"Segunda","Terça","Quarta","Quinta","Sexta","Sábado","Domingo")</f>
        <v>Segunda</v>
      </c>
      <c r="G4220" s="715">
        <f t="shared" ref="G4220:G4283" si="494">INT((DAY(C4220)-1)/7)+1</f>
        <v>1</v>
      </c>
      <c r="H4220" s="714" t="str">
        <f t="shared" ref="H4220:H4283" si="495">PROPER(TEXT(C4220,"MMM/AA"))</f>
        <v>Abr/26</v>
      </c>
      <c r="I4220" s="723">
        <f t="shared" ref="I4220:I4283" si="496">DAY(C4220)</f>
        <v>6</v>
      </c>
      <c r="J4220" s="723">
        <f>IF(Tabela13[[#This Row],[Data da Ordem]]&lt;&gt;"",1,"")</f>
        <v>1</v>
      </c>
    </row>
    <row r="4221" spans="1:10">
      <c r="A4221" s="763">
        <v>46118.522129629629</v>
      </c>
      <c r="B4221" s="764">
        <v>13</v>
      </c>
      <c r="C4221" s="765" t="str">
        <f t="shared" si="490"/>
        <v>06/04/2026</v>
      </c>
      <c r="D4221" s="762" t="str">
        <f t="shared" si="491"/>
        <v>12:31</v>
      </c>
      <c r="E4221" s="713" t="str">
        <f t="shared" si="492"/>
        <v>12:00 as 13:00</v>
      </c>
      <c r="F4221" s="714" t="str">
        <f t="shared" si="493"/>
        <v>Segunda</v>
      </c>
      <c r="G4221" s="715">
        <f t="shared" si="494"/>
        <v>1</v>
      </c>
      <c r="H4221" s="714" t="str">
        <f t="shared" si="495"/>
        <v>Abr/26</v>
      </c>
      <c r="I4221" s="723">
        <f t="shared" si="496"/>
        <v>6</v>
      </c>
      <c r="J4221" s="723">
        <f>IF(Tabela13[[#This Row],[Data da Ordem]]&lt;&gt;"",1,"")</f>
        <v>1</v>
      </c>
    </row>
    <row r="4222" spans="1:10">
      <c r="A4222" s="763">
        <v>46118.495300925926</v>
      </c>
      <c r="B4222" s="764">
        <v>13</v>
      </c>
      <c r="C4222" s="765" t="str">
        <f t="shared" si="490"/>
        <v>06/04/2026</v>
      </c>
      <c r="D4222" s="762" t="str">
        <f t="shared" si="491"/>
        <v>11:53</v>
      </c>
      <c r="E4222" s="713" t="str">
        <f t="shared" si="492"/>
        <v>11:00 as 12:00</v>
      </c>
      <c r="F4222" s="714" t="str">
        <f t="shared" si="493"/>
        <v>Segunda</v>
      </c>
      <c r="G4222" s="715">
        <f t="shared" si="494"/>
        <v>1</v>
      </c>
      <c r="H4222" s="714" t="str">
        <f t="shared" si="495"/>
        <v>Abr/26</v>
      </c>
      <c r="I4222" s="723">
        <f t="shared" si="496"/>
        <v>6</v>
      </c>
      <c r="J4222" s="723">
        <f>IF(Tabela13[[#This Row],[Data da Ordem]]&lt;&gt;"",1,"")</f>
        <v>1</v>
      </c>
    </row>
    <row r="4223" spans="1:10">
      <c r="A4223" s="763">
        <v>46118.493923611109</v>
      </c>
      <c r="B4223" s="764">
        <v>9</v>
      </c>
      <c r="C4223" s="765" t="str">
        <f t="shared" si="490"/>
        <v>06/04/2026</v>
      </c>
      <c r="D4223" s="762" t="str">
        <f t="shared" si="491"/>
        <v>11:51</v>
      </c>
      <c r="E4223" s="713" t="str">
        <f t="shared" si="492"/>
        <v>11:00 as 12:00</v>
      </c>
      <c r="F4223" s="714" t="str">
        <f t="shared" si="493"/>
        <v>Segunda</v>
      </c>
      <c r="G4223" s="715">
        <f t="shared" si="494"/>
        <v>1</v>
      </c>
      <c r="H4223" s="714" t="str">
        <f t="shared" si="495"/>
        <v>Abr/26</v>
      </c>
      <c r="I4223" s="723">
        <f t="shared" si="496"/>
        <v>6</v>
      </c>
      <c r="J4223" s="723">
        <f>IF(Tabela13[[#This Row],[Data da Ordem]]&lt;&gt;"",1,"")</f>
        <v>1</v>
      </c>
    </row>
    <row r="4224" spans="1:10">
      <c r="A4224" s="763">
        <v>46118.47457175926</v>
      </c>
      <c r="B4224" s="764">
        <v>19</v>
      </c>
      <c r="C4224" s="765" t="str">
        <f t="shared" si="490"/>
        <v>06/04/2026</v>
      </c>
      <c r="D4224" s="762" t="str">
        <f t="shared" si="491"/>
        <v>11:23</v>
      </c>
      <c r="E4224" s="713" t="str">
        <f t="shared" si="492"/>
        <v>11:00 as 12:00</v>
      </c>
      <c r="F4224" s="714" t="str">
        <f t="shared" si="493"/>
        <v>Segunda</v>
      </c>
      <c r="G4224" s="715">
        <f t="shared" si="494"/>
        <v>1</v>
      </c>
      <c r="H4224" s="714" t="str">
        <f t="shared" si="495"/>
        <v>Abr/26</v>
      </c>
      <c r="I4224" s="723">
        <f t="shared" si="496"/>
        <v>6</v>
      </c>
      <c r="J4224" s="723">
        <f>IF(Tabela13[[#This Row],[Data da Ordem]]&lt;&gt;"",1,"")</f>
        <v>1</v>
      </c>
    </row>
    <row r="4225" spans="1:10">
      <c r="A4225" s="763">
        <v>46118.469606481478</v>
      </c>
      <c r="B4225" s="764">
        <v>26</v>
      </c>
      <c r="C4225" s="765" t="str">
        <f t="shared" si="490"/>
        <v>06/04/2026</v>
      </c>
      <c r="D4225" s="762" t="str">
        <f t="shared" si="491"/>
        <v>11:16</v>
      </c>
      <c r="E4225" s="713" t="str">
        <f t="shared" si="492"/>
        <v>11:00 as 12:00</v>
      </c>
      <c r="F4225" s="714" t="str">
        <f t="shared" si="493"/>
        <v>Segunda</v>
      </c>
      <c r="G4225" s="715">
        <f t="shared" si="494"/>
        <v>1</v>
      </c>
      <c r="H4225" s="714" t="str">
        <f t="shared" si="495"/>
        <v>Abr/26</v>
      </c>
      <c r="I4225" s="723">
        <f t="shared" si="496"/>
        <v>6</v>
      </c>
      <c r="J4225" s="723">
        <f>IF(Tabela13[[#This Row],[Data da Ordem]]&lt;&gt;"",1,"")</f>
        <v>1</v>
      </c>
    </row>
    <row r="4226" spans="1:10">
      <c r="A4226" s="763">
        <v>46118.461678240739</v>
      </c>
      <c r="B4226" s="764">
        <v>23</v>
      </c>
      <c r="C4226" s="765" t="str">
        <f t="shared" si="490"/>
        <v>06/04/2026</v>
      </c>
      <c r="D4226" s="762" t="str">
        <f t="shared" si="491"/>
        <v>11:04</v>
      </c>
      <c r="E4226" s="713" t="str">
        <f t="shared" si="492"/>
        <v>11:00 as 12:00</v>
      </c>
      <c r="F4226" s="714" t="str">
        <f t="shared" si="493"/>
        <v>Segunda</v>
      </c>
      <c r="G4226" s="715">
        <f t="shared" si="494"/>
        <v>1</v>
      </c>
      <c r="H4226" s="714" t="str">
        <f t="shared" si="495"/>
        <v>Abr/26</v>
      </c>
      <c r="I4226" s="723">
        <f t="shared" si="496"/>
        <v>6</v>
      </c>
      <c r="J4226" s="723">
        <f>IF(Tabela13[[#This Row],[Data da Ordem]]&lt;&gt;"",1,"")</f>
        <v>1</v>
      </c>
    </row>
    <row r="4227" spans="1:10">
      <c r="A4227" s="763">
        <v>46118.430891203701</v>
      </c>
      <c r="B4227" s="764">
        <v>25</v>
      </c>
      <c r="C4227" s="765" t="str">
        <f t="shared" si="490"/>
        <v>06/04/2026</v>
      </c>
      <c r="D4227" s="762" t="str">
        <f t="shared" si="491"/>
        <v>10:20</v>
      </c>
      <c r="E4227" s="713" t="str">
        <f t="shared" si="492"/>
        <v>10:00 as 11:00</v>
      </c>
      <c r="F4227" s="714" t="str">
        <f t="shared" si="493"/>
        <v>Segunda</v>
      </c>
      <c r="G4227" s="715">
        <f t="shared" si="494"/>
        <v>1</v>
      </c>
      <c r="H4227" s="714" t="str">
        <f t="shared" si="495"/>
        <v>Abr/26</v>
      </c>
      <c r="I4227" s="723">
        <f t="shared" si="496"/>
        <v>6</v>
      </c>
      <c r="J4227" s="723">
        <f>IF(Tabela13[[#This Row],[Data da Ordem]]&lt;&gt;"",1,"")</f>
        <v>1</v>
      </c>
    </row>
    <row r="4228" spans="1:10">
      <c r="A4228" s="763">
        <v>46118.430185185185</v>
      </c>
      <c r="B4228" s="764">
        <v>27</v>
      </c>
      <c r="C4228" s="765" t="str">
        <f t="shared" si="490"/>
        <v>06/04/2026</v>
      </c>
      <c r="D4228" s="762" t="str">
        <f t="shared" si="491"/>
        <v>10:19</v>
      </c>
      <c r="E4228" s="713" t="str">
        <f t="shared" si="492"/>
        <v>10:00 as 11:00</v>
      </c>
      <c r="F4228" s="714" t="str">
        <f t="shared" si="493"/>
        <v>Segunda</v>
      </c>
      <c r="G4228" s="715">
        <f t="shared" si="494"/>
        <v>1</v>
      </c>
      <c r="H4228" s="714" t="str">
        <f t="shared" si="495"/>
        <v>Abr/26</v>
      </c>
      <c r="I4228" s="723">
        <f t="shared" si="496"/>
        <v>6</v>
      </c>
      <c r="J4228" s="723">
        <f>IF(Tabela13[[#This Row],[Data da Ordem]]&lt;&gt;"",1,"")</f>
        <v>1</v>
      </c>
    </row>
    <row r="4229" spans="1:10">
      <c r="A4229" s="763">
        <v>46118.40179398148</v>
      </c>
      <c r="B4229" s="764">
        <v>36</v>
      </c>
      <c r="C4229" s="765" t="str">
        <f t="shared" si="490"/>
        <v>06/04/2026</v>
      </c>
      <c r="D4229" s="762" t="str">
        <f t="shared" si="491"/>
        <v>09:38</v>
      </c>
      <c r="E4229" s="713" t="str">
        <f t="shared" si="492"/>
        <v>09:00 as 10:00</v>
      </c>
      <c r="F4229" s="714" t="str">
        <f t="shared" si="493"/>
        <v>Segunda</v>
      </c>
      <c r="G4229" s="715">
        <f t="shared" si="494"/>
        <v>1</v>
      </c>
      <c r="H4229" s="714" t="str">
        <f t="shared" si="495"/>
        <v>Abr/26</v>
      </c>
      <c r="I4229" s="723">
        <f t="shared" si="496"/>
        <v>6</v>
      </c>
      <c r="J4229" s="723">
        <f>IF(Tabela13[[#This Row],[Data da Ordem]]&lt;&gt;"",1,"")</f>
        <v>1</v>
      </c>
    </row>
    <row r="4230" spans="1:10">
      <c r="A4230" s="763">
        <v>46117.724490740744</v>
      </c>
      <c r="B4230" s="764">
        <v>88</v>
      </c>
      <c r="C4230" s="765" t="str">
        <f t="shared" si="490"/>
        <v>05/04/2026</v>
      </c>
      <c r="D4230" s="762" t="str">
        <f t="shared" si="491"/>
        <v>17:23</v>
      </c>
      <c r="E4230" s="713" t="str">
        <f t="shared" si="492"/>
        <v>17:00 as 18:00</v>
      </c>
      <c r="F4230" s="714" t="str">
        <f t="shared" si="493"/>
        <v>Domingo</v>
      </c>
      <c r="G4230" s="715">
        <f t="shared" si="494"/>
        <v>1</v>
      </c>
      <c r="H4230" s="714" t="str">
        <f t="shared" si="495"/>
        <v>Abr/26</v>
      </c>
      <c r="I4230" s="723">
        <f t="shared" si="496"/>
        <v>5</v>
      </c>
      <c r="J4230" s="723">
        <f>IF(Tabela13[[#This Row],[Data da Ordem]]&lt;&gt;"",1,"")</f>
        <v>1</v>
      </c>
    </row>
    <row r="4231" spans="1:10">
      <c r="A4231" s="763">
        <v>46117.722696759258</v>
      </c>
      <c r="B4231" s="764">
        <v>45.5</v>
      </c>
      <c r="C4231" s="765" t="str">
        <f t="shared" si="490"/>
        <v>05/04/2026</v>
      </c>
      <c r="D4231" s="762" t="str">
        <f t="shared" si="491"/>
        <v>17:20</v>
      </c>
      <c r="E4231" s="713" t="str">
        <f t="shared" si="492"/>
        <v>17:00 as 18:00</v>
      </c>
      <c r="F4231" s="714" t="str">
        <f t="shared" si="493"/>
        <v>Domingo</v>
      </c>
      <c r="G4231" s="715">
        <f t="shared" si="494"/>
        <v>1</v>
      </c>
      <c r="H4231" s="714" t="str">
        <f t="shared" si="495"/>
        <v>Abr/26</v>
      </c>
      <c r="I4231" s="723">
        <f t="shared" si="496"/>
        <v>5</v>
      </c>
      <c r="J4231" s="723">
        <f>IF(Tabela13[[#This Row],[Data da Ordem]]&lt;&gt;"",1,"")</f>
        <v>1</v>
      </c>
    </row>
    <row r="4232" spans="1:10">
      <c r="A4232" s="763">
        <v>46117.705243055556</v>
      </c>
      <c r="B4232" s="764">
        <v>44.5</v>
      </c>
      <c r="C4232" s="765" t="str">
        <f t="shared" si="490"/>
        <v>05/04/2026</v>
      </c>
      <c r="D4232" s="762" t="str">
        <f t="shared" si="491"/>
        <v>16:55</v>
      </c>
      <c r="E4232" s="713" t="str">
        <f t="shared" si="492"/>
        <v>16:00 as 17:00</v>
      </c>
      <c r="F4232" s="714" t="str">
        <f t="shared" si="493"/>
        <v>Domingo</v>
      </c>
      <c r="G4232" s="715">
        <f t="shared" si="494"/>
        <v>1</v>
      </c>
      <c r="H4232" s="714" t="str">
        <f t="shared" si="495"/>
        <v>Abr/26</v>
      </c>
      <c r="I4232" s="723">
        <f t="shared" si="496"/>
        <v>5</v>
      </c>
      <c r="J4232" s="723">
        <f>IF(Tabela13[[#This Row],[Data da Ordem]]&lt;&gt;"",1,"")</f>
        <v>1</v>
      </c>
    </row>
    <row r="4233" spans="1:10">
      <c r="A4233" s="763">
        <v>46117.691504629627</v>
      </c>
      <c r="B4233" s="764">
        <v>12</v>
      </c>
      <c r="C4233" s="765" t="str">
        <f t="shared" si="490"/>
        <v>05/04/2026</v>
      </c>
      <c r="D4233" s="762" t="str">
        <f t="shared" si="491"/>
        <v>16:35</v>
      </c>
      <c r="E4233" s="713" t="str">
        <f t="shared" si="492"/>
        <v>16:00 as 17:00</v>
      </c>
      <c r="F4233" s="714" t="str">
        <f t="shared" si="493"/>
        <v>Domingo</v>
      </c>
      <c r="G4233" s="715">
        <f t="shared" si="494"/>
        <v>1</v>
      </c>
      <c r="H4233" s="714" t="str">
        <f t="shared" si="495"/>
        <v>Abr/26</v>
      </c>
      <c r="I4233" s="723">
        <f t="shared" si="496"/>
        <v>5</v>
      </c>
      <c r="J4233" s="723">
        <f>IF(Tabela13[[#This Row],[Data da Ordem]]&lt;&gt;"",1,"")</f>
        <v>1</v>
      </c>
    </row>
    <row r="4234" spans="1:10">
      <c r="A4234" s="763">
        <v>46117.681087962963</v>
      </c>
      <c r="B4234" s="764">
        <v>25</v>
      </c>
      <c r="C4234" s="765" t="str">
        <f t="shared" si="490"/>
        <v>05/04/2026</v>
      </c>
      <c r="D4234" s="762" t="str">
        <f t="shared" si="491"/>
        <v>16:20</v>
      </c>
      <c r="E4234" s="713" t="str">
        <f t="shared" si="492"/>
        <v>16:00 as 17:00</v>
      </c>
      <c r="F4234" s="714" t="str">
        <f t="shared" si="493"/>
        <v>Domingo</v>
      </c>
      <c r="G4234" s="715">
        <f t="shared" si="494"/>
        <v>1</v>
      </c>
      <c r="H4234" s="714" t="str">
        <f t="shared" si="495"/>
        <v>Abr/26</v>
      </c>
      <c r="I4234" s="723">
        <f t="shared" si="496"/>
        <v>5</v>
      </c>
      <c r="J4234" s="723">
        <f>IF(Tabela13[[#This Row],[Data da Ordem]]&lt;&gt;"",1,"")</f>
        <v>1</v>
      </c>
    </row>
    <row r="4235" spans="1:10">
      <c r="A4235" s="763">
        <v>46117.676145833335</v>
      </c>
      <c r="B4235" s="764">
        <v>24.5</v>
      </c>
      <c r="C4235" s="765" t="str">
        <f t="shared" si="490"/>
        <v>05/04/2026</v>
      </c>
      <c r="D4235" s="762" t="str">
        <f t="shared" si="491"/>
        <v>16:13</v>
      </c>
      <c r="E4235" s="713" t="str">
        <f t="shared" si="492"/>
        <v>16:00 as 17:00</v>
      </c>
      <c r="F4235" s="714" t="str">
        <f t="shared" si="493"/>
        <v>Domingo</v>
      </c>
      <c r="G4235" s="715">
        <f t="shared" si="494"/>
        <v>1</v>
      </c>
      <c r="H4235" s="714" t="str">
        <f t="shared" si="495"/>
        <v>Abr/26</v>
      </c>
      <c r="I4235" s="723">
        <f t="shared" si="496"/>
        <v>5</v>
      </c>
      <c r="J4235" s="723">
        <f>IF(Tabela13[[#This Row],[Data da Ordem]]&lt;&gt;"",1,"")</f>
        <v>1</v>
      </c>
    </row>
    <row r="4236" spans="1:10">
      <c r="A4236" s="763">
        <v>46117.672800925924</v>
      </c>
      <c r="B4236" s="764">
        <v>25.6</v>
      </c>
      <c r="C4236" s="765" t="str">
        <f t="shared" si="490"/>
        <v>05/04/2026</v>
      </c>
      <c r="D4236" s="762" t="str">
        <f t="shared" si="491"/>
        <v>16:08</v>
      </c>
      <c r="E4236" s="713" t="str">
        <f t="shared" si="492"/>
        <v>16:00 as 17:00</v>
      </c>
      <c r="F4236" s="714" t="str">
        <f t="shared" si="493"/>
        <v>Domingo</v>
      </c>
      <c r="G4236" s="715">
        <f t="shared" si="494"/>
        <v>1</v>
      </c>
      <c r="H4236" s="714" t="str">
        <f t="shared" si="495"/>
        <v>Abr/26</v>
      </c>
      <c r="I4236" s="723">
        <f t="shared" si="496"/>
        <v>5</v>
      </c>
      <c r="J4236" s="723">
        <f>IF(Tabela13[[#This Row],[Data da Ordem]]&lt;&gt;"",1,"")</f>
        <v>1</v>
      </c>
    </row>
    <row r="4237" spans="1:10">
      <c r="A4237" s="763">
        <v>46117.66815972222</v>
      </c>
      <c r="B4237" s="764">
        <v>33.5</v>
      </c>
      <c r="C4237" s="765" t="str">
        <f t="shared" si="490"/>
        <v>05/04/2026</v>
      </c>
      <c r="D4237" s="762" t="str">
        <f t="shared" si="491"/>
        <v>16:02</v>
      </c>
      <c r="E4237" s="713" t="str">
        <f t="shared" si="492"/>
        <v>16:00 as 17:00</v>
      </c>
      <c r="F4237" s="714" t="str">
        <f t="shared" si="493"/>
        <v>Domingo</v>
      </c>
      <c r="G4237" s="715">
        <f t="shared" si="494"/>
        <v>1</v>
      </c>
      <c r="H4237" s="714" t="str">
        <f t="shared" si="495"/>
        <v>Abr/26</v>
      </c>
      <c r="I4237" s="723">
        <f t="shared" si="496"/>
        <v>5</v>
      </c>
      <c r="J4237" s="723">
        <f>IF(Tabela13[[#This Row],[Data da Ordem]]&lt;&gt;"",1,"")</f>
        <v>1</v>
      </c>
    </row>
    <row r="4238" spans="1:10">
      <c r="A4238" s="763">
        <v>46117.631076388891</v>
      </c>
      <c r="B4238" s="764">
        <v>16.5</v>
      </c>
      <c r="C4238" s="765" t="str">
        <f t="shared" si="490"/>
        <v>05/04/2026</v>
      </c>
      <c r="D4238" s="762" t="str">
        <f t="shared" si="491"/>
        <v>15:08</v>
      </c>
      <c r="E4238" s="713" t="str">
        <f t="shared" si="492"/>
        <v>15:00 as 16:00</v>
      </c>
      <c r="F4238" s="714" t="str">
        <f t="shared" si="493"/>
        <v>Domingo</v>
      </c>
      <c r="G4238" s="715">
        <f t="shared" si="494"/>
        <v>1</v>
      </c>
      <c r="H4238" s="714" t="str">
        <f t="shared" si="495"/>
        <v>Abr/26</v>
      </c>
      <c r="I4238" s="723">
        <f t="shared" si="496"/>
        <v>5</v>
      </c>
      <c r="J4238" s="723">
        <f>IF(Tabela13[[#This Row],[Data da Ordem]]&lt;&gt;"",1,"")</f>
        <v>1</v>
      </c>
    </row>
    <row r="4239" spans="1:10">
      <c r="A4239" s="763">
        <v>46117.617708333331</v>
      </c>
      <c r="B4239" s="764">
        <v>39.5</v>
      </c>
      <c r="C4239" s="765" t="str">
        <f t="shared" si="490"/>
        <v>05/04/2026</v>
      </c>
      <c r="D4239" s="762" t="str">
        <f t="shared" si="491"/>
        <v>14:49</v>
      </c>
      <c r="E4239" s="713" t="str">
        <f t="shared" si="492"/>
        <v>14:00 as 15:00</v>
      </c>
      <c r="F4239" s="714" t="str">
        <f t="shared" si="493"/>
        <v>Domingo</v>
      </c>
      <c r="G4239" s="715">
        <f t="shared" si="494"/>
        <v>1</v>
      </c>
      <c r="H4239" s="714" t="str">
        <f t="shared" si="495"/>
        <v>Abr/26</v>
      </c>
      <c r="I4239" s="723">
        <f t="shared" si="496"/>
        <v>5</v>
      </c>
      <c r="J4239" s="723">
        <f>IF(Tabela13[[#This Row],[Data da Ordem]]&lt;&gt;"",1,"")</f>
        <v>1</v>
      </c>
    </row>
    <row r="4240" spans="1:10">
      <c r="A4240" s="763">
        <v>46117.609548611108</v>
      </c>
      <c r="B4240" s="764">
        <v>34</v>
      </c>
      <c r="C4240" s="765" t="str">
        <f t="shared" si="490"/>
        <v>05/04/2026</v>
      </c>
      <c r="D4240" s="762" t="str">
        <f t="shared" si="491"/>
        <v>14:37</v>
      </c>
      <c r="E4240" s="713" t="str">
        <f t="shared" si="492"/>
        <v>14:00 as 15:00</v>
      </c>
      <c r="F4240" s="714" t="str">
        <f t="shared" si="493"/>
        <v>Domingo</v>
      </c>
      <c r="G4240" s="715">
        <f t="shared" si="494"/>
        <v>1</v>
      </c>
      <c r="H4240" s="714" t="str">
        <f t="shared" si="495"/>
        <v>Abr/26</v>
      </c>
      <c r="I4240" s="723">
        <f t="shared" si="496"/>
        <v>5</v>
      </c>
      <c r="J4240" s="723">
        <f>IF(Tabela13[[#This Row],[Data da Ordem]]&lt;&gt;"",1,"")</f>
        <v>1</v>
      </c>
    </row>
    <row r="4241" spans="1:10">
      <c r="A4241" s="763">
        <v>46117.604050925926</v>
      </c>
      <c r="B4241" s="764">
        <v>6</v>
      </c>
      <c r="C4241" s="765" t="str">
        <f t="shared" si="490"/>
        <v>05/04/2026</v>
      </c>
      <c r="D4241" s="762" t="str">
        <f t="shared" si="491"/>
        <v>14:29</v>
      </c>
      <c r="E4241" s="713" t="str">
        <f t="shared" si="492"/>
        <v>14:00 as 15:00</v>
      </c>
      <c r="F4241" s="714" t="str">
        <f t="shared" si="493"/>
        <v>Domingo</v>
      </c>
      <c r="G4241" s="715">
        <f t="shared" si="494"/>
        <v>1</v>
      </c>
      <c r="H4241" s="714" t="str">
        <f t="shared" si="495"/>
        <v>Abr/26</v>
      </c>
      <c r="I4241" s="723">
        <f t="shared" si="496"/>
        <v>5</v>
      </c>
      <c r="J4241" s="723">
        <f>IF(Tabela13[[#This Row],[Data da Ordem]]&lt;&gt;"",1,"")</f>
        <v>1</v>
      </c>
    </row>
    <row r="4242" spans="1:10">
      <c r="A4242" s="763">
        <v>46117.506504629629</v>
      </c>
      <c r="B4242" s="764">
        <v>36</v>
      </c>
      <c r="C4242" s="765" t="str">
        <f t="shared" si="490"/>
        <v>05/04/2026</v>
      </c>
      <c r="D4242" s="762" t="str">
        <f t="shared" si="491"/>
        <v>12:09</v>
      </c>
      <c r="E4242" s="713" t="str">
        <f t="shared" si="492"/>
        <v>12:00 as 13:00</v>
      </c>
      <c r="F4242" s="714" t="str">
        <f t="shared" si="493"/>
        <v>Domingo</v>
      </c>
      <c r="G4242" s="715">
        <f t="shared" si="494"/>
        <v>1</v>
      </c>
      <c r="H4242" s="714" t="str">
        <f t="shared" si="495"/>
        <v>Abr/26</v>
      </c>
      <c r="I4242" s="723">
        <f t="shared" si="496"/>
        <v>5</v>
      </c>
      <c r="J4242" s="723">
        <f>IF(Tabela13[[#This Row],[Data da Ordem]]&lt;&gt;"",1,"")</f>
        <v>1</v>
      </c>
    </row>
    <row r="4243" spans="1:10">
      <c r="A4243" s="763">
        <v>46117.493321759262</v>
      </c>
      <c r="B4243" s="764">
        <v>33</v>
      </c>
      <c r="C4243" s="765" t="str">
        <f t="shared" si="490"/>
        <v>05/04/2026</v>
      </c>
      <c r="D4243" s="762" t="str">
        <f t="shared" si="491"/>
        <v>11:50</v>
      </c>
      <c r="E4243" s="713" t="str">
        <f t="shared" si="492"/>
        <v>11:00 as 12:00</v>
      </c>
      <c r="F4243" s="714" t="str">
        <f t="shared" si="493"/>
        <v>Domingo</v>
      </c>
      <c r="G4243" s="715">
        <f t="shared" si="494"/>
        <v>1</v>
      </c>
      <c r="H4243" s="714" t="str">
        <f t="shared" si="495"/>
        <v>Abr/26</v>
      </c>
      <c r="I4243" s="723">
        <f t="shared" si="496"/>
        <v>5</v>
      </c>
      <c r="J4243" s="723">
        <f>IF(Tabela13[[#This Row],[Data da Ordem]]&lt;&gt;"",1,"")</f>
        <v>1</v>
      </c>
    </row>
    <row r="4244" spans="1:10">
      <c r="A4244" s="763">
        <v>46117.487511574072</v>
      </c>
      <c r="B4244" s="764">
        <v>19</v>
      </c>
      <c r="C4244" s="765" t="str">
        <f t="shared" si="490"/>
        <v>05/04/2026</v>
      </c>
      <c r="D4244" s="762" t="str">
        <f t="shared" si="491"/>
        <v>11:42</v>
      </c>
      <c r="E4244" s="713" t="str">
        <f t="shared" si="492"/>
        <v>11:00 as 12:00</v>
      </c>
      <c r="F4244" s="714" t="str">
        <f t="shared" si="493"/>
        <v>Domingo</v>
      </c>
      <c r="G4244" s="715">
        <f t="shared" si="494"/>
        <v>1</v>
      </c>
      <c r="H4244" s="714" t="str">
        <f t="shared" si="495"/>
        <v>Abr/26</v>
      </c>
      <c r="I4244" s="723">
        <f t="shared" si="496"/>
        <v>5</v>
      </c>
      <c r="J4244" s="723">
        <f>IF(Tabela13[[#This Row],[Data da Ordem]]&lt;&gt;"",1,"")</f>
        <v>1</v>
      </c>
    </row>
    <row r="4245" spans="1:10">
      <c r="A4245" s="763">
        <v>46117.482222222221</v>
      </c>
      <c r="B4245" s="764">
        <v>21</v>
      </c>
      <c r="C4245" s="765" t="str">
        <f t="shared" si="490"/>
        <v>05/04/2026</v>
      </c>
      <c r="D4245" s="762" t="str">
        <f t="shared" si="491"/>
        <v>11:34</v>
      </c>
      <c r="E4245" s="713" t="str">
        <f t="shared" si="492"/>
        <v>11:00 as 12:00</v>
      </c>
      <c r="F4245" s="714" t="str">
        <f t="shared" si="493"/>
        <v>Domingo</v>
      </c>
      <c r="G4245" s="715">
        <f t="shared" si="494"/>
        <v>1</v>
      </c>
      <c r="H4245" s="714" t="str">
        <f t="shared" si="495"/>
        <v>Abr/26</v>
      </c>
      <c r="I4245" s="723">
        <f t="shared" si="496"/>
        <v>5</v>
      </c>
      <c r="J4245" s="723">
        <f>IF(Tabela13[[#This Row],[Data da Ordem]]&lt;&gt;"",1,"")</f>
        <v>1</v>
      </c>
    </row>
    <row r="4246" spans="1:10">
      <c r="A4246" s="763">
        <v>46117.475960648146</v>
      </c>
      <c r="B4246" s="764">
        <v>13</v>
      </c>
      <c r="C4246" s="765" t="str">
        <f t="shared" si="490"/>
        <v>05/04/2026</v>
      </c>
      <c r="D4246" s="762" t="str">
        <f t="shared" si="491"/>
        <v>11:25</v>
      </c>
      <c r="E4246" s="713" t="str">
        <f t="shared" si="492"/>
        <v>11:00 as 12:00</v>
      </c>
      <c r="F4246" s="714" t="str">
        <f t="shared" si="493"/>
        <v>Domingo</v>
      </c>
      <c r="G4246" s="715">
        <f t="shared" si="494"/>
        <v>1</v>
      </c>
      <c r="H4246" s="714" t="str">
        <f t="shared" si="495"/>
        <v>Abr/26</v>
      </c>
      <c r="I4246" s="723">
        <f t="shared" si="496"/>
        <v>5</v>
      </c>
      <c r="J4246" s="723">
        <f>IF(Tabela13[[#This Row],[Data da Ordem]]&lt;&gt;"",1,"")</f>
        <v>1</v>
      </c>
    </row>
    <row r="4247" spans="1:10">
      <c r="A4247" s="763">
        <v>46117.473703703705</v>
      </c>
      <c r="B4247" s="764">
        <v>25</v>
      </c>
      <c r="C4247" s="765" t="str">
        <f t="shared" si="490"/>
        <v>05/04/2026</v>
      </c>
      <c r="D4247" s="762" t="str">
        <f t="shared" si="491"/>
        <v>11:22</v>
      </c>
      <c r="E4247" s="713" t="str">
        <f t="shared" si="492"/>
        <v>11:00 as 12:00</v>
      </c>
      <c r="F4247" s="714" t="str">
        <f t="shared" si="493"/>
        <v>Domingo</v>
      </c>
      <c r="G4247" s="715">
        <f t="shared" si="494"/>
        <v>1</v>
      </c>
      <c r="H4247" s="714" t="str">
        <f t="shared" si="495"/>
        <v>Abr/26</v>
      </c>
      <c r="I4247" s="723">
        <f t="shared" si="496"/>
        <v>5</v>
      </c>
      <c r="J4247" s="723">
        <f>IF(Tabela13[[#This Row],[Data da Ordem]]&lt;&gt;"",1,"")</f>
        <v>1</v>
      </c>
    </row>
    <row r="4248" spans="1:10">
      <c r="A4248" s="763">
        <v>46117.46707175926</v>
      </c>
      <c r="B4248" s="764">
        <v>69</v>
      </c>
      <c r="C4248" s="765" t="str">
        <f t="shared" si="490"/>
        <v>05/04/2026</v>
      </c>
      <c r="D4248" s="762" t="str">
        <f t="shared" si="491"/>
        <v>11:12</v>
      </c>
      <c r="E4248" s="713" t="str">
        <f t="shared" si="492"/>
        <v>11:00 as 12:00</v>
      </c>
      <c r="F4248" s="714" t="str">
        <f t="shared" si="493"/>
        <v>Domingo</v>
      </c>
      <c r="G4248" s="715">
        <f t="shared" si="494"/>
        <v>1</v>
      </c>
      <c r="H4248" s="714" t="str">
        <f t="shared" si="495"/>
        <v>Abr/26</v>
      </c>
      <c r="I4248" s="723">
        <f t="shared" si="496"/>
        <v>5</v>
      </c>
      <c r="J4248" s="723">
        <f>IF(Tabela13[[#This Row],[Data da Ordem]]&lt;&gt;"",1,"")</f>
        <v>1</v>
      </c>
    </row>
    <row r="4249" spans="1:10">
      <c r="A4249" s="763">
        <v>46117.461423611108</v>
      </c>
      <c r="B4249" s="764">
        <v>34.5</v>
      </c>
      <c r="C4249" s="765" t="str">
        <f t="shared" si="490"/>
        <v>05/04/2026</v>
      </c>
      <c r="D4249" s="762" t="str">
        <f t="shared" si="491"/>
        <v>11:04</v>
      </c>
      <c r="E4249" s="713" t="str">
        <f t="shared" si="492"/>
        <v>11:00 as 12:00</v>
      </c>
      <c r="F4249" s="714" t="str">
        <f t="shared" si="493"/>
        <v>Domingo</v>
      </c>
      <c r="G4249" s="715">
        <f t="shared" si="494"/>
        <v>1</v>
      </c>
      <c r="H4249" s="714" t="str">
        <f t="shared" si="495"/>
        <v>Abr/26</v>
      </c>
      <c r="I4249" s="723">
        <f t="shared" si="496"/>
        <v>5</v>
      </c>
      <c r="J4249" s="723">
        <f>IF(Tabela13[[#This Row],[Data da Ordem]]&lt;&gt;"",1,"")</f>
        <v>1</v>
      </c>
    </row>
    <row r="4250" spans="1:10">
      <c r="A4250" s="763">
        <v>46117.458101851851</v>
      </c>
      <c r="B4250" s="764">
        <v>6</v>
      </c>
      <c r="C4250" s="765" t="str">
        <f t="shared" si="490"/>
        <v>05/04/2026</v>
      </c>
      <c r="D4250" s="762" t="str">
        <f t="shared" si="491"/>
        <v>10:59</v>
      </c>
      <c r="E4250" s="713" t="str">
        <f t="shared" si="492"/>
        <v>10:00 as 11:00</v>
      </c>
      <c r="F4250" s="714" t="str">
        <f t="shared" si="493"/>
        <v>Domingo</v>
      </c>
      <c r="G4250" s="715">
        <f t="shared" si="494"/>
        <v>1</v>
      </c>
      <c r="H4250" s="714" t="str">
        <f t="shared" si="495"/>
        <v>Abr/26</v>
      </c>
      <c r="I4250" s="723">
        <f t="shared" si="496"/>
        <v>5</v>
      </c>
      <c r="J4250" s="723">
        <f>IF(Tabela13[[#This Row],[Data da Ordem]]&lt;&gt;"",1,"")</f>
        <v>1</v>
      </c>
    </row>
    <row r="4251" spans="1:10">
      <c r="A4251" s="763">
        <v>46117.457326388889</v>
      </c>
      <c r="B4251" s="764">
        <v>6</v>
      </c>
      <c r="C4251" s="765" t="str">
        <f t="shared" si="490"/>
        <v>05/04/2026</v>
      </c>
      <c r="D4251" s="762" t="str">
        <f t="shared" si="491"/>
        <v>10:58</v>
      </c>
      <c r="E4251" s="713" t="str">
        <f t="shared" si="492"/>
        <v>10:00 as 11:00</v>
      </c>
      <c r="F4251" s="714" t="str">
        <f t="shared" si="493"/>
        <v>Domingo</v>
      </c>
      <c r="G4251" s="715">
        <f t="shared" si="494"/>
        <v>1</v>
      </c>
      <c r="H4251" s="714" t="str">
        <f t="shared" si="495"/>
        <v>Abr/26</v>
      </c>
      <c r="I4251" s="723">
        <f t="shared" si="496"/>
        <v>5</v>
      </c>
      <c r="J4251" s="723">
        <f>IF(Tabela13[[#This Row],[Data da Ordem]]&lt;&gt;"",1,"")</f>
        <v>1</v>
      </c>
    </row>
    <row r="4252" spans="1:10">
      <c r="A4252" s="763">
        <v>46117.452060185184</v>
      </c>
      <c r="B4252" s="764">
        <v>16</v>
      </c>
      <c r="C4252" s="765" t="str">
        <f t="shared" si="490"/>
        <v>05/04/2026</v>
      </c>
      <c r="D4252" s="762" t="str">
        <f t="shared" si="491"/>
        <v>10:50</v>
      </c>
      <c r="E4252" s="713" t="str">
        <f t="shared" si="492"/>
        <v>10:00 as 11:00</v>
      </c>
      <c r="F4252" s="714" t="str">
        <f t="shared" si="493"/>
        <v>Domingo</v>
      </c>
      <c r="G4252" s="715">
        <f t="shared" si="494"/>
        <v>1</v>
      </c>
      <c r="H4252" s="714" t="str">
        <f t="shared" si="495"/>
        <v>Abr/26</v>
      </c>
      <c r="I4252" s="723">
        <f t="shared" si="496"/>
        <v>5</v>
      </c>
      <c r="J4252" s="723">
        <f>IF(Tabela13[[#This Row],[Data da Ordem]]&lt;&gt;"",1,"")</f>
        <v>1</v>
      </c>
    </row>
    <row r="4253" spans="1:10">
      <c r="A4253" s="763">
        <v>46117.450196759259</v>
      </c>
      <c r="B4253" s="764">
        <v>45.5</v>
      </c>
      <c r="C4253" s="765" t="str">
        <f t="shared" si="490"/>
        <v>05/04/2026</v>
      </c>
      <c r="D4253" s="762" t="str">
        <f t="shared" si="491"/>
        <v>10:48</v>
      </c>
      <c r="E4253" s="713" t="str">
        <f t="shared" si="492"/>
        <v>10:00 as 11:00</v>
      </c>
      <c r="F4253" s="714" t="str">
        <f t="shared" si="493"/>
        <v>Domingo</v>
      </c>
      <c r="G4253" s="715">
        <f t="shared" si="494"/>
        <v>1</v>
      </c>
      <c r="H4253" s="714" t="str">
        <f t="shared" si="495"/>
        <v>Abr/26</v>
      </c>
      <c r="I4253" s="723">
        <f t="shared" si="496"/>
        <v>5</v>
      </c>
      <c r="J4253" s="723">
        <f>IF(Tabela13[[#This Row],[Data da Ordem]]&lt;&gt;"",1,"")</f>
        <v>1</v>
      </c>
    </row>
    <row r="4254" spans="1:10">
      <c r="A4254" s="763">
        <v>46117.444849537038</v>
      </c>
      <c r="B4254" s="764">
        <v>10</v>
      </c>
      <c r="C4254" s="765" t="str">
        <f t="shared" si="490"/>
        <v>05/04/2026</v>
      </c>
      <c r="D4254" s="762" t="str">
        <f t="shared" si="491"/>
        <v>10:40</v>
      </c>
      <c r="E4254" s="713" t="str">
        <f t="shared" si="492"/>
        <v>10:00 as 11:00</v>
      </c>
      <c r="F4254" s="714" t="str">
        <f t="shared" si="493"/>
        <v>Domingo</v>
      </c>
      <c r="G4254" s="715">
        <f t="shared" si="494"/>
        <v>1</v>
      </c>
      <c r="H4254" s="714" t="str">
        <f t="shared" si="495"/>
        <v>Abr/26</v>
      </c>
      <c r="I4254" s="723">
        <f t="shared" si="496"/>
        <v>5</v>
      </c>
      <c r="J4254" s="723">
        <f>IF(Tabela13[[#This Row],[Data da Ordem]]&lt;&gt;"",1,"")</f>
        <v>1</v>
      </c>
    </row>
    <row r="4255" spans="1:10">
      <c r="A4255" s="763">
        <v>46117.438923611109</v>
      </c>
      <c r="B4255" s="764">
        <v>19</v>
      </c>
      <c r="C4255" s="765" t="str">
        <f t="shared" si="490"/>
        <v>05/04/2026</v>
      </c>
      <c r="D4255" s="762" t="str">
        <f t="shared" si="491"/>
        <v>10:32</v>
      </c>
      <c r="E4255" s="713" t="str">
        <f t="shared" si="492"/>
        <v>10:00 as 11:00</v>
      </c>
      <c r="F4255" s="714" t="str">
        <f t="shared" si="493"/>
        <v>Domingo</v>
      </c>
      <c r="G4255" s="715">
        <f t="shared" si="494"/>
        <v>1</v>
      </c>
      <c r="H4255" s="714" t="str">
        <f t="shared" si="495"/>
        <v>Abr/26</v>
      </c>
      <c r="I4255" s="723">
        <f t="shared" si="496"/>
        <v>5</v>
      </c>
      <c r="J4255" s="723">
        <f>IF(Tabela13[[#This Row],[Data da Ordem]]&lt;&gt;"",1,"")</f>
        <v>1</v>
      </c>
    </row>
    <row r="4256" spans="1:10">
      <c r="A4256" s="763">
        <v>46117.43608796296</v>
      </c>
      <c r="B4256" s="764">
        <v>23</v>
      </c>
      <c r="C4256" s="765" t="str">
        <f t="shared" si="490"/>
        <v>05/04/2026</v>
      </c>
      <c r="D4256" s="762" t="str">
        <f t="shared" si="491"/>
        <v>10:27</v>
      </c>
      <c r="E4256" s="713" t="str">
        <f t="shared" si="492"/>
        <v>10:00 as 11:00</v>
      </c>
      <c r="F4256" s="714" t="str">
        <f t="shared" si="493"/>
        <v>Domingo</v>
      </c>
      <c r="G4256" s="715">
        <f t="shared" si="494"/>
        <v>1</v>
      </c>
      <c r="H4256" s="714" t="str">
        <f t="shared" si="495"/>
        <v>Abr/26</v>
      </c>
      <c r="I4256" s="723">
        <f t="shared" si="496"/>
        <v>5</v>
      </c>
      <c r="J4256" s="723">
        <f>IF(Tabela13[[#This Row],[Data da Ordem]]&lt;&gt;"",1,"")</f>
        <v>1</v>
      </c>
    </row>
    <row r="4257" spans="1:10">
      <c r="A4257" s="763">
        <v>46117.426539351851</v>
      </c>
      <c r="B4257" s="764">
        <v>59</v>
      </c>
      <c r="C4257" s="765" t="str">
        <f t="shared" si="490"/>
        <v>05/04/2026</v>
      </c>
      <c r="D4257" s="762" t="str">
        <f t="shared" si="491"/>
        <v>10:14</v>
      </c>
      <c r="E4257" s="713" t="str">
        <f t="shared" si="492"/>
        <v>10:00 as 11:00</v>
      </c>
      <c r="F4257" s="714" t="str">
        <f t="shared" si="493"/>
        <v>Domingo</v>
      </c>
      <c r="G4257" s="715">
        <f t="shared" si="494"/>
        <v>1</v>
      </c>
      <c r="H4257" s="714" t="str">
        <f t="shared" si="495"/>
        <v>Abr/26</v>
      </c>
      <c r="I4257" s="723">
        <f t="shared" si="496"/>
        <v>5</v>
      </c>
      <c r="J4257" s="723">
        <f>IF(Tabela13[[#This Row],[Data da Ordem]]&lt;&gt;"",1,"")</f>
        <v>1</v>
      </c>
    </row>
    <row r="4258" spans="1:10">
      <c r="A4258" s="763">
        <v>46117.425567129627</v>
      </c>
      <c r="B4258" s="764">
        <v>62.5</v>
      </c>
      <c r="C4258" s="765" t="str">
        <f t="shared" si="490"/>
        <v>05/04/2026</v>
      </c>
      <c r="D4258" s="762" t="str">
        <f t="shared" si="491"/>
        <v>10:12</v>
      </c>
      <c r="E4258" s="713" t="str">
        <f t="shared" si="492"/>
        <v>10:00 as 11:00</v>
      </c>
      <c r="F4258" s="714" t="str">
        <f t="shared" si="493"/>
        <v>Domingo</v>
      </c>
      <c r="G4258" s="715">
        <f t="shared" si="494"/>
        <v>1</v>
      </c>
      <c r="H4258" s="714" t="str">
        <f t="shared" si="495"/>
        <v>Abr/26</v>
      </c>
      <c r="I4258" s="723">
        <f t="shared" si="496"/>
        <v>5</v>
      </c>
      <c r="J4258" s="723">
        <f>IF(Tabela13[[#This Row],[Data da Ordem]]&lt;&gt;"",1,"")</f>
        <v>1</v>
      </c>
    </row>
    <row r="4259" spans="1:10">
      <c r="A4259" s="763">
        <v>46117.417800925927</v>
      </c>
      <c r="B4259" s="764">
        <v>13</v>
      </c>
      <c r="C4259" s="765" t="str">
        <f t="shared" si="490"/>
        <v>05/04/2026</v>
      </c>
      <c r="D4259" s="762" t="str">
        <f t="shared" si="491"/>
        <v>10:01</v>
      </c>
      <c r="E4259" s="713" t="str">
        <f t="shared" si="492"/>
        <v>10:00 as 11:00</v>
      </c>
      <c r="F4259" s="714" t="str">
        <f t="shared" si="493"/>
        <v>Domingo</v>
      </c>
      <c r="G4259" s="715">
        <f t="shared" si="494"/>
        <v>1</v>
      </c>
      <c r="H4259" s="714" t="str">
        <f t="shared" si="495"/>
        <v>Abr/26</v>
      </c>
      <c r="I4259" s="723">
        <f t="shared" si="496"/>
        <v>5</v>
      </c>
      <c r="J4259" s="723">
        <f>IF(Tabela13[[#This Row],[Data da Ordem]]&lt;&gt;"",1,"")</f>
        <v>1</v>
      </c>
    </row>
    <row r="4260" spans="1:10">
      <c r="A4260" s="763">
        <v>46117.417361111111</v>
      </c>
      <c r="B4260" s="764">
        <v>49.5</v>
      </c>
      <c r="C4260" s="765" t="str">
        <f t="shared" si="490"/>
        <v>05/04/2026</v>
      </c>
      <c r="D4260" s="762" t="str">
        <f t="shared" si="491"/>
        <v>10:01</v>
      </c>
      <c r="E4260" s="713" t="str">
        <f t="shared" si="492"/>
        <v>10:00 as 11:00</v>
      </c>
      <c r="F4260" s="714" t="str">
        <f t="shared" si="493"/>
        <v>Domingo</v>
      </c>
      <c r="G4260" s="715">
        <f t="shared" si="494"/>
        <v>1</v>
      </c>
      <c r="H4260" s="714" t="str">
        <f t="shared" si="495"/>
        <v>Abr/26</v>
      </c>
      <c r="I4260" s="723">
        <f t="shared" si="496"/>
        <v>5</v>
      </c>
      <c r="J4260" s="723">
        <f>IF(Tabela13[[#This Row],[Data da Ordem]]&lt;&gt;"",1,"")</f>
        <v>1</v>
      </c>
    </row>
    <row r="4261" spans="1:10">
      <c r="A4261" s="763">
        <v>46117.414293981485</v>
      </c>
      <c r="B4261" s="764">
        <v>13.5</v>
      </c>
      <c r="C4261" s="765" t="str">
        <f t="shared" si="490"/>
        <v>05/04/2026</v>
      </c>
      <c r="D4261" s="762" t="str">
        <f t="shared" si="491"/>
        <v>09:56</v>
      </c>
      <c r="E4261" s="713" t="str">
        <f t="shared" si="492"/>
        <v>09:00 as 10:00</v>
      </c>
      <c r="F4261" s="714" t="str">
        <f t="shared" si="493"/>
        <v>Domingo</v>
      </c>
      <c r="G4261" s="715">
        <f t="shared" si="494"/>
        <v>1</v>
      </c>
      <c r="H4261" s="714" t="str">
        <f t="shared" si="495"/>
        <v>Abr/26</v>
      </c>
      <c r="I4261" s="723">
        <f t="shared" si="496"/>
        <v>5</v>
      </c>
      <c r="J4261" s="723">
        <f>IF(Tabela13[[#This Row],[Data da Ordem]]&lt;&gt;"",1,"")</f>
        <v>1</v>
      </c>
    </row>
    <row r="4262" spans="1:10">
      <c r="A4262" s="763">
        <v>46117.411030092589</v>
      </c>
      <c r="B4262" s="764">
        <v>12</v>
      </c>
      <c r="C4262" s="765" t="str">
        <f t="shared" si="490"/>
        <v>05/04/2026</v>
      </c>
      <c r="D4262" s="762" t="str">
        <f t="shared" si="491"/>
        <v>09:51</v>
      </c>
      <c r="E4262" s="713" t="str">
        <f t="shared" si="492"/>
        <v>09:00 as 10:00</v>
      </c>
      <c r="F4262" s="714" t="str">
        <f t="shared" si="493"/>
        <v>Domingo</v>
      </c>
      <c r="G4262" s="715">
        <f t="shared" si="494"/>
        <v>1</v>
      </c>
      <c r="H4262" s="714" t="str">
        <f t="shared" si="495"/>
        <v>Abr/26</v>
      </c>
      <c r="I4262" s="723">
        <f t="shared" si="496"/>
        <v>5</v>
      </c>
      <c r="J4262" s="723">
        <f>IF(Tabela13[[#This Row],[Data da Ordem]]&lt;&gt;"",1,"")</f>
        <v>1</v>
      </c>
    </row>
    <row r="4263" spans="1:10">
      <c r="A4263" s="763">
        <v>46117.398055555554</v>
      </c>
      <c r="B4263" s="764">
        <v>91.5</v>
      </c>
      <c r="C4263" s="765" t="str">
        <f t="shared" si="490"/>
        <v>05/04/2026</v>
      </c>
      <c r="D4263" s="762" t="str">
        <f t="shared" si="491"/>
        <v>09:33</v>
      </c>
      <c r="E4263" s="713" t="str">
        <f t="shared" si="492"/>
        <v>09:00 as 10:00</v>
      </c>
      <c r="F4263" s="714" t="str">
        <f t="shared" si="493"/>
        <v>Domingo</v>
      </c>
      <c r="G4263" s="715">
        <f t="shared" si="494"/>
        <v>1</v>
      </c>
      <c r="H4263" s="714" t="str">
        <f t="shared" si="495"/>
        <v>Abr/26</v>
      </c>
      <c r="I4263" s="723">
        <f t="shared" si="496"/>
        <v>5</v>
      </c>
      <c r="J4263" s="723">
        <f>IF(Tabela13[[#This Row],[Data da Ordem]]&lt;&gt;"",1,"")</f>
        <v>1</v>
      </c>
    </row>
    <row r="4264" spans="1:10">
      <c r="A4264" s="763">
        <v>46117.379247685189</v>
      </c>
      <c r="B4264" s="764">
        <v>14.5</v>
      </c>
      <c r="C4264" s="765" t="str">
        <f t="shared" si="490"/>
        <v>05/04/2026</v>
      </c>
      <c r="D4264" s="762" t="str">
        <f t="shared" si="491"/>
        <v>09:06</v>
      </c>
      <c r="E4264" s="713" t="str">
        <f t="shared" si="492"/>
        <v>09:00 as 10:00</v>
      </c>
      <c r="F4264" s="714" t="str">
        <f t="shared" si="493"/>
        <v>Domingo</v>
      </c>
      <c r="G4264" s="715">
        <f t="shared" si="494"/>
        <v>1</v>
      </c>
      <c r="H4264" s="714" t="str">
        <f t="shared" si="495"/>
        <v>Abr/26</v>
      </c>
      <c r="I4264" s="723">
        <f t="shared" si="496"/>
        <v>5</v>
      </c>
      <c r="J4264" s="723">
        <f>IF(Tabela13[[#This Row],[Data da Ordem]]&lt;&gt;"",1,"")</f>
        <v>1</v>
      </c>
    </row>
    <row r="4265" spans="1:10">
      <c r="A4265" s="763">
        <v>46117.377210648148</v>
      </c>
      <c r="B4265" s="764">
        <v>40</v>
      </c>
      <c r="C4265" s="765" t="str">
        <f t="shared" si="490"/>
        <v>05/04/2026</v>
      </c>
      <c r="D4265" s="762" t="str">
        <f t="shared" si="491"/>
        <v>09:03</v>
      </c>
      <c r="E4265" s="713" t="str">
        <f t="shared" si="492"/>
        <v>09:00 as 10:00</v>
      </c>
      <c r="F4265" s="714" t="str">
        <f t="shared" si="493"/>
        <v>Domingo</v>
      </c>
      <c r="G4265" s="715">
        <f t="shared" si="494"/>
        <v>1</v>
      </c>
      <c r="H4265" s="714" t="str">
        <f t="shared" si="495"/>
        <v>Abr/26</v>
      </c>
      <c r="I4265" s="723">
        <f t="shared" si="496"/>
        <v>5</v>
      </c>
      <c r="J4265" s="723">
        <f>IF(Tabela13[[#This Row],[Data da Ordem]]&lt;&gt;"",1,"")</f>
        <v>1</v>
      </c>
    </row>
    <row r="4266" spans="1:10">
      <c r="A4266" s="763">
        <v>46116.768750000003</v>
      </c>
      <c r="B4266" s="764">
        <v>14</v>
      </c>
      <c r="C4266" s="765" t="str">
        <f t="shared" si="490"/>
        <v>04/04/2026</v>
      </c>
      <c r="D4266" s="762" t="str">
        <f t="shared" si="491"/>
        <v>18:27</v>
      </c>
      <c r="E4266" s="713" t="str">
        <f t="shared" si="492"/>
        <v>18:00 as 19:00</v>
      </c>
      <c r="F4266" s="714" t="str">
        <f t="shared" si="493"/>
        <v>Sábado</v>
      </c>
      <c r="G4266" s="715">
        <f t="shared" si="494"/>
        <v>1</v>
      </c>
      <c r="H4266" s="714" t="str">
        <f t="shared" si="495"/>
        <v>Abr/26</v>
      </c>
      <c r="I4266" s="723">
        <f t="shared" si="496"/>
        <v>4</v>
      </c>
      <c r="J4266" s="723">
        <f>IF(Tabela13[[#This Row],[Data da Ordem]]&lt;&gt;"",1,"")</f>
        <v>1</v>
      </c>
    </row>
    <row r="4267" spans="1:10">
      <c r="A4267" s="763">
        <v>46116.768136574072</v>
      </c>
      <c r="B4267" s="764">
        <v>6</v>
      </c>
      <c r="C4267" s="765" t="str">
        <f t="shared" si="490"/>
        <v>04/04/2026</v>
      </c>
      <c r="D4267" s="762" t="str">
        <f t="shared" si="491"/>
        <v>18:26</v>
      </c>
      <c r="E4267" s="713" t="str">
        <f t="shared" si="492"/>
        <v>18:00 as 19:00</v>
      </c>
      <c r="F4267" s="714" t="str">
        <f t="shared" si="493"/>
        <v>Sábado</v>
      </c>
      <c r="G4267" s="715">
        <f t="shared" si="494"/>
        <v>1</v>
      </c>
      <c r="H4267" s="714" t="str">
        <f t="shared" si="495"/>
        <v>Abr/26</v>
      </c>
      <c r="I4267" s="723">
        <f t="shared" si="496"/>
        <v>4</v>
      </c>
      <c r="J4267" s="723">
        <f>IF(Tabela13[[#This Row],[Data da Ordem]]&lt;&gt;"",1,"")</f>
        <v>1</v>
      </c>
    </row>
    <row r="4268" spans="1:10">
      <c r="A4268" s="763">
        <v>46116.767083333332</v>
      </c>
      <c r="B4268" s="764">
        <v>12</v>
      </c>
      <c r="C4268" s="765" t="str">
        <f t="shared" si="490"/>
        <v>04/04/2026</v>
      </c>
      <c r="D4268" s="762" t="str">
        <f t="shared" si="491"/>
        <v>18:24</v>
      </c>
      <c r="E4268" s="713" t="str">
        <f t="shared" si="492"/>
        <v>18:00 as 19:00</v>
      </c>
      <c r="F4268" s="714" t="str">
        <f t="shared" si="493"/>
        <v>Sábado</v>
      </c>
      <c r="G4268" s="715">
        <f t="shared" si="494"/>
        <v>1</v>
      </c>
      <c r="H4268" s="714" t="str">
        <f t="shared" si="495"/>
        <v>Abr/26</v>
      </c>
      <c r="I4268" s="723">
        <f t="shared" si="496"/>
        <v>4</v>
      </c>
      <c r="J4268" s="723">
        <f>IF(Tabela13[[#This Row],[Data da Ordem]]&lt;&gt;"",1,"")</f>
        <v>1</v>
      </c>
    </row>
    <row r="4269" spans="1:10">
      <c r="A4269" s="763">
        <v>46116.759467592594</v>
      </c>
      <c r="B4269" s="764">
        <v>13</v>
      </c>
      <c r="C4269" s="765" t="str">
        <f t="shared" si="490"/>
        <v>04/04/2026</v>
      </c>
      <c r="D4269" s="762" t="str">
        <f t="shared" si="491"/>
        <v>18:13</v>
      </c>
      <c r="E4269" s="713" t="str">
        <f t="shared" si="492"/>
        <v>18:00 as 19:00</v>
      </c>
      <c r="F4269" s="714" t="str">
        <f t="shared" si="493"/>
        <v>Sábado</v>
      </c>
      <c r="G4269" s="715">
        <f t="shared" si="494"/>
        <v>1</v>
      </c>
      <c r="H4269" s="714" t="str">
        <f t="shared" si="495"/>
        <v>Abr/26</v>
      </c>
      <c r="I4269" s="723">
        <f t="shared" si="496"/>
        <v>4</v>
      </c>
      <c r="J4269" s="723">
        <f>IF(Tabela13[[#This Row],[Data da Ordem]]&lt;&gt;"",1,"")</f>
        <v>1</v>
      </c>
    </row>
    <row r="4270" spans="1:10">
      <c r="A4270" s="763">
        <v>46116.753472222219</v>
      </c>
      <c r="B4270" s="764">
        <v>10</v>
      </c>
      <c r="C4270" s="765" t="str">
        <f t="shared" si="490"/>
        <v>04/04/2026</v>
      </c>
      <c r="D4270" s="762" t="str">
        <f t="shared" si="491"/>
        <v>18:05</v>
      </c>
      <c r="E4270" s="713" t="str">
        <f t="shared" si="492"/>
        <v>18:00 as 19:00</v>
      </c>
      <c r="F4270" s="714" t="str">
        <f t="shared" si="493"/>
        <v>Sábado</v>
      </c>
      <c r="G4270" s="715">
        <f t="shared" si="494"/>
        <v>1</v>
      </c>
      <c r="H4270" s="714" t="str">
        <f t="shared" si="495"/>
        <v>Abr/26</v>
      </c>
      <c r="I4270" s="723">
        <f t="shared" si="496"/>
        <v>4</v>
      </c>
      <c r="J4270" s="723">
        <f>IF(Tabela13[[#This Row],[Data da Ordem]]&lt;&gt;"",1,"")</f>
        <v>1</v>
      </c>
    </row>
    <row r="4271" spans="1:10">
      <c r="A4271" s="763">
        <v>46116.752106481479</v>
      </c>
      <c r="B4271" s="764">
        <v>13</v>
      </c>
      <c r="C4271" s="765" t="str">
        <f t="shared" si="490"/>
        <v>04/04/2026</v>
      </c>
      <c r="D4271" s="762" t="str">
        <f t="shared" si="491"/>
        <v>18:03</v>
      </c>
      <c r="E4271" s="713" t="str">
        <f t="shared" si="492"/>
        <v>18:00 as 19:00</v>
      </c>
      <c r="F4271" s="714" t="str">
        <f t="shared" si="493"/>
        <v>Sábado</v>
      </c>
      <c r="G4271" s="715">
        <f t="shared" si="494"/>
        <v>1</v>
      </c>
      <c r="H4271" s="714" t="str">
        <f t="shared" si="495"/>
        <v>Abr/26</v>
      </c>
      <c r="I4271" s="723">
        <f t="shared" si="496"/>
        <v>4</v>
      </c>
      <c r="J4271" s="723">
        <f>IF(Tabela13[[#This Row],[Data da Ordem]]&lt;&gt;"",1,"")</f>
        <v>1</v>
      </c>
    </row>
    <row r="4272" spans="1:10">
      <c r="A4272" s="763">
        <v>46116.736319444448</v>
      </c>
      <c r="B4272" s="764">
        <v>22</v>
      </c>
      <c r="C4272" s="765" t="str">
        <f t="shared" si="490"/>
        <v>04/04/2026</v>
      </c>
      <c r="D4272" s="762" t="str">
        <f t="shared" si="491"/>
        <v>17:40</v>
      </c>
      <c r="E4272" s="713" t="str">
        <f t="shared" si="492"/>
        <v>17:00 as 18:00</v>
      </c>
      <c r="F4272" s="714" t="str">
        <f t="shared" si="493"/>
        <v>Sábado</v>
      </c>
      <c r="G4272" s="715">
        <f t="shared" si="494"/>
        <v>1</v>
      </c>
      <c r="H4272" s="714" t="str">
        <f t="shared" si="495"/>
        <v>Abr/26</v>
      </c>
      <c r="I4272" s="723">
        <f t="shared" si="496"/>
        <v>4</v>
      </c>
      <c r="J4272" s="723">
        <f>IF(Tabela13[[#This Row],[Data da Ordem]]&lt;&gt;"",1,"")</f>
        <v>1</v>
      </c>
    </row>
    <row r="4273" spans="1:10">
      <c r="A4273" s="763">
        <v>46116.734490740739</v>
      </c>
      <c r="B4273" s="764">
        <v>12.6</v>
      </c>
      <c r="C4273" s="765" t="str">
        <f t="shared" si="490"/>
        <v>04/04/2026</v>
      </c>
      <c r="D4273" s="762" t="str">
        <f t="shared" si="491"/>
        <v>17:37</v>
      </c>
      <c r="E4273" s="713" t="str">
        <f t="shared" si="492"/>
        <v>17:00 as 18:00</v>
      </c>
      <c r="F4273" s="714" t="str">
        <f t="shared" si="493"/>
        <v>Sábado</v>
      </c>
      <c r="G4273" s="715">
        <f t="shared" si="494"/>
        <v>1</v>
      </c>
      <c r="H4273" s="714" t="str">
        <f t="shared" si="495"/>
        <v>Abr/26</v>
      </c>
      <c r="I4273" s="723">
        <f t="shared" si="496"/>
        <v>4</v>
      </c>
      <c r="J4273" s="723">
        <f>IF(Tabela13[[#This Row],[Data da Ordem]]&lt;&gt;"",1,"")</f>
        <v>1</v>
      </c>
    </row>
    <row r="4274" spans="1:10">
      <c r="A4274" s="763">
        <v>46116.732858796298</v>
      </c>
      <c r="B4274" s="764">
        <v>20</v>
      </c>
      <c r="C4274" s="765" t="str">
        <f t="shared" si="490"/>
        <v>04/04/2026</v>
      </c>
      <c r="D4274" s="762" t="str">
        <f t="shared" si="491"/>
        <v>17:35</v>
      </c>
      <c r="E4274" s="713" t="str">
        <f t="shared" si="492"/>
        <v>17:00 as 18:00</v>
      </c>
      <c r="F4274" s="714" t="str">
        <f t="shared" si="493"/>
        <v>Sábado</v>
      </c>
      <c r="G4274" s="715">
        <f t="shared" si="494"/>
        <v>1</v>
      </c>
      <c r="H4274" s="714" t="str">
        <f t="shared" si="495"/>
        <v>Abr/26</v>
      </c>
      <c r="I4274" s="723">
        <f t="shared" si="496"/>
        <v>4</v>
      </c>
      <c r="J4274" s="723">
        <f>IF(Tabela13[[#This Row],[Data da Ordem]]&lt;&gt;"",1,"")</f>
        <v>1</v>
      </c>
    </row>
    <row r="4275" spans="1:10">
      <c r="A4275" s="763">
        <v>46116.727303240739</v>
      </c>
      <c r="B4275" s="764">
        <v>12</v>
      </c>
      <c r="C4275" s="765" t="str">
        <f t="shared" si="490"/>
        <v>04/04/2026</v>
      </c>
      <c r="D4275" s="762" t="str">
        <f t="shared" si="491"/>
        <v>17:27</v>
      </c>
      <c r="E4275" s="713" t="str">
        <f t="shared" si="492"/>
        <v>17:00 as 18:00</v>
      </c>
      <c r="F4275" s="714" t="str">
        <f t="shared" si="493"/>
        <v>Sábado</v>
      </c>
      <c r="G4275" s="715">
        <f t="shared" si="494"/>
        <v>1</v>
      </c>
      <c r="H4275" s="714" t="str">
        <f t="shared" si="495"/>
        <v>Abr/26</v>
      </c>
      <c r="I4275" s="723">
        <f t="shared" si="496"/>
        <v>4</v>
      </c>
      <c r="J4275" s="723">
        <f>IF(Tabela13[[#This Row],[Data da Ordem]]&lt;&gt;"",1,"")</f>
        <v>1</v>
      </c>
    </row>
    <row r="4276" spans="1:10">
      <c r="A4276" s="763">
        <v>46116.723796296297</v>
      </c>
      <c r="B4276" s="764">
        <v>6.3</v>
      </c>
      <c r="C4276" s="765" t="str">
        <f t="shared" si="490"/>
        <v>04/04/2026</v>
      </c>
      <c r="D4276" s="762" t="str">
        <f t="shared" si="491"/>
        <v>17:22</v>
      </c>
      <c r="E4276" s="713" t="str">
        <f t="shared" si="492"/>
        <v>17:00 as 18:00</v>
      </c>
      <c r="F4276" s="714" t="str">
        <f t="shared" si="493"/>
        <v>Sábado</v>
      </c>
      <c r="G4276" s="715">
        <f t="shared" si="494"/>
        <v>1</v>
      </c>
      <c r="H4276" s="714" t="str">
        <f t="shared" si="495"/>
        <v>Abr/26</v>
      </c>
      <c r="I4276" s="723">
        <f t="shared" si="496"/>
        <v>4</v>
      </c>
      <c r="J4276" s="723">
        <f>IF(Tabela13[[#This Row],[Data da Ordem]]&lt;&gt;"",1,"")</f>
        <v>1</v>
      </c>
    </row>
    <row r="4277" spans="1:10">
      <c r="A4277" s="763">
        <v>46116.715682870374</v>
      </c>
      <c r="B4277" s="764">
        <v>64</v>
      </c>
      <c r="C4277" s="765" t="str">
        <f t="shared" si="490"/>
        <v>04/04/2026</v>
      </c>
      <c r="D4277" s="762" t="str">
        <f t="shared" si="491"/>
        <v>17:10</v>
      </c>
      <c r="E4277" s="713" t="str">
        <f t="shared" si="492"/>
        <v>17:00 as 18:00</v>
      </c>
      <c r="F4277" s="714" t="str">
        <f t="shared" si="493"/>
        <v>Sábado</v>
      </c>
      <c r="G4277" s="715">
        <f t="shared" si="494"/>
        <v>1</v>
      </c>
      <c r="H4277" s="714" t="str">
        <f t="shared" si="495"/>
        <v>Abr/26</v>
      </c>
      <c r="I4277" s="723">
        <f t="shared" si="496"/>
        <v>4</v>
      </c>
      <c r="J4277" s="723">
        <f>IF(Tabela13[[#This Row],[Data da Ordem]]&lt;&gt;"",1,"")</f>
        <v>1</v>
      </c>
    </row>
    <row r="4278" spans="1:10">
      <c r="A4278" s="763">
        <v>46116.705520833333</v>
      </c>
      <c r="B4278" s="764">
        <v>98</v>
      </c>
      <c r="C4278" s="765" t="str">
        <f t="shared" si="490"/>
        <v>04/04/2026</v>
      </c>
      <c r="D4278" s="762" t="str">
        <f t="shared" si="491"/>
        <v>16:55</v>
      </c>
      <c r="E4278" s="713" t="str">
        <f t="shared" si="492"/>
        <v>16:00 as 17:00</v>
      </c>
      <c r="F4278" s="714" t="str">
        <f t="shared" si="493"/>
        <v>Sábado</v>
      </c>
      <c r="G4278" s="715">
        <f t="shared" si="494"/>
        <v>1</v>
      </c>
      <c r="H4278" s="714" t="str">
        <f t="shared" si="495"/>
        <v>Abr/26</v>
      </c>
      <c r="I4278" s="723">
        <f t="shared" si="496"/>
        <v>4</v>
      </c>
      <c r="J4278" s="723">
        <f>IF(Tabela13[[#This Row],[Data da Ordem]]&lt;&gt;"",1,"")</f>
        <v>1</v>
      </c>
    </row>
    <row r="4279" spans="1:10">
      <c r="A4279" s="763">
        <v>46116.705254629633</v>
      </c>
      <c r="B4279" s="764">
        <v>23</v>
      </c>
      <c r="C4279" s="765" t="str">
        <f t="shared" si="490"/>
        <v>04/04/2026</v>
      </c>
      <c r="D4279" s="762" t="str">
        <f t="shared" si="491"/>
        <v>16:55</v>
      </c>
      <c r="E4279" s="713" t="str">
        <f t="shared" si="492"/>
        <v>16:00 as 17:00</v>
      </c>
      <c r="F4279" s="714" t="str">
        <f t="shared" si="493"/>
        <v>Sábado</v>
      </c>
      <c r="G4279" s="715">
        <f t="shared" si="494"/>
        <v>1</v>
      </c>
      <c r="H4279" s="714" t="str">
        <f t="shared" si="495"/>
        <v>Abr/26</v>
      </c>
      <c r="I4279" s="723">
        <f t="shared" si="496"/>
        <v>4</v>
      </c>
      <c r="J4279" s="723">
        <f>IF(Tabela13[[#This Row],[Data da Ordem]]&lt;&gt;"",1,"")</f>
        <v>1</v>
      </c>
    </row>
    <row r="4280" spans="1:10">
      <c r="A4280" s="763">
        <v>46116.704328703701</v>
      </c>
      <c r="B4280" s="764">
        <v>43</v>
      </c>
      <c r="C4280" s="765" t="str">
        <f t="shared" si="490"/>
        <v>04/04/2026</v>
      </c>
      <c r="D4280" s="762" t="str">
        <f t="shared" si="491"/>
        <v>16:54</v>
      </c>
      <c r="E4280" s="713" t="str">
        <f t="shared" si="492"/>
        <v>16:00 as 17:00</v>
      </c>
      <c r="F4280" s="714" t="str">
        <f t="shared" si="493"/>
        <v>Sábado</v>
      </c>
      <c r="G4280" s="715">
        <f t="shared" si="494"/>
        <v>1</v>
      </c>
      <c r="H4280" s="714" t="str">
        <f t="shared" si="495"/>
        <v>Abr/26</v>
      </c>
      <c r="I4280" s="723">
        <f t="shared" si="496"/>
        <v>4</v>
      </c>
      <c r="J4280" s="723">
        <f>IF(Tabela13[[#This Row],[Data da Ordem]]&lt;&gt;"",1,"")</f>
        <v>1</v>
      </c>
    </row>
    <row r="4281" spans="1:10">
      <c r="A4281" s="763">
        <v>46116.702002314814</v>
      </c>
      <c r="B4281" s="764">
        <v>4.8</v>
      </c>
      <c r="C4281" s="765" t="str">
        <f t="shared" si="490"/>
        <v>04/04/2026</v>
      </c>
      <c r="D4281" s="762" t="str">
        <f t="shared" si="491"/>
        <v>16:50</v>
      </c>
      <c r="E4281" s="713" t="str">
        <f t="shared" si="492"/>
        <v>16:00 as 17:00</v>
      </c>
      <c r="F4281" s="714" t="str">
        <f t="shared" si="493"/>
        <v>Sábado</v>
      </c>
      <c r="G4281" s="715">
        <f t="shared" si="494"/>
        <v>1</v>
      </c>
      <c r="H4281" s="714" t="str">
        <f t="shared" si="495"/>
        <v>Abr/26</v>
      </c>
      <c r="I4281" s="723">
        <f t="shared" si="496"/>
        <v>4</v>
      </c>
      <c r="J4281" s="723">
        <f>IF(Tabela13[[#This Row],[Data da Ordem]]&lt;&gt;"",1,"")</f>
        <v>1</v>
      </c>
    </row>
    <row r="4282" spans="1:10">
      <c r="A4282" s="763">
        <v>46116.695219907408</v>
      </c>
      <c r="B4282" s="764">
        <v>23</v>
      </c>
      <c r="C4282" s="765" t="str">
        <f t="shared" si="490"/>
        <v>04/04/2026</v>
      </c>
      <c r="D4282" s="762" t="str">
        <f t="shared" si="491"/>
        <v>16:41</v>
      </c>
      <c r="E4282" s="713" t="str">
        <f t="shared" si="492"/>
        <v>16:00 as 17:00</v>
      </c>
      <c r="F4282" s="714" t="str">
        <f t="shared" si="493"/>
        <v>Sábado</v>
      </c>
      <c r="G4282" s="715">
        <f t="shared" si="494"/>
        <v>1</v>
      </c>
      <c r="H4282" s="714" t="str">
        <f t="shared" si="495"/>
        <v>Abr/26</v>
      </c>
      <c r="I4282" s="723">
        <f t="shared" si="496"/>
        <v>4</v>
      </c>
      <c r="J4282" s="723">
        <f>IF(Tabela13[[#This Row],[Data da Ordem]]&lt;&gt;"",1,"")</f>
        <v>1</v>
      </c>
    </row>
    <row r="4283" spans="1:10">
      <c r="A4283" s="763">
        <v>46116.694189814814</v>
      </c>
      <c r="B4283" s="764">
        <v>13.5</v>
      </c>
      <c r="C4283" s="765" t="str">
        <f t="shared" si="490"/>
        <v>04/04/2026</v>
      </c>
      <c r="D4283" s="762" t="str">
        <f t="shared" si="491"/>
        <v>16:39</v>
      </c>
      <c r="E4283" s="713" t="str">
        <f t="shared" si="492"/>
        <v>16:00 as 17:00</v>
      </c>
      <c r="F4283" s="714" t="str">
        <f t="shared" si="493"/>
        <v>Sábado</v>
      </c>
      <c r="G4283" s="715">
        <f t="shared" si="494"/>
        <v>1</v>
      </c>
      <c r="H4283" s="714" t="str">
        <f t="shared" si="495"/>
        <v>Abr/26</v>
      </c>
      <c r="I4283" s="723">
        <f t="shared" si="496"/>
        <v>4</v>
      </c>
      <c r="J4283" s="723">
        <f>IF(Tabela13[[#This Row],[Data da Ordem]]&lt;&gt;"",1,"")</f>
        <v>1</v>
      </c>
    </row>
    <row r="4284" spans="1:10">
      <c r="A4284" s="763">
        <v>46116.68478009259</v>
      </c>
      <c r="B4284" s="764">
        <v>63</v>
      </c>
      <c r="C4284" s="765" t="str">
        <f t="shared" ref="C4284:C4347" si="497">IF(A4284="","",TEXT(A4284,"dd/mm/aaaa"))</f>
        <v>04/04/2026</v>
      </c>
      <c r="D4284" s="762" t="str">
        <f t="shared" ref="D4284:D4347" si="498">IF(A4284="","",TEXT(A4284,"hh:mm"))</f>
        <v>16:26</v>
      </c>
      <c r="E4284" s="713" t="str">
        <f t="shared" ref="E4284:E4347" si="499">IF(D4284="","",IF(AND(MOD(D4284,1)&gt;=TIME(8,0,0),MOD(D4284,1)&lt;TIME(21,0,0)),
TEXT(TIME(HOUR(MOD(D4284,1)),0,0),"hh:mm")&amp;" as "&amp;TEXT(TIME(HOUR(MOD(D4284,1))+1,0,0),"hh:mm"),
"Fora da faixa"))</f>
        <v>16:00 as 17:00</v>
      </c>
      <c r="F4284" s="714" t="str">
        <f t="shared" ref="F4284:F4347" si="500">CHOOSE(WEEKDAY(C4284,2),"Segunda","Terça","Quarta","Quinta","Sexta","Sábado","Domingo")</f>
        <v>Sábado</v>
      </c>
      <c r="G4284" s="715">
        <f t="shared" ref="G4284:G4347" si="501">INT((DAY(C4284)-1)/7)+1</f>
        <v>1</v>
      </c>
      <c r="H4284" s="714" t="str">
        <f t="shared" ref="H4284:H4347" si="502">PROPER(TEXT(C4284,"MMM/AA"))</f>
        <v>Abr/26</v>
      </c>
      <c r="I4284" s="723">
        <f t="shared" ref="I4284:I4347" si="503">DAY(C4284)</f>
        <v>4</v>
      </c>
      <c r="J4284" s="723">
        <f>IF(Tabela13[[#This Row],[Data da Ordem]]&lt;&gt;"",1,"")</f>
        <v>1</v>
      </c>
    </row>
    <row r="4285" spans="1:10">
      <c r="A4285" s="763">
        <v>46116.68236111111</v>
      </c>
      <c r="B4285" s="764">
        <v>13</v>
      </c>
      <c r="C4285" s="765" t="str">
        <f t="shared" si="497"/>
        <v>04/04/2026</v>
      </c>
      <c r="D4285" s="762" t="str">
        <f t="shared" si="498"/>
        <v>16:22</v>
      </c>
      <c r="E4285" s="713" t="str">
        <f t="shared" si="499"/>
        <v>16:00 as 17:00</v>
      </c>
      <c r="F4285" s="714" t="str">
        <f t="shared" si="500"/>
        <v>Sábado</v>
      </c>
      <c r="G4285" s="715">
        <f t="shared" si="501"/>
        <v>1</v>
      </c>
      <c r="H4285" s="714" t="str">
        <f t="shared" si="502"/>
        <v>Abr/26</v>
      </c>
      <c r="I4285" s="723">
        <f t="shared" si="503"/>
        <v>4</v>
      </c>
      <c r="J4285" s="723">
        <f>IF(Tabela13[[#This Row],[Data da Ordem]]&lt;&gt;"",1,"")</f>
        <v>1</v>
      </c>
    </row>
    <row r="4286" spans="1:10">
      <c r="A4286" s="763">
        <v>46116.68072916667</v>
      </c>
      <c r="B4286" s="764">
        <v>19</v>
      </c>
      <c r="C4286" s="765" t="str">
        <f t="shared" si="497"/>
        <v>04/04/2026</v>
      </c>
      <c r="D4286" s="762" t="str">
        <f t="shared" si="498"/>
        <v>16:20</v>
      </c>
      <c r="E4286" s="713" t="str">
        <f t="shared" si="499"/>
        <v>16:00 as 17:00</v>
      </c>
      <c r="F4286" s="714" t="str">
        <f t="shared" si="500"/>
        <v>Sábado</v>
      </c>
      <c r="G4286" s="715">
        <f t="shared" si="501"/>
        <v>1</v>
      </c>
      <c r="H4286" s="714" t="str">
        <f t="shared" si="502"/>
        <v>Abr/26</v>
      </c>
      <c r="I4286" s="723">
        <f t="shared" si="503"/>
        <v>4</v>
      </c>
      <c r="J4286" s="723">
        <f>IF(Tabela13[[#This Row],[Data da Ordem]]&lt;&gt;"",1,"")</f>
        <v>1</v>
      </c>
    </row>
    <row r="4287" spans="1:10">
      <c r="A4287" s="763">
        <v>46116.674780092595</v>
      </c>
      <c r="B4287" s="764">
        <v>46</v>
      </c>
      <c r="C4287" s="765" t="str">
        <f t="shared" si="497"/>
        <v>04/04/2026</v>
      </c>
      <c r="D4287" s="762" t="str">
        <f t="shared" si="498"/>
        <v>16:11</v>
      </c>
      <c r="E4287" s="713" t="str">
        <f t="shared" si="499"/>
        <v>16:00 as 17:00</v>
      </c>
      <c r="F4287" s="714" t="str">
        <f t="shared" si="500"/>
        <v>Sábado</v>
      </c>
      <c r="G4287" s="715">
        <f t="shared" si="501"/>
        <v>1</v>
      </c>
      <c r="H4287" s="714" t="str">
        <f t="shared" si="502"/>
        <v>Abr/26</v>
      </c>
      <c r="I4287" s="723">
        <f t="shared" si="503"/>
        <v>4</v>
      </c>
      <c r="J4287" s="723">
        <f>IF(Tabela13[[#This Row],[Data da Ordem]]&lt;&gt;"",1,"")</f>
        <v>1</v>
      </c>
    </row>
    <row r="4288" spans="1:10">
      <c r="A4288" s="763">
        <v>46116.669560185182</v>
      </c>
      <c r="B4288" s="764">
        <v>9</v>
      </c>
      <c r="C4288" s="765" t="str">
        <f t="shared" si="497"/>
        <v>04/04/2026</v>
      </c>
      <c r="D4288" s="762" t="str">
        <f t="shared" si="498"/>
        <v>16:04</v>
      </c>
      <c r="E4288" s="713" t="str">
        <f t="shared" si="499"/>
        <v>16:00 as 17:00</v>
      </c>
      <c r="F4288" s="714" t="str">
        <f t="shared" si="500"/>
        <v>Sábado</v>
      </c>
      <c r="G4288" s="715">
        <f t="shared" si="501"/>
        <v>1</v>
      </c>
      <c r="H4288" s="714" t="str">
        <f t="shared" si="502"/>
        <v>Abr/26</v>
      </c>
      <c r="I4288" s="723">
        <f t="shared" si="503"/>
        <v>4</v>
      </c>
      <c r="J4288" s="723">
        <f>IF(Tabela13[[#This Row],[Data da Ordem]]&lt;&gt;"",1,"")</f>
        <v>1</v>
      </c>
    </row>
    <row r="4289" spans="1:10">
      <c r="A4289" s="763">
        <v>46116.668333333335</v>
      </c>
      <c r="B4289" s="764">
        <v>49.5</v>
      </c>
      <c r="C4289" s="765" t="str">
        <f t="shared" si="497"/>
        <v>04/04/2026</v>
      </c>
      <c r="D4289" s="762" t="str">
        <f t="shared" si="498"/>
        <v>16:02</v>
      </c>
      <c r="E4289" s="713" t="str">
        <f t="shared" si="499"/>
        <v>16:00 as 17:00</v>
      </c>
      <c r="F4289" s="714" t="str">
        <f t="shared" si="500"/>
        <v>Sábado</v>
      </c>
      <c r="G4289" s="715">
        <f t="shared" si="501"/>
        <v>1</v>
      </c>
      <c r="H4289" s="714" t="str">
        <f t="shared" si="502"/>
        <v>Abr/26</v>
      </c>
      <c r="I4289" s="723">
        <f t="shared" si="503"/>
        <v>4</v>
      </c>
      <c r="J4289" s="723">
        <f>IF(Tabela13[[#This Row],[Data da Ordem]]&lt;&gt;"",1,"")</f>
        <v>1</v>
      </c>
    </row>
    <row r="4290" spans="1:10">
      <c r="A4290" s="763">
        <v>46116.658587962964</v>
      </c>
      <c r="B4290" s="764">
        <v>27</v>
      </c>
      <c r="C4290" s="765" t="str">
        <f t="shared" si="497"/>
        <v>04/04/2026</v>
      </c>
      <c r="D4290" s="762" t="str">
        <f t="shared" si="498"/>
        <v>15:48</v>
      </c>
      <c r="E4290" s="713" t="str">
        <f t="shared" si="499"/>
        <v>15:00 as 16:00</v>
      </c>
      <c r="F4290" s="714" t="str">
        <f t="shared" si="500"/>
        <v>Sábado</v>
      </c>
      <c r="G4290" s="715">
        <f t="shared" si="501"/>
        <v>1</v>
      </c>
      <c r="H4290" s="714" t="str">
        <f t="shared" si="502"/>
        <v>Abr/26</v>
      </c>
      <c r="I4290" s="723">
        <f t="shared" si="503"/>
        <v>4</v>
      </c>
      <c r="J4290" s="723">
        <f>IF(Tabela13[[#This Row],[Data da Ordem]]&lt;&gt;"",1,"")</f>
        <v>1</v>
      </c>
    </row>
    <row r="4291" spans="1:10">
      <c r="A4291" s="763">
        <v>46116.655312499999</v>
      </c>
      <c r="B4291" s="764">
        <v>6</v>
      </c>
      <c r="C4291" s="765" t="str">
        <f t="shared" si="497"/>
        <v>04/04/2026</v>
      </c>
      <c r="D4291" s="762" t="str">
        <f t="shared" si="498"/>
        <v>15:43</v>
      </c>
      <c r="E4291" s="713" t="str">
        <f t="shared" si="499"/>
        <v>15:00 as 16:00</v>
      </c>
      <c r="F4291" s="714" t="str">
        <f t="shared" si="500"/>
        <v>Sábado</v>
      </c>
      <c r="G4291" s="715">
        <f t="shared" si="501"/>
        <v>1</v>
      </c>
      <c r="H4291" s="714" t="str">
        <f t="shared" si="502"/>
        <v>Abr/26</v>
      </c>
      <c r="I4291" s="723">
        <f t="shared" si="503"/>
        <v>4</v>
      </c>
      <c r="J4291" s="723">
        <f>IF(Tabela13[[#This Row],[Data da Ordem]]&lt;&gt;"",1,"")</f>
        <v>1</v>
      </c>
    </row>
    <row r="4292" spans="1:10">
      <c r="A4292" s="763">
        <v>46116.649525462963</v>
      </c>
      <c r="B4292" s="764">
        <v>101.5</v>
      </c>
      <c r="C4292" s="765" t="str">
        <f t="shared" si="497"/>
        <v>04/04/2026</v>
      </c>
      <c r="D4292" s="762" t="str">
        <f t="shared" si="498"/>
        <v>15:35</v>
      </c>
      <c r="E4292" s="713" t="str">
        <f t="shared" si="499"/>
        <v>15:00 as 16:00</v>
      </c>
      <c r="F4292" s="714" t="str">
        <f t="shared" si="500"/>
        <v>Sábado</v>
      </c>
      <c r="G4292" s="715">
        <f t="shared" si="501"/>
        <v>1</v>
      </c>
      <c r="H4292" s="714" t="str">
        <f t="shared" si="502"/>
        <v>Abr/26</v>
      </c>
      <c r="I4292" s="723">
        <f t="shared" si="503"/>
        <v>4</v>
      </c>
      <c r="J4292" s="723">
        <f>IF(Tabela13[[#This Row],[Data da Ordem]]&lt;&gt;"",1,"")</f>
        <v>1</v>
      </c>
    </row>
    <row r="4293" spans="1:10">
      <c r="A4293" s="763">
        <v>46116.647303240738</v>
      </c>
      <c r="B4293" s="764">
        <v>23</v>
      </c>
      <c r="C4293" s="765" t="str">
        <f t="shared" si="497"/>
        <v>04/04/2026</v>
      </c>
      <c r="D4293" s="762" t="str">
        <f t="shared" si="498"/>
        <v>15:32</v>
      </c>
      <c r="E4293" s="713" t="str">
        <f t="shared" si="499"/>
        <v>15:00 as 16:00</v>
      </c>
      <c r="F4293" s="714" t="str">
        <f t="shared" si="500"/>
        <v>Sábado</v>
      </c>
      <c r="G4293" s="715">
        <f t="shared" si="501"/>
        <v>1</v>
      </c>
      <c r="H4293" s="714" t="str">
        <f t="shared" si="502"/>
        <v>Abr/26</v>
      </c>
      <c r="I4293" s="723">
        <f t="shared" si="503"/>
        <v>4</v>
      </c>
      <c r="J4293" s="723">
        <f>IF(Tabela13[[#This Row],[Data da Ordem]]&lt;&gt;"",1,"")</f>
        <v>1</v>
      </c>
    </row>
    <row r="4294" spans="1:10">
      <c r="A4294" s="763">
        <v>46116.64335648148</v>
      </c>
      <c r="B4294" s="764">
        <v>52.5</v>
      </c>
      <c r="C4294" s="765" t="str">
        <f t="shared" si="497"/>
        <v>04/04/2026</v>
      </c>
      <c r="D4294" s="762" t="str">
        <f t="shared" si="498"/>
        <v>15:26</v>
      </c>
      <c r="E4294" s="713" t="str">
        <f t="shared" si="499"/>
        <v>15:00 as 16:00</v>
      </c>
      <c r="F4294" s="714" t="str">
        <f t="shared" si="500"/>
        <v>Sábado</v>
      </c>
      <c r="G4294" s="715">
        <f t="shared" si="501"/>
        <v>1</v>
      </c>
      <c r="H4294" s="714" t="str">
        <f t="shared" si="502"/>
        <v>Abr/26</v>
      </c>
      <c r="I4294" s="723">
        <f t="shared" si="503"/>
        <v>4</v>
      </c>
      <c r="J4294" s="723">
        <f>IF(Tabela13[[#This Row],[Data da Ordem]]&lt;&gt;"",1,"")</f>
        <v>1</v>
      </c>
    </row>
    <row r="4295" spans="1:10">
      <c r="A4295" s="763">
        <v>46116.643252314818</v>
      </c>
      <c r="B4295" s="764">
        <v>37</v>
      </c>
      <c r="C4295" s="765" t="str">
        <f t="shared" si="497"/>
        <v>04/04/2026</v>
      </c>
      <c r="D4295" s="762" t="str">
        <f t="shared" si="498"/>
        <v>15:26</v>
      </c>
      <c r="E4295" s="713" t="str">
        <f t="shared" si="499"/>
        <v>15:00 as 16:00</v>
      </c>
      <c r="F4295" s="714" t="str">
        <f t="shared" si="500"/>
        <v>Sábado</v>
      </c>
      <c r="G4295" s="715">
        <f t="shared" si="501"/>
        <v>1</v>
      </c>
      <c r="H4295" s="714" t="str">
        <f t="shared" si="502"/>
        <v>Abr/26</v>
      </c>
      <c r="I4295" s="723">
        <f t="shared" si="503"/>
        <v>4</v>
      </c>
      <c r="J4295" s="723">
        <f>IF(Tabela13[[#This Row],[Data da Ordem]]&lt;&gt;"",1,"")</f>
        <v>1</v>
      </c>
    </row>
    <row r="4296" spans="1:10">
      <c r="A4296" s="763">
        <v>46116.64167824074</v>
      </c>
      <c r="B4296" s="764">
        <v>13</v>
      </c>
      <c r="C4296" s="765" t="str">
        <f t="shared" si="497"/>
        <v>04/04/2026</v>
      </c>
      <c r="D4296" s="762" t="str">
        <f t="shared" si="498"/>
        <v>15:24</v>
      </c>
      <c r="E4296" s="713" t="str">
        <f t="shared" si="499"/>
        <v>15:00 as 16:00</v>
      </c>
      <c r="F4296" s="714" t="str">
        <f t="shared" si="500"/>
        <v>Sábado</v>
      </c>
      <c r="G4296" s="715">
        <f t="shared" si="501"/>
        <v>1</v>
      </c>
      <c r="H4296" s="714" t="str">
        <f t="shared" si="502"/>
        <v>Abr/26</v>
      </c>
      <c r="I4296" s="723">
        <f t="shared" si="503"/>
        <v>4</v>
      </c>
      <c r="J4296" s="723">
        <f>IF(Tabela13[[#This Row],[Data da Ordem]]&lt;&gt;"",1,"")</f>
        <v>1</v>
      </c>
    </row>
    <row r="4297" spans="1:10">
      <c r="A4297" s="763">
        <v>46116.635208333333</v>
      </c>
      <c r="B4297" s="764">
        <v>20.5</v>
      </c>
      <c r="C4297" s="765" t="str">
        <f t="shared" si="497"/>
        <v>04/04/2026</v>
      </c>
      <c r="D4297" s="762" t="str">
        <f t="shared" si="498"/>
        <v>15:14</v>
      </c>
      <c r="E4297" s="713" t="str">
        <f t="shared" si="499"/>
        <v>15:00 as 16:00</v>
      </c>
      <c r="F4297" s="714" t="str">
        <f t="shared" si="500"/>
        <v>Sábado</v>
      </c>
      <c r="G4297" s="715">
        <f t="shared" si="501"/>
        <v>1</v>
      </c>
      <c r="H4297" s="714" t="str">
        <f t="shared" si="502"/>
        <v>Abr/26</v>
      </c>
      <c r="I4297" s="723">
        <f t="shared" si="503"/>
        <v>4</v>
      </c>
      <c r="J4297" s="723">
        <f>IF(Tabela13[[#This Row],[Data da Ordem]]&lt;&gt;"",1,"")</f>
        <v>1</v>
      </c>
    </row>
    <row r="4298" spans="1:10">
      <c r="A4298" s="763">
        <v>46116.60974537037</v>
      </c>
      <c r="B4298" s="764">
        <v>6</v>
      </c>
      <c r="C4298" s="765" t="str">
        <f t="shared" si="497"/>
        <v>04/04/2026</v>
      </c>
      <c r="D4298" s="762" t="str">
        <f t="shared" si="498"/>
        <v>14:38</v>
      </c>
      <c r="E4298" s="713" t="str">
        <f t="shared" si="499"/>
        <v>14:00 as 15:00</v>
      </c>
      <c r="F4298" s="714" t="str">
        <f t="shared" si="500"/>
        <v>Sábado</v>
      </c>
      <c r="G4298" s="715">
        <f t="shared" si="501"/>
        <v>1</v>
      </c>
      <c r="H4298" s="714" t="str">
        <f t="shared" si="502"/>
        <v>Abr/26</v>
      </c>
      <c r="I4298" s="723">
        <f t="shared" si="503"/>
        <v>4</v>
      </c>
      <c r="J4298" s="723">
        <f>IF(Tabela13[[#This Row],[Data da Ordem]]&lt;&gt;"",1,"")</f>
        <v>1</v>
      </c>
    </row>
    <row r="4299" spans="1:10">
      <c r="A4299" s="763">
        <v>46116.609282407408</v>
      </c>
      <c r="B4299" s="764">
        <v>46</v>
      </c>
      <c r="C4299" s="765" t="str">
        <f t="shared" si="497"/>
        <v>04/04/2026</v>
      </c>
      <c r="D4299" s="762" t="str">
        <f t="shared" si="498"/>
        <v>14:37</v>
      </c>
      <c r="E4299" s="713" t="str">
        <f t="shared" si="499"/>
        <v>14:00 as 15:00</v>
      </c>
      <c r="F4299" s="714" t="str">
        <f t="shared" si="500"/>
        <v>Sábado</v>
      </c>
      <c r="G4299" s="715">
        <f t="shared" si="501"/>
        <v>1</v>
      </c>
      <c r="H4299" s="714" t="str">
        <f t="shared" si="502"/>
        <v>Abr/26</v>
      </c>
      <c r="I4299" s="723">
        <f t="shared" si="503"/>
        <v>4</v>
      </c>
      <c r="J4299" s="723">
        <f>IF(Tabela13[[#This Row],[Data da Ordem]]&lt;&gt;"",1,"")</f>
        <v>1</v>
      </c>
    </row>
    <row r="4300" spans="1:10">
      <c r="A4300" s="763">
        <v>46116.599050925928</v>
      </c>
      <c r="B4300" s="764">
        <v>33.5</v>
      </c>
      <c r="C4300" s="765" t="str">
        <f t="shared" si="497"/>
        <v>04/04/2026</v>
      </c>
      <c r="D4300" s="762" t="str">
        <f t="shared" si="498"/>
        <v>14:22</v>
      </c>
      <c r="E4300" s="713" t="str">
        <f t="shared" si="499"/>
        <v>14:00 as 15:00</v>
      </c>
      <c r="F4300" s="714" t="str">
        <f t="shared" si="500"/>
        <v>Sábado</v>
      </c>
      <c r="G4300" s="715">
        <f t="shared" si="501"/>
        <v>1</v>
      </c>
      <c r="H4300" s="714" t="str">
        <f t="shared" si="502"/>
        <v>Abr/26</v>
      </c>
      <c r="I4300" s="723">
        <f t="shared" si="503"/>
        <v>4</v>
      </c>
      <c r="J4300" s="723">
        <f>IF(Tabela13[[#This Row],[Data da Ordem]]&lt;&gt;"",1,"")</f>
        <v>1</v>
      </c>
    </row>
    <row r="4301" spans="1:10">
      <c r="A4301" s="763">
        <v>46116.569236111114</v>
      </c>
      <c r="B4301" s="764">
        <v>18</v>
      </c>
      <c r="C4301" s="765" t="str">
        <f t="shared" si="497"/>
        <v>04/04/2026</v>
      </c>
      <c r="D4301" s="762" t="str">
        <f t="shared" si="498"/>
        <v>13:39</v>
      </c>
      <c r="E4301" s="713" t="str">
        <f t="shared" si="499"/>
        <v>13:00 as 14:00</v>
      </c>
      <c r="F4301" s="714" t="str">
        <f t="shared" si="500"/>
        <v>Sábado</v>
      </c>
      <c r="G4301" s="715">
        <f t="shared" si="501"/>
        <v>1</v>
      </c>
      <c r="H4301" s="714" t="str">
        <f t="shared" si="502"/>
        <v>Abr/26</v>
      </c>
      <c r="I4301" s="723">
        <f t="shared" si="503"/>
        <v>4</v>
      </c>
      <c r="J4301" s="723">
        <f>IF(Tabela13[[#This Row],[Data da Ordem]]&lt;&gt;"",1,"")</f>
        <v>1</v>
      </c>
    </row>
    <row r="4302" spans="1:10">
      <c r="A4302" s="763">
        <v>46116.566678240742</v>
      </c>
      <c r="B4302" s="764">
        <v>43</v>
      </c>
      <c r="C4302" s="765" t="str">
        <f t="shared" si="497"/>
        <v>04/04/2026</v>
      </c>
      <c r="D4302" s="762" t="str">
        <f t="shared" si="498"/>
        <v>13:36</v>
      </c>
      <c r="E4302" s="713" t="str">
        <f t="shared" si="499"/>
        <v>13:00 as 14:00</v>
      </c>
      <c r="F4302" s="714" t="str">
        <f t="shared" si="500"/>
        <v>Sábado</v>
      </c>
      <c r="G4302" s="715">
        <f t="shared" si="501"/>
        <v>1</v>
      </c>
      <c r="H4302" s="714" t="str">
        <f t="shared" si="502"/>
        <v>Abr/26</v>
      </c>
      <c r="I4302" s="723">
        <f t="shared" si="503"/>
        <v>4</v>
      </c>
      <c r="J4302" s="723">
        <f>IF(Tabela13[[#This Row],[Data da Ordem]]&lt;&gt;"",1,"")</f>
        <v>1</v>
      </c>
    </row>
    <row r="4303" spans="1:10">
      <c r="A4303" s="763">
        <v>46116.549317129633</v>
      </c>
      <c r="B4303" s="764">
        <v>13</v>
      </c>
      <c r="C4303" s="765" t="str">
        <f t="shared" si="497"/>
        <v>04/04/2026</v>
      </c>
      <c r="D4303" s="762" t="str">
        <f t="shared" si="498"/>
        <v>13:11</v>
      </c>
      <c r="E4303" s="713" t="str">
        <f t="shared" si="499"/>
        <v>13:00 as 14:00</v>
      </c>
      <c r="F4303" s="714" t="str">
        <f t="shared" si="500"/>
        <v>Sábado</v>
      </c>
      <c r="G4303" s="715">
        <f t="shared" si="501"/>
        <v>1</v>
      </c>
      <c r="H4303" s="714" t="str">
        <f t="shared" si="502"/>
        <v>Abr/26</v>
      </c>
      <c r="I4303" s="723">
        <f t="shared" si="503"/>
        <v>4</v>
      </c>
      <c r="J4303" s="723">
        <f>IF(Tabela13[[#This Row],[Data da Ordem]]&lt;&gt;"",1,"")</f>
        <v>1</v>
      </c>
    </row>
    <row r="4304" spans="1:10">
      <c r="A4304" s="763">
        <v>46116.534270833334</v>
      </c>
      <c r="B4304" s="764">
        <v>34</v>
      </c>
      <c r="C4304" s="765" t="str">
        <f t="shared" si="497"/>
        <v>04/04/2026</v>
      </c>
      <c r="D4304" s="762" t="str">
        <f t="shared" si="498"/>
        <v>12:49</v>
      </c>
      <c r="E4304" s="713" t="str">
        <f t="shared" si="499"/>
        <v>12:00 as 13:00</v>
      </c>
      <c r="F4304" s="714" t="str">
        <f t="shared" si="500"/>
        <v>Sábado</v>
      </c>
      <c r="G4304" s="715">
        <f t="shared" si="501"/>
        <v>1</v>
      </c>
      <c r="H4304" s="714" t="str">
        <f t="shared" si="502"/>
        <v>Abr/26</v>
      </c>
      <c r="I4304" s="723">
        <f t="shared" si="503"/>
        <v>4</v>
      </c>
      <c r="J4304" s="723">
        <f>IF(Tabela13[[#This Row],[Data da Ordem]]&lt;&gt;"",1,"")</f>
        <v>1</v>
      </c>
    </row>
    <row r="4305" spans="1:10">
      <c r="A4305" s="763">
        <v>46116.507094907407</v>
      </c>
      <c r="B4305" s="764">
        <v>12</v>
      </c>
      <c r="C4305" s="765" t="str">
        <f t="shared" si="497"/>
        <v>04/04/2026</v>
      </c>
      <c r="D4305" s="762" t="str">
        <f t="shared" si="498"/>
        <v>12:10</v>
      </c>
      <c r="E4305" s="713" t="str">
        <f t="shared" si="499"/>
        <v>12:00 as 13:00</v>
      </c>
      <c r="F4305" s="714" t="str">
        <f t="shared" si="500"/>
        <v>Sábado</v>
      </c>
      <c r="G4305" s="715">
        <f t="shared" si="501"/>
        <v>1</v>
      </c>
      <c r="H4305" s="714" t="str">
        <f t="shared" si="502"/>
        <v>Abr/26</v>
      </c>
      <c r="I4305" s="723">
        <f t="shared" si="503"/>
        <v>4</v>
      </c>
      <c r="J4305" s="723">
        <f>IF(Tabela13[[#This Row],[Data da Ordem]]&lt;&gt;"",1,"")</f>
        <v>1</v>
      </c>
    </row>
    <row r="4306" spans="1:10">
      <c r="A4306" s="763">
        <v>46116.505925925929</v>
      </c>
      <c r="B4306" s="764">
        <v>26</v>
      </c>
      <c r="C4306" s="765" t="str">
        <f t="shared" si="497"/>
        <v>04/04/2026</v>
      </c>
      <c r="D4306" s="762" t="str">
        <f t="shared" si="498"/>
        <v>12:08</v>
      </c>
      <c r="E4306" s="713" t="str">
        <f t="shared" si="499"/>
        <v>12:00 as 13:00</v>
      </c>
      <c r="F4306" s="714" t="str">
        <f t="shared" si="500"/>
        <v>Sábado</v>
      </c>
      <c r="G4306" s="715">
        <f t="shared" si="501"/>
        <v>1</v>
      </c>
      <c r="H4306" s="714" t="str">
        <f t="shared" si="502"/>
        <v>Abr/26</v>
      </c>
      <c r="I4306" s="723">
        <f t="shared" si="503"/>
        <v>4</v>
      </c>
      <c r="J4306" s="723">
        <f>IF(Tabela13[[#This Row],[Data da Ordem]]&lt;&gt;"",1,"")</f>
        <v>1</v>
      </c>
    </row>
    <row r="4307" spans="1:10">
      <c r="A4307" s="763">
        <v>46116.498530092591</v>
      </c>
      <c r="B4307" s="764">
        <v>14.85</v>
      </c>
      <c r="C4307" s="765" t="str">
        <f t="shared" si="497"/>
        <v>04/04/2026</v>
      </c>
      <c r="D4307" s="762" t="str">
        <f t="shared" si="498"/>
        <v>11:57</v>
      </c>
      <c r="E4307" s="713" t="str">
        <f t="shared" si="499"/>
        <v>11:00 as 12:00</v>
      </c>
      <c r="F4307" s="714" t="str">
        <f t="shared" si="500"/>
        <v>Sábado</v>
      </c>
      <c r="G4307" s="715">
        <f t="shared" si="501"/>
        <v>1</v>
      </c>
      <c r="H4307" s="714" t="str">
        <f t="shared" si="502"/>
        <v>Abr/26</v>
      </c>
      <c r="I4307" s="723">
        <f t="shared" si="503"/>
        <v>4</v>
      </c>
      <c r="J4307" s="723">
        <f>IF(Tabela13[[#This Row],[Data da Ordem]]&lt;&gt;"",1,"")</f>
        <v>1</v>
      </c>
    </row>
    <row r="4308" spans="1:10">
      <c r="A4308" s="763">
        <v>46116.494895833333</v>
      </c>
      <c r="B4308" s="764">
        <v>33.5</v>
      </c>
      <c r="C4308" s="765" t="str">
        <f t="shared" si="497"/>
        <v>04/04/2026</v>
      </c>
      <c r="D4308" s="762" t="str">
        <f t="shared" si="498"/>
        <v>11:52</v>
      </c>
      <c r="E4308" s="713" t="str">
        <f t="shared" si="499"/>
        <v>11:00 as 12:00</v>
      </c>
      <c r="F4308" s="714" t="str">
        <f t="shared" si="500"/>
        <v>Sábado</v>
      </c>
      <c r="G4308" s="715">
        <f t="shared" si="501"/>
        <v>1</v>
      </c>
      <c r="H4308" s="714" t="str">
        <f t="shared" si="502"/>
        <v>Abr/26</v>
      </c>
      <c r="I4308" s="723">
        <f t="shared" si="503"/>
        <v>4</v>
      </c>
      <c r="J4308" s="723">
        <f>IF(Tabela13[[#This Row],[Data da Ordem]]&lt;&gt;"",1,"")</f>
        <v>1</v>
      </c>
    </row>
    <row r="4309" spans="1:10">
      <c r="A4309" s="763">
        <v>46116.489884259259</v>
      </c>
      <c r="B4309" s="764">
        <v>6</v>
      </c>
      <c r="C4309" s="765" t="str">
        <f t="shared" si="497"/>
        <v>04/04/2026</v>
      </c>
      <c r="D4309" s="762" t="str">
        <f t="shared" si="498"/>
        <v>11:45</v>
      </c>
      <c r="E4309" s="713" t="str">
        <f t="shared" si="499"/>
        <v>11:00 as 12:00</v>
      </c>
      <c r="F4309" s="714" t="str">
        <f t="shared" si="500"/>
        <v>Sábado</v>
      </c>
      <c r="G4309" s="715">
        <f t="shared" si="501"/>
        <v>1</v>
      </c>
      <c r="H4309" s="714" t="str">
        <f t="shared" si="502"/>
        <v>Abr/26</v>
      </c>
      <c r="I4309" s="723">
        <f t="shared" si="503"/>
        <v>4</v>
      </c>
      <c r="J4309" s="723">
        <f>IF(Tabela13[[#This Row],[Data da Ordem]]&lt;&gt;"",1,"")</f>
        <v>1</v>
      </c>
    </row>
    <row r="4310" spans="1:10">
      <c r="A4310" s="763">
        <v>46116.479224537034</v>
      </c>
      <c r="B4310" s="764">
        <v>26.55</v>
      </c>
      <c r="C4310" s="765" t="str">
        <f t="shared" si="497"/>
        <v>04/04/2026</v>
      </c>
      <c r="D4310" s="762" t="str">
        <f t="shared" si="498"/>
        <v>11:30</v>
      </c>
      <c r="E4310" s="713" t="str">
        <f t="shared" si="499"/>
        <v>11:00 as 12:00</v>
      </c>
      <c r="F4310" s="714" t="str">
        <f t="shared" si="500"/>
        <v>Sábado</v>
      </c>
      <c r="G4310" s="715">
        <f t="shared" si="501"/>
        <v>1</v>
      </c>
      <c r="H4310" s="714" t="str">
        <f t="shared" si="502"/>
        <v>Abr/26</v>
      </c>
      <c r="I4310" s="723">
        <f t="shared" si="503"/>
        <v>4</v>
      </c>
      <c r="J4310" s="723">
        <f>IF(Tabela13[[#This Row],[Data da Ordem]]&lt;&gt;"",1,"")</f>
        <v>1</v>
      </c>
    </row>
    <row r="4311" spans="1:10">
      <c r="A4311" s="763">
        <v>46116.466736111113</v>
      </c>
      <c r="B4311" s="764">
        <v>13</v>
      </c>
      <c r="C4311" s="765" t="str">
        <f t="shared" si="497"/>
        <v>04/04/2026</v>
      </c>
      <c r="D4311" s="762" t="str">
        <f t="shared" si="498"/>
        <v>11:12</v>
      </c>
      <c r="E4311" s="713" t="str">
        <f t="shared" si="499"/>
        <v>11:00 as 12:00</v>
      </c>
      <c r="F4311" s="714" t="str">
        <f t="shared" si="500"/>
        <v>Sábado</v>
      </c>
      <c r="G4311" s="715">
        <f t="shared" si="501"/>
        <v>1</v>
      </c>
      <c r="H4311" s="714" t="str">
        <f t="shared" si="502"/>
        <v>Abr/26</v>
      </c>
      <c r="I4311" s="723">
        <f t="shared" si="503"/>
        <v>4</v>
      </c>
      <c r="J4311" s="723">
        <f>IF(Tabela13[[#This Row],[Data da Ordem]]&lt;&gt;"",1,"")</f>
        <v>1</v>
      </c>
    </row>
    <row r="4312" spans="1:10">
      <c r="A4312" s="763">
        <v>46116.458148148151</v>
      </c>
      <c r="B4312" s="764">
        <v>6</v>
      </c>
      <c r="C4312" s="765" t="str">
        <f t="shared" si="497"/>
        <v>04/04/2026</v>
      </c>
      <c r="D4312" s="762" t="str">
        <f t="shared" si="498"/>
        <v>10:59</v>
      </c>
      <c r="E4312" s="713" t="str">
        <f t="shared" si="499"/>
        <v>10:00 as 11:00</v>
      </c>
      <c r="F4312" s="714" t="str">
        <f t="shared" si="500"/>
        <v>Sábado</v>
      </c>
      <c r="G4312" s="715">
        <f t="shared" si="501"/>
        <v>1</v>
      </c>
      <c r="H4312" s="714" t="str">
        <f t="shared" si="502"/>
        <v>Abr/26</v>
      </c>
      <c r="I4312" s="723">
        <f t="shared" si="503"/>
        <v>4</v>
      </c>
      <c r="J4312" s="723">
        <f>IF(Tabela13[[#This Row],[Data da Ordem]]&lt;&gt;"",1,"")</f>
        <v>1</v>
      </c>
    </row>
    <row r="4313" spans="1:10">
      <c r="A4313" s="763">
        <v>46116.435127314813</v>
      </c>
      <c r="B4313" s="764">
        <v>23</v>
      </c>
      <c r="C4313" s="765" t="str">
        <f t="shared" si="497"/>
        <v>04/04/2026</v>
      </c>
      <c r="D4313" s="762" t="str">
        <f t="shared" si="498"/>
        <v>10:26</v>
      </c>
      <c r="E4313" s="713" t="str">
        <f t="shared" si="499"/>
        <v>10:00 as 11:00</v>
      </c>
      <c r="F4313" s="714" t="str">
        <f t="shared" si="500"/>
        <v>Sábado</v>
      </c>
      <c r="G4313" s="715">
        <f t="shared" si="501"/>
        <v>1</v>
      </c>
      <c r="H4313" s="714" t="str">
        <f t="shared" si="502"/>
        <v>Abr/26</v>
      </c>
      <c r="I4313" s="723">
        <f t="shared" si="503"/>
        <v>4</v>
      </c>
      <c r="J4313" s="723">
        <f>IF(Tabela13[[#This Row],[Data da Ordem]]&lt;&gt;"",1,"")</f>
        <v>1</v>
      </c>
    </row>
    <row r="4314" spans="1:10">
      <c r="A4314" s="763">
        <v>46116.431215277778</v>
      </c>
      <c r="B4314" s="764">
        <v>20</v>
      </c>
      <c r="C4314" s="765" t="str">
        <f t="shared" si="497"/>
        <v>04/04/2026</v>
      </c>
      <c r="D4314" s="762" t="str">
        <f t="shared" si="498"/>
        <v>10:20</v>
      </c>
      <c r="E4314" s="713" t="str">
        <f t="shared" si="499"/>
        <v>10:00 as 11:00</v>
      </c>
      <c r="F4314" s="714" t="str">
        <f t="shared" si="500"/>
        <v>Sábado</v>
      </c>
      <c r="G4314" s="715">
        <f t="shared" si="501"/>
        <v>1</v>
      </c>
      <c r="H4314" s="714" t="str">
        <f t="shared" si="502"/>
        <v>Abr/26</v>
      </c>
      <c r="I4314" s="723">
        <f t="shared" si="503"/>
        <v>4</v>
      </c>
      <c r="J4314" s="723">
        <f>IF(Tabela13[[#This Row],[Data da Ordem]]&lt;&gt;"",1,"")</f>
        <v>1</v>
      </c>
    </row>
    <row r="4315" spans="1:10">
      <c r="A4315" s="763">
        <v>46116.430567129632</v>
      </c>
      <c r="B4315" s="764">
        <v>14</v>
      </c>
      <c r="C4315" s="765" t="str">
        <f t="shared" si="497"/>
        <v>04/04/2026</v>
      </c>
      <c r="D4315" s="762" t="str">
        <f t="shared" si="498"/>
        <v>10:20</v>
      </c>
      <c r="E4315" s="713" t="str">
        <f t="shared" si="499"/>
        <v>10:00 as 11:00</v>
      </c>
      <c r="F4315" s="714" t="str">
        <f t="shared" si="500"/>
        <v>Sábado</v>
      </c>
      <c r="G4315" s="715">
        <f t="shared" si="501"/>
        <v>1</v>
      </c>
      <c r="H4315" s="714" t="str">
        <f t="shared" si="502"/>
        <v>Abr/26</v>
      </c>
      <c r="I4315" s="723">
        <f t="shared" si="503"/>
        <v>4</v>
      </c>
      <c r="J4315" s="723">
        <f>IF(Tabela13[[#This Row],[Data da Ordem]]&lt;&gt;"",1,"")</f>
        <v>1</v>
      </c>
    </row>
    <row r="4316" spans="1:10">
      <c r="A4316" s="763">
        <v>46116.4296412037</v>
      </c>
      <c r="B4316" s="764">
        <v>46</v>
      </c>
      <c r="C4316" s="765" t="str">
        <f t="shared" si="497"/>
        <v>04/04/2026</v>
      </c>
      <c r="D4316" s="762" t="str">
        <f t="shared" si="498"/>
        <v>10:18</v>
      </c>
      <c r="E4316" s="713" t="str">
        <f t="shared" si="499"/>
        <v>10:00 as 11:00</v>
      </c>
      <c r="F4316" s="714" t="str">
        <f t="shared" si="500"/>
        <v>Sábado</v>
      </c>
      <c r="G4316" s="715">
        <f t="shared" si="501"/>
        <v>1</v>
      </c>
      <c r="H4316" s="714" t="str">
        <f t="shared" si="502"/>
        <v>Abr/26</v>
      </c>
      <c r="I4316" s="723">
        <f t="shared" si="503"/>
        <v>4</v>
      </c>
      <c r="J4316" s="723">
        <f>IF(Tabela13[[#This Row],[Data da Ordem]]&lt;&gt;"",1,"")</f>
        <v>1</v>
      </c>
    </row>
    <row r="4317" spans="1:10">
      <c r="A4317" s="763">
        <v>46116.428807870368</v>
      </c>
      <c r="B4317" s="764">
        <v>32</v>
      </c>
      <c r="C4317" s="765" t="str">
        <f t="shared" si="497"/>
        <v>04/04/2026</v>
      </c>
      <c r="D4317" s="762" t="str">
        <f t="shared" si="498"/>
        <v>10:17</v>
      </c>
      <c r="E4317" s="713" t="str">
        <f t="shared" si="499"/>
        <v>10:00 as 11:00</v>
      </c>
      <c r="F4317" s="714" t="str">
        <f t="shared" si="500"/>
        <v>Sábado</v>
      </c>
      <c r="G4317" s="715">
        <f t="shared" si="501"/>
        <v>1</v>
      </c>
      <c r="H4317" s="714" t="str">
        <f t="shared" si="502"/>
        <v>Abr/26</v>
      </c>
      <c r="I4317" s="723">
        <f t="shared" si="503"/>
        <v>4</v>
      </c>
      <c r="J4317" s="723">
        <f>IF(Tabela13[[#This Row],[Data da Ordem]]&lt;&gt;"",1,"")</f>
        <v>1</v>
      </c>
    </row>
    <row r="4318" spans="1:10">
      <c r="A4318" s="763">
        <v>46116.41847222222</v>
      </c>
      <c r="B4318" s="764">
        <v>20</v>
      </c>
      <c r="C4318" s="765" t="str">
        <f t="shared" si="497"/>
        <v>04/04/2026</v>
      </c>
      <c r="D4318" s="762" t="str">
        <f t="shared" si="498"/>
        <v>10:02</v>
      </c>
      <c r="E4318" s="713" t="str">
        <f t="shared" si="499"/>
        <v>10:00 as 11:00</v>
      </c>
      <c r="F4318" s="714" t="str">
        <f t="shared" si="500"/>
        <v>Sábado</v>
      </c>
      <c r="G4318" s="715">
        <f t="shared" si="501"/>
        <v>1</v>
      </c>
      <c r="H4318" s="714" t="str">
        <f t="shared" si="502"/>
        <v>Abr/26</v>
      </c>
      <c r="I4318" s="723">
        <f t="shared" si="503"/>
        <v>4</v>
      </c>
      <c r="J4318" s="723">
        <f>IF(Tabela13[[#This Row],[Data da Ordem]]&lt;&gt;"",1,"")</f>
        <v>1</v>
      </c>
    </row>
    <row r="4319" spans="1:10">
      <c r="A4319" s="763">
        <v>46116.410266203704</v>
      </c>
      <c r="B4319" s="764">
        <v>46</v>
      </c>
      <c r="C4319" s="765" t="str">
        <f t="shared" si="497"/>
        <v>04/04/2026</v>
      </c>
      <c r="D4319" s="762" t="str">
        <f t="shared" si="498"/>
        <v>09:50</v>
      </c>
      <c r="E4319" s="713" t="str">
        <f t="shared" si="499"/>
        <v>09:00 as 10:00</v>
      </c>
      <c r="F4319" s="714" t="str">
        <f t="shared" si="500"/>
        <v>Sábado</v>
      </c>
      <c r="G4319" s="715">
        <f t="shared" si="501"/>
        <v>1</v>
      </c>
      <c r="H4319" s="714" t="str">
        <f t="shared" si="502"/>
        <v>Abr/26</v>
      </c>
      <c r="I4319" s="723">
        <f t="shared" si="503"/>
        <v>4</v>
      </c>
      <c r="J4319" s="723">
        <f>IF(Tabela13[[#This Row],[Data da Ordem]]&lt;&gt;"",1,"")</f>
        <v>1</v>
      </c>
    </row>
    <row r="4320" spans="1:10">
      <c r="A4320" s="763">
        <v>46116.39271990741</v>
      </c>
      <c r="B4320" s="764">
        <v>30.5</v>
      </c>
      <c r="C4320" s="765" t="str">
        <f t="shared" si="497"/>
        <v>04/04/2026</v>
      </c>
      <c r="D4320" s="762" t="str">
        <f t="shared" si="498"/>
        <v>09:25</v>
      </c>
      <c r="E4320" s="713" t="str">
        <f t="shared" si="499"/>
        <v>09:00 as 10:00</v>
      </c>
      <c r="F4320" s="714" t="str">
        <f t="shared" si="500"/>
        <v>Sábado</v>
      </c>
      <c r="G4320" s="715">
        <f t="shared" si="501"/>
        <v>1</v>
      </c>
      <c r="H4320" s="714" t="str">
        <f t="shared" si="502"/>
        <v>Abr/26</v>
      </c>
      <c r="I4320" s="723">
        <f t="shared" si="503"/>
        <v>4</v>
      </c>
      <c r="J4320" s="723">
        <f>IF(Tabela13[[#This Row],[Data da Ordem]]&lt;&gt;"",1,"")</f>
        <v>1</v>
      </c>
    </row>
    <row r="4321" spans="1:10">
      <c r="A4321" s="763">
        <v>46115.763321759259</v>
      </c>
      <c r="B4321" s="764">
        <v>23</v>
      </c>
      <c r="C4321" s="765" t="str">
        <f t="shared" si="497"/>
        <v>03/04/2026</v>
      </c>
      <c r="D4321" s="762" t="str">
        <f t="shared" si="498"/>
        <v>18:19</v>
      </c>
      <c r="E4321" s="713" t="str">
        <f t="shared" si="499"/>
        <v>18:00 as 19:00</v>
      </c>
      <c r="F4321" s="714" t="str">
        <f t="shared" si="500"/>
        <v>Sexta</v>
      </c>
      <c r="G4321" s="715">
        <f t="shared" si="501"/>
        <v>1</v>
      </c>
      <c r="H4321" s="714" t="str">
        <f t="shared" si="502"/>
        <v>Abr/26</v>
      </c>
      <c r="I4321" s="723">
        <f t="shared" si="503"/>
        <v>3</v>
      </c>
      <c r="J4321" s="723">
        <f>IF(Tabela13[[#This Row],[Data da Ordem]]&lt;&gt;"",1,"")</f>
        <v>1</v>
      </c>
    </row>
    <row r="4322" spans="1:10">
      <c r="A4322" s="763">
        <v>46115.762442129628</v>
      </c>
      <c r="B4322" s="764">
        <v>17</v>
      </c>
      <c r="C4322" s="765" t="str">
        <f t="shared" si="497"/>
        <v>03/04/2026</v>
      </c>
      <c r="D4322" s="762" t="str">
        <f t="shared" si="498"/>
        <v>18:17</v>
      </c>
      <c r="E4322" s="713" t="str">
        <f t="shared" si="499"/>
        <v>18:00 as 19:00</v>
      </c>
      <c r="F4322" s="714" t="str">
        <f t="shared" si="500"/>
        <v>Sexta</v>
      </c>
      <c r="G4322" s="715">
        <f t="shared" si="501"/>
        <v>1</v>
      </c>
      <c r="H4322" s="714" t="str">
        <f t="shared" si="502"/>
        <v>Abr/26</v>
      </c>
      <c r="I4322" s="723">
        <f t="shared" si="503"/>
        <v>3</v>
      </c>
      <c r="J4322" s="723">
        <f>IF(Tabela13[[#This Row],[Data da Ordem]]&lt;&gt;"",1,"")</f>
        <v>1</v>
      </c>
    </row>
    <row r="4323" spans="1:10">
      <c r="A4323" s="763">
        <v>46115.759745370371</v>
      </c>
      <c r="B4323" s="764">
        <v>20.5</v>
      </c>
      <c r="C4323" s="765" t="str">
        <f t="shared" si="497"/>
        <v>03/04/2026</v>
      </c>
      <c r="D4323" s="762" t="str">
        <f t="shared" si="498"/>
        <v>18:14</v>
      </c>
      <c r="E4323" s="713" t="str">
        <f t="shared" si="499"/>
        <v>18:00 as 19:00</v>
      </c>
      <c r="F4323" s="714" t="str">
        <f t="shared" si="500"/>
        <v>Sexta</v>
      </c>
      <c r="G4323" s="715">
        <f t="shared" si="501"/>
        <v>1</v>
      </c>
      <c r="H4323" s="714" t="str">
        <f t="shared" si="502"/>
        <v>Abr/26</v>
      </c>
      <c r="I4323" s="723">
        <f t="shared" si="503"/>
        <v>3</v>
      </c>
      <c r="J4323" s="723">
        <f>IF(Tabela13[[#This Row],[Data da Ordem]]&lt;&gt;"",1,"")</f>
        <v>1</v>
      </c>
    </row>
    <row r="4324" spans="1:10">
      <c r="A4324" s="763">
        <v>46115.758715277778</v>
      </c>
      <c r="B4324" s="764">
        <v>14.5</v>
      </c>
      <c r="C4324" s="765" t="str">
        <f t="shared" si="497"/>
        <v>03/04/2026</v>
      </c>
      <c r="D4324" s="762" t="str">
        <f t="shared" si="498"/>
        <v>18:12</v>
      </c>
      <c r="E4324" s="713" t="str">
        <f t="shared" si="499"/>
        <v>18:00 as 19:00</v>
      </c>
      <c r="F4324" s="714" t="str">
        <f t="shared" si="500"/>
        <v>Sexta</v>
      </c>
      <c r="G4324" s="715">
        <f t="shared" si="501"/>
        <v>1</v>
      </c>
      <c r="H4324" s="714" t="str">
        <f t="shared" si="502"/>
        <v>Abr/26</v>
      </c>
      <c r="I4324" s="723">
        <f t="shared" si="503"/>
        <v>3</v>
      </c>
      <c r="J4324" s="723">
        <f>IF(Tabela13[[#This Row],[Data da Ordem]]&lt;&gt;"",1,"")</f>
        <v>1</v>
      </c>
    </row>
    <row r="4325" spans="1:10">
      <c r="A4325" s="763">
        <v>46115.757685185185</v>
      </c>
      <c r="B4325" s="764">
        <v>85</v>
      </c>
      <c r="C4325" s="765" t="str">
        <f t="shared" si="497"/>
        <v>03/04/2026</v>
      </c>
      <c r="D4325" s="762" t="str">
        <f t="shared" si="498"/>
        <v>18:11</v>
      </c>
      <c r="E4325" s="713" t="str">
        <f t="shared" si="499"/>
        <v>18:00 as 19:00</v>
      </c>
      <c r="F4325" s="714" t="str">
        <f t="shared" si="500"/>
        <v>Sexta</v>
      </c>
      <c r="G4325" s="715">
        <f t="shared" si="501"/>
        <v>1</v>
      </c>
      <c r="H4325" s="714" t="str">
        <f t="shared" si="502"/>
        <v>Abr/26</v>
      </c>
      <c r="I4325" s="723">
        <f t="shared" si="503"/>
        <v>3</v>
      </c>
      <c r="J4325" s="723">
        <f>IF(Tabela13[[#This Row],[Data da Ordem]]&lt;&gt;"",1,"")</f>
        <v>1</v>
      </c>
    </row>
    <row r="4326" spans="1:10">
      <c r="A4326" s="763">
        <v>46115.75371527778</v>
      </c>
      <c r="B4326" s="764">
        <v>20</v>
      </c>
      <c r="C4326" s="765" t="str">
        <f t="shared" si="497"/>
        <v>03/04/2026</v>
      </c>
      <c r="D4326" s="762" t="str">
        <f t="shared" si="498"/>
        <v>18:05</v>
      </c>
      <c r="E4326" s="713" t="str">
        <f t="shared" si="499"/>
        <v>18:00 as 19:00</v>
      </c>
      <c r="F4326" s="714" t="str">
        <f t="shared" si="500"/>
        <v>Sexta</v>
      </c>
      <c r="G4326" s="715">
        <f t="shared" si="501"/>
        <v>1</v>
      </c>
      <c r="H4326" s="714" t="str">
        <f t="shared" si="502"/>
        <v>Abr/26</v>
      </c>
      <c r="I4326" s="723">
        <f t="shared" si="503"/>
        <v>3</v>
      </c>
      <c r="J4326" s="723">
        <f>IF(Tabela13[[#This Row],[Data da Ordem]]&lt;&gt;"",1,"")</f>
        <v>1</v>
      </c>
    </row>
    <row r="4327" spans="1:10">
      <c r="A4327" s="763">
        <v>46115.752118055556</v>
      </c>
      <c r="B4327" s="764">
        <v>20.7</v>
      </c>
      <c r="C4327" s="765" t="str">
        <f t="shared" si="497"/>
        <v>03/04/2026</v>
      </c>
      <c r="D4327" s="762" t="str">
        <f t="shared" si="498"/>
        <v>18:03</v>
      </c>
      <c r="E4327" s="713" t="str">
        <f t="shared" si="499"/>
        <v>18:00 as 19:00</v>
      </c>
      <c r="F4327" s="714" t="str">
        <f t="shared" si="500"/>
        <v>Sexta</v>
      </c>
      <c r="G4327" s="715">
        <f t="shared" si="501"/>
        <v>1</v>
      </c>
      <c r="H4327" s="714" t="str">
        <f t="shared" si="502"/>
        <v>Abr/26</v>
      </c>
      <c r="I4327" s="723">
        <f t="shared" si="503"/>
        <v>3</v>
      </c>
      <c r="J4327" s="723">
        <f>IF(Tabela13[[#This Row],[Data da Ordem]]&lt;&gt;"",1,"")</f>
        <v>1</v>
      </c>
    </row>
    <row r="4328" spans="1:10">
      <c r="A4328" s="763">
        <v>46115.75141203704</v>
      </c>
      <c r="B4328" s="764">
        <v>43.5</v>
      </c>
      <c r="C4328" s="765" t="str">
        <f t="shared" si="497"/>
        <v>03/04/2026</v>
      </c>
      <c r="D4328" s="762" t="str">
        <f t="shared" si="498"/>
        <v>18:02</v>
      </c>
      <c r="E4328" s="713" t="str">
        <f t="shared" si="499"/>
        <v>18:00 as 19:00</v>
      </c>
      <c r="F4328" s="714" t="str">
        <f t="shared" si="500"/>
        <v>Sexta</v>
      </c>
      <c r="G4328" s="715">
        <f t="shared" si="501"/>
        <v>1</v>
      </c>
      <c r="H4328" s="714" t="str">
        <f t="shared" si="502"/>
        <v>Abr/26</v>
      </c>
      <c r="I4328" s="723">
        <f t="shared" si="503"/>
        <v>3</v>
      </c>
      <c r="J4328" s="723">
        <f>IF(Tabela13[[#This Row],[Data da Ordem]]&lt;&gt;"",1,"")</f>
        <v>1</v>
      </c>
    </row>
    <row r="4329" spans="1:10">
      <c r="A4329" s="763">
        <v>46115.732395833336</v>
      </c>
      <c r="B4329" s="764">
        <v>25.650000000000002</v>
      </c>
      <c r="C4329" s="765" t="str">
        <f t="shared" si="497"/>
        <v>03/04/2026</v>
      </c>
      <c r="D4329" s="762" t="str">
        <f t="shared" si="498"/>
        <v>17:34</v>
      </c>
      <c r="E4329" s="713" t="str">
        <f t="shared" si="499"/>
        <v>17:00 as 18:00</v>
      </c>
      <c r="F4329" s="714" t="str">
        <f t="shared" si="500"/>
        <v>Sexta</v>
      </c>
      <c r="G4329" s="715">
        <f t="shared" si="501"/>
        <v>1</v>
      </c>
      <c r="H4329" s="714" t="str">
        <f t="shared" si="502"/>
        <v>Abr/26</v>
      </c>
      <c r="I4329" s="723">
        <f t="shared" si="503"/>
        <v>3</v>
      </c>
      <c r="J4329" s="723">
        <f>IF(Tabela13[[#This Row],[Data da Ordem]]&lt;&gt;"",1,"")</f>
        <v>1</v>
      </c>
    </row>
    <row r="4330" spans="1:10">
      <c r="A4330" s="763">
        <v>46115.731493055559</v>
      </c>
      <c r="B4330" s="764">
        <v>20.7</v>
      </c>
      <c r="C4330" s="765" t="str">
        <f t="shared" si="497"/>
        <v>03/04/2026</v>
      </c>
      <c r="D4330" s="762" t="str">
        <f t="shared" si="498"/>
        <v>17:33</v>
      </c>
      <c r="E4330" s="713" t="str">
        <f t="shared" si="499"/>
        <v>17:00 as 18:00</v>
      </c>
      <c r="F4330" s="714" t="str">
        <f t="shared" si="500"/>
        <v>Sexta</v>
      </c>
      <c r="G4330" s="715">
        <f t="shared" si="501"/>
        <v>1</v>
      </c>
      <c r="H4330" s="714" t="str">
        <f t="shared" si="502"/>
        <v>Abr/26</v>
      </c>
      <c r="I4330" s="723">
        <f t="shared" si="503"/>
        <v>3</v>
      </c>
      <c r="J4330" s="723">
        <f>IF(Tabela13[[#This Row],[Data da Ordem]]&lt;&gt;"",1,"")</f>
        <v>1</v>
      </c>
    </row>
    <row r="4331" spans="1:10">
      <c r="A4331" s="763">
        <v>46115.730057870373</v>
      </c>
      <c r="B4331" s="764">
        <v>31.95</v>
      </c>
      <c r="C4331" s="765" t="str">
        <f t="shared" si="497"/>
        <v>03/04/2026</v>
      </c>
      <c r="D4331" s="762" t="str">
        <f t="shared" si="498"/>
        <v>17:31</v>
      </c>
      <c r="E4331" s="713" t="str">
        <f t="shared" si="499"/>
        <v>17:00 as 18:00</v>
      </c>
      <c r="F4331" s="714" t="str">
        <f t="shared" si="500"/>
        <v>Sexta</v>
      </c>
      <c r="G4331" s="715">
        <f t="shared" si="501"/>
        <v>1</v>
      </c>
      <c r="H4331" s="714" t="str">
        <f t="shared" si="502"/>
        <v>Abr/26</v>
      </c>
      <c r="I4331" s="723">
        <f t="shared" si="503"/>
        <v>3</v>
      </c>
      <c r="J4331" s="723">
        <f>IF(Tabela13[[#This Row],[Data da Ordem]]&lt;&gt;"",1,"")</f>
        <v>1</v>
      </c>
    </row>
    <row r="4332" spans="1:10">
      <c r="A4332" s="763">
        <v>46115.715555555558</v>
      </c>
      <c r="B4332" s="764">
        <v>68</v>
      </c>
      <c r="C4332" s="765" t="str">
        <f t="shared" si="497"/>
        <v>03/04/2026</v>
      </c>
      <c r="D4332" s="762" t="str">
        <f t="shared" si="498"/>
        <v>17:10</v>
      </c>
      <c r="E4332" s="713" t="str">
        <f t="shared" si="499"/>
        <v>17:00 as 18:00</v>
      </c>
      <c r="F4332" s="714" t="str">
        <f t="shared" si="500"/>
        <v>Sexta</v>
      </c>
      <c r="G4332" s="715">
        <f t="shared" si="501"/>
        <v>1</v>
      </c>
      <c r="H4332" s="714" t="str">
        <f t="shared" si="502"/>
        <v>Abr/26</v>
      </c>
      <c r="I4332" s="723">
        <f t="shared" si="503"/>
        <v>3</v>
      </c>
      <c r="J4332" s="723">
        <f>IF(Tabela13[[#This Row],[Data da Ordem]]&lt;&gt;"",1,"")</f>
        <v>1</v>
      </c>
    </row>
    <row r="4333" spans="1:10">
      <c r="A4333" s="763">
        <v>46115.708090277774</v>
      </c>
      <c r="B4333" s="764">
        <v>20.5</v>
      </c>
      <c r="C4333" s="765" t="str">
        <f t="shared" si="497"/>
        <v>03/04/2026</v>
      </c>
      <c r="D4333" s="762" t="str">
        <f t="shared" si="498"/>
        <v>16:59</v>
      </c>
      <c r="E4333" s="713" t="str">
        <f t="shared" si="499"/>
        <v>16:00 as 17:00</v>
      </c>
      <c r="F4333" s="714" t="str">
        <f t="shared" si="500"/>
        <v>Sexta</v>
      </c>
      <c r="G4333" s="715">
        <f t="shared" si="501"/>
        <v>1</v>
      </c>
      <c r="H4333" s="714" t="str">
        <f t="shared" si="502"/>
        <v>Abr/26</v>
      </c>
      <c r="I4333" s="723">
        <f t="shared" si="503"/>
        <v>3</v>
      </c>
      <c r="J4333" s="723">
        <f>IF(Tabela13[[#This Row],[Data da Ordem]]&lt;&gt;"",1,"")</f>
        <v>1</v>
      </c>
    </row>
    <row r="4334" spans="1:10">
      <c r="A4334" s="763">
        <v>46115.702314814815</v>
      </c>
      <c r="B4334" s="764">
        <v>43</v>
      </c>
      <c r="C4334" s="765" t="str">
        <f t="shared" si="497"/>
        <v>03/04/2026</v>
      </c>
      <c r="D4334" s="762" t="str">
        <f t="shared" si="498"/>
        <v>16:51</v>
      </c>
      <c r="E4334" s="713" t="str">
        <f t="shared" si="499"/>
        <v>16:00 as 17:00</v>
      </c>
      <c r="F4334" s="714" t="str">
        <f t="shared" si="500"/>
        <v>Sexta</v>
      </c>
      <c r="G4334" s="715">
        <f t="shared" si="501"/>
        <v>1</v>
      </c>
      <c r="H4334" s="714" t="str">
        <f t="shared" si="502"/>
        <v>Abr/26</v>
      </c>
      <c r="I4334" s="723">
        <f t="shared" si="503"/>
        <v>3</v>
      </c>
      <c r="J4334" s="723">
        <f>IF(Tabela13[[#This Row],[Data da Ordem]]&lt;&gt;"",1,"")</f>
        <v>1</v>
      </c>
    </row>
    <row r="4335" spans="1:10">
      <c r="A4335" s="763">
        <v>46115.696516203701</v>
      </c>
      <c r="B4335" s="764">
        <v>23</v>
      </c>
      <c r="C4335" s="765" t="str">
        <f t="shared" si="497"/>
        <v>03/04/2026</v>
      </c>
      <c r="D4335" s="762" t="str">
        <f t="shared" si="498"/>
        <v>16:42</v>
      </c>
      <c r="E4335" s="713" t="str">
        <f t="shared" si="499"/>
        <v>16:00 as 17:00</v>
      </c>
      <c r="F4335" s="714" t="str">
        <f t="shared" si="500"/>
        <v>Sexta</v>
      </c>
      <c r="G4335" s="715">
        <f t="shared" si="501"/>
        <v>1</v>
      </c>
      <c r="H4335" s="714" t="str">
        <f t="shared" si="502"/>
        <v>Abr/26</v>
      </c>
      <c r="I4335" s="723">
        <f t="shared" si="503"/>
        <v>3</v>
      </c>
      <c r="J4335" s="723">
        <f>IF(Tabela13[[#This Row],[Data da Ordem]]&lt;&gt;"",1,"")</f>
        <v>1</v>
      </c>
    </row>
    <row r="4336" spans="1:10">
      <c r="A4336" s="763">
        <v>46115.696400462963</v>
      </c>
      <c r="B4336" s="764">
        <v>12</v>
      </c>
      <c r="C4336" s="765" t="str">
        <f t="shared" si="497"/>
        <v>03/04/2026</v>
      </c>
      <c r="D4336" s="762" t="str">
        <f t="shared" si="498"/>
        <v>16:42</v>
      </c>
      <c r="E4336" s="713" t="str">
        <f t="shared" si="499"/>
        <v>16:00 as 17:00</v>
      </c>
      <c r="F4336" s="714" t="str">
        <f t="shared" si="500"/>
        <v>Sexta</v>
      </c>
      <c r="G4336" s="715">
        <f t="shared" si="501"/>
        <v>1</v>
      </c>
      <c r="H4336" s="714" t="str">
        <f t="shared" si="502"/>
        <v>Abr/26</v>
      </c>
      <c r="I4336" s="723">
        <f t="shared" si="503"/>
        <v>3</v>
      </c>
      <c r="J4336" s="723">
        <f>IF(Tabela13[[#This Row],[Data da Ordem]]&lt;&gt;"",1,"")</f>
        <v>1</v>
      </c>
    </row>
    <row r="4337" spans="1:10">
      <c r="A4337" s="763">
        <v>46115.689305555556</v>
      </c>
      <c r="B4337" s="764">
        <v>23</v>
      </c>
      <c r="C4337" s="765" t="str">
        <f t="shared" si="497"/>
        <v>03/04/2026</v>
      </c>
      <c r="D4337" s="762" t="str">
        <f t="shared" si="498"/>
        <v>16:32</v>
      </c>
      <c r="E4337" s="713" t="str">
        <f t="shared" si="499"/>
        <v>16:00 as 17:00</v>
      </c>
      <c r="F4337" s="714" t="str">
        <f t="shared" si="500"/>
        <v>Sexta</v>
      </c>
      <c r="G4337" s="715">
        <f t="shared" si="501"/>
        <v>1</v>
      </c>
      <c r="H4337" s="714" t="str">
        <f t="shared" si="502"/>
        <v>Abr/26</v>
      </c>
      <c r="I4337" s="723">
        <f t="shared" si="503"/>
        <v>3</v>
      </c>
      <c r="J4337" s="723">
        <f>IF(Tabela13[[#This Row],[Data da Ordem]]&lt;&gt;"",1,"")</f>
        <v>1</v>
      </c>
    </row>
    <row r="4338" spans="1:10">
      <c r="A4338" s="763">
        <v>46115.684398148151</v>
      </c>
      <c r="B4338" s="764">
        <v>43</v>
      </c>
      <c r="C4338" s="765" t="str">
        <f t="shared" si="497"/>
        <v>03/04/2026</v>
      </c>
      <c r="D4338" s="762" t="str">
        <f t="shared" si="498"/>
        <v>16:25</v>
      </c>
      <c r="E4338" s="713" t="str">
        <f t="shared" si="499"/>
        <v>16:00 as 17:00</v>
      </c>
      <c r="F4338" s="714" t="str">
        <f t="shared" si="500"/>
        <v>Sexta</v>
      </c>
      <c r="G4338" s="715">
        <f t="shared" si="501"/>
        <v>1</v>
      </c>
      <c r="H4338" s="714" t="str">
        <f t="shared" si="502"/>
        <v>Abr/26</v>
      </c>
      <c r="I4338" s="723">
        <f t="shared" si="503"/>
        <v>3</v>
      </c>
      <c r="J4338" s="723">
        <f>IF(Tabela13[[#This Row],[Data da Ordem]]&lt;&gt;"",1,"")</f>
        <v>1</v>
      </c>
    </row>
    <row r="4339" spans="1:10">
      <c r="A4339" s="763">
        <v>46115.683599537035</v>
      </c>
      <c r="B4339" s="764">
        <v>81</v>
      </c>
      <c r="C4339" s="765" t="str">
        <f t="shared" si="497"/>
        <v>03/04/2026</v>
      </c>
      <c r="D4339" s="762" t="str">
        <f t="shared" si="498"/>
        <v>16:24</v>
      </c>
      <c r="E4339" s="713" t="str">
        <f t="shared" si="499"/>
        <v>16:00 as 17:00</v>
      </c>
      <c r="F4339" s="714" t="str">
        <f t="shared" si="500"/>
        <v>Sexta</v>
      </c>
      <c r="G4339" s="715">
        <f t="shared" si="501"/>
        <v>1</v>
      </c>
      <c r="H4339" s="714" t="str">
        <f t="shared" si="502"/>
        <v>Abr/26</v>
      </c>
      <c r="I4339" s="723">
        <f t="shared" si="503"/>
        <v>3</v>
      </c>
      <c r="J4339" s="723">
        <f>IF(Tabela13[[#This Row],[Data da Ordem]]&lt;&gt;"",1,"")</f>
        <v>1</v>
      </c>
    </row>
    <row r="4340" spans="1:10">
      <c r="A4340" s="763">
        <v>46115.682800925926</v>
      </c>
      <c r="B4340" s="764">
        <v>18</v>
      </c>
      <c r="C4340" s="765" t="str">
        <f t="shared" si="497"/>
        <v>03/04/2026</v>
      </c>
      <c r="D4340" s="762" t="str">
        <f t="shared" si="498"/>
        <v>16:23</v>
      </c>
      <c r="E4340" s="713" t="str">
        <f t="shared" si="499"/>
        <v>16:00 as 17:00</v>
      </c>
      <c r="F4340" s="714" t="str">
        <f t="shared" si="500"/>
        <v>Sexta</v>
      </c>
      <c r="G4340" s="715">
        <f t="shared" si="501"/>
        <v>1</v>
      </c>
      <c r="H4340" s="714" t="str">
        <f t="shared" si="502"/>
        <v>Abr/26</v>
      </c>
      <c r="I4340" s="723">
        <f t="shared" si="503"/>
        <v>3</v>
      </c>
      <c r="J4340" s="723">
        <f>IF(Tabela13[[#This Row],[Data da Ordem]]&lt;&gt;"",1,"")</f>
        <v>1</v>
      </c>
    </row>
    <row r="4341" spans="1:10">
      <c r="A4341" s="763">
        <v>46115.681979166664</v>
      </c>
      <c r="B4341" s="764">
        <v>19</v>
      </c>
      <c r="C4341" s="765" t="str">
        <f t="shared" si="497"/>
        <v>03/04/2026</v>
      </c>
      <c r="D4341" s="762" t="str">
        <f t="shared" si="498"/>
        <v>16:22</v>
      </c>
      <c r="E4341" s="713" t="str">
        <f t="shared" si="499"/>
        <v>16:00 as 17:00</v>
      </c>
      <c r="F4341" s="714" t="str">
        <f t="shared" si="500"/>
        <v>Sexta</v>
      </c>
      <c r="G4341" s="715">
        <f t="shared" si="501"/>
        <v>1</v>
      </c>
      <c r="H4341" s="714" t="str">
        <f t="shared" si="502"/>
        <v>Abr/26</v>
      </c>
      <c r="I4341" s="723">
        <f t="shared" si="503"/>
        <v>3</v>
      </c>
      <c r="J4341" s="723">
        <f>IF(Tabela13[[#This Row],[Data da Ordem]]&lt;&gt;"",1,"")</f>
        <v>1</v>
      </c>
    </row>
    <row r="4342" spans="1:10">
      <c r="A4342" s="763">
        <v>46115.678263888891</v>
      </c>
      <c r="B4342" s="764">
        <v>17</v>
      </c>
      <c r="C4342" s="765" t="str">
        <f t="shared" si="497"/>
        <v>03/04/2026</v>
      </c>
      <c r="D4342" s="762" t="str">
        <f t="shared" si="498"/>
        <v>16:16</v>
      </c>
      <c r="E4342" s="713" t="str">
        <f t="shared" si="499"/>
        <v>16:00 as 17:00</v>
      </c>
      <c r="F4342" s="714" t="str">
        <f t="shared" si="500"/>
        <v>Sexta</v>
      </c>
      <c r="G4342" s="715">
        <f t="shared" si="501"/>
        <v>1</v>
      </c>
      <c r="H4342" s="714" t="str">
        <f t="shared" si="502"/>
        <v>Abr/26</v>
      </c>
      <c r="I4342" s="723">
        <f t="shared" si="503"/>
        <v>3</v>
      </c>
      <c r="J4342" s="723">
        <f>IF(Tabela13[[#This Row],[Data da Ordem]]&lt;&gt;"",1,"")</f>
        <v>1</v>
      </c>
    </row>
    <row r="4343" spans="1:10">
      <c r="A4343" s="763">
        <v>46115.677905092591</v>
      </c>
      <c r="B4343" s="764">
        <v>23</v>
      </c>
      <c r="C4343" s="765" t="str">
        <f t="shared" si="497"/>
        <v>03/04/2026</v>
      </c>
      <c r="D4343" s="762" t="str">
        <f t="shared" si="498"/>
        <v>16:16</v>
      </c>
      <c r="E4343" s="713" t="str">
        <f t="shared" si="499"/>
        <v>16:00 as 17:00</v>
      </c>
      <c r="F4343" s="714" t="str">
        <f t="shared" si="500"/>
        <v>Sexta</v>
      </c>
      <c r="G4343" s="715">
        <f t="shared" si="501"/>
        <v>1</v>
      </c>
      <c r="H4343" s="714" t="str">
        <f t="shared" si="502"/>
        <v>Abr/26</v>
      </c>
      <c r="I4343" s="723">
        <f t="shared" si="503"/>
        <v>3</v>
      </c>
      <c r="J4343" s="723">
        <f>IF(Tabela13[[#This Row],[Data da Ordem]]&lt;&gt;"",1,"")</f>
        <v>1</v>
      </c>
    </row>
    <row r="4344" spans="1:10">
      <c r="A4344" s="763">
        <v>46115.674872685187</v>
      </c>
      <c r="B4344" s="764">
        <v>23</v>
      </c>
      <c r="C4344" s="765" t="str">
        <f t="shared" si="497"/>
        <v>03/04/2026</v>
      </c>
      <c r="D4344" s="762" t="str">
        <f t="shared" si="498"/>
        <v>16:11</v>
      </c>
      <c r="E4344" s="713" t="str">
        <f t="shared" si="499"/>
        <v>16:00 as 17:00</v>
      </c>
      <c r="F4344" s="714" t="str">
        <f t="shared" si="500"/>
        <v>Sexta</v>
      </c>
      <c r="G4344" s="715">
        <f t="shared" si="501"/>
        <v>1</v>
      </c>
      <c r="H4344" s="714" t="str">
        <f t="shared" si="502"/>
        <v>Abr/26</v>
      </c>
      <c r="I4344" s="723">
        <f t="shared" si="503"/>
        <v>3</v>
      </c>
      <c r="J4344" s="723">
        <f>IF(Tabela13[[#This Row],[Data da Ordem]]&lt;&gt;"",1,"")</f>
        <v>1</v>
      </c>
    </row>
    <row r="4345" spans="1:10">
      <c r="A4345" s="763">
        <v>46115.669502314813</v>
      </c>
      <c r="B4345" s="764">
        <v>17</v>
      </c>
      <c r="C4345" s="765" t="str">
        <f t="shared" si="497"/>
        <v>03/04/2026</v>
      </c>
      <c r="D4345" s="762" t="str">
        <f t="shared" si="498"/>
        <v>16:04</v>
      </c>
      <c r="E4345" s="713" t="str">
        <f t="shared" si="499"/>
        <v>16:00 as 17:00</v>
      </c>
      <c r="F4345" s="714" t="str">
        <f t="shared" si="500"/>
        <v>Sexta</v>
      </c>
      <c r="G4345" s="715">
        <f t="shared" si="501"/>
        <v>1</v>
      </c>
      <c r="H4345" s="714" t="str">
        <f t="shared" si="502"/>
        <v>Abr/26</v>
      </c>
      <c r="I4345" s="723">
        <f t="shared" si="503"/>
        <v>3</v>
      </c>
      <c r="J4345" s="723">
        <f>IF(Tabela13[[#This Row],[Data da Ordem]]&lt;&gt;"",1,"")</f>
        <v>1</v>
      </c>
    </row>
    <row r="4346" spans="1:10">
      <c r="A4346" s="763">
        <v>46115.668946759259</v>
      </c>
      <c r="B4346" s="764">
        <v>13</v>
      </c>
      <c r="C4346" s="765" t="str">
        <f t="shared" si="497"/>
        <v>03/04/2026</v>
      </c>
      <c r="D4346" s="762" t="str">
        <f t="shared" si="498"/>
        <v>16:03</v>
      </c>
      <c r="E4346" s="713" t="str">
        <f t="shared" si="499"/>
        <v>16:00 as 17:00</v>
      </c>
      <c r="F4346" s="714" t="str">
        <f t="shared" si="500"/>
        <v>Sexta</v>
      </c>
      <c r="G4346" s="715">
        <f t="shared" si="501"/>
        <v>1</v>
      </c>
      <c r="H4346" s="714" t="str">
        <f t="shared" si="502"/>
        <v>Abr/26</v>
      </c>
      <c r="I4346" s="723">
        <f t="shared" si="503"/>
        <v>3</v>
      </c>
      <c r="J4346" s="723">
        <f>IF(Tabela13[[#This Row],[Data da Ordem]]&lt;&gt;"",1,"")</f>
        <v>1</v>
      </c>
    </row>
    <row r="4347" spans="1:10">
      <c r="A4347" s="763">
        <v>46115.635393518518</v>
      </c>
      <c r="B4347" s="764">
        <v>17</v>
      </c>
      <c r="C4347" s="765" t="str">
        <f t="shared" si="497"/>
        <v>03/04/2026</v>
      </c>
      <c r="D4347" s="762" t="str">
        <f t="shared" si="498"/>
        <v>15:14</v>
      </c>
      <c r="E4347" s="713" t="str">
        <f t="shared" si="499"/>
        <v>15:00 as 16:00</v>
      </c>
      <c r="F4347" s="714" t="str">
        <f t="shared" si="500"/>
        <v>Sexta</v>
      </c>
      <c r="G4347" s="715">
        <f t="shared" si="501"/>
        <v>1</v>
      </c>
      <c r="H4347" s="714" t="str">
        <f t="shared" si="502"/>
        <v>Abr/26</v>
      </c>
      <c r="I4347" s="723">
        <f t="shared" si="503"/>
        <v>3</v>
      </c>
      <c r="J4347" s="723">
        <f>IF(Tabela13[[#This Row],[Data da Ordem]]&lt;&gt;"",1,"")</f>
        <v>1</v>
      </c>
    </row>
    <row r="4348" spans="1:10">
      <c r="A4348" s="763">
        <v>46115.629120370373</v>
      </c>
      <c r="B4348" s="764">
        <v>36.5</v>
      </c>
      <c r="C4348" s="765" t="str">
        <f t="shared" ref="C4348:C4411" si="504">IF(A4348="","",TEXT(A4348,"dd/mm/aaaa"))</f>
        <v>03/04/2026</v>
      </c>
      <c r="D4348" s="762" t="str">
        <f t="shared" ref="D4348:D4411" si="505">IF(A4348="","",TEXT(A4348,"hh:mm"))</f>
        <v>15:05</v>
      </c>
      <c r="E4348" s="713" t="str">
        <f t="shared" ref="E4348:E4411" si="506">IF(D4348="","",IF(AND(MOD(D4348,1)&gt;=TIME(8,0,0),MOD(D4348,1)&lt;TIME(21,0,0)),
TEXT(TIME(HOUR(MOD(D4348,1)),0,0),"hh:mm")&amp;" as "&amp;TEXT(TIME(HOUR(MOD(D4348,1))+1,0,0),"hh:mm"),
"Fora da faixa"))</f>
        <v>15:00 as 16:00</v>
      </c>
      <c r="F4348" s="714" t="str">
        <f t="shared" ref="F4348:F4411" si="507">CHOOSE(WEEKDAY(C4348,2),"Segunda","Terça","Quarta","Quinta","Sexta","Sábado","Domingo")</f>
        <v>Sexta</v>
      </c>
      <c r="G4348" s="715">
        <f t="shared" ref="G4348:G4411" si="508">INT((DAY(C4348)-1)/7)+1</f>
        <v>1</v>
      </c>
      <c r="H4348" s="714" t="str">
        <f t="shared" ref="H4348:H4411" si="509">PROPER(TEXT(C4348,"MMM/AA"))</f>
        <v>Abr/26</v>
      </c>
      <c r="I4348" s="723">
        <f t="shared" ref="I4348:I4411" si="510">DAY(C4348)</f>
        <v>3</v>
      </c>
      <c r="J4348" s="723">
        <f>IF(Tabela13[[#This Row],[Data da Ordem]]&lt;&gt;"",1,"")</f>
        <v>1</v>
      </c>
    </row>
    <row r="4349" spans="1:10">
      <c r="A4349" s="763">
        <v>46115.621898148151</v>
      </c>
      <c r="B4349" s="764">
        <v>6</v>
      </c>
      <c r="C4349" s="765" t="str">
        <f t="shared" si="504"/>
        <v>03/04/2026</v>
      </c>
      <c r="D4349" s="762" t="str">
        <f t="shared" si="505"/>
        <v>14:55</v>
      </c>
      <c r="E4349" s="713" t="str">
        <f t="shared" si="506"/>
        <v>14:00 as 15:00</v>
      </c>
      <c r="F4349" s="714" t="str">
        <f t="shared" si="507"/>
        <v>Sexta</v>
      </c>
      <c r="G4349" s="715">
        <f t="shared" si="508"/>
        <v>1</v>
      </c>
      <c r="H4349" s="714" t="str">
        <f t="shared" si="509"/>
        <v>Abr/26</v>
      </c>
      <c r="I4349" s="723">
        <f t="shared" si="510"/>
        <v>3</v>
      </c>
      <c r="J4349" s="723">
        <f>IF(Tabela13[[#This Row],[Data da Ordem]]&lt;&gt;"",1,"")</f>
        <v>1</v>
      </c>
    </row>
    <row r="4350" spans="1:10">
      <c r="A4350" s="763">
        <v>46115.61310185185</v>
      </c>
      <c r="B4350" s="764">
        <v>20</v>
      </c>
      <c r="C4350" s="765" t="str">
        <f t="shared" si="504"/>
        <v>03/04/2026</v>
      </c>
      <c r="D4350" s="762" t="str">
        <f t="shared" si="505"/>
        <v>14:42</v>
      </c>
      <c r="E4350" s="713" t="str">
        <f t="shared" si="506"/>
        <v>14:00 as 15:00</v>
      </c>
      <c r="F4350" s="714" t="str">
        <f t="shared" si="507"/>
        <v>Sexta</v>
      </c>
      <c r="G4350" s="715">
        <f t="shared" si="508"/>
        <v>1</v>
      </c>
      <c r="H4350" s="714" t="str">
        <f t="shared" si="509"/>
        <v>Abr/26</v>
      </c>
      <c r="I4350" s="723">
        <f t="shared" si="510"/>
        <v>3</v>
      </c>
      <c r="J4350" s="723">
        <f>IF(Tabela13[[#This Row],[Data da Ordem]]&lt;&gt;"",1,"")</f>
        <v>1</v>
      </c>
    </row>
    <row r="4351" spans="1:10">
      <c r="A4351" s="763">
        <v>46115.612037037034</v>
      </c>
      <c r="B4351" s="764">
        <v>25</v>
      </c>
      <c r="C4351" s="765" t="str">
        <f t="shared" si="504"/>
        <v>03/04/2026</v>
      </c>
      <c r="D4351" s="762" t="str">
        <f t="shared" si="505"/>
        <v>14:41</v>
      </c>
      <c r="E4351" s="713" t="str">
        <f t="shared" si="506"/>
        <v>14:00 as 15:00</v>
      </c>
      <c r="F4351" s="714" t="str">
        <f t="shared" si="507"/>
        <v>Sexta</v>
      </c>
      <c r="G4351" s="715">
        <f t="shared" si="508"/>
        <v>1</v>
      </c>
      <c r="H4351" s="714" t="str">
        <f t="shared" si="509"/>
        <v>Abr/26</v>
      </c>
      <c r="I4351" s="723">
        <f t="shared" si="510"/>
        <v>3</v>
      </c>
      <c r="J4351" s="723">
        <f>IF(Tabela13[[#This Row],[Data da Ordem]]&lt;&gt;"",1,"")</f>
        <v>1</v>
      </c>
    </row>
    <row r="4352" spans="1:10">
      <c r="A4352" s="763">
        <v>46115.591481481482</v>
      </c>
      <c r="B4352" s="764">
        <v>36</v>
      </c>
      <c r="C4352" s="765" t="str">
        <f t="shared" si="504"/>
        <v>03/04/2026</v>
      </c>
      <c r="D4352" s="762" t="str">
        <f t="shared" si="505"/>
        <v>14:11</v>
      </c>
      <c r="E4352" s="713" t="str">
        <f t="shared" si="506"/>
        <v>14:00 as 15:00</v>
      </c>
      <c r="F4352" s="714" t="str">
        <f t="shared" si="507"/>
        <v>Sexta</v>
      </c>
      <c r="G4352" s="715">
        <f t="shared" si="508"/>
        <v>1</v>
      </c>
      <c r="H4352" s="714" t="str">
        <f t="shared" si="509"/>
        <v>Abr/26</v>
      </c>
      <c r="I4352" s="723">
        <f t="shared" si="510"/>
        <v>3</v>
      </c>
      <c r="J4352" s="723">
        <f>IF(Tabela13[[#This Row],[Data da Ordem]]&lt;&gt;"",1,"")</f>
        <v>1</v>
      </c>
    </row>
    <row r="4353" spans="1:10">
      <c r="A4353" s="763">
        <v>46115.590451388889</v>
      </c>
      <c r="B4353" s="764">
        <v>20</v>
      </c>
      <c r="C4353" s="765" t="str">
        <f t="shared" si="504"/>
        <v>03/04/2026</v>
      </c>
      <c r="D4353" s="762" t="str">
        <f t="shared" si="505"/>
        <v>14:10</v>
      </c>
      <c r="E4353" s="713" t="str">
        <f t="shared" si="506"/>
        <v>14:00 as 15:00</v>
      </c>
      <c r="F4353" s="714" t="str">
        <f t="shared" si="507"/>
        <v>Sexta</v>
      </c>
      <c r="G4353" s="715">
        <f t="shared" si="508"/>
        <v>1</v>
      </c>
      <c r="H4353" s="714" t="str">
        <f t="shared" si="509"/>
        <v>Abr/26</v>
      </c>
      <c r="I4353" s="723">
        <f t="shared" si="510"/>
        <v>3</v>
      </c>
      <c r="J4353" s="723">
        <f>IF(Tabela13[[#This Row],[Data da Ordem]]&lt;&gt;"",1,"")</f>
        <v>1</v>
      </c>
    </row>
    <row r="4354" spans="1:10">
      <c r="A4354" s="763">
        <v>46115.583981481483</v>
      </c>
      <c r="B4354" s="764">
        <v>33</v>
      </c>
      <c r="C4354" s="765" t="str">
        <f t="shared" si="504"/>
        <v>03/04/2026</v>
      </c>
      <c r="D4354" s="762" t="str">
        <f t="shared" si="505"/>
        <v>14:00</v>
      </c>
      <c r="E4354" s="713" t="str">
        <f t="shared" si="506"/>
        <v>14:00 as 15:00</v>
      </c>
      <c r="F4354" s="714" t="str">
        <f t="shared" si="507"/>
        <v>Sexta</v>
      </c>
      <c r="G4354" s="715">
        <f t="shared" si="508"/>
        <v>1</v>
      </c>
      <c r="H4354" s="714" t="str">
        <f t="shared" si="509"/>
        <v>Abr/26</v>
      </c>
      <c r="I4354" s="723">
        <f t="shared" si="510"/>
        <v>3</v>
      </c>
      <c r="J4354" s="723">
        <f>IF(Tabela13[[#This Row],[Data da Ordem]]&lt;&gt;"",1,"")</f>
        <v>1</v>
      </c>
    </row>
    <row r="4355" spans="1:10">
      <c r="A4355" s="763">
        <v>46115.578414351854</v>
      </c>
      <c r="B4355" s="764">
        <v>13.200000000000001</v>
      </c>
      <c r="C4355" s="765" t="str">
        <f t="shared" si="504"/>
        <v>03/04/2026</v>
      </c>
      <c r="D4355" s="762" t="str">
        <f t="shared" si="505"/>
        <v>13:52</v>
      </c>
      <c r="E4355" s="713" t="str">
        <f t="shared" si="506"/>
        <v>13:00 as 14:00</v>
      </c>
      <c r="F4355" s="714" t="str">
        <f t="shared" si="507"/>
        <v>Sexta</v>
      </c>
      <c r="G4355" s="715">
        <f t="shared" si="508"/>
        <v>1</v>
      </c>
      <c r="H4355" s="714" t="str">
        <f t="shared" si="509"/>
        <v>Abr/26</v>
      </c>
      <c r="I4355" s="723">
        <f t="shared" si="510"/>
        <v>3</v>
      </c>
      <c r="J4355" s="723">
        <f>IF(Tabela13[[#This Row],[Data da Ordem]]&lt;&gt;"",1,"")</f>
        <v>1</v>
      </c>
    </row>
    <row r="4356" spans="1:10">
      <c r="A4356" s="763">
        <v>46115.577326388891</v>
      </c>
      <c r="B4356" s="764">
        <v>13.200000000000001</v>
      </c>
      <c r="C4356" s="765" t="str">
        <f t="shared" si="504"/>
        <v>03/04/2026</v>
      </c>
      <c r="D4356" s="762" t="str">
        <f t="shared" si="505"/>
        <v>13:51</v>
      </c>
      <c r="E4356" s="713" t="str">
        <f t="shared" si="506"/>
        <v>13:00 as 14:00</v>
      </c>
      <c r="F4356" s="714" t="str">
        <f t="shared" si="507"/>
        <v>Sexta</v>
      </c>
      <c r="G4356" s="715">
        <f t="shared" si="508"/>
        <v>1</v>
      </c>
      <c r="H4356" s="714" t="str">
        <f t="shared" si="509"/>
        <v>Abr/26</v>
      </c>
      <c r="I4356" s="723">
        <f t="shared" si="510"/>
        <v>3</v>
      </c>
      <c r="J4356" s="723">
        <f>IF(Tabela13[[#This Row],[Data da Ordem]]&lt;&gt;"",1,"")</f>
        <v>1</v>
      </c>
    </row>
    <row r="4357" spans="1:10">
      <c r="A4357" s="763">
        <v>46115.574826388889</v>
      </c>
      <c r="B4357" s="764">
        <v>9</v>
      </c>
      <c r="C4357" s="765" t="str">
        <f t="shared" si="504"/>
        <v>03/04/2026</v>
      </c>
      <c r="D4357" s="762" t="str">
        <f t="shared" si="505"/>
        <v>13:47</v>
      </c>
      <c r="E4357" s="713" t="str">
        <f t="shared" si="506"/>
        <v>13:00 as 14:00</v>
      </c>
      <c r="F4357" s="714" t="str">
        <f t="shared" si="507"/>
        <v>Sexta</v>
      </c>
      <c r="G4357" s="715">
        <f t="shared" si="508"/>
        <v>1</v>
      </c>
      <c r="H4357" s="714" t="str">
        <f t="shared" si="509"/>
        <v>Abr/26</v>
      </c>
      <c r="I4357" s="723">
        <f t="shared" si="510"/>
        <v>3</v>
      </c>
      <c r="J4357" s="723">
        <f>IF(Tabela13[[#This Row],[Data da Ordem]]&lt;&gt;"",1,"")</f>
        <v>1</v>
      </c>
    </row>
    <row r="4358" spans="1:10">
      <c r="A4358" s="763">
        <v>46115.572754629633</v>
      </c>
      <c r="B4358" s="764">
        <v>25</v>
      </c>
      <c r="C4358" s="765" t="str">
        <f t="shared" si="504"/>
        <v>03/04/2026</v>
      </c>
      <c r="D4358" s="762" t="str">
        <f t="shared" si="505"/>
        <v>13:44</v>
      </c>
      <c r="E4358" s="713" t="str">
        <f t="shared" si="506"/>
        <v>13:00 as 14:00</v>
      </c>
      <c r="F4358" s="714" t="str">
        <f t="shared" si="507"/>
        <v>Sexta</v>
      </c>
      <c r="G4358" s="715">
        <f t="shared" si="508"/>
        <v>1</v>
      </c>
      <c r="H4358" s="714" t="str">
        <f t="shared" si="509"/>
        <v>Abr/26</v>
      </c>
      <c r="I4358" s="723">
        <f t="shared" si="510"/>
        <v>3</v>
      </c>
      <c r="J4358" s="723">
        <f>IF(Tabela13[[#This Row],[Data da Ordem]]&lt;&gt;"",1,"")</f>
        <v>1</v>
      </c>
    </row>
    <row r="4359" spans="1:10">
      <c r="A4359" s="763">
        <v>46115.570474537039</v>
      </c>
      <c r="B4359" s="764">
        <v>13.200000000000001</v>
      </c>
      <c r="C4359" s="765" t="str">
        <f t="shared" si="504"/>
        <v>03/04/2026</v>
      </c>
      <c r="D4359" s="762" t="str">
        <f t="shared" si="505"/>
        <v>13:41</v>
      </c>
      <c r="E4359" s="713" t="str">
        <f t="shared" si="506"/>
        <v>13:00 as 14:00</v>
      </c>
      <c r="F4359" s="714" t="str">
        <f t="shared" si="507"/>
        <v>Sexta</v>
      </c>
      <c r="G4359" s="715">
        <f t="shared" si="508"/>
        <v>1</v>
      </c>
      <c r="H4359" s="714" t="str">
        <f t="shared" si="509"/>
        <v>Abr/26</v>
      </c>
      <c r="I4359" s="723">
        <f t="shared" si="510"/>
        <v>3</v>
      </c>
      <c r="J4359" s="723">
        <f>IF(Tabela13[[#This Row],[Data da Ordem]]&lt;&gt;"",1,"")</f>
        <v>1</v>
      </c>
    </row>
    <row r="4360" spans="1:10">
      <c r="A4360" s="763">
        <v>46115.560949074075</v>
      </c>
      <c r="B4360" s="764">
        <v>25</v>
      </c>
      <c r="C4360" s="765" t="str">
        <f t="shared" si="504"/>
        <v>03/04/2026</v>
      </c>
      <c r="D4360" s="762" t="str">
        <f t="shared" si="505"/>
        <v>13:27</v>
      </c>
      <c r="E4360" s="713" t="str">
        <f t="shared" si="506"/>
        <v>13:00 as 14:00</v>
      </c>
      <c r="F4360" s="714" t="str">
        <f t="shared" si="507"/>
        <v>Sexta</v>
      </c>
      <c r="G4360" s="715">
        <f t="shared" si="508"/>
        <v>1</v>
      </c>
      <c r="H4360" s="714" t="str">
        <f t="shared" si="509"/>
        <v>Abr/26</v>
      </c>
      <c r="I4360" s="723">
        <f t="shared" si="510"/>
        <v>3</v>
      </c>
      <c r="J4360" s="723">
        <f>IF(Tabela13[[#This Row],[Data da Ordem]]&lt;&gt;"",1,"")</f>
        <v>1</v>
      </c>
    </row>
    <row r="4361" spans="1:10">
      <c r="A4361" s="763">
        <v>46115.559050925927</v>
      </c>
      <c r="B4361" s="764">
        <v>16.5</v>
      </c>
      <c r="C4361" s="765" t="str">
        <f t="shared" si="504"/>
        <v>03/04/2026</v>
      </c>
      <c r="D4361" s="762" t="str">
        <f t="shared" si="505"/>
        <v>13:25</v>
      </c>
      <c r="E4361" s="713" t="str">
        <f t="shared" si="506"/>
        <v>13:00 as 14:00</v>
      </c>
      <c r="F4361" s="714" t="str">
        <f t="shared" si="507"/>
        <v>Sexta</v>
      </c>
      <c r="G4361" s="715">
        <f t="shared" si="508"/>
        <v>1</v>
      </c>
      <c r="H4361" s="714" t="str">
        <f t="shared" si="509"/>
        <v>Abr/26</v>
      </c>
      <c r="I4361" s="723">
        <f t="shared" si="510"/>
        <v>3</v>
      </c>
      <c r="J4361" s="723">
        <f>IF(Tabela13[[#This Row],[Data da Ordem]]&lt;&gt;"",1,"")</f>
        <v>1</v>
      </c>
    </row>
    <row r="4362" spans="1:10">
      <c r="A4362" s="763">
        <v>46115.532129629632</v>
      </c>
      <c r="B4362" s="764">
        <v>15</v>
      </c>
      <c r="C4362" s="765" t="str">
        <f t="shared" si="504"/>
        <v>03/04/2026</v>
      </c>
      <c r="D4362" s="762" t="str">
        <f t="shared" si="505"/>
        <v>12:46</v>
      </c>
      <c r="E4362" s="713" t="str">
        <f t="shared" si="506"/>
        <v>12:00 as 13:00</v>
      </c>
      <c r="F4362" s="714" t="str">
        <f t="shared" si="507"/>
        <v>Sexta</v>
      </c>
      <c r="G4362" s="715">
        <f t="shared" si="508"/>
        <v>1</v>
      </c>
      <c r="H4362" s="714" t="str">
        <f t="shared" si="509"/>
        <v>Abr/26</v>
      </c>
      <c r="I4362" s="723">
        <f t="shared" si="510"/>
        <v>3</v>
      </c>
      <c r="J4362" s="723">
        <f>IF(Tabela13[[#This Row],[Data da Ordem]]&lt;&gt;"",1,"")</f>
        <v>1</v>
      </c>
    </row>
    <row r="4363" spans="1:10">
      <c r="A4363" s="763">
        <v>46115.530046296299</v>
      </c>
      <c r="B4363" s="764">
        <v>23</v>
      </c>
      <c r="C4363" s="765" t="str">
        <f t="shared" si="504"/>
        <v>03/04/2026</v>
      </c>
      <c r="D4363" s="762" t="str">
        <f t="shared" si="505"/>
        <v>12:43</v>
      </c>
      <c r="E4363" s="713" t="str">
        <f t="shared" si="506"/>
        <v>12:00 as 13:00</v>
      </c>
      <c r="F4363" s="714" t="str">
        <f t="shared" si="507"/>
        <v>Sexta</v>
      </c>
      <c r="G4363" s="715">
        <f t="shared" si="508"/>
        <v>1</v>
      </c>
      <c r="H4363" s="714" t="str">
        <f t="shared" si="509"/>
        <v>Abr/26</v>
      </c>
      <c r="I4363" s="723">
        <f t="shared" si="510"/>
        <v>3</v>
      </c>
      <c r="J4363" s="723">
        <f>IF(Tabela13[[#This Row],[Data da Ordem]]&lt;&gt;"",1,"")</f>
        <v>1</v>
      </c>
    </row>
    <row r="4364" spans="1:10">
      <c r="A4364" s="763">
        <v>46115.527650462966</v>
      </c>
      <c r="B4364" s="764">
        <v>6</v>
      </c>
      <c r="C4364" s="765" t="str">
        <f t="shared" si="504"/>
        <v>03/04/2026</v>
      </c>
      <c r="D4364" s="762" t="str">
        <f t="shared" si="505"/>
        <v>12:39</v>
      </c>
      <c r="E4364" s="713" t="str">
        <f t="shared" si="506"/>
        <v>12:00 as 13:00</v>
      </c>
      <c r="F4364" s="714" t="str">
        <f t="shared" si="507"/>
        <v>Sexta</v>
      </c>
      <c r="G4364" s="715">
        <f t="shared" si="508"/>
        <v>1</v>
      </c>
      <c r="H4364" s="714" t="str">
        <f t="shared" si="509"/>
        <v>Abr/26</v>
      </c>
      <c r="I4364" s="723">
        <f t="shared" si="510"/>
        <v>3</v>
      </c>
      <c r="J4364" s="723">
        <f>IF(Tabela13[[#This Row],[Data da Ordem]]&lt;&gt;"",1,"")</f>
        <v>1</v>
      </c>
    </row>
    <row r="4365" spans="1:10">
      <c r="A4365" s="763">
        <v>46115.512881944444</v>
      </c>
      <c r="B4365" s="764">
        <v>16</v>
      </c>
      <c r="C4365" s="765" t="str">
        <f t="shared" si="504"/>
        <v>03/04/2026</v>
      </c>
      <c r="D4365" s="762" t="str">
        <f t="shared" si="505"/>
        <v>12:18</v>
      </c>
      <c r="E4365" s="713" t="str">
        <f t="shared" si="506"/>
        <v>12:00 as 13:00</v>
      </c>
      <c r="F4365" s="714" t="str">
        <f t="shared" si="507"/>
        <v>Sexta</v>
      </c>
      <c r="G4365" s="715">
        <f t="shared" si="508"/>
        <v>1</v>
      </c>
      <c r="H4365" s="714" t="str">
        <f t="shared" si="509"/>
        <v>Abr/26</v>
      </c>
      <c r="I4365" s="723">
        <f t="shared" si="510"/>
        <v>3</v>
      </c>
      <c r="J4365" s="723">
        <f>IF(Tabela13[[#This Row],[Data da Ordem]]&lt;&gt;"",1,"")</f>
        <v>1</v>
      </c>
    </row>
    <row r="4366" spans="1:10">
      <c r="A4366" s="763">
        <v>46115.503761574073</v>
      </c>
      <c r="B4366" s="764">
        <v>55.5</v>
      </c>
      <c r="C4366" s="765" t="str">
        <f t="shared" si="504"/>
        <v>03/04/2026</v>
      </c>
      <c r="D4366" s="762" t="str">
        <f t="shared" si="505"/>
        <v>12:05</v>
      </c>
      <c r="E4366" s="713" t="str">
        <f t="shared" si="506"/>
        <v>12:00 as 13:00</v>
      </c>
      <c r="F4366" s="714" t="str">
        <f t="shared" si="507"/>
        <v>Sexta</v>
      </c>
      <c r="G4366" s="715">
        <f t="shared" si="508"/>
        <v>1</v>
      </c>
      <c r="H4366" s="714" t="str">
        <f t="shared" si="509"/>
        <v>Abr/26</v>
      </c>
      <c r="I4366" s="723">
        <f t="shared" si="510"/>
        <v>3</v>
      </c>
      <c r="J4366" s="723">
        <f>IF(Tabela13[[#This Row],[Data da Ordem]]&lt;&gt;"",1,"")</f>
        <v>1</v>
      </c>
    </row>
    <row r="4367" spans="1:10">
      <c r="A4367" s="763">
        <v>46115.500879629632</v>
      </c>
      <c r="B4367" s="764">
        <v>13</v>
      </c>
      <c r="C4367" s="765" t="str">
        <f t="shared" si="504"/>
        <v>03/04/2026</v>
      </c>
      <c r="D4367" s="762" t="str">
        <f t="shared" si="505"/>
        <v>12:01</v>
      </c>
      <c r="E4367" s="713" t="str">
        <f t="shared" si="506"/>
        <v>12:00 as 13:00</v>
      </c>
      <c r="F4367" s="714" t="str">
        <f t="shared" si="507"/>
        <v>Sexta</v>
      </c>
      <c r="G4367" s="715">
        <f t="shared" si="508"/>
        <v>1</v>
      </c>
      <c r="H4367" s="714" t="str">
        <f t="shared" si="509"/>
        <v>Abr/26</v>
      </c>
      <c r="I4367" s="723">
        <f t="shared" si="510"/>
        <v>3</v>
      </c>
      <c r="J4367" s="723">
        <f>IF(Tabela13[[#This Row],[Data da Ordem]]&lt;&gt;"",1,"")</f>
        <v>1</v>
      </c>
    </row>
    <row r="4368" spans="1:10">
      <c r="A4368" s="763">
        <v>46115.499722222223</v>
      </c>
      <c r="B4368" s="764">
        <v>16.5</v>
      </c>
      <c r="C4368" s="765" t="str">
        <f t="shared" si="504"/>
        <v>03/04/2026</v>
      </c>
      <c r="D4368" s="762" t="str">
        <f t="shared" si="505"/>
        <v>11:59</v>
      </c>
      <c r="E4368" s="713" t="str">
        <f t="shared" si="506"/>
        <v>11:00 as 12:00</v>
      </c>
      <c r="F4368" s="714" t="str">
        <f t="shared" si="507"/>
        <v>Sexta</v>
      </c>
      <c r="G4368" s="715">
        <f t="shared" si="508"/>
        <v>1</v>
      </c>
      <c r="H4368" s="714" t="str">
        <f t="shared" si="509"/>
        <v>Abr/26</v>
      </c>
      <c r="I4368" s="723">
        <f t="shared" si="510"/>
        <v>3</v>
      </c>
      <c r="J4368" s="723">
        <f>IF(Tabela13[[#This Row],[Data da Ordem]]&lt;&gt;"",1,"")</f>
        <v>1</v>
      </c>
    </row>
    <row r="4369" spans="1:10">
      <c r="A4369" s="763">
        <v>46115.491643518515</v>
      </c>
      <c r="B4369" s="764">
        <v>29.5</v>
      </c>
      <c r="C4369" s="765" t="str">
        <f t="shared" si="504"/>
        <v>03/04/2026</v>
      </c>
      <c r="D4369" s="762" t="str">
        <f t="shared" si="505"/>
        <v>11:47</v>
      </c>
      <c r="E4369" s="713" t="str">
        <f t="shared" si="506"/>
        <v>11:00 as 12:00</v>
      </c>
      <c r="F4369" s="714" t="str">
        <f t="shared" si="507"/>
        <v>Sexta</v>
      </c>
      <c r="G4369" s="715">
        <f t="shared" si="508"/>
        <v>1</v>
      </c>
      <c r="H4369" s="714" t="str">
        <f t="shared" si="509"/>
        <v>Abr/26</v>
      </c>
      <c r="I4369" s="723">
        <f t="shared" si="510"/>
        <v>3</v>
      </c>
      <c r="J4369" s="723">
        <f>IF(Tabela13[[#This Row],[Data da Ordem]]&lt;&gt;"",1,"")</f>
        <v>1</v>
      </c>
    </row>
    <row r="4370" spans="1:10">
      <c r="A4370" s="763">
        <v>46115.481724537036</v>
      </c>
      <c r="B4370" s="764">
        <v>23</v>
      </c>
      <c r="C4370" s="765" t="str">
        <f t="shared" si="504"/>
        <v>03/04/2026</v>
      </c>
      <c r="D4370" s="762" t="str">
        <f t="shared" si="505"/>
        <v>11:33</v>
      </c>
      <c r="E4370" s="713" t="str">
        <f t="shared" si="506"/>
        <v>11:00 as 12:00</v>
      </c>
      <c r="F4370" s="714" t="str">
        <f t="shared" si="507"/>
        <v>Sexta</v>
      </c>
      <c r="G4370" s="715">
        <f t="shared" si="508"/>
        <v>1</v>
      </c>
      <c r="H4370" s="714" t="str">
        <f t="shared" si="509"/>
        <v>Abr/26</v>
      </c>
      <c r="I4370" s="723">
        <f t="shared" si="510"/>
        <v>3</v>
      </c>
      <c r="J4370" s="723">
        <f>IF(Tabela13[[#This Row],[Data da Ordem]]&lt;&gt;"",1,"")</f>
        <v>1</v>
      </c>
    </row>
    <row r="4371" spans="1:10">
      <c r="A4371" s="763">
        <v>46115.478344907409</v>
      </c>
      <c r="B4371" s="764">
        <v>23</v>
      </c>
      <c r="C4371" s="765" t="str">
        <f t="shared" si="504"/>
        <v>03/04/2026</v>
      </c>
      <c r="D4371" s="762" t="str">
        <f t="shared" si="505"/>
        <v>11:28</v>
      </c>
      <c r="E4371" s="713" t="str">
        <f t="shared" si="506"/>
        <v>11:00 as 12:00</v>
      </c>
      <c r="F4371" s="714" t="str">
        <f t="shared" si="507"/>
        <v>Sexta</v>
      </c>
      <c r="G4371" s="715">
        <f t="shared" si="508"/>
        <v>1</v>
      </c>
      <c r="H4371" s="714" t="str">
        <f t="shared" si="509"/>
        <v>Abr/26</v>
      </c>
      <c r="I4371" s="723">
        <f t="shared" si="510"/>
        <v>3</v>
      </c>
      <c r="J4371" s="723">
        <f>IF(Tabela13[[#This Row],[Data da Ordem]]&lt;&gt;"",1,"")</f>
        <v>1</v>
      </c>
    </row>
    <row r="4372" spans="1:10">
      <c r="A4372" s="763">
        <v>46115.475335648145</v>
      </c>
      <c r="B4372" s="764">
        <v>23</v>
      </c>
      <c r="C4372" s="765" t="str">
        <f t="shared" si="504"/>
        <v>03/04/2026</v>
      </c>
      <c r="D4372" s="762" t="str">
        <f t="shared" si="505"/>
        <v>11:24</v>
      </c>
      <c r="E4372" s="713" t="str">
        <f t="shared" si="506"/>
        <v>11:00 as 12:00</v>
      </c>
      <c r="F4372" s="714" t="str">
        <f t="shared" si="507"/>
        <v>Sexta</v>
      </c>
      <c r="G4372" s="715">
        <f t="shared" si="508"/>
        <v>1</v>
      </c>
      <c r="H4372" s="714" t="str">
        <f t="shared" si="509"/>
        <v>Abr/26</v>
      </c>
      <c r="I4372" s="723">
        <f t="shared" si="510"/>
        <v>3</v>
      </c>
      <c r="J4372" s="723">
        <f>IF(Tabela13[[#This Row],[Data da Ordem]]&lt;&gt;"",1,"")</f>
        <v>1</v>
      </c>
    </row>
    <row r="4373" spans="1:10">
      <c r="A4373" s="763">
        <v>46115.471736111111</v>
      </c>
      <c r="B4373" s="764">
        <v>19</v>
      </c>
      <c r="C4373" s="765" t="str">
        <f t="shared" si="504"/>
        <v>03/04/2026</v>
      </c>
      <c r="D4373" s="762" t="str">
        <f t="shared" si="505"/>
        <v>11:19</v>
      </c>
      <c r="E4373" s="713" t="str">
        <f t="shared" si="506"/>
        <v>11:00 as 12:00</v>
      </c>
      <c r="F4373" s="714" t="str">
        <f t="shared" si="507"/>
        <v>Sexta</v>
      </c>
      <c r="G4373" s="715">
        <f t="shared" si="508"/>
        <v>1</v>
      </c>
      <c r="H4373" s="714" t="str">
        <f t="shared" si="509"/>
        <v>Abr/26</v>
      </c>
      <c r="I4373" s="723">
        <f t="shared" si="510"/>
        <v>3</v>
      </c>
      <c r="J4373" s="723">
        <f>IF(Tabela13[[#This Row],[Data da Ordem]]&lt;&gt;"",1,"")</f>
        <v>1</v>
      </c>
    </row>
    <row r="4374" spans="1:10">
      <c r="A4374" s="763">
        <v>46115.466805555552</v>
      </c>
      <c r="B4374" s="764">
        <v>66</v>
      </c>
      <c r="C4374" s="765" t="str">
        <f t="shared" si="504"/>
        <v>03/04/2026</v>
      </c>
      <c r="D4374" s="762" t="str">
        <f t="shared" si="505"/>
        <v>11:12</v>
      </c>
      <c r="E4374" s="713" t="str">
        <f t="shared" si="506"/>
        <v>11:00 as 12:00</v>
      </c>
      <c r="F4374" s="714" t="str">
        <f t="shared" si="507"/>
        <v>Sexta</v>
      </c>
      <c r="G4374" s="715">
        <f t="shared" si="508"/>
        <v>1</v>
      </c>
      <c r="H4374" s="714" t="str">
        <f t="shared" si="509"/>
        <v>Abr/26</v>
      </c>
      <c r="I4374" s="723">
        <f t="shared" si="510"/>
        <v>3</v>
      </c>
      <c r="J4374" s="723">
        <f>IF(Tabela13[[#This Row],[Data da Ordem]]&lt;&gt;"",1,"")</f>
        <v>1</v>
      </c>
    </row>
    <row r="4375" spans="1:10">
      <c r="A4375" s="763">
        <v>46115.458333333336</v>
      </c>
      <c r="B4375" s="764">
        <v>62.5</v>
      </c>
      <c r="C4375" s="765" t="str">
        <f t="shared" si="504"/>
        <v>03/04/2026</v>
      </c>
      <c r="D4375" s="762" t="str">
        <f t="shared" si="505"/>
        <v>11:00</v>
      </c>
      <c r="E4375" s="713" t="str">
        <f t="shared" si="506"/>
        <v>11:00 as 12:00</v>
      </c>
      <c r="F4375" s="714" t="str">
        <f t="shared" si="507"/>
        <v>Sexta</v>
      </c>
      <c r="G4375" s="715">
        <f t="shared" si="508"/>
        <v>1</v>
      </c>
      <c r="H4375" s="714" t="str">
        <f t="shared" si="509"/>
        <v>Abr/26</v>
      </c>
      <c r="I4375" s="723">
        <f t="shared" si="510"/>
        <v>3</v>
      </c>
      <c r="J4375" s="723">
        <f>IF(Tabela13[[#This Row],[Data da Ordem]]&lt;&gt;"",1,"")</f>
        <v>1</v>
      </c>
    </row>
    <row r="4376" spans="1:10">
      <c r="A4376" s="763">
        <v>46115.447511574072</v>
      </c>
      <c r="B4376" s="764">
        <v>10</v>
      </c>
      <c r="C4376" s="765" t="str">
        <f t="shared" si="504"/>
        <v>03/04/2026</v>
      </c>
      <c r="D4376" s="762" t="str">
        <f t="shared" si="505"/>
        <v>10:44</v>
      </c>
      <c r="E4376" s="713" t="str">
        <f t="shared" si="506"/>
        <v>10:00 as 11:00</v>
      </c>
      <c r="F4376" s="714" t="str">
        <f t="shared" si="507"/>
        <v>Sexta</v>
      </c>
      <c r="G4376" s="715">
        <f t="shared" si="508"/>
        <v>1</v>
      </c>
      <c r="H4376" s="714" t="str">
        <f t="shared" si="509"/>
        <v>Abr/26</v>
      </c>
      <c r="I4376" s="723">
        <f t="shared" si="510"/>
        <v>3</v>
      </c>
      <c r="J4376" s="723">
        <f>IF(Tabela13[[#This Row],[Data da Ordem]]&lt;&gt;"",1,"")</f>
        <v>1</v>
      </c>
    </row>
    <row r="4377" spans="1:10">
      <c r="A4377" s="763">
        <v>46115.444560185184</v>
      </c>
      <c r="B4377" s="764">
        <v>26</v>
      </c>
      <c r="C4377" s="765" t="str">
        <f t="shared" si="504"/>
        <v>03/04/2026</v>
      </c>
      <c r="D4377" s="762" t="str">
        <f t="shared" si="505"/>
        <v>10:40</v>
      </c>
      <c r="E4377" s="713" t="str">
        <f t="shared" si="506"/>
        <v>10:00 as 11:00</v>
      </c>
      <c r="F4377" s="714" t="str">
        <f t="shared" si="507"/>
        <v>Sexta</v>
      </c>
      <c r="G4377" s="715">
        <f t="shared" si="508"/>
        <v>1</v>
      </c>
      <c r="H4377" s="714" t="str">
        <f t="shared" si="509"/>
        <v>Abr/26</v>
      </c>
      <c r="I4377" s="723">
        <f t="shared" si="510"/>
        <v>3</v>
      </c>
      <c r="J4377" s="723">
        <f>IF(Tabela13[[#This Row],[Data da Ordem]]&lt;&gt;"",1,"")</f>
        <v>1</v>
      </c>
    </row>
    <row r="4378" spans="1:10">
      <c r="A4378" s="763">
        <v>46115.444444444445</v>
      </c>
      <c r="B4378" s="764">
        <v>36.5</v>
      </c>
      <c r="C4378" s="765" t="str">
        <f t="shared" si="504"/>
        <v>03/04/2026</v>
      </c>
      <c r="D4378" s="762" t="str">
        <f t="shared" si="505"/>
        <v>10:40</v>
      </c>
      <c r="E4378" s="713" t="str">
        <f t="shared" si="506"/>
        <v>10:00 as 11:00</v>
      </c>
      <c r="F4378" s="714" t="str">
        <f t="shared" si="507"/>
        <v>Sexta</v>
      </c>
      <c r="G4378" s="715">
        <f t="shared" si="508"/>
        <v>1</v>
      </c>
      <c r="H4378" s="714" t="str">
        <f t="shared" si="509"/>
        <v>Abr/26</v>
      </c>
      <c r="I4378" s="723">
        <f t="shared" si="510"/>
        <v>3</v>
      </c>
      <c r="J4378" s="723">
        <f>IF(Tabela13[[#This Row],[Data da Ordem]]&lt;&gt;"",1,"")</f>
        <v>1</v>
      </c>
    </row>
    <row r="4379" spans="1:10">
      <c r="A4379" s="763">
        <v>46115.439166666663</v>
      </c>
      <c r="B4379" s="764">
        <v>19</v>
      </c>
      <c r="C4379" s="765" t="str">
        <f t="shared" si="504"/>
        <v>03/04/2026</v>
      </c>
      <c r="D4379" s="762" t="str">
        <f t="shared" si="505"/>
        <v>10:32</v>
      </c>
      <c r="E4379" s="713" t="str">
        <f t="shared" si="506"/>
        <v>10:00 as 11:00</v>
      </c>
      <c r="F4379" s="714" t="str">
        <f t="shared" si="507"/>
        <v>Sexta</v>
      </c>
      <c r="G4379" s="715">
        <f t="shared" si="508"/>
        <v>1</v>
      </c>
      <c r="H4379" s="714" t="str">
        <f t="shared" si="509"/>
        <v>Abr/26</v>
      </c>
      <c r="I4379" s="723">
        <f t="shared" si="510"/>
        <v>3</v>
      </c>
      <c r="J4379" s="723">
        <f>IF(Tabela13[[#This Row],[Data da Ordem]]&lt;&gt;"",1,"")</f>
        <v>1</v>
      </c>
    </row>
    <row r="4380" spans="1:10">
      <c r="A4380" s="763">
        <v>46115.438020833331</v>
      </c>
      <c r="B4380" s="764">
        <v>12</v>
      </c>
      <c r="C4380" s="765" t="str">
        <f t="shared" si="504"/>
        <v>03/04/2026</v>
      </c>
      <c r="D4380" s="762" t="str">
        <f t="shared" si="505"/>
        <v>10:30</v>
      </c>
      <c r="E4380" s="713" t="str">
        <f t="shared" si="506"/>
        <v>10:00 as 11:00</v>
      </c>
      <c r="F4380" s="714" t="str">
        <f t="shared" si="507"/>
        <v>Sexta</v>
      </c>
      <c r="G4380" s="715">
        <f t="shared" si="508"/>
        <v>1</v>
      </c>
      <c r="H4380" s="714" t="str">
        <f t="shared" si="509"/>
        <v>Abr/26</v>
      </c>
      <c r="I4380" s="723">
        <f t="shared" si="510"/>
        <v>3</v>
      </c>
      <c r="J4380" s="723">
        <f>IF(Tabela13[[#This Row],[Data da Ordem]]&lt;&gt;"",1,"")</f>
        <v>1</v>
      </c>
    </row>
    <row r="4381" spans="1:10">
      <c r="A4381" s="763">
        <v>46115.426377314812</v>
      </c>
      <c r="B4381" s="764">
        <v>20.5</v>
      </c>
      <c r="C4381" s="765" t="str">
        <f t="shared" si="504"/>
        <v>03/04/2026</v>
      </c>
      <c r="D4381" s="762" t="str">
        <f t="shared" si="505"/>
        <v>10:13</v>
      </c>
      <c r="E4381" s="713" t="str">
        <f t="shared" si="506"/>
        <v>10:00 as 11:00</v>
      </c>
      <c r="F4381" s="714" t="str">
        <f t="shared" si="507"/>
        <v>Sexta</v>
      </c>
      <c r="G4381" s="715">
        <f t="shared" si="508"/>
        <v>1</v>
      </c>
      <c r="H4381" s="714" t="str">
        <f t="shared" si="509"/>
        <v>Abr/26</v>
      </c>
      <c r="I4381" s="723">
        <f t="shared" si="510"/>
        <v>3</v>
      </c>
      <c r="J4381" s="723">
        <f>IF(Tabela13[[#This Row],[Data da Ordem]]&lt;&gt;"",1,"")</f>
        <v>1</v>
      </c>
    </row>
    <row r="4382" spans="1:10">
      <c r="A4382" s="763">
        <v>46115.416493055556</v>
      </c>
      <c r="B4382" s="764">
        <v>6</v>
      </c>
      <c r="C4382" s="765" t="str">
        <f t="shared" si="504"/>
        <v>03/04/2026</v>
      </c>
      <c r="D4382" s="762" t="str">
        <f t="shared" si="505"/>
        <v>09:59</v>
      </c>
      <c r="E4382" s="713" t="str">
        <f t="shared" si="506"/>
        <v>09:00 as 10:00</v>
      </c>
      <c r="F4382" s="714" t="str">
        <f t="shared" si="507"/>
        <v>Sexta</v>
      </c>
      <c r="G4382" s="715">
        <f t="shared" si="508"/>
        <v>1</v>
      </c>
      <c r="H4382" s="714" t="str">
        <f t="shared" si="509"/>
        <v>Abr/26</v>
      </c>
      <c r="I4382" s="723">
        <f t="shared" si="510"/>
        <v>3</v>
      </c>
      <c r="J4382" s="723">
        <f>IF(Tabela13[[#This Row],[Data da Ordem]]&lt;&gt;"",1,"")</f>
        <v>1</v>
      </c>
    </row>
    <row r="4383" spans="1:10">
      <c r="A4383" s="763">
        <v>46115.411956018521</v>
      </c>
      <c r="B4383" s="764">
        <v>14.85</v>
      </c>
      <c r="C4383" s="765" t="str">
        <f t="shared" si="504"/>
        <v>03/04/2026</v>
      </c>
      <c r="D4383" s="762" t="str">
        <f t="shared" si="505"/>
        <v>09:53</v>
      </c>
      <c r="E4383" s="713" t="str">
        <f t="shared" si="506"/>
        <v>09:00 as 10:00</v>
      </c>
      <c r="F4383" s="714" t="str">
        <f t="shared" si="507"/>
        <v>Sexta</v>
      </c>
      <c r="G4383" s="715">
        <f t="shared" si="508"/>
        <v>1</v>
      </c>
      <c r="H4383" s="714" t="str">
        <f t="shared" si="509"/>
        <v>Abr/26</v>
      </c>
      <c r="I4383" s="723">
        <f t="shared" si="510"/>
        <v>3</v>
      </c>
      <c r="J4383" s="723">
        <f>IF(Tabela13[[#This Row],[Data da Ordem]]&lt;&gt;"",1,"")</f>
        <v>1</v>
      </c>
    </row>
    <row r="4384" spans="1:10">
      <c r="A4384" s="763">
        <v>46115.41033564815</v>
      </c>
      <c r="B4384" s="764">
        <v>21</v>
      </c>
      <c r="C4384" s="765" t="str">
        <f t="shared" si="504"/>
        <v>03/04/2026</v>
      </c>
      <c r="D4384" s="762" t="str">
        <f t="shared" si="505"/>
        <v>09:50</v>
      </c>
      <c r="E4384" s="713" t="str">
        <f t="shared" si="506"/>
        <v>09:00 as 10:00</v>
      </c>
      <c r="F4384" s="714" t="str">
        <f t="shared" si="507"/>
        <v>Sexta</v>
      </c>
      <c r="G4384" s="715">
        <f t="shared" si="508"/>
        <v>1</v>
      </c>
      <c r="H4384" s="714" t="str">
        <f t="shared" si="509"/>
        <v>Abr/26</v>
      </c>
      <c r="I4384" s="723">
        <f t="shared" si="510"/>
        <v>3</v>
      </c>
      <c r="J4384" s="723">
        <f>IF(Tabela13[[#This Row],[Data da Ordem]]&lt;&gt;"",1,"")</f>
        <v>1</v>
      </c>
    </row>
    <row r="4385" spans="1:10">
      <c r="A4385" s="763">
        <v>46115.409074074072</v>
      </c>
      <c r="B4385" s="764">
        <v>19</v>
      </c>
      <c r="C4385" s="765" t="str">
        <f t="shared" si="504"/>
        <v>03/04/2026</v>
      </c>
      <c r="D4385" s="762" t="str">
        <f t="shared" si="505"/>
        <v>09:49</v>
      </c>
      <c r="E4385" s="713" t="str">
        <f t="shared" si="506"/>
        <v>09:00 as 10:00</v>
      </c>
      <c r="F4385" s="714" t="str">
        <f t="shared" si="507"/>
        <v>Sexta</v>
      </c>
      <c r="G4385" s="715">
        <f t="shared" si="508"/>
        <v>1</v>
      </c>
      <c r="H4385" s="714" t="str">
        <f t="shared" si="509"/>
        <v>Abr/26</v>
      </c>
      <c r="I4385" s="723">
        <f t="shared" si="510"/>
        <v>3</v>
      </c>
      <c r="J4385" s="723">
        <f>IF(Tabela13[[#This Row],[Data da Ordem]]&lt;&gt;"",1,"")</f>
        <v>1</v>
      </c>
    </row>
    <row r="4386" spans="1:10">
      <c r="A4386" s="763">
        <v>46115.393912037034</v>
      </c>
      <c r="B4386" s="764">
        <v>76</v>
      </c>
      <c r="C4386" s="765" t="str">
        <f t="shared" si="504"/>
        <v>03/04/2026</v>
      </c>
      <c r="D4386" s="762" t="str">
        <f t="shared" si="505"/>
        <v>09:27</v>
      </c>
      <c r="E4386" s="713" t="str">
        <f t="shared" si="506"/>
        <v>09:00 as 10:00</v>
      </c>
      <c r="F4386" s="714" t="str">
        <f t="shared" si="507"/>
        <v>Sexta</v>
      </c>
      <c r="G4386" s="715">
        <f t="shared" si="508"/>
        <v>1</v>
      </c>
      <c r="H4386" s="714" t="str">
        <f t="shared" si="509"/>
        <v>Abr/26</v>
      </c>
      <c r="I4386" s="723">
        <f t="shared" si="510"/>
        <v>3</v>
      </c>
      <c r="J4386" s="723">
        <f>IF(Tabela13[[#This Row],[Data da Ordem]]&lt;&gt;"",1,"")</f>
        <v>1</v>
      </c>
    </row>
    <row r="4387" spans="1:10">
      <c r="A4387" s="763">
        <v>46115.38082175926</v>
      </c>
      <c r="B4387" s="764">
        <v>12</v>
      </c>
      <c r="C4387" s="765" t="str">
        <f t="shared" si="504"/>
        <v>03/04/2026</v>
      </c>
      <c r="D4387" s="762" t="str">
        <f t="shared" si="505"/>
        <v>09:08</v>
      </c>
      <c r="E4387" s="713" t="str">
        <f t="shared" si="506"/>
        <v>09:00 as 10:00</v>
      </c>
      <c r="F4387" s="714" t="str">
        <f t="shared" si="507"/>
        <v>Sexta</v>
      </c>
      <c r="G4387" s="715">
        <f t="shared" si="508"/>
        <v>1</v>
      </c>
      <c r="H4387" s="714" t="str">
        <f t="shared" si="509"/>
        <v>Abr/26</v>
      </c>
      <c r="I4387" s="723">
        <f t="shared" si="510"/>
        <v>3</v>
      </c>
      <c r="J4387" s="723">
        <f>IF(Tabela13[[#This Row],[Data da Ordem]]&lt;&gt;"",1,"")</f>
        <v>1</v>
      </c>
    </row>
    <row r="4388" spans="1:10">
      <c r="A4388" s="763">
        <v>46114.788726851853</v>
      </c>
      <c r="B4388" s="764">
        <v>13</v>
      </c>
      <c r="C4388" s="765" t="str">
        <f t="shared" si="504"/>
        <v>02/04/2026</v>
      </c>
      <c r="D4388" s="762" t="str">
        <f t="shared" si="505"/>
        <v>18:55</v>
      </c>
      <c r="E4388" s="713" t="str">
        <f t="shared" si="506"/>
        <v>18:00 as 19:00</v>
      </c>
      <c r="F4388" s="714" t="str">
        <f t="shared" si="507"/>
        <v>Quinta</v>
      </c>
      <c r="G4388" s="715">
        <f t="shared" si="508"/>
        <v>1</v>
      </c>
      <c r="H4388" s="714" t="str">
        <f t="shared" si="509"/>
        <v>Abr/26</v>
      </c>
      <c r="I4388" s="723">
        <f t="shared" si="510"/>
        <v>2</v>
      </c>
      <c r="J4388" s="723">
        <f>IF(Tabela13[[#This Row],[Data da Ordem]]&lt;&gt;"",1,"")</f>
        <v>1</v>
      </c>
    </row>
    <row r="4389" spans="1:10">
      <c r="A4389" s="763">
        <v>46114.788263888891</v>
      </c>
      <c r="B4389" s="764">
        <v>16</v>
      </c>
      <c r="C4389" s="765" t="str">
        <f t="shared" si="504"/>
        <v>02/04/2026</v>
      </c>
      <c r="D4389" s="762" t="str">
        <f t="shared" si="505"/>
        <v>18:55</v>
      </c>
      <c r="E4389" s="713" t="str">
        <f t="shared" si="506"/>
        <v>18:00 as 19:00</v>
      </c>
      <c r="F4389" s="714" t="str">
        <f t="shared" si="507"/>
        <v>Quinta</v>
      </c>
      <c r="G4389" s="715">
        <f t="shared" si="508"/>
        <v>1</v>
      </c>
      <c r="H4389" s="714" t="str">
        <f t="shared" si="509"/>
        <v>Abr/26</v>
      </c>
      <c r="I4389" s="723">
        <f t="shared" si="510"/>
        <v>2</v>
      </c>
      <c r="J4389" s="723">
        <f>IF(Tabela13[[#This Row],[Data da Ordem]]&lt;&gt;"",1,"")</f>
        <v>1</v>
      </c>
    </row>
    <row r="4390" spans="1:10">
      <c r="A4390" s="763">
        <v>46114.785381944443</v>
      </c>
      <c r="B4390" s="764">
        <v>36</v>
      </c>
      <c r="C4390" s="765" t="str">
        <f t="shared" si="504"/>
        <v>02/04/2026</v>
      </c>
      <c r="D4390" s="762" t="str">
        <f t="shared" si="505"/>
        <v>18:50</v>
      </c>
      <c r="E4390" s="713" t="str">
        <f t="shared" si="506"/>
        <v>18:00 as 19:00</v>
      </c>
      <c r="F4390" s="714" t="str">
        <f t="shared" si="507"/>
        <v>Quinta</v>
      </c>
      <c r="G4390" s="715">
        <f t="shared" si="508"/>
        <v>1</v>
      </c>
      <c r="H4390" s="714" t="str">
        <f t="shared" si="509"/>
        <v>Abr/26</v>
      </c>
      <c r="I4390" s="723">
        <f t="shared" si="510"/>
        <v>2</v>
      </c>
      <c r="J4390" s="723">
        <f>IF(Tabela13[[#This Row],[Data da Ordem]]&lt;&gt;"",1,"")</f>
        <v>1</v>
      </c>
    </row>
    <row r="4391" spans="1:10">
      <c r="A4391" s="763">
        <v>46114.784618055557</v>
      </c>
      <c r="B4391" s="764">
        <v>15.5</v>
      </c>
      <c r="C4391" s="765" t="str">
        <f t="shared" si="504"/>
        <v>02/04/2026</v>
      </c>
      <c r="D4391" s="762" t="str">
        <f t="shared" si="505"/>
        <v>18:49</v>
      </c>
      <c r="E4391" s="713" t="str">
        <f t="shared" si="506"/>
        <v>18:00 as 19:00</v>
      </c>
      <c r="F4391" s="714" t="str">
        <f t="shared" si="507"/>
        <v>Quinta</v>
      </c>
      <c r="G4391" s="715">
        <f t="shared" si="508"/>
        <v>1</v>
      </c>
      <c r="H4391" s="714" t="str">
        <f t="shared" si="509"/>
        <v>Abr/26</v>
      </c>
      <c r="I4391" s="723">
        <f t="shared" si="510"/>
        <v>2</v>
      </c>
      <c r="J4391" s="723">
        <f>IF(Tabela13[[#This Row],[Data da Ordem]]&lt;&gt;"",1,"")</f>
        <v>1</v>
      </c>
    </row>
    <row r="4392" spans="1:10">
      <c r="A4392" s="763">
        <v>46114.782465277778</v>
      </c>
      <c r="B4392" s="764">
        <v>40</v>
      </c>
      <c r="C4392" s="765" t="str">
        <f t="shared" si="504"/>
        <v>02/04/2026</v>
      </c>
      <c r="D4392" s="762" t="str">
        <f t="shared" si="505"/>
        <v>18:46</v>
      </c>
      <c r="E4392" s="713" t="str">
        <f t="shared" si="506"/>
        <v>18:00 as 19:00</v>
      </c>
      <c r="F4392" s="714" t="str">
        <f t="shared" si="507"/>
        <v>Quinta</v>
      </c>
      <c r="G4392" s="715">
        <f t="shared" si="508"/>
        <v>1</v>
      </c>
      <c r="H4392" s="714" t="str">
        <f t="shared" si="509"/>
        <v>Abr/26</v>
      </c>
      <c r="I4392" s="723">
        <f t="shared" si="510"/>
        <v>2</v>
      </c>
      <c r="J4392" s="723">
        <f>IF(Tabela13[[#This Row],[Data da Ordem]]&lt;&gt;"",1,"")</f>
        <v>1</v>
      </c>
    </row>
    <row r="4393" spans="1:10">
      <c r="A4393" s="763">
        <v>46114.774629629632</v>
      </c>
      <c r="B4393" s="764">
        <v>24</v>
      </c>
      <c r="C4393" s="765" t="str">
        <f t="shared" si="504"/>
        <v>02/04/2026</v>
      </c>
      <c r="D4393" s="762" t="str">
        <f t="shared" si="505"/>
        <v>18:35</v>
      </c>
      <c r="E4393" s="713" t="str">
        <f t="shared" si="506"/>
        <v>18:00 as 19:00</v>
      </c>
      <c r="F4393" s="714" t="str">
        <f t="shared" si="507"/>
        <v>Quinta</v>
      </c>
      <c r="G4393" s="715">
        <f t="shared" si="508"/>
        <v>1</v>
      </c>
      <c r="H4393" s="714" t="str">
        <f t="shared" si="509"/>
        <v>Abr/26</v>
      </c>
      <c r="I4393" s="723">
        <f t="shared" si="510"/>
        <v>2</v>
      </c>
      <c r="J4393" s="723">
        <f>IF(Tabela13[[#This Row],[Data da Ordem]]&lt;&gt;"",1,"")</f>
        <v>1</v>
      </c>
    </row>
    <row r="4394" spans="1:10">
      <c r="A4394" s="763">
        <v>46114.767581018517</v>
      </c>
      <c r="B4394" s="764">
        <v>48.5</v>
      </c>
      <c r="C4394" s="765" t="str">
        <f t="shared" si="504"/>
        <v>02/04/2026</v>
      </c>
      <c r="D4394" s="762" t="str">
        <f t="shared" si="505"/>
        <v>18:25</v>
      </c>
      <c r="E4394" s="713" t="str">
        <f t="shared" si="506"/>
        <v>18:00 as 19:00</v>
      </c>
      <c r="F4394" s="714" t="str">
        <f t="shared" si="507"/>
        <v>Quinta</v>
      </c>
      <c r="G4394" s="715">
        <f t="shared" si="508"/>
        <v>1</v>
      </c>
      <c r="H4394" s="714" t="str">
        <f t="shared" si="509"/>
        <v>Abr/26</v>
      </c>
      <c r="I4394" s="723">
        <f t="shared" si="510"/>
        <v>2</v>
      </c>
      <c r="J4394" s="723">
        <f>IF(Tabela13[[#This Row],[Data da Ordem]]&lt;&gt;"",1,"")</f>
        <v>1</v>
      </c>
    </row>
    <row r="4395" spans="1:10">
      <c r="A4395" s="763">
        <v>46114.760196759256</v>
      </c>
      <c r="B4395" s="764">
        <v>17</v>
      </c>
      <c r="C4395" s="765" t="str">
        <f t="shared" si="504"/>
        <v>02/04/2026</v>
      </c>
      <c r="D4395" s="762" t="str">
        <f t="shared" si="505"/>
        <v>18:14</v>
      </c>
      <c r="E4395" s="713" t="str">
        <f t="shared" si="506"/>
        <v>18:00 as 19:00</v>
      </c>
      <c r="F4395" s="714" t="str">
        <f t="shared" si="507"/>
        <v>Quinta</v>
      </c>
      <c r="G4395" s="715">
        <f t="shared" si="508"/>
        <v>1</v>
      </c>
      <c r="H4395" s="714" t="str">
        <f t="shared" si="509"/>
        <v>Abr/26</v>
      </c>
      <c r="I4395" s="723">
        <f t="shared" si="510"/>
        <v>2</v>
      </c>
      <c r="J4395" s="723">
        <f>IF(Tabela13[[#This Row],[Data da Ordem]]&lt;&gt;"",1,"")</f>
        <v>1</v>
      </c>
    </row>
    <row r="4396" spans="1:10">
      <c r="A4396" s="763">
        <v>46114.759456018517</v>
      </c>
      <c r="B4396" s="764">
        <v>53.5</v>
      </c>
      <c r="C4396" s="765" t="str">
        <f t="shared" si="504"/>
        <v>02/04/2026</v>
      </c>
      <c r="D4396" s="762" t="str">
        <f t="shared" si="505"/>
        <v>18:13</v>
      </c>
      <c r="E4396" s="713" t="str">
        <f t="shared" si="506"/>
        <v>18:00 as 19:00</v>
      </c>
      <c r="F4396" s="714" t="str">
        <f t="shared" si="507"/>
        <v>Quinta</v>
      </c>
      <c r="G4396" s="715">
        <f t="shared" si="508"/>
        <v>1</v>
      </c>
      <c r="H4396" s="714" t="str">
        <f t="shared" si="509"/>
        <v>Abr/26</v>
      </c>
      <c r="I4396" s="723">
        <f t="shared" si="510"/>
        <v>2</v>
      </c>
      <c r="J4396" s="723">
        <f>IF(Tabela13[[#This Row],[Data da Ordem]]&lt;&gt;"",1,"")</f>
        <v>1</v>
      </c>
    </row>
    <row r="4397" spans="1:10">
      <c r="A4397" s="763">
        <v>46114.751504629632</v>
      </c>
      <c r="B4397" s="764">
        <v>23</v>
      </c>
      <c r="C4397" s="765" t="str">
        <f t="shared" si="504"/>
        <v>02/04/2026</v>
      </c>
      <c r="D4397" s="762" t="str">
        <f t="shared" si="505"/>
        <v>18:02</v>
      </c>
      <c r="E4397" s="713" t="str">
        <f t="shared" si="506"/>
        <v>18:00 as 19:00</v>
      </c>
      <c r="F4397" s="714" t="str">
        <f t="shared" si="507"/>
        <v>Quinta</v>
      </c>
      <c r="G4397" s="715">
        <f t="shared" si="508"/>
        <v>1</v>
      </c>
      <c r="H4397" s="714" t="str">
        <f t="shared" si="509"/>
        <v>Abr/26</v>
      </c>
      <c r="I4397" s="723">
        <f t="shared" si="510"/>
        <v>2</v>
      </c>
      <c r="J4397" s="723">
        <f>IF(Tabela13[[#This Row],[Data da Ordem]]&lt;&gt;"",1,"")</f>
        <v>1</v>
      </c>
    </row>
    <row r="4398" spans="1:10">
      <c r="A4398" s="763">
        <v>46114.746736111112</v>
      </c>
      <c r="B4398" s="764">
        <v>14</v>
      </c>
      <c r="C4398" s="765" t="str">
        <f t="shared" si="504"/>
        <v>02/04/2026</v>
      </c>
      <c r="D4398" s="762" t="str">
        <f t="shared" si="505"/>
        <v>17:55</v>
      </c>
      <c r="E4398" s="713" t="str">
        <f t="shared" si="506"/>
        <v>17:00 as 18:00</v>
      </c>
      <c r="F4398" s="714" t="str">
        <f t="shared" si="507"/>
        <v>Quinta</v>
      </c>
      <c r="G4398" s="715">
        <f t="shared" si="508"/>
        <v>1</v>
      </c>
      <c r="H4398" s="714" t="str">
        <f t="shared" si="509"/>
        <v>Abr/26</v>
      </c>
      <c r="I4398" s="723">
        <f t="shared" si="510"/>
        <v>2</v>
      </c>
      <c r="J4398" s="723">
        <f>IF(Tabela13[[#This Row],[Data da Ordem]]&lt;&gt;"",1,"")</f>
        <v>1</v>
      </c>
    </row>
    <row r="4399" spans="1:10">
      <c r="A4399" s="763">
        <v>46114.74527777778</v>
      </c>
      <c r="B4399" s="764">
        <v>27</v>
      </c>
      <c r="C4399" s="765" t="str">
        <f t="shared" si="504"/>
        <v>02/04/2026</v>
      </c>
      <c r="D4399" s="762" t="str">
        <f t="shared" si="505"/>
        <v>17:53</v>
      </c>
      <c r="E4399" s="713" t="str">
        <f t="shared" si="506"/>
        <v>17:00 as 18:00</v>
      </c>
      <c r="F4399" s="714" t="str">
        <f t="shared" si="507"/>
        <v>Quinta</v>
      </c>
      <c r="G4399" s="715">
        <f t="shared" si="508"/>
        <v>1</v>
      </c>
      <c r="H4399" s="714" t="str">
        <f t="shared" si="509"/>
        <v>Abr/26</v>
      </c>
      <c r="I4399" s="723">
        <f t="shared" si="510"/>
        <v>2</v>
      </c>
      <c r="J4399" s="723">
        <f>IF(Tabela13[[#This Row],[Data da Ordem]]&lt;&gt;"",1,"")</f>
        <v>1</v>
      </c>
    </row>
    <row r="4400" spans="1:10">
      <c r="A4400" s="763">
        <v>46114.739421296297</v>
      </c>
      <c r="B4400" s="764">
        <v>14</v>
      </c>
      <c r="C4400" s="765" t="str">
        <f t="shared" si="504"/>
        <v>02/04/2026</v>
      </c>
      <c r="D4400" s="762" t="str">
        <f t="shared" si="505"/>
        <v>17:44</v>
      </c>
      <c r="E4400" s="713" t="str">
        <f t="shared" si="506"/>
        <v>17:00 as 18:00</v>
      </c>
      <c r="F4400" s="714" t="str">
        <f t="shared" si="507"/>
        <v>Quinta</v>
      </c>
      <c r="G4400" s="715">
        <f t="shared" si="508"/>
        <v>1</v>
      </c>
      <c r="H4400" s="714" t="str">
        <f t="shared" si="509"/>
        <v>Abr/26</v>
      </c>
      <c r="I4400" s="723">
        <f t="shared" si="510"/>
        <v>2</v>
      </c>
      <c r="J4400" s="723">
        <f>IF(Tabela13[[#This Row],[Data da Ordem]]&lt;&gt;"",1,"")</f>
        <v>1</v>
      </c>
    </row>
    <row r="4401" spans="1:10">
      <c r="A4401" s="763">
        <v>46114.737488425926</v>
      </c>
      <c r="B4401" s="764">
        <v>11.700000000000001</v>
      </c>
      <c r="C4401" s="765" t="str">
        <f t="shared" si="504"/>
        <v>02/04/2026</v>
      </c>
      <c r="D4401" s="762" t="str">
        <f t="shared" si="505"/>
        <v>17:41</v>
      </c>
      <c r="E4401" s="713" t="str">
        <f t="shared" si="506"/>
        <v>17:00 as 18:00</v>
      </c>
      <c r="F4401" s="714" t="str">
        <f t="shared" si="507"/>
        <v>Quinta</v>
      </c>
      <c r="G4401" s="715">
        <f t="shared" si="508"/>
        <v>1</v>
      </c>
      <c r="H4401" s="714" t="str">
        <f t="shared" si="509"/>
        <v>Abr/26</v>
      </c>
      <c r="I4401" s="723">
        <f t="shared" si="510"/>
        <v>2</v>
      </c>
      <c r="J4401" s="723">
        <f>IF(Tabela13[[#This Row],[Data da Ordem]]&lt;&gt;"",1,"")</f>
        <v>1</v>
      </c>
    </row>
    <row r="4402" spans="1:10">
      <c r="A4402" s="763">
        <v>46114.7184375</v>
      </c>
      <c r="B4402" s="764">
        <v>37</v>
      </c>
      <c r="C4402" s="765" t="str">
        <f t="shared" si="504"/>
        <v>02/04/2026</v>
      </c>
      <c r="D4402" s="762" t="str">
        <f t="shared" si="505"/>
        <v>17:14</v>
      </c>
      <c r="E4402" s="713" t="str">
        <f t="shared" si="506"/>
        <v>17:00 as 18:00</v>
      </c>
      <c r="F4402" s="714" t="str">
        <f t="shared" si="507"/>
        <v>Quinta</v>
      </c>
      <c r="G4402" s="715">
        <f t="shared" si="508"/>
        <v>1</v>
      </c>
      <c r="H4402" s="714" t="str">
        <f t="shared" si="509"/>
        <v>Abr/26</v>
      </c>
      <c r="I4402" s="723">
        <f t="shared" si="510"/>
        <v>2</v>
      </c>
      <c r="J4402" s="723">
        <f>IF(Tabela13[[#This Row],[Data da Ordem]]&lt;&gt;"",1,"")</f>
        <v>1</v>
      </c>
    </row>
    <row r="4403" spans="1:10">
      <c r="A4403" s="763">
        <v>46114.717187499999</v>
      </c>
      <c r="B4403" s="764">
        <v>30</v>
      </c>
      <c r="C4403" s="765" t="str">
        <f t="shared" si="504"/>
        <v>02/04/2026</v>
      </c>
      <c r="D4403" s="762" t="str">
        <f t="shared" si="505"/>
        <v>17:12</v>
      </c>
      <c r="E4403" s="713" t="str">
        <f t="shared" si="506"/>
        <v>17:00 as 18:00</v>
      </c>
      <c r="F4403" s="714" t="str">
        <f t="shared" si="507"/>
        <v>Quinta</v>
      </c>
      <c r="G4403" s="715">
        <f t="shared" si="508"/>
        <v>1</v>
      </c>
      <c r="H4403" s="714" t="str">
        <f t="shared" si="509"/>
        <v>Abr/26</v>
      </c>
      <c r="I4403" s="723">
        <f t="shared" si="510"/>
        <v>2</v>
      </c>
      <c r="J4403" s="723">
        <f>IF(Tabela13[[#This Row],[Data da Ordem]]&lt;&gt;"",1,"")</f>
        <v>1</v>
      </c>
    </row>
    <row r="4404" spans="1:10">
      <c r="A4404" s="763">
        <v>46114.709664351853</v>
      </c>
      <c r="B4404" s="764">
        <v>20.7</v>
      </c>
      <c r="C4404" s="765" t="str">
        <f t="shared" si="504"/>
        <v>02/04/2026</v>
      </c>
      <c r="D4404" s="762" t="str">
        <f t="shared" si="505"/>
        <v>17:01</v>
      </c>
      <c r="E4404" s="713" t="str">
        <f t="shared" si="506"/>
        <v>17:00 as 18:00</v>
      </c>
      <c r="F4404" s="714" t="str">
        <f t="shared" si="507"/>
        <v>Quinta</v>
      </c>
      <c r="G4404" s="715">
        <f t="shared" si="508"/>
        <v>1</v>
      </c>
      <c r="H4404" s="714" t="str">
        <f t="shared" si="509"/>
        <v>Abr/26</v>
      </c>
      <c r="I4404" s="723">
        <f t="shared" si="510"/>
        <v>2</v>
      </c>
      <c r="J4404" s="723">
        <f>IF(Tabela13[[#This Row],[Data da Ordem]]&lt;&gt;"",1,"")</f>
        <v>1</v>
      </c>
    </row>
    <row r="4405" spans="1:10">
      <c r="A4405" s="763">
        <v>46114.707465277781</v>
      </c>
      <c r="B4405" s="764">
        <v>29.900000000000002</v>
      </c>
      <c r="C4405" s="765" t="str">
        <f t="shared" si="504"/>
        <v>02/04/2026</v>
      </c>
      <c r="D4405" s="762" t="str">
        <f t="shared" si="505"/>
        <v>16:58</v>
      </c>
      <c r="E4405" s="713" t="str">
        <f t="shared" si="506"/>
        <v>16:00 as 17:00</v>
      </c>
      <c r="F4405" s="714" t="str">
        <f t="shared" si="507"/>
        <v>Quinta</v>
      </c>
      <c r="G4405" s="715">
        <f t="shared" si="508"/>
        <v>1</v>
      </c>
      <c r="H4405" s="714" t="str">
        <f t="shared" si="509"/>
        <v>Abr/26</v>
      </c>
      <c r="I4405" s="723">
        <f t="shared" si="510"/>
        <v>2</v>
      </c>
      <c r="J4405" s="723">
        <f>IF(Tabela13[[#This Row],[Data da Ordem]]&lt;&gt;"",1,"")</f>
        <v>1</v>
      </c>
    </row>
    <row r="4406" spans="1:10">
      <c r="A4406" s="763">
        <v>46114.696516203701</v>
      </c>
      <c r="B4406" s="764">
        <v>17</v>
      </c>
      <c r="C4406" s="765" t="str">
        <f t="shared" si="504"/>
        <v>02/04/2026</v>
      </c>
      <c r="D4406" s="762" t="str">
        <f t="shared" si="505"/>
        <v>16:42</v>
      </c>
      <c r="E4406" s="713" t="str">
        <f t="shared" si="506"/>
        <v>16:00 as 17:00</v>
      </c>
      <c r="F4406" s="714" t="str">
        <f t="shared" si="507"/>
        <v>Quinta</v>
      </c>
      <c r="G4406" s="715">
        <f t="shared" si="508"/>
        <v>1</v>
      </c>
      <c r="H4406" s="714" t="str">
        <f t="shared" si="509"/>
        <v>Abr/26</v>
      </c>
      <c r="I4406" s="723">
        <f t="shared" si="510"/>
        <v>2</v>
      </c>
      <c r="J4406" s="723">
        <f>IF(Tabela13[[#This Row],[Data da Ordem]]&lt;&gt;"",1,"")</f>
        <v>1</v>
      </c>
    </row>
    <row r="4407" spans="1:10">
      <c r="A4407" s="763">
        <v>46114.689687500002</v>
      </c>
      <c r="B4407" s="764">
        <v>123</v>
      </c>
      <c r="C4407" s="765" t="str">
        <f t="shared" si="504"/>
        <v>02/04/2026</v>
      </c>
      <c r="D4407" s="762" t="str">
        <f t="shared" si="505"/>
        <v>16:33</v>
      </c>
      <c r="E4407" s="713" t="str">
        <f t="shared" si="506"/>
        <v>16:00 as 17:00</v>
      </c>
      <c r="F4407" s="714" t="str">
        <f t="shared" si="507"/>
        <v>Quinta</v>
      </c>
      <c r="G4407" s="715">
        <f t="shared" si="508"/>
        <v>1</v>
      </c>
      <c r="H4407" s="714" t="str">
        <f t="shared" si="509"/>
        <v>Abr/26</v>
      </c>
      <c r="I4407" s="723">
        <f t="shared" si="510"/>
        <v>2</v>
      </c>
      <c r="J4407" s="723">
        <f>IF(Tabela13[[#This Row],[Data da Ordem]]&lt;&gt;"",1,"")</f>
        <v>1</v>
      </c>
    </row>
    <row r="4408" spans="1:10">
      <c r="A4408" s="763">
        <v>46114.684039351851</v>
      </c>
      <c r="B4408" s="764">
        <v>21</v>
      </c>
      <c r="C4408" s="765" t="str">
        <f t="shared" si="504"/>
        <v>02/04/2026</v>
      </c>
      <c r="D4408" s="762" t="str">
        <f t="shared" si="505"/>
        <v>16:25</v>
      </c>
      <c r="E4408" s="713" t="str">
        <f t="shared" si="506"/>
        <v>16:00 as 17:00</v>
      </c>
      <c r="F4408" s="714" t="str">
        <f t="shared" si="507"/>
        <v>Quinta</v>
      </c>
      <c r="G4408" s="715">
        <f t="shared" si="508"/>
        <v>1</v>
      </c>
      <c r="H4408" s="714" t="str">
        <f t="shared" si="509"/>
        <v>Abr/26</v>
      </c>
      <c r="I4408" s="723">
        <f t="shared" si="510"/>
        <v>2</v>
      </c>
      <c r="J4408" s="723">
        <f>IF(Tabela13[[#This Row],[Data da Ordem]]&lt;&gt;"",1,"")</f>
        <v>1</v>
      </c>
    </row>
    <row r="4409" spans="1:10">
      <c r="A4409" s="763">
        <v>46114.682291666664</v>
      </c>
      <c r="B4409" s="764">
        <v>52.5</v>
      </c>
      <c r="C4409" s="765" t="str">
        <f t="shared" si="504"/>
        <v>02/04/2026</v>
      </c>
      <c r="D4409" s="762" t="str">
        <f t="shared" si="505"/>
        <v>16:22</v>
      </c>
      <c r="E4409" s="713" t="str">
        <f t="shared" si="506"/>
        <v>16:00 as 17:00</v>
      </c>
      <c r="F4409" s="714" t="str">
        <f t="shared" si="507"/>
        <v>Quinta</v>
      </c>
      <c r="G4409" s="715">
        <f t="shared" si="508"/>
        <v>1</v>
      </c>
      <c r="H4409" s="714" t="str">
        <f t="shared" si="509"/>
        <v>Abr/26</v>
      </c>
      <c r="I4409" s="723">
        <f t="shared" si="510"/>
        <v>2</v>
      </c>
      <c r="J4409" s="723">
        <f>IF(Tabela13[[#This Row],[Data da Ordem]]&lt;&gt;"",1,"")</f>
        <v>1</v>
      </c>
    </row>
    <row r="4410" spans="1:10">
      <c r="A4410" s="763">
        <v>46114.67796296296</v>
      </c>
      <c r="B4410" s="764">
        <v>51.5</v>
      </c>
      <c r="C4410" s="765" t="str">
        <f t="shared" si="504"/>
        <v>02/04/2026</v>
      </c>
      <c r="D4410" s="762" t="str">
        <f t="shared" si="505"/>
        <v>16:16</v>
      </c>
      <c r="E4410" s="713" t="str">
        <f t="shared" si="506"/>
        <v>16:00 as 17:00</v>
      </c>
      <c r="F4410" s="714" t="str">
        <f t="shared" si="507"/>
        <v>Quinta</v>
      </c>
      <c r="G4410" s="715">
        <f t="shared" si="508"/>
        <v>1</v>
      </c>
      <c r="H4410" s="714" t="str">
        <f t="shared" si="509"/>
        <v>Abr/26</v>
      </c>
      <c r="I4410" s="723">
        <f t="shared" si="510"/>
        <v>2</v>
      </c>
      <c r="J4410" s="723">
        <f>IF(Tabela13[[#This Row],[Data da Ordem]]&lt;&gt;"",1,"")</f>
        <v>1</v>
      </c>
    </row>
    <row r="4411" spans="1:10">
      <c r="A4411" s="763">
        <v>46114.676030092596</v>
      </c>
      <c r="B4411" s="764">
        <v>14.85</v>
      </c>
      <c r="C4411" s="765" t="str">
        <f t="shared" si="504"/>
        <v>02/04/2026</v>
      </c>
      <c r="D4411" s="762" t="str">
        <f t="shared" si="505"/>
        <v>16:13</v>
      </c>
      <c r="E4411" s="713" t="str">
        <f t="shared" si="506"/>
        <v>16:00 as 17:00</v>
      </c>
      <c r="F4411" s="714" t="str">
        <f t="shared" si="507"/>
        <v>Quinta</v>
      </c>
      <c r="G4411" s="715">
        <f t="shared" si="508"/>
        <v>1</v>
      </c>
      <c r="H4411" s="714" t="str">
        <f t="shared" si="509"/>
        <v>Abr/26</v>
      </c>
      <c r="I4411" s="723">
        <f t="shared" si="510"/>
        <v>2</v>
      </c>
      <c r="J4411" s="723">
        <f>IF(Tabela13[[#This Row],[Data da Ordem]]&lt;&gt;"",1,"")</f>
        <v>1</v>
      </c>
    </row>
    <row r="4412" spans="1:10">
      <c r="A4412" s="763">
        <v>46114.674710648149</v>
      </c>
      <c r="B4412" s="764">
        <v>12</v>
      </c>
      <c r="C4412" s="765" t="str">
        <f t="shared" ref="C4412:C4464" si="511">IF(A4412="","",TEXT(A4412,"dd/mm/aaaa"))</f>
        <v>02/04/2026</v>
      </c>
      <c r="D4412" s="762" t="str">
        <f t="shared" ref="D4412:D4464" si="512">IF(A4412="","",TEXT(A4412,"hh:mm"))</f>
        <v>16:11</v>
      </c>
      <c r="E4412" s="713" t="str">
        <f t="shared" ref="E4412:E4475" si="513">IF(D4412="","",IF(AND(MOD(D4412,1)&gt;=TIME(8,0,0),MOD(D4412,1)&lt;TIME(21,0,0)),
TEXT(TIME(HOUR(MOD(D4412,1)),0,0),"hh:mm")&amp;" as "&amp;TEXT(TIME(HOUR(MOD(D4412,1))+1,0,0),"hh:mm"),
"Fora da faixa"))</f>
        <v>16:00 as 17:00</v>
      </c>
      <c r="F4412" s="714" t="str">
        <f t="shared" ref="F4412:F4464" si="514">CHOOSE(WEEKDAY(C4412,2),"Segunda","Terça","Quarta","Quinta","Sexta","Sábado","Domingo")</f>
        <v>Quinta</v>
      </c>
      <c r="G4412" s="715">
        <f t="shared" ref="G4412:G4464" si="515">INT((DAY(C4412)-1)/7)+1</f>
        <v>1</v>
      </c>
      <c r="H4412" s="714" t="str">
        <f t="shared" ref="H4412:H4464" si="516">PROPER(TEXT(C4412,"MMM/AA"))</f>
        <v>Abr/26</v>
      </c>
      <c r="I4412" s="723">
        <f t="shared" ref="I4412:I4464" si="517">DAY(C4412)</f>
        <v>2</v>
      </c>
      <c r="J4412" s="723">
        <f>IF(Tabela13[[#This Row],[Data da Ordem]]&lt;&gt;"",1,"")</f>
        <v>1</v>
      </c>
    </row>
    <row r="4413" spans="1:10">
      <c r="A4413" s="763">
        <v>46114.674224537041</v>
      </c>
      <c r="B4413" s="764">
        <v>13</v>
      </c>
      <c r="C4413" s="765" t="str">
        <f t="shared" si="511"/>
        <v>02/04/2026</v>
      </c>
      <c r="D4413" s="762" t="str">
        <f t="shared" si="512"/>
        <v>16:10</v>
      </c>
      <c r="E4413" s="713" t="str">
        <f t="shared" si="513"/>
        <v>16:00 as 17:00</v>
      </c>
      <c r="F4413" s="714" t="str">
        <f t="shared" si="514"/>
        <v>Quinta</v>
      </c>
      <c r="G4413" s="715">
        <f t="shared" si="515"/>
        <v>1</v>
      </c>
      <c r="H4413" s="714" t="str">
        <f t="shared" si="516"/>
        <v>Abr/26</v>
      </c>
      <c r="I4413" s="723">
        <f t="shared" si="517"/>
        <v>2</v>
      </c>
      <c r="J4413" s="723">
        <f>IF(Tabela13[[#This Row],[Data da Ordem]]&lt;&gt;"",1,"")</f>
        <v>1</v>
      </c>
    </row>
    <row r="4414" spans="1:10">
      <c r="A4414" s="763">
        <v>46114.672233796293</v>
      </c>
      <c r="B4414" s="764">
        <v>23</v>
      </c>
      <c r="C4414" s="765" t="str">
        <f t="shared" si="511"/>
        <v>02/04/2026</v>
      </c>
      <c r="D4414" s="762" t="str">
        <f t="shared" si="512"/>
        <v>16:08</v>
      </c>
      <c r="E4414" s="713" t="str">
        <f t="shared" si="513"/>
        <v>16:00 as 17:00</v>
      </c>
      <c r="F4414" s="714" t="str">
        <f t="shared" si="514"/>
        <v>Quinta</v>
      </c>
      <c r="G4414" s="715">
        <f t="shared" si="515"/>
        <v>1</v>
      </c>
      <c r="H4414" s="714" t="str">
        <f t="shared" si="516"/>
        <v>Abr/26</v>
      </c>
      <c r="I4414" s="723">
        <f t="shared" si="517"/>
        <v>2</v>
      </c>
      <c r="J4414" s="723">
        <f>IF(Tabela13[[#This Row],[Data da Ordem]]&lt;&gt;"",1,"")</f>
        <v>1</v>
      </c>
    </row>
    <row r="4415" spans="1:10">
      <c r="A4415" s="763">
        <v>46114.654560185183</v>
      </c>
      <c r="B4415" s="764">
        <v>20.7</v>
      </c>
      <c r="C4415" s="765" t="str">
        <f t="shared" si="511"/>
        <v>02/04/2026</v>
      </c>
      <c r="D4415" s="762" t="str">
        <f t="shared" si="512"/>
        <v>15:42</v>
      </c>
      <c r="E4415" s="713" t="str">
        <f t="shared" si="513"/>
        <v>15:00 as 16:00</v>
      </c>
      <c r="F4415" s="714" t="str">
        <f t="shared" si="514"/>
        <v>Quinta</v>
      </c>
      <c r="G4415" s="715">
        <f t="shared" si="515"/>
        <v>1</v>
      </c>
      <c r="H4415" s="714" t="str">
        <f t="shared" si="516"/>
        <v>Abr/26</v>
      </c>
      <c r="I4415" s="723">
        <f t="shared" si="517"/>
        <v>2</v>
      </c>
      <c r="J4415" s="723">
        <f>IF(Tabela13[[#This Row],[Data da Ordem]]&lt;&gt;"",1,"")</f>
        <v>1</v>
      </c>
    </row>
    <row r="4416" spans="1:10">
      <c r="A4416" s="763">
        <v>46114.650243055556</v>
      </c>
      <c r="B4416" s="764">
        <v>20</v>
      </c>
      <c r="C4416" s="765" t="str">
        <f t="shared" si="511"/>
        <v>02/04/2026</v>
      </c>
      <c r="D4416" s="762" t="str">
        <f t="shared" si="512"/>
        <v>15:36</v>
      </c>
      <c r="E4416" s="713" t="str">
        <f t="shared" si="513"/>
        <v>15:00 as 16:00</v>
      </c>
      <c r="F4416" s="714" t="str">
        <f t="shared" si="514"/>
        <v>Quinta</v>
      </c>
      <c r="G4416" s="715">
        <f t="shared" si="515"/>
        <v>1</v>
      </c>
      <c r="H4416" s="714" t="str">
        <f t="shared" si="516"/>
        <v>Abr/26</v>
      </c>
      <c r="I4416" s="723">
        <f t="shared" si="517"/>
        <v>2</v>
      </c>
      <c r="J4416" s="723">
        <f>IF(Tabela13[[#This Row],[Data da Ordem]]&lt;&gt;"",1,"")</f>
        <v>1</v>
      </c>
    </row>
    <row r="4417" spans="1:10">
      <c r="A4417" s="763">
        <v>46114.649837962963</v>
      </c>
      <c r="B4417" s="764">
        <v>23</v>
      </c>
      <c r="C4417" s="765" t="str">
        <f t="shared" si="511"/>
        <v>02/04/2026</v>
      </c>
      <c r="D4417" s="762" t="str">
        <f t="shared" si="512"/>
        <v>15:35</v>
      </c>
      <c r="E4417" s="713" t="str">
        <f t="shared" si="513"/>
        <v>15:00 as 16:00</v>
      </c>
      <c r="F4417" s="714" t="str">
        <f t="shared" si="514"/>
        <v>Quinta</v>
      </c>
      <c r="G4417" s="715">
        <f t="shared" si="515"/>
        <v>1</v>
      </c>
      <c r="H4417" s="714" t="str">
        <f t="shared" si="516"/>
        <v>Abr/26</v>
      </c>
      <c r="I4417" s="723">
        <f t="shared" si="517"/>
        <v>2</v>
      </c>
      <c r="J4417" s="723">
        <f>IF(Tabela13[[#This Row],[Data da Ordem]]&lt;&gt;"",1,"")</f>
        <v>1</v>
      </c>
    </row>
    <row r="4418" spans="1:10">
      <c r="A4418" s="763">
        <v>46114.6481712963</v>
      </c>
      <c r="B4418" s="764">
        <v>12</v>
      </c>
      <c r="C4418" s="765" t="str">
        <f t="shared" si="511"/>
        <v>02/04/2026</v>
      </c>
      <c r="D4418" s="762" t="str">
        <f t="shared" si="512"/>
        <v>15:33</v>
      </c>
      <c r="E4418" s="713" t="str">
        <f t="shared" si="513"/>
        <v>15:00 as 16:00</v>
      </c>
      <c r="F4418" s="714" t="str">
        <f t="shared" si="514"/>
        <v>Quinta</v>
      </c>
      <c r="G4418" s="715">
        <f t="shared" si="515"/>
        <v>1</v>
      </c>
      <c r="H4418" s="714" t="str">
        <f t="shared" si="516"/>
        <v>Abr/26</v>
      </c>
      <c r="I4418" s="723">
        <f t="shared" si="517"/>
        <v>2</v>
      </c>
      <c r="J4418" s="723">
        <f>IF(Tabela13[[#This Row],[Data da Ordem]]&lt;&gt;"",1,"")</f>
        <v>1</v>
      </c>
    </row>
    <row r="4419" spans="1:10">
      <c r="A4419" s="763">
        <v>46114.647569444445</v>
      </c>
      <c r="B4419" s="764">
        <v>23</v>
      </c>
      <c r="C4419" s="765" t="str">
        <f t="shared" si="511"/>
        <v>02/04/2026</v>
      </c>
      <c r="D4419" s="762" t="str">
        <f t="shared" si="512"/>
        <v>15:32</v>
      </c>
      <c r="E4419" s="713" t="str">
        <f t="shared" si="513"/>
        <v>15:00 as 16:00</v>
      </c>
      <c r="F4419" s="714" t="str">
        <f t="shared" si="514"/>
        <v>Quinta</v>
      </c>
      <c r="G4419" s="715">
        <f t="shared" si="515"/>
        <v>1</v>
      </c>
      <c r="H4419" s="714" t="str">
        <f t="shared" si="516"/>
        <v>Abr/26</v>
      </c>
      <c r="I4419" s="723">
        <f t="shared" si="517"/>
        <v>2</v>
      </c>
      <c r="J4419" s="723">
        <f>IF(Tabela13[[#This Row],[Data da Ordem]]&lt;&gt;"",1,"")</f>
        <v>1</v>
      </c>
    </row>
    <row r="4420" spans="1:10">
      <c r="A4420" s="763">
        <v>46114.640925925924</v>
      </c>
      <c r="B4420" s="764">
        <v>23</v>
      </c>
      <c r="C4420" s="765" t="str">
        <f t="shared" si="511"/>
        <v>02/04/2026</v>
      </c>
      <c r="D4420" s="762" t="str">
        <f t="shared" si="512"/>
        <v>15:22</v>
      </c>
      <c r="E4420" s="713" t="str">
        <f t="shared" si="513"/>
        <v>15:00 as 16:00</v>
      </c>
      <c r="F4420" s="714" t="str">
        <f t="shared" si="514"/>
        <v>Quinta</v>
      </c>
      <c r="G4420" s="715">
        <f t="shared" si="515"/>
        <v>1</v>
      </c>
      <c r="H4420" s="714" t="str">
        <f t="shared" si="516"/>
        <v>Abr/26</v>
      </c>
      <c r="I4420" s="723">
        <f t="shared" si="517"/>
        <v>2</v>
      </c>
      <c r="J4420" s="723">
        <f>IF(Tabela13[[#This Row],[Data da Ordem]]&lt;&gt;"",1,"")</f>
        <v>1</v>
      </c>
    </row>
    <row r="4421" spans="1:10">
      <c r="A4421" s="763">
        <v>46114.638101851851</v>
      </c>
      <c r="B4421" s="764">
        <v>104.4</v>
      </c>
      <c r="C4421" s="765" t="str">
        <f t="shared" si="511"/>
        <v>02/04/2026</v>
      </c>
      <c r="D4421" s="762" t="str">
        <f t="shared" si="512"/>
        <v>15:18</v>
      </c>
      <c r="E4421" s="713" t="str">
        <f t="shared" si="513"/>
        <v>15:00 as 16:00</v>
      </c>
      <c r="F4421" s="714" t="str">
        <f t="shared" si="514"/>
        <v>Quinta</v>
      </c>
      <c r="G4421" s="715">
        <f t="shared" si="515"/>
        <v>1</v>
      </c>
      <c r="H4421" s="714" t="str">
        <f t="shared" si="516"/>
        <v>Abr/26</v>
      </c>
      <c r="I4421" s="723">
        <f t="shared" si="517"/>
        <v>2</v>
      </c>
      <c r="J4421" s="723">
        <f>IF(Tabela13[[#This Row],[Data da Ordem]]&lt;&gt;"",1,"")</f>
        <v>1</v>
      </c>
    </row>
    <row r="4422" spans="1:10">
      <c r="A4422" s="763">
        <v>46114.633912037039</v>
      </c>
      <c r="B4422" s="764">
        <v>10</v>
      </c>
      <c r="C4422" s="765" t="str">
        <f t="shared" si="511"/>
        <v>02/04/2026</v>
      </c>
      <c r="D4422" s="762" t="str">
        <f t="shared" si="512"/>
        <v>15:12</v>
      </c>
      <c r="E4422" s="713" t="str">
        <f t="shared" si="513"/>
        <v>15:00 as 16:00</v>
      </c>
      <c r="F4422" s="714" t="str">
        <f t="shared" si="514"/>
        <v>Quinta</v>
      </c>
      <c r="G4422" s="715">
        <f t="shared" si="515"/>
        <v>1</v>
      </c>
      <c r="H4422" s="714" t="str">
        <f t="shared" si="516"/>
        <v>Abr/26</v>
      </c>
      <c r="I4422" s="723">
        <f t="shared" si="517"/>
        <v>2</v>
      </c>
      <c r="J4422" s="723">
        <f>IF(Tabela13[[#This Row],[Data da Ordem]]&lt;&gt;"",1,"")</f>
        <v>1</v>
      </c>
    </row>
    <row r="4423" spans="1:10">
      <c r="A4423" s="763">
        <v>46114.632465277777</v>
      </c>
      <c r="B4423" s="764">
        <v>33.299999999999997</v>
      </c>
      <c r="C4423" s="765" t="str">
        <f t="shared" si="511"/>
        <v>02/04/2026</v>
      </c>
      <c r="D4423" s="762" t="str">
        <f t="shared" si="512"/>
        <v>15:10</v>
      </c>
      <c r="E4423" s="713" t="str">
        <f t="shared" si="513"/>
        <v>15:00 as 16:00</v>
      </c>
      <c r="F4423" s="714" t="str">
        <f t="shared" si="514"/>
        <v>Quinta</v>
      </c>
      <c r="G4423" s="715">
        <f t="shared" si="515"/>
        <v>1</v>
      </c>
      <c r="H4423" s="714" t="str">
        <f t="shared" si="516"/>
        <v>Abr/26</v>
      </c>
      <c r="I4423" s="723">
        <f t="shared" si="517"/>
        <v>2</v>
      </c>
      <c r="J4423" s="723">
        <f>IF(Tabela13[[#This Row],[Data da Ordem]]&lt;&gt;"",1,"")</f>
        <v>1</v>
      </c>
    </row>
    <row r="4424" spans="1:10">
      <c r="A4424" s="763">
        <v>46114.631863425922</v>
      </c>
      <c r="B4424" s="764">
        <v>26</v>
      </c>
      <c r="C4424" s="765" t="str">
        <f t="shared" si="511"/>
        <v>02/04/2026</v>
      </c>
      <c r="D4424" s="762" t="str">
        <f t="shared" si="512"/>
        <v>15:09</v>
      </c>
      <c r="E4424" s="713" t="str">
        <f t="shared" si="513"/>
        <v>15:00 as 16:00</v>
      </c>
      <c r="F4424" s="714" t="str">
        <f t="shared" si="514"/>
        <v>Quinta</v>
      </c>
      <c r="G4424" s="715">
        <f t="shared" si="515"/>
        <v>1</v>
      </c>
      <c r="H4424" s="714" t="str">
        <f t="shared" si="516"/>
        <v>Abr/26</v>
      </c>
      <c r="I4424" s="723">
        <f t="shared" si="517"/>
        <v>2</v>
      </c>
      <c r="J4424" s="723">
        <f>IF(Tabela13[[#This Row],[Data da Ordem]]&lt;&gt;"",1,"")</f>
        <v>1</v>
      </c>
    </row>
    <row r="4425" spans="1:10">
      <c r="A4425" s="763">
        <v>46114.630729166667</v>
      </c>
      <c r="B4425" s="764">
        <v>30.150000000000002</v>
      </c>
      <c r="C4425" s="765" t="str">
        <f t="shared" si="511"/>
        <v>02/04/2026</v>
      </c>
      <c r="D4425" s="762" t="str">
        <f t="shared" si="512"/>
        <v>15:08</v>
      </c>
      <c r="E4425" s="713" t="str">
        <f t="shared" si="513"/>
        <v>15:00 as 16:00</v>
      </c>
      <c r="F4425" s="714" t="str">
        <f t="shared" si="514"/>
        <v>Quinta</v>
      </c>
      <c r="G4425" s="715">
        <f t="shared" si="515"/>
        <v>1</v>
      </c>
      <c r="H4425" s="714" t="str">
        <f t="shared" si="516"/>
        <v>Abr/26</v>
      </c>
      <c r="I4425" s="723">
        <f t="shared" si="517"/>
        <v>2</v>
      </c>
      <c r="J4425" s="723">
        <f>IF(Tabela13[[#This Row],[Data da Ordem]]&lt;&gt;"",1,"")</f>
        <v>1</v>
      </c>
    </row>
    <row r="4426" spans="1:10">
      <c r="A4426" s="763">
        <v>46114.627870370372</v>
      </c>
      <c r="B4426" s="764">
        <v>25</v>
      </c>
      <c r="C4426" s="765" t="str">
        <f t="shared" si="511"/>
        <v>02/04/2026</v>
      </c>
      <c r="D4426" s="762" t="str">
        <f t="shared" si="512"/>
        <v>15:04</v>
      </c>
      <c r="E4426" s="713" t="str">
        <f t="shared" si="513"/>
        <v>15:00 as 16:00</v>
      </c>
      <c r="F4426" s="714" t="str">
        <f t="shared" si="514"/>
        <v>Quinta</v>
      </c>
      <c r="G4426" s="715">
        <f t="shared" si="515"/>
        <v>1</v>
      </c>
      <c r="H4426" s="714" t="str">
        <f t="shared" si="516"/>
        <v>Abr/26</v>
      </c>
      <c r="I4426" s="723">
        <f t="shared" si="517"/>
        <v>2</v>
      </c>
      <c r="J4426" s="723">
        <f>IF(Tabela13[[#This Row],[Data da Ordem]]&lt;&gt;"",1,"")</f>
        <v>1</v>
      </c>
    </row>
    <row r="4427" spans="1:10">
      <c r="A4427" s="763">
        <v>46114.621550925927</v>
      </c>
      <c r="B4427" s="764">
        <v>13.200000000000001</v>
      </c>
      <c r="C4427" s="765" t="str">
        <f t="shared" si="511"/>
        <v>02/04/2026</v>
      </c>
      <c r="D4427" s="762" t="str">
        <f t="shared" si="512"/>
        <v>14:55</v>
      </c>
      <c r="E4427" s="713" t="str">
        <f t="shared" si="513"/>
        <v>14:00 as 15:00</v>
      </c>
      <c r="F4427" s="714" t="str">
        <f t="shared" si="514"/>
        <v>Quinta</v>
      </c>
      <c r="G4427" s="715">
        <f t="shared" si="515"/>
        <v>1</v>
      </c>
      <c r="H4427" s="714" t="str">
        <f t="shared" si="516"/>
        <v>Abr/26</v>
      </c>
      <c r="I4427" s="723">
        <f t="shared" si="517"/>
        <v>2</v>
      </c>
      <c r="J4427" s="723">
        <f>IF(Tabela13[[#This Row],[Data da Ordem]]&lt;&gt;"",1,"")</f>
        <v>1</v>
      </c>
    </row>
    <row r="4428" spans="1:10">
      <c r="A4428" s="763">
        <v>46114.548460648148</v>
      </c>
      <c r="B4428" s="764">
        <v>39</v>
      </c>
      <c r="C4428" s="765" t="str">
        <f t="shared" si="511"/>
        <v>02/04/2026</v>
      </c>
      <c r="D4428" s="762" t="str">
        <f t="shared" si="512"/>
        <v>13:09</v>
      </c>
      <c r="E4428" s="713" t="str">
        <f t="shared" si="513"/>
        <v>13:00 as 14:00</v>
      </c>
      <c r="F4428" s="714" t="str">
        <f t="shared" si="514"/>
        <v>Quinta</v>
      </c>
      <c r="G4428" s="715">
        <f t="shared" si="515"/>
        <v>1</v>
      </c>
      <c r="H4428" s="714" t="str">
        <f t="shared" si="516"/>
        <v>Abr/26</v>
      </c>
      <c r="I4428" s="723">
        <f t="shared" si="517"/>
        <v>2</v>
      </c>
      <c r="J4428" s="723">
        <f>IF(Tabela13[[#This Row],[Data da Ordem]]&lt;&gt;"",1,"")</f>
        <v>1</v>
      </c>
    </row>
    <row r="4429" spans="1:10">
      <c r="A4429" s="763">
        <v>46114.543738425928</v>
      </c>
      <c r="B4429" s="764">
        <v>6</v>
      </c>
      <c r="C4429" s="765" t="str">
        <f t="shared" si="511"/>
        <v>02/04/2026</v>
      </c>
      <c r="D4429" s="762" t="str">
        <f t="shared" si="512"/>
        <v>13:02</v>
      </c>
      <c r="E4429" s="713" t="str">
        <f t="shared" si="513"/>
        <v>13:00 as 14:00</v>
      </c>
      <c r="F4429" s="714" t="str">
        <f t="shared" si="514"/>
        <v>Quinta</v>
      </c>
      <c r="G4429" s="715">
        <f t="shared" si="515"/>
        <v>1</v>
      </c>
      <c r="H4429" s="714" t="str">
        <f t="shared" si="516"/>
        <v>Abr/26</v>
      </c>
      <c r="I4429" s="723">
        <f t="shared" si="517"/>
        <v>2</v>
      </c>
      <c r="J4429" s="723">
        <f>IF(Tabela13[[#This Row],[Data da Ordem]]&lt;&gt;"",1,"")</f>
        <v>1</v>
      </c>
    </row>
    <row r="4430" spans="1:10">
      <c r="A4430" s="763">
        <v>46114.507326388892</v>
      </c>
      <c r="B4430" s="764">
        <v>37.5</v>
      </c>
      <c r="C4430" s="765" t="str">
        <f t="shared" si="511"/>
        <v>02/04/2026</v>
      </c>
      <c r="D4430" s="762" t="str">
        <f t="shared" si="512"/>
        <v>12:10</v>
      </c>
      <c r="E4430" s="713" t="str">
        <f t="shared" si="513"/>
        <v>12:00 as 13:00</v>
      </c>
      <c r="F4430" s="714" t="str">
        <f t="shared" si="514"/>
        <v>Quinta</v>
      </c>
      <c r="G4430" s="715">
        <f t="shared" si="515"/>
        <v>1</v>
      </c>
      <c r="H4430" s="714" t="str">
        <f t="shared" si="516"/>
        <v>Abr/26</v>
      </c>
      <c r="I4430" s="723">
        <f t="shared" si="517"/>
        <v>2</v>
      </c>
      <c r="J4430" s="723">
        <f>IF(Tabela13[[#This Row],[Data da Ordem]]&lt;&gt;"",1,"")</f>
        <v>1</v>
      </c>
    </row>
    <row r="4431" spans="1:10">
      <c r="A4431" s="763">
        <v>46114.489687499998</v>
      </c>
      <c r="B4431" s="764">
        <v>20</v>
      </c>
      <c r="C4431" s="765" t="str">
        <f t="shared" si="511"/>
        <v>02/04/2026</v>
      </c>
      <c r="D4431" s="762" t="str">
        <f t="shared" si="512"/>
        <v>11:45</v>
      </c>
      <c r="E4431" s="713" t="str">
        <f t="shared" si="513"/>
        <v>11:00 as 12:00</v>
      </c>
      <c r="F4431" s="714" t="str">
        <f t="shared" si="514"/>
        <v>Quinta</v>
      </c>
      <c r="G4431" s="715">
        <f t="shared" si="515"/>
        <v>1</v>
      </c>
      <c r="H4431" s="714" t="str">
        <f t="shared" si="516"/>
        <v>Abr/26</v>
      </c>
      <c r="I4431" s="723">
        <f t="shared" si="517"/>
        <v>2</v>
      </c>
      <c r="J4431" s="723">
        <f>IF(Tabela13[[#This Row],[Data da Ordem]]&lt;&gt;"",1,"")</f>
        <v>1</v>
      </c>
    </row>
    <row r="4432" spans="1:10">
      <c r="A4432" s="763">
        <v>46114.482673611114</v>
      </c>
      <c r="B4432" s="764">
        <v>19</v>
      </c>
      <c r="C4432" s="765" t="str">
        <f t="shared" si="511"/>
        <v>02/04/2026</v>
      </c>
      <c r="D4432" s="762" t="str">
        <f t="shared" si="512"/>
        <v>11:35</v>
      </c>
      <c r="E4432" s="713" t="str">
        <f t="shared" si="513"/>
        <v>11:00 as 12:00</v>
      </c>
      <c r="F4432" s="714" t="str">
        <f t="shared" si="514"/>
        <v>Quinta</v>
      </c>
      <c r="G4432" s="715">
        <f t="shared" si="515"/>
        <v>1</v>
      </c>
      <c r="H4432" s="714" t="str">
        <f t="shared" si="516"/>
        <v>Abr/26</v>
      </c>
      <c r="I4432" s="723">
        <f t="shared" si="517"/>
        <v>2</v>
      </c>
      <c r="J4432" s="723">
        <f>IF(Tabela13[[#This Row],[Data da Ordem]]&lt;&gt;"",1,"")</f>
        <v>1</v>
      </c>
    </row>
    <row r="4433" spans="1:10">
      <c r="A4433" s="763">
        <v>46114.475752314815</v>
      </c>
      <c r="B4433" s="764">
        <v>55</v>
      </c>
      <c r="C4433" s="765" t="str">
        <f t="shared" si="511"/>
        <v>02/04/2026</v>
      </c>
      <c r="D4433" s="762" t="str">
        <f t="shared" si="512"/>
        <v>11:25</v>
      </c>
      <c r="E4433" s="713" t="str">
        <f t="shared" si="513"/>
        <v>11:00 as 12:00</v>
      </c>
      <c r="F4433" s="714" t="str">
        <f t="shared" si="514"/>
        <v>Quinta</v>
      </c>
      <c r="G4433" s="715">
        <f t="shared" si="515"/>
        <v>1</v>
      </c>
      <c r="H4433" s="714" t="str">
        <f t="shared" si="516"/>
        <v>Abr/26</v>
      </c>
      <c r="I4433" s="723">
        <f t="shared" si="517"/>
        <v>2</v>
      </c>
      <c r="J4433" s="723">
        <f>IF(Tabela13[[#This Row],[Data da Ordem]]&lt;&gt;"",1,"")</f>
        <v>1</v>
      </c>
    </row>
    <row r="4434" spans="1:10">
      <c r="A4434" s="763">
        <v>46114.464629629627</v>
      </c>
      <c r="B4434" s="764">
        <v>19</v>
      </c>
      <c r="C4434" s="765" t="str">
        <f t="shared" si="511"/>
        <v>02/04/2026</v>
      </c>
      <c r="D4434" s="762" t="str">
        <f t="shared" si="512"/>
        <v>11:09</v>
      </c>
      <c r="E4434" s="713" t="str">
        <f t="shared" si="513"/>
        <v>11:00 as 12:00</v>
      </c>
      <c r="F4434" s="714" t="str">
        <f t="shared" si="514"/>
        <v>Quinta</v>
      </c>
      <c r="G4434" s="715">
        <f t="shared" si="515"/>
        <v>1</v>
      </c>
      <c r="H4434" s="714" t="str">
        <f t="shared" si="516"/>
        <v>Abr/26</v>
      </c>
      <c r="I4434" s="723">
        <f t="shared" si="517"/>
        <v>2</v>
      </c>
      <c r="J4434" s="723">
        <f>IF(Tabela13[[#This Row],[Data da Ordem]]&lt;&gt;"",1,"")</f>
        <v>1</v>
      </c>
    </row>
    <row r="4435" spans="1:10">
      <c r="A4435" s="763">
        <v>46114.460312499999</v>
      </c>
      <c r="B4435" s="764">
        <v>15</v>
      </c>
      <c r="C4435" s="765" t="str">
        <f t="shared" si="511"/>
        <v>02/04/2026</v>
      </c>
      <c r="D4435" s="762" t="str">
        <f t="shared" si="512"/>
        <v>11:02</v>
      </c>
      <c r="E4435" s="713" t="str">
        <f t="shared" si="513"/>
        <v>11:00 as 12:00</v>
      </c>
      <c r="F4435" s="714" t="str">
        <f t="shared" si="514"/>
        <v>Quinta</v>
      </c>
      <c r="G4435" s="715">
        <f t="shared" si="515"/>
        <v>1</v>
      </c>
      <c r="H4435" s="714" t="str">
        <f t="shared" si="516"/>
        <v>Abr/26</v>
      </c>
      <c r="I4435" s="723">
        <f t="shared" si="517"/>
        <v>2</v>
      </c>
      <c r="J4435" s="723">
        <f>IF(Tabela13[[#This Row],[Data da Ordem]]&lt;&gt;"",1,"")</f>
        <v>1</v>
      </c>
    </row>
    <row r="4436" spans="1:10">
      <c r="A4436" s="763">
        <v>46114.439618055556</v>
      </c>
      <c r="B4436" s="764">
        <v>32.5</v>
      </c>
      <c r="C4436" s="765" t="str">
        <f t="shared" si="511"/>
        <v>02/04/2026</v>
      </c>
      <c r="D4436" s="762" t="str">
        <f t="shared" si="512"/>
        <v>10:33</v>
      </c>
      <c r="E4436" s="713" t="str">
        <f t="shared" si="513"/>
        <v>10:00 as 11:00</v>
      </c>
      <c r="F4436" s="714" t="str">
        <f t="shared" si="514"/>
        <v>Quinta</v>
      </c>
      <c r="G4436" s="715">
        <f t="shared" si="515"/>
        <v>1</v>
      </c>
      <c r="H4436" s="714" t="str">
        <f t="shared" si="516"/>
        <v>Abr/26</v>
      </c>
      <c r="I4436" s="723">
        <f t="shared" si="517"/>
        <v>2</v>
      </c>
      <c r="J4436" s="723">
        <f>IF(Tabela13[[#This Row],[Data da Ordem]]&lt;&gt;"",1,"")</f>
        <v>1</v>
      </c>
    </row>
    <row r="4437" spans="1:10">
      <c r="A4437" s="763">
        <v>46114.416296296295</v>
      </c>
      <c r="B4437" s="764">
        <v>13</v>
      </c>
      <c r="C4437" s="765" t="str">
        <f t="shared" si="511"/>
        <v>02/04/2026</v>
      </c>
      <c r="D4437" s="762" t="str">
        <f t="shared" si="512"/>
        <v>09:59</v>
      </c>
      <c r="E4437" s="713" t="str">
        <f t="shared" si="513"/>
        <v>09:00 as 10:00</v>
      </c>
      <c r="F4437" s="714" t="str">
        <f t="shared" si="514"/>
        <v>Quinta</v>
      </c>
      <c r="G4437" s="715">
        <f t="shared" si="515"/>
        <v>1</v>
      </c>
      <c r="H4437" s="714" t="str">
        <f t="shared" si="516"/>
        <v>Abr/26</v>
      </c>
      <c r="I4437" s="723">
        <f t="shared" si="517"/>
        <v>2</v>
      </c>
      <c r="J4437" s="723">
        <f>IF(Tabela13[[#This Row],[Data da Ordem]]&lt;&gt;"",1,"")</f>
        <v>1</v>
      </c>
    </row>
    <row r="4438" spans="1:10">
      <c r="A4438" s="763">
        <v>46113.757928240739</v>
      </c>
      <c r="B4438" s="764">
        <v>23</v>
      </c>
      <c r="C4438" s="765" t="str">
        <f t="shared" si="511"/>
        <v>01/04/2026</v>
      </c>
      <c r="D4438" s="762" t="str">
        <f t="shared" si="512"/>
        <v>18:11</v>
      </c>
      <c r="E4438" s="713" t="str">
        <f t="shared" si="513"/>
        <v>18:00 as 19:00</v>
      </c>
      <c r="F4438" s="714" t="str">
        <f t="shared" si="514"/>
        <v>Quarta</v>
      </c>
      <c r="G4438" s="715">
        <f t="shared" si="515"/>
        <v>1</v>
      </c>
      <c r="H4438" s="714" t="str">
        <f t="shared" si="516"/>
        <v>Abr/26</v>
      </c>
      <c r="I4438" s="723">
        <f t="shared" si="517"/>
        <v>1</v>
      </c>
      <c r="J4438" s="723">
        <f>IF(Tabela13[[#This Row],[Data da Ordem]]&lt;&gt;"",1,"")</f>
        <v>1</v>
      </c>
    </row>
    <row r="4439" spans="1:10">
      <c r="A4439" s="763">
        <v>46113.755787037036</v>
      </c>
      <c r="B4439" s="764">
        <v>16.5</v>
      </c>
      <c r="C4439" s="765" t="str">
        <f t="shared" si="511"/>
        <v>01/04/2026</v>
      </c>
      <c r="D4439" s="762" t="str">
        <f t="shared" si="512"/>
        <v>18:08</v>
      </c>
      <c r="E4439" s="713" t="str">
        <f t="shared" si="513"/>
        <v>18:00 as 19:00</v>
      </c>
      <c r="F4439" s="714" t="str">
        <f t="shared" si="514"/>
        <v>Quarta</v>
      </c>
      <c r="G4439" s="715">
        <f t="shared" si="515"/>
        <v>1</v>
      </c>
      <c r="H4439" s="714" t="str">
        <f t="shared" si="516"/>
        <v>Abr/26</v>
      </c>
      <c r="I4439" s="723">
        <f t="shared" si="517"/>
        <v>1</v>
      </c>
      <c r="J4439" s="723">
        <f>IF(Tabela13[[#This Row],[Data da Ordem]]&lt;&gt;"",1,"")</f>
        <v>1</v>
      </c>
    </row>
    <row r="4440" spans="1:10">
      <c r="A4440" s="763">
        <v>46113.753495370373</v>
      </c>
      <c r="B4440" s="764">
        <v>20</v>
      </c>
      <c r="C4440" s="765" t="str">
        <f t="shared" si="511"/>
        <v>01/04/2026</v>
      </c>
      <c r="D4440" s="762" t="str">
        <f t="shared" si="512"/>
        <v>18:05</v>
      </c>
      <c r="E4440" s="713" t="str">
        <f t="shared" si="513"/>
        <v>18:00 as 19:00</v>
      </c>
      <c r="F4440" s="714" t="str">
        <f t="shared" si="514"/>
        <v>Quarta</v>
      </c>
      <c r="G4440" s="715">
        <f t="shared" si="515"/>
        <v>1</v>
      </c>
      <c r="H4440" s="714" t="str">
        <f t="shared" si="516"/>
        <v>Abr/26</v>
      </c>
      <c r="I4440" s="723">
        <f t="shared" si="517"/>
        <v>1</v>
      </c>
      <c r="J4440" s="723">
        <f>IF(Tabela13[[#This Row],[Data da Ordem]]&lt;&gt;"",1,"")</f>
        <v>1</v>
      </c>
    </row>
    <row r="4441" spans="1:10">
      <c r="A4441" s="763">
        <v>46113.738715277781</v>
      </c>
      <c r="B4441" s="764">
        <v>21</v>
      </c>
      <c r="C4441" s="765" t="str">
        <f t="shared" si="511"/>
        <v>01/04/2026</v>
      </c>
      <c r="D4441" s="762" t="str">
        <f t="shared" si="512"/>
        <v>17:43</v>
      </c>
      <c r="E4441" s="713" t="str">
        <f t="shared" si="513"/>
        <v>17:00 as 18:00</v>
      </c>
      <c r="F4441" s="714" t="str">
        <f t="shared" si="514"/>
        <v>Quarta</v>
      </c>
      <c r="G4441" s="715">
        <f t="shared" si="515"/>
        <v>1</v>
      </c>
      <c r="H4441" s="714" t="str">
        <f t="shared" si="516"/>
        <v>Abr/26</v>
      </c>
      <c r="I4441" s="723">
        <f t="shared" si="517"/>
        <v>1</v>
      </c>
      <c r="J4441" s="723">
        <f>IF(Tabela13[[#This Row],[Data da Ordem]]&lt;&gt;"",1,"")</f>
        <v>1</v>
      </c>
    </row>
    <row r="4442" spans="1:10">
      <c r="A4442" s="763">
        <v>46113.73128472222</v>
      </c>
      <c r="B4442" s="764">
        <v>12.6</v>
      </c>
      <c r="C4442" s="765" t="str">
        <f t="shared" si="511"/>
        <v>01/04/2026</v>
      </c>
      <c r="D4442" s="762" t="str">
        <f t="shared" si="512"/>
        <v>17:33</v>
      </c>
      <c r="E4442" s="713" t="str">
        <f t="shared" si="513"/>
        <v>17:00 as 18:00</v>
      </c>
      <c r="F4442" s="714" t="str">
        <f t="shared" si="514"/>
        <v>Quarta</v>
      </c>
      <c r="G4442" s="715">
        <f t="shared" si="515"/>
        <v>1</v>
      </c>
      <c r="H4442" s="714" t="str">
        <f t="shared" si="516"/>
        <v>Abr/26</v>
      </c>
      <c r="I4442" s="723">
        <f t="shared" si="517"/>
        <v>1</v>
      </c>
      <c r="J4442" s="723">
        <f>IF(Tabela13[[#This Row],[Data da Ordem]]&lt;&gt;"",1,"")</f>
        <v>1</v>
      </c>
    </row>
    <row r="4443" spans="1:10">
      <c r="A4443" s="763">
        <v>46113.704375000001</v>
      </c>
      <c r="B4443" s="764">
        <v>25</v>
      </c>
      <c r="C4443" s="765" t="str">
        <f t="shared" si="511"/>
        <v>01/04/2026</v>
      </c>
      <c r="D4443" s="762" t="str">
        <f t="shared" si="512"/>
        <v>16:54</v>
      </c>
      <c r="E4443" s="713" t="str">
        <f t="shared" si="513"/>
        <v>16:00 as 17:00</v>
      </c>
      <c r="F4443" s="714" t="str">
        <f t="shared" si="514"/>
        <v>Quarta</v>
      </c>
      <c r="G4443" s="715">
        <f t="shared" si="515"/>
        <v>1</v>
      </c>
      <c r="H4443" s="714" t="str">
        <f t="shared" si="516"/>
        <v>Abr/26</v>
      </c>
      <c r="I4443" s="723">
        <f t="shared" si="517"/>
        <v>1</v>
      </c>
      <c r="J4443" s="723">
        <f>IF(Tabela13[[#This Row],[Data da Ordem]]&lt;&gt;"",1,"")</f>
        <v>1</v>
      </c>
    </row>
    <row r="4444" spans="1:10">
      <c r="A4444" s="763">
        <v>46113.684525462966</v>
      </c>
      <c r="B4444" s="764">
        <v>31</v>
      </c>
      <c r="C4444" s="765" t="str">
        <f t="shared" si="511"/>
        <v>01/04/2026</v>
      </c>
      <c r="D4444" s="762" t="str">
        <f t="shared" si="512"/>
        <v>16:25</v>
      </c>
      <c r="E4444" s="713" t="str">
        <f t="shared" si="513"/>
        <v>16:00 as 17:00</v>
      </c>
      <c r="F4444" s="714" t="str">
        <f t="shared" si="514"/>
        <v>Quarta</v>
      </c>
      <c r="G4444" s="715">
        <f t="shared" si="515"/>
        <v>1</v>
      </c>
      <c r="H4444" s="714" t="str">
        <f t="shared" si="516"/>
        <v>Abr/26</v>
      </c>
      <c r="I4444" s="723">
        <f t="shared" si="517"/>
        <v>1</v>
      </c>
      <c r="J4444" s="723">
        <f>IF(Tabela13[[#This Row],[Data da Ordem]]&lt;&gt;"",1,"")</f>
        <v>1</v>
      </c>
    </row>
    <row r="4445" spans="1:10">
      <c r="A4445" s="763">
        <v>46113.683206018519</v>
      </c>
      <c r="B4445" s="764">
        <v>12</v>
      </c>
      <c r="C4445" s="765" t="str">
        <f t="shared" si="511"/>
        <v>01/04/2026</v>
      </c>
      <c r="D4445" s="762" t="str">
        <f t="shared" si="512"/>
        <v>16:23</v>
      </c>
      <c r="E4445" s="713" t="str">
        <f t="shared" si="513"/>
        <v>16:00 as 17:00</v>
      </c>
      <c r="F4445" s="714" t="str">
        <f t="shared" si="514"/>
        <v>Quarta</v>
      </c>
      <c r="G4445" s="715">
        <f t="shared" si="515"/>
        <v>1</v>
      </c>
      <c r="H4445" s="714" t="str">
        <f t="shared" si="516"/>
        <v>Abr/26</v>
      </c>
      <c r="I4445" s="723">
        <f t="shared" si="517"/>
        <v>1</v>
      </c>
      <c r="J4445" s="723">
        <f>IF(Tabela13[[#This Row],[Data da Ordem]]&lt;&gt;"",1,"")</f>
        <v>1</v>
      </c>
    </row>
    <row r="4446" spans="1:10">
      <c r="A4446" s="763">
        <v>46113.676192129627</v>
      </c>
      <c r="B4446" s="764">
        <v>59</v>
      </c>
      <c r="C4446" s="765" t="str">
        <f t="shared" si="511"/>
        <v>01/04/2026</v>
      </c>
      <c r="D4446" s="762" t="str">
        <f t="shared" si="512"/>
        <v>16:13</v>
      </c>
      <c r="E4446" s="713" t="str">
        <f t="shared" si="513"/>
        <v>16:00 as 17:00</v>
      </c>
      <c r="F4446" s="714" t="str">
        <f t="shared" si="514"/>
        <v>Quarta</v>
      </c>
      <c r="G4446" s="715">
        <f t="shared" si="515"/>
        <v>1</v>
      </c>
      <c r="H4446" s="714" t="str">
        <f t="shared" si="516"/>
        <v>Abr/26</v>
      </c>
      <c r="I4446" s="723">
        <f t="shared" si="517"/>
        <v>1</v>
      </c>
      <c r="J4446" s="723">
        <f>IF(Tabela13[[#This Row],[Data da Ordem]]&lt;&gt;"",1,"")</f>
        <v>1</v>
      </c>
    </row>
    <row r="4447" spans="1:10">
      <c r="A4447" s="763">
        <v>46113.649722222224</v>
      </c>
      <c r="B4447" s="764">
        <v>12</v>
      </c>
      <c r="C4447" s="765" t="str">
        <f t="shared" si="511"/>
        <v>01/04/2026</v>
      </c>
      <c r="D4447" s="762" t="str">
        <f t="shared" si="512"/>
        <v>15:35</v>
      </c>
      <c r="E4447" s="713" t="str">
        <f t="shared" si="513"/>
        <v>15:00 as 16:00</v>
      </c>
      <c r="F4447" s="714" t="str">
        <f t="shared" si="514"/>
        <v>Quarta</v>
      </c>
      <c r="G4447" s="715">
        <f t="shared" si="515"/>
        <v>1</v>
      </c>
      <c r="H4447" s="714" t="str">
        <f t="shared" si="516"/>
        <v>Abr/26</v>
      </c>
      <c r="I4447" s="723">
        <f t="shared" si="517"/>
        <v>1</v>
      </c>
      <c r="J4447" s="723">
        <f>IF(Tabela13[[#This Row],[Data da Ordem]]&lt;&gt;"",1,"")</f>
        <v>1</v>
      </c>
    </row>
    <row r="4448" spans="1:10">
      <c r="A4448" s="763">
        <v>46113.639675925922</v>
      </c>
      <c r="B4448" s="764">
        <v>28.6</v>
      </c>
      <c r="C4448" s="765" t="str">
        <f t="shared" si="511"/>
        <v>01/04/2026</v>
      </c>
      <c r="D4448" s="762" t="str">
        <f t="shared" si="512"/>
        <v>15:21</v>
      </c>
      <c r="E4448" s="713" t="str">
        <f t="shared" si="513"/>
        <v>15:00 as 16:00</v>
      </c>
      <c r="F4448" s="714" t="str">
        <f t="shared" si="514"/>
        <v>Quarta</v>
      </c>
      <c r="G4448" s="715">
        <f t="shared" si="515"/>
        <v>1</v>
      </c>
      <c r="H4448" s="714" t="str">
        <f t="shared" si="516"/>
        <v>Abr/26</v>
      </c>
      <c r="I4448" s="723">
        <f t="shared" si="517"/>
        <v>1</v>
      </c>
      <c r="J4448" s="723">
        <f>IF(Tabela13[[#This Row],[Data da Ordem]]&lt;&gt;"",1,"")</f>
        <v>1</v>
      </c>
    </row>
    <row r="4449" spans="1:10">
      <c r="A4449" s="763">
        <v>46113.630844907406</v>
      </c>
      <c r="B4449" s="764">
        <v>23</v>
      </c>
      <c r="C4449" s="765" t="str">
        <f t="shared" si="511"/>
        <v>01/04/2026</v>
      </c>
      <c r="D4449" s="762" t="str">
        <f t="shared" si="512"/>
        <v>15:08</v>
      </c>
      <c r="E4449" s="713" t="str">
        <f t="shared" si="513"/>
        <v>15:00 as 16:00</v>
      </c>
      <c r="F4449" s="714" t="str">
        <f t="shared" si="514"/>
        <v>Quarta</v>
      </c>
      <c r="G4449" s="715">
        <f t="shared" si="515"/>
        <v>1</v>
      </c>
      <c r="H4449" s="714" t="str">
        <f t="shared" si="516"/>
        <v>Abr/26</v>
      </c>
      <c r="I4449" s="723">
        <f t="shared" si="517"/>
        <v>1</v>
      </c>
      <c r="J4449" s="723">
        <f>IF(Tabela13[[#This Row],[Data da Ordem]]&lt;&gt;"",1,"")</f>
        <v>1</v>
      </c>
    </row>
    <row r="4450" spans="1:10">
      <c r="A4450" s="763">
        <v>46113.62939814815</v>
      </c>
      <c r="B4450" s="764">
        <v>37.9</v>
      </c>
      <c r="C4450" s="765" t="str">
        <f t="shared" si="511"/>
        <v>01/04/2026</v>
      </c>
      <c r="D4450" s="762" t="str">
        <f t="shared" si="512"/>
        <v>15:06</v>
      </c>
      <c r="E4450" s="713" t="str">
        <f t="shared" si="513"/>
        <v>15:00 as 16:00</v>
      </c>
      <c r="F4450" s="714" t="str">
        <f t="shared" si="514"/>
        <v>Quarta</v>
      </c>
      <c r="G4450" s="715">
        <f t="shared" si="515"/>
        <v>1</v>
      </c>
      <c r="H4450" s="714" t="str">
        <f t="shared" si="516"/>
        <v>Abr/26</v>
      </c>
      <c r="I4450" s="723">
        <f t="shared" si="517"/>
        <v>1</v>
      </c>
      <c r="J4450" s="723">
        <f>IF(Tabela13[[#This Row],[Data da Ordem]]&lt;&gt;"",1,"")</f>
        <v>1</v>
      </c>
    </row>
    <row r="4451" spans="1:10">
      <c r="A4451" s="763">
        <v>46113.629560185182</v>
      </c>
      <c r="B4451" s="764">
        <v>46.4</v>
      </c>
      <c r="C4451" s="765" t="str">
        <f t="shared" si="511"/>
        <v>01/04/2026</v>
      </c>
      <c r="D4451" s="762" t="str">
        <f t="shared" si="512"/>
        <v>15:06</v>
      </c>
      <c r="E4451" s="713" t="str">
        <f t="shared" si="513"/>
        <v>15:00 as 16:00</v>
      </c>
      <c r="F4451" s="714" t="str">
        <f t="shared" si="514"/>
        <v>Quarta</v>
      </c>
      <c r="G4451" s="715">
        <f t="shared" si="515"/>
        <v>1</v>
      </c>
      <c r="H4451" s="714" t="str">
        <f t="shared" si="516"/>
        <v>Abr/26</v>
      </c>
      <c r="I4451" s="723">
        <f t="shared" si="517"/>
        <v>1</v>
      </c>
      <c r="J4451" s="723">
        <f>IF(Tabela13[[#This Row],[Data da Ordem]]&lt;&gt;"",1,"")</f>
        <v>1</v>
      </c>
    </row>
    <row r="4452" spans="1:10">
      <c r="A4452" s="763">
        <v>46113.62158564815</v>
      </c>
      <c r="B4452" s="764">
        <v>41.5</v>
      </c>
      <c r="C4452" s="765" t="str">
        <f t="shared" si="511"/>
        <v>01/04/2026</v>
      </c>
      <c r="D4452" s="762" t="str">
        <f t="shared" si="512"/>
        <v>14:55</v>
      </c>
      <c r="E4452" s="713" t="str">
        <f t="shared" si="513"/>
        <v>14:00 as 15:00</v>
      </c>
      <c r="F4452" s="714" t="str">
        <f t="shared" si="514"/>
        <v>Quarta</v>
      </c>
      <c r="G4452" s="715">
        <f t="shared" si="515"/>
        <v>1</v>
      </c>
      <c r="H4452" s="714" t="str">
        <f t="shared" si="516"/>
        <v>Abr/26</v>
      </c>
      <c r="I4452" s="723">
        <f t="shared" si="517"/>
        <v>1</v>
      </c>
      <c r="J4452" s="723">
        <f>IF(Tabela13[[#This Row],[Data da Ordem]]&lt;&gt;"",1,"")</f>
        <v>1</v>
      </c>
    </row>
    <row r="4453" spans="1:10">
      <c r="A4453" s="763">
        <v>46113.598634259259</v>
      </c>
      <c r="B4453" s="764">
        <v>15.5</v>
      </c>
      <c r="C4453" s="765" t="str">
        <f t="shared" si="511"/>
        <v>01/04/2026</v>
      </c>
      <c r="D4453" s="762" t="str">
        <f t="shared" si="512"/>
        <v>14:22</v>
      </c>
      <c r="E4453" s="713" t="str">
        <f t="shared" si="513"/>
        <v>14:00 as 15:00</v>
      </c>
      <c r="F4453" s="714" t="str">
        <f t="shared" si="514"/>
        <v>Quarta</v>
      </c>
      <c r="G4453" s="715">
        <f t="shared" si="515"/>
        <v>1</v>
      </c>
      <c r="H4453" s="714" t="str">
        <f t="shared" si="516"/>
        <v>Abr/26</v>
      </c>
      <c r="I4453" s="723">
        <f t="shared" si="517"/>
        <v>1</v>
      </c>
      <c r="J4453" s="723">
        <f>IF(Tabela13[[#This Row],[Data da Ordem]]&lt;&gt;"",1,"")</f>
        <v>1</v>
      </c>
    </row>
    <row r="4454" spans="1:10">
      <c r="A4454" s="763">
        <v>46113.581064814818</v>
      </c>
      <c r="B4454" s="764">
        <v>13</v>
      </c>
      <c r="C4454" s="765" t="str">
        <f t="shared" si="511"/>
        <v>01/04/2026</v>
      </c>
      <c r="D4454" s="762" t="str">
        <f t="shared" si="512"/>
        <v>13:56</v>
      </c>
      <c r="E4454" s="713" t="str">
        <f t="shared" si="513"/>
        <v>13:00 as 14:00</v>
      </c>
      <c r="F4454" s="714" t="str">
        <f t="shared" si="514"/>
        <v>Quarta</v>
      </c>
      <c r="G4454" s="715">
        <f t="shared" si="515"/>
        <v>1</v>
      </c>
      <c r="H4454" s="714" t="str">
        <f t="shared" si="516"/>
        <v>Abr/26</v>
      </c>
      <c r="I4454" s="723">
        <f t="shared" si="517"/>
        <v>1</v>
      </c>
      <c r="J4454" s="723">
        <f>IF(Tabela13[[#This Row],[Data da Ordem]]&lt;&gt;"",1,"")</f>
        <v>1</v>
      </c>
    </row>
    <row r="4455" spans="1:10">
      <c r="A4455" s="763">
        <v>46113.571157407408</v>
      </c>
      <c r="B4455" s="764">
        <v>20</v>
      </c>
      <c r="C4455" s="765" t="str">
        <f t="shared" si="511"/>
        <v>01/04/2026</v>
      </c>
      <c r="D4455" s="762" t="str">
        <f t="shared" si="512"/>
        <v>13:42</v>
      </c>
      <c r="E4455" s="713" t="str">
        <f t="shared" si="513"/>
        <v>13:00 as 14:00</v>
      </c>
      <c r="F4455" s="714" t="str">
        <f t="shared" si="514"/>
        <v>Quarta</v>
      </c>
      <c r="G4455" s="715">
        <f t="shared" si="515"/>
        <v>1</v>
      </c>
      <c r="H4455" s="714" t="str">
        <f t="shared" si="516"/>
        <v>Abr/26</v>
      </c>
      <c r="I4455" s="723">
        <f t="shared" si="517"/>
        <v>1</v>
      </c>
      <c r="J4455" s="723">
        <f>IF(Tabela13[[#This Row],[Data da Ordem]]&lt;&gt;"",1,"")</f>
        <v>1</v>
      </c>
    </row>
    <row r="4456" spans="1:10">
      <c r="A4456" s="763">
        <v>46113.547766203701</v>
      </c>
      <c r="B4456" s="764">
        <v>39</v>
      </c>
      <c r="C4456" s="765" t="str">
        <f t="shared" si="511"/>
        <v>01/04/2026</v>
      </c>
      <c r="D4456" s="762" t="str">
        <f t="shared" si="512"/>
        <v>13:08</v>
      </c>
      <c r="E4456" s="713" t="str">
        <f t="shared" si="513"/>
        <v>13:00 as 14:00</v>
      </c>
      <c r="F4456" s="714" t="str">
        <f t="shared" si="514"/>
        <v>Quarta</v>
      </c>
      <c r="G4456" s="715">
        <f t="shared" si="515"/>
        <v>1</v>
      </c>
      <c r="H4456" s="714" t="str">
        <f t="shared" si="516"/>
        <v>Abr/26</v>
      </c>
      <c r="I4456" s="723">
        <f t="shared" si="517"/>
        <v>1</v>
      </c>
      <c r="J4456" s="723">
        <f>IF(Tabela13[[#This Row],[Data da Ordem]]&lt;&gt;"",1,"")</f>
        <v>1</v>
      </c>
    </row>
    <row r="4457" spans="1:10">
      <c r="A4457" s="763">
        <v>46113.541435185187</v>
      </c>
      <c r="B4457" s="764">
        <v>19</v>
      </c>
      <c r="C4457" s="765" t="str">
        <f t="shared" si="511"/>
        <v>01/04/2026</v>
      </c>
      <c r="D4457" s="762" t="str">
        <f t="shared" si="512"/>
        <v>12:59</v>
      </c>
      <c r="E4457" s="713" t="str">
        <f t="shared" si="513"/>
        <v>12:00 as 13:00</v>
      </c>
      <c r="F4457" s="714" t="str">
        <f t="shared" si="514"/>
        <v>Quarta</v>
      </c>
      <c r="G4457" s="715">
        <f t="shared" si="515"/>
        <v>1</v>
      </c>
      <c r="H4457" s="714" t="str">
        <f t="shared" si="516"/>
        <v>Abr/26</v>
      </c>
      <c r="I4457" s="723">
        <f t="shared" si="517"/>
        <v>1</v>
      </c>
      <c r="J4457" s="723">
        <f>IF(Tabela13[[#This Row],[Data da Ordem]]&lt;&gt;"",1,"")</f>
        <v>1</v>
      </c>
    </row>
    <row r="4458" spans="1:10">
      <c r="A4458" s="763">
        <v>46113.535821759258</v>
      </c>
      <c r="B4458" s="764">
        <v>27.900000000000002</v>
      </c>
      <c r="C4458" s="765" t="str">
        <f t="shared" si="511"/>
        <v>01/04/2026</v>
      </c>
      <c r="D4458" s="762" t="str">
        <f t="shared" si="512"/>
        <v>12:51</v>
      </c>
      <c r="E4458" s="713" t="str">
        <f t="shared" si="513"/>
        <v>12:00 as 13:00</v>
      </c>
      <c r="F4458" s="714" t="str">
        <f t="shared" si="514"/>
        <v>Quarta</v>
      </c>
      <c r="G4458" s="715">
        <f t="shared" si="515"/>
        <v>1</v>
      </c>
      <c r="H4458" s="714" t="str">
        <f t="shared" si="516"/>
        <v>Abr/26</v>
      </c>
      <c r="I4458" s="723">
        <f t="shared" si="517"/>
        <v>1</v>
      </c>
      <c r="J4458" s="723">
        <f>IF(Tabela13[[#This Row],[Data da Ordem]]&lt;&gt;"",1,"")</f>
        <v>1</v>
      </c>
    </row>
    <row r="4459" spans="1:10">
      <c r="A4459" s="763">
        <v>46113.534178240741</v>
      </c>
      <c r="B4459" s="764">
        <v>20.5</v>
      </c>
      <c r="C4459" s="765" t="str">
        <f t="shared" si="511"/>
        <v>01/04/2026</v>
      </c>
      <c r="D4459" s="762" t="str">
        <f t="shared" si="512"/>
        <v>12:49</v>
      </c>
      <c r="E4459" s="713" t="str">
        <f t="shared" si="513"/>
        <v>12:00 as 13:00</v>
      </c>
      <c r="F4459" s="714" t="str">
        <f t="shared" si="514"/>
        <v>Quarta</v>
      </c>
      <c r="G4459" s="715">
        <f t="shared" si="515"/>
        <v>1</v>
      </c>
      <c r="H4459" s="714" t="str">
        <f t="shared" si="516"/>
        <v>Abr/26</v>
      </c>
      <c r="I4459" s="723">
        <f t="shared" si="517"/>
        <v>1</v>
      </c>
      <c r="J4459" s="723">
        <f>IF(Tabela13[[#This Row],[Data da Ordem]]&lt;&gt;"",1,"")</f>
        <v>1</v>
      </c>
    </row>
    <row r="4460" spans="1:10">
      <c r="A4460" s="763">
        <v>46113.502650462964</v>
      </c>
      <c r="B4460" s="764">
        <v>5.4</v>
      </c>
      <c r="C4460" s="765" t="str">
        <f t="shared" si="511"/>
        <v>01/04/2026</v>
      </c>
      <c r="D4460" s="762" t="str">
        <f t="shared" si="512"/>
        <v>12:03</v>
      </c>
      <c r="E4460" s="713" t="str">
        <f t="shared" si="513"/>
        <v>12:00 as 13:00</v>
      </c>
      <c r="F4460" s="714" t="str">
        <f t="shared" si="514"/>
        <v>Quarta</v>
      </c>
      <c r="G4460" s="715">
        <f t="shared" si="515"/>
        <v>1</v>
      </c>
      <c r="H4460" s="714" t="str">
        <f t="shared" si="516"/>
        <v>Abr/26</v>
      </c>
      <c r="I4460" s="723">
        <f t="shared" si="517"/>
        <v>1</v>
      </c>
      <c r="J4460" s="723">
        <f>IF(Tabela13[[#This Row],[Data da Ordem]]&lt;&gt;"",1,"")</f>
        <v>1</v>
      </c>
    </row>
    <row r="4461" spans="1:10">
      <c r="A4461" s="763">
        <v>46113.456192129626</v>
      </c>
      <c r="B4461" s="764">
        <v>13</v>
      </c>
      <c r="C4461" s="765" t="str">
        <f t="shared" si="511"/>
        <v>01/04/2026</v>
      </c>
      <c r="D4461" s="762" t="str">
        <f t="shared" si="512"/>
        <v>10:56</v>
      </c>
      <c r="E4461" s="713" t="str">
        <f t="shared" si="513"/>
        <v>10:00 as 11:00</v>
      </c>
      <c r="F4461" s="714" t="str">
        <f t="shared" si="514"/>
        <v>Quarta</v>
      </c>
      <c r="G4461" s="715">
        <f t="shared" si="515"/>
        <v>1</v>
      </c>
      <c r="H4461" s="714" t="str">
        <f t="shared" si="516"/>
        <v>Abr/26</v>
      </c>
      <c r="I4461" s="723">
        <f t="shared" si="517"/>
        <v>1</v>
      </c>
      <c r="J4461" s="723">
        <f>IF(Tabela13[[#This Row],[Data da Ordem]]&lt;&gt;"",1,"")</f>
        <v>1</v>
      </c>
    </row>
    <row r="4462" spans="1:10">
      <c r="A4462" s="763">
        <v>46113.434895833336</v>
      </c>
      <c r="B4462" s="764">
        <v>26</v>
      </c>
      <c r="C4462" s="765" t="str">
        <f t="shared" si="511"/>
        <v>01/04/2026</v>
      </c>
      <c r="D4462" s="762" t="str">
        <f t="shared" si="512"/>
        <v>10:26</v>
      </c>
      <c r="E4462" s="713" t="str">
        <f t="shared" si="513"/>
        <v>10:00 as 11:00</v>
      </c>
      <c r="F4462" s="714" t="str">
        <f t="shared" si="514"/>
        <v>Quarta</v>
      </c>
      <c r="G4462" s="715">
        <f t="shared" si="515"/>
        <v>1</v>
      </c>
      <c r="H4462" s="714" t="str">
        <f t="shared" si="516"/>
        <v>Abr/26</v>
      </c>
      <c r="I4462" s="723">
        <f t="shared" si="517"/>
        <v>1</v>
      </c>
      <c r="J4462" s="723">
        <f>IF(Tabela13[[#This Row],[Data da Ordem]]&lt;&gt;"",1,"")</f>
        <v>1</v>
      </c>
    </row>
    <row r="4463" spans="1:10">
      <c r="A4463" s="763">
        <v>46113.412303240744</v>
      </c>
      <c r="B4463" s="764">
        <v>25</v>
      </c>
      <c r="C4463" s="765" t="str">
        <f t="shared" si="511"/>
        <v>01/04/2026</v>
      </c>
      <c r="D4463" s="762" t="str">
        <f t="shared" si="512"/>
        <v>09:53</v>
      </c>
      <c r="E4463" s="713" t="str">
        <f t="shared" si="513"/>
        <v>09:00 as 10:00</v>
      </c>
      <c r="F4463" s="714" t="str">
        <f t="shared" si="514"/>
        <v>Quarta</v>
      </c>
      <c r="G4463" s="715">
        <f t="shared" si="515"/>
        <v>1</v>
      </c>
      <c r="H4463" s="714" t="str">
        <f t="shared" si="516"/>
        <v>Abr/26</v>
      </c>
      <c r="I4463" s="723">
        <f t="shared" si="517"/>
        <v>1</v>
      </c>
      <c r="J4463" s="723">
        <f>IF(Tabela13[[#This Row],[Data da Ordem]]&lt;&gt;"",1,"")</f>
        <v>1</v>
      </c>
    </row>
    <row r="4464" spans="1:10">
      <c r="A4464" s="763">
        <v>46113.399421296293</v>
      </c>
      <c r="B4464" s="764">
        <v>42.75</v>
      </c>
      <c r="C4464" s="766" t="str">
        <f t="shared" si="511"/>
        <v>01/04/2026</v>
      </c>
      <c r="D4464" s="767" t="str">
        <f t="shared" si="512"/>
        <v>09:35</v>
      </c>
      <c r="E4464" s="726" t="str">
        <f t="shared" si="513"/>
        <v>09:00 as 10:00</v>
      </c>
      <c r="F4464" s="727" t="str">
        <f t="shared" si="514"/>
        <v>Quarta</v>
      </c>
      <c r="G4464" s="728">
        <f t="shared" si="515"/>
        <v>1</v>
      </c>
      <c r="H4464" s="727" t="str">
        <f t="shared" si="516"/>
        <v>Abr/26</v>
      </c>
      <c r="I4464" s="716">
        <f t="shared" si="517"/>
        <v>1</v>
      </c>
      <c r="J4464" s="716">
        <f>IF(Tabela13[[#This Row],[Data da Ordem]]&lt;&gt;"",1,"")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41F45-0886-46E7-ACB3-38EA25693FBE}">
  <dimension ref="B1:H37"/>
  <sheetViews>
    <sheetView topLeftCell="A19" workbookViewId="0">
      <selection activeCell="K8" sqref="K8"/>
    </sheetView>
  </sheetViews>
  <sheetFormatPr defaultRowHeight="15.6"/>
  <cols>
    <col min="2" max="2" width="12" customWidth="1"/>
    <col min="3" max="3" width="14.796875" customWidth="1"/>
    <col min="4" max="4" width="12" customWidth="1"/>
    <col min="5" max="5" width="11.59765625" customWidth="1"/>
  </cols>
  <sheetData>
    <row r="1" spans="2:8" ht="16.2" thickBot="1"/>
    <row r="2" spans="2:8" ht="18.600000000000001" thickTop="1" thickBot="1">
      <c r="B2" s="718" t="s">
        <v>708</v>
      </c>
      <c r="C2" s="768">
        <v>46113</v>
      </c>
    </row>
    <row r="3" spans="2:8" ht="25.2" thickTop="1">
      <c r="B3" s="717"/>
      <c r="C3" s="769" t="str">
        <f>TEXT(C2,"MMMM ""de"" aaaa")</f>
        <v>abril de 2026</v>
      </c>
      <c r="D3" s="770"/>
      <c r="E3" s="770"/>
      <c r="F3" s="770"/>
      <c r="G3" s="771" t="s">
        <v>3930</v>
      </c>
      <c r="H3" s="771" t="s">
        <v>3931</v>
      </c>
    </row>
    <row r="4" spans="2:8" ht="17.399999999999999">
      <c r="B4" s="772" t="s">
        <v>708</v>
      </c>
      <c r="C4" s="773" t="s">
        <v>3932</v>
      </c>
      <c r="D4" s="773"/>
      <c r="E4" s="774" t="s">
        <v>3933</v>
      </c>
      <c r="F4" s="774"/>
      <c r="G4" s="775"/>
      <c r="H4" s="775"/>
    </row>
    <row r="5" spans="2:8">
      <c r="B5" s="776"/>
      <c r="C5" s="777" t="s">
        <v>3932</v>
      </c>
      <c r="D5" s="777" t="s">
        <v>239</v>
      </c>
      <c r="E5" s="777" t="s">
        <v>3934</v>
      </c>
      <c r="F5" s="777" t="s">
        <v>239</v>
      </c>
      <c r="G5" s="778"/>
      <c r="H5" s="778"/>
    </row>
    <row r="6" spans="2:8" ht="17.399999999999999">
      <c r="B6" s="779">
        <f>$C$2</f>
        <v>46113</v>
      </c>
      <c r="C6" s="786">
        <f>SUMIFS(DADOS!B:B,DADOS!C:C,B6)</f>
        <v>676.55</v>
      </c>
      <c r="D6" s="780">
        <f>IF(C6&gt;0,C6,0)</f>
        <v>676.55</v>
      </c>
      <c r="E6" s="781">
        <f>IF(B6&lt;&gt;"",COUNTIF(DADOS!C:C,B6),0)</f>
        <v>27</v>
      </c>
      <c r="F6" s="782">
        <f>E6</f>
        <v>27</v>
      </c>
      <c r="G6" s="779" t="str">
        <f>TEXT(B6,"Ddd")</f>
        <v>qua</v>
      </c>
      <c r="H6" s="783">
        <f>IFERROR(INT((DAY(B6)-1)/7)+1,"")</f>
        <v>1</v>
      </c>
    </row>
    <row r="7" spans="2:8" ht="17.399999999999999">
      <c r="B7" s="779">
        <f>IFERROR(IF(AND(B6&lt;&gt;"",B6+1&lt;=EOMONTH($C$2,0)),B6+1,""),"")</f>
        <v>46114</v>
      </c>
      <c r="C7" s="786">
        <f>SUMIFS(DADOS!B:B,DADOS!C:C,B7)</f>
        <v>1418.4</v>
      </c>
      <c r="D7" s="784">
        <f>IF($B7="","",
   IF(C7&gt;0,
      N(D6)+C7,
      IF(COUNTIF($B8:C$1000,"&gt;0")&gt;0,
         N(D6),
         ""
      )
   )
)</f>
        <v>2094.9499999999998</v>
      </c>
      <c r="E7" s="781">
        <f>IF(B7&lt;&gt;"",COUNTIF(DADOS!C:C,B7),0)</f>
        <v>50</v>
      </c>
      <c r="F7" s="785">
        <f>IF($B7="","",
   IF(E7&gt;0,
      N(F6)+E7,
      IF(COUNTIF($D8:E$1000,"&gt;0")&gt;0,
         N(F6),
         ""
      )
   )
)</f>
        <v>77</v>
      </c>
      <c r="G7" s="779" t="str">
        <f t="shared" ref="G7:G36" si="0">TEXT(B7,"Ddd")</f>
        <v>qui</v>
      </c>
      <c r="H7" s="783">
        <f t="shared" ref="H7:H36" si="1">IFERROR(INT((DAY(B7)-1)/7)+1,"")</f>
        <v>1</v>
      </c>
    </row>
    <row r="8" spans="2:8" ht="17.399999999999999">
      <c r="B8" s="779">
        <f t="shared" ref="B8:B36" si="2">IFERROR(IF(AND(B7&lt;&gt;"",B7+1&lt;=EOMONTH($C$2,0)),B7+1,""),"")</f>
        <v>46115</v>
      </c>
      <c r="C8" s="786">
        <f>SUMIFS(DADOS!B:B,DADOS!C:C,B8)</f>
        <v>1738.45</v>
      </c>
      <c r="D8" s="784">
        <f>IF($B8="","",
   IF(C8&gt;0,
      N(D7)+C8,
      IF(COUNTIF($B9:C$1000,"&gt;0")&gt;0,
         N(D7),
         ""
      )
   )
)</f>
        <v>3833.3999999999996</v>
      </c>
      <c r="E8" s="781">
        <f>IF(B8&lt;&gt;"",COUNTIF(DADOS!C:C,B8),0)</f>
        <v>67</v>
      </c>
      <c r="F8" s="785">
        <f>IF($B8="","",
   IF(E8&gt;0,
      N(F7)+E8,
      IF(COUNTIF($D9:E$1000,"&gt;0")&gt;0,
         N(F7),
         ""
      )
   )
)</f>
        <v>144</v>
      </c>
      <c r="G8" s="779" t="str">
        <f t="shared" si="0"/>
        <v>sex</v>
      </c>
      <c r="H8" s="783">
        <f t="shared" si="1"/>
        <v>1</v>
      </c>
    </row>
    <row r="9" spans="2:8" ht="17.399999999999999">
      <c r="B9" s="779">
        <f t="shared" si="2"/>
        <v>46116</v>
      </c>
      <c r="C9" s="786">
        <f>SUMIFS(DADOS!B:B,DADOS!C:C,B9)</f>
        <v>1453.1</v>
      </c>
      <c r="D9" s="784">
        <f>IF($B9="","",
   IF(C9&gt;0,
      N(D8)+C9,
      IF(COUNTIF($B10:C$1000,"&gt;0")&gt;0,
         N(D8),
         ""
      )
   )
)</f>
        <v>5286.5</v>
      </c>
      <c r="E9" s="781">
        <f>IF(B9&lt;&gt;"",COUNTIF(DADOS!C:C,B9),0)</f>
        <v>55</v>
      </c>
      <c r="F9" s="785">
        <f>IF($B9="","",
   IF(E9&gt;0,
      N(F8)+E9,
      IF(COUNTIF($D10:E$1000,"&gt;0")&gt;0,
         N(F8),
         ""
      )
   )
)</f>
        <v>199</v>
      </c>
      <c r="G9" s="779" t="str">
        <f t="shared" si="0"/>
        <v>sáb</v>
      </c>
      <c r="H9" s="783">
        <f t="shared" si="1"/>
        <v>1</v>
      </c>
    </row>
    <row r="10" spans="2:8" ht="17.399999999999999">
      <c r="B10" s="779">
        <f t="shared" si="2"/>
        <v>46117</v>
      </c>
      <c r="C10" s="786">
        <f>SUMIFS(DADOS!B:B,DADOS!C:C,B10)</f>
        <v>1126.0999999999999</v>
      </c>
      <c r="D10" s="784">
        <f>IF($B10="","",
   IF(C10&gt;0,
      N(D9)+C10,
      IF(COUNTIF($B11:C$1000,"&gt;0")&gt;0,
         N(D9),
         ""
      )
   )
)</f>
        <v>6412.6</v>
      </c>
      <c r="E10" s="781">
        <f>IF(B10&lt;&gt;"",COUNTIF(DADOS!C:C,B10),0)</f>
        <v>36</v>
      </c>
      <c r="F10" s="785">
        <f>IF($B10="","",
   IF(E10&gt;0,
      N(F9)+E10,
      IF(COUNTIF($D11:E$1000,"&gt;0")&gt;0,
         N(F9),
         ""
      )
   )
)</f>
        <v>235</v>
      </c>
      <c r="G10" s="779" t="str">
        <f t="shared" si="0"/>
        <v>dom</v>
      </c>
      <c r="H10" s="783">
        <f t="shared" si="1"/>
        <v>1</v>
      </c>
    </row>
    <row r="11" spans="2:8" ht="17.399999999999999">
      <c r="B11" s="779">
        <f t="shared" si="2"/>
        <v>46118</v>
      </c>
      <c r="C11" s="786">
        <f>SUMIFS(DADOS!B:B,DADOS!C:C,B11)</f>
        <v>619.6</v>
      </c>
      <c r="D11" s="784">
        <f>IF($B11="","",
   IF(C11&gt;0,
      N(D10)+C11,
      IF(COUNTIF($B12:C$1000,"&gt;0")&gt;0,
         N(D10),
         ""
      )
   )
)</f>
        <v>7032.2000000000007</v>
      </c>
      <c r="E11" s="781">
        <f>IF(B11&lt;&gt;"",COUNTIF(DADOS!C:C,B11),0)</f>
        <v>23</v>
      </c>
      <c r="F11" s="785">
        <f>IF($B11="","",
   IF(E11&gt;0,
      N(F10)+E11,
      IF(COUNTIF($D12:E$1000,"&gt;0")&gt;0,
         N(F10),
         ""
      )
   )
)</f>
        <v>258</v>
      </c>
      <c r="G11" s="779" t="str">
        <f t="shared" si="0"/>
        <v>seg</v>
      </c>
      <c r="H11" s="783">
        <f t="shared" si="1"/>
        <v>1</v>
      </c>
    </row>
    <row r="12" spans="2:8" ht="17.399999999999999">
      <c r="B12" s="779">
        <f t="shared" si="2"/>
        <v>46119</v>
      </c>
      <c r="C12" s="786">
        <f>SUMIFS(DADOS!B:B,DADOS!C:C,B12)</f>
        <v>526.80000000000007</v>
      </c>
      <c r="D12" s="784">
        <f>IF($B12="","",
   IF(C12&gt;0,
      N(D11)+C12,
      IF(COUNTIF($B13:C$1000,"&gt;0")&gt;0,
         N(D11),
         ""
      )
   )
)</f>
        <v>7559.0000000000009</v>
      </c>
      <c r="E12" s="781">
        <f>IF(B12&lt;&gt;"",COUNTIF(DADOS!C:C,B12),0)</f>
        <v>24</v>
      </c>
      <c r="F12" s="785">
        <f>IF($B12="","",
   IF(E12&gt;0,
      N(F11)+E12,
      IF(COUNTIF($D13:E$1000,"&gt;0")&gt;0,
         N(F11),
         ""
      )
   )
)</f>
        <v>282</v>
      </c>
      <c r="G12" s="779" t="str">
        <f t="shared" si="0"/>
        <v>ter</v>
      </c>
      <c r="H12" s="783">
        <f t="shared" si="1"/>
        <v>1</v>
      </c>
    </row>
    <row r="13" spans="2:8" ht="17.399999999999999">
      <c r="B13" s="779">
        <f t="shared" si="2"/>
        <v>46120</v>
      </c>
      <c r="C13" s="786">
        <f>SUMIFS(DADOS!B:B,DADOS!C:C,B13)</f>
        <v>712.30000000000007</v>
      </c>
      <c r="D13" s="784">
        <f>IF($B13="","",
   IF(C13&gt;0,
      N(D12)+C13,
      IF(COUNTIF($B14:C$1000,"&gt;0")&gt;0,
         N(D12),
         ""
      )
   )
)</f>
        <v>8271.3000000000011</v>
      </c>
      <c r="E13" s="781">
        <f>IF(B13&lt;&gt;"",COUNTIF(DADOS!C:C,B13),0)</f>
        <v>24</v>
      </c>
      <c r="F13" s="785">
        <f>IF($B13="","",
   IF(E13&gt;0,
      N(F12)+E13,
      IF(COUNTIF($D14:E$1000,"&gt;0")&gt;0,
         N(F12),
         ""
      )
   )
)</f>
        <v>306</v>
      </c>
      <c r="G13" s="779" t="str">
        <f t="shared" si="0"/>
        <v>qua</v>
      </c>
      <c r="H13" s="783">
        <f t="shared" si="1"/>
        <v>2</v>
      </c>
    </row>
    <row r="14" spans="2:8" ht="17.399999999999999">
      <c r="B14" s="779">
        <f t="shared" si="2"/>
        <v>46121</v>
      </c>
      <c r="C14" s="786">
        <f>SUMIFS(DADOS!B:B,DADOS!C:C,B14)</f>
        <v>772.5</v>
      </c>
      <c r="D14" s="784">
        <f>IF($B14="","",
   IF(C14&gt;0,
      N(D13)+C14,
      IF(COUNTIF($B15:C$1000,"&gt;0")&gt;0,
         N(D13),
         ""
      )
   )
)</f>
        <v>9043.8000000000011</v>
      </c>
      <c r="E14" s="781">
        <f>IF(B14&lt;&gt;"",COUNTIF(DADOS!C:C,B14),0)</f>
        <v>30</v>
      </c>
      <c r="F14" s="785">
        <f>IF($B14="","",
   IF(E14&gt;0,
      N(F13)+E14,
      IF(COUNTIF($D15:E$1000,"&gt;0")&gt;0,
         N(F13),
         ""
      )
   )
)</f>
        <v>336</v>
      </c>
      <c r="G14" s="779" t="str">
        <f t="shared" si="0"/>
        <v>qui</v>
      </c>
      <c r="H14" s="783">
        <f t="shared" si="1"/>
        <v>2</v>
      </c>
    </row>
    <row r="15" spans="2:8" ht="17.399999999999999">
      <c r="B15" s="779">
        <f t="shared" si="2"/>
        <v>46122</v>
      </c>
      <c r="C15" s="786">
        <f>SUMIFS(DADOS!B:B,DADOS!C:C,B15)</f>
        <v>777.9</v>
      </c>
      <c r="D15" s="784">
        <f>IF($B15="","",
   IF(C15&gt;0,
      N(D14)+C15,
      IF(COUNTIF($B16:C$1000,"&gt;0")&gt;0,
         N(D14),
         ""
      )
   )
)</f>
        <v>9821.7000000000007</v>
      </c>
      <c r="E15" s="781">
        <f>IF(B15&lt;&gt;"",COUNTIF(DADOS!C:C,B15),0)</f>
        <v>33</v>
      </c>
      <c r="F15" s="785">
        <f>IF($B15="","",
   IF(E15&gt;0,
      N(F14)+E15,
      IF(COUNTIF($D16:E$1000,"&gt;0")&gt;0,
         N(F14),
         ""
      )
   )
)</f>
        <v>369</v>
      </c>
      <c r="G15" s="779" t="str">
        <f t="shared" si="0"/>
        <v>sex</v>
      </c>
      <c r="H15" s="783">
        <f t="shared" si="1"/>
        <v>2</v>
      </c>
    </row>
    <row r="16" spans="2:8" ht="17.399999999999999">
      <c r="B16" s="779">
        <f t="shared" si="2"/>
        <v>46123</v>
      </c>
      <c r="C16" s="786">
        <f>SUMIFS(DADOS!B:B,DADOS!C:C,B16)</f>
        <v>1045.9000000000001</v>
      </c>
      <c r="D16" s="784">
        <f>IF($B16="","",
   IF(C16&gt;0,
      N(D15)+C16,
      IF(COUNTIF($B17:C$1000,"&gt;0")&gt;0,
         N(D15),
         ""
      )
   )
)</f>
        <v>10867.6</v>
      </c>
      <c r="E16" s="781">
        <f>IF(B16&lt;&gt;"",COUNTIF(DADOS!C:C,B16),0)</f>
        <v>38</v>
      </c>
      <c r="F16" s="785">
        <f>IF($B16="","",
   IF(E16&gt;0,
      N(F15)+E16,
      IF(COUNTIF($D17:E$1000,"&gt;0")&gt;0,
         N(F15),
         ""
      )
   )
)</f>
        <v>407</v>
      </c>
      <c r="G16" s="779" t="str">
        <f t="shared" si="0"/>
        <v>sáb</v>
      </c>
      <c r="H16" s="783">
        <f t="shared" si="1"/>
        <v>2</v>
      </c>
    </row>
    <row r="17" spans="2:8" ht="17.399999999999999">
      <c r="B17" s="779">
        <f t="shared" si="2"/>
        <v>46124</v>
      </c>
      <c r="C17" s="786">
        <f>SUMIFS(DADOS!B:B,DADOS!C:C,B17)</f>
        <v>690.84999999999991</v>
      </c>
      <c r="D17" s="784">
        <f>IF($B17="","",
   IF(C17&gt;0,
      N(D16)+C17,
      IF(COUNTIF($B18:C$1000,"&gt;0")&gt;0,
         N(D16),
         ""
      )
   )
)</f>
        <v>11558.45</v>
      </c>
      <c r="E17" s="781">
        <f>IF(B17&lt;&gt;"",COUNTIF(DADOS!C:C,B17),0)</f>
        <v>30</v>
      </c>
      <c r="F17" s="785">
        <f>IF($B17="","",
   IF(E17&gt;0,
      N(F16)+E17,
      IF(COUNTIF($D18:E$1000,"&gt;0")&gt;0,
         N(F16),
         ""
      )
   )
)</f>
        <v>437</v>
      </c>
      <c r="G17" s="779" t="str">
        <f t="shared" si="0"/>
        <v>dom</v>
      </c>
      <c r="H17" s="783">
        <f t="shared" si="1"/>
        <v>2</v>
      </c>
    </row>
    <row r="18" spans="2:8" ht="17.399999999999999">
      <c r="B18" s="779">
        <f t="shared" si="2"/>
        <v>46125</v>
      </c>
      <c r="C18" s="786">
        <f>SUMIFS(DADOS!B:B,DADOS!C:C,B18)</f>
        <v>0</v>
      </c>
      <c r="D18" s="784">
        <f>IF($B18="","",
   IF(C18&gt;0,
      N(D17)+C18,
      IF(COUNTIF($B19:C$1000,"&gt;0")&gt;0,
         N(D17),
         ""
      )
   )
)</f>
        <v>11558.45</v>
      </c>
      <c r="E18" s="781">
        <f>IF(B18&lt;&gt;"",COUNTIF(DADOS!C:C,B18),0)</f>
        <v>0</v>
      </c>
      <c r="F18" s="785">
        <f>IF($B18="","",
   IF(E18&gt;0,
      N(F17)+E18,
      IF(COUNTIF($D19:E$1000,"&gt;0")&gt;0,
         N(F17),
         ""
      )
   )
)</f>
        <v>437</v>
      </c>
      <c r="G18" s="779" t="str">
        <f t="shared" si="0"/>
        <v>seg</v>
      </c>
      <c r="H18" s="783">
        <f t="shared" si="1"/>
        <v>2</v>
      </c>
    </row>
    <row r="19" spans="2:8" ht="17.399999999999999">
      <c r="B19" s="779">
        <f t="shared" si="2"/>
        <v>46126</v>
      </c>
      <c r="C19" s="786">
        <f>SUMIFS(DADOS!B:B,DADOS!C:C,B19)</f>
        <v>0</v>
      </c>
      <c r="D19" s="784">
        <f>IF($B19="","",
   IF(C19&gt;0,
      N(D18)+C19,
      IF(COUNTIF($B20:C$1000,"&gt;0")&gt;0,
         N(D18),
         ""
      )
   )
)</f>
        <v>11558.45</v>
      </c>
      <c r="E19" s="781">
        <f>IF(B19&lt;&gt;"",COUNTIF(DADOS!C:C,B19),0)</f>
        <v>0</v>
      </c>
      <c r="F19" s="785">
        <f>IF($B19="","",
   IF(E19&gt;0,
      N(F18)+E19,
      IF(COUNTIF($D20:E$1000,"&gt;0")&gt;0,
         N(F18),
         ""
      )
   )
)</f>
        <v>437</v>
      </c>
      <c r="G19" s="779" t="str">
        <f t="shared" si="0"/>
        <v>ter</v>
      </c>
      <c r="H19" s="783">
        <f t="shared" si="1"/>
        <v>2</v>
      </c>
    </row>
    <row r="20" spans="2:8" ht="17.399999999999999">
      <c r="B20" s="779">
        <f t="shared" si="2"/>
        <v>46127</v>
      </c>
      <c r="C20" s="786">
        <f>SUMIFS(DADOS!B:B,DADOS!C:C,B20)</f>
        <v>0</v>
      </c>
      <c r="D20" s="784">
        <f>IF($B20="","",
   IF(C20&gt;0,
      N(D19)+C20,
      IF(COUNTIF($B21:C$1000,"&gt;0")&gt;0,
         N(D19),
         ""
      )
   )
)</f>
        <v>11558.45</v>
      </c>
      <c r="E20" s="781">
        <f>IF(B20&lt;&gt;"",COUNTIF(DADOS!C:C,B20),0)</f>
        <v>0</v>
      </c>
      <c r="F20" s="785">
        <f>IF($B20="","",
   IF(E20&gt;0,
      N(F19)+E20,
      IF(COUNTIF($D21:E$1000,"&gt;0")&gt;0,
         N(F19),
         ""
      )
   )
)</f>
        <v>437</v>
      </c>
      <c r="G20" s="779" t="str">
        <f t="shared" si="0"/>
        <v>qua</v>
      </c>
      <c r="H20" s="783">
        <f t="shared" si="1"/>
        <v>3</v>
      </c>
    </row>
    <row r="21" spans="2:8" ht="17.399999999999999">
      <c r="B21" s="779">
        <f t="shared" si="2"/>
        <v>46128</v>
      </c>
      <c r="C21" s="786">
        <f>SUMIFS(DADOS!B:B,DADOS!C:C,B21)</f>
        <v>0</v>
      </c>
      <c r="D21" s="784">
        <f>IF($B21="","",
   IF(C21&gt;0,
      N(D20)+C21,
      IF(COUNTIF($B22:C$1000,"&gt;0")&gt;0,
         N(D20),
         ""
      )
   )
)</f>
        <v>11558.45</v>
      </c>
      <c r="E21" s="781">
        <f>IF(B21&lt;&gt;"",COUNTIF(DADOS!C:C,B21),0)</f>
        <v>0</v>
      </c>
      <c r="F21" s="785">
        <f>IF($B21="","",
   IF(E21&gt;0,
      N(F20)+E21,
      IF(COUNTIF($D22:E$1000,"&gt;0")&gt;0,
         N(F20),
         ""
      )
   )
)</f>
        <v>437</v>
      </c>
      <c r="G21" s="779" t="str">
        <f t="shared" si="0"/>
        <v>qui</v>
      </c>
      <c r="H21" s="783">
        <f t="shared" si="1"/>
        <v>3</v>
      </c>
    </row>
    <row r="22" spans="2:8" ht="17.399999999999999">
      <c r="B22" s="779">
        <f t="shared" si="2"/>
        <v>46129</v>
      </c>
      <c r="C22" s="786">
        <f>SUMIFS(DADOS!B:B,DADOS!C:C,B22)</f>
        <v>0</v>
      </c>
      <c r="D22" s="784">
        <f>IF($B22="","",
   IF(C22&gt;0,
      N(D21)+C22,
      IF(COUNTIF($B23:C$1000,"&gt;0")&gt;0,
         N(D21),
         ""
      )
   )
)</f>
        <v>11558.45</v>
      </c>
      <c r="E22" s="781">
        <f>IF(B22&lt;&gt;"",COUNTIF(DADOS!C:C,B22),0)</f>
        <v>0</v>
      </c>
      <c r="F22" s="785">
        <f>IF($B22="","",
   IF(E22&gt;0,
      N(F21)+E22,
      IF(COUNTIF($D23:E$1000,"&gt;0")&gt;0,
         N(F21),
         ""
      )
   )
)</f>
        <v>437</v>
      </c>
      <c r="G22" s="779" t="str">
        <f t="shared" si="0"/>
        <v>sex</v>
      </c>
      <c r="H22" s="783">
        <f t="shared" si="1"/>
        <v>3</v>
      </c>
    </row>
    <row r="23" spans="2:8" ht="17.399999999999999">
      <c r="B23" s="779">
        <f t="shared" si="2"/>
        <v>46130</v>
      </c>
      <c r="C23" s="786">
        <f>SUMIFS(DADOS!B:B,DADOS!C:C,B23)</f>
        <v>0</v>
      </c>
      <c r="D23" s="784">
        <f>IF($B23="","",
   IF(C23&gt;0,
      N(D22)+C23,
      IF(COUNTIF($B24:C$1000,"&gt;0")&gt;0,
         N(D22),
         ""
      )
   )
)</f>
        <v>11558.45</v>
      </c>
      <c r="E23" s="781">
        <f>IF(B23&lt;&gt;"",COUNTIF(DADOS!C:C,B23),0)</f>
        <v>0</v>
      </c>
      <c r="F23" s="785">
        <f>IF($B23="","",
   IF(E23&gt;0,
      N(F22)+E23,
      IF(COUNTIF($D24:E$1000,"&gt;0")&gt;0,
         N(F22),
         ""
      )
   )
)</f>
        <v>437</v>
      </c>
      <c r="G23" s="779" t="str">
        <f t="shared" si="0"/>
        <v>sáb</v>
      </c>
      <c r="H23" s="783">
        <f t="shared" si="1"/>
        <v>3</v>
      </c>
    </row>
    <row r="24" spans="2:8" ht="17.399999999999999">
      <c r="B24" s="779">
        <f t="shared" si="2"/>
        <v>46131</v>
      </c>
      <c r="C24" s="786">
        <f>SUMIFS(DADOS!B:B,DADOS!C:C,B24)</f>
        <v>0</v>
      </c>
      <c r="D24" s="784">
        <f>IF($B24="","",
   IF(C24&gt;0,
      N(D23)+C24,
      IF(COUNTIF($B25:C$1000,"&gt;0")&gt;0,
         N(D23),
         ""
      )
   )
)</f>
        <v>11558.45</v>
      </c>
      <c r="E24" s="781">
        <f>IF(B24&lt;&gt;"",COUNTIF(DADOS!C:C,B24),0)</f>
        <v>0</v>
      </c>
      <c r="F24" s="785">
        <f>IF($B24="","",
   IF(E24&gt;0,
      N(F23)+E24,
      IF(COUNTIF($D25:E$1000,"&gt;0")&gt;0,
         N(F23),
         ""
      )
   )
)</f>
        <v>437</v>
      </c>
      <c r="G24" s="779" t="str">
        <f t="shared" si="0"/>
        <v>dom</v>
      </c>
      <c r="H24" s="783">
        <f t="shared" si="1"/>
        <v>3</v>
      </c>
    </row>
    <row r="25" spans="2:8" ht="17.399999999999999">
      <c r="B25" s="779">
        <f t="shared" si="2"/>
        <v>46132</v>
      </c>
      <c r="C25" s="786">
        <f>SUMIFS(DADOS!B:B,DADOS!C:C,B25)</f>
        <v>0</v>
      </c>
      <c r="D25" s="784">
        <f>IF($B25="","",
   IF(C25&gt;0,
      N(D24)+C25,
      IF(COUNTIF($B26:C$1000,"&gt;0")&gt;0,
         N(D24),
         ""
      )
   )
)</f>
        <v>11558.45</v>
      </c>
      <c r="E25" s="781">
        <f>IF(B25&lt;&gt;"",COUNTIF(DADOS!C:C,B25),0)</f>
        <v>0</v>
      </c>
      <c r="F25" s="785">
        <f>IF($B25="","",
   IF(E25&gt;0,
      N(F24)+E25,
      IF(COUNTIF($D26:E$1000,"&gt;0")&gt;0,
         N(F24),
         ""
      )
   )
)</f>
        <v>437</v>
      </c>
      <c r="G25" s="779" t="str">
        <f t="shared" si="0"/>
        <v>seg</v>
      </c>
      <c r="H25" s="783">
        <f t="shared" si="1"/>
        <v>3</v>
      </c>
    </row>
    <row r="26" spans="2:8" ht="17.399999999999999">
      <c r="B26" s="779">
        <f t="shared" si="2"/>
        <v>46133</v>
      </c>
      <c r="C26" s="786">
        <f>SUMIFS(DADOS!B:B,DADOS!C:C,B26)</f>
        <v>0</v>
      </c>
      <c r="D26" s="784">
        <f>IF($B26="","",
   IF(C26&gt;0,
      N(D25)+C26,
      IF(COUNTIF($B27:C$1000,"&gt;0")&gt;0,
         N(D25),
         ""
      )
   )
)</f>
        <v>11558.45</v>
      </c>
      <c r="E26" s="781">
        <f>IF(B26&lt;&gt;"",COUNTIF(DADOS!C:C,B26),0)</f>
        <v>0</v>
      </c>
      <c r="F26" s="785">
        <f>IF($B26="","",
   IF(E26&gt;0,
      N(F25)+E26,
      IF(COUNTIF($D27:E$1000,"&gt;0")&gt;0,
         N(F25),
         ""
      )
   )
)</f>
        <v>437</v>
      </c>
      <c r="G26" s="779" t="str">
        <f t="shared" si="0"/>
        <v>ter</v>
      </c>
      <c r="H26" s="783">
        <f t="shared" si="1"/>
        <v>3</v>
      </c>
    </row>
    <row r="27" spans="2:8" ht="17.399999999999999">
      <c r="B27" s="779">
        <f t="shared" si="2"/>
        <v>46134</v>
      </c>
      <c r="C27" s="786">
        <f>SUMIFS(DADOS!B:B,DADOS!C:C,B27)</f>
        <v>0</v>
      </c>
      <c r="D27" s="784">
        <f>IF($B27="","",
   IF(C27&gt;0,
      N(D26)+C27,
      IF(COUNTIF($B28:C$1000,"&gt;0")&gt;0,
         N(D26),
         ""
      )
   )
)</f>
        <v>11558.45</v>
      </c>
      <c r="E27" s="781">
        <f>IF(B27&lt;&gt;"",COUNTIF(DADOS!C:C,B27),0)</f>
        <v>0</v>
      </c>
      <c r="F27" s="785">
        <f>IF($B27="","",
   IF(E27&gt;0,
      N(F26)+E27,
      IF(COUNTIF($D28:E$1000,"&gt;0")&gt;0,
         N(F26),
         ""
      )
   )
)</f>
        <v>437</v>
      </c>
      <c r="G27" s="779" t="str">
        <f t="shared" si="0"/>
        <v>qua</v>
      </c>
      <c r="H27" s="783">
        <f t="shared" si="1"/>
        <v>4</v>
      </c>
    </row>
    <row r="28" spans="2:8" ht="17.399999999999999">
      <c r="B28" s="779">
        <f t="shared" si="2"/>
        <v>46135</v>
      </c>
      <c r="C28" s="786">
        <f>SUMIFS(DADOS!B:B,DADOS!C:C,B28)</f>
        <v>0</v>
      </c>
      <c r="D28" s="784">
        <f>IF($B28="","",
   IF(C28&gt;0,
      N(D27)+C28,
      IF(COUNTIF($B29:C$1000,"&gt;0")&gt;0,
         N(D27),
         ""
      )
   )
)</f>
        <v>11558.45</v>
      </c>
      <c r="E28" s="781">
        <f>IF(B28&lt;&gt;"",COUNTIF(DADOS!C:C,B28),0)</f>
        <v>0</v>
      </c>
      <c r="F28" s="785">
        <f>IF($B28="","",
   IF(E28&gt;0,
      N(F27)+E28,
      IF(COUNTIF($D29:E$1000,"&gt;0")&gt;0,
         N(F27),
         ""
      )
   )
)</f>
        <v>437</v>
      </c>
      <c r="G28" s="779" t="str">
        <f t="shared" si="0"/>
        <v>qui</v>
      </c>
      <c r="H28" s="783">
        <f t="shared" si="1"/>
        <v>4</v>
      </c>
    </row>
    <row r="29" spans="2:8" ht="17.399999999999999">
      <c r="B29" s="779">
        <f t="shared" si="2"/>
        <v>46136</v>
      </c>
      <c r="C29" s="786">
        <f>SUMIFS(DADOS!B:B,DADOS!C:C,B29)</f>
        <v>0</v>
      </c>
      <c r="D29" s="784">
        <f>IF($B29="","",
   IF(C29&gt;0,
      N(D28)+C29,
      IF(COUNTIF($B30:C$1000,"&gt;0")&gt;0,
         N(D28),
         ""
      )
   )
)</f>
        <v>11558.45</v>
      </c>
      <c r="E29" s="781">
        <f>IF(B29&lt;&gt;"",COUNTIF(DADOS!C:C,B29),0)</f>
        <v>0</v>
      </c>
      <c r="F29" s="785">
        <f>IF($B29="","",
   IF(E29&gt;0,
      N(F28)+E29,
      IF(COUNTIF($D30:E$1000,"&gt;0")&gt;0,
         N(F28),
         ""
      )
   )
)</f>
        <v>437</v>
      </c>
      <c r="G29" s="779" t="str">
        <f t="shared" si="0"/>
        <v>sex</v>
      </c>
      <c r="H29" s="783">
        <f t="shared" si="1"/>
        <v>4</v>
      </c>
    </row>
    <row r="30" spans="2:8" ht="17.399999999999999">
      <c r="B30" s="779">
        <f t="shared" si="2"/>
        <v>46137</v>
      </c>
      <c r="C30" s="786">
        <f>SUMIFS(DADOS!B:B,DADOS!C:C,B30)</f>
        <v>0</v>
      </c>
      <c r="D30" s="784">
        <f>IF($B30="","",
   IF(C30&gt;0,
      N(D29)+C30,
      IF(COUNTIF($B31:C$1000,"&gt;0")&gt;0,
         N(D29),
         ""
      )
   )
)</f>
        <v>11558.45</v>
      </c>
      <c r="E30" s="781">
        <f>IF(B30&lt;&gt;"",COUNTIF(DADOS!C:C,B30),0)</f>
        <v>0</v>
      </c>
      <c r="F30" s="785">
        <f>IF($B30="","",
   IF(E30&gt;0,
      N(F29)+E30,
      IF(COUNTIF($D31:E$1000,"&gt;0")&gt;0,
         N(F29),
         ""
      )
   )
)</f>
        <v>437</v>
      </c>
      <c r="G30" s="779" t="str">
        <f t="shared" si="0"/>
        <v>sáb</v>
      </c>
      <c r="H30" s="783">
        <f t="shared" si="1"/>
        <v>4</v>
      </c>
    </row>
    <row r="31" spans="2:8" ht="17.399999999999999">
      <c r="B31" s="779">
        <f t="shared" si="2"/>
        <v>46138</v>
      </c>
      <c r="C31" s="786">
        <f>SUMIFS(DADOS!B:B,DADOS!C:C,B31)</f>
        <v>0</v>
      </c>
      <c r="D31" s="784">
        <f>IF($B31="","",
   IF(C31&gt;0,
      N(D30)+C31,
      IF(COUNTIF($B32:C$1000,"&gt;0")&gt;0,
         N(D30),
         ""
      )
   )
)</f>
        <v>11558.45</v>
      </c>
      <c r="E31" s="781">
        <f>IF(B31&lt;&gt;"",COUNTIF(DADOS!C:C,B31),0)</f>
        <v>0</v>
      </c>
      <c r="F31" s="785">
        <f>IF($B31="","",
   IF(E31&gt;0,
      N(F30)+E31,
      IF(COUNTIF($D32:E$1000,"&gt;0")&gt;0,
         N(F30),
         ""
      )
   )
)</f>
        <v>437</v>
      </c>
      <c r="G31" s="779" t="str">
        <f t="shared" si="0"/>
        <v>dom</v>
      </c>
      <c r="H31" s="783">
        <f t="shared" si="1"/>
        <v>4</v>
      </c>
    </row>
    <row r="32" spans="2:8" ht="17.399999999999999">
      <c r="B32" s="779">
        <f t="shared" si="2"/>
        <v>46139</v>
      </c>
      <c r="C32" s="786">
        <f>SUMIFS(DADOS!B:B,DADOS!C:C,B32)</f>
        <v>0</v>
      </c>
      <c r="D32" s="784">
        <f>IF($B32="","",
   IF(C32&gt;0,
      N(D31)+C32,
      IF(COUNTIF($B33:C$1000,"&gt;0")&gt;0,
         N(D31),
         ""
      )
   )
)</f>
        <v>11558.45</v>
      </c>
      <c r="E32" s="781">
        <f>IF(B32&lt;&gt;"",COUNTIF(DADOS!C:C,B32),0)</f>
        <v>0</v>
      </c>
      <c r="F32" s="785">
        <f>IF($B32="","",
   IF(E32&gt;0,
      N(F31)+E32,
      IF(COUNTIF($D33:E$1000,"&gt;0")&gt;0,
         N(F31),
         ""
      )
   )
)</f>
        <v>437</v>
      </c>
      <c r="G32" s="779" t="str">
        <f t="shared" si="0"/>
        <v>seg</v>
      </c>
      <c r="H32" s="783">
        <f t="shared" si="1"/>
        <v>4</v>
      </c>
    </row>
    <row r="33" spans="2:8" ht="17.399999999999999">
      <c r="B33" s="779">
        <f t="shared" si="2"/>
        <v>46140</v>
      </c>
      <c r="C33" s="786">
        <f>SUMIFS(DADOS!B:B,DADOS!C:C,B33)</f>
        <v>0</v>
      </c>
      <c r="D33" s="784">
        <f>IF($B33="","",
   IF(C33&gt;0,
      N(D32)+C33,
      IF(COUNTIF($B34:C$1000,"&gt;0")&gt;0,
         N(D32),
         ""
      )
   )
)</f>
        <v>11558.45</v>
      </c>
      <c r="E33" s="781">
        <f>IF(B33&lt;&gt;"",COUNTIF(DADOS!C:C,B33),0)</f>
        <v>0</v>
      </c>
      <c r="F33" s="785">
        <f>IF($B33="","",
   IF(E33&gt;0,
      N(F32)+E33,
      IF(COUNTIF($D34:E$1000,"&gt;0")&gt;0,
         N(F32),
         ""
      )
   )
)</f>
        <v>437</v>
      </c>
      <c r="G33" s="779" t="str">
        <f t="shared" si="0"/>
        <v>ter</v>
      </c>
      <c r="H33" s="783">
        <f t="shared" si="1"/>
        <v>4</v>
      </c>
    </row>
    <row r="34" spans="2:8" ht="17.399999999999999">
      <c r="B34" s="779">
        <f t="shared" si="2"/>
        <v>46141</v>
      </c>
      <c r="C34" s="786">
        <f>SUMIFS(DADOS!B:B,DADOS!C:C,B34)</f>
        <v>0</v>
      </c>
      <c r="D34" s="784">
        <f>IF($B34="","",
   IF(C34&gt;0,
      N(D33)+C34,
      IF(COUNTIF($B35:C$1000,"&gt;0")&gt;0,
         N(D33),
         ""
      )
   )
)</f>
        <v>11558.45</v>
      </c>
      <c r="E34" s="781">
        <f>IF(B34&lt;&gt;"",COUNTIF(DADOS!C:C,B34),0)</f>
        <v>0</v>
      </c>
      <c r="F34" s="785">
        <f>IF($B34="","",
   IF(E34&gt;0,
      N(F33)+E34,
      IF(COUNTIF($D35:E$1000,"&gt;0")&gt;0,
         N(F33),
         ""
      )
   )
)</f>
        <v>437</v>
      </c>
      <c r="G34" s="779" t="str">
        <f t="shared" si="0"/>
        <v>qua</v>
      </c>
      <c r="H34" s="783">
        <f t="shared" si="1"/>
        <v>5</v>
      </c>
    </row>
    <row r="35" spans="2:8" ht="17.399999999999999">
      <c r="B35" s="779">
        <f t="shared" si="2"/>
        <v>46142</v>
      </c>
      <c r="C35" s="786">
        <f>SUMIFS(DADOS!B:B,DADOS!C:C,B35)</f>
        <v>0</v>
      </c>
      <c r="D35" s="784">
        <f>IF($B35="","",
   IF(C35&gt;0,
      N(D34)+C35,
      IF(COUNTIF($B36:C$1000,"&gt;0")&gt;0,
         N(D34),
         ""
      )
   )
)</f>
        <v>11558.45</v>
      </c>
      <c r="E35" s="781">
        <f>IF(B35&lt;&gt;"",COUNTIF(DADOS!C:C,B35),0)</f>
        <v>0</v>
      </c>
      <c r="F35" s="785">
        <f>IF($B35="","",
   IF(E35&gt;0,
      N(F34)+E35,
      IF(COUNTIF($D36:E$1000,"&gt;0")&gt;0,
         N(F34),
         ""
      )
   )
)</f>
        <v>437</v>
      </c>
      <c r="G35" s="779" t="str">
        <f t="shared" si="0"/>
        <v>qui</v>
      </c>
      <c r="H35" s="783">
        <f t="shared" si="1"/>
        <v>5</v>
      </c>
    </row>
    <row r="36" spans="2:8" ht="17.399999999999999">
      <c r="B36" s="779" t="str">
        <f t="shared" si="2"/>
        <v/>
      </c>
      <c r="C36" s="786">
        <f>SUMIFS(DADOS!B:B,DADOS!C:C,B36)</f>
        <v>0</v>
      </c>
      <c r="D36" s="784" t="str">
        <f>IF($B36="","",
   IF(C36&gt;0,
      N(D35)+C36,
      IF(COUNTIF($B37:C$1000,"&gt;0")&gt;0,
         N(D35),
         ""
      )
   )
)</f>
        <v/>
      </c>
      <c r="E36" s="781">
        <f>IF(B36&lt;&gt;"",COUNTIF(DADOS!C:C,B36),0)</f>
        <v>0</v>
      </c>
      <c r="F36" s="785" t="str">
        <f>IF($B36="","",
   IF(E36&gt;0,
      N(F35)+E36,
      IF(COUNTIF($D37:E$1000,"&gt;0")&gt;0,
         N(F35),
         ""
      )
   )
)</f>
        <v/>
      </c>
      <c r="G36" s="779" t="str">
        <f t="shared" si="0"/>
        <v/>
      </c>
      <c r="H36" s="783" t="str">
        <f t="shared" si="1"/>
        <v/>
      </c>
    </row>
    <row r="37" spans="2:8" ht="18">
      <c r="C37" s="787">
        <f>SUM(C6:C36)</f>
        <v>11558.45</v>
      </c>
      <c r="E37" s="788">
        <f>SUM(E6:E36)</f>
        <v>437</v>
      </c>
    </row>
  </sheetData>
  <mergeCells count="6">
    <mergeCell ref="C3:F3"/>
    <mergeCell ref="G3:G5"/>
    <mergeCell ref="H3:H5"/>
    <mergeCell ref="B4:B5"/>
    <mergeCell ref="C4:D4"/>
    <mergeCell ref="E4:F4"/>
  </mergeCells>
  <conditionalFormatting sqref="B6:C36 E6:H6 G7:H36 E7:E36">
    <cfRule type="expression" dxfId="10" priority="5">
      <formula>$M6=LARGE(($M$5:$M$100)*(($M$5:$M$100)&lt;TODAY()),1)</formula>
    </cfRule>
  </conditionalFormatting>
  <conditionalFormatting sqref="C6:C36">
    <cfRule type="expression" dxfId="9" priority="3">
      <formula>C6=LARGE(C$5:C$35,1)</formula>
    </cfRule>
    <cfRule type="expression" dxfId="8" priority="4">
      <formula>AND(C6=SMALL(IF(C$5:C$38&gt;0,C$5:C$38),1), C6&gt;0)</formula>
    </cfRule>
  </conditionalFormatting>
  <conditionalFormatting sqref="D6:D36">
    <cfRule type="expression" dxfId="7" priority="2">
      <formula>$M6=LARGE(($M$5:$M$100)*(($M$5:$M$100)&lt;TODAY()),1)</formula>
    </cfRule>
  </conditionalFormatting>
  <conditionalFormatting sqref="F7:F36">
    <cfRule type="expression" dxfId="6" priority="1">
      <formula>$M7=LARGE(($M$5:$M$100)*(($M$5:$M$100)&lt;TODAY()),1)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A2D3-12AF-4E69-9DD2-62F2B3C5552B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57DF-C191-4E27-B724-7117F4E1DE78}">
  <dimension ref="B2:N36"/>
  <sheetViews>
    <sheetView workbookViewId="0">
      <selection activeCell="L12" sqref="L12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223" t="s">
        <v>677</v>
      </c>
    </row>
    <row r="3" spans="2:14">
      <c r="B3" s="223" t="s">
        <v>46</v>
      </c>
      <c r="D3" s="223" t="s">
        <v>45</v>
      </c>
      <c r="E3" s="223" t="s">
        <v>308</v>
      </c>
      <c r="G3" s="282">
        <v>46082</v>
      </c>
      <c r="I3" s="223" t="s">
        <v>393</v>
      </c>
      <c r="J3" s="223" t="s">
        <v>394</v>
      </c>
      <c r="L3" s="282">
        <v>45839</v>
      </c>
      <c r="M3" t="str">
        <f>PROPER(TEXT(L3,"mmmm"))</f>
        <v>Julho</v>
      </c>
      <c r="N3">
        <v>2025</v>
      </c>
    </row>
    <row r="4" spans="2:14">
      <c r="B4" s="223" t="s">
        <v>49</v>
      </c>
      <c r="D4" s="223" t="s">
        <v>52</v>
      </c>
      <c r="E4" s="223" t="s">
        <v>309</v>
      </c>
      <c r="G4" s="282">
        <v>46083</v>
      </c>
      <c r="I4" s="218">
        <v>18075.169999999998</v>
      </c>
      <c r="J4" s="218">
        <v>24308.34</v>
      </c>
      <c r="L4" s="282">
        <v>45870</v>
      </c>
      <c r="M4" t="str">
        <f t="shared" ref="M4:M12" si="0">PROPER(TEXT(L4,"mmmm"))</f>
        <v>Agosto</v>
      </c>
      <c r="N4">
        <v>2026</v>
      </c>
    </row>
    <row r="5" spans="2:14">
      <c r="B5" s="223" t="s">
        <v>51</v>
      </c>
      <c r="D5" s="223" t="s">
        <v>50</v>
      </c>
      <c r="G5" s="282">
        <v>46084</v>
      </c>
      <c r="I5" s="218">
        <v>24308.34</v>
      </c>
      <c r="J5" s="218"/>
      <c r="L5" s="282">
        <v>45901</v>
      </c>
      <c r="M5" t="str">
        <f t="shared" si="0"/>
        <v>Setembro</v>
      </c>
    </row>
    <row r="6" spans="2:14">
      <c r="D6" s="223" t="s">
        <v>310</v>
      </c>
      <c r="G6" s="282">
        <v>46085</v>
      </c>
      <c r="L6" s="282">
        <v>45931</v>
      </c>
      <c r="M6" t="str">
        <f t="shared" si="0"/>
        <v>Outubro</v>
      </c>
    </row>
    <row r="7" spans="2:14">
      <c r="D7" s="223" t="s">
        <v>311</v>
      </c>
      <c r="G7" s="282">
        <v>46086</v>
      </c>
      <c r="L7" s="282">
        <v>45962</v>
      </c>
      <c r="M7" t="str">
        <f t="shared" si="0"/>
        <v>Novembro</v>
      </c>
    </row>
    <row r="8" spans="2:14">
      <c r="G8" s="282">
        <v>46087</v>
      </c>
      <c r="L8" s="282">
        <v>45992</v>
      </c>
      <c r="M8" t="str">
        <f t="shared" si="0"/>
        <v>Dezembro</v>
      </c>
    </row>
    <row r="9" spans="2:14">
      <c r="G9" s="282">
        <v>46088</v>
      </c>
      <c r="L9" s="282">
        <v>46023</v>
      </c>
      <c r="M9" t="str">
        <f t="shared" si="0"/>
        <v>Janeiro</v>
      </c>
    </row>
    <row r="10" spans="2:14">
      <c r="G10" s="282">
        <v>46089</v>
      </c>
      <c r="L10" s="282">
        <v>46054</v>
      </c>
      <c r="M10" t="str">
        <f t="shared" si="0"/>
        <v>Fevereiro</v>
      </c>
    </row>
    <row r="11" spans="2:14">
      <c r="G11" s="282">
        <v>46090</v>
      </c>
      <c r="L11" s="282">
        <v>46082</v>
      </c>
      <c r="M11" t="str">
        <f t="shared" si="0"/>
        <v>Março</v>
      </c>
    </row>
    <row r="12" spans="2:14">
      <c r="G12" s="282">
        <v>46091</v>
      </c>
      <c r="L12" s="282">
        <v>46113</v>
      </c>
      <c r="M12" t="str">
        <f t="shared" si="0"/>
        <v>Abril</v>
      </c>
    </row>
    <row r="13" spans="2:14">
      <c r="G13" s="282">
        <v>46092</v>
      </c>
    </row>
    <row r="14" spans="2:14">
      <c r="G14" s="282">
        <v>46093</v>
      </c>
    </row>
    <row r="15" spans="2:14">
      <c r="G15" s="282">
        <v>46094</v>
      </c>
    </row>
    <row r="16" spans="2:14">
      <c r="G16" s="282">
        <v>46095</v>
      </c>
    </row>
    <row r="17" spans="7:7">
      <c r="G17" s="282">
        <v>46096</v>
      </c>
    </row>
    <row r="18" spans="7:7">
      <c r="G18" s="282">
        <v>46097</v>
      </c>
    </row>
    <row r="19" spans="7:7">
      <c r="G19" s="282">
        <v>46098</v>
      </c>
    </row>
    <row r="20" spans="7:7">
      <c r="G20" s="282">
        <v>46099</v>
      </c>
    </row>
    <row r="21" spans="7:7">
      <c r="G21" s="282">
        <v>46100</v>
      </c>
    </row>
    <row r="22" spans="7:7">
      <c r="G22" s="282">
        <v>46101</v>
      </c>
    </row>
    <row r="23" spans="7:7">
      <c r="G23" s="282">
        <v>46102</v>
      </c>
    </row>
    <row r="24" spans="7:7">
      <c r="G24" s="282">
        <v>46103</v>
      </c>
    </row>
    <row r="25" spans="7:7">
      <c r="G25" s="282">
        <v>46104</v>
      </c>
    </row>
    <row r="26" spans="7:7">
      <c r="G26" s="282">
        <v>46105</v>
      </c>
    </row>
    <row r="27" spans="7:7">
      <c r="G27" s="282">
        <v>46106</v>
      </c>
    </row>
    <row r="28" spans="7:7">
      <c r="G28" s="282">
        <v>46107</v>
      </c>
    </row>
    <row r="29" spans="7:7">
      <c r="G29" s="282">
        <v>46108</v>
      </c>
    </row>
    <row r="30" spans="7:7">
      <c r="G30" s="282">
        <v>46109</v>
      </c>
    </row>
    <row r="31" spans="7:7">
      <c r="G31" s="282">
        <v>46110</v>
      </c>
    </row>
    <row r="32" spans="7:7">
      <c r="G32" s="282">
        <v>46111</v>
      </c>
    </row>
    <row r="33" spans="7:7">
      <c r="G33" s="282">
        <v>46112</v>
      </c>
    </row>
    <row r="34" spans="7:7">
      <c r="G34" s="282"/>
    </row>
    <row r="35" spans="7:7">
      <c r="G35" s="282"/>
    </row>
    <row r="36" spans="7:7">
      <c r="G36" s="28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631D-7BC7-4BBD-90B0-542BF70F5B0D}">
  <dimension ref="B4:Q31"/>
  <sheetViews>
    <sheetView topLeftCell="J3" workbookViewId="0">
      <selection activeCell="T6" sqref="T6"/>
    </sheetView>
  </sheetViews>
  <sheetFormatPr defaultRowHeight="15.6"/>
  <cols>
    <col min="2" max="2" width="3.09765625" customWidth="1"/>
    <col min="3" max="3" width="19.5" customWidth="1"/>
    <col min="4" max="4" width="13.8984375" customWidth="1"/>
    <col min="5" max="5" width="7.5" customWidth="1"/>
    <col min="6" max="6" width="14.59765625" customWidth="1"/>
    <col min="7" max="7" width="8.796875" customWidth="1"/>
    <col min="8" max="8" width="17" customWidth="1"/>
    <col min="9" max="9" width="18.09765625" customWidth="1"/>
    <col min="10" max="10" width="14.19921875" customWidth="1"/>
    <col min="11" max="11" width="13.09765625" bestFit="1" customWidth="1"/>
    <col min="12" max="12" width="14.69921875" customWidth="1"/>
    <col min="13" max="13" width="15.5" customWidth="1"/>
    <col min="14" max="14" width="14" customWidth="1"/>
    <col min="15" max="15" width="13.69921875" customWidth="1"/>
    <col min="16" max="17" width="15.19921875" customWidth="1"/>
  </cols>
  <sheetData>
    <row r="4" spans="2:17">
      <c r="I4" s="276" t="s">
        <v>312</v>
      </c>
      <c r="J4" s="276" t="s">
        <v>5</v>
      </c>
      <c r="K4" s="276" t="s">
        <v>313</v>
      </c>
      <c r="L4" s="276" t="s">
        <v>314</v>
      </c>
      <c r="M4" s="276" t="s">
        <v>315</v>
      </c>
      <c r="N4" s="276" t="s">
        <v>316</v>
      </c>
      <c r="O4" s="276" t="s">
        <v>317</v>
      </c>
      <c r="P4" s="276" t="s">
        <v>318</v>
      </c>
      <c r="Q4" s="276" t="s">
        <v>319</v>
      </c>
    </row>
    <row r="5" spans="2:17" ht="21">
      <c r="D5" s="61" t="s">
        <v>5</v>
      </c>
      <c r="F5" s="223" t="s">
        <v>313</v>
      </c>
      <c r="G5" s="223"/>
      <c r="H5" s="223"/>
      <c r="I5" s="281">
        <v>18075.169999999998</v>
      </c>
      <c r="J5" s="279">
        <v>41560.339999999997</v>
      </c>
      <c r="K5" s="279">
        <v>34837.85</v>
      </c>
      <c r="L5" s="279">
        <v>29542.79</v>
      </c>
      <c r="M5" s="279">
        <v>28147.95</v>
      </c>
      <c r="N5" s="279">
        <v>28916.45</v>
      </c>
      <c r="O5" s="279">
        <v>54356.24</v>
      </c>
      <c r="P5" s="279">
        <v>63299.96</v>
      </c>
      <c r="Q5" s="279">
        <v>34153.769999999997</v>
      </c>
    </row>
    <row r="6" spans="2:17" ht="21">
      <c r="D6" s="61"/>
      <c r="F6" s="223"/>
      <c r="G6" s="223"/>
      <c r="H6" s="270" t="s">
        <v>320</v>
      </c>
      <c r="I6" s="271">
        <v>0</v>
      </c>
      <c r="J6" s="223"/>
      <c r="K6" s="223"/>
      <c r="L6" s="223"/>
    </row>
    <row r="7" spans="2:17" ht="21">
      <c r="C7" s="267" t="s">
        <v>321</v>
      </c>
      <c r="D7" s="268">
        <v>31000</v>
      </c>
      <c r="E7" s="267"/>
      <c r="F7" s="268">
        <v>31509.82</v>
      </c>
      <c r="G7" s="267"/>
      <c r="H7" s="272" t="s">
        <v>322</v>
      </c>
      <c r="I7" s="273">
        <f>I6+I5</f>
        <v>18075.169999999998</v>
      </c>
      <c r="J7" s="267"/>
      <c r="K7" s="267"/>
      <c r="L7" s="267"/>
    </row>
    <row r="8" spans="2:17">
      <c r="D8" s="61"/>
      <c r="F8" s="223"/>
      <c r="G8" s="223"/>
      <c r="H8" s="223" t="s">
        <v>323</v>
      </c>
      <c r="I8" s="223"/>
      <c r="J8" s="274">
        <v>-29353.24</v>
      </c>
      <c r="K8" s="274">
        <v>-30279.49</v>
      </c>
      <c r="L8" s="274">
        <v>-25060.3</v>
      </c>
      <c r="M8" s="274">
        <v>-31692</v>
      </c>
      <c r="N8" s="274">
        <v>-29000</v>
      </c>
      <c r="O8" s="278">
        <v>-31683</v>
      </c>
      <c r="P8" s="278">
        <f>($F$29)*-1-(15000)</f>
        <v>-44425.86</v>
      </c>
      <c r="Q8" s="274">
        <f t="shared" ref="Q8" si="0">($F$29)*-1</f>
        <v>-29425.86</v>
      </c>
    </row>
    <row r="9" spans="2:17">
      <c r="D9" s="61"/>
      <c r="F9" s="223"/>
      <c r="G9" s="223"/>
      <c r="H9" s="223" t="s">
        <v>324</v>
      </c>
      <c r="I9" s="223"/>
      <c r="J9" s="275">
        <v>37686.9</v>
      </c>
      <c r="K9" s="275">
        <v>28024.11</v>
      </c>
      <c r="L9" s="275">
        <v>24463.8</v>
      </c>
      <c r="M9" s="275">
        <v>22823</v>
      </c>
      <c r="N9" s="275">
        <v>28000</v>
      </c>
      <c r="O9" s="277">
        <v>39700</v>
      </c>
      <c r="P9" s="277">
        <v>60000</v>
      </c>
      <c r="Q9" s="275">
        <v>31500</v>
      </c>
    </row>
    <row r="10" spans="2:17">
      <c r="B10" s="755" t="s">
        <v>325</v>
      </c>
      <c r="C10" s="260" t="s">
        <v>13</v>
      </c>
      <c r="D10" s="218">
        <f>SUMIFS('📋 Despesas'!$N$7:$N$137,'📋 Despesas'!$G$7:$G$137,SIMULAÇÃO!C10,'📋 Despesas'!$C$7:$C$137,SIMULAÇÃO!$D$5)</f>
        <v>155.28</v>
      </c>
      <c r="F10" s="218">
        <v>1500</v>
      </c>
      <c r="H10" s="265" t="s">
        <v>326</v>
      </c>
      <c r="J10" s="442">
        <f>AUX!J4</f>
        <v>24308.34</v>
      </c>
      <c r="K10" s="443">
        <f>K9+J10+K8</f>
        <v>22052.959999999995</v>
      </c>
      <c r="L10" s="443">
        <v>22124</v>
      </c>
      <c r="M10" s="443">
        <f t="shared" ref="M10" si="1">M9+L10+M8</f>
        <v>13255</v>
      </c>
      <c r="N10" s="443">
        <v>15001.6</v>
      </c>
      <c r="O10" s="443">
        <v>15000</v>
      </c>
      <c r="P10" s="443">
        <v>15000</v>
      </c>
      <c r="Q10" s="443">
        <f t="shared" ref="Q10" si="2">P10+Q8+Q9</f>
        <v>17074.14</v>
      </c>
    </row>
    <row r="11" spans="2:17">
      <c r="B11" s="755"/>
      <c r="C11" s="260" t="s">
        <v>16</v>
      </c>
      <c r="D11" s="218">
        <f>SUMIFS('📋 Despesas'!$N$7:$N$137,'📋 Despesas'!$G$7:$G$137,SIMULAÇÃO!C11,'📋 Despesas'!$C$7:$C$137,SIMULAÇÃO!$D$5)</f>
        <v>0</v>
      </c>
      <c r="F11" s="218">
        <v>1500</v>
      </c>
    </row>
    <row r="12" spans="2:17">
      <c r="B12" s="755"/>
      <c r="C12" s="260" t="s">
        <v>19</v>
      </c>
      <c r="D12" s="218">
        <f>SUMIFS('📋 Despesas'!$N$7:$N$137,'📋 Despesas'!$G$7:$G$137,SIMULAÇÃO!C12,'📋 Despesas'!$C$7:$C$137,SIMULAÇÃO!$D$5)</f>
        <v>7893.6699999999983</v>
      </c>
      <c r="F12" s="218">
        <v>6000</v>
      </c>
      <c r="H12" s="265" t="s">
        <v>395</v>
      </c>
      <c r="J12" s="467">
        <v>26408.83</v>
      </c>
      <c r="L12" s="467">
        <v>20673.009999999998</v>
      </c>
      <c r="M12" s="467"/>
      <c r="N12" s="467">
        <v>12255</v>
      </c>
      <c r="O12" s="467">
        <v>21253</v>
      </c>
    </row>
    <row r="13" spans="2:17">
      <c r="B13" s="755"/>
      <c r="C13" s="260" t="s">
        <v>22</v>
      </c>
      <c r="D13" s="218">
        <f>SUMIFS('📋 Despesas'!$N$7:$N$137,'📋 Despesas'!$G$7:$G$137,SIMULAÇÃO!C13,'📋 Despesas'!$C$7:$C$137,SIMULAÇÃO!$D$5)</f>
        <v>2455.6999999999998</v>
      </c>
      <c r="F13" s="218">
        <v>2000</v>
      </c>
      <c r="H13" s="265" t="s">
        <v>396</v>
      </c>
      <c r="J13" s="218">
        <f>J10-J12</f>
        <v>-2100.4900000000016</v>
      </c>
    </row>
    <row r="14" spans="2:17">
      <c r="B14" s="755"/>
      <c r="C14" s="260" t="s">
        <v>24</v>
      </c>
      <c r="D14" s="218">
        <f>SUMIFS('📋 Despesas'!$N$7:$N$137,'📋 Despesas'!$G$7:$G$137,SIMULAÇÃO!C14,'📋 Despesas'!$C$7:$C$137,SIMULAÇÃO!$D$5)</f>
        <v>0</v>
      </c>
      <c r="F14" s="218">
        <v>1000</v>
      </c>
    </row>
    <row r="15" spans="2:17">
      <c r="B15" s="755"/>
      <c r="C15" s="260" t="s">
        <v>26</v>
      </c>
      <c r="D15" s="218">
        <f>SUMIFS('📋 Despesas'!$N$7:$N$137,'📋 Despesas'!$G$7:$G$137,SIMULAÇÃO!C15,'📋 Despesas'!$C$7:$C$137,SIMULAÇÃO!$D$5)</f>
        <v>7409.2299999999987</v>
      </c>
      <c r="F15" s="218">
        <v>3000</v>
      </c>
    </row>
    <row r="16" spans="2:17" ht="21">
      <c r="C16" s="19"/>
      <c r="D16" s="261">
        <f>SUM(D10:D15)</f>
        <v>17913.879999999997</v>
      </c>
      <c r="E16" s="269">
        <f>D16/D29</f>
        <v>0.55392776812676903</v>
      </c>
      <c r="F16" s="261">
        <f>SUM(F10:F15)</f>
        <v>15000</v>
      </c>
      <c r="G16" s="218">
        <f>F16-D16</f>
        <v>-2913.8799999999974</v>
      </c>
      <c r="H16" s="223" t="s">
        <v>327</v>
      </c>
    </row>
    <row r="17" spans="2:6">
      <c r="B17" s="756" t="s">
        <v>279</v>
      </c>
      <c r="C17" s="28" t="s">
        <v>29</v>
      </c>
      <c r="D17" s="218">
        <f>SUMIFS('📋 Despesas'!$N$7:$N$137,'📋 Despesas'!$G$7:$G$137,SIMULAÇÃO!C17,'📋 Despesas'!$C$7:$C$137,SIMULAÇÃO!$D$5)</f>
        <v>1623.91</v>
      </c>
      <c r="E17" s="269"/>
      <c r="F17" s="218">
        <f>SUMIFS('📋 Despesas'!$N$7:$N$137,'📋 Despesas'!$G$7:$G$137,SIMULAÇÃO!C17,'📋 Despesas'!$C$7:$C$137,SIMULAÇÃO!$D$5)</f>
        <v>1623.91</v>
      </c>
    </row>
    <row r="18" spans="2:6">
      <c r="B18" s="756"/>
      <c r="C18" s="28" t="s">
        <v>31</v>
      </c>
      <c r="D18" s="218">
        <f>SUMIFS('📋 Despesas'!$N$7:$N$137,'📋 Despesas'!$G$7:$G$137,SIMULAÇÃO!C18,'📋 Despesas'!$C$7:$C$137,SIMULAÇÃO!$D$5)</f>
        <v>288.43</v>
      </c>
      <c r="E18" s="269"/>
      <c r="F18" s="218">
        <f>SUMIFS('📋 Despesas'!$N$7:$N$137,'📋 Despesas'!$G$7:$G$137,SIMULAÇÃO!C18,'📋 Despesas'!$C$7:$C$137,SIMULAÇÃO!$D$5)</f>
        <v>288.43</v>
      </c>
    </row>
    <row r="19" spans="2:6">
      <c r="B19" s="756"/>
      <c r="C19" s="28" t="s">
        <v>34</v>
      </c>
      <c r="D19" s="218">
        <f>SUMIFS('📋 Despesas'!$N$7:$N$137,'📋 Despesas'!$G$7:$G$137,SIMULAÇÃO!C19,'📋 Despesas'!$C$7:$C$137,SIMULAÇÃO!$D$5)</f>
        <v>3236.97</v>
      </c>
      <c r="E19" s="269"/>
      <c r="F19" s="218">
        <f>SUMIFS('📋 Despesas'!$N$7:$N$137,'📋 Despesas'!$G$7:$G$137,SIMULAÇÃO!C19,'📋 Despesas'!$C$7:$C$137,SIMULAÇÃO!$D$5)</f>
        <v>3236.97</v>
      </c>
    </row>
    <row r="20" spans="2:6">
      <c r="B20" s="756"/>
      <c r="C20" s="28" t="s">
        <v>35</v>
      </c>
      <c r="D20" s="218">
        <f>SUMIFS('📋 Despesas'!$N$7:$N$137,'📋 Despesas'!$G$7:$G$137,SIMULAÇÃO!C20,'📋 Despesas'!$C$7:$C$137,SIMULAÇÃO!$D$5)</f>
        <v>3500</v>
      </c>
      <c r="E20" s="269"/>
      <c r="F20" s="218">
        <f>SUMIFS('📋 Despesas'!$N$7:$N$137,'📋 Despesas'!$G$7:$G$137,SIMULAÇÃO!C20,'📋 Despesas'!$C$7:$C$137,SIMULAÇÃO!$D$5)</f>
        <v>3500</v>
      </c>
    </row>
    <row r="21" spans="2:6">
      <c r="B21" s="756"/>
      <c r="C21" s="28" t="s">
        <v>37</v>
      </c>
      <c r="D21" s="218">
        <f>SUMIFS('📋 Despesas'!$N$7:$N$137,'📋 Despesas'!$G$7:$G$137,SIMULAÇÃO!C21,'📋 Despesas'!$C$7:$C$137,SIMULAÇÃO!$D$5)</f>
        <v>2364.0499999999997</v>
      </c>
      <c r="E21" s="269"/>
      <c r="F21" s="218">
        <f>SUMIFS('📋 Despesas'!$N$7:$N$137,'📋 Despesas'!$G$7:$G$137,SIMULAÇÃO!C21,'📋 Despesas'!$C$7:$C$137,SIMULAÇÃO!$D$5)</f>
        <v>2364.0499999999997</v>
      </c>
    </row>
    <row r="22" spans="2:6">
      <c r="B22" s="756"/>
      <c r="C22" s="28" t="s">
        <v>38</v>
      </c>
      <c r="D22" s="218">
        <f>SUMIFS('📋 Despesas'!$N$7:$N$137,'📋 Despesas'!$G$7:$G$137,SIMULAÇÃO!C22,'📋 Despesas'!$C$7:$C$137,SIMULAÇÃO!$D$5)</f>
        <v>0</v>
      </c>
      <c r="E22" s="269"/>
      <c r="F22" s="218">
        <f>SUMIFS('📋 Despesas'!$N$7:$N$137,'📋 Despesas'!$G$7:$G$137,SIMULAÇÃO!C22,'📋 Despesas'!$C$7:$C$137,SIMULAÇÃO!$D$5)</f>
        <v>0</v>
      </c>
    </row>
    <row r="23" spans="2:6">
      <c r="B23" s="756"/>
      <c r="C23" s="28" t="s">
        <v>40</v>
      </c>
      <c r="D23" s="218">
        <f>SUMIFS('📋 Despesas'!$N$7:$N$137,'📋 Despesas'!$G$7:$G$137,SIMULAÇÃO!C23,'📋 Despesas'!$C$7:$C$137,SIMULAÇÃO!$D$5)</f>
        <v>2782.5</v>
      </c>
      <c r="E23" s="269"/>
      <c r="F23" s="218">
        <f>SUMIFS('📋 Despesas'!$N$7:$N$137,'📋 Despesas'!$G$7:$G$137,SIMULAÇÃO!C23,'📋 Despesas'!$C$7:$C$137,SIMULAÇÃO!$D$5)</f>
        <v>2782.5</v>
      </c>
    </row>
    <row r="24" spans="2:6">
      <c r="B24" s="756"/>
      <c r="C24" s="28" t="s">
        <v>42</v>
      </c>
      <c r="D24" s="218">
        <f>SUMIFS('📋 Despesas'!$N$7:$N$137,'📋 Despesas'!$G$7:$G$137,SIMULAÇÃO!C24,'📋 Despesas'!$C$7:$C$137,SIMULAÇÃO!$D$5)</f>
        <v>200</v>
      </c>
      <c r="E24" s="269"/>
      <c r="F24" s="218">
        <f>SUMIFS('📋 Despesas'!$N$7:$N$137,'📋 Despesas'!$G$7:$G$137,SIMULAÇÃO!C24,'📋 Despesas'!$C$7:$C$137,SIMULAÇÃO!$D$5)</f>
        <v>200</v>
      </c>
    </row>
    <row r="25" spans="2:6">
      <c r="B25" s="756"/>
      <c r="C25" s="28" t="s">
        <v>44</v>
      </c>
      <c r="D25" s="218">
        <f>SUMIFS('📋 Despesas'!$N$7:$N$137,'📋 Despesas'!$G$7:$G$137,SIMULAÇÃO!C25,'📋 Despesas'!$C$7:$C$137,SIMULAÇÃO!$D$5)</f>
        <v>430</v>
      </c>
      <c r="E25" s="269"/>
      <c r="F25" s="218">
        <f>SUMIFS('📋 Despesas'!$N$7:$N$137,'📋 Despesas'!$G$7:$G$137,SIMULAÇÃO!C25,'📋 Despesas'!$C$7:$C$137,SIMULAÇÃO!$D$5)</f>
        <v>430</v>
      </c>
    </row>
    <row r="26" spans="2:6">
      <c r="B26" s="756"/>
      <c r="C26" s="28" t="s">
        <v>47</v>
      </c>
      <c r="D26" s="218">
        <f>SUMIFS('📋 Despesas'!$N$7:$N$137,'📋 Despesas'!$G$7:$G$137,SIMULAÇÃO!C26,'📋 Despesas'!$C$7:$C$137,SIMULAÇÃO!$D$5)</f>
        <v>0</v>
      </c>
      <c r="E26" s="269"/>
      <c r="F26" s="218">
        <f>SUMIFS('📋 Despesas'!$N$7:$N$137,'📋 Despesas'!$G$7:$G$137,SIMULAÇÃO!C26,'📋 Despesas'!$C$7:$C$137,SIMULAÇÃO!$D$5)</f>
        <v>0</v>
      </c>
    </row>
    <row r="27" spans="2:6" ht="21">
      <c r="D27" s="262">
        <f>SUM(D17:D26)</f>
        <v>14425.859999999999</v>
      </c>
      <c r="E27" s="269">
        <f>D27/D29</f>
        <v>0.44607223187323086</v>
      </c>
      <c r="F27" s="262">
        <f>SUM(F17:F26)</f>
        <v>14425.859999999999</v>
      </c>
    </row>
    <row r="29" spans="2:6" ht="21">
      <c r="C29" s="263" t="s">
        <v>4</v>
      </c>
      <c r="D29" s="264">
        <f>D16+D27</f>
        <v>32339.739999999998</v>
      </c>
      <c r="F29" s="264">
        <f>F16+F27</f>
        <v>29425.86</v>
      </c>
    </row>
    <row r="31" spans="2:6" ht="18">
      <c r="C31" s="266" t="s">
        <v>328</v>
      </c>
      <c r="D31" s="218">
        <f>D7-D16-D27</f>
        <v>-1339.7399999999961</v>
      </c>
      <c r="E31" s="218"/>
      <c r="F31" s="218">
        <f t="shared" ref="F31" si="3">F7-F16-F27</f>
        <v>2083.9600000000009</v>
      </c>
    </row>
  </sheetData>
  <mergeCells count="2">
    <mergeCell ref="B10:B15"/>
    <mergeCell ref="B17:B26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336"/>
      <c r="B1" s="336"/>
      <c r="C1" s="337"/>
      <c r="D1" s="129"/>
      <c r="E1" s="129"/>
      <c r="F1" s="338"/>
      <c r="G1" s="336"/>
      <c r="H1" s="33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</row>
    <row r="2" spans="1:27" ht="18">
      <c r="A2" s="336"/>
      <c r="B2" s="125">
        <v>2024</v>
      </c>
      <c r="C2" s="126" t="s">
        <v>329</v>
      </c>
      <c r="D2" s="127" t="s">
        <v>330</v>
      </c>
      <c r="E2" s="128" t="s">
        <v>331</v>
      </c>
      <c r="F2" s="129"/>
      <c r="G2" s="130" t="s">
        <v>332</v>
      </c>
      <c r="H2" s="340" t="s">
        <v>4</v>
      </c>
      <c r="I2" s="131">
        <v>1</v>
      </c>
      <c r="J2" s="80"/>
      <c r="K2" s="132" t="str">
        <f>B3</f>
        <v>Setembro</v>
      </c>
      <c r="L2" s="133" t="s">
        <v>333</v>
      </c>
      <c r="M2" s="134">
        <f>F10</f>
        <v>1</v>
      </c>
      <c r="N2" s="135">
        <f>F11</f>
        <v>0</v>
      </c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</row>
    <row r="3" spans="1:27" ht="18">
      <c r="A3" s="336"/>
      <c r="B3" s="125" t="s">
        <v>314</v>
      </c>
      <c r="C3" s="341">
        <f>SUMIFS(E19:E936,C19:C936,B3,B19:B936,B2)</f>
        <v>0</v>
      </c>
      <c r="D3" s="341">
        <f>SUMIFS(G19:G936,C19:C936,B3,B19:B936,B2)</f>
        <v>0</v>
      </c>
      <c r="E3" s="136">
        <f>SUMIFS(H19:H936,C19:C936,B3,B19:B936,B2)</f>
        <v>0</v>
      </c>
      <c r="F3" s="129"/>
      <c r="G3" s="137" t="s">
        <v>6</v>
      </c>
      <c r="H3" s="138" t="s">
        <v>334</v>
      </c>
      <c r="I3" s="342" t="s">
        <v>335</v>
      </c>
      <c r="J3" s="80"/>
      <c r="K3" s="139">
        <f>I11</f>
        <v>0.02</v>
      </c>
      <c r="L3" s="140" t="s">
        <v>336</v>
      </c>
      <c r="M3" s="141">
        <f>G10</f>
        <v>1</v>
      </c>
      <c r="N3" s="142">
        <f>G11</f>
        <v>0</v>
      </c>
      <c r="O3" s="129"/>
      <c r="P3" s="446"/>
      <c r="Q3" s="446"/>
      <c r="R3" s="446"/>
      <c r="S3" s="446"/>
      <c r="T3" s="446"/>
      <c r="U3" s="446"/>
      <c r="V3" s="446"/>
      <c r="W3" s="446"/>
      <c r="X3" s="446"/>
      <c r="Y3" s="446"/>
      <c r="Z3" s="129"/>
      <c r="AA3" s="129"/>
    </row>
    <row r="4" spans="1:27" ht="17.25" customHeight="1">
      <c r="A4" s="129"/>
      <c r="B4" s="143" t="s">
        <v>337</v>
      </c>
      <c r="C4" s="144" t="s">
        <v>338</v>
      </c>
      <c r="D4" s="144" t="s">
        <v>339</v>
      </c>
      <c r="E4" s="145" t="s">
        <v>340</v>
      </c>
      <c r="F4" s="129"/>
      <c r="G4" s="146" t="s">
        <v>341</v>
      </c>
      <c r="H4" s="147">
        <v>0.05</v>
      </c>
      <c r="I4" s="343">
        <v>0.35</v>
      </c>
      <c r="J4" s="80"/>
      <c r="K4" s="148" t="s">
        <v>342</v>
      </c>
      <c r="L4" s="149" t="s">
        <v>343</v>
      </c>
      <c r="M4" s="149" t="s">
        <v>344</v>
      </c>
      <c r="N4" s="150" t="s">
        <v>10</v>
      </c>
      <c r="O4" s="129"/>
      <c r="P4" s="446"/>
      <c r="Q4" s="151" t="s">
        <v>345</v>
      </c>
      <c r="R4" s="152" t="str">
        <f>K2</f>
        <v>Setembro</v>
      </c>
      <c r="S4" s="153">
        <f>D5</f>
        <v>0</v>
      </c>
      <c r="T4" s="154">
        <f>D6</f>
        <v>0</v>
      </c>
      <c r="U4" s="155">
        <f>D7</f>
        <v>0</v>
      </c>
      <c r="V4" s="156">
        <f>D8</f>
        <v>0</v>
      </c>
      <c r="W4" s="446"/>
      <c r="X4" s="446"/>
      <c r="Y4" s="446"/>
      <c r="Z4" s="129"/>
      <c r="AA4" s="129"/>
    </row>
    <row r="5" spans="1:27" ht="16.5" customHeight="1">
      <c r="A5" s="129"/>
      <c r="B5" s="157" t="s">
        <v>346</v>
      </c>
      <c r="C5" s="158" t="s">
        <v>347</v>
      </c>
      <c r="D5" s="158">
        <f>SUMIFS(I19:I936,B19:B936,B2,C19:C936,B3)</f>
        <v>0</v>
      </c>
      <c r="E5" s="344">
        <f t="shared" ref="E5:E8" si="0">$E$3-D5</f>
        <v>0</v>
      </c>
      <c r="F5" s="129"/>
      <c r="G5" s="146" t="s">
        <v>348</v>
      </c>
      <c r="H5" s="147">
        <v>0.03</v>
      </c>
      <c r="I5" s="343">
        <v>0.35</v>
      </c>
      <c r="J5" s="80"/>
      <c r="K5" s="159" t="s">
        <v>349</v>
      </c>
      <c r="L5" s="160" t="s">
        <v>350</v>
      </c>
      <c r="M5" s="161">
        <f t="shared" ref="M5:M8" si="1">IF($K5=$B$12,$E$12,(IF($K5=$B$13,$E$13,(IF($K5=$B$14,$E$14,0)))))</f>
        <v>0.3</v>
      </c>
      <c r="N5" s="162">
        <f t="shared" ref="N5:N8" si="2">M5*$N$3</f>
        <v>0</v>
      </c>
      <c r="O5" s="129"/>
      <c r="P5" s="446"/>
      <c r="Q5" s="345" t="str">
        <f>K2</f>
        <v>Setembro</v>
      </c>
      <c r="R5" s="163" t="s">
        <v>351</v>
      </c>
      <c r="S5" s="346" t="s">
        <v>352</v>
      </c>
      <c r="T5" s="347" t="s">
        <v>353</v>
      </c>
      <c r="U5" s="348" t="s">
        <v>354</v>
      </c>
      <c r="V5" s="349" t="s">
        <v>355</v>
      </c>
      <c r="W5" s="446"/>
      <c r="X5" s="758" t="s">
        <v>356</v>
      </c>
      <c r="Y5" s="759"/>
      <c r="Z5" s="129"/>
      <c r="AA5" s="129"/>
    </row>
    <row r="6" spans="1:27" ht="16.5" customHeight="1">
      <c r="A6" s="129"/>
      <c r="B6" s="164" t="s">
        <v>357</v>
      </c>
      <c r="C6" s="165" t="s">
        <v>358</v>
      </c>
      <c r="D6" s="165">
        <f>SUMIFS(J19:J936,B19:B936,B2,C19:C936,B3)</f>
        <v>0</v>
      </c>
      <c r="E6" s="350">
        <f t="shared" si="0"/>
        <v>0</v>
      </c>
      <c r="F6" s="129"/>
      <c r="G6" s="166" t="s">
        <v>359</v>
      </c>
      <c r="H6" s="167">
        <v>0.1</v>
      </c>
      <c r="I6" s="351">
        <v>0.3</v>
      </c>
      <c r="J6" s="80"/>
      <c r="K6" s="159" t="s">
        <v>360</v>
      </c>
      <c r="L6" s="160" t="s">
        <v>361</v>
      </c>
      <c r="M6" s="161">
        <f t="shared" si="1"/>
        <v>0</v>
      </c>
      <c r="N6" s="162">
        <f t="shared" si="2"/>
        <v>0</v>
      </c>
      <c r="O6" s="336"/>
      <c r="P6" s="352"/>
      <c r="Q6" s="353" t="s">
        <v>362</v>
      </c>
      <c r="R6" s="354"/>
      <c r="S6" s="355"/>
      <c r="T6" s="355"/>
      <c r="U6" s="355"/>
      <c r="V6" s="355"/>
      <c r="W6" s="352"/>
      <c r="X6" s="168">
        <v>14</v>
      </c>
      <c r="Y6" s="169" t="s">
        <v>363</v>
      </c>
      <c r="Z6" s="129"/>
      <c r="AA6" s="129"/>
    </row>
    <row r="7" spans="1:27" ht="16.5" customHeight="1">
      <c r="A7" s="129"/>
      <c r="B7" s="170" t="s">
        <v>364</v>
      </c>
      <c r="C7" s="171" t="s">
        <v>365</v>
      </c>
      <c r="D7" s="171">
        <f>SUMIFS(K19:K936,B19:B936,B2,C19:C936,B3)</f>
        <v>0</v>
      </c>
      <c r="E7" s="356">
        <f t="shared" si="0"/>
        <v>0</v>
      </c>
      <c r="F7" s="129"/>
      <c r="G7" s="80"/>
      <c r="H7" s="80"/>
      <c r="I7" s="80"/>
      <c r="J7" s="80"/>
      <c r="K7" s="159" t="s">
        <v>366</v>
      </c>
      <c r="L7" s="160" t="s">
        <v>367</v>
      </c>
      <c r="M7" s="161">
        <f t="shared" si="1"/>
        <v>0.22499999999999998</v>
      </c>
      <c r="N7" s="162">
        <f t="shared" si="2"/>
        <v>0</v>
      </c>
      <c r="O7" s="336"/>
      <c r="P7" s="352"/>
      <c r="Q7" s="353" t="s">
        <v>368</v>
      </c>
      <c r="R7" s="354"/>
      <c r="S7" s="355"/>
      <c r="T7" s="355"/>
      <c r="U7" s="355"/>
      <c r="V7" s="355"/>
      <c r="W7" s="352"/>
      <c r="X7" s="172">
        <f>R11</f>
        <v>0</v>
      </c>
      <c r="Y7" s="169" t="s">
        <v>369</v>
      </c>
      <c r="Z7" s="129"/>
      <c r="AA7" s="129"/>
    </row>
    <row r="8" spans="1:27" ht="16.5" customHeight="1">
      <c r="A8" s="129"/>
      <c r="B8" s="173" t="s">
        <v>370</v>
      </c>
      <c r="C8" s="174" t="s">
        <v>371</v>
      </c>
      <c r="D8" s="174">
        <f>SUMIFS(L19:L936,B19:B936,B2,C19:C936,B3)</f>
        <v>0</v>
      </c>
      <c r="E8" s="357">
        <f t="shared" si="0"/>
        <v>0</v>
      </c>
      <c r="F8" s="129"/>
      <c r="G8" s="129"/>
      <c r="H8" s="80"/>
      <c r="I8" s="336"/>
      <c r="J8" s="80"/>
      <c r="K8" s="159" t="s">
        <v>366</v>
      </c>
      <c r="L8" s="160" t="s">
        <v>372</v>
      </c>
      <c r="M8" s="161">
        <f t="shared" si="1"/>
        <v>0.22499999999999998</v>
      </c>
      <c r="N8" s="162">
        <f t="shared" si="2"/>
        <v>0</v>
      </c>
      <c r="O8" s="336"/>
      <c r="P8" s="352"/>
      <c r="Q8" s="353" t="s">
        <v>373</v>
      </c>
      <c r="R8" s="354"/>
      <c r="S8" s="355"/>
      <c r="T8" s="355"/>
      <c r="U8" s="355"/>
      <c r="V8" s="355"/>
      <c r="W8" s="352"/>
      <c r="X8" s="172">
        <f>X7/X6</f>
        <v>0</v>
      </c>
      <c r="Y8" s="169" t="s">
        <v>374</v>
      </c>
      <c r="Z8" s="129"/>
      <c r="AA8" s="129"/>
    </row>
    <row r="9" spans="1:27" ht="15.6">
      <c r="A9" s="129"/>
      <c r="B9" s="129"/>
      <c r="C9" s="339"/>
      <c r="D9" s="129"/>
      <c r="E9" s="129"/>
      <c r="F9" s="129"/>
      <c r="G9" s="129"/>
      <c r="H9" s="80"/>
      <c r="I9" s="336"/>
      <c r="J9" s="80"/>
      <c r="K9" s="159"/>
      <c r="L9" s="160"/>
      <c r="M9" s="161"/>
      <c r="N9" s="162"/>
      <c r="O9" s="336"/>
      <c r="P9" s="352"/>
      <c r="Q9" s="353" t="s">
        <v>375</v>
      </c>
      <c r="R9" s="354"/>
      <c r="S9" s="355"/>
      <c r="T9" s="355"/>
      <c r="U9" s="355"/>
      <c r="V9" s="355"/>
      <c r="W9" s="352"/>
      <c r="X9" s="175">
        <v>26</v>
      </c>
      <c r="Y9" s="169" t="s">
        <v>376</v>
      </c>
      <c r="Z9" s="129"/>
      <c r="AA9" s="129"/>
    </row>
    <row r="10" spans="1:27" ht="18">
      <c r="A10" s="129"/>
      <c r="B10" s="760" t="s">
        <v>377</v>
      </c>
      <c r="C10" s="761"/>
      <c r="D10" s="761"/>
      <c r="E10" s="761"/>
      <c r="F10" s="176">
        <v>1</v>
      </c>
      <c r="G10" s="358">
        <f>I2</f>
        <v>1</v>
      </c>
      <c r="H10" s="80"/>
      <c r="I10" s="177" t="str">
        <f>IF(I11=I17,I18,(IF(I11=J17,J18,(IF(I11=K17,K18,(IF(I11=L17,L18,"NÃO BATEU")))))))</f>
        <v>ULTRA</v>
      </c>
      <c r="J10" s="80"/>
      <c r="K10" s="159"/>
      <c r="L10" s="160"/>
      <c r="M10" s="161"/>
      <c r="N10" s="162"/>
      <c r="O10" s="336"/>
      <c r="P10" s="352"/>
      <c r="Q10" s="353" t="s">
        <v>378</v>
      </c>
      <c r="R10" s="354"/>
      <c r="S10" s="355"/>
      <c r="T10" s="355"/>
      <c r="U10" s="355"/>
      <c r="V10" s="355"/>
      <c r="W10" s="446"/>
      <c r="X10" s="178">
        <f>X9*X8</f>
        <v>0</v>
      </c>
      <c r="Y10" s="179" t="s">
        <v>356</v>
      </c>
      <c r="Z10" s="129"/>
      <c r="AA10" s="129"/>
    </row>
    <row r="11" spans="1:27" ht="18">
      <c r="A11" s="129"/>
      <c r="B11" s="359" t="s">
        <v>379</v>
      </c>
      <c r="C11" s="360" t="s">
        <v>380</v>
      </c>
      <c r="D11" s="180" t="s">
        <v>381</v>
      </c>
      <c r="E11" s="181" t="s">
        <v>382</v>
      </c>
      <c r="F11" s="182">
        <f>E3*I11</f>
        <v>0</v>
      </c>
      <c r="G11" s="361">
        <f>G10*F11</f>
        <v>0</v>
      </c>
      <c r="H11" s="80"/>
      <c r="I11" s="183">
        <f>IF(E3&gt;=D8,L17,(IF(E3&gt;=D7,K17,(IF(E3&gt;=D6,J17,(IF(E3&gt;=D5,I17,0)))))))</f>
        <v>0.02</v>
      </c>
      <c r="J11" s="80"/>
      <c r="K11" s="159"/>
      <c r="L11" s="160"/>
      <c r="M11" s="161"/>
      <c r="N11" s="162"/>
      <c r="O11" s="129"/>
      <c r="P11" s="446"/>
      <c r="Q11" s="362" t="s">
        <v>383</v>
      </c>
      <c r="R11" s="184">
        <f>I34</f>
        <v>0</v>
      </c>
      <c r="S11" s="363">
        <f t="shared" ref="S11:V11" si="3">$R$11-S4</f>
        <v>0</v>
      </c>
      <c r="T11" s="363">
        <f t="shared" si="3"/>
        <v>0</v>
      </c>
      <c r="U11" s="363">
        <f t="shared" si="3"/>
        <v>0</v>
      </c>
      <c r="V11" s="363">
        <f t="shared" si="3"/>
        <v>0</v>
      </c>
      <c r="W11" s="352"/>
      <c r="X11" s="446"/>
      <c r="Y11" s="446"/>
      <c r="Z11" s="129"/>
      <c r="AA11" s="129"/>
    </row>
    <row r="12" spans="1:27" ht="15.6">
      <c r="A12" s="129"/>
      <c r="B12" s="364" t="s">
        <v>349</v>
      </c>
      <c r="C12" s="185">
        <v>1</v>
      </c>
      <c r="D12" s="186">
        <v>0.3</v>
      </c>
      <c r="E12" s="187">
        <f>D12/C12</f>
        <v>0.3</v>
      </c>
      <c r="F12" s="188">
        <f t="shared" ref="F12:F14" si="4">$F$11*E12</f>
        <v>0</v>
      </c>
      <c r="G12" s="188">
        <f t="shared" ref="G12:G14" si="5">$G$11*E12</f>
        <v>0</v>
      </c>
      <c r="H12" s="80"/>
      <c r="I12" s="129"/>
      <c r="J12" s="80"/>
      <c r="K12" s="159"/>
      <c r="L12" s="160"/>
      <c r="M12" s="161"/>
      <c r="N12" s="162"/>
      <c r="O12" s="129"/>
      <c r="P12" s="446"/>
      <c r="Q12" s="757"/>
      <c r="R12" s="757"/>
      <c r="S12" s="757"/>
      <c r="T12" s="757"/>
      <c r="U12" s="757"/>
      <c r="V12" s="757"/>
      <c r="W12" s="352"/>
      <c r="X12" s="757"/>
      <c r="Y12" s="757"/>
      <c r="Z12" s="129"/>
      <c r="AA12" s="129"/>
    </row>
    <row r="13" spans="1:27" ht="15.6">
      <c r="A13" s="129"/>
      <c r="B13" s="364" t="s">
        <v>384</v>
      </c>
      <c r="C13" s="185">
        <v>1</v>
      </c>
      <c r="D13" s="186">
        <v>0.25</v>
      </c>
      <c r="E13" s="365">
        <f>IF(C13="","",(IF(C13=0,"",(D13/C13))))</f>
        <v>0.25</v>
      </c>
      <c r="F13" s="366">
        <f t="shared" si="4"/>
        <v>0</v>
      </c>
      <c r="G13" s="366">
        <f t="shared" si="5"/>
        <v>0</v>
      </c>
      <c r="H13" s="80"/>
      <c r="I13" s="129"/>
      <c r="J13" s="80"/>
      <c r="K13" s="159"/>
      <c r="L13" s="160"/>
      <c r="M13" s="161"/>
      <c r="N13" s="162"/>
      <c r="O13" s="129"/>
      <c r="P13" s="446"/>
      <c r="Q13" s="737"/>
      <c r="R13" s="737"/>
      <c r="S13" s="737"/>
      <c r="T13" s="737"/>
      <c r="U13" s="737"/>
      <c r="V13" s="737"/>
      <c r="W13" s="352"/>
      <c r="X13" s="737"/>
      <c r="Y13" s="737"/>
      <c r="Z13" s="129"/>
      <c r="AA13" s="129"/>
    </row>
    <row r="14" spans="1:27" ht="15.6">
      <c r="A14" s="129"/>
      <c r="B14" s="367" t="s">
        <v>366</v>
      </c>
      <c r="C14" s="189">
        <v>2</v>
      </c>
      <c r="D14" s="368">
        <f>1-(D12+D13)</f>
        <v>0.44999999999999996</v>
      </c>
      <c r="E14" s="190">
        <f>D14/C14</f>
        <v>0.22499999999999998</v>
      </c>
      <c r="F14" s="369">
        <f t="shared" si="4"/>
        <v>0</v>
      </c>
      <c r="G14" s="369">
        <f t="shared" si="5"/>
        <v>0</v>
      </c>
      <c r="H14" s="80"/>
      <c r="I14" s="336"/>
      <c r="J14" s="80"/>
      <c r="K14" s="191"/>
      <c r="L14" s="160"/>
      <c r="M14" s="161"/>
      <c r="N14" s="162"/>
      <c r="O14" s="336"/>
      <c r="P14" s="336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</row>
    <row r="15" spans="1:27" ht="15.6">
      <c r="A15" s="129"/>
      <c r="B15" s="80"/>
      <c r="C15" s="80"/>
      <c r="D15" s="80"/>
      <c r="E15" s="80"/>
      <c r="F15" s="129"/>
      <c r="G15" s="129"/>
      <c r="H15" s="339"/>
      <c r="I15" s="129"/>
      <c r="J15" s="129"/>
      <c r="K15" s="370"/>
      <c r="L15" s="192"/>
      <c r="M15" s="192"/>
      <c r="N15" s="193"/>
      <c r="O15" s="336"/>
      <c r="P15" s="336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</row>
    <row r="16" spans="1:27" ht="6" customHeight="1">
      <c r="A16" s="80"/>
      <c r="B16" s="80"/>
      <c r="C16" s="80"/>
      <c r="D16" s="80"/>
      <c r="E16" s="80"/>
      <c r="F16" s="80"/>
      <c r="G16" s="80"/>
      <c r="H16" s="371"/>
      <c r="I16" s="80"/>
      <c r="J16" s="80"/>
      <c r="K16" s="80"/>
      <c r="L16" s="80"/>
      <c r="M16" s="80"/>
      <c r="N16" s="372"/>
      <c r="O16" s="372"/>
      <c r="P16" s="372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</row>
    <row r="17" spans="1:27" ht="15.6">
      <c r="A17" s="80"/>
      <c r="B17" s="194"/>
      <c r="C17" s="194"/>
      <c r="D17" s="194"/>
      <c r="E17" s="194"/>
      <c r="F17" s="195"/>
      <c r="G17" s="196"/>
      <c r="H17" s="196"/>
      <c r="I17" s="197">
        <v>1.4999999999999999E-2</v>
      </c>
      <c r="J17" s="197">
        <v>1.6E-2</v>
      </c>
      <c r="K17" s="197">
        <v>1.7500000000000002E-2</v>
      </c>
      <c r="L17" s="197">
        <v>0.02</v>
      </c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</row>
    <row r="18" spans="1:27" ht="15.6">
      <c r="A18" s="80"/>
      <c r="B18" s="198" t="s">
        <v>62</v>
      </c>
      <c r="C18" s="373" t="s">
        <v>385</v>
      </c>
      <c r="D18" s="198" t="s">
        <v>386</v>
      </c>
      <c r="E18" s="198" t="s">
        <v>9</v>
      </c>
      <c r="F18" s="199" t="s">
        <v>387</v>
      </c>
      <c r="G18" s="200" t="s">
        <v>9</v>
      </c>
      <c r="H18" s="201" t="s">
        <v>388</v>
      </c>
      <c r="I18" s="199" t="s">
        <v>347</v>
      </c>
      <c r="J18" s="199" t="s">
        <v>358</v>
      </c>
      <c r="K18" s="199" t="s">
        <v>365</v>
      </c>
      <c r="L18" s="199" t="s">
        <v>371</v>
      </c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</row>
    <row r="19" spans="1:27" ht="15.6">
      <c r="A19" s="80"/>
      <c r="B19" s="202">
        <v>2024</v>
      </c>
      <c r="C19" s="374" t="s">
        <v>318</v>
      </c>
      <c r="D19" s="203">
        <f t="shared" ref="D19:D42" si="6">H19-F19</f>
        <v>0</v>
      </c>
      <c r="E19" s="204" t="str">
        <f t="shared" ref="E19:E42" si="7">IF(D19=0,"",D19/H19)</f>
        <v/>
      </c>
      <c r="F19" s="203">
        <f>SUMIFS('💸  Receitas'!I:I,'💸  Receitas'!C:C,B19,'💸  Receitas'!D:D,C19)</f>
        <v>0</v>
      </c>
      <c r="G19" s="204" t="str">
        <f t="shared" ref="G19:G42" si="8">IF(F19=0,"",F19/H19)</f>
        <v/>
      </c>
      <c r="H19" s="205">
        <f>SUMIFS('💸  Receitas'!P:P,'💸  Receitas'!C:C,B19,'💸  Receitas'!D:D,C19)</f>
        <v>0</v>
      </c>
      <c r="I19" s="206">
        <v>305000</v>
      </c>
      <c r="J19" s="207">
        <v>320000</v>
      </c>
      <c r="K19" s="207">
        <v>345000</v>
      </c>
      <c r="L19" s="207">
        <v>365000</v>
      </c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</row>
    <row r="20" spans="1:27" ht="15.6">
      <c r="A20" s="80"/>
      <c r="B20" s="202">
        <v>2024</v>
      </c>
      <c r="C20" s="374" t="s">
        <v>319</v>
      </c>
      <c r="D20" s="203">
        <f t="shared" si="6"/>
        <v>0</v>
      </c>
      <c r="E20" s="204" t="str">
        <f t="shared" si="7"/>
        <v/>
      </c>
      <c r="F20" s="203">
        <f>SUMIFS('💸  Receitas'!I:I,'💸  Receitas'!C:C,B20,'💸  Receitas'!D:D,C20)</f>
        <v>0</v>
      </c>
      <c r="G20" s="204" t="str">
        <f t="shared" si="8"/>
        <v/>
      </c>
      <c r="H20" s="205">
        <f>SUMIFS('💸  Receitas'!P:P,'💸  Receitas'!C:C,B20,'💸  Receitas'!D:D,C20)</f>
        <v>0</v>
      </c>
      <c r="I20" s="206">
        <v>305000</v>
      </c>
      <c r="J20" s="207">
        <v>320000</v>
      </c>
      <c r="K20" s="207">
        <v>345000</v>
      </c>
      <c r="L20" s="207">
        <v>365000</v>
      </c>
      <c r="M20" s="80"/>
      <c r="N20" s="80"/>
      <c r="O20" s="80"/>
      <c r="P20" s="80"/>
      <c r="Q20" s="80"/>
      <c r="R20" s="80"/>
      <c r="S20" s="208"/>
      <c r="T20" s="80"/>
      <c r="U20" s="80"/>
      <c r="V20" s="80"/>
      <c r="W20" s="80"/>
      <c r="X20" s="80"/>
      <c r="Y20" s="80"/>
      <c r="Z20" s="80"/>
      <c r="AA20" s="80"/>
    </row>
    <row r="21" spans="1:27" ht="15.75" customHeight="1">
      <c r="A21" s="80"/>
      <c r="B21" s="202">
        <v>2024</v>
      </c>
      <c r="C21" s="374" t="s">
        <v>389</v>
      </c>
      <c r="D21" s="203">
        <f t="shared" si="6"/>
        <v>0</v>
      </c>
      <c r="E21" s="204" t="str">
        <f t="shared" si="7"/>
        <v/>
      </c>
      <c r="F21" s="203">
        <f>SUMIFS('💸  Receitas'!I:I,'💸  Receitas'!C:C,B21,'💸  Receitas'!D:D,C21)</f>
        <v>0</v>
      </c>
      <c r="G21" s="204" t="str">
        <f t="shared" si="8"/>
        <v/>
      </c>
      <c r="H21" s="205">
        <f>SUMIFS('💸  Receitas'!P:P,'💸  Receitas'!C:C,B21,'💸  Receitas'!D:D,C21)</f>
        <v>0</v>
      </c>
      <c r="I21" s="206"/>
      <c r="J21" s="207"/>
      <c r="K21" s="207"/>
      <c r="L21" s="207"/>
      <c r="M21" s="80"/>
      <c r="N21" s="80"/>
      <c r="O21" s="80"/>
      <c r="P21" s="80"/>
      <c r="Q21" s="80"/>
      <c r="R21" s="80"/>
      <c r="S21" s="209"/>
      <c r="T21" s="80"/>
      <c r="U21" s="80"/>
      <c r="V21" s="80"/>
      <c r="W21" s="80"/>
      <c r="X21" s="80"/>
      <c r="Y21" s="80"/>
      <c r="Z21" s="80"/>
      <c r="AA21" s="80"/>
    </row>
    <row r="22" spans="1:27" ht="15.75" customHeight="1">
      <c r="A22" s="80"/>
      <c r="B22" s="202">
        <v>2024</v>
      </c>
      <c r="C22" s="374" t="s">
        <v>390</v>
      </c>
      <c r="D22" s="203">
        <f t="shared" si="6"/>
        <v>0</v>
      </c>
      <c r="E22" s="204" t="str">
        <f t="shared" si="7"/>
        <v/>
      </c>
      <c r="F22" s="203">
        <f>SUMIFS('💸  Receitas'!I:I,'💸  Receitas'!C:C,B22,'💸  Receitas'!D:D,C22)</f>
        <v>0</v>
      </c>
      <c r="G22" s="204" t="str">
        <f t="shared" si="8"/>
        <v/>
      </c>
      <c r="H22" s="205">
        <f>SUMIFS('💸  Receitas'!P:P,'💸  Receitas'!C:C,B22,'💸  Receitas'!D:D,C22)</f>
        <v>0</v>
      </c>
      <c r="I22" s="206"/>
      <c r="J22" s="207"/>
      <c r="K22" s="207"/>
      <c r="L22" s="207"/>
      <c r="M22" s="80"/>
      <c r="N22" s="80"/>
      <c r="O22" s="80"/>
      <c r="P22" s="80"/>
      <c r="Q22" s="80"/>
      <c r="R22" s="80"/>
      <c r="S22" s="208"/>
      <c r="T22" s="80"/>
      <c r="U22" s="80"/>
      <c r="V22" s="80"/>
      <c r="W22" s="80"/>
      <c r="X22" s="80"/>
      <c r="Y22" s="80"/>
      <c r="Z22" s="80"/>
      <c r="AA22" s="80"/>
    </row>
    <row r="23" spans="1:27" ht="15.75" customHeight="1">
      <c r="A23" s="80"/>
      <c r="B23" s="202">
        <v>2024</v>
      </c>
      <c r="C23" s="374" t="s">
        <v>391</v>
      </c>
      <c r="D23" s="203">
        <f t="shared" si="6"/>
        <v>0</v>
      </c>
      <c r="E23" s="204" t="str">
        <f t="shared" si="7"/>
        <v/>
      </c>
      <c r="F23" s="203">
        <f>SUMIFS('💸  Receitas'!I:I,'💸  Receitas'!C:C,B23,'💸  Receitas'!D:D,C23)</f>
        <v>0</v>
      </c>
      <c r="G23" s="204" t="str">
        <f t="shared" si="8"/>
        <v/>
      </c>
      <c r="H23" s="205">
        <f>SUMIFS('💸  Receitas'!P:P,'💸  Receitas'!C:C,B23,'💸  Receitas'!D:D,C23)</f>
        <v>0</v>
      </c>
      <c r="I23" s="206"/>
      <c r="J23" s="207"/>
      <c r="K23" s="207"/>
      <c r="L23" s="207"/>
      <c r="M23" s="80"/>
      <c r="N23" s="80"/>
      <c r="O23" s="80"/>
      <c r="P23" s="80"/>
      <c r="Q23" s="80"/>
      <c r="R23" s="80"/>
      <c r="S23" s="209"/>
      <c r="T23" s="80"/>
      <c r="U23" s="80"/>
      <c r="V23" s="80"/>
      <c r="W23" s="80"/>
      <c r="X23" s="80"/>
      <c r="Y23" s="80"/>
      <c r="Z23" s="80"/>
      <c r="AA23" s="80"/>
    </row>
    <row r="24" spans="1:27" ht="15.75" customHeight="1">
      <c r="A24" s="80"/>
      <c r="B24" s="202">
        <v>2024</v>
      </c>
      <c r="C24" s="374" t="s">
        <v>392</v>
      </c>
      <c r="D24" s="203">
        <f t="shared" si="6"/>
        <v>0</v>
      </c>
      <c r="E24" s="204" t="str">
        <f t="shared" si="7"/>
        <v/>
      </c>
      <c r="F24" s="203">
        <f>SUMIFS('💸  Receitas'!I:I,'💸  Receitas'!C:C,B24,'💸  Receitas'!D:D,C24)</f>
        <v>0</v>
      </c>
      <c r="G24" s="204" t="str">
        <f t="shared" si="8"/>
        <v/>
      </c>
      <c r="H24" s="205">
        <f>SUMIFS('💸  Receitas'!P:P,'💸  Receitas'!C:C,B24,'💸  Receitas'!D:D,C24)</f>
        <v>0</v>
      </c>
      <c r="I24" s="206"/>
      <c r="J24" s="207"/>
      <c r="K24" s="207"/>
      <c r="L24" s="207"/>
      <c r="M24" s="80"/>
      <c r="N24" s="80"/>
      <c r="O24" s="80"/>
      <c r="P24" s="80"/>
      <c r="Q24" s="80"/>
      <c r="R24" s="80"/>
      <c r="S24" s="208"/>
      <c r="T24" s="80"/>
      <c r="U24" s="80"/>
      <c r="V24" s="80"/>
      <c r="W24" s="80"/>
      <c r="X24" s="80"/>
      <c r="Y24" s="80"/>
      <c r="Z24" s="80"/>
      <c r="AA24" s="80"/>
    </row>
    <row r="25" spans="1:27" ht="15.75" customHeight="1">
      <c r="A25" s="80"/>
      <c r="B25" s="202">
        <v>2024</v>
      </c>
      <c r="C25" s="374" t="s">
        <v>5</v>
      </c>
      <c r="D25" s="203">
        <f t="shared" si="6"/>
        <v>0</v>
      </c>
      <c r="E25" s="204" t="str">
        <f t="shared" si="7"/>
        <v/>
      </c>
      <c r="F25" s="203">
        <f>SUMIFS('💸  Receitas'!I:I,'💸  Receitas'!C:C,B25,'💸  Receitas'!D:D,C25)</f>
        <v>0</v>
      </c>
      <c r="G25" s="204" t="str">
        <f t="shared" si="8"/>
        <v/>
      </c>
      <c r="H25" s="205">
        <f>SUMIFS('💸  Receitas'!P:P,'💸  Receitas'!C:C,B25,'💸  Receitas'!D:D,C25)</f>
        <v>0</v>
      </c>
      <c r="I25" s="206"/>
      <c r="J25" s="207"/>
      <c r="K25" s="207"/>
      <c r="L25" s="207"/>
      <c r="M25" s="80"/>
      <c r="N25" s="80"/>
      <c r="O25" s="80"/>
      <c r="P25" s="80"/>
      <c r="Q25" s="80"/>
      <c r="R25" s="80"/>
      <c r="S25" s="209"/>
      <c r="T25" s="80"/>
      <c r="U25" s="80"/>
      <c r="V25" s="80"/>
      <c r="W25" s="80"/>
      <c r="X25" s="80"/>
      <c r="Y25" s="80"/>
      <c r="Z25" s="80"/>
      <c r="AA25" s="80"/>
    </row>
    <row r="26" spans="1:27" ht="15.75" customHeight="1">
      <c r="A26" s="80"/>
      <c r="B26" s="202">
        <v>2024</v>
      </c>
      <c r="C26" s="374" t="s">
        <v>313</v>
      </c>
      <c r="D26" s="203">
        <f t="shared" si="6"/>
        <v>0</v>
      </c>
      <c r="E26" s="204" t="str">
        <f t="shared" si="7"/>
        <v/>
      </c>
      <c r="F26" s="203">
        <f>SUMIFS('💸  Receitas'!I:I,'💸  Receitas'!C:C,B26,'💸  Receitas'!D:D,C26)</f>
        <v>0</v>
      </c>
      <c r="G26" s="204" t="str">
        <f t="shared" si="8"/>
        <v/>
      </c>
      <c r="H26" s="205">
        <f>SUMIFS('💸  Receitas'!P:P,'💸  Receitas'!C:C,B26,'💸  Receitas'!D:D,C26)</f>
        <v>0</v>
      </c>
      <c r="I26" s="206"/>
      <c r="J26" s="207"/>
      <c r="K26" s="207"/>
      <c r="L26" s="207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</row>
    <row r="27" spans="1:27" ht="15.75" customHeight="1">
      <c r="A27" s="80"/>
      <c r="B27" s="202">
        <v>2024</v>
      </c>
      <c r="C27" s="374" t="s">
        <v>314</v>
      </c>
      <c r="D27" s="203">
        <f t="shared" si="6"/>
        <v>0</v>
      </c>
      <c r="E27" s="204" t="str">
        <f t="shared" si="7"/>
        <v/>
      </c>
      <c r="F27" s="203">
        <f>SUMIFS('💸  Receitas'!I:I,'💸  Receitas'!C:C,B27,'💸  Receitas'!D:D,C27)</f>
        <v>0</v>
      </c>
      <c r="G27" s="204" t="str">
        <f t="shared" si="8"/>
        <v/>
      </c>
      <c r="H27" s="205">
        <f>SUMIFS('💸  Receitas'!P:P,'💸  Receitas'!C:C,B27,'💸  Receitas'!D:D,C27)</f>
        <v>0</v>
      </c>
      <c r="I27" s="206"/>
      <c r="J27" s="207"/>
      <c r="K27" s="207"/>
      <c r="L27" s="207"/>
      <c r="M27" s="80"/>
      <c r="N27" s="80"/>
      <c r="O27" s="80"/>
      <c r="P27" s="80"/>
      <c r="Q27" s="80"/>
      <c r="R27" s="80"/>
      <c r="S27" s="81"/>
      <c r="T27" s="80"/>
      <c r="U27" s="210"/>
      <c r="V27" s="211"/>
      <c r="W27" s="80"/>
      <c r="X27" s="80"/>
      <c r="Y27" s="80"/>
      <c r="Z27" s="80"/>
      <c r="AA27" s="80"/>
    </row>
    <row r="28" spans="1:27" ht="15.75" customHeight="1">
      <c r="A28" s="80"/>
      <c r="B28" s="202">
        <v>2024</v>
      </c>
      <c r="C28" s="374" t="s">
        <v>315</v>
      </c>
      <c r="D28" s="203">
        <f t="shared" si="6"/>
        <v>0</v>
      </c>
      <c r="E28" s="204" t="str">
        <f t="shared" si="7"/>
        <v/>
      </c>
      <c r="F28" s="203">
        <f>SUMIFS('💸  Receitas'!I:I,'💸  Receitas'!C:C,B28,'💸  Receitas'!D:D,C28)</f>
        <v>0</v>
      </c>
      <c r="G28" s="204" t="str">
        <f t="shared" si="8"/>
        <v/>
      </c>
      <c r="H28" s="205">
        <f>SUMIFS('💸  Receitas'!P:P,'💸  Receitas'!C:C,B28,'💸  Receitas'!D:D,C28)</f>
        <v>0</v>
      </c>
      <c r="I28" s="206"/>
      <c r="J28" s="212"/>
      <c r="K28" s="207"/>
      <c r="L28" s="207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</row>
    <row r="29" spans="1:27" ht="15.75" customHeight="1">
      <c r="A29" s="80"/>
      <c r="B29" s="202">
        <v>2024</v>
      </c>
      <c r="C29" s="374" t="s">
        <v>316</v>
      </c>
      <c r="D29" s="203">
        <f t="shared" si="6"/>
        <v>0</v>
      </c>
      <c r="E29" s="204" t="str">
        <f t="shared" si="7"/>
        <v/>
      </c>
      <c r="F29" s="203">
        <f>SUMIFS('💸  Receitas'!I:I,'💸  Receitas'!C:C,B29,'💸  Receitas'!D:D,C29)</f>
        <v>0</v>
      </c>
      <c r="G29" s="204" t="str">
        <f t="shared" si="8"/>
        <v/>
      </c>
      <c r="H29" s="205">
        <f>SUMIFS('💸  Receitas'!P:P,'💸  Receitas'!C:C,B29,'💸  Receitas'!D:D,C29)</f>
        <v>0</v>
      </c>
      <c r="I29" s="206"/>
      <c r="J29" s="207"/>
      <c r="K29" s="207"/>
      <c r="L29" s="207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</row>
    <row r="30" spans="1:27" ht="15.75" customHeight="1">
      <c r="A30" s="80"/>
      <c r="B30" s="202">
        <v>2024</v>
      </c>
      <c r="C30" s="374" t="s">
        <v>317</v>
      </c>
      <c r="D30" s="203">
        <f t="shared" si="6"/>
        <v>0</v>
      </c>
      <c r="E30" s="204" t="str">
        <f t="shared" si="7"/>
        <v/>
      </c>
      <c r="F30" s="203">
        <f>SUMIFS('💸  Receitas'!I:I,'💸  Receitas'!C:C,B30,'💸  Receitas'!D:D,C30)</f>
        <v>0</v>
      </c>
      <c r="G30" s="204" t="str">
        <f t="shared" si="8"/>
        <v/>
      </c>
      <c r="H30" s="205">
        <f>SUMIFS('💸  Receitas'!P:P,'💸  Receitas'!C:C,B30,'💸  Receitas'!D:D,C30)</f>
        <v>0</v>
      </c>
      <c r="I30" s="206"/>
      <c r="J30" s="212"/>
      <c r="K30" s="207"/>
      <c r="L30" s="207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</row>
    <row r="31" spans="1:27" ht="15.75" customHeight="1">
      <c r="A31" s="80"/>
      <c r="B31" s="202">
        <v>2025</v>
      </c>
      <c r="C31" s="374" t="s">
        <v>318</v>
      </c>
      <c r="D31" s="203">
        <f t="shared" si="6"/>
        <v>0</v>
      </c>
      <c r="E31" s="204" t="str">
        <f t="shared" si="7"/>
        <v/>
      </c>
      <c r="F31" s="203">
        <f>SUMIFS('💸  Receitas'!I:I,'💸  Receitas'!C:C,B31,'💸  Receitas'!D:D,C31)</f>
        <v>0</v>
      </c>
      <c r="G31" s="204" t="str">
        <f t="shared" si="8"/>
        <v/>
      </c>
      <c r="H31" s="205">
        <f>SUMIFS('💸  Receitas'!P:P,'💸  Receitas'!C:C,B31,'💸  Receitas'!D:D,C31)</f>
        <v>0</v>
      </c>
      <c r="I31" s="206"/>
      <c r="J31" s="213"/>
      <c r="K31" s="207"/>
      <c r="L31" s="207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</row>
    <row r="32" spans="1:27" ht="15.75" customHeight="1">
      <c r="A32" s="80"/>
      <c r="B32" s="202">
        <v>2025</v>
      </c>
      <c r="C32" s="374" t="s">
        <v>319</v>
      </c>
      <c r="D32" s="203">
        <f t="shared" si="6"/>
        <v>0</v>
      </c>
      <c r="E32" s="204" t="str">
        <f t="shared" si="7"/>
        <v/>
      </c>
      <c r="F32" s="203">
        <f>SUMIFS('💸  Receitas'!I:I,'💸  Receitas'!C:C,B32,'💸  Receitas'!D:D,C32)</f>
        <v>0</v>
      </c>
      <c r="G32" s="204" t="str">
        <f t="shared" si="8"/>
        <v/>
      </c>
      <c r="H32" s="205">
        <f>SUMIFS('💸  Receitas'!P:P,'💸  Receitas'!C:C,B32,'💸  Receitas'!D:D,C32)</f>
        <v>0</v>
      </c>
      <c r="I32" s="206"/>
      <c r="J32" s="212"/>
      <c r="K32" s="207"/>
      <c r="L32" s="207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</row>
    <row r="33" spans="1:27" ht="15.75" customHeight="1">
      <c r="A33" s="80"/>
      <c r="B33" s="202">
        <v>2025</v>
      </c>
      <c r="C33" s="374" t="s">
        <v>389</v>
      </c>
      <c r="D33" s="203">
        <f t="shared" si="6"/>
        <v>0</v>
      </c>
      <c r="E33" s="204" t="str">
        <f t="shared" si="7"/>
        <v/>
      </c>
      <c r="F33" s="203">
        <f>SUMIFS('💸  Receitas'!I:I,'💸  Receitas'!C:C,B33,'💸  Receitas'!D:D,C33)</f>
        <v>0</v>
      </c>
      <c r="G33" s="204" t="str">
        <f t="shared" si="8"/>
        <v/>
      </c>
      <c r="H33" s="205">
        <f>SUMIFS('💸  Receitas'!P:P,'💸  Receitas'!C:C,B33,'💸  Receitas'!D:D,C33)</f>
        <v>0</v>
      </c>
      <c r="I33" s="206"/>
      <c r="J33" s="213"/>
      <c r="K33" s="207"/>
      <c r="L33" s="207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</row>
    <row r="34" spans="1:27" ht="15.75" customHeight="1">
      <c r="A34" s="80"/>
      <c r="B34" s="202">
        <v>2025</v>
      </c>
      <c r="C34" s="374" t="s">
        <v>390</v>
      </c>
      <c r="D34" s="203">
        <f t="shared" si="6"/>
        <v>0</v>
      </c>
      <c r="E34" s="204" t="str">
        <f t="shared" si="7"/>
        <v/>
      </c>
      <c r="F34" s="203">
        <f>SUMIFS('💸  Receitas'!I:I,'💸  Receitas'!C:C,B34,'💸  Receitas'!D:D,C34)</f>
        <v>0</v>
      </c>
      <c r="G34" s="204" t="str">
        <f t="shared" si="8"/>
        <v/>
      </c>
      <c r="H34" s="205">
        <f>SUMIFS('💸  Receitas'!P:P,'💸  Receitas'!C:C,B34,'💸  Receitas'!D:D,C34)</f>
        <v>0</v>
      </c>
      <c r="I34" s="206"/>
      <c r="J34" s="212"/>
      <c r="K34" s="207"/>
      <c r="L34" s="207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</row>
    <row r="35" spans="1:27" ht="15.75" customHeight="1">
      <c r="A35" s="80"/>
      <c r="B35" s="202">
        <v>2025</v>
      </c>
      <c r="C35" s="374" t="s">
        <v>391</v>
      </c>
      <c r="D35" s="203">
        <f t="shared" si="6"/>
        <v>0</v>
      </c>
      <c r="E35" s="204" t="str">
        <f t="shared" si="7"/>
        <v/>
      </c>
      <c r="F35" s="203">
        <f>SUMIFS('💸  Receitas'!I:I,'💸  Receitas'!C:C,B35,'💸  Receitas'!D:D,C35)</f>
        <v>0</v>
      </c>
      <c r="G35" s="204" t="str">
        <f t="shared" si="8"/>
        <v/>
      </c>
      <c r="H35" s="205">
        <f>SUMIFS('💸  Receitas'!P:P,'💸  Receitas'!C:C,B35,'💸  Receitas'!D:D,C35)</f>
        <v>0</v>
      </c>
      <c r="I35" s="206"/>
      <c r="J35" s="213"/>
      <c r="K35" s="207"/>
      <c r="L35" s="207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</row>
    <row r="36" spans="1:27" ht="15.75" customHeight="1">
      <c r="A36" s="80"/>
      <c r="B36" s="202">
        <v>2025</v>
      </c>
      <c r="C36" s="374" t="s">
        <v>392</v>
      </c>
      <c r="D36" s="203">
        <f t="shared" si="6"/>
        <v>0</v>
      </c>
      <c r="E36" s="204" t="str">
        <f t="shared" si="7"/>
        <v/>
      </c>
      <c r="F36" s="203">
        <f>SUMIFS('💸  Receitas'!I:I,'💸  Receitas'!C:C,B36,'💸  Receitas'!D:D,C36)</f>
        <v>0</v>
      </c>
      <c r="G36" s="204" t="str">
        <f t="shared" si="8"/>
        <v/>
      </c>
      <c r="H36" s="205">
        <f>SUMIFS('💸  Receitas'!P:P,'💸  Receitas'!C:C,B36,'💸  Receitas'!D:D,C36)</f>
        <v>0</v>
      </c>
      <c r="I36" s="206"/>
      <c r="J36" s="375"/>
      <c r="K36" s="207"/>
      <c r="L36" s="207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</row>
    <row r="37" spans="1:27" ht="15.75" customHeight="1">
      <c r="A37" s="80"/>
      <c r="B37" s="202">
        <v>2025</v>
      </c>
      <c r="C37" s="374" t="s">
        <v>5</v>
      </c>
      <c r="D37" s="203">
        <f t="shared" si="6"/>
        <v>37727.35</v>
      </c>
      <c r="E37" s="204">
        <f t="shared" si="7"/>
        <v>1</v>
      </c>
      <c r="F37" s="203">
        <f>SUMIFS('💸  Receitas'!I:I,'💸  Receitas'!C:C,B37,'💸  Receitas'!D:D,C37)</f>
        <v>0</v>
      </c>
      <c r="G37" s="204" t="str">
        <f t="shared" si="8"/>
        <v/>
      </c>
      <c r="H37" s="205">
        <f>SUMIFS('💸  Receitas'!P:P,'💸  Receitas'!C:C,B37,'💸  Receitas'!D:D,C37)</f>
        <v>37727.35</v>
      </c>
      <c r="I37" s="206"/>
      <c r="J37" s="375"/>
      <c r="K37" s="207"/>
      <c r="L37" s="207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</row>
    <row r="38" spans="1:27" ht="15.75" customHeight="1">
      <c r="A38" s="80"/>
      <c r="B38" s="202">
        <v>2025</v>
      </c>
      <c r="C38" s="374" t="s">
        <v>313</v>
      </c>
      <c r="D38" s="203">
        <f t="shared" si="6"/>
        <v>28024.110000000008</v>
      </c>
      <c r="E38" s="204">
        <f t="shared" si="7"/>
        <v>1</v>
      </c>
      <c r="F38" s="203">
        <f>SUMIFS('💸  Receitas'!I:I,'💸  Receitas'!C:C,B38,'💸  Receitas'!D:D,C38)</f>
        <v>0</v>
      </c>
      <c r="G38" s="204" t="str">
        <f t="shared" si="8"/>
        <v/>
      </c>
      <c r="H38" s="205">
        <f>SUMIFS('💸  Receitas'!P:P,'💸  Receitas'!C:C,B38,'💸  Receitas'!D:D,C38)</f>
        <v>28024.110000000008</v>
      </c>
      <c r="I38" s="375"/>
      <c r="J38" s="375"/>
      <c r="K38" s="207"/>
      <c r="L38" s="207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</row>
    <row r="39" spans="1:27" ht="15.75" customHeight="1">
      <c r="A39" s="80"/>
      <c r="B39" s="202">
        <v>2025</v>
      </c>
      <c r="C39" s="374" t="s">
        <v>314</v>
      </c>
      <c r="D39" s="203">
        <f t="shared" si="6"/>
        <v>26463.799999999996</v>
      </c>
      <c r="E39" s="204">
        <f t="shared" si="7"/>
        <v>1</v>
      </c>
      <c r="F39" s="203">
        <f>SUMIFS('💸  Receitas'!I:I,'💸  Receitas'!C:C,B39,'💸  Receitas'!D:D,C39)</f>
        <v>0</v>
      </c>
      <c r="G39" s="204" t="str">
        <f t="shared" si="8"/>
        <v/>
      </c>
      <c r="H39" s="205">
        <f>SUMIFS('💸  Receitas'!P:P,'💸  Receitas'!C:C,B39,'💸  Receitas'!D:D,C39)</f>
        <v>26463.799999999996</v>
      </c>
      <c r="I39" s="375"/>
      <c r="J39" s="375"/>
      <c r="K39" s="207"/>
      <c r="L39" s="207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</row>
    <row r="40" spans="1:27" ht="15.75" customHeight="1">
      <c r="A40" s="80"/>
      <c r="B40" s="202">
        <v>2025</v>
      </c>
      <c r="C40" s="374" t="s">
        <v>315</v>
      </c>
      <c r="D40" s="203">
        <f t="shared" si="6"/>
        <v>23587.599999999995</v>
      </c>
      <c r="E40" s="204">
        <f t="shared" si="7"/>
        <v>1</v>
      </c>
      <c r="F40" s="203">
        <f>SUMIFS('💸  Receitas'!I:I,'💸  Receitas'!C:C,B40,'💸  Receitas'!D:D,C40)</f>
        <v>0</v>
      </c>
      <c r="G40" s="204" t="str">
        <f t="shared" si="8"/>
        <v/>
      </c>
      <c r="H40" s="205">
        <f>SUMIFS('💸  Receitas'!P:P,'💸  Receitas'!C:C,B40,'💸  Receitas'!D:D,C40)</f>
        <v>23587.599999999995</v>
      </c>
      <c r="I40" s="375"/>
      <c r="J40" s="375"/>
      <c r="K40" s="207"/>
      <c r="L40" s="207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</row>
    <row r="41" spans="1:27" ht="15.75" customHeight="1">
      <c r="A41" s="80"/>
      <c r="B41" s="202">
        <v>2025</v>
      </c>
      <c r="C41" s="374" t="s">
        <v>316</v>
      </c>
      <c r="D41" s="203">
        <f t="shared" si="6"/>
        <v>27014.7</v>
      </c>
      <c r="E41" s="204">
        <f t="shared" si="7"/>
        <v>1</v>
      </c>
      <c r="F41" s="203">
        <f>SUMIFS('💸  Receitas'!I:I,'💸  Receitas'!C:C,B41,'💸  Receitas'!D:D,C41)</f>
        <v>0</v>
      </c>
      <c r="G41" s="204" t="str">
        <f t="shared" si="8"/>
        <v/>
      </c>
      <c r="H41" s="205">
        <f>SUMIFS('💸  Receitas'!P:P,'💸  Receitas'!C:C,B41,'💸  Receitas'!D:D,C41)</f>
        <v>27014.7</v>
      </c>
      <c r="I41" s="375"/>
      <c r="J41" s="375"/>
      <c r="K41" s="207"/>
      <c r="L41" s="207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</row>
    <row r="42" spans="1:27" ht="15.75" customHeight="1">
      <c r="A42" s="80"/>
      <c r="B42" s="202">
        <v>2025</v>
      </c>
      <c r="C42" s="374" t="s">
        <v>317</v>
      </c>
      <c r="D42" s="203">
        <f t="shared" si="6"/>
        <v>39608.1</v>
      </c>
      <c r="E42" s="204">
        <f t="shared" si="7"/>
        <v>1</v>
      </c>
      <c r="F42" s="203">
        <f>SUMIFS('💸  Receitas'!I:I,'💸  Receitas'!C:C,B42,'💸  Receitas'!D:D,C42)</f>
        <v>0</v>
      </c>
      <c r="G42" s="204" t="str">
        <f t="shared" si="8"/>
        <v/>
      </c>
      <c r="H42" s="205">
        <f>SUMIFS('💸  Receitas'!P:P,'💸  Receitas'!C:C,B42,'💸  Receitas'!D:D,C42)</f>
        <v>39608.1</v>
      </c>
      <c r="I42" s="375"/>
      <c r="J42" s="375"/>
      <c r="K42" s="207"/>
      <c r="L42" s="207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</row>
    <row r="43" spans="1:27" ht="15.75" customHeight="1">
      <c r="A43" s="80"/>
      <c r="B43" s="376"/>
      <c r="C43" s="377"/>
      <c r="D43" s="378"/>
      <c r="E43" s="379"/>
      <c r="F43" s="380"/>
      <c r="G43" s="380"/>
      <c r="H43" s="381"/>
      <c r="I43" s="375"/>
      <c r="J43" s="375"/>
      <c r="K43" s="207"/>
      <c r="L43" s="207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</row>
    <row r="44" spans="1:27" ht="15.75" customHeight="1">
      <c r="A44" s="80"/>
      <c r="B44" s="376"/>
      <c r="C44" s="377"/>
      <c r="D44" s="378"/>
      <c r="E44" s="379"/>
      <c r="F44" s="380"/>
      <c r="G44" s="380"/>
      <c r="H44" s="381"/>
      <c r="I44" s="375"/>
      <c r="J44" s="375"/>
      <c r="K44" s="207"/>
      <c r="L44" s="207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</row>
    <row r="45" spans="1:27" ht="15.75" customHeight="1">
      <c r="A45" s="80"/>
      <c r="B45" s="376"/>
      <c r="C45" s="377"/>
      <c r="D45" s="378"/>
      <c r="E45" s="379"/>
      <c r="F45" s="380"/>
      <c r="G45" s="380"/>
      <c r="H45" s="381"/>
      <c r="I45" s="375"/>
      <c r="J45" s="375"/>
      <c r="K45" s="207"/>
      <c r="L45" s="207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</row>
    <row r="46" spans="1:27" ht="15.75" customHeight="1">
      <c r="A46" s="80"/>
      <c r="B46" s="376"/>
      <c r="C46" s="377"/>
      <c r="D46" s="378"/>
      <c r="E46" s="379"/>
      <c r="F46" s="380"/>
      <c r="G46" s="380"/>
      <c r="H46" s="381"/>
      <c r="I46" s="375"/>
      <c r="J46" s="375"/>
      <c r="K46" s="207"/>
      <c r="L46" s="207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</row>
    <row r="47" spans="1:27" ht="15.75" customHeight="1">
      <c r="A47" s="80"/>
      <c r="B47" s="376"/>
      <c r="C47" s="377"/>
      <c r="D47" s="378"/>
      <c r="E47" s="379"/>
      <c r="F47" s="380"/>
      <c r="G47" s="380"/>
      <c r="H47" s="381"/>
      <c r="I47" s="375"/>
      <c r="J47" s="375"/>
      <c r="K47" s="207"/>
      <c r="L47" s="207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</row>
    <row r="48" spans="1:27" ht="15.75" customHeight="1">
      <c r="A48" s="80"/>
      <c r="B48" s="376"/>
      <c r="C48" s="377"/>
      <c r="D48" s="378"/>
      <c r="E48" s="379"/>
      <c r="F48" s="380"/>
      <c r="G48" s="380"/>
      <c r="H48" s="381"/>
      <c r="I48" s="375"/>
      <c r="J48" s="375"/>
      <c r="K48" s="207"/>
      <c r="L48" s="207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</row>
    <row r="49" spans="1:27" ht="15.75" customHeight="1">
      <c r="A49" s="80"/>
      <c r="B49" s="376"/>
      <c r="C49" s="377"/>
      <c r="D49" s="378"/>
      <c r="E49" s="379"/>
      <c r="F49" s="380"/>
      <c r="G49" s="380"/>
      <c r="H49" s="381"/>
      <c r="I49" s="375"/>
      <c r="J49" s="375"/>
      <c r="K49" s="207"/>
      <c r="L49" s="207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</row>
    <row r="50" spans="1:27" ht="15.75" customHeight="1">
      <c r="A50" s="80"/>
      <c r="B50" s="376"/>
      <c r="C50" s="377"/>
      <c r="D50" s="378"/>
      <c r="E50" s="379"/>
      <c r="F50" s="380"/>
      <c r="G50" s="380"/>
      <c r="H50" s="381"/>
      <c r="I50" s="375"/>
      <c r="J50" s="375"/>
      <c r="K50" s="207"/>
      <c r="L50" s="207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</row>
    <row r="51" spans="1:27" ht="15.75" customHeight="1">
      <c r="A51" s="80"/>
      <c r="B51" s="376"/>
      <c r="C51" s="377"/>
      <c r="D51" s="378"/>
      <c r="E51" s="379"/>
      <c r="F51" s="380"/>
      <c r="G51" s="380"/>
      <c r="H51" s="381"/>
      <c r="I51" s="375"/>
      <c r="J51" s="375"/>
      <c r="K51" s="207"/>
      <c r="L51" s="207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</row>
    <row r="52" spans="1:27" ht="15.75" customHeight="1">
      <c r="A52" s="80"/>
      <c r="B52" s="376"/>
      <c r="C52" s="377"/>
      <c r="D52" s="378"/>
      <c r="E52" s="379"/>
      <c r="F52" s="380"/>
      <c r="G52" s="380"/>
      <c r="H52" s="381"/>
      <c r="I52" s="375"/>
      <c r="J52" s="375"/>
      <c r="K52" s="207"/>
      <c r="L52" s="207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</row>
    <row r="53" spans="1:27" ht="15.75" customHeight="1">
      <c r="A53" s="80"/>
      <c r="B53" s="376"/>
      <c r="C53" s="377"/>
      <c r="D53" s="378"/>
      <c r="E53" s="379"/>
      <c r="F53" s="380"/>
      <c r="G53" s="380"/>
      <c r="H53" s="381"/>
      <c r="I53" s="375"/>
      <c r="J53" s="375"/>
      <c r="K53" s="207"/>
      <c r="L53" s="207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</row>
    <row r="54" spans="1:27" ht="15.75" customHeight="1">
      <c r="A54" s="80"/>
      <c r="B54" s="376"/>
      <c r="C54" s="377"/>
      <c r="D54" s="378"/>
      <c r="E54" s="379"/>
      <c r="F54" s="380"/>
      <c r="G54" s="380"/>
      <c r="H54" s="381"/>
      <c r="I54" s="375"/>
      <c r="J54" s="375"/>
      <c r="K54" s="207"/>
      <c r="L54" s="207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</row>
    <row r="55" spans="1:27" ht="15.75" customHeight="1">
      <c r="A55" s="80"/>
      <c r="B55" s="376"/>
      <c r="C55" s="377"/>
      <c r="D55" s="378"/>
      <c r="E55" s="379"/>
      <c r="F55" s="380"/>
      <c r="G55" s="380"/>
      <c r="H55" s="381"/>
      <c r="I55" s="375"/>
      <c r="J55" s="375"/>
      <c r="K55" s="207"/>
      <c r="L55" s="207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</row>
    <row r="56" spans="1:27" ht="15.75" customHeight="1">
      <c r="A56" s="80"/>
      <c r="B56" s="376"/>
      <c r="C56" s="377"/>
      <c r="D56" s="378"/>
      <c r="E56" s="379"/>
      <c r="F56" s="380"/>
      <c r="G56" s="380"/>
      <c r="H56" s="381"/>
      <c r="I56" s="375"/>
      <c r="J56" s="375"/>
      <c r="K56" s="207"/>
      <c r="L56" s="207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</row>
    <row r="57" spans="1:27" ht="15.75" customHeight="1">
      <c r="A57" s="80"/>
      <c r="B57" s="376"/>
      <c r="C57" s="377"/>
      <c r="D57" s="378"/>
      <c r="E57" s="379"/>
      <c r="F57" s="380"/>
      <c r="G57" s="380"/>
      <c r="H57" s="381"/>
      <c r="I57" s="375"/>
      <c r="J57" s="375"/>
      <c r="K57" s="207"/>
      <c r="L57" s="207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</row>
    <row r="58" spans="1:27" ht="15.75" customHeight="1">
      <c r="A58" s="80"/>
      <c r="B58" s="376"/>
      <c r="C58" s="377"/>
      <c r="D58" s="378"/>
      <c r="E58" s="379"/>
      <c r="F58" s="380"/>
      <c r="G58" s="380"/>
      <c r="H58" s="381"/>
      <c r="I58" s="375"/>
      <c r="J58" s="375"/>
      <c r="K58" s="207"/>
      <c r="L58" s="207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</row>
    <row r="59" spans="1:27" ht="15.75" customHeight="1">
      <c r="A59" s="80"/>
      <c r="B59" s="376"/>
      <c r="C59" s="377"/>
      <c r="D59" s="378"/>
      <c r="E59" s="379"/>
      <c r="F59" s="380"/>
      <c r="G59" s="380"/>
      <c r="H59" s="381"/>
      <c r="I59" s="375"/>
      <c r="J59" s="375"/>
      <c r="K59" s="207"/>
      <c r="L59" s="207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</row>
    <row r="60" spans="1:27" ht="15.75" customHeight="1">
      <c r="A60" s="80"/>
      <c r="B60" s="376"/>
      <c r="C60" s="377"/>
      <c r="D60" s="378"/>
      <c r="E60" s="379"/>
      <c r="F60" s="380"/>
      <c r="G60" s="380"/>
      <c r="H60" s="381"/>
      <c r="I60" s="375"/>
      <c r="J60" s="375"/>
      <c r="K60" s="207"/>
      <c r="L60" s="207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</row>
    <row r="61" spans="1:27" ht="15.75" customHeight="1">
      <c r="A61" s="80"/>
      <c r="B61" s="376"/>
      <c r="C61" s="377"/>
      <c r="D61" s="378"/>
      <c r="E61" s="379"/>
      <c r="F61" s="380"/>
      <c r="G61" s="380"/>
      <c r="H61" s="381"/>
      <c r="I61" s="375"/>
      <c r="J61" s="375"/>
      <c r="K61" s="207"/>
      <c r="L61" s="207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1:27" ht="15.75" customHeight="1">
      <c r="A62" s="80"/>
      <c r="B62" s="376"/>
      <c r="C62" s="377"/>
      <c r="D62" s="378"/>
      <c r="E62" s="379"/>
      <c r="F62" s="380"/>
      <c r="G62" s="380"/>
      <c r="H62" s="381"/>
      <c r="I62" s="375"/>
      <c r="J62" s="375"/>
      <c r="K62" s="207"/>
      <c r="L62" s="207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1:27" ht="15.75" customHeight="1">
      <c r="A63" s="80"/>
      <c r="B63" s="376"/>
      <c r="C63" s="377"/>
      <c r="D63" s="378"/>
      <c r="E63" s="379"/>
      <c r="F63" s="380"/>
      <c r="G63" s="380"/>
      <c r="H63" s="381"/>
      <c r="I63" s="375"/>
      <c r="J63" s="375"/>
      <c r="K63" s="207"/>
      <c r="L63" s="207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  <row r="64" spans="1:27" ht="15.75" customHeight="1">
      <c r="A64" s="80"/>
      <c r="B64" s="376"/>
      <c r="C64" s="377"/>
      <c r="D64" s="378"/>
      <c r="E64" s="379"/>
      <c r="F64" s="380"/>
      <c r="G64" s="380"/>
      <c r="H64" s="381"/>
      <c r="I64" s="375"/>
      <c r="J64" s="375"/>
      <c r="K64" s="207"/>
      <c r="L64" s="207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</row>
    <row r="65" spans="1:27" ht="15.75" customHeight="1">
      <c r="A65" s="80"/>
      <c r="B65" s="376"/>
      <c r="C65" s="377"/>
      <c r="D65" s="378"/>
      <c r="E65" s="379"/>
      <c r="F65" s="380"/>
      <c r="G65" s="380"/>
      <c r="H65" s="381"/>
      <c r="I65" s="375"/>
      <c r="J65" s="375"/>
      <c r="K65" s="207"/>
      <c r="L65" s="207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</row>
    <row r="66" spans="1:27" ht="15.75" customHeight="1">
      <c r="A66" s="80"/>
      <c r="B66" s="376"/>
      <c r="C66" s="377"/>
      <c r="D66" s="378"/>
      <c r="E66" s="379"/>
      <c r="F66" s="380"/>
      <c r="G66" s="380"/>
      <c r="H66" s="381"/>
      <c r="I66" s="375"/>
      <c r="J66" s="375"/>
      <c r="K66" s="207"/>
      <c r="L66" s="207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</row>
    <row r="67" spans="1:27" ht="15.75" customHeight="1">
      <c r="A67" s="80"/>
      <c r="B67" s="376"/>
      <c r="C67" s="377"/>
      <c r="D67" s="378"/>
      <c r="E67" s="379"/>
      <c r="F67" s="380"/>
      <c r="G67" s="380"/>
      <c r="H67" s="381"/>
      <c r="I67" s="375"/>
      <c r="J67" s="375"/>
      <c r="K67" s="207"/>
      <c r="L67" s="207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</row>
    <row r="68" spans="1:27" ht="15.75" customHeight="1">
      <c r="A68" s="80"/>
      <c r="B68" s="376"/>
      <c r="C68" s="377"/>
      <c r="D68" s="378"/>
      <c r="E68" s="379"/>
      <c r="F68" s="380"/>
      <c r="G68" s="380"/>
      <c r="H68" s="381"/>
      <c r="I68" s="375"/>
      <c r="J68" s="375"/>
      <c r="K68" s="207"/>
      <c r="L68" s="207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</row>
    <row r="69" spans="1:27" ht="15.75" customHeight="1">
      <c r="A69" s="80"/>
      <c r="B69" s="376"/>
      <c r="C69" s="377"/>
      <c r="D69" s="378"/>
      <c r="E69" s="379"/>
      <c r="F69" s="380"/>
      <c r="G69" s="380"/>
      <c r="H69" s="381"/>
      <c r="I69" s="375"/>
      <c r="J69" s="375"/>
      <c r="K69" s="375"/>
      <c r="L69" s="207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</row>
    <row r="70" spans="1:27" ht="15.75" customHeight="1">
      <c r="A70" s="80"/>
      <c r="B70" s="376"/>
      <c r="C70" s="377"/>
      <c r="D70" s="378"/>
      <c r="E70" s="379"/>
      <c r="F70" s="380"/>
      <c r="G70" s="380"/>
      <c r="H70" s="381"/>
      <c r="I70" s="375"/>
      <c r="J70" s="375"/>
      <c r="K70" s="375"/>
      <c r="L70" s="207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</row>
    <row r="71" spans="1:27" ht="15.75" customHeight="1">
      <c r="A71" s="80"/>
      <c r="B71" s="376"/>
      <c r="C71" s="377"/>
      <c r="D71" s="378"/>
      <c r="E71" s="379"/>
      <c r="F71" s="380"/>
      <c r="G71" s="380"/>
      <c r="H71" s="381"/>
      <c r="I71" s="375"/>
      <c r="J71" s="375"/>
      <c r="K71" s="375"/>
      <c r="L71" s="207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</row>
    <row r="72" spans="1:27" ht="15.75" customHeight="1">
      <c r="A72" s="80"/>
      <c r="B72" s="376"/>
      <c r="C72" s="377"/>
      <c r="D72" s="378"/>
      <c r="E72" s="379"/>
      <c r="F72" s="380"/>
      <c r="G72" s="380"/>
      <c r="H72" s="381"/>
      <c r="I72" s="375"/>
      <c r="J72" s="375"/>
      <c r="K72" s="375"/>
      <c r="L72" s="207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</row>
    <row r="73" spans="1:27" ht="15.75" customHeight="1">
      <c r="A73" s="80"/>
      <c r="B73" s="376"/>
      <c r="C73" s="377"/>
      <c r="D73" s="378"/>
      <c r="E73" s="379"/>
      <c r="F73" s="380"/>
      <c r="G73" s="380"/>
      <c r="H73" s="381"/>
      <c r="I73" s="375"/>
      <c r="J73" s="375"/>
      <c r="K73" s="375"/>
      <c r="L73" s="207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</row>
    <row r="74" spans="1:27" ht="15.75" customHeight="1">
      <c r="A74" s="80"/>
      <c r="B74" s="376"/>
      <c r="C74" s="377"/>
      <c r="D74" s="378"/>
      <c r="E74" s="379"/>
      <c r="F74" s="380"/>
      <c r="G74" s="380"/>
      <c r="H74" s="381"/>
      <c r="I74" s="375"/>
      <c r="J74" s="375"/>
      <c r="K74" s="375"/>
      <c r="L74" s="207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</row>
    <row r="75" spans="1:27" ht="15.75" customHeight="1">
      <c r="A75" s="80"/>
      <c r="B75" s="376"/>
      <c r="C75" s="377"/>
      <c r="D75" s="378"/>
      <c r="E75" s="379"/>
      <c r="F75" s="380"/>
      <c r="G75" s="380"/>
      <c r="H75" s="381"/>
      <c r="I75" s="375"/>
      <c r="J75" s="375"/>
      <c r="K75" s="375"/>
      <c r="L75" s="207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</row>
    <row r="76" spans="1:27" ht="15.75" customHeight="1">
      <c r="A76" s="80"/>
      <c r="B76" s="376"/>
      <c r="C76" s="377"/>
      <c r="D76" s="378"/>
      <c r="E76" s="379"/>
      <c r="F76" s="380"/>
      <c r="G76" s="380"/>
      <c r="H76" s="381"/>
      <c r="I76" s="375"/>
      <c r="J76" s="375"/>
      <c r="K76" s="375"/>
      <c r="L76" s="207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</row>
    <row r="77" spans="1:27" ht="15.75" customHeight="1">
      <c r="A77" s="80"/>
      <c r="B77" s="376"/>
      <c r="C77" s="377"/>
      <c r="D77" s="378"/>
      <c r="E77" s="379"/>
      <c r="F77" s="380"/>
      <c r="G77" s="380"/>
      <c r="H77" s="381"/>
      <c r="I77" s="375"/>
      <c r="J77" s="375"/>
      <c r="K77" s="375"/>
      <c r="L77" s="207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</row>
    <row r="78" spans="1:27" ht="15.75" customHeight="1">
      <c r="A78" s="80"/>
      <c r="B78" s="376"/>
      <c r="C78" s="377"/>
      <c r="D78" s="378"/>
      <c r="E78" s="379"/>
      <c r="F78" s="380"/>
      <c r="G78" s="380"/>
      <c r="H78" s="381"/>
      <c r="I78" s="375"/>
      <c r="J78" s="375"/>
      <c r="K78" s="375"/>
      <c r="L78" s="207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</row>
    <row r="79" spans="1:27" ht="15.75" customHeight="1">
      <c r="A79" s="80"/>
      <c r="B79" s="376"/>
      <c r="C79" s="377"/>
      <c r="D79" s="378"/>
      <c r="E79" s="379"/>
      <c r="F79" s="380"/>
      <c r="G79" s="380"/>
      <c r="H79" s="381"/>
      <c r="I79" s="375"/>
      <c r="J79" s="375"/>
      <c r="K79" s="375"/>
      <c r="L79" s="207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</row>
    <row r="80" spans="1:27" ht="15.75" customHeight="1">
      <c r="A80" s="80"/>
      <c r="B80" s="376"/>
      <c r="C80" s="377"/>
      <c r="D80" s="378"/>
      <c r="E80" s="379"/>
      <c r="F80" s="380"/>
      <c r="G80" s="380"/>
      <c r="H80" s="381"/>
      <c r="I80" s="375"/>
      <c r="J80" s="375"/>
      <c r="K80" s="375"/>
      <c r="L80" s="207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</row>
    <row r="81" spans="1:27" ht="15.75" customHeight="1">
      <c r="A81" s="80"/>
      <c r="B81" s="376"/>
      <c r="C81" s="377"/>
      <c r="D81" s="378"/>
      <c r="E81" s="379"/>
      <c r="F81" s="380"/>
      <c r="G81" s="380"/>
      <c r="H81" s="381"/>
      <c r="I81" s="375"/>
      <c r="J81" s="375"/>
      <c r="K81" s="375"/>
      <c r="L81" s="207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</row>
    <row r="82" spans="1:27" ht="15.75" customHeight="1">
      <c r="A82" s="80"/>
      <c r="B82" s="376"/>
      <c r="C82" s="377"/>
      <c r="D82" s="378"/>
      <c r="E82" s="379"/>
      <c r="F82" s="380"/>
      <c r="G82" s="380"/>
      <c r="H82" s="381"/>
      <c r="I82" s="375"/>
      <c r="J82" s="375"/>
      <c r="K82" s="375"/>
      <c r="L82" s="207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</row>
    <row r="83" spans="1:27" ht="15.75" customHeight="1">
      <c r="A83" s="80"/>
      <c r="B83" s="376"/>
      <c r="C83" s="377"/>
      <c r="D83" s="378"/>
      <c r="E83" s="379"/>
      <c r="F83" s="380"/>
      <c r="G83" s="380"/>
      <c r="H83" s="381"/>
      <c r="I83" s="375"/>
      <c r="J83" s="375"/>
      <c r="K83" s="375"/>
      <c r="L83" s="207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</row>
    <row r="84" spans="1:27" ht="15.75" customHeight="1">
      <c r="A84" s="80"/>
      <c r="B84" s="376"/>
      <c r="C84" s="377"/>
      <c r="D84" s="378"/>
      <c r="E84" s="379"/>
      <c r="F84" s="380"/>
      <c r="G84" s="380"/>
      <c r="H84" s="381"/>
      <c r="I84" s="375"/>
      <c r="J84" s="375"/>
      <c r="K84" s="375"/>
      <c r="L84" s="207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</row>
    <row r="85" spans="1:27" ht="15.75" customHeight="1">
      <c r="A85" s="80"/>
      <c r="B85" s="376"/>
      <c r="C85" s="377"/>
      <c r="D85" s="378"/>
      <c r="E85" s="379"/>
      <c r="F85" s="380"/>
      <c r="G85" s="380"/>
      <c r="H85" s="381"/>
      <c r="I85" s="375"/>
      <c r="J85" s="375"/>
      <c r="K85" s="375"/>
      <c r="L85" s="207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</row>
    <row r="86" spans="1:27" ht="15.75" customHeight="1">
      <c r="A86" s="80"/>
      <c r="B86" s="376"/>
      <c r="C86" s="377"/>
      <c r="D86" s="378"/>
      <c r="E86" s="379"/>
      <c r="F86" s="380"/>
      <c r="G86" s="380"/>
      <c r="H86" s="381"/>
      <c r="I86" s="375"/>
      <c r="J86" s="375"/>
      <c r="K86" s="375"/>
      <c r="L86" s="207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</row>
    <row r="87" spans="1:27" ht="15.75" customHeight="1">
      <c r="A87" s="80"/>
      <c r="B87" s="376"/>
      <c r="C87" s="377"/>
      <c r="D87" s="378"/>
      <c r="E87" s="379"/>
      <c r="F87" s="380"/>
      <c r="G87" s="380"/>
      <c r="H87" s="381"/>
      <c r="I87" s="375"/>
      <c r="J87" s="375"/>
      <c r="K87" s="375"/>
      <c r="L87" s="207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</row>
    <row r="88" spans="1:27" ht="15.75" customHeight="1">
      <c r="A88" s="80"/>
      <c r="B88" s="376"/>
      <c r="C88" s="377"/>
      <c r="D88" s="378"/>
      <c r="E88" s="379"/>
      <c r="F88" s="380"/>
      <c r="G88" s="380"/>
      <c r="H88" s="381"/>
      <c r="I88" s="375"/>
      <c r="J88" s="375"/>
      <c r="K88" s="375"/>
      <c r="L88" s="207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</row>
    <row r="89" spans="1:27" ht="15.75" customHeight="1">
      <c r="A89" s="80"/>
      <c r="B89" s="376"/>
      <c r="C89" s="377"/>
      <c r="D89" s="378"/>
      <c r="E89" s="379"/>
      <c r="F89" s="380"/>
      <c r="G89" s="380"/>
      <c r="H89" s="381"/>
      <c r="I89" s="375"/>
      <c r="J89" s="375"/>
      <c r="K89" s="375"/>
      <c r="L89" s="207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</row>
    <row r="90" spans="1:27" ht="15.75" customHeight="1">
      <c r="A90" s="80"/>
      <c r="B90" s="376"/>
      <c r="C90" s="377"/>
      <c r="D90" s="378"/>
      <c r="E90" s="379"/>
      <c r="F90" s="380"/>
      <c r="G90" s="380"/>
      <c r="H90" s="381"/>
      <c r="I90" s="375"/>
      <c r="J90" s="375"/>
      <c r="K90" s="375"/>
      <c r="L90" s="2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</row>
    <row r="91" spans="1:27" ht="15.75" customHeight="1">
      <c r="A91" s="80"/>
      <c r="B91" s="376"/>
      <c r="C91" s="377"/>
      <c r="D91" s="378"/>
      <c r="E91" s="379"/>
      <c r="F91" s="380"/>
      <c r="G91" s="380"/>
      <c r="H91" s="381"/>
      <c r="I91" s="375"/>
      <c r="J91" s="375"/>
      <c r="K91" s="375"/>
      <c r="L91" s="2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</row>
    <row r="92" spans="1:27" ht="15.75" customHeight="1">
      <c r="A92" s="80"/>
      <c r="B92" s="376"/>
      <c r="C92" s="377"/>
      <c r="D92" s="378"/>
      <c r="E92" s="379"/>
      <c r="F92" s="380"/>
      <c r="G92" s="380"/>
      <c r="H92" s="381"/>
      <c r="I92" s="375"/>
      <c r="J92" s="375"/>
      <c r="K92" s="375"/>
      <c r="L92" s="2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</row>
    <row r="93" spans="1:27" ht="15.75" customHeight="1">
      <c r="A93" s="80"/>
      <c r="B93" s="376"/>
      <c r="C93" s="377"/>
      <c r="D93" s="378"/>
      <c r="E93" s="379"/>
      <c r="F93" s="380"/>
      <c r="G93" s="380"/>
      <c r="H93" s="381"/>
      <c r="I93" s="375"/>
      <c r="J93" s="375"/>
      <c r="K93" s="375"/>
      <c r="L93" s="2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</row>
    <row r="94" spans="1:27" ht="15.75" customHeight="1">
      <c r="A94" s="80"/>
      <c r="B94" s="376"/>
      <c r="C94" s="377"/>
      <c r="D94" s="378"/>
      <c r="E94" s="379"/>
      <c r="F94" s="380"/>
      <c r="G94" s="380"/>
      <c r="H94" s="381"/>
      <c r="I94" s="375"/>
      <c r="J94" s="375"/>
      <c r="K94" s="375"/>
      <c r="L94" s="2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</row>
    <row r="95" spans="1:27" ht="15.75" customHeight="1">
      <c r="A95" s="80"/>
      <c r="B95" s="376"/>
      <c r="C95" s="377"/>
      <c r="D95" s="378"/>
      <c r="E95" s="379"/>
      <c r="F95" s="380"/>
      <c r="G95" s="380"/>
      <c r="H95" s="381"/>
      <c r="I95" s="375"/>
      <c r="J95" s="375"/>
      <c r="K95" s="375"/>
      <c r="L95" s="2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</row>
    <row r="96" spans="1:27" ht="15.75" customHeight="1">
      <c r="A96" s="80"/>
      <c r="B96" s="376"/>
      <c r="C96" s="377"/>
      <c r="D96" s="378"/>
      <c r="E96" s="379"/>
      <c r="F96" s="380"/>
      <c r="G96" s="380"/>
      <c r="H96" s="381"/>
      <c r="I96" s="375"/>
      <c r="J96" s="375"/>
      <c r="K96" s="375"/>
      <c r="L96" s="2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</row>
    <row r="97" spans="1:27" ht="15.75" customHeight="1">
      <c r="A97" s="80"/>
      <c r="B97" s="376"/>
      <c r="C97" s="377"/>
      <c r="D97" s="378"/>
      <c r="E97" s="379"/>
      <c r="F97" s="380"/>
      <c r="G97" s="380"/>
      <c r="H97" s="381"/>
      <c r="I97" s="375"/>
      <c r="J97" s="375"/>
      <c r="K97" s="375"/>
      <c r="L97" s="2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</row>
    <row r="98" spans="1:27" ht="15.75" customHeight="1">
      <c r="A98" s="80"/>
      <c r="B98" s="376"/>
      <c r="C98" s="377"/>
      <c r="D98" s="378"/>
      <c r="E98" s="379"/>
      <c r="F98" s="380"/>
      <c r="G98" s="380"/>
      <c r="H98" s="381"/>
      <c r="I98" s="375"/>
      <c r="J98" s="375"/>
      <c r="K98" s="375"/>
      <c r="L98" s="2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</row>
    <row r="99" spans="1:27" ht="15.75" customHeight="1">
      <c r="A99" s="80"/>
      <c r="B99" s="376"/>
      <c r="C99" s="377"/>
      <c r="D99" s="378"/>
      <c r="E99" s="379"/>
      <c r="F99" s="380"/>
      <c r="G99" s="380"/>
      <c r="H99" s="381"/>
      <c r="I99" s="375"/>
      <c r="J99" s="375"/>
      <c r="K99" s="375"/>
      <c r="L99" s="2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</row>
    <row r="100" spans="1:27" ht="15.75" customHeight="1">
      <c r="A100" s="80"/>
      <c r="B100" s="376"/>
      <c r="C100" s="377"/>
      <c r="D100" s="378"/>
      <c r="E100" s="379"/>
      <c r="F100" s="380"/>
      <c r="G100" s="380"/>
      <c r="H100" s="381"/>
      <c r="I100" s="375"/>
      <c r="J100" s="375"/>
      <c r="K100" s="375"/>
      <c r="L100" s="2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</row>
    <row r="101" spans="1:27" ht="15.75" customHeight="1">
      <c r="A101" s="80"/>
      <c r="B101" s="376"/>
      <c r="C101" s="377"/>
      <c r="D101" s="378"/>
      <c r="E101" s="379"/>
      <c r="F101" s="380"/>
      <c r="G101" s="380"/>
      <c r="H101" s="381"/>
      <c r="I101" s="375"/>
      <c r="J101" s="375"/>
      <c r="K101" s="375"/>
      <c r="L101" s="2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</row>
    <row r="102" spans="1:27" ht="15.75" customHeight="1">
      <c r="A102" s="80"/>
      <c r="B102" s="376"/>
      <c r="C102" s="377"/>
      <c r="D102" s="378"/>
      <c r="E102" s="379"/>
      <c r="F102" s="380"/>
      <c r="G102" s="380"/>
      <c r="H102" s="381"/>
      <c r="I102" s="375"/>
      <c r="J102" s="375"/>
      <c r="K102" s="375"/>
      <c r="L102" s="2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</row>
    <row r="103" spans="1:27" ht="15.75" customHeight="1">
      <c r="A103" s="80"/>
      <c r="B103" s="376"/>
      <c r="C103" s="377"/>
      <c r="D103" s="378"/>
      <c r="E103" s="379"/>
      <c r="F103" s="380"/>
      <c r="G103" s="380"/>
      <c r="H103" s="381"/>
      <c r="I103" s="375"/>
      <c r="J103" s="375"/>
      <c r="K103" s="375"/>
      <c r="L103" s="2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</row>
    <row r="104" spans="1:27" ht="15.75" customHeight="1">
      <c r="A104" s="80"/>
      <c r="B104" s="376"/>
      <c r="C104" s="377"/>
      <c r="D104" s="378"/>
      <c r="E104" s="379"/>
      <c r="F104" s="380"/>
      <c r="G104" s="380"/>
      <c r="H104" s="381"/>
      <c r="I104" s="375"/>
      <c r="J104" s="375"/>
      <c r="K104" s="375"/>
      <c r="L104" s="2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</row>
    <row r="105" spans="1:27" ht="15.75" customHeight="1">
      <c r="A105" s="80"/>
      <c r="B105" s="376"/>
      <c r="C105" s="377"/>
      <c r="D105" s="378"/>
      <c r="E105" s="379"/>
      <c r="F105" s="380"/>
      <c r="G105" s="380"/>
      <c r="H105" s="381"/>
      <c r="I105" s="375"/>
      <c r="J105" s="375"/>
      <c r="K105" s="375"/>
      <c r="L105" s="2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</row>
    <row r="106" spans="1:27" ht="15.75" customHeight="1">
      <c r="A106" s="80"/>
      <c r="B106" s="376"/>
      <c r="C106" s="377"/>
      <c r="D106" s="378"/>
      <c r="E106" s="379"/>
      <c r="F106" s="380"/>
      <c r="G106" s="380"/>
      <c r="H106" s="381"/>
      <c r="I106" s="375"/>
      <c r="J106" s="375"/>
      <c r="K106" s="375"/>
      <c r="L106" s="2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</row>
    <row r="107" spans="1:27" ht="15.75" customHeight="1">
      <c r="A107" s="80"/>
      <c r="B107" s="376"/>
      <c r="C107" s="377"/>
      <c r="D107" s="378"/>
      <c r="E107" s="379"/>
      <c r="F107" s="380"/>
      <c r="G107" s="380"/>
      <c r="H107" s="381"/>
      <c r="I107" s="375"/>
      <c r="J107" s="375"/>
      <c r="K107" s="375"/>
      <c r="L107" s="2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</row>
    <row r="108" spans="1:27" ht="15.75" customHeight="1">
      <c r="A108" s="80"/>
      <c r="B108" s="376"/>
      <c r="C108" s="377"/>
      <c r="D108" s="378"/>
      <c r="E108" s="379"/>
      <c r="F108" s="380"/>
      <c r="G108" s="380"/>
      <c r="H108" s="381"/>
      <c r="I108" s="375"/>
      <c r="J108" s="375"/>
      <c r="K108" s="375"/>
      <c r="L108" s="2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</row>
    <row r="109" spans="1:27" ht="15.75" customHeight="1">
      <c r="A109" s="80"/>
      <c r="B109" s="376"/>
      <c r="C109" s="377"/>
      <c r="D109" s="378"/>
      <c r="E109" s="379"/>
      <c r="F109" s="380"/>
      <c r="G109" s="380"/>
      <c r="H109" s="381"/>
      <c r="I109" s="375"/>
      <c r="J109" s="375"/>
      <c r="K109" s="375"/>
      <c r="L109" s="2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</row>
    <row r="110" spans="1:27" ht="15.75" customHeight="1">
      <c r="A110" s="80"/>
      <c r="B110" s="376"/>
      <c r="C110" s="377"/>
      <c r="D110" s="378"/>
      <c r="E110" s="379"/>
      <c r="F110" s="380"/>
      <c r="G110" s="380"/>
      <c r="H110" s="381"/>
      <c r="I110" s="375"/>
      <c r="J110" s="375"/>
      <c r="K110" s="375"/>
      <c r="L110" s="2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</row>
    <row r="111" spans="1:27" ht="15.75" customHeight="1">
      <c r="A111" s="80"/>
      <c r="B111" s="376"/>
      <c r="C111" s="377"/>
      <c r="D111" s="378"/>
      <c r="E111" s="379"/>
      <c r="F111" s="380"/>
      <c r="G111" s="380"/>
      <c r="H111" s="381"/>
      <c r="I111" s="375"/>
      <c r="J111" s="375"/>
      <c r="K111" s="375"/>
      <c r="L111" s="2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</row>
    <row r="112" spans="1:27" ht="15.75" customHeight="1">
      <c r="A112" s="80"/>
      <c r="B112" s="376"/>
      <c r="C112" s="377"/>
      <c r="D112" s="378"/>
      <c r="E112" s="379"/>
      <c r="F112" s="380"/>
      <c r="G112" s="380"/>
      <c r="H112" s="381"/>
      <c r="I112" s="375"/>
      <c r="J112" s="375"/>
      <c r="K112" s="375"/>
      <c r="L112" s="2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</row>
    <row r="113" spans="1:27" ht="15.75" customHeight="1">
      <c r="A113" s="80"/>
      <c r="B113" s="376"/>
      <c r="C113" s="377"/>
      <c r="D113" s="378"/>
      <c r="E113" s="379"/>
      <c r="F113" s="380"/>
      <c r="G113" s="380"/>
      <c r="H113" s="381"/>
      <c r="I113" s="375"/>
      <c r="J113" s="375"/>
      <c r="K113" s="375"/>
      <c r="L113" s="2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</row>
    <row r="114" spans="1:27" ht="15.75" customHeight="1">
      <c r="A114" s="80"/>
      <c r="B114" s="376"/>
      <c r="C114" s="377"/>
      <c r="D114" s="378"/>
      <c r="E114" s="379"/>
      <c r="F114" s="380"/>
      <c r="G114" s="380"/>
      <c r="H114" s="381"/>
      <c r="I114" s="375"/>
      <c r="J114" s="375"/>
      <c r="K114" s="375"/>
      <c r="L114" s="2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</row>
    <row r="115" spans="1:27" ht="15.75" customHeight="1">
      <c r="A115" s="80"/>
      <c r="B115" s="376"/>
      <c r="C115" s="377"/>
      <c r="D115" s="378"/>
      <c r="E115" s="379"/>
      <c r="F115" s="380"/>
      <c r="G115" s="380"/>
      <c r="H115" s="381"/>
      <c r="I115" s="375"/>
      <c r="J115" s="375"/>
      <c r="K115" s="375"/>
      <c r="L115" s="2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</row>
    <row r="116" spans="1:27" ht="15.75" customHeight="1">
      <c r="A116" s="80"/>
      <c r="B116" s="376"/>
      <c r="C116" s="377"/>
      <c r="D116" s="378"/>
      <c r="E116" s="379"/>
      <c r="F116" s="380"/>
      <c r="G116" s="380"/>
      <c r="H116" s="381"/>
      <c r="I116" s="375"/>
      <c r="J116" s="375"/>
      <c r="K116" s="375"/>
      <c r="L116" s="2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</row>
    <row r="117" spans="1:27" ht="15.75" customHeight="1">
      <c r="A117" s="80"/>
      <c r="B117" s="376"/>
      <c r="C117" s="377"/>
      <c r="D117" s="378"/>
      <c r="E117" s="379"/>
      <c r="F117" s="380"/>
      <c r="G117" s="380"/>
      <c r="H117" s="381"/>
      <c r="I117" s="375"/>
      <c r="J117" s="375"/>
      <c r="K117" s="375"/>
      <c r="L117" s="2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</row>
    <row r="118" spans="1:27" ht="15.75" customHeight="1">
      <c r="A118" s="80"/>
      <c r="B118" s="376"/>
      <c r="C118" s="377"/>
      <c r="D118" s="378"/>
      <c r="E118" s="379"/>
      <c r="F118" s="380"/>
      <c r="G118" s="380"/>
      <c r="H118" s="381"/>
      <c r="I118" s="375"/>
      <c r="J118" s="375"/>
      <c r="K118" s="375"/>
      <c r="L118" s="2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</row>
    <row r="119" spans="1:27" ht="15.75" customHeight="1">
      <c r="A119" s="80"/>
      <c r="B119" s="376"/>
      <c r="C119" s="377"/>
      <c r="D119" s="378"/>
      <c r="E119" s="379"/>
      <c r="F119" s="380"/>
      <c r="G119" s="380"/>
      <c r="H119" s="381"/>
      <c r="I119" s="375"/>
      <c r="J119" s="375"/>
      <c r="K119" s="375"/>
      <c r="L119" s="2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</row>
    <row r="120" spans="1:27" ht="15.75" customHeight="1">
      <c r="A120" s="80"/>
      <c r="B120" s="376"/>
      <c r="C120" s="377"/>
      <c r="D120" s="378"/>
      <c r="E120" s="379"/>
      <c r="F120" s="380"/>
      <c r="G120" s="380"/>
      <c r="H120" s="381"/>
      <c r="I120" s="375"/>
      <c r="J120" s="375"/>
      <c r="K120" s="375"/>
      <c r="L120" s="2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</row>
    <row r="121" spans="1:27" ht="15.75" customHeight="1">
      <c r="A121" s="80"/>
      <c r="B121" s="376"/>
      <c r="C121" s="377"/>
      <c r="D121" s="378"/>
      <c r="E121" s="379"/>
      <c r="F121" s="380"/>
      <c r="G121" s="380"/>
      <c r="H121" s="381"/>
      <c r="I121" s="375"/>
      <c r="J121" s="375"/>
      <c r="K121" s="375"/>
      <c r="L121" s="2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</row>
    <row r="122" spans="1:27" ht="15.75" customHeight="1">
      <c r="A122" s="80"/>
      <c r="B122" s="376"/>
      <c r="C122" s="377"/>
      <c r="D122" s="378"/>
      <c r="E122" s="379"/>
      <c r="F122" s="380"/>
      <c r="G122" s="380"/>
      <c r="H122" s="381"/>
      <c r="I122" s="375"/>
      <c r="J122" s="375"/>
      <c r="K122" s="375"/>
      <c r="L122" s="2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</row>
    <row r="123" spans="1:27" ht="15.75" customHeight="1">
      <c r="A123" s="80"/>
      <c r="B123" s="376"/>
      <c r="C123" s="377"/>
      <c r="D123" s="378"/>
      <c r="E123" s="379"/>
      <c r="F123" s="380"/>
      <c r="G123" s="380"/>
      <c r="H123" s="381"/>
      <c r="I123" s="375"/>
      <c r="J123" s="375"/>
      <c r="K123" s="375"/>
      <c r="L123" s="2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</row>
    <row r="124" spans="1:27" ht="15.75" customHeight="1">
      <c r="A124" s="80"/>
      <c r="B124" s="376"/>
      <c r="C124" s="377"/>
      <c r="D124" s="378"/>
      <c r="E124" s="379"/>
      <c r="F124" s="380"/>
      <c r="G124" s="380"/>
      <c r="H124" s="381"/>
      <c r="I124" s="375"/>
      <c r="J124" s="375"/>
      <c r="K124" s="375"/>
      <c r="L124" s="2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</row>
    <row r="125" spans="1:27" ht="15.75" customHeight="1">
      <c r="A125" s="80"/>
      <c r="B125" s="376"/>
      <c r="C125" s="377"/>
      <c r="D125" s="378"/>
      <c r="E125" s="379"/>
      <c r="F125" s="380"/>
      <c r="G125" s="380"/>
      <c r="H125" s="381"/>
      <c r="I125" s="375"/>
      <c r="J125" s="375"/>
      <c r="K125" s="375"/>
      <c r="L125" s="2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</row>
    <row r="126" spans="1:27" ht="15.75" customHeight="1">
      <c r="A126" s="80"/>
      <c r="B126" s="376"/>
      <c r="C126" s="377"/>
      <c r="D126" s="378"/>
      <c r="E126" s="379"/>
      <c r="F126" s="380"/>
      <c r="G126" s="380"/>
      <c r="H126" s="381"/>
      <c r="I126" s="375"/>
      <c r="J126" s="375"/>
      <c r="K126" s="375"/>
      <c r="L126" s="2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</row>
    <row r="127" spans="1:27" ht="15.75" customHeight="1">
      <c r="A127" s="80"/>
      <c r="B127" s="376"/>
      <c r="C127" s="377"/>
      <c r="D127" s="378"/>
      <c r="E127" s="379"/>
      <c r="F127" s="380"/>
      <c r="G127" s="380"/>
      <c r="H127" s="381"/>
      <c r="I127" s="375"/>
      <c r="J127" s="375"/>
      <c r="K127" s="375"/>
      <c r="L127" s="2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</row>
    <row r="128" spans="1:27" ht="15.75" customHeight="1">
      <c r="A128" s="80"/>
      <c r="B128" s="376"/>
      <c r="C128" s="377"/>
      <c r="D128" s="378"/>
      <c r="E128" s="379"/>
      <c r="F128" s="380"/>
      <c r="G128" s="380"/>
      <c r="H128" s="381"/>
      <c r="I128" s="375"/>
      <c r="J128" s="375"/>
      <c r="K128" s="375"/>
      <c r="L128" s="2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</row>
    <row r="129" spans="1:27" ht="15.75" customHeight="1">
      <c r="A129" s="80"/>
      <c r="B129" s="376"/>
      <c r="C129" s="377"/>
      <c r="D129" s="378"/>
      <c r="E129" s="379"/>
      <c r="F129" s="380"/>
      <c r="G129" s="380"/>
      <c r="H129" s="381"/>
      <c r="I129" s="375"/>
      <c r="J129" s="375"/>
      <c r="K129" s="375"/>
      <c r="L129" s="2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</row>
    <row r="130" spans="1:27" ht="15.75" customHeight="1">
      <c r="A130" s="80"/>
      <c r="B130" s="376"/>
      <c r="C130" s="377"/>
      <c r="D130" s="378"/>
      <c r="E130" s="379"/>
      <c r="F130" s="380"/>
      <c r="G130" s="380"/>
      <c r="H130" s="381"/>
      <c r="I130" s="375"/>
      <c r="J130" s="375"/>
      <c r="K130" s="375"/>
      <c r="L130" s="2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</row>
    <row r="131" spans="1:27" ht="15.75" customHeight="1">
      <c r="A131" s="80"/>
      <c r="B131" s="376"/>
      <c r="C131" s="377"/>
      <c r="D131" s="378"/>
      <c r="E131" s="379"/>
      <c r="F131" s="380"/>
      <c r="G131" s="380"/>
      <c r="H131" s="381"/>
      <c r="I131" s="375"/>
      <c r="J131" s="375"/>
      <c r="K131" s="375"/>
      <c r="L131" s="2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</row>
    <row r="132" spans="1:27" ht="15.75" customHeight="1">
      <c r="A132" s="80"/>
      <c r="B132" s="376"/>
      <c r="C132" s="377"/>
      <c r="D132" s="378"/>
      <c r="E132" s="379"/>
      <c r="F132" s="380"/>
      <c r="G132" s="380"/>
      <c r="H132" s="381"/>
      <c r="I132" s="375"/>
      <c r="J132" s="375"/>
      <c r="K132" s="375"/>
      <c r="L132" s="2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</row>
    <row r="133" spans="1:27" ht="15.75" customHeight="1">
      <c r="A133" s="80"/>
      <c r="B133" s="376"/>
      <c r="C133" s="377"/>
      <c r="D133" s="378"/>
      <c r="E133" s="379"/>
      <c r="F133" s="380"/>
      <c r="G133" s="380"/>
      <c r="H133" s="381"/>
      <c r="I133" s="375"/>
      <c r="J133" s="375"/>
      <c r="K133" s="375"/>
      <c r="L133" s="2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</row>
    <row r="134" spans="1:27" ht="15.75" customHeight="1">
      <c r="A134" s="80"/>
      <c r="B134" s="376"/>
      <c r="C134" s="377"/>
      <c r="D134" s="378"/>
      <c r="E134" s="379"/>
      <c r="F134" s="380"/>
      <c r="G134" s="380"/>
      <c r="H134" s="381"/>
      <c r="I134" s="375"/>
      <c r="J134" s="375"/>
      <c r="K134" s="375"/>
      <c r="L134" s="2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</row>
    <row r="135" spans="1:27" ht="15.75" customHeight="1">
      <c r="A135" s="80"/>
      <c r="B135" s="376"/>
      <c r="C135" s="377"/>
      <c r="D135" s="378"/>
      <c r="E135" s="379"/>
      <c r="F135" s="380"/>
      <c r="G135" s="380"/>
      <c r="H135" s="381"/>
      <c r="I135" s="375"/>
      <c r="J135" s="375"/>
      <c r="K135" s="375"/>
      <c r="L135" s="2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</row>
    <row r="136" spans="1:27" ht="15.75" customHeight="1">
      <c r="A136" s="80"/>
      <c r="B136" s="376"/>
      <c r="C136" s="377"/>
      <c r="D136" s="378"/>
      <c r="E136" s="379"/>
      <c r="F136" s="380"/>
      <c r="G136" s="380"/>
      <c r="H136" s="381"/>
      <c r="I136" s="375"/>
      <c r="J136" s="375"/>
      <c r="K136" s="375"/>
      <c r="L136" s="2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</row>
    <row r="137" spans="1:27" ht="15.75" customHeight="1">
      <c r="A137" s="80"/>
      <c r="B137" s="376"/>
      <c r="C137" s="377"/>
      <c r="D137" s="378"/>
      <c r="E137" s="379"/>
      <c r="F137" s="380"/>
      <c r="G137" s="380"/>
      <c r="H137" s="381"/>
      <c r="I137" s="375"/>
      <c r="J137" s="375"/>
      <c r="K137" s="375"/>
      <c r="L137" s="2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</row>
    <row r="138" spans="1:27" ht="15.75" customHeight="1">
      <c r="A138" s="80"/>
      <c r="B138" s="376"/>
      <c r="C138" s="377"/>
      <c r="D138" s="378"/>
      <c r="E138" s="379"/>
      <c r="F138" s="380"/>
      <c r="G138" s="380"/>
      <c r="H138" s="381"/>
      <c r="I138" s="375"/>
      <c r="J138" s="375"/>
      <c r="K138" s="375"/>
      <c r="L138" s="2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</row>
    <row r="139" spans="1:27" ht="15.75" customHeight="1">
      <c r="A139" s="80"/>
      <c r="B139" s="376"/>
      <c r="C139" s="377"/>
      <c r="D139" s="378"/>
      <c r="E139" s="379"/>
      <c r="F139" s="380"/>
      <c r="G139" s="380"/>
      <c r="H139" s="381"/>
      <c r="I139" s="375"/>
      <c r="J139" s="375"/>
      <c r="K139" s="375"/>
      <c r="L139" s="2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</row>
    <row r="140" spans="1:27" ht="15.75" customHeight="1">
      <c r="A140" s="80"/>
      <c r="B140" s="376"/>
      <c r="C140" s="377"/>
      <c r="D140" s="378"/>
      <c r="E140" s="379"/>
      <c r="F140" s="380"/>
      <c r="G140" s="380"/>
      <c r="H140" s="381"/>
      <c r="I140" s="375"/>
      <c r="J140" s="375"/>
      <c r="K140" s="375"/>
      <c r="L140" s="2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</row>
    <row r="141" spans="1:27" ht="15.75" customHeight="1">
      <c r="A141" s="80"/>
      <c r="B141" s="376"/>
      <c r="C141" s="377"/>
      <c r="D141" s="378"/>
      <c r="E141" s="379"/>
      <c r="F141" s="380"/>
      <c r="G141" s="380"/>
      <c r="H141" s="381"/>
      <c r="I141" s="375"/>
      <c r="J141" s="375"/>
      <c r="K141" s="375"/>
      <c r="L141" s="2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</row>
    <row r="142" spans="1:27" ht="15.75" customHeight="1">
      <c r="A142" s="80"/>
      <c r="B142" s="376"/>
      <c r="C142" s="377"/>
      <c r="D142" s="378"/>
      <c r="E142" s="379"/>
      <c r="F142" s="380"/>
      <c r="G142" s="380"/>
      <c r="H142" s="381"/>
      <c r="I142" s="375"/>
      <c r="J142" s="375"/>
      <c r="K142" s="375"/>
      <c r="L142" s="2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</row>
    <row r="143" spans="1:27" ht="15.75" customHeight="1">
      <c r="A143" s="80"/>
      <c r="B143" s="376"/>
      <c r="C143" s="377"/>
      <c r="D143" s="378"/>
      <c r="E143" s="379"/>
      <c r="F143" s="380"/>
      <c r="G143" s="380"/>
      <c r="H143" s="381"/>
      <c r="I143" s="375"/>
      <c r="J143" s="375"/>
      <c r="K143" s="375"/>
      <c r="L143" s="2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</row>
    <row r="144" spans="1:27" ht="15.75" customHeight="1">
      <c r="A144" s="80"/>
      <c r="B144" s="376"/>
      <c r="C144" s="377"/>
      <c r="D144" s="378"/>
      <c r="E144" s="379"/>
      <c r="F144" s="380"/>
      <c r="G144" s="380"/>
      <c r="H144" s="381"/>
      <c r="I144" s="375"/>
      <c r="J144" s="375"/>
      <c r="K144" s="375"/>
      <c r="L144" s="2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</row>
    <row r="145" spans="1:27" ht="15.75" customHeight="1">
      <c r="A145" s="80"/>
      <c r="B145" s="376"/>
      <c r="C145" s="377"/>
      <c r="D145" s="378"/>
      <c r="E145" s="379"/>
      <c r="F145" s="380"/>
      <c r="G145" s="380"/>
      <c r="H145" s="381"/>
      <c r="I145" s="375"/>
      <c r="J145" s="375"/>
      <c r="K145" s="375"/>
      <c r="L145" s="2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</row>
    <row r="146" spans="1:27" ht="15.75" customHeight="1">
      <c r="A146" s="80"/>
      <c r="B146" s="376"/>
      <c r="C146" s="377"/>
      <c r="D146" s="378"/>
      <c r="E146" s="379"/>
      <c r="F146" s="380"/>
      <c r="G146" s="380"/>
      <c r="H146" s="381"/>
      <c r="I146" s="375"/>
      <c r="J146" s="375"/>
      <c r="K146" s="375"/>
      <c r="L146" s="2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</row>
    <row r="147" spans="1:27" ht="15.75" customHeight="1">
      <c r="A147" s="80"/>
      <c r="B147" s="376"/>
      <c r="C147" s="377"/>
      <c r="D147" s="378"/>
      <c r="E147" s="379"/>
      <c r="F147" s="380"/>
      <c r="G147" s="380"/>
      <c r="H147" s="381"/>
      <c r="I147" s="375"/>
      <c r="J147" s="375"/>
      <c r="K147" s="375"/>
      <c r="L147" s="2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</row>
    <row r="148" spans="1:27" ht="15.75" customHeight="1">
      <c r="A148" s="80"/>
      <c r="B148" s="376"/>
      <c r="C148" s="377"/>
      <c r="D148" s="378"/>
      <c r="E148" s="379"/>
      <c r="F148" s="380"/>
      <c r="G148" s="380"/>
      <c r="H148" s="381"/>
      <c r="I148" s="375"/>
      <c r="J148" s="375"/>
      <c r="K148" s="375"/>
      <c r="L148" s="2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</row>
    <row r="149" spans="1:27" ht="15.75" customHeight="1">
      <c r="A149" s="80"/>
      <c r="B149" s="376"/>
      <c r="C149" s="377"/>
      <c r="D149" s="378"/>
      <c r="E149" s="379"/>
      <c r="F149" s="380"/>
      <c r="G149" s="380"/>
      <c r="H149" s="381"/>
      <c r="I149" s="375"/>
      <c r="J149" s="375"/>
      <c r="K149" s="375"/>
      <c r="L149" s="2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</row>
    <row r="150" spans="1:27" ht="15.75" customHeight="1">
      <c r="A150" s="80"/>
      <c r="B150" s="376"/>
      <c r="C150" s="377"/>
      <c r="D150" s="378"/>
      <c r="E150" s="379"/>
      <c r="F150" s="380"/>
      <c r="G150" s="380"/>
      <c r="H150" s="381"/>
      <c r="I150" s="375"/>
      <c r="J150" s="375"/>
      <c r="K150" s="375"/>
      <c r="L150" s="2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</row>
    <row r="151" spans="1:27" ht="15.75" customHeight="1">
      <c r="A151" s="80"/>
      <c r="B151" s="376"/>
      <c r="C151" s="377"/>
      <c r="D151" s="378"/>
      <c r="E151" s="379"/>
      <c r="F151" s="380"/>
      <c r="G151" s="380"/>
      <c r="H151" s="381"/>
      <c r="I151" s="375"/>
      <c r="J151" s="375"/>
      <c r="K151" s="375"/>
      <c r="L151" s="2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</row>
    <row r="152" spans="1:27" ht="15.75" customHeight="1">
      <c r="A152" s="80"/>
      <c r="B152" s="376"/>
      <c r="C152" s="377"/>
      <c r="D152" s="378"/>
      <c r="E152" s="379"/>
      <c r="F152" s="380"/>
      <c r="G152" s="380"/>
      <c r="H152" s="381"/>
      <c r="I152" s="375"/>
      <c r="J152" s="375"/>
      <c r="K152" s="375"/>
      <c r="L152" s="2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</row>
    <row r="153" spans="1:27" ht="15.75" customHeight="1">
      <c r="A153" s="80"/>
      <c r="B153" s="376"/>
      <c r="C153" s="377"/>
      <c r="D153" s="378"/>
      <c r="E153" s="379"/>
      <c r="F153" s="380"/>
      <c r="G153" s="380"/>
      <c r="H153" s="381"/>
      <c r="I153" s="375"/>
      <c r="J153" s="375"/>
      <c r="K153" s="375"/>
      <c r="L153" s="2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</row>
    <row r="154" spans="1:27" ht="15.75" customHeight="1">
      <c r="A154" s="80"/>
      <c r="B154" s="376"/>
      <c r="C154" s="377"/>
      <c r="D154" s="378"/>
      <c r="E154" s="379"/>
      <c r="F154" s="380"/>
      <c r="G154" s="380"/>
      <c r="H154" s="381"/>
      <c r="I154" s="375"/>
      <c r="J154" s="375"/>
      <c r="K154" s="375"/>
      <c r="L154" s="2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</row>
    <row r="155" spans="1:27" ht="15.75" customHeight="1">
      <c r="A155" s="80"/>
      <c r="B155" s="376"/>
      <c r="C155" s="377"/>
      <c r="D155" s="378"/>
      <c r="E155" s="379"/>
      <c r="F155" s="380"/>
      <c r="G155" s="380"/>
      <c r="H155" s="381"/>
      <c r="I155" s="375"/>
      <c r="J155" s="375"/>
      <c r="K155" s="375"/>
      <c r="L155" s="2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</row>
    <row r="156" spans="1:27" ht="15.75" customHeight="1">
      <c r="A156" s="80"/>
      <c r="B156" s="376"/>
      <c r="C156" s="377"/>
      <c r="D156" s="378"/>
      <c r="E156" s="379"/>
      <c r="F156" s="380"/>
      <c r="G156" s="380"/>
      <c r="H156" s="381"/>
      <c r="I156" s="375"/>
      <c r="J156" s="375"/>
      <c r="K156" s="375"/>
      <c r="L156" s="2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</row>
    <row r="157" spans="1:27" ht="15.75" customHeight="1">
      <c r="A157" s="80"/>
      <c r="B157" s="376"/>
      <c r="C157" s="377"/>
      <c r="D157" s="378"/>
      <c r="E157" s="379"/>
      <c r="F157" s="380"/>
      <c r="G157" s="380"/>
      <c r="H157" s="381"/>
      <c r="I157" s="375"/>
      <c r="J157" s="375"/>
      <c r="K157" s="375"/>
      <c r="L157" s="2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</row>
    <row r="158" spans="1:27" ht="15.75" customHeight="1">
      <c r="A158" s="80"/>
      <c r="B158" s="376"/>
      <c r="C158" s="377"/>
      <c r="D158" s="378"/>
      <c r="E158" s="379"/>
      <c r="F158" s="380"/>
      <c r="G158" s="380"/>
      <c r="H158" s="381"/>
      <c r="I158" s="375"/>
      <c r="J158" s="375"/>
      <c r="K158" s="375"/>
      <c r="L158" s="2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</row>
    <row r="159" spans="1:27" ht="15.75" customHeight="1">
      <c r="A159" s="80"/>
      <c r="B159" s="376"/>
      <c r="C159" s="377"/>
      <c r="D159" s="378"/>
      <c r="E159" s="379"/>
      <c r="F159" s="380"/>
      <c r="G159" s="380"/>
      <c r="H159" s="381"/>
      <c r="I159" s="375"/>
      <c r="J159" s="375"/>
      <c r="K159" s="375"/>
      <c r="L159" s="2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</row>
    <row r="160" spans="1:27" ht="15.75" customHeight="1">
      <c r="A160" s="80"/>
      <c r="B160" s="376"/>
      <c r="C160" s="377"/>
      <c r="D160" s="378"/>
      <c r="E160" s="379"/>
      <c r="F160" s="380"/>
      <c r="G160" s="380"/>
      <c r="H160" s="381"/>
      <c r="I160" s="375"/>
      <c r="J160" s="375"/>
      <c r="K160" s="375"/>
      <c r="L160" s="2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</row>
    <row r="161" spans="1:27" ht="15.75" customHeight="1">
      <c r="A161" s="80"/>
      <c r="B161" s="376"/>
      <c r="C161" s="377"/>
      <c r="D161" s="378"/>
      <c r="E161" s="379"/>
      <c r="F161" s="380"/>
      <c r="G161" s="380"/>
      <c r="H161" s="381"/>
      <c r="I161" s="375"/>
      <c r="J161" s="375"/>
      <c r="K161" s="375"/>
      <c r="L161" s="2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</row>
    <row r="162" spans="1:27" ht="15.75" customHeight="1">
      <c r="A162" s="80"/>
      <c r="B162" s="376"/>
      <c r="C162" s="377"/>
      <c r="D162" s="378"/>
      <c r="E162" s="379"/>
      <c r="F162" s="380"/>
      <c r="G162" s="380"/>
      <c r="H162" s="381"/>
      <c r="I162" s="375"/>
      <c r="J162" s="375"/>
      <c r="K162" s="375"/>
      <c r="L162" s="2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</row>
    <row r="163" spans="1:27" ht="15.75" customHeight="1">
      <c r="A163" s="80"/>
      <c r="B163" s="376"/>
      <c r="C163" s="377"/>
      <c r="D163" s="378"/>
      <c r="E163" s="379"/>
      <c r="F163" s="380"/>
      <c r="G163" s="380"/>
      <c r="H163" s="381"/>
      <c r="I163" s="375"/>
      <c r="J163" s="375"/>
      <c r="K163" s="375"/>
      <c r="L163" s="2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</row>
    <row r="164" spans="1:27" ht="15.75" customHeight="1">
      <c r="A164" s="80"/>
      <c r="B164" s="376"/>
      <c r="C164" s="377"/>
      <c r="D164" s="378"/>
      <c r="E164" s="379"/>
      <c r="F164" s="380"/>
      <c r="G164" s="380"/>
      <c r="H164" s="381"/>
      <c r="I164" s="375"/>
      <c r="J164" s="375"/>
      <c r="K164" s="375"/>
      <c r="L164" s="2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</row>
    <row r="165" spans="1:27" ht="15.75" customHeight="1">
      <c r="A165" s="80"/>
      <c r="B165" s="376"/>
      <c r="C165" s="377"/>
      <c r="D165" s="378"/>
      <c r="E165" s="379"/>
      <c r="F165" s="380"/>
      <c r="G165" s="380"/>
      <c r="H165" s="381"/>
      <c r="I165" s="375"/>
      <c r="J165" s="375"/>
      <c r="K165" s="375"/>
      <c r="L165" s="2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</row>
    <row r="166" spans="1:27" ht="15.75" customHeight="1">
      <c r="A166" s="80"/>
      <c r="B166" s="376"/>
      <c r="C166" s="377"/>
      <c r="D166" s="378"/>
      <c r="E166" s="379"/>
      <c r="F166" s="380"/>
      <c r="G166" s="380"/>
      <c r="H166" s="381"/>
      <c r="I166" s="375"/>
      <c r="J166" s="375"/>
      <c r="K166" s="375"/>
      <c r="L166" s="2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</row>
    <row r="167" spans="1:27" ht="15.75" customHeight="1">
      <c r="A167" s="80"/>
      <c r="B167" s="376"/>
      <c r="C167" s="377"/>
      <c r="D167" s="378"/>
      <c r="E167" s="379"/>
      <c r="F167" s="380"/>
      <c r="G167" s="380"/>
      <c r="H167" s="381"/>
      <c r="I167" s="375"/>
      <c r="J167" s="375"/>
      <c r="K167" s="375"/>
      <c r="L167" s="2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</row>
    <row r="168" spans="1:27" ht="15.75" customHeight="1">
      <c r="A168" s="80"/>
      <c r="B168" s="376"/>
      <c r="C168" s="377"/>
      <c r="D168" s="378"/>
      <c r="E168" s="379"/>
      <c r="F168" s="380"/>
      <c r="G168" s="380"/>
      <c r="H168" s="381"/>
      <c r="I168" s="375"/>
      <c r="J168" s="375"/>
      <c r="K168" s="375"/>
      <c r="L168" s="2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</row>
    <row r="169" spans="1:27" ht="15.75" customHeight="1">
      <c r="A169" s="80"/>
      <c r="B169" s="376"/>
      <c r="C169" s="377"/>
      <c r="D169" s="378"/>
      <c r="E169" s="379"/>
      <c r="F169" s="380"/>
      <c r="G169" s="380"/>
      <c r="H169" s="381"/>
      <c r="I169" s="375"/>
      <c r="J169" s="375"/>
      <c r="K169" s="375"/>
      <c r="L169" s="2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</row>
    <row r="170" spans="1:27" ht="15.75" customHeight="1">
      <c r="A170" s="80"/>
      <c r="B170" s="376"/>
      <c r="C170" s="377"/>
      <c r="D170" s="378"/>
      <c r="E170" s="379"/>
      <c r="F170" s="380"/>
      <c r="G170" s="380"/>
      <c r="H170" s="381"/>
      <c r="I170" s="375"/>
      <c r="J170" s="375"/>
      <c r="K170" s="375"/>
      <c r="L170" s="2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</row>
    <row r="171" spans="1:27" ht="15.75" customHeight="1">
      <c r="A171" s="80"/>
      <c r="B171" s="376"/>
      <c r="C171" s="377"/>
      <c r="D171" s="378"/>
      <c r="E171" s="379"/>
      <c r="F171" s="380"/>
      <c r="G171" s="380"/>
      <c r="H171" s="381"/>
      <c r="I171" s="375"/>
      <c r="J171" s="375"/>
      <c r="K171" s="375"/>
      <c r="L171" s="2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</row>
    <row r="172" spans="1:27" ht="15.75" customHeight="1">
      <c r="A172" s="80"/>
      <c r="B172" s="376"/>
      <c r="C172" s="377"/>
      <c r="D172" s="378"/>
      <c r="E172" s="379"/>
      <c r="F172" s="380"/>
      <c r="G172" s="380"/>
      <c r="H172" s="381"/>
      <c r="I172" s="375"/>
      <c r="J172" s="375"/>
      <c r="K172" s="375"/>
      <c r="L172" s="2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</row>
    <row r="173" spans="1:27" ht="15.75" customHeight="1">
      <c r="A173" s="80"/>
      <c r="B173" s="376"/>
      <c r="C173" s="377"/>
      <c r="D173" s="378"/>
      <c r="E173" s="379"/>
      <c r="F173" s="380"/>
      <c r="G173" s="380"/>
      <c r="H173" s="381"/>
      <c r="I173" s="375"/>
      <c r="J173" s="375"/>
      <c r="K173" s="375"/>
      <c r="L173" s="2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</row>
    <row r="174" spans="1:27" ht="15.75" customHeight="1">
      <c r="A174" s="80"/>
      <c r="B174" s="376"/>
      <c r="C174" s="377"/>
      <c r="D174" s="378"/>
      <c r="E174" s="379"/>
      <c r="F174" s="380"/>
      <c r="G174" s="380"/>
      <c r="H174" s="381"/>
      <c r="I174" s="375"/>
      <c r="J174" s="375"/>
      <c r="K174" s="375"/>
      <c r="L174" s="2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</row>
    <row r="175" spans="1:27" ht="15.75" customHeight="1">
      <c r="A175" s="80"/>
      <c r="B175" s="376"/>
      <c r="C175" s="377"/>
      <c r="D175" s="378"/>
      <c r="E175" s="379"/>
      <c r="F175" s="380"/>
      <c r="G175" s="380"/>
      <c r="H175" s="381"/>
      <c r="I175" s="375"/>
      <c r="J175" s="375"/>
      <c r="K175" s="375"/>
      <c r="L175" s="2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</row>
    <row r="176" spans="1:27" ht="15.75" customHeight="1">
      <c r="A176" s="80"/>
      <c r="B176" s="376"/>
      <c r="C176" s="377"/>
      <c r="D176" s="378"/>
      <c r="E176" s="379"/>
      <c r="F176" s="380"/>
      <c r="G176" s="380"/>
      <c r="H176" s="381"/>
      <c r="I176" s="375"/>
      <c r="J176" s="375"/>
      <c r="K176" s="375"/>
      <c r="L176" s="2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</row>
    <row r="177" spans="1:27" ht="15.75" customHeight="1">
      <c r="A177" s="80"/>
      <c r="B177" s="376"/>
      <c r="C177" s="377"/>
      <c r="D177" s="378"/>
      <c r="E177" s="379"/>
      <c r="F177" s="380"/>
      <c r="G177" s="380"/>
      <c r="H177" s="381"/>
      <c r="I177" s="375"/>
      <c r="J177" s="375"/>
      <c r="K177" s="375"/>
      <c r="L177" s="2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</row>
    <row r="178" spans="1:27" ht="15.75" customHeight="1">
      <c r="A178" s="80"/>
      <c r="B178" s="376"/>
      <c r="C178" s="377"/>
      <c r="D178" s="378"/>
      <c r="E178" s="379"/>
      <c r="F178" s="380"/>
      <c r="G178" s="380"/>
      <c r="H178" s="381"/>
      <c r="I178" s="375"/>
      <c r="J178" s="375"/>
      <c r="K178" s="375"/>
      <c r="L178" s="2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</row>
    <row r="179" spans="1:27" ht="15.75" customHeight="1">
      <c r="A179" s="80"/>
      <c r="B179" s="376"/>
      <c r="C179" s="377"/>
      <c r="D179" s="378"/>
      <c r="E179" s="379"/>
      <c r="F179" s="380"/>
      <c r="G179" s="380"/>
      <c r="H179" s="381"/>
      <c r="I179" s="375"/>
      <c r="J179" s="375"/>
      <c r="K179" s="375"/>
      <c r="L179" s="2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</row>
    <row r="180" spans="1:27" ht="15.75" customHeight="1">
      <c r="A180" s="80"/>
      <c r="B180" s="376"/>
      <c r="C180" s="377"/>
      <c r="D180" s="378"/>
      <c r="E180" s="379"/>
      <c r="F180" s="380"/>
      <c r="G180" s="380"/>
      <c r="H180" s="381"/>
      <c r="I180" s="375"/>
      <c r="J180" s="375"/>
      <c r="K180" s="375"/>
      <c r="L180" s="2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</row>
    <row r="181" spans="1:27" ht="15.75" customHeight="1">
      <c r="A181" s="80"/>
      <c r="B181" s="376"/>
      <c r="C181" s="377"/>
      <c r="D181" s="378"/>
      <c r="E181" s="379"/>
      <c r="F181" s="380"/>
      <c r="G181" s="380"/>
      <c r="H181" s="381"/>
      <c r="I181" s="375"/>
      <c r="J181" s="375"/>
      <c r="K181" s="375"/>
      <c r="L181" s="2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</row>
    <row r="182" spans="1:27" ht="15.75" customHeight="1">
      <c r="A182" s="80"/>
      <c r="B182" s="376"/>
      <c r="C182" s="377"/>
      <c r="D182" s="378"/>
      <c r="E182" s="379"/>
      <c r="F182" s="380"/>
      <c r="G182" s="380"/>
      <c r="H182" s="381"/>
      <c r="I182" s="375"/>
      <c r="J182" s="375"/>
      <c r="K182" s="375"/>
      <c r="L182" s="2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</row>
    <row r="183" spans="1:27" ht="15.75" customHeight="1">
      <c r="A183" s="80"/>
      <c r="B183" s="376"/>
      <c r="C183" s="377"/>
      <c r="D183" s="378"/>
      <c r="E183" s="379"/>
      <c r="F183" s="380"/>
      <c r="G183" s="380"/>
      <c r="H183" s="381"/>
      <c r="I183" s="375"/>
      <c r="J183" s="375"/>
      <c r="K183" s="375"/>
      <c r="L183" s="2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</row>
    <row r="184" spans="1:27" ht="15.75" customHeight="1">
      <c r="A184" s="80"/>
      <c r="B184" s="376"/>
      <c r="C184" s="377"/>
      <c r="D184" s="378"/>
      <c r="E184" s="379"/>
      <c r="F184" s="380"/>
      <c r="G184" s="380"/>
      <c r="H184" s="381"/>
      <c r="I184" s="375"/>
      <c r="J184" s="375"/>
      <c r="K184" s="375"/>
      <c r="L184" s="2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</row>
    <row r="185" spans="1:27" ht="15.75" customHeight="1">
      <c r="A185" s="80"/>
      <c r="B185" s="376"/>
      <c r="C185" s="377"/>
      <c r="D185" s="378"/>
      <c r="E185" s="379"/>
      <c r="F185" s="380"/>
      <c r="G185" s="380"/>
      <c r="H185" s="381"/>
      <c r="I185" s="375"/>
      <c r="J185" s="375"/>
      <c r="K185" s="375"/>
      <c r="L185" s="2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</row>
    <row r="186" spans="1:27" ht="15.75" customHeight="1">
      <c r="A186" s="80"/>
      <c r="B186" s="376"/>
      <c r="C186" s="377"/>
      <c r="D186" s="378"/>
      <c r="E186" s="379"/>
      <c r="F186" s="380"/>
      <c r="G186" s="380"/>
      <c r="H186" s="381"/>
      <c r="I186" s="375"/>
      <c r="J186" s="375"/>
      <c r="K186" s="375"/>
      <c r="L186" s="2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</row>
    <row r="187" spans="1:27" ht="15.75" customHeight="1">
      <c r="A187" s="80"/>
      <c r="B187" s="376"/>
      <c r="C187" s="377"/>
      <c r="D187" s="378"/>
      <c r="E187" s="379"/>
      <c r="F187" s="380"/>
      <c r="G187" s="380"/>
      <c r="H187" s="381"/>
      <c r="I187" s="375"/>
      <c r="J187" s="375"/>
      <c r="K187" s="375"/>
      <c r="L187" s="2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</row>
    <row r="188" spans="1:27" ht="15.75" customHeight="1">
      <c r="A188" s="80"/>
      <c r="B188" s="376"/>
      <c r="C188" s="377"/>
      <c r="D188" s="378"/>
      <c r="E188" s="379"/>
      <c r="F188" s="380"/>
      <c r="G188" s="380"/>
      <c r="H188" s="381"/>
      <c r="I188" s="375"/>
      <c r="J188" s="375"/>
      <c r="K188" s="375"/>
      <c r="L188" s="2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</row>
    <row r="189" spans="1:27" ht="15.75" customHeight="1">
      <c r="A189" s="80"/>
      <c r="B189" s="376"/>
      <c r="C189" s="377"/>
      <c r="D189" s="378"/>
      <c r="E189" s="379"/>
      <c r="F189" s="380"/>
      <c r="G189" s="380"/>
      <c r="H189" s="381"/>
      <c r="I189" s="375"/>
      <c r="J189" s="375"/>
      <c r="K189" s="375"/>
      <c r="L189" s="2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</row>
    <row r="190" spans="1:27" ht="15.75" customHeight="1">
      <c r="A190" s="80"/>
      <c r="B190" s="376"/>
      <c r="C190" s="377"/>
      <c r="D190" s="378"/>
      <c r="E190" s="379"/>
      <c r="F190" s="380"/>
      <c r="G190" s="380"/>
      <c r="H190" s="381"/>
      <c r="I190" s="375"/>
      <c r="J190" s="375"/>
      <c r="K190" s="375"/>
      <c r="L190" s="2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</row>
    <row r="191" spans="1:27" ht="15.75" customHeight="1">
      <c r="A191" s="80"/>
      <c r="B191" s="376"/>
      <c r="C191" s="377"/>
      <c r="D191" s="378"/>
      <c r="E191" s="379"/>
      <c r="F191" s="380"/>
      <c r="G191" s="380"/>
      <c r="H191" s="381"/>
      <c r="I191" s="375"/>
      <c r="J191" s="375"/>
      <c r="K191" s="375"/>
      <c r="L191" s="2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</row>
    <row r="192" spans="1:27" ht="15.75" customHeight="1">
      <c r="A192" s="80"/>
      <c r="B192" s="376"/>
      <c r="C192" s="377"/>
      <c r="D192" s="378"/>
      <c r="E192" s="379"/>
      <c r="F192" s="380"/>
      <c r="G192" s="380"/>
      <c r="H192" s="381"/>
      <c r="I192" s="375"/>
      <c r="J192" s="375"/>
      <c r="K192" s="375"/>
      <c r="L192" s="2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</row>
    <row r="193" spans="1:27" ht="15.75" customHeight="1">
      <c r="A193" s="80"/>
      <c r="B193" s="376"/>
      <c r="C193" s="377"/>
      <c r="D193" s="378"/>
      <c r="E193" s="379"/>
      <c r="F193" s="380"/>
      <c r="G193" s="380"/>
      <c r="H193" s="381"/>
      <c r="I193" s="375"/>
      <c r="J193" s="375"/>
      <c r="K193" s="375"/>
      <c r="L193" s="2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</row>
    <row r="194" spans="1:27" ht="15.75" customHeight="1">
      <c r="A194" s="80"/>
      <c r="B194" s="376"/>
      <c r="C194" s="377"/>
      <c r="D194" s="378"/>
      <c r="E194" s="379"/>
      <c r="F194" s="380"/>
      <c r="G194" s="380"/>
      <c r="H194" s="381"/>
      <c r="I194" s="375"/>
      <c r="J194" s="375"/>
      <c r="K194" s="375"/>
      <c r="L194" s="2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</row>
    <row r="195" spans="1:27" ht="15.75" customHeight="1">
      <c r="A195" s="80"/>
      <c r="B195" s="376"/>
      <c r="C195" s="377"/>
      <c r="D195" s="378"/>
      <c r="E195" s="379"/>
      <c r="F195" s="380"/>
      <c r="G195" s="380"/>
      <c r="H195" s="381"/>
      <c r="I195" s="375"/>
      <c r="J195" s="375"/>
      <c r="K195" s="375"/>
      <c r="L195" s="2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</row>
    <row r="196" spans="1:27" ht="15.75" customHeight="1">
      <c r="A196" s="80"/>
      <c r="B196" s="376"/>
      <c r="C196" s="377"/>
      <c r="D196" s="378"/>
      <c r="E196" s="379"/>
      <c r="F196" s="380"/>
      <c r="G196" s="380"/>
      <c r="H196" s="381"/>
      <c r="I196" s="375"/>
      <c r="J196" s="375"/>
      <c r="K196" s="375"/>
      <c r="L196" s="2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</row>
    <row r="197" spans="1:27" ht="15.75" customHeight="1">
      <c r="A197" s="80"/>
      <c r="B197" s="376"/>
      <c r="C197" s="377"/>
      <c r="D197" s="378"/>
      <c r="E197" s="379"/>
      <c r="F197" s="380"/>
      <c r="G197" s="380"/>
      <c r="H197" s="381"/>
      <c r="I197" s="375"/>
      <c r="J197" s="375"/>
      <c r="K197" s="375"/>
      <c r="L197" s="2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</row>
    <row r="198" spans="1:27" ht="15.75" customHeight="1">
      <c r="A198" s="80"/>
      <c r="B198" s="376"/>
      <c r="C198" s="377"/>
      <c r="D198" s="378"/>
      <c r="E198" s="379"/>
      <c r="F198" s="380"/>
      <c r="G198" s="380"/>
      <c r="H198" s="381"/>
      <c r="I198" s="375"/>
      <c r="J198" s="375"/>
      <c r="K198" s="375"/>
      <c r="L198" s="2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</row>
    <row r="199" spans="1:27" ht="15.75" customHeight="1">
      <c r="A199" s="80"/>
      <c r="B199" s="376"/>
      <c r="C199" s="377"/>
      <c r="D199" s="378"/>
      <c r="E199" s="379"/>
      <c r="F199" s="380"/>
      <c r="G199" s="380"/>
      <c r="H199" s="381"/>
      <c r="I199" s="375"/>
      <c r="J199" s="375"/>
      <c r="K199" s="375"/>
      <c r="L199" s="2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</row>
    <row r="200" spans="1:27" ht="15.75" customHeight="1">
      <c r="A200" s="80"/>
      <c r="B200" s="376"/>
      <c r="C200" s="377"/>
      <c r="D200" s="378"/>
      <c r="E200" s="379"/>
      <c r="F200" s="380"/>
      <c r="G200" s="380"/>
      <c r="H200" s="381"/>
      <c r="I200" s="375"/>
      <c r="J200" s="375"/>
      <c r="K200" s="375"/>
      <c r="L200" s="2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</row>
    <row r="201" spans="1:27" ht="15.75" customHeight="1">
      <c r="A201" s="80"/>
      <c r="B201" s="376"/>
      <c r="C201" s="377"/>
      <c r="D201" s="378"/>
      <c r="E201" s="379"/>
      <c r="F201" s="380"/>
      <c r="G201" s="380"/>
      <c r="H201" s="381"/>
      <c r="I201" s="375"/>
      <c r="J201" s="375"/>
      <c r="K201" s="375"/>
      <c r="L201" s="2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</row>
    <row r="202" spans="1:27" ht="15.75" customHeight="1">
      <c r="A202" s="80"/>
      <c r="B202" s="376"/>
      <c r="C202" s="377"/>
      <c r="D202" s="378"/>
      <c r="E202" s="379"/>
      <c r="F202" s="380"/>
      <c r="G202" s="380"/>
      <c r="H202" s="381"/>
      <c r="I202" s="375"/>
      <c r="J202" s="375"/>
      <c r="K202" s="375"/>
      <c r="L202" s="2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</row>
    <row r="203" spans="1:27" ht="15.75" customHeight="1">
      <c r="A203" s="80"/>
      <c r="B203" s="376"/>
      <c r="C203" s="377"/>
      <c r="D203" s="378"/>
      <c r="E203" s="379"/>
      <c r="F203" s="380"/>
      <c r="G203" s="380"/>
      <c r="H203" s="381"/>
      <c r="I203" s="375"/>
      <c r="J203" s="375"/>
      <c r="K203" s="375"/>
      <c r="L203" s="2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</row>
    <row r="204" spans="1:27" ht="15.75" customHeight="1">
      <c r="A204" s="80"/>
      <c r="B204" s="376"/>
      <c r="C204" s="377"/>
      <c r="D204" s="378"/>
      <c r="E204" s="379"/>
      <c r="F204" s="380"/>
      <c r="G204" s="380"/>
      <c r="H204" s="381"/>
      <c r="I204" s="375"/>
      <c r="J204" s="375"/>
      <c r="K204" s="375"/>
      <c r="L204" s="2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</row>
    <row r="205" spans="1:27" ht="15.75" customHeight="1">
      <c r="A205" s="80"/>
      <c r="B205" s="376"/>
      <c r="C205" s="377"/>
      <c r="D205" s="378"/>
      <c r="E205" s="379"/>
      <c r="F205" s="380"/>
      <c r="G205" s="380"/>
      <c r="H205" s="381"/>
      <c r="I205" s="375"/>
      <c r="J205" s="375"/>
      <c r="K205" s="375"/>
      <c r="L205" s="2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</row>
    <row r="206" spans="1:27" ht="15.75" customHeight="1">
      <c r="A206" s="80"/>
      <c r="B206" s="376"/>
      <c r="C206" s="377"/>
      <c r="D206" s="378"/>
      <c r="E206" s="379"/>
      <c r="F206" s="380"/>
      <c r="G206" s="380"/>
      <c r="H206" s="381"/>
      <c r="I206" s="375"/>
      <c r="J206" s="375"/>
      <c r="K206" s="375"/>
      <c r="L206" s="2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</row>
    <row r="207" spans="1:27" ht="15.75" customHeight="1">
      <c r="A207" s="80"/>
      <c r="B207" s="376"/>
      <c r="C207" s="377"/>
      <c r="D207" s="378"/>
      <c r="E207" s="379"/>
      <c r="F207" s="380"/>
      <c r="G207" s="380"/>
      <c r="H207" s="381"/>
      <c r="I207" s="375"/>
      <c r="J207" s="375"/>
      <c r="K207" s="375"/>
      <c r="L207" s="2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</row>
    <row r="208" spans="1:27" ht="15.75" customHeight="1">
      <c r="A208" s="80"/>
      <c r="B208" s="376"/>
      <c r="C208" s="377"/>
      <c r="D208" s="378"/>
      <c r="E208" s="379"/>
      <c r="F208" s="380"/>
      <c r="G208" s="380"/>
      <c r="H208" s="381"/>
      <c r="I208" s="375"/>
      <c r="J208" s="375"/>
      <c r="K208" s="375"/>
      <c r="L208" s="2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</row>
    <row r="209" spans="1:27" ht="15.75" customHeight="1">
      <c r="A209" s="80"/>
      <c r="B209" s="376"/>
      <c r="C209" s="377"/>
      <c r="D209" s="378"/>
      <c r="E209" s="379"/>
      <c r="F209" s="380"/>
      <c r="G209" s="380"/>
      <c r="H209" s="381"/>
      <c r="I209" s="375"/>
      <c r="J209" s="375"/>
      <c r="K209" s="375"/>
      <c r="L209" s="2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</row>
    <row r="210" spans="1:27" ht="15.75" customHeight="1">
      <c r="A210" s="80"/>
      <c r="B210" s="376"/>
      <c r="C210" s="377"/>
      <c r="D210" s="378"/>
      <c r="E210" s="379"/>
      <c r="F210" s="380"/>
      <c r="G210" s="380"/>
      <c r="H210" s="381"/>
      <c r="I210" s="375"/>
      <c r="J210" s="375"/>
      <c r="K210" s="375"/>
      <c r="L210" s="2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</row>
    <row r="211" spans="1:27" ht="15.75" customHeight="1">
      <c r="A211" s="80"/>
      <c r="B211" s="376"/>
      <c r="C211" s="377"/>
      <c r="D211" s="378"/>
      <c r="E211" s="379"/>
      <c r="F211" s="380"/>
      <c r="G211" s="380"/>
      <c r="H211" s="381"/>
      <c r="I211" s="375"/>
      <c r="J211" s="375"/>
      <c r="K211" s="375"/>
      <c r="L211" s="2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</row>
    <row r="212" spans="1:27" ht="15.75" customHeight="1">
      <c r="A212" s="80"/>
      <c r="B212" s="376"/>
      <c r="C212" s="377"/>
      <c r="D212" s="378"/>
      <c r="E212" s="379"/>
      <c r="F212" s="380"/>
      <c r="G212" s="380"/>
      <c r="H212" s="381"/>
      <c r="I212" s="375"/>
      <c r="J212" s="375"/>
      <c r="K212" s="375"/>
      <c r="L212" s="2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</row>
    <row r="213" spans="1:27" ht="15.75" customHeight="1">
      <c r="A213" s="80"/>
      <c r="B213" s="376"/>
      <c r="C213" s="377"/>
      <c r="D213" s="378"/>
      <c r="E213" s="379"/>
      <c r="F213" s="380"/>
      <c r="G213" s="380"/>
      <c r="H213" s="381"/>
      <c r="I213" s="375"/>
      <c r="J213" s="375"/>
      <c r="K213" s="375"/>
      <c r="L213" s="2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</row>
    <row r="214" spans="1:27" ht="15.75" customHeight="1">
      <c r="A214" s="80"/>
      <c r="B214" s="376"/>
      <c r="C214" s="377"/>
      <c r="D214" s="378"/>
      <c r="E214" s="379"/>
      <c r="F214" s="380"/>
      <c r="G214" s="380"/>
      <c r="H214" s="381"/>
      <c r="I214" s="375"/>
      <c r="J214" s="375"/>
      <c r="K214" s="375"/>
      <c r="L214" s="2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</row>
    <row r="215" spans="1:27" ht="15.75" customHeight="1">
      <c r="A215" s="80"/>
      <c r="B215" s="376"/>
      <c r="C215" s="377"/>
      <c r="D215" s="378"/>
      <c r="E215" s="379"/>
      <c r="F215" s="380"/>
      <c r="G215" s="380"/>
      <c r="H215" s="381"/>
      <c r="I215" s="375"/>
      <c r="J215" s="375"/>
      <c r="K215" s="375"/>
      <c r="L215" s="2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</row>
    <row r="216" spans="1:27" ht="15.75" customHeight="1">
      <c r="A216" s="80"/>
      <c r="B216" s="376"/>
      <c r="C216" s="377"/>
      <c r="D216" s="378"/>
      <c r="E216" s="379"/>
      <c r="F216" s="380"/>
      <c r="G216" s="380"/>
      <c r="H216" s="381"/>
      <c r="I216" s="375"/>
      <c r="J216" s="375"/>
      <c r="K216" s="375"/>
      <c r="L216" s="2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</row>
    <row r="217" spans="1:27" ht="15.75" customHeight="1">
      <c r="A217" s="80"/>
      <c r="B217" s="376"/>
      <c r="C217" s="377"/>
      <c r="D217" s="378"/>
      <c r="E217" s="379"/>
      <c r="F217" s="380"/>
      <c r="G217" s="380"/>
      <c r="H217" s="381"/>
      <c r="I217" s="375"/>
      <c r="J217" s="375"/>
      <c r="K217" s="375"/>
      <c r="L217" s="2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</row>
    <row r="218" spans="1:27" ht="15.75" customHeight="1">
      <c r="A218" s="80"/>
      <c r="B218" s="376"/>
      <c r="C218" s="377"/>
      <c r="D218" s="378"/>
      <c r="E218" s="379"/>
      <c r="F218" s="380"/>
      <c r="G218" s="380"/>
      <c r="H218" s="381"/>
      <c r="I218" s="375"/>
      <c r="J218" s="375"/>
      <c r="K218" s="375"/>
      <c r="L218" s="2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</row>
    <row r="219" spans="1:27" ht="15.75" customHeight="1">
      <c r="A219" s="80"/>
      <c r="B219" s="376"/>
      <c r="C219" s="377"/>
      <c r="D219" s="378"/>
      <c r="E219" s="379"/>
      <c r="F219" s="380"/>
      <c r="G219" s="380"/>
      <c r="H219" s="381"/>
      <c r="I219" s="375"/>
      <c r="J219" s="375"/>
      <c r="K219" s="375"/>
      <c r="L219" s="2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</row>
    <row r="220" spans="1:27" ht="15.75" customHeight="1">
      <c r="A220" s="80"/>
      <c r="B220" s="376"/>
      <c r="C220" s="377"/>
      <c r="D220" s="378"/>
      <c r="E220" s="379"/>
      <c r="F220" s="380"/>
      <c r="G220" s="380"/>
      <c r="H220" s="381"/>
      <c r="I220" s="375"/>
      <c r="J220" s="375"/>
      <c r="K220" s="375"/>
      <c r="L220" s="214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</row>
    <row r="221" spans="1:27" ht="15.75" customHeight="1">
      <c r="A221" s="80"/>
      <c r="B221" s="376"/>
      <c r="C221" s="377"/>
      <c r="D221" s="378"/>
      <c r="E221" s="379"/>
      <c r="F221" s="380"/>
      <c r="G221" s="380"/>
      <c r="H221" s="381"/>
      <c r="I221" s="375"/>
      <c r="J221" s="375"/>
      <c r="K221" s="375"/>
      <c r="L221" s="214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</row>
    <row r="222" spans="1:27" ht="15.75" customHeight="1">
      <c r="A222" s="80"/>
      <c r="B222" s="376"/>
      <c r="C222" s="377"/>
      <c r="D222" s="378"/>
      <c r="E222" s="379"/>
      <c r="F222" s="380"/>
      <c r="G222" s="380"/>
      <c r="H222" s="381"/>
      <c r="I222" s="375"/>
      <c r="J222" s="375"/>
      <c r="K222" s="375"/>
      <c r="L222" s="214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</row>
    <row r="223" spans="1:27" ht="15.75" customHeight="1">
      <c r="A223" s="80"/>
      <c r="B223" s="376"/>
      <c r="C223" s="377"/>
      <c r="D223" s="378"/>
      <c r="E223" s="379"/>
      <c r="F223" s="380"/>
      <c r="G223" s="380"/>
      <c r="H223" s="381"/>
      <c r="I223" s="375"/>
      <c r="J223" s="375"/>
      <c r="K223" s="375"/>
      <c r="L223" s="214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</row>
    <row r="224" spans="1:27" ht="15.75" customHeight="1">
      <c r="A224" s="80"/>
      <c r="B224" s="376"/>
      <c r="C224" s="377"/>
      <c r="D224" s="378"/>
      <c r="E224" s="379"/>
      <c r="F224" s="380"/>
      <c r="G224" s="380"/>
      <c r="H224" s="381"/>
      <c r="I224" s="375"/>
      <c r="J224" s="375"/>
      <c r="K224" s="375"/>
      <c r="L224" s="214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</row>
    <row r="225" spans="1:27" ht="15.75" customHeight="1">
      <c r="A225" s="80"/>
      <c r="B225" s="376"/>
      <c r="C225" s="377"/>
      <c r="D225" s="378"/>
      <c r="E225" s="379"/>
      <c r="F225" s="380"/>
      <c r="G225" s="380"/>
      <c r="H225" s="381"/>
      <c r="I225" s="375"/>
      <c r="J225" s="375"/>
      <c r="K225" s="375"/>
      <c r="L225" s="214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</row>
    <row r="226" spans="1:27" ht="15.75" customHeight="1">
      <c r="A226" s="80"/>
      <c r="B226" s="376"/>
      <c r="C226" s="377"/>
      <c r="D226" s="378"/>
      <c r="E226" s="379"/>
      <c r="F226" s="380"/>
      <c r="G226" s="380"/>
      <c r="H226" s="381"/>
      <c r="I226" s="375"/>
      <c r="J226" s="375"/>
      <c r="K226" s="375"/>
      <c r="L226" s="214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</row>
    <row r="227" spans="1:27" ht="15.75" customHeight="1">
      <c r="A227" s="80"/>
      <c r="B227" s="376"/>
      <c r="C227" s="377"/>
      <c r="D227" s="378"/>
      <c r="E227" s="379"/>
      <c r="F227" s="380"/>
      <c r="G227" s="380"/>
      <c r="H227" s="381"/>
      <c r="I227" s="375"/>
      <c r="J227" s="375"/>
      <c r="K227" s="375"/>
      <c r="L227" s="214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</row>
    <row r="228" spans="1:27" ht="15.75" customHeight="1">
      <c r="A228" s="80"/>
      <c r="B228" s="376"/>
      <c r="C228" s="377"/>
      <c r="D228" s="378"/>
      <c r="E228" s="379"/>
      <c r="F228" s="380"/>
      <c r="G228" s="380"/>
      <c r="H228" s="381"/>
      <c r="I228" s="375"/>
      <c r="J228" s="375"/>
      <c r="K228" s="375"/>
      <c r="L228" s="214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</row>
    <row r="229" spans="1:27" ht="15.75" customHeight="1">
      <c r="A229" s="80"/>
      <c r="B229" s="376"/>
      <c r="C229" s="377"/>
      <c r="D229" s="378"/>
      <c r="E229" s="379"/>
      <c r="F229" s="380"/>
      <c r="G229" s="380"/>
      <c r="H229" s="381"/>
      <c r="I229" s="375"/>
      <c r="J229" s="375"/>
      <c r="K229" s="375"/>
      <c r="L229" s="214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</row>
    <row r="230" spans="1:27" ht="15.75" customHeight="1">
      <c r="A230" s="80"/>
      <c r="B230" s="376"/>
      <c r="C230" s="377"/>
      <c r="D230" s="378"/>
      <c r="E230" s="379"/>
      <c r="F230" s="380"/>
      <c r="G230" s="380"/>
      <c r="H230" s="381"/>
      <c r="I230" s="375"/>
      <c r="J230" s="375"/>
      <c r="K230" s="375"/>
      <c r="L230" s="214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</row>
    <row r="231" spans="1:27" ht="15.75" customHeight="1">
      <c r="A231" s="80"/>
      <c r="B231" s="376"/>
      <c r="C231" s="377"/>
      <c r="D231" s="378"/>
      <c r="E231" s="379"/>
      <c r="F231" s="380"/>
      <c r="G231" s="380"/>
      <c r="H231" s="381"/>
      <c r="I231" s="375"/>
      <c r="J231" s="375"/>
      <c r="K231" s="375"/>
      <c r="L231" s="214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</row>
    <row r="232" spans="1:27" ht="15.75" customHeight="1">
      <c r="A232" s="80"/>
      <c r="B232" s="376"/>
      <c r="C232" s="377"/>
      <c r="D232" s="378"/>
      <c r="E232" s="379"/>
      <c r="F232" s="380"/>
      <c r="G232" s="380"/>
      <c r="H232" s="381"/>
      <c r="I232" s="375"/>
      <c r="J232" s="375"/>
      <c r="K232" s="375"/>
      <c r="L232" s="214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</row>
    <row r="233" spans="1:27" ht="15.75" customHeight="1">
      <c r="A233" s="80"/>
      <c r="B233" s="376"/>
      <c r="C233" s="377"/>
      <c r="D233" s="378"/>
      <c r="E233" s="379"/>
      <c r="F233" s="380"/>
      <c r="G233" s="380"/>
      <c r="H233" s="381"/>
      <c r="I233" s="375"/>
      <c r="J233" s="375"/>
      <c r="K233" s="375"/>
      <c r="L233" s="214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</row>
    <row r="234" spans="1:27" ht="15.75" customHeight="1">
      <c r="A234" s="80"/>
      <c r="B234" s="376"/>
      <c r="C234" s="377"/>
      <c r="D234" s="378"/>
      <c r="E234" s="379"/>
      <c r="F234" s="380"/>
      <c r="G234" s="380"/>
      <c r="H234" s="381"/>
      <c r="I234" s="375"/>
      <c r="J234" s="375"/>
      <c r="K234" s="375"/>
      <c r="L234" s="214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</row>
    <row r="235" spans="1:27" ht="15.75" customHeight="1">
      <c r="A235" s="80"/>
      <c r="B235" s="376"/>
      <c r="C235" s="377"/>
      <c r="D235" s="378"/>
      <c r="E235" s="379"/>
      <c r="F235" s="380"/>
      <c r="G235" s="380"/>
      <c r="H235" s="381"/>
      <c r="I235" s="375"/>
      <c r="J235" s="375"/>
      <c r="K235" s="375"/>
      <c r="L235" s="214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</row>
    <row r="236" spans="1:27" ht="15.75" customHeight="1">
      <c r="A236" s="80"/>
      <c r="B236" s="376"/>
      <c r="C236" s="377"/>
      <c r="D236" s="378"/>
      <c r="E236" s="379"/>
      <c r="F236" s="380"/>
      <c r="G236" s="380"/>
      <c r="H236" s="381"/>
      <c r="I236" s="375"/>
      <c r="J236" s="375"/>
      <c r="K236" s="375"/>
      <c r="L236" s="214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</row>
    <row r="237" spans="1:27" ht="15.75" customHeight="1">
      <c r="A237" s="80"/>
      <c r="B237" s="376"/>
      <c r="C237" s="377"/>
      <c r="D237" s="378"/>
      <c r="E237" s="379"/>
      <c r="F237" s="380"/>
      <c r="G237" s="380"/>
      <c r="H237" s="381"/>
      <c r="I237" s="375"/>
      <c r="J237" s="375"/>
      <c r="K237" s="375"/>
      <c r="L237" s="214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</row>
    <row r="238" spans="1:27" ht="15.75" customHeight="1">
      <c r="A238" s="80"/>
      <c r="B238" s="376"/>
      <c r="C238" s="377"/>
      <c r="D238" s="378"/>
      <c r="E238" s="379"/>
      <c r="F238" s="380"/>
      <c r="G238" s="380"/>
      <c r="H238" s="381"/>
      <c r="I238" s="375"/>
      <c r="J238" s="375"/>
      <c r="K238" s="375"/>
      <c r="L238" s="214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</row>
    <row r="239" spans="1:27" ht="15.75" customHeight="1">
      <c r="A239" s="80"/>
      <c r="B239" s="376"/>
      <c r="C239" s="377"/>
      <c r="D239" s="378"/>
      <c r="E239" s="379"/>
      <c r="F239" s="380"/>
      <c r="G239" s="380"/>
      <c r="H239" s="381"/>
      <c r="I239" s="375"/>
      <c r="J239" s="375"/>
      <c r="K239" s="375"/>
      <c r="L239" s="214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</row>
    <row r="240" spans="1:27" ht="15.75" customHeight="1">
      <c r="A240" s="80"/>
      <c r="B240" s="376"/>
      <c r="C240" s="377"/>
      <c r="D240" s="378"/>
      <c r="E240" s="379"/>
      <c r="F240" s="380"/>
      <c r="G240" s="380"/>
      <c r="H240" s="381"/>
      <c r="I240" s="375"/>
      <c r="J240" s="375"/>
      <c r="K240" s="375"/>
      <c r="L240" s="214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</row>
    <row r="241" spans="1:27" ht="15.75" customHeight="1">
      <c r="A241" s="80"/>
      <c r="B241" s="376"/>
      <c r="C241" s="377"/>
      <c r="D241" s="378"/>
      <c r="E241" s="379"/>
      <c r="F241" s="380"/>
      <c r="G241" s="380"/>
      <c r="H241" s="381"/>
      <c r="I241" s="375"/>
      <c r="J241" s="375"/>
      <c r="K241" s="375"/>
      <c r="L241" s="214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</row>
    <row r="242" spans="1:27" ht="15.75" customHeight="1">
      <c r="A242" s="80"/>
      <c r="B242" s="376"/>
      <c r="C242" s="377"/>
      <c r="D242" s="378"/>
      <c r="E242" s="379"/>
      <c r="F242" s="380"/>
      <c r="G242" s="380"/>
      <c r="H242" s="381"/>
      <c r="I242" s="375"/>
      <c r="J242" s="375"/>
      <c r="K242" s="375"/>
      <c r="L242" s="214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DADOS</vt:lpstr>
      <vt:lpstr>CONFERE</vt:lpstr>
      <vt:lpstr>explicação MC</vt:lpstr>
      <vt:lpstr>AUX</vt:lpstr>
      <vt:lpstr>SIMULAÇÃO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2026-04-13T20:05:30Z</dcterms:modified>
  <cp:category/>
  <cp:contentStatus/>
</cp:coreProperties>
</file>